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I:\+SCHOOL FINANCE UNIT\+SFU COVID-19\Stimulus pkg\ESSER III\ESSER III Maintenance of Equity\ESSER III MOEquity data\"/>
    </mc:Choice>
  </mc:AlternateContent>
  <bookViews>
    <workbookView xWindow="0" yWindow="0" windowWidth="14775" windowHeight="6000" tabRatio="872" firstSheet="15" activeTab="15"/>
  </bookViews>
  <sheets>
    <sheet name="SSF1819(520)" sheetId="16" state="hidden" r:id="rId1"/>
    <sheet name="SSF2021(6_2022)" sheetId="17" r:id="rId2"/>
    <sheet name="SSF2122(6_2022)" sheetId="18" r:id="rId3"/>
    <sheet name="SSF2223(6_2022)" sheetId="23" r:id="rId4"/>
    <sheet name="2018-19 per pupil" sheetId="14" state="hidden" r:id="rId5"/>
    <sheet name="2019-20 per pupil" sheetId="15" state="hidden" r:id="rId6"/>
    <sheet name="2020-21 per pupil" sheetId="22" state="hidden" r:id="rId7"/>
    <sheet name="Dec. '20 SAIPE" sheetId="6" state="hidden" r:id="rId8"/>
    <sheet name="Dec. '21 SAIPE" sheetId="21" state="hidden" r:id="rId9"/>
    <sheet name="District (21-22)" sheetId="4" state="hidden" r:id="rId10"/>
    <sheet name="School (21-22)" sheetId="3" state="hidden" r:id="rId11"/>
    <sheet name="$MOE 2020 &amp; 2021 review" sheetId="7" state="hidden" r:id="rId12"/>
    <sheet name="$MOE  2022 &amp; 2023 review" sheetId="10" state="hidden" r:id="rId13"/>
    <sheet name="Quartile calc" sheetId="13" state="hidden" r:id="rId14"/>
    <sheet name="Notes" sheetId="20" state="hidden" r:id="rId15"/>
    <sheet name="Instructions - June '22" sheetId="9" r:id="rId16"/>
    <sheet name="2021-22 High_Poverty schools" sheetId="11" r:id="rId17"/>
    <sheet name="2021-22 LEA Poverty Review" sheetId="5" r:id="rId18"/>
    <sheet name="LEA per pupil funding review" sheetId="19" r:id="rId19"/>
  </sheets>
  <externalReferences>
    <externalReference r:id="rId20"/>
  </externalReferences>
  <definedNames>
    <definedName name="_xlnm._FilterDatabase" localSheetId="16" hidden="1">'2021-22 High_Poverty schools'!$A$7:$K$7</definedName>
    <definedName name="_xlnm._FilterDatabase" localSheetId="17" hidden="1">'2021-22 LEA Poverty Review'!$B$8:$K$8</definedName>
    <definedName name="_xlnm._FilterDatabase" localSheetId="7" hidden="1">'Dec. ''20 SAIPE'!$A$1:$L$1</definedName>
    <definedName name="_xlnm._FilterDatabase" localSheetId="8" hidden="1">'Dec. ''21 SAIPE'!$A$1:$I$1</definedName>
    <definedName name="_xlnm._FilterDatabase" localSheetId="18" hidden="1">'LEA per pupil funding review'!$A$8:$V$8</definedName>
    <definedName name="FallMem">Table4[[Attending District Institution ID]:[2021-22 Total Enrollment]]</definedName>
    <definedName name="LEA1K">'2021-22 LEA Poverty Review'!$C$9:$L$205</definedName>
    <definedName name="LEAPOV">'2021-22 LEA Poverty Review'!$C$9:$K$206</definedName>
    <definedName name="OLE_LINK3" localSheetId="17">'2021-22 LEA Poverty Review'!$G$9</definedName>
    <definedName name="PERPUP18_19">'2018-19 per pupil'!$D$2:$AV$1373</definedName>
    <definedName name="PERPUP19_20">'2019-20 per pupil'!$D$2:$AT$1376</definedName>
    <definedName name="PERPUP20_21">'2020-21 per pupil'!$D$2:$AT$1388</definedName>
    <definedName name="POVRT">'Dec. ''20 SAIPE'!$B$2:$H$201</definedName>
    <definedName name="POVRT21">'Dec. ''21 SAIPE'!$C$2:$I$198</definedName>
    <definedName name="_xlnm.Print_Titles" localSheetId="16">'2021-22 High_Poverty schools'!$7:$7</definedName>
    <definedName name="_xlnm.Print_Titles" localSheetId="17">'2021-22 LEA Poverty Review'!$8:$8</definedName>
    <definedName name="Quar">'Quartile calc'!$B$5:$G$181</definedName>
    <definedName name="SSFQ1819">'SSF1819(520)'!$A$5:$AV$204</definedName>
    <definedName name="SSFQ2021">'SSF2021(6_2022)'!$A$5:$AP$203</definedName>
    <definedName name="SSFQ2122">'SSF2122(6_2022)'!$A$5:$AO$203</definedName>
  </definedNames>
  <calcPr calcId="162913"/>
  <pivotCaches>
    <pivotCache cacheId="1" r:id="rId2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05" i="19" l="1"/>
  <c r="T204" i="19"/>
  <c r="T203" i="19"/>
  <c r="T202" i="19"/>
  <c r="T201" i="19"/>
  <c r="T200" i="19"/>
  <c r="T199" i="19"/>
  <c r="T198" i="19"/>
  <c r="T197" i="19"/>
  <c r="T196" i="19"/>
  <c r="T195" i="19"/>
  <c r="T194" i="19"/>
  <c r="T193" i="19"/>
  <c r="T192" i="19"/>
  <c r="T191" i="19"/>
  <c r="T190" i="19"/>
  <c r="T189" i="19"/>
  <c r="T188" i="19"/>
  <c r="T187" i="19"/>
  <c r="T186" i="19"/>
  <c r="T185" i="19"/>
  <c r="T184" i="19"/>
  <c r="T183" i="19"/>
  <c r="T182" i="19"/>
  <c r="T181" i="19"/>
  <c r="T180" i="19"/>
  <c r="T179" i="19"/>
  <c r="T178" i="19"/>
  <c r="T177" i="19"/>
  <c r="T176" i="19"/>
  <c r="T175" i="19"/>
  <c r="T174" i="19"/>
  <c r="T173" i="19"/>
  <c r="T172" i="19"/>
  <c r="T171" i="19"/>
  <c r="T170" i="19"/>
  <c r="T169" i="19"/>
  <c r="T168" i="19"/>
  <c r="T167" i="19"/>
  <c r="T166" i="19"/>
  <c r="T165" i="19"/>
  <c r="T164" i="19"/>
  <c r="T163" i="19"/>
  <c r="T162" i="19"/>
  <c r="T161" i="19"/>
  <c r="T160" i="19"/>
  <c r="T159" i="19"/>
  <c r="T158" i="19"/>
  <c r="T157" i="19"/>
  <c r="T156" i="19"/>
  <c r="T155" i="19"/>
  <c r="T154" i="19"/>
  <c r="T153" i="19"/>
  <c r="T152" i="19"/>
  <c r="T151" i="19"/>
  <c r="T150" i="19"/>
  <c r="T149" i="19"/>
  <c r="T148" i="19"/>
  <c r="T147" i="19"/>
  <c r="T146" i="19"/>
  <c r="T145" i="19"/>
  <c r="T144" i="19"/>
  <c r="T143" i="19"/>
  <c r="T142" i="19"/>
  <c r="T141" i="19"/>
  <c r="T140" i="19"/>
  <c r="T139" i="19"/>
  <c r="T138" i="19"/>
  <c r="T137" i="19"/>
  <c r="T136" i="19"/>
  <c r="T135" i="19"/>
  <c r="T134" i="19"/>
  <c r="T133" i="19"/>
  <c r="T132" i="19"/>
  <c r="T131" i="19"/>
  <c r="T130" i="19"/>
  <c r="T129" i="19"/>
  <c r="T128" i="19"/>
  <c r="T127" i="19"/>
  <c r="T126" i="19"/>
  <c r="T125" i="19"/>
  <c r="T124" i="19"/>
  <c r="T123" i="19"/>
  <c r="T122" i="19"/>
  <c r="T121" i="19"/>
  <c r="T120" i="19"/>
  <c r="T119" i="19"/>
  <c r="T118" i="19"/>
  <c r="T117" i="19"/>
  <c r="T116" i="19"/>
  <c r="T115" i="19"/>
  <c r="T114" i="19"/>
  <c r="T113" i="19"/>
  <c r="T112" i="19"/>
  <c r="T111" i="19"/>
  <c r="T110" i="19"/>
  <c r="T109" i="19"/>
  <c r="T108" i="19"/>
  <c r="T107" i="19"/>
  <c r="T106" i="19"/>
  <c r="T105" i="19"/>
  <c r="T104" i="19"/>
  <c r="T103" i="19"/>
  <c r="T102" i="19"/>
  <c r="T101" i="19"/>
  <c r="T100" i="19"/>
  <c r="T99" i="19"/>
  <c r="T98" i="19"/>
  <c r="T97" i="19"/>
  <c r="T96" i="19"/>
  <c r="T95" i="19"/>
  <c r="T94" i="19"/>
  <c r="T93" i="19"/>
  <c r="T92" i="19"/>
  <c r="T91" i="19"/>
  <c r="T90" i="19"/>
  <c r="T89" i="19"/>
  <c r="T88" i="19"/>
  <c r="T87" i="19"/>
  <c r="T86" i="19"/>
  <c r="T85" i="19"/>
  <c r="T84" i="19"/>
  <c r="T83" i="19"/>
  <c r="T82" i="19"/>
  <c r="T81" i="19"/>
  <c r="T80" i="19"/>
  <c r="T79" i="19"/>
  <c r="T78" i="19"/>
  <c r="T77" i="19"/>
  <c r="T76" i="19"/>
  <c r="T75" i="19"/>
  <c r="T74" i="19"/>
  <c r="T73" i="19"/>
  <c r="T72" i="19"/>
  <c r="T71" i="19"/>
  <c r="T70" i="19"/>
  <c r="T69" i="19"/>
  <c r="T68" i="19"/>
  <c r="T67" i="19"/>
  <c r="T66" i="19"/>
  <c r="T65" i="19"/>
  <c r="T64" i="19"/>
  <c r="T63" i="19"/>
  <c r="T62" i="19"/>
  <c r="T61" i="19"/>
  <c r="T60" i="19"/>
  <c r="T59" i="19"/>
  <c r="T58" i="19"/>
  <c r="T57" i="19"/>
  <c r="T56" i="19"/>
  <c r="T55" i="19"/>
  <c r="T54" i="19"/>
  <c r="T53" i="19"/>
  <c r="T52" i="19"/>
  <c r="T51" i="19"/>
  <c r="T50" i="19"/>
  <c r="T49" i="19"/>
  <c r="T48" i="19"/>
  <c r="T47" i="19"/>
  <c r="T46" i="19"/>
  <c r="T45" i="19"/>
  <c r="T44" i="19"/>
  <c r="T43" i="19"/>
  <c r="T42" i="19"/>
  <c r="T41" i="19"/>
  <c r="T40" i="19"/>
  <c r="T39" i="19"/>
  <c r="T38" i="19"/>
  <c r="T37" i="19"/>
  <c r="T36" i="19"/>
  <c r="T35" i="19"/>
  <c r="T34" i="19"/>
  <c r="T33" i="19"/>
  <c r="T32" i="19"/>
  <c r="T31" i="19"/>
  <c r="T30" i="19"/>
  <c r="T29" i="19"/>
  <c r="T28" i="19"/>
  <c r="T27" i="19"/>
  <c r="T26" i="19"/>
  <c r="T25" i="19"/>
  <c r="T24" i="19"/>
  <c r="T23" i="19"/>
  <c r="T22" i="19"/>
  <c r="T21" i="19"/>
  <c r="T20" i="19"/>
  <c r="T19" i="19"/>
  <c r="T18" i="19"/>
  <c r="T17" i="19"/>
  <c r="T16" i="19"/>
  <c r="T15" i="19"/>
  <c r="T14" i="19"/>
  <c r="T13" i="19"/>
  <c r="T12" i="19"/>
  <c r="T11" i="19"/>
  <c r="T10" i="19"/>
  <c r="T9" i="19"/>
  <c r="S205" i="19"/>
  <c r="S204" i="19"/>
  <c r="S203" i="19"/>
  <c r="S202" i="19"/>
  <c r="S201" i="19"/>
  <c r="S200" i="19"/>
  <c r="S199" i="19"/>
  <c r="S198" i="19"/>
  <c r="S197" i="19"/>
  <c r="S196" i="19"/>
  <c r="S195" i="19"/>
  <c r="S194" i="19"/>
  <c r="S193" i="19"/>
  <c r="S192" i="19"/>
  <c r="S191" i="19"/>
  <c r="S190" i="19"/>
  <c r="S189" i="19"/>
  <c r="S188" i="19"/>
  <c r="S187" i="19"/>
  <c r="S186" i="19"/>
  <c r="S185" i="19"/>
  <c r="S184" i="19"/>
  <c r="S183" i="19"/>
  <c r="S182" i="19"/>
  <c r="S181" i="19"/>
  <c r="S180" i="19"/>
  <c r="S179" i="19"/>
  <c r="S178" i="19"/>
  <c r="S177" i="19"/>
  <c r="S176" i="19"/>
  <c r="S175" i="19"/>
  <c r="S174" i="19"/>
  <c r="S173" i="19"/>
  <c r="S172" i="19"/>
  <c r="S171" i="19"/>
  <c r="S170" i="19"/>
  <c r="S169" i="19"/>
  <c r="S168" i="19"/>
  <c r="S167" i="19"/>
  <c r="S166" i="19"/>
  <c r="S165" i="19"/>
  <c r="S164" i="19"/>
  <c r="S163" i="19"/>
  <c r="S162" i="19"/>
  <c r="S161" i="19"/>
  <c r="S160" i="19"/>
  <c r="S159" i="19"/>
  <c r="S158" i="19"/>
  <c r="S157" i="19"/>
  <c r="S156" i="19"/>
  <c r="S155" i="19"/>
  <c r="S154" i="19"/>
  <c r="S153" i="19"/>
  <c r="S152" i="19"/>
  <c r="S151" i="19"/>
  <c r="S150" i="19"/>
  <c r="S149" i="19"/>
  <c r="S148" i="19"/>
  <c r="S147" i="19"/>
  <c r="S146" i="19"/>
  <c r="S145" i="19"/>
  <c r="S144" i="19"/>
  <c r="S143" i="19"/>
  <c r="S142" i="19"/>
  <c r="S141" i="19"/>
  <c r="S140" i="19"/>
  <c r="S139" i="19"/>
  <c r="S138" i="19"/>
  <c r="S137" i="19"/>
  <c r="S136" i="19"/>
  <c r="S135" i="19"/>
  <c r="S134" i="19"/>
  <c r="S133" i="19"/>
  <c r="S132" i="19"/>
  <c r="S131" i="19"/>
  <c r="S130" i="19"/>
  <c r="S129" i="19"/>
  <c r="S128" i="19"/>
  <c r="S127" i="19"/>
  <c r="S126" i="19"/>
  <c r="S125" i="19"/>
  <c r="S124" i="19"/>
  <c r="S123" i="19"/>
  <c r="S122" i="19"/>
  <c r="S121" i="19"/>
  <c r="S120" i="19"/>
  <c r="S119" i="19"/>
  <c r="S118" i="19"/>
  <c r="S117" i="19"/>
  <c r="S116" i="19"/>
  <c r="S115" i="19"/>
  <c r="S114" i="19"/>
  <c r="S113" i="19"/>
  <c r="S112" i="19"/>
  <c r="S111" i="19"/>
  <c r="S110" i="19"/>
  <c r="S109" i="19"/>
  <c r="S108" i="19"/>
  <c r="S107" i="19"/>
  <c r="S106" i="19"/>
  <c r="S105" i="19"/>
  <c r="S104" i="19"/>
  <c r="S103" i="19"/>
  <c r="S102" i="19"/>
  <c r="S101" i="19"/>
  <c r="S100" i="19"/>
  <c r="S99" i="19"/>
  <c r="S98" i="19"/>
  <c r="S97" i="19"/>
  <c r="S96" i="19"/>
  <c r="S95" i="19"/>
  <c r="S94" i="19"/>
  <c r="S93" i="19"/>
  <c r="S92" i="19"/>
  <c r="S91" i="19"/>
  <c r="S90" i="19"/>
  <c r="S89" i="19"/>
  <c r="S88" i="19"/>
  <c r="S87" i="19"/>
  <c r="S86" i="19"/>
  <c r="S85" i="19"/>
  <c r="S84" i="19"/>
  <c r="S83" i="19"/>
  <c r="S82" i="19"/>
  <c r="S81" i="19"/>
  <c r="S80" i="19"/>
  <c r="S79" i="19"/>
  <c r="S78" i="19"/>
  <c r="S77" i="19"/>
  <c r="S76" i="19"/>
  <c r="S75" i="19"/>
  <c r="S74" i="19"/>
  <c r="S73" i="19"/>
  <c r="S72" i="19"/>
  <c r="S71" i="19"/>
  <c r="S70" i="19"/>
  <c r="S69" i="19"/>
  <c r="S68" i="19"/>
  <c r="S67" i="19"/>
  <c r="S66" i="19"/>
  <c r="S65" i="19"/>
  <c r="S64" i="19"/>
  <c r="S63" i="19"/>
  <c r="S62" i="19"/>
  <c r="S61" i="19"/>
  <c r="S60" i="19"/>
  <c r="S59" i="19"/>
  <c r="S58" i="19"/>
  <c r="S57" i="19"/>
  <c r="S56" i="19"/>
  <c r="S55" i="19"/>
  <c r="S54" i="19"/>
  <c r="S53" i="19"/>
  <c r="S52" i="19"/>
  <c r="S51" i="19"/>
  <c r="S50" i="19"/>
  <c r="S49" i="19"/>
  <c r="S48" i="19"/>
  <c r="S47" i="19"/>
  <c r="S46" i="19"/>
  <c r="S45" i="19"/>
  <c r="S44" i="19"/>
  <c r="S43" i="19"/>
  <c r="S42" i="19"/>
  <c r="S41" i="19"/>
  <c r="S40" i="19"/>
  <c r="S39" i="19"/>
  <c r="S38" i="19"/>
  <c r="S37" i="19"/>
  <c r="S36" i="19"/>
  <c r="S35" i="19"/>
  <c r="S34" i="19"/>
  <c r="S33" i="19"/>
  <c r="S32" i="19"/>
  <c r="S31" i="19"/>
  <c r="S30" i="19"/>
  <c r="S29" i="19"/>
  <c r="S28" i="19"/>
  <c r="S27" i="19"/>
  <c r="S26" i="19"/>
  <c r="S25" i="19"/>
  <c r="S24" i="19"/>
  <c r="S23" i="19"/>
  <c r="S22" i="19"/>
  <c r="S21" i="19"/>
  <c r="S20" i="19"/>
  <c r="S19" i="19"/>
  <c r="S18" i="19"/>
  <c r="S17" i="19"/>
  <c r="S16" i="19"/>
  <c r="S15" i="19"/>
  <c r="S14" i="19"/>
  <c r="S13" i="19"/>
  <c r="S12" i="19"/>
  <c r="S11" i="19"/>
  <c r="S10" i="19"/>
  <c r="S9" i="19"/>
  <c r="O1250" i="11" l="1"/>
  <c r="N1250" i="11"/>
  <c r="M1250" i="11"/>
  <c r="W6" i="11" l="1"/>
  <c r="V1248" i="11" l="1"/>
  <c r="V1247" i="11"/>
  <c r="V1246" i="11"/>
  <c r="V1245" i="11"/>
  <c r="V1244" i="11"/>
  <c r="V1243" i="11"/>
  <c r="V1242" i="11"/>
  <c r="V1241" i="11"/>
  <c r="V1240" i="11"/>
  <c r="V1239" i="11"/>
  <c r="V1238" i="11"/>
  <c r="V1237" i="11"/>
  <c r="V1236" i="11"/>
  <c r="V1235" i="11"/>
  <c r="V1234" i="11"/>
  <c r="V1233" i="11"/>
  <c r="V1232" i="11"/>
  <c r="V1231" i="11"/>
  <c r="V1230" i="11"/>
  <c r="V1229" i="11"/>
  <c r="V1228" i="11"/>
  <c r="V1227" i="11"/>
  <c r="V1226" i="11"/>
  <c r="V1225" i="11"/>
  <c r="V1224" i="11"/>
  <c r="V1223" i="11"/>
  <c r="V1222" i="11"/>
  <c r="V1221" i="11"/>
  <c r="V1220" i="11"/>
  <c r="V1219" i="11"/>
  <c r="V1218" i="11"/>
  <c r="V1217" i="11"/>
  <c r="V1216" i="11"/>
  <c r="V1215" i="11"/>
  <c r="V1214" i="11"/>
  <c r="V1213" i="11"/>
  <c r="V1212" i="11"/>
  <c r="V1211" i="11"/>
  <c r="V1210" i="11"/>
  <c r="V1209" i="11"/>
  <c r="V1208" i="11"/>
  <c r="V1207" i="11"/>
  <c r="V1206" i="11"/>
  <c r="V1205" i="11"/>
  <c r="V1204" i="11"/>
  <c r="V1203" i="11"/>
  <c r="V1202" i="11"/>
  <c r="V1201" i="11"/>
  <c r="V1200" i="11"/>
  <c r="V1199" i="11"/>
  <c r="V1198" i="11"/>
  <c r="V1197" i="11"/>
  <c r="V1196" i="11"/>
  <c r="V1195" i="11"/>
  <c r="V1194" i="11"/>
  <c r="V1193" i="11"/>
  <c r="V1192" i="11"/>
  <c r="V1191" i="11"/>
  <c r="V1190" i="11"/>
  <c r="V1189" i="11"/>
  <c r="V1188" i="11"/>
  <c r="V1187" i="11"/>
  <c r="V1186" i="11"/>
  <c r="V1185" i="11"/>
  <c r="V1184" i="11"/>
  <c r="V1183" i="11"/>
  <c r="V1182" i="11"/>
  <c r="V1181" i="11"/>
  <c r="V1180" i="11"/>
  <c r="V1179" i="11"/>
  <c r="V1178" i="11"/>
  <c r="V1177" i="11"/>
  <c r="V1176" i="11"/>
  <c r="V1175" i="11"/>
  <c r="V1174" i="11"/>
  <c r="V1173" i="11"/>
  <c r="V1172" i="11"/>
  <c r="V1171" i="11"/>
  <c r="V1170" i="11"/>
  <c r="V1169" i="11"/>
  <c r="V1168" i="11"/>
  <c r="V1167" i="11"/>
  <c r="V1166" i="11"/>
  <c r="V1165" i="11"/>
  <c r="V1164" i="11"/>
  <c r="V1163" i="11"/>
  <c r="V1162" i="11"/>
  <c r="V1161" i="11"/>
  <c r="V1160" i="11"/>
  <c r="V1159" i="11"/>
  <c r="V1158" i="11"/>
  <c r="V1157" i="11"/>
  <c r="V1156" i="11"/>
  <c r="V1155" i="11"/>
  <c r="V1154" i="11"/>
  <c r="V1153" i="11"/>
  <c r="V1152" i="11"/>
  <c r="V1151" i="11"/>
  <c r="V1150" i="11"/>
  <c r="V1149" i="11"/>
  <c r="V1148" i="11"/>
  <c r="V1147" i="11"/>
  <c r="V1146" i="11"/>
  <c r="V1145" i="11"/>
  <c r="V1144" i="11"/>
  <c r="V1143" i="11"/>
  <c r="V1142" i="11"/>
  <c r="V1141" i="11"/>
  <c r="V1140" i="11"/>
  <c r="V1139" i="11"/>
  <c r="V1138" i="11"/>
  <c r="V1137" i="11"/>
  <c r="V1136" i="11"/>
  <c r="V1135" i="11"/>
  <c r="V1134" i="11"/>
  <c r="V1133" i="11"/>
  <c r="V1132" i="11"/>
  <c r="V1131" i="11"/>
  <c r="V1130" i="11"/>
  <c r="V1129" i="11"/>
  <c r="V1128" i="11"/>
  <c r="V1127" i="11"/>
  <c r="V1126" i="11"/>
  <c r="V1125" i="11"/>
  <c r="V1124" i="11"/>
  <c r="V1123" i="11"/>
  <c r="V1122" i="11"/>
  <c r="V1121" i="11"/>
  <c r="V1120" i="11"/>
  <c r="V1119" i="11"/>
  <c r="V1118" i="11"/>
  <c r="V1117" i="11"/>
  <c r="V1116" i="11"/>
  <c r="V1115" i="11"/>
  <c r="V1114" i="11"/>
  <c r="V1113" i="11"/>
  <c r="V1112" i="11"/>
  <c r="V1111" i="11"/>
  <c r="V1110" i="11"/>
  <c r="V1109" i="11"/>
  <c r="V1108" i="11"/>
  <c r="V1107" i="11"/>
  <c r="V1106" i="11"/>
  <c r="V1105" i="11"/>
  <c r="V1104" i="11"/>
  <c r="V1103" i="11"/>
  <c r="V1102" i="11"/>
  <c r="V1101" i="11"/>
  <c r="V1100" i="11"/>
  <c r="V1099" i="11"/>
  <c r="V1098" i="11"/>
  <c r="V1097" i="11"/>
  <c r="V1096" i="11"/>
  <c r="V1095" i="11"/>
  <c r="V1094" i="11"/>
  <c r="V1093" i="11"/>
  <c r="V1092" i="11"/>
  <c r="V1091" i="11"/>
  <c r="V1090" i="11"/>
  <c r="V1089" i="11"/>
  <c r="V1088" i="11"/>
  <c r="V1087" i="11"/>
  <c r="V1086" i="11"/>
  <c r="V1085" i="11"/>
  <c r="V1084" i="11"/>
  <c r="V1083" i="11"/>
  <c r="V1082" i="11"/>
  <c r="V1081" i="11"/>
  <c r="V1080" i="11"/>
  <c r="V1079" i="11"/>
  <c r="V1078" i="11"/>
  <c r="V1077" i="11"/>
  <c r="V1076" i="11"/>
  <c r="V1075" i="11"/>
  <c r="V1074" i="11"/>
  <c r="V1073" i="11"/>
  <c r="V1072" i="11"/>
  <c r="V1071" i="11"/>
  <c r="V1070" i="11"/>
  <c r="V1069" i="11"/>
  <c r="V1068" i="11"/>
  <c r="V1067" i="11"/>
  <c r="V1066" i="11"/>
  <c r="V1065" i="11"/>
  <c r="V1064" i="11"/>
  <c r="V1063" i="11"/>
  <c r="V1062" i="11"/>
  <c r="V1061" i="11"/>
  <c r="V1060" i="11"/>
  <c r="V1059" i="11"/>
  <c r="V1058" i="11"/>
  <c r="V1057" i="11"/>
  <c r="V1056" i="11"/>
  <c r="V1055" i="11"/>
  <c r="V1054" i="11"/>
  <c r="V1053" i="11"/>
  <c r="V1052" i="11"/>
  <c r="V1051" i="11"/>
  <c r="V1050" i="11"/>
  <c r="V1049" i="11"/>
  <c r="V1048" i="11"/>
  <c r="V1047" i="11"/>
  <c r="V1046" i="11"/>
  <c r="V1045" i="11"/>
  <c r="V1044" i="11"/>
  <c r="V1043" i="11"/>
  <c r="V1042" i="11"/>
  <c r="V1041" i="11"/>
  <c r="V1040" i="11"/>
  <c r="V1039" i="11"/>
  <c r="V1038" i="11"/>
  <c r="V1037" i="11"/>
  <c r="V1036" i="11"/>
  <c r="V1035" i="11"/>
  <c r="V1034" i="11"/>
  <c r="V1033" i="11"/>
  <c r="V1032" i="11"/>
  <c r="V1031" i="11"/>
  <c r="V1030" i="11"/>
  <c r="V1029" i="11"/>
  <c r="V1028" i="11"/>
  <c r="V1027" i="11"/>
  <c r="V1026" i="11"/>
  <c r="V1025" i="11"/>
  <c r="V1024" i="11"/>
  <c r="V1023" i="11"/>
  <c r="V1022" i="11"/>
  <c r="V1021" i="11"/>
  <c r="V1020" i="11"/>
  <c r="V1019" i="11"/>
  <c r="V1018" i="11"/>
  <c r="V1017" i="11"/>
  <c r="V1016" i="11"/>
  <c r="V1015" i="11"/>
  <c r="V1014" i="11"/>
  <c r="V1013" i="11"/>
  <c r="V1012" i="11"/>
  <c r="V1011" i="11"/>
  <c r="V1010" i="11"/>
  <c r="V1009" i="11"/>
  <c r="V1008" i="11"/>
  <c r="V1007" i="11"/>
  <c r="V1006" i="11"/>
  <c r="V1005" i="11"/>
  <c r="V1004" i="11"/>
  <c r="V1003" i="11"/>
  <c r="V1002" i="11"/>
  <c r="V1001" i="11"/>
  <c r="V1000" i="11"/>
  <c r="V999" i="11"/>
  <c r="V998" i="11"/>
  <c r="V997" i="11"/>
  <c r="V996" i="11"/>
  <c r="V995" i="11"/>
  <c r="V994" i="11"/>
  <c r="V993" i="11"/>
  <c r="V992" i="11"/>
  <c r="V991" i="11"/>
  <c r="V990" i="11"/>
  <c r="V989" i="11"/>
  <c r="V988" i="11"/>
  <c r="V987" i="11"/>
  <c r="V986" i="11"/>
  <c r="V985" i="11"/>
  <c r="V984" i="11"/>
  <c r="V983" i="11"/>
  <c r="V982" i="11"/>
  <c r="V981" i="11"/>
  <c r="V980" i="11"/>
  <c r="V979" i="11"/>
  <c r="V978" i="11"/>
  <c r="V977" i="11"/>
  <c r="V976" i="11"/>
  <c r="V975" i="11"/>
  <c r="V974" i="11"/>
  <c r="V973" i="11"/>
  <c r="V972" i="11"/>
  <c r="V971" i="11"/>
  <c r="V970" i="11"/>
  <c r="V969" i="11"/>
  <c r="V968" i="11"/>
  <c r="V967" i="11"/>
  <c r="V966" i="11"/>
  <c r="V965" i="11"/>
  <c r="V964" i="11"/>
  <c r="V963" i="11"/>
  <c r="V962" i="11"/>
  <c r="V961" i="11"/>
  <c r="V960" i="11"/>
  <c r="V959" i="11"/>
  <c r="V958" i="11"/>
  <c r="V957" i="11"/>
  <c r="V956" i="11"/>
  <c r="V955" i="11"/>
  <c r="V954" i="11"/>
  <c r="V953" i="11"/>
  <c r="V952" i="11"/>
  <c r="V951" i="11"/>
  <c r="V950" i="11"/>
  <c r="V949" i="11"/>
  <c r="V948" i="11"/>
  <c r="V947" i="11"/>
  <c r="V946" i="11"/>
  <c r="V945" i="11"/>
  <c r="V944" i="11"/>
  <c r="V943" i="11"/>
  <c r="V942" i="11"/>
  <c r="V941" i="11"/>
  <c r="V940" i="11"/>
  <c r="V939" i="11"/>
  <c r="V938" i="11"/>
  <c r="V937" i="11"/>
  <c r="V936" i="11"/>
  <c r="V935" i="11"/>
  <c r="V934" i="11"/>
  <c r="V933" i="11"/>
  <c r="V932" i="11"/>
  <c r="V931" i="11"/>
  <c r="V930" i="11"/>
  <c r="V929" i="11"/>
  <c r="V928" i="11"/>
  <c r="V927" i="11"/>
  <c r="V926" i="11"/>
  <c r="V925" i="11"/>
  <c r="V924" i="11"/>
  <c r="V923" i="11"/>
  <c r="V922" i="11"/>
  <c r="V921" i="11"/>
  <c r="V920" i="11"/>
  <c r="V919" i="11"/>
  <c r="V918" i="11"/>
  <c r="V917" i="11"/>
  <c r="V916" i="11"/>
  <c r="V915" i="11"/>
  <c r="V914" i="11"/>
  <c r="V913" i="11"/>
  <c r="V912" i="11"/>
  <c r="V911" i="11"/>
  <c r="V910" i="11"/>
  <c r="V909" i="11"/>
  <c r="V908" i="11"/>
  <c r="V907" i="11"/>
  <c r="V906" i="11"/>
  <c r="V905" i="11"/>
  <c r="V904" i="11"/>
  <c r="V903" i="11"/>
  <c r="V902" i="11"/>
  <c r="V901" i="11"/>
  <c r="V900" i="11"/>
  <c r="V899" i="11"/>
  <c r="V898" i="11"/>
  <c r="V897" i="11"/>
  <c r="V896" i="11"/>
  <c r="V895" i="11"/>
  <c r="V894" i="11"/>
  <c r="V893" i="11"/>
  <c r="V892" i="11"/>
  <c r="V891" i="11"/>
  <c r="V890" i="11"/>
  <c r="V889" i="11"/>
  <c r="V888" i="11"/>
  <c r="V887" i="11"/>
  <c r="V886" i="11"/>
  <c r="V885" i="11"/>
  <c r="V884" i="11"/>
  <c r="V883" i="11"/>
  <c r="V882" i="11"/>
  <c r="V881" i="11"/>
  <c r="V880" i="11"/>
  <c r="V879" i="11"/>
  <c r="V878" i="11"/>
  <c r="V877" i="11"/>
  <c r="V876" i="11"/>
  <c r="V875" i="11"/>
  <c r="V874" i="11"/>
  <c r="V873" i="11"/>
  <c r="V872" i="11"/>
  <c r="V871" i="11"/>
  <c r="V870" i="11"/>
  <c r="V869" i="11"/>
  <c r="V868" i="11"/>
  <c r="V867" i="11"/>
  <c r="V866" i="11"/>
  <c r="V865" i="11"/>
  <c r="V864" i="11"/>
  <c r="V863" i="11"/>
  <c r="V862" i="11"/>
  <c r="V861" i="11"/>
  <c r="V860" i="11"/>
  <c r="V859" i="11"/>
  <c r="V858" i="11"/>
  <c r="V857" i="11"/>
  <c r="V856" i="11"/>
  <c r="V855" i="11"/>
  <c r="V854" i="11"/>
  <c r="V853" i="11"/>
  <c r="V852" i="11"/>
  <c r="V851" i="11"/>
  <c r="V850" i="11"/>
  <c r="V849" i="11"/>
  <c r="V848" i="11"/>
  <c r="V847" i="11"/>
  <c r="V846" i="11"/>
  <c r="V845" i="11"/>
  <c r="V844" i="11"/>
  <c r="V843" i="11"/>
  <c r="V842" i="11"/>
  <c r="V841" i="11"/>
  <c r="V840" i="11"/>
  <c r="V839" i="11"/>
  <c r="V838" i="11"/>
  <c r="V837" i="11"/>
  <c r="V836" i="11"/>
  <c r="V835" i="11"/>
  <c r="V834" i="11"/>
  <c r="V833" i="11"/>
  <c r="V832" i="11"/>
  <c r="V831" i="11"/>
  <c r="V830" i="11"/>
  <c r="V829" i="11"/>
  <c r="V828" i="11"/>
  <c r="V827" i="11"/>
  <c r="V826" i="11"/>
  <c r="V825" i="11"/>
  <c r="V824" i="11"/>
  <c r="V823" i="11"/>
  <c r="V822" i="11"/>
  <c r="V821" i="11"/>
  <c r="V820" i="11"/>
  <c r="V819" i="11"/>
  <c r="V818" i="11"/>
  <c r="V817" i="11"/>
  <c r="V816" i="11"/>
  <c r="V815" i="11"/>
  <c r="V814" i="11"/>
  <c r="V813" i="11"/>
  <c r="V812" i="11"/>
  <c r="V811" i="11"/>
  <c r="V810" i="11"/>
  <c r="V809" i="11"/>
  <c r="V808" i="11"/>
  <c r="V807" i="11"/>
  <c r="V806" i="11"/>
  <c r="V805" i="11"/>
  <c r="V804" i="11"/>
  <c r="V803" i="11"/>
  <c r="V802" i="11"/>
  <c r="V801" i="11"/>
  <c r="V800" i="11"/>
  <c r="V799" i="11"/>
  <c r="V798" i="11"/>
  <c r="V797" i="11"/>
  <c r="V796" i="11"/>
  <c r="V795" i="11"/>
  <c r="V794" i="11"/>
  <c r="V793" i="11"/>
  <c r="V792" i="11"/>
  <c r="V791" i="11"/>
  <c r="V790" i="11"/>
  <c r="V789" i="11"/>
  <c r="V788" i="11"/>
  <c r="V787" i="11"/>
  <c r="V786" i="11"/>
  <c r="V785" i="11"/>
  <c r="V784" i="11"/>
  <c r="V783" i="11"/>
  <c r="V782" i="11"/>
  <c r="V781" i="11"/>
  <c r="V780" i="11"/>
  <c r="V779" i="11"/>
  <c r="V778" i="11"/>
  <c r="V777" i="11"/>
  <c r="V776" i="11"/>
  <c r="V775" i="11"/>
  <c r="V774" i="11"/>
  <c r="V773" i="11"/>
  <c r="V772" i="11"/>
  <c r="V771" i="11"/>
  <c r="V770" i="11"/>
  <c r="V769" i="11"/>
  <c r="V768" i="11"/>
  <c r="V767" i="11"/>
  <c r="V766" i="11"/>
  <c r="V765" i="11"/>
  <c r="V764" i="11"/>
  <c r="V763" i="11"/>
  <c r="V762" i="11"/>
  <c r="V761" i="11"/>
  <c r="V760" i="11"/>
  <c r="V759" i="11"/>
  <c r="V758" i="11"/>
  <c r="V757" i="11"/>
  <c r="V756" i="11"/>
  <c r="V755" i="11"/>
  <c r="V754" i="11"/>
  <c r="V753" i="11"/>
  <c r="V752" i="11"/>
  <c r="V751" i="11"/>
  <c r="V750" i="11"/>
  <c r="V749" i="11"/>
  <c r="V748" i="11"/>
  <c r="V747" i="11"/>
  <c r="V746" i="11"/>
  <c r="V745" i="11"/>
  <c r="V744" i="11"/>
  <c r="V743" i="11"/>
  <c r="V742" i="11"/>
  <c r="V741" i="11"/>
  <c r="V740" i="11"/>
  <c r="V739" i="11"/>
  <c r="V738" i="11"/>
  <c r="V737" i="11"/>
  <c r="V736" i="11"/>
  <c r="V735" i="11"/>
  <c r="V734" i="11"/>
  <c r="V733" i="11"/>
  <c r="V732" i="11"/>
  <c r="V731" i="11"/>
  <c r="V730" i="11"/>
  <c r="V729" i="11"/>
  <c r="V728" i="11"/>
  <c r="V727" i="11"/>
  <c r="V726" i="11"/>
  <c r="V725" i="11"/>
  <c r="V724" i="11"/>
  <c r="V723" i="11"/>
  <c r="V722" i="11"/>
  <c r="V721" i="11"/>
  <c r="V720" i="11"/>
  <c r="V719" i="11"/>
  <c r="V718" i="11"/>
  <c r="V717" i="11"/>
  <c r="V716" i="11"/>
  <c r="V715" i="11"/>
  <c r="V714" i="11"/>
  <c r="V713" i="11"/>
  <c r="V712" i="11"/>
  <c r="V711" i="11"/>
  <c r="V710" i="11"/>
  <c r="V709" i="11"/>
  <c r="V708" i="11"/>
  <c r="V707" i="11"/>
  <c r="V706" i="11"/>
  <c r="V705" i="11"/>
  <c r="V704" i="11"/>
  <c r="V703" i="11"/>
  <c r="V702" i="11"/>
  <c r="V701" i="11"/>
  <c r="V700" i="11"/>
  <c r="V699" i="11"/>
  <c r="V698" i="11"/>
  <c r="V697" i="11"/>
  <c r="V696" i="11"/>
  <c r="V695" i="11"/>
  <c r="V694" i="11"/>
  <c r="V693" i="11"/>
  <c r="V692" i="11"/>
  <c r="V691" i="11"/>
  <c r="V690" i="11"/>
  <c r="V689" i="11"/>
  <c r="V688" i="11"/>
  <c r="V687" i="11"/>
  <c r="V686" i="11"/>
  <c r="V685" i="11"/>
  <c r="V684" i="11"/>
  <c r="V683" i="11"/>
  <c r="V682" i="11"/>
  <c r="V681" i="11"/>
  <c r="V680" i="11"/>
  <c r="V679" i="11"/>
  <c r="V678" i="11"/>
  <c r="V677" i="11"/>
  <c r="V676" i="11"/>
  <c r="V675" i="11"/>
  <c r="V674" i="11"/>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6" i="11" s="1"/>
  <c r="V8" i="11"/>
  <c r="T1248" i="11"/>
  <c r="U1248" i="11" s="1"/>
  <c r="S1248" i="11"/>
  <c r="T1247" i="11"/>
  <c r="U1247" i="11" s="1"/>
  <c r="S1247" i="11"/>
  <c r="T1246" i="11"/>
  <c r="U1246" i="11" s="1"/>
  <c r="S1246" i="11"/>
  <c r="T1245" i="11"/>
  <c r="U1245" i="11" s="1"/>
  <c r="S1245" i="11"/>
  <c r="T1244" i="11"/>
  <c r="U1244" i="11" s="1"/>
  <c r="S1244" i="11"/>
  <c r="U1243" i="11"/>
  <c r="T1243" i="11"/>
  <c r="S1243" i="11"/>
  <c r="T1242" i="11"/>
  <c r="U1242" i="11" s="1"/>
  <c r="S1242" i="11"/>
  <c r="U1241" i="11"/>
  <c r="T1241" i="11"/>
  <c r="S1241" i="11"/>
  <c r="U1240" i="11"/>
  <c r="T1240" i="11"/>
  <c r="S1240" i="11"/>
  <c r="T1239" i="11"/>
  <c r="U1239" i="11" s="1"/>
  <c r="S1239" i="11"/>
  <c r="T1238" i="11"/>
  <c r="U1238" i="11" s="1"/>
  <c r="S1238" i="11"/>
  <c r="T1237" i="11"/>
  <c r="U1237" i="11" s="1"/>
  <c r="S1237" i="11"/>
  <c r="T1236" i="11"/>
  <c r="U1236" i="11" s="1"/>
  <c r="S1236" i="11"/>
  <c r="U1235" i="11"/>
  <c r="T1235" i="11"/>
  <c r="S1235" i="11"/>
  <c r="T1234" i="11"/>
  <c r="U1234" i="11" s="1"/>
  <c r="S1234" i="11"/>
  <c r="U1233" i="11"/>
  <c r="T1233" i="11"/>
  <c r="S1233" i="11"/>
  <c r="U1232" i="11"/>
  <c r="T1232" i="11"/>
  <c r="S1232" i="11"/>
  <c r="T1231" i="11"/>
  <c r="U1231" i="11" s="1"/>
  <c r="S1231" i="11"/>
  <c r="T1230" i="11"/>
  <c r="U1230" i="11" s="1"/>
  <c r="S1230" i="11"/>
  <c r="T1229" i="11"/>
  <c r="U1229" i="11" s="1"/>
  <c r="S1229" i="11"/>
  <c r="T1228" i="11"/>
  <c r="U1228" i="11" s="1"/>
  <c r="S1228" i="11"/>
  <c r="U1227" i="11"/>
  <c r="T1227" i="11"/>
  <c r="S1227" i="11"/>
  <c r="T1226" i="11"/>
  <c r="U1226" i="11" s="1"/>
  <c r="S1226" i="11"/>
  <c r="U1225" i="11"/>
  <c r="T1225" i="11"/>
  <c r="S1225" i="11"/>
  <c r="U1224" i="11"/>
  <c r="T1224" i="11"/>
  <c r="S1224" i="11"/>
  <c r="T1223" i="11"/>
  <c r="U1223" i="11" s="1"/>
  <c r="S1223" i="11"/>
  <c r="T1222" i="11"/>
  <c r="U1222" i="11" s="1"/>
  <c r="S1222" i="11"/>
  <c r="T1221" i="11"/>
  <c r="U1221" i="11" s="1"/>
  <c r="S1221" i="11"/>
  <c r="T1220" i="11"/>
  <c r="U1220" i="11" s="1"/>
  <c r="S1220" i="11"/>
  <c r="U1219" i="11"/>
  <c r="T1219" i="11"/>
  <c r="S1219" i="11"/>
  <c r="T1218" i="11"/>
  <c r="U1218" i="11" s="1"/>
  <c r="S1218" i="11"/>
  <c r="U1217" i="11"/>
  <c r="T1217" i="11"/>
  <c r="S1217" i="11"/>
  <c r="U1216" i="11"/>
  <c r="T1216" i="11"/>
  <c r="S1216" i="11"/>
  <c r="T1215" i="11"/>
  <c r="U1215" i="11" s="1"/>
  <c r="S1215" i="11"/>
  <c r="T1214" i="11"/>
  <c r="U1214" i="11" s="1"/>
  <c r="S1214" i="11"/>
  <c r="T1213" i="11"/>
  <c r="U1213" i="11" s="1"/>
  <c r="S1213" i="11"/>
  <c r="T1212" i="11"/>
  <c r="U1212" i="11" s="1"/>
  <c r="S1212" i="11"/>
  <c r="U1211" i="11"/>
  <c r="T1211" i="11"/>
  <c r="S1211" i="11"/>
  <c r="U1210" i="11"/>
  <c r="T1210" i="11"/>
  <c r="S1210" i="11"/>
  <c r="U1209" i="11"/>
  <c r="T1209" i="11"/>
  <c r="S1209" i="11"/>
  <c r="U1208" i="11"/>
  <c r="T1208" i="11"/>
  <c r="S1208" i="11"/>
  <c r="T1207" i="11"/>
  <c r="U1207" i="11" s="1"/>
  <c r="S1207" i="11"/>
  <c r="T1206" i="11"/>
  <c r="U1206" i="11" s="1"/>
  <c r="S1206" i="11"/>
  <c r="T1205" i="11"/>
  <c r="U1205" i="11" s="1"/>
  <c r="S1205" i="11"/>
  <c r="T1204" i="11"/>
  <c r="U1204" i="11" s="1"/>
  <c r="S1204" i="11"/>
  <c r="U1203" i="11"/>
  <c r="T1203" i="11"/>
  <c r="S1203" i="11"/>
  <c r="U1202" i="11"/>
  <c r="T1202" i="11"/>
  <c r="S1202" i="11"/>
  <c r="U1201" i="11"/>
  <c r="T1201" i="11"/>
  <c r="S1201" i="11"/>
  <c r="U1200" i="11"/>
  <c r="T1200" i="11"/>
  <c r="S1200" i="11"/>
  <c r="T1199" i="11"/>
  <c r="U1199" i="11" s="1"/>
  <c r="S1199" i="11"/>
  <c r="T1198" i="11"/>
  <c r="U1198" i="11" s="1"/>
  <c r="S1198" i="11"/>
  <c r="T1197" i="11"/>
  <c r="U1197" i="11" s="1"/>
  <c r="S1197" i="11"/>
  <c r="T1196" i="11"/>
  <c r="U1196" i="11" s="1"/>
  <c r="S1196" i="11"/>
  <c r="U1195" i="11"/>
  <c r="T1195" i="11"/>
  <c r="S1195" i="11"/>
  <c r="U1194" i="11"/>
  <c r="T1194" i="11"/>
  <c r="S1194" i="11"/>
  <c r="U1193" i="11"/>
  <c r="T1193" i="11"/>
  <c r="S1193" i="11"/>
  <c r="U1192" i="11"/>
  <c r="T1192" i="11"/>
  <c r="S1192" i="11"/>
  <c r="T1191" i="11"/>
  <c r="U1191" i="11" s="1"/>
  <c r="S1191" i="11"/>
  <c r="T1190" i="11"/>
  <c r="U1190" i="11" s="1"/>
  <c r="S1190" i="11"/>
  <c r="T1189" i="11"/>
  <c r="U1189" i="11" s="1"/>
  <c r="S1189" i="11"/>
  <c r="T1188" i="11"/>
  <c r="U1188" i="11" s="1"/>
  <c r="S1188" i="11"/>
  <c r="U1187" i="11"/>
  <c r="T1187" i="11"/>
  <c r="S1187" i="11"/>
  <c r="U1186" i="11"/>
  <c r="T1186" i="11"/>
  <c r="S1186" i="11"/>
  <c r="U1185" i="11"/>
  <c r="T1185" i="11"/>
  <c r="S1185" i="11"/>
  <c r="U1184" i="11"/>
  <c r="T1184" i="11"/>
  <c r="S1184" i="11"/>
  <c r="T1183" i="11"/>
  <c r="U1183" i="11" s="1"/>
  <c r="S1183" i="11"/>
  <c r="T1182" i="11"/>
  <c r="U1182" i="11" s="1"/>
  <c r="S1182" i="11"/>
  <c r="T1181" i="11"/>
  <c r="U1181" i="11" s="1"/>
  <c r="S1181" i="11"/>
  <c r="T1180" i="11"/>
  <c r="U1180" i="11" s="1"/>
  <c r="S1180" i="11"/>
  <c r="U1179" i="11"/>
  <c r="T1179" i="11"/>
  <c r="S1179" i="11"/>
  <c r="U1178" i="11"/>
  <c r="T1178" i="11"/>
  <c r="S1178" i="11"/>
  <c r="U1177" i="11"/>
  <c r="T1177" i="11"/>
  <c r="S1177" i="11"/>
  <c r="U1176" i="11"/>
  <c r="T1176" i="11"/>
  <c r="S1176" i="11"/>
  <c r="T1175" i="11"/>
  <c r="U1175" i="11" s="1"/>
  <c r="S1175" i="11"/>
  <c r="T1174" i="11"/>
  <c r="U1174" i="11" s="1"/>
  <c r="S1174" i="11"/>
  <c r="T1173" i="11"/>
  <c r="U1173" i="11" s="1"/>
  <c r="S1173" i="11"/>
  <c r="T1172" i="11"/>
  <c r="U1172" i="11" s="1"/>
  <c r="S1172" i="11"/>
  <c r="U1171" i="11"/>
  <c r="T1171" i="11"/>
  <c r="S1171" i="11"/>
  <c r="U1170" i="11"/>
  <c r="T1170" i="11"/>
  <c r="S1170" i="11"/>
  <c r="U1169" i="11"/>
  <c r="T1169" i="11"/>
  <c r="S1169" i="11"/>
  <c r="U1168" i="11"/>
  <c r="T1168" i="11"/>
  <c r="S1168" i="11"/>
  <c r="U1167" i="11"/>
  <c r="T1167" i="11"/>
  <c r="S1167" i="11"/>
  <c r="T1166" i="11"/>
  <c r="U1166" i="11" s="1"/>
  <c r="S1166" i="11"/>
  <c r="T1165" i="11"/>
  <c r="U1165" i="11" s="1"/>
  <c r="S1165" i="11"/>
  <c r="T1164" i="11"/>
  <c r="U1164" i="11" s="1"/>
  <c r="S1164" i="11"/>
  <c r="U1163" i="11"/>
  <c r="T1163" i="11"/>
  <c r="S1163" i="11"/>
  <c r="U1162" i="11"/>
  <c r="T1162" i="11"/>
  <c r="S1162" i="11"/>
  <c r="U1161" i="11"/>
  <c r="T1161" i="11"/>
  <c r="S1161" i="11"/>
  <c r="U1160" i="11"/>
  <c r="T1160" i="11"/>
  <c r="S1160" i="11"/>
  <c r="U1159" i="11"/>
  <c r="T1159" i="11"/>
  <c r="S1159" i="11"/>
  <c r="T1158" i="11"/>
  <c r="U1158" i="11" s="1"/>
  <c r="S1158" i="11"/>
  <c r="T1157" i="11"/>
  <c r="U1157" i="11" s="1"/>
  <c r="S1157" i="11"/>
  <c r="T1156" i="11"/>
  <c r="U1156" i="11" s="1"/>
  <c r="S1156" i="11"/>
  <c r="U1155" i="11"/>
  <c r="T1155" i="11"/>
  <c r="S1155" i="11"/>
  <c r="U1154" i="11"/>
  <c r="T1154" i="11"/>
  <c r="S1154" i="11"/>
  <c r="U1153" i="11"/>
  <c r="T1153" i="11"/>
  <c r="S1153" i="11"/>
  <c r="U1152" i="11"/>
  <c r="T1152" i="11"/>
  <c r="S1152" i="11"/>
  <c r="U1151" i="11"/>
  <c r="T1151" i="11"/>
  <c r="S1151" i="11"/>
  <c r="T1150" i="11"/>
  <c r="U1150" i="11" s="1"/>
  <c r="S1150" i="11"/>
  <c r="T1149" i="11"/>
  <c r="U1149" i="11" s="1"/>
  <c r="S1149" i="11"/>
  <c r="T1148" i="11"/>
  <c r="U1148" i="11" s="1"/>
  <c r="S1148" i="11"/>
  <c r="U1147" i="11"/>
  <c r="T1147" i="11"/>
  <c r="S1147" i="11"/>
  <c r="U1146" i="11"/>
  <c r="T1146" i="11"/>
  <c r="S1146" i="11"/>
  <c r="U1145" i="11"/>
  <c r="T1145" i="11"/>
  <c r="S1145" i="11"/>
  <c r="U1144" i="11"/>
  <c r="T1144" i="11"/>
  <c r="S1144" i="11"/>
  <c r="U1143" i="11"/>
  <c r="T1143" i="11"/>
  <c r="S1143" i="11"/>
  <c r="T1142" i="11"/>
  <c r="U1142" i="11" s="1"/>
  <c r="S1142" i="11"/>
  <c r="T1141" i="11"/>
  <c r="U1141" i="11" s="1"/>
  <c r="S1141" i="11"/>
  <c r="T1140" i="11"/>
  <c r="U1140" i="11" s="1"/>
  <c r="S1140" i="11"/>
  <c r="U1139" i="11"/>
  <c r="T1139" i="11"/>
  <c r="S1139" i="11"/>
  <c r="U1138" i="11"/>
  <c r="T1138" i="11"/>
  <c r="S1138" i="11"/>
  <c r="U1137" i="11"/>
  <c r="T1137" i="11"/>
  <c r="S1137" i="11"/>
  <c r="U1136" i="11"/>
  <c r="T1136" i="11"/>
  <c r="S1136" i="11"/>
  <c r="U1135" i="11"/>
  <c r="T1135" i="11"/>
  <c r="S1135" i="11"/>
  <c r="T1134" i="11"/>
  <c r="U1134" i="11" s="1"/>
  <c r="S1134" i="11"/>
  <c r="T1133" i="11"/>
  <c r="U1133" i="11" s="1"/>
  <c r="S1133" i="11"/>
  <c r="T1132" i="11"/>
  <c r="U1132" i="11" s="1"/>
  <c r="S1132" i="11"/>
  <c r="U1131" i="11"/>
  <c r="T1131" i="11"/>
  <c r="S1131" i="11"/>
  <c r="U1130" i="11"/>
  <c r="T1130" i="11"/>
  <c r="S1130" i="11"/>
  <c r="U1129" i="11"/>
  <c r="T1129" i="11"/>
  <c r="S1129" i="11"/>
  <c r="U1128" i="11"/>
  <c r="T1128" i="11"/>
  <c r="S1128" i="11"/>
  <c r="U1127" i="11"/>
  <c r="T1127" i="11"/>
  <c r="S1127" i="11"/>
  <c r="T1126" i="11"/>
  <c r="U1126" i="11" s="1"/>
  <c r="S1126" i="11"/>
  <c r="T1125" i="11"/>
  <c r="U1125" i="11" s="1"/>
  <c r="S1125" i="11"/>
  <c r="T1124" i="11"/>
  <c r="U1124" i="11" s="1"/>
  <c r="S1124" i="11"/>
  <c r="U1123" i="11"/>
  <c r="T1123" i="11"/>
  <c r="S1123" i="11"/>
  <c r="U1122" i="11"/>
  <c r="T1122" i="11"/>
  <c r="S1122" i="11"/>
  <c r="U1121" i="11"/>
  <c r="T1121" i="11"/>
  <c r="S1121" i="11"/>
  <c r="U1120" i="11"/>
  <c r="T1120" i="11"/>
  <c r="S1120" i="11"/>
  <c r="U1119" i="11"/>
  <c r="T1119" i="11"/>
  <c r="S1119" i="11"/>
  <c r="T1118" i="11"/>
  <c r="U1118" i="11" s="1"/>
  <c r="S1118" i="11"/>
  <c r="T1117" i="11"/>
  <c r="U1117" i="11" s="1"/>
  <c r="S1117" i="11"/>
  <c r="T1116" i="11"/>
  <c r="U1116" i="11" s="1"/>
  <c r="S1116" i="11"/>
  <c r="U1115" i="11"/>
  <c r="T1115" i="11"/>
  <c r="S1115" i="11"/>
  <c r="U1114" i="11"/>
  <c r="T1114" i="11"/>
  <c r="S1114" i="11"/>
  <c r="U1113" i="11"/>
  <c r="T1113" i="11"/>
  <c r="S1113" i="11"/>
  <c r="U1112" i="11"/>
  <c r="T1112" i="11"/>
  <c r="S1112" i="11"/>
  <c r="U1111" i="11"/>
  <c r="T1111" i="11"/>
  <c r="S1111" i="11"/>
  <c r="T1110" i="11"/>
  <c r="U1110" i="11" s="1"/>
  <c r="S1110" i="11"/>
  <c r="T1109" i="11"/>
  <c r="U1109" i="11" s="1"/>
  <c r="S1109" i="11"/>
  <c r="T1108" i="11"/>
  <c r="U1108" i="11" s="1"/>
  <c r="S1108" i="11"/>
  <c r="U1107" i="11"/>
  <c r="T1107" i="11"/>
  <c r="S1107" i="11"/>
  <c r="U1106" i="11"/>
  <c r="T1106" i="11"/>
  <c r="S1106" i="11"/>
  <c r="U1105" i="11"/>
  <c r="T1105" i="11"/>
  <c r="S1105" i="11"/>
  <c r="U1104" i="11"/>
  <c r="T1104" i="11"/>
  <c r="S1104" i="11"/>
  <c r="U1103" i="11"/>
  <c r="T1103" i="11"/>
  <c r="S1103" i="11"/>
  <c r="T1102" i="11"/>
  <c r="U1102" i="11" s="1"/>
  <c r="S1102" i="11"/>
  <c r="T1101" i="11"/>
  <c r="U1101" i="11" s="1"/>
  <c r="S1101" i="11"/>
  <c r="T1100" i="11"/>
  <c r="U1100" i="11" s="1"/>
  <c r="S1100" i="11"/>
  <c r="U1099" i="11"/>
  <c r="T1099" i="11"/>
  <c r="S1099" i="11"/>
  <c r="U1098" i="11"/>
  <c r="T1098" i="11"/>
  <c r="S1098" i="11"/>
  <c r="U1097" i="11"/>
  <c r="T1097" i="11"/>
  <c r="S1097" i="11"/>
  <c r="U1096" i="11"/>
  <c r="T1096" i="11"/>
  <c r="S1096" i="11"/>
  <c r="U1095" i="11"/>
  <c r="T1095" i="11"/>
  <c r="S1095" i="11"/>
  <c r="T1094" i="11"/>
  <c r="U1094" i="11" s="1"/>
  <c r="S1094" i="11"/>
  <c r="T1093" i="11"/>
  <c r="U1093" i="11" s="1"/>
  <c r="S1093" i="11"/>
  <c r="T1092" i="11"/>
  <c r="U1092" i="11" s="1"/>
  <c r="S1092" i="11"/>
  <c r="U1091" i="11"/>
  <c r="T1091" i="11"/>
  <c r="S1091" i="11"/>
  <c r="U1090" i="11"/>
  <c r="T1090" i="11"/>
  <c r="S1090" i="11"/>
  <c r="U1089" i="11"/>
  <c r="T1089" i="11"/>
  <c r="S1089" i="11"/>
  <c r="U1088" i="11"/>
  <c r="T1088" i="11"/>
  <c r="S1088" i="11"/>
  <c r="U1087" i="11"/>
  <c r="T1087" i="11"/>
  <c r="S1087" i="11"/>
  <c r="T1086" i="11"/>
  <c r="U1086" i="11" s="1"/>
  <c r="S1086" i="11"/>
  <c r="T1085" i="11"/>
  <c r="U1085" i="11" s="1"/>
  <c r="S1085" i="11"/>
  <c r="T1084" i="11"/>
  <c r="U1084" i="11" s="1"/>
  <c r="S1084" i="11"/>
  <c r="U1083" i="11"/>
  <c r="T1083" i="11"/>
  <c r="S1083" i="11"/>
  <c r="U1082" i="11"/>
  <c r="T1082" i="11"/>
  <c r="S1082" i="11"/>
  <c r="U1081" i="11"/>
  <c r="T1081" i="11"/>
  <c r="S1081" i="11"/>
  <c r="U1080" i="11"/>
  <c r="T1080" i="11"/>
  <c r="S1080" i="11"/>
  <c r="U1079" i="11"/>
  <c r="T1079" i="11"/>
  <c r="S1079" i="11"/>
  <c r="T1078" i="11"/>
  <c r="U1078" i="11" s="1"/>
  <c r="S1078" i="11"/>
  <c r="T1077" i="11"/>
  <c r="U1077" i="11" s="1"/>
  <c r="S1077" i="11"/>
  <c r="T1076" i="11"/>
  <c r="U1076" i="11" s="1"/>
  <c r="S1076" i="11"/>
  <c r="U1075" i="11"/>
  <c r="T1075" i="11"/>
  <c r="S1075" i="11"/>
  <c r="U1074" i="11"/>
  <c r="T1074" i="11"/>
  <c r="S1074" i="11"/>
  <c r="U1073" i="11"/>
  <c r="T1073" i="11"/>
  <c r="S1073" i="11"/>
  <c r="U1072" i="11"/>
  <c r="T1072" i="11"/>
  <c r="S1072" i="11"/>
  <c r="U1071" i="11"/>
  <c r="T1071" i="11"/>
  <c r="S1071" i="11"/>
  <c r="T1070" i="11"/>
  <c r="U1070" i="11" s="1"/>
  <c r="S1070" i="11"/>
  <c r="T1069" i="11"/>
  <c r="U1069" i="11" s="1"/>
  <c r="S1069" i="11"/>
  <c r="T1068" i="11"/>
  <c r="U1068" i="11" s="1"/>
  <c r="S1068" i="11"/>
  <c r="U1067" i="11"/>
  <c r="T1067" i="11"/>
  <c r="S1067" i="11"/>
  <c r="U1066" i="11"/>
  <c r="T1066" i="11"/>
  <c r="S1066" i="11"/>
  <c r="U1065" i="11"/>
  <c r="T1065" i="11"/>
  <c r="S1065" i="11"/>
  <c r="U1064" i="11"/>
  <c r="T1064" i="11"/>
  <c r="S1064" i="11"/>
  <c r="U1063" i="11"/>
  <c r="T1063" i="11"/>
  <c r="S1063" i="11"/>
  <c r="T1062" i="11"/>
  <c r="U1062" i="11" s="1"/>
  <c r="S1062" i="11"/>
  <c r="T1061" i="11"/>
  <c r="U1061" i="11" s="1"/>
  <c r="S1061" i="11"/>
  <c r="T1060" i="11"/>
  <c r="U1060" i="11" s="1"/>
  <c r="S1060" i="11"/>
  <c r="U1059" i="11"/>
  <c r="T1059" i="11"/>
  <c r="S1059" i="11"/>
  <c r="U1058" i="11"/>
  <c r="T1058" i="11"/>
  <c r="S1058" i="11"/>
  <c r="U1057" i="11"/>
  <c r="T1057" i="11"/>
  <c r="S1057" i="11"/>
  <c r="U1056" i="11"/>
  <c r="T1056" i="11"/>
  <c r="S1056" i="11"/>
  <c r="U1055" i="11"/>
  <c r="T1055" i="11"/>
  <c r="S1055" i="11"/>
  <c r="T1054" i="11"/>
  <c r="U1054" i="11" s="1"/>
  <c r="S1054" i="11"/>
  <c r="T1053" i="11"/>
  <c r="U1053" i="11" s="1"/>
  <c r="S1053" i="11"/>
  <c r="T1052" i="11"/>
  <c r="U1052" i="11" s="1"/>
  <c r="S1052" i="11"/>
  <c r="U1051" i="11"/>
  <c r="T1051" i="11"/>
  <c r="S1051" i="11"/>
  <c r="U1050" i="11"/>
  <c r="T1050" i="11"/>
  <c r="S1050" i="11"/>
  <c r="U1049" i="11"/>
  <c r="T1049" i="11"/>
  <c r="S1049" i="11"/>
  <c r="U1048" i="11"/>
  <c r="T1048" i="11"/>
  <c r="S1048" i="11"/>
  <c r="U1047" i="11"/>
  <c r="T1047" i="11"/>
  <c r="S1047" i="11"/>
  <c r="T1046" i="11"/>
  <c r="U1046" i="11" s="1"/>
  <c r="S1046" i="11"/>
  <c r="T1045" i="11"/>
  <c r="U1045" i="11" s="1"/>
  <c r="S1045" i="11"/>
  <c r="T1044" i="11"/>
  <c r="U1044" i="11" s="1"/>
  <c r="S1044" i="11"/>
  <c r="U1043" i="11"/>
  <c r="T1043" i="11"/>
  <c r="S1043" i="11"/>
  <c r="U1042" i="11"/>
  <c r="T1042" i="11"/>
  <c r="S1042" i="11"/>
  <c r="U1041" i="11"/>
  <c r="T1041" i="11"/>
  <c r="S1041" i="11"/>
  <c r="U1040" i="11"/>
  <c r="T1040" i="11"/>
  <c r="S1040" i="11"/>
  <c r="U1039" i="11"/>
  <c r="T1039" i="11"/>
  <c r="S1039" i="11"/>
  <c r="T1038" i="11"/>
  <c r="U1038" i="11" s="1"/>
  <c r="S1038" i="11"/>
  <c r="T1037" i="11"/>
  <c r="U1037" i="11" s="1"/>
  <c r="S1037" i="11"/>
  <c r="T1036" i="11"/>
  <c r="U1036" i="11" s="1"/>
  <c r="S1036" i="11"/>
  <c r="U1035" i="11"/>
  <c r="T1035" i="11"/>
  <c r="S1035" i="11"/>
  <c r="U1034" i="11"/>
  <c r="T1034" i="11"/>
  <c r="S1034" i="11"/>
  <c r="U1033" i="11"/>
  <c r="T1033" i="11"/>
  <c r="S1033" i="11"/>
  <c r="U1032" i="11"/>
  <c r="T1032" i="11"/>
  <c r="S1032" i="11"/>
  <c r="U1031" i="11"/>
  <c r="T1031" i="11"/>
  <c r="S1031" i="11"/>
  <c r="T1030" i="11"/>
  <c r="U1030" i="11" s="1"/>
  <c r="S1030" i="11"/>
  <c r="T1029" i="11"/>
  <c r="U1029" i="11" s="1"/>
  <c r="S1029" i="11"/>
  <c r="T1028" i="11"/>
  <c r="U1028" i="11" s="1"/>
  <c r="S1028" i="11"/>
  <c r="U1027" i="11"/>
  <c r="T1027" i="11"/>
  <c r="S1027" i="11"/>
  <c r="U1026" i="11"/>
  <c r="T1026" i="11"/>
  <c r="S1026" i="11"/>
  <c r="U1025" i="11"/>
  <c r="T1025" i="11"/>
  <c r="S1025" i="11"/>
  <c r="U1024" i="11"/>
  <c r="T1024" i="11"/>
  <c r="S1024" i="11"/>
  <c r="U1023" i="11"/>
  <c r="T1023" i="11"/>
  <c r="S1023" i="11"/>
  <c r="T1022" i="11"/>
  <c r="U1022" i="11" s="1"/>
  <c r="S1022" i="11"/>
  <c r="T1021" i="11"/>
  <c r="U1021" i="11" s="1"/>
  <c r="S1021" i="11"/>
  <c r="T1020" i="11"/>
  <c r="U1020" i="11" s="1"/>
  <c r="S1020" i="11"/>
  <c r="U1019" i="11"/>
  <c r="T1019" i="11"/>
  <c r="S1019" i="11"/>
  <c r="U1018" i="11"/>
  <c r="T1018" i="11"/>
  <c r="S1018" i="11"/>
  <c r="U1017" i="11"/>
  <c r="T1017" i="11"/>
  <c r="S1017" i="11"/>
  <c r="U1016" i="11"/>
  <c r="T1016" i="11"/>
  <c r="S1016" i="11"/>
  <c r="U1015" i="11"/>
  <c r="T1015" i="11"/>
  <c r="S1015" i="11"/>
  <c r="T1014" i="11"/>
  <c r="U1014" i="11" s="1"/>
  <c r="S1014" i="11"/>
  <c r="T1013" i="11"/>
  <c r="U1013" i="11" s="1"/>
  <c r="S1013" i="11"/>
  <c r="T1012" i="11"/>
  <c r="U1012" i="11" s="1"/>
  <c r="S1012" i="11"/>
  <c r="U1011" i="11"/>
  <c r="T1011" i="11"/>
  <c r="S1011" i="11"/>
  <c r="U1010" i="11"/>
  <c r="T1010" i="11"/>
  <c r="S1010" i="11"/>
  <c r="U1009" i="11"/>
  <c r="T1009" i="11"/>
  <c r="S1009" i="11"/>
  <c r="U1008" i="11"/>
  <c r="T1008" i="11"/>
  <c r="S1008" i="11"/>
  <c r="U1007" i="11"/>
  <c r="T1007" i="11"/>
  <c r="S1007" i="11"/>
  <c r="T1006" i="11"/>
  <c r="U1006" i="11" s="1"/>
  <c r="S1006" i="11"/>
  <c r="T1005" i="11"/>
  <c r="U1005" i="11" s="1"/>
  <c r="S1005" i="11"/>
  <c r="T1004" i="11"/>
  <c r="U1004" i="11" s="1"/>
  <c r="S1004" i="11"/>
  <c r="U1003" i="11"/>
  <c r="T1003" i="11"/>
  <c r="S1003" i="11"/>
  <c r="U1002" i="11"/>
  <c r="T1002" i="11"/>
  <c r="S1002" i="11"/>
  <c r="U1001" i="11"/>
  <c r="T1001" i="11"/>
  <c r="S1001" i="11"/>
  <c r="U1000" i="11"/>
  <c r="T1000" i="11"/>
  <c r="S1000" i="11"/>
  <c r="U999" i="11"/>
  <c r="T999" i="11"/>
  <c r="S999" i="11"/>
  <c r="T998" i="11"/>
  <c r="U998" i="11" s="1"/>
  <c r="S998" i="11"/>
  <c r="T997" i="11"/>
  <c r="U997" i="11" s="1"/>
  <c r="S997" i="11"/>
  <c r="T996" i="11"/>
  <c r="U996" i="11" s="1"/>
  <c r="S996" i="11"/>
  <c r="U995" i="11"/>
  <c r="T995" i="11"/>
  <c r="S995" i="11"/>
  <c r="U994" i="11"/>
  <c r="T994" i="11"/>
  <c r="S994" i="11"/>
  <c r="U993" i="11"/>
  <c r="T993" i="11"/>
  <c r="S993" i="11"/>
  <c r="U992" i="11"/>
  <c r="T992" i="11"/>
  <c r="S992" i="11"/>
  <c r="U991" i="11"/>
  <c r="T991" i="11"/>
  <c r="S991" i="11"/>
  <c r="T990" i="11"/>
  <c r="U990" i="11" s="1"/>
  <c r="S990" i="11"/>
  <c r="T989" i="11"/>
  <c r="U989" i="11" s="1"/>
  <c r="S989" i="11"/>
  <c r="T988" i="11"/>
  <c r="U988" i="11" s="1"/>
  <c r="S988" i="11"/>
  <c r="U987" i="11"/>
  <c r="T987" i="11"/>
  <c r="S987" i="11"/>
  <c r="U986" i="11"/>
  <c r="T986" i="11"/>
  <c r="S986" i="11"/>
  <c r="U985" i="11"/>
  <c r="T985" i="11"/>
  <c r="S985" i="11"/>
  <c r="U984" i="11"/>
  <c r="T984" i="11"/>
  <c r="S984" i="11"/>
  <c r="U983" i="11"/>
  <c r="T983" i="11"/>
  <c r="S983" i="11"/>
  <c r="T982" i="11"/>
  <c r="U982" i="11" s="1"/>
  <c r="S982" i="11"/>
  <c r="T981" i="11"/>
  <c r="U981" i="11" s="1"/>
  <c r="S981" i="11"/>
  <c r="T980" i="11"/>
  <c r="U980" i="11" s="1"/>
  <c r="S980" i="11"/>
  <c r="U979" i="11"/>
  <c r="T979" i="11"/>
  <c r="S979" i="11"/>
  <c r="U978" i="11"/>
  <c r="T978" i="11"/>
  <c r="S978" i="11"/>
  <c r="U977" i="11"/>
  <c r="T977" i="11"/>
  <c r="S977" i="11"/>
  <c r="U976" i="11"/>
  <c r="T976" i="11"/>
  <c r="S976" i="11"/>
  <c r="U975" i="11"/>
  <c r="T975" i="11"/>
  <c r="S975" i="11"/>
  <c r="T974" i="11"/>
  <c r="U974" i="11" s="1"/>
  <c r="S974" i="11"/>
  <c r="T973" i="11"/>
  <c r="U973" i="11" s="1"/>
  <c r="S973" i="11"/>
  <c r="T972" i="11"/>
  <c r="U972" i="11" s="1"/>
  <c r="S972" i="11"/>
  <c r="U971" i="11"/>
  <c r="T971" i="11"/>
  <c r="S971" i="11"/>
  <c r="U970" i="11"/>
  <c r="T970" i="11"/>
  <c r="S970" i="11"/>
  <c r="U969" i="11"/>
  <c r="T969" i="11"/>
  <c r="S969" i="11"/>
  <c r="U968" i="11"/>
  <c r="T968" i="11"/>
  <c r="S968" i="11"/>
  <c r="U967" i="11"/>
  <c r="T967" i="11"/>
  <c r="S967" i="11"/>
  <c r="T966" i="11"/>
  <c r="U966" i="11" s="1"/>
  <c r="S966" i="11"/>
  <c r="T965" i="11"/>
  <c r="U965" i="11" s="1"/>
  <c r="S965" i="11"/>
  <c r="T964" i="11"/>
  <c r="U964" i="11" s="1"/>
  <c r="S964" i="11"/>
  <c r="U963" i="11"/>
  <c r="T963" i="11"/>
  <c r="S963" i="11"/>
  <c r="U962" i="11"/>
  <c r="T962" i="11"/>
  <c r="S962" i="11"/>
  <c r="U961" i="11"/>
  <c r="T961" i="11"/>
  <c r="S961" i="11"/>
  <c r="U960" i="11"/>
  <c r="T960" i="11"/>
  <c r="S960" i="11"/>
  <c r="U959" i="11"/>
  <c r="T959" i="11"/>
  <c r="S959" i="11"/>
  <c r="T958" i="11"/>
  <c r="U958" i="11" s="1"/>
  <c r="S958" i="11"/>
  <c r="T957" i="11"/>
  <c r="U957" i="11" s="1"/>
  <c r="S957" i="11"/>
  <c r="T956" i="11"/>
  <c r="U956" i="11" s="1"/>
  <c r="S956" i="11"/>
  <c r="U955" i="11"/>
  <c r="T955" i="11"/>
  <c r="S955" i="11"/>
  <c r="U954" i="11"/>
  <c r="T954" i="11"/>
  <c r="S954" i="11"/>
  <c r="U953" i="11"/>
  <c r="T953" i="11"/>
  <c r="S953" i="11"/>
  <c r="U952" i="11"/>
  <c r="T952" i="11"/>
  <c r="S952" i="11"/>
  <c r="U951" i="11"/>
  <c r="T951" i="11"/>
  <c r="S951" i="11"/>
  <c r="T950" i="11"/>
  <c r="U950" i="11" s="1"/>
  <c r="S950" i="11"/>
  <c r="T949" i="11"/>
  <c r="U949" i="11" s="1"/>
  <c r="S949" i="11"/>
  <c r="T948" i="11"/>
  <c r="U948" i="11" s="1"/>
  <c r="S948" i="11"/>
  <c r="U947" i="11"/>
  <c r="T947" i="11"/>
  <c r="S947" i="11"/>
  <c r="U946" i="11"/>
  <c r="T946" i="11"/>
  <c r="S946" i="11"/>
  <c r="U945" i="11"/>
  <c r="T945" i="11"/>
  <c r="S945" i="11"/>
  <c r="U944" i="11"/>
  <c r="T944" i="11"/>
  <c r="S944" i="11"/>
  <c r="U943" i="11"/>
  <c r="T943" i="11"/>
  <c r="S943" i="11"/>
  <c r="T942" i="11"/>
  <c r="U942" i="11" s="1"/>
  <c r="S942" i="11"/>
  <c r="T941" i="11"/>
  <c r="U941" i="11" s="1"/>
  <c r="S941" i="11"/>
  <c r="T940" i="11"/>
  <c r="U940" i="11" s="1"/>
  <c r="S940" i="11"/>
  <c r="U939" i="11"/>
  <c r="T939" i="11"/>
  <c r="S939" i="11"/>
  <c r="U938" i="11"/>
  <c r="T938" i="11"/>
  <c r="S938" i="11"/>
  <c r="U937" i="11"/>
  <c r="T937" i="11"/>
  <c r="S937" i="11"/>
  <c r="U936" i="11"/>
  <c r="T936" i="11"/>
  <c r="S936" i="11"/>
  <c r="U935" i="11"/>
  <c r="T935" i="11"/>
  <c r="S935" i="11"/>
  <c r="T934" i="11"/>
  <c r="U934" i="11" s="1"/>
  <c r="S934" i="11"/>
  <c r="T933" i="11"/>
  <c r="U933" i="11" s="1"/>
  <c r="S933" i="11"/>
  <c r="T932" i="11"/>
  <c r="U932" i="11" s="1"/>
  <c r="S932" i="11"/>
  <c r="U931" i="11"/>
  <c r="T931" i="11"/>
  <c r="S931" i="11"/>
  <c r="U930" i="11"/>
  <c r="T930" i="11"/>
  <c r="S930" i="11"/>
  <c r="U929" i="11"/>
  <c r="T929" i="11"/>
  <c r="S929" i="11"/>
  <c r="U928" i="11"/>
  <c r="T928" i="11"/>
  <c r="S928" i="11"/>
  <c r="U927" i="11"/>
  <c r="T927" i="11"/>
  <c r="S927" i="11"/>
  <c r="T926" i="11"/>
  <c r="U926" i="11" s="1"/>
  <c r="S926" i="11"/>
  <c r="T925" i="11"/>
  <c r="U925" i="11" s="1"/>
  <c r="S925" i="11"/>
  <c r="T924" i="11"/>
  <c r="U924" i="11" s="1"/>
  <c r="S924" i="11"/>
  <c r="U923" i="11"/>
  <c r="T923" i="11"/>
  <c r="S923" i="11"/>
  <c r="U922" i="11"/>
  <c r="T922" i="11"/>
  <c r="S922" i="11"/>
  <c r="U921" i="11"/>
  <c r="T921" i="11"/>
  <c r="S921" i="11"/>
  <c r="U920" i="11"/>
  <c r="T920" i="11"/>
  <c r="S920" i="11"/>
  <c r="U919" i="11"/>
  <c r="T919" i="11"/>
  <c r="S919" i="11"/>
  <c r="T918" i="11"/>
  <c r="U918" i="11" s="1"/>
  <c r="S918" i="11"/>
  <c r="T917" i="11"/>
  <c r="U917" i="11" s="1"/>
  <c r="S917" i="11"/>
  <c r="T916" i="11"/>
  <c r="U916" i="11" s="1"/>
  <c r="S916" i="11"/>
  <c r="U915" i="11"/>
  <c r="T915" i="11"/>
  <c r="S915" i="11"/>
  <c r="U914" i="11"/>
  <c r="T914" i="11"/>
  <c r="S914" i="11"/>
  <c r="U913" i="11"/>
  <c r="T913" i="11"/>
  <c r="S913" i="11"/>
  <c r="U912" i="11"/>
  <c r="T912" i="11"/>
  <c r="S912" i="11"/>
  <c r="U911" i="11"/>
  <c r="T911" i="11"/>
  <c r="S911" i="11"/>
  <c r="T910" i="11"/>
  <c r="U910" i="11" s="1"/>
  <c r="S910" i="11"/>
  <c r="T909" i="11"/>
  <c r="U909" i="11" s="1"/>
  <c r="S909" i="11"/>
  <c r="T908" i="11"/>
  <c r="U908" i="11" s="1"/>
  <c r="S908" i="11"/>
  <c r="U907" i="11"/>
  <c r="T907" i="11"/>
  <c r="S907" i="11"/>
  <c r="U906" i="11"/>
  <c r="T906" i="11"/>
  <c r="S906" i="11"/>
  <c r="U905" i="11"/>
  <c r="T905" i="11"/>
  <c r="S905" i="11"/>
  <c r="U904" i="11"/>
  <c r="T904" i="11"/>
  <c r="S904" i="11"/>
  <c r="U903" i="11"/>
  <c r="T903" i="11"/>
  <c r="S903" i="11"/>
  <c r="T902" i="11"/>
  <c r="U902" i="11" s="1"/>
  <c r="S902" i="11"/>
  <c r="T901" i="11"/>
  <c r="U901" i="11" s="1"/>
  <c r="S901" i="11"/>
  <c r="T900" i="11"/>
  <c r="U900" i="11" s="1"/>
  <c r="S900" i="11"/>
  <c r="U899" i="11"/>
  <c r="T899" i="11"/>
  <c r="S899" i="11"/>
  <c r="U898" i="11"/>
  <c r="T898" i="11"/>
  <c r="S898" i="11"/>
  <c r="U897" i="11"/>
  <c r="T897" i="11"/>
  <c r="S897" i="11"/>
  <c r="U896" i="11"/>
  <c r="T896" i="11"/>
  <c r="S896" i="11"/>
  <c r="U895" i="11"/>
  <c r="T895" i="11"/>
  <c r="S895" i="11"/>
  <c r="T894" i="11"/>
  <c r="U894" i="11" s="1"/>
  <c r="S894" i="11"/>
  <c r="T893" i="11"/>
  <c r="U893" i="11" s="1"/>
  <c r="S893" i="11"/>
  <c r="T892" i="11"/>
  <c r="U892" i="11" s="1"/>
  <c r="S892" i="11"/>
  <c r="U891" i="11"/>
  <c r="T891" i="11"/>
  <c r="S891" i="11"/>
  <c r="U890" i="11"/>
  <c r="T890" i="11"/>
  <c r="S890" i="11"/>
  <c r="U889" i="11"/>
  <c r="T889" i="11"/>
  <c r="S889" i="11"/>
  <c r="U888" i="11"/>
  <c r="T888" i="11"/>
  <c r="S888" i="11"/>
  <c r="U887" i="11"/>
  <c r="T887" i="11"/>
  <c r="S887" i="11"/>
  <c r="T886" i="11"/>
  <c r="U886" i="11" s="1"/>
  <c r="S886" i="11"/>
  <c r="T885" i="11"/>
  <c r="U885" i="11" s="1"/>
  <c r="S885" i="11"/>
  <c r="T884" i="11"/>
  <c r="U884" i="11" s="1"/>
  <c r="S884" i="11"/>
  <c r="U883" i="11"/>
  <c r="T883" i="11"/>
  <c r="S883" i="11"/>
  <c r="U882" i="11"/>
  <c r="T882" i="11"/>
  <c r="S882" i="11"/>
  <c r="U881" i="11"/>
  <c r="T881" i="11"/>
  <c r="S881" i="11"/>
  <c r="U880" i="11"/>
  <c r="T880" i="11"/>
  <c r="S880" i="11"/>
  <c r="U879" i="11"/>
  <c r="T879" i="11"/>
  <c r="S879" i="11"/>
  <c r="T878" i="11"/>
  <c r="U878" i="11" s="1"/>
  <c r="S878" i="11"/>
  <c r="T877" i="11"/>
  <c r="U877" i="11" s="1"/>
  <c r="S877" i="11"/>
  <c r="T876" i="11"/>
  <c r="U876" i="11" s="1"/>
  <c r="S876" i="11"/>
  <c r="U875" i="11"/>
  <c r="T875" i="11"/>
  <c r="S875" i="11"/>
  <c r="U874" i="11"/>
  <c r="T874" i="11"/>
  <c r="S874" i="11"/>
  <c r="U873" i="11"/>
  <c r="T873" i="11"/>
  <c r="S873" i="11"/>
  <c r="U872" i="11"/>
  <c r="T872" i="11"/>
  <c r="S872" i="11"/>
  <c r="U871" i="11"/>
  <c r="T871" i="11"/>
  <c r="S871" i="11"/>
  <c r="T870" i="11"/>
  <c r="U870" i="11" s="1"/>
  <c r="S870" i="11"/>
  <c r="T869" i="11"/>
  <c r="U869" i="11" s="1"/>
  <c r="S869" i="11"/>
  <c r="T868" i="11"/>
  <c r="U868" i="11" s="1"/>
  <c r="S868" i="11"/>
  <c r="U867" i="11"/>
  <c r="T867" i="11"/>
  <c r="S867" i="11"/>
  <c r="U866" i="11"/>
  <c r="T866" i="11"/>
  <c r="S866" i="11"/>
  <c r="U865" i="11"/>
  <c r="T865" i="11"/>
  <c r="S865" i="11"/>
  <c r="U864" i="11"/>
  <c r="T864" i="11"/>
  <c r="S864" i="11"/>
  <c r="U863" i="11"/>
  <c r="T863" i="11"/>
  <c r="S863" i="11"/>
  <c r="T862" i="11"/>
  <c r="U862" i="11" s="1"/>
  <c r="S862" i="11"/>
  <c r="T861" i="11"/>
  <c r="U861" i="11" s="1"/>
  <c r="S861" i="11"/>
  <c r="T860" i="11"/>
  <c r="U860" i="11" s="1"/>
  <c r="S860" i="11"/>
  <c r="U859" i="11"/>
  <c r="T859" i="11"/>
  <c r="S859" i="11"/>
  <c r="U858" i="11"/>
  <c r="T858" i="11"/>
  <c r="S858" i="11"/>
  <c r="U857" i="11"/>
  <c r="T857" i="11"/>
  <c r="S857" i="11"/>
  <c r="U856" i="11"/>
  <c r="T856" i="11"/>
  <c r="S856" i="11"/>
  <c r="T855" i="11"/>
  <c r="U855" i="11" s="1"/>
  <c r="S855" i="11"/>
  <c r="T854" i="11"/>
  <c r="U854" i="11" s="1"/>
  <c r="S854" i="11"/>
  <c r="T853" i="11"/>
  <c r="U853" i="11" s="1"/>
  <c r="S853" i="11"/>
  <c r="T852" i="11"/>
  <c r="U852" i="11" s="1"/>
  <c r="S852" i="11"/>
  <c r="U851" i="11"/>
  <c r="T851" i="11"/>
  <c r="S851" i="11"/>
  <c r="U850" i="11"/>
  <c r="T850" i="11"/>
  <c r="S850" i="11"/>
  <c r="U849" i="11"/>
  <c r="T849" i="11"/>
  <c r="S849" i="11"/>
  <c r="U848" i="11"/>
  <c r="T848" i="11"/>
  <c r="S848" i="11"/>
  <c r="T847" i="11"/>
  <c r="U847" i="11" s="1"/>
  <c r="S847" i="11"/>
  <c r="T846" i="11"/>
  <c r="U846" i="11" s="1"/>
  <c r="S846" i="11"/>
  <c r="T845" i="11"/>
  <c r="U845" i="11" s="1"/>
  <c r="S845" i="11"/>
  <c r="T844" i="11"/>
  <c r="U844" i="11" s="1"/>
  <c r="S844" i="11"/>
  <c r="U843" i="11"/>
  <c r="T843" i="11"/>
  <c r="S843" i="11"/>
  <c r="U842" i="11"/>
  <c r="T842" i="11"/>
  <c r="S842" i="11"/>
  <c r="U841" i="11"/>
  <c r="T841" i="11"/>
  <c r="S841" i="11"/>
  <c r="U840" i="11"/>
  <c r="T840" i="11"/>
  <c r="S840" i="11"/>
  <c r="T839" i="11"/>
  <c r="U839" i="11" s="1"/>
  <c r="S839" i="11"/>
  <c r="T838" i="11"/>
  <c r="U838" i="11" s="1"/>
  <c r="S838" i="11"/>
  <c r="T837" i="11"/>
  <c r="U837" i="11" s="1"/>
  <c r="S837" i="11"/>
  <c r="T836" i="11"/>
  <c r="U836" i="11" s="1"/>
  <c r="S836" i="11"/>
  <c r="U835" i="11"/>
  <c r="T835" i="11"/>
  <c r="S835" i="11"/>
  <c r="U834" i="11"/>
  <c r="T834" i="11"/>
  <c r="S834" i="11"/>
  <c r="U833" i="11"/>
  <c r="T833" i="11"/>
  <c r="S833" i="11"/>
  <c r="U832" i="11"/>
  <c r="T832" i="11"/>
  <c r="S832" i="11"/>
  <c r="T831" i="11"/>
  <c r="U831" i="11" s="1"/>
  <c r="S831" i="11"/>
  <c r="T830" i="11"/>
  <c r="U830" i="11" s="1"/>
  <c r="S830" i="11"/>
  <c r="T829" i="11"/>
  <c r="U829" i="11" s="1"/>
  <c r="S829" i="11"/>
  <c r="T828" i="11"/>
  <c r="U828" i="11" s="1"/>
  <c r="S828" i="11"/>
  <c r="U827" i="11"/>
  <c r="T827" i="11"/>
  <c r="S827" i="11"/>
  <c r="U826" i="11"/>
  <c r="T826" i="11"/>
  <c r="S826" i="11"/>
  <c r="U825" i="11"/>
  <c r="T825" i="11"/>
  <c r="S825" i="11"/>
  <c r="U824" i="11"/>
  <c r="T824" i="11"/>
  <c r="S824" i="11"/>
  <c r="T823" i="11"/>
  <c r="U823" i="11" s="1"/>
  <c r="S823" i="11"/>
  <c r="T822" i="11"/>
  <c r="U822" i="11" s="1"/>
  <c r="S822" i="11"/>
  <c r="T821" i="11"/>
  <c r="U821" i="11" s="1"/>
  <c r="S821" i="11"/>
  <c r="T820" i="11"/>
  <c r="U820" i="11" s="1"/>
  <c r="S820" i="11"/>
  <c r="U819" i="11"/>
  <c r="T819" i="11"/>
  <c r="S819" i="11"/>
  <c r="U818" i="11"/>
  <c r="T818" i="11"/>
  <c r="S818" i="11"/>
  <c r="U817" i="11"/>
  <c r="T817" i="11"/>
  <c r="S817" i="11"/>
  <c r="U816" i="11"/>
  <c r="T816" i="11"/>
  <c r="S816" i="11"/>
  <c r="T815" i="11"/>
  <c r="U815" i="11" s="1"/>
  <c r="S815" i="11"/>
  <c r="T814" i="11"/>
  <c r="U814" i="11" s="1"/>
  <c r="S814" i="11"/>
  <c r="T813" i="11"/>
  <c r="U813" i="11" s="1"/>
  <c r="S813" i="11"/>
  <c r="T812" i="11"/>
  <c r="U812" i="11" s="1"/>
  <c r="S812" i="11"/>
  <c r="U811" i="11"/>
  <c r="T811" i="11"/>
  <c r="S811" i="11"/>
  <c r="U810" i="11"/>
  <c r="T810" i="11"/>
  <c r="S810" i="11"/>
  <c r="U809" i="11"/>
  <c r="T809" i="11"/>
  <c r="S809" i="11"/>
  <c r="U808" i="11"/>
  <c r="T808" i="11"/>
  <c r="S808" i="11"/>
  <c r="T807" i="11"/>
  <c r="U807" i="11" s="1"/>
  <c r="S807" i="11"/>
  <c r="T806" i="11"/>
  <c r="U806" i="11" s="1"/>
  <c r="S806" i="11"/>
  <c r="T805" i="11"/>
  <c r="U805" i="11" s="1"/>
  <c r="S805" i="11"/>
  <c r="T804" i="11"/>
  <c r="U804" i="11" s="1"/>
  <c r="S804" i="11"/>
  <c r="U803" i="11"/>
  <c r="T803" i="11"/>
  <c r="S803" i="11"/>
  <c r="U802" i="11"/>
  <c r="T802" i="11"/>
  <c r="S802" i="11"/>
  <c r="U801" i="11"/>
  <c r="T801" i="11"/>
  <c r="S801" i="11"/>
  <c r="U800" i="11"/>
  <c r="T800" i="11"/>
  <c r="S800" i="11"/>
  <c r="T799" i="11"/>
  <c r="U799" i="11" s="1"/>
  <c r="S799" i="11"/>
  <c r="T798" i="11"/>
  <c r="U798" i="11" s="1"/>
  <c r="S798" i="11"/>
  <c r="T797" i="11"/>
  <c r="U797" i="11" s="1"/>
  <c r="S797" i="11"/>
  <c r="T796" i="11"/>
  <c r="U796" i="11" s="1"/>
  <c r="S796" i="11"/>
  <c r="U795" i="11"/>
  <c r="T795" i="11"/>
  <c r="S795" i="11"/>
  <c r="U794" i="11"/>
  <c r="T794" i="11"/>
  <c r="S794" i="11"/>
  <c r="U793" i="11"/>
  <c r="T793" i="11"/>
  <c r="S793" i="11"/>
  <c r="U792" i="11"/>
  <c r="T792" i="11"/>
  <c r="S792" i="11"/>
  <c r="T791" i="11"/>
  <c r="U791" i="11" s="1"/>
  <c r="S791" i="11"/>
  <c r="T790" i="11"/>
  <c r="U790" i="11" s="1"/>
  <c r="S790" i="11"/>
  <c r="T789" i="11"/>
  <c r="U789" i="11" s="1"/>
  <c r="S789" i="11"/>
  <c r="T788" i="11"/>
  <c r="U788" i="11" s="1"/>
  <c r="S788" i="11"/>
  <c r="U787" i="11"/>
  <c r="T787" i="11"/>
  <c r="S787" i="11"/>
  <c r="U786" i="11"/>
  <c r="T786" i="11"/>
  <c r="S786" i="11"/>
  <c r="U785" i="11"/>
  <c r="T785" i="11"/>
  <c r="S785" i="11"/>
  <c r="U784" i="11"/>
  <c r="T784" i="11"/>
  <c r="S784" i="11"/>
  <c r="T783" i="11"/>
  <c r="U783" i="11" s="1"/>
  <c r="S783" i="11"/>
  <c r="T782" i="11"/>
  <c r="U782" i="11" s="1"/>
  <c r="S782" i="11"/>
  <c r="T781" i="11"/>
  <c r="U781" i="11" s="1"/>
  <c r="S781" i="11"/>
  <c r="T780" i="11"/>
  <c r="U780" i="11" s="1"/>
  <c r="S780" i="11"/>
  <c r="U779" i="11"/>
  <c r="T779" i="11"/>
  <c r="S779" i="11"/>
  <c r="U778" i="11"/>
  <c r="T778" i="11"/>
  <c r="S778" i="11"/>
  <c r="U777" i="11"/>
  <c r="T777" i="11"/>
  <c r="S777" i="11"/>
  <c r="U776" i="11"/>
  <c r="T776" i="11"/>
  <c r="S776" i="11"/>
  <c r="T775" i="11"/>
  <c r="U775" i="11" s="1"/>
  <c r="S775" i="11"/>
  <c r="T774" i="11"/>
  <c r="U774" i="11" s="1"/>
  <c r="S774" i="11"/>
  <c r="T773" i="11"/>
  <c r="U773" i="11" s="1"/>
  <c r="S773" i="11"/>
  <c r="T772" i="11"/>
  <c r="U772" i="11" s="1"/>
  <c r="S772" i="11"/>
  <c r="T771" i="11"/>
  <c r="U771" i="11" s="1"/>
  <c r="S771" i="11"/>
  <c r="U770" i="11"/>
  <c r="T770" i="11"/>
  <c r="S770" i="11"/>
  <c r="U769" i="11"/>
  <c r="T769" i="11"/>
  <c r="S769" i="11"/>
  <c r="U768" i="11"/>
  <c r="T768" i="11"/>
  <c r="S768" i="11"/>
  <c r="T767" i="11"/>
  <c r="U767" i="11" s="1"/>
  <c r="S767" i="11"/>
  <c r="T766" i="11"/>
  <c r="U766" i="11" s="1"/>
  <c r="S766" i="11"/>
  <c r="T765" i="11"/>
  <c r="U765" i="11" s="1"/>
  <c r="S765" i="11"/>
  <c r="T764" i="11"/>
  <c r="U764" i="11" s="1"/>
  <c r="S764" i="11"/>
  <c r="U763" i="11"/>
  <c r="T763" i="11"/>
  <c r="S763" i="11"/>
  <c r="U762" i="11"/>
  <c r="T762" i="11"/>
  <c r="S762" i="11"/>
  <c r="U761" i="11"/>
  <c r="T761" i="11"/>
  <c r="S761" i="11"/>
  <c r="U760" i="11"/>
  <c r="T760" i="11"/>
  <c r="S760" i="11"/>
  <c r="T759" i="11"/>
  <c r="U759" i="11" s="1"/>
  <c r="S759" i="11"/>
  <c r="T758" i="11"/>
  <c r="U758" i="11" s="1"/>
  <c r="S758" i="11"/>
  <c r="T757" i="11"/>
  <c r="U757" i="11" s="1"/>
  <c r="S757" i="11"/>
  <c r="T756" i="11"/>
  <c r="U756" i="11" s="1"/>
  <c r="S756" i="11"/>
  <c r="T755" i="11"/>
  <c r="U755" i="11" s="1"/>
  <c r="S755" i="11"/>
  <c r="U754" i="11"/>
  <c r="T754" i="11"/>
  <c r="S754" i="11"/>
  <c r="U753" i="11"/>
  <c r="T753" i="11"/>
  <c r="S753" i="11"/>
  <c r="U752" i="11"/>
  <c r="T752" i="11"/>
  <c r="S752" i="11"/>
  <c r="T751" i="11"/>
  <c r="U751" i="11" s="1"/>
  <c r="S751" i="11"/>
  <c r="T750" i="11"/>
  <c r="U750" i="11" s="1"/>
  <c r="S750" i="11"/>
  <c r="T749" i="11"/>
  <c r="U749" i="11" s="1"/>
  <c r="S749" i="11"/>
  <c r="T748" i="11"/>
  <c r="U748" i="11" s="1"/>
  <c r="S748" i="11"/>
  <c r="U747" i="11"/>
  <c r="T747" i="11"/>
  <c r="S747" i="11"/>
  <c r="U746" i="11"/>
  <c r="T746" i="11"/>
  <c r="S746" i="11"/>
  <c r="U745" i="11"/>
  <c r="T745" i="11"/>
  <c r="S745" i="11"/>
  <c r="U744" i="11"/>
  <c r="T744" i="11"/>
  <c r="S744" i="11"/>
  <c r="T743" i="11"/>
  <c r="U743" i="11" s="1"/>
  <c r="S743" i="11"/>
  <c r="T742" i="11"/>
  <c r="U742" i="11" s="1"/>
  <c r="S742" i="11"/>
  <c r="T741" i="11"/>
  <c r="U741" i="11" s="1"/>
  <c r="S741" i="11"/>
  <c r="T740" i="11"/>
  <c r="U740" i="11" s="1"/>
  <c r="S740" i="11"/>
  <c r="T739" i="11"/>
  <c r="U739" i="11" s="1"/>
  <c r="S739" i="11"/>
  <c r="U738" i="11"/>
  <c r="T738" i="11"/>
  <c r="S738" i="11"/>
  <c r="U737" i="11"/>
  <c r="T737" i="11"/>
  <c r="S737" i="11"/>
  <c r="U736" i="11"/>
  <c r="T736" i="11"/>
  <c r="S736" i="11"/>
  <c r="T735" i="11"/>
  <c r="U735" i="11" s="1"/>
  <c r="S735" i="11"/>
  <c r="T734" i="11"/>
  <c r="U734" i="11" s="1"/>
  <c r="S734" i="11"/>
  <c r="T733" i="11"/>
  <c r="U733" i="11" s="1"/>
  <c r="S733" i="11"/>
  <c r="T732" i="11"/>
  <c r="U732" i="11" s="1"/>
  <c r="S732" i="11"/>
  <c r="U731" i="11"/>
  <c r="T731" i="11"/>
  <c r="S731" i="11"/>
  <c r="U730" i="11"/>
  <c r="T730" i="11"/>
  <c r="S730" i="11"/>
  <c r="U729" i="11"/>
  <c r="T729" i="11"/>
  <c r="S729" i="11"/>
  <c r="U728" i="11"/>
  <c r="T728" i="11"/>
  <c r="S728" i="11"/>
  <c r="T727" i="11"/>
  <c r="U727" i="11" s="1"/>
  <c r="S727" i="11"/>
  <c r="T726" i="11"/>
  <c r="U726" i="11" s="1"/>
  <c r="S726" i="11"/>
  <c r="T725" i="11"/>
  <c r="U725" i="11" s="1"/>
  <c r="S725" i="11"/>
  <c r="T724" i="11"/>
  <c r="U724" i="11" s="1"/>
  <c r="S724" i="11"/>
  <c r="T723" i="11"/>
  <c r="U723" i="11" s="1"/>
  <c r="S723" i="11"/>
  <c r="U722" i="11"/>
  <c r="T722" i="11"/>
  <c r="S722" i="11"/>
  <c r="U721" i="11"/>
  <c r="T721" i="11"/>
  <c r="S721" i="11"/>
  <c r="U720" i="11"/>
  <c r="T720" i="11"/>
  <c r="S720" i="11"/>
  <c r="T719" i="11"/>
  <c r="U719" i="11" s="1"/>
  <c r="S719" i="11"/>
  <c r="T718" i="11"/>
  <c r="U718" i="11" s="1"/>
  <c r="S718" i="11"/>
  <c r="T717" i="11"/>
  <c r="U717" i="11" s="1"/>
  <c r="S717" i="11"/>
  <c r="T716" i="11"/>
  <c r="U716" i="11" s="1"/>
  <c r="S716" i="11"/>
  <c r="U715" i="11"/>
  <c r="T715" i="11"/>
  <c r="S715" i="11"/>
  <c r="U714" i="11"/>
  <c r="T714" i="11"/>
  <c r="S714" i="11"/>
  <c r="U713" i="11"/>
  <c r="T713" i="11"/>
  <c r="S713" i="11"/>
  <c r="U712" i="11"/>
  <c r="T712" i="11"/>
  <c r="S712" i="11"/>
  <c r="T711" i="11"/>
  <c r="U711" i="11" s="1"/>
  <c r="S711" i="11"/>
  <c r="T710" i="11"/>
  <c r="U710" i="11" s="1"/>
  <c r="S710" i="11"/>
  <c r="T709" i="11"/>
  <c r="U709" i="11" s="1"/>
  <c r="S709" i="11"/>
  <c r="T708" i="11"/>
  <c r="U708" i="11" s="1"/>
  <c r="S708" i="11"/>
  <c r="T707" i="11"/>
  <c r="U707" i="11" s="1"/>
  <c r="S707" i="11"/>
  <c r="U706" i="11"/>
  <c r="T706" i="11"/>
  <c r="S706" i="11"/>
  <c r="U705" i="11"/>
  <c r="T705" i="11"/>
  <c r="S705" i="11"/>
  <c r="U704" i="11"/>
  <c r="T704" i="11"/>
  <c r="S704" i="11"/>
  <c r="T703" i="11"/>
  <c r="U703" i="11" s="1"/>
  <c r="S703" i="11"/>
  <c r="T702" i="11"/>
  <c r="U702" i="11" s="1"/>
  <c r="S702" i="11"/>
  <c r="T701" i="11"/>
  <c r="U701" i="11" s="1"/>
  <c r="S701" i="11"/>
  <c r="T700" i="11"/>
  <c r="U700" i="11" s="1"/>
  <c r="S700" i="11"/>
  <c r="U699" i="11"/>
  <c r="T699" i="11"/>
  <c r="S699" i="11"/>
  <c r="U698" i="11"/>
  <c r="T698" i="11"/>
  <c r="S698" i="11"/>
  <c r="U697" i="11"/>
  <c r="T697" i="11"/>
  <c r="S697" i="11"/>
  <c r="U696" i="11"/>
  <c r="T696" i="11"/>
  <c r="S696" i="11"/>
  <c r="T695" i="11"/>
  <c r="U695" i="11" s="1"/>
  <c r="S695" i="11"/>
  <c r="T694" i="11"/>
  <c r="U694" i="11" s="1"/>
  <c r="S694" i="11"/>
  <c r="T693" i="11"/>
  <c r="U693" i="11" s="1"/>
  <c r="S693" i="11"/>
  <c r="T692" i="11"/>
  <c r="U692" i="11" s="1"/>
  <c r="S692" i="11"/>
  <c r="T691" i="11"/>
  <c r="U691" i="11" s="1"/>
  <c r="S691" i="11"/>
  <c r="U690" i="11"/>
  <c r="T690" i="11"/>
  <c r="S690" i="11"/>
  <c r="U689" i="11"/>
  <c r="T689" i="11"/>
  <c r="S689" i="11"/>
  <c r="U688" i="11"/>
  <c r="T688" i="11"/>
  <c r="S688" i="11"/>
  <c r="T687" i="11"/>
  <c r="U687" i="11" s="1"/>
  <c r="S687" i="11"/>
  <c r="T686" i="11"/>
  <c r="U686" i="11" s="1"/>
  <c r="S686" i="11"/>
  <c r="T685" i="11"/>
  <c r="U685" i="11" s="1"/>
  <c r="S685" i="11"/>
  <c r="T684" i="11"/>
  <c r="U684" i="11" s="1"/>
  <c r="S684" i="11"/>
  <c r="U683" i="11"/>
  <c r="T683" i="11"/>
  <c r="S683" i="11"/>
  <c r="U682" i="11"/>
  <c r="T682" i="11"/>
  <c r="S682" i="11"/>
  <c r="U681" i="11"/>
  <c r="T681" i="11"/>
  <c r="S681" i="11"/>
  <c r="U680" i="11"/>
  <c r="T680" i="11"/>
  <c r="S680" i="11"/>
  <c r="T679" i="11"/>
  <c r="U679" i="11" s="1"/>
  <c r="S679" i="11"/>
  <c r="T678" i="11"/>
  <c r="U678" i="11" s="1"/>
  <c r="S678" i="11"/>
  <c r="T677" i="11"/>
  <c r="U677" i="11" s="1"/>
  <c r="S677" i="11"/>
  <c r="T676" i="11"/>
  <c r="U676" i="11" s="1"/>
  <c r="S676" i="11"/>
  <c r="T675" i="11"/>
  <c r="U675" i="11" s="1"/>
  <c r="S675" i="11"/>
  <c r="U674" i="11"/>
  <c r="T674" i="11"/>
  <c r="S674" i="11"/>
  <c r="U673" i="11"/>
  <c r="T673" i="11"/>
  <c r="S673" i="11"/>
  <c r="U672" i="11"/>
  <c r="T672" i="11"/>
  <c r="S672" i="11"/>
  <c r="U671" i="11"/>
  <c r="T671" i="11"/>
  <c r="S671" i="11"/>
  <c r="T670" i="11"/>
  <c r="U670" i="11" s="1"/>
  <c r="S670" i="11"/>
  <c r="T669" i="11"/>
  <c r="U669" i="11" s="1"/>
  <c r="S669" i="11"/>
  <c r="T668" i="11"/>
  <c r="U668" i="11" s="1"/>
  <c r="S668" i="11"/>
  <c r="T667" i="11"/>
  <c r="U667" i="11" s="1"/>
  <c r="S667" i="11"/>
  <c r="U666" i="11"/>
  <c r="T666" i="11"/>
  <c r="S666" i="11"/>
  <c r="U665" i="11"/>
  <c r="T665" i="11"/>
  <c r="S665" i="11"/>
  <c r="U664" i="11"/>
  <c r="T664" i="11"/>
  <c r="S664" i="11"/>
  <c r="U663" i="11"/>
  <c r="T663" i="11"/>
  <c r="S663" i="11"/>
  <c r="T662" i="11"/>
  <c r="U662" i="11" s="1"/>
  <c r="S662" i="11"/>
  <c r="T661" i="11"/>
  <c r="U661" i="11" s="1"/>
  <c r="S661" i="11"/>
  <c r="T660" i="11"/>
  <c r="U660" i="11" s="1"/>
  <c r="S660" i="11"/>
  <c r="U659" i="11"/>
  <c r="T659" i="11"/>
  <c r="S659" i="11"/>
  <c r="U658" i="11"/>
  <c r="T658" i="11"/>
  <c r="S658" i="11"/>
  <c r="U657" i="11"/>
  <c r="T657" i="11"/>
  <c r="S657" i="11"/>
  <c r="U656" i="11"/>
  <c r="T656" i="11"/>
  <c r="S656" i="11"/>
  <c r="U655" i="11"/>
  <c r="T655" i="11"/>
  <c r="S655" i="11"/>
  <c r="T654" i="11"/>
  <c r="U654" i="11" s="1"/>
  <c r="S654" i="11"/>
  <c r="T653" i="11"/>
  <c r="U653" i="11" s="1"/>
  <c r="S653" i="11"/>
  <c r="T652" i="11"/>
  <c r="U652" i="11" s="1"/>
  <c r="S652" i="11"/>
  <c r="U651" i="11"/>
  <c r="T651" i="11"/>
  <c r="S651" i="11"/>
  <c r="U650" i="11"/>
  <c r="T650" i="11"/>
  <c r="S650" i="11"/>
  <c r="U649" i="11"/>
  <c r="T649" i="11"/>
  <c r="S649" i="11"/>
  <c r="U648" i="11"/>
  <c r="T648" i="11"/>
  <c r="S648" i="11"/>
  <c r="U647" i="11"/>
  <c r="T647" i="11"/>
  <c r="S647" i="11"/>
  <c r="T646" i="11"/>
  <c r="U646" i="11" s="1"/>
  <c r="S646" i="11"/>
  <c r="T645" i="11"/>
  <c r="U645" i="11" s="1"/>
  <c r="S645" i="11"/>
  <c r="T644" i="11"/>
  <c r="U644" i="11" s="1"/>
  <c r="S644" i="11"/>
  <c r="U643" i="11"/>
  <c r="T643" i="11"/>
  <c r="S643" i="11"/>
  <c r="U642" i="11"/>
  <c r="T642" i="11"/>
  <c r="S642" i="11"/>
  <c r="U641" i="11"/>
  <c r="T641" i="11"/>
  <c r="S641" i="11"/>
  <c r="U640" i="11"/>
  <c r="T640" i="11"/>
  <c r="S640" i="11"/>
  <c r="U639" i="11"/>
  <c r="T639" i="11"/>
  <c r="S639" i="11"/>
  <c r="T638" i="11"/>
  <c r="U638" i="11" s="1"/>
  <c r="S638" i="11"/>
  <c r="T637" i="11"/>
  <c r="U637" i="11" s="1"/>
  <c r="S637" i="11"/>
  <c r="T636" i="11"/>
  <c r="U636" i="11" s="1"/>
  <c r="S636" i="11"/>
  <c r="T635" i="11"/>
  <c r="U635" i="11" s="1"/>
  <c r="S635" i="11"/>
  <c r="U634" i="11"/>
  <c r="T634" i="11"/>
  <c r="S634" i="11"/>
  <c r="U633" i="11"/>
  <c r="T633" i="11"/>
  <c r="S633" i="11"/>
  <c r="U632" i="11"/>
  <c r="T632" i="11"/>
  <c r="S632" i="11"/>
  <c r="U631" i="11"/>
  <c r="T631" i="11"/>
  <c r="S631" i="11"/>
  <c r="T630" i="11"/>
  <c r="U630" i="11" s="1"/>
  <c r="S630" i="11"/>
  <c r="T629" i="11"/>
  <c r="U629" i="11" s="1"/>
  <c r="S629" i="11"/>
  <c r="T628" i="11"/>
  <c r="U628" i="11" s="1"/>
  <c r="S628" i="11"/>
  <c r="U627" i="11"/>
  <c r="T627" i="11"/>
  <c r="S627" i="11"/>
  <c r="U626" i="11"/>
  <c r="T626" i="11"/>
  <c r="S626" i="11"/>
  <c r="U625" i="11"/>
  <c r="T625" i="11"/>
  <c r="S625" i="11"/>
  <c r="U624" i="11"/>
  <c r="T624" i="11"/>
  <c r="S624" i="11"/>
  <c r="U623" i="11"/>
  <c r="T623" i="11"/>
  <c r="S623" i="11"/>
  <c r="T622" i="11"/>
  <c r="U622" i="11" s="1"/>
  <c r="S622" i="11"/>
  <c r="T621" i="11"/>
  <c r="U621" i="11" s="1"/>
  <c r="S621" i="11"/>
  <c r="T620" i="11"/>
  <c r="U620" i="11" s="1"/>
  <c r="S620" i="11"/>
  <c r="T619" i="11"/>
  <c r="U619" i="11" s="1"/>
  <c r="S619" i="11"/>
  <c r="U618" i="11"/>
  <c r="T618" i="11"/>
  <c r="S618" i="11"/>
  <c r="U617" i="11"/>
  <c r="T617" i="11"/>
  <c r="S617" i="11"/>
  <c r="U616" i="11"/>
  <c r="T616" i="11"/>
  <c r="S616" i="11"/>
  <c r="U615" i="11"/>
  <c r="T615" i="11"/>
  <c r="S615" i="11"/>
  <c r="T614" i="11"/>
  <c r="U614" i="11" s="1"/>
  <c r="S614" i="11"/>
  <c r="T613" i="11"/>
  <c r="U613" i="11" s="1"/>
  <c r="S613" i="11"/>
  <c r="T612" i="11"/>
  <c r="U612" i="11" s="1"/>
  <c r="S612" i="11"/>
  <c r="T611" i="11"/>
  <c r="U611" i="11" s="1"/>
  <c r="S611" i="11"/>
  <c r="U610" i="11"/>
  <c r="T610" i="11"/>
  <c r="S610" i="11"/>
  <c r="U609" i="11"/>
  <c r="T609" i="11"/>
  <c r="S609" i="11"/>
  <c r="U608" i="11"/>
  <c r="T608" i="11"/>
  <c r="S608" i="11"/>
  <c r="T607" i="11"/>
  <c r="U607" i="11" s="1"/>
  <c r="S607" i="11"/>
  <c r="T606" i="11"/>
  <c r="U606" i="11" s="1"/>
  <c r="S606" i="11"/>
  <c r="T605" i="11"/>
  <c r="U605" i="11" s="1"/>
  <c r="S605" i="11"/>
  <c r="T604" i="11"/>
  <c r="U604" i="11" s="1"/>
  <c r="S604" i="11"/>
  <c r="U603" i="11"/>
  <c r="T603" i="11"/>
  <c r="S603" i="11"/>
  <c r="U602" i="11"/>
  <c r="T602" i="11"/>
  <c r="S602" i="11"/>
  <c r="U601" i="11"/>
  <c r="T601" i="11"/>
  <c r="S601" i="11"/>
  <c r="U600" i="11"/>
  <c r="T600" i="11"/>
  <c r="S600" i="11"/>
  <c r="U599" i="11"/>
  <c r="T599" i="11"/>
  <c r="S599" i="11"/>
  <c r="T598" i="11"/>
  <c r="U598" i="11" s="1"/>
  <c r="S598" i="11"/>
  <c r="T597" i="11"/>
  <c r="U597" i="11" s="1"/>
  <c r="S597" i="11"/>
  <c r="T596" i="11"/>
  <c r="U596" i="11" s="1"/>
  <c r="S596" i="11"/>
  <c r="T595" i="11"/>
  <c r="U595" i="11" s="1"/>
  <c r="S595" i="11"/>
  <c r="U594" i="11"/>
  <c r="T594" i="11"/>
  <c r="S594" i="11"/>
  <c r="U593" i="11"/>
  <c r="T593" i="11"/>
  <c r="S593" i="11"/>
  <c r="U592" i="11"/>
  <c r="T592" i="11"/>
  <c r="S592" i="11"/>
  <c r="T591" i="11"/>
  <c r="U591" i="11" s="1"/>
  <c r="S591" i="11"/>
  <c r="T590" i="11"/>
  <c r="U590" i="11" s="1"/>
  <c r="S590" i="11"/>
  <c r="T589" i="11"/>
  <c r="U589" i="11" s="1"/>
  <c r="S589" i="11"/>
  <c r="T588" i="11"/>
  <c r="U588" i="11" s="1"/>
  <c r="S588" i="11"/>
  <c r="T587" i="11"/>
  <c r="U587" i="11" s="1"/>
  <c r="S587" i="11"/>
  <c r="U586" i="11"/>
  <c r="T586" i="11"/>
  <c r="S586" i="11"/>
  <c r="U585" i="11"/>
  <c r="T585" i="11"/>
  <c r="S585" i="11"/>
  <c r="U584" i="11"/>
  <c r="T584" i="11"/>
  <c r="S584" i="11"/>
  <c r="T583" i="11"/>
  <c r="U583" i="11" s="1"/>
  <c r="S583" i="11"/>
  <c r="T582" i="11"/>
  <c r="U582" i="11" s="1"/>
  <c r="S582" i="11"/>
  <c r="T581" i="11"/>
  <c r="U581" i="11" s="1"/>
  <c r="S581" i="11"/>
  <c r="T580" i="11"/>
  <c r="U580" i="11" s="1"/>
  <c r="S580" i="11"/>
  <c r="U579" i="11"/>
  <c r="T579" i="11"/>
  <c r="S579" i="11"/>
  <c r="U578" i="11"/>
  <c r="T578" i="11"/>
  <c r="S578" i="11"/>
  <c r="T577" i="11"/>
  <c r="U577" i="11" s="1"/>
  <c r="S577" i="11"/>
  <c r="T576" i="11"/>
  <c r="U576" i="11" s="1"/>
  <c r="S576" i="11"/>
  <c r="T575" i="11"/>
  <c r="U575" i="11" s="1"/>
  <c r="S575" i="11"/>
  <c r="T574" i="11"/>
  <c r="U574" i="11" s="1"/>
  <c r="S574" i="11"/>
  <c r="T573" i="11"/>
  <c r="U573" i="11" s="1"/>
  <c r="S573" i="11"/>
  <c r="T572" i="11"/>
  <c r="U572" i="11" s="1"/>
  <c r="S572" i="11"/>
  <c r="T571" i="11"/>
  <c r="U571" i="11" s="1"/>
  <c r="S571" i="11"/>
  <c r="U570" i="11"/>
  <c r="T570" i="11"/>
  <c r="S570" i="11"/>
  <c r="U569" i="11"/>
  <c r="T569" i="11"/>
  <c r="S569" i="11"/>
  <c r="T568" i="11"/>
  <c r="U568" i="11" s="1"/>
  <c r="S568" i="11"/>
  <c r="U567" i="11"/>
  <c r="T567" i="11"/>
  <c r="S567" i="11"/>
  <c r="U566" i="11"/>
  <c r="T566" i="11"/>
  <c r="S566" i="11"/>
  <c r="U565" i="11"/>
  <c r="T565" i="11"/>
  <c r="S565" i="11"/>
  <c r="T564" i="11"/>
  <c r="U564" i="11" s="1"/>
  <c r="S564" i="11"/>
  <c r="T563" i="11"/>
  <c r="U563" i="11" s="1"/>
  <c r="S563" i="11"/>
  <c r="T562" i="11"/>
  <c r="U562" i="11" s="1"/>
  <c r="S562" i="11"/>
  <c r="U561" i="11"/>
  <c r="T561" i="11"/>
  <c r="S561" i="11"/>
  <c r="T560" i="11"/>
  <c r="U560" i="11" s="1"/>
  <c r="S560" i="11"/>
  <c r="U559" i="11"/>
  <c r="T559" i="11"/>
  <c r="S559" i="11"/>
  <c r="U558" i="11"/>
  <c r="T558" i="11"/>
  <c r="S558" i="11"/>
  <c r="U557" i="11"/>
  <c r="T557" i="11"/>
  <c r="S557" i="11"/>
  <c r="T556" i="11"/>
  <c r="U556" i="11" s="1"/>
  <c r="S556" i="11"/>
  <c r="T555" i="11"/>
  <c r="U555" i="11" s="1"/>
  <c r="S555" i="11"/>
  <c r="T554" i="11"/>
  <c r="U554" i="11" s="1"/>
  <c r="S554" i="11"/>
  <c r="U553" i="11"/>
  <c r="T553" i="11"/>
  <c r="S553" i="11"/>
  <c r="T552" i="11"/>
  <c r="U552" i="11" s="1"/>
  <c r="S552" i="11"/>
  <c r="U551" i="11"/>
  <c r="T551" i="11"/>
  <c r="S551" i="11"/>
  <c r="U550" i="11"/>
  <c r="T550" i="11"/>
  <c r="S550" i="11"/>
  <c r="U549" i="11"/>
  <c r="T549" i="11"/>
  <c r="S549" i="11"/>
  <c r="T548" i="11"/>
  <c r="U548" i="11" s="1"/>
  <c r="S548" i="11"/>
  <c r="T547" i="11"/>
  <c r="U547" i="11" s="1"/>
  <c r="S547" i="11"/>
  <c r="T546" i="11"/>
  <c r="U546" i="11" s="1"/>
  <c r="S546" i="11"/>
  <c r="U545" i="11"/>
  <c r="T545" i="11"/>
  <c r="S545" i="11"/>
  <c r="T544" i="11"/>
  <c r="U544" i="11" s="1"/>
  <c r="S544" i="11"/>
  <c r="U543" i="11"/>
  <c r="T543" i="11"/>
  <c r="S543" i="11"/>
  <c r="U542" i="11"/>
  <c r="T542" i="11"/>
  <c r="S542" i="11"/>
  <c r="U541" i="11"/>
  <c r="T541" i="11"/>
  <c r="S541" i="11"/>
  <c r="T540" i="11"/>
  <c r="U540" i="11" s="1"/>
  <c r="S540" i="11"/>
  <c r="T539" i="11"/>
  <c r="U539" i="11" s="1"/>
  <c r="S539" i="11"/>
  <c r="T538" i="11"/>
  <c r="U538" i="11" s="1"/>
  <c r="S538" i="11"/>
  <c r="U537" i="11"/>
  <c r="T537" i="11"/>
  <c r="S537" i="11"/>
  <c r="T536" i="11"/>
  <c r="U536" i="11" s="1"/>
  <c r="S536" i="11"/>
  <c r="U535" i="11"/>
  <c r="T535" i="11"/>
  <c r="S535" i="11"/>
  <c r="U534" i="11"/>
  <c r="T534" i="11"/>
  <c r="S534" i="11"/>
  <c r="U533" i="11"/>
  <c r="T533" i="11"/>
  <c r="S533" i="11"/>
  <c r="T532" i="11"/>
  <c r="U532" i="11" s="1"/>
  <c r="S532" i="11"/>
  <c r="T531" i="11"/>
  <c r="U531" i="11" s="1"/>
  <c r="S531" i="11"/>
  <c r="T530" i="11"/>
  <c r="U530" i="11" s="1"/>
  <c r="S530" i="11"/>
  <c r="U529" i="11"/>
  <c r="T529" i="11"/>
  <c r="S529" i="11"/>
  <c r="T528" i="11"/>
  <c r="U528" i="11" s="1"/>
  <c r="S528" i="11"/>
  <c r="U527" i="11"/>
  <c r="T527" i="11"/>
  <c r="S527" i="11"/>
  <c r="U526" i="11"/>
  <c r="T526" i="11"/>
  <c r="S526" i="11"/>
  <c r="U525" i="11"/>
  <c r="T525" i="11"/>
  <c r="S525" i="11"/>
  <c r="T524" i="11"/>
  <c r="U524" i="11" s="1"/>
  <c r="S524" i="11"/>
  <c r="T523" i="11"/>
  <c r="U523" i="11" s="1"/>
  <c r="S523" i="11"/>
  <c r="T522" i="11"/>
  <c r="U522" i="11" s="1"/>
  <c r="S522" i="11"/>
  <c r="U521" i="11"/>
  <c r="T521" i="11"/>
  <c r="S521" i="11"/>
  <c r="T520" i="11"/>
  <c r="U520" i="11" s="1"/>
  <c r="S520" i="11"/>
  <c r="U519" i="11"/>
  <c r="T519" i="11"/>
  <c r="S519" i="11"/>
  <c r="U518" i="11"/>
  <c r="T518" i="11"/>
  <c r="S518" i="11"/>
  <c r="U517" i="11"/>
  <c r="T517" i="11"/>
  <c r="S517" i="11"/>
  <c r="T516" i="11"/>
  <c r="U516" i="11" s="1"/>
  <c r="S516" i="11"/>
  <c r="T515" i="11"/>
  <c r="U515" i="11" s="1"/>
  <c r="S515" i="11"/>
  <c r="T514" i="11"/>
  <c r="U514" i="11" s="1"/>
  <c r="S514" i="11"/>
  <c r="U513" i="11"/>
  <c r="T513" i="11"/>
  <c r="S513" i="11"/>
  <c r="T512" i="11"/>
  <c r="U512" i="11" s="1"/>
  <c r="S512" i="11"/>
  <c r="U511" i="11"/>
  <c r="T511" i="11"/>
  <c r="S511" i="11"/>
  <c r="U510" i="11"/>
  <c r="T510" i="11"/>
  <c r="S510" i="11"/>
  <c r="U509" i="11"/>
  <c r="T509" i="11"/>
  <c r="S509" i="11"/>
  <c r="T508" i="11"/>
  <c r="U508" i="11" s="1"/>
  <c r="S508" i="11"/>
  <c r="T507" i="11"/>
  <c r="U507" i="11" s="1"/>
  <c r="S507" i="11"/>
  <c r="T506" i="11"/>
  <c r="U506" i="11" s="1"/>
  <c r="S506" i="11"/>
  <c r="U505" i="11"/>
  <c r="T505" i="11"/>
  <c r="S505" i="11"/>
  <c r="T504" i="11"/>
  <c r="U504" i="11" s="1"/>
  <c r="S504" i="11"/>
  <c r="U503" i="11"/>
  <c r="T503" i="11"/>
  <c r="S503" i="11"/>
  <c r="U502" i="11"/>
  <c r="T502" i="11"/>
  <c r="S502" i="11"/>
  <c r="U501" i="11"/>
  <c r="T501" i="11"/>
  <c r="S501" i="11"/>
  <c r="T500" i="11"/>
  <c r="U500" i="11" s="1"/>
  <c r="S500" i="11"/>
  <c r="T499" i="11"/>
  <c r="U499" i="11" s="1"/>
  <c r="S499" i="11"/>
  <c r="T498" i="11"/>
  <c r="U498" i="11" s="1"/>
  <c r="S498" i="11"/>
  <c r="U497" i="11"/>
  <c r="T497" i="11"/>
  <c r="S497" i="11"/>
  <c r="T496" i="11"/>
  <c r="U496" i="11" s="1"/>
  <c r="S496" i="11"/>
  <c r="U495" i="11"/>
  <c r="T495" i="11"/>
  <c r="S495" i="11"/>
  <c r="U494" i="11"/>
  <c r="T494" i="11"/>
  <c r="S494" i="11"/>
  <c r="U493" i="11"/>
  <c r="T493" i="11"/>
  <c r="S493" i="11"/>
  <c r="T492" i="11"/>
  <c r="U492" i="11" s="1"/>
  <c r="S492" i="11"/>
  <c r="T491" i="11"/>
  <c r="U491" i="11" s="1"/>
  <c r="S491" i="11"/>
  <c r="T490" i="11"/>
  <c r="U490" i="11" s="1"/>
  <c r="S490" i="11"/>
  <c r="U489" i="11"/>
  <c r="T489" i="11"/>
  <c r="S489" i="11"/>
  <c r="T488" i="11"/>
  <c r="U488" i="11" s="1"/>
  <c r="S488" i="11"/>
  <c r="U487" i="11"/>
  <c r="T487" i="11"/>
  <c r="S487" i="11"/>
  <c r="U486" i="11"/>
  <c r="T486" i="11"/>
  <c r="S486" i="11"/>
  <c r="U485" i="11"/>
  <c r="T485" i="11"/>
  <c r="S485" i="11"/>
  <c r="T484" i="11"/>
  <c r="U484" i="11" s="1"/>
  <c r="S484" i="11"/>
  <c r="T483" i="11"/>
  <c r="U483" i="11" s="1"/>
  <c r="S483" i="11"/>
  <c r="T482" i="11"/>
  <c r="U482" i="11" s="1"/>
  <c r="S482" i="11"/>
  <c r="U481" i="11"/>
  <c r="T481" i="11"/>
  <c r="S481" i="11"/>
  <c r="T480" i="11"/>
  <c r="U480" i="11" s="1"/>
  <c r="S480" i="11"/>
  <c r="U479" i="11"/>
  <c r="T479" i="11"/>
  <c r="S479" i="11"/>
  <c r="U478" i="11"/>
  <c r="T478" i="11"/>
  <c r="S478" i="11"/>
  <c r="U477" i="11"/>
  <c r="T477" i="11"/>
  <c r="S477" i="11"/>
  <c r="T476" i="11"/>
  <c r="U476" i="11" s="1"/>
  <c r="S476" i="11"/>
  <c r="T475" i="11"/>
  <c r="U475" i="11" s="1"/>
  <c r="S475" i="11"/>
  <c r="T474" i="11"/>
  <c r="U474" i="11" s="1"/>
  <c r="S474" i="11"/>
  <c r="U473" i="11"/>
  <c r="T473" i="11"/>
  <c r="S473" i="11"/>
  <c r="T472" i="11"/>
  <c r="U472" i="11" s="1"/>
  <c r="S472" i="11"/>
  <c r="U471" i="11"/>
  <c r="T471" i="11"/>
  <c r="S471" i="11"/>
  <c r="U470" i="11"/>
  <c r="T470" i="11"/>
  <c r="S470" i="11"/>
  <c r="U469" i="11"/>
  <c r="T469" i="11"/>
  <c r="S469" i="11"/>
  <c r="T468" i="11"/>
  <c r="U468" i="11" s="1"/>
  <c r="S468" i="11"/>
  <c r="T467" i="11"/>
  <c r="U467" i="11" s="1"/>
  <c r="S467" i="11"/>
  <c r="T466" i="11"/>
  <c r="U466" i="11" s="1"/>
  <c r="S466" i="11"/>
  <c r="U465" i="11"/>
  <c r="T465" i="11"/>
  <c r="S465" i="11"/>
  <c r="T464" i="11"/>
  <c r="U464" i="11" s="1"/>
  <c r="S464" i="11"/>
  <c r="U463" i="11"/>
  <c r="T463" i="11"/>
  <c r="S463" i="11"/>
  <c r="U462" i="11"/>
  <c r="T462" i="11"/>
  <c r="S462" i="11"/>
  <c r="U461" i="11"/>
  <c r="T461" i="11"/>
  <c r="S461" i="11"/>
  <c r="T460" i="11"/>
  <c r="U460" i="11" s="1"/>
  <c r="S460" i="11"/>
  <c r="T459" i="11"/>
  <c r="U459" i="11" s="1"/>
  <c r="S459" i="11"/>
  <c r="T458" i="11"/>
  <c r="U458" i="11" s="1"/>
  <c r="S458" i="11"/>
  <c r="U457" i="11"/>
  <c r="T457" i="11"/>
  <c r="S457" i="11"/>
  <c r="T456" i="11"/>
  <c r="U456" i="11" s="1"/>
  <c r="S456" i="11"/>
  <c r="U455" i="11"/>
  <c r="T455" i="11"/>
  <c r="S455" i="11"/>
  <c r="U454" i="11"/>
  <c r="T454" i="11"/>
  <c r="S454" i="11"/>
  <c r="U453" i="11"/>
  <c r="T453" i="11"/>
  <c r="S453" i="11"/>
  <c r="T452" i="11"/>
  <c r="U452" i="11" s="1"/>
  <c r="S452" i="11"/>
  <c r="T451" i="11"/>
  <c r="U451" i="11" s="1"/>
  <c r="S451" i="11"/>
  <c r="T450" i="11"/>
  <c r="U450" i="11" s="1"/>
  <c r="S450" i="11"/>
  <c r="U449" i="11"/>
  <c r="T449" i="11"/>
  <c r="S449" i="11"/>
  <c r="T448" i="11"/>
  <c r="U448" i="11" s="1"/>
  <c r="S448" i="11"/>
  <c r="U447" i="11"/>
  <c r="T447" i="11"/>
  <c r="S447" i="11"/>
  <c r="U446" i="11"/>
  <c r="T446" i="11"/>
  <c r="S446" i="11"/>
  <c r="U445" i="11"/>
  <c r="T445" i="11"/>
  <c r="S445" i="11"/>
  <c r="T444" i="11"/>
  <c r="U444" i="11" s="1"/>
  <c r="S444" i="11"/>
  <c r="T443" i="11"/>
  <c r="U443" i="11" s="1"/>
  <c r="S443" i="11"/>
  <c r="T442" i="11"/>
  <c r="U442" i="11" s="1"/>
  <c r="S442" i="11"/>
  <c r="U441" i="11"/>
  <c r="T441" i="11"/>
  <c r="S441" i="11"/>
  <c r="T440" i="11"/>
  <c r="U440" i="11" s="1"/>
  <c r="S440" i="11"/>
  <c r="U439" i="11"/>
  <c r="T439" i="11"/>
  <c r="S439" i="11"/>
  <c r="U438" i="11"/>
  <c r="T438" i="11"/>
  <c r="S438" i="11"/>
  <c r="U437" i="11"/>
  <c r="T437" i="11"/>
  <c r="S437" i="11"/>
  <c r="T436" i="11"/>
  <c r="U436" i="11" s="1"/>
  <c r="S436" i="11"/>
  <c r="T435" i="11"/>
  <c r="U435" i="11" s="1"/>
  <c r="S435" i="11"/>
  <c r="T434" i="11"/>
  <c r="U434" i="11" s="1"/>
  <c r="S434" i="11"/>
  <c r="U433" i="11"/>
  <c r="T433" i="11"/>
  <c r="S433" i="11"/>
  <c r="T432" i="11"/>
  <c r="U432" i="11" s="1"/>
  <c r="S432" i="11"/>
  <c r="U431" i="11"/>
  <c r="T431" i="11"/>
  <c r="S431" i="11"/>
  <c r="U430" i="11"/>
  <c r="T430" i="11"/>
  <c r="S430" i="11"/>
  <c r="U429" i="11"/>
  <c r="T429" i="11"/>
  <c r="S429" i="11"/>
  <c r="T428" i="11"/>
  <c r="U428" i="11" s="1"/>
  <c r="S428" i="11"/>
  <c r="T427" i="11"/>
  <c r="U427" i="11" s="1"/>
  <c r="S427" i="11"/>
  <c r="T426" i="11"/>
  <c r="U426" i="11" s="1"/>
  <c r="S426" i="11"/>
  <c r="U425" i="11"/>
  <c r="T425" i="11"/>
  <c r="S425" i="11"/>
  <c r="T424" i="11"/>
  <c r="U424" i="11" s="1"/>
  <c r="S424" i="11"/>
  <c r="U423" i="11"/>
  <c r="T423" i="11"/>
  <c r="S423" i="11"/>
  <c r="U422" i="11"/>
  <c r="T422" i="11"/>
  <c r="S422" i="11"/>
  <c r="U421" i="11"/>
  <c r="T421" i="11"/>
  <c r="S421" i="11"/>
  <c r="T420" i="11"/>
  <c r="U420" i="11" s="1"/>
  <c r="S420" i="11"/>
  <c r="T419" i="11"/>
  <c r="U419" i="11" s="1"/>
  <c r="S419" i="11"/>
  <c r="T418" i="11"/>
  <c r="U418" i="11" s="1"/>
  <c r="S418" i="11"/>
  <c r="U417" i="11"/>
  <c r="T417" i="11"/>
  <c r="S417" i="11"/>
  <c r="T416" i="11"/>
  <c r="U416" i="11" s="1"/>
  <c r="S416" i="11"/>
  <c r="U415" i="11"/>
  <c r="T415" i="11"/>
  <c r="S415" i="11"/>
  <c r="U414" i="11"/>
  <c r="T414" i="11"/>
  <c r="S414" i="11"/>
  <c r="U413" i="11"/>
  <c r="T413" i="11"/>
  <c r="S413" i="11"/>
  <c r="T412" i="11"/>
  <c r="U412" i="11" s="1"/>
  <c r="S412" i="11"/>
  <c r="T411" i="11"/>
  <c r="U411" i="11" s="1"/>
  <c r="S411" i="11"/>
  <c r="T410" i="11"/>
  <c r="U410" i="11" s="1"/>
  <c r="S410" i="11"/>
  <c r="U409" i="11"/>
  <c r="T409" i="11"/>
  <c r="S409" i="11"/>
  <c r="T408" i="11"/>
  <c r="U408" i="11" s="1"/>
  <c r="S408" i="11"/>
  <c r="U407" i="11"/>
  <c r="T407" i="11"/>
  <c r="S407" i="11"/>
  <c r="U406" i="11"/>
  <c r="T406" i="11"/>
  <c r="S406" i="11"/>
  <c r="U405" i="11"/>
  <c r="T405" i="11"/>
  <c r="S405" i="11"/>
  <c r="T404" i="11"/>
  <c r="U404" i="11" s="1"/>
  <c r="S404" i="11"/>
  <c r="T403" i="11"/>
  <c r="U403" i="11" s="1"/>
  <c r="S403" i="11"/>
  <c r="T402" i="11"/>
  <c r="U402" i="11" s="1"/>
  <c r="S402" i="11"/>
  <c r="U401" i="11"/>
  <c r="T401" i="11"/>
  <c r="S401" i="11"/>
  <c r="T400" i="11"/>
  <c r="U400" i="11" s="1"/>
  <c r="S400" i="11"/>
  <c r="U399" i="11"/>
  <c r="T399" i="11"/>
  <c r="S399" i="11"/>
  <c r="U398" i="11"/>
  <c r="T398" i="11"/>
  <c r="S398" i="11"/>
  <c r="U397" i="11"/>
  <c r="T397" i="11"/>
  <c r="S397" i="11"/>
  <c r="T396" i="11"/>
  <c r="U396" i="11" s="1"/>
  <c r="S396" i="11"/>
  <c r="T395" i="11"/>
  <c r="U395" i="11" s="1"/>
  <c r="S395" i="11"/>
  <c r="T394" i="11"/>
  <c r="U394" i="11" s="1"/>
  <c r="S394" i="11"/>
  <c r="U393" i="11"/>
  <c r="T393" i="11"/>
  <c r="S393" i="11"/>
  <c r="T392" i="11"/>
  <c r="U392" i="11" s="1"/>
  <c r="S392" i="11"/>
  <c r="U391" i="11"/>
  <c r="T391" i="11"/>
  <c r="S391" i="11"/>
  <c r="U390" i="11"/>
  <c r="T390" i="11"/>
  <c r="S390" i="11"/>
  <c r="U389" i="11"/>
  <c r="T389" i="11"/>
  <c r="S389" i="11"/>
  <c r="T388" i="11"/>
  <c r="U388" i="11" s="1"/>
  <c r="S388" i="11"/>
  <c r="T387" i="11"/>
  <c r="U387" i="11" s="1"/>
  <c r="S387" i="11"/>
  <c r="T386" i="11"/>
  <c r="U386" i="11" s="1"/>
  <c r="S386" i="11"/>
  <c r="U385" i="11"/>
  <c r="T385" i="11"/>
  <c r="S385" i="11"/>
  <c r="T384" i="11"/>
  <c r="U384" i="11" s="1"/>
  <c r="S384" i="11"/>
  <c r="U383" i="11"/>
  <c r="T383" i="11"/>
  <c r="S383" i="11"/>
  <c r="U382" i="11"/>
  <c r="T382" i="11"/>
  <c r="S382" i="11"/>
  <c r="U381" i="11"/>
  <c r="T381" i="11"/>
  <c r="S381" i="11"/>
  <c r="T380" i="11"/>
  <c r="U380" i="11" s="1"/>
  <c r="S380" i="11"/>
  <c r="T379" i="11"/>
  <c r="U379" i="11" s="1"/>
  <c r="S379" i="11"/>
  <c r="T378" i="11"/>
  <c r="U378" i="11" s="1"/>
  <c r="S378" i="11"/>
  <c r="U377" i="11"/>
  <c r="T377" i="11"/>
  <c r="S377" i="11"/>
  <c r="T376" i="11"/>
  <c r="U376" i="11" s="1"/>
  <c r="S376" i="11"/>
  <c r="U375" i="11"/>
  <c r="T375" i="11"/>
  <c r="S375" i="11"/>
  <c r="U374" i="11"/>
  <c r="T374" i="11"/>
  <c r="S374" i="11"/>
  <c r="U373" i="11"/>
  <c r="T373" i="11"/>
  <c r="S373" i="11"/>
  <c r="T372" i="11"/>
  <c r="U372" i="11" s="1"/>
  <c r="S372" i="11"/>
  <c r="T371" i="11"/>
  <c r="U371" i="11" s="1"/>
  <c r="S371" i="11"/>
  <c r="T370" i="11"/>
  <c r="U370" i="11" s="1"/>
  <c r="S370" i="11"/>
  <c r="U369" i="11"/>
  <c r="T369" i="11"/>
  <c r="S369" i="11"/>
  <c r="T368" i="11"/>
  <c r="U368" i="11" s="1"/>
  <c r="S368" i="11"/>
  <c r="U367" i="11"/>
  <c r="T367" i="11"/>
  <c r="S367" i="11"/>
  <c r="U366" i="11"/>
  <c r="T366" i="11"/>
  <c r="S366" i="11"/>
  <c r="U365" i="11"/>
  <c r="T365" i="11"/>
  <c r="S365" i="11"/>
  <c r="T364" i="11"/>
  <c r="U364" i="11" s="1"/>
  <c r="S364" i="11"/>
  <c r="T363" i="11"/>
  <c r="U363" i="11" s="1"/>
  <c r="S363" i="11"/>
  <c r="T362" i="11"/>
  <c r="U362" i="11" s="1"/>
  <c r="S362" i="11"/>
  <c r="U361" i="11"/>
  <c r="T361" i="11"/>
  <c r="S361" i="11"/>
  <c r="T360" i="11"/>
  <c r="U360" i="11" s="1"/>
  <c r="S360" i="11"/>
  <c r="U359" i="11"/>
  <c r="T359" i="11"/>
  <c r="S359" i="11"/>
  <c r="U358" i="11"/>
  <c r="T358" i="11"/>
  <c r="S358" i="11"/>
  <c r="U357" i="11"/>
  <c r="T357" i="11"/>
  <c r="S357" i="11"/>
  <c r="T356" i="11"/>
  <c r="U356" i="11" s="1"/>
  <c r="S356" i="11"/>
  <c r="T355" i="11"/>
  <c r="U355" i="11" s="1"/>
  <c r="S355" i="11"/>
  <c r="T354" i="11"/>
  <c r="U354" i="11" s="1"/>
  <c r="S354" i="11"/>
  <c r="U353" i="11"/>
  <c r="T353" i="11"/>
  <c r="S353" i="11"/>
  <c r="T352" i="11"/>
  <c r="U352" i="11" s="1"/>
  <c r="S352" i="11"/>
  <c r="U351" i="11"/>
  <c r="T351" i="11"/>
  <c r="S351" i="11"/>
  <c r="U350" i="11"/>
  <c r="T350" i="11"/>
  <c r="S350" i="11"/>
  <c r="U349" i="11"/>
  <c r="T349" i="11"/>
  <c r="S349" i="11"/>
  <c r="T348" i="11"/>
  <c r="U348" i="11" s="1"/>
  <c r="S348" i="11"/>
  <c r="T347" i="11"/>
  <c r="U347" i="11" s="1"/>
  <c r="S347" i="11"/>
  <c r="T346" i="11"/>
  <c r="U346" i="11" s="1"/>
  <c r="S346" i="11"/>
  <c r="U345" i="11"/>
  <c r="T345" i="11"/>
  <c r="S345" i="11"/>
  <c r="T344" i="11"/>
  <c r="U344" i="11" s="1"/>
  <c r="S344" i="11"/>
  <c r="U343" i="11"/>
  <c r="T343" i="11"/>
  <c r="S343" i="11"/>
  <c r="U342" i="11"/>
  <c r="T342" i="11"/>
  <c r="S342" i="11"/>
  <c r="U341" i="11"/>
  <c r="T341" i="11"/>
  <c r="S341" i="11"/>
  <c r="T340" i="11"/>
  <c r="U340" i="11" s="1"/>
  <c r="S340" i="11"/>
  <c r="T339" i="11"/>
  <c r="U339" i="11" s="1"/>
  <c r="S339" i="11"/>
  <c r="T338" i="11"/>
  <c r="U338" i="11" s="1"/>
  <c r="S338" i="11"/>
  <c r="U337" i="11"/>
  <c r="T337" i="11"/>
  <c r="S337" i="11"/>
  <c r="T336" i="11"/>
  <c r="U336" i="11" s="1"/>
  <c r="S336" i="11"/>
  <c r="U335" i="11"/>
  <c r="T335" i="11"/>
  <c r="S335" i="11"/>
  <c r="U334" i="11"/>
  <c r="T334" i="11"/>
  <c r="S334" i="11"/>
  <c r="U333" i="11"/>
  <c r="T333" i="11"/>
  <c r="S333" i="11"/>
  <c r="T332" i="11"/>
  <c r="U332" i="11" s="1"/>
  <c r="S332" i="11"/>
  <c r="T331" i="11"/>
  <c r="U331" i="11" s="1"/>
  <c r="S331" i="11"/>
  <c r="T330" i="11"/>
  <c r="U330" i="11" s="1"/>
  <c r="S330" i="11"/>
  <c r="U329" i="11"/>
  <c r="T329" i="11"/>
  <c r="S329" i="11"/>
  <c r="T328" i="11"/>
  <c r="U328" i="11" s="1"/>
  <c r="S328" i="11"/>
  <c r="U327" i="11"/>
  <c r="T327" i="11"/>
  <c r="S327" i="11"/>
  <c r="U326" i="11"/>
  <c r="T326" i="11"/>
  <c r="S326" i="11"/>
  <c r="U325" i="11"/>
  <c r="T325" i="11"/>
  <c r="S325" i="11"/>
  <c r="T324" i="11"/>
  <c r="U324" i="11" s="1"/>
  <c r="S324" i="11"/>
  <c r="T323" i="11"/>
  <c r="U323" i="11" s="1"/>
  <c r="S323" i="11"/>
  <c r="T322" i="11"/>
  <c r="U322" i="11" s="1"/>
  <c r="S322" i="11"/>
  <c r="U321" i="11"/>
  <c r="T321" i="11"/>
  <c r="S321" i="11"/>
  <c r="T320" i="11"/>
  <c r="U320" i="11" s="1"/>
  <c r="S320" i="11"/>
  <c r="U319" i="11"/>
  <c r="T319" i="11"/>
  <c r="S319" i="11"/>
  <c r="U318" i="11"/>
  <c r="T318" i="11"/>
  <c r="S318" i="11"/>
  <c r="U317" i="11"/>
  <c r="T317" i="11"/>
  <c r="S317" i="11"/>
  <c r="T316" i="11"/>
  <c r="U316" i="11" s="1"/>
  <c r="S316" i="11"/>
  <c r="T315" i="11"/>
  <c r="U315" i="11" s="1"/>
  <c r="S315" i="11"/>
  <c r="T314" i="11"/>
  <c r="U314" i="11" s="1"/>
  <c r="S314" i="11"/>
  <c r="U313" i="11"/>
  <c r="T313" i="11"/>
  <c r="S313" i="11"/>
  <c r="T312" i="11"/>
  <c r="U312" i="11" s="1"/>
  <c r="S312" i="11"/>
  <c r="U311" i="11"/>
  <c r="T311" i="11"/>
  <c r="S311" i="11"/>
  <c r="U310" i="11"/>
  <c r="T310" i="11"/>
  <c r="S310" i="11"/>
  <c r="U309" i="11"/>
  <c r="T309" i="11"/>
  <c r="S309" i="11"/>
  <c r="T308" i="11"/>
  <c r="U308" i="11" s="1"/>
  <c r="S308" i="11"/>
  <c r="T307" i="11"/>
  <c r="U307" i="11" s="1"/>
  <c r="S307" i="11"/>
  <c r="T306" i="11"/>
  <c r="U306" i="11" s="1"/>
  <c r="S306" i="11"/>
  <c r="U305" i="11"/>
  <c r="T305" i="11"/>
  <c r="S305" i="11"/>
  <c r="T304" i="11"/>
  <c r="U304" i="11" s="1"/>
  <c r="S304" i="11"/>
  <c r="U303" i="11"/>
  <c r="T303" i="11"/>
  <c r="S303" i="11"/>
  <c r="U302" i="11"/>
  <c r="T302" i="11"/>
  <c r="S302" i="11"/>
  <c r="U301" i="11"/>
  <c r="T301" i="11"/>
  <c r="S301" i="11"/>
  <c r="T300" i="11"/>
  <c r="U300" i="11" s="1"/>
  <c r="S300" i="11"/>
  <c r="T299" i="11"/>
  <c r="U299" i="11" s="1"/>
  <c r="S299" i="11"/>
  <c r="T298" i="11"/>
  <c r="U298" i="11" s="1"/>
  <c r="S298" i="11"/>
  <c r="U297" i="11"/>
  <c r="T297" i="11"/>
  <c r="S297" i="11"/>
  <c r="T296" i="11"/>
  <c r="U296" i="11" s="1"/>
  <c r="S296" i="11"/>
  <c r="U295" i="11"/>
  <c r="T295" i="11"/>
  <c r="S295" i="11"/>
  <c r="U294" i="11"/>
  <c r="T294" i="11"/>
  <c r="S294" i="11"/>
  <c r="U293" i="11"/>
  <c r="T293" i="11"/>
  <c r="S293" i="11"/>
  <c r="T292" i="11"/>
  <c r="U292" i="11" s="1"/>
  <c r="S292" i="11"/>
  <c r="T291" i="11"/>
  <c r="U291" i="11" s="1"/>
  <c r="S291" i="11"/>
  <c r="T290" i="11"/>
  <c r="U290" i="11" s="1"/>
  <c r="S290" i="11"/>
  <c r="U289" i="11"/>
  <c r="T289" i="11"/>
  <c r="S289" i="11"/>
  <c r="T288" i="11"/>
  <c r="U288" i="11" s="1"/>
  <c r="S288" i="11"/>
  <c r="U287" i="11"/>
  <c r="T287" i="11"/>
  <c r="S287" i="11"/>
  <c r="U286" i="11"/>
  <c r="T286" i="11"/>
  <c r="S286" i="11"/>
  <c r="U285" i="11"/>
  <c r="T285" i="11"/>
  <c r="S285" i="11"/>
  <c r="T284" i="11"/>
  <c r="U284" i="11" s="1"/>
  <c r="S284" i="11"/>
  <c r="T283" i="11"/>
  <c r="U283" i="11" s="1"/>
  <c r="S283" i="11"/>
  <c r="T282" i="11"/>
  <c r="U282" i="11" s="1"/>
  <c r="S282" i="11"/>
  <c r="U281" i="11"/>
  <c r="T281" i="11"/>
  <c r="S281" i="11"/>
  <c r="T280" i="11"/>
  <c r="U280" i="11" s="1"/>
  <c r="S280" i="11"/>
  <c r="U279" i="11"/>
  <c r="T279" i="11"/>
  <c r="S279" i="11"/>
  <c r="U278" i="11"/>
  <c r="T278" i="11"/>
  <c r="S278" i="11"/>
  <c r="U277" i="11"/>
  <c r="T277" i="11"/>
  <c r="S277" i="11"/>
  <c r="T276" i="11"/>
  <c r="U276" i="11" s="1"/>
  <c r="S276" i="11"/>
  <c r="T275" i="11"/>
  <c r="U275" i="11" s="1"/>
  <c r="S275" i="11"/>
  <c r="T274" i="11"/>
  <c r="U274" i="11" s="1"/>
  <c r="S274" i="11"/>
  <c r="U273" i="11"/>
  <c r="T273" i="11"/>
  <c r="S273" i="11"/>
  <c r="T272" i="11"/>
  <c r="U272" i="11" s="1"/>
  <c r="S272" i="11"/>
  <c r="U271" i="11"/>
  <c r="T271" i="11"/>
  <c r="S271" i="11"/>
  <c r="U270" i="11"/>
  <c r="T270" i="11"/>
  <c r="S270" i="11"/>
  <c r="U269" i="11"/>
  <c r="T269" i="11"/>
  <c r="S269" i="11"/>
  <c r="T268" i="11"/>
  <c r="U268" i="11" s="1"/>
  <c r="S268" i="11"/>
  <c r="T267" i="11"/>
  <c r="U267" i="11" s="1"/>
  <c r="S267" i="11"/>
  <c r="T266" i="11"/>
  <c r="U266" i="11" s="1"/>
  <c r="S266" i="11"/>
  <c r="U265" i="11"/>
  <c r="T265" i="11"/>
  <c r="S265" i="11"/>
  <c r="T264" i="11"/>
  <c r="U264" i="11" s="1"/>
  <c r="S264" i="11"/>
  <c r="U263" i="11"/>
  <c r="T263" i="11"/>
  <c r="S263" i="11"/>
  <c r="U262" i="11"/>
  <c r="T262" i="11"/>
  <c r="S262" i="11"/>
  <c r="U261" i="11"/>
  <c r="T261" i="11"/>
  <c r="S261" i="11"/>
  <c r="T260" i="11"/>
  <c r="U260" i="11" s="1"/>
  <c r="S260" i="11"/>
  <c r="T259" i="11"/>
  <c r="U259" i="11" s="1"/>
  <c r="S259" i="11"/>
  <c r="T258" i="11"/>
  <c r="U258" i="11" s="1"/>
  <c r="S258" i="11"/>
  <c r="U257" i="11"/>
  <c r="T257" i="11"/>
  <c r="S257" i="11"/>
  <c r="T256" i="11"/>
  <c r="U256" i="11" s="1"/>
  <c r="S256" i="11"/>
  <c r="U255" i="11"/>
  <c r="T255" i="11"/>
  <c r="S255" i="11"/>
  <c r="U254" i="11"/>
  <c r="T254" i="11"/>
  <c r="S254" i="11"/>
  <c r="U253" i="11"/>
  <c r="T253" i="11"/>
  <c r="S253" i="11"/>
  <c r="T252" i="11"/>
  <c r="U252" i="11" s="1"/>
  <c r="S252" i="11"/>
  <c r="T251" i="11"/>
  <c r="U251" i="11" s="1"/>
  <c r="S251" i="11"/>
  <c r="T250" i="11"/>
  <c r="U250" i="11" s="1"/>
  <c r="S250" i="11"/>
  <c r="U249" i="11"/>
  <c r="T249" i="11"/>
  <c r="S249" i="11"/>
  <c r="T248" i="11"/>
  <c r="U248" i="11" s="1"/>
  <c r="S248" i="11"/>
  <c r="U247" i="11"/>
  <c r="T247" i="11"/>
  <c r="S247" i="11"/>
  <c r="U246" i="11"/>
  <c r="T246" i="11"/>
  <c r="S246" i="11"/>
  <c r="U245" i="11"/>
  <c r="T245" i="11"/>
  <c r="S245" i="11"/>
  <c r="T244" i="11"/>
  <c r="U244" i="11" s="1"/>
  <c r="S244" i="11"/>
  <c r="T243" i="11"/>
  <c r="U243" i="11" s="1"/>
  <c r="S243" i="11"/>
  <c r="T242" i="11"/>
  <c r="U242" i="11" s="1"/>
  <c r="S242" i="11"/>
  <c r="U241" i="11"/>
  <c r="T241" i="11"/>
  <c r="S241" i="11"/>
  <c r="T240" i="11"/>
  <c r="U240" i="11" s="1"/>
  <c r="S240" i="11"/>
  <c r="U239" i="11"/>
  <c r="T239" i="11"/>
  <c r="S239" i="11"/>
  <c r="U238" i="11"/>
  <c r="T238" i="11"/>
  <c r="S238" i="11"/>
  <c r="U237" i="11"/>
  <c r="T237" i="11"/>
  <c r="S237" i="11"/>
  <c r="T236" i="11"/>
  <c r="U236" i="11" s="1"/>
  <c r="S236" i="11"/>
  <c r="T235" i="11"/>
  <c r="U235" i="11" s="1"/>
  <c r="S235" i="11"/>
  <c r="T234" i="11"/>
  <c r="U234" i="11" s="1"/>
  <c r="S234" i="11"/>
  <c r="U233" i="11"/>
  <c r="T233" i="11"/>
  <c r="S233" i="11"/>
  <c r="T232" i="11"/>
  <c r="U232" i="11" s="1"/>
  <c r="S232" i="11"/>
  <c r="U231" i="11"/>
  <c r="T231" i="11"/>
  <c r="S231" i="11"/>
  <c r="U230" i="11"/>
  <c r="T230" i="11"/>
  <c r="S230" i="11"/>
  <c r="U229" i="11"/>
  <c r="T229" i="11"/>
  <c r="S229" i="11"/>
  <c r="T228" i="11"/>
  <c r="U228" i="11" s="1"/>
  <c r="S228" i="11"/>
  <c r="T227" i="11"/>
  <c r="U227" i="11" s="1"/>
  <c r="S227" i="11"/>
  <c r="T226" i="11"/>
  <c r="U226" i="11" s="1"/>
  <c r="S226" i="11"/>
  <c r="U225" i="11"/>
  <c r="T225" i="11"/>
  <c r="S225" i="11"/>
  <c r="T224" i="11"/>
  <c r="U224" i="11" s="1"/>
  <c r="S224" i="11"/>
  <c r="U223" i="11"/>
  <c r="T223" i="11"/>
  <c r="S223" i="11"/>
  <c r="U222" i="11"/>
  <c r="T222" i="11"/>
  <c r="S222" i="11"/>
  <c r="U221" i="11"/>
  <c r="T221" i="11"/>
  <c r="S221" i="11"/>
  <c r="T220" i="11"/>
  <c r="U220" i="11" s="1"/>
  <c r="S220" i="11"/>
  <c r="T219" i="11"/>
  <c r="U219" i="11" s="1"/>
  <c r="S219" i="11"/>
  <c r="T218" i="11"/>
  <c r="U218" i="11" s="1"/>
  <c r="S218" i="11"/>
  <c r="U217" i="11"/>
  <c r="T217" i="11"/>
  <c r="S217" i="11"/>
  <c r="T216" i="11"/>
  <c r="U216" i="11" s="1"/>
  <c r="S216" i="11"/>
  <c r="U215" i="11"/>
  <c r="T215" i="11"/>
  <c r="S215" i="11"/>
  <c r="U214" i="11"/>
  <c r="T214" i="11"/>
  <c r="S214" i="11"/>
  <c r="U213" i="11"/>
  <c r="T213" i="11"/>
  <c r="S213" i="11"/>
  <c r="T212" i="11"/>
  <c r="U212" i="11" s="1"/>
  <c r="S212" i="11"/>
  <c r="T211" i="11"/>
  <c r="U211" i="11" s="1"/>
  <c r="S211" i="11"/>
  <c r="T210" i="11"/>
  <c r="U210" i="11" s="1"/>
  <c r="S210" i="11"/>
  <c r="U209" i="11"/>
  <c r="T209" i="11"/>
  <c r="S209" i="11"/>
  <c r="T208" i="11"/>
  <c r="U208" i="11" s="1"/>
  <c r="S208" i="11"/>
  <c r="U207" i="11"/>
  <c r="T207" i="11"/>
  <c r="S207" i="11"/>
  <c r="U206" i="11"/>
  <c r="T206" i="11"/>
  <c r="S206" i="11"/>
  <c r="U205" i="11"/>
  <c r="T205" i="11"/>
  <c r="S205" i="11"/>
  <c r="T204" i="11"/>
  <c r="U204" i="11" s="1"/>
  <c r="S204" i="11"/>
  <c r="T203" i="11"/>
  <c r="U203" i="11" s="1"/>
  <c r="S203" i="11"/>
  <c r="T202" i="11"/>
  <c r="U202" i="11" s="1"/>
  <c r="S202" i="11"/>
  <c r="U201" i="11"/>
  <c r="T201" i="11"/>
  <c r="S201" i="11"/>
  <c r="T200" i="11"/>
  <c r="U200" i="11" s="1"/>
  <c r="S200" i="11"/>
  <c r="U199" i="11"/>
  <c r="T199" i="11"/>
  <c r="S199" i="11"/>
  <c r="U198" i="11"/>
  <c r="T198" i="11"/>
  <c r="S198" i="11"/>
  <c r="U197" i="11"/>
  <c r="T197" i="11"/>
  <c r="S197" i="11"/>
  <c r="T196" i="11"/>
  <c r="U196" i="11" s="1"/>
  <c r="S196" i="11"/>
  <c r="T195" i="11"/>
  <c r="U195" i="11" s="1"/>
  <c r="S195" i="11"/>
  <c r="T194" i="11"/>
  <c r="U194" i="11" s="1"/>
  <c r="S194" i="11"/>
  <c r="U193" i="11"/>
  <c r="T193" i="11"/>
  <c r="S193" i="11"/>
  <c r="T192" i="11"/>
  <c r="U192" i="11" s="1"/>
  <c r="S192" i="11"/>
  <c r="U191" i="11"/>
  <c r="T191" i="11"/>
  <c r="S191" i="11"/>
  <c r="U190" i="11"/>
  <c r="T190" i="11"/>
  <c r="S190" i="11"/>
  <c r="U189" i="11"/>
  <c r="T189" i="11"/>
  <c r="S189" i="11"/>
  <c r="T188" i="11"/>
  <c r="U188" i="11" s="1"/>
  <c r="S188" i="11"/>
  <c r="T187" i="11"/>
  <c r="U187" i="11" s="1"/>
  <c r="S187" i="11"/>
  <c r="T186" i="11"/>
  <c r="U186" i="11" s="1"/>
  <c r="S186" i="11"/>
  <c r="U185" i="11"/>
  <c r="T185" i="11"/>
  <c r="S185" i="11"/>
  <c r="T184" i="11"/>
  <c r="U184" i="11" s="1"/>
  <c r="S184" i="11"/>
  <c r="U183" i="11"/>
  <c r="T183" i="11"/>
  <c r="S183" i="11"/>
  <c r="U182" i="11"/>
  <c r="T182" i="11"/>
  <c r="S182" i="11"/>
  <c r="U181" i="11"/>
  <c r="T181" i="11"/>
  <c r="S181" i="11"/>
  <c r="T180" i="11"/>
  <c r="U180" i="11" s="1"/>
  <c r="S180" i="11"/>
  <c r="T179" i="11"/>
  <c r="U179" i="11" s="1"/>
  <c r="S179" i="11"/>
  <c r="T178" i="11"/>
  <c r="U178" i="11" s="1"/>
  <c r="S178" i="11"/>
  <c r="U177" i="11"/>
  <c r="T177" i="11"/>
  <c r="S177" i="11"/>
  <c r="T176" i="11"/>
  <c r="U176" i="11" s="1"/>
  <c r="S176" i="11"/>
  <c r="U175" i="11"/>
  <c r="T175" i="11"/>
  <c r="S175" i="11"/>
  <c r="U174" i="11"/>
  <c r="T174" i="11"/>
  <c r="S174" i="11"/>
  <c r="U173" i="11"/>
  <c r="T173" i="11"/>
  <c r="S173" i="11"/>
  <c r="T172" i="11"/>
  <c r="U172" i="11" s="1"/>
  <c r="S172" i="11"/>
  <c r="T171" i="11"/>
  <c r="U171" i="11" s="1"/>
  <c r="S171" i="11"/>
  <c r="T170" i="11"/>
  <c r="U170" i="11" s="1"/>
  <c r="S170" i="11"/>
  <c r="U169" i="11"/>
  <c r="T169" i="11"/>
  <c r="S169" i="11"/>
  <c r="T168" i="11"/>
  <c r="U168" i="11" s="1"/>
  <c r="S168" i="11"/>
  <c r="U167" i="11"/>
  <c r="T167" i="11"/>
  <c r="S167" i="11"/>
  <c r="U166" i="11"/>
  <c r="T166" i="11"/>
  <c r="S166" i="11"/>
  <c r="U165" i="11"/>
  <c r="T165" i="11"/>
  <c r="S165" i="11"/>
  <c r="T164" i="11"/>
  <c r="U164" i="11" s="1"/>
  <c r="S164" i="11"/>
  <c r="T163" i="11"/>
  <c r="U163" i="11" s="1"/>
  <c r="S163" i="11"/>
  <c r="T162" i="11"/>
  <c r="U162" i="11" s="1"/>
  <c r="S162" i="11"/>
  <c r="U161" i="11"/>
  <c r="T161" i="11"/>
  <c r="S161" i="11"/>
  <c r="T160" i="11"/>
  <c r="U160" i="11" s="1"/>
  <c r="S160" i="11"/>
  <c r="U159" i="11"/>
  <c r="T159" i="11"/>
  <c r="S159" i="11"/>
  <c r="U158" i="11"/>
  <c r="T158" i="11"/>
  <c r="S158" i="11"/>
  <c r="U157" i="11"/>
  <c r="T157" i="11"/>
  <c r="S157" i="11"/>
  <c r="T156" i="11"/>
  <c r="U156" i="11" s="1"/>
  <c r="S156" i="11"/>
  <c r="T155" i="11"/>
  <c r="U155" i="11" s="1"/>
  <c r="S155" i="11"/>
  <c r="T154" i="11"/>
  <c r="U154" i="11" s="1"/>
  <c r="S154" i="11"/>
  <c r="U153" i="11"/>
  <c r="T153" i="11"/>
  <c r="S153" i="11"/>
  <c r="T152" i="11"/>
  <c r="U152" i="11" s="1"/>
  <c r="S152" i="11"/>
  <c r="U151" i="11"/>
  <c r="T151" i="11"/>
  <c r="S151" i="11"/>
  <c r="U150" i="11"/>
  <c r="T150" i="11"/>
  <c r="S150" i="11"/>
  <c r="U149" i="11"/>
  <c r="T149" i="11"/>
  <c r="S149" i="11"/>
  <c r="T148" i="11"/>
  <c r="U148" i="11" s="1"/>
  <c r="S148" i="11"/>
  <c r="T147" i="11"/>
  <c r="U147" i="11" s="1"/>
  <c r="S147" i="11"/>
  <c r="T146" i="11"/>
  <c r="U146" i="11" s="1"/>
  <c r="S146" i="11"/>
  <c r="U145" i="11"/>
  <c r="T145" i="11"/>
  <c r="S145" i="11"/>
  <c r="T144" i="11"/>
  <c r="U144" i="11" s="1"/>
  <c r="S144" i="11"/>
  <c r="U143" i="11"/>
  <c r="T143" i="11"/>
  <c r="S143" i="11"/>
  <c r="U142" i="11"/>
  <c r="T142" i="11"/>
  <c r="S142" i="11"/>
  <c r="U141" i="11"/>
  <c r="T141" i="11"/>
  <c r="S141" i="11"/>
  <c r="T140" i="11"/>
  <c r="U140" i="11" s="1"/>
  <c r="S140" i="11"/>
  <c r="T139" i="11"/>
  <c r="U139" i="11" s="1"/>
  <c r="S139" i="11"/>
  <c r="T138" i="11"/>
  <c r="U138" i="11" s="1"/>
  <c r="S138" i="11"/>
  <c r="U137" i="11"/>
  <c r="T137" i="11"/>
  <c r="S137" i="11"/>
  <c r="T136" i="11"/>
  <c r="U136" i="11" s="1"/>
  <c r="S136" i="11"/>
  <c r="U135" i="11"/>
  <c r="T135" i="11"/>
  <c r="S135" i="11"/>
  <c r="U134" i="11"/>
  <c r="T134" i="11"/>
  <c r="S134" i="11"/>
  <c r="U133" i="11"/>
  <c r="T133" i="11"/>
  <c r="S133" i="11"/>
  <c r="T132" i="11"/>
  <c r="U132" i="11" s="1"/>
  <c r="S132" i="11"/>
  <c r="T131" i="11"/>
  <c r="U131" i="11" s="1"/>
  <c r="S131" i="11"/>
  <c r="T130" i="11"/>
  <c r="U130" i="11" s="1"/>
  <c r="S130" i="11"/>
  <c r="U129" i="11"/>
  <c r="T129" i="11"/>
  <c r="S129" i="11"/>
  <c r="T128" i="11"/>
  <c r="U128" i="11" s="1"/>
  <c r="S128" i="11"/>
  <c r="U127" i="11"/>
  <c r="T127" i="11"/>
  <c r="S127" i="11"/>
  <c r="U126" i="11"/>
  <c r="T126" i="11"/>
  <c r="S126" i="11"/>
  <c r="U125" i="11"/>
  <c r="T125" i="11"/>
  <c r="S125" i="11"/>
  <c r="T124" i="11"/>
  <c r="U124" i="11" s="1"/>
  <c r="S124" i="11"/>
  <c r="T123" i="11"/>
  <c r="U123" i="11" s="1"/>
  <c r="S123" i="11"/>
  <c r="T122" i="11"/>
  <c r="U122" i="11" s="1"/>
  <c r="S122" i="11"/>
  <c r="U121" i="11"/>
  <c r="T121" i="11"/>
  <c r="S121" i="11"/>
  <c r="T120" i="11"/>
  <c r="U120" i="11" s="1"/>
  <c r="S120" i="11"/>
  <c r="U119" i="11"/>
  <c r="T119" i="11"/>
  <c r="S119" i="11"/>
  <c r="U118" i="11"/>
  <c r="T118" i="11"/>
  <c r="S118" i="11"/>
  <c r="U117" i="11"/>
  <c r="T117" i="11"/>
  <c r="S117" i="11"/>
  <c r="T116" i="11"/>
  <c r="U116" i="11" s="1"/>
  <c r="S116" i="11"/>
  <c r="T115" i="11"/>
  <c r="U115" i="11" s="1"/>
  <c r="S115" i="11"/>
  <c r="T114" i="11"/>
  <c r="U114" i="11" s="1"/>
  <c r="S114" i="11"/>
  <c r="U113" i="11"/>
  <c r="T113" i="11"/>
  <c r="S113" i="11"/>
  <c r="T112" i="11"/>
  <c r="U112" i="11" s="1"/>
  <c r="S112" i="11"/>
  <c r="U111" i="11"/>
  <c r="T111" i="11"/>
  <c r="S111" i="11"/>
  <c r="U110" i="11"/>
  <c r="T110" i="11"/>
  <c r="S110" i="11"/>
  <c r="U109" i="11"/>
  <c r="T109" i="11"/>
  <c r="S109" i="11"/>
  <c r="T108" i="11"/>
  <c r="U108" i="11" s="1"/>
  <c r="S108" i="11"/>
  <c r="T107" i="11"/>
  <c r="U107" i="11" s="1"/>
  <c r="S107" i="11"/>
  <c r="T106" i="11"/>
  <c r="U106" i="11" s="1"/>
  <c r="S106" i="11"/>
  <c r="U105" i="11"/>
  <c r="T105" i="11"/>
  <c r="S105" i="11"/>
  <c r="T104" i="11"/>
  <c r="U104" i="11" s="1"/>
  <c r="S104" i="11"/>
  <c r="U103" i="11"/>
  <c r="T103" i="11"/>
  <c r="S103" i="11"/>
  <c r="U102" i="11"/>
  <c r="T102" i="11"/>
  <c r="S102" i="11"/>
  <c r="U101" i="11"/>
  <c r="T101" i="11"/>
  <c r="S101" i="11"/>
  <c r="T100" i="11"/>
  <c r="U100" i="11" s="1"/>
  <c r="S100" i="11"/>
  <c r="T99" i="11"/>
  <c r="U99" i="11" s="1"/>
  <c r="S99" i="11"/>
  <c r="T98" i="11"/>
  <c r="U98" i="11" s="1"/>
  <c r="S98" i="11"/>
  <c r="U97" i="11"/>
  <c r="T97" i="11"/>
  <c r="S97" i="11"/>
  <c r="T96" i="11"/>
  <c r="U96" i="11" s="1"/>
  <c r="S96" i="11"/>
  <c r="U95" i="11"/>
  <c r="T95" i="11"/>
  <c r="S95" i="11"/>
  <c r="U94" i="11"/>
  <c r="T94" i="11"/>
  <c r="S94" i="11"/>
  <c r="U93" i="11"/>
  <c r="T93" i="11"/>
  <c r="S93" i="11"/>
  <c r="T92" i="11"/>
  <c r="U92" i="11" s="1"/>
  <c r="S92" i="11"/>
  <c r="T91" i="11"/>
  <c r="U91" i="11" s="1"/>
  <c r="S91" i="11"/>
  <c r="T90" i="11"/>
  <c r="U90" i="11" s="1"/>
  <c r="S90" i="11"/>
  <c r="U89" i="11"/>
  <c r="T89" i="11"/>
  <c r="S89" i="11"/>
  <c r="T88" i="11"/>
  <c r="U88" i="11" s="1"/>
  <c r="S88" i="11"/>
  <c r="U87" i="11"/>
  <c r="T87" i="11"/>
  <c r="S87" i="11"/>
  <c r="U86" i="11"/>
  <c r="T86" i="11"/>
  <c r="S86" i="11"/>
  <c r="U85" i="11"/>
  <c r="T85" i="11"/>
  <c r="S85" i="11"/>
  <c r="T84" i="11"/>
  <c r="U84" i="11" s="1"/>
  <c r="S84" i="11"/>
  <c r="T83" i="11"/>
  <c r="U83" i="11" s="1"/>
  <c r="S83" i="11"/>
  <c r="T82" i="11"/>
  <c r="U82" i="11" s="1"/>
  <c r="S82" i="11"/>
  <c r="U81" i="11"/>
  <c r="T81" i="11"/>
  <c r="S81" i="11"/>
  <c r="T80" i="11"/>
  <c r="U80" i="11" s="1"/>
  <c r="S80" i="11"/>
  <c r="U79" i="11"/>
  <c r="T79" i="11"/>
  <c r="S79" i="11"/>
  <c r="U78" i="11"/>
  <c r="T78" i="11"/>
  <c r="S78" i="11"/>
  <c r="U77" i="11"/>
  <c r="T77" i="11"/>
  <c r="S77" i="11"/>
  <c r="T76" i="11"/>
  <c r="U76" i="11" s="1"/>
  <c r="S76" i="11"/>
  <c r="T75" i="11"/>
  <c r="U75" i="11" s="1"/>
  <c r="S75" i="11"/>
  <c r="T74" i="11"/>
  <c r="U74" i="11" s="1"/>
  <c r="S74" i="11"/>
  <c r="U73" i="11"/>
  <c r="T73" i="11"/>
  <c r="S73" i="11"/>
  <c r="T72" i="11"/>
  <c r="U72" i="11" s="1"/>
  <c r="S72" i="11"/>
  <c r="U71" i="11"/>
  <c r="T71" i="11"/>
  <c r="S71" i="11"/>
  <c r="U70" i="11"/>
  <c r="T70" i="11"/>
  <c r="S70" i="11"/>
  <c r="U69" i="11"/>
  <c r="T69" i="11"/>
  <c r="S69" i="11"/>
  <c r="T68" i="11"/>
  <c r="U68" i="11" s="1"/>
  <c r="S68" i="11"/>
  <c r="T67" i="11"/>
  <c r="U67" i="11" s="1"/>
  <c r="S67" i="11"/>
  <c r="T66" i="11"/>
  <c r="U66" i="11" s="1"/>
  <c r="S66" i="11"/>
  <c r="U65" i="11"/>
  <c r="T65" i="11"/>
  <c r="S65" i="11"/>
  <c r="T64" i="11"/>
  <c r="U64" i="11" s="1"/>
  <c r="S64" i="11"/>
  <c r="U63" i="11"/>
  <c r="T63" i="11"/>
  <c r="S63" i="11"/>
  <c r="U62" i="11"/>
  <c r="T62" i="11"/>
  <c r="S62" i="11"/>
  <c r="U61" i="11"/>
  <c r="T61" i="11"/>
  <c r="S61" i="11"/>
  <c r="T60" i="11"/>
  <c r="U60" i="11" s="1"/>
  <c r="S60" i="11"/>
  <c r="T59" i="11"/>
  <c r="U59" i="11" s="1"/>
  <c r="S59" i="11"/>
  <c r="T58" i="11"/>
  <c r="U58" i="11" s="1"/>
  <c r="S58" i="11"/>
  <c r="U57" i="11"/>
  <c r="T57" i="11"/>
  <c r="S57" i="11"/>
  <c r="T56" i="11"/>
  <c r="U56" i="11" s="1"/>
  <c r="S56" i="11"/>
  <c r="U55" i="11"/>
  <c r="T55" i="11"/>
  <c r="S55" i="11"/>
  <c r="U54" i="11"/>
  <c r="T54" i="11"/>
  <c r="S54" i="11"/>
  <c r="U53" i="11"/>
  <c r="T53" i="11"/>
  <c r="S53" i="11"/>
  <c r="T52" i="11"/>
  <c r="U52" i="11" s="1"/>
  <c r="S52" i="11"/>
  <c r="T51" i="11"/>
  <c r="U51" i="11" s="1"/>
  <c r="S51" i="11"/>
  <c r="T50" i="11"/>
  <c r="U50" i="11" s="1"/>
  <c r="S50" i="11"/>
  <c r="U49" i="11"/>
  <c r="T49" i="11"/>
  <c r="S49" i="11"/>
  <c r="T48" i="11"/>
  <c r="U48" i="11" s="1"/>
  <c r="S48" i="11"/>
  <c r="U47" i="11"/>
  <c r="T47" i="11"/>
  <c r="S47" i="11"/>
  <c r="U46" i="11"/>
  <c r="T46" i="11"/>
  <c r="S46" i="11"/>
  <c r="U45" i="11"/>
  <c r="T45" i="11"/>
  <c r="S45" i="11"/>
  <c r="T44" i="11"/>
  <c r="U44" i="11" s="1"/>
  <c r="S44" i="11"/>
  <c r="T43" i="11"/>
  <c r="U43" i="11" s="1"/>
  <c r="S43" i="11"/>
  <c r="T42" i="11"/>
  <c r="U42" i="11" s="1"/>
  <c r="S42" i="11"/>
  <c r="U41" i="11"/>
  <c r="T41" i="11"/>
  <c r="S41" i="11"/>
  <c r="T40" i="11"/>
  <c r="U40" i="11" s="1"/>
  <c r="S40" i="11"/>
  <c r="U39" i="11"/>
  <c r="T39" i="11"/>
  <c r="S39" i="11"/>
  <c r="U38" i="11"/>
  <c r="T38" i="11"/>
  <c r="S38" i="11"/>
  <c r="U37" i="11"/>
  <c r="T37" i="11"/>
  <c r="S37" i="11"/>
  <c r="T36" i="11"/>
  <c r="U36" i="11" s="1"/>
  <c r="S36" i="11"/>
  <c r="T35" i="11"/>
  <c r="U35" i="11" s="1"/>
  <c r="S35" i="11"/>
  <c r="T34" i="11"/>
  <c r="U34" i="11" s="1"/>
  <c r="S34" i="11"/>
  <c r="U33" i="11"/>
  <c r="T33" i="11"/>
  <c r="S33" i="11"/>
  <c r="T32" i="11"/>
  <c r="U32" i="11" s="1"/>
  <c r="S32" i="11"/>
  <c r="U31" i="11"/>
  <c r="T31" i="11"/>
  <c r="S31" i="11"/>
  <c r="U30" i="11"/>
  <c r="T30" i="11"/>
  <c r="S30" i="11"/>
  <c r="U29" i="11"/>
  <c r="T29" i="11"/>
  <c r="S29" i="11"/>
  <c r="T28" i="11"/>
  <c r="U28" i="11" s="1"/>
  <c r="S28" i="11"/>
  <c r="T27" i="11"/>
  <c r="U27" i="11" s="1"/>
  <c r="S27" i="11"/>
  <c r="T26" i="11"/>
  <c r="U26" i="11" s="1"/>
  <c r="S26" i="11"/>
  <c r="U25" i="11"/>
  <c r="T25" i="11"/>
  <c r="S25" i="11"/>
  <c r="T24" i="11"/>
  <c r="U24" i="11" s="1"/>
  <c r="S24" i="11"/>
  <c r="U23" i="11"/>
  <c r="T23" i="11"/>
  <c r="S23" i="11"/>
  <c r="U22" i="11"/>
  <c r="T22" i="11"/>
  <c r="S22" i="11"/>
  <c r="U21" i="11"/>
  <c r="T21" i="11"/>
  <c r="S21" i="11"/>
  <c r="T20" i="11"/>
  <c r="U20" i="11" s="1"/>
  <c r="S20" i="11"/>
  <c r="T19" i="11"/>
  <c r="U19" i="11" s="1"/>
  <c r="S19" i="11"/>
  <c r="T18" i="11"/>
  <c r="U18" i="11" s="1"/>
  <c r="S18" i="11"/>
  <c r="U17" i="11"/>
  <c r="T17" i="11"/>
  <c r="S17" i="11"/>
  <c r="T16" i="11"/>
  <c r="U16" i="11" s="1"/>
  <c r="S16" i="11"/>
  <c r="U15" i="11"/>
  <c r="T15" i="11"/>
  <c r="S15" i="11"/>
  <c r="U14" i="11"/>
  <c r="T14" i="11"/>
  <c r="S14" i="11"/>
  <c r="U13" i="11"/>
  <c r="T13" i="11"/>
  <c r="S13" i="11"/>
  <c r="T12" i="11"/>
  <c r="U12" i="11" s="1"/>
  <c r="S12" i="11"/>
  <c r="T11" i="11"/>
  <c r="U11" i="11" s="1"/>
  <c r="S11" i="11"/>
  <c r="T10" i="11"/>
  <c r="U10" i="11" s="1"/>
  <c r="S10" i="11"/>
  <c r="U9" i="11"/>
  <c r="T9" i="11"/>
  <c r="S9" i="11"/>
  <c r="U8" i="11"/>
  <c r="R8" i="11"/>
  <c r="T8" i="11"/>
  <c r="Q8" i="11"/>
  <c r="S8" i="11"/>
  <c r="U6" i="11" l="1"/>
  <c r="K7" i="5"/>
  <c r="I819" i="11"/>
  <c r="I818" i="11"/>
  <c r="I817" i="11"/>
  <c r="I816" i="11"/>
  <c r="I815" i="11"/>
  <c r="I814" i="11"/>
  <c r="I813" i="11"/>
  <c r="I812" i="11"/>
  <c r="I811" i="11"/>
  <c r="I810" i="11"/>
  <c r="I809" i="11"/>
  <c r="I808" i="11"/>
  <c r="I327" i="11"/>
  <c r="I1205" i="11"/>
  <c r="I1207" i="11"/>
  <c r="I1206" i="11"/>
  <c r="I316" i="11"/>
  <c r="I315" i="11"/>
  <c r="U205" i="19"/>
  <c r="U204" i="19"/>
  <c r="U203" i="19"/>
  <c r="U202" i="19"/>
  <c r="U201" i="19"/>
  <c r="U200" i="19"/>
  <c r="U199" i="19"/>
  <c r="U198" i="19"/>
  <c r="U197" i="19"/>
  <c r="U196" i="19"/>
  <c r="U195" i="19"/>
  <c r="U194" i="19"/>
  <c r="U193" i="19"/>
  <c r="U192" i="19"/>
  <c r="U191" i="19"/>
  <c r="U190" i="19"/>
  <c r="U189" i="19"/>
  <c r="U188" i="19"/>
  <c r="U187" i="19"/>
  <c r="U186" i="19"/>
  <c r="U185" i="19"/>
  <c r="U184" i="19"/>
  <c r="U183" i="19"/>
  <c r="U182" i="19"/>
  <c r="U181" i="19"/>
  <c r="U180" i="19"/>
  <c r="U179" i="19"/>
  <c r="U178" i="19"/>
  <c r="U177" i="19"/>
  <c r="U176" i="19"/>
  <c r="U175" i="19"/>
  <c r="U174" i="19"/>
  <c r="U173" i="19"/>
  <c r="U172" i="19"/>
  <c r="U171" i="19"/>
  <c r="U170" i="19"/>
  <c r="U169" i="19"/>
  <c r="U168" i="19"/>
  <c r="U167" i="19"/>
  <c r="U166" i="19"/>
  <c r="U165" i="19"/>
  <c r="U164" i="19"/>
  <c r="U163" i="19"/>
  <c r="U162" i="19"/>
  <c r="U161" i="19"/>
  <c r="U160" i="19"/>
  <c r="U159" i="19"/>
  <c r="U158" i="19"/>
  <c r="U157" i="19"/>
  <c r="U156" i="19"/>
  <c r="U155" i="19"/>
  <c r="U154" i="19"/>
  <c r="U153" i="19"/>
  <c r="U152" i="19"/>
  <c r="U151" i="19"/>
  <c r="U150" i="19"/>
  <c r="U149" i="19"/>
  <c r="U148" i="19"/>
  <c r="U147" i="19"/>
  <c r="U146" i="19"/>
  <c r="U145" i="19"/>
  <c r="U144" i="19"/>
  <c r="U143" i="19"/>
  <c r="U142" i="19"/>
  <c r="U141" i="19"/>
  <c r="U140" i="19"/>
  <c r="U139" i="19"/>
  <c r="U138" i="19"/>
  <c r="U137" i="19"/>
  <c r="U136" i="19"/>
  <c r="U135" i="19"/>
  <c r="U134" i="19"/>
  <c r="U133" i="19"/>
  <c r="U132" i="19"/>
  <c r="U131" i="19"/>
  <c r="U130" i="19"/>
  <c r="U129" i="19"/>
  <c r="U128" i="19"/>
  <c r="U127" i="19"/>
  <c r="U126" i="19"/>
  <c r="U125" i="19"/>
  <c r="U124" i="19"/>
  <c r="U123" i="19"/>
  <c r="U122" i="19"/>
  <c r="U121" i="19"/>
  <c r="U120" i="19"/>
  <c r="U119" i="19"/>
  <c r="U118" i="19"/>
  <c r="U117" i="19"/>
  <c r="U116" i="19"/>
  <c r="U115" i="19"/>
  <c r="U114" i="19"/>
  <c r="U113" i="19"/>
  <c r="U112" i="19"/>
  <c r="U111" i="19"/>
  <c r="U110" i="19"/>
  <c r="U109" i="19"/>
  <c r="U108" i="19"/>
  <c r="U107" i="19"/>
  <c r="U106" i="19"/>
  <c r="U105" i="19"/>
  <c r="U104" i="19"/>
  <c r="U103" i="19"/>
  <c r="U102" i="19"/>
  <c r="U101" i="19"/>
  <c r="U100" i="19"/>
  <c r="U99" i="19"/>
  <c r="U98" i="19"/>
  <c r="U97" i="19"/>
  <c r="U96" i="19"/>
  <c r="U95" i="19"/>
  <c r="U94" i="19"/>
  <c r="U93" i="19"/>
  <c r="U92" i="19"/>
  <c r="U91" i="19"/>
  <c r="U90" i="19"/>
  <c r="U89" i="19"/>
  <c r="U88" i="19"/>
  <c r="U87" i="19"/>
  <c r="U86" i="19"/>
  <c r="U85" i="19"/>
  <c r="U84" i="19"/>
  <c r="U83" i="19"/>
  <c r="U82" i="19"/>
  <c r="U81" i="19"/>
  <c r="U80" i="19"/>
  <c r="U79" i="19"/>
  <c r="U78" i="19"/>
  <c r="U77" i="19"/>
  <c r="U76" i="19"/>
  <c r="U75" i="19"/>
  <c r="U74" i="19"/>
  <c r="U73" i="19"/>
  <c r="U72" i="19"/>
  <c r="U71" i="19"/>
  <c r="U70" i="19"/>
  <c r="U69" i="19"/>
  <c r="U68" i="19"/>
  <c r="U67" i="19"/>
  <c r="U66" i="19"/>
  <c r="U65" i="19"/>
  <c r="U64" i="19"/>
  <c r="U63" i="19"/>
  <c r="U62" i="19"/>
  <c r="U61" i="19"/>
  <c r="U60" i="19"/>
  <c r="U59" i="19"/>
  <c r="U58" i="19"/>
  <c r="U57" i="19"/>
  <c r="U56" i="19"/>
  <c r="U55" i="19"/>
  <c r="U54" i="19"/>
  <c r="U53" i="19"/>
  <c r="U52" i="19"/>
  <c r="U51" i="19"/>
  <c r="U50" i="19"/>
  <c r="U49" i="19"/>
  <c r="U48" i="19"/>
  <c r="U47" i="19"/>
  <c r="U46" i="19"/>
  <c r="U45" i="19"/>
  <c r="U44" i="19"/>
  <c r="U43" i="19"/>
  <c r="U42" i="19"/>
  <c r="U41" i="19"/>
  <c r="U40" i="19"/>
  <c r="U39" i="19"/>
  <c r="U38" i="19"/>
  <c r="U37" i="19"/>
  <c r="U36" i="19"/>
  <c r="U35" i="19"/>
  <c r="U34" i="19"/>
  <c r="U33" i="19"/>
  <c r="U32" i="19"/>
  <c r="U31" i="19"/>
  <c r="U30" i="19"/>
  <c r="U29" i="19"/>
  <c r="U28" i="19"/>
  <c r="U27" i="19"/>
  <c r="U26" i="19"/>
  <c r="U25" i="19"/>
  <c r="U24" i="19"/>
  <c r="U23" i="19"/>
  <c r="U22" i="19"/>
  <c r="U21" i="19"/>
  <c r="U20" i="19"/>
  <c r="U19" i="19"/>
  <c r="U18" i="19"/>
  <c r="U17" i="19"/>
  <c r="U16" i="19"/>
  <c r="U15" i="19"/>
  <c r="U14" i="19"/>
  <c r="U13" i="19"/>
  <c r="U12" i="19"/>
  <c r="U11" i="19"/>
  <c r="U10" i="19"/>
  <c r="U9" i="19"/>
  <c r="Q205" i="19"/>
  <c r="Q204" i="19"/>
  <c r="Q203" i="19"/>
  <c r="Q202" i="19"/>
  <c r="Q201" i="19"/>
  <c r="Q200" i="19"/>
  <c r="Q199" i="19"/>
  <c r="Q198" i="19"/>
  <c r="Q197" i="19"/>
  <c r="Q196" i="19"/>
  <c r="Q195" i="19"/>
  <c r="Q194" i="19"/>
  <c r="Q193" i="19"/>
  <c r="Q192" i="19"/>
  <c r="Q191" i="19"/>
  <c r="Q190" i="19"/>
  <c r="Q189" i="19"/>
  <c r="Q188" i="19"/>
  <c r="Q187" i="19"/>
  <c r="Q186" i="19"/>
  <c r="Q185" i="19"/>
  <c r="Q184" i="19"/>
  <c r="Q183" i="19"/>
  <c r="Q182" i="19"/>
  <c r="Q181" i="19"/>
  <c r="Q180" i="19"/>
  <c r="Q179" i="19"/>
  <c r="Q178" i="19"/>
  <c r="Q177" i="19"/>
  <c r="Q176" i="19"/>
  <c r="Q175" i="19"/>
  <c r="Q174" i="19"/>
  <c r="Q173" i="19"/>
  <c r="Q172" i="19"/>
  <c r="Q171" i="19"/>
  <c r="Q170" i="19"/>
  <c r="Q169" i="19"/>
  <c r="Q168" i="19"/>
  <c r="Q167"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5" i="19"/>
  <c r="Q124" i="19"/>
  <c r="Q123" i="19"/>
  <c r="Q122" i="19"/>
  <c r="Q121" i="19"/>
  <c r="Q120" i="19"/>
  <c r="Q119" i="19"/>
  <c r="Q118" i="19"/>
  <c r="Q117" i="19"/>
  <c r="Q116" i="19"/>
  <c r="Q115" i="19"/>
  <c r="Q114" i="19"/>
  <c r="Q113" i="19"/>
  <c r="Q112" i="19"/>
  <c r="Q111" i="19"/>
  <c r="Q110" i="19"/>
  <c r="Q109" i="19"/>
  <c r="Q108" i="19"/>
  <c r="Q107" i="19"/>
  <c r="Q106" i="19"/>
  <c r="Q105" i="19"/>
  <c r="Q104" i="19"/>
  <c r="Q103" i="19"/>
  <c r="Q102" i="19"/>
  <c r="Q101" i="19"/>
  <c r="Q100" i="19"/>
  <c r="Q99" i="19"/>
  <c r="Q98" i="19"/>
  <c r="Q97" i="19"/>
  <c r="Q96" i="19"/>
  <c r="Q95" i="19"/>
  <c r="Q94" i="19"/>
  <c r="Q93" i="19"/>
  <c r="Q92" i="19"/>
  <c r="Q91" i="19"/>
  <c r="Q90" i="19"/>
  <c r="Q89" i="19"/>
  <c r="Q88" i="19"/>
  <c r="Q87" i="19"/>
  <c r="Q86" i="19"/>
  <c r="Q85" i="19"/>
  <c r="Q84" i="19"/>
  <c r="Q83" i="19"/>
  <c r="Q82" i="19"/>
  <c r="Q81" i="19"/>
  <c r="Q80" i="19"/>
  <c r="Q79" i="19"/>
  <c r="Q78" i="19"/>
  <c r="Q77" i="19"/>
  <c r="Q76" i="19"/>
  <c r="Q75" i="19"/>
  <c r="Q74" i="19"/>
  <c r="Q73" i="19"/>
  <c r="Q72" i="19"/>
  <c r="Q71" i="19"/>
  <c r="Q70" i="19"/>
  <c r="Q69" i="19"/>
  <c r="Q68" i="19"/>
  <c r="Q67" i="19"/>
  <c r="Q66" i="19"/>
  <c r="Q65" i="19"/>
  <c r="Q64" i="19"/>
  <c r="Q63" i="19"/>
  <c r="Q62" i="19"/>
  <c r="Q61" i="19"/>
  <c r="Q60" i="19"/>
  <c r="Q59" i="19"/>
  <c r="Q58" i="19"/>
  <c r="Q57" i="19"/>
  <c r="Q56" i="19"/>
  <c r="Q55" i="19"/>
  <c r="Q54" i="19"/>
  <c r="Q53"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Q10" i="19"/>
  <c r="Q9" i="19"/>
  <c r="Q1248" i="11"/>
  <c r="R1248" i="11" s="1"/>
  <c r="P1248" i="11"/>
  <c r="R1247" i="11"/>
  <c r="Q1247" i="11"/>
  <c r="P1247" i="11"/>
  <c r="Q1246" i="11"/>
  <c r="R1246" i="11" s="1"/>
  <c r="P1246" i="11"/>
  <c r="R1245" i="11"/>
  <c r="Q1245" i="11"/>
  <c r="P1245" i="11"/>
  <c r="Q1244" i="11"/>
  <c r="R1244" i="11" s="1"/>
  <c r="P1244" i="11"/>
  <c r="R1243" i="11"/>
  <c r="Q1243" i="11"/>
  <c r="P1243" i="11"/>
  <c r="Q1242" i="11"/>
  <c r="R1242" i="11" s="1"/>
  <c r="P1242" i="11"/>
  <c r="Q1241" i="11"/>
  <c r="R1241" i="11" s="1"/>
  <c r="P1241" i="11"/>
  <c r="Q1240" i="11"/>
  <c r="R1240" i="11" s="1"/>
  <c r="P1240" i="11"/>
  <c r="R1239" i="11"/>
  <c r="Q1239" i="11"/>
  <c r="P1239" i="11"/>
  <c r="Q1238" i="11"/>
  <c r="R1238" i="11" s="1"/>
  <c r="P1238" i="11"/>
  <c r="R1237" i="11"/>
  <c r="Q1237" i="11"/>
  <c r="P1237" i="11"/>
  <c r="Q1236" i="11"/>
  <c r="R1236" i="11" s="1"/>
  <c r="P1236" i="11"/>
  <c r="R1235" i="11"/>
  <c r="Q1235" i="11"/>
  <c r="P1235" i="11"/>
  <c r="Q1234" i="11"/>
  <c r="R1234" i="11" s="1"/>
  <c r="P1234" i="11"/>
  <c r="Q1233" i="11"/>
  <c r="R1233" i="11" s="1"/>
  <c r="P1233" i="11"/>
  <c r="Q1232" i="11"/>
  <c r="R1232" i="11" s="1"/>
  <c r="P1232" i="11"/>
  <c r="R1231" i="11"/>
  <c r="Q1231" i="11"/>
  <c r="P1231" i="11"/>
  <c r="N1248" i="11"/>
  <c r="M1248" i="11"/>
  <c r="N1247" i="11"/>
  <c r="M1247" i="11"/>
  <c r="N1246" i="11"/>
  <c r="M1246" i="11"/>
  <c r="N1245" i="11"/>
  <c r="M1245" i="11"/>
  <c r="N1244" i="11"/>
  <c r="M1244" i="11"/>
  <c r="N1243" i="11"/>
  <c r="M1243" i="11"/>
  <c r="N1242" i="11"/>
  <c r="M1242" i="11"/>
  <c r="N1241" i="11"/>
  <c r="M1241" i="11"/>
  <c r="N1240" i="11"/>
  <c r="M1240" i="11"/>
  <c r="N1239" i="11"/>
  <c r="M1239" i="11"/>
  <c r="N1238" i="11"/>
  <c r="M1238" i="11"/>
  <c r="N1237" i="11"/>
  <c r="M1237" i="11"/>
  <c r="N1236" i="11"/>
  <c r="M1236" i="11"/>
  <c r="N1235" i="11"/>
  <c r="M1235" i="11"/>
  <c r="N1234" i="11"/>
  <c r="M1234" i="11"/>
  <c r="N1233" i="11"/>
  <c r="M1233" i="11"/>
  <c r="N1232" i="11"/>
  <c r="M1232" i="11"/>
  <c r="N1231" i="11"/>
  <c r="M1231" i="11"/>
  <c r="O1248" i="11"/>
  <c r="O1247" i="11"/>
  <c r="O1246" i="11"/>
  <c r="O1245" i="11"/>
  <c r="O1244" i="11"/>
  <c r="O1243" i="11"/>
  <c r="O1242" i="11"/>
  <c r="O1241" i="11"/>
  <c r="O1240" i="11"/>
  <c r="O1239" i="11"/>
  <c r="O1238" i="11"/>
  <c r="O1237" i="11"/>
  <c r="O1236" i="11"/>
  <c r="O1235" i="11"/>
  <c r="O1234" i="11"/>
  <c r="O1233" i="11"/>
  <c r="O1232" i="11"/>
  <c r="O1231" i="11"/>
  <c r="O1230" i="11"/>
  <c r="O1229" i="11"/>
  <c r="O1228" i="11"/>
  <c r="O1227" i="11"/>
  <c r="O1226" i="11"/>
  <c r="O1225" i="11"/>
  <c r="O1224" i="11"/>
  <c r="O1223" i="11"/>
  <c r="O1222" i="11"/>
  <c r="O1221" i="11"/>
  <c r="O1220" i="11"/>
  <c r="O1219" i="11"/>
  <c r="O1218" i="11"/>
  <c r="O1217" i="11"/>
  <c r="O1216" i="11"/>
  <c r="O1215" i="11"/>
  <c r="O1214" i="11"/>
  <c r="O1213" i="11"/>
  <c r="O1212" i="11"/>
  <c r="O1211" i="11"/>
  <c r="O1210" i="11"/>
  <c r="O1209" i="11"/>
  <c r="O1208" i="11"/>
  <c r="O1207" i="11"/>
  <c r="O1206" i="11"/>
  <c r="O1205" i="11"/>
  <c r="O1204" i="11"/>
  <c r="O1203" i="11"/>
  <c r="O1202" i="11"/>
  <c r="O1201" i="11"/>
  <c r="O1200" i="11"/>
  <c r="O1199" i="11"/>
  <c r="O1198" i="11"/>
  <c r="O1197" i="11"/>
  <c r="O1196" i="11"/>
  <c r="O1195" i="11"/>
  <c r="O1194" i="11"/>
  <c r="O1193" i="11"/>
  <c r="O1192" i="11"/>
  <c r="O1191" i="11"/>
  <c r="O1190" i="11"/>
  <c r="O1189" i="11"/>
  <c r="O1188" i="11"/>
  <c r="O1187" i="11"/>
  <c r="O1186" i="11"/>
  <c r="O1185" i="11"/>
  <c r="O1184" i="11"/>
  <c r="O1183" i="11"/>
  <c r="O1182" i="11"/>
  <c r="O1181" i="11"/>
  <c r="O1180" i="11"/>
  <c r="O1179" i="11"/>
  <c r="O1178" i="11"/>
  <c r="O1177" i="11"/>
  <c r="O1176" i="11"/>
  <c r="O1175" i="11"/>
  <c r="O1174" i="11"/>
  <c r="O1173" i="11"/>
  <c r="O1172" i="11"/>
  <c r="O1171" i="11"/>
  <c r="O1170" i="11"/>
  <c r="O1169" i="11"/>
  <c r="O1168" i="11"/>
  <c r="O1167" i="11"/>
  <c r="O1166" i="11"/>
  <c r="O1165" i="11"/>
  <c r="O1164" i="11"/>
  <c r="O1163" i="11"/>
  <c r="O1162" i="11"/>
  <c r="O1161" i="11"/>
  <c r="O1160" i="11"/>
  <c r="O1159" i="11"/>
  <c r="O1158" i="11"/>
  <c r="O1157" i="11"/>
  <c r="O1156" i="11"/>
  <c r="O1155" i="11"/>
  <c r="O1154" i="11"/>
  <c r="O1153" i="11"/>
  <c r="O1152" i="11"/>
  <c r="O1151" i="11"/>
  <c r="O1150" i="11"/>
  <c r="O1149" i="11"/>
  <c r="O1148" i="11"/>
  <c r="O1147" i="11"/>
  <c r="O1146" i="11"/>
  <c r="O1145" i="11"/>
  <c r="O1144" i="11"/>
  <c r="O1143" i="11"/>
  <c r="O1142" i="11"/>
  <c r="O1141" i="11"/>
  <c r="O1140" i="11"/>
  <c r="O1139" i="11"/>
  <c r="O1138" i="11"/>
  <c r="O1137" i="11"/>
  <c r="O1136" i="11"/>
  <c r="O1135" i="11"/>
  <c r="O1134" i="11"/>
  <c r="O1133" i="11"/>
  <c r="O1132" i="11"/>
  <c r="O1131" i="11"/>
  <c r="O1130" i="11"/>
  <c r="O1129" i="11"/>
  <c r="O1128" i="11"/>
  <c r="O1127" i="11"/>
  <c r="O1126" i="11"/>
  <c r="O1125" i="11"/>
  <c r="O1124" i="11"/>
  <c r="O1123" i="11"/>
  <c r="O1122" i="11"/>
  <c r="O1121" i="11"/>
  <c r="O1120" i="11"/>
  <c r="O1119" i="11"/>
  <c r="O1118" i="11"/>
  <c r="O1117" i="11"/>
  <c r="O1116" i="11"/>
  <c r="O1115" i="11"/>
  <c r="O1114" i="11"/>
  <c r="O1113" i="11"/>
  <c r="O1112" i="11"/>
  <c r="O1111" i="11"/>
  <c r="O1110" i="11"/>
  <c r="O1109" i="11"/>
  <c r="O1108" i="11"/>
  <c r="O1107" i="11"/>
  <c r="O1106" i="11"/>
  <c r="O1105" i="11"/>
  <c r="O1104" i="11"/>
  <c r="O1103" i="11"/>
  <c r="O1102" i="11"/>
  <c r="O1101" i="11"/>
  <c r="O1100" i="11"/>
  <c r="O1099" i="11"/>
  <c r="O1098" i="11"/>
  <c r="O1097" i="11"/>
  <c r="O1096" i="11"/>
  <c r="O1095" i="11"/>
  <c r="O1094" i="11"/>
  <c r="O1093" i="11"/>
  <c r="O1092" i="11"/>
  <c r="O1091" i="11"/>
  <c r="O1090" i="11"/>
  <c r="O1089" i="11"/>
  <c r="O1088" i="11"/>
  <c r="O1087" i="11"/>
  <c r="O1086" i="11"/>
  <c r="O1085" i="11"/>
  <c r="O1084" i="11"/>
  <c r="O1083" i="11"/>
  <c r="O1082" i="11"/>
  <c r="O1081" i="11"/>
  <c r="O1080" i="11"/>
  <c r="O1079" i="11"/>
  <c r="O1078" i="11"/>
  <c r="O1077" i="11"/>
  <c r="O1076" i="11"/>
  <c r="O1075" i="11"/>
  <c r="O1074" i="11"/>
  <c r="O1073" i="11"/>
  <c r="O1072" i="11"/>
  <c r="O1071" i="11"/>
  <c r="O1070" i="11"/>
  <c r="O1069" i="11"/>
  <c r="O1068" i="11"/>
  <c r="O1067" i="11"/>
  <c r="O1066" i="11"/>
  <c r="O1065" i="11"/>
  <c r="O1064" i="11"/>
  <c r="O1063" i="11"/>
  <c r="O1062" i="11"/>
  <c r="O1061" i="11"/>
  <c r="O1060" i="11"/>
  <c r="O1059" i="11"/>
  <c r="O1058" i="11"/>
  <c r="O1057" i="11"/>
  <c r="O1056" i="11"/>
  <c r="O1055" i="11"/>
  <c r="O1054" i="11"/>
  <c r="O1053" i="11"/>
  <c r="O1052" i="11"/>
  <c r="O1051" i="11"/>
  <c r="O1050" i="11"/>
  <c r="O1049" i="11"/>
  <c r="O1048" i="11"/>
  <c r="O1047" i="11"/>
  <c r="O1046" i="11"/>
  <c r="O1045" i="11"/>
  <c r="O1044" i="11"/>
  <c r="O1043" i="11"/>
  <c r="O1042" i="11"/>
  <c r="O1041" i="11"/>
  <c r="O1040" i="11"/>
  <c r="O1039" i="11"/>
  <c r="O1038" i="11"/>
  <c r="O1037" i="11"/>
  <c r="O1036" i="11"/>
  <c r="O1035" i="11"/>
  <c r="O1034" i="11"/>
  <c r="O1033" i="11"/>
  <c r="O1032" i="11"/>
  <c r="O1031" i="11"/>
  <c r="O1030" i="11"/>
  <c r="O1029" i="11"/>
  <c r="O1028" i="11"/>
  <c r="O1027" i="11"/>
  <c r="O1026" i="11"/>
  <c r="O1025" i="11"/>
  <c r="O1024" i="11"/>
  <c r="O1023" i="11"/>
  <c r="O1022" i="11"/>
  <c r="O1021" i="11"/>
  <c r="O1020" i="11"/>
  <c r="O1019" i="11"/>
  <c r="O1018" i="11"/>
  <c r="O1017" i="11"/>
  <c r="O1016" i="11"/>
  <c r="O1015" i="11"/>
  <c r="O1014" i="11"/>
  <c r="O1013" i="11"/>
  <c r="O1012" i="11"/>
  <c r="O1011" i="11"/>
  <c r="O1010" i="11"/>
  <c r="O1009" i="11"/>
  <c r="O1008" i="11"/>
  <c r="O1007" i="11"/>
  <c r="O1006" i="11"/>
  <c r="O1005" i="11"/>
  <c r="O1004" i="11"/>
  <c r="O1003" i="11"/>
  <c r="O1002" i="11"/>
  <c r="O1001" i="11"/>
  <c r="O1000" i="11"/>
  <c r="O999" i="11"/>
  <c r="O998" i="11"/>
  <c r="O997" i="11"/>
  <c r="O996" i="11"/>
  <c r="O995" i="11"/>
  <c r="O994" i="11"/>
  <c r="O993" i="11"/>
  <c r="O992" i="11"/>
  <c r="O991" i="11"/>
  <c r="O990" i="11"/>
  <c r="O989" i="11"/>
  <c r="O988" i="11"/>
  <c r="O987" i="11"/>
  <c r="O986" i="11"/>
  <c r="O985" i="11"/>
  <c r="O984" i="11"/>
  <c r="O983" i="11"/>
  <c r="O982" i="11"/>
  <c r="O981" i="11"/>
  <c r="O980" i="11"/>
  <c r="O979" i="11"/>
  <c r="O978" i="11"/>
  <c r="O977" i="11"/>
  <c r="O976" i="11"/>
  <c r="O975" i="11"/>
  <c r="O974" i="11"/>
  <c r="O973" i="11"/>
  <c r="O972" i="11"/>
  <c r="O971" i="11"/>
  <c r="O970" i="11"/>
  <c r="O969" i="11"/>
  <c r="O968" i="11"/>
  <c r="O967" i="11"/>
  <c r="O966" i="11"/>
  <c r="O965" i="11"/>
  <c r="O964" i="11"/>
  <c r="O963" i="11"/>
  <c r="O962" i="11"/>
  <c r="O961" i="11"/>
  <c r="O960" i="11"/>
  <c r="O959" i="11"/>
  <c r="O958" i="11"/>
  <c r="O957" i="11"/>
  <c r="O956" i="11"/>
  <c r="O955" i="11"/>
  <c r="O954" i="11"/>
  <c r="O953" i="11"/>
  <c r="O952" i="11"/>
  <c r="O951" i="11"/>
  <c r="O950" i="11"/>
  <c r="O949" i="11"/>
  <c r="O948" i="11"/>
  <c r="O947" i="11"/>
  <c r="O946" i="11"/>
  <c r="O945" i="11"/>
  <c r="O944" i="11"/>
  <c r="O943" i="11"/>
  <c r="O942" i="11"/>
  <c r="O941" i="11"/>
  <c r="O940" i="11"/>
  <c r="O939" i="11"/>
  <c r="O938" i="11"/>
  <c r="O937" i="11"/>
  <c r="O936" i="11"/>
  <c r="O935" i="11"/>
  <c r="O934" i="11"/>
  <c r="O933" i="11"/>
  <c r="O932" i="11"/>
  <c r="O931" i="11"/>
  <c r="O930" i="11"/>
  <c r="O929" i="11"/>
  <c r="O928" i="11"/>
  <c r="O927" i="11"/>
  <c r="O926" i="11"/>
  <c r="O925" i="11"/>
  <c r="O924" i="11"/>
  <c r="O923" i="11"/>
  <c r="O922" i="11"/>
  <c r="O921" i="11"/>
  <c r="O920" i="11"/>
  <c r="O919" i="11"/>
  <c r="O918" i="11"/>
  <c r="O917" i="11"/>
  <c r="O916" i="11"/>
  <c r="O915" i="11"/>
  <c r="O914" i="11"/>
  <c r="O913" i="11"/>
  <c r="O912" i="11"/>
  <c r="O911" i="11"/>
  <c r="O910" i="11"/>
  <c r="O909" i="11"/>
  <c r="O908" i="11"/>
  <c r="O907" i="11"/>
  <c r="O906" i="11"/>
  <c r="O905" i="11"/>
  <c r="O904" i="11"/>
  <c r="O903" i="11"/>
  <c r="O902" i="11"/>
  <c r="O901" i="11"/>
  <c r="O900" i="11"/>
  <c r="O899" i="11"/>
  <c r="O898" i="11"/>
  <c r="O897" i="11"/>
  <c r="O896" i="11"/>
  <c r="O895" i="11"/>
  <c r="O894" i="11"/>
  <c r="O893" i="11"/>
  <c r="O892" i="11"/>
  <c r="O891" i="11"/>
  <c r="O890" i="11"/>
  <c r="O889" i="11"/>
  <c r="O888" i="11"/>
  <c r="O887" i="11"/>
  <c r="O886" i="11"/>
  <c r="O885" i="11"/>
  <c r="O884" i="11"/>
  <c r="O883" i="11"/>
  <c r="O882" i="11"/>
  <c r="O881" i="11"/>
  <c r="O880" i="11"/>
  <c r="O879" i="11"/>
  <c r="O878" i="11"/>
  <c r="O877" i="11"/>
  <c r="O876" i="11"/>
  <c r="O875" i="11"/>
  <c r="O874" i="11"/>
  <c r="O873" i="11"/>
  <c r="O872" i="11"/>
  <c r="O871" i="11"/>
  <c r="O870" i="11"/>
  <c r="O869" i="11"/>
  <c r="O868" i="11"/>
  <c r="O867" i="11"/>
  <c r="O866" i="11"/>
  <c r="O865" i="11"/>
  <c r="O864" i="11"/>
  <c r="O863" i="11"/>
  <c r="O862" i="11"/>
  <c r="O861" i="11"/>
  <c r="O860" i="11"/>
  <c r="O859" i="11"/>
  <c r="O858" i="11"/>
  <c r="O857" i="11"/>
  <c r="O856" i="11"/>
  <c r="O855" i="11"/>
  <c r="O854" i="11"/>
  <c r="O853" i="11"/>
  <c r="O852" i="11"/>
  <c r="O851" i="11"/>
  <c r="O850" i="11"/>
  <c r="O849" i="11"/>
  <c r="O848" i="11"/>
  <c r="O847" i="11"/>
  <c r="O846" i="11"/>
  <c r="O845" i="11"/>
  <c r="O844" i="11"/>
  <c r="O843" i="11"/>
  <c r="O842" i="11"/>
  <c r="O841" i="11"/>
  <c r="O840" i="11"/>
  <c r="O839" i="11"/>
  <c r="O838" i="11"/>
  <c r="O837" i="11"/>
  <c r="O836" i="11"/>
  <c r="O835" i="11"/>
  <c r="O834" i="11"/>
  <c r="O833" i="11"/>
  <c r="O832" i="11"/>
  <c r="O831" i="11"/>
  <c r="O830" i="11"/>
  <c r="O829" i="11"/>
  <c r="O828" i="11"/>
  <c r="O827" i="11"/>
  <c r="O826" i="11"/>
  <c r="O825" i="11"/>
  <c r="O824" i="11"/>
  <c r="O823" i="11"/>
  <c r="O822" i="11"/>
  <c r="O821" i="11"/>
  <c r="O820" i="11"/>
  <c r="O819" i="11"/>
  <c r="O818" i="11"/>
  <c r="O817" i="11"/>
  <c r="O816" i="11"/>
  <c r="O815" i="11"/>
  <c r="O814" i="11"/>
  <c r="O813" i="11"/>
  <c r="O812" i="11"/>
  <c r="O811" i="11"/>
  <c r="O810" i="11"/>
  <c r="O809" i="11"/>
  <c r="O808" i="11"/>
  <c r="O807" i="11"/>
  <c r="O806" i="11"/>
  <c r="O805" i="11"/>
  <c r="O804" i="11"/>
  <c r="O803" i="11"/>
  <c r="O802" i="11"/>
  <c r="O801" i="11"/>
  <c r="O800" i="11"/>
  <c r="O799" i="11"/>
  <c r="O798" i="11"/>
  <c r="O797" i="11"/>
  <c r="O796" i="11"/>
  <c r="O795" i="11"/>
  <c r="O794" i="11"/>
  <c r="O793" i="11"/>
  <c r="O792" i="11"/>
  <c r="O791" i="11"/>
  <c r="O790" i="11"/>
  <c r="O789" i="11"/>
  <c r="O788" i="11"/>
  <c r="O787" i="11"/>
  <c r="O786" i="11"/>
  <c r="O785" i="11"/>
  <c r="O784" i="11"/>
  <c r="O783" i="11"/>
  <c r="O782" i="11"/>
  <c r="O781" i="11"/>
  <c r="O780" i="11"/>
  <c r="O779" i="11"/>
  <c r="O778" i="11"/>
  <c r="O777" i="11"/>
  <c r="O776" i="11"/>
  <c r="O775" i="11"/>
  <c r="O774" i="11"/>
  <c r="O773" i="11"/>
  <c r="O772" i="11"/>
  <c r="O771" i="11"/>
  <c r="O770" i="11"/>
  <c r="O769" i="11"/>
  <c r="O768" i="11"/>
  <c r="O767" i="11"/>
  <c r="O766" i="11"/>
  <c r="O765" i="11"/>
  <c r="O764" i="11"/>
  <c r="O763" i="11"/>
  <c r="O762" i="11"/>
  <c r="O761" i="11"/>
  <c r="O760" i="11"/>
  <c r="O759" i="11"/>
  <c r="O758" i="11"/>
  <c r="O757" i="11"/>
  <c r="O756" i="11"/>
  <c r="O755" i="11"/>
  <c r="O754" i="11"/>
  <c r="O753" i="11"/>
  <c r="O752" i="11"/>
  <c r="O751" i="11"/>
  <c r="O750" i="11"/>
  <c r="O749" i="11"/>
  <c r="O748" i="11"/>
  <c r="O747" i="11"/>
  <c r="O746" i="11"/>
  <c r="O745" i="11"/>
  <c r="O744" i="11"/>
  <c r="O743" i="11"/>
  <c r="O742" i="11"/>
  <c r="O741" i="11"/>
  <c r="O740" i="11"/>
  <c r="O739" i="11"/>
  <c r="O738" i="11"/>
  <c r="O737" i="11"/>
  <c r="O736" i="11"/>
  <c r="O735" i="11"/>
  <c r="O734" i="11"/>
  <c r="O733" i="11"/>
  <c r="O732" i="11"/>
  <c r="O731" i="11"/>
  <c r="O730" i="11"/>
  <c r="O729" i="11"/>
  <c r="O728" i="11"/>
  <c r="O727" i="11"/>
  <c r="O726" i="11"/>
  <c r="O725" i="11"/>
  <c r="O724" i="11"/>
  <c r="O723" i="11"/>
  <c r="O722" i="11"/>
  <c r="O721" i="11"/>
  <c r="O720" i="11"/>
  <c r="O719" i="11"/>
  <c r="O718" i="11"/>
  <c r="O717" i="11"/>
  <c r="O716" i="11"/>
  <c r="O715" i="11"/>
  <c r="O714" i="11"/>
  <c r="O713" i="11"/>
  <c r="O712" i="11"/>
  <c r="O711" i="11"/>
  <c r="O710" i="11"/>
  <c r="O709" i="11"/>
  <c r="O708" i="11"/>
  <c r="O707" i="11"/>
  <c r="O706" i="11"/>
  <c r="O705" i="11"/>
  <c r="O704" i="11"/>
  <c r="O703" i="11"/>
  <c r="O702" i="11"/>
  <c r="O701" i="11"/>
  <c r="O700" i="11"/>
  <c r="O699" i="11"/>
  <c r="O698" i="11"/>
  <c r="O697" i="11"/>
  <c r="O696" i="11"/>
  <c r="O695" i="11"/>
  <c r="O694" i="11"/>
  <c r="O693" i="11"/>
  <c r="O692" i="11"/>
  <c r="O691" i="11"/>
  <c r="O690" i="11"/>
  <c r="O689" i="11"/>
  <c r="O688" i="11"/>
  <c r="O687" i="11"/>
  <c r="O686" i="11"/>
  <c r="O685" i="11"/>
  <c r="O684" i="11"/>
  <c r="O683" i="11"/>
  <c r="O682" i="11"/>
  <c r="O681" i="11"/>
  <c r="O680" i="11"/>
  <c r="O679" i="11"/>
  <c r="O678" i="11"/>
  <c r="O677" i="11"/>
  <c r="O676" i="11"/>
  <c r="O675" i="11"/>
  <c r="O674" i="11"/>
  <c r="O673" i="11"/>
  <c r="O672" i="11"/>
  <c r="O671" i="11"/>
  <c r="O670" i="11"/>
  <c r="O669" i="11"/>
  <c r="O668" i="11"/>
  <c r="O667" i="11"/>
  <c r="O666" i="11"/>
  <c r="O665" i="11"/>
  <c r="O664" i="11"/>
  <c r="O663" i="11"/>
  <c r="O662" i="11"/>
  <c r="O661" i="11"/>
  <c r="O660" i="11"/>
  <c r="O659" i="11"/>
  <c r="O658" i="11"/>
  <c r="O657" i="11"/>
  <c r="O656" i="11"/>
  <c r="O655" i="11"/>
  <c r="O654" i="11"/>
  <c r="O653" i="11"/>
  <c r="O652" i="11"/>
  <c r="O651" i="11"/>
  <c r="O650" i="11"/>
  <c r="O649" i="11"/>
  <c r="O648" i="11"/>
  <c r="O647" i="11"/>
  <c r="O646" i="11"/>
  <c r="O645" i="11"/>
  <c r="O644" i="11"/>
  <c r="O643" i="11"/>
  <c r="O642" i="11"/>
  <c r="O641" i="11"/>
  <c r="O640" i="11"/>
  <c r="O639" i="11"/>
  <c r="O638" i="11"/>
  <c r="O637" i="11"/>
  <c r="O636" i="11"/>
  <c r="O635" i="11"/>
  <c r="O634" i="11"/>
  <c r="O633" i="11"/>
  <c r="O632" i="11"/>
  <c r="O631" i="11"/>
  <c r="O630" i="11"/>
  <c r="O629" i="11"/>
  <c r="O628" i="11"/>
  <c r="O627" i="11"/>
  <c r="O626" i="11"/>
  <c r="O625" i="11"/>
  <c r="O624" i="11"/>
  <c r="O623" i="11"/>
  <c r="O622" i="11"/>
  <c r="O621" i="11"/>
  <c r="O620" i="11"/>
  <c r="O619" i="11"/>
  <c r="O618" i="11"/>
  <c r="O617" i="11"/>
  <c r="O616" i="11"/>
  <c r="O615" i="11"/>
  <c r="O614" i="11"/>
  <c r="O613" i="11"/>
  <c r="O612" i="11"/>
  <c r="O611" i="11"/>
  <c r="O610" i="11"/>
  <c r="O609" i="11"/>
  <c r="O608" i="11"/>
  <c r="O607" i="11"/>
  <c r="O606" i="11"/>
  <c r="O605" i="11"/>
  <c r="O604" i="11"/>
  <c r="O603" i="11"/>
  <c r="O602" i="11"/>
  <c r="O601" i="11"/>
  <c r="O600" i="11"/>
  <c r="O599" i="11"/>
  <c r="O598" i="11"/>
  <c r="O597" i="11"/>
  <c r="O596" i="11"/>
  <c r="O595" i="11"/>
  <c r="O594" i="11"/>
  <c r="O593" i="11"/>
  <c r="O592" i="11"/>
  <c r="O591" i="11"/>
  <c r="O590" i="11"/>
  <c r="O589" i="11"/>
  <c r="O588" i="11"/>
  <c r="O587" i="11"/>
  <c r="O586" i="11"/>
  <c r="O585" i="11"/>
  <c r="O584" i="11"/>
  <c r="O583" i="11"/>
  <c r="O582" i="11"/>
  <c r="O581" i="11"/>
  <c r="O580" i="11"/>
  <c r="O579" i="11"/>
  <c r="O578" i="11"/>
  <c r="O577" i="11"/>
  <c r="O576" i="11"/>
  <c r="O575" i="11"/>
  <c r="O574" i="11"/>
  <c r="O573" i="11"/>
  <c r="O572" i="11"/>
  <c r="O571" i="11"/>
  <c r="O570" i="11"/>
  <c r="O569" i="11"/>
  <c r="O568" i="11"/>
  <c r="O567" i="11"/>
  <c r="O566" i="11"/>
  <c r="O565" i="11"/>
  <c r="O564" i="11"/>
  <c r="O563" i="11"/>
  <c r="O562" i="11"/>
  <c r="O561" i="11"/>
  <c r="O560" i="11"/>
  <c r="O559" i="11"/>
  <c r="O558" i="11"/>
  <c r="O557" i="11"/>
  <c r="O556" i="11"/>
  <c r="O555" i="11"/>
  <c r="O554" i="11"/>
  <c r="O553" i="11"/>
  <c r="O552" i="11"/>
  <c r="O551" i="11"/>
  <c r="O550" i="11"/>
  <c r="O549" i="11"/>
  <c r="O548" i="11"/>
  <c r="O547" i="11"/>
  <c r="O546" i="11"/>
  <c r="O545" i="11"/>
  <c r="O544" i="11"/>
  <c r="O543" i="11"/>
  <c r="O542" i="11"/>
  <c r="O541" i="11"/>
  <c r="O540" i="11"/>
  <c r="O539" i="11"/>
  <c r="O538" i="11"/>
  <c r="O537" i="11"/>
  <c r="O536" i="11"/>
  <c r="O535" i="11"/>
  <c r="O534" i="11"/>
  <c r="O533" i="11"/>
  <c r="O532" i="11"/>
  <c r="O531" i="11"/>
  <c r="O530" i="11"/>
  <c r="O529" i="11"/>
  <c r="O528" i="11"/>
  <c r="O527" i="11"/>
  <c r="O526" i="11"/>
  <c r="O525" i="11"/>
  <c r="O524" i="11"/>
  <c r="O523" i="11"/>
  <c r="O522" i="11"/>
  <c r="O521" i="11"/>
  <c r="O520" i="11"/>
  <c r="O519" i="11"/>
  <c r="O518" i="11"/>
  <c r="O517" i="11"/>
  <c r="O516" i="11"/>
  <c r="O515" i="11"/>
  <c r="O514" i="11"/>
  <c r="O513" i="11"/>
  <c r="O512" i="11"/>
  <c r="O511" i="11"/>
  <c r="O510" i="11"/>
  <c r="O509" i="11"/>
  <c r="O508" i="11"/>
  <c r="O507" i="11"/>
  <c r="O506" i="11"/>
  <c r="O505" i="11"/>
  <c r="O504" i="11"/>
  <c r="O503" i="11"/>
  <c r="O502" i="11"/>
  <c r="O501" i="11"/>
  <c r="O500" i="11"/>
  <c r="O499" i="11"/>
  <c r="O498" i="11"/>
  <c r="O497" i="11"/>
  <c r="O496" i="11"/>
  <c r="O495" i="11"/>
  <c r="O494" i="11"/>
  <c r="O493" i="11"/>
  <c r="O492" i="11"/>
  <c r="O491" i="11"/>
  <c r="O490" i="11"/>
  <c r="O489" i="11"/>
  <c r="O488" i="11"/>
  <c r="O487" i="11"/>
  <c r="O486" i="11"/>
  <c r="O485" i="11"/>
  <c r="O484" i="11"/>
  <c r="O483" i="11"/>
  <c r="O482" i="11"/>
  <c r="O481" i="11"/>
  <c r="O480" i="11"/>
  <c r="O479" i="11"/>
  <c r="O478" i="11"/>
  <c r="O477" i="11"/>
  <c r="O476" i="11"/>
  <c r="O475" i="11"/>
  <c r="O474" i="11"/>
  <c r="O473" i="11"/>
  <c r="O472" i="11"/>
  <c r="O471" i="11"/>
  <c r="O470" i="11"/>
  <c r="O469" i="11"/>
  <c r="O468" i="11"/>
  <c r="O467" i="11"/>
  <c r="O466" i="11"/>
  <c r="O465" i="11"/>
  <c r="O464" i="11"/>
  <c r="O463" i="11"/>
  <c r="O462" i="11"/>
  <c r="O461" i="11"/>
  <c r="O460" i="11"/>
  <c r="O459" i="11"/>
  <c r="O458" i="11"/>
  <c r="O457" i="11"/>
  <c r="O456" i="11"/>
  <c r="O455" i="11"/>
  <c r="O454" i="11"/>
  <c r="O453" i="11"/>
  <c r="O452" i="11"/>
  <c r="O451" i="11"/>
  <c r="O450" i="11"/>
  <c r="O449" i="11"/>
  <c r="O448" i="11"/>
  <c r="O447" i="11"/>
  <c r="O446" i="11"/>
  <c r="O445" i="11"/>
  <c r="O444" i="11"/>
  <c r="O443" i="11"/>
  <c r="O442" i="11"/>
  <c r="O441" i="11"/>
  <c r="O440" i="11"/>
  <c r="O439" i="11"/>
  <c r="O438" i="11"/>
  <c r="O437" i="11"/>
  <c r="O436" i="11"/>
  <c r="O435" i="11"/>
  <c r="O434" i="11"/>
  <c r="O433" i="11"/>
  <c r="O432" i="11"/>
  <c r="O431" i="11"/>
  <c r="O430" i="11"/>
  <c r="O429" i="11"/>
  <c r="O428" i="11"/>
  <c r="O427" i="11"/>
  <c r="O426" i="11"/>
  <c r="O425" i="11"/>
  <c r="O424" i="11"/>
  <c r="O423" i="11"/>
  <c r="O422" i="11"/>
  <c r="O421" i="11"/>
  <c r="O420" i="11"/>
  <c r="O419" i="11"/>
  <c r="O418" i="11"/>
  <c r="O417" i="11"/>
  <c r="O416" i="11"/>
  <c r="O415" i="11"/>
  <c r="O414" i="11"/>
  <c r="O413" i="11"/>
  <c r="O412" i="11"/>
  <c r="O411" i="11"/>
  <c r="O410" i="11"/>
  <c r="O409" i="11"/>
  <c r="O408" i="11"/>
  <c r="O407" i="11"/>
  <c r="O406" i="11"/>
  <c r="O405" i="11"/>
  <c r="O404" i="11"/>
  <c r="O403" i="11"/>
  <c r="O402" i="11"/>
  <c r="O401" i="11"/>
  <c r="O400" i="11"/>
  <c r="O399" i="11"/>
  <c r="O398" i="11"/>
  <c r="O397" i="11"/>
  <c r="O396" i="11"/>
  <c r="O395" i="11"/>
  <c r="O394" i="11"/>
  <c r="O393" i="11"/>
  <c r="O392" i="11"/>
  <c r="O391" i="11"/>
  <c r="O390" i="11"/>
  <c r="O389" i="11"/>
  <c r="O388" i="11"/>
  <c r="O387" i="11"/>
  <c r="O386" i="11"/>
  <c r="O385" i="11"/>
  <c r="O384" i="11"/>
  <c r="O383" i="11"/>
  <c r="O382" i="11"/>
  <c r="O381" i="11"/>
  <c r="O380" i="11"/>
  <c r="O379" i="11"/>
  <c r="O378" i="11"/>
  <c r="O377" i="11"/>
  <c r="O376" i="11"/>
  <c r="O375" i="11"/>
  <c r="O374" i="11"/>
  <c r="O373" i="11"/>
  <c r="O372" i="11"/>
  <c r="O371" i="11"/>
  <c r="O370" i="11"/>
  <c r="O369" i="11"/>
  <c r="O368" i="11"/>
  <c r="O367" i="11"/>
  <c r="O366" i="11"/>
  <c r="O365" i="11"/>
  <c r="O364" i="11"/>
  <c r="O363" i="11"/>
  <c r="O362" i="11"/>
  <c r="O361" i="11"/>
  <c r="O360" i="11"/>
  <c r="O359" i="11"/>
  <c r="O358" i="11"/>
  <c r="O357" i="11"/>
  <c r="O356" i="11"/>
  <c r="O355" i="11"/>
  <c r="O354" i="11"/>
  <c r="O353" i="11"/>
  <c r="O352" i="11"/>
  <c r="O351" i="11"/>
  <c r="O350" i="11"/>
  <c r="O349" i="11"/>
  <c r="O348" i="11"/>
  <c r="O347" i="11"/>
  <c r="O346" i="11"/>
  <c r="O345" i="11"/>
  <c r="O344" i="11"/>
  <c r="O343" i="11"/>
  <c r="O342" i="11"/>
  <c r="O341" i="11"/>
  <c r="O340" i="11"/>
  <c r="O339" i="11"/>
  <c r="O338" i="11"/>
  <c r="O337" i="11"/>
  <c r="O336" i="11"/>
  <c r="O335" i="11"/>
  <c r="O334" i="11"/>
  <c r="O333" i="11"/>
  <c r="O332" i="11"/>
  <c r="O331" i="11"/>
  <c r="O330" i="11"/>
  <c r="O329" i="11"/>
  <c r="O328" i="11"/>
  <c r="O327" i="11"/>
  <c r="O326" i="11"/>
  <c r="O325" i="11"/>
  <c r="O324" i="11"/>
  <c r="O323" i="11"/>
  <c r="O322" i="11"/>
  <c r="O321" i="11"/>
  <c r="O320" i="11"/>
  <c r="O319" i="11"/>
  <c r="O318" i="11"/>
  <c r="O317" i="11"/>
  <c r="O316" i="11"/>
  <c r="O315" i="11"/>
  <c r="O314" i="11"/>
  <c r="O313" i="11"/>
  <c r="O312" i="11"/>
  <c r="O311" i="11"/>
  <c r="O310" i="11"/>
  <c r="O309" i="11"/>
  <c r="O308" i="11"/>
  <c r="O307" i="11"/>
  <c r="O306" i="11"/>
  <c r="O305" i="11"/>
  <c r="O304" i="11"/>
  <c r="O303" i="11"/>
  <c r="O302" i="11"/>
  <c r="O301" i="11"/>
  <c r="O300" i="11"/>
  <c r="O299" i="11"/>
  <c r="O298" i="11"/>
  <c r="O297" i="11"/>
  <c r="O296" i="11"/>
  <c r="O295" i="11"/>
  <c r="O294" i="11"/>
  <c r="O293" i="11"/>
  <c r="O292" i="11"/>
  <c r="O291" i="11"/>
  <c r="O290" i="11"/>
  <c r="O289" i="11"/>
  <c r="O288" i="11"/>
  <c r="O287" i="11"/>
  <c r="O286" i="11"/>
  <c r="O285" i="11"/>
  <c r="O284" i="11"/>
  <c r="O283" i="11"/>
  <c r="O282" i="11"/>
  <c r="O281" i="11"/>
  <c r="O280" i="11"/>
  <c r="O279" i="11"/>
  <c r="O278" i="11"/>
  <c r="O277" i="11"/>
  <c r="O276" i="11"/>
  <c r="O275" i="11"/>
  <c r="O274" i="11"/>
  <c r="O273" i="11"/>
  <c r="O272" i="11"/>
  <c r="O271" i="11"/>
  <c r="O270" i="11"/>
  <c r="O269" i="11"/>
  <c r="O268" i="11"/>
  <c r="O267" i="11"/>
  <c r="O266" i="11"/>
  <c r="O265" i="11"/>
  <c r="O264" i="11"/>
  <c r="O263" i="11"/>
  <c r="O262" i="11"/>
  <c r="O261" i="11"/>
  <c r="O260" i="11"/>
  <c r="O259" i="11"/>
  <c r="O258" i="11"/>
  <c r="O257" i="11"/>
  <c r="O256" i="11"/>
  <c r="O255" i="11"/>
  <c r="O254" i="11"/>
  <c r="O253" i="11"/>
  <c r="O252" i="11"/>
  <c r="O251" i="11"/>
  <c r="O250" i="11"/>
  <c r="O249" i="11"/>
  <c r="O248" i="11"/>
  <c r="O247" i="11"/>
  <c r="O246" i="11"/>
  <c r="O245" i="11"/>
  <c r="O244" i="11"/>
  <c r="O243" i="11"/>
  <c r="O242" i="11"/>
  <c r="O241" i="11"/>
  <c r="O240" i="11"/>
  <c r="O239" i="11"/>
  <c r="O238" i="11"/>
  <c r="O237" i="11"/>
  <c r="O236" i="11"/>
  <c r="O235" i="11"/>
  <c r="O234" i="11"/>
  <c r="O233" i="11"/>
  <c r="O232" i="11"/>
  <c r="O231" i="11"/>
  <c r="O230" i="11"/>
  <c r="O229" i="11"/>
  <c r="O228" i="11"/>
  <c r="O227" i="11"/>
  <c r="O226" i="11"/>
  <c r="O225" i="11"/>
  <c r="O224" i="11"/>
  <c r="O223" i="11"/>
  <c r="O222" i="11"/>
  <c r="O221" i="11"/>
  <c r="O220" i="11"/>
  <c r="O219" i="11"/>
  <c r="O218" i="11"/>
  <c r="O217" i="11"/>
  <c r="O216" i="11"/>
  <c r="O215" i="11"/>
  <c r="O214" i="11"/>
  <c r="O213" i="11"/>
  <c r="O212" i="11"/>
  <c r="O211" i="11"/>
  <c r="O210" i="11"/>
  <c r="O209" i="11"/>
  <c r="O208" i="11"/>
  <c r="O207" i="11"/>
  <c r="O206" i="11"/>
  <c r="O205" i="11"/>
  <c r="O204" i="11"/>
  <c r="O203" i="11"/>
  <c r="O202" i="11"/>
  <c r="O201" i="11"/>
  <c r="O200" i="11"/>
  <c r="O199" i="11"/>
  <c r="O198" i="11"/>
  <c r="O197" i="11"/>
  <c r="O196" i="11"/>
  <c r="O195" i="11"/>
  <c r="O194" i="11"/>
  <c r="O193" i="11"/>
  <c r="O192" i="11"/>
  <c r="O191" i="11"/>
  <c r="O190" i="11"/>
  <c r="O189" i="11"/>
  <c r="O188" i="11"/>
  <c r="O187" i="11"/>
  <c r="O186" i="11"/>
  <c r="O185" i="11"/>
  <c r="O184" i="11"/>
  <c r="O183" i="11"/>
  <c r="O182" i="11"/>
  <c r="O181" i="11"/>
  <c r="O180" i="11"/>
  <c r="O179" i="11"/>
  <c r="O178" i="11"/>
  <c r="O177" i="11"/>
  <c r="O176" i="11"/>
  <c r="O175" i="11"/>
  <c r="O174" i="11"/>
  <c r="O173" i="11"/>
  <c r="O172" i="11"/>
  <c r="O171" i="11"/>
  <c r="O170" i="11"/>
  <c r="O169" i="11"/>
  <c r="O168" i="11"/>
  <c r="O167" i="11"/>
  <c r="O166" i="11"/>
  <c r="O165" i="11"/>
  <c r="O164" i="11"/>
  <c r="O163" i="11"/>
  <c r="O162" i="11"/>
  <c r="O161" i="11"/>
  <c r="O160" i="11"/>
  <c r="O159" i="11"/>
  <c r="O158" i="11"/>
  <c r="O157" i="11"/>
  <c r="O156" i="11"/>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O19" i="11"/>
  <c r="O18" i="11"/>
  <c r="O17" i="11"/>
  <c r="O16" i="11"/>
  <c r="O15" i="11"/>
  <c r="O14" i="11"/>
  <c r="O13" i="11"/>
  <c r="O12" i="11"/>
  <c r="O11" i="11"/>
  <c r="O10" i="11"/>
  <c r="O9" i="11"/>
  <c r="O8" i="11"/>
  <c r="L1248" i="11" l="1"/>
  <c r="L1247" i="11"/>
  <c r="L1246" i="11"/>
  <c r="L1245" i="11"/>
  <c r="L1244" i="11"/>
  <c r="L1243" i="11"/>
  <c r="L1242" i="11"/>
  <c r="L1241" i="11"/>
  <c r="L1240" i="11"/>
  <c r="L1239" i="11"/>
  <c r="L1238" i="11"/>
  <c r="L1237" i="11"/>
  <c r="L1236" i="11"/>
  <c r="L1235" i="11"/>
  <c r="L1234" i="11"/>
  <c r="L1233" i="11"/>
  <c r="L1232" i="11"/>
  <c r="L1231" i="11"/>
  <c r="L1230" i="11"/>
  <c r="L1229" i="11"/>
  <c r="L1228" i="11"/>
  <c r="L1227" i="11"/>
  <c r="L1226" i="11"/>
  <c r="L1225" i="11"/>
  <c r="L1224" i="11"/>
  <c r="L1223" i="11"/>
  <c r="L1222" i="11"/>
  <c r="L1221" i="11"/>
  <c r="L1220" i="11"/>
  <c r="L1219" i="11"/>
  <c r="L1218" i="11"/>
  <c r="L1217" i="11"/>
  <c r="L1216" i="11"/>
  <c r="L1215" i="11"/>
  <c r="L1214" i="11"/>
  <c r="L1213" i="11"/>
  <c r="L1212" i="11"/>
  <c r="L1211" i="11"/>
  <c r="L1210" i="11"/>
  <c r="L1209" i="11"/>
  <c r="L1208" i="11"/>
  <c r="L1207" i="11"/>
  <c r="L1206" i="11"/>
  <c r="L1205" i="11"/>
  <c r="L1204" i="11"/>
  <c r="L1203" i="11"/>
  <c r="L1202" i="11"/>
  <c r="L1201" i="11"/>
  <c r="L1200" i="11"/>
  <c r="L1199" i="11"/>
  <c r="L1198" i="11"/>
  <c r="L1197" i="11"/>
  <c r="L1196" i="11"/>
  <c r="L1195" i="11"/>
  <c r="L1194" i="11"/>
  <c r="L1193" i="11"/>
  <c r="L1192" i="11"/>
  <c r="L1191" i="11"/>
  <c r="L1190" i="11"/>
  <c r="L1189" i="11"/>
  <c r="L1188" i="11"/>
  <c r="L1187" i="11"/>
  <c r="L1186" i="11"/>
  <c r="L1185" i="11"/>
  <c r="L1184" i="11"/>
  <c r="L1183" i="11"/>
  <c r="L1182" i="11"/>
  <c r="L1181" i="11"/>
  <c r="L1180" i="11"/>
  <c r="L1179" i="11"/>
  <c r="L1178" i="11"/>
  <c r="L1177" i="11"/>
  <c r="L1176" i="11"/>
  <c r="L1175" i="11"/>
  <c r="L1174" i="11"/>
  <c r="L1173" i="11"/>
  <c r="L1172" i="11"/>
  <c r="L1171" i="11"/>
  <c r="L1170" i="11"/>
  <c r="L1169" i="11"/>
  <c r="L1168" i="11"/>
  <c r="L1167" i="11"/>
  <c r="L1166" i="11"/>
  <c r="L1165" i="11"/>
  <c r="L1164" i="11"/>
  <c r="L1163" i="11"/>
  <c r="L1162" i="11"/>
  <c r="L1161" i="11"/>
  <c r="L1160" i="11"/>
  <c r="L1159" i="11"/>
  <c r="L1158" i="11"/>
  <c r="L1157" i="11"/>
  <c r="L1156" i="11"/>
  <c r="L1155" i="11"/>
  <c r="L1154" i="11"/>
  <c r="L1153" i="11"/>
  <c r="L1152" i="11"/>
  <c r="L1151" i="11"/>
  <c r="L1150" i="11"/>
  <c r="L1149" i="11"/>
  <c r="L1148" i="11"/>
  <c r="L1147" i="11"/>
  <c r="L1146" i="11"/>
  <c r="L1145" i="11"/>
  <c r="L1144" i="11"/>
  <c r="L1143" i="11"/>
  <c r="L1142" i="11"/>
  <c r="L1141" i="11"/>
  <c r="L1140" i="11"/>
  <c r="L1139" i="11"/>
  <c r="L1138" i="11"/>
  <c r="L1137" i="11"/>
  <c r="L1136" i="11"/>
  <c r="L1135" i="11"/>
  <c r="L1134" i="11"/>
  <c r="L1133" i="11"/>
  <c r="L1132" i="11"/>
  <c r="L1131" i="11"/>
  <c r="L1130" i="11"/>
  <c r="L1129" i="11"/>
  <c r="L1128" i="11"/>
  <c r="L1127" i="11"/>
  <c r="L1126" i="11"/>
  <c r="L1125" i="11"/>
  <c r="L1124" i="11"/>
  <c r="L1123" i="11"/>
  <c r="L1122" i="11"/>
  <c r="L1121" i="11"/>
  <c r="L1120" i="11"/>
  <c r="L1119" i="11"/>
  <c r="L1118" i="11"/>
  <c r="L1117" i="11"/>
  <c r="L1116" i="11"/>
  <c r="L1115" i="11"/>
  <c r="L1114" i="11"/>
  <c r="L1113" i="11"/>
  <c r="L1112" i="11"/>
  <c r="L1111" i="11"/>
  <c r="L1110" i="11"/>
  <c r="L1109" i="11"/>
  <c r="L1108" i="11"/>
  <c r="L1107" i="11"/>
  <c r="L1106" i="11"/>
  <c r="L1105" i="11"/>
  <c r="L1104" i="11"/>
  <c r="L1103" i="11"/>
  <c r="L1102" i="11"/>
  <c r="L1101" i="11"/>
  <c r="L1100" i="11"/>
  <c r="L1099" i="11"/>
  <c r="L1098" i="11"/>
  <c r="L1097" i="11"/>
  <c r="L1096" i="11"/>
  <c r="L1095" i="11"/>
  <c r="L1094" i="11"/>
  <c r="L1093" i="11"/>
  <c r="L1092" i="11"/>
  <c r="L1091" i="11"/>
  <c r="L1090" i="11"/>
  <c r="L1089" i="11"/>
  <c r="L1088" i="11"/>
  <c r="L1087" i="11"/>
  <c r="L1086" i="11"/>
  <c r="L1085" i="11"/>
  <c r="L1084" i="11"/>
  <c r="L1083" i="11"/>
  <c r="L1082" i="11"/>
  <c r="L1081" i="11"/>
  <c r="L1080" i="11"/>
  <c r="L1079" i="11"/>
  <c r="L1078" i="11"/>
  <c r="L1077" i="11"/>
  <c r="L1076" i="11"/>
  <c r="L1075" i="11"/>
  <c r="L1074" i="11"/>
  <c r="L1073" i="11"/>
  <c r="L1072" i="11"/>
  <c r="L1071" i="11"/>
  <c r="L1070" i="11"/>
  <c r="L1069" i="11"/>
  <c r="L1068" i="11"/>
  <c r="L1067" i="11"/>
  <c r="L1066" i="11"/>
  <c r="L1065" i="11"/>
  <c r="L1064" i="11"/>
  <c r="L1063" i="11"/>
  <c r="L1062" i="11"/>
  <c r="L1061" i="11"/>
  <c r="L1060" i="11"/>
  <c r="L1059" i="11"/>
  <c r="L1058" i="11"/>
  <c r="L1057" i="11"/>
  <c r="L1056" i="11"/>
  <c r="L1055" i="11"/>
  <c r="L1054" i="11"/>
  <c r="L1053" i="11"/>
  <c r="L1052" i="11"/>
  <c r="L1051" i="11"/>
  <c r="L1050" i="11"/>
  <c r="L1049" i="11"/>
  <c r="L1048" i="11"/>
  <c r="L1047" i="11"/>
  <c r="L1046" i="11"/>
  <c r="L1045" i="11"/>
  <c r="L1044" i="11"/>
  <c r="L1043" i="11"/>
  <c r="L1042" i="11"/>
  <c r="L1041" i="11"/>
  <c r="L1040" i="11"/>
  <c r="L1039" i="11"/>
  <c r="L1038" i="11"/>
  <c r="L1037" i="11"/>
  <c r="L1036" i="11"/>
  <c r="L1035" i="11"/>
  <c r="L1034" i="11"/>
  <c r="L1033" i="11"/>
  <c r="L1032" i="11"/>
  <c r="L1031" i="11"/>
  <c r="L1030" i="11"/>
  <c r="L1029" i="11"/>
  <c r="L1028" i="11"/>
  <c r="L1027" i="11"/>
  <c r="L1026" i="11"/>
  <c r="L1025" i="11"/>
  <c r="L1024" i="11"/>
  <c r="L1023" i="11"/>
  <c r="L1022" i="11"/>
  <c r="L1021" i="11"/>
  <c r="L1020" i="11"/>
  <c r="L1019" i="11"/>
  <c r="L1018" i="11"/>
  <c r="L1017" i="11"/>
  <c r="L1016" i="11"/>
  <c r="L1015" i="11"/>
  <c r="L1014" i="11"/>
  <c r="L1013" i="11"/>
  <c r="L1012" i="11"/>
  <c r="L1011" i="11"/>
  <c r="L1010" i="11"/>
  <c r="L1009" i="11"/>
  <c r="L1008" i="11"/>
  <c r="L1007" i="11"/>
  <c r="L1006" i="11"/>
  <c r="L1005" i="11"/>
  <c r="L1004" i="11"/>
  <c r="L1003" i="11"/>
  <c r="L1002" i="11"/>
  <c r="L1001" i="11"/>
  <c r="L1000" i="11"/>
  <c r="L999" i="11"/>
  <c r="L998" i="11"/>
  <c r="L997" i="11"/>
  <c r="L996" i="11"/>
  <c r="L995" i="11"/>
  <c r="L994" i="11"/>
  <c r="L993" i="11"/>
  <c r="L992" i="11"/>
  <c r="L991" i="11"/>
  <c r="L990" i="11"/>
  <c r="L989" i="11"/>
  <c r="L988" i="11"/>
  <c r="L987" i="11"/>
  <c r="L986" i="11"/>
  <c r="L985" i="11"/>
  <c r="L984" i="11"/>
  <c r="L983" i="11"/>
  <c r="L982" i="11"/>
  <c r="L981" i="11"/>
  <c r="L980" i="11"/>
  <c r="L979" i="11"/>
  <c r="L978" i="11"/>
  <c r="L977" i="11"/>
  <c r="L976" i="11"/>
  <c r="L975" i="11"/>
  <c r="L974" i="11"/>
  <c r="L973" i="11"/>
  <c r="L972" i="11"/>
  <c r="L971" i="11"/>
  <c r="L970" i="11"/>
  <c r="L969" i="11"/>
  <c r="L968" i="11"/>
  <c r="L967" i="11"/>
  <c r="L966" i="11"/>
  <c r="L965" i="11"/>
  <c r="L964" i="11"/>
  <c r="L963" i="11"/>
  <c r="L962" i="11"/>
  <c r="L961" i="11"/>
  <c r="L960" i="11"/>
  <c r="L959" i="11"/>
  <c r="L958" i="11"/>
  <c r="L957" i="11"/>
  <c r="L956" i="11"/>
  <c r="L955" i="11"/>
  <c r="L954" i="11"/>
  <c r="L953" i="11"/>
  <c r="L952" i="11"/>
  <c r="L951" i="11"/>
  <c r="L950" i="11"/>
  <c r="L949" i="11"/>
  <c r="L948" i="11"/>
  <c r="L947" i="11"/>
  <c r="L946" i="11"/>
  <c r="L945" i="11"/>
  <c r="L944" i="11"/>
  <c r="L943" i="11"/>
  <c r="L942" i="11"/>
  <c r="L941" i="11"/>
  <c r="L940" i="11"/>
  <c r="L939" i="11"/>
  <c r="L938" i="11"/>
  <c r="L937" i="11"/>
  <c r="L936" i="11"/>
  <c r="L935" i="11"/>
  <c r="L934" i="11"/>
  <c r="L933" i="11"/>
  <c r="L932" i="11"/>
  <c r="L931" i="11"/>
  <c r="L930" i="11"/>
  <c r="L929" i="11"/>
  <c r="L928" i="11"/>
  <c r="L927" i="11"/>
  <c r="L926" i="11"/>
  <c r="L925" i="11"/>
  <c r="L924" i="11"/>
  <c r="L923" i="11"/>
  <c r="L922" i="11"/>
  <c r="L921" i="11"/>
  <c r="L920" i="11"/>
  <c r="L919" i="11"/>
  <c r="L918" i="11"/>
  <c r="L917" i="11"/>
  <c r="L916" i="11"/>
  <c r="L915" i="11"/>
  <c r="L914" i="11"/>
  <c r="L913" i="11"/>
  <c r="L912" i="11"/>
  <c r="L911" i="11"/>
  <c r="L910" i="11"/>
  <c r="L909" i="11"/>
  <c r="L908" i="11"/>
  <c r="L907" i="11"/>
  <c r="L906" i="11"/>
  <c r="L905" i="11"/>
  <c r="L904" i="11"/>
  <c r="L903" i="11"/>
  <c r="L902" i="11"/>
  <c r="L901" i="11"/>
  <c r="L900" i="11"/>
  <c r="L899" i="11"/>
  <c r="L898" i="11"/>
  <c r="L897" i="11"/>
  <c r="L896" i="11"/>
  <c r="L895" i="11"/>
  <c r="L894" i="11"/>
  <c r="L893" i="11"/>
  <c r="L892" i="11"/>
  <c r="L891" i="11"/>
  <c r="L890" i="11"/>
  <c r="L889" i="11"/>
  <c r="L888" i="11"/>
  <c r="L887" i="11"/>
  <c r="L886" i="11"/>
  <c r="L885" i="11"/>
  <c r="L884" i="11"/>
  <c r="L883" i="11"/>
  <c r="L882" i="11"/>
  <c r="L881" i="11"/>
  <c r="L880" i="11"/>
  <c r="L879" i="11"/>
  <c r="L878" i="11"/>
  <c r="L877" i="11"/>
  <c r="L876" i="11"/>
  <c r="L875" i="11"/>
  <c r="L874" i="11"/>
  <c r="L873" i="11"/>
  <c r="L872" i="11"/>
  <c r="L871" i="11"/>
  <c r="L870" i="11"/>
  <c r="L869" i="11"/>
  <c r="L868" i="11"/>
  <c r="L867" i="11"/>
  <c r="L866" i="11"/>
  <c r="L865" i="11"/>
  <c r="L864" i="11"/>
  <c r="L863" i="11"/>
  <c r="L862" i="11"/>
  <c r="L861" i="11"/>
  <c r="L860" i="11"/>
  <c r="L859" i="11"/>
  <c r="L858" i="11"/>
  <c r="L857" i="11"/>
  <c r="L856" i="11"/>
  <c r="L855" i="11"/>
  <c r="L854" i="11"/>
  <c r="L853" i="11"/>
  <c r="L852" i="11"/>
  <c r="L851" i="11"/>
  <c r="L850" i="11"/>
  <c r="L849" i="11"/>
  <c r="L848" i="11"/>
  <c r="L847" i="11"/>
  <c r="L846" i="11"/>
  <c r="L845" i="11"/>
  <c r="L844" i="11"/>
  <c r="L843" i="11"/>
  <c r="L842" i="11"/>
  <c r="L841" i="11"/>
  <c r="L840" i="11"/>
  <c r="L839" i="11"/>
  <c r="L838" i="11"/>
  <c r="L837" i="11"/>
  <c r="L836" i="11"/>
  <c r="L835" i="11"/>
  <c r="L834" i="11"/>
  <c r="L833" i="11"/>
  <c r="L832" i="11"/>
  <c r="L831" i="11"/>
  <c r="L830" i="11"/>
  <c r="L829" i="11"/>
  <c r="L828" i="11"/>
  <c r="L827" i="11"/>
  <c r="L826" i="11"/>
  <c r="L825" i="11"/>
  <c r="L824" i="11"/>
  <c r="L823" i="11"/>
  <c r="L822" i="11"/>
  <c r="L821" i="11"/>
  <c r="L820" i="11"/>
  <c r="L819" i="11"/>
  <c r="L818" i="11"/>
  <c r="L817" i="11"/>
  <c r="L816" i="11"/>
  <c r="L815" i="11"/>
  <c r="L814" i="11"/>
  <c r="L813" i="11"/>
  <c r="L812" i="11"/>
  <c r="L811" i="11"/>
  <c r="L810" i="11"/>
  <c r="L809" i="11"/>
  <c r="L808" i="11"/>
  <c r="L807" i="11"/>
  <c r="L806" i="11"/>
  <c r="L805" i="11"/>
  <c r="L804" i="11"/>
  <c r="L803" i="11"/>
  <c r="L802" i="11"/>
  <c r="L801" i="11"/>
  <c r="L800" i="11"/>
  <c r="L799" i="11"/>
  <c r="L798" i="11"/>
  <c r="L797" i="11"/>
  <c r="L796" i="11"/>
  <c r="L795" i="11"/>
  <c r="L794" i="11"/>
  <c r="L793" i="11"/>
  <c r="L792" i="11"/>
  <c r="L791" i="11"/>
  <c r="L790" i="11"/>
  <c r="L789" i="11"/>
  <c r="L788" i="11"/>
  <c r="L787" i="11"/>
  <c r="L786" i="11"/>
  <c r="L785" i="11"/>
  <c r="L784" i="11"/>
  <c r="L783" i="11"/>
  <c r="L782" i="11"/>
  <c r="L781" i="11"/>
  <c r="L780" i="11"/>
  <c r="L779" i="11"/>
  <c r="L778" i="11"/>
  <c r="L777" i="11"/>
  <c r="L776" i="11"/>
  <c r="L775" i="11"/>
  <c r="L774" i="11"/>
  <c r="L773" i="11"/>
  <c r="L772" i="11"/>
  <c r="L771" i="11"/>
  <c r="L770" i="11"/>
  <c r="L769" i="11"/>
  <c r="L768" i="11"/>
  <c r="L767" i="11"/>
  <c r="L766" i="11"/>
  <c r="L765" i="11"/>
  <c r="L764" i="11"/>
  <c r="L763" i="11"/>
  <c r="L762" i="11"/>
  <c r="L761" i="11"/>
  <c r="L760" i="11"/>
  <c r="L759" i="11"/>
  <c r="L758" i="11"/>
  <c r="L757" i="11"/>
  <c r="L756" i="11"/>
  <c r="L755" i="11"/>
  <c r="L754" i="11"/>
  <c r="L753" i="11"/>
  <c r="L752" i="11"/>
  <c r="L751" i="11"/>
  <c r="L750" i="11"/>
  <c r="L749" i="11"/>
  <c r="L748" i="11"/>
  <c r="L747" i="11"/>
  <c r="L746" i="11"/>
  <c r="L745" i="11"/>
  <c r="L744" i="11"/>
  <c r="L743" i="11"/>
  <c r="L742" i="11"/>
  <c r="L741" i="11"/>
  <c r="L740" i="11"/>
  <c r="L739" i="11"/>
  <c r="L738" i="11"/>
  <c r="L737" i="11"/>
  <c r="L736" i="11"/>
  <c r="L735" i="11"/>
  <c r="L734" i="11"/>
  <c r="L733" i="11"/>
  <c r="L732" i="11"/>
  <c r="L731" i="11"/>
  <c r="L730" i="11"/>
  <c r="L729" i="11"/>
  <c r="L728" i="11"/>
  <c r="L727" i="11"/>
  <c r="L726" i="11"/>
  <c r="L725" i="11"/>
  <c r="L724" i="11"/>
  <c r="L723" i="11"/>
  <c r="L722" i="11"/>
  <c r="L721" i="11"/>
  <c r="L720" i="11"/>
  <c r="L719" i="11"/>
  <c r="L718" i="11"/>
  <c r="L717" i="11"/>
  <c r="L716" i="11"/>
  <c r="L715" i="11"/>
  <c r="L714" i="11"/>
  <c r="L713" i="11"/>
  <c r="L712" i="11"/>
  <c r="L711" i="11"/>
  <c r="L710" i="11"/>
  <c r="L709" i="11"/>
  <c r="L708" i="11"/>
  <c r="L707" i="11"/>
  <c r="L706" i="11"/>
  <c r="L705" i="11"/>
  <c r="L704" i="11"/>
  <c r="L703" i="11"/>
  <c r="L702" i="11"/>
  <c r="L701" i="11"/>
  <c r="L700" i="11"/>
  <c r="L699" i="11"/>
  <c r="L698" i="11"/>
  <c r="L697" i="11"/>
  <c r="L696" i="11"/>
  <c r="L695" i="11"/>
  <c r="L694" i="11"/>
  <c r="L693" i="11"/>
  <c r="L692" i="11"/>
  <c r="L691" i="11"/>
  <c r="L690" i="11"/>
  <c r="L689" i="11"/>
  <c r="L688" i="11"/>
  <c r="L687" i="11"/>
  <c r="L686" i="11"/>
  <c r="L685" i="11"/>
  <c r="L684" i="11"/>
  <c r="L683" i="11"/>
  <c r="L682" i="11"/>
  <c r="L681" i="11"/>
  <c r="L680" i="11"/>
  <c r="L679" i="11"/>
  <c r="L678" i="11"/>
  <c r="L677" i="11"/>
  <c r="L676" i="11"/>
  <c r="L675" i="11"/>
  <c r="L674" i="11"/>
  <c r="L673" i="11"/>
  <c r="L672" i="11"/>
  <c r="L671" i="11"/>
  <c r="L670" i="11"/>
  <c r="L669" i="11"/>
  <c r="L668" i="11"/>
  <c r="L667" i="11"/>
  <c r="L666" i="11"/>
  <c r="L665" i="11"/>
  <c r="L664" i="11"/>
  <c r="L663" i="11"/>
  <c r="L662" i="11"/>
  <c r="L661" i="11"/>
  <c r="L660" i="11"/>
  <c r="L659" i="11"/>
  <c r="L658" i="11"/>
  <c r="L657" i="11"/>
  <c r="L656" i="11"/>
  <c r="L655" i="11"/>
  <c r="L654" i="11"/>
  <c r="L653" i="11"/>
  <c r="L652" i="11"/>
  <c r="L651" i="11"/>
  <c r="L650" i="11"/>
  <c r="L649" i="11"/>
  <c r="L648" i="11"/>
  <c r="L647" i="11"/>
  <c r="L646" i="11"/>
  <c r="L645" i="11"/>
  <c r="L644" i="11"/>
  <c r="L643" i="11"/>
  <c r="L642" i="11"/>
  <c r="L641" i="11"/>
  <c r="L640" i="11"/>
  <c r="L639" i="11"/>
  <c r="L638" i="11"/>
  <c r="L637" i="11"/>
  <c r="L636" i="11"/>
  <c r="L635" i="11"/>
  <c r="L634" i="11"/>
  <c r="L633" i="11"/>
  <c r="L632" i="11"/>
  <c r="L631" i="11"/>
  <c r="L630" i="11"/>
  <c r="L629" i="11"/>
  <c r="L628" i="11"/>
  <c r="L627" i="11"/>
  <c r="L626" i="11"/>
  <c r="L625" i="11"/>
  <c r="L624" i="11"/>
  <c r="L623" i="11"/>
  <c r="L622" i="11"/>
  <c r="L621" i="11"/>
  <c r="L620" i="11"/>
  <c r="L619" i="11"/>
  <c r="L618" i="11"/>
  <c r="L617" i="11"/>
  <c r="L616" i="11"/>
  <c r="L615" i="11"/>
  <c r="L614" i="11"/>
  <c r="L613" i="11"/>
  <c r="L612" i="11"/>
  <c r="L611" i="11"/>
  <c r="L610" i="11"/>
  <c r="L609" i="11"/>
  <c r="L608" i="11"/>
  <c r="L607" i="11"/>
  <c r="L606" i="11"/>
  <c r="L605" i="11"/>
  <c r="L604" i="11"/>
  <c r="L603" i="11"/>
  <c r="L602" i="11"/>
  <c r="L601" i="11"/>
  <c r="L600" i="11"/>
  <c r="L599" i="11"/>
  <c r="L598" i="11"/>
  <c r="L597" i="11"/>
  <c r="L596" i="11"/>
  <c r="L595" i="11"/>
  <c r="L594" i="11"/>
  <c r="L593" i="11"/>
  <c r="L592" i="11"/>
  <c r="L591" i="11"/>
  <c r="L590" i="11"/>
  <c r="L589" i="11"/>
  <c r="L588" i="11"/>
  <c r="L587" i="11"/>
  <c r="L586" i="11"/>
  <c r="L585" i="11"/>
  <c r="L584" i="11"/>
  <c r="L583" i="11"/>
  <c r="L582" i="11"/>
  <c r="L581" i="11"/>
  <c r="L580" i="11"/>
  <c r="L579" i="11"/>
  <c r="L578" i="11"/>
  <c r="L577" i="11"/>
  <c r="L576" i="11"/>
  <c r="L575" i="11"/>
  <c r="L574" i="11"/>
  <c r="L573" i="11"/>
  <c r="L572" i="11"/>
  <c r="L571" i="11"/>
  <c r="L570" i="11"/>
  <c r="L569" i="11"/>
  <c r="L568" i="11"/>
  <c r="L567" i="11"/>
  <c r="L566" i="11"/>
  <c r="L565" i="11"/>
  <c r="L564" i="11"/>
  <c r="L563" i="11"/>
  <c r="L562" i="11"/>
  <c r="L561" i="11"/>
  <c r="L560" i="11"/>
  <c r="L559" i="11"/>
  <c r="L558" i="11"/>
  <c r="L557" i="11"/>
  <c r="L556" i="11"/>
  <c r="L555" i="11"/>
  <c r="L554" i="11"/>
  <c r="L553" i="11"/>
  <c r="L552" i="11"/>
  <c r="L551" i="11"/>
  <c r="L550" i="11"/>
  <c r="L549" i="11"/>
  <c r="L548" i="11"/>
  <c r="L547" i="11"/>
  <c r="L546" i="11"/>
  <c r="L545" i="11"/>
  <c r="L544" i="11"/>
  <c r="L543" i="11"/>
  <c r="L542" i="11"/>
  <c r="L541" i="11"/>
  <c r="L540" i="11"/>
  <c r="L539" i="11"/>
  <c r="L538" i="11"/>
  <c r="L537" i="11"/>
  <c r="L536" i="11"/>
  <c r="L535" i="11"/>
  <c r="L534" i="11"/>
  <c r="L533" i="11"/>
  <c r="L532" i="11"/>
  <c r="L531" i="11"/>
  <c r="L530" i="11"/>
  <c r="L529" i="11"/>
  <c r="L528" i="11"/>
  <c r="L527" i="11"/>
  <c r="L526" i="11"/>
  <c r="L525" i="11"/>
  <c r="L524" i="11"/>
  <c r="L523" i="11"/>
  <c r="L522" i="11"/>
  <c r="L521" i="11"/>
  <c r="L520" i="11"/>
  <c r="L519" i="11"/>
  <c r="L518" i="11"/>
  <c r="L517" i="11"/>
  <c r="L516" i="11"/>
  <c r="L515" i="11"/>
  <c r="L514" i="11"/>
  <c r="L513" i="11"/>
  <c r="L512" i="11"/>
  <c r="L511" i="11"/>
  <c r="L510" i="11"/>
  <c r="L509" i="11"/>
  <c r="L508" i="11"/>
  <c r="L507" i="11"/>
  <c r="L506" i="11"/>
  <c r="L505" i="11"/>
  <c r="L504" i="11"/>
  <c r="L503" i="11"/>
  <c r="L502" i="11"/>
  <c r="L501" i="11"/>
  <c r="L500" i="11"/>
  <c r="L499" i="11"/>
  <c r="L498" i="11"/>
  <c r="L497" i="11"/>
  <c r="L496" i="11"/>
  <c r="L495" i="11"/>
  <c r="L494" i="11"/>
  <c r="L493" i="11"/>
  <c r="L492" i="11"/>
  <c r="L491" i="11"/>
  <c r="L490" i="11"/>
  <c r="L489" i="11"/>
  <c r="L488" i="11"/>
  <c r="L487" i="11"/>
  <c r="L486" i="11"/>
  <c r="L485" i="11"/>
  <c r="L484" i="11"/>
  <c r="L483" i="11"/>
  <c r="L482" i="11"/>
  <c r="L481" i="11"/>
  <c r="L480" i="11"/>
  <c r="L479" i="11"/>
  <c r="L478" i="11"/>
  <c r="L477" i="11"/>
  <c r="L476" i="11"/>
  <c r="L475" i="11"/>
  <c r="L474" i="11"/>
  <c r="L473" i="11"/>
  <c r="L472" i="11"/>
  <c r="L471" i="11"/>
  <c r="L470" i="11"/>
  <c r="L469" i="11"/>
  <c r="L468" i="11"/>
  <c r="L467" i="11"/>
  <c r="L466" i="11"/>
  <c r="L465" i="11"/>
  <c r="L464" i="11"/>
  <c r="L463" i="11"/>
  <c r="L462" i="11"/>
  <c r="L461" i="11"/>
  <c r="L460" i="11"/>
  <c r="L459" i="11"/>
  <c r="L458" i="11"/>
  <c r="L457" i="11"/>
  <c r="L456" i="11"/>
  <c r="L455" i="11"/>
  <c r="L454" i="11"/>
  <c r="L453" i="11"/>
  <c r="L452" i="11"/>
  <c r="L451" i="11"/>
  <c r="L450" i="11"/>
  <c r="L449" i="11"/>
  <c r="L448" i="11"/>
  <c r="L447" i="11"/>
  <c r="L446" i="11"/>
  <c r="L445" i="11"/>
  <c r="L444" i="11"/>
  <c r="L443" i="11"/>
  <c r="L442" i="11"/>
  <c r="L441" i="11"/>
  <c r="L440" i="11"/>
  <c r="L439" i="11"/>
  <c r="L438" i="11"/>
  <c r="L437" i="11"/>
  <c r="L436" i="11"/>
  <c r="L435" i="11"/>
  <c r="L434" i="11"/>
  <c r="L433" i="11"/>
  <c r="L432" i="11"/>
  <c r="L431" i="11"/>
  <c r="L430" i="11"/>
  <c r="L429" i="11"/>
  <c r="L428" i="11"/>
  <c r="L427" i="11"/>
  <c r="L426" i="11"/>
  <c r="L425" i="11"/>
  <c r="L424" i="11"/>
  <c r="L423" i="11"/>
  <c r="L422" i="11"/>
  <c r="L421" i="11"/>
  <c r="L420" i="11"/>
  <c r="L419" i="11"/>
  <c r="L418" i="11"/>
  <c r="L417" i="11"/>
  <c r="L416" i="11"/>
  <c r="L415" i="11"/>
  <c r="L414" i="11"/>
  <c r="L413" i="11"/>
  <c r="L412" i="11"/>
  <c r="L411" i="11"/>
  <c r="L410" i="11"/>
  <c r="L409" i="11"/>
  <c r="L408" i="11"/>
  <c r="L407" i="11"/>
  <c r="L406" i="11"/>
  <c r="L405" i="11"/>
  <c r="L404" i="11"/>
  <c r="L403" i="11"/>
  <c r="L402" i="11"/>
  <c r="L401" i="11"/>
  <c r="L400" i="11"/>
  <c r="L399" i="11"/>
  <c r="L398" i="11"/>
  <c r="L397" i="11"/>
  <c r="L396" i="11"/>
  <c r="L395" i="11"/>
  <c r="L394" i="11"/>
  <c r="L393" i="11"/>
  <c r="L392" i="11"/>
  <c r="L391" i="11"/>
  <c r="L390" i="11"/>
  <c r="L389" i="11"/>
  <c r="L388" i="11"/>
  <c r="L387" i="11"/>
  <c r="L386" i="11"/>
  <c r="L385" i="11"/>
  <c r="L384" i="11"/>
  <c r="L383" i="11"/>
  <c r="L382" i="11"/>
  <c r="L381" i="11"/>
  <c r="L380" i="11"/>
  <c r="L379" i="11"/>
  <c r="L378" i="11"/>
  <c r="L377" i="11"/>
  <c r="L376" i="11"/>
  <c r="L375" i="11"/>
  <c r="L374" i="11"/>
  <c r="L373" i="11"/>
  <c r="L372" i="11"/>
  <c r="L371" i="11"/>
  <c r="L370" i="11"/>
  <c r="L369" i="11"/>
  <c r="L368" i="11"/>
  <c r="L367" i="11"/>
  <c r="L366" i="11"/>
  <c r="L365" i="11"/>
  <c r="L364" i="11"/>
  <c r="L363" i="11"/>
  <c r="L362" i="11"/>
  <c r="L361" i="11"/>
  <c r="L360" i="11"/>
  <c r="L359" i="11"/>
  <c r="L358" i="11"/>
  <c r="L357" i="11"/>
  <c r="L356" i="11"/>
  <c r="L355" i="11"/>
  <c r="L354" i="11"/>
  <c r="L353" i="11"/>
  <c r="L352" i="11"/>
  <c r="L351" i="11"/>
  <c r="L350" i="11"/>
  <c r="L349" i="11"/>
  <c r="L348" i="11"/>
  <c r="L347" i="11"/>
  <c r="L346" i="11"/>
  <c r="L345" i="11"/>
  <c r="L344" i="11"/>
  <c r="L343" i="11"/>
  <c r="L342" i="11"/>
  <c r="L341" i="11"/>
  <c r="L340" i="11"/>
  <c r="L339" i="11"/>
  <c r="L338" i="11"/>
  <c r="L337" i="11"/>
  <c r="L336" i="11"/>
  <c r="L335" i="11"/>
  <c r="L334" i="11"/>
  <c r="L333" i="11"/>
  <c r="L332" i="11"/>
  <c r="L331" i="11"/>
  <c r="L330" i="11"/>
  <c r="L329" i="11"/>
  <c r="L328" i="11"/>
  <c r="L327" i="11"/>
  <c r="L326" i="11"/>
  <c r="L325" i="11"/>
  <c r="L324" i="11"/>
  <c r="L323" i="11"/>
  <c r="L322" i="11"/>
  <c r="L321" i="11"/>
  <c r="L320" i="11"/>
  <c r="L319" i="11"/>
  <c r="L318" i="11"/>
  <c r="L317" i="11"/>
  <c r="L316" i="11"/>
  <c r="L315" i="11"/>
  <c r="L314" i="11"/>
  <c r="L313" i="11"/>
  <c r="L312" i="11"/>
  <c r="L311" i="11"/>
  <c r="L310" i="11"/>
  <c r="L309" i="11"/>
  <c r="L308" i="11"/>
  <c r="L307" i="11"/>
  <c r="L306" i="11"/>
  <c r="L305" i="11"/>
  <c r="L304" i="11"/>
  <c r="L303" i="11"/>
  <c r="L302" i="11"/>
  <c r="L301" i="11"/>
  <c r="L300" i="11"/>
  <c r="L299" i="11"/>
  <c r="L298" i="11"/>
  <c r="L297" i="11"/>
  <c r="L296" i="11"/>
  <c r="L295" i="11"/>
  <c r="L294" i="11"/>
  <c r="L293" i="11"/>
  <c r="L292" i="11"/>
  <c r="L291" i="11"/>
  <c r="L290" i="11"/>
  <c r="L289" i="11"/>
  <c r="L288" i="11"/>
  <c r="L287" i="11"/>
  <c r="L286" i="11"/>
  <c r="L285" i="11"/>
  <c r="L284" i="11"/>
  <c r="L283" i="11"/>
  <c r="L282" i="11"/>
  <c r="L281" i="11"/>
  <c r="L280" i="11"/>
  <c r="L279" i="11"/>
  <c r="L278" i="11"/>
  <c r="L277" i="11"/>
  <c r="L276" i="11"/>
  <c r="L275" i="11"/>
  <c r="L274" i="11"/>
  <c r="L273" i="11"/>
  <c r="L272" i="11"/>
  <c r="L271" i="11"/>
  <c r="L270" i="11"/>
  <c r="L269" i="11"/>
  <c r="L268"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H40" i="5"/>
  <c r="H9" i="5"/>
  <c r="H10" i="5" s="1"/>
  <c r="G7" i="5"/>
  <c r="I29" i="21"/>
  <c r="I54" i="21"/>
  <c r="I47" i="21"/>
  <c r="I105" i="21"/>
  <c r="I192" i="21"/>
  <c r="I136" i="21"/>
  <c r="I87" i="21"/>
  <c r="I147" i="21"/>
  <c r="I138" i="21"/>
  <c r="I71" i="21"/>
  <c r="I180" i="21"/>
  <c r="I198" i="21"/>
  <c r="I112" i="21"/>
  <c r="I183" i="21"/>
  <c r="I92" i="21"/>
  <c r="I73" i="21"/>
  <c r="I12" i="21"/>
  <c r="I175" i="21"/>
  <c r="I161" i="21"/>
  <c r="I155" i="21"/>
  <c r="I74" i="21"/>
  <c r="I9" i="21"/>
  <c r="I62" i="21"/>
  <c r="I78" i="21"/>
  <c r="I158" i="21"/>
  <c r="I153" i="21"/>
  <c r="I23" i="21"/>
  <c r="I196" i="21"/>
  <c r="I44" i="21"/>
  <c r="I125" i="21"/>
  <c r="I104" i="21"/>
  <c r="I166" i="21"/>
  <c r="I177" i="21"/>
  <c r="I184" i="21"/>
  <c r="I70" i="21"/>
  <c r="I84" i="21"/>
  <c r="I89" i="21"/>
  <c r="I194" i="21"/>
  <c r="I32" i="21"/>
  <c r="I72" i="21"/>
  <c r="I35" i="21"/>
  <c r="I157" i="21"/>
  <c r="I17" i="21"/>
  <c r="I19" i="21"/>
  <c r="I7" i="21"/>
  <c r="I170" i="21"/>
  <c r="I10" i="21"/>
  <c r="I115" i="21"/>
  <c r="I130" i="21"/>
  <c r="I144" i="21"/>
  <c r="I42" i="21"/>
  <c r="I46" i="21"/>
  <c r="I163" i="21"/>
  <c r="I116" i="21"/>
  <c r="I154" i="21"/>
  <c r="I156" i="21"/>
  <c r="I131" i="21"/>
  <c r="I111" i="21"/>
  <c r="I96" i="21"/>
  <c r="I186" i="21"/>
  <c r="I22" i="21"/>
  <c r="I3" i="21"/>
  <c r="I56" i="21"/>
  <c r="I40" i="21"/>
  <c r="I13" i="21"/>
  <c r="I118" i="21"/>
  <c r="I176" i="21"/>
  <c r="I50" i="21"/>
  <c r="I169" i="21"/>
  <c r="I100" i="21"/>
  <c r="I77" i="21"/>
  <c r="I145" i="21"/>
  <c r="I103" i="21"/>
  <c r="I63" i="21"/>
  <c r="I82" i="21"/>
  <c r="I172" i="21"/>
  <c r="I15" i="21"/>
  <c r="I99" i="21"/>
  <c r="I93" i="21"/>
  <c r="I119" i="21"/>
  <c r="I139" i="21"/>
  <c r="I61" i="21"/>
  <c r="I58" i="21"/>
  <c r="I137" i="21"/>
  <c r="I18" i="21"/>
  <c r="I149" i="21"/>
  <c r="I4" i="21"/>
  <c r="I45" i="21"/>
  <c r="I129" i="21"/>
  <c r="I66" i="21"/>
  <c r="I195" i="21"/>
  <c r="I90" i="21"/>
  <c r="I31" i="21"/>
  <c r="I60" i="21"/>
  <c r="I95" i="21"/>
  <c r="I124" i="21"/>
  <c r="I48" i="21"/>
  <c r="I91" i="21"/>
  <c r="I16" i="21"/>
  <c r="I68" i="21"/>
  <c r="I21" i="21"/>
  <c r="I52" i="21"/>
  <c r="I143" i="21"/>
  <c r="I168" i="21"/>
  <c r="I8" i="21"/>
  <c r="I148" i="21"/>
  <c r="I132" i="21"/>
  <c r="I185" i="21"/>
  <c r="I2" i="21"/>
  <c r="I152" i="21"/>
  <c r="I88" i="21"/>
  <c r="I34" i="21"/>
  <c r="I55" i="21"/>
  <c r="I26" i="21"/>
  <c r="I167" i="21"/>
  <c r="I165" i="21"/>
  <c r="I67" i="21"/>
  <c r="I20" i="21"/>
  <c r="I159" i="21"/>
  <c r="I27" i="21"/>
  <c r="I64" i="21"/>
  <c r="I126" i="21"/>
  <c r="I113" i="21"/>
  <c r="I121" i="21"/>
  <c r="I178" i="21"/>
  <c r="I94" i="21"/>
  <c r="I120" i="21"/>
  <c r="I171" i="21"/>
  <c r="I107" i="21"/>
  <c r="I123" i="21"/>
  <c r="I41" i="21"/>
  <c r="I43" i="21"/>
  <c r="I197" i="21"/>
  <c r="I182" i="21"/>
  <c r="I11" i="21"/>
  <c r="I164" i="21"/>
  <c r="I51" i="21"/>
  <c r="I59" i="21"/>
  <c r="I135" i="21"/>
  <c r="I79" i="21"/>
  <c r="I162" i="21"/>
  <c r="I117" i="21"/>
  <c r="I106" i="21"/>
  <c r="I28" i="21"/>
  <c r="I33" i="21"/>
  <c r="I6" i="21"/>
  <c r="I114" i="21"/>
  <c r="I142" i="21"/>
  <c r="I190" i="21"/>
  <c r="I57" i="21"/>
  <c r="I122" i="21"/>
  <c r="I188" i="21"/>
  <c r="I133" i="21"/>
  <c r="I86" i="21"/>
  <c r="I140" i="21"/>
  <c r="I160" i="21"/>
  <c r="I128" i="21"/>
  <c r="I75" i="21"/>
  <c r="I108" i="21"/>
  <c r="I179" i="21"/>
  <c r="I83" i="21"/>
  <c r="I97" i="21"/>
  <c r="I36" i="21"/>
  <c r="I37" i="21"/>
  <c r="I193" i="21"/>
  <c r="I24" i="21"/>
  <c r="I69" i="21"/>
  <c r="I173" i="21"/>
  <c r="I189" i="21"/>
  <c r="I191" i="21"/>
  <c r="I38" i="21"/>
  <c r="I76" i="21"/>
  <c r="I53" i="21"/>
  <c r="I127" i="21"/>
  <c r="I134" i="21"/>
  <c r="I30" i="21"/>
  <c r="I98" i="21"/>
  <c r="I39" i="21"/>
  <c r="I85" i="21"/>
  <c r="I5" i="21"/>
  <c r="I151" i="21"/>
  <c r="I109" i="21"/>
  <c r="I150" i="21"/>
  <c r="I101" i="21"/>
  <c r="I81" i="21"/>
  <c r="I65" i="21"/>
  <c r="I80" i="21"/>
  <c r="I181" i="21"/>
  <c r="I141" i="21"/>
  <c r="I174" i="21"/>
  <c r="I25" i="21"/>
  <c r="I146" i="21"/>
  <c r="I102" i="21"/>
  <c r="I187" i="21"/>
  <c r="I110" i="21"/>
  <c r="I49" i="21"/>
  <c r="I14" i="21"/>
  <c r="H316" i="11" l="1"/>
  <c r="H315" i="11"/>
  <c r="H1206" i="11"/>
  <c r="H1205" i="11"/>
  <c r="H1207" i="11"/>
  <c r="H818" i="11"/>
  <c r="H817" i="11"/>
  <c r="H816" i="11"/>
  <c r="H810" i="11"/>
  <c r="H809" i="11"/>
  <c r="H815" i="11"/>
  <c r="H813" i="11"/>
  <c r="H819" i="11"/>
  <c r="H814" i="11"/>
  <c r="H812" i="11"/>
  <c r="H811" i="11"/>
  <c r="H808" i="11"/>
  <c r="H327" i="11"/>
  <c r="H326" i="11"/>
  <c r="H325" i="11"/>
  <c r="H323" i="11"/>
  <c r="H328" i="11"/>
  <c r="H324" i="11"/>
  <c r="H1226" i="11"/>
  <c r="H1225" i="11"/>
  <c r="H1224" i="11"/>
  <c r="H59" i="11"/>
  <c r="H52" i="11"/>
  <c r="H48" i="11"/>
  <c r="H58" i="11"/>
  <c r="H56" i="11"/>
  <c r="H50" i="11"/>
  <c r="H46" i="11"/>
  <c r="H62" i="11"/>
  <c r="H61" i="11"/>
  <c r="H60" i="11"/>
  <c r="H57" i="11"/>
  <c r="H55" i="11"/>
  <c r="H54" i="11"/>
  <c r="H53" i="11"/>
  <c r="H51" i="11"/>
  <c r="H49" i="11"/>
  <c r="H47" i="11"/>
  <c r="H167" i="11"/>
  <c r="H169" i="11"/>
  <c r="H168" i="11"/>
  <c r="H1061" i="11"/>
  <c r="H1060" i="11"/>
  <c r="H184" i="11"/>
  <c r="H183" i="11"/>
  <c r="H185" i="11"/>
  <c r="H182" i="11"/>
  <c r="H699" i="11"/>
  <c r="H697" i="11"/>
  <c r="H700" i="11"/>
  <c r="H698" i="11"/>
  <c r="H1052" i="11"/>
  <c r="H1051" i="11"/>
  <c r="H1020" i="11"/>
  <c r="H1019" i="11"/>
  <c r="H1018" i="11"/>
  <c r="H1007" i="11"/>
  <c r="H1006" i="11"/>
  <c r="H1005" i="11"/>
  <c r="H1004" i="11"/>
  <c r="H1003" i="11"/>
  <c r="H1129" i="11"/>
  <c r="H1126" i="11"/>
  <c r="H1116" i="11"/>
  <c r="H1128" i="11"/>
  <c r="H1127" i="11"/>
  <c r="H1123" i="11"/>
  <c r="H1122" i="11"/>
  <c r="H1133" i="11"/>
  <c r="H1132" i="11"/>
  <c r="H1131" i="11"/>
  <c r="H1130" i="11"/>
  <c r="H1125" i="11"/>
  <c r="H1124" i="11"/>
  <c r="H1121" i="11"/>
  <c r="H1120" i="11"/>
  <c r="H1119" i="11"/>
  <c r="H1118" i="11"/>
  <c r="H1117" i="11"/>
  <c r="H462" i="11"/>
  <c r="H461" i="11"/>
  <c r="H452" i="11"/>
  <c r="H454" i="11"/>
  <c r="H464" i="11"/>
  <c r="H460" i="11"/>
  <c r="H451" i="11"/>
  <c r="H458" i="11"/>
  <c r="H463" i="11"/>
  <c r="H459" i="11"/>
  <c r="H457" i="11"/>
  <c r="H456" i="11"/>
  <c r="H455" i="11"/>
  <c r="H453" i="11"/>
  <c r="H450" i="11"/>
  <c r="H449" i="11"/>
  <c r="H663" i="11"/>
  <c r="H665" i="11"/>
  <c r="H668" i="11"/>
  <c r="H667" i="11"/>
  <c r="H666" i="11"/>
  <c r="H664" i="11"/>
  <c r="H662" i="11"/>
  <c r="H331" i="11"/>
  <c r="H330" i="11"/>
  <c r="H329" i="11"/>
  <c r="H333" i="11"/>
  <c r="H332" i="11"/>
  <c r="H1045" i="11"/>
  <c r="H1044" i="11"/>
  <c r="H804" i="11"/>
  <c r="H803" i="11"/>
  <c r="H191" i="11"/>
  <c r="H187" i="11"/>
  <c r="H189" i="11"/>
  <c r="H193" i="11"/>
  <c r="H192" i="11"/>
  <c r="H190" i="11"/>
  <c r="H188" i="11"/>
  <c r="H186" i="11"/>
  <c r="H558" i="11"/>
  <c r="H555" i="11"/>
  <c r="H550" i="11"/>
  <c r="H546" i="11"/>
  <c r="H551" i="11"/>
  <c r="H554" i="11"/>
  <c r="H549" i="11"/>
  <c r="H548" i="11"/>
  <c r="H545" i="11"/>
  <c r="H557" i="11"/>
  <c r="H556" i="11"/>
  <c r="H553" i="11"/>
  <c r="H552" i="11"/>
  <c r="H547" i="11"/>
  <c r="H544" i="11"/>
  <c r="H543" i="11"/>
  <c r="H542" i="11"/>
  <c r="H541" i="11"/>
  <c r="H540" i="11"/>
  <c r="H539" i="11"/>
  <c r="H538" i="11"/>
  <c r="H1199" i="11"/>
  <c r="H1065" i="11"/>
  <c r="H1064" i="11"/>
  <c r="H311" i="11"/>
  <c r="H310" i="11"/>
  <c r="H309" i="11"/>
  <c r="H308" i="11"/>
  <c r="H307" i="11"/>
  <c r="H306" i="11"/>
  <c r="H576" i="11"/>
  <c r="H575" i="11"/>
  <c r="H573" i="11"/>
  <c r="H574" i="11"/>
  <c r="H578" i="11"/>
  <c r="H577" i="11"/>
  <c r="H572" i="11"/>
  <c r="H569" i="11"/>
  <c r="H571" i="11"/>
  <c r="H570" i="11"/>
  <c r="H609" i="11"/>
  <c r="H610" i="11"/>
  <c r="H608" i="11"/>
  <c r="H285" i="11"/>
  <c r="H284" i="11"/>
  <c r="H283" i="11"/>
  <c r="H718" i="11"/>
  <c r="H717" i="11"/>
  <c r="H716" i="11"/>
  <c r="H715" i="11"/>
  <c r="H714" i="11"/>
  <c r="H713" i="11"/>
  <c r="H712" i="11"/>
  <c r="H711" i="11"/>
  <c r="H710" i="11"/>
  <c r="H709" i="11"/>
  <c r="H708" i="11"/>
  <c r="H707" i="11"/>
  <c r="H706" i="11"/>
  <c r="H1191" i="11"/>
  <c r="H1192" i="11"/>
  <c r="H1196" i="11"/>
  <c r="H1195" i="11"/>
  <c r="H1194" i="11"/>
  <c r="H1193" i="11"/>
  <c r="H1190" i="11"/>
  <c r="H1002" i="11"/>
  <c r="H1238" i="11"/>
  <c r="H1239" i="11"/>
  <c r="H1237" i="11"/>
  <c r="H1236" i="11"/>
  <c r="H165" i="11"/>
  <c r="H164" i="11"/>
  <c r="H166" i="11"/>
  <c r="H163" i="11"/>
  <c r="H671" i="11"/>
  <c r="H670" i="11"/>
  <c r="H672" i="11"/>
  <c r="H673" i="11"/>
  <c r="H669" i="11"/>
  <c r="H177" i="11"/>
  <c r="H176" i="11"/>
  <c r="H175" i="11"/>
  <c r="H174" i="11"/>
  <c r="H173" i="11"/>
  <c r="H172" i="11"/>
  <c r="H171" i="11"/>
  <c r="H170" i="11"/>
  <c r="H674" i="11"/>
  <c r="H676" i="11"/>
  <c r="H675" i="11"/>
  <c r="H792" i="11"/>
  <c r="H791" i="11"/>
  <c r="H782" i="11"/>
  <c r="H781" i="11"/>
  <c r="H779" i="11"/>
  <c r="H762" i="11"/>
  <c r="H758" i="11"/>
  <c r="H754" i="11"/>
  <c r="H795" i="11"/>
  <c r="H794" i="11"/>
  <c r="H789" i="11"/>
  <c r="H787" i="11"/>
  <c r="H778" i="11"/>
  <c r="H777" i="11"/>
  <c r="H771" i="11"/>
  <c r="H761" i="11"/>
  <c r="H756" i="11"/>
  <c r="H755" i="11"/>
  <c r="H753" i="11"/>
  <c r="H745" i="11"/>
  <c r="H742" i="11"/>
  <c r="H796" i="11"/>
  <c r="H790" i="11"/>
  <c r="H793" i="11"/>
  <c r="H788" i="11"/>
  <c r="H786" i="11"/>
  <c r="H785" i="11"/>
  <c r="H784" i="11"/>
  <c r="H783" i="11"/>
  <c r="H780" i="11"/>
  <c r="H776" i="11"/>
  <c r="H775" i="11"/>
  <c r="H774" i="11"/>
  <c r="H773" i="11"/>
  <c r="H772" i="11"/>
  <c r="H770" i="11"/>
  <c r="H769" i="11"/>
  <c r="H768" i="11"/>
  <c r="H767" i="11"/>
  <c r="H766" i="11"/>
  <c r="H765" i="11"/>
  <c r="H764" i="11"/>
  <c r="H763" i="11"/>
  <c r="H760" i="11"/>
  <c r="H759" i="11"/>
  <c r="H757" i="11"/>
  <c r="H752" i="11"/>
  <c r="H751" i="11"/>
  <c r="H750" i="11"/>
  <c r="H749" i="11"/>
  <c r="H748" i="11"/>
  <c r="H747" i="11"/>
  <c r="H746" i="11"/>
  <c r="H744" i="11"/>
  <c r="H743" i="11"/>
  <c r="H741" i="11"/>
  <c r="H740" i="11"/>
  <c r="H739" i="11"/>
  <c r="H738" i="11"/>
  <c r="H737" i="11"/>
  <c r="H736" i="11"/>
  <c r="H735" i="11"/>
  <c r="H734" i="11"/>
  <c r="H733" i="11"/>
  <c r="H732" i="11"/>
  <c r="H398" i="11"/>
  <c r="H396" i="11"/>
  <c r="H397" i="11"/>
  <c r="H395" i="11"/>
  <c r="H986" i="11"/>
  <c r="H985" i="11"/>
  <c r="H319" i="11"/>
  <c r="H318" i="11"/>
  <c r="H934" i="11"/>
  <c r="H930" i="11"/>
  <c r="H936" i="11"/>
  <c r="H929" i="11"/>
  <c r="H927" i="11"/>
  <c r="H938" i="11"/>
  <c r="H939" i="11"/>
  <c r="H937" i="11"/>
  <c r="H935" i="11"/>
  <c r="H933" i="11"/>
  <c r="H932" i="11"/>
  <c r="H931" i="11"/>
  <c r="H928" i="11"/>
  <c r="H926" i="11"/>
  <c r="H925" i="11"/>
  <c r="H924" i="11"/>
  <c r="H923" i="11"/>
  <c r="H922" i="11"/>
  <c r="H921" i="11"/>
  <c r="H322" i="11"/>
  <c r="H280" i="11"/>
  <c r="H279" i="11"/>
  <c r="H282" i="11"/>
  <c r="H277" i="11"/>
  <c r="H273" i="11"/>
  <c r="H281" i="11"/>
  <c r="H278" i="11"/>
  <c r="H276" i="11"/>
  <c r="H275" i="11"/>
  <c r="H274" i="11"/>
  <c r="H271" i="11"/>
  <c r="H270" i="11"/>
  <c r="H272" i="11"/>
  <c r="H181" i="11"/>
  <c r="H180" i="11"/>
  <c r="H399" i="11"/>
  <c r="H341" i="11"/>
  <c r="H340" i="11"/>
  <c r="H214" i="11"/>
  <c r="H213" i="11"/>
  <c r="H909" i="11"/>
  <c r="H894" i="11"/>
  <c r="H891" i="11"/>
  <c r="H888" i="11"/>
  <c r="H869" i="11"/>
  <c r="H868" i="11"/>
  <c r="H855" i="11"/>
  <c r="H854" i="11"/>
  <c r="H851" i="11"/>
  <c r="H850" i="11"/>
  <c r="H908" i="11"/>
  <c r="H901" i="11"/>
  <c r="H898" i="11"/>
  <c r="H892" i="11"/>
  <c r="H887" i="11"/>
  <c r="H885" i="11"/>
  <c r="H882" i="11"/>
  <c r="H872" i="11"/>
  <c r="H858" i="11"/>
  <c r="H853" i="11"/>
  <c r="H852" i="11"/>
  <c r="H848" i="11"/>
  <c r="H843" i="11"/>
  <c r="H830" i="11"/>
  <c r="H884" i="11"/>
  <c r="H912" i="11"/>
  <c r="H907" i="11"/>
  <c r="H903" i="11"/>
  <c r="H899" i="11"/>
  <c r="H895" i="11"/>
  <c r="H881" i="11"/>
  <c r="H879" i="11"/>
  <c r="H875" i="11"/>
  <c r="H873" i="11"/>
  <c r="H871" i="11"/>
  <c r="H845" i="11"/>
  <c r="H835" i="11"/>
  <c r="H914" i="11"/>
  <c r="H913" i="11"/>
  <c r="H911" i="11"/>
  <c r="H906" i="11"/>
  <c r="H905" i="11"/>
  <c r="H904" i="11"/>
  <c r="H902" i="11"/>
  <c r="H900" i="11"/>
  <c r="H897" i="11"/>
  <c r="H896" i="11"/>
  <c r="H893" i="11"/>
  <c r="H890" i="11"/>
  <c r="H889" i="11"/>
  <c r="H886" i="11"/>
  <c r="H883" i="11"/>
  <c r="H880" i="11"/>
  <c r="H878" i="11"/>
  <c r="H876" i="11"/>
  <c r="H874" i="11"/>
  <c r="H870" i="11"/>
  <c r="H867" i="11"/>
  <c r="H865" i="11"/>
  <c r="H863" i="11"/>
  <c r="H862" i="11"/>
  <c r="H861" i="11"/>
  <c r="H860" i="11"/>
  <c r="H859" i="11"/>
  <c r="H857" i="11"/>
  <c r="H856" i="11"/>
  <c r="H849" i="11"/>
  <c r="H846" i="11"/>
  <c r="H842" i="11"/>
  <c r="H840" i="11"/>
  <c r="H839" i="11"/>
  <c r="H838" i="11"/>
  <c r="H837" i="11"/>
  <c r="H836" i="11"/>
  <c r="H834" i="11"/>
  <c r="H833" i="11"/>
  <c r="H832" i="11"/>
  <c r="H864" i="11"/>
  <c r="H844" i="11"/>
  <c r="H910" i="11"/>
  <c r="H877" i="11"/>
  <c r="H866" i="11"/>
  <c r="H847" i="11"/>
  <c r="H841" i="11"/>
  <c r="H831" i="11"/>
  <c r="H829" i="11"/>
  <c r="H232" i="11"/>
  <c r="H231" i="11"/>
  <c r="H500" i="11"/>
  <c r="H499" i="11"/>
  <c r="H21" i="11"/>
  <c r="H1016" i="11"/>
  <c r="H1015" i="11"/>
  <c r="H366" i="11"/>
  <c r="H365" i="11"/>
  <c r="H363" i="11"/>
  <c r="H367" i="11"/>
  <c r="H364" i="11"/>
  <c r="H362" i="11"/>
  <c r="H361" i="11"/>
  <c r="H30" i="11"/>
  <c r="H28" i="11"/>
  <c r="H27" i="11"/>
  <c r="H26" i="11"/>
  <c r="H25" i="11"/>
  <c r="H31" i="11"/>
  <c r="H29" i="11"/>
  <c r="H999" i="11"/>
  <c r="H1039" i="11"/>
  <c r="H1038" i="11"/>
  <c r="H1035" i="11"/>
  <c r="H1036" i="11"/>
  <c r="H1040" i="11"/>
  <c r="H1037" i="11"/>
  <c r="H1034" i="11"/>
  <c r="H1033" i="11"/>
  <c r="H915" i="11"/>
  <c r="H917" i="11"/>
  <c r="H920" i="11"/>
  <c r="H919" i="11"/>
  <c r="H916" i="11"/>
  <c r="H918" i="11"/>
  <c r="H121" i="11"/>
  <c r="H120" i="11"/>
  <c r="H119" i="11"/>
  <c r="H118" i="11"/>
  <c r="H123" i="11"/>
  <c r="H122" i="11"/>
  <c r="H117" i="11"/>
  <c r="H116" i="11"/>
  <c r="H115" i="11"/>
  <c r="H114" i="11"/>
  <c r="H137" i="11"/>
  <c r="H128" i="11"/>
  <c r="H138" i="11"/>
  <c r="H133" i="11"/>
  <c r="H132" i="11"/>
  <c r="H129" i="11"/>
  <c r="H135" i="11"/>
  <c r="H140" i="11"/>
  <c r="H139" i="11"/>
  <c r="H136" i="11"/>
  <c r="H134" i="11"/>
  <c r="H131" i="11"/>
  <c r="H127" i="11"/>
  <c r="H130" i="11"/>
  <c r="H689" i="11"/>
  <c r="H687" i="11"/>
  <c r="H688" i="11"/>
  <c r="H686" i="11"/>
  <c r="H684" i="11"/>
  <c r="H685" i="11"/>
  <c r="H683" i="11"/>
  <c r="H682" i="11"/>
  <c r="H603" i="11"/>
  <c r="H602" i="11"/>
  <c r="H601" i="11"/>
  <c r="H288" i="11"/>
  <c r="H287" i="11"/>
  <c r="H286" i="11"/>
  <c r="H692" i="11"/>
  <c r="H691" i="11"/>
  <c r="H690" i="11"/>
  <c r="H1247" i="11"/>
  <c r="H1245" i="11"/>
  <c r="H1246" i="11"/>
  <c r="H1248" i="11"/>
  <c r="H1244" i="11"/>
  <c r="H1243" i="11"/>
  <c r="H1242" i="11"/>
  <c r="H798" i="11"/>
  <c r="H801" i="11"/>
  <c r="H800" i="11"/>
  <c r="H802" i="11"/>
  <c r="H799" i="11"/>
  <c r="H797" i="11"/>
  <c r="H1053" i="11"/>
  <c r="H731" i="11"/>
  <c r="H728" i="11"/>
  <c r="H729" i="11"/>
  <c r="H730" i="11"/>
  <c r="H498" i="11"/>
  <c r="H314" i="11"/>
  <c r="H313" i="11"/>
  <c r="H98" i="11"/>
  <c r="H97" i="11"/>
  <c r="H89" i="11"/>
  <c r="H88" i="11"/>
  <c r="H86" i="11"/>
  <c r="H85" i="11"/>
  <c r="H79" i="11"/>
  <c r="H102" i="11"/>
  <c r="H91" i="11"/>
  <c r="H87" i="11"/>
  <c r="H80" i="11"/>
  <c r="H101" i="11"/>
  <c r="H104" i="11"/>
  <c r="H105" i="11"/>
  <c r="H103" i="11"/>
  <c r="H100" i="11"/>
  <c r="H99" i="11"/>
  <c r="H96" i="11"/>
  <c r="H95" i="11"/>
  <c r="H94" i="11"/>
  <c r="H93" i="11"/>
  <c r="H92" i="11"/>
  <c r="H90" i="11"/>
  <c r="H84" i="11"/>
  <c r="H83" i="11"/>
  <c r="H82" i="11"/>
  <c r="H81" i="11"/>
  <c r="H78" i="11"/>
  <c r="H77" i="11"/>
  <c r="H76" i="11"/>
  <c r="H75" i="11"/>
  <c r="H212" i="11"/>
  <c r="H211" i="11"/>
  <c r="H210" i="11"/>
  <c r="H209" i="11"/>
  <c r="H208" i="11"/>
  <c r="H1219" i="11"/>
  <c r="H1218" i="11"/>
  <c r="H1217" i="11"/>
  <c r="H1223" i="11"/>
  <c r="H1222" i="11"/>
  <c r="H1221" i="11"/>
  <c r="H1220" i="11"/>
  <c r="H1216" i="11"/>
  <c r="H1215" i="11"/>
  <c r="H1013" i="11"/>
  <c r="H1012" i="11"/>
  <c r="H1010" i="11"/>
  <c r="H1008" i="11"/>
  <c r="H1011" i="11"/>
  <c r="H1009" i="11"/>
  <c r="H216" i="11"/>
  <c r="H215" i="11"/>
  <c r="H807" i="11"/>
  <c r="H806" i="11"/>
  <c r="H805" i="11"/>
  <c r="H828" i="11"/>
  <c r="H825" i="11"/>
  <c r="H824" i="11"/>
  <c r="H822" i="11"/>
  <c r="H821" i="11"/>
  <c r="H826" i="11"/>
  <c r="H827" i="11"/>
  <c r="H823" i="11"/>
  <c r="H820" i="11"/>
  <c r="H342" i="11"/>
  <c r="H23" i="11"/>
  <c r="H22" i="11"/>
  <c r="H111" i="11"/>
  <c r="H107" i="11"/>
  <c r="H112" i="11"/>
  <c r="H113" i="11"/>
  <c r="H110" i="11"/>
  <c r="H109" i="11"/>
  <c r="H108" i="11"/>
  <c r="H106" i="11"/>
  <c r="H1204" i="11"/>
  <c r="H1203" i="11"/>
  <c r="H1202" i="11"/>
  <c r="H1201" i="11"/>
  <c r="H1024" i="11"/>
  <c r="H1023" i="11"/>
  <c r="H1022" i="11"/>
  <c r="H1021" i="11"/>
  <c r="H415" i="11"/>
  <c r="H414" i="11"/>
  <c r="H410" i="11"/>
  <c r="H423" i="11"/>
  <c r="H413" i="11"/>
  <c r="H409" i="11"/>
  <c r="H425" i="11"/>
  <c r="H422" i="11"/>
  <c r="H424" i="11"/>
  <c r="H419" i="11"/>
  <c r="H416" i="11"/>
  <c r="H406" i="11"/>
  <c r="H421" i="11"/>
  <c r="H420" i="11"/>
  <c r="H418" i="11"/>
  <c r="H417" i="11"/>
  <c r="H412" i="11"/>
  <c r="H411" i="11"/>
  <c r="H408" i="11"/>
  <c r="H407" i="11"/>
  <c r="H405" i="11"/>
  <c r="H404" i="11"/>
  <c r="H403" i="11"/>
  <c r="H402" i="11"/>
  <c r="H401" i="11"/>
  <c r="H1234" i="11"/>
  <c r="H1233" i="11"/>
  <c r="H1231" i="11"/>
  <c r="H1235" i="11"/>
  <c r="H1232" i="11"/>
  <c r="H1230" i="11"/>
  <c r="H1229" i="11"/>
  <c r="H1228" i="11"/>
  <c r="H1227" i="11"/>
  <c r="H592" i="11"/>
  <c r="H606" i="11"/>
  <c r="H605" i="11"/>
  <c r="H604" i="11"/>
  <c r="H565" i="11"/>
  <c r="H564" i="11"/>
  <c r="H598" i="11"/>
  <c r="H600" i="11"/>
  <c r="H599" i="11"/>
  <c r="H597" i="11"/>
  <c r="H344" i="11"/>
  <c r="H627" i="11"/>
  <c r="H625" i="11"/>
  <c r="H624" i="11"/>
  <c r="H620" i="11"/>
  <c r="H611" i="11"/>
  <c r="H626" i="11"/>
  <c r="H618" i="11"/>
  <c r="H615" i="11"/>
  <c r="H623" i="11"/>
  <c r="H613" i="11"/>
  <c r="H619" i="11"/>
  <c r="H628" i="11"/>
  <c r="H622" i="11"/>
  <c r="H614" i="11"/>
  <c r="H621" i="11"/>
  <c r="H617" i="11"/>
  <c r="H616" i="11"/>
  <c r="H612" i="11"/>
  <c r="H660" i="11"/>
  <c r="H658" i="11"/>
  <c r="H661" i="11"/>
  <c r="H659" i="11"/>
  <c r="H657" i="11"/>
  <c r="H655" i="11"/>
  <c r="H654" i="11"/>
  <c r="H653" i="11"/>
  <c r="H652" i="11"/>
  <c r="H656" i="11"/>
  <c r="H70" i="11"/>
  <c r="H68" i="11"/>
  <c r="H63" i="11"/>
  <c r="H72" i="11"/>
  <c r="H65" i="11"/>
  <c r="H74" i="11"/>
  <c r="H73" i="11"/>
  <c r="H71" i="11"/>
  <c r="H69" i="11"/>
  <c r="H67" i="11"/>
  <c r="H66" i="11"/>
  <c r="H64" i="11"/>
  <c r="H497" i="11"/>
  <c r="H494" i="11"/>
  <c r="H496" i="11"/>
  <c r="H495" i="11"/>
  <c r="H1050" i="11"/>
  <c r="H1047" i="11"/>
  <c r="H1049" i="11"/>
  <c r="H1048" i="11"/>
  <c r="H1046" i="11"/>
  <c r="H1241" i="11"/>
  <c r="H1240" i="11"/>
  <c r="H471" i="11"/>
  <c r="H470" i="11"/>
  <c r="H468" i="11"/>
  <c r="H469" i="11"/>
  <c r="H472" i="11"/>
  <c r="H467" i="11"/>
  <c r="H466" i="11"/>
  <c r="H465" i="11"/>
  <c r="H492" i="11"/>
  <c r="H489" i="11"/>
  <c r="H487" i="11"/>
  <c r="H482" i="11"/>
  <c r="H478" i="11"/>
  <c r="H476" i="11"/>
  <c r="H491" i="11"/>
  <c r="H485" i="11"/>
  <c r="H479" i="11"/>
  <c r="H474" i="11"/>
  <c r="H493" i="11"/>
  <c r="H490" i="11"/>
  <c r="H488" i="11"/>
  <c r="H486" i="11"/>
  <c r="H484" i="11"/>
  <c r="H483" i="11"/>
  <c r="H481" i="11"/>
  <c r="H480" i="11"/>
  <c r="H477" i="11"/>
  <c r="H475" i="11"/>
  <c r="H473" i="11"/>
  <c r="H595" i="11"/>
  <c r="H594" i="11"/>
  <c r="H596" i="11"/>
  <c r="H593" i="11"/>
  <c r="H1059" i="11"/>
  <c r="H1058" i="11"/>
  <c r="H681" i="11"/>
  <c r="H679" i="11"/>
  <c r="H680" i="11"/>
  <c r="H338" i="11"/>
  <c r="H339" i="11"/>
  <c r="H337" i="11"/>
  <c r="H162" i="11"/>
  <c r="H727" i="11"/>
  <c r="H726" i="11"/>
  <c r="H725" i="11"/>
  <c r="H433" i="11"/>
  <c r="H430" i="11"/>
  <c r="H434" i="11"/>
  <c r="H437" i="11"/>
  <c r="H431" i="11"/>
  <c r="H429" i="11"/>
  <c r="H436" i="11"/>
  <c r="H435" i="11"/>
  <c r="H432" i="11"/>
  <c r="H1054" i="11"/>
  <c r="H20" i="11"/>
  <c r="H360" i="11"/>
  <c r="H359" i="11"/>
  <c r="H358" i="11"/>
  <c r="H357" i="11"/>
  <c r="H356" i="11"/>
  <c r="H355" i="11"/>
  <c r="H354" i="11"/>
  <c r="H353" i="11"/>
  <c r="H1102" i="11"/>
  <c r="H1101" i="11"/>
  <c r="H1100" i="11"/>
  <c r="H1099" i="11"/>
  <c r="H1098" i="11"/>
  <c r="H1097" i="11"/>
  <c r="H1096" i="11"/>
  <c r="H1095" i="11"/>
  <c r="H1094" i="11"/>
  <c r="H1093" i="11"/>
  <c r="H1092" i="11"/>
  <c r="H1091" i="11"/>
  <c r="H1090" i="11"/>
  <c r="H1089" i="11"/>
  <c r="H1088" i="11"/>
  <c r="H1087" i="11"/>
  <c r="H1086" i="11"/>
  <c r="H1085" i="11"/>
  <c r="H1084" i="11"/>
  <c r="H1083" i="11"/>
  <c r="H1082" i="11"/>
  <c r="H1081" i="11"/>
  <c r="H1080" i="11"/>
  <c r="H1079" i="11"/>
  <c r="H1078" i="11"/>
  <c r="H1077" i="11"/>
  <c r="H1076" i="11"/>
  <c r="H1075" i="11"/>
  <c r="H1074" i="11"/>
  <c r="H1073" i="11"/>
  <c r="H1072" i="11"/>
  <c r="H1071" i="11"/>
  <c r="H1070" i="11"/>
  <c r="H1069" i="11"/>
  <c r="H1068" i="11"/>
  <c r="H1067" i="11"/>
  <c r="H1031" i="11"/>
  <c r="H1029" i="11"/>
  <c r="H1027" i="11"/>
  <c r="H1032" i="11"/>
  <c r="H1030" i="11"/>
  <c r="H1028" i="11"/>
  <c r="H1026" i="11"/>
  <c r="H1025" i="11"/>
  <c r="H1014" i="11"/>
  <c r="H630" i="11"/>
  <c r="H631" i="11"/>
  <c r="H629" i="11"/>
  <c r="H696" i="11"/>
  <c r="H351" i="11"/>
  <c r="H352" i="11"/>
  <c r="H350" i="11"/>
  <c r="H349" i="11"/>
  <c r="H346" i="11"/>
  <c r="H348" i="11"/>
  <c r="H347" i="11"/>
  <c r="H345" i="11"/>
  <c r="H960" i="11"/>
  <c r="H956" i="11"/>
  <c r="H950" i="11"/>
  <c r="H945" i="11"/>
  <c r="H954" i="11"/>
  <c r="H948" i="11"/>
  <c r="H941" i="11"/>
  <c r="H940" i="11"/>
  <c r="H957" i="11"/>
  <c r="H959" i="11"/>
  <c r="H955" i="11"/>
  <c r="H958" i="11"/>
  <c r="H953" i="11"/>
  <c r="H952" i="11"/>
  <c r="H951" i="11"/>
  <c r="H949" i="11"/>
  <c r="H947" i="11"/>
  <c r="H946" i="11"/>
  <c r="H944" i="11"/>
  <c r="H943" i="11"/>
  <c r="H942" i="11"/>
  <c r="H651" i="11"/>
  <c r="H650" i="11"/>
  <c r="H649" i="11"/>
  <c r="H648" i="11"/>
  <c r="H647" i="11"/>
  <c r="H646" i="11"/>
  <c r="H645" i="11"/>
  <c r="H644" i="11"/>
  <c r="H643" i="11"/>
  <c r="H642" i="11"/>
  <c r="H641" i="11"/>
  <c r="H640" i="11"/>
  <c r="H639" i="11"/>
  <c r="H638" i="11"/>
  <c r="H637" i="11"/>
  <c r="H636" i="11"/>
  <c r="H635" i="11"/>
  <c r="H634" i="11"/>
  <c r="H633" i="11"/>
  <c r="H632" i="11"/>
  <c r="H448" i="11"/>
  <c r="H446" i="11"/>
  <c r="H444" i="11"/>
  <c r="H443" i="11"/>
  <c r="H447" i="11"/>
  <c r="H445" i="11"/>
  <c r="H442" i="11"/>
  <c r="H441" i="11"/>
  <c r="H440" i="11"/>
  <c r="H439" i="11"/>
  <c r="H438" i="11"/>
  <c r="H304" i="11"/>
  <c r="H303" i="11"/>
  <c r="H302" i="11"/>
  <c r="H320" i="11"/>
  <c r="H321" i="11"/>
  <c r="H157" i="11"/>
  <c r="H156" i="11"/>
  <c r="H154" i="11"/>
  <c r="H155" i="11"/>
  <c r="H703" i="11"/>
  <c r="H704" i="11"/>
  <c r="H702" i="11"/>
  <c r="H705" i="11"/>
  <c r="H701" i="11"/>
  <c r="H1198" i="11"/>
  <c r="H1197" i="11"/>
  <c r="H1200" i="11"/>
  <c r="H1112" i="11"/>
  <c r="H1110" i="11"/>
  <c r="H1111" i="11"/>
  <c r="H1115" i="11"/>
  <c r="H1114" i="11"/>
  <c r="H1113" i="11"/>
  <c r="H1109" i="11"/>
  <c r="H1108" i="11"/>
  <c r="H1107" i="11"/>
  <c r="H1106" i="11"/>
  <c r="H563" i="11"/>
  <c r="H561" i="11"/>
  <c r="H560" i="11"/>
  <c r="H562" i="11"/>
  <c r="H559" i="11"/>
  <c r="H1000" i="11"/>
  <c r="H1001" i="11"/>
  <c r="H534" i="11"/>
  <c r="H528" i="11"/>
  <c r="H523" i="11"/>
  <c r="H521" i="11"/>
  <c r="H514" i="11"/>
  <c r="H531" i="11"/>
  <c r="H519" i="11"/>
  <c r="H533" i="11"/>
  <c r="H532" i="11"/>
  <c r="H526" i="11"/>
  <c r="H522" i="11"/>
  <c r="H512" i="11"/>
  <c r="H509" i="11"/>
  <c r="H507" i="11"/>
  <c r="H504" i="11"/>
  <c r="H537" i="11"/>
  <c r="H529" i="11"/>
  <c r="H520" i="11"/>
  <c r="H536" i="11"/>
  <c r="H535" i="11"/>
  <c r="H530" i="11"/>
  <c r="H527" i="11"/>
  <c r="H525" i="11"/>
  <c r="H524" i="11"/>
  <c r="H518" i="11"/>
  <c r="H517" i="11"/>
  <c r="H516" i="11"/>
  <c r="H515" i="11"/>
  <c r="H513" i="11"/>
  <c r="H511" i="11"/>
  <c r="H510" i="11"/>
  <c r="H508" i="11"/>
  <c r="H506" i="11"/>
  <c r="H505" i="11"/>
  <c r="H503" i="11"/>
  <c r="H502" i="11"/>
  <c r="H501" i="11"/>
  <c r="H152" i="11"/>
  <c r="H149" i="11"/>
  <c r="H153" i="11"/>
  <c r="H151" i="11"/>
  <c r="H150" i="11"/>
  <c r="H1063" i="11"/>
  <c r="H1062" i="11"/>
  <c r="H317" i="11"/>
  <c r="H1057" i="11"/>
  <c r="H1056" i="11"/>
  <c r="H1017" i="11"/>
  <c r="H394" i="11"/>
  <c r="H393" i="11"/>
  <c r="H392" i="11"/>
  <c r="H391" i="11"/>
  <c r="H390" i="11"/>
  <c r="H389" i="11"/>
  <c r="H388" i="11"/>
  <c r="H387" i="11"/>
  <c r="H386" i="11"/>
  <c r="H385" i="11"/>
  <c r="H384" i="11"/>
  <c r="H1066" i="11"/>
  <c r="H298" i="11"/>
  <c r="H301" i="11"/>
  <c r="H296" i="11"/>
  <c r="H295" i="11"/>
  <c r="H300" i="11"/>
  <c r="H299" i="11"/>
  <c r="H297" i="11"/>
  <c r="H293" i="11"/>
  <c r="H290" i="11"/>
  <c r="H289" i="11"/>
  <c r="H294" i="11"/>
  <c r="H292" i="11"/>
  <c r="H291" i="11"/>
  <c r="H305" i="11"/>
  <c r="H343" i="11"/>
  <c r="H1214" i="11"/>
  <c r="H1213" i="11"/>
  <c r="H1212" i="11"/>
  <c r="H983" i="11"/>
  <c r="H982" i="11"/>
  <c r="H980" i="11"/>
  <c r="H976" i="11"/>
  <c r="H984" i="11"/>
  <c r="H979" i="11"/>
  <c r="H978" i="11"/>
  <c r="H977" i="11"/>
  <c r="H974" i="11"/>
  <c r="H972" i="11"/>
  <c r="H981" i="11"/>
  <c r="H975" i="11"/>
  <c r="H973" i="11"/>
  <c r="H971" i="11"/>
  <c r="H993" i="11"/>
  <c r="H992" i="11"/>
  <c r="H991" i="11"/>
  <c r="H990" i="11"/>
  <c r="H989" i="11"/>
  <c r="H988" i="11"/>
  <c r="H987" i="11"/>
  <c r="H428" i="11"/>
  <c r="H426" i="11"/>
  <c r="H427" i="11"/>
  <c r="H591" i="11"/>
  <c r="H590" i="11"/>
  <c r="H225" i="11"/>
  <c r="H220" i="11"/>
  <c r="H222" i="11"/>
  <c r="H228" i="11"/>
  <c r="H227" i="11"/>
  <c r="H226" i="11"/>
  <c r="H224" i="11"/>
  <c r="H223" i="11"/>
  <c r="H221" i="11"/>
  <c r="H568" i="11"/>
  <c r="H567" i="11"/>
  <c r="H566" i="11"/>
  <c r="H1055" i="11"/>
  <c r="H41" i="11"/>
  <c r="H37" i="11"/>
  <c r="H38" i="11"/>
  <c r="H35" i="11"/>
  <c r="H45" i="11"/>
  <c r="H42" i="11"/>
  <c r="H44" i="11"/>
  <c r="H43" i="11"/>
  <c r="H40" i="11"/>
  <c r="H39" i="11"/>
  <c r="H36" i="11"/>
  <c r="H34" i="11"/>
  <c r="H33" i="11"/>
  <c r="H32" i="11"/>
  <c r="H970" i="11"/>
  <c r="H196" i="11"/>
  <c r="H198" i="11"/>
  <c r="H195" i="11"/>
  <c r="H197" i="11"/>
  <c r="H194" i="11"/>
  <c r="H204" i="11"/>
  <c r="H202" i="11"/>
  <c r="H205" i="11"/>
  <c r="H203" i="11"/>
  <c r="H200" i="11"/>
  <c r="H206" i="11"/>
  <c r="H207" i="11"/>
  <c r="H201" i="11"/>
  <c r="H199" i="11"/>
  <c r="H336" i="11"/>
  <c r="H335" i="11"/>
  <c r="H126" i="11"/>
  <c r="H125" i="11"/>
  <c r="H124" i="11"/>
  <c r="H178" i="11"/>
  <c r="H179" i="11"/>
  <c r="H998" i="11"/>
  <c r="H997" i="11"/>
  <c r="H996" i="11"/>
  <c r="H995" i="11"/>
  <c r="H994" i="11"/>
  <c r="H383" i="11"/>
  <c r="H382" i="11"/>
  <c r="H375" i="11"/>
  <c r="H380" i="11"/>
  <c r="H379" i="11"/>
  <c r="H381" i="11"/>
  <c r="H378" i="11"/>
  <c r="H377" i="11"/>
  <c r="H376" i="11"/>
  <c r="H374" i="11"/>
  <c r="H678" i="11"/>
  <c r="H677" i="11"/>
  <c r="H230" i="11"/>
  <c r="H229" i="11"/>
  <c r="H965" i="11"/>
  <c r="H963" i="11"/>
  <c r="H969" i="11"/>
  <c r="H968" i="11"/>
  <c r="H967" i="11"/>
  <c r="H966" i="11"/>
  <c r="H964" i="11"/>
  <c r="H962" i="11"/>
  <c r="H961" i="11"/>
  <c r="H722" i="11"/>
  <c r="H721" i="11"/>
  <c r="H720" i="11"/>
  <c r="H724" i="11"/>
  <c r="H723" i="11"/>
  <c r="H719" i="11"/>
  <c r="H148" i="11"/>
  <c r="H147" i="11"/>
  <c r="H146" i="11"/>
  <c r="H145" i="11"/>
  <c r="H144" i="11"/>
  <c r="H143" i="11"/>
  <c r="H142" i="11"/>
  <c r="H141" i="11"/>
  <c r="H312" i="11"/>
  <c r="H400" i="11"/>
  <c r="H235" i="11"/>
  <c r="H234" i="11"/>
  <c r="H233" i="11"/>
  <c r="H607" i="11"/>
  <c r="H589" i="11"/>
  <c r="H588" i="11"/>
  <c r="H584" i="11"/>
  <c r="H583" i="11"/>
  <c r="H586" i="11"/>
  <c r="H585" i="11"/>
  <c r="H587" i="11"/>
  <c r="H582" i="11"/>
  <c r="H581" i="11"/>
  <c r="H580" i="11"/>
  <c r="H579" i="11"/>
  <c r="H264" i="11"/>
  <c r="H258" i="11"/>
  <c r="H257" i="11"/>
  <c r="H254" i="11"/>
  <c r="H243" i="11"/>
  <c r="H238" i="11"/>
  <c r="H269" i="11"/>
  <c r="H265" i="11"/>
  <c r="H263" i="11"/>
  <c r="H261" i="11"/>
  <c r="H253" i="11"/>
  <c r="H247" i="11"/>
  <c r="H240" i="11"/>
  <c r="H236" i="11"/>
  <c r="H260" i="11"/>
  <c r="H251" i="11"/>
  <c r="H248" i="11"/>
  <c r="H268" i="11"/>
  <c r="H267" i="11"/>
  <c r="H266" i="11"/>
  <c r="H262" i="11"/>
  <c r="H259" i="11"/>
  <c r="H256" i="11"/>
  <c r="H255" i="11"/>
  <c r="H252" i="11"/>
  <c r="H250" i="11"/>
  <c r="H249" i="11"/>
  <c r="H246" i="11"/>
  <c r="H245" i="11"/>
  <c r="H244" i="11"/>
  <c r="H242" i="11"/>
  <c r="H241" i="11"/>
  <c r="H239" i="11"/>
  <c r="H237" i="11"/>
  <c r="H1182" i="11"/>
  <c r="H1177" i="11"/>
  <c r="H1167" i="11"/>
  <c r="H1158" i="11"/>
  <c r="H1152" i="11"/>
  <c r="H1146" i="11"/>
  <c r="H1135" i="11"/>
  <c r="H1179" i="11"/>
  <c r="H1169" i="11"/>
  <c r="H1166" i="11"/>
  <c r="H1189" i="11"/>
  <c r="H1185" i="11"/>
  <c r="H1162" i="11"/>
  <c r="H1161" i="11"/>
  <c r="H1160" i="11"/>
  <c r="H1154" i="11"/>
  <c r="H1150" i="11"/>
  <c r="H1144" i="11"/>
  <c r="H1143" i="11"/>
  <c r="H1170" i="11"/>
  <c r="H1188" i="11"/>
  <c r="H1183" i="11"/>
  <c r="H1172" i="11"/>
  <c r="H1148" i="11"/>
  <c r="H1187" i="11"/>
  <c r="H1186" i="11"/>
  <c r="H1184" i="11"/>
  <c r="H1181" i="11"/>
  <c r="H1180" i="11"/>
  <c r="H1178" i="11"/>
  <c r="H1176" i="11"/>
  <c r="H1175" i="11"/>
  <c r="H1174" i="11"/>
  <c r="H1171" i="11"/>
  <c r="H1168" i="11"/>
  <c r="H1165" i="11"/>
  <c r="H1164" i="11"/>
  <c r="H1163" i="11"/>
  <c r="H1159" i="11"/>
  <c r="H1157" i="11"/>
  <c r="H1156" i="11"/>
  <c r="H1155" i="11"/>
  <c r="H1151" i="11"/>
  <c r="H1149" i="11"/>
  <c r="H1142" i="11"/>
  <c r="H1141" i="11"/>
  <c r="H1137" i="11"/>
  <c r="H1136" i="11"/>
  <c r="H1173" i="11"/>
  <c r="H1153" i="11"/>
  <c r="H1147" i="11"/>
  <c r="H1145" i="11"/>
  <c r="H1140" i="11"/>
  <c r="H1139" i="11"/>
  <c r="H1138" i="11"/>
  <c r="H1134" i="11"/>
  <c r="H1105" i="11"/>
  <c r="H1104" i="11"/>
  <c r="H1103" i="11"/>
  <c r="H219" i="11"/>
  <c r="H218" i="11"/>
  <c r="H217" i="11"/>
  <c r="H19" i="11"/>
  <c r="H18" i="11"/>
  <c r="H17" i="11"/>
  <c r="H16" i="11"/>
  <c r="H15" i="11"/>
  <c r="H14" i="11"/>
  <c r="H13" i="11"/>
  <c r="H12" i="11"/>
  <c r="H11" i="11"/>
  <c r="H10" i="11"/>
  <c r="H9" i="11"/>
  <c r="H8" i="11"/>
  <c r="H1043" i="11"/>
  <c r="H1041" i="11"/>
  <c r="H1042" i="11"/>
  <c r="H161" i="11"/>
  <c r="H160" i="11"/>
  <c r="H159" i="11"/>
  <c r="H158" i="11"/>
  <c r="H373" i="11"/>
  <c r="H370" i="11"/>
  <c r="H368" i="11"/>
  <c r="H372" i="11"/>
  <c r="H371" i="11"/>
  <c r="H369" i="11"/>
  <c r="H334" i="11"/>
  <c r="H693" i="11"/>
  <c r="H1211" i="11"/>
  <c r="H1208" i="11"/>
  <c r="H1209" i="11"/>
  <c r="H1210" i="11"/>
  <c r="H24" i="11"/>
  <c r="H695" i="11"/>
  <c r="H694" i="11"/>
  <c r="B316" i="11"/>
  <c r="B315" i="11"/>
  <c r="B1206" i="11"/>
  <c r="B1205" i="11"/>
  <c r="B1207" i="11"/>
  <c r="B818" i="11"/>
  <c r="B817" i="11"/>
  <c r="B816" i="11"/>
  <c r="B810" i="11"/>
  <c r="B809" i="11"/>
  <c r="B815" i="11"/>
  <c r="B813" i="11"/>
  <c r="B819" i="11"/>
  <c r="B814" i="11"/>
  <c r="B812" i="11"/>
  <c r="B811" i="11"/>
  <c r="B808" i="11"/>
  <c r="B327" i="11"/>
  <c r="H207" i="19" l="1"/>
  <c r="G207" i="19"/>
  <c r="F207" i="19"/>
  <c r="E207" i="19"/>
  <c r="D207" i="19"/>
  <c r="R205" i="19"/>
  <c r="O205" i="19"/>
  <c r="N205" i="19"/>
  <c r="L205" i="19"/>
  <c r="M205" i="19" s="1"/>
  <c r="J205" i="19"/>
  <c r="I205" i="19"/>
  <c r="G205" i="19"/>
  <c r="E205" i="19"/>
  <c r="D205" i="19"/>
  <c r="R204" i="19"/>
  <c r="O204" i="19"/>
  <c r="N204" i="19"/>
  <c r="L204" i="19"/>
  <c r="J204" i="19"/>
  <c r="K204" i="19" s="1"/>
  <c r="I204" i="19"/>
  <c r="G204" i="19"/>
  <c r="F204" i="19" s="1"/>
  <c r="E204" i="19"/>
  <c r="D204" i="19"/>
  <c r="O203" i="19"/>
  <c r="N203" i="19"/>
  <c r="L203" i="19"/>
  <c r="J203" i="19"/>
  <c r="I203" i="19"/>
  <c r="G203" i="19"/>
  <c r="E203" i="19"/>
  <c r="D203" i="19"/>
  <c r="O202" i="19"/>
  <c r="N202" i="19"/>
  <c r="L202" i="19"/>
  <c r="M202" i="19" s="1"/>
  <c r="J202" i="19"/>
  <c r="I202" i="19"/>
  <c r="G202" i="19"/>
  <c r="E202" i="19"/>
  <c r="F202" i="19" s="1"/>
  <c r="D202" i="19"/>
  <c r="H202" i="19" s="1"/>
  <c r="R201" i="19"/>
  <c r="O201" i="19"/>
  <c r="N201" i="19"/>
  <c r="L201" i="19"/>
  <c r="J201" i="19"/>
  <c r="I201" i="19"/>
  <c r="H201" i="19"/>
  <c r="G201" i="19"/>
  <c r="E201" i="19"/>
  <c r="D201" i="19"/>
  <c r="O200" i="19"/>
  <c r="N200" i="19"/>
  <c r="L200" i="19"/>
  <c r="M200" i="19" s="1"/>
  <c r="J200" i="19"/>
  <c r="I200" i="19"/>
  <c r="G200" i="19"/>
  <c r="H200" i="19" s="1"/>
  <c r="E200" i="19"/>
  <c r="D200" i="19"/>
  <c r="O199" i="19"/>
  <c r="N199" i="19"/>
  <c r="L199" i="19"/>
  <c r="J199" i="19"/>
  <c r="I199" i="19"/>
  <c r="G199" i="19"/>
  <c r="F199" i="19" s="1"/>
  <c r="E199" i="19"/>
  <c r="D199" i="19"/>
  <c r="O198" i="19"/>
  <c r="N198" i="19"/>
  <c r="L198" i="19"/>
  <c r="J198" i="19"/>
  <c r="I198" i="19"/>
  <c r="G198" i="19"/>
  <c r="E198" i="19"/>
  <c r="D198" i="19"/>
  <c r="R197" i="19"/>
  <c r="O197" i="19"/>
  <c r="N197" i="19"/>
  <c r="L197" i="19"/>
  <c r="M197" i="19" s="1"/>
  <c r="J197" i="19"/>
  <c r="I197" i="19"/>
  <c r="G197" i="19"/>
  <c r="E197" i="19"/>
  <c r="D197" i="19"/>
  <c r="P196" i="19"/>
  <c r="O196" i="19"/>
  <c r="N196" i="19"/>
  <c r="L196" i="19"/>
  <c r="M196" i="19" s="1"/>
  <c r="J196" i="19"/>
  <c r="I196" i="19"/>
  <c r="G196" i="19"/>
  <c r="H196" i="19" s="1"/>
  <c r="F196" i="19"/>
  <c r="E196" i="19"/>
  <c r="D196" i="19"/>
  <c r="P195" i="19"/>
  <c r="O195" i="19"/>
  <c r="N195" i="19"/>
  <c r="L195" i="19"/>
  <c r="J195" i="19"/>
  <c r="I195" i="19"/>
  <c r="G195" i="19"/>
  <c r="E195" i="19"/>
  <c r="D195" i="19"/>
  <c r="O194" i="19"/>
  <c r="N194" i="19"/>
  <c r="L194" i="19"/>
  <c r="J194" i="19"/>
  <c r="I194" i="19"/>
  <c r="G194" i="19"/>
  <c r="F194" i="19" s="1"/>
  <c r="E194" i="19"/>
  <c r="D194" i="19"/>
  <c r="O193" i="19"/>
  <c r="N193" i="19"/>
  <c r="L193" i="19"/>
  <c r="M193" i="19" s="1"/>
  <c r="J193" i="19"/>
  <c r="I193" i="19"/>
  <c r="G193" i="19"/>
  <c r="E193" i="19"/>
  <c r="D193" i="19"/>
  <c r="H193" i="19" s="1"/>
  <c r="O192" i="19"/>
  <c r="N192" i="19"/>
  <c r="R192" i="19" s="1"/>
  <c r="L192" i="19"/>
  <c r="J192" i="19"/>
  <c r="I192" i="19"/>
  <c r="G192" i="19"/>
  <c r="H192" i="19" s="1"/>
  <c r="F192" i="19"/>
  <c r="E192" i="19"/>
  <c r="D192" i="19"/>
  <c r="O191" i="19"/>
  <c r="N191" i="19"/>
  <c r="L191" i="19"/>
  <c r="J191" i="19"/>
  <c r="I191" i="19"/>
  <c r="G191" i="19"/>
  <c r="E191" i="19"/>
  <c r="F191" i="19" s="1"/>
  <c r="D191" i="19"/>
  <c r="O190" i="19"/>
  <c r="N190" i="19"/>
  <c r="L190" i="19"/>
  <c r="J190" i="19"/>
  <c r="I190" i="19"/>
  <c r="G190" i="19"/>
  <c r="E190" i="19"/>
  <c r="D190" i="19"/>
  <c r="R189" i="19"/>
  <c r="O189" i="19"/>
  <c r="N189" i="19"/>
  <c r="L189" i="19"/>
  <c r="M189" i="19" s="1"/>
  <c r="J189" i="19"/>
  <c r="I189" i="19"/>
  <c r="G189" i="19"/>
  <c r="E189" i="19"/>
  <c r="D189" i="19"/>
  <c r="R188" i="19"/>
  <c r="O188" i="19"/>
  <c r="N188" i="19"/>
  <c r="L188" i="19"/>
  <c r="J188" i="19"/>
  <c r="I188" i="19"/>
  <c r="M188" i="19" s="1"/>
  <c r="G188" i="19"/>
  <c r="H188" i="19" s="1"/>
  <c r="E188" i="19"/>
  <c r="D188" i="19"/>
  <c r="O187" i="19"/>
  <c r="N187" i="19"/>
  <c r="R187" i="19" s="1"/>
  <c r="L187" i="19"/>
  <c r="J187" i="19"/>
  <c r="I187" i="19"/>
  <c r="G187" i="19"/>
  <c r="H187" i="19" s="1"/>
  <c r="E187" i="19"/>
  <c r="D187" i="19"/>
  <c r="O186" i="19"/>
  <c r="N186" i="19"/>
  <c r="L186" i="19"/>
  <c r="J186" i="19"/>
  <c r="I186" i="19"/>
  <c r="G186" i="19"/>
  <c r="E186" i="19"/>
  <c r="D186" i="19"/>
  <c r="H186" i="19" s="1"/>
  <c r="O185" i="19"/>
  <c r="N185" i="19"/>
  <c r="R185" i="19" s="1"/>
  <c r="L185" i="19"/>
  <c r="J185" i="19"/>
  <c r="I185" i="19"/>
  <c r="G185" i="19"/>
  <c r="F185" i="19" s="1"/>
  <c r="E185" i="19"/>
  <c r="D185" i="19"/>
  <c r="O184" i="19"/>
  <c r="N184" i="19"/>
  <c r="L184" i="19"/>
  <c r="J184" i="19"/>
  <c r="I184" i="19"/>
  <c r="G184" i="19"/>
  <c r="F184" i="19"/>
  <c r="E184" i="19"/>
  <c r="D184" i="19"/>
  <c r="O183" i="19"/>
  <c r="N183" i="19"/>
  <c r="M183" i="19"/>
  <c r="L183" i="19"/>
  <c r="J183" i="19"/>
  <c r="I183" i="19"/>
  <c r="G183" i="19"/>
  <c r="E183" i="19"/>
  <c r="D183" i="19"/>
  <c r="O182" i="19"/>
  <c r="N182" i="19"/>
  <c r="L182" i="19"/>
  <c r="J182" i="19"/>
  <c r="I182" i="19"/>
  <c r="G182" i="19"/>
  <c r="E182" i="19"/>
  <c r="D182" i="19"/>
  <c r="H182" i="19" s="1"/>
  <c r="O181" i="19"/>
  <c r="N181" i="19"/>
  <c r="R181" i="19" s="1"/>
  <c r="L181" i="19"/>
  <c r="M181" i="19" s="1"/>
  <c r="V181" i="19" s="1"/>
  <c r="J181" i="19"/>
  <c r="I181" i="19"/>
  <c r="G181" i="19"/>
  <c r="H181" i="19" s="1"/>
  <c r="E181" i="19"/>
  <c r="D181" i="19"/>
  <c r="R180" i="19"/>
  <c r="O180" i="19"/>
  <c r="N180" i="19"/>
  <c r="L180" i="19"/>
  <c r="K180" i="19" s="1"/>
  <c r="J180" i="19"/>
  <c r="I180" i="19"/>
  <c r="G180" i="19"/>
  <c r="H180" i="19" s="1"/>
  <c r="E180" i="19"/>
  <c r="D180" i="19"/>
  <c r="O179" i="19"/>
  <c r="N179" i="19"/>
  <c r="L179" i="19"/>
  <c r="J179" i="19"/>
  <c r="I179" i="19"/>
  <c r="G179" i="19"/>
  <c r="F179" i="19" s="1"/>
  <c r="E179" i="19"/>
  <c r="D179" i="19"/>
  <c r="R178" i="19"/>
  <c r="O178" i="19"/>
  <c r="N178" i="19"/>
  <c r="L178" i="19"/>
  <c r="J178" i="19"/>
  <c r="I178" i="19"/>
  <c r="G178" i="19"/>
  <c r="E178" i="19"/>
  <c r="D178" i="19"/>
  <c r="O177" i="19"/>
  <c r="N177" i="19"/>
  <c r="L177" i="19"/>
  <c r="K177" i="19" s="1"/>
  <c r="J177" i="19"/>
  <c r="I177" i="19"/>
  <c r="H177" i="19"/>
  <c r="G177" i="19"/>
  <c r="E177" i="19"/>
  <c r="D177" i="19"/>
  <c r="P176" i="19"/>
  <c r="O176" i="19"/>
  <c r="N176" i="19"/>
  <c r="L176" i="19"/>
  <c r="K176" i="19" s="1"/>
  <c r="J176" i="19"/>
  <c r="I176" i="19"/>
  <c r="G176" i="19"/>
  <c r="H176" i="19" s="1"/>
  <c r="E176" i="19"/>
  <c r="D176" i="19"/>
  <c r="O175" i="19"/>
  <c r="N175" i="19"/>
  <c r="L175" i="19"/>
  <c r="J175" i="19"/>
  <c r="I175" i="19"/>
  <c r="G175" i="19"/>
  <c r="E175" i="19"/>
  <c r="F175" i="19" s="1"/>
  <c r="D175" i="19"/>
  <c r="H175" i="19" s="1"/>
  <c r="O174" i="19"/>
  <c r="N174" i="19"/>
  <c r="L174" i="19"/>
  <c r="J174" i="19"/>
  <c r="I174" i="19"/>
  <c r="G174" i="19"/>
  <c r="E174" i="19"/>
  <c r="D174" i="19"/>
  <c r="H174" i="19" s="1"/>
  <c r="O173" i="19"/>
  <c r="N173" i="19"/>
  <c r="L173" i="19"/>
  <c r="M173" i="19" s="1"/>
  <c r="K173" i="19"/>
  <c r="J173" i="19"/>
  <c r="I173" i="19"/>
  <c r="G173" i="19"/>
  <c r="H173" i="19" s="1"/>
  <c r="E173" i="19"/>
  <c r="D173" i="19"/>
  <c r="O172" i="19"/>
  <c r="N172" i="19"/>
  <c r="L172" i="19"/>
  <c r="J172" i="19"/>
  <c r="I172" i="19"/>
  <c r="G172" i="19"/>
  <c r="E172" i="19"/>
  <c r="F172" i="19" s="1"/>
  <c r="D172" i="19"/>
  <c r="H172" i="19" s="1"/>
  <c r="O171" i="19"/>
  <c r="N171" i="19"/>
  <c r="L171" i="19"/>
  <c r="J171" i="19"/>
  <c r="I171" i="19"/>
  <c r="G171" i="19"/>
  <c r="F171" i="19" s="1"/>
  <c r="E171" i="19"/>
  <c r="D171" i="19"/>
  <c r="R170" i="19"/>
  <c r="O170" i="19"/>
  <c r="N170" i="19"/>
  <c r="L170" i="19"/>
  <c r="J170" i="19"/>
  <c r="I170" i="19"/>
  <c r="H170" i="19"/>
  <c r="G170" i="19"/>
  <c r="E170" i="19"/>
  <c r="D170" i="19"/>
  <c r="O169" i="19"/>
  <c r="N169" i="19"/>
  <c r="L169" i="19"/>
  <c r="M169" i="19" s="1"/>
  <c r="J169" i="19"/>
  <c r="I169" i="19"/>
  <c r="G169" i="19"/>
  <c r="F169" i="19" s="1"/>
  <c r="E169" i="19"/>
  <c r="D169" i="19"/>
  <c r="O168" i="19"/>
  <c r="N168" i="19"/>
  <c r="L168" i="19"/>
  <c r="K168" i="19" s="1"/>
  <c r="J168" i="19"/>
  <c r="I168" i="19"/>
  <c r="G168" i="19"/>
  <c r="E168" i="19"/>
  <c r="F168" i="19" s="1"/>
  <c r="D168" i="19"/>
  <c r="O167" i="19"/>
  <c r="N167" i="19"/>
  <c r="L167" i="19"/>
  <c r="J167" i="19"/>
  <c r="I167" i="19"/>
  <c r="G167" i="19"/>
  <c r="E167" i="19"/>
  <c r="D167" i="19"/>
  <c r="H167" i="19" s="1"/>
  <c r="P166" i="19"/>
  <c r="O166" i="19"/>
  <c r="N166" i="19"/>
  <c r="L166" i="19"/>
  <c r="K166" i="19" s="1"/>
  <c r="J166" i="19"/>
  <c r="I166" i="19"/>
  <c r="M166" i="19" s="1"/>
  <c r="G166" i="19"/>
  <c r="E166" i="19"/>
  <c r="D166" i="19"/>
  <c r="O165" i="19"/>
  <c r="N165" i="19"/>
  <c r="L165" i="19"/>
  <c r="K165" i="19"/>
  <c r="J165" i="19"/>
  <c r="I165" i="19"/>
  <c r="G165" i="19"/>
  <c r="E165" i="19"/>
  <c r="D165" i="19"/>
  <c r="R164" i="19"/>
  <c r="O164" i="19"/>
  <c r="N164" i="19"/>
  <c r="L164" i="19"/>
  <c r="J164" i="19"/>
  <c r="I164" i="19"/>
  <c r="G164" i="19"/>
  <c r="H164" i="19" s="1"/>
  <c r="E164" i="19"/>
  <c r="D164" i="19"/>
  <c r="O163" i="19"/>
  <c r="N163" i="19"/>
  <c r="L163" i="19"/>
  <c r="J163" i="19"/>
  <c r="I163" i="19"/>
  <c r="G163" i="19"/>
  <c r="E163" i="19"/>
  <c r="D163" i="19"/>
  <c r="H163" i="19" s="1"/>
  <c r="O162" i="19"/>
  <c r="N162" i="19"/>
  <c r="L162" i="19"/>
  <c r="J162" i="19"/>
  <c r="I162" i="19"/>
  <c r="H162" i="19"/>
  <c r="G162" i="19"/>
  <c r="E162" i="19"/>
  <c r="D162" i="19"/>
  <c r="P161" i="19"/>
  <c r="O161" i="19"/>
  <c r="N161" i="19"/>
  <c r="L161" i="19"/>
  <c r="J161" i="19"/>
  <c r="I161" i="19"/>
  <c r="G161" i="19"/>
  <c r="E161" i="19"/>
  <c r="D161" i="19"/>
  <c r="O160" i="19"/>
  <c r="N160" i="19"/>
  <c r="L160" i="19"/>
  <c r="K160" i="19" s="1"/>
  <c r="J160" i="19"/>
  <c r="I160" i="19"/>
  <c r="G160" i="19"/>
  <c r="H160" i="19" s="1"/>
  <c r="E160" i="19"/>
  <c r="D160" i="19"/>
  <c r="O159" i="19"/>
  <c r="N159" i="19"/>
  <c r="L159" i="19"/>
  <c r="J159" i="19"/>
  <c r="I159" i="19"/>
  <c r="G159" i="19"/>
  <c r="F159" i="19" s="1"/>
  <c r="E159" i="19"/>
  <c r="D159" i="19"/>
  <c r="O158" i="19"/>
  <c r="P158" i="19" s="1"/>
  <c r="N158" i="19"/>
  <c r="L158" i="19"/>
  <c r="M158" i="19" s="1"/>
  <c r="J158" i="19"/>
  <c r="I158" i="19"/>
  <c r="G158" i="19"/>
  <c r="E158" i="19"/>
  <c r="D158" i="19"/>
  <c r="H158" i="19" s="1"/>
  <c r="O157" i="19"/>
  <c r="N157" i="19"/>
  <c r="L157" i="19"/>
  <c r="J157" i="19"/>
  <c r="I157" i="19"/>
  <c r="G157" i="19"/>
  <c r="E157" i="19"/>
  <c r="D157" i="19"/>
  <c r="O156" i="19"/>
  <c r="N156" i="19"/>
  <c r="L156" i="19"/>
  <c r="K156" i="19" s="1"/>
  <c r="J156" i="19"/>
  <c r="I156" i="19"/>
  <c r="G156" i="19"/>
  <c r="F156" i="19" s="1"/>
  <c r="E156" i="19"/>
  <c r="D156" i="19"/>
  <c r="H156" i="19" s="1"/>
  <c r="O155" i="19"/>
  <c r="N155" i="19"/>
  <c r="L155" i="19"/>
  <c r="J155" i="19"/>
  <c r="I155" i="19"/>
  <c r="G155" i="19"/>
  <c r="F155" i="19" s="1"/>
  <c r="E155" i="19"/>
  <c r="D155" i="19"/>
  <c r="R154" i="19"/>
  <c r="O154" i="19"/>
  <c r="N154" i="19"/>
  <c r="L154" i="19"/>
  <c r="K154" i="19" s="1"/>
  <c r="J154" i="19"/>
  <c r="I154" i="19"/>
  <c r="G154" i="19"/>
  <c r="F154" i="19" s="1"/>
  <c r="E154" i="19"/>
  <c r="D154" i="19"/>
  <c r="O153" i="19"/>
  <c r="N153" i="19"/>
  <c r="L153" i="19"/>
  <c r="J153" i="19"/>
  <c r="I153" i="19"/>
  <c r="G153" i="19"/>
  <c r="F153" i="19" s="1"/>
  <c r="E153" i="19"/>
  <c r="D153" i="19"/>
  <c r="O152" i="19"/>
  <c r="N152" i="19"/>
  <c r="M152" i="19"/>
  <c r="L152" i="19"/>
  <c r="J152" i="19"/>
  <c r="I152" i="19"/>
  <c r="G152" i="19"/>
  <c r="E152" i="19"/>
  <c r="D152" i="19"/>
  <c r="O151" i="19"/>
  <c r="P151" i="19" s="1"/>
  <c r="N151" i="19"/>
  <c r="L151" i="19"/>
  <c r="J151" i="19"/>
  <c r="I151" i="19"/>
  <c r="G151" i="19"/>
  <c r="F151" i="19"/>
  <c r="E151" i="19"/>
  <c r="D151" i="19"/>
  <c r="H151" i="19" s="1"/>
  <c r="O150" i="19"/>
  <c r="N150" i="19"/>
  <c r="L150" i="19"/>
  <c r="J150" i="19"/>
  <c r="I150" i="19"/>
  <c r="G150" i="19"/>
  <c r="E150" i="19"/>
  <c r="D150" i="19"/>
  <c r="O149" i="19"/>
  <c r="N149" i="19"/>
  <c r="L149" i="19"/>
  <c r="J149" i="19"/>
  <c r="I149" i="19"/>
  <c r="G149" i="19"/>
  <c r="F149" i="19" s="1"/>
  <c r="E149" i="19"/>
  <c r="D149" i="19"/>
  <c r="P148" i="19"/>
  <c r="O148" i="19"/>
  <c r="N148" i="19"/>
  <c r="L148" i="19"/>
  <c r="J148" i="19"/>
  <c r="I148" i="19"/>
  <c r="H148" i="19"/>
  <c r="G148" i="19"/>
  <c r="E148" i="19"/>
  <c r="F148" i="19" s="1"/>
  <c r="D148" i="19"/>
  <c r="O147" i="19"/>
  <c r="N147" i="19"/>
  <c r="R147" i="19" s="1"/>
  <c r="L147" i="19"/>
  <c r="J147" i="19"/>
  <c r="I147" i="19"/>
  <c r="G147" i="19"/>
  <c r="E147" i="19"/>
  <c r="D147" i="19"/>
  <c r="O146" i="19"/>
  <c r="N146" i="19"/>
  <c r="L146" i="19"/>
  <c r="K146" i="19" s="1"/>
  <c r="J146" i="19"/>
  <c r="I146" i="19"/>
  <c r="G146" i="19"/>
  <c r="H146" i="19" s="1"/>
  <c r="F146" i="19"/>
  <c r="E146" i="19"/>
  <c r="D146" i="19"/>
  <c r="P145" i="19"/>
  <c r="O145" i="19"/>
  <c r="N145" i="19"/>
  <c r="L145" i="19"/>
  <c r="J145" i="19"/>
  <c r="I145" i="19"/>
  <c r="H145" i="19"/>
  <c r="G145" i="19"/>
  <c r="E145" i="19"/>
  <c r="D145" i="19"/>
  <c r="O144" i="19"/>
  <c r="N144" i="19"/>
  <c r="L144" i="19"/>
  <c r="J144" i="19"/>
  <c r="I144" i="19"/>
  <c r="G144" i="19"/>
  <c r="F144" i="19" s="1"/>
  <c r="E144" i="19"/>
  <c r="D144" i="19"/>
  <c r="P143" i="19"/>
  <c r="O143" i="19"/>
  <c r="N143" i="19"/>
  <c r="L143" i="19"/>
  <c r="J143" i="19"/>
  <c r="K143" i="19" s="1"/>
  <c r="I143" i="19"/>
  <c r="M143" i="19" s="1"/>
  <c r="G143" i="19"/>
  <c r="F143" i="19"/>
  <c r="E143" i="19"/>
  <c r="D143" i="19"/>
  <c r="H143" i="19" s="1"/>
  <c r="O142" i="19"/>
  <c r="N142" i="19"/>
  <c r="L142" i="19"/>
  <c r="J142" i="19"/>
  <c r="I142" i="19"/>
  <c r="G142" i="19"/>
  <c r="H142" i="19" s="1"/>
  <c r="E142" i="19"/>
  <c r="D142" i="19"/>
  <c r="O141" i="19"/>
  <c r="N141" i="19"/>
  <c r="L141" i="19"/>
  <c r="J141" i="19"/>
  <c r="I141" i="19"/>
  <c r="G141" i="19"/>
  <c r="E141" i="19"/>
  <c r="F141" i="19" s="1"/>
  <c r="D141" i="19"/>
  <c r="H141" i="19" s="1"/>
  <c r="R140" i="19"/>
  <c r="O140" i="19"/>
  <c r="N140" i="19"/>
  <c r="L140" i="19"/>
  <c r="K140" i="19"/>
  <c r="J140" i="19"/>
  <c r="I140" i="19"/>
  <c r="H140" i="19"/>
  <c r="G140" i="19"/>
  <c r="E140" i="19"/>
  <c r="D140" i="19"/>
  <c r="O139" i="19"/>
  <c r="N139" i="19"/>
  <c r="L139" i="19"/>
  <c r="J139" i="19"/>
  <c r="I139" i="19"/>
  <c r="G139" i="19"/>
  <c r="E139" i="19"/>
  <c r="D139" i="19"/>
  <c r="O138" i="19"/>
  <c r="N138" i="19"/>
  <c r="L138" i="19"/>
  <c r="J138" i="19"/>
  <c r="I138" i="19"/>
  <c r="G138" i="19"/>
  <c r="F138" i="19" s="1"/>
  <c r="E138" i="19"/>
  <c r="D138" i="19"/>
  <c r="O137" i="19"/>
  <c r="P137" i="19" s="1"/>
  <c r="N137" i="19"/>
  <c r="L137" i="19"/>
  <c r="K137" i="19" s="1"/>
  <c r="J137" i="19"/>
  <c r="I137" i="19"/>
  <c r="G137" i="19"/>
  <c r="E137" i="19"/>
  <c r="D137" i="19"/>
  <c r="O136" i="19"/>
  <c r="N136" i="19"/>
  <c r="L136" i="19"/>
  <c r="J136" i="19"/>
  <c r="I136" i="19"/>
  <c r="G136" i="19"/>
  <c r="H136" i="19" s="1"/>
  <c r="F136" i="19"/>
  <c r="E136" i="19"/>
  <c r="D136" i="19"/>
  <c r="P135" i="19"/>
  <c r="O135" i="19"/>
  <c r="N135" i="19"/>
  <c r="L135" i="19"/>
  <c r="J135" i="19"/>
  <c r="I135" i="19"/>
  <c r="G135" i="19"/>
  <c r="E135" i="19"/>
  <c r="D135" i="19"/>
  <c r="P134" i="19"/>
  <c r="O134" i="19"/>
  <c r="N134" i="19"/>
  <c r="L134" i="19"/>
  <c r="M134" i="19" s="1"/>
  <c r="J134" i="19"/>
  <c r="I134" i="19"/>
  <c r="G134" i="19"/>
  <c r="E134" i="19"/>
  <c r="D134" i="19"/>
  <c r="O133" i="19"/>
  <c r="N133" i="19"/>
  <c r="L133" i="19"/>
  <c r="K133" i="19" s="1"/>
  <c r="J133" i="19"/>
  <c r="I133" i="19"/>
  <c r="G133" i="19"/>
  <c r="F133" i="19" s="1"/>
  <c r="E133" i="19"/>
  <c r="D133" i="19"/>
  <c r="H133" i="19" s="1"/>
  <c r="R132" i="19"/>
  <c r="O132" i="19"/>
  <c r="N132" i="19"/>
  <c r="L132" i="19"/>
  <c r="K132" i="19" s="1"/>
  <c r="J132" i="19"/>
  <c r="I132" i="19"/>
  <c r="H132" i="19"/>
  <c r="G132" i="19"/>
  <c r="E132" i="19"/>
  <c r="D132" i="19"/>
  <c r="O131" i="19"/>
  <c r="N131" i="19"/>
  <c r="L131" i="19"/>
  <c r="J131" i="19"/>
  <c r="I131" i="19"/>
  <c r="G131" i="19"/>
  <c r="E131" i="19"/>
  <c r="D131" i="19"/>
  <c r="O130" i="19"/>
  <c r="N130" i="19"/>
  <c r="L130" i="19"/>
  <c r="J130" i="19"/>
  <c r="I130" i="19"/>
  <c r="M130" i="19" s="1"/>
  <c r="V130" i="19" s="1"/>
  <c r="W130" i="19" s="1"/>
  <c r="G130" i="19"/>
  <c r="F130" i="19"/>
  <c r="E130" i="19"/>
  <c r="D130" i="19"/>
  <c r="H130" i="19" s="1"/>
  <c r="P129" i="19"/>
  <c r="O129" i="19"/>
  <c r="N129" i="19"/>
  <c r="L129" i="19"/>
  <c r="K129" i="19" s="1"/>
  <c r="J129" i="19"/>
  <c r="I129" i="19"/>
  <c r="G129" i="19"/>
  <c r="F129" i="19" s="1"/>
  <c r="E129" i="19"/>
  <c r="D129" i="19"/>
  <c r="O128" i="19"/>
  <c r="N128" i="19"/>
  <c r="L128" i="19"/>
  <c r="J128" i="19"/>
  <c r="I128" i="19"/>
  <c r="G128" i="19"/>
  <c r="E128" i="19"/>
  <c r="D128" i="19"/>
  <c r="P127" i="19"/>
  <c r="O127" i="19"/>
  <c r="N127" i="19"/>
  <c r="L127" i="19"/>
  <c r="K127" i="19" s="1"/>
  <c r="J127" i="19"/>
  <c r="I127" i="19"/>
  <c r="G127" i="19"/>
  <c r="E127" i="19"/>
  <c r="D127" i="19"/>
  <c r="O126" i="19"/>
  <c r="N126" i="19"/>
  <c r="L126" i="19"/>
  <c r="J126" i="19"/>
  <c r="I126" i="19"/>
  <c r="G126" i="19"/>
  <c r="E126" i="19"/>
  <c r="D126" i="19"/>
  <c r="O125" i="19"/>
  <c r="N125" i="19"/>
  <c r="L125" i="19"/>
  <c r="J125" i="19"/>
  <c r="I125" i="19"/>
  <c r="G125" i="19"/>
  <c r="F125" i="19"/>
  <c r="E125" i="19"/>
  <c r="D125" i="19"/>
  <c r="H125" i="19" s="1"/>
  <c r="R124" i="19"/>
  <c r="O124" i="19"/>
  <c r="N124" i="19"/>
  <c r="L124" i="19"/>
  <c r="K124" i="19" s="1"/>
  <c r="J124" i="19"/>
  <c r="I124" i="19"/>
  <c r="G124" i="19"/>
  <c r="F124" i="19" s="1"/>
  <c r="E124" i="19"/>
  <c r="D124" i="19"/>
  <c r="P123" i="19"/>
  <c r="O123" i="19"/>
  <c r="N123" i="19"/>
  <c r="L123" i="19"/>
  <c r="J123" i="19"/>
  <c r="I123" i="19"/>
  <c r="G123" i="19"/>
  <c r="E123" i="19"/>
  <c r="D123" i="19"/>
  <c r="O122" i="19"/>
  <c r="P122" i="19" s="1"/>
  <c r="N122" i="19"/>
  <c r="L122" i="19"/>
  <c r="K122" i="19" s="1"/>
  <c r="J122" i="19"/>
  <c r="I122" i="19"/>
  <c r="M122" i="19" s="1"/>
  <c r="G122" i="19"/>
  <c r="H122" i="19" s="1"/>
  <c r="E122" i="19"/>
  <c r="D122" i="19"/>
  <c r="P121" i="19"/>
  <c r="O121" i="19"/>
  <c r="N121" i="19"/>
  <c r="R121" i="19" s="1"/>
  <c r="M121" i="19"/>
  <c r="L121" i="19"/>
  <c r="J121" i="19"/>
  <c r="I121" i="19"/>
  <c r="G121" i="19"/>
  <c r="E121" i="19"/>
  <c r="D121" i="19"/>
  <c r="R120" i="19"/>
  <c r="O120" i="19"/>
  <c r="N120" i="19"/>
  <c r="L120" i="19"/>
  <c r="J120" i="19"/>
  <c r="I120" i="19"/>
  <c r="G120" i="19"/>
  <c r="E120" i="19"/>
  <c r="D120" i="19"/>
  <c r="P119" i="19"/>
  <c r="O119" i="19"/>
  <c r="N119" i="19"/>
  <c r="L119" i="19"/>
  <c r="J119" i="19"/>
  <c r="I119" i="19"/>
  <c r="G119" i="19"/>
  <c r="E119" i="19"/>
  <c r="D119" i="19"/>
  <c r="H119" i="19" s="1"/>
  <c r="O118" i="19"/>
  <c r="N118" i="19"/>
  <c r="L118" i="19"/>
  <c r="K118" i="19" s="1"/>
  <c r="J118" i="19"/>
  <c r="I118" i="19"/>
  <c r="G118" i="19"/>
  <c r="E118" i="19"/>
  <c r="D118" i="19"/>
  <c r="O117" i="19"/>
  <c r="N117" i="19"/>
  <c r="L117" i="19"/>
  <c r="J117" i="19"/>
  <c r="I117" i="19"/>
  <c r="G117" i="19"/>
  <c r="F117" i="19"/>
  <c r="E117" i="19"/>
  <c r="D117" i="19"/>
  <c r="H117" i="19" s="1"/>
  <c r="R116" i="19"/>
  <c r="O116" i="19"/>
  <c r="N116" i="19"/>
  <c r="L116" i="19"/>
  <c r="J116" i="19"/>
  <c r="K116" i="19" s="1"/>
  <c r="I116" i="19"/>
  <c r="M116" i="19" s="1"/>
  <c r="H116" i="19"/>
  <c r="G116" i="19"/>
  <c r="F116" i="19" s="1"/>
  <c r="E116" i="19"/>
  <c r="D116" i="19"/>
  <c r="P115" i="19"/>
  <c r="O115" i="19"/>
  <c r="N115" i="19"/>
  <c r="L115" i="19"/>
  <c r="J115" i="19"/>
  <c r="I115" i="19"/>
  <c r="G115" i="19"/>
  <c r="E115" i="19"/>
  <c r="D115" i="19"/>
  <c r="O114" i="19"/>
  <c r="N114" i="19"/>
  <c r="L114" i="19"/>
  <c r="K114" i="19" s="1"/>
  <c r="J114" i="19"/>
  <c r="I114" i="19"/>
  <c r="G114" i="19"/>
  <c r="F114" i="19" s="1"/>
  <c r="E114" i="19"/>
  <c r="D114" i="19"/>
  <c r="H114" i="19" s="1"/>
  <c r="R113" i="19"/>
  <c r="O113" i="19"/>
  <c r="N113" i="19"/>
  <c r="L113" i="19"/>
  <c r="J113" i="19"/>
  <c r="I113" i="19"/>
  <c r="G113" i="19"/>
  <c r="F113" i="19" s="1"/>
  <c r="E113" i="19"/>
  <c r="D113" i="19"/>
  <c r="O112" i="19"/>
  <c r="N112" i="19"/>
  <c r="L112" i="19"/>
  <c r="K112" i="19" s="1"/>
  <c r="J112" i="19"/>
  <c r="I112" i="19"/>
  <c r="G112" i="19"/>
  <c r="E112" i="19"/>
  <c r="D112" i="19"/>
  <c r="P111" i="19"/>
  <c r="O111" i="19"/>
  <c r="N111" i="19"/>
  <c r="L111" i="19"/>
  <c r="M111" i="19" s="1"/>
  <c r="J111" i="19"/>
  <c r="I111" i="19"/>
  <c r="G111" i="19"/>
  <c r="H111" i="19" s="1"/>
  <c r="E111" i="19"/>
  <c r="D111" i="19"/>
  <c r="R110" i="19"/>
  <c r="O110" i="19"/>
  <c r="N110" i="19"/>
  <c r="L110" i="19"/>
  <c r="M110" i="19" s="1"/>
  <c r="J110" i="19"/>
  <c r="I110" i="19"/>
  <c r="G110" i="19"/>
  <c r="E110" i="19"/>
  <c r="D110" i="19"/>
  <c r="O109" i="19"/>
  <c r="N109" i="19"/>
  <c r="L109" i="19"/>
  <c r="J109" i="19"/>
  <c r="I109" i="19"/>
  <c r="G109" i="19"/>
  <c r="F109" i="19" s="1"/>
  <c r="E109" i="19"/>
  <c r="D109" i="19"/>
  <c r="H109" i="19" s="1"/>
  <c r="O108" i="19"/>
  <c r="N108" i="19"/>
  <c r="L108" i="19"/>
  <c r="J108" i="19"/>
  <c r="I108" i="19"/>
  <c r="M108" i="19" s="1"/>
  <c r="G108" i="19"/>
  <c r="E108" i="19"/>
  <c r="D108" i="19"/>
  <c r="H108" i="19" s="1"/>
  <c r="R107" i="19"/>
  <c r="O107" i="19"/>
  <c r="N107" i="19"/>
  <c r="L107" i="19"/>
  <c r="J107" i="19"/>
  <c r="I107" i="19"/>
  <c r="G107" i="19"/>
  <c r="E107" i="19"/>
  <c r="D107" i="19"/>
  <c r="O106" i="19"/>
  <c r="N106" i="19"/>
  <c r="L106" i="19"/>
  <c r="K106" i="19" s="1"/>
  <c r="J106" i="19"/>
  <c r="I106" i="19"/>
  <c r="G106" i="19"/>
  <c r="E106" i="19"/>
  <c r="D106" i="19"/>
  <c r="H106" i="19" s="1"/>
  <c r="R105" i="19"/>
  <c r="O105" i="19"/>
  <c r="N105" i="19"/>
  <c r="L105" i="19"/>
  <c r="J105" i="19"/>
  <c r="I105" i="19"/>
  <c r="G105" i="19"/>
  <c r="F105" i="19" s="1"/>
  <c r="E105" i="19"/>
  <c r="D105" i="19"/>
  <c r="O104" i="19"/>
  <c r="N104" i="19"/>
  <c r="L104" i="19"/>
  <c r="J104" i="19"/>
  <c r="I104" i="19"/>
  <c r="G104" i="19"/>
  <c r="E104" i="19"/>
  <c r="D104" i="19"/>
  <c r="O103" i="19"/>
  <c r="N103" i="19"/>
  <c r="L103" i="19"/>
  <c r="J103" i="19"/>
  <c r="I103" i="19"/>
  <c r="G103" i="19"/>
  <c r="E103" i="19"/>
  <c r="D103" i="19"/>
  <c r="H103" i="19" s="1"/>
  <c r="O102" i="19"/>
  <c r="N102" i="19"/>
  <c r="L102" i="19"/>
  <c r="J102" i="19"/>
  <c r="I102" i="19"/>
  <c r="G102" i="19"/>
  <c r="E102" i="19"/>
  <c r="D102" i="19"/>
  <c r="O101" i="19"/>
  <c r="N101" i="19"/>
  <c r="L101" i="19"/>
  <c r="J101" i="19"/>
  <c r="I101" i="19"/>
  <c r="G101" i="19"/>
  <c r="E101" i="19"/>
  <c r="F101" i="19" s="1"/>
  <c r="D101" i="19"/>
  <c r="H101" i="19" s="1"/>
  <c r="O100" i="19"/>
  <c r="P100" i="19" s="1"/>
  <c r="N100" i="19"/>
  <c r="L100" i="19"/>
  <c r="M100" i="19" s="1"/>
  <c r="J100" i="19"/>
  <c r="I100" i="19"/>
  <c r="G100" i="19"/>
  <c r="E100" i="19"/>
  <c r="D100" i="19"/>
  <c r="O99" i="19"/>
  <c r="N99" i="19"/>
  <c r="L99" i="19"/>
  <c r="J99" i="19"/>
  <c r="I99" i="19"/>
  <c r="G99" i="19"/>
  <c r="F99" i="19" s="1"/>
  <c r="E99" i="19"/>
  <c r="D99" i="19"/>
  <c r="O98" i="19"/>
  <c r="N98" i="19"/>
  <c r="L98" i="19"/>
  <c r="J98" i="19"/>
  <c r="I98" i="19"/>
  <c r="G98" i="19"/>
  <c r="H98" i="19" s="1"/>
  <c r="E98" i="19"/>
  <c r="D98" i="19"/>
  <c r="P97" i="19"/>
  <c r="O97" i="19"/>
  <c r="N97" i="19"/>
  <c r="L97" i="19"/>
  <c r="J97" i="19"/>
  <c r="I97" i="19"/>
  <c r="G97" i="19"/>
  <c r="E97" i="19"/>
  <c r="D97" i="19"/>
  <c r="O96" i="19"/>
  <c r="N96" i="19"/>
  <c r="L96" i="19"/>
  <c r="M96" i="19" s="1"/>
  <c r="J96" i="19"/>
  <c r="I96" i="19"/>
  <c r="G96" i="19"/>
  <c r="E96" i="19"/>
  <c r="D96" i="19"/>
  <c r="O95" i="19"/>
  <c r="N95" i="19"/>
  <c r="L95" i="19"/>
  <c r="M95" i="19" s="1"/>
  <c r="J95" i="19"/>
  <c r="K95" i="19" s="1"/>
  <c r="I95" i="19"/>
  <c r="G95" i="19"/>
  <c r="H95" i="19" s="1"/>
  <c r="F95" i="19"/>
  <c r="E95" i="19"/>
  <c r="D95" i="19"/>
  <c r="O94" i="19"/>
  <c r="N94" i="19"/>
  <c r="L94" i="19"/>
  <c r="J94" i="19"/>
  <c r="I94" i="19"/>
  <c r="G94" i="19"/>
  <c r="E94" i="19"/>
  <c r="D94" i="19"/>
  <c r="O93" i="19"/>
  <c r="N93" i="19"/>
  <c r="L93" i="19"/>
  <c r="J93" i="19"/>
  <c r="I93" i="19"/>
  <c r="G93" i="19"/>
  <c r="E93" i="19"/>
  <c r="D93" i="19"/>
  <c r="P92" i="19"/>
  <c r="O92" i="19"/>
  <c r="N92" i="19"/>
  <c r="L92" i="19"/>
  <c r="J92" i="19"/>
  <c r="I92" i="19"/>
  <c r="G92" i="19"/>
  <c r="H92" i="19" s="1"/>
  <c r="E92" i="19"/>
  <c r="D92" i="19"/>
  <c r="O91" i="19"/>
  <c r="N91" i="19"/>
  <c r="L91" i="19"/>
  <c r="J91" i="19"/>
  <c r="I91" i="19"/>
  <c r="G91" i="19"/>
  <c r="E91" i="19"/>
  <c r="D91" i="19"/>
  <c r="H91" i="19" s="1"/>
  <c r="O90" i="19"/>
  <c r="N90" i="19"/>
  <c r="L90" i="19"/>
  <c r="J90" i="19"/>
  <c r="I90" i="19"/>
  <c r="G90" i="19"/>
  <c r="F90" i="19" s="1"/>
  <c r="E90" i="19"/>
  <c r="D90" i="19"/>
  <c r="O89" i="19"/>
  <c r="N89" i="19"/>
  <c r="L89" i="19"/>
  <c r="M89" i="19" s="1"/>
  <c r="V89" i="19" s="1"/>
  <c r="W89" i="19" s="1"/>
  <c r="J89" i="19"/>
  <c r="K89" i="19" s="1"/>
  <c r="I89" i="19"/>
  <c r="G89" i="19"/>
  <c r="E89" i="19"/>
  <c r="F89" i="19" s="1"/>
  <c r="D89" i="19"/>
  <c r="O88" i="19"/>
  <c r="N88" i="19"/>
  <c r="L88" i="19"/>
  <c r="J88" i="19"/>
  <c r="I88" i="19"/>
  <c r="G88" i="19"/>
  <c r="H88" i="19" s="1"/>
  <c r="E88" i="19"/>
  <c r="D88" i="19"/>
  <c r="O87" i="19"/>
  <c r="N87" i="19"/>
  <c r="L87" i="19"/>
  <c r="J87" i="19"/>
  <c r="I87" i="19"/>
  <c r="M87" i="19" s="1"/>
  <c r="G87" i="19"/>
  <c r="E87" i="19"/>
  <c r="D87" i="19"/>
  <c r="R86" i="19"/>
  <c r="O86" i="19"/>
  <c r="N86" i="19"/>
  <c r="L86" i="19"/>
  <c r="J86" i="19"/>
  <c r="K86" i="19" s="1"/>
  <c r="I86" i="19"/>
  <c r="G86" i="19"/>
  <c r="H86" i="19" s="1"/>
  <c r="E86" i="19"/>
  <c r="D86" i="19"/>
  <c r="O85" i="19"/>
  <c r="N85" i="19"/>
  <c r="L85" i="19"/>
  <c r="J85" i="19"/>
  <c r="K85" i="19" s="1"/>
  <c r="I85" i="19"/>
  <c r="G85" i="19"/>
  <c r="E85" i="19"/>
  <c r="F85" i="19" s="1"/>
  <c r="D85" i="19"/>
  <c r="O84" i="19"/>
  <c r="N84" i="19"/>
  <c r="L84" i="19"/>
  <c r="J84" i="19"/>
  <c r="I84" i="19"/>
  <c r="G84" i="19"/>
  <c r="E84" i="19"/>
  <c r="F84" i="19" s="1"/>
  <c r="D84" i="19"/>
  <c r="H84" i="19" s="1"/>
  <c r="P83" i="19"/>
  <c r="O83" i="19"/>
  <c r="N83" i="19"/>
  <c r="L83" i="19"/>
  <c r="J83" i="19"/>
  <c r="I83" i="19"/>
  <c r="H83" i="19"/>
  <c r="G83" i="19"/>
  <c r="F83" i="19" s="1"/>
  <c r="E83" i="19"/>
  <c r="D83" i="19"/>
  <c r="R82" i="19"/>
  <c r="O82" i="19"/>
  <c r="N82" i="19"/>
  <c r="L82" i="19"/>
  <c r="J82" i="19"/>
  <c r="I82" i="19"/>
  <c r="G82" i="19"/>
  <c r="E82" i="19"/>
  <c r="D82" i="19"/>
  <c r="O81" i="19"/>
  <c r="P81" i="19" s="1"/>
  <c r="N81" i="19"/>
  <c r="L81" i="19"/>
  <c r="J81" i="19"/>
  <c r="K81" i="19" s="1"/>
  <c r="I81" i="19"/>
  <c r="G81" i="19"/>
  <c r="E81" i="19"/>
  <c r="D81" i="19"/>
  <c r="R80" i="19"/>
  <c r="O80" i="19"/>
  <c r="N80" i="19"/>
  <c r="L80" i="19"/>
  <c r="J80" i="19"/>
  <c r="I80" i="19"/>
  <c r="G80" i="19"/>
  <c r="H80" i="19" s="1"/>
  <c r="E80" i="19"/>
  <c r="D80" i="19"/>
  <c r="R79" i="19"/>
  <c r="O79" i="19"/>
  <c r="N79" i="19"/>
  <c r="L79" i="19"/>
  <c r="J79" i="19"/>
  <c r="I79" i="19"/>
  <c r="G79" i="19"/>
  <c r="E79" i="19"/>
  <c r="F79" i="19" s="1"/>
  <c r="D79" i="19"/>
  <c r="H79" i="19" s="1"/>
  <c r="O78" i="19"/>
  <c r="N78" i="19"/>
  <c r="L78" i="19"/>
  <c r="K78" i="19" s="1"/>
  <c r="J78" i="19"/>
  <c r="I78" i="19"/>
  <c r="G78" i="19"/>
  <c r="E78" i="19"/>
  <c r="D78" i="19"/>
  <c r="R77" i="19"/>
  <c r="O77" i="19"/>
  <c r="N77" i="19"/>
  <c r="L77" i="19"/>
  <c r="J77" i="19"/>
  <c r="I77" i="19"/>
  <c r="G77" i="19"/>
  <c r="H77" i="19" s="1"/>
  <c r="F77" i="19"/>
  <c r="E77" i="19"/>
  <c r="D77" i="19"/>
  <c r="O76" i="19"/>
  <c r="N76" i="19"/>
  <c r="L76" i="19"/>
  <c r="J76" i="19"/>
  <c r="I76" i="19"/>
  <c r="G76" i="19"/>
  <c r="H76" i="19" s="1"/>
  <c r="E76" i="19"/>
  <c r="F76" i="19" s="1"/>
  <c r="D76" i="19"/>
  <c r="O75" i="19"/>
  <c r="P75" i="19" s="1"/>
  <c r="N75" i="19"/>
  <c r="L75" i="19"/>
  <c r="J75" i="19"/>
  <c r="I75" i="19"/>
  <c r="G75" i="19"/>
  <c r="E75" i="19"/>
  <c r="D75" i="19"/>
  <c r="H75" i="19" s="1"/>
  <c r="O74" i="19"/>
  <c r="N74" i="19"/>
  <c r="L74" i="19"/>
  <c r="J74" i="19"/>
  <c r="I74" i="19"/>
  <c r="H74" i="19"/>
  <c r="G74" i="19"/>
  <c r="E74" i="19"/>
  <c r="D74" i="19"/>
  <c r="O73" i="19"/>
  <c r="N73" i="19"/>
  <c r="L73" i="19"/>
  <c r="M73" i="19" s="1"/>
  <c r="J73" i="19"/>
  <c r="I73" i="19"/>
  <c r="G73" i="19"/>
  <c r="H73" i="19" s="1"/>
  <c r="E73" i="19"/>
  <c r="D73" i="19"/>
  <c r="O72" i="19"/>
  <c r="N72" i="19"/>
  <c r="L72" i="19"/>
  <c r="J72" i="19"/>
  <c r="I72" i="19"/>
  <c r="G72" i="19"/>
  <c r="E72" i="19"/>
  <c r="F72" i="19" s="1"/>
  <c r="D72" i="19"/>
  <c r="O71" i="19"/>
  <c r="N71" i="19"/>
  <c r="L71" i="19"/>
  <c r="J71" i="19"/>
  <c r="I71" i="19"/>
  <c r="M71" i="19" s="1"/>
  <c r="G71" i="19"/>
  <c r="E71" i="19"/>
  <c r="D71" i="19"/>
  <c r="O70" i="19"/>
  <c r="N70" i="19"/>
  <c r="R70" i="19" s="1"/>
  <c r="L70" i="19"/>
  <c r="J70" i="19"/>
  <c r="I70" i="19"/>
  <c r="G70" i="19"/>
  <c r="H70" i="19" s="1"/>
  <c r="E70" i="19"/>
  <c r="D70" i="19"/>
  <c r="O69" i="19"/>
  <c r="N69" i="19"/>
  <c r="L69" i="19"/>
  <c r="J69" i="19"/>
  <c r="K69" i="19" s="1"/>
  <c r="I69" i="19"/>
  <c r="G69" i="19"/>
  <c r="E69" i="19"/>
  <c r="D69" i="19"/>
  <c r="P68" i="19"/>
  <c r="O68" i="19"/>
  <c r="N68" i="19"/>
  <c r="L68" i="19"/>
  <c r="J68" i="19"/>
  <c r="I68" i="19"/>
  <c r="G68" i="19"/>
  <c r="H68" i="19" s="1"/>
  <c r="E68" i="19"/>
  <c r="D68" i="19"/>
  <c r="R67" i="19"/>
  <c r="O67" i="19"/>
  <c r="N67" i="19"/>
  <c r="L67" i="19"/>
  <c r="J67" i="19"/>
  <c r="I67" i="19"/>
  <c r="G67" i="19"/>
  <c r="E67" i="19"/>
  <c r="D67" i="19"/>
  <c r="P66" i="19"/>
  <c r="O66" i="19"/>
  <c r="N66" i="19"/>
  <c r="L66" i="19"/>
  <c r="J66" i="19"/>
  <c r="I66" i="19"/>
  <c r="G66" i="19"/>
  <c r="E66" i="19"/>
  <c r="D66" i="19"/>
  <c r="O65" i="19"/>
  <c r="N65" i="19"/>
  <c r="L65" i="19"/>
  <c r="J65" i="19"/>
  <c r="I65" i="19"/>
  <c r="M65" i="19" s="1"/>
  <c r="G65" i="19"/>
  <c r="H65" i="19" s="1"/>
  <c r="F65" i="19"/>
  <c r="E65" i="19"/>
  <c r="D65" i="19"/>
  <c r="O64" i="19"/>
  <c r="N64" i="19"/>
  <c r="L64" i="19"/>
  <c r="M64" i="19" s="1"/>
  <c r="J64" i="19"/>
  <c r="I64" i="19"/>
  <c r="G64" i="19"/>
  <c r="F64" i="19"/>
  <c r="E64" i="19"/>
  <c r="D64" i="19"/>
  <c r="R63" i="19"/>
  <c r="O63" i="19"/>
  <c r="N63" i="19"/>
  <c r="L63" i="19"/>
  <c r="J63" i="19"/>
  <c r="I63" i="19"/>
  <c r="G63" i="19"/>
  <c r="E63" i="19"/>
  <c r="D63" i="19"/>
  <c r="R62" i="19"/>
  <c r="O62" i="19"/>
  <c r="P62" i="19" s="1"/>
  <c r="N62" i="19"/>
  <c r="L62" i="19"/>
  <c r="M62" i="19" s="1"/>
  <c r="J62" i="19"/>
  <c r="I62" i="19"/>
  <c r="G62" i="19"/>
  <c r="E62" i="19"/>
  <c r="D62" i="19"/>
  <c r="P61" i="19"/>
  <c r="O61" i="19"/>
  <c r="N61" i="19"/>
  <c r="L61" i="19"/>
  <c r="M61" i="19" s="1"/>
  <c r="J61" i="19"/>
  <c r="I61" i="19"/>
  <c r="G61" i="19"/>
  <c r="E61" i="19"/>
  <c r="F61" i="19" s="1"/>
  <c r="D61" i="19"/>
  <c r="O60" i="19"/>
  <c r="N60" i="19"/>
  <c r="L60" i="19"/>
  <c r="J60" i="19"/>
  <c r="K60" i="19" s="1"/>
  <c r="I60" i="19"/>
  <c r="M60" i="19" s="1"/>
  <c r="G60" i="19"/>
  <c r="H60" i="19" s="1"/>
  <c r="E60" i="19"/>
  <c r="F60" i="19" s="1"/>
  <c r="D60" i="19"/>
  <c r="P59" i="19"/>
  <c r="O59" i="19"/>
  <c r="N59" i="19"/>
  <c r="L59" i="19"/>
  <c r="J59" i="19"/>
  <c r="I59" i="19"/>
  <c r="G59" i="19"/>
  <c r="F59" i="19" s="1"/>
  <c r="E59" i="19"/>
  <c r="D59" i="19"/>
  <c r="P58" i="19"/>
  <c r="O58" i="19"/>
  <c r="N58" i="19"/>
  <c r="L58" i="19"/>
  <c r="J58" i="19"/>
  <c r="K58" i="19" s="1"/>
  <c r="I58" i="19"/>
  <c r="G58" i="19"/>
  <c r="E58" i="19"/>
  <c r="D58" i="19"/>
  <c r="O57" i="19"/>
  <c r="N57" i="19"/>
  <c r="L57" i="19"/>
  <c r="M57" i="19" s="1"/>
  <c r="J57" i="19"/>
  <c r="I57" i="19"/>
  <c r="G57" i="19"/>
  <c r="H57" i="19" s="1"/>
  <c r="F57" i="19"/>
  <c r="E57" i="19"/>
  <c r="D57" i="19"/>
  <c r="O56" i="19"/>
  <c r="N56" i="19"/>
  <c r="L56" i="19"/>
  <c r="J56" i="19"/>
  <c r="I56" i="19"/>
  <c r="G56" i="19"/>
  <c r="F56" i="19" s="1"/>
  <c r="E56" i="19"/>
  <c r="D56" i="19"/>
  <c r="O55" i="19"/>
  <c r="P55" i="19" s="1"/>
  <c r="N55" i="19"/>
  <c r="L55" i="19"/>
  <c r="M55" i="19" s="1"/>
  <c r="J55" i="19"/>
  <c r="I55" i="19"/>
  <c r="G55" i="19"/>
  <c r="E55" i="19"/>
  <c r="D55" i="19"/>
  <c r="H55" i="19" s="1"/>
  <c r="R54" i="19"/>
  <c r="O54" i="19"/>
  <c r="P54" i="19" s="1"/>
  <c r="N54" i="19"/>
  <c r="L54" i="19"/>
  <c r="J54" i="19"/>
  <c r="I54" i="19"/>
  <c r="G54" i="19"/>
  <c r="E54" i="19"/>
  <c r="D54" i="19"/>
  <c r="O53" i="19"/>
  <c r="N53" i="19"/>
  <c r="L53" i="19"/>
  <c r="J53" i="19"/>
  <c r="K53" i="19" s="1"/>
  <c r="I53" i="19"/>
  <c r="G53" i="19"/>
  <c r="F53" i="19" s="1"/>
  <c r="E53" i="19"/>
  <c r="D53" i="19"/>
  <c r="O52" i="19"/>
  <c r="N52" i="19"/>
  <c r="L52" i="19"/>
  <c r="J52" i="19"/>
  <c r="K52" i="19" s="1"/>
  <c r="I52" i="19"/>
  <c r="G52" i="19"/>
  <c r="H52" i="19" s="1"/>
  <c r="E52" i="19"/>
  <c r="D52" i="19"/>
  <c r="O51" i="19"/>
  <c r="N51" i="19"/>
  <c r="L51" i="19"/>
  <c r="J51" i="19"/>
  <c r="I51" i="19"/>
  <c r="G51" i="19"/>
  <c r="E51" i="19"/>
  <c r="D51" i="19"/>
  <c r="O50" i="19"/>
  <c r="N50" i="19"/>
  <c r="L50" i="19"/>
  <c r="J50" i="19"/>
  <c r="K50" i="19" s="1"/>
  <c r="I50" i="19"/>
  <c r="G50" i="19"/>
  <c r="H50" i="19" s="1"/>
  <c r="E50" i="19"/>
  <c r="D50" i="19"/>
  <c r="O49" i="19"/>
  <c r="N49" i="19"/>
  <c r="M49" i="19"/>
  <c r="L49" i="19"/>
  <c r="J49" i="19"/>
  <c r="I49" i="19"/>
  <c r="G49" i="19"/>
  <c r="E49" i="19"/>
  <c r="D49" i="19"/>
  <c r="O48" i="19"/>
  <c r="N48" i="19"/>
  <c r="L48" i="19"/>
  <c r="J48" i="19"/>
  <c r="I48" i="19"/>
  <c r="M48" i="19" s="1"/>
  <c r="G48" i="19"/>
  <c r="E48" i="19"/>
  <c r="F48" i="19" s="1"/>
  <c r="D48" i="19"/>
  <c r="O47" i="19"/>
  <c r="N47" i="19"/>
  <c r="L47" i="19"/>
  <c r="J47" i="19"/>
  <c r="I47" i="19"/>
  <c r="G47" i="19"/>
  <c r="E47" i="19"/>
  <c r="F47" i="19" s="1"/>
  <c r="D47" i="19"/>
  <c r="R46" i="19"/>
  <c r="O46" i="19"/>
  <c r="N46" i="19"/>
  <c r="L46" i="19"/>
  <c r="J46" i="19"/>
  <c r="I46" i="19"/>
  <c r="G46" i="19"/>
  <c r="E46" i="19"/>
  <c r="D46" i="19"/>
  <c r="R45" i="19"/>
  <c r="O45" i="19"/>
  <c r="N45" i="19"/>
  <c r="L45" i="19"/>
  <c r="J45" i="19"/>
  <c r="I45" i="19"/>
  <c r="G45" i="19"/>
  <c r="E45" i="19"/>
  <c r="F45" i="19" s="1"/>
  <c r="D45" i="19"/>
  <c r="O44" i="19"/>
  <c r="N44" i="19"/>
  <c r="L44" i="19"/>
  <c r="J44" i="19"/>
  <c r="I44" i="19"/>
  <c r="H44" i="19"/>
  <c r="G44" i="19"/>
  <c r="F44" i="19"/>
  <c r="E44" i="19"/>
  <c r="D44" i="19"/>
  <c r="O43" i="19"/>
  <c r="N43" i="19"/>
  <c r="L43" i="19"/>
  <c r="K43" i="19" s="1"/>
  <c r="J43" i="19"/>
  <c r="I43" i="19"/>
  <c r="G43" i="19"/>
  <c r="E43" i="19"/>
  <c r="D43" i="19"/>
  <c r="O42" i="19"/>
  <c r="N42" i="19"/>
  <c r="L42" i="19"/>
  <c r="J42" i="19"/>
  <c r="I42" i="19"/>
  <c r="G42" i="19"/>
  <c r="E42" i="19"/>
  <c r="D42" i="19"/>
  <c r="P41" i="19"/>
  <c r="O41" i="19"/>
  <c r="N41" i="19"/>
  <c r="L41" i="19"/>
  <c r="J41" i="19"/>
  <c r="K41" i="19" s="1"/>
  <c r="I41" i="19"/>
  <c r="M41" i="19" s="1"/>
  <c r="G41" i="19"/>
  <c r="H41" i="19" s="1"/>
  <c r="E41" i="19"/>
  <c r="D41" i="19"/>
  <c r="O40" i="19"/>
  <c r="N40" i="19"/>
  <c r="L40" i="19"/>
  <c r="J40" i="19"/>
  <c r="I40" i="19"/>
  <c r="G40" i="19"/>
  <c r="E40" i="19"/>
  <c r="F40" i="19" s="1"/>
  <c r="D40" i="19"/>
  <c r="P39" i="19"/>
  <c r="O39" i="19"/>
  <c r="N39" i="19"/>
  <c r="L39" i="19"/>
  <c r="J39" i="19"/>
  <c r="I39" i="19"/>
  <c r="G39" i="19"/>
  <c r="F39" i="19" s="1"/>
  <c r="E39" i="19"/>
  <c r="D39" i="19"/>
  <c r="R38" i="19"/>
  <c r="O38" i="19"/>
  <c r="N38" i="19"/>
  <c r="L38" i="19"/>
  <c r="J38" i="19"/>
  <c r="I38" i="19"/>
  <c r="G38" i="19"/>
  <c r="E38" i="19"/>
  <c r="D38" i="19"/>
  <c r="O37" i="19"/>
  <c r="N37" i="19"/>
  <c r="L37" i="19"/>
  <c r="M37" i="19" s="1"/>
  <c r="J37" i="19"/>
  <c r="I37" i="19"/>
  <c r="G37" i="19"/>
  <c r="F37" i="19"/>
  <c r="E37" i="19"/>
  <c r="D37" i="19"/>
  <c r="O36" i="19"/>
  <c r="N36" i="19"/>
  <c r="L36" i="19"/>
  <c r="J36" i="19"/>
  <c r="K36" i="19" s="1"/>
  <c r="I36" i="19"/>
  <c r="G36" i="19"/>
  <c r="H36" i="19" s="1"/>
  <c r="E36" i="19"/>
  <c r="D36" i="19"/>
  <c r="O35" i="19"/>
  <c r="N35" i="19"/>
  <c r="L35" i="19"/>
  <c r="J35" i="19"/>
  <c r="I35" i="19"/>
  <c r="G35" i="19"/>
  <c r="F35" i="19" s="1"/>
  <c r="E35" i="19"/>
  <c r="D35" i="19"/>
  <c r="O34" i="19"/>
  <c r="N34" i="19"/>
  <c r="L34" i="19"/>
  <c r="K34" i="19" s="1"/>
  <c r="J34" i="19"/>
  <c r="I34" i="19"/>
  <c r="G34" i="19"/>
  <c r="E34" i="19"/>
  <c r="D34" i="19"/>
  <c r="P33" i="19"/>
  <c r="O33" i="19"/>
  <c r="N33" i="19"/>
  <c r="L33" i="19"/>
  <c r="J33" i="19"/>
  <c r="I33" i="19"/>
  <c r="G33" i="19"/>
  <c r="F33" i="19" s="1"/>
  <c r="E33" i="19"/>
  <c r="D33" i="19"/>
  <c r="O32" i="19"/>
  <c r="N32" i="19"/>
  <c r="L32" i="19"/>
  <c r="J32" i="19"/>
  <c r="I32" i="19"/>
  <c r="G32" i="19"/>
  <c r="H32" i="19" s="1"/>
  <c r="E32" i="19"/>
  <c r="D32" i="19"/>
  <c r="O31" i="19"/>
  <c r="N31" i="19"/>
  <c r="L31" i="19"/>
  <c r="J31" i="19"/>
  <c r="I31" i="19"/>
  <c r="G31" i="19"/>
  <c r="E31" i="19"/>
  <c r="F31" i="19" s="1"/>
  <c r="D31" i="19"/>
  <c r="O30" i="19"/>
  <c r="N30" i="19"/>
  <c r="L30" i="19"/>
  <c r="J30" i="19"/>
  <c r="I30" i="19"/>
  <c r="G30" i="19"/>
  <c r="E30" i="19"/>
  <c r="D30" i="19"/>
  <c r="H30" i="19" s="1"/>
  <c r="R29" i="19"/>
  <c r="O29" i="19"/>
  <c r="N29" i="19"/>
  <c r="L29" i="19"/>
  <c r="J29" i="19"/>
  <c r="K29" i="19" s="1"/>
  <c r="I29" i="19"/>
  <c r="G29" i="19"/>
  <c r="F29" i="19" s="1"/>
  <c r="E29" i="19"/>
  <c r="D29" i="19"/>
  <c r="O28" i="19"/>
  <c r="N28" i="19"/>
  <c r="L28" i="19"/>
  <c r="J28" i="19"/>
  <c r="I28" i="19"/>
  <c r="G28" i="19"/>
  <c r="E28" i="19"/>
  <c r="D28" i="19"/>
  <c r="O27" i="19"/>
  <c r="P27" i="19" s="1"/>
  <c r="N27" i="19"/>
  <c r="L27" i="19"/>
  <c r="K27" i="19" s="1"/>
  <c r="J27" i="19"/>
  <c r="I27" i="19"/>
  <c r="H27" i="19"/>
  <c r="G27" i="19"/>
  <c r="E27" i="19"/>
  <c r="F27" i="19" s="1"/>
  <c r="D27" i="19"/>
  <c r="O26" i="19"/>
  <c r="N26" i="19"/>
  <c r="L26" i="19"/>
  <c r="J26" i="19"/>
  <c r="I26" i="19"/>
  <c r="G26" i="19"/>
  <c r="H26" i="19" s="1"/>
  <c r="E26" i="19"/>
  <c r="D26" i="19"/>
  <c r="O25" i="19"/>
  <c r="P25" i="19" s="1"/>
  <c r="N25" i="19"/>
  <c r="L25" i="19"/>
  <c r="J25" i="19"/>
  <c r="I25" i="19"/>
  <c r="G25" i="19"/>
  <c r="F25" i="19" s="1"/>
  <c r="E25" i="19"/>
  <c r="D25" i="19"/>
  <c r="O24" i="19"/>
  <c r="N24" i="19"/>
  <c r="L24" i="19"/>
  <c r="J24" i="19"/>
  <c r="I24" i="19"/>
  <c r="G24" i="19"/>
  <c r="E24" i="19"/>
  <c r="F24" i="19" s="1"/>
  <c r="D24" i="19"/>
  <c r="P23" i="19"/>
  <c r="O23" i="19"/>
  <c r="N23" i="19"/>
  <c r="L23" i="19"/>
  <c r="J23" i="19"/>
  <c r="I23" i="19"/>
  <c r="G23" i="19"/>
  <c r="E23" i="19"/>
  <c r="D23" i="19"/>
  <c r="O22" i="19"/>
  <c r="N22" i="19"/>
  <c r="L22" i="19"/>
  <c r="J22" i="19"/>
  <c r="K22" i="19" s="1"/>
  <c r="I22" i="19"/>
  <c r="G22" i="19"/>
  <c r="F22" i="19" s="1"/>
  <c r="E22" i="19"/>
  <c r="D22" i="19"/>
  <c r="R21" i="19"/>
  <c r="O21" i="19"/>
  <c r="P21" i="19" s="1"/>
  <c r="N21" i="19"/>
  <c r="L21" i="19"/>
  <c r="M21" i="19" s="1"/>
  <c r="V21" i="19" s="1"/>
  <c r="J21" i="19"/>
  <c r="I21" i="19"/>
  <c r="G21" i="19"/>
  <c r="E21" i="19"/>
  <c r="D21" i="19"/>
  <c r="H21" i="19" s="1"/>
  <c r="O20" i="19"/>
  <c r="N20" i="19"/>
  <c r="L20" i="19"/>
  <c r="J20" i="19"/>
  <c r="K20" i="19" s="1"/>
  <c r="I20" i="19"/>
  <c r="G20" i="19"/>
  <c r="E20" i="19"/>
  <c r="D20" i="19"/>
  <c r="O19" i="19"/>
  <c r="N19" i="19"/>
  <c r="L19" i="19"/>
  <c r="J19" i="19"/>
  <c r="I19" i="19"/>
  <c r="G19" i="19"/>
  <c r="H19" i="19" s="1"/>
  <c r="E19" i="19"/>
  <c r="D19" i="19"/>
  <c r="R18" i="19"/>
  <c r="O18" i="19"/>
  <c r="P18" i="19" s="1"/>
  <c r="N18" i="19"/>
  <c r="L18" i="19"/>
  <c r="K18" i="19" s="1"/>
  <c r="J18" i="19"/>
  <c r="I18" i="19"/>
  <c r="G18" i="19"/>
  <c r="E18" i="19"/>
  <c r="F18" i="19" s="1"/>
  <c r="D18" i="19"/>
  <c r="O17" i="19"/>
  <c r="N17" i="19"/>
  <c r="L17" i="19"/>
  <c r="J17" i="19"/>
  <c r="I17" i="19"/>
  <c r="G17" i="19"/>
  <c r="H17" i="19" s="1"/>
  <c r="E17" i="19"/>
  <c r="F17" i="19" s="1"/>
  <c r="D17" i="19"/>
  <c r="O16" i="19"/>
  <c r="N16" i="19"/>
  <c r="L16" i="19"/>
  <c r="J16" i="19"/>
  <c r="I16" i="19"/>
  <c r="G16" i="19"/>
  <c r="E16" i="19"/>
  <c r="F16" i="19" s="1"/>
  <c r="D16" i="19"/>
  <c r="O15" i="19"/>
  <c r="N15" i="19"/>
  <c r="L15" i="19"/>
  <c r="J15" i="19"/>
  <c r="I15" i="19"/>
  <c r="G15" i="19"/>
  <c r="E15" i="19"/>
  <c r="D15" i="19"/>
  <c r="O14" i="19"/>
  <c r="N14" i="19"/>
  <c r="L14" i="19"/>
  <c r="J14" i="19"/>
  <c r="K14" i="19" s="1"/>
  <c r="I14" i="19"/>
  <c r="G14" i="19"/>
  <c r="E14" i="19"/>
  <c r="D14" i="19"/>
  <c r="P13" i="19"/>
  <c r="O13" i="19"/>
  <c r="N13" i="19"/>
  <c r="L13" i="19"/>
  <c r="M13" i="19" s="1"/>
  <c r="J13" i="19"/>
  <c r="I13" i="19"/>
  <c r="G13" i="19"/>
  <c r="E13" i="19"/>
  <c r="D13" i="19"/>
  <c r="O12" i="19"/>
  <c r="P12" i="19" s="1"/>
  <c r="N12" i="19"/>
  <c r="L12" i="19"/>
  <c r="J12" i="19"/>
  <c r="I12" i="19"/>
  <c r="G12" i="19"/>
  <c r="F12" i="19" s="1"/>
  <c r="E12" i="19"/>
  <c r="D12" i="19"/>
  <c r="O11" i="19"/>
  <c r="N11" i="19"/>
  <c r="L11" i="19"/>
  <c r="J11" i="19"/>
  <c r="I11" i="19"/>
  <c r="G11" i="19"/>
  <c r="H11" i="19" s="1"/>
  <c r="F11" i="19"/>
  <c r="E11" i="19"/>
  <c r="D11" i="19"/>
  <c r="O10" i="19"/>
  <c r="N10" i="19"/>
  <c r="L10" i="19"/>
  <c r="J10" i="19"/>
  <c r="I10" i="19"/>
  <c r="G10" i="19"/>
  <c r="H10" i="19" s="1"/>
  <c r="E10" i="19"/>
  <c r="D10" i="19"/>
  <c r="Q207" i="19"/>
  <c r="O9" i="19"/>
  <c r="O207" i="19" s="1"/>
  <c r="N9" i="19"/>
  <c r="N207" i="19" s="1"/>
  <c r="L9" i="19"/>
  <c r="L207" i="19" s="1"/>
  <c r="J9" i="19"/>
  <c r="J207" i="19" s="1"/>
  <c r="I9" i="19"/>
  <c r="I207" i="19" s="1"/>
  <c r="G9" i="19"/>
  <c r="H9" i="19" s="1"/>
  <c r="E9" i="19"/>
  <c r="D9" i="19"/>
  <c r="V188" i="19" l="1"/>
  <c r="W188" i="19" s="1"/>
  <c r="W21" i="19"/>
  <c r="W181" i="19"/>
  <c r="R207" i="19"/>
  <c r="R12" i="19"/>
  <c r="P19" i="19"/>
  <c r="R26" i="19"/>
  <c r="P50" i="19"/>
  <c r="R95" i="19"/>
  <c r="V95" i="19" s="1"/>
  <c r="W95" i="19" s="1"/>
  <c r="R109" i="19"/>
  <c r="V110" i="19"/>
  <c r="W110" i="19" s="1"/>
  <c r="R127" i="19"/>
  <c r="P131" i="19"/>
  <c r="R137" i="19"/>
  <c r="R153" i="19"/>
  <c r="R158" i="19"/>
  <c r="V158" i="19" s="1"/>
  <c r="W158" i="19" s="1"/>
  <c r="R160" i="19"/>
  <c r="V189" i="19"/>
  <c r="W189" i="19" s="1"/>
  <c r="R200" i="19"/>
  <c r="R20" i="19"/>
  <c r="R44" i="19"/>
  <c r="R51" i="19"/>
  <c r="R53" i="19"/>
  <c r="R64" i="19"/>
  <c r="V64" i="19" s="1"/>
  <c r="W64" i="19" s="1"/>
  <c r="P89" i="19"/>
  <c r="P95" i="19"/>
  <c r="R101" i="19"/>
  <c r="R103" i="19"/>
  <c r="P108" i="19"/>
  <c r="P118" i="19"/>
  <c r="R152" i="19"/>
  <c r="V152" i="19" s="1"/>
  <c r="W152" i="19" s="1"/>
  <c r="R165" i="19"/>
  <c r="R177" i="19"/>
  <c r="R182" i="19"/>
  <c r="P201" i="19"/>
  <c r="R11" i="19"/>
  <c r="P177" i="19"/>
  <c r="R190" i="19"/>
  <c r="V197" i="19"/>
  <c r="W197" i="19" s="1"/>
  <c r="R61" i="19"/>
  <c r="V61" i="19" s="1"/>
  <c r="W61" i="19" s="1"/>
  <c r="V62" i="19"/>
  <c r="W62" i="19" s="1"/>
  <c r="R73" i="19"/>
  <c r="V73" i="19" s="1"/>
  <c r="W73" i="19" s="1"/>
  <c r="P77" i="19"/>
  <c r="R78" i="19"/>
  <c r="R111" i="19"/>
  <c r="V111" i="19" s="1"/>
  <c r="W111" i="19" s="1"/>
  <c r="V121" i="19"/>
  <c r="W121" i="19" s="1"/>
  <c r="R123" i="19"/>
  <c r="R129" i="19"/>
  <c r="P150" i="19"/>
  <c r="R156" i="19"/>
  <c r="P190" i="19"/>
  <c r="V205" i="19"/>
  <c r="W205" i="19" s="1"/>
  <c r="P10" i="19"/>
  <c r="P15" i="19"/>
  <c r="R17" i="19"/>
  <c r="R24" i="19"/>
  <c r="R31" i="19"/>
  <c r="P36" i="19"/>
  <c r="P42" i="19"/>
  <c r="P47" i="19"/>
  <c r="P60" i="19"/>
  <c r="P78" i="19"/>
  <c r="P105" i="19"/>
  <c r="P116" i="19"/>
  <c r="P124" i="19"/>
  <c r="V143" i="19"/>
  <c r="W143" i="19" s="1"/>
  <c r="P17" i="19"/>
  <c r="P37" i="19"/>
  <c r="R49" i="19"/>
  <c r="V49" i="19" s="1"/>
  <c r="W49" i="19" s="1"/>
  <c r="R93" i="19"/>
  <c r="V200" i="19"/>
  <c r="W200" i="19" s="1"/>
  <c r="P79" i="19"/>
  <c r="R92" i="19"/>
  <c r="P93" i="19"/>
  <c r="P98" i="19"/>
  <c r="R100" i="19"/>
  <c r="V100" i="19" s="1"/>
  <c r="W100" i="19" s="1"/>
  <c r="P157" i="19"/>
  <c r="P198" i="19"/>
  <c r="V60" i="19"/>
  <c r="W60" i="19" s="1"/>
  <c r="V116" i="19"/>
  <c r="W116" i="19" s="1"/>
  <c r="P130" i="19"/>
  <c r="R148" i="19"/>
  <c r="P168" i="19"/>
  <c r="R174" i="19"/>
  <c r="P192" i="19"/>
  <c r="P193" i="19"/>
  <c r="M207" i="19"/>
  <c r="M82" i="19"/>
  <c r="V82" i="19" s="1"/>
  <c r="W82" i="19" s="1"/>
  <c r="K100" i="19"/>
  <c r="M163" i="19"/>
  <c r="M167" i="19"/>
  <c r="K39" i="19"/>
  <c r="M44" i="19"/>
  <c r="V44" i="19" s="1"/>
  <c r="W44" i="19" s="1"/>
  <c r="M84" i="19"/>
  <c r="V84" i="19" s="1"/>
  <c r="W84" i="19" s="1"/>
  <c r="M148" i="19"/>
  <c r="M174" i="19"/>
  <c r="K57" i="19"/>
  <c r="K63" i="19"/>
  <c r="K68" i="19"/>
  <c r="K84" i="19"/>
  <c r="K108" i="19"/>
  <c r="K109" i="19"/>
  <c r="K138" i="19"/>
  <c r="K148" i="19"/>
  <c r="K103" i="19"/>
  <c r="M185" i="19"/>
  <c r="V185" i="19" s="1"/>
  <c r="W185" i="19" s="1"/>
  <c r="M187" i="19"/>
  <c r="V187" i="19" s="1"/>
  <c r="W187" i="19" s="1"/>
  <c r="K45" i="19"/>
  <c r="K80" i="19"/>
  <c r="K159" i="19"/>
  <c r="K175" i="19"/>
  <c r="K199" i="19"/>
  <c r="M46" i="19"/>
  <c r="V46" i="19" s="1"/>
  <c r="W46" i="19" s="1"/>
  <c r="M58" i="19"/>
  <c r="M70" i="19"/>
  <c r="V70" i="19" s="1"/>
  <c r="W70" i="19" s="1"/>
  <c r="M80" i="19"/>
  <c r="V80" i="19" s="1"/>
  <c r="W80" i="19" s="1"/>
  <c r="M125" i="19"/>
  <c r="M127" i="19"/>
  <c r="V127" i="19" s="1"/>
  <c r="W127" i="19" s="1"/>
  <c r="K130" i="19"/>
  <c r="M145" i="19"/>
  <c r="M201" i="19"/>
  <c r="V201" i="19" s="1"/>
  <c r="W201" i="19" s="1"/>
  <c r="M10" i="19"/>
  <c r="K16" i="19"/>
  <c r="K30" i="19"/>
  <c r="M81" i="19"/>
  <c r="M86" i="19"/>
  <c r="V86" i="19" s="1"/>
  <c r="W86" i="19" s="1"/>
  <c r="K105" i="19"/>
  <c r="M106" i="19"/>
  <c r="K119" i="19"/>
  <c r="M126" i="19"/>
  <c r="M131" i="19"/>
  <c r="M132" i="19"/>
  <c r="V132" i="19" s="1"/>
  <c r="W132" i="19" s="1"/>
  <c r="M135" i="19"/>
  <c r="V135" i="19" s="1"/>
  <c r="W135" i="19" s="1"/>
  <c r="K150" i="19"/>
  <c r="M161" i="19"/>
  <c r="M172" i="19"/>
  <c r="K188" i="19"/>
  <c r="M36" i="19"/>
  <c r="M19" i="19"/>
  <c r="M24" i="19"/>
  <c r="V24" i="19" s="1"/>
  <c r="W24" i="19" s="1"/>
  <c r="M26" i="19"/>
  <c r="M31" i="19"/>
  <c r="V31" i="19" s="1"/>
  <c r="W31" i="19" s="1"/>
  <c r="K42" i="19"/>
  <c r="K49" i="19"/>
  <c r="K66" i="19"/>
  <c r="M77" i="19"/>
  <c r="V77" i="19" s="1"/>
  <c r="W77" i="19" s="1"/>
  <c r="K82" i="19"/>
  <c r="K87" i="19"/>
  <c r="M88" i="19"/>
  <c r="M119" i="19"/>
  <c r="V119" i="19" s="1"/>
  <c r="W119" i="19" s="1"/>
  <c r="M141" i="19"/>
  <c r="K157" i="19"/>
  <c r="K172" i="19"/>
  <c r="M179" i="19"/>
  <c r="P16" i="19"/>
  <c r="H33" i="19"/>
  <c r="F51" i="19"/>
  <c r="K56" i="19"/>
  <c r="R60" i="19"/>
  <c r="H71" i="19"/>
  <c r="K98" i="19"/>
  <c r="M98" i="19"/>
  <c r="M14" i="19"/>
  <c r="V14" i="19" s="1"/>
  <c r="W14" i="19" s="1"/>
  <c r="K15" i="19"/>
  <c r="H16" i="19"/>
  <c r="K19" i="19"/>
  <c r="M20" i="19"/>
  <c r="F21" i="19"/>
  <c r="M22" i="19"/>
  <c r="H24" i="19"/>
  <c r="P24" i="19"/>
  <c r="R25" i="19"/>
  <c r="K26" i="19"/>
  <c r="R27" i="19"/>
  <c r="M29" i="19"/>
  <c r="V29" i="19" s="1"/>
  <c r="W29" i="19" s="1"/>
  <c r="F30" i="19"/>
  <c r="H31" i="19"/>
  <c r="P31" i="19"/>
  <c r="R37" i="19"/>
  <c r="V37" i="19" s="1"/>
  <c r="W37" i="19" s="1"/>
  <c r="P38" i="19"/>
  <c r="F42" i="19"/>
  <c r="P43" i="19"/>
  <c r="K44" i="19"/>
  <c r="H45" i="19"/>
  <c r="P46" i="19"/>
  <c r="M47" i="19"/>
  <c r="P49" i="19"/>
  <c r="M50" i="19"/>
  <c r="H51" i="19"/>
  <c r="F52" i="19"/>
  <c r="R52" i="19"/>
  <c r="F55" i="19"/>
  <c r="R55" i="19"/>
  <c r="V55" i="19" s="1"/>
  <c r="W55" i="19" s="1"/>
  <c r="M56" i="19"/>
  <c r="P67" i="19"/>
  <c r="R71" i="19"/>
  <c r="V71" i="19" s="1"/>
  <c r="W71" i="19" s="1"/>
  <c r="P71" i="19"/>
  <c r="P103" i="19"/>
  <c r="F121" i="19"/>
  <c r="H121" i="19"/>
  <c r="K10" i="19"/>
  <c r="M18" i="19"/>
  <c r="V18" i="19" s="1"/>
  <c r="W18" i="19" s="1"/>
  <c r="H39" i="19"/>
  <c r="M15" i="19"/>
  <c r="P76" i="19"/>
  <c r="R76" i="19"/>
  <c r="R41" i="19"/>
  <c r="V41" i="19" s="1"/>
  <c r="W41" i="19" s="1"/>
  <c r="H49" i="19"/>
  <c r="M54" i="19"/>
  <c r="V54" i="19" s="1"/>
  <c r="W54" i="19" s="1"/>
  <c r="M63" i="19"/>
  <c r="V63" i="19" s="1"/>
  <c r="W63" i="19" s="1"/>
  <c r="H64" i="19"/>
  <c r="R65" i="19"/>
  <c r="V65" i="19" s="1"/>
  <c r="W65" i="19" s="1"/>
  <c r="F67" i="19"/>
  <c r="H67" i="19"/>
  <c r="M74" i="19"/>
  <c r="K74" i="19"/>
  <c r="F103" i="19"/>
  <c r="K32" i="19"/>
  <c r="R34" i="19"/>
  <c r="R43" i="19"/>
  <c r="F9" i="19"/>
  <c r="K11" i="19"/>
  <c r="M12" i="19"/>
  <c r="V12" i="19" s="1"/>
  <c r="W12" i="19" s="1"/>
  <c r="F13" i="19"/>
  <c r="R13" i="19"/>
  <c r="V13" i="19" s="1"/>
  <c r="W13" i="19" s="1"/>
  <c r="H22" i="19"/>
  <c r="M27" i="19"/>
  <c r="K33" i="19"/>
  <c r="F34" i="19"/>
  <c r="H35" i="19"/>
  <c r="P35" i="19"/>
  <c r="H37" i="19"/>
  <c r="F10" i="19"/>
  <c r="R10" i="19"/>
  <c r="M11" i="19"/>
  <c r="K12" i="19"/>
  <c r="H13" i="19"/>
  <c r="H14" i="19"/>
  <c r="P14" i="19"/>
  <c r="H18" i="19"/>
  <c r="K21" i="19"/>
  <c r="P22" i="19"/>
  <c r="K24" i="19"/>
  <c r="P26" i="19"/>
  <c r="F28" i="19"/>
  <c r="P29" i="19"/>
  <c r="F32" i="19"/>
  <c r="M33" i="19"/>
  <c r="M34" i="19"/>
  <c r="V34" i="19" s="1"/>
  <c r="W34" i="19" s="1"/>
  <c r="R35" i="19"/>
  <c r="F38" i="19"/>
  <c r="M39" i="19"/>
  <c r="F41" i="19"/>
  <c r="H47" i="19"/>
  <c r="K48" i="19"/>
  <c r="M52" i="19"/>
  <c r="P53" i="19"/>
  <c r="H61" i="19"/>
  <c r="F68" i="19"/>
  <c r="K113" i="19"/>
  <c r="M113" i="19"/>
  <c r="V113" i="19" s="1"/>
  <c r="W113" i="19" s="1"/>
  <c r="F20" i="19"/>
  <c r="K25" i="19"/>
  <c r="P30" i="19"/>
  <c r="K35" i="19"/>
  <c r="P45" i="19"/>
  <c r="M23" i="19"/>
  <c r="R28" i="19"/>
  <c r="H58" i="19"/>
  <c r="H23" i="19"/>
  <c r="R33" i="19"/>
  <c r="R36" i="19"/>
  <c r="M38" i="19"/>
  <c r="V38" i="19" s="1"/>
  <c r="W38" i="19" s="1"/>
  <c r="R47" i="19"/>
  <c r="R57" i="19"/>
  <c r="V57" i="19" s="1"/>
  <c r="W57" i="19" s="1"/>
  <c r="R59" i="19"/>
  <c r="H63" i="19"/>
  <c r="P69" i="19"/>
  <c r="R69" i="19"/>
  <c r="M76" i="19"/>
  <c r="R87" i="19"/>
  <c r="V87" i="19" s="1"/>
  <c r="W87" i="19" s="1"/>
  <c r="P87" i="19"/>
  <c r="M90" i="19"/>
  <c r="K90" i="19"/>
  <c r="F119" i="19"/>
  <c r="H15" i="19"/>
  <c r="M16" i="19"/>
  <c r="R19" i="19"/>
  <c r="H25" i="19"/>
  <c r="M28" i="19"/>
  <c r="M30" i="19"/>
  <c r="H53" i="19"/>
  <c r="P11" i="19"/>
  <c r="K13" i="19"/>
  <c r="F14" i="19"/>
  <c r="F15" i="19"/>
  <c r="R15" i="19"/>
  <c r="R16" i="19"/>
  <c r="K17" i="19"/>
  <c r="F23" i="19"/>
  <c r="R23" i="19"/>
  <c r="K28" i="19"/>
  <c r="H29" i="19"/>
  <c r="F36" i="19"/>
  <c r="K38" i="19"/>
  <c r="K40" i="19"/>
  <c r="P57" i="19"/>
  <c r="H59" i="19"/>
  <c r="K61" i="19"/>
  <c r="F63" i="19"/>
  <c r="P63" i="19"/>
  <c r="K64" i="19"/>
  <c r="R74" i="19"/>
  <c r="P74" i="19"/>
  <c r="K76" i="19"/>
  <c r="F82" i="19"/>
  <c r="H82" i="19"/>
  <c r="H93" i="19"/>
  <c r="F93" i="19"/>
  <c r="H69" i="19"/>
  <c r="F69" i="19"/>
  <c r="K72" i="19"/>
  <c r="M72" i="19"/>
  <c r="P85" i="19"/>
  <c r="R91" i="19"/>
  <c r="R94" i="19"/>
  <c r="F100" i="19"/>
  <c r="K104" i="19"/>
  <c r="F106" i="19"/>
  <c r="P109" i="19"/>
  <c r="M117" i="19"/>
  <c r="R119" i="19"/>
  <c r="P126" i="19"/>
  <c r="F128" i="19"/>
  <c r="R131" i="19"/>
  <c r="M137" i="19"/>
  <c r="V137" i="19" s="1"/>
  <c r="W137" i="19" s="1"/>
  <c r="H138" i="19"/>
  <c r="P142" i="19"/>
  <c r="R146" i="19"/>
  <c r="K151" i="19"/>
  <c r="H152" i="19"/>
  <c r="P153" i="19"/>
  <c r="H155" i="19"/>
  <c r="F158" i="19"/>
  <c r="M159" i="19"/>
  <c r="V159" i="19" s="1"/>
  <c r="W159" i="19" s="1"/>
  <c r="M160" i="19"/>
  <c r="V160" i="19" s="1"/>
  <c r="W160" i="19" s="1"/>
  <c r="F161" i="19"/>
  <c r="M164" i="19"/>
  <c r="V164" i="19" s="1"/>
  <c r="W164" i="19" s="1"/>
  <c r="P165" i="19"/>
  <c r="R169" i="19"/>
  <c r="V169" i="19" s="1"/>
  <c r="W169" i="19" s="1"/>
  <c r="M171" i="19"/>
  <c r="P172" i="19"/>
  <c r="R176" i="19"/>
  <c r="F178" i="19"/>
  <c r="H179" i="19"/>
  <c r="P179" i="19"/>
  <c r="H183" i="19"/>
  <c r="M184" i="19"/>
  <c r="R186" i="19"/>
  <c r="H190" i="19"/>
  <c r="K191" i="19"/>
  <c r="R196" i="19"/>
  <c r="V196" i="19" s="1"/>
  <c r="W196" i="19" s="1"/>
  <c r="K198" i="19"/>
  <c r="M204" i="19"/>
  <c r="V204" i="19" s="1"/>
  <c r="W204" i="19" s="1"/>
  <c r="H205" i="19"/>
  <c r="P65" i="19"/>
  <c r="M66" i="19"/>
  <c r="M69" i="19"/>
  <c r="V69" i="19" s="1"/>
  <c r="W69" i="19" s="1"/>
  <c r="F71" i="19"/>
  <c r="K73" i="19"/>
  <c r="F74" i="19"/>
  <c r="M75" i="19"/>
  <c r="H85" i="19"/>
  <c r="R85" i="19"/>
  <c r="F88" i="19"/>
  <c r="F91" i="19"/>
  <c r="K93" i="19"/>
  <c r="R114" i="19"/>
  <c r="R126" i="19"/>
  <c r="K135" i="19"/>
  <c r="R136" i="19"/>
  <c r="M138" i="19"/>
  <c r="R142" i="19"/>
  <c r="R145" i="19"/>
  <c r="R150" i="19"/>
  <c r="M151" i="19"/>
  <c r="P156" i="19"/>
  <c r="M157" i="19"/>
  <c r="H159" i="19"/>
  <c r="K164" i="19"/>
  <c r="H165" i="19"/>
  <c r="H166" i="19"/>
  <c r="K167" i="19"/>
  <c r="H168" i="19"/>
  <c r="P169" i="19"/>
  <c r="R172" i="19"/>
  <c r="R173" i="19"/>
  <c r="V173" i="19" s="1"/>
  <c r="W173" i="19" s="1"/>
  <c r="K174" i="19"/>
  <c r="H178" i="19"/>
  <c r="F183" i="19"/>
  <c r="R183" i="19"/>
  <c r="V183" i="19" s="1"/>
  <c r="W183" i="19" s="1"/>
  <c r="R184" i="19"/>
  <c r="K185" i="19"/>
  <c r="F186" i="19"/>
  <c r="P187" i="19"/>
  <c r="H189" i="19"/>
  <c r="M191" i="19"/>
  <c r="F193" i="19"/>
  <c r="R193" i="19"/>
  <c r="V193" i="19" s="1"/>
  <c r="W193" i="19" s="1"/>
  <c r="M195" i="19"/>
  <c r="M198" i="19"/>
  <c r="H199" i="19"/>
  <c r="K201" i="19"/>
  <c r="M78" i="19"/>
  <c r="V78" i="19" s="1"/>
  <c r="W78" i="19" s="1"/>
  <c r="F80" i="19"/>
  <c r="R81" i="19"/>
  <c r="R83" i="19"/>
  <c r="P86" i="19"/>
  <c r="R89" i="19"/>
  <c r="F92" i="19"/>
  <c r="F98" i="19"/>
  <c r="H127" i="19"/>
  <c r="H144" i="19"/>
  <c r="H149" i="19"/>
  <c r="M168" i="19"/>
  <c r="M177" i="19"/>
  <c r="V177" i="19" s="1"/>
  <c r="W177" i="19" s="1"/>
  <c r="K111" i="19"/>
  <c r="H112" i="19"/>
  <c r="P113" i="19"/>
  <c r="M114" i="19"/>
  <c r="R115" i="19"/>
  <c r="K121" i="19"/>
  <c r="F122" i="19"/>
  <c r="H124" i="19"/>
  <c r="F127" i="19"/>
  <c r="F132" i="19"/>
  <c r="P132" i="19"/>
  <c r="H134" i="19"/>
  <c r="R134" i="19"/>
  <c r="V134" i="19" s="1"/>
  <c r="W134" i="19" s="1"/>
  <c r="F140" i="19"/>
  <c r="P140" i="19"/>
  <c r="F145" i="19"/>
  <c r="K152" i="19"/>
  <c r="H153" i="19"/>
  <c r="M156" i="19"/>
  <c r="K158" i="19"/>
  <c r="R159" i="19"/>
  <c r="K161" i="19"/>
  <c r="F162" i="19"/>
  <c r="R166" i="19"/>
  <c r="V166" i="19" s="1"/>
  <c r="W166" i="19" s="1"/>
  <c r="H169" i="19"/>
  <c r="P173" i="19"/>
  <c r="F176" i="19"/>
  <c r="F180" i="19"/>
  <c r="P180" i="19"/>
  <c r="K182" i="19"/>
  <c r="P184" i="19"/>
  <c r="M192" i="19"/>
  <c r="V192" i="19" s="1"/>
  <c r="W192" i="19" s="1"/>
  <c r="R194" i="19"/>
  <c r="K196" i="19"/>
  <c r="H197" i="19"/>
  <c r="F200" i="19"/>
  <c r="H203" i="19"/>
  <c r="P204" i="19"/>
  <c r="K205" i="19"/>
  <c r="K79" i="19"/>
  <c r="P84" i="19"/>
  <c r="K94" i="19"/>
  <c r="K97" i="19"/>
  <c r="P99" i="19"/>
  <c r="P102" i="19"/>
  <c r="M124" i="19"/>
  <c r="V124" i="19" s="1"/>
  <c r="W124" i="19" s="1"/>
  <c r="R135" i="19"/>
  <c r="K65" i="19"/>
  <c r="F66" i="19"/>
  <c r="R66" i="19"/>
  <c r="M68" i="19"/>
  <c r="P70" i="19"/>
  <c r="K71" i="19"/>
  <c r="H72" i="19"/>
  <c r="P73" i="19"/>
  <c r="F75" i="19"/>
  <c r="R75" i="19"/>
  <c r="H81" i="19"/>
  <c r="R84" i="19"/>
  <c r="M85" i="19"/>
  <c r="V85" i="19" s="1"/>
  <c r="W85" i="19" s="1"/>
  <c r="H87" i="19"/>
  <c r="K88" i="19"/>
  <c r="H89" i="19"/>
  <c r="P90" i="19"/>
  <c r="M91" i="19"/>
  <c r="M92" i="19"/>
  <c r="V92" i="19" s="1"/>
  <c r="W92" i="19" s="1"/>
  <c r="M94" i="19"/>
  <c r="R97" i="19"/>
  <c r="R99" i="19"/>
  <c r="R102" i="19"/>
  <c r="M103" i="19"/>
  <c r="V103" i="19" s="1"/>
  <c r="W103" i="19" s="1"/>
  <c r="F104" i="19"/>
  <c r="F108" i="19"/>
  <c r="R118" i="19"/>
  <c r="R122" i="19"/>
  <c r="V122" i="19" s="1"/>
  <c r="W122" i="19" s="1"/>
  <c r="M129" i="19"/>
  <c r="V129" i="19" s="1"/>
  <c r="W129" i="19" s="1"/>
  <c r="F135" i="19"/>
  <c r="M140" i="19"/>
  <c r="V140" i="19" s="1"/>
  <c r="W140" i="19" s="1"/>
  <c r="K142" i="19"/>
  <c r="M146" i="19"/>
  <c r="V146" i="19" s="1"/>
  <c r="W146" i="19" s="1"/>
  <c r="K149" i="19"/>
  <c r="K153" i="19"/>
  <c r="H154" i="19"/>
  <c r="H157" i="19"/>
  <c r="R157" i="19"/>
  <c r="P160" i="19"/>
  <c r="R161" i="19"/>
  <c r="F163" i="19"/>
  <c r="P164" i="19"/>
  <c r="M165" i="19"/>
  <c r="F167" i="19"/>
  <c r="R168" i="19"/>
  <c r="F170" i="19"/>
  <c r="H171" i="19"/>
  <c r="P171" i="19"/>
  <c r="P174" i="19"/>
  <c r="M175" i="19"/>
  <c r="M176" i="19"/>
  <c r="F177" i="19"/>
  <c r="M180" i="19"/>
  <c r="V180" i="19" s="1"/>
  <c r="W180" i="19" s="1"/>
  <c r="P181" i="19"/>
  <c r="K183" i="19"/>
  <c r="H184" i="19"/>
  <c r="P185" i="19"/>
  <c r="F188" i="19"/>
  <c r="P188" i="19"/>
  <c r="K190" i="19"/>
  <c r="H191" i="19"/>
  <c r="K193" i="19"/>
  <c r="H194" i="19"/>
  <c r="R198" i="19"/>
  <c r="M199" i="19"/>
  <c r="F201" i="19"/>
  <c r="H204" i="19"/>
  <c r="K77" i="19"/>
  <c r="P82" i="19"/>
  <c r="F87" i="19"/>
  <c r="R90" i="19"/>
  <c r="K92" i="19"/>
  <c r="R108" i="19"/>
  <c r="V108" i="19" s="1"/>
  <c r="W108" i="19" s="1"/>
  <c r="K110" i="19"/>
  <c r="F111" i="19"/>
  <c r="H120" i="19"/>
  <c r="H135" i="19"/>
  <c r="K145" i="19"/>
  <c r="M153" i="19"/>
  <c r="F160" i="19"/>
  <c r="F164" i="19"/>
  <c r="K169" i="19"/>
  <c r="P182" i="19"/>
  <c r="H195" i="19"/>
  <c r="K197" i="19"/>
  <c r="H20" i="19"/>
  <c r="P20" i="19"/>
  <c r="R22" i="19"/>
  <c r="K23" i="19"/>
  <c r="M25" i="19"/>
  <c r="V25" i="19" s="1"/>
  <c r="W25" i="19" s="1"/>
  <c r="F26" i="19"/>
  <c r="H28" i="19"/>
  <c r="P28" i="19"/>
  <c r="R30" i="19"/>
  <c r="K31" i="19"/>
  <c r="M32" i="19"/>
  <c r="V32" i="19" s="1"/>
  <c r="W32" i="19" s="1"/>
  <c r="H34" i="19"/>
  <c r="P34" i="19"/>
  <c r="H38" i="19"/>
  <c r="R39" i="19"/>
  <c r="M40" i="19"/>
  <c r="V40" i="19" s="1"/>
  <c r="W40" i="19" s="1"/>
  <c r="H42" i="19"/>
  <c r="R42" i="19"/>
  <c r="M43" i="19"/>
  <c r="V43" i="19" s="1"/>
  <c r="W43" i="19" s="1"/>
  <c r="P44" i="19"/>
  <c r="K47" i="19"/>
  <c r="F50" i="19"/>
  <c r="P52" i="19"/>
  <c r="K55" i="19"/>
  <c r="F58" i="19"/>
  <c r="H62" i="19"/>
  <c r="R72" i="19"/>
  <c r="M83" i="19"/>
  <c r="H97" i="19"/>
  <c r="H99" i="19"/>
  <c r="H102" i="19"/>
  <c r="F102" i="19"/>
  <c r="H107" i="19"/>
  <c r="M118" i="19"/>
  <c r="F152" i="19"/>
  <c r="R171" i="19"/>
  <c r="P203" i="19"/>
  <c r="R203" i="19"/>
  <c r="P139" i="19"/>
  <c r="R139" i="19"/>
  <c r="R48" i="19"/>
  <c r="V48" i="19" s="1"/>
  <c r="W48" i="19" s="1"/>
  <c r="P48" i="19"/>
  <c r="H54" i="19"/>
  <c r="F54" i="19"/>
  <c r="M59" i="19"/>
  <c r="V59" i="19" s="1"/>
  <c r="W59" i="19" s="1"/>
  <c r="K59" i="19"/>
  <c r="M35" i="19"/>
  <c r="M45" i="19"/>
  <c r="V45" i="19" s="1"/>
  <c r="W45" i="19" s="1"/>
  <c r="H48" i="19"/>
  <c r="R50" i="19"/>
  <c r="M53" i="19"/>
  <c r="V53" i="19" s="1"/>
  <c r="W53" i="19" s="1"/>
  <c r="H56" i="19"/>
  <c r="R58" i="19"/>
  <c r="M101" i="19"/>
  <c r="V101" i="19" s="1"/>
  <c r="W101" i="19" s="1"/>
  <c r="K101" i="19"/>
  <c r="H105" i="19"/>
  <c r="H113" i="19"/>
  <c r="R195" i="19"/>
  <c r="H96" i="19"/>
  <c r="F96" i="19"/>
  <c r="H12" i="19"/>
  <c r="M51" i="19"/>
  <c r="K51" i="19"/>
  <c r="R56" i="19"/>
  <c r="P56" i="19"/>
  <c r="P32" i="19"/>
  <c r="P40" i="19"/>
  <c r="F43" i="19"/>
  <c r="K62" i="19"/>
  <c r="R68" i="19"/>
  <c r="F73" i="19"/>
  <c r="M79" i="19"/>
  <c r="V79" i="19" s="1"/>
  <c r="W79" i="19" s="1"/>
  <c r="H90" i="19"/>
  <c r="M102" i="19"/>
  <c r="V102" i="19" s="1"/>
  <c r="W102" i="19" s="1"/>
  <c r="M104" i="19"/>
  <c r="V104" i="19" s="1"/>
  <c r="W104" i="19" s="1"/>
  <c r="M107" i="19"/>
  <c r="V107" i="19" s="1"/>
  <c r="W107" i="19" s="1"/>
  <c r="K107" i="19"/>
  <c r="M112" i="19"/>
  <c r="H147" i="19"/>
  <c r="F147" i="19"/>
  <c r="R162" i="19"/>
  <c r="P162" i="19"/>
  <c r="F19" i="19"/>
  <c r="R202" i="19"/>
  <c r="V202" i="19" s="1"/>
  <c r="W202" i="19" s="1"/>
  <c r="P202" i="19"/>
  <c r="R14" i="19"/>
  <c r="R32" i="19"/>
  <c r="H40" i="19"/>
  <c r="R40" i="19"/>
  <c r="M42" i="19"/>
  <c r="V42" i="19" s="1"/>
  <c r="W42" i="19" s="1"/>
  <c r="H43" i="19"/>
  <c r="K46" i="19"/>
  <c r="F49" i="19"/>
  <c r="P51" i="19"/>
  <c r="K54" i="19"/>
  <c r="M67" i="19"/>
  <c r="V67" i="19" s="1"/>
  <c r="W67" i="19" s="1"/>
  <c r="H78" i="19"/>
  <c r="R88" i="19"/>
  <c r="M97" i="19"/>
  <c r="P163" i="19"/>
  <c r="R163" i="19"/>
  <c r="H123" i="19"/>
  <c r="F123" i="19"/>
  <c r="H66" i="19"/>
  <c r="K70" i="19"/>
  <c r="F81" i="19"/>
  <c r="P91" i="19"/>
  <c r="R96" i="19"/>
  <c r="V96" i="19" s="1"/>
  <c r="W96" i="19" s="1"/>
  <c r="P96" i="19"/>
  <c r="R106" i="19"/>
  <c r="P106" i="19"/>
  <c r="R125" i="19"/>
  <c r="P125" i="19"/>
  <c r="M142" i="19"/>
  <c r="V142" i="19" s="1"/>
  <c r="W142" i="19" s="1"/>
  <c r="M144" i="19"/>
  <c r="V144" i="19" s="1"/>
  <c r="W144" i="19" s="1"/>
  <c r="K144" i="19"/>
  <c r="R179" i="19"/>
  <c r="P155" i="19"/>
  <c r="R155" i="19"/>
  <c r="M17" i="19"/>
  <c r="V17" i="19" s="1"/>
  <c r="W17" i="19" s="1"/>
  <c r="H46" i="19"/>
  <c r="F46" i="19"/>
  <c r="K37" i="19"/>
  <c r="R138" i="19"/>
  <c r="P138" i="19"/>
  <c r="M93" i="19"/>
  <c r="F94" i="19"/>
  <c r="H110" i="19"/>
  <c r="F110" i="19"/>
  <c r="P110" i="19"/>
  <c r="H115" i="19"/>
  <c r="F115" i="19"/>
  <c r="R117" i="19"/>
  <c r="P117" i="19"/>
  <c r="M120" i="19"/>
  <c r="V120" i="19" s="1"/>
  <c r="W120" i="19" s="1"/>
  <c r="K120" i="19"/>
  <c r="R128" i="19"/>
  <c r="M133" i="19"/>
  <c r="F137" i="19"/>
  <c r="R141" i="19"/>
  <c r="P141" i="19"/>
  <c r="R143" i="19"/>
  <c r="H150" i="19"/>
  <c r="F182" i="19"/>
  <c r="F190" i="19"/>
  <c r="F62" i="19"/>
  <c r="P64" i="19"/>
  <c r="K67" i="19"/>
  <c r="F70" i="19"/>
  <c r="P72" i="19"/>
  <c r="K75" i="19"/>
  <c r="F78" i="19"/>
  <c r="P80" i="19"/>
  <c r="K83" i="19"/>
  <c r="F86" i="19"/>
  <c r="P88" i="19"/>
  <c r="K91" i="19"/>
  <c r="H94" i="19"/>
  <c r="P94" i="19"/>
  <c r="K96" i="19"/>
  <c r="F97" i="19"/>
  <c r="P101" i="19"/>
  <c r="K102" i="19"/>
  <c r="F107" i="19"/>
  <c r="P107" i="19"/>
  <c r="M109" i="19"/>
  <c r="V109" i="19" s="1"/>
  <c r="W109" i="19" s="1"/>
  <c r="H126" i="19"/>
  <c r="R130" i="19"/>
  <c r="K134" i="19"/>
  <c r="H137" i="19"/>
  <c r="H139" i="19"/>
  <c r="F139" i="19"/>
  <c r="M147" i="19"/>
  <c r="V147" i="19" s="1"/>
  <c r="W147" i="19" s="1"/>
  <c r="M154" i="19"/>
  <c r="V154" i="19" s="1"/>
  <c r="W154" i="19" s="1"/>
  <c r="F166" i="19"/>
  <c r="M170" i="19"/>
  <c r="V170" i="19" s="1"/>
  <c r="W170" i="19" s="1"/>
  <c r="F174" i="19"/>
  <c r="M178" i="19"/>
  <c r="V178" i="19" s="1"/>
  <c r="W178" i="19" s="1"/>
  <c r="K181" i="19"/>
  <c r="H185" i="19"/>
  <c r="M186" i="19"/>
  <c r="V186" i="19" s="1"/>
  <c r="W186" i="19" s="1"/>
  <c r="K189" i="19"/>
  <c r="M194" i="19"/>
  <c r="H198" i="19"/>
  <c r="R98" i="19"/>
  <c r="M99" i="19"/>
  <c r="V99" i="19" s="1"/>
  <c r="W99" i="19" s="1"/>
  <c r="K99" i="19"/>
  <c r="H104" i="19"/>
  <c r="R104" i="19"/>
  <c r="P104" i="19"/>
  <c r="F112" i="19"/>
  <c r="R112" i="19"/>
  <c r="P112" i="19"/>
  <c r="M123" i="19"/>
  <c r="K125" i="19"/>
  <c r="H128" i="19"/>
  <c r="M136" i="19"/>
  <c r="V136" i="19" s="1"/>
  <c r="W136" i="19" s="1"/>
  <c r="K136" i="19"/>
  <c r="R144" i="19"/>
  <c r="P146" i="19"/>
  <c r="M149" i="19"/>
  <c r="M162" i="19"/>
  <c r="V162" i="19" s="1"/>
  <c r="W162" i="19" s="1"/>
  <c r="H100" i="19"/>
  <c r="M105" i="19"/>
  <c r="V105" i="19" s="1"/>
  <c r="W105" i="19" s="1"/>
  <c r="M115" i="19"/>
  <c r="V115" i="19" s="1"/>
  <c r="W115" i="19" s="1"/>
  <c r="K115" i="19"/>
  <c r="H118" i="19"/>
  <c r="F118" i="19"/>
  <c r="R133" i="19"/>
  <c r="P133" i="19"/>
  <c r="R151" i="19"/>
  <c r="H161" i="19"/>
  <c r="K171" i="19"/>
  <c r="K179" i="19"/>
  <c r="K187" i="19"/>
  <c r="P114" i="19"/>
  <c r="K117" i="19"/>
  <c r="F120" i="19"/>
  <c r="K126" i="19"/>
  <c r="H129" i="19"/>
  <c r="H131" i="19"/>
  <c r="F131" i="19"/>
  <c r="M139" i="19"/>
  <c r="K141" i="19"/>
  <c r="P147" i="19"/>
  <c r="M150" i="19"/>
  <c r="P154" i="19"/>
  <c r="M155" i="19"/>
  <c r="V155" i="19" s="1"/>
  <c r="W155" i="19" s="1"/>
  <c r="K163" i="19"/>
  <c r="R167" i="19"/>
  <c r="P170" i="19"/>
  <c r="R175" i="19"/>
  <c r="P178" i="19"/>
  <c r="M182" i="19"/>
  <c r="V182" i="19" s="1"/>
  <c r="W182" i="19" s="1"/>
  <c r="P186" i="19"/>
  <c r="M190" i="19"/>
  <c r="V190" i="19" s="1"/>
  <c r="W190" i="19" s="1"/>
  <c r="R191" i="19"/>
  <c r="P194" i="19"/>
  <c r="R199" i="19"/>
  <c r="M203" i="19"/>
  <c r="V203" i="19" s="1"/>
  <c r="W203" i="19" s="1"/>
  <c r="M128" i="19"/>
  <c r="V128" i="19" s="1"/>
  <c r="W128" i="19" s="1"/>
  <c r="K128" i="19"/>
  <c r="R149" i="19"/>
  <c r="P149" i="19"/>
  <c r="P120" i="19"/>
  <c r="K123" i="19"/>
  <c r="F126" i="19"/>
  <c r="P128" i="19"/>
  <c r="K131" i="19"/>
  <c r="F134" i="19"/>
  <c r="P136" i="19"/>
  <c r="K139" i="19"/>
  <c r="F142" i="19"/>
  <c r="P144" i="19"/>
  <c r="K147" i="19"/>
  <c r="F150" i="19"/>
  <c r="P152" i="19"/>
  <c r="K155" i="19"/>
  <c r="K195" i="19"/>
  <c r="F198" i="19"/>
  <c r="P200" i="19"/>
  <c r="K203" i="19"/>
  <c r="F157" i="19"/>
  <c r="P159" i="19"/>
  <c r="K162" i="19"/>
  <c r="F165" i="19"/>
  <c r="P167" i="19"/>
  <c r="K170" i="19"/>
  <c r="F173" i="19"/>
  <c r="P175" i="19"/>
  <c r="K178" i="19"/>
  <c r="F181" i="19"/>
  <c r="P183" i="19"/>
  <c r="K186" i="19"/>
  <c r="F189" i="19"/>
  <c r="P191" i="19"/>
  <c r="K194" i="19"/>
  <c r="F197" i="19"/>
  <c r="P199" i="19"/>
  <c r="K202" i="19"/>
  <c r="F205" i="19"/>
  <c r="K184" i="19"/>
  <c r="F187" i="19"/>
  <c r="P189" i="19"/>
  <c r="K192" i="19"/>
  <c r="F195" i="19"/>
  <c r="P197" i="19"/>
  <c r="K200" i="19"/>
  <c r="F203" i="19"/>
  <c r="P205" i="19"/>
  <c r="R9" i="19"/>
  <c r="M9" i="19"/>
  <c r="P9" i="19"/>
  <c r="K9" i="19"/>
  <c r="K207" i="19" s="1"/>
  <c r="V150" i="19" l="1"/>
  <c r="W150" i="19" s="1"/>
  <c r="V123" i="19"/>
  <c r="W123" i="19" s="1"/>
  <c r="V133" i="19"/>
  <c r="W133" i="19" s="1"/>
  <c r="V153" i="19"/>
  <c r="W153" i="19" s="1"/>
  <c r="V52" i="19"/>
  <c r="W52" i="19" s="1"/>
  <c r="V20" i="19"/>
  <c r="W20" i="19" s="1"/>
  <c r="V114" i="19"/>
  <c r="W114" i="19" s="1"/>
  <c r="V184" i="19"/>
  <c r="W184" i="19" s="1"/>
  <c r="V35" i="19"/>
  <c r="W35" i="19" s="1"/>
  <c r="V156" i="19"/>
  <c r="W156" i="19" s="1"/>
  <c r="V26" i="19"/>
  <c r="W26" i="19" s="1"/>
  <c r="V138" i="19"/>
  <c r="W138" i="19" s="1"/>
  <c r="V194" i="19"/>
  <c r="W194" i="19" s="1"/>
  <c r="V93" i="19"/>
  <c r="W93" i="19" s="1"/>
  <c r="V165" i="19"/>
  <c r="W165" i="19" s="1"/>
  <c r="V157" i="19"/>
  <c r="W157" i="19" s="1"/>
  <c r="V75" i="19"/>
  <c r="W75" i="19" s="1"/>
  <c r="V139" i="19"/>
  <c r="W139" i="19" s="1"/>
  <c r="V94" i="19"/>
  <c r="W94" i="19" s="1"/>
  <c r="V68" i="19"/>
  <c r="W68" i="19" s="1"/>
  <c r="V88" i="19"/>
  <c r="W88" i="19" s="1"/>
  <c r="V81" i="19"/>
  <c r="W81" i="19" s="1"/>
  <c r="V125" i="19"/>
  <c r="W125" i="19" s="1"/>
  <c r="V112" i="19"/>
  <c r="W112" i="19" s="1"/>
  <c r="V51" i="19"/>
  <c r="W51" i="19" s="1"/>
  <c r="V176" i="19"/>
  <c r="W176" i="19" s="1"/>
  <c r="V39" i="19"/>
  <c r="W39" i="19" s="1"/>
  <c r="V15" i="19"/>
  <c r="W15" i="19" s="1"/>
  <c r="V50" i="19"/>
  <c r="W50" i="19" s="1"/>
  <c r="P207" i="19"/>
  <c r="V175" i="19"/>
  <c r="W175" i="19" s="1"/>
  <c r="V91" i="19"/>
  <c r="W91" i="19" s="1"/>
  <c r="V198" i="19"/>
  <c r="W198" i="19" s="1"/>
  <c r="V117" i="19"/>
  <c r="W117" i="19" s="1"/>
  <c r="V72" i="19"/>
  <c r="W72" i="19" s="1"/>
  <c r="V30" i="19"/>
  <c r="W30" i="19" s="1"/>
  <c r="V90" i="19"/>
  <c r="W90" i="19" s="1"/>
  <c r="V23" i="19"/>
  <c r="W23" i="19" s="1"/>
  <c r="V11" i="19"/>
  <c r="W11" i="19" s="1"/>
  <c r="V27" i="19"/>
  <c r="W27" i="19" s="1"/>
  <c r="V19" i="19"/>
  <c r="W19" i="19" s="1"/>
  <c r="V131" i="19"/>
  <c r="W131" i="19" s="1"/>
  <c r="V167" i="19"/>
  <c r="W167" i="19" s="1"/>
  <c r="V9" i="19"/>
  <c r="W9" i="19" s="1"/>
  <c r="V83" i="19"/>
  <c r="W83" i="19" s="1"/>
  <c r="V199" i="19"/>
  <c r="W199" i="19" s="1"/>
  <c r="V195" i="19"/>
  <c r="W195" i="19" s="1"/>
  <c r="V151" i="19"/>
  <c r="W151" i="19" s="1"/>
  <c r="V28" i="19"/>
  <c r="W28" i="19" s="1"/>
  <c r="V56" i="19"/>
  <c r="W56" i="19" s="1"/>
  <c r="V47" i="19"/>
  <c r="W47" i="19" s="1"/>
  <c r="V98" i="19"/>
  <c r="W98" i="19" s="1"/>
  <c r="V179" i="19"/>
  <c r="W179" i="19" s="1"/>
  <c r="V36" i="19"/>
  <c r="W36" i="19" s="1"/>
  <c r="V126" i="19"/>
  <c r="W126" i="19" s="1"/>
  <c r="V10" i="19"/>
  <c r="W10" i="19" s="1"/>
  <c r="V58" i="19"/>
  <c r="W58" i="19" s="1"/>
  <c r="V163" i="19"/>
  <c r="W163" i="19" s="1"/>
  <c r="V168" i="19"/>
  <c r="W168" i="19" s="1"/>
  <c r="V22" i="19"/>
  <c r="W22" i="19" s="1"/>
  <c r="V97" i="19"/>
  <c r="W97" i="19" s="1"/>
  <c r="V118" i="19"/>
  <c r="W118" i="19" s="1"/>
  <c r="V76" i="19"/>
  <c r="W76" i="19" s="1"/>
  <c r="V33" i="19"/>
  <c r="W33" i="19" s="1"/>
  <c r="V172" i="19"/>
  <c r="W172" i="19" s="1"/>
  <c r="V106" i="19"/>
  <c r="W106" i="19" s="1"/>
  <c r="V145" i="19"/>
  <c r="W145" i="19" s="1"/>
  <c r="V174" i="19"/>
  <c r="W174" i="19" s="1"/>
  <c r="V149" i="19"/>
  <c r="W149" i="19" s="1"/>
  <c r="V191" i="19"/>
  <c r="W191" i="19" s="1"/>
  <c r="V66" i="19"/>
  <c r="W66" i="19" s="1"/>
  <c r="V171" i="19"/>
  <c r="W171" i="19" s="1"/>
  <c r="V16" i="19"/>
  <c r="W16" i="19" s="1"/>
  <c r="V74" i="19"/>
  <c r="W74" i="19" s="1"/>
  <c r="V141" i="19"/>
  <c r="W141" i="19" s="1"/>
  <c r="V161" i="19"/>
  <c r="W161" i="19" s="1"/>
  <c r="V148" i="19"/>
  <c r="W148" i="19" s="1"/>
  <c r="N1230" i="11"/>
  <c r="N1229" i="11"/>
  <c r="N1228" i="11"/>
  <c r="N1227" i="11"/>
  <c r="N1226" i="11"/>
  <c r="N1225" i="11"/>
  <c r="N1224" i="11"/>
  <c r="N1223" i="11"/>
  <c r="N1222" i="11"/>
  <c r="N1221" i="11"/>
  <c r="N1220" i="11"/>
  <c r="N1219" i="11"/>
  <c r="N1218" i="11"/>
  <c r="N1217" i="11"/>
  <c r="N1216" i="11"/>
  <c r="N1215" i="11"/>
  <c r="N1214" i="11"/>
  <c r="N1213" i="11"/>
  <c r="N1212" i="11"/>
  <c r="N1211" i="11"/>
  <c r="N1210" i="11"/>
  <c r="N1209" i="11"/>
  <c r="N1208" i="11"/>
  <c r="N1207" i="11"/>
  <c r="N1206" i="11"/>
  <c r="N1205" i="11"/>
  <c r="N1204" i="11"/>
  <c r="N1203" i="11"/>
  <c r="N1202" i="11"/>
  <c r="N1201" i="11"/>
  <c r="N1200" i="11"/>
  <c r="N1199" i="11"/>
  <c r="N1198" i="11"/>
  <c r="N1197" i="11"/>
  <c r="N1196" i="11"/>
  <c r="N1195" i="11"/>
  <c r="N1194" i="11"/>
  <c r="N1193" i="11"/>
  <c r="N1192" i="11"/>
  <c r="N1191" i="11"/>
  <c r="N1190" i="11"/>
  <c r="N1189" i="11"/>
  <c r="N1188" i="11"/>
  <c r="N1187" i="11"/>
  <c r="N1186" i="11"/>
  <c r="N1185" i="11"/>
  <c r="N1184" i="11"/>
  <c r="N1183" i="11"/>
  <c r="N1182" i="11"/>
  <c r="N1181" i="11"/>
  <c r="N1180" i="11"/>
  <c r="N1179" i="11"/>
  <c r="N1178" i="11"/>
  <c r="N1177" i="11"/>
  <c r="N1176" i="11"/>
  <c r="N1175" i="11"/>
  <c r="N1174" i="11"/>
  <c r="N1173" i="11"/>
  <c r="N1172" i="11"/>
  <c r="N1171" i="11"/>
  <c r="N1170" i="11"/>
  <c r="N1169" i="11"/>
  <c r="N1168" i="11"/>
  <c r="N1167" i="11"/>
  <c r="N1166" i="11"/>
  <c r="N1165" i="11"/>
  <c r="N1164" i="11"/>
  <c r="N1163" i="11"/>
  <c r="N1162" i="11"/>
  <c r="N1161" i="11"/>
  <c r="N1160" i="11"/>
  <c r="N1159" i="11"/>
  <c r="N1158" i="11"/>
  <c r="N1157" i="11"/>
  <c r="N1156" i="11"/>
  <c r="N1155" i="11"/>
  <c r="N1154" i="11"/>
  <c r="N1153" i="11"/>
  <c r="N1152" i="11"/>
  <c r="N1151" i="11"/>
  <c r="N1150" i="11"/>
  <c r="N1149" i="11"/>
  <c r="N1148" i="11"/>
  <c r="N1147" i="11"/>
  <c r="N1146" i="11"/>
  <c r="N1145" i="11"/>
  <c r="N1144" i="11"/>
  <c r="N1143" i="11"/>
  <c r="N1142" i="11"/>
  <c r="N1141" i="11"/>
  <c r="N1140" i="11"/>
  <c r="N1139" i="11"/>
  <c r="N1138" i="11"/>
  <c r="N1137" i="11"/>
  <c r="N1136" i="11"/>
  <c r="N1135" i="11"/>
  <c r="N1134" i="11"/>
  <c r="N1133" i="11"/>
  <c r="N1132" i="11"/>
  <c r="N1131" i="11"/>
  <c r="N1130" i="11"/>
  <c r="N1129" i="11"/>
  <c r="N1128" i="11"/>
  <c r="N1127" i="11"/>
  <c r="N1126" i="11"/>
  <c r="N1125" i="11"/>
  <c r="N1124" i="11"/>
  <c r="N1123" i="11"/>
  <c r="N1122" i="11"/>
  <c r="N1121" i="11"/>
  <c r="N1120" i="11"/>
  <c r="N1119" i="11"/>
  <c r="N1118" i="11"/>
  <c r="N1117" i="11"/>
  <c r="N1116" i="11"/>
  <c r="N1115" i="11"/>
  <c r="N1114" i="11"/>
  <c r="N1113" i="11"/>
  <c r="N1112" i="11"/>
  <c r="N1111" i="11"/>
  <c r="N1110" i="11"/>
  <c r="N1109" i="11"/>
  <c r="N1108" i="11"/>
  <c r="N1107" i="11"/>
  <c r="N1106" i="11"/>
  <c r="N1105" i="11"/>
  <c r="N1104" i="11"/>
  <c r="N1103" i="11"/>
  <c r="N1102" i="11"/>
  <c r="N1101" i="11"/>
  <c r="N1100" i="11"/>
  <c r="N1099" i="11"/>
  <c r="N1098" i="11"/>
  <c r="N1097" i="11"/>
  <c r="N1096" i="11"/>
  <c r="N1095" i="11"/>
  <c r="N1094" i="11"/>
  <c r="N1093" i="11"/>
  <c r="N1092" i="11"/>
  <c r="N1091" i="11"/>
  <c r="N1090" i="11"/>
  <c r="N1089" i="11"/>
  <c r="N1088" i="11"/>
  <c r="N1087" i="11"/>
  <c r="N1086" i="11"/>
  <c r="N1085" i="11"/>
  <c r="N1084" i="11"/>
  <c r="N1083" i="11"/>
  <c r="N1082" i="11"/>
  <c r="N1081" i="11"/>
  <c r="N1080" i="11"/>
  <c r="N1079" i="11"/>
  <c r="N1078" i="11"/>
  <c r="N1077" i="11"/>
  <c r="N1076" i="11"/>
  <c r="N1075" i="11"/>
  <c r="N1074" i="11"/>
  <c r="N1073" i="11"/>
  <c r="N1072" i="11"/>
  <c r="N1071" i="11"/>
  <c r="N1070" i="11"/>
  <c r="N1069" i="11"/>
  <c r="N1068" i="11"/>
  <c r="N1067" i="11"/>
  <c r="N1066" i="11"/>
  <c r="N1065" i="11"/>
  <c r="N1064" i="11"/>
  <c r="N1063" i="11"/>
  <c r="N1062" i="11"/>
  <c r="N1061" i="11"/>
  <c r="N1060" i="11"/>
  <c r="N1059" i="11"/>
  <c r="N1058" i="11"/>
  <c r="N1057" i="11"/>
  <c r="N1056" i="11"/>
  <c r="N1055" i="11"/>
  <c r="N1054" i="11"/>
  <c r="N1053" i="11"/>
  <c r="N1052" i="11"/>
  <c r="N1051" i="11"/>
  <c r="N1050" i="11"/>
  <c r="N1049" i="11"/>
  <c r="N1048" i="11"/>
  <c r="N1047" i="11"/>
  <c r="N1046" i="11"/>
  <c r="N1045" i="11"/>
  <c r="N1044" i="11"/>
  <c r="N1043" i="11"/>
  <c r="N1042" i="11"/>
  <c r="N1041" i="11"/>
  <c r="N1040" i="11"/>
  <c r="N1039" i="11"/>
  <c r="N1038" i="11"/>
  <c r="N1037" i="11"/>
  <c r="N1036" i="11"/>
  <c r="N1035" i="11"/>
  <c r="N1034" i="11"/>
  <c r="N1033" i="11"/>
  <c r="N1032" i="11"/>
  <c r="N1031" i="11"/>
  <c r="N1030" i="11"/>
  <c r="N1029" i="11"/>
  <c r="N1028" i="11"/>
  <c r="N1027" i="11"/>
  <c r="N1026" i="11"/>
  <c r="N1025" i="11"/>
  <c r="N1024" i="11"/>
  <c r="N1023" i="11"/>
  <c r="N1022" i="11"/>
  <c r="N1021" i="11"/>
  <c r="N1020" i="11"/>
  <c r="N1019" i="11"/>
  <c r="N1018" i="11"/>
  <c r="N1017" i="11"/>
  <c r="N1016" i="11"/>
  <c r="N1015" i="11"/>
  <c r="N1014" i="11"/>
  <c r="N1013" i="11"/>
  <c r="N1012" i="11"/>
  <c r="N1011" i="11"/>
  <c r="N1010" i="11"/>
  <c r="N1009" i="11"/>
  <c r="N1008" i="11"/>
  <c r="N1007" i="11"/>
  <c r="N1006" i="11"/>
  <c r="N1005" i="11"/>
  <c r="N1004" i="11"/>
  <c r="N1003" i="11"/>
  <c r="N1002" i="11"/>
  <c r="N1001" i="11"/>
  <c r="N1000" i="11"/>
  <c r="N999" i="11"/>
  <c r="N998" i="11"/>
  <c r="N997" i="11"/>
  <c r="N996" i="11"/>
  <c r="N995" i="11"/>
  <c r="N994" i="11"/>
  <c r="N993" i="11"/>
  <c r="N992" i="11"/>
  <c r="N991" i="11"/>
  <c r="N990" i="11"/>
  <c r="N989" i="11"/>
  <c r="N988" i="11"/>
  <c r="N987" i="11"/>
  <c r="N986" i="11"/>
  <c r="N985" i="11"/>
  <c r="N984" i="11"/>
  <c r="N983" i="11"/>
  <c r="N982" i="11"/>
  <c r="N981" i="11"/>
  <c r="N980" i="11"/>
  <c r="N979" i="11"/>
  <c r="N978" i="11"/>
  <c r="N977" i="11"/>
  <c r="N976" i="11"/>
  <c r="N975" i="11"/>
  <c r="N974" i="11"/>
  <c r="N973" i="11"/>
  <c r="N972" i="11"/>
  <c r="N971" i="11"/>
  <c r="N970" i="11"/>
  <c r="N969" i="11"/>
  <c r="N968" i="11"/>
  <c r="N967" i="11"/>
  <c r="N966" i="11"/>
  <c r="N965" i="11"/>
  <c r="N964" i="11"/>
  <c r="N963" i="11"/>
  <c r="N962" i="11"/>
  <c r="N961" i="11"/>
  <c r="N960" i="11"/>
  <c r="N959" i="11"/>
  <c r="N958" i="11"/>
  <c r="N957" i="11"/>
  <c r="N956" i="11"/>
  <c r="N955" i="11"/>
  <c r="N954" i="11"/>
  <c r="N953" i="11"/>
  <c r="N952" i="11"/>
  <c r="N951" i="11"/>
  <c r="N950" i="11"/>
  <c r="N949" i="11"/>
  <c r="N948" i="11"/>
  <c r="N947" i="11"/>
  <c r="N946" i="11"/>
  <c r="N945" i="11"/>
  <c r="N944" i="11"/>
  <c r="N943" i="11"/>
  <c r="N942" i="11"/>
  <c r="N941" i="11"/>
  <c r="N940" i="11"/>
  <c r="N939" i="11"/>
  <c r="N938" i="11"/>
  <c r="N937" i="11"/>
  <c r="N936" i="11"/>
  <c r="N935" i="11"/>
  <c r="N934" i="11"/>
  <c r="N933" i="11"/>
  <c r="N932" i="11"/>
  <c r="N931" i="11"/>
  <c r="N930" i="11"/>
  <c r="N929" i="11"/>
  <c r="N928" i="11"/>
  <c r="N927" i="11"/>
  <c r="N926" i="11"/>
  <c r="N925" i="11"/>
  <c r="N924" i="11"/>
  <c r="N923" i="11"/>
  <c r="N922" i="11"/>
  <c r="N921" i="11"/>
  <c r="N920" i="11"/>
  <c r="N919" i="11"/>
  <c r="N918" i="11"/>
  <c r="N917" i="11"/>
  <c r="N916" i="11"/>
  <c r="N915" i="11"/>
  <c r="N914" i="11"/>
  <c r="N913" i="11"/>
  <c r="N912" i="11"/>
  <c r="N911" i="11"/>
  <c r="N910" i="11"/>
  <c r="N909" i="11"/>
  <c r="N908" i="11"/>
  <c r="N907" i="11"/>
  <c r="N906" i="11"/>
  <c r="N905" i="11"/>
  <c r="N904" i="11"/>
  <c r="N903" i="11"/>
  <c r="N902" i="11"/>
  <c r="N901" i="11"/>
  <c r="N900" i="11"/>
  <c r="N899" i="11"/>
  <c r="N898" i="11"/>
  <c r="N897" i="11"/>
  <c r="N896" i="11"/>
  <c r="N895" i="11"/>
  <c r="N894" i="11"/>
  <c r="N893" i="11"/>
  <c r="N892" i="11"/>
  <c r="N891" i="11"/>
  <c r="N890" i="11"/>
  <c r="N889" i="11"/>
  <c r="N888" i="11"/>
  <c r="N887" i="11"/>
  <c r="N886" i="11"/>
  <c r="N885" i="11"/>
  <c r="N884" i="11"/>
  <c r="N883" i="11"/>
  <c r="N882" i="11"/>
  <c r="N881" i="11"/>
  <c r="N880" i="11"/>
  <c r="N879" i="11"/>
  <c r="N878" i="11"/>
  <c r="N877" i="11"/>
  <c r="N876" i="11"/>
  <c r="N875" i="11"/>
  <c r="N874" i="11"/>
  <c r="N873" i="11"/>
  <c r="N872" i="11"/>
  <c r="N871" i="11"/>
  <c r="N870" i="11"/>
  <c r="N869" i="11"/>
  <c r="N868" i="11"/>
  <c r="N867" i="11"/>
  <c r="N866" i="11"/>
  <c r="N865" i="11"/>
  <c r="N864" i="11"/>
  <c r="N863" i="11"/>
  <c r="N862" i="11"/>
  <c r="N861" i="11"/>
  <c r="N860" i="11"/>
  <c r="N859" i="11"/>
  <c r="N858" i="11"/>
  <c r="N857" i="11"/>
  <c r="N856" i="11"/>
  <c r="N855" i="11"/>
  <c r="N854" i="11"/>
  <c r="N853" i="11"/>
  <c r="N852" i="11"/>
  <c r="N851" i="11"/>
  <c r="N850" i="11"/>
  <c r="N849" i="11"/>
  <c r="N848" i="11"/>
  <c r="N847" i="11"/>
  <c r="N846" i="11"/>
  <c r="N845" i="11"/>
  <c r="N844" i="11"/>
  <c r="N843" i="11"/>
  <c r="N842" i="11"/>
  <c r="N841" i="11"/>
  <c r="N840" i="11"/>
  <c r="N839" i="11"/>
  <c r="N838" i="11"/>
  <c r="N837" i="11"/>
  <c r="N836" i="11"/>
  <c r="N835" i="11"/>
  <c r="N834" i="11"/>
  <c r="N833" i="11"/>
  <c r="N832" i="11"/>
  <c r="N831" i="11"/>
  <c r="N830" i="11"/>
  <c r="N829" i="11"/>
  <c r="N828" i="11"/>
  <c r="N827" i="11"/>
  <c r="N826" i="11"/>
  <c r="N825" i="11"/>
  <c r="N824" i="11"/>
  <c r="N823" i="11"/>
  <c r="N822" i="11"/>
  <c r="N821" i="11"/>
  <c r="N820" i="11"/>
  <c r="N819" i="11"/>
  <c r="N818" i="11"/>
  <c r="N817" i="11"/>
  <c r="N816" i="11"/>
  <c r="N815" i="11"/>
  <c r="N814" i="11"/>
  <c r="N813" i="11"/>
  <c r="N812" i="11"/>
  <c r="N811" i="11"/>
  <c r="N810" i="11"/>
  <c r="N809" i="11"/>
  <c r="N808" i="11"/>
  <c r="N807" i="11"/>
  <c r="N806" i="11"/>
  <c r="N805" i="11"/>
  <c r="N804" i="11"/>
  <c r="N803" i="11"/>
  <c r="N802" i="11"/>
  <c r="N801" i="11"/>
  <c r="N800" i="11"/>
  <c r="N799" i="11"/>
  <c r="N798" i="11"/>
  <c r="N797" i="11"/>
  <c r="N796" i="11"/>
  <c r="N795" i="11"/>
  <c r="N794" i="11"/>
  <c r="N793" i="11"/>
  <c r="N792" i="11"/>
  <c r="N791" i="11"/>
  <c r="N790" i="11"/>
  <c r="N789" i="11"/>
  <c r="N788" i="11"/>
  <c r="N787" i="11"/>
  <c r="N786" i="11"/>
  <c r="N785" i="11"/>
  <c r="N784" i="11"/>
  <c r="N783" i="11"/>
  <c r="N782" i="11"/>
  <c r="N781" i="11"/>
  <c r="N780" i="11"/>
  <c r="N779" i="11"/>
  <c r="N778" i="11"/>
  <c r="N777" i="11"/>
  <c r="N776" i="11"/>
  <c r="N775" i="11"/>
  <c r="N774" i="11"/>
  <c r="N773" i="11"/>
  <c r="N772" i="11"/>
  <c r="N771" i="11"/>
  <c r="N770" i="11"/>
  <c r="N769" i="11"/>
  <c r="N768" i="11"/>
  <c r="N767" i="11"/>
  <c r="N766" i="11"/>
  <c r="N765" i="11"/>
  <c r="N764" i="11"/>
  <c r="N763" i="11"/>
  <c r="N762" i="11"/>
  <c r="N761" i="11"/>
  <c r="N760" i="11"/>
  <c r="N759" i="11"/>
  <c r="N758" i="11"/>
  <c r="N757" i="11"/>
  <c r="N756" i="11"/>
  <c r="N755" i="11"/>
  <c r="N754" i="11"/>
  <c r="N753" i="11"/>
  <c r="N752" i="11"/>
  <c r="N751" i="11"/>
  <c r="N750" i="11"/>
  <c r="N749" i="11"/>
  <c r="N748" i="11"/>
  <c r="N747" i="11"/>
  <c r="N746" i="11"/>
  <c r="N745" i="11"/>
  <c r="N744" i="11"/>
  <c r="N743" i="11"/>
  <c r="N742" i="11"/>
  <c r="N741" i="11"/>
  <c r="N740" i="11"/>
  <c r="N739" i="11"/>
  <c r="N738" i="11"/>
  <c r="N737" i="11"/>
  <c r="N736" i="11"/>
  <c r="N735" i="11"/>
  <c r="N734" i="11"/>
  <c r="N733" i="11"/>
  <c r="N732" i="11"/>
  <c r="N731" i="11"/>
  <c r="N730" i="11"/>
  <c r="N729" i="11"/>
  <c r="N728" i="11"/>
  <c r="N727" i="11"/>
  <c r="N726" i="11"/>
  <c r="N725" i="11"/>
  <c r="N724" i="11"/>
  <c r="N723" i="11"/>
  <c r="N722" i="11"/>
  <c r="N721" i="11"/>
  <c r="N720" i="11"/>
  <c r="N719" i="11"/>
  <c r="N718" i="11"/>
  <c r="N717" i="11"/>
  <c r="N716" i="11"/>
  <c r="N715" i="11"/>
  <c r="N714" i="11"/>
  <c r="N713" i="11"/>
  <c r="N712" i="11"/>
  <c r="N711" i="11"/>
  <c r="N710" i="11"/>
  <c r="N709" i="11"/>
  <c r="N708" i="11"/>
  <c r="N707" i="11"/>
  <c r="N706" i="11"/>
  <c r="N705" i="11"/>
  <c r="N704" i="11"/>
  <c r="N703" i="11"/>
  <c r="N702" i="11"/>
  <c r="N701" i="11"/>
  <c r="N700" i="11"/>
  <c r="N699" i="11"/>
  <c r="N698" i="11"/>
  <c r="N697" i="11"/>
  <c r="N696" i="11"/>
  <c r="N695" i="11"/>
  <c r="N694" i="11"/>
  <c r="N693" i="11"/>
  <c r="N692" i="11"/>
  <c r="N691" i="11"/>
  <c r="N690" i="11"/>
  <c r="N689" i="11"/>
  <c r="N688" i="11"/>
  <c r="N687" i="11"/>
  <c r="N686" i="11"/>
  <c r="N685" i="11"/>
  <c r="N684" i="11"/>
  <c r="N683" i="11"/>
  <c r="N682" i="11"/>
  <c r="N681" i="11"/>
  <c r="N680" i="11"/>
  <c r="N679" i="11"/>
  <c r="N678" i="11"/>
  <c r="N677" i="11"/>
  <c r="N676" i="11"/>
  <c r="N675" i="11"/>
  <c r="N674" i="11"/>
  <c r="N673" i="11"/>
  <c r="N672" i="11"/>
  <c r="N671" i="11"/>
  <c r="N670" i="11"/>
  <c r="N669" i="11"/>
  <c r="N668" i="11"/>
  <c r="N667" i="11"/>
  <c r="N666" i="11"/>
  <c r="N665" i="11"/>
  <c r="N664" i="11"/>
  <c r="N663" i="11"/>
  <c r="N662" i="11"/>
  <c r="N661" i="11"/>
  <c r="N660" i="11"/>
  <c r="N659" i="11"/>
  <c r="N658" i="11"/>
  <c r="N657" i="11"/>
  <c r="N656" i="11"/>
  <c r="N655" i="11"/>
  <c r="N654" i="11"/>
  <c r="N653" i="11"/>
  <c r="N652" i="11"/>
  <c r="N651" i="11"/>
  <c r="N650" i="11"/>
  <c r="N649" i="11"/>
  <c r="N648" i="11"/>
  <c r="N647" i="11"/>
  <c r="N646" i="11"/>
  <c r="N645" i="11"/>
  <c r="N644" i="11"/>
  <c r="N643" i="11"/>
  <c r="N642" i="11"/>
  <c r="N641" i="11"/>
  <c r="N640" i="11"/>
  <c r="N639" i="11"/>
  <c r="N638" i="11"/>
  <c r="N637" i="11"/>
  <c r="N636" i="11"/>
  <c r="N635" i="11"/>
  <c r="N634" i="11"/>
  <c r="N633" i="11"/>
  <c r="N632" i="11"/>
  <c r="N631" i="11"/>
  <c r="N630" i="11"/>
  <c r="N629" i="11"/>
  <c r="N628" i="11"/>
  <c r="N627" i="11"/>
  <c r="N626" i="11"/>
  <c r="N625" i="11"/>
  <c r="N624" i="11"/>
  <c r="N623" i="11"/>
  <c r="N622" i="11"/>
  <c r="N621" i="11"/>
  <c r="N620" i="11"/>
  <c r="N619" i="11"/>
  <c r="N618" i="11"/>
  <c r="N617" i="11"/>
  <c r="N616" i="11"/>
  <c r="N615" i="11"/>
  <c r="N614" i="11"/>
  <c r="N613" i="11"/>
  <c r="N612" i="11"/>
  <c r="N611" i="11"/>
  <c r="N610" i="11"/>
  <c r="N609" i="11"/>
  <c r="N608" i="11"/>
  <c r="N607" i="11"/>
  <c r="N606" i="11"/>
  <c r="N605" i="11"/>
  <c r="N604" i="11"/>
  <c r="N603" i="11"/>
  <c r="N602" i="11"/>
  <c r="N601" i="11"/>
  <c r="N600" i="11"/>
  <c r="N599" i="11"/>
  <c r="N598" i="11"/>
  <c r="N597" i="11"/>
  <c r="N596" i="11"/>
  <c r="N595" i="11"/>
  <c r="N594" i="11"/>
  <c r="N593" i="11"/>
  <c r="N592" i="11"/>
  <c r="N591" i="11"/>
  <c r="N590" i="11"/>
  <c r="N589" i="11"/>
  <c r="N588" i="11"/>
  <c r="N587" i="11"/>
  <c r="N586" i="11"/>
  <c r="N585" i="11"/>
  <c r="N584" i="11"/>
  <c r="N583" i="11"/>
  <c r="N582" i="11"/>
  <c r="N581" i="11"/>
  <c r="N580" i="11"/>
  <c r="N579" i="11"/>
  <c r="N578" i="11"/>
  <c r="N577" i="11"/>
  <c r="N576" i="11"/>
  <c r="N575" i="11"/>
  <c r="N574" i="11"/>
  <c r="N573" i="11"/>
  <c r="N572" i="11"/>
  <c r="N571" i="11"/>
  <c r="N570" i="11"/>
  <c r="N569" i="11"/>
  <c r="N568" i="11"/>
  <c r="N567" i="11"/>
  <c r="N566" i="11"/>
  <c r="N565" i="11"/>
  <c r="N564" i="11"/>
  <c r="N563" i="11"/>
  <c r="N562" i="11"/>
  <c r="N561" i="11"/>
  <c r="N560" i="11"/>
  <c r="N559" i="11"/>
  <c r="N558" i="11"/>
  <c r="N557" i="11"/>
  <c r="N556" i="11"/>
  <c r="N555" i="11"/>
  <c r="N554" i="11"/>
  <c r="N553" i="11"/>
  <c r="N552" i="11"/>
  <c r="N551" i="11"/>
  <c r="N550" i="11"/>
  <c r="N549" i="11"/>
  <c r="N548" i="11"/>
  <c r="N547" i="11"/>
  <c r="N546" i="11"/>
  <c r="N545" i="11"/>
  <c r="N544" i="11"/>
  <c r="N543" i="11"/>
  <c r="N542" i="11"/>
  <c r="N541" i="11"/>
  <c r="N540" i="11"/>
  <c r="N539" i="11"/>
  <c r="N538" i="11"/>
  <c r="N537" i="11"/>
  <c r="N536" i="11"/>
  <c r="N535" i="11"/>
  <c r="N534" i="11"/>
  <c r="N533" i="11"/>
  <c r="N532" i="11"/>
  <c r="N531" i="11"/>
  <c r="N530" i="11"/>
  <c r="N529" i="11"/>
  <c r="N528" i="11"/>
  <c r="N527" i="11"/>
  <c r="N526" i="11"/>
  <c r="N525" i="11"/>
  <c r="N524" i="11"/>
  <c r="N523" i="11"/>
  <c r="N522" i="11"/>
  <c r="N521" i="11"/>
  <c r="N520" i="11"/>
  <c r="N519" i="11"/>
  <c r="N518" i="11"/>
  <c r="N517" i="11"/>
  <c r="N516" i="11"/>
  <c r="N515" i="11"/>
  <c r="N514" i="11"/>
  <c r="N513" i="11"/>
  <c r="N512" i="11"/>
  <c r="N511" i="11"/>
  <c r="N510" i="11"/>
  <c r="N509" i="11"/>
  <c r="N508" i="11"/>
  <c r="N507" i="11"/>
  <c r="N506" i="11"/>
  <c r="N505" i="11"/>
  <c r="N504" i="11"/>
  <c r="N503" i="11"/>
  <c r="N502" i="11"/>
  <c r="N501" i="11"/>
  <c r="N500" i="11"/>
  <c r="N499" i="11"/>
  <c r="N498" i="11"/>
  <c r="N497" i="11"/>
  <c r="N496" i="11"/>
  <c r="N495" i="11"/>
  <c r="N494" i="11"/>
  <c r="N493" i="11"/>
  <c r="N492" i="11"/>
  <c r="N491" i="11"/>
  <c r="N490" i="11"/>
  <c r="N489" i="11"/>
  <c r="N488" i="11"/>
  <c r="N487" i="11"/>
  <c r="N486" i="11"/>
  <c r="N485" i="11"/>
  <c r="N484" i="11"/>
  <c r="N483" i="11"/>
  <c r="N482" i="11"/>
  <c r="N481" i="11"/>
  <c r="N480" i="11"/>
  <c r="N479" i="11"/>
  <c r="N478" i="11"/>
  <c r="N477" i="11"/>
  <c r="N476" i="11"/>
  <c r="N475" i="11"/>
  <c r="N474" i="11"/>
  <c r="N473" i="11"/>
  <c r="N472" i="11"/>
  <c r="N471" i="11"/>
  <c r="N470" i="11"/>
  <c r="N469" i="11"/>
  <c r="N468" i="11"/>
  <c r="N467" i="11"/>
  <c r="N466" i="11"/>
  <c r="N465" i="11"/>
  <c r="N464" i="11"/>
  <c r="N463" i="11"/>
  <c r="N462" i="11"/>
  <c r="N461" i="11"/>
  <c r="N460" i="11"/>
  <c r="N459" i="11"/>
  <c r="N458" i="11"/>
  <c r="N457" i="11"/>
  <c r="N456" i="11"/>
  <c r="N455" i="11"/>
  <c r="N454" i="11"/>
  <c r="N453" i="11"/>
  <c r="N452" i="11"/>
  <c r="N451" i="11"/>
  <c r="N450" i="11"/>
  <c r="N449" i="11"/>
  <c r="N448" i="11"/>
  <c r="N447" i="11"/>
  <c r="N446" i="11"/>
  <c r="N445" i="11"/>
  <c r="N444" i="11"/>
  <c r="N443" i="11"/>
  <c r="N442" i="11"/>
  <c r="N441" i="11"/>
  <c r="N440" i="11"/>
  <c r="N439" i="11"/>
  <c r="N438" i="11"/>
  <c r="N437" i="11"/>
  <c r="N436" i="11"/>
  <c r="N435" i="11"/>
  <c r="N434" i="11"/>
  <c r="N433" i="11"/>
  <c r="N432" i="11"/>
  <c r="N431" i="11"/>
  <c r="N430" i="11"/>
  <c r="N429" i="11"/>
  <c r="N428" i="11"/>
  <c r="N427" i="11"/>
  <c r="N426" i="11"/>
  <c r="N425" i="11"/>
  <c r="N424" i="11"/>
  <c r="N423" i="11"/>
  <c r="N422" i="11"/>
  <c r="N421" i="11"/>
  <c r="N420" i="11"/>
  <c r="N419" i="11"/>
  <c r="N418" i="11"/>
  <c r="N417" i="11"/>
  <c r="N416" i="11"/>
  <c r="N415" i="11"/>
  <c r="N414" i="11"/>
  <c r="N413" i="11"/>
  <c r="N412" i="11"/>
  <c r="N411" i="11"/>
  <c r="N410" i="11"/>
  <c r="N409" i="11"/>
  <c r="N408" i="11"/>
  <c r="N407" i="11"/>
  <c r="N406" i="11"/>
  <c r="N405" i="11"/>
  <c r="N404" i="11"/>
  <c r="N403" i="11"/>
  <c r="N402" i="11"/>
  <c r="N401" i="11"/>
  <c r="N400" i="11"/>
  <c r="N399" i="11"/>
  <c r="N398" i="11"/>
  <c r="N397" i="11"/>
  <c r="N396" i="11"/>
  <c r="N395" i="11"/>
  <c r="N394" i="11"/>
  <c r="N393" i="11"/>
  <c r="N392" i="11"/>
  <c r="N391" i="11"/>
  <c r="N390" i="11"/>
  <c r="N389" i="11"/>
  <c r="N388" i="11"/>
  <c r="N387" i="11"/>
  <c r="N386" i="11"/>
  <c r="N385" i="11"/>
  <c r="N384" i="11"/>
  <c r="N383" i="11"/>
  <c r="N382" i="11"/>
  <c r="N381" i="11"/>
  <c r="N380" i="11"/>
  <c r="N379" i="11"/>
  <c r="N378" i="11"/>
  <c r="N377" i="11"/>
  <c r="N376" i="11"/>
  <c r="N375" i="11"/>
  <c r="N374" i="11"/>
  <c r="N373" i="11"/>
  <c r="N372" i="11"/>
  <c r="N371" i="11"/>
  <c r="N370" i="11"/>
  <c r="N369" i="11"/>
  <c r="N368" i="11"/>
  <c r="N367" i="11"/>
  <c r="N366" i="11"/>
  <c r="N365" i="11"/>
  <c r="N364" i="11"/>
  <c r="N363" i="11"/>
  <c r="N362" i="11"/>
  <c r="N361" i="11"/>
  <c r="N360" i="11"/>
  <c r="N359" i="11"/>
  <c r="N358" i="11"/>
  <c r="N357" i="11"/>
  <c r="N356" i="11"/>
  <c r="N355" i="11"/>
  <c r="N354" i="11"/>
  <c r="N353" i="11"/>
  <c r="N352" i="11"/>
  <c r="N351" i="11"/>
  <c r="N350" i="11"/>
  <c r="N349" i="11"/>
  <c r="N348" i="11"/>
  <c r="N347" i="11"/>
  <c r="N346" i="11"/>
  <c r="N345" i="11"/>
  <c r="N344" i="11"/>
  <c r="N343" i="11"/>
  <c r="N342" i="11"/>
  <c r="N341" i="11"/>
  <c r="N340" i="11"/>
  <c r="N339" i="11"/>
  <c r="N338" i="11"/>
  <c r="N337" i="11"/>
  <c r="N336" i="11"/>
  <c r="N335" i="11"/>
  <c r="N334" i="11"/>
  <c r="N333" i="11"/>
  <c r="N332" i="11"/>
  <c r="N331" i="11"/>
  <c r="N330" i="11"/>
  <c r="N329" i="11"/>
  <c r="N328" i="11"/>
  <c r="N327" i="11"/>
  <c r="N326" i="11"/>
  <c r="N325" i="11"/>
  <c r="N324" i="11"/>
  <c r="N323" i="11"/>
  <c r="N322" i="11"/>
  <c r="N321" i="11"/>
  <c r="N320" i="11"/>
  <c r="N319" i="11"/>
  <c r="N318" i="11"/>
  <c r="N317" i="11"/>
  <c r="N316" i="11"/>
  <c r="N315" i="11"/>
  <c r="N314" i="11"/>
  <c r="N313" i="11"/>
  <c r="N312" i="11"/>
  <c r="N311" i="11"/>
  <c r="N310" i="11"/>
  <c r="N309" i="11"/>
  <c r="N308" i="11"/>
  <c r="N307" i="11"/>
  <c r="N306" i="11"/>
  <c r="N305" i="11"/>
  <c r="N304" i="11"/>
  <c r="N303" i="11"/>
  <c r="N302" i="11"/>
  <c r="N301" i="11"/>
  <c r="N300" i="11"/>
  <c r="N299" i="11"/>
  <c r="N298" i="11"/>
  <c r="N297" i="11"/>
  <c r="N296" i="11"/>
  <c r="N295" i="11"/>
  <c r="N294" i="11"/>
  <c r="N293" i="11"/>
  <c r="N292" i="11"/>
  <c r="N291" i="11"/>
  <c r="N290" i="11"/>
  <c r="N289" i="11"/>
  <c r="N288" i="11"/>
  <c r="N287" i="11"/>
  <c r="N286" i="11"/>
  <c r="N285" i="11"/>
  <c r="N284" i="11"/>
  <c r="N283" i="11"/>
  <c r="N282" i="11"/>
  <c r="N281" i="11"/>
  <c r="N280" i="11"/>
  <c r="N279" i="11"/>
  <c r="N278" i="11"/>
  <c r="N277" i="11"/>
  <c r="N276" i="11"/>
  <c r="N275" i="11"/>
  <c r="N274" i="11"/>
  <c r="N273" i="11"/>
  <c r="N272" i="11"/>
  <c r="N271" i="11"/>
  <c r="N270" i="11"/>
  <c r="N269" i="11"/>
  <c r="N268" i="11"/>
  <c r="N267" i="11"/>
  <c r="N266" i="11"/>
  <c r="N265" i="11"/>
  <c r="N264" i="11"/>
  <c r="N263" i="11"/>
  <c r="N262" i="11"/>
  <c r="N261" i="11"/>
  <c r="N260" i="11"/>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W7" i="19" l="1"/>
  <c r="M1230" i="11"/>
  <c r="M1229" i="11"/>
  <c r="Q1229" i="11" s="1"/>
  <c r="M1228" i="11"/>
  <c r="Q1228" i="11" s="1"/>
  <c r="M1227" i="11"/>
  <c r="Q1227" i="11" s="1"/>
  <c r="M1226" i="11"/>
  <c r="Q1226" i="11" s="1"/>
  <c r="M1225" i="11"/>
  <c r="Q1225" i="11" s="1"/>
  <c r="M1224" i="11"/>
  <c r="Q1224" i="11" s="1"/>
  <c r="M1223" i="11"/>
  <c r="M1222" i="11"/>
  <c r="Q1222" i="11" s="1"/>
  <c r="M1221" i="11"/>
  <c r="Q1221" i="11" s="1"/>
  <c r="M1220" i="11"/>
  <c r="M1219" i="11"/>
  <c r="Q1219" i="11" s="1"/>
  <c r="M1218" i="11"/>
  <c r="Q1218" i="11" s="1"/>
  <c r="M1217" i="11"/>
  <c r="M1216" i="11"/>
  <c r="Q1216" i="11" s="1"/>
  <c r="M1215" i="11"/>
  <c r="Q1215" i="11" s="1"/>
  <c r="M1214" i="11"/>
  <c r="M1213" i="11"/>
  <c r="Q1213" i="11" s="1"/>
  <c r="M1212" i="11"/>
  <c r="Q1212" i="11" s="1"/>
  <c r="M1211" i="11"/>
  <c r="Q1211" i="11" s="1"/>
  <c r="M1210" i="11"/>
  <c r="M1209" i="11"/>
  <c r="Q1209" i="11" s="1"/>
  <c r="M1208" i="11"/>
  <c r="Q1208" i="11" s="1"/>
  <c r="M1207" i="11"/>
  <c r="Q1207" i="11" s="1"/>
  <c r="M1206" i="11"/>
  <c r="Q1206" i="11" s="1"/>
  <c r="M1205" i="11"/>
  <c r="Q1205" i="11" s="1"/>
  <c r="M1204" i="11"/>
  <c r="M1203" i="11"/>
  <c r="M1202" i="11"/>
  <c r="M1201" i="11"/>
  <c r="Q1201" i="11" s="1"/>
  <c r="M1200" i="11"/>
  <c r="Q1200" i="11" s="1"/>
  <c r="M1199" i="11"/>
  <c r="Q1199" i="11" s="1"/>
  <c r="M1198" i="11"/>
  <c r="M1197" i="11"/>
  <c r="Q1197" i="11" s="1"/>
  <c r="M1196" i="11"/>
  <c r="M1195" i="11"/>
  <c r="Q1195" i="11" s="1"/>
  <c r="M1194" i="11"/>
  <c r="M1193" i="11"/>
  <c r="Q1193" i="11" s="1"/>
  <c r="M1192" i="11"/>
  <c r="Q1192" i="11" s="1"/>
  <c r="M1191" i="11"/>
  <c r="M1190" i="11"/>
  <c r="M1189" i="11"/>
  <c r="Q1189" i="11" s="1"/>
  <c r="M1188" i="11"/>
  <c r="M1187" i="11"/>
  <c r="Q1187" i="11" s="1"/>
  <c r="M1186" i="11"/>
  <c r="M1185" i="11"/>
  <c r="M1184" i="11"/>
  <c r="Q1184" i="11" s="1"/>
  <c r="M1183" i="11"/>
  <c r="Q1183" i="11" s="1"/>
  <c r="M1182" i="11"/>
  <c r="Q1182" i="11" s="1"/>
  <c r="M1181" i="11"/>
  <c r="Q1181" i="11" s="1"/>
  <c r="M1180" i="11"/>
  <c r="M1179" i="11"/>
  <c r="Q1179" i="11" s="1"/>
  <c r="M1178" i="11"/>
  <c r="M1177" i="11"/>
  <c r="Q1177" i="11" s="1"/>
  <c r="M1176" i="11"/>
  <c r="Q1176" i="11" s="1"/>
  <c r="M1175" i="11"/>
  <c r="Q1175" i="11" s="1"/>
  <c r="M1174" i="11"/>
  <c r="Q1174" i="11" s="1"/>
  <c r="M1173" i="11"/>
  <c r="Q1173" i="11" s="1"/>
  <c r="M1172" i="11"/>
  <c r="M1171" i="11"/>
  <c r="M1170" i="11"/>
  <c r="M1169" i="11"/>
  <c r="Q1169" i="11" s="1"/>
  <c r="M1168" i="11"/>
  <c r="Q1168" i="11" s="1"/>
  <c r="M1167" i="11"/>
  <c r="Q1167" i="11" s="1"/>
  <c r="M1166" i="11"/>
  <c r="M1165" i="11"/>
  <c r="Q1165" i="11" s="1"/>
  <c r="M1164" i="11"/>
  <c r="M1163" i="11"/>
  <c r="Q1163" i="11" s="1"/>
  <c r="M1162" i="11"/>
  <c r="Q1162" i="11" s="1"/>
  <c r="M1161" i="11"/>
  <c r="Q1161" i="11" s="1"/>
  <c r="M1160" i="11"/>
  <c r="Q1160" i="11" s="1"/>
  <c r="M1159" i="11"/>
  <c r="Q1159" i="11" s="1"/>
  <c r="M1158" i="11"/>
  <c r="M1157" i="11"/>
  <c r="Q1157" i="11" s="1"/>
  <c r="M1156" i="11"/>
  <c r="M1155" i="11"/>
  <c r="Q1155" i="11" s="1"/>
  <c r="M1154" i="11"/>
  <c r="M1153" i="11"/>
  <c r="Q1153" i="11" s="1"/>
  <c r="M1152" i="11"/>
  <c r="Q1152" i="11" s="1"/>
  <c r="M1151" i="11"/>
  <c r="M1150" i="11"/>
  <c r="M1149" i="11"/>
  <c r="Q1149" i="11" s="1"/>
  <c r="M1148" i="11"/>
  <c r="M1147" i="11"/>
  <c r="Q1147" i="11" s="1"/>
  <c r="M1146" i="11"/>
  <c r="M1145" i="11"/>
  <c r="Q1145" i="11" s="1"/>
  <c r="M1144" i="11"/>
  <c r="Q1144" i="11" s="1"/>
  <c r="M1143" i="11"/>
  <c r="Q1143" i="11" s="1"/>
  <c r="M1142" i="11"/>
  <c r="Q1142" i="11" s="1"/>
  <c r="M1141" i="11"/>
  <c r="Q1141" i="11" s="1"/>
  <c r="M1140" i="11"/>
  <c r="Q1140" i="11" s="1"/>
  <c r="M1139" i="11"/>
  <c r="M1138" i="11"/>
  <c r="M1137" i="11"/>
  <c r="Q1137" i="11" s="1"/>
  <c r="M1136" i="11"/>
  <c r="Q1136" i="11" s="1"/>
  <c r="M1135" i="11"/>
  <c r="Q1135" i="11" s="1"/>
  <c r="M1134" i="11"/>
  <c r="M1133" i="11"/>
  <c r="Q1133" i="11" s="1"/>
  <c r="M1132" i="11"/>
  <c r="Q1132" i="11" s="1"/>
  <c r="M1131" i="11"/>
  <c r="Q1131" i="11" s="1"/>
  <c r="M1130" i="11"/>
  <c r="M1129" i="11"/>
  <c r="Q1129" i="11" s="1"/>
  <c r="M1128" i="11"/>
  <c r="M1127" i="11"/>
  <c r="M1126" i="11"/>
  <c r="Q1126" i="11" s="1"/>
  <c r="M1125" i="11"/>
  <c r="Q1125" i="11" s="1"/>
  <c r="M1124" i="11"/>
  <c r="M1123" i="11"/>
  <c r="Q1123" i="11" s="1"/>
  <c r="M1122" i="11"/>
  <c r="M1121" i="11"/>
  <c r="Q1121" i="11" s="1"/>
  <c r="M1120" i="11"/>
  <c r="M1119" i="11"/>
  <c r="Q1119" i="11" s="1"/>
  <c r="M1118" i="11"/>
  <c r="M1117" i="11"/>
  <c r="Q1117" i="11" s="1"/>
  <c r="M1116" i="11"/>
  <c r="M1115" i="11"/>
  <c r="Q1115" i="11" s="1"/>
  <c r="M1114" i="11"/>
  <c r="Q1114" i="11" s="1"/>
  <c r="M1113" i="11"/>
  <c r="M1112" i="11"/>
  <c r="M1111" i="11"/>
  <c r="Q1111" i="11" s="1"/>
  <c r="M1110" i="11"/>
  <c r="Q1110" i="11" s="1"/>
  <c r="M1109" i="11"/>
  <c r="Q1109" i="11" s="1"/>
  <c r="M1108" i="11"/>
  <c r="M1107" i="11"/>
  <c r="Q1107" i="11" s="1"/>
  <c r="M1106" i="11"/>
  <c r="M1105" i="11"/>
  <c r="Q1105" i="11" s="1"/>
  <c r="M1104" i="11"/>
  <c r="Q1104" i="11" s="1"/>
  <c r="M1103" i="11"/>
  <c r="Q1103" i="11" s="1"/>
  <c r="M1102" i="11"/>
  <c r="M1101" i="11"/>
  <c r="M1100" i="11"/>
  <c r="M1099" i="11"/>
  <c r="Q1099" i="11" s="1"/>
  <c r="M1098" i="11"/>
  <c r="Q1098" i="11" s="1"/>
  <c r="M1097" i="11"/>
  <c r="Q1097" i="11" s="1"/>
  <c r="M1096" i="11"/>
  <c r="Q1096" i="11" s="1"/>
  <c r="M1095" i="11"/>
  <c r="Q1095" i="11" s="1"/>
  <c r="M1094" i="11"/>
  <c r="Q1094" i="11" s="1"/>
  <c r="M1093" i="11"/>
  <c r="Q1093" i="11" s="1"/>
  <c r="M1092" i="11"/>
  <c r="M1091" i="11"/>
  <c r="Q1091" i="11" s="1"/>
  <c r="M1090" i="11"/>
  <c r="M1089" i="11"/>
  <c r="Q1089" i="11" s="1"/>
  <c r="M1088" i="11"/>
  <c r="Q1088" i="11" s="1"/>
  <c r="M1087" i="11"/>
  <c r="M1086" i="11"/>
  <c r="M1085" i="11"/>
  <c r="Q1085" i="11" s="1"/>
  <c r="M1084" i="11"/>
  <c r="Q1084" i="11" s="1"/>
  <c r="M1083" i="11"/>
  <c r="Q1083" i="11" s="1"/>
  <c r="M1082" i="11"/>
  <c r="Q1082" i="11" s="1"/>
  <c r="M1081" i="11"/>
  <c r="Q1081" i="11" s="1"/>
  <c r="M1080" i="11"/>
  <c r="Q1080" i="11" s="1"/>
  <c r="M1079" i="11"/>
  <c r="Q1079" i="11" s="1"/>
  <c r="M1078" i="11"/>
  <c r="Q1078" i="11" s="1"/>
  <c r="M1077" i="11"/>
  <c r="Q1077" i="11" s="1"/>
  <c r="M1076" i="11"/>
  <c r="M1075" i="11"/>
  <c r="Q1075" i="11" s="1"/>
  <c r="M1074" i="11"/>
  <c r="Q1074" i="11" s="1"/>
  <c r="M1073" i="11"/>
  <c r="Q1073" i="11" s="1"/>
  <c r="M1072" i="11"/>
  <c r="M1071" i="11"/>
  <c r="Q1071" i="11" s="1"/>
  <c r="M1070" i="11"/>
  <c r="M1069" i="11"/>
  <c r="Q1069" i="11" s="1"/>
  <c r="M1068" i="11"/>
  <c r="M1067" i="11"/>
  <c r="M1066" i="11"/>
  <c r="Q1066" i="11" s="1"/>
  <c r="M1065" i="11"/>
  <c r="Q1065" i="11" s="1"/>
  <c r="M1064" i="11"/>
  <c r="M1063" i="11"/>
  <c r="Q1063" i="11" s="1"/>
  <c r="M1062" i="11"/>
  <c r="Q1062" i="11" s="1"/>
  <c r="M1061" i="11"/>
  <c r="M1060" i="11"/>
  <c r="M1059" i="11"/>
  <c r="Q1059" i="11" s="1"/>
  <c r="M1058" i="11"/>
  <c r="Q1058" i="11" s="1"/>
  <c r="M1057" i="11"/>
  <c r="Q1057" i="11" s="1"/>
  <c r="M1056" i="11"/>
  <c r="M1055" i="11"/>
  <c r="M1054" i="11"/>
  <c r="M1053" i="11"/>
  <c r="Q1053" i="11" s="1"/>
  <c r="M1052" i="11"/>
  <c r="Q1052" i="11" s="1"/>
  <c r="M1051" i="11"/>
  <c r="Q1051" i="11" s="1"/>
  <c r="M1050" i="11"/>
  <c r="Q1050" i="11" s="1"/>
  <c r="M1049" i="11"/>
  <c r="Q1049" i="11" s="1"/>
  <c r="M1048" i="11"/>
  <c r="M1047" i="11"/>
  <c r="Q1047" i="11" s="1"/>
  <c r="M1046" i="11"/>
  <c r="Q1046" i="11" s="1"/>
  <c r="M1045" i="11"/>
  <c r="Q1045" i="11" s="1"/>
  <c r="M1044" i="11"/>
  <c r="M1043" i="11"/>
  <c r="Q1043" i="11" s="1"/>
  <c r="M1042" i="11"/>
  <c r="Q1042" i="11" s="1"/>
  <c r="M1041" i="11"/>
  <c r="Q1041" i="11" s="1"/>
  <c r="M1040" i="11"/>
  <c r="M1039" i="11"/>
  <c r="Q1039" i="11" s="1"/>
  <c r="M1038" i="11"/>
  <c r="M1037" i="11"/>
  <c r="Q1037" i="11" s="1"/>
  <c r="M1036" i="11"/>
  <c r="M1035" i="11"/>
  <c r="Q1035" i="11" s="1"/>
  <c r="M1034" i="11"/>
  <c r="Q1034" i="11" s="1"/>
  <c r="M1033" i="11"/>
  <c r="Q1033" i="11" s="1"/>
  <c r="M1032" i="11"/>
  <c r="Q1032" i="11" s="1"/>
  <c r="M1031" i="11"/>
  <c r="Q1031" i="11" s="1"/>
  <c r="M1030" i="11"/>
  <c r="M1029" i="11"/>
  <c r="M1028" i="11"/>
  <c r="M1027" i="11"/>
  <c r="Q1027" i="11" s="1"/>
  <c r="M1026" i="11"/>
  <c r="M1025" i="11"/>
  <c r="M1024" i="11"/>
  <c r="M1023" i="11"/>
  <c r="M1022" i="11"/>
  <c r="M1021" i="11"/>
  <c r="Q1021" i="11" s="1"/>
  <c r="M1020" i="11"/>
  <c r="Q1020" i="11" s="1"/>
  <c r="M1019" i="11"/>
  <c r="Q1019" i="11" s="1"/>
  <c r="M1018" i="11"/>
  <c r="M1017" i="11"/>
  <c r="M1016" i="11"/>
  <c r="M1015" i="11"/>
  <c r="M1014" i="11"/>
  <c r="M1013" i="11"/>
  <c r="Q1013" i="11" s="1"/>
  <c r="M1012" i="11"/>
  <c r="Q1012" i="11" s="1"/>
  <c r="M1011" i="11"/>
  <c r="Q1011" i="11" s="1"/>
  <c r="M1010" i="11"/>
  <c r="M1009" i="11"/>
  <c r="Q1009" i="11" s="1"/>
  <c r="M1008" i="11"/>
  <c r="M1007" i="11"/>
  <c r="M1006" i="11"/>
  <c r="M1005" i="11"/>
  <c r="M1004" i="11"/>
  <c r="M1003" i="11"/>
  <c r="Q1003" i="11" s="1"/>
  <c r="M1002" i="11"/>
  <c r="M1001" i="11"/>
  <c r="M1000" i="11"/>
  <c r="M999" i="11"/>
  <c r="M998" i="11"/>
  <c r="Q998" i="11" s="1"/>
  <c r="M997" i="11"/>
  <c r="M996" i="11"/>
  <c r="M995" i="11"/>
  <c r="M994" i="11"/>
  <c r="M993" i="11"/>
  <c r="M992" i="11"/>
  <c r="M991" i="11"/>
  <c r="M990" i="11"/>
  <c r="M989" i="11"/>
  <c r="M988" i="11"/>
  <c r="M987" i="11"/>
  <c r="M986" i="11"/>
  <c r="M985" i="11"/>
  <c r="Q985" i="11" s="1"/>
  <c r="M984" i="11"/>
  <c r="M983" i="11"/>
  <c r="Q983" i="11" s="1"/>
  <c r="M982" i="11"/>
  <c r="Q982" i="11" s="1"/>
  <c r="M981" i="11"/>
  <c r="Q981" i="11" s="1"/>
  <c r="M980" i="11"/>
  <c r="M979" i="11"/>
  <c r="M978" i="11"/>
  <c r="M977" i="11"/>
  <c r="M976" i="11"/>
  <c r="M975" i="11"/>
  <c r="M974" i="11"/>
  <c r="M973" i="11"/>
  <c r="Q973" i="11" s="1"/>
  <c r="M972" i="11"/>
  <c r="M971" i="11"/>
  <c r="M970" i="11"/>
  <c r="Q970" i="11" s="1"/>
  <c r="M969" i="11"/>
  <c r="M968" i="11"/>
  <c r="M967" i="11"/>
  <c r="M966" i="11"/>
  <c r="M965" i="11"/>
  <c r="M964" i="11"/>
  <c r="M963" i="11"/>
  <c r="Q963" i="11" s="1"/>
  <c r="M962" i="11"/>
  <c r="M961" i="11"/>
  <c r="M960" i="11"/>
  <c r="M959" i="11"/>
  <c r="M958" i="11"/>
  <c r="M957" i="11"/>
  <c r="M956" i="11"/>
  <c r="M955" i="11"/>
  <c r="M954" i="11"/>
  <c r="M953" i="11"/>
  <c r="M952" i="11"/>
  <c r="Q952" i="11" s="1"/>
  <c r="M951" i="11"/>
  <c r="Q951" i="11" s="1"/>
  <c r="M950" i="11"/>
  <c r="M949" i="11"/>
  <c r="M948" i="11"/>
  <c r="M947" i="11"/>
  <c r="M946" i="11"/>
  <c r="M945" i="11"/>
  <c r="Q945" i="11" s="1"/>
  <c r="M944" i="11"/>
  <c r="M943" i="11"/>
  <c r="M942" i="11"/>
  <c r="M941" i="11"/>
  <c r="M940" i="11"/>
  <c r="Q940" i="11" s="1"/>
  <c r="M939" i="11"/>
  <c r="Q939" i="11" s="1"/>
  <c r="M938" i="11"/>
  <c r="Q938" i="11" s="1"/>
  <c r="M937" i="11"/>
  <c r="M936" i="11"/>
  <c r="M935" i="11"/>
  <c r="M934" i="11"/>
  <c r="M933" i="11"/>
  <c r="M932" i="11"/>
  <c r="M931" i="11"/>
  <c r="M930" i="11"/>
  <c r="M929" i="11"/>
  <c r="M928" i="11"/>
  <c r="M927" i="11"/>
  <c r="Q927" i="11" s="1"/>
  <c r="M926" i="11"/>
  <c r="Q926" i="11" s="1"/>
  <c r="M925" i="11"/>
  <c r="M924" i="11"/>
  <c r="M923" i="11"/>
  <c r="M922" i="11"/>
  <c r="M921" i="11"/>
  <c r="M920" i="11"/>
  <c r="M919" i="11"/>
  <c r="M918" i="11"/>
  <c r="M917" i="11"/>
  <c r="M916" i="11"/>
  <c r="M915" i="11"/>
  <c r="M914" i="11"/>
  <c r="M913" i="11"/>
  <c r="Q913" i="11" s="1"/>
  <c r="M912" i="11"/>
  <c r="M911" i="11"/>
  <c r="M910" i="11"/>
  <c r="M909" i="11"/>
  <c r="M908" i="11"/>
  <c r="M907" i="11"/>
  <c r="M906" i="11"/>
  <c r="Q906" i="11" s="1"/>
  <c r="M905" i="11"/>
  <c r="M904" i="11"/>
  <c r="M903" i="11"/>
  <c r="M902" i="11"/>
  <c r="M901" i="11"/>
  <c r="M900" i="11"/>
  <c r="M899" i="11"/>
  <c r="Q899" i="11" s="1"/>
  <c r="M898" i="11"/>
  <c r="M897" i="11"/>
  <c r="Q897" i="11" s="1"/>
  <c r="M896" i="11"/>
  <c r="M895" i="11"/>
  <c r="M894" i="11"/>
  <c r="M893" i="11"/>
  <c r="M892" i="11"/>
  <c r="M891" i="11"/>
  <c r="M890" i="11"/>
  <c r="Q890" i="11" s="1"/>
  <c r="M889" i="11"/>
  <c r="M888" i="11"/>
  <c r="M887" i="11"/>
  <c r="M886" i="11"/>
  <c r="M885" i="11"/>
  <c r="Q885" i="11" s="1"/>
  <c r="M884" i="11"/>
  <c r="M883" i="11"/>
  <c r="M882" i="11"/>
  <c r="M881" i="11"/>
  <c r="M880" i="11"/>
  <c r="M879" i="11"/>
  <c r="M878" i="11"/>
  <c r="M877" i="11"/>
  <c r="M876" i="11"/>
  <c r="M875" i="11"/>
  <c r="M874" i="11"/>
  <c r="Q874" i="11" s="1"/>
  <c r="M873" i="11"/>
  <c r="Q873" i="11" s="1"/>
  <c r="M872" i="11"/>
  <c r="M871" i="11"/>
  <c r="M870" i="11"/>
  <c r="M869" i="11"/>
  <c r="M868" i="11"/>
  <c r="M867" i="11"/>
  <c r="M866" i="11"/>
  <c r="M865" i="11"/>
  <c r="M864" i="11"/>
  <c r="M863" i="11"/>
  <c r="M862" i="11"/>
  <c r="M861" i="11"/>
  <c r="M860" i="11"/>
  <c r="M859" i="11"/>
  <c r="M858" i="11"/>
  <c r="Q858" i="11" s="1"/>
  <c r="M857" i="11"/>
  <c r="Q857" i="11" s="1"/>
  <c r="M856" i="11"/>
  <c r="M855" i="11"/>
  <c r="M854" i="11"/>
  <c r="M853" i="11"/>
  <c r="M852" i="11"/>
  <c r="M851" i="11"/>
  <c r="M850" i="11"/>
  <c r="M849" i="11"/>
  <c r="M848" i="11"/>
  <c r="M847" i="11"/>
  <c r="M846" i="11"/>
  <c r="Q846" i="11" s="1"/>
  <c r="M845" i="11"/>
  <c r="Q845" i="11" s="1"/>
  <c r="M844" i="11"/>
  <c r="M843" i="11"/>
  <c r="M842" i="11"/>
  <c r="M841" i="11"/>
  <c r="M840" i="11"/>
  <c r="M839" i="11"/>
  <c r="M838" i="11"/>
  <c r="M837" i="11"/>
  <c r="M836" i="11"/>
  <c r="M835" i="11"/>
  <c r="M834" i="11"/>
  <c r="M833" i="11"/>
  <c r="M832" i="11"/>
  <c r="Q832" i="11" s="1"/>
  <c r="M831" i="11"/>
  <c r="Q831" i="11" s="1"/>
  <c r="M830" i="11"/>
  <c r="M829" i="11"/>
  <c r="M828" i="11"/>
  <c r="M827" i="11"/>
  <c r="M826" i="11"/>
  <c r="M825" i="11"/>
  <c r="M824" i="11"/>
  <c r="M823" i="11"/>
  <c r="M822" i="11"/>
  <c r="M821" i="11"/>
  <c r="M820" i="11"/>
  <c r="M819" i="11"/>
  <c r="M818" i="11"/>
  <c r="Q818" i="11" s="1"/>
  <c r="M817" i="11"/>
  <c r="M816" i="11"/>
  <c r="M815" i="11"/>
  <c r="Q815" i="11" s="1"/>
  <c r="M814" i="11"/>
  <c r="M813" i="11"/>
  <c r="M812" i="11"/>
  <c r="M811" i="11"/>
  <c r="Q811" i="11" s="1"/>
  <c r="M810" i="11"/>
  <c r="M809" i="11"/>
  <c r="M808" i="11"/>
  <c r="Q808" i="11" s="1"/>
  <c r="M807" i="11"/>
  <c r="M806" i="11"/>
  <c r="M805" i="11"/>
  <c r="M804" i="11"/>
  <c r="Q804" i="11" s="1"/>
  <c r="M803" i="11"/>
  <c r="M802" i="11"/>
  <c r="Q802" i="11" s="1"/>
  <c r="M801" i="11"/>
  <c r="Q801" i="11" s="1"/>
  <c r="M800" i="11"/>
  <c r="M799" i="11"/>
  <c r="M798" i="11"/>
  <c r="M797" i="11"/>
  <c r="M796" i="11"/>
  <c r="M795" i="11"/>
  <c r="Q795" i="11" s="1"/>
  <c r="M794" i="11"/>
  <c r="M793" i="11"/>
  <c r="M792" i="11"/>
  <c r="M791" i="11"/>
  <c r="M790" i="11"/>
  <c r="M789" i="11"/>
  <c r="M788" i="11"/>
  <c r="Q788" i="11" s="1"/>
  <c r="M787" i="11"/>
  <c r="M786" i="11"/>
  <c r="M785" i="11"/>
  <c r="M784" i="11"/>
  <c r="M783" i="11"/>
  <c r="M782" i="11"/>
  <c r="M781" i="11"/>
  <c r="Q781" i="11" s="1"/>
  <c r="M780" i="11"/>
  <c r="M779" i="11"/>
  <c r="M778" i="11"/>
  <c r="M777" i="11"/>
  <c r="M776" i="11"/>
  <c r="M775" i="11"/>
  <c r="M774" i="11"/>
  <c r="M773" i="11"/>
  <c r="M772" i="11"/>
  <c r="M771" i="11"/>
  <c r="M770" i="11"/>
  <c r="M769" i="11"/>
  <c r="M768" i="11"/>
  <c r="Q768" i="11" s="1"/>
  <c r="M767" i="11"/>
  <c r="Q767" i="11" s="1"/>
  <c r="M766" i="11"/>
  <c r="M765" i="11"/>
  <c r="M764" i="11"/>
  <c r="M763" i="11"/>
  <c r="M762" i="11"/>
  <c r="M761" i="11"/>
  <c r="Q761" i="11" s="1"/>
  <c r="M760" i="11"/>
  <c r="Q760" i="11" s="1"/>
  <c r="M759" i="11"/>
  <c r="M758" i="11"/>
  <c r="M757" i="11"/>
  <c r="M756" i="11"/>
  <c r="M755" i="11"/>
  <c r="M754" i="11"/>
  <c r="M753" i="11"/>
  <c r="M752" i="11"/>
  <c r="M751" i="11"/>
  <c r="M750" i="11"/>
  <c r="M749" i="11"/>
  <c r="M748" i="11"/>
  <c r="M747" i="11"/>
  <c r="Q747" i="11" s="1"/>
  <c r="M746" i="11"/>
  <c r="M745" i="11"/>
  <c r="M744" i="11"/>
  <c r="Q744" i="11" s="1"/>
  <c r="M743" i="11"/>
  <c r="M742" i="11"/>
  <c r="M741" i="11"/>
  <c r="M740" i="11"/>
  <c r="Q740" i="11" s="1"/>
  <c r="M739" i="11"/>
  <c r="M738" i="11"/>
  <c r="M737" i="11"/>
  <c r="Q737" i="11" s="1"/>
  <c r="M736" i="11"/>
  <c r="M735" i="11"/>
  <c r="M734" i="11"/>
  <c r="M733" i="11"/>
  <c r="M732" i="11"/>
  <c r="M731" i="11"/>
  <c r="Q731" i="11" s="1"/>
  <c r="M730" i="11"/>
  <c r="Q730" i="11" s="1"/>
  <c r="M729" i="11"/>
  <c r="M728" i="11"/>
  <c r="M727" i="11"/>
  <c r="M726" i="11"/>
  <c r="Q726" i="11" s="1"/>
  <c r="M725" i="11"/>
  <c r="M724" i="11"/>
  <c r="Q724" i="11" s="1"/>
  <c r="M723" i="11"/>
  <c r="M722" i="11"/>
  <c r="M721" i="11"/>
  <c r="M720" i="11"/>
  <c r="M719" i="11"/>
  <c r="M718" i="11"/>
  <c r="M717" i="11"/>
  <c r="M716" i="11"/>
  <c r="M715" i="11"/>
  <c r="M714" i="11"/>
  <c r="M713" i="11"/>
  <c r="M712" i="11"/>
  <c r="M711" i="11"/>
  <c r="M710" i="11"/>
  <c r="Q710" i="11" s="1"/>
  <c r="M709" i="11"/>
  <c r="M708" i="11"/>
  <c r="M707" i="11"/>
  <c r="M706" i="11"/>
  <c r="M705" i="11"/>
  <c r="M704" i="11"/>
  <c r="M703" i="11"/>
  <c r="Q703" i="11" s="1"/>
  <c r="M702" i="11"/>
  <c r="M701" i="11"/>
  <c r="M700" i="11"/>
  <c r="M699" i="11"/>
  <c r="M698" i="11"/>
  <c r="M697" i="11"/>
  <c r="Q697" i="11" s="1"/>
  <c r="M696" i="11"/>
  <c r="Q696" i="11" s="1"/>
  <c r="M695" i="11"/>
  <c r="M694" i="11"/>
  <c r="M693" i="11"/>
  <c r="M692" i="11"/>
  <c r="M691" i="11"/>
  <c r="M690" i="11"/>
  <c r="Q690" i="11" s="1"/>
  <c r="M689" i="11"/>
  <c r="Q689" i="11" s="1"/>
  <c r="M688" i="11"/>
  <c r="M687" i="11"/>
  <c r="M686" i="11"/>
  <c r="M685" i="11"/>
  <c r="M684" i="11"/>
  <c r="M683" i="11"/>
  <c r="M682" i="11"/>
  <c r="M681" i="11"/>
  <c r="M680" i="11"/>
  <c r="M679" i="11"/>
  <c r="M678" i="11"/>
  <c r="M677" i="11"/>
  <c r="M676" i="11"/>
  <c r="Q676" i="11" s="1"/>
  <c r="M675" i="11"/>
  <c r="M674" i="11"/>
  <c r="M673" i="11"/>
  <c r="Q673" i="11" s="1"/>
  <c r="M672" i="11"/>
  <c r="M671" i="11"/>
  <c r="M670" i="11"/>
  <c r="M669" i="11"/>
  <c r="M668" i="11"/>
  <c r="M667" i="11"/>
  <c r="M666" i="11"/>
  <c r="Q666" i="11" s="1"/>
  <c r="M665" i="11"/>
  <c r="M664" i="11"/>
  <c r="M663" i="11"/>
  <c r="M662" i="11"/>
  <c r="M661" i="11"/>
  <c r="Q661" i="11" s="1"/>
  <c r="M660" i="11"/>
  <c r="Q660" i="11" s="1"/>
  <c r="M659" i="11"/>
  <c r="M658" i="11"/>
  <c r="M657" i="11"/>
  <c r="M656" i="11"/>
  <c r="M655" i="11"/>
  <c r="M654" i="11"/>
  <c r="M653" i="11"/>
  <c r="M652" i="11"/>
  <c r="M651" i="11"/>
  <c r="M650" i="11"/>
  <c r="Q650" i="11" s="1"/>
  <c r="M649" i="11"/>
  <c r="M648" i="11"/>
  <c r="M647" i="11"/>
  <c r="M646" i="11"/>
  <c r="M645" i="11"/>
  <c r="M644" i="11"/>
  <c r="Q644" i="11" s="1"/>
  <c r="M643" i="11"/>
  <c r="M642" i="11"/>
  <c r="M641" i="11"/>
  <c r="M640" i="11"/>
  <c r="M639" i="11"/>
  <c r="M638" i="11"/>
  <c r="Q638" i="11" s="1"/>
  <c r="M637" i="11"/>
  <c r="M636" i="11"/>
  <c r="M635" i="11"/>
  <c r="M634" i="11"/>
  <c r="M633" i="11"/>
  <c r="M632" i="11"/>
  <c r="M631" i="11"/>
  <c r="M630" i="11"/>
  <c r="M629" i="11"/>
  <c r="M628" i="11"/>
  <c r="M627" i="11"/>
  <c r="M626" i="11"/>
  <c r="M625" i="11"/>
  <c r="M624" i="11"/>
  <c r="M623" i="11"/>
  <c r="M622" i="11"/>
  <c r="Q622" i="11" s="1"/>
  <c r="M621" i="11"/>
  <c r="M620" i="11"/>
  <c r="M619" i="11"/>
  <c r="M618" i="11"/>
  <c r="M617" i="11"/>
  <c r="M616" i="11"/>
  <c r="M615" i="11"/>
  <c r="M614" i="11"/>
  <c r="M613" i="11"/>
  <c r="M612" i="11"/>
  <c r="M611" i="11"/>
  <c r="M610" i="11"/>
  <c r="M609" i="11"/>
  <c r="M608" i="11"/>
  <c r="M607" i="11"/>
  <c r="M606" i="11"/>
  <c r="M605" i="11"/>
  <c r="M604" i="11"/>
  <c r="M603" i="11"/>
  <c r="M602" i="11"/>
  <c r="Q602" i="11" s="1"/>
  <c r="M601" i="11"/>
  <c r="M600" i="11"/>
  <c r="M599" i="11"/>
  <c r="M598" i="11"/>
  <c r="Q598" i="11" s="1"/>
  <c r="M597" i="11"/>
  <c r="M596" i="11"/>
  <c r="Q596" i="11" s="1"/>
  <c r="M595" i="11"/>
  <c r="M594" i="11"/>
  <c r="M593" i="11"/>
  <c r="M592" i="11"/>
  <c r="M591" i="11"/>
  <c r="M590" i="11"/>
  <c r="M589" i="11"/>
  <c r="M588" i="11"/>
  <c r="M587" i="11"/>
  <c r="M586" i="11"/>
  <c r="M585" i="11"/>
  <c r="M584" i="11"/>
  <c r="M583" i="11"/>
  <c r="M582" i="11"/>
  <c r="M581" i="11"/>
  <c r="M580" i="11"/>
  <c r="Q580" i="11" s="1"/>
  <c r="M579" i="11"/>
  <c r="M578" i="11"/>
  <c r="M577" i="11"/>
  <c r="M576" i="11"/>
  <c r="M575" i="11"/>
  <c r="M574" i="11"/>
  <c r="Q574" i="11" s="1"/>
  <c r="M573" i="11"/>
  <c r="M572" i="11"/>
  <c r="M571" i="11"/>
  <c r="M570" i="11"/>
  <c r="M569" i="11"/>
  <c r="M568" i="11"/>
  <c r="Q568" i="11" s="1"/>
  <c r="M567" i="11"/>
  <c r="M566" i="11"/>
  <c r="M565" i="11"/>
  <c r="M564" i="11"/>
  <c r="M563" i="11"/>
  <c r="M562" i="11"/>
  <c r="M561" i="11"/>
  <c r="M560" i="11"/>
  <c r="M559" i="11"/>
  <c r="M558" i="11"/>
  <c r="M557" i="11"/>
  <c r="Q557" i="11" s="1"/>
  <c r="M556" i="11"/>
  <c r="M555" i="11"/>
  <c r="M554" i="11"/>
  <c r="M553" i="11"/>
  <c r="M552" i="11"/>
  <c r="M551" i="11"/>
  <c r="M550" i="11"/>
  <c r="M549" i="11"/>
  <c r="M548" i="11"/>
  <c r="M547" i="11"/>
  <c r="M546" i="11"/>
  <c r="Q546" i="11" s="1"/>
  <c r="M545" i="11"/>
  <c r="Q545" i="11" s="1"/>
  <c r="M544" i="11"/>
  <c r="M543" i="11"/>
  <c r="M542" i="11"/>
  <c r="M541" i="11"/>
  <c r="M540" i="11"/>
  <c r="M539" i="11"/>
  <c r="M538" i="11"/>
  <c r="M537" i="11"/>
  <c r="M536" i="11"/>
  <c r="M535" i="11"/>
  <c r="M534" i="11"/>
  <c r="M533" i="11"/>
  <c r="M532" i="11"/>
  <c r="Q532" i="11" s="1"/>
  <c r="M531" i="11"/>
  <c r="M530" i="11"/>
  <c r="M529" i="11"/>
  <c r="M528" i="11"/>
  <c r="M527" i="11"/>
  <c r="M526" i="11"/>
  <c r="M525" i="11"/>
  <c r="M524" i="11"/>
  <c r="M523" i="11"/>
  <c r="M522" i="11"/>
  <c r="M521" i="11"/>
  <c r="M520" i="11"/>
  <c r="M519" i="11"/>
  <c r="M518" i="11"/>
  <c r="M517" i="11"/>
  <c r="M516" i="11"/>
  <c r="M515" i="11"/>
  <c r="M514" i="11"/>
  <c r="M513" i="11"/>
  <c r="M512" i="11"/>
  <c r="M511" i="11"/>
  <c r="M510" i="11"/>
  <c r="Q510" i="11" s="1"/>
  <c r="M509" i="11"/>
  <c r="M508" i="11"/>
  <c r="M507" i="11"/>
  <c r="M506" i="11"/>
  <c r="M505" i="11"/>
  <c r="M504" i="11"/>
  <c r="M503" i="11"/>
  <c r="M502" i="11"/>
  <c r="M501" i="11"/>
  <c r="M500" i="11"/>
  <c r="M499" i="11"/>
  <c r="M498" i="11"/>
  <c r="M497" i="11"/>
  <c r="M496" i="11"/>
  <c r="M495" i="11"/>
  <c r="M494" i="11"/>
  <c r="Q494" i="11" s="1"/>
  <c r="M493" i="11"/>
  <c r="M492" i="11"/>
  <c r="M491" i="11"/>
  <c r="M490" i="11"/>
  <c r="M489" i="11"/>
  <c r="M488" i="11"/>
  <c r="M487" i="11"/>
  <c r="M486" i="11"/>
  <c r="M485" i="11"/>
  <c r="M484" i="11"/>
  <c r="M483" i="11"/>
  <c r="M482" i="11"/>
  <c r="Q482" i="11" s="1"/>
  <c r="M481" i="11"/>
  <c r="M480" i="11"/>
  <c r="M479" i="11"/>
  <c r="M478" i="11"/>
  <c r="M477" i="11"/>
  <c r="M476" i="11"/>
  <c r="M475" i="11"/>
  <c r="M474" i="11"/>
  <c r="M473" i="11"/>
  <c r="M472" i="11"/>
  <c r="M471" i="11"/>
  <c r="M470" i="11"/>
  <c r="M469" i="11"/>
  <c r="M468" i="11"/>
  <c r="M467" i="11"/>
  <c r="M466" i="11"/>
  <c r="M465" i="11"/>
  <c r="M464" i="11"/>
  <c r="M463" i="11"/>
  <c r="M462" i="11"/>
  <c r="M461" i="11"/>
  <c r="M460" i="11"/>
  <c r="M459" i="11"/>
  <c r="M458" i="11"/>
  <c r="Q458" i="11" s="1"/>
  <c r="M457" i="11"/>
  <c r="M456" i="11"/>
  <c r="M455" i="11"/>
  <c r="M454" i="11"/>
  <c r="M453" i="11"/>
  <c r="M452" i="11"/>
  <c r="M451" i="11"/>
  <c r="M450" i="11"/>
  <c r="M449" i="11"/>
  <c r="M448" i="11"/>
  <c r="M447" i="11"/>
  <c r="M446" i="11"/>
  <c r="M445" i="11"/>
  <c r="M444" i="11"/>
  <c r="M443" i="11"/>
  <c r="M442" i="11"/>
  <c r="M441" i="11"/>
  <c r="M440" i="11"/>
  <c r="M439" i="11"/>
  <c r="M438" i="11"/>
  <c r="M437" i="11"/>
  <c r="M436" i="11"/>
  <c r="M435" i="11"/>
  <c r="M434" i="11"/>
  <c r="M433" i="11"/>
  <c r="M432" i="11"/>
  <c r="M431" i="11"/>
  <c r="M430" i="11"/>
  <c r="M429" i="11"/>
  <c r="M428" i="11"/>
  <c r="M427" i="11"/>
  <c r="M426" i="11"/>
  <c r="M425" i="11"/>
  <c r="M424" i="11"/>
  <c r="M423" i="11"/>
  <c r="M422" i="11"/>
  <c r="M421" i="11"/>
  <c r="M420" i="11"/>
  <c r="M419" i="11"/>
  <c r="M418" i="11"/>
  <c r="M417" i="11"/>
  <c r="M416" i="11"/>
  <c r="M415" i="11"/>
  <c r="M414" i="11"/>
  <c r="M413" i="11"/>
  <c r="M412" i="11"/>
  <c r="M411" i="11"/>
  <c r="M410" i="11"/>
  <c r="M409" i="11"/>
  <c r="M408" i="11"/>
  <c r="M407" i="11"/>
  <c r="M406" i="11"/>
  <c r="M405" i="11"/>
  <c r="M404" i="11"/>
  <c r="M403" i="11"/>
  <c r="M40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Q366" i="11" s="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P1095" i="11" l="1"/>
  <c r="P927" i="11"/>
  <c r="P1225" i="11"/>
  <c r="P804" i="11"/>
  <c r="P1082" i="11"/>
  <c r="P676" i="11"/>
  <c r="P1144" i="11"/>
  <c r="P1179" i="11"/>
  <c r="P1058" i="11"/>
  <c r="P1046" i="11"/>
  <c r="P1081" i="11"/>
  <c r="P831" i="11"/>
  <c r="P1169" i="11"/>
  <c r="P1184" i="11"/>
  <c r="P710" i="11"/>
  <c r="P1227" i="11"/>
  <c r="P1073" i="11"/>
  <c r="P815" i="11"/>
  <c r="P1084" i="11"/>
  <c r="P1200" i="11"/>
  <c r="P660" i="11"/>
  <c r="Q60" i="11"/>
  <c r="P60" i="11"/>
  <c r="Q100" i="11"/>
  <c r="P100" i="11"/>
  <c r="Q53" i="11"/>
  <c r="P53" i="11"/>
  <c r="Q69" i="11"/>
  <c r="P69" i="11"/>
  <c r="Q117" i="11"/>
  <c r="P117" i="11"/>
  <c r="Q205" i="11"/>
  <c r="P205" i="11"/>
  <c r="Q213" i="11"/>
  <c r="P213" i="11"/>
  <c r="Q237" i="11"/>
  <c r="P237" i="11"/>
  <c r="Q301" i="11"/>
  <c r="P301" i="11"/>
  <c r="Q349" i="11"/>
  <c r="P349" i="11"/>
  <c r="Q365" i="11"/>
  <c r="P365" i="11"/>
  <c r="Q445" i="11"/>
  <c r="P445" i="11"/>
  <c r="Q493" i="11"/>
  <c r="P493" i="11"/>
  <c r="Q565" i="11"/>
  <c r="P565" i="11"/>
  <c r="Q613" i="11"/>
  <c r="P613" i="11"/>
  <c r="Q725" i="11"/>
  <c r="P725" i="11"/>
  <c r="Q773" i="11"/>
  <c r="P773" i="11"/>
  <c r="Q813" i="11"/>
  <c r="P813" i="11"/>
  <c r="Q837" i="11"/>
  <c r="P837" i="11"/>
  <c r="Q877" i="11"/>
  <c r="P877" i="11"/>
  <c r="Q925" i="11"/>
  <c r="P925" i="11"/>
  <c r="Q949" i="11"/>
  <c r="P949" i="11"/>
  <c r="Q965" i="11"/>
  <c r="P965" i="11"/>
  <c r="P1085" i="11"/>
  <c r="P1149" i="11"/>
  <c r="P1205" i="11"/>
  <c r="P557" i="11"/>
  <c r="P885" i="11"/>
  <c r="P1165" i="11"/>
  <c r="Q14" i="11"/>
  <c r="P14" i="11"/>
  <c r="Q46" i="11"/>
  <c r="P46" i="11"/>
  <c r="Q62" i="11"/>
  <c r="P62" i="11"/>
  <c r="Q78" i="11"/>
  <c r="P78" i="11"/>
  <c r="Q86" i="11"/>
  <c r="P86" i="11"/>
  <c r="Q102" i="11"/>
  <c r="P102" i="11"/>
  <c r="Q110" i="11"/>
  <c r="P110" i="11"/>
  <c r="Q118" i="11"/>
  <c r="P118" i="11"/>
  <c r="Q126" i="11"/>
  <c r="P126" i="11"/>
  <c r="Q134" i="11"/>
  <c r="P134" i="11"/>
  <c r="Q142" i="11"/>
  <c r="P142" i="11"/>
  <c r="Q150" i="11"/>
  <c r="P150" i="11"/>
  <c r="Q158" i="11"/>
  <c r="P158" i="11"/>
  <c r="Q166" i="11"/>
  <c r="P166" i="11"/>
  <c r="Q174" i="11"/>
  <c r="P174" i="11"/>
  <c r="Q182" i="11"/>
  <c r="P182" i="11"/>
  <c r="Q190" i="11"/>
  <c r="P190" i="11"/>
  <c r="Q198" i="11"/>
  <c r="P198" i="11"/>
  <c r="Q206" i="11"/>
  <c r="P206" i="11"/>
  <c r="Q214" i="11"/>
  <c r="P214" i="11"/>
  <c r="Q222" i="11"/>
  <c r="P222" i="11"/>
  <c r="Q230" i="11"/>
  <c r="P230" i="11"/>
  <c r="Q238" i="11"/>
  <c r="P238" i="11"/>
  <c r="Q246" i="11"/>
  <c r="P246" i="11"/>
  <c r="Q254" i="11"/>
  <c r="P254" i="11"/>
  <c r="Q262" i="11"/>
  <c r="P262" i="11"/>
  <c r="Q270" i="11"/>
  <c r="P270" i="11"/>
  <c r="Q278" i="11"/>
  <c r="P278" i="11"/>
  <c r="Q286" i="11"/>
  <c r="P286" i="11"/>
  <c r="Q294" i="11"/>
  <c r="P294" i="11"/>
  <c r="Q302" i="11"/>
  <c r="P302" i="11"/>
  <c r="Q310" i="11"/>
  <c r="P310" i="11"/>
  <c r="Q318" i="11"/>
  <c r="P318" i="11"/>
  <c r="Q326" i="11"/>
  <c r="P326" i="11"/>
  <c r="Q334" i="11"/>
  <c r="P334" i="11"/>
  <c r="Q342" i="11"/>
  <c r="P342" i="11"/>
  <c r="Q350" i="11"/>
  <c r="P350" i="11"/>
  <c r="Q358" i="11"/>
  <c r="P358" i="11"/>
  <c r="Q374" i="11"/>
  <c r="P374" i="11"/>
  <c r="Q382" i="11"/>
  <c r="P382" i="11"/>
  <c r="Q390" i="11"/>
  <c r="P390" i="11"/>
  <c r="Q398" i="11"/>
  <c r="P398" i="11"/>
  <c r="Q406" i="11"/>
  <c r="P406" i="11"/>
  <c r="Q414" i="11"/>
  <c r="P414" i="11"/>
  <c r="Q422" i="11"/>
  <c r="P422" i="11"/>
  <c r="Q430" i="11"/>
  <c r="P430" i="11"/>
  <c r="Q438" i="11"/>
  <c r="P438" i="11"/>
  <c r="Q446" i="11"/>
  <c r="P446" i="11"/>
  <c r="Q454" i="11"/>
  <c r="P454" i="11"/>
  <c r="Q462" i="11"/>
  <c r="P462" i="11"/>
  <c r="Q470" i="11"/>
  <c r="P470" i="11"/>
  <c r="Q478" i="11"/>
  <c r="P478" i="11"/>
  <c r="Q486" i="11"/>
  <c r="P486" i="11"/>
  <c r="Q502" i="11"/>
  <c r="P502" i="11"/>
  <c r="Q518" i="11"/>
  <c r="P518" i="11"/>
  <c r="Q526" i="11"/>
  <c r="P526" i="11"/>
  <c r="Q534" i="11"/>
  <c r="P534" i="11"/>
  <c r="Q542" i="11"/>
  <c r="P542" i="11"/>
  <c r="Q550" i="11"/>
  <c r="P550" i="11"/>
  <c r="Q558" i="11"/>
  <c r="P558" i="11"/>
  <c r="Q566" i="11"/>
  <c r="P566" i="11"/>
  <c r="Q582" i="11"/>
  <c r="P582" i="11"/>
  <c r="Q590" i="11"/>
  <c r="P590" i="11"/>
  <c r="Q606" i="11"/>
  <c r="P606" i="11"/>
  <c r="Q614" i="11"/>
  <c r="P614" i="11"/>
  <c r="Q630" i="11"/>
  <c r="P630" i="11"/>
  <c r="Q646" i="11"/>
  <c r="P646" i="11"/>
  <c r="Q654" i="11"/>
  <c r="P654" i="11"/>
  <c r="Q662" i="11"/>
  <c r="P662" i="11"/>
  <c r="Q670" i="11"/>
  <c r="P670" i="11"/>
  <c r="Q678" i="11"/>
  <c r="P678" i="11"/>
  <c r="Q686" i="11"/>
  <c r="P686" i="11"/>
  <c r="Q694" i="11"/>
  <c r="P694" i="11"/>
  <c r="Q702" i="11"/>
  <c r="P702" i="11"/>
  <c r="Q718" i="11"/>
  <c r="P718" i="11"/>
  <c r="Q734" i="11"/>
  <c r="P734" i="11"/>
  <c r="Q742" i="11"/>
  <c r="P742" i="11"/>
  <c r="Q750" i="11"/>
  <c r="P750" i="11"/>
  <c r="Q758" i="11"/>
  <c r="P758" i="11"/>
  <c r="Q766" i="11"/>
  <c r="P766" i="11"/>
  <c r="Q774" i="11"/>
  <c r="P774" i="11"/>
  <c r="Q782" i="11"/>
  <c r="P782" i="11"/>
  <c r="Q790" i="11"/>
  <c r="P790" i="11"/>
  <c r="Q798" i="11"/>
  <c r="P798" i="11"/>
  <c r="Q806" i="11"/>
  <c r="P806" i="11"/>
  <c r="Q814" i="11"/>
  <c r="P814" i="11"/>
  <c r="Q822" i="11"/>
  <c r="P822" i="11"/>
  <c r="Q830" i="11"/>
  <c r="P830" i="11"/>
  <c r="Q838" i="11"/>
  <c r="P838" i="11"/>
  <c r="Q854" i="11"/>
  <c r="P854" i="11"/>
  <c r="Q862" i="11"/>
  <c r="P862" i="11"/>
  <c r="Q870" i="11"/>
  <c r="P870" i="11"/>
  <c r="Q878" i="11"/>
  <c r="P878" i="11"/>
  <c r="Q886" i="11"/>
  <c r="P886" i="11"/>
  <c r="Q894" i="11"/>
  <c r="P894" i="11"/>
  <c r="Q902" i="11"/>
  <c r="P902" i="11"/>
  <c r="Q910" i="11"/>
  <c r="P910" i="11"/>
  <c r="Q918" i="11"/>
  <c r="P918" i="11"/>
  <c r="Q934" i="11"/>
  <c r="P934" i="11"/>
  <c r="Q942" i="11"/>
  <c r="P942" i="11"/>
  <c r="Q950" i="11"/>
  <c r="P950" i="11"/>
  <c r="Q958" i="11"/>
  <c r="P958" i="11"/>
  <c r="Q966" i="11"/>
  <c r="P966" i="11"/>
  <c r="Q974" i="11"/>
  <c r="P974" i="11"/>
  <c r="Q990" i="11"/>
  <c r="P990" i="11"/>
  <c r="Q1006" i="11"/>
  <c r="P1006" i="11"/>
  <c r="Q1014" i="11"/>
  <c r="P1014" i="11"/>
  <c r="Q1022" i="11"/>
  <c r="P1022" i="11"/>
  <c r="Q1030" i="11"/>
  <c r="P1030" i="11"/>
  <c r="Q1038" i="11"/>
  <c r="P1038" i="11"/>
  <c r="Q1054" i="11"/>
  <c r="P1054" i="11"/>
  <c r="Q1070" i="11"/>
  <c r="P1070" i="11"/>
  <c r="Q1086" i="11"/>
  <c r="P1086" i="11"/>
  <c r="Q1102" i="11"/>
  <c r="P1102" i="11"/>
  <c r="Q1118" i="11"/>
  <c r="P1118" i="11"/>
  <c r="Q1134" i="11"/>
  <c r="P1134" i="11"/>
  <c r="Q1150" i="11"/>
  <c r="P1150" i="11"/>
  <c r="Q1158" i="11"/>
  <c r="P1158" i="11"/>
  <c r="Q1166" i="11"/>
  <c r="P1166" i="11"/>
  <c r="Q1190" i="11"/>
  <c r="P1190" i="11"/>
  <c r="Q1198" i="11"/>
  <c r="P1198" i="11"/>
  <c r="Q1214" i="11"/>
  <c r="P1214" i="11"/>
  <c r="Q1230" i="11"/>
  <c r="P1230" i="11"/>
  <c r="P1111" i="11"/>
  <c r="P1034" i="11"/>
  <c r="P1163" i="11"/>
  <c r="P1077" i="11"/>
  <c r="P1206" i="11"/>
  <c r="P1142" i="11"/>
  <c r="P1071" i="11"/>
  <c r="P1187" i="11"/>
  <c r="P1089" i="11"/>
  <c r="P1219" i="11"/>
  <c r="P1075" i="11"/>
  <c r="P1159" i="11"/>
  <c r="P1069" i="11"/>
  <c r="P1177" i="11"/>
  <c r="P1047" i="11"/>
  <c r="P1152" i="11"/>
  <c r="P913" i="11"/>
  <c r="P768" i="11"/>
  <c r="P650" i="11"/>
  <c r="P1042" i="11"/>
  <c r="P781" i="11"/>
  <c r="P545" i="11"/>
  <c r="P874" i="11"/>
  <c r="P661" i="11"/>
  <c r="P1133" i="11"/>
  <c r="P808" i="11"/>
  <c r="P602" i="11"/>
  <c r="Q36" i="11"/>
  <c r="P36" i="11"/>
  <c r="Q68" i="11"/>
  <c r="P68" i="11"/>
  <c r="Q116" i="11"/>
  <c r="P116" i="11"/>
  <c r="Q29" i="11"/>
  <c r="P29" i="11"/>
  <c r="Q101" i="11"/>
  <c r="P101" i="11"/>
  <c r="Q133" i="11"/>
  <c r="P133" i="11"/>
  <c r="Q269" i="11"/>
  <c r="P269" i="11"/>
  <c r="Q325" i="11"/>
  <c r="P325" i="11"/>
  <c r="Q397" i="11"/>
  <c r="P397" i="11"/>
  <c r="Q429" i="11"/>
  <c r="P429" i="11"/>
  <c r="Q485" i="11"/>
  <c r="P485" i="11"/>
  <c r="Q541" i="11"/>
  <c r="P541" i="11"/>
  <c r="Q581" i="11"/>
  <c r="P581" i="11"/>
  <c r="Q621" i="11"/>
  <c r="P621" i="11"/>
  <c r="Q685" i="11"/>
  <c r="P685" i="11"/>
  <c r="Q709" i="11"/>
  <c r="P709" i="11"/>
  <c r="Q757" i="11"/>
  <c r="P757" i="11"/>
  <c r="Q789" i="11"/>
  <c r="P789" i="11"/>
  <c r="Q909" i="11"/>
  <c r="P909" i="11"/>
  <c r="Q933" i="11"/>
  <c r="P933" i="11"/>
  <c r="Q997" i="11"/>
  <c r="P997" i="11"/>
  <c r="Q1029" i="11"/>
  <c r="P1029" i="11"/>
  <c r="Q1061" i="11"/>
  <c r="P1061" i="11"/>
  <c r="Q22" i="11"/>
  <c r="P22" i="11"/>
  <c r="Q54" i="11"/>
  <c r="P54" i="11"/>
  <c r="Q70" i="11"/>
  <c r="P70" i="11"/>
  <c r="Q94" i="11"/>
  <c r="P94" i="11"/>
  <c r="Q15" i="11"/>
  <c r="P15" i="11"/>
  <c r="Q23" i="11"/>
  <c r="P23" i="11"/>
  <c r="Q31" i="11"/>
  <c r="P31" i="11"/>
  <c r="Q39" i="11"/>
  <c r="P39" i="11"/>
  <c r="Q47" i="11"/>
  <c r="P47" i="11"/>
  <c r="Q55" i="11"/>
  <c r="P55" i="11"/>
  <c r="Q63" i="11"/>
  <c r="P63" i="11"/>
  <c r="Q71" i="11"/>
  <c r="P71" i="11"/>
  <c r="Q79" i="11"/>
  <c r="P79" i="11"/>
  <c r="Q87" i="11"/>
  <c r="P87" i="11"/>
  <c r="Q95" i="11"/>
  <c r="P95" i="11"/>
  <c r="Q103" i="11"/>
  <c r="P103" i="11"/>
  <c r="Q111" i="11"/>
  <c r="P111" i="11"/>
  <c r="Q119" i="11"/>
  <c r="P119" i="11"/>
  <c r="Q127" i="11"/>
  <c r="P127" i="11"/>
  <c r="Q135" i="11"/>
  <c r="P135" i="11"/>
  <c r="Q143" i="11"/>
  <c r="P143" i="11"/>
  <c r="Q151" i="11"/>
  <c r="P151" i="11"/>
  <c r="Q159" i="11"/>
  <c r="P159" i="11"/>
  <c r="Q167" i="11"/>
  <c r="P167" i="11"/>
  <c r="Q175" i="11"/>
  <c r="P175" i="11"/>
  <c r="Q183" i="11"/>
  <c r="P183" i="11"/>
  <c r="Q191" i="11"/>
  <c r="P191" i="11"/>
  <c r="Q199" i="11"/>
  <c r="P199" i="11"/>
  <c r="Q207" i="11"/>
  <c r="P207" i="11"/>
  <c r="Q215" i="11"/>
  <c r="P215" i="11"/>
  <c r="Q223" i="11"/>
  <c r="P223" i="11"/>
  <c r="Q231" i="11"/>
  <c r="P231" i="11"/>
  <c r="Q239" i="11"/>
  <c r="P239" i="11"/>
  <c r="Q247" i="11"/>
  <c r="P247" i="11"/>
  <c r="Q255" i="11"/>
  <c r="P255" i="11"/>
  <c r="Q263" i="11"/>
  <c r="P263" i="11"/>
  <c r="Q271" i="11"/>
  <c r="P271" i="11"/>
  <c r="Q279" i="11"/>
  <c r="P279" i="11"/>
  <c r="Q287" i="11"/>
  <c r="P287" i="11"/>
  <c r="Q295" i="11"/>
  <c r="P295" i="11"/>
  <c r="Q303" i="11"/>
  <c r="P303" i="11"/>
  <c r="Q311" i="11"/>
  <c r="P311" i="11"/>
  <c r="Q319" i="11"/>
  <c r="P319" i="11"/>
  <c r="Q327" i="11"/>
  <c r="P327" i="11"/>
  <c r="Q335" i="11"/>
  <c r="P335" i="11"/>
  <c r="Q343" i="11"/>
  <c r="P343" i="11"/>
  <c r="Q351" i="11"/>
  <c r="P351" i="11"/>
  <c r="Q359" i="11"/>
  <c r="P359" i="11"/>
  <c r="Q367" i="11"/>
  <c r="P367" i="11"/>
  <c r="Q375" i="11"/>
  <c r="P375" i="11"/>
  <c r="Q383" i="11"/>
  <c r="P383" i="11"/>
  <c r="Q391" i="11"/>
  <c r="P391" i="11"/>
  <c r="Q399" i="11"/>
  <c r="P399" i="11"/>
  <c r="Q407" i="11"/>
  <c r="P407" i="11"/>
  <c r="Q415" i="11"/>
  <c r="P415" i="11"/>
  <c r="Q423" i="11"/>
  <c r="P423" i="11"/>
  <c r="Q431" i="11"/>
  <c r="P431" i="11"/>
  <c r="Q439" i="11"/>
  <c r="P439" i="11"/>
  <c r="Q447" i="11"/>
  <c r="P447" i="11"/>
  <c r="Q455" i="11"/>
  <c r="P455" i="11"/>
  <c r="Q463" i="11"/>
  <c r="P463" i="11"/>
  <c r="Q471" i="11"/>
  <c r="P471" i="11"/>
  <c r="Q479" i="11"/>
  <c r="P479" i="11"/>
  <c r="Q487" i="11"/>
  <c r="P487" i="11"/>
  <c r="Q495" i="11"/>
  <c r="P495" i="11"/>
  <c r="Q503" i="11"/>
  <c r="P503" i="11"/>
  <c r="Q511" i="11"/>
  <c r="P511" i="11"/>
  <c r="Q519" i="11"/>
  <c r="P519" i="11"/>
  <c r="Q527" i="11"/>
  <c r="P527" i="11"/>
  <c r="Q535" i="11"/>
  <c r="P535" i="11"/>
  <c r="Q543" i="11"/>
  <c r="P543" i="11"/>
  <c r="Q551" i="11"/>
  <c r="P551" i="11"/>
  <c r="Q559" i="11"/>
  <c r="P559" i="11"/>
  <c r="Q567" i="11"/>
  <c r="P567" i="11"/>
  <c r="Q575" i="11"/>
  <c r="P575" i="11"/>
  <c r="Q583" i="11"/>
  <c r="P583" i="11"/>
  <c r="Q591" i="11"/>
  <c r="P591" i="11"/>
  <c r="Q599" i="11"/>
  <c r="P599" i="11"/>
  <c r="Q607" i="11"/>
  <c r="P607" i="11"/>
  <c r="Q615" i="11"/>
  <c r="P615" i="11"/>
  <c r="Q623" i="11"/>
  <c r="P623" i="11"/>
  <c r="Q631" i="11"/>
  <c r="P631" i="11"/>
  <c r="Q639" i="11"/>
  <c r="P639" i="11"/>
  <c r="Q647" i="11"/>
  <c r="P647" i="11"/>
  <c r="Q655" i="11"/>
  <c r="P655" i="11"/>
  <c r="Q663" i="11"/>
  <c r="P663" i="11"/>
  <c r="Q671" i="11"/>
  <c r="P671" i="11"/>
  <c r="Q679" i="11"/>
  <c r="P679" i="11"/>
  <c r="Q687" i="11"/>
  <c r="P687" i="11"/>
  <c r="Q695" i="11"/>
  <c r="P695" i="11"/>
  <c r="Q711" i="11"/>
  <c r="P711" i="11"/>
  <c r="Q719" i="11"/>
  <c r="P719" i="11"/>
  <c r="Q727" i="11"/>
  <c r="P727" i="11"/>
  <c r="Q735" i="11"/>
  <c r="P735" i="11"/>
  <c r="Q743" i="11"/>
  <c r="P743" i="11"/>
  <c r="Q751" i="11"/>
  <c r="P751" i="11"/>
  <c r="Q759" i="11"/>
  <c r="P759" i="11"/>
  <c r="Q775" i="11"/>
  <c r="P775" i="11"/>
  <c r="Q783" i="11"/>
  <c r="P783" i="11"/>
  <c r="Q791" i="11"/>
  <c r="P791" i="11"/>
  <c r="Q799" i="11"/>
  <c r="P799" i="11"/>
  <c r="Q807" i="11"/>
  <c r="P807" i="11"/>
  <c r="Q823" i="11"/>
  <c r="P823" i="11"/>
  <c r="Q839" i="11"/>
  <c r="P839" i="11"/>
  <c r="Q847" i="11"/>
  <c r="P847" i="11"/>
  <c r="Q855" i="11"/>
  <c r="P855" i="11"/>
  <c r="Q863" i="11"/>
  <c r="P863" i="11"/>
  <c r="Q871" i="11"/>
  <c r="P871" i="11"/>
  <c r="Q879" i="11"/>
  <c r="P879" i="11"/>
  <c r="Q887" i="11"/>
  <c r="P887" i="11"/>
  <c r="Q895" i="11"/>
  <c r="P895" i="11"/>
  <c r="Q903" i="11"/>
  <c r="P903" i="11"/>
  <c r="Q911" i="11"/>
  <c r="P911" i="11"/>
  <c r="Q919" i="11"/>
  <c r="P919" i="11"/>
  <c r="Q935" i="11"/>
  <c r="P935" i="11"/>
  <c r="Q943" i="11"/>
  <c r="P943" i="11"/>
  <c r="Q959" i="11"/>
  <c r="P959" i="11"/>
  <c r="Q967" i="11"/>
  <c r="P967" i="11"/>
  <c r="Q975" i="11"/>
  <c r="P975" i="11"/>
  <c r="Q991" i="11"/>
  <c r="P991" i="11"/>
  <c r="Q999" i="11"/>
  <c r="P999" i="11"/>
  <c r="Q1007" i="11"/>
  <c r="P1007" i="11"/>
  <c r="Q1015" i="11"/>
  <c r="P1015" i="11"/>
  <c r="Q1023" i="11"/>
  <c r="P1023" i="11"/>
  <c r="Q1055" i="11"/>
  <c r="P1055" i="11"/>
  <c r="Q1087" i="11"/>
  <c r="P1087" i="11"/>
  <c r="Q1127" i="11"/>
  <c r="P1127" i="11"/>
  <c r="Q1151" i="11"/>
  <c r="P1151" i="11"/>
  <c r="Q1191" i="11"/>
  <c r="P1191" i="11"/>
  <c r="Q1223" i="11"/>
  <c r="P1223" i="11"/>
  <c r="P1222" i="11"/>
  <c r="P1105" i="11"/>
  <c r="P1027" i="11"/>
  <c r="P1143" i="11"/>
  <c r="P1065" i="11"/>
  <c r="P1195" i="11"/>
  <c r="P1136" i="11"/>
  <c r="P1052" i="11"/>
  <c r="P1173" i="11"/>
  <c r="P1083" i="11"/>
  <c r="P1212" i="11"/>
  <c r="P1062" i="11"/>
  <c r="P1153" i="11"/>
  <c r="P1049" i="11"/>
  <c r="P1157" i="11"/>
  <c r="P1041" i="11"/>
  <c r="P1074" i="11"/>
  <c r="P906" i="11"/>
  <c r="P761" i="11"/>
  <c r="P622" i="11"/>
  <c r="P1011" i="11"/>
  <c r="P767" i="11"/>
  <c r="P1126" i="11"/>
  <c r="P857" i="11"/>
  <c r="P644" i="11"/>
  <c r="P982" i="11"/>
  <c r="P801" i="11"/>
  <c r="P596" i="11"/>
  <c r="Q28" i="11"/>
  <c r="P28" i="11"/>
  <c r="Q44" i="11"/>
  <c r="P44" i="11"/>
  <c r="Q92" i="11"/>
  <c r="P92" i="11"/>
  <c r="Q45" i="11"/>
  <c r="P45" i="11"/>
  <c r="Q85" i="11"/>
  <c r="P85" i="11"/>
  <c r="Q109" i="11"/>
  <c r="P109" i="11"/>
  <c r="Q149" i="11"/>
  <c r="P149" i="11"/>
  <c r="Q157" i="11"/>
  <c r="P157" i="11"/>
  <c r="Q277" i="11"/>
  <c r="P277" i="11"/>
  <c r="Q293" i="11"/>
  <c r="P293" i="11"/>
  <c r="Q333" i="11"/>
  <c r="P333" i="11"/>
  <c r="Q437" i="11"/>
  <c r="P437" i="11"/>
  <c r="Q469" i="11"/>
  <c r="P469" i="11"/>
  <c r="Q509" i="11"/>
  <c r="P509" i="11"/>
  <c r="Q525" i="11"/>
  <c r="P525" i="11"/>
  <c r="Q549" i="11"/>
  <c r="P549" i="11"/>
  <c r="Q573" i="11"/>
  <c r="P573" i="11"/>
  <c r="Q653" i="11"/>
  <c r="P653" i="11"/>
  <c r="Q693" i="11"/>
  <c r="P693" i="11"/>
  <c r="Q741" i="11"/>
  <c r="P741" i="11"/>
  <c r="Q797" i="11"/>
  <c r="P797" i="11"/>
  <c r="Q853" i="11"/>
  <c r="P853" i="11"/>
  <c r="Q989" i="11"/>
  <c r="P989" i="11"/>
  <c r="Q30" i="11"/>
  <c r="P30" i="11"/>
  <c r="Q38" i="11"/>
  <c r="P38" i="11"/>
  <c r="P8" i="11"/>
  <c r="Q16" i="11"/>
  <c r="P16" i="11"/>
  <c r="Q24" i="11"/>
  <c r="P24" i="11"/>
  <c r="Q32" i="11"/>
  <c r="P32" i="11"/>
  <c r="Q40" i="11"/>
  <c r="P40" i="11"/>
  <c r="Q48" i="11"/>
  <c r="P48" i="11"/>
  <c r="Q56" i="11"/>
  <c r="P56" i="11"/>
  <c r="Q64" i="11"/>
  <c r="P64" i="11"/>
  <c r="Q72" i="11"/>
  <c r="P72" i="11"/>
  <c r="Q80" i="11"/>
  <c r="P80" i="11"/>
  <c r="Q88" i="11"/>
  <c r="P88" i="11"/>
  <c r="Q96" i="11"/>
  <c r="P96" i="11"/>
  <c r="Q104" i="11"/>
  <c r="P104" i="11"/>
  <c r="Q112" i="11"/>
  <c r="P112" i="11"/>
  <c r="Q120" i="11"/>
  <c r="P120" i="11"/>
  <c r="Q128" i="11"/>
  <c r="P128" i="11"/>
  <c r="Q136" i="11"/>
  <c r="P136" i="11"/>
  <c r="Q144" i="11"/>
  <c r="P144" i="11"/>
  <c r="Q152" i="11"/>
  <c r="P152" i="11"/>
  <c r="Q160" i="11"/>
  <c r="P160" i="11"/>
  <c r="Q168" i="11"/>
  <c r="P168" i="11"/>
  <c r="Q176" i="11"/>
  <c r="P176" i="11"/>
  <c r="Q184" i="11"/>
  <c r="P184" i="11"/>
  <c r="Q192" i="11"/>
  <c r="P192" i="11"/>
  <c r="Q200" i="11"/>
  <c r="P200" i="11"/>
  <c r="Q208" i="11"/>
  <c r="P208" i="11"/>
  <c r="Q216" i="11"/>
  <c r="P216" i="11"/>
  <c r="Q224" i="11"/>
  <c r="P224" i="11"/>
  <c r="Q232" i="11"/>
  <c r="P232" i="11"/>
  <c r="Q240" i="11"/>
  <c r="P240" i="11"/>
  <c r="Q248" i="11"/>
  <c r="P248" i="11"/>
  <c r="Q256" i="11"/>
  <c r="P256" i="11"/>
  <c r="Q264" i="11"/>
  <c r="P264" i="11"/>
  <c r="Q272" i="11"/>
  <c r="P272" i="11"/>
  <c r="Q280" i="11"/>
  <c r="P280" i="11"/>
  <c r="Q288" i="11"/>
  <c r="P288" i="11"/>
  <c r="Q296" i="11"/>
  <c r="P296" i="11"/>
  <c r="Q304" i="11"/>
  <c r="P304" i="11"/>
  <c r="Q312" i="11"/>
  <c r="P312" i="11"/>
  <c r="Q320" i="11"/>
  <c r="P320" i="11"/>
  <c r="Q328" i="11"/>
  <c r="P328" i="11"/>
  <c r="Q336" i="11"/>
  <c r="P336" i="11"/>
  <c r="Q344" i="11"/>
  <c r="P344" i="11"/>
  <c r="Q352" i="11"/>
  <c r="P352" i="11"/>
  <c r="Q360" i="11"/>
  <c r="P360" i="11"/>
  <c r="Q368" i="11"/>
  <c r="P368" i="11"/>
  <c r="Q376" i="11"/>
  <c r="P376" i="11"/>
  <c r="Q384" i="11"/>
  <c r="P384" i="11"/>
  <c r="Q392" i="11"/>
  <c r="P392" i="11"/>
  <c r="Q400" i="11"/>
  <c r="P400" i="11"/>
  <c r="Q408" i="11"/>
  <c r="P408" i="11"/>
  <c r="Q416" i="11"/>
  <c r="P416" i="11"/>
  <c r="Q424" i="11"/>
  <c r="P424" i="11"/>
  <c r="Q432" i="11"/>
  <c r="P432" i="11"/>
  <c r="Q440" i="11"/>
  <c r="P440" i="11"/>
  <c r="Q448" i="11"/>
  <c r="P448" i="11"/>
  <c r="Q456" i="11"/>
  <c r="P456" i="11"/>
  <c r="Q464" i="11"/>
  <c r="P464" i="11"/>
  <c r="Q472" i="11"/>
  <c r="P472" i="11"/>
  <c r="Q480" i="11"/>
  <c r="P480" i="11"/>
  <c r="Q488" i="11"/>
  <c r="P488" i="11"/>
  <c r="Q496" i="11"/>
  <c r="P496" i="11"/>
  <c r="Q504" i="11"/>
  <c r="P504" i="11"/>
  <c r="Q512" i="11"/>
  <c r="P512" i="11"/>
  <c r="Q520" i="11"/>
  <c r="P520" i="11"/>
  <c r="Q528" i="11"/>
  <c r="P528" i="11"/>
  <c r="Q536" i="11"/>
  <c r="P536" i="11"/>
  <c r="Q544" i="11"/>
  <c r="P544" i="11"/>
  <c r="Q552" i="11"/>
  <c r="P552" i="11"/>
  <c r="Q560" i="11"/>
  <c r="P560" i="11"/>
  <c r="Q576" i="11"/>
  <c r="P576" i="11"/>
  <c r="Q584" i="11"/>
  <c r="P584" i="11"/>
  <c r="Q592" i="11"/>
  <c r="P592" i="11"/>
  <c r="Q600" i="11"/>
  <c r="P600" i="11"/>
  <c r="Q608" i="11"/>
  <c r="P608" i="11"/>
  <c r="Q616" i="11"/>
  <c r="P616" i="11"/>
  <c r="Q624" i="11"/>
  <c r="P624" i="11"/>
  <c r="Q632" i="11"/>
  <c r="P632" i="11"/>
  <c r="Q640" i="11"/>
  <c r="P640" i="11"/>
  <c r="Q648" i="11"/>
  <c r="P648" i="11"/>
  <c r="Q656" i="11"/>
  <c r="P656" i="11"/>
  <c r="Q664" i="11"/>
  <c r="P664" i="11"/>
  <c r="Q672" i="11"/>
  <c r="P672" i="11"/>
  <c r="Q680" i="11"/>
  <c r="P680" i="11"/>
  <c r="Q688" i="11"/>
  <c r="P688" i="11"/>
  <c r="Q704" i="11"/>
  <c r="P704" i="11"/>
  <c r="Q712" i="11"/>
  <c r="P712" i="11"/>
  <c r="Q720" i="11"/>
  <c r="P720" i="11"/>
  <c r="Q728" i="11"/>
  <c r="P728" i="11"/>
  <c r="Q736" i="11"/>
  <c r="P736" i="11"/>
  <c r="Q752" i="11"/>
  <c r="P752" i="11"/>
  <c r="Q776" i="11"/>
  <c r="P776" i="11"/>
  <c r="Q784" i="11"/>
  <c r="P784" i="11"/>
  <c r="Q792" i="11"/>
  <c r="P792" i="11"/>
  <c r="Q800" i="11"/>
  <c r="P800" i="11"/>
  <c r="Q816" i="11"/>
  <c r="P816" i="11"/>
  <c r="Q824" i="11"/>
  <c r="P824" i="11"/>
  <c r="Q840" i="11"/>
  <c r="P840" i="11"/>
  <c r="Q848" i="11"/>
  <c r="P848" i="11"/>
  <c r="Q856" i="11"/>
  <c r="P856" i="11"/>
  <c r="Q864" i="11"/>
  <c r="P864" i="11"/>
  <c r="Q872" i="11"/>
  <c r="P872" i="11"/>
  <c r="Q880" i="11"/>
  <c r="P880" i="11"/>
  <c r="Q888" i="11"/>
  <c r="P888" i="11"/>
  <c r="Q896" i="11"/>
  <c r="P896" i="11"/>
  <c r="Q904" i="11"/>
  <c r="P904" i="11"/>
  <c r="Q912" i="11"/>
  <c r="P912" i="11"/>
  <c r="Q920" i="11"/>
  <c r="P920" i="11"/>
  <c r="Q928" i="11"/>
  <c r="P928" i="11"/>
  <c r="Q936" i="11"/>
  <c r="P936" i="11"/>
  <c r="Q944" i="11"/>
  <c r="P944" i="11"/>
  <c r="Q960" i="11"/>
  <c r="P960" i="11"/>
  <c r="Q968" i="11"/>
  <c r="P968" i="11"/>
  <c r="Q976" i="11"/>
  <c r="P976" i="11"/>
  <c r="Q984" i="11"/>
  <c r="P984" i="11"/>
  <c r="Q992" i="11"/>
  <c r="P992" i="11"/>
  <c r="Q1000" i="11"/>
  <c r="P1000" i="11"/>
  <c r="Q1008" i="11"/>
  <c r="P1008" i="11"/>
  <c r="Q1016" i="11"/>
  <c r="P1016" i="11"/>
  <c r="Q1024" i="11"/>
  <c r="P1024" i="11"/>
  <c r="Q1040" i="11"/>
  <c r="P1040" i="11"/>
  <c r="Q1048" i="11"/>
  <c r="P1048" i="11"/>
  <c r="Q1056" i="11"/>
  <c r="P1056" i="11"/>
  <c r="Q1064" i="11"/>
  <c r="P1064" i="11"/>
  <c r="Q1072" i="11"/>
  <c r="P1072" i="11"/>
  <c r="Q1112" i="11"/>
  <c r="P1112" i="11"/>
  <c r="Q1120" i="11"/>
  <c r="P1120" i="11"/>
  <c r="Q1128" i="11"/>
  <c r="P1128" i="11"/>
  <c r="P1215" i="11"/>
  <c r="P1098" i="11"/>
  <c r="P1221" i="11"/>
  <c r="P1137" i="11"/>
  <c r="P1053" i="11"/>
  <c r="P1181" i="11"/>
  <c r="P1123" i="11"/>
  <c r="P1039" i="11"/>
  <c r="P1167" i="11"/>
  <c r="P1063" i="11"/>
  <c r="P1199" i="11"/>
  <c r="P1050" i="11"/>
  <c r="P1147" i="11"/>
  <c r="P1037" i="11"/>
  <c r="P1145" i="11"/>
  <c r="P1035" i="11"/>
  <c r="P1012" i="11"/>
  <c r="P899" i="11"/>
  <c r="P747" i="11"/>
  <c r="P546" i="11"/>
  <c r="P952" i="11"/>
  <c r="P760" i="11"/>
  <c r="P1088" i="11"/>
  <c r="P802" i="11"/>
  <c r="P638" i="11"/>
  <c r="P970" i="11"/>
  <c r="P744" i="11"/>
  <c r="P532" i="11"/>
  <c r="Q20" i="11"/>
  <c r="P20" i="11"/>
  <c r="Q84" i="11"/>
  <c r="P84" i="11"/>
  <c r="Q132" i="11"/>
  <c r="P132" i="11"/>
  <c r="Q148" i="11"/>
  <c r="P148" i="11"/>
  <c r="Q156" i="11"/>
  <c r="P156" i="11"/>
  <c r="Q13" i="11"/>
  <c r="P13" i="11"/>
  <c r="Q37" i="11"/>
  <c r="P37" i="11"/>
  <c r="Q93" i="11"/>
  <c r="P93" i="11"/>
  <c r="Q181" i="11"/>
  <c r="P181" i="11"/>
  <c r="Q221" i="11"/>
  <c r="P221" i="11"/>
  <c r="Q245" i="11"/>
  <c r="P245" i="11"/>
  <c r="Q309" i="11"/>
  <c r="P309" i="11"/>
  <c r="Q341" i="11"/>
  <c r="P341" i="11"/>
  <c r="Q381" i="11"/>
  <c r="P381" i="11"/>
  <c r="Q413" i="11"/>
  <c r="P413" i="11"/>
  <c r="Q461" i="11"/>
  <c r="P461" i="11"/>
  <c r="Q533" i="11"/>
  <c r="P533" i="11"/>
  <c r="Q589" i="11"/>
  <c r="P589" i="11"/>
  <c r="Q645" i="11"/>
  <c r="P645" i="11"/>
  <c r="Q701" i="11"/>
  <c r="P701" i="11"/>
  <c r="Q749" i="11"/>
  <c r="P749" i="11"/>
  <c r="Q805" i="11"/>
  <c r="P805" i="11"/>
  <c r="Q861" i="11"/>
  <c r="P861" i="11"/>
  <c r="Q901" i="11"/>
  <c r="P901" i="11"/>
  <c r="Q1005" i="11"/>
  <c r="P1005" i="11"/>
  <c r="Q1101" i="11"/>
  <c r="P1101" i="11"/>
  <c r="Q9" i="11"/>
  <c r="P9" i="11"/>
  <c r="Q17" i="11"/>
  <c r="P17" i="11"/>
  <c r="Q25" i="11"/>
  <c r="P25" i="11"/>
  <c r="Q33" i="11"/>
  <c r="P33" i="11"/>
  <c r="Q41" i="11"/>
  <c r="P41" i="11"/>
  <c r="Q49" i="11"/>
  <c r="P49" i="11"/>
  <c r="Q57" i="11"/>
  <c r="P57" i="11"/>
  <c r="Q65" i="11"/>
  <c r="P65" i="11"/>
  <c r="Q73" i="11"/>
  <c r="P73" i="11"/>
  <c r="Q81" i="11"/>
  <c r="P81" i="11"/>
  <c r="Q89" i="11"/>
  <c r="P89" i="11"/>
  <c r="Q97" i="11"/>
  <c r="P97" i="11"/>
  <c r="Q105" i="11"/>
  <c r="P105" i="11"/>
  <c r="Q113" i="11"/>
  <c r="P113" i="11"/>
  <c r="Q121" i="11"/>
  <c r="P121" i="11"/>
  <c r="Q129" i="11"/>
  <c r="P129" i="11"/>
  <c r="Q137" i="11"/>
  <c r="P137" i="11"/>
  <c r="Q145" i="11"/>
  <c r="P145" i="11"/>
  <c r="Q153" i="11"/>
  <c r="P153" i="11"/>
  <c r="Q161" i="11"/>
  <c r="P161" i="11"/>
  <c r="Q169" i="11"/>
  <c r="P169" i="11"/>
  <c r="Q177" i="11"/>
  <c r="P177" i="11"/>
  <c r="Q185" i="11"/>
  <c r="P185" i="11"/>
  <c r="Q193" i="11"/>
  <c r="P193" i="11"/>
  <c r="Q201" i="11"/>
  <c r="P201" i="11"/>
  <c r="Q209" i="11"/>
  <c r="P209" i="11"/>
  <c r="Q217" i="11"/>
  <c r="P217" i="11"/>
  <c r="Q225" i="11"/>
  <c r="P225" i="11"/>
  <c r="Q233" i="11"/>
  <c r="P233" i="11"/>
  <c r="Q241" i="11"/>
  <c r="P241" i="11"/>
  <c r="Q249" i="11"/>
  <c r="P249" i="11"/>
  <c r="Q257" i="11"/>
  <c r="P257" i="11"/>
  <c r="Q265" i="11"/>
  <c r="P265" i="11"/>
  <c r="Q273" i="11"/>
  <c r="P273" i="11"/>
  <c r="Q281" i="11"/>
  <c r="P281" i="11"/>
  <c r="Q289" i="11"/>
  <c r="P289" i="11"/>
  <c r="Q297" i="11"/>
  <c r="P297" i="11"/>
  <c r="Q305" i="11"/>
  <c r="P305" i="11"/>
  <c r="Q313" i="11"/>
  <c r="P313" i="11"/>
  <c r="Q321" i="11"/>
  <c r="P321" i="11"/>
  <c r="Q329" i="11"/>
  <c r="P329" i="11"/>
  <c r="Q337" i="11"/>
  <c r="P337" i="11"/>
  <c r="Q345" i="11"/>
  <c r="P345" i="11"/>
  <c r="Q353" i="11"/>
  <c r="P353" i="11"/>
  <c r="Q361" i="11"/>
  <c r="P361" i="11"/>
  <c r="Q369" i="11"/>
  <c r="P369" i="11"/>
  <c r="Q377" i="11"/>
  <c r="P377" i="11"/>
  <c r="Q385" i="11"/>
  <c r="P385" i="11"/>
  <c r="Q393" i="11"/>
  <c r="P393" i="11"/>
  <c r="Q401" i="11"/>
  <c r="P401" i="11"/>
  <c r="Q409" i="11"/>
  <c r="P409" i="11"/>
  <c r="Q417" i="11"/>
  <c r="P417" i="11"/>
  <c r="Q425" i="11"/>
  <c r="P425" i="11"/>
  <c r="Q433" i="11"/>
  <c r="P433" i="11"/>
  <c r="Q441" i="11"/>
  <c r="P441" i="11"/>
  <c r="Q449" i="11"/>
  <c r="P449" i="11"/>
  <c r="Q457" i="11"/>
  <c r="P457" i="11"/>
  <c r="Q465" i="11"/>
  <c r="P465" i="11"/>
  <c r="Q473" i="11"/>
  <c r="P473" i="11"/>
  <c r="Q481" i="11"/>
  <c r="P481" i="11"/>
  <c r="Q489" i="11"/>
  <c r="P489" i="11"/>
  <c r="Q497" i="11"/>
  <c r="P497" i="11"/>
  <c r="Q505" i="11"/>
  <c r="P505" i="11"/>
  <c r="Q513" i="11"/>
  <c r="P513" i="11"/>
  <c r="Q521" i="11"/>
  <c r="P521" i="11"/>
  <c r="Q529" i="11"/>
  <c r="P529" i="11"/>
  <c r="Q537" i="11"/>
  <c r="P537" i="11"/>
  <c r="Q553" i="11"/>
  <c r="P553" i="11"/>
  <c r="Q561" i="11"/>
  <c r="P561" i="11"/>
  <c r="Q569" i="11"/>
  <c r="P569" i="11"/>
  <c r="Q577" i="11"/>
  <c r="P577" i="11"/>
  <c r="Q585" i="11"/>
  <c r="P585" i="11"/>
  <c r="Q593" i="11"/>
  <c r="P593" i="11"/>
  <c r="Q601" i="11"/>
  <c r="P601" i="11"/>
  <c r="Q609" i="11"/>
  <c r="P609" i="11"/>
  <c r="Q617" i="11"/>
  <c r="P617" i="11"/>
  <c r="Q625" i="11"/>
  <c r="P625" i="11"/>
  <c r="Q633" i="11"/>
  <c r="P633" i="11"/>
  <c r="Q641" i="11"/>
  <c r="P641" i="11"/>
  <c r="Q649" i="11"/>
  <c r="P649" i="11"/>
  <c r="Q657" i="11"/>
  <c r="P657" i="11"/>
  <c r="Q665" i="11"/>
  <c r="P665" i="11"/>
  <c r="Q681" i="11"/>
  <c r="P681" i="11"/>
  <c r="Q705" i="11"/>
  <c r="P705" i="11"/>
  <c r="Q713" i="11"/>
  <c r="P713" i="11"/>
  <c r="Q721" i="11"/>
  <c r="P721" i="11"/>
  <c r="Q729" i="11"/>
  <c r="P729" i="11"/>
  <c r="Q745" i="11"/>
  <c r="P745" i="11"/>
  <c r="Q753" i="11"/>
  <c r="P753" i="11"/>
  <c r="Q769" i="11"/>
  <c r="P769" i="11"/>
  <c r="Q777" i="11"/>
  <c r="P777" i="11"/>
  <c r="Q785" i="11"/>
  <c r="P785" i="11"/>
  <c r="Q793" i="11"/>
  <c r="P793" i="11"/>
  <c r="Q809" i="11"/>
  <c r="P809" i="11"/>
  <c r="Q817" i="11"/>
  <c r="P817" i="11"/>
  <c r="Q825" i="11"/>
  <c r="P825" i="11"/>
  <c r="Q833" i="11"/>
  <c r="P833" i="11"/>
  <c r="Q841" i="11"/>
  <c r="P841" i="11"/>
  <c r="Q849" i="11"/>
  <c r="P849" i="11"/>
  <c r="Q865" i="11"/>
  <c r="P865" i="11"/>
  <c r="Q881" i="11"/>
  <c r="P881" i="11"/>
  <c r="Q889" i="11"/>
  <c r="P889" i="11"/>
  <c r="Q905" i="11"/>
  <c r="P905" i="11"/>
  <c r="Q921" i="11"/>
  <c r="P921" i="11"/>
  <c r="Q929" i="11"/>
  <c r="P929" i="11"/>
  <c r="Q937" i="11"/>
  <c r="P937" i="11"/>
  <c r="Q953" i="11"/>
  <c r="P953" i="11"/>
  <c r="Q961" i="11"/>
  <c r="P961" i="11"/>
  <c r="Q969" i="11"/>
  <c r="P969" i="11"/>
  <c r="Q977" i="11"/>
  <c r="P977" i="11"/>
  <c r="Q993" i="11"/>
  <c r="P993" i="11"/>
  <c r="Q1001" i="11"/>
  <c r="P1001" i="11"/>
  <c r="Q1017" i="11"/>
  <c r="P1017" i="11"/>
  <c r="Q1025" i="11"/>
  <c r="P1025" i="11"/>
  <c r="Q1113" i="11"/>
  <c r="P1113" i="11"/>
  <c r="Q1185" i="11"/>
  <c r="P1185" i="11"/>
  <c r="Q1217" i="11"/>
  <c r="P1217" i="11"/>
  <c r="P1208" i="11"/>
  <c r="P1091" i="11"/>
  <c r="P1207" i="11"/>
  <c r="P1131" i="11"/>
  <c r="P1045" i="11"/>
  <c r="P1174" i="11"/>
  <c r="P1117" i="11"/>
  <c r="P1032" i="11"/>
  <c r="P1161" i="11"/>
  <c r="P1057" i="11"/>
  <c r="P1193" i="11"/>
  <c r="P1043" i="11"/>
  <c r="P1121" i="11"/>
  <c r="P1229" i="11"/>
  <c r="P1125" i="11"/>
  <c r="P1009" i="11"/>
  <c r="P998" i="11"/>
  <c r="P846" i="11"/>
  <c r="P740" i="11"/>
  <c r="P494" i="11"/>
  <c r="P939" i="11"/>
  <c r="P703" i="11"/>
  <c r="P1080" i="11"/>
  <c r="P795" i="11"/>
  <c r="P580" i="11"/>
  <c r="P963" i="11"/>
  <c r="P737" i="11"/>
  <c r="P1228" i="11"/>
  <c r="Q52" i="11"/>
  <c r="P52" i="11"/>
  <c r="Q124" i="11"/>
  <c r="P124" i="11"/>
  <c r="Q21" i="11"/>
  <c r="P21" i="11"/>
  <c r="Q77" i="11"/>
  <c r="P77" i="11"/>
  <c r="Q125" i="11"/>
  <c r="P125" i="11"/>
  <c r="Q141" i="11"/>
  <c r="P141" i="11"/>
  <c r="Q173" i="11"/>
  <c r="P173" i="11"/>
  <c r="Q197" i="11"/>
  <c r="P197" i="11"/>
  <c r="Q229" i="11"/>
  <c r="P229" i="11"/>
  <c r="Q253" i="11"/>
  <c r="P253" i="11"/>
  <c r="Q261" i="11"/>
  <c r="P261" i="11"/>
  <c r="Q285" i="11"/>
  <c r="P285" i="11"/>
  <c r="Q357" i="11"/>
  <c r="P357" i="11"/>
  <c r="Q373" i="11"/>
  <c r="P373" i="11"/>
  <c r="Q405" i="11"/>
  <c r="P405" i="11"/>
  <c r="Q453" i="11"/>
  <c r="P453" i="11"/>
  <c r="Q501" i="11"/>
  <c r="P501" i="11"/>
  <c r="Q517" i="11"/>
  <c r="P517" i="11"/>
  <c r="Q597" i="11"/>
  <c r="P597" i="11"/>
  <c r="Q629" i="11"/>
  <c r="P629" i="11"/>
  <c r="Q669" i="11"/>
  <c r="P669" i="11"/>
  <c r="Q717" i="11"/>
  <c r="P717" i="11"/>
  <c r="Q765" i="11"/>
  <c r="P765" i="11"/>
  <c r="Q821" i="11"/>
  <c r="P821" i="11"/>
  <c r="Q869" i="11"/>
  <c r="P869" i="11"/>
  <c r="Q917" i="11"/>
  <c r="P917" i="11"/>
  <c r="Q957" i="11"/>
  <c r="P957" i="11"/>
  <c r="Q10" i="11"/>
  <c r="P10" i="11"/>
  <c r="Q18" i="11"/>
  <c r="P18" i="11"/>
  <c r="Q42" i="11"/>
  <c r="P42" i="11"/>
  <c r="Q50" i="11"/>
  <c r="P50" i="11"/>
  <c r="Q58" i="11"/>
  <c r="P58" i="11"/>
  <c r="Q66" i="11"/>
  <c r="P66" i="11"/>
  <c r="Q74" i="11"/>
  <c r="P74" i="11"/>
  <c r="Q82" i="11"/>
  <c r="P82" i="11"/>
  <c r="Q90" i="11"/>
  <c r="P90" i="11"/>
  <c r="Q98" i="11"/>
  <c r="P98" i="11"/>
  <c r="Q106" i="11"/>
  <c r="P106" i="11"/>
  <c r="Q114" i="11"/>
  <c r="P114" i="11"/>
  <c r="Q122" i="11"/>
  <c r="P122" i="11"/>
  <c r="Q130" i="11"/>
  <c r="P130" i="11"/>
  <c r="Q138" i="11"/>
  <c r="P138" i="11"/>
  <c r="Q146" i="11"/>
  <c r="P146" i="11"/>
  <c r="Q154" i="11"/>
  <c r="P154" i="11"/>
  <c r="Q162" i="11"/>
  <c r="P162" i="11"/>
  <c r="Q170" i="11"/>
  <c r="P170" i="11"/>
  <c r="Q178" i="11"/>
  <c r="P178" i="11"/>
  <c r="Q186" i="11"/>
  <c r="P186" i="11"/>
  <c r="Q194" i="11"/>
  <c r="P194" i="11"/>
  <c r="Q202" i="11"/>
  <c r="P202" i="11"/>
  <c r="Q210" i="11"/>
  <c r="P210" i="11"/>
  <c r="Q218" i="11"/>
  <c r="P218" i="11"/>
  <c r="Q226" i="11"/>
  <c r="P226" i="11"/>
  <c r="Q234" i="11"/>
  <c r="P234" i="11"/>
  <c r="Q242" i="11"/>
  <c r="P242" i="11"/>
  <c r="Q250" i="11"/>
  <c r="P250" i="11"/>
  <c r="Q258" i="11"/>
  <c r="P258" i="11"/>
  <c r="Q266" i="11"/>
  <c r="P266" i="11"/>
  <c r="Q274" i="11"/>
  <c r="P274" i="11"/>
  <c r="Q282" i="11"/>
  <c r="P282" i="11"/>
  <c r="Q290" i="11"/>
  <c r="P290" i="11"/>
  <c r="Q298" i="11"/>
  <c r="P298" i="11"/>
  <c r="Q306" i="11"/>
  <c r="P306" i="11"/>
  <c r="Q314" i="11"/>
  <c r="P314" i="11"/>
  <c r="Q322" i="11"/>
  <c r="P322" i="11"/>
  <c r="Q330" i="11"/>
  <c r="P330" i="11"/>
  <c r="Q338" i="11"/>
  <c r="P338" i="11"/>
  <c r="Q346" i="11"/>
  <c r="P346" i="11"/>
  <c r="Q354" i="11"/>
  <c r="P354" i="11"/>
  <c r="Q362" i="11"/>
  <c r="P362" i="11"/>
  <c r="Q370" i="11"/>
  <c r="P370" i="11"/>
  <c r="Q378" i="11"/>
  <c r="P378" i="11"/>
  <c r="Q386" i="11"/>
  <c r="P386" i="11"/>
  <c r="Q394" i="11"/>
  <c r="P394" i="11"/>
  <c r="Q402" i="11"/>
  <c r="P402" i="11"/>
  <c r="Q410" i="11"/>
  <c r="P410" i="11"/>
  <c r="Q418" i="11"/>
  <c r="P418" i="11"/>
  <c r="Q426" i="11"/>
  <c r="P426" i="11"/>
  <c r="Q434" i="11"/>
  <c r="P434" i="11"/>
  <c r="Q442" i="11"/>
  <c r="P442" i="11"/>
  <c r="Q450" i="11"/>
  <c r="P450" i="11"/>
  <c r="Q466" i="11"/>
  <c r="P466" i="11"/>
  <c r="Q474" i="11"/>
  <c r="P474" i="11"/>
  <c r="Q490" i="11"/>
  <c r="P490" i="11"/>
  <c r="Q498" i="11"/>
  <c r="P498" i="11"/>
  <c r="Q506" i="11"/>
  <c r="P506" i="11"/>
  <c r="Q514" i="11"/>
  <c r="P514" i="11"/>
  <c r="Q522" i="11"/>
  <c r="P522" i="11"/>
  <c r="Q530" i="11"/>
  <c r="P530" i="11"/>
  <c r="Q538" i="11"/>
  <c r="P538" i="11"/>
  <c r="Q554" i="11"/>
  <c r="P554" i="11"/>
  <c r="Q562" i="11"/>
  <c r="P562" i="11"/>
  <c r="Q570" i="11"/>
  <c r="P570" i="11"/>
  <c r="Q578" i="11"/>
  <c r="P578" i="11"/>
  <c r="Q586" i="11"/>
  <c r="P586" i="11"/>
  <c r="Q594" i="11"/>
  <c r="P594" i="11"/>
  <c r="Q610" i="11"/>
  <c r="P610" i="11"/>
  <c r="Q618" i="11"/>
  <c r="P618" i="11"/>
  <c r="Q626" i="11"/>
  <c r="P626" i="11"/>
  <c r="Q634" i="11"/>
  <c r="P634" i="11"/>
  <c r="Q642" i="11"/>
  <c r="P642" i="11"/>
  <c r="Q658" i="11"/>
  <c r="P658" i="11"/>
  <c r="Q674" i="11"/>
  <c r="P674" i="11"/>
  <c r="Q682" i="11"/>
  <c r="P682" i="11"/>
  <c r="Q698" i="11"/>
  <c r="P698" i="11"/>
  <c r="Q706" i="11"/>
  <c r="P706" i="11"/>
  <c r="Q714" i="11"/>
  <c r="P714" i="11"/>
  <c r="Q722" i="11"/>
  <c r="P722" i="11"/>
  <c r="Q738" i="11"/>
  <c r="P738" i="11"/>
  <c r="Q746" i="11"/>
  <c r="P746" i="11"/>
  <c r="Q754" i="11"/>
  <c r="P754" i="11"/>
  <c r="Q762" i="11"/>
  <c r="P762" i="11"/>
  <c r="Q770" i="11"/>
  <c r="P770" i="11"/>
  <c r="Q778" i="11"/>
  <c r="P778" i="11"/>
  <c r="Q786" i="11"/>
  <c r="P786" i="11"/>
  <c r="Q794" i="11"/>
  <c r="P794" i="11"/>
  <c r="Q810" i="11"/>
  <c r="P810" i="11"/>
  <c r="Q826" i="11"/>
  <c r="P826" i="11"/>
  <c r="Q834" i="11"/>
  <c r="P834" i="11"/>
  <c r="Q842" i="11"/>
  <c r="P842" i="11"/>
  <c r="Q850" i="11"/>
  <c r="P850" i="11"/>
  <c r="Q866" i="11"/>
  <c r="P866" i="11"/>
  <c r="Q882" i="11"/>
  <c r="P882" i="11"/>
  <c r="Q898" i="11"/>
  <c r="P898" i="11"/>
  <c r="Q914" i="11"/>
  <c r="P914" i="11"/>
  <c r="Q922" i="11"/>
  <c r="P922" i="11"/>
  <c r="Q930" i="11"/>
  <c r="P930" i="11"/>
  <c r="Q946" i="11"/>
  <c r="P946" i="11"/>
  <c r="Q954" i="11"/>
  <c r="P954" i="11"/>
  <c r="Q962" i="11"/>
  <c r="P962" i="11"/>
  <c r="Q978" i="11"/>
  <c r="P978" i="11"/>
  <c r="Q986" i="11"/>
  <c r="P986" i="11"/>
  <c r="Q994" i="11"/>
  <c r="P994" i="11"/>
  <c r="Q1002" i="11"/>
  <c r="P1002" i="11"/>
  <c r="Q1010" i="11"/>
  <c r="P1010" i="11"/>
  <c r="Q1018" i="11"/>
  <c r="P1018" i="11"/>
  <c r="Q1026" i="11"/>
  <c r="P1026" i="11"/>
  <c r="Q1090" i="11"/>
  <c r="P1090" i="11"/>
  <c r="Q1106" i="11"/>
  <c r="P1106" i="11"/>
  <c r="Q1122" i="11"/>
  <c r="P1122" i="11"/>
  <c r="Q1130" i="11"/>
  <c r="P1130" i="11"/>
  <c r="Q1138" i="11"/>
  <c r="P1138" i="11"/>
  <c r="Q1146" i="11"/>
  <c r="P1146" i="11"/>
  <c r="Q1154" i="11"/>
  <c r="P1154" i="11"/>
  <c r="Q1170" i="11"/>
  <c r="P1170" i="11"/>
  <c r="Q1178" i="11"/>
  <c r="P1178" i="11"/>
  <c r="Q1186" i="11"/>
  <c r="P1186" i="11"/>
  <c r="Q1194" i="11"/>
  <c r="P1194" i="11"/>
  <c r="Q1202" i="11"/>
  <c r="P1202" i="11"/>
  <c r="Q1210" i="11"/>
  <c r="P1210" i="11"/>
  <c r="P1189" i="11"/>
  <c r="P1078" i="11"/>
  <c r="P1201" i="11"/>
  <c r="P1110" i="11"/>
  <c r="P1033" i="11"/>
  <c r="P1168" i="11"/>
  <c r="P1109" i="11"/>
  <c r="P1020" i="11"/>
  <c r="P1141" i="11"/>
  <c r="P1051" i="11"/>
  <c r="P1160" i="11"/>
  <c r="P1218" i="11"/>
  <c r="P1114" i="11"/>
  <c r="P1216" i="11"/>
  <c r="P1119" i="11"/>
  <c r="P1003" i="11"/>
  <c r="P985" i="11"/>
  <c r="P832" i="11"/>
  <c r="P726" i="11"/>
  <c r="P482" i="11"/>
  <c r="P926" i="11"/>
  <c r="P696" i="11"/>
  <c r="P951" i="11"/>
  <c r="P788" i="11"/>
  <c r="P574" i="11"/>
  <c r="P897" i="11"/>
  <c r="P730" i="11"/>
  <c r="P1140" i="11"/>
  <c r="Q12" i="11"/>
  <c r="P12" i="11"/>
  <c r="Q76" i="11"/>
  <c r="P76" i="11"/>
  <c r="Q108" i="11"/>
  <c r="P108" i="11"/>
  <c r="Q140" i="11"/>
  <c r="P140" i="11"/>
  <c r="Q61" i="11"/>
  <c r="P61" i="11"/>
  <c r="Q165" i="11"/>
  <c r="P165" i="11"/>
  <c r="Q189" i="11"/>
  <c r="P189" i="11"/>
  <c r="Q317" i="11"/>
  <c r="P317" i="11"/>
  <c r="Q389" i="11"/>
  <c r="P389" i="11"/>
  <c r="Q421" i="11"/>
  <c r="P421" i="11"/>
  <c r="Q477" i="11"/>
  <c r="P477" i="11"/>
  <c r="Q605" i="11"/>
  <c r="P605" i="11"/>
  <c r="Q637" i="11"/>
  <c r="P637" i="11"/>
  <c r="Q677" i="11"/>
  <c r="P677" i="11"/>
  <c r="Q733" i="11"/>
  <c r="P733" i="11"/>
  <c r="Q829" i="11"/>
  <c r="P829" i="11"/>
  <c r="Q893" i="11"/>
  <c r="P893" i="11"/>
  <c r="Q941" i="11"/>
  <c r="P941" i="11"/>
  <c r="Q26" i="11"/>
  <c r="P26" i="11"/>
  <c r="Q34" i="11"/>
  <c r="P34" i="11"/>
  <c r="Q11" i="11"/>
  <c r="P11" i="11"/>
  <c r="Q19" i="11"/>
  <c r="P19" i="11"/>
  <c r="Q27" i="11"/>
  <c r="P27" i="11"/>
  <c r="Q35" i="11"/>
  <c r="P35" i="11"/>
  <c r="Q43" i="11"/>
  <c r="P43" i="11"/>
  <c r="Q51" i="11"/>
  <c r="P51" i="11"/>
  <c r="Q59" i="11"/>
  <c r="P59" i="11"/>
  <c r="Q67" i="11"/>
  <c r="P67" i="11"/>
  <c r="Q75" i="11"/>
  <c r="P75" i="11"/>
  <c r="Q83" i="11"/>
  <c r="P83" i="11"/>
  <c r="Q91" i="11"/>
  <c r="P91" i="11"/>
  <c r="Q99" i="11"/>
  <c r="P99" i="11"/>
  <c r="Q107" i="11"/>
  <c r="P107" i="11"/>
  <c r="Q115" i="11"/>
  <c r="P115" i="11"/>
  <c r="Q123" i="11"/>
  <c r="P123" i="11"/>
  <c r="Q131" i="11"/>
  <c r="P131" i="11"/>
  <c r="Q139" i="11"/>
  <c r="P139" i="11"/>
  <c r="Q147" i="11"/>
  <c r="P147" i="11"/>
  <c r="Q155" i="11"/>
  <c r="P155" i="11"/>
  <c r="Q163" i="11"/>
  <c r="P163" i="11"/>
  <c r="Q171" i="11"/>
  <c r="P171" i="11"/>
  <c r="Q179" i="11"/>
  <c r="P179" i="11"/>
  <c r="Q187" i="11"/>
  <c r="P187" i="11"/>
  <c r="Q195" i="11"/>
  <c r="P195" i="11"/>
  <c r="Q203" i="11"/>
  <c r="P203" i="11"/>
  <c r="Q211" i="11"/>
  <c r="P211" i="11"/>
  <c r="Q219" i="11"/>
  <c r="P219" i="11"/>
  <c r="Q227" i="11"/>
  <c r="P227" i="11"/>
  <c r="Q235" i="11"/>
  <c r="P235" i="11"/>
  <c r="Q243" i="11"/>
  <c r="P243" i="11"/>
  <c r="Q251" i="11"/>
  <c r="P251" i="11"/>
  <c r="Q259" i="11"/>
  <c r="P259" i="11"/>
  <c r="Q267" i="11"/>
  <c r="P267" i="11"/>
  <c r="Q275" i="11"/>
  <c r="P275" i="11"/>
  <c r="Q283" i="11"/>
  <c r="P283" i="11"/>
  <c r="Q291" i="11"/>
  <c r="P291" i="11"/>
  <c r="Q299" i="11"/>
  <c r="P299" i="11"/>
  <c r="Q307" i="11"/>
  <c r="P307" i="11"/>
  <c r="Q315" i="11"/>
  <c r="P315" i="11"/>
  <c r="Q323" i="11"/>
  <c r="P323" i="11"/>
  <c r="Q331" i="11"/>
  <c r="P331" i="11"/>
  <c r="Q339" i="11"/>
  <c r="P339" i="11"/>
  <c r="Q347" i="11"/>
  <c r="P347" i="11"/>
  <c r="Q355" i="11"/>
  <c r="P355" i="11"/>
  <c r="Q363" i="11"/>
  <c r="P363" i="11"/>
  <c r="Q371" i="11"/>
  <c r="P371" i="11"/>
  <c r="Q379" i="11"/>
  <c r="P379" i="11"/>
  <c r="Q387" i="11"/>
  <c r="P387" i="11"/>
  <c r="Q395" i="11"/>
  <c r="P395" i="11"/>
  <c r="Q403" i="11"/>
  <c r="P403" i="11"/>
  <c r="Q411" i="11"/>
  <c r="P411" i="11"/>
  <c r="Q419" i="11"/>
  <c r="P419" i="11"/>
  <c r="Q427" i="11"/>
  <c r="P427" i="11"/>
  <c r="Q435" i="11"/>
  <c r="P435" i="11"/>
  <c r="Q443" i="11"/>
  <c r="P443" i="11"/>
  <c r="Q451" i="11"/>
  <c r="P451" i="11"/>
  <c r="Q459" i="11"/>
  <c r="P459" i="11"/>
  <c r="Q467" i="11"/>
  <c r="P467" i="11"/>
  <c r="Q475" i="11"/>
  <c r="P475" i="11"/>
  <c r="Q483" i="11"/>
  <c r="P483" i="11"/>
  <c r="Q491" i="11"/>
  <c r="P491" i="11"/>
  <c r="Q499" i="11"/>
  <c r="P499" i="11"/>
  <c r="Q507" i="11"/>
  <c r="P507" i="11"/>
  <c r="Q515" i="11"/>
  <c r="P515" i="11"/>
  <c r="Q523" i="11"/>
  <c r="P523" i="11"/>
  <c r="Q531" i="11"/>
  <c r="P531" i="11"/>
  <c r="Q539" i="11"/>
  <c r="P539" i="11"/>
  <c r="Q547" i="11"/>
  <c r="P547" i="11"/>
  <c r="Q555" i="11"/>
  <c r="P555" i="11"/>
  <c r="Q563" i="11"/>
  <c r="P563" i="11"/>
  <c r="Q571" i="11"/>
  <c r="P571" i="11"/>
  <c r="Q579" i="11"/>
  <c r="P579" i="11"/>
  <c r="Q587" i="11"/>
  <c r="P587" i="11"/>
  <c r="Q595" i="11"/>
  <c r="P595" i="11"/>
  <c r="Q603" i="11"/>
  <c r="P603" i="11"/>
  <c r="Q611" i="11"/>
  <c r="P611" i="11"/>
  <c r="Q619" i="11"/>
  <c r="P619" i="11"/>
  <c r="Q627" i="11"/>
  <c r="P627" i="11"/>
  <c r="Q635" i="11"/>
  <c r="P635" i="11"/>
  <c r="Q643" i="11"/>
  <c r="P643" i="11"/>
  <c r="Q651" i="11"/>
  <c r="P651" i="11"/>
  <c r="Q659" i="11"/>
  <c r="P659" i="11"/>
  <c r="Q667" i="11"/>
  <c r="P667" i="11"/>
  <c r="Q675" i="11"/>
  <c r="P675" i="11"/>
  <c r="Q683" i="11"/>
  <c r="P683" i="11"/>
  <c r="Q691" i="11"/>
  <c r="P691" i="11"/>
  <c r="Q699" i="11"/>
  <c r="P699" i="11"/>
  <c r="Q707" i="11"/>
  <c r="P707" i="11"/>
  <c r="Q715" i="11"/>
  <c r="P715" i="11"/>
  <c r="Q723" i="11"/>
  <c r="P723" i="11"/>
  <c r="Q739" i="11"/>
  <c r="P739" i="11"/>
  <c r="Q755" i="11"/>
  <c r="P755" i="11"/>
  <c r="Q763" i="11"/>
  <c r="P763" i="11"/>
  <c r="Q771" i="11"/>
  <c r="P771" i="11"/>
  <c r="Q779" i="11"/>
  <c r="P779" i="11"/>
  <c r="Q787" i="11"/>
  <c r="P787" i="11"/>
  <c r="Q803" i="11"/>
  <c r="P803" i="11"/>
  <c r="Q819" i="11"/>
  <c r="P819" i="11"/>
  <c r="Q827" i="11"/>
  <c r="P827" i="11"/>
  <c r="Q835" i="11"/>
  <c r="P835" i="11"/>
  <c r="Q843" i="11"/>
  <c r="P843" i="11"/>
  <c r="Q851" i="11"/>
  <c r="P851" i="11"/>
  <c r="Q859" i="11"/>
  <c r="P859" i="11"/>
  <c r="Q867" i="11"/>
  <c r="P867" i="11"/>
  <c r="Q875" i="11"/>
  <c r="P875" i="11"/>
  <c r="Q883" i="11"/>
  <c r="P883" i="11"/>
  <c r="Q891" i="11"/>
  <c r="P891" i="11"/>
  <c r="Q907" i="11"/>
  <c r="P907" i="11"/>
  <c r="Q915" i="11"/>
  <c r="P915" i="11"/>
  <c r="Q923" i="11"/>
  <c r="P923" i="11"/>
  <c r="Q931" i="11"/>
  <c r="P931" i="11"/>
  <c r="Q947" i="11"/>
  <c r="P947" i="11"/>
  <c r="Q955" i="11"/>
  <c r="P955" i="11"/>
  <c r="Q971" i="11"/>
  <c r="P971" i="11"/>
  <c r="Q979" i="11"/>
  <c r="P979" i="11"/>
  <c r="Q987" i="11"/>
  <c r="P987" i="11"/>
  <c r="Q995" i="11"/>
  <c r="P995" i="11"/>
  <c r="Q1067" i="11"/>
  <c r="P1067" i="11"/>
  <c r="Q1139" i="11"/>
  <c r="P1139" i="11"/>
  <c r="Q1171" i="11"/>
  <c r="P1171" i="11"/>
  <c r="Q1203" i="11"/>
  <c r="P1203" i="11"/>
  <c r="P1183" i="11"/>
  <c r="P1066" i="11"/>
  <c r="P1182" i="11"/>
  <c r="P1104" i="11"/>
  <c r="P1021" i="11"/>
  <c r="P1162" i="11"/>
  <c r="P1103" i="11"/>
  <c r="P1226" i="11"/>
  <c r="P1135" i="11"/>
  <c r="P1031" i="11"/>
  <c r="P1115" i="11"/>
  <c r="P1211" i="11"/>
  <c r="P1107" i="11"/>
  <c r="P1209" i="11"/>
  <c r="P1099" i="11"/>
  <c r="P983" i="11"/>
  <c r="P973" i="11"/>
  <c r="P818" i="11"/>
  <c r="P697" i="11"/>
  <c r="P458" i="11"/>
  <c r="P858" i="11"/>
  <c r="P689" i="11"/>
  <c r="P945" i="11"/>
  <c r="P731" i="11"/>
  <c r="P568" i="11"/>
  <c r="P890" i="11"/>
  <c r="P673" i="11"/>
  <c r="P1132" i="11"/>
  <c r="Q164" i="11"/>
  <c r="P164" i="11"/>
  <c r="Q172" i="11"/>
  <c r="P172" i="11"/>
  <c r="Q180" i="11"/>
  <c r="P180" i="11"/>
  <c r="Q188" i="11"/>
  <c r="P188" i="11"/>
  <c r="Q196" i="11"/>
  <c r="P196" i="11"/>
  <c r="Q204" i="11"/>
  <c r="P204" i="11"/>
  <c r="Q212" i="11"/>
  <c r="P212" i="11"/>
  <c r="Q220" i="11"/>
  <c r="P220" i="11"/>
  <c r="Q228" i="11"/>
  <c r="P228" i="11"/>
  <c r="Q236" i="11"/>
  <c r="P236" i="11"/>
  <c r="Q244" i="11"/>
  <c r="P244" i="11"/>
  <c r="Q252" i="11"/>
  <c r="P252" i="11"/>
  <c r="Q260" i="11"/>
  <c r="P260" i="11"/>
  <c r="Q268" i="11"/>
  <c r="P268" i="11"/>
  <c r="Q276" i="11"/>
  <c r="P276" i="11"/>
  <c r="Q284" i="11"/>
  <c r="P284" i="11"/>
  <c r="Q292" i="11"/>
  <c r="P292" i="11"/>
  <c r="Q300" i="11"/>
  <c r="P300" i="11"/>
  <c r="Q308" i="11"/>
  <c r="P308" i="11"/>
  <c r="Q316" i="11"/>
  <c r="P316" i="11"/>
  <c r="Q324" i="11"/>
  <c r="P324" i="11"/>
  <c r="Q332" i="11"/>
  <c r="P332" i="11"/>
  <c r="Q340" i="11"/>
  <c r="P340" i="11"/>
  <c r="Q348" i="11"/>
  <c r="P348" i="11"/>
  <c r="Q356" i="11"/>
  <c r="P356" i="11"/>
  <c r="Q364" i="11"/>
  <c r="P364" i="11"/>
  <c r="Q372" i="11"/>
  <c r="P372" i="11"/>
  <c r="Q380" i="11"/>
  <c r="P380" i="11"/>
  <c r="Q388" i="11"/>
  <c r="P388" i="11"/>
  <c r="Q396" i="11"/>
  <c r="P396" i="11"/>
  <c r="Q404" i="11"/>
  <c r="P404" i="11"/>
  <c r="Q412" i="11"/>
  <c r="P412" i="11"/>
  <c r="Q420" i="11"/>
  <c r="P420" i="11"/>
  <c r="Q428" i="11"/>
  <c r="P428" i="11"/>
  <c r="Q436" i="11"/>
  <c r="P436" i="11"/>
  <c r="Q444" i="11"/>
  <c r="P444" i="11"/>
  <c r="Q452" i="11"/>
  <c r="P452" i="11"/>
  <c r="Q460" i="11"/>
  <c r="P460" i="11"/>
  <c r="Q468" i="11"/>
  <c r="P468" i="11"/>
  <c r="Q476" i="11"/>
  <c r="P476" i="11"/>
  <c r="Q484" i="11"/>
  <c r="P484" i="11"/>
  <c r="Q492" i="11"/>
  <c r="P492" i="11"/>
  <c r="Q500" i="11"/>
  <c r="P500" i="11"/>
  <c r="Q508" i="11"/>
  <c r="P508" i="11"/>
  <c r="Q516" i="11"/>
  <c r="P516" i="11"/>
  <c r="Q524" i="11"/>
  <c r="P524" i="11"/>
  <c r="Q540" i="11"/>
  <c r="P540" i="11"/>
  <c r="Q548" i="11"/>
  <c r="P548" i="11"/>
  <c r="Q556" i="11"/>
  <c r="P556" i="11"/>
  <c r="Q564" i="11"/>
  <c r="P564" i="11"/>
  <c r="Q572" i="11"/>
  <c r="P572" i="11"/>
  <c r="Q588" i="11"/>
  <c r="P588" i="11"/>
  <c r="Q604" i="11"/>
  <c r="P604" i="11"/>
  <c r="Q612" i="11"/>
  <c r="P612" i="11"/>
  <c r="Q620" i="11"/>
  <c r="P620" i="11"/>
  <c r="Q628" i="11"/>
  <c r="P628" i="11"/>
  <c r="Q636" i="11"/>
  <c r="P636" i="11"/>
  <c r="Q652" i="11"/>
  <c r="P652" i="11"/>
  <c r="Q668" i="11"/>
  <c r="P668" i="11"/>
  <c r="Q684" i="11"/>
  <c r="P684" i="11"/>
  <c r="Q692" i="11"/>
  <c r="P692" i="11"/>
  <c r="Q700" i="11"/>
  <c r="P700" i="11"/>
  <c r="Q708" i="11"/>
  <c r="P708" i="11"/>
  <c r="Q716" i="11"/>
  <c r="P716" i="11"/>
  <c r="Q732" i="11"/>
  <c r="P732" i="11"/>
  <c r="Q748" i="11"/>
  <c r="P748" i="11"/>
  <c r="Q756" i="11"/>
  <c r="P756" i="11"/>
  <c r="Q764" i="11"/>
  <c r="P764" i="11"/>
  <c r="Q772" i="11"/>
  <c r="P772" i="11"/>
  <c r="Q780" i="11"/>
  <c r="P780" i="11"/>
  <c r="Q796" i="11"/>
  <c r="P796" i="11"/>
  <c r="Q812" i="11"/>
  <c r="P812" i="11"/>
  <c r="Q820" i="11"/>
  <c r="P820" i="11"/>
  <c r="Q828" i="11"/>
  <c r="P828" i="11"/>
  <c r="Q836" i="11"/>
  <c r="P836" i="11"/>
  <c r="Q844" i="11"/>
  <c r="P844" i="11"/>
  <c r="Q852" i="11"/>
  <c r="P852" i="11"/>
  <c r="Q860" i="11"/>
  <c r="P860" i="11"/>
  <c r="Q868" i="11"/>
  <c r="P868" i="11"/>
  <c r="Q876" i="11"/>
  <c r="P876" i="11"/>
  <c r="Q884" i="11"/>
  <c r="P884" i="11"/>
  <c r="Q892" i="11"/>
  <c r="P892" i="11"/>
  <c r="Q900" i="11"/>
  <c r="P900" i="11"/>
  <c r="Q908" i="11"/>
  <c r="P908" i="11"/>
  <c r="Q916" i="11"/>
  <c r="P916" i="11"/>
  <c r="Q924" i="11"/>
  <c r="P924" i="11"/>
  <c r="Q932" i="11"/>
  <c r="P932" i="11"/>
  <c r="Q948" i="11"/>
  <c r="P948" i="11"/>
  <c r="Q956" i="11"/>
  <c r="P956" i="11"/>
  <c r="Q964" i="11"/>
  <c r="P964" i="11"/>
  <c r="Q972" i="11"/>
  <c r="P972" i="11"/>
  <c r="Q980" i="11"/>
  <c r="P980" i="11"/>
  <c r="Q988" i="11"/>
  <c r="P988" i="11"/>
  <c r="Q996" i="11"/>
  <c r="P996" i="11"/>
  <c r="Q1004" i="11"/>
  <c r="P1004" i="11"/>
  <c r="Q1028" i="11"/>
  <c r="P1028" i="11"/>
  <c r="Q1036" i="11"/>
  <c r="P1036" i="11"/>
  <c r="Q1044" i="11"/>
  <c r="P1044" i="11"/>
  <c r="Q1060" i="11"/>
  <c r="P1060" i="11"/>
  <c r="Q1068" i="11"/>
  <c r="P1068" i="11"/>
  <c r="Q1076" i="11"/>
  <c r="P1076" i="11"/>
  <c r="Q1092" i="11"/>
  <c r="P1092" i="11"/>
  <c r="Q1100" i="11"/>
  <c r="P1100" i="11"/>
  <c r="Q1108" i="11"/>
  <c r="P1108" i="11"/>
  <c r="Q1116" i="11"/>
  <c r="P1116" i="11"/>
  <c r="Q1124" i="11"/>
  <c r="P1124" i="11"/>
  <c r="Q1148" i="11"/>
  <c r="P1148" i="11"/>
  <c r="Q1156" i="11"/>
  <c r="P1156" i="11"/>
  <c r="Q1164" i="11"/>
  <c r="P1164" i="11"/>
  <c r="Q1172" i="11"/>
  <c r="P1172" i="11"/>
  <c r="Q1180" i="11"/>
  <c r="P1180" i="11"/>
  <c r="Q1188" i="11"/>
  <c r="P1188" i="11"/>
  <c r="Q1196" i="11"/>
  <c r="P1196" i="11"/>
  <c r="Q1204" i="11"/>
  <c r="P1204" i="11"/>
  <c r="Q1220" i="11"/>
  <c r="P1220" i="11"/>
  <c r="P1176" i="11"/>
  <c r="P1059" i="11"/>
  <c r="P1175" i="11"/>
  <c r="P1097" i="11"/>
  <c r="P1013" i="11"/>
  <c r="P1155" i="11"/>
  <c r="P1096" i="11"/>
  <c r="P1213" i="11"/>
  <c r="P1129" i="11"/>
  <c r="P1019" i="11"/>
  <c r="P1094" i="11"/>
  <c r="P1192" i="11"/>
  <c r="P1093" i="11"/>
  <c r="P1197" i="11"/>
  <c r="P1079" i="11"/>
  <c r="P1224" i="11"/>
  <c r="P940" i="11"/>
  <c r="P811" i="11"/>
  <c r="P690" i="11"/>
  <c r="P366" i="11"/>
  <c r="P845" i="11"/>
  <c r="P598" i="11"/>
  <c r="P938" i="11"/>
  <c r="P724" i="11"/>
  <c r="P510" i="11"/>
  <c r="P873" i="11"/>
  <c r="P666" i="11"/>
  <c r="P981" i="11"/>
  <c r="I326" i="11"/>
  <c r="I325" i="11"/>
  <c r="I323" i="11"/>
  <c r="I328" i="11"/>
  <c r="I324" i="11"/>
  <c r="I1226" i="11"/>
  <c r="I1225" i="11"/>
  <c r="I1224" i="11"/>
  <c r="I59" i="11"/>
  <c r="I52" i="11"/>
  <c r="I48" i="11"/>
  <c r="I58" i="11"/>
  <c r="I56" i="11"/>
  <c r="I50" i="11"/>
  <c r="I46" i="11"/>
  <c r="I62" i="11"/>
  <c r="I61" i="11"/>
  <c r="I60" i="11"/>
  <c r="I57" i="11"/>
  <c r="I55" i="11"/>
  <c r="I54" i="11"/>
  <c r="I53" i="11"/>
  <c r="I51" i="11"/>
  <c r="I49" i="11"/>
  <c r="I47" i="11"/>
  <c r="I167" i="11"/>
  <c r="I169" i="11"/>
  <c r="I168" i="11"/>
  <c r="I1061" i="11"/>
  <c r="I1060" i="11"/>
  <c r="I184" i="11"/>
  <c r="I183" i="11"/>
  <c r="I185" i="11"/>
  <c r="I182" i="11"/>
  <c r="I699" i="11"/>
  <c r="I697" i="11"/>
  <c r="I700" i="11"/>
  <c r="I698" i="11"/>
  <c r="I1052" i="11"/>
  <c r="I1051" i="11"/>
  <c r="I1020" i="11"/>
  <c r="I1019" i="11"/>
  <c r="I1018" i="11"/>
  <c r="I1007" i="11"/>
  <c r="I1006" i="11"/>
  <c r="I1005" i="11"/>
  <c r="I1004" i="11"/>
  <c r="I1003" i="11"/>
  <c r="I1129" i="11"/>
  <c r="I1126" i="11"/>
  <c r="I1116" i="11"/>
  <c r="I1128" i="11"/>
  <c r="I1127" i="11"/>
  <c r="I1123" i="11"/>
  <c r="I1122" i="11"/>
  <c r="I1133" i="11"/>
  <c r="I1132" i="11"/>
  <c r="I1131" i="11"/>
  <c r="I1130" i="11"/>
  <c r="I1125" i="11"/>
  <c r="I1124" i="11"/>
  <c r="I1121" i="11"/>
  <c r="I1120" i="11"/>
  <c r="I1119" i="11"/>
  <c r="I1118" i="11"/>
  <c r="I1117" i="11"/>
  <c r="I462" i="11"/>
  <c r="I461" i="11"/>
  <c r="I452" i="11"/>
  <c r="I454" i="11"/>
  <c r="I464" i="11"/>
  <c r="I460" i="11"/>
  <c r="I451" i="11"/>
  <c r="I458" i="11"/>
  <c r="I463" i="11"/>
  <c r="I459" i="11"/>
  <c r="I457" i="11"/>
  <c r="I456" i="11"/>
  <c r="I455" i="11"/>
  <c r="I453" i="11"/>
  <c r="I450" i="11"/>
  <c r="I449" i="11"/>
  <c r="I663" i="11"/>
  <c r="I665" i="11"/>
  <c r="I668" i="11"/>
  <c r="I667" i="11"/>
  <c r="I666" i="11"/>
  <c r="I664" i="11"/>
  <c r="I662" i="11"/>
  <c r="I331" i="11"/>
  <c r="I330" i="11"/>
  <c r="I329" i="11"/>
  <c r="I333" i="11"/>
  <c r="I332" i="11"/>
  <c r="I1045" i="11"/>
  <c r="I1044" i="11"/>
  <c r="I804" i="11"/>
  <c r="I803" i="11"/>
  <c r="I191" i="11"/>
  <c r="I187" i="11"/>
  <c r="I189" i="11"/>
  <c r="I193" i="11"/>
  <c r="I192" i="11"/>
  <c r="I190" i="11"/>
  <c r="I188" i="11"/>
  <c r="I186" i="11"/>
  <c r="I558" i="11"/>
  <c r="I555" i="11"/>
  <c r="I550" i="11"/>
  <c r="I546" i="11"/>
  <c r="I551" i="11"/>
  <c r="I554" i="11"/>
  <c r="I549" i="11"/>
  <c r="I548" i="11"/>
  <c r="I545" i="11"/>
  <c r="I557" i="11"/>
  <c r="I556" i="11"/>
  <c r="I553" i="11"/>
  <c r="I552" i="11"/>
  <c r="I547" i="11"/>
  <c r="I544" i="11"/>
  <c r="I543" i="11"/>
  <c r="I542" i="11"/>
  <c r="I541" i="11"/>
  <c r="I540" i="11"/>
  <c r="I539" i="11"/>
  <c r="I538" i="11"/>
  <c r="I1199" i="11"/>
  <c r="I1065" i="11"/>
  <c r="I1064" i="11"/>
  <c r="I311" i="11"/>
  <c r="I310" i="11"/>
  <c r="I309" i="11"/>
  <c r="I308" i="11"/>
  <c r="I307" i="11"/>
  <c r="I306" i="11"/>
  <c r="I576" i="11"/>
  <c r="I575" i="11"/>
  <c r="I573" i="11"/>
  <c r="I574" i="11"/>
  <c r="I578" i="11"/>
  <c r="I577" i="11"/>
  <c r="I572" i="11"/>
  <c r="I569" i="11"/>
  <c r="I571" i="11"/>
  <c r="I570" i="11"/>
  <c r="I609" i="11"/>
  <c r="I610" i="11"/>
  <c r="I608" i="11"/>
  <c r="I285" i="11"/>
  <c r="I284" i="11"/>
  <c r="I283" i="11"/>
  <c r="I718" i="11"/>
  <c r="I717" i="11"/>
  <c r="I716" i="11"/>
  <c r="I715" i="11"/>
  <c r="I714" i="11"/>
  <c r="I713" i="11"/>
  <c r="I712" i="11"/>
  <c r="I711" i="11"/>
  <c r="I710" i="11"/>
  <c r="I709" i="11"/>
  <c r="I708" i="11"/>
  <c r="I707" i="11"/>
  <c r="I706" i="11"/>
  <c r="I1191" i="11"/>
  <c r="I1192" i="11"/>
  <c r="I1196" i="11"/>
  <c r="I1195" i="11"/>
  <c r="I1194" i="11"/>
  <c r="I1193" i="11"/>
  <c r="I1190" i="11"/>
  <c r="I1002" i="11"/>
  <c r="I1238" i="11"/>
  <c r="I1239" i="11"/>
  <c r="I1237" i="11"/>
  <c r="I1236" i="11"/>
  <c r="I165" i="11"/>
  <c r="I164" i="11"/>
  <c r="I166" i="11"/>
  <c r="I163" i="11"/>
  <c r="I671" i="11"/>
  <c r="I670" i="11"/>
  <c r="I672" i="11"/>
  <c r="I673" i="11"/>
  <c r="I669" i="11"/>
  <c r="I177" i="11"/>
  <c r="I176" i="11"/>
  <c r="I175" i="11"/>
  <c r="I174" i="11"/>
  <c r="I173" i="11"/>
  <c r="I172" i="11"/>
  <c r="I171" i="11"/>
  <c r="I170" i="11"/>
  <c r="I674" i="11"/>
  <c r="I676" i="11"/>
  <c r="I675" i="11"/>
  <c r="I792" i="11"/>
  <c r="I791" i="11"/>
  <c r="I782" i="11"/>
  <c r="I781" i="11"/>
  <c r="I779" i="11"/>
  <c r="I762" i="11"/>
  <c r="I758" i="11"/>
  <c r="I754" i="11"/>
  <c r="I795" i="11"/>
  <c r="I794" i="11"/>
  <c r="I789" i="11"/>
  <c r="I787" i="11"/>
  <c r="I778" i="11"/>
  <c r="I777" i="11"/>
  <c r="I771" i="11"/>
  <c r="I761" i="11"/>
  <c r="I756" i="11"/>
  <c r="I755" i="11"/>
  <c r="I753" i="11"/>
  <c r="I745" i="11"/>
  <c r="I742" i="11"/>
  <c r="I796" i="11"/>
  <c r="I790" i="11"/>
  <c r="I793" i="11"/>
  <c r="I788" i="11"/>
  <c r="I786" i="11"/>
  <c r="I785" i="11"/>
  <c r="I784" i="11"/>
  <c r="I783" i="11"/>
  <c r="I780" i="11"/>
  <c r="I776" i="11"/>
  <c r="I775" i="11"/>
  <c r="I774" i="11"/>
  <c r="I773" i="11"/>
  <c r="I772" i="11"/>
  <c r="I770" i="11"/>
  <c r="I769" i="11"/>
  <c r="I768" i="11"/>
  <c r="I767" i="11"/>
  <c r="I766" i="11"/>
  <c r="I765" i="11"/>
  <c r="I764" i="11"/>
  <c r="I763" i="11"/>
  <c r="I760" i="11"/>
  <c r="I759" i="11"/>
  <c r="I757" i="11"/>
  <c r="I752" i="11"/>
  <c r="I751" i="11"/>
  <c r="I750" i="11"/>
  <c r="I749" i="11"/>
  <c r="I748" i="11"/>
  <c r="I747" i="11"/>
  <c r="I746" i="11"/>
  <c r="I744" i="11"/>
  <c r="I743" i="11"/>
  <c r="I741" i="11"/>
  <c r="I740" i="11"/>
  <c r="I739" i="11"/>
  <c r="I738" i="11"/>
  <c r="I737" i="11"/>
  <c r="I736" i="11"/>
  <c r="I735" i="11"/>
  <c r="I734" i="11"/>
  <c r="I733" i="11"/>
  <c r="I732" i="11"/>
  <c r="I398" i="11"/>
  <c r="I396" i="11"/>
  <c r="I397" i="11"/>
  <c r="I395" i="11"/>
  <c r="I986" i="11"/>
  <c r="I985" i="11"/>
  <c r="I319" i="11"/>
  <c r="I318" i="11"/>
  <c r="I934" i="11"/>
  <c r="I930" i="11"/>
  <c r="I936" i="11"/>
  <c r="I929" i="11"/>
  <c r="I927" i="11"/>
  <c r="I938" i="11"/>
  <c r="I939" i="11"/>
  <c r="I937" i="11"/>
  <c r="I935" i="11"/>
  <c r="I933" i="11"/>
  <c r="I932" i="11"/>
  <c r="I931" i="11"/>
  <c r="I928" i="11"/>
  <c r="I926" i="11"/>
  <c r="I925" i="11"/>
  <c r="I924" i="11"/>
  <c r="I923" i="11"/>
  <c r="I922" i="11"/>
  <c r="I921" i="11"/>
  <c r="I322" i="11"/>
  <c r="I280" i="11"/>
  <c r="I279" i="11"/>
  <c r="I282" i="11"/>
  <c r="I277" i="11"/>
  <c r="I273" i="11"/>
  <c r="I281" i="11"/>
  <c r="I278" i="11"/>
  <c r="I276" i="11"/>
  <c r="I275" i="11"/>
  <c r="I274" i="11"/>
  <c r="I271" i="11"/>
  <c r="I270" i="11"/>
  <c r="I272" i="11"/>
  <c r="I181" i="11"/>
  <c r="I180" i="11"/>
  <c r="I399" i="11"/>
  <c r="I341" i="11"/>
  <c r="I340" i="11"/>
  <c r="I214" i="11"/>
  <c r="I213" i="11"/>
  <c r="I909" i="11"/>
  <c r="I894" i="11"/>
  <c r="I891" i="11"/>
  <c r="I888" i="11"/>
  <c r="I869" i="11"/>
  <c r="I868" i="11"/>
  <c r="I855" i="11"/>
  <c r="I854" i="11"/>
  <c r="I851" i="11"/>
  <c r="I850" i="11"/>
  <c r="I908" i="11"/>
  <c r="I901" i="11"/>
  <c r="I898" i="11"/>
  <c r="I892" i="11"/>
  <c r="I887" i="11"/>
  <c r="I885" i="11"/>
  <c r="I882" i="11"/>
  <c r="I872" i="11"/>
  <c r="I858" i="11"/>
  <c r="I853" i="11"/>
  <c r="I852" i="11"/>
  <c r="I848" i="11"/>
  <c r="I843" i="11"/>
  <c r="I830" i="11"/>
  <c r="I884" i="11"/>
  <c r="I912" i="11"/>
  <c r="I907" i="11"/>
  <c r="I903" i="11"/>
  <c r="I899" i="11"/>
  <c r="I895" i="11"/>
  <c r="I881" i="11"/>
  <c r="I879" i="11"/>
  <c r="I875" i="11"/>
  <c r="I873" i="11"/>
  <c r="I871" i="11"/>
  <c r="I845" i="11"/>
  <c r="I835" i="11"/>
  <c r="I914" i="11"/>
  <c r="I913" i="11"/>
  <c r="I911" i="11"/>
  <c r="I906" i="11"/>
  <c r="I905" i="11"/>
  <c r="I904" i="11"/>
  <c r="I902" i="11"/>
  <c r="I900" i="11"/>
  <c r="I897" i="11"/>
  <c r="I896" i="11"/>
  <c r="I893" i="11"/>
  <c r="I890" i="11"/>
  <c r="I889" i="11"/>
  <c r="I886" i="11"/>
  <c r="I883" i="11"/>
  <c r="I880" i="11"/>
  <c r="I878" i="11"/>
  <c r="I876" i="11"/>
  <c r="I874" i="11"/>
  <c r="I870" i="11"/>
  <c r="I867" i="11"/>
  <c r="I865" i="11"/>
  <c r="I863" i="11"/>
  <c r="I862" i="11"/>
  <c r="I861" i="11"/>
  <c r="I860" i="11"/>
  <c r="I859" i="11"/>
  <c r="I857" i="11"/>
  <c r="I856" i="11"/>
  <c r="I849" i="11"/>
  <c r="I846" i="11"/>
  <c r="I842" i="11"/>
  <c r="I840" i="11"/>
  <c r="I839" i="11"/>
  <c r="I838" i="11"/>
  <c r="I837" i="11"/>
  <c r="I836" i="11"/>
  <c r="I834" i="11"/>
  <c r="I833" i="11"/>
  <c r="I832" i="11"/>
  <c r="I864" i="11"/>
  <c r="I844" i="11"/>
  <c r="I910" i="11"/>
  <c r="I877" i="11"/>
  <c r="I866" i="11"/>
  <c r="I847" i="11"/>
  <c r="I841" i="11"/>
  <c r="I831" i="11"/>
  <c r="I829" i="11"/>
  <c r="I232" i="11"/>
  <c r="I231" i="11"/>
  <c r="I500" i="11"/>
  <c r="I499" i="11"/>
  <c r="I21" i="11"/>
  <c r="I1016" i="11"/>
  <c r="I1015" i="11"/>
  <c r="I366" i="11"/>
  <c r="I365" i="11"/>
  <c r="I363" i="11"/>
  <c r="I367" i="11"/>
  <c r="I364" i="11"/>
  <c r="I362" i="11"/>
  <c r="I361" i="11"/>
  <c r="I30" i="11"/>
  <c r="I28" i="11"/>
  <c r="I27" i="11"/>
  <c r="I26" i="11"/>
  <c r="I25" i="11"/>
  <c r="I31" i="11"/>
  <c r="I29" i="11"/>
  <c r="I999" i="11"/>
  <c r="I1039" i="11"/>
  <c r="I1038" i="11"/>
  <c r="I1035" i="11"/>
  <c r="I1036" i="11"/>
  <c r="I1040" i="11"/>
  <c r="I1037" i="11"/>
  <c r="I1034" i="11"/>
  <c r="I1033" i="11"/>
  <c r="I915" i="11"/>
  <c r="I917" i="11"/>
  <c r="I920" i="11"/>
  <c r="I919" i="11"/>
  <c r="I916" i="11"/>
  <c r="I918" i="11"/>
  <c r="I121" i="11"/>
  <c r="I120" i="11"/>
  <c r="I119" i="11"/>
  <c r="I118" i="11"/>
  <c r="I123" i="11"/>
  <c r="I122" i="11"/>
  <c r="I117" i="11"/>
  <c r="I116" i="11"/>
  <c r="I115" i="11"/>
  <c r="I114" i="11"/>
  <c r="I137" i="11"/>
  <c r="I128" i="11"/>
  <c r="I138" i="11"/>
  <c r="I133" i="11"/>
  <c r="I132" i="11"/>
  <c r="I129" i="11"/>
  <c r="I135" i="11"/>
  <c r="I140" i="11"/>
  <c r="I139" i="11"/>
  <c r="I136" i="11"/>
  <c r="I134" i="11"/>
  <c r="I131" i="11"/>
  <c r="I127" i="11"/>
  <c r="I130" i="11"/>
  <c r="I689" i="11"/>
  <c r="I687" i="11"/>
  <c r="I688" i="11"/>
  <c r="I686" i="11"/>
  <c r="I684" i="11"/>
  <c r="I685" i="11"/>
  <c r="I683" i="11"/>
  <c r="I682" i="11"/>
  <c r="I603" i="11"/>
  <c r="I602" i="11"/>
  <c r="I601" i="11"/>
  <c r="I288" i="11"/>
  <c r="I287" i="11"/>
  <c r="I286" i="11"/>
  <c r="I692" i="11"/>
  <c r="I691" i="11"/>
  <c r="I690" i="11"/>
  <c r="I1247" i="11"/>
  <c r="I1245" i="11"/>
  <c r="I1246" i="11"/>
  <c r="I1248" i="11"/>
  <c r="I1244" i="11"/>
  <c r="I1243" i="11"/>
  <c r="I1242" i="11"/>
  <c r="I798" i="11"/>
  <c r="I801" i="11"/>
  <c r="I800" i="11"/>
  <c r="I802" i="11"/>
  <c r="I799" i="11"/>
  <c r="I797" i="11"/>
  <c r="I1053" i="11"/>
  <c r="I731" i="11"/>
  <c r="I728" i="11"/>
  <c r="I729" i="11"/>
  <c r="I730" i="11"/>
  <c r="I498" i="11"/>
  <c r="I314" i="11"/>
  <c r="I313" i="11"/>
  <c r="I98" i="11"/>
  <c r="I97" i="11"/>
  <c r="I89" i="11"/>
  <c r="I88" i="11"/>
  <c r="I86" i="11"/>
  <c r="I85" i="11"/>
  <c r="I79" i="11"/>
  <c r="I102" i="11"/>
  <c r="I91" i="11"/>
  <c r="I87" i="11"/>
  <c r="I80" i="11"/>
  <c r="I101" i="11"/>
  <c r="I104" i="11"/>
  <c r="I105" i="11"/>
  <c r="I103" i="11"/>
  <c r="I100" i="11"/>
  <c r="I99" i="11"/>
  <c r="I96" i="11"/>
  <c r="I95" i="11"/>
  <c r="I94" i="11"/>
  <c r="I93" i="11"/>
  <c r="I92" i="11"/>
  <c r="I90" i="11"/>
  <c r="I84" i="11"/>
  <c r="I83" i="11"/>
  <c r="I82" i="11"/>
  <c r="I81" i="11"/>
  <c r="I78" i="11"/>
  <c r="I77" i="11"/>
  <c r="I76" i="11"/>
  <c r="I75" i="11"/>
  <c r="I212" i="11"/>
  <c r="I211" i="11"/>
  <c r="I210" i="11"/>
  <c r="I209" i="11"/>
  <c r="I208" i="11"/>
  <c r="I1219" i="11"/>
  <c r="I1218" i="11"/>
  <c r="I1217" i="11"/>
  <c r="I1223" i="11"/>
  <c r="I1222" i="11"/>
  <c r="I1221" i="11"/>
  <c r="I1220" i="11"/>
  <c r="I1216" i="11"/>
  <c r="I1215" i="11"/>
  <c r="I1013" i="11"/>
  <c r="I1012" i="11"/>
  <c r="I1010" i="11"/>
  <c r="I1008" i="11"/>
  <c r="I1011" i="11"/>
  <c r="I1009" i="11"/>
  <c r="I216" i="11"/>
  <c r="I215" i="11"/>
  <c r="I807" i="11"/>
  <c r="I806" i="11"/>
  <c r="I805" i="11"/>
  <c r="I828" i="11"/>
  <c r="I825" i="11"/>
  <c r="I824" i="11"/>
  <c r="I822" i="11"/>
  <c r="I821" i="11"/>
  <c r="I826" i="11"/>
  <c r="I827" i="11"/>
  <c r="I823" i="11"/>
  <c r="I820" i="11"/>
  <c r="I342" i="11"/>
  <c r="I23" i="11"/>
  <c r="I22" i="11"/>
  <c r="I111" i="11"/>
  <c r="I107" i="11"/>
  <c r="I112" i="11"/>
  <c r="I113" i="11"/>
  <c r="I110" i="11"/>
  <c r="I109" i="11"/>
  <c r="I108" i="11"/>
  <c r="I106" i="11"/>
  <c r="I1204" i="11"/>
  <c r="I1203" i="11"/>
  <c r="I1202" i="11"/>
  <c r="I1201" i="11"/>
  <c r="I1024" i="11"/>
  <c r="I1023" i="11"/>
  <c r="I1022" i="11"/>
  <c r="I1021" i="11"/>
  <c r="I415" i="11"/>
  <c r="I414" i="11"/>
  <c r="I410" i="11"/>
  <c r="I423" i="11"/>
  <c r="I413" i="11"/>
  <c r="I409" i="11"/>
  <c r="I425" i="11"/>
  <c r="I422" i="11"/>
  <c r="I424" i="11"/>
  <c r="I419" i="11"/>
  <c r="I416" i="11"/>
  <c r="I406" i="11"/>
  <c r="I421" i="11"/>
  <c r="I420" i="11"/>
  <c r="I418" i="11"/>
  <c r="I417" i="11"/>
  <c r="I412" i="11"/>
  <c r="I411" i="11"/>
  <c r="I408" i="11"/>
  <c r="I407" i="11"/>
  <c r="I405" i="11"/>
  <c r="I404" i="11"/>
  <c r="I403" i="11"/>
  <c r="I402" i="11"/>
  <c r="I401" i="11"/>
  <c r="I1234" i="11"/>
  <c r="I1233" i="11"/>
  <c r="I1231" i="11"/>
  <c r="I1235" i="11"/>
  <c r="I1232" i="11"/>
  <c r="I1230" i="11"/>
  <c r="I1229" i="11"/>
  <c r="I1228" i="11"/>
  <c r="I1227" i="11"/>
  <c r="I592" i="11"/>
  <c r="I606" i="11"/>
  <c r="I605" i="11"/>
  <c r="I604" i="11"/>
  <c r="I565" i="11"/>
  <c r="I564" i="11"/>
  <c r="I598" i="11"/>
  <c r="I600" i="11"/>
  <c r="I599" i="11"/>
  <c r="I597" i="11"/>
  <c r="I344" i="11"/>
  <c r="I627" i="11"/>
  <c r="I625" i="11"/>
  <c r="I624" i="11"/>
  <c r="I620" i="11"/>
  <c r="I611" i="11"/>
  <c r="I626" i="11"/>
  <c r="I618" i="11"/>
  <c r="I615" i="11"/>
  <c r="I623" i="11"/>
  <c r="I613" i="11"/>
  <c r="I619" i="11"/>
  <c r="I628" i="11"/>
  <c r="I622" i="11"/>
  <c r="I614" i="11"/>
  <c r="I621" i="11"/>
  <c r="I617" i="11"/>
  <c r="I616" i="11"/>
  <c r="I612" i="11"/>
  <c r="I660" i="11"/>
  <c r="I658" i="11"/>
  <c r="I661" i="11"/>
  <c r="I659" i="11"/>
  <c r="I657" i="11"/>
  <c r="I655" i="11"/>
  <c r="I654" i="11"/>
  <c r="I653" i="11"/>
  <c r="I652" i="11"/>
  <c r="I656" i="11"/>
  <c r="I70" i="11"/>
  <c r="I68" i="11"/>
  <c r="I63" i="11"/>
  <c r="I72" i="11"/>
  <c r="I65" i="11"/>
  <c r="I74" i="11"/>
  <c r="I73" i="11"/>
  <c r="I71" i="11"/>
  <c r="I69" i="11"/>
  <c r="I67" i="11"/>
  <c r="I66" i="11"/>
  <c r="I64" i="11"/>
  <c r="I497" i="11"/>
  <c r="I494" i="11"/>
  <c r="I496" i="11"/>
  <c r="I495" i="11"/>
  <c r="I1050" i="11"/>
  <c r="I1047" i="11"/>
  <c r="I1049" i="11"/>
  <c r="I1048" i="11"/>
  <c r="I1046" i="11"/>
  <c r="I1241" i="11"/>
  <c r="I1240" i="11"/>
  <c r="I471" i="11"/>
  <c r="I470" i="11"/>
  <c r="I468" i="11"/>
  <c r="I469" i="11"/>
  <c r="I472" i="11"/>
  <c r="I467" i="11"/>
  <c r="I466" i="11"/>
  <c r="I465" i="11"/>
  <c r="I492" i="11"/>
  <c r="I489" i="11"/>
  <c r="I487" i="11"/>
  <c r="I482" i="11"/>
  <c r="I478" i="11"/>
  <c r="I476" i="11"/>
  <c r="I491" i="11"/>
  <c r="I485" i="11"/>
  <c r="I479" i="11"/>
  <c r="I474" i="11"/>
  <c r="I493" i="11"/>
  <c r="I490" i="11"/>
  <c r="I488" i="11"/>
  <c r="I486" i="11"/>
  <c r="I484" i="11"/>
  <c r="I483" i="11"/>
  <c r="I481" i="11"/>
  <c r="I480" i="11"/>
  <c r="I477" i="11"/>
  <c r="I475" i="11"/>
  <c r="I473" i="11"/>
  <c r="I595" i="11"/>
  <c r="I594" i="11"/>
  <c r="I596" i="11"/>
  <c r="I593" i="11"/>
  <c r="I1059" i="11"/>
  <c r="I1058" i="11"/>
  <c r="I681" i="11"/>
  <c r="I679" i="11"/>
  <c r="I680" i="11"/>
  <c r="I338" i="11"/>
  <c r="I339" i="11"/>
  <c r="I337" i="11"/>
  <c r="I162" i="11"/>
  <c r="I727" i="11"/>
  <c r="I726" i="11"/>
  <c r="I725" i="11"/>
  <c r="I433" i="11"/>
  <c r="I430" i="11"/>
  <c r="I434" i="11"/>
  <c r="I437" i="11"/>
  <c r="I431" i="11"/>
  <c r="I429" i="11"/>
  <c r="I436" i="11"/>
  <c r="I435" i="11"/>
  <c r="I432" i="11"/>
  <c r="I1054" i="11"/>
  <c r="I20" i="11"/>
  <c r="I360" i="11"/>
  <c r="I359" i="11"/>
  <c r="I358" i="11"/>
  <c r="I357" i="11"/>
  <c r="I356" i="11"/>
  <c r="I355" i="11"/>
  <c r="I354" i="11"/>
  <c r="I353" i="11"/>
  <c r="I1102" i="11"/>
  <c r="I1101" i="11"/>
  <c r="I1100" i="11"/>
  <c r="I1099" i="11"/>
  <c r="I1098" i="11"/>
  <c r="I1097" i="11"/>
  <c r="I1096" i="11"/>
  <c r="I1095" i="11"/>
  <c r="I1094" i="11"/>
  <c r="I1093" i="11"/>
  <c r="I1092" i="11"/>
  <c r="I1091" i="11"/>
  <c r="I1090" i="11"/>
  <c r="I1089" i="11"/>
  <c r="I1088" i="11"/>
  <c r="I1087" i="11"/>
  <c r="I1086" i="11"/>
  <c r="I1085" i="11"/>
  <c r="I1084" i="11"/>
  <c r="I1083" i="11"/>
  <c r="I1082" i="11"/>
  <c r="I1081" i="11"/>
  <c r="I1080" i="11"/>
  <c r="I1079" i="11"/>
  <c r="I1078" i="11"/>
  <c r="I1077" i="11"/>
  <c r="I1076" i="11"/>
  <c r="I1075" i="11"/>
  <c r="I1074" i="11"/>
  <c r="I1073" i="11"/>
  <c r="I1072" i="11"/>
  <c r="I1071" i="11"/>
  <c r="I1070" i="11"/>
  <c r="I1069" i="11"/>
  <c r="I1068" i="11"/>
  <c r="I1067" i="11"/>
  <c r="I1031" i="11"/>
  <c r="I1029" i="11"/>
  <c r="I1027" i="11"/>
  <c r="I1032" i="11"/>
  <c r="I1030" i="11"/>
  <c r="I1028" i="11"/>
  <c r="I1026" i="11"/>
  <c r="I1025" i="11"/>
  <c r="I1014" i="11"/>
  <c r="I630" i="11"/>
  <c r="I631" i="11"/>
  <c r="I629" i="11"/>
  <c r="I696" i="11"/>
  <c r="I351" i="11"/>
  <c r="I352" i="11"/>
  <c r="I350" i="11"/>
  <c r="I349" i="11"/>
  <c r="I346" i="11"/>
  <c r="I348" i="11"/>
  <c r="I347" i="11"/>
  <c r="I345" i="11"/>
  <c r="I960" i="11"/>
  <c r="I956" i="11"/>
  <c r="I950" i="11"/>
  <c r="I945" i="11"/>
  <c r="I954" i="11"/>
  <c r="I948" i="11"/>
  <c r="I941" i="11"/>
  <c r="I940" i="11"/>
  <c r="I957" i="11"/>
  <c r="I959" i="11"/>
  <c r="I955" i="11"/>
  <c r="I958" i="11"/>
  <c r="I953" i="11"/>
  <c r="I952" i="11"/>
  <c r="I951" i="11"/>
  <c r="I949" i="11"/>
  <c r="I947" i="11"/>
  <c r="I946" i="11"/>
  <c r="I944" i="11"/>
  <c r="I943" i="11"/>
  <c r="I942" i="11"/>
  <c r="I651" i="11"/>
  <c r="I650" i="11"/>
  <c r="I649" i="11"/>
  <c r="I648" i="11"/>
  <c r="I647" i="11"/>
  <c r="I646" i="11"/>
  <c r="I645" i="11"/>
  <c r="I644" i="11"/>
  <c r="I643" i="11"/>
  <c r="I642" i="11"/>
  <c r="I641" i="11"/>
  <c r="I640" i="11"/>
  <c r="I639" i="11"/>
  <c r="I638" i="11"/>
  <c r="I637" i="11"/>
  <c r="I636" i="11"/>
  <c r="I635" i="11"/>
  <c r="I634" i="11"/>
  <c r="I633" i="11"/>
  <c r="I632" i="11"/>
  <c r="I448" i="11"/>
  <c r="I446" i="11"/>
  <c r="I444" i="11"/>
  <c r="I443" i="11"/>
  <c r="I447" i="11"/>
  <c r="I445" i="11"/>
  <c r="I442" i="11"/>
  <c r="I441" i="11"/>
  <c r="I440" i="11"/>
  <c r="I439" i="11"/>
  <c r="I438" i="11"/>
  <c r="I304" i="11"/>
  <c r="I303" i="11"/>
  <c r="I302" i="11"/>
  <c r="I320" i="11"/>
  <c r="I321" i="11"/>
  <c r="I157" i="11"/>
  <c r="I156" i="11"/>
  <c r="I154" i="11"/>
  <c r="I155" i="11"/>
  <c r="I703" i="11"/>
  <c r="I704" i="11"/>
  <c r="I702" i="11"/>
  <c r="I705" i="11"/>
  <c r="I701" i="11"/>
  <c r="I1198" i="11"/>
  <c r="I1197" i="11"/>
  <c r="I1200" i="11"/>
  <c r="I1112" i="11"/>
  <c r="I1110" i="11"/>
  <c r="I1111" i="11"/>
  <c r="I1115" i="11"/>
  <c r="I1114" i="11"/>
  <c r="I1113" i="11"/>
  <c r="I1109" i="11"/>
  <c r="I1108" i="11"/>
  <c r="I1107" i="11"/>
  <c r="I1106" i="11"/>
  <c r="I563" i="11"/>
  <c r="I561" i="11"/>
  <c r="I560" i="11"/>
  <c r="I562" i="11"/>
  <c r="I559" i="11"/>
  <c r="I1000" i="11"/>
  <c r="I1001" i="11"/>
  <c r="I534" i="11"/>
  <c r="I528" i="11"/>
  <c r="I523" i="11"/>
  <c r="I521" i="11"/>
  <c r="I514" i="11"/>
  <c r="I531" i="11"/>
  <c r="I519" i="11"/>
  <c r="I533" i="11"/>
  <c r="I532" i="11"/>
  <c r="I526" i="11"/>
  <c r="I522" i="11"/>
  <c r="I512" i="11"/>
  <c r="I509" i="11"/>
  <c r="I507" i="11"/>
  <c r="I504" i="11"/>
  <c r="I537" i="11"/>
  <c r="I529" i="11"/>
  <c r="I520" i="11"/>
  <c r="I536" i="11"/>
  <c r="I535" i="11"/>
  <c r="I530" i="11"/>
  <c r="I527" i="11"/>
  <c r="I525" i="11"/>
  <c r="I524" i="11"/>
  <c r="I518" i="11"/>
  <c r="I517" i="11"/>
  <c r="I516" i="11"/>
  <c r="I515" i="11"/>
  <c r="I513" i="11"/>
  <c r="I511" i="11"/>
  <c r="I510" i="11"/>
  <c r="I508" i="11"/>
  <c r="I506" i="11"/>
  <c r="I505" i="11"/>
  <c r="I503" i="11"/>
  <c r="I502" i="11"/>
  <c r="I501" i="11"/>
  <c r="I152" i="11"/>
  <c r="I149" i="11"/>
  <c r="I153" i="11"/>
  <c r="I151" i="11"/>
  <c r="I150" i="11"/>
  <c r="I1063" i="11"/>
  <c r="I1062" i="11"/>
  <c r="I317" i="11"/>
  <c r="I1057" i="11"/>
  <c r="I1056" i="11"/>
  <c r="I1017" i="11"/>
  <c r="I394" i="11"/>
  <c r="I393" i="11"/>
  <c r="I392" i="11"/>
  <c r="I391" i="11"/>
  <c r="I390" i="11"/>
  <c r="I389" i="11"/>
  <c r="I388" i="11"/>
  <c r="I387" i="11"/>
  <c r="I386" i="11"/>
  <c r="I385" i="11"/>
  <c r="I384" i="11"/>
  <c r="I1066" i="11"/>
  <c r="I298" i="11"/>
  <c r="I301" i="11"/>
  <c r="I296" i="11"/>
  <c r="I295" i="11"/>
  <c r="I300" i="11"/>
  <c r="I299" i="11"/>
  <c r="I297" i="11"/>
  <c r="I293" i="11"/>
  <c r="I290" i="11"/>
  <c r="I289" i="11"/>
  <c r="I294" i="11"/>
  <c r="I292" i="11"/>
  <c r="I291" i="11"/>
  <c r="I305" i="11"/>
  <c r="I343" i="11"/>
  <c r="I1214" i="11"/>
  <c r="I1213" i="11"/>
  <c r="I1212" i="11"/>
  <c r="I983" i="11"/>
  <c r="I982" i="11"/>
  <c r="I980" i="11"/>
  <c r="I976" i="11"/>
  <c r="I984" i="11"/>
  <c r="I979" i="11"/>
  <c r="I978" i="11"/>
  <c r="I977" i="11"/>
  <c r="I974" i="11"/>
  <c r="I972" i="11"/>
  <c r="I981" i="11"/>
  <c r="I975" i="11"/>
  <c r="I973" i="11"/>
  <c r="I971" i="11"/>
  <c r="I993" i="11"/>
  <c r="I992" i="11"/>
  <c r="I991" i="11"/>
  <c r="I990" i="11"/>
  <c r="I989" i="11"/>
  <c r="I988" i="11"/>
  <c r="I987" i="11"/>
  <c r="I428" i="11"/>
  <c r="I426" i="11"/>
  <c r="I427" i="11"/>
  <c r="I591" i="11"/>
  <c r="I590" i="11"/>
  <c r="I225" i="11"/>
  <c r="I220" i="11"/>
  <c r="I222" i="11"/>
  <c r="I228" i="11"/>
  <c r="I227" i="11"/>
  <c r="I226" i="11"/>
  <c r="I224" i="11"/>
  <c r="I223" i="11"/>
  <c r="I221" i="11"/>
  <c r="I568" i="11"/>
  <c r="I567" i="11"/>
  <c r="I566" i="11"/>
  <c r="I1055" i="11"/>
  <c r="I41" i="11"/>
  <c r="I37" i="11"/>
  <c r="I38" i="11"/>
  <c r="I35" i="11"/>
  <c r="I45" i="11"/>
  <c r="I42" i="11"/>
  <c r="I44" i="11"/>
  <c r="I43" i="11"/>
  <c r="I40" i="11"/>
  <c r="I39" i="11"/>
  <c r="I36" i="11"/>
  <c r="I34" i="11"/>
  <c r="I33" i="11"/>
  <c r="I32" i="11"/>
  <c r="I970" i="11"/>
  <c r="I196" i="11"/>
  <c r="I198" i="11"/>
  <c r="I195" i="11"/>
  <c r="I197" i="11"/>
  <c r="I194" i="11"/>
  <c r="I204" i="11"/>
  <c r="I202" i="11"/>
  <c r="I205" i="11"/>
  <c r="I203" i="11"/>
  <c r="I200" i="11"/>
  <c r="I206" i="11"/>
  <c r="I207" i="11"/>
  <c r="I201" i="11"/>
  <c r="I199" i="11"/>
  <c r="I336" i="11"/>
  <c r="I335" i="11"/>
  <c r="I126" i="11"/>
  <c r="I125" i="11"/>
  <c r="I124" i="11"/>
  <c r="I178" i="11"/>
  <c r="I179" i="11"/>
  <c r="I998" i="11"/>
  <c r="I997" i="11"/>
  <c r="I996" i="11"/>
  <c r="I995" i="11"/>
  <c r="I994" i="11"/>
  <c r="I383" i="11"/>
  <c r="I382" i="11"/>
  <c r="I375" i="11"/>
  <c r="I380" i="11"/>
  <c r="I379" i="11"/>
  <c r="I381" i="11"/>
  <c r="I378" i="11"/>
  <c r="I377" i="11"/>
  <c r="I376" i="11"/>
  <c r="I374" i="11"/>
  <c r="I678" i="11"/>
  <c r="I677" i="11"/>
  <c r="I230" i="11"/>
  <c r="I229" i="11"/>
  <c r="I965" i="11"/>
  <c r="I963" i="11"/>
  <c r="I969" i="11"/>
  <c r="I968" i="11"/>
  <c r="I967" i="11"/>
  <c r="I966" i="11"/>
  <c r="I964" i="11"/>
  <c r="I962" i="11"/>
  <c r="I961" i="11"/>
  <c r="I722" i="11"/>
  <c r="I721" i="11"/>
  <c r="I720" i="11"/>
  <c r="I724" i="11"/>
  <c r="I723" i="11"/>
  <c r="I719" i="11"/>
  <c r="I148" i="11"/>
  <c r="I147" i="11"/>
  <c r="I146" i="11"/>
  <c r="I145" i="11"/>
  <c r="I144" i="11"/>
  <c r="I143" i="11"/>
  <c r="I142" i="11"/>
  <c r="I141" i="11"/>
  <c r="I312" i="11"/>
  <c r="I400" i="11"/>
  <c r="I235" i="11"/>
  <c r="I234" i="11"/>
  <c r="I233" i="11"/>
  <c r="I607" i="11"/>
  <c r="I589" i="11"/>
  <c r="I588" i="11"/>
  <c r="I584" i="11"/>
  <c r="I583" i="11"/>
  <c r="I586" i="11"/>
  <c r="I585" i="11"/>
  <c r="I587" i="11"/>
  <c r="I582" i="11"/>
  <c r="I581" i="11"/>
  <c r="I580" i="11"/>
  <c r="I579" i="11"/>
  <c r="I264" i="11"/>
  <c r="I258" i="11"/>
  <c r="I257" i="11"/>
  <c r="I254" i="11"/>
  <c r="I243" i="11"/>
  <c r="I238" i="11"/>
  <c r="I269" i="11"/>
  <c r="I265" i="11"/>
  <c r="I263" i="11"/>
  <c r="I261" i="11"/>
  <c r="I253" i="11"/>
  <c r="I247" i="11"/>
  <c r="I240" i="11"/>
  <c r="I236" i="11"/>
  <c r="I260" i="11"/>
  <c r="I251" i="11"/>
  <c r="I248" i="11"/>
  <c r="I268" i="11"/>
  <c r="I267" i="11"/>
  <c r="I266" i="11"/>
  <c r="I262" i="11"/>
  <c r="I259" i="11"/>
  <c r="I256" i="11"/>
  <c r="I255" i="11"/>
  <c r="I252" i="11"/>
  <c r="I250" i="11"/>
  <c r="I249" i="11"/>
  <c r="I246" i="11"/>
  <c r="I245" i="11"/>
  <c r="I244" i="11"/>
  <c r="I242" i="11"/>
  <c r="I241" i="11"/>
  <c r="I239" i="11"/>
  <c r="I237" i="11"/>
  <c r="I1182" i="11"/>
  <c r="I1177" i="11"/>
  <c r="I1167" i="11"/>
  <c r="I1158" i="11"/>
  <c r="I1152" i="11"/>
  <c r="I1146" i="11"/>
  <c r="I1135" i="11"/>
  <c r="I1179" i="11"/>
  <c r="I1169" i="11"/>
  <c r="I1166" i="11"/>
  <c r="I1189" i="11"/>
  <c r="I1185" i="11"/>
  <c r="I1162" i="11"/>
  <c r="I1161" i="11"/>
  <c r="I1160" i="11"/>
  <c r="I1154" i="11"/>
  <c r="I1150" i="11"/>
  <c r="I1144" i="11"/>
  <c r="I1143" i="11"/>
  <c r="I1170" i="11"/>
  <c r="I1188" i="11"/>
  <c r="I1183" i="11"/>
  <c r="I1172" i="11"/>
  <c r="I1148" i="11"/>
  <c r="I1187" i="11"/>
  <c r="I1186" i="11"/>
  <c r="I1184" i="11"/>
  <c r="I1181" i="11"/>
  <c r="I1180" i="11"/>
  <c r="I1178" i="11"/>
  <c r="I1176" i="11"/>
  <c r="I1175" i="11"/>
  <c r="I1174" i="11"/>
  <c r="I1171" i="11"/>
  <c r="I1168" i="11"/>
  <c r="I1165" i="11"/>
  <c r="I1164" i="11"/>
  <c r="I1163" i="11"/>
  <c r="I1159" i="11"/>
  <c r="I1157" i="11"/>
  <c r="I1156" i="11"/>
  <c r="I1155" i="11"/>
  <c r="I1151" i="11"/>
  <c r="I1149" i="11"/>
  <c r="I1142" i="11"/>
  <c r="I1141" i="11"/>
  <c r="I1137" i="11"/>
  <c r="I1136" i="11"/>
  <c r="I1173" i="11"/>
  <c r="I1153" i="11"/>
  <c r="I1147" i="11"/>
  <c r="I1145" i="11"/>
  <c r="I1140" i="11"/>
  <c r="I1139" i="11"/>
  <c r="I1138" i="11"/>
  <c r="I1134" i="11"/>
  <c r="I1105" i="11"/>
  <c r="I1104" i="11"/>
  <c r="I1103" i="11"/>
  <c r="I219" i="11"/>
  <c r="I218" i="11"/>
  <c r="I217" i="11"/>
  <c r="I19" i="11"/>
  <c r="I18" i="11"/>
  <c r="I17" i="11"/>
  <c r="I16" i="11"/>
  <c r="I15" i="11"/>
  <c r="I14" i="11"/>
  <c r="I13" i="11"/>
  <c r="I12" i="11"/>
  <c r="I11" i="11"/>
  <c r="I10" i="11"/>
  <c r="I9" i="11"/>
  <c r="I8" i="11"/>
  <c r="I1043" i="11"/>
  <c r="I1041" i="11"/>
  <c r="I1042" i="11"/>
  <c r="I161" i="11"/>
  <c r="I160" i="11"/>
  <c r="I159" i="11"/>
  <c r="I158" i="11"/>
  <c r="I373" i="11"/>
  <c r="I370" i="11"/>
  <c r="I368" i="11"/>
  <c r="I372" i="11"/>
  <c r="I371" i="11"/>
  <c r="I369" i="11"/>
  <c r="I334" i="11"/>
  <c r="I693" i="11"/>
  <c r="I1211" i="11"/>
  <c r="I1208" i="11"/>
  <c r="I1209" i="11"/>
  <c r="I1210" i="11"/>
  <c r="I24" i="11"/>
  <c r="I695" i="11"/>
  <c r="I694" i="11"/>
  <c r="J1159" i="11"/>
  <c r="G167" i="13"/>
  <c r="J1150" i="11" s="1"/>
  <c r="G159" i="13"/>
  <c r="G157" i="13"/>
  <c r="G154" i="13"/>
  <c r="G151" i="13"/>
  <c r="G135" i="13"/>
  <c r="G127" i="13"/>
  <c r="G125" i="13"/>
  <c r="G122" i="13"/>
  <c r="G119" i="13"/>
  <c r="G103" i="13"/>
  <c r="G95" i="13"/>
  <c r="G93" i="13"/>
  <c r="G90" i="13"/>
  <c r="G87" i="13"/>
  <c r="G71" i="13"/>
  <c r="G63" i="13"/>
  <c r="G61" i="13"/>
  <c r="G58" i="13"/>
  <c r="G55" i="13"/>
  <c r="G39" i="13"/>
  <c r="G31" i="13"/>
  <c r="G29" i="13"/>
  <c r="G26" i="13"/>
  <c r="G23" i="13"/>
  <c r="J162" i="11" s="1"/>
  <c r="G7" i="13"/>
  <c r="J21" i="11" s="1"/>
  <c r="F181" i="13"/>
  <c r="G181" i="13" s="1"/>
  <c r="F180" i="13"/>
  <c r="G180" i="13" s="1"/>
  <c r="F179" i="13"/>
  <c r="G179" i="13" s="1"/>
  <c r="F178" i="13"/>
  <c r="G178" i="13" s="1"/>
  <c r="F177" i="13"/>
  <c r="G177" i="13" s="1"/>
  <c r="F176" i="13"/>
  <c r="G176" i="13" s="1"/>
  <c r="F175" i="13"/>
  <c r="G175" i="13" s="1"/>
  <c r="F174" i="13"/>
  <c r="G174" i="13" s="1"/>
  <c r="F173" i="13"/>
  <c r="G173" i="13" s="1"/>
  <c r="F172" i="13"/>
  <c r="G172" i="13" s="1"/>
  <c r="F171" i="13"/>
  <c r="G171" i="13" s="1"/>
  <c r="F170" i="13"/>
  <c r="G170" i="13" s="1"/>
  <c r="F169" i="13"/>
  <c r="G169" i="13" s="1"/>
  <c r="F168" i="13"/>
  <c r="G168" i="13" s="1"/>
  <c r="F167" i="13"/>
  <c r="F166" i="13"/>
  <c r="G166" i="13" s="1"/>
  <c r="F165" i="13"/>
  <c r="G165" i="13" s="1"/>
  <c r="J1182" i="11" s="1"/>
  <c r="F164" i="13"/>
  <c r="G164" i="13" s="1"/>
  <c r="F163" i="13"/>
  <c r="G163" i="13" s="1"/>
  <c r="F162" i="13"/>
  <c r="G162" i="13" s="1"/>
  <c r="F161" i="13"/>
  <c r="G161" i="13" s="1"/>
  <c r="F160" i="13"/>
  <c r="G160" i="13" s="1"/>
  <c r="F159" i="13"/>
  <c r="F158" i="13"/>
  <c r="G158" i="13" s="1"/>
  <c r="F157" i="13"/>
  <c r="F156" i="13"/>
  <c r="G156" i="13" s="1"/>
  <c r="J1055" i="11" s="1"/>
  <c r="F155" i="13"/>
  <c r="G155" i="13" s="1"/>
  <c r="F154" i="13"/>
  <c r="F153" i="13"/>
  <c r="G153" i="13" s="1"/>
  <c r="F152" i="13"/>
  <c r="G152" i="13" s="1"/>
  <c r="F151" i="13"/>
  <c r="F150" i="13"/>
  <c r="G150" i="13" s="1"/>
  <c r="F149" i="13"/>
  <c r="G149" i="13" s="1"/>
  <c r="F148" i="13"/>
  <c r="G148" i="13" s="1"/>
  <c r="F147" i="13"/>
  <c r="G147" i="13" s="1"/>
  <c r="F146" i="13"/>
  <c r="G146" i="13" s="1"/>
  <c r="F145" i="13"/>
  <c r="G145" i="13" s="1"/>
  <c r="F144" i="13"/>
  <c r="G144" i="13" s="1"/>
  <c r="F143" i="13"/>
  <c r="G143" i="13" s="1"/>
  <c r="F142" i="13"/>
  <c r="G142" i="13" s="1"/>
  <c r="F141" i="13"/>
  <c r="G141" i="13" s="1"/>
  <c r="J1014" i="11" s="1"/>
  <c r="F140" i="13"/>
  <c r="G140" i="13" s="1"/>
  <c r="F139" i="13"/>
  <c r="G139" i="13" s="1"/>
  <c r="F138" i="13"/>
  <c r="G138" i="13" s="1"/>
  <c r="F137" i="13"/>
  <c r="G137" i="13" s="1"/>
  <c r="F136" i="13"/>
  <c r="G136" i="13" s="1"/>
  <c r="F135" i="13"/>
  <c r="F134" i="13"/>
  <c r="G134" i="13" s="1"/>
  <c r="J995" i="11" s="1"/>
  <c r="F133" i="13"/>
  <c r="G133" i="13" s="1"/>
  <c r="J993" i="11" s="1"/>
  <c r="F132" i="13"/>
  <c r="G132" i="13" s="1"/>
  <c r="F131" i="13"/>
  <c r="G131" i="13" s="1"/>
  <c r="F130" i="13"/>
  <c r="G130" i="13" s="1"/>
  <c r="F129" i="13"/>
  <c r="G129" i="13" s="1"/>
  <c r="F128" i="13"/>
  <c r="G128" i="13" s="1"/>
  <c r="F127" i="13"/>
  <c r="F126" i="13"/>
  <c r="G126" i="13" s="1"/>
  <c r="F125" i="13"/>
  <c r="F124" i="13"/>
  <c r="G124" i="13" s="1"/>
  <c r="F123" i="13"/>
  <c r="G123" i="13" s="1"/>
  <c r="F122" i="13"/>
  <c r="F121" i="13"/>
  <c r="G121" i="13" s="1"/>
  <c r="F120" i="13"/>
  <c r="G120" i="13" s="1"/>
  <c r="F119" i="13"/>
  <c r="F118" i="13"/>
  <c r="G118" i="13" s="1"/>
  <c r="J726" i="11" s="1"/>
  <c r="F117" i="13"/>
  <c r="G117" i="13" s="1"/>
  <c r="F116" i="13"/>
  <c r="G116" i="13" s="1"/>
  <c r="F115" i="13"/>
  <c r="G115" i="13" s="1"/>
  <c r="F114" i="13"/>
  <c r="G114" i="13" s="1"/>
  <c r="F113" i="13"/>
  <c r="G113" i="13" s="1"/>
  <c r="F112" i="13"/>
  <c r="G112" i="13" s="1"/>
  <c r="F111" i="13"/>
  <c r="G111" i="13" s="1"/>
  <c r="F110" i="13"/>
  <c r="G110" i="13" s="1"/>
  <c r="F109" i="13"/>
  <c r="G109" i="13" s="1"/>
  <c r="F108" i="13"/>
  <c r="G108" i="13" s="1"/>
  <c r="F107" i="13"/>
  <c r="G107" i="13" s="1"/>
  <c r="F106" i="13"/>
  <c r="G106" i="13" s="1"/>
  <c r="F105" i="13"/>
  <c r="G105" i="13" s="1"/>
  <c r="F104" i="13"/>
  <c r="G104" i="13" s="1"/>
  <c r="F103" i="13"/>
  <c r="F102" i="13"/>
  <c r="G102" i="13" s="1"/>
  <c r="J646" i="11" s="1"/>
  <c r="F101" i="13"/>
  <c r="G101" i="13" s="1"/>
  <c r="F100" i="13"/>
  <c r="G100" i="13" s="1"/>
  <c r="F99" i="13"/>
  <c r="G99" i="13" s="1"/>
  <c r="F98" i="13"/>
  <c r="G98" i="13" s="1"/>
  <c r="F97" i="13"/>
  <c r="G97" i="13" s="1"/>
  <c r="F96" i="13"/>
  <c r="G96" i="13" s="1"/>
  <c r="F95" i="13"/>
  <c r="F94" i="13"/>
  <c r="G94" i="13" s="1"/>
  <c r="F93" i="13"/>
  <c r="F92" i="13"/>
  <c r="G92" i="13" s="1"/>
  <c r="F91" i="13"/>
  <c r="G91" i="13" s="1"/>
  <c r="F90" i="13"/>
  <c r="F89" i="13"/>
  <c r="G89" i="13" s="1"/>
  <c r="F88" i="13"/>
  <c r="G88" i="13" s="1"/>
  <c r="F87" i="13"/>
  <c r="F86" i="13"/>
  <c r="G86" i="13" s="1"/>
  <c r="F85" i="13"/>
  <c r="G85" i="13" s="1"/>
  <c r="F84" i="13"/>
  <c r="G84" i="13" s="1"/>
  <c r="F83" i="13"/>
  <c r="G83" i="13" s="1"/>
  <c r="F82" i="13"/>
  <c r="G82" i="13" s="1"/>
  <c r="F81" i="13"/>
  <c r="G81" i="13" s="1"/>
  <c r="F80" i="13"/>
  <c r="G80" i="13" s="1"/>
  <c r="F79" i="13"/>
  <c r="G79" i="13" s="1"/>
  <c r="F78" i="13"/>
  <c r="G78" i="13" s="1"/>
  <c r="F77" i="13"/>
  <c r="G77" i="13" s="1"/>
  <c r="F76" i="13"/>
  <c r="G76" i="13" s="1"/>
  <c r="F75" i="13"/>
  <c r="G75" i="13" s="1"/>
  <c r="F74" i="13"/>
  <c r="G74" i="13" s="1"/>
  <c r="J400" i="11" s="1"/>
  <c r="F73" i="13"/>
  <c r="G73" i="13" s="1"/>
  <c r="F72" i="13"/>
  <c r="G72" i="13" s="1"/>
  <c r="F71" i="13"/>
  <c r="F70" i="13"/>
  <c r="G70" i="13" s="1"/>
  <c r="F69" i="13"/>
  <c r="G69" i="13" s="1"/>
  <c r="F68" i="13"/>
  <c r="G68" i="13" s="1"/>
  <c r="F67" i="13"/>
  <c r="G67" i="13" s="1"/>
  <c r="F66" i="13"/>
  <c r="G66" i="13" s="1"/>
  <c r="F65" i="13"/>
  <c r="G65" i="13" s="1"/>
  <c r="F64" i="13"/>
  <c r="G64" i="13" s="1"/>
  <c r="F63" i="13"/>
  <c r="F62" i="13"/>
  <c r="G62" i="13" s="1"/>
  <c r="F61" i="13"/>
  <c r="F60" i="13"/>
  <c r="G60" i="13" s="1"/>
  <c r="F59" i="13"/>
  <c r="G59" i="13" s="1"/>
  <c r="F58" i="13"/>
  <c r="F57" i="13"/>
  <c r="G57" i="13" s="1"/>
  <c r="F56" i="13"/>
  <c r="G56" i="13" s="1"/>
  <c r="J327" i="11" s="1"/>
  <c r="F55" i="13"/>
  <c r="F54" i="13"/>
  <c r="G54" i="13" s="1"/>
  <c r="J322" i="11" s="1"/>
  <c r="F53" i="13"/>
  <c r="G53" i="13" s="1"/>
  <c r="F52" i="13"/>
  <c r="G52" i="13" s="1"/>
  <c r="F51" i="13"/>
  <c r="G51" i="13" s="1"/>
  <c r="F50" i="13"/>
  <c r="G50" i="13" s="1"/>
  <c r="F49" i="13"/>
  <c r="G49" i="13" s="1"/>
  <c r="J312" i="11" s="1"/>
  <c r="F48" i="13"/>
  <c r="G48" i="13" s="1"/>
  <c r="F47" i="13"/>
  <c r="G47" i="13" s="1"/>
  <c r="J305" i="11" s="1"/>
  <c r="F46" i="13"/>
  <c r="G46" i="13" s="1"/>
  <c r="F45" i="13"/>
  <c r="G45" i="13" s="1"/>
  <c r="F44" i="13"/>
  <c r="G44" i="13" s="1"/>
  <c r="F43" i="13"/>
  <c r="G43" i="13" s="1"/>
  <c r="F42" i="13"/>
  <c r="G42" i="13" s="1"/>
  <c r="F41" i="13"/>
  <c r="G41" i="13" s="1"/>
  <c r="F40" i="13"/>
  <c r="G40" i="13" s="1"/>
  <c r="F39" i="13"/>
  <c r="F38" i="13"/>
  <c r="G38" i="13" s="1"/>
  <c r="F37" i="13"/>
  <c r="G37" i="13" s="1"/>
  <c r="J227" i="11" s="1"/>
  <c r="F36" i="13"/>
  <c r="G36" i="13" s="1"/>
  <c r="F35" i="13"/>
  <c r="G35" i="13" s="1"/>
  <c r="F34" i="13"/>
  <c r="G34" i="13" s="1"/>
  <c r="F33" i="13"/>
  <c r="G33" i="13" s="1"/>
  <c r="F32" i="13"/>
  <c r="G32" i="13" s="1"/>
  <c r="F31" i="13"/>
  <c r="F30" i="13"/>
  <c r="G30" i="13" s="1"/>
  <c r="F29" i="13"/>
  <c r="F28" i="13"/>
  <c r="G28" i="13" s="1"/>
  <c r="F27" i="13"/>
  <c r="G27" i="13" s="1"/>
  <c r="F26" i="13"/>
  <c r="F25" i="13"/>
  <c r="G25" i="13" s="1"/>
  <c r="F24" i="13"/>
  <c r="G24" i="13" s="1"/>
  <c r="F23" i="13"/>
  <c r="F22" i="13"/>
  <c r="G22" i="13" s="1"/>
  <c r="J161" i="11" s="1"/>
  <c r="F21" i="13"/>
  <c r="G21" i="13" s="1"/>
  <c r="J156" i="11" s="1"/>
  <c r="F20" i="13"/>
  <c r="G20" i="13" s="1"/>
  <c r="F19" i="13"/>
  <c r="G19" i="13" s="1"/>
  <c r="F18" i="13"/>
  <c r="G18" i="13" s="1"/>
  <c r="J135" i="11" s="1"/>
  <c r="F17" i="13"/>
  <c r="G17" i="13" s="1"/>
  <c r="F16" i="13"/>
  <c r="G16" i="13" s="1"/>
  <c r="F15" i="13"/>
  <c r="G15" i="13" s="1"/>
  <c r="F14" i="13"/>
  <c r="G14" i="13" s="1"/>
  <c r="J91" i="11" s="1"/>
  <c r="F13" i="13"/>
  <c r="G13" i="13" s="1"/>
  <c r="J74" i="11" s="1"/>
  <c r="F12" i="13"/>
  <c r="G12" i="13" s="1"/>
  <c r="F11" i="13"/>
  <c r="G11" i="13" s="1"/>
  <c r="F10" i="13"/>
  <c r="G10" i="13" s="1"/>
  <c r="F9" i="13"/>
  <c r="G9" i="13" s="1"/>
  <c r="J24" i="11" s="1"/>
  <c r="F8" i="13"/>
  <c r="G8" i="13" s="1"/>
  <c r="F7" i="13"/>
  <c r="F6" i="13"/>
  <c r="G6" i="13" s="1"/>
  <c r="J20" i="11" s="1"/>
  <c r="F5" i="13"/>
  <c r="G5" i="13" s="1"/>
  <c r="J908" i="11" l="1"/>
  <c r="J819" i="11"/>
  <c r="J815" i="11"/>
  <c r="J811" i="11"/>
  <c r="J812" i="11"/>
  <c r="J816" i="11"/>
  <c r="J818" i="11"/>
  <c r="J814" i="11"/>
  <c r="J810" i="11"/>
  <c r="J808" i="11"/>
  <c r="J817" i="11"/>
  <c r="J813" i="11"/>
  <c r="J809" i="11"/>
  <c r="J343" i="11"/>
  <c r="J334" i="11"/>
  <c r="J399" i="11"/>
  <c r="J1002" i="11"/>
  <c r="J1054" i="11"/>
  <c r="J1200" i="11"/>
  <c r="J446" i="11"/>
  <c r="J495" i="11"/>
  <c r="J607" i="11"/>
  <c r="J970" i="11"/>
  <c r="J1025" i="11"/>
  <c r="J1104" i="11"/>
  <c r="J1145" i="11"/>
  <c r="J17" i="11"/>
  <c r="J10" i="11"/>
  <c r="J9" i="11"/>
  <c r="J19" i="11"/>
  <c r="J369" i="11"/>
  <c r="J509" i="11"/>
  <c r="J378" i="11"/>
  <c r="J370" i="11"/>
  <c r="J368" i="11"/>
  <c r="J696" i="11"/>
  <c r="J1207" i="11"/>
  <c r="J1206" i="11"/>
  <c r="J1205" i="11"/>
  <c r="J317" i="11"/>
  <c r="J315" i="11"/>
  <c r="J316" i="11"/>
  <c r="J498" i="11"/>
  <c r="J1147" i="11"/>
  <c r="J592" i="11"/>
  <c r="J344" i="11"/>
  <c r="J1017" i="11"/>
  <c r="J1064" i="11"/>
  <c r="J1164" i="11"/>
  <c r="J342" i="11"/>
  <c r="J1143" i="11"/>
  <c r="J436" i="11"/>
  <c r="J693" i="11"/>
  <c r="J1053" i="11"/>
  <c r="J1066" i="11"/>
  <c r="J1199" i="11"/>
  <c r="J999" i="11"/>
  <c r="J1197" i="11"/>
  <c r="J963" i="11"/>
  <c r="J969" i="11"/>
  <c r="J968" i="11"/>
  <c r="J967" i="11"/>
  <c r="J966" i="11"/>
  <c r="J964" i="11"/>
  <c r="J962" i="11"/>
  <c r="J961" i="11"/>
  <c r="J965" i="11"/>
  <c r="J1021" i="11"/>
  <c r="J1023" i="11"/>
  <c r="J1024" i="11"/>
  <c r="J1022" i="11"/>
  <c r="J1247" i="11"/>
  <c r="J1245" i="11"/>
  <c r="J1246" i="11"/>
  <c r="J1248" i="11"/>
  <c r="J1244" i="11"/>
  <c r="J1243" i="11"/>
  <c r="J1242" i="11"/>
  <c r="J41" i="11"/>
  <c r="J40" i="11"/>
  <c r="J37" i="11"/>
  <c r="J39" i="11"/>
  <c r="J38" i="11"/>
  <c r="J36" i="11"/>
  <c r="J35" i="11"/>
  <c r="J34" i="11"/>
  <c r="J45" i="11"/>
  <c r="J33" i="11"/>
  <c r="J42" i="11"/>
  <c r="J32" i="11"/>
  <c r="J44" i="11"/>
  <c r="J43" i="11"/>
  <c r="J178" i="11"/>
  <c r="J179" i="11"/>
  <c r="J338" i="11"/>
  <c r="J339" i="11"/>
  <c r="J337" i="11"/>
  <c r="J356" i="11"/>
  <c r="J355" i="11"/>
  <c r="J354" i="11"/>
  <c r="J353" i="11"/>
  <c r="J360" i="11"/>
  <c r="J359" i="11"/>
  <c r="J358" i="11"/>
  <c r="J357" i="11"/>
  <c r="J422" i="11"/>
  <c r="J417" i="11"/>
  <c r="J402" i="11"/>
  <c r="J415" i="11"/>
  <c r="J424" i="11"/>
  <c r="J412" i="11"/>
  <c r="J401" i="11"/>
  <c r="J414" i="11"/>
  <c r="J419" i="11"/>
  <c r="J411" i="11"/>
  <c r="J410" i="11"/>
  <c r="J416" i="11"/>
  <c r="J408" i="11"/>
  <c r="J423" i="11"/>
  <c r="J406" i="11"/>
  <c r="J407" i="11"/>
  <c r="J409" i="11"/>
  <c r="J420" i="11"/>
  <c r="J404" i="11"/>
  <c r="J403" i="11"/>
  <c r="J413" i="11"/>
  <c r="J425" i="11"/>
  <c r="J421" i="11"/>
  <c r="J418" i="11"/>
  <c r="J405" i="11"/>
  <c r="J586" i="11"/>
  <c r="J585" i="11"/>
  <c r="J587" i="11"/>
  <c r="J582" i="11"/>
  <c r="J589" i="11"/>
  <c r="J581" i="11"/>
  <c r="J588" i="11"/>
  <c r="J580" i="11"/>
  <c r="J584" i="11"/>
  <c r="J579" i="11"/>
  <c r="J583" i="11"/>
  <c r="J609" i="11"/>
  <c r="J610" i="11"/>
  <c r="J608" i="11"/>
  <c r="J678" i="11"/>
  <c r="J677" i="11"/>
  <c r="J703" i="11"/>
  <c r="J704" i="11"/>
  <c r="J702" i="11"/>
  <c r="J705" i="11"/>
  <c r="J701" i="11"/>
  <c r="J807" i="11"/>
  <c r="J806" i="11"/>
  <c r="J805" i="11"/>
  <c r="J977" i="11"/>
  <c r="J983" i="11"/>
  <c r="J974" i="11"/>
  <c r="J982" i="11"/>
  <c r="J972" i="11"/>
  <c r="J980" i="11"/>
  <c r="J981" i="11"/>
  <c r="J976" i="11"/>
  <c r="J975" i="11"/>
  <c r="J984" i="11"/>
  <c r="J973" i="11"/>
  <c r="J979" i="11"/>
  <c r="J971" i="11"/>
  <c r="J978" i="11"/>
  <c r="J1010" i="11"/>
  <c r="J1011" i="11"/>
  <c r="J1008" i="11"/>
  <c r="J1009" i="11"/>
  <c r="J1033" i="11"/>
  <c r="J1039" i="11"/>
  <c r="J1038" i="11"/>
  <c r="J1035" i="11"/>
  <c r="J1036" i="11"/>
  <c r="J1040" i="11"/>
  <c r="J1037" i="11"/>
  <c r="J1034" i="11"/>
  <c r="J1057" i="11"/>
  <c r="J1056" i="11"/>
  <c r="J1109" i="11"/>
  <c r="J1108" i="11"/>
  <c r="J1112" i="11"/>
  <c r="J1107" i="11"/>
  <c r="J1110" i="11"/>
  <c r="J1106" i="11"/>
  <c r="J1111" i="11"/>
  <c r="J1115" i="11"/>
  <c r="J1114" i="11"/>
  <c r="J1113" i="11"/>
  <c r="J1211" i="11"/>
  <c r="J1210" i="11"/>
  <c r="J1208" i="11"/>
  <c r="J1209" i="11"/>
  <c r="J478" i="11"/>
  <c r="J488" i="11"/>
  <c r="J473" i="11"/>
  <c r="J476" i="11"/>
  <c r="J486" i="11"/>
  <c r="J491" i="11"/>
  <c r="J484" i="11"/>
  <c r="J485" i="11"/>
  <c r="J483" i="11"/>
  <c r="J492" i="11"/>
  <c r="J479" i="11"/>
  <c r="J481" i="11"/>
  <c r="J489" i="11"/>
  <c r="J474" i="11"/>
  <c r="J480" i="11"/>
  <c r="J487" i="11"/>
  <c r="J493" i="11"/>
  <c r="J477" i="11"/>
  <c r="J482" i="11"/>
  <c r="J490" i="11"/>
  <c r="J475" i="11"/>
  <c r="J606" i="11"/>
  <c r="J604" i="11"/>
  <c r="J605" i="11"/>
  <c r="J1098" i="11"/>
  <c r="J1090" i="11"/>
  <c r="J1082" i="11"/>
  <c r="J1074" i="11"/>
  <c r="J1097" i="11"/>
  <c r="J1089" i="11"/>
  <c r="J1081" i="11"/>
  <c r="J1073" i="11"/>
  <c r="J1096" i="11"/>
  <c r="J1088" i="11"/>
  <c r="J1080" i="11"/>
  <c r="J1072" i="11"/>
  <c r="J1095" i="11"/>
  <c r="J1087" i="11"/>
  <c r="J1079" i="11"/>
  <c r="J1071" i="11"/>
  <c r="J1102" i="11"/>
  <c r="J1094" i="11"/>
  <c r="J1086" i="11"/>
  <c r="J1078" i="11"/>
  <c r="J1070" i="11"/>
  <c r="J1101" i="11"/>
  <c r="J1093" i="11"/>
  <c r="J1085" i="11"/>
  <c r="J1077" i="11"/>
  <c r="J1069" i="11"/>
  <c r="J1100" i="11"/>
  <c r="J1092" i="11"/>
  <c r="J1084" i="11"/>
  <c r="J1076" i="11"/>
  <c r="J1068" i="11"/>
  <c r="J1091" i="11"/>
  <c r="J1083" i="11"/>
  <c r="J1075" i="11"/>
  <c r="J1067" i="11"/>
  <c r="J1099" i="11"/>
  <c r="J1241" i="11"/>
  <c r="J1240" i="11"/>
  <c r="J146" i="11"/>
  <c r="J145" i="11"/>
  <c r="J144" i="11"/>
  <c r="J143" i="11"/>
  <c r="J142" i="11"/>
  <c r="J141" i="11"/>
  <c r="J148" i="11"/>
  <c r="J147" i="11"/>
  <c r="J216" i="11"/>
  <c r="J215" i="11"/>
  <c r="J285" i="11"/>
  <c r="J284" i="11"/>
  <c r="J283" i="11"/>
  <c r="J52" i="11"/>
  <c r="J60" i="11"/>
  <c r="J48" i="11"/>
  <c r="J57" i="11"/>
  <c r="J58" i="11"/>
  <c r="J55" i="11"/>
  <c r="J56" i="11"/>
  <c r="J54" i="11"/>
  <c r="J50" i="11"/>
  <c r="J53" i="11"/>
  <c r="J46" i="11"/>
  <c r="J51" i="11"/>
  <c r="J62" i="11"/>
  <c r="J49" i="11"/>
  <c r="J59" i="11"/>
  <c r="J61" i="11"/>
  <c r="J47" i="11"/>
  <c r="J152" i="11"/>
  <c r="J149" i="11"/>
  <c r="J153" i="11"/>
  <c r="J151" i="11"/>
  <c r="J150" i="11"/>
  <c r="J181" i="11"/>
  <c r="J180" i="11"/>
  <c r="J217" i="11"/>
  <c r="J218" i="11"/>
  <c r="J219" i="11"/>
  <c r="J288" i="11"/>
  <c r="J287" i="11"/>
  <c r="J286" i="11"/>
  <c r="J319" i="11"/>
  <c r="J318" i="11"/>
  <c r="J341" i="11"/>
  <c r="J340" i="11"/>
  <c r="J361" i="11"/>
  <c r="J366" i="11"/>
  <c r="J365" i="11"/>
  <c r="J363" i="11"/>
  <c r="J367" i="11"/>
  <c r="J364" i="11"/>
  <c r="J362" i="11"/>
  <c r="J427" i="11"/>
  <c r="J428" i="11"/>
  <c r="J426" i="11"/>
  <c r="J500" i="11"/>
  <c r="J499" i="11"/>
  <c r="J591" i="11"/>
  <c r="J590" i="11"/>
  <c r="J624" i="11"/>
  <c r="J619" i="11"/>
  <c r="J620" i="11"/>
  <c r="J628" i="11"/>
  <c r="J611" i="11"/>
  <c r="J622" i="11"/>
  <c r="J626" i="11"/>
  <c r="J614" i="11"/>
  <c r="J627" i="11"/>
  <c r="J623" i="11"/>
  <c r="J616" i="11"/>
  <c r="J618" i="11"/>
  <c r="J615" i="11"/>
  <c r="J613" i="11"/>
  <c r="J621" i="11"/>
  <c r="J617" i="11"/>
  <c r="J612" i="11"/>
  <c r="J625" i="11"/>
  <c r="J679" i="11"/>
  <c r="J680" i="11"/>
  <c r="J681" i="11"/>
  <c r="J717" i="11"/>
  <c r="J709" i="11"/>
  <c r="J716" i="11"/>
  <c r="J708" i="11"/>
  <c r="J715" i="11"/>
  <c r="J707" i="11"/>
  <c r="J714" i="11"/>
  <c r="J706" i="11"/>
  <c r="J713" i="11"/>
  <c r="J712" i="11"/>
  <c r="J711" i="11"/>
  <c r="J718" i="11"/>
  <c r="J710" i="11"/>
  <c r="J822" i="11"/>
  <c r="J821" i="11"/>
  <c r="J826" i="11"/>
  <c r="J827" i="11"/>
  <c r="J823" i="11"/>
  <c r="J825" i="11"/>
  <c r="J828" i="11"/>
  <c r="J824" i="11"/>
  <c r="J820" i="11"/>
  <c r="J986" i="11"/>
  <c r="J985" i="11"/>
  <c r="J1013" i="11"/>
  <c r="J1012" i="11"/>
  <c r="J1043" i="11"/>
  <c r="J1041" i="11"/>
  <c r="J1042" i="11"/>
  <c r="J1059" i="11"/>
  <c r="J1058" i="11"/>
  <c r="J1126" i="11"/>
  <c r="J1131" i="11"/>
  <c r="J1117" i="11"/>
  <c r="J1116" i="11"/>
  <c r="J1130" i="11"/>
  <c r="J1128" i="11"/>
  <c r="J1125" i="11"/>
  <c r="J1127" i="11"/>
  <c r="J1124" i="11"/>
  <c r="J1123" i="11"/>
  <c r="J1121" i="11"/>
  <c r="J1122" i="11"/>
  <c r="J1120" i="11"/>
  <c r="J1133" i="11"/>
  <c r="J1119" i="11"/>
  <c r="J1129" i="11"/>
  <c r="J1132" i="11"/>
  <c r="J1118" i="11"/>
  <c r="J1212" i="11"/>
  <c r="J1214" i="11"/>
  <c r="J1213" i="11"/>
  <c r="J125" i="11"/>
  <c r="J124" i="11"/>
  <c r="J126" i="11"/>
  <c r="J208" i="11"/>
  <c r="J212" i="11"/>
  <c r="J210" i="11"/>
  <c r="J211" i="11"/>
  <c r="J209" i="11"/>
  <c r="J258" i="11"/>
  <c r="J261" i="11"/>
  <c r="J268" i="11"/>
  <c r="J250" i="11"/>
  <c r="J237" i="11"/>
  <c r="J257" i="11"/>
  <c r="J253" i="11"/>
  <c r="J254" i="11"/>
  <c r="J247" i="11"/>
  <c r="J266" i="11"/>
  <c r="J246" i="11"/>
  <c r="J243" i="11"/>
  <c r="J240" i="11"/>
  <c r="J262" i="11"/>
  <c r="J245" i="11"/>
  <c r="J238" i="11"/>
  <c r="J236" i="11"/>
  <c r="J259" i="11"/>
  <c r="J244" i="11"/>
  <c r="J269" i="11"/>
  <c r="J260" i="11"/>
  <c r="J256" i="11"/>
  <c r="J242" i="11"/>
  <c r="J265" i="11"/>
  <c r="J251" i="11"/>
  <c r="J255" i="11"/>
  <c r="J241" i="11"/>
  <c r="J249" i="11"/>
  <c r="J239" i="11"/>
  <c r="J264" i="11"/>
  <c r="J263" i="11"/>
  <c r="J248" i="11"/>
  <c r="J252" i="11"/>
  <c r="J267" i="11"/>
  <c r="J349" i="11"/>
  <c r="J350" i="11"/>
  <c r="J568" i="11"/>
  <c r="J567" i="11"/>
  <c r="J566" i="11"/>
  <c r="J801" i="11"/>
  <c r="J800" i="11"/>
  <c r="J802" i="11"/>
  <c r="J799" i="11"/>
  <c r="J797" i="11"/>
  <c r="J798" i="11"/>
  <c r="J167" i="11"/>
  <c r="J169" i="11"/>
  <c r="J168" i="11"/>
  <c r="J669" i="11"/>
  <c r="J671" i="11"/>
  <c r="J670" i="11"/>
  <c r="J672" i="11"/>
  <c r="J673" i="11"/>
  <c r="J22" i="11"/>
  <c r="J23" i="11"/>
  <c r="J120" i="11"/>
  <c r="J114" i="11"/>
  <c r="J119" i="11"/>
  <c r="J118" i="11"/>
  <c r="J123" i="11"/>
  <c r="J122" i="11"/>
  <c r="J117" i="11"/>
  <c r="J116" i="11"/>
  <c r="J121" i="11"/>
  <c r="J115" i="11"/>
  <c r="J165" i="11"/>
  <c r="J164" i="11"/>
  <c r="J166" i="11"/>
  <c r="J163" i="11"/>
  <c r="J200" i="11"/>
  <c r="J206" i="11"/>
  <c r="J207" i="11"/>
  <c r="J201" i="11"/>
  <c r="J204" i="11"/>
  <c r="J199" i="11"/>
  <c r="J202" i="11"/>
  <c r="J205" i="11"/>
  <c r="J203" i="11"/>
  <c r="J235" i="11"/>
  <c r="J234" i="11"/>
  <c r="J233" i="11"/>
  <c r="J311" i="11"/>
  <c r="J310" i="11"/>
  <c r="J309" i="11"/>
  <c r="J308" i="11"/>
  <c r="J307" i="11"/>
  <c r="J306" i="11"/>
  <c r="J331" i="11"/>
  <c r="J330" i="11"/>
  <c r="J329" i="11"/>
  <c r="J333" i="11"/>
  <c r="J332" i="11"/>
  <c r="J346" i="11"/>
  <c r="J348" i="11"/>
  <c r="J347" i="11"/>
  <c r="J345" i="11"/>
  <c r="J395" i="11"/>
  <c r="J398" i="11"/>
  <c r="J396" i="11"/>
  <c r="J397" i="11"/>
  <c r="J468" i="11"/>
  <c r="J472" i="11"/>
  <c r="J467" i="11"/>
  <c r="J466" i="11"/>
  <c r="J465" i="11"/>
  <c r="J471" i="11"/>
  <c r="J470" i="11"/>
  <c r="J469" i="11"/>
  <c r="J564" i="11"/>
  <c r="J565" i="11"/>
  <c r="J602" i="11"/>
  <c r="J601" i="11"/>
  <c r="J603" i="11"/>
  <c r="J663" i="11"/>
  <c r="J665" i="11"/>
  <c r="J668" i="11"/>
  <c r="J667" i="11"/>
  <c r="J666" i="11"/>
  <c r="J664" i="11"/>
  <c r="J662" i="11"/>
  <c r="J695" i="11"/>
  <c r="J694" i="11"/>
  <c r="J779" i="11"/>
  <c r="J778" i="11"/>
  <c r="J742" i="11"/>
  <c r="J783" i="11"/>
  <c r="J769" i="11"/>
  <c r="J759" i="11"/>
  <c r="J746" i="11"/>
  <c r="J736" i="11"/>
  <c r="J762" i="11"/>
  <c r="J777" i="11"/>
  <c r="J796" i="11"/>
  <c r="J780" i="11"/>
  <c r="J768" i="11"/>
  <c r="J757" i="11"/>
  <c r="J744" i="11"/>
  <c r="J735" i="11"/>
  <c r="J758" i="11"/>
  <c r="J771" i="11"/>
  <c r="J790" i="11"/>
  <c r="J776" i="11"/>
  <c r="J767" i="11"/>
  <c r="J752" i="11"/>
  <c r="J743" i="11"/>
  <c r="J734" i="11"/>
  <c r="J754" i="11"/>
  <c r="J761" i="11"/>
  <c r="J793" i="11"/>
  <c r="J775" i="11"/>
  <c r="J766" i="11"/>
  <c r="J751" i="11"/>
  <c r="J741" i="11"/>
  <c r="J733" i="11"/>
  <c r="J792" i="11"/>
  <c r="J795" i="11"/>
  <c r="J756" i="11"/>
  <c r="J788" i="11"/>
  <c r="J774" i="11"/>
  <c r="J765" i="11"/>
  <c r="J750" i="11"/>
  <c r="J740" i="11"/>
  <c r="J732" i="11"/>
  <c r="J791" i="11"/>
  <c r="J794" i="11"/>
  <c r="J755" i="11"/>
  <c r="J786" i="11"/>
  <c r="J773" i="11"/>
  <c r="J764" i="11"/>
  <c r="J749" i="11"/>
  <c r="J739" i="11"/>
  <c r="J782" i="11"/>
  <c r="J789" i="11"/>
  <c r="J753" i="11"/>
  <c r="J785" i="11"/>
  <c r="J772" i="11"/>
  <c r="J763" i="11"/>
  <c r="J748" i="11"/>
  <c r="J738" i="11"/>
  <c r="J781" i="11"/>
  <c r="J787" i="11"/>
  <c r="J745" i="11"/>
  <c r="J784" i="11"/>
  <c r="J770" i="11"/>
  <c r="J760" i="11"/>
  <c r="J747" i="11"/>
  <c r="J737" i="11"/>
  <c r="J945" i="11"/>
  <c r="J958" i="11"/>
  <c r="J943" i="11"/>
  <c r="J954" i="11"/>
  <c r="J953" i="11"/>
  <c r="J942" i="11"/>
  <c r="J948" i="11"/>
  <c r="J952" i="11"/>
  <c r="J941" i="11"/>
  <c r="J951" i="11"/>
  <c r="J940" i="11"/>
  <c r="J949" i="11"/>
  <c r="J960" i="11"/>
  <c r="J957" i="11"/>
  <c r="J947" i="11"/>
  <c r="J956" i="11"/>
  <c r="J959" i="11"/>
  <c r="J946" i="11"/>
  <c r="J944" i="11"/>
  <c r="J955" i="11"/>
  <c r="J950" i="11"/>
  <c r="J1000" i="11"/>
  <c r="J1001" i="11"/>
  <c r="J1019" i="11"/>
  <c r="J1018" i="11"/>
  <c r="J1020" i="11"/>
  <c r="J158" i="11"/>
  <c r="J11" i="11"/>
  <c r="J1173" i="11"/>
  <c r="J1168" i="11"/>
  <c r="J1160" i="11"/>
  <c r="J1198" i="11"/>
  <c r="J1229" i="11"/>
  <c r="J1228" i="11"/>
  <c r="J1234" i="11"/>
  <c r="J1227" i="11"/>
  <c r="J1233" i="11"/>
  <c r="J1231" i="11"/>
  <c r="J1232" i="11"/>
  <c r="J1235" i="11"/>
  <c r="J1230" i="11"/>
  <c r="J159" i="11"/>
  <c r="J13" i="11"/>
  <c r="J1103" i="11"/>
  <c r="J1137" i="11"/>
  <c r="J1174" i="11"/>
  <c r="J1189" i="11"/>
  <c r="J501" i="11"/>
  <c r="J834" i="11"/>
  <c r="J198" i="11"/>
  <c r="J195" i="11"/>
  <c r="J197" i="11"/>
  <c r="J194" i="11"/>
  <c r="J325" i="11"/>
  <c r="J323" i="11"/>
  <c r="J328" i="11"/>
  <c r="J324" i="11"/>
  <c r="J389" i="11"/>
  <c r="J388" i="11"/>
  <c r="J387" i="11"/>
  <c r="J394" i="11"/>
  <c r="J386" i="11"/>
  <c r="J393" i="11"/>
  <c r="J385" i="11"/>
  <c r="J392" i="11"/>
  <c r="J384" i="11"/>
  <c r="J391" i="11"/>
  <c r="J559" i="11"/>
  <c r="J563" i="11"/>
  <c r="J561" i="11"/>
  <c r="J560" i="11"/>
  <c r="J598" i="11"/>
  <c r="J600" i="11"/>
  <c r="J599" i="11"/>
  <c r="J597" i="11"/>
  <c r="J658" i="11"/>
  <c r="J661" i="11"/>
  <c r="J659" i="11"/>
  <c r="J654" i="11"/>
  <c r="J655" i="11"/>
  <c r="J653" i="11"/>
  <c r="J652" i="11"/>
  <c r="J656" i="11"/>
  <c r="J660" i="11"/>
  <c r="J929" i="11"/>
  <c r="J931" i="11"/>
  <c r="J927" i="11"/>
  <c r="J928" i="11"/>
  <c r="J938" i="11"/>
  <c r="J926" i="11"/>
  <c r="J939" i="11"/>
  <c r="J925" i="11"/>
  <c r="J937" i="11"/>
  <c r="J924" i="11"/>
  <c r="J934" i="11"/>
  <c r="J935" i="11"/>
  <c r="J923" i="11"/>
  <c r="J930" i="11"/>
  <c r="J933" i="11"/>
  <c r="J922" i="11"/>
  <c r="J936" i="11"/>
  <c r="J932" i="11"/>
  <c r="J921" i="11"/>
  <c r="J1052" i="11"/>
  <c r="J1051" i="11"/>
  <c r="J390" i="11"/>
  <c r="J170" i="11"/>
  <c r="J177" i="11"/>
  <c r="J176" i="11"/>
  <c r="J175" i="11"/>
  <c r="J174" i="11"/>
  <c r="J173" i="11"/>
  <c r="J172" i="11"/>
  <c r="J699" i="11"/>
  <c r="J697" i="11"/>
  <c r="J700" i="11"/>
  <c r="J698" i="11"/>
  <c r="J1204" i="11"/>
  <c r="J1203" i="11"/>
  <c r="J1202" i="11"/>
  <c r="J1201" i="11"/>
  <c r="J160" i="11"/>
  <c r="J14" i="11"/>
  <c r="J1105" i="11"/>
  <c r="J1142" i="11"/>
  <c r="J1176" i="11"/>
  <c r="J1169" i="11"/>
  <c r="J513" i="11"/>
  <c r="J439" i="11"/>
  <c r="J657" i="11"/>
  <c r="J106" i="11"/>
  <c r="J111" i="11"/>
  <c r="J107" i="11"/>
  <c r="J112" i="11"/>
  <c r="J113" i="11"/>
  <c r="J109" i="11"/>
  <c r="J108" i="11"/>
  <c r="J140" i="11"/>
  <c r="J137" i="11"/>
  <c r="J139" i="11"/>
  <c r="J128" i="11"/>
  <c r="J136" i="11"/>
  <c r="J138" i="11"/>
  <c r="J134" i="11"/>
  <c r="J133" i="11"/>
  <c r="J131" i="11"/>
  <c r="J132" i="11"/>
  <c r="J127" i="11"/>
  <c r="J129" i="11"/>
  <c r="J130" i="11"/>
  <c r="J276" i="11"/>
  <c r="J280" i="11"/>
  <c r="J275" i="11"/>
  <c r="J279" i="11"/>
  <c r="J274" i="11"/>
  <c r="J282" i="11"/>
  <c r="J271" i="11"/>
  <c r="J277" i="11"/>
  <c r="J270" i="11"/>
  <c r="J273" i="11"/>
  <c r="J272" i="11"/>
  <c r="J281" i="11"/>
  <c r="J278" i="11"/>
  <c r="J1007" i="11"/>
  <c r="J1006" i="11"/>
  <c r="J1005" i="11"/>
  <c r="J1004" i="11"/>
  <c r="J1003" i="11"/>
  <c r="J15" i="11"/>
  <c r="J1134" i="11"/>
  <c r="J1149" i="11"/>
  <c r="J1184" i="11"/>
  <c r="J1135" i="11"/>
  <c r="J530" i="11"/>
  <c r="J458" i="11"/>
  <c r="J449" i="11"/>
  <c r="J462" i="11"/>
  <c r="J463" i="11"/>
  <c r="J461" i="11"/>
  <c r="J459" i="11"/>
  <c r="J452" i="11"/>
  <c r="J457" i="11"/>
  <c r="J454" i="11"/>
  <c r="J456" i="11"/>
  <c r="J464" i="11"/>
  <c r="J455" i="11"/>
  <c r="J460" i="11"/>
  <c r="J453" i="11"/>
  <c r="J451" i="11"/>
  <c r="J450" i="11"/>
  <c r="J729" i="11"/>
  <c r="J730" i="11"/>
  <c r="J731" i="11"/>
  <c r="J728" i="11"/>
  <c r="J326" i="11"/>
  <c r="J30" i="11"/>
  <c r="J28" i="11"/>
  <c r="J27" i="11"/>
  <c r="J26" i="11"/>
  <c r="J25" i="11"/>
  <c r="J31" i="11"/>
  <c r="J29" i="11"/>
  <c r="J214" i="11"/>
  <c r="J213" i="11"/>
  <c r="J314" i="11"/>
  <c r="J313" i="11"/>
  <c r="J336" i="11"/>
  <c r="J335" i="11"/>
  <c r="J351" i="11"/>
  <c r="J352" i="11"/>
  <c r="J497" i="11"/>
  <c r="J494" i="11"/>
  <c r="J496" i="11"/>
  <c r="J575" i="11"/>
  <c r="J570" i="11"/>
  <c r="J573" i="11"/>
  <c r="J574" i="11"/>
  <c r="J578" i="11"/>
  <c r="J577" i="11"/>
  <c r="J572" i="11"/>
  <c r="J569" i="11"/>
  <c r="J576" i="11"/>
  <c r="J571" i="11"/>
  <c r="J674" i="11"/>
  <c r="J676" i="11"/>
  <c r="J675" i="11"/>
  <c r="J803" i="11"/>
  <c r="J804" i="11"/>
  <c r="J1031" i="11"/>
  <c r="J1029" i="11"/>
  <c r="J1027" i="11"/>
  <c r="J1032" i="11"/>
  <c r="J1030" i="11"/>
  <c r="J1028" i="11"/>
  <c r="J1026" i="11"/>
  <c r="J1138" i="11"/>
  <c r="J1151" i="11"/>
  <c r="J1187" i="11"/>
  <c r="J638" i="11"/>
  <c r="J171" i="11"/>
  <c r="J16" i="11"/>
  <c r="J8" i="11"/>
  <c r="J12" i="11"/>
  <c r="J68" i="11"/>
  <c r="J67" i="11"/>
  <c r="J65" i="11"/>
  <c r="J73" i="11"/>
  <c r="J71" i="11"/>
  <c r="J69" i="11"/>
  <c r="J66" i="11"/>
  <c r="J70" i="11"/>
  <c r="J64" i="11"/>
  <c r="J63" i="11"/>
  <c r="J72" i="11"/>
  <c r="J154" i="11"/>
  <c r="J155" i="11"/>
  <c r="J157" i="11"/>
  <c r="J182" i="11"/>
  <c r="J184" i="11"/>
  <c r="J183" i="11"/>
  <c r="J185" i="11"/>
  <c r="J226" i="11"/>
  <c r="J224" i="11"/>
  <c r="J223" i="11"/>
  <c r="J225" i="11"/>
  <c r="J221" i="11"/>
  <c r="J220" i="11"/>
  <c r="J222" i="11"/>
  <c r="J228" i="11"/>
  <c r="J301" i="11"/>
  <c r="J289" i="11"/>
  <c r="J296" i="11"/>
  <c r="J294" i="11"/>
  <c r="J295" i="11"/>
  <c r="J292" i="11"/>
  <c r="J300" i="11"/>
  <c r="J291" i="11"/>
  <c r="J299" i="11"/>
  <c r="J297" i="11"/>
  <c r="J293" i="11"/>
  <c r="J320" i="11"/>
  <c r="J321" i="11"/>
  <c r="J373" i="11"/>
  <c r="J371" i="11"/>
  <c r="J435" i="11"/>
  <c r="J433" i="11"/>
  <c r="J432" i="11"/>
  <c r="J430" i="11"/>
  <c r="J434" i="11"/>
  <c r="J437" i="11"/>
  <c r="J431" i="11"/>
  <c r="J429" i="11"/>
  <c r="J531" i="11"/>
  <c r="J507" i="11"/>
  <c r="J527" i="11"/>
  <c r="J511" i="11"/>
  <c r="J519" i="11"/>
  <c r="J504" i="11"/>
  <c r="J525" i="11"/>
  <c r="J510" i="11"/>
  <c r="J533" i="11"/>
  <c r="J537" i="11"/>
  <c r="J524" i="11"/>
  <c r="J508" i="11"/>
  <c r="J534" i="11"/>
  <c r="J532" i="11"/>
  <c r="J529" i="11"/>
  <c r="J518" i="11"/>
  <c r="J506" i="11"/>
  <c r="J528" i="11"/>
  <c r="J526" i="11"/>
  <c r="J520" i="11"/>
  <c r="J517" i="11"/>
  <c r="J505" i="11"/>
  <c r="J523" i="11"/>
  <c r="J522" i="11"/>
  <c r="J536" i="11"/>
  <c r="J516" i="11"/>
  <c r="J503" i="11"/>
  <c r="J521" i="11"/>
  <c r="J512" i="11"/>
  <c r="J535" i="11"/>
  <c r="J515" i="11"/>
  <c r="J502" i="11"/>
  <c r="J630" i="11"/>
  <c r="J631" i="11"/>
  <c r="J629" i="11"/>
  <c r="J687" i="11"/>
  <c r="J688" i="11"/>
  <c r="J686" i="11"/>
  <c r="J684" i="11"/>
  <c r="J685" i="11"/>
  <c r="J683" i="11"/>
  <c r="J682" i="11"/>
  <c r="J689" i="11"/>
  <c r="J722" i="11"/>
  <c r="J721" i="11"/>
  <c r="J720" i="11"/>
  <c r="J724" i="11"/>
  <c r="J723" i="11"/>
  <c r="J719" i="11"/>
  <c r="J888" i="11"/>
  <c r="J901" i="11"/>
  <c r="J853" i="11"/>
  <c r="J903" i="11"/>
  <c r="J845" i="11"/>
  <c r="J902" i="11"/>
  <c r="J883" i="11"/>
  <c r="J863" i="11"/>
  <c r="J846" i="11"/>
  <c r="J833" i="11"/>
  <c r="J841" i="11"/>
  <c r="J869" i="11"/>
  <c r="J898" i="11"/>
  <c r="J852" i="11"/>
  <c r="J899" i="11"/>
  <c r="J835" i="11"/>
  <c r="J900" i="11"/>
  <c r="J880" i="11"/>
  <c r="J862" i="11"/>
  <c r="J842" i="11"/>
  <c r="J832" i="11"/>
  <c r="J831" i="11"/>
  <c r="J868" i="11"/>
  <c r="J892" i="11"/>
  <c r="J848" i="11"/>
  <c r="J895" i="11"/>
  <c r="J914" i="11"/>
  <c r="J897" i="11"/>
  <c r="J878" i="11"/>
  <c r="J861" i="11"/>
  <c r="J840" i="11"/>
  <c r="J864" i="11"/>
  <c r="J829" i="11"/>
  <c r="J855" i="11"/>
  <c r="J887" i="11"/>
  <c r="J843" i="11"/>
  <c r="J881" i="11"/>
  <c r="J913" i="11"/>
  <c r="J896" i="11"/>
  <c r="J876" i="11"/>
  <c r="J860" i="11"/>
  <c r="J839" i="11"/>
  <c r="J844" i="11"/>
  <c r="J854" i="11"/>
  <c r="J885" i="11"/>
  <c r="J830" i="11"/>
  <c r="J879" i="11"/>
  <c r="J911" i="11"/>
  <c r="J893" i="11"/>
  <c r="J874" i="11"/>
  <c r="J859" i="11"/>
  <c r="J838" i="11"/>
  <c r="J910" i="11"/>
  <c r="J909" i="11"/>
  <c r="J851" i="11"/>
  <c r="J882" i="11"/>
  <c r="J884" i="11"/>
  <c r="J875" i="11"/>
  <c r="J906" i="11"/>
  <c r="J890" i="11"/>
  <c r="J870" i="11"/>
  <c r="J857" i="11"/>
  <c r="J837" i="11"/>
  <c r="J877" i="11"/>
  <c r="J894" i="11"/>
  <c r="J850" i="11"/>
  <c r="J872" i="11"/>
  <c r="J912" i="11"/>
  <c r="J873" i="11"/>
  <c r="J905" i="11"/>
  <c r="J889" i="11"/>
  <c r="J867" i="11"/>
  <c r="J856" i="11"/>
  <c r="J836" i="11"/>
  <c r="J866" i="11"/>
  <c r="J858" i="11"/>
  <c r="J847" i="11"/>
  <c r="J907" i="11"/>
  <c r="J871" i="11"/>
  <c r="J904" i="11"/>
  <c r="J886" i="11"/>
  <c r="J865" i="11"/>
  <c r="J891" i="11"/>
  <c r="J849" i="11"/>
  <c r="J992" i="11"/>
  <c r="J991" i="11"/>
  <c r="J990" i="11"/>
  <c r="J989" i="11"/>
  <c r="J988" i="11"/>
  <c r="J987" i="11"/>
  <c r="J1045" i="11"/>
  <c r="J1044" i="11"/>
  <c r="J1061" i="11"/>
  <c r="J1060" i="11"/>
  <c r="J1179" i="11"/>
  <c r="J1154" i="11"/>
  <c r="J1148" i="11"/>
  <c r="J1175" i="11"/>
  <c r="J1157" i="11"/>
  <c r="J1136" i="11"/>
  <c r="J1177" i="11"/>
  <c r="J1166" i="11"/>
  <c r="J1144" i="11"/>
  <c r="J1186" i="11"/>
  <c r="J1171" i="11"/>
  <c r="J1155" i="11"/>
  <c r="J1153" i="11"/>
  <c r="J1167" i="11"/>
  <c r="J1158" i="11"/>
  <c r="J1185" i="11"/>
  <c r="J1170" i="11"/>
  <c r="J1181" i="11"/>
  <c r="J1165" i="11"/>
  <c r="J1152" i="11"/>
  <c r="J1162" i="11"/>
  <c r="J1188" i="11"/>
  <c r="J1180" i="11"/>
  <c r="J1146" i="11"/>
  <c r="J1161" i="11"/>
  <c r="J1183" i="11"/>
  <c r="J1178" i="11"/>
  <c r="J1163" i="11"/>
  <c r="J1141" i="11"/>
  <c r="J1139" i="11"/>
  <c r="J1216" i="11"/>
  <c r="J1219" i="11"/>
  <c r="J1215" i="11"/>
  <c r="J1218" i="11"/>
  <c r="J1217" i="11"/>
  <c r="J1223" i="11"/>
  <c r="J1221" i="11"/>
  <c r="J1220" i="11"/>
  <c r="J372" i="11"/>
  <c r="J18" i="11"/>
  <c r="J1140" i="11"/>
  <c r="J1156" i="11"/>
  <c r="J1172" i="11"/>
  <c r="J196" i="11"/>
  <c r="J290" i="11"/>
  <c r="J514" i="11"/>
  <c r="J110" i="11"/>
  <c r="J1065" i="11"/>
  <c r="J1238" i="11"/>
  <c r="J1239" i="11"/>
  <c r="J1237" i="11"/>
  <c r="J1236" i="11"/>
  <c r="J232" i="11"/>
  <c r="J231" i="11"/>
  <c r="J88" i="11"/>
  <c r="J101" i="11"/>
  <c r="J94" i="11"/>
  <c r="J78" i="11"/>
  <c r="J86" i="11"/>
  <c r="J104" i="11"/>
  <c r="J93" i="11"/>
  <c r="J77" i="11"/>
  <c r="J85" i="11"/>
  <c r="J105" i="11"/>
  <c r="J92" i="11"/>
  <c r="J76" i="11"/>
  <c r="J79" i="11"/>
  <c r="J103" i="11"/>
  <c r="J90" i="11"/>
  <c r="J75" i="11"/>
  <c r="J102" i="11"/>
  <c r="J100" i="11"/>
  <c r="J84" i="11"/>
  <c r="J97" i="11"/>
  <c r="J87" i="11"/>
  <c r="J96" i="11"/>
  <c r="J82" i="11"/>
  <c r="J80" i="11"/>
  <c r="J99" i="11"/>
  <c r="J95" i="11"/>
  <c r="J83" i="11"/>
  <c r="J81" i="11"/>
  <c r="J98" i="11"/>
  <c r="J89" i="11"/>
  <c r="J186" i="11"/>
  <c r="J191" i="11"/>
  <c r="J187" i="11"/>
  <c r="J189" i="11"/>
  <c r="J193" i="11"/>
  <c r="J192" i="11"/>
  <c r="J190" i="11"/>
  <c r="J188" i="11"/>
  <c r="J230" i="11"/>
  <c r="J229" i="11"/>
  <c r="J304" i="11"/>
  <c r="J303" i="11"/>
  <c r="J302" i="11"/>
  <c r="J377" i="11"/>
  <c r="J383" i="11"/>
  <c r="J376" i="11"/>
  <c r="J382" i="11"/>
  <c r="J374" i="11"/>
  <c r="J375" i="11"/>
  <c r="J380" i="11"/>
  <c r="J379" i="11"/>
  <c r="J381" i="11"/>
  <c r="J444" i="11"/>
  <c r="J438" i="11"/>
  <c r="J443" i="11"/>
  <c r="J447" i="11"/>
  <c r="J445" i="11"/>
  <c r="J442" i="11"/>
  <c r="J441" i="11"/>
  <c r="J448" i="11"/>
  <c r="J440" i="11"/>
  <c r="J548" i="11"/>
  <c r="J543" i="11"/>
  <c r="J558" i="11"/>
  <c r="J545" i="11"/>
  <c r="J542" i="11"/>
  <c r="J555" i="11"/>
  <c r="J557" i="11"/>
  <c r="J541" i="11"/>
  <c r="J550" i="11"/>
  <c r="J556" i="11"/>
  <c r="J540" i="11"/>
  <c r="J546" i="11"/>
  <c r="J553" i="11"/>
  <c r="J539" i="11"/>
  <c r="J551" i="11"/>
  <c r="J552" i="11"/>
  <c r="J538" i="11"/>
  <c r="J554" i="11"/>
  <c r="J547" i="11"/>
  <c r="J549" i="11"/>
  <c r="J544" i="11"/>
  <c r="J595" i="11"/>
  <c r="J594" i="11"/>
  <c r="J596" i="11"/>
  <c r="J593" i="11"/>
  <c r="J645" i="11"/>
  <c r="J637" i="11"/>
  <c r="J644" i="11"/>
  <c r="J636" i="11"/>
  <c r="J651" i="11"/>
  <c r="J643" i="11"/>
  <c r="J635" i="11"/>
  <c r="J650" i="11"/>
  <c r="J642" i="11"/>
  <c r="J634" i="11"/>
  <c r="J649" i="11"/>
  <c r="J641" i="11"/>
  <c r="J633" i="11"/>
  <c r="J648" i="11"/>
  <c r="J640" i="11"/>
  <c r="J632" i="11"/>
  <c r="J647" i="11"/>
  <c r="J639" i="11"/>
  <c r="J692" i="11"/>
  <c r="J691" i="11"/>
  <c r="J690" i="11"/>
  <c r="J725" i="11"/>
  <c r="J727" i="11"/>
  <c r="J915" i="11"/>
  <c r="J917" i="11"/>
  <c r="J920" i="11"/>
  <c r="J919" i="11"/>
  <c r="J916" i="11"/>
  <c r="J918" i="11"/>
  <c r="J994" i="11"/>
  <c r="J998" i="11"/>
  <c r="J997" i="11"/>
  <c r="J996" i="11"/>
  <c r="J1016" i="11"/>
  <c r="J1015" i="11"/>
  <c r="J1047" i="11"/>
  <c r="J1046" i="11"/>
  <c r="J1050" i="11"/>
  <c r="J1049" i="11"/>
  <c r="J1048" i="11"/>
  <c r="J1063" i="11"/>
  <c r="J1062" i="11"/>
  <c r="J1194" i="11"/>
  <c r="J1193" i="11"/>
  <c r="J1190" i="11"/>
  <c r="J1191" i="11"/>
  <c r="J1192" i="11"/>
  <c r="J1196" i="11"/>
  <c r="J1195" i="11"/>
  <c r="J1226" i="11"/>
  <c r="J1225" i="11"/>
  <c r="J1224" i="11"/>
  <c r="J298" i="11"/>
  <c r="J562" i="11"/>
  <c r="J1222" i="11"/>
  <c r="B326" i="11"/>
  <c r="B325" i="11"/>
  <c r="B323" i="11"/>
  <c r="B328" i="11"/>
  <c r="B324" i="11"/>
  <c r="B1226" i="11"/>
  <c r="B1225" i="11"/>
  <c r="B1224" i="11"/>
  <c r="B59" i="11"/>
  <c r="B52" i="11"/>
  <c r="B48" i="11"/>
  <c r="B58" i="11"/>
  <c r="B56" i="11"/>
  <c r="B50" i="11"/>
  <c r="B46" i="11"/>
  <c r="B62" i="11"/>
  <c r="B61" i="11"/>
  <c r="B60" i="11"/>
  <c r="B57" i="11"/>
  <c r="B55" i="11"/>
  <c r="B54" i="11"/>
  <c r="B53" i="11"/>
  <c r="B51" i="11"/>
  <c r="B49" i="11"/>
  <c r="B47" i="11"/>
  <c r="B167" i="11"/>
  <c r="B169" i="11"/>
  <c r="B168" i="11"/>
  <c r="B1061" i="11"/>
  <c r="B1060" i="11"/>
  <c r="B184" i="11"/>
  <c r="B183" i="11"/>
  <c r="B185" i="11"/>
  <c r="B182" i="11"/>
  <c r="B699" i="11"/>
  <c r="B697" i="11"/>
  <c r="B700" i="11"/>
  <c r="B698" i="11"/>
  <c r="B1052" i="11"/>
  <c r="B1051" i="11"/>
  <c r="B1020" i="11"/>
  <c r="B1019" i="11"/>
  <c r="B1018" i="11"/>
  <c r="B1007" i="11"/>
  <c r="B1006" i="11"/>
  <c r="B1005" i="11"/>
  <c r="B1004" i="11"/>
  <c r="B1003" i="11"/>
  <c r="B1129" i="11"/>
  <c r="B1126" i="11"/>
  <c r="B1116" i="11"/>
  <c r="B1128" i="11"/>
  <c r="B1127" i="11"/>
  <c r="B1123" i="11"/>
  <c r="B1122" i="11"/>
  <c r="B1133" i="11"/>
  <c r="B1132" i="11"/>
  <c r="B1131" i="11"/>
  <c r="B1130" i="11"/>
  <c r="B1125" i="11"/>
  <c r="B1124" i="11"/>
  <c r="B1121" i="11"/>
  <c r="B1120" i="11"/>
  <c r="B1119" i="11"/>
  <c r="B1118" i="11"/>
  <c r="B1117" i="11"/>
  <c r="B462" i="11"/>
  <c r="B461" i="11"/>
  <c r="B452" i="11"/>
  <c r="B454" i="11"/>
  <c r="B464" i="11"/>
  <c r="B460" i="11"/>
  <c r="B451" i="11"/>
  <c r="B458" i="11"/>
  <c r="B463" i="11"/>
  <c r="B459" i="11"/>
  <c r="B457" i="11"/>
  <c r="B456" i="11"/>
  <c r="B455" i="11"/>
  <c r="B453" i="11"/>
  <c r="B450" i="11"/>
  <c r="B449" i="11"/>
  <c r="B663" i="11"/>
  <c r="B665" i="11"/>
  <c r="B668" i="11"/>
  <c r="B667" i="11"/>
  <c r="B666" i="11"/>
  <c r="B664" i="11"/>
  <c r="B662" i="11"/>
  <c r="B331" i="11"/>
  <c r="B330" i="11"/>
  <c r="B329" i="11"/>
  <c r="B333" i="11"/>
  <c r="B332" i="11"/>
  <c r="B1045" i="11"/>
  <c r="B1044" i="11"/>
  <c r="B804" i="11"/>
  <c r="B803" i="11"/>
  <c r="B191" i="11"/>
  <c r="B187" i="11"/>
  <c r="B189" i="11"/>
  <c r="B193" i="11"/>
  <c r="B192" i="11"/>
  <c r="B190" i="11"/>
  <c r="B188" i="11"/>
  <c r="B186" i="11"/>
  <c r="B558" i="11"/>
  <c r="B555" i="11"/>
  <c r="B550" i="11"/>
  <c r="B546" i="11"/>
  <c r="B551" i="11"/>
  <c r="B554" i="11"/>
  <c r="B549" i="11"/>
  <c r="B548" i="11"/>
  <c r="B545" i="11"/>
  <c r="B557" i="11"/>
  <c r="B556" i="11"/>
  <c r="B553" i="11"/>
  <c r="B552" i="11"/>
  <c r="B547" i="11"/>
  <c r="B544" i="11"/>
  <c r="B543" i="11"/>
  <c r="B542" i="11"/>
  <c r="B541" i="11"/>
  <c r="B540" i="11"/>
  <c r="B539" i="11"/>
  <c r="B538" i="11"/>
  <c r="B1199" i="11"/>
  <c r="B1065" i="11"/>
  <c r="B1064" i="11"/>
  <c r="B311" i="11"/>
  <c r="B310" i="11"/>
  <c r="B309" i="11"/>
  <c r="B308" i="11"/>
  <c r="B307" i="11"/>
  <c r="B306" i="11"/>
  <c r="B576" i="11"/>
  <c r="B575" i="11"/>
  <c r="B573" i="11"/>
  <c r="B574" i="11"/>
  <c r="B578" i="11"/>
  <c r="B577" i="11"/>
  <c r="B572" i="11"/>
  <c r="B569" i="11"/>
  <c r="B571" i="11"/>
  <c r="B570" i="11"/>
  <c r="B609" i="11"/>
  <c r="B610" i="11"/>
  <c r="B608" i="11"/>
  <c r="B285" i="11"/>
  <c r="B284" i="11"/>
  <c r="B283" i="11"/>
  <c r="B718" i="11"/>
  <c r="B717" i="11"/>
  <c r="B716" i="11"/>
  <c r="B715" i="11"/>
  <c r="B714" i="11"/>
  <c r="B713" i="11"/>
  <c r="B712" i="11"/>
  <c r="B711" i="11"/>
  <c r="B710" i="11"/>
  <c r="B709" i="11"/>
  <c r="B708" i="11"/>
  <c r="B707" i="11"/>
  <c r="B706" i="11"/>
  <c r="B1191" i="11"/>
  <c r="B1192" i="11"/>
  <c r="B1196" i="11"/>
  <c r="B1195" i="11"/>
  <c r="B1194" i="11"/>
  <c r="B1193" i="11"/>
  <c r="B1190" i="11"/>
  <c r="B1002" i="11"/>
  <c r="B1238" i="11"/>
  <c r="B1239" i="11"/>
  <c r="B1237" i="11"/>
  <c r="B1236" i="11"/>
  <c r="B165" i="11"/>
  <c r="B164" i="11"/>
  <c r="B166" i="11"/>
  <c r="B163" i="11"/>
  <c r="B671" i="11"/>
  <c r="B670" i="11"/>
  <c r="B672" i="11"/>
  <c r="B673" i="11"/>
  <c r="B669" i="11"/>
  <c r="B177" i="11"/>
  <c r="B176" i="11"/>
  <c r="B175" i="11"/>
  <c r="B174" i="11"/>
  <c r="B173" i="11"/>
  <c r="B172" i="11"/>
  <c r="B171" i="11"/>
  <c r="B170" i="11"/>
  <c r="B674" i="11"/>
  <c r="B676" i="11"/>
  <c r="B675" i="11"/>
  <c r="B792" i="11"/>
  <c r="B791" i="11"/>
  <c r="B782" i="11"/>
  <c r="B781" i="11"/>
  <c r="B779" i="11"/>
  <c r="B762" i="11"/>
  <c r="B758" i="11"/>
  <c r="B754" i="11"/>
  <c r="B795" i="11"/>
  <c r="B794" i="11"/>
  <c r="B789" i="11"/>
  <c r="B787" i="11"/>
  <c r="B778" i="11"/>
  <c r="B777" i="11"/>
  <c r="B771" i="11"/>
  <c r="B761" i="11"/>
  <c r="B756" i="11"/>
  <c r="B755" i="11"/>
  <c r="B753" i="11"/>
  <c r="B745" i="11"/>
  <c r="B742" i="11"/>
  <c r="B796" i="11"/>
  <c r="B790" i="11"/>
  <c r="B793" i="11"/>
  <c r="B788" i="11"/>
  <c r="B786" i="11"/>
  <c r="B785" i="11"/>
  <c r="B784" i="11"/>
  <c r="B783" i="11"/>
  <c r="B780" i="11"/>
  <c r="B776" i="11"/>
  <c r="B775" i="11"/>
  <c r="B774" i="11"/>
  <c r="B773" i="11"/>
  <c r="B772" i="11"/>
  <c r="B770" i="11"/>
  <c r="B769" i="11"/>
  <c r="B768" i="11"/>
  <c r="B767" i="11"/>
  <c r="B766" i="11"/>
  <c r="B765" i="11"/>
  <c r="B764" i="11"/>
  <c r="B763" i="11"/>
  <c r="B760" i="11"/>
  <c r="B759" i="11"/>
  <c r="B757" i="11"/>
  <c r="B752" i="11"/>
  <c r="B751" i="11"/>
  <c r="B750" i="11"/>
  <c r="B749" i="11"/>
  <c r="B748" i="11"/>
  <c r="B747" i="11"/>
  <c r="B746" i="11"/>
  <c r="B744" i="11"/>
  <c r="B743" i="11"/>
  <c r="B741" i="11"/>
  <c r="B740" i="11"/>
  <c r="B739" i="11"/>
  <c r="B738" i="11"/>
  <c r="B737" i="11"/>
  <c r="B736" i="11"/>
  <c r="B735" i="11"/>
  <c r="B734" i="11"/>
  <c r="B733" i="11"/>
  <c r="B732" i="11"/>
  <c r="B398" i="11"/>
  <c r="B396" i="11"/>
  <c r="B397" i="11"/>
  <c r="B395" i="11"/>
  <c r="B986" i="11"/>
  <c r="B985" i="11"/>
  <c r="B319" i="11"/>
  <c r="B318" i="11"/>
  <c r="B934" i="11"/>
  <c r="B930" i="11"/>
  <c r="B936" i="11"/>
  <c r="B929" i="11"/>
  <c r="B927" i="11"/>
  <c r="B938" i="11"/>
  <c r="B939" i="11"/>
  <c r="B937" i="11"/>
  <c r="B935" i="11"/>
  <c r="B933" i="11"/>
  <c r="B932" i="11"/>
  <c r="B931" i="11"/>
  <c r="B928" i="11"/>
  <c r="B926" i="11"/>
  <c r="B925" i="11"/>
  <c r="B924" i="11"/>
  <c r="B923" i="11"/>
  <c r="B922" i="11"/>
  <c r="B921" i="11"/>
  <c r="B322" i="11"/>
  <c r="B280" i="11"/>
  <c r="B279" i="11"/>
  <c r="B282" i="11"/>
  <c r="B277" i="11"/>
  <c r="B273" i="11"/>
  <c r="B281" i="11"/>
  <c r="B278" i="11"/>
  <c r="B276" i="11"/>
  <c r="B275" i="11"/>
  <c r="B274" i="11"/>
  <c r="B271" i="11"/>
  <c r="B270" i="11"/>
  <c r="B272" i="11"/>
  <c r="B181" i="11"/>
  <c r="B180" i="11"/>
  <c r="B399" i="11"/>
  <c r="B341" i="11"/>
  <c r="B340" i="11"/>
  <c r="B214" i="11"/>
  <c r="B213" i="11"/>
  <c r="B909" i="11"/>
  <c r="B894" i="11"/>
  <c r="B891" i="11"/>
  <c r="B888" i="11"/>
  <c r="B869" i="11"/>
  <c r="B868" i="11"/>
  <c r="B855" i="11"/>
  <c r="B854" i="11"/>
  <c r="B851" i="11"/>
  <c r="B850" i="11"/>
  <c r="B908" i="11"/>
  <c r="B901" i="11"/>
  <c r="B898" i="11"/>
  <c r="B892" i="11"/>
  <c r="B887" i="11"/>
  <c r="B885" i="11"/>
  <c r="B882" i="11"/>
  <c r="B872" i="11"/>
  <c r="B858" i="11"/>
  <c r="B853" i="11"/>
  <c r="B852" i="11"/>
  <c r="B848" i="11"/>
  <c r="B843" i="11"/>
  <c r="B830" i="11"/>
  <c r="B884" i="11"/>
  <c r="B912" i="11"/>
  <c r="B907" i="11"/>
  <c r="B903" i="11"/>
  <c r="B899" i="11"/>
  <c r="B895" i="11"/>
  <c r="B881" i="11"/>
  <c r="B879" i="11"/>
  <c r="B875" i="11"/>
  <c r="B873" i="11"/>
  <c r="B871" i="11"/>
  <c r="B845" i="11"/>
  <c r="B835" i="11"/>
  <c r="B914" i="11"/>
  <c r="B913" i="11"/>
  <c r="B911" i="11"/>
  <c r="B906" i="11"/>
  <c r="B905" i="11"/>
  <c r="B904" i="11"/>
  <c r="B902" i="11"/>
  <c r="B900" i="11"/>
  <c r="B897" i="11"/>
  <c r="B896" i="11"/>
  <c r="B893" i="11"/>
  <c r="B890" i="11"/>
  <c r="B889" i="11"/>
  <c r="B886" i="11"/>
  <c r="B883" i="11"/>
  <c r="B880" i="11"/>
  <c r="B878" i="11"/>
  <c r="B876" i="11"/>
  <c r="B874" i="11"/>
  <c r="B870" i="11"/>
  <c r="B867" i="11"/>
  <c r="B865" i="11"/>
  <c r="B863" i="11"/>
  <c r="B862" i="11"/>
  <c r="B861" i="11"/>
  <c r="B860" i="11"/>
  <c r="B859" i="11"/>
  <c r="B857" i="11"/>
  <c r="B856" i="11"/>
  <c r="B849" i="11"/>
  <c r="B846" i="11"/>
  <c r="B842" i="11"/>
  <c r="B840" i="11"/>
  <c r="B839" i="11"/>
  <c r="B838" i="11"/>
  <c r="B837" i="11"/>
  <c r="B836" i="11"/>
  <c r="B834" i="11"/>
  <c r="B833" i="11"/>
  <c r="B832" i="11"/>
  <c r="B864" i="11"/>
  <c r="B844" i="11"/>
  <c r="B910" i="11"/>
  <c r="B877" i="11"/>
  <c r="B866" i="11"/>
  <c r="B847" i="11"/>
  <c r="B841" i="11"/>
  <c r="B831" i="11"/>
  <c r="B829" i="11"/>
  <c r="B232" i="11"/>
  <c r="B231" i="11"/>
  <c r="B500" i="11"/>
  <c r="B499" i="11"/>
  <c r="B21" i="11"/>
  <c r="B1016" i="11"/>
  <c r="B1015" i="11"/>
  <c r="B366" i="11"/>
  <c r="B365" i="11"/>
  <c r="B363" i="11"/>
  <c r="B367" i="11"/>
  <c r="B364" i="11"/>
  <c r="B362" i="11"/>
  <c r="B361" i="11"/>
  <c r="B30" i="11"/>
  <c r="B28" i="11"/>
  <c r="B27" i="11"/>
  <c r="B26" i="11"/>
  <c r="B25" i="11"/>
  <c r="B31" i="11"/>
  <c r="B29" i="11"/>
  <c r="B999" i="11"/>
  <c r="B1039" i="11"/>
  <c r="B1038" i="11"/>
  <c r="B1035" i="11"/>
  <c r="B1036" i="11"/>
  <c r="B1040" i="11"/>
  <c r="B1037" i="11"/>
  <c r="B1034" i="11"/>
  <c r="B1033" i="11"/>
  <c r="B915" i="11"/>
  <c r="B917" i="11"/>
  <c r="B920" i="11"/>
  <c r="B919" i="11"/>
  <c r="B916" i="11"/>
  <c r="B918" i="11"/>
  <c r="B121" i="11"/>
  <c r="B120" i="11"/>
  <c r="B119" i="11"/>
  <c r="B118" i="11"/>
  <c r="B123" i="11"/>
  <c r="B122" i="11"/>
  <c r="B117" i="11"/>
  <c r="B116" i="11"/>
  <c r="B115" i="11"/>
  <c r="B114" i="11"/>
  <c r="B137" i="11"/>
  <c r="B128" i="11"/>
  <c r="B138" i="11"/>
  <c r="B133" i="11"/>
  <c r="B132" i="11"/>
  <c r="B129" i="11"/>
  <c r="B135" i="11"/>
  <c r="B140" i="11"/>
  <c r="B139" i="11"/>
  <c r="B136" i="11"/>
  <c r="B134" i="11"/>
  <c r="B131" i="11"/>
  <c r="B127" i="11"/>
  <c r="B130" i="11"/>
  <c r="B689" i="11"/>
  <c r="B687" i="11"/>
  <c r="B688" i="11"/>
  <c r="B686" i="11"/>
  <c r="B684" i="11"/>
  <c r="B685" i="11"/>
  <c r="B683" i="11"/>
  <c r="B682" i="11"/>
  <c r="B603" i="11"/>
  <c r="B602" i="11"/>
  <c r="B601" i="11"/>
  <c r="B288" i="11"/>
  <c r="B287" i="11"/>
  <c r="B286" i="11"/>
  <c r="B692" i="11"/>
  <c r="B691" i="11"/>
  <c r="B690" i="11"/>
  <c r="B1247" i="11"/>
  <c r="B1245" i="11"/>
  <c r="B1246" i="11"/>
  <c r="B1248" i="11"/>
  <c r="B1244" i="11"/>
  <c r="B1243" i="11"/>
  <c r="B1242" i="11"/>
  <c r="B798" i="11"/>
  <c r="B801" i="11"/>
  <c r="B800" i="11"/>
  <c r="B802" i="11"/>
  <c r="B799" i="11"/>
  <c r="B797" i="11"/>
  <c r="B1053" i="11"/>
  <c r="B731" i="11"/>
  <c r="B728" i="11"/>
  <c r="B729" i="11"/>
  <c r="B730" i="11"/>
  <c r="B498" i="11"/>
  <c r="B314" i="11"/>
  <c r="B313" i="11"/>
  <c r="B98" i="11"/>
  <c r="B97" i="11"/>
  <c r="B89" i="11"/>
  <c r="B88" i="11"/>
  <c r="B86" i="11"/>
  <c r="B85" i="11"/>
  <c r="B79" i="11"/>
  <c r="B102" i="11"/>
  <c r="B91" i="11"/>
  <c r="B87" i="11"/>
  <c r="B80" i="11"/>
  <c r="B101" i="11"/>
  <c r="B104" i="11"/>
  <c r="B105" i="11"/>
  <c r="B103" i="11"/>
  <c r="B100" i="11"/>
  <c r="B99" i="11"/>
  <c r="B96" i="11"/>
  <c r="B95" i="11"/>
  <c r="B94" i="11"/>
  <c r="B93" i="11"/>
  <c r="B92" i="11"/>
  <c r="B90" i="11"/>
  <c r="B84" i="11"/>
  <c r="B83" i="11"/>
  <c r="B82" i="11"/>
  <c r="B81" i="11"/>
  <c r="B78" i="11"/>
  <c r="B77" i="11"/>
  <c r="B76" i="11"/>
  <c r="B75" i="11"/>
  <c r="B212" i="11"/>
  <c r="B211" i="11"/>
  <c r="B210" i="11"/>
  <c r="B209" i="11"/>
  <c r="B208" i="11"/>
  <c r="B1219" i="11"/>
  <c r="B1218" i="11"/>
  <c r="B1217" i="11"/>
  <c r="B1223" i="11"/>
  <c r="B1222" i="11"/>
  <c r="B1221" i="11"/>
  <c r="B1220" i="11"/>
  <c r="B1216" i="11"/>
  <c r="B1215" i="11"/>
  <c r="B1013" i="11"/>
  <c r="B1012" i="11"/>
  <c r="B1010" i="11"/>
  <c r="B1008" i="11"/>
  <c r="B1011" i="11"/>
  <c r="B1009" i="11"/>
  <c r="B216" i="11"/>
  <c r="B215" i="11"/>
  <c r="B807" i="11"/>
  <c r="B806" i="11"/>
  <c r="B805" i="11"/>
  <c r="B828" i="11"/>
  <c r="B825" i="11"/>
  <c r="B824" i="11"/>
  <c r="B822" i="11"/>
  <c r="B821" i="11"/>
  <c r="B826" i="11"/>
  <c r="B827" i="11"/>
  <c r="B823" i="11"/>
  <c r="B820" i="11"/>
  <c r="B342" i="11"/>
  <c r="B23" i="11"/>
  <c r="B22" i="11"/>
  <c r="B111" i="11"/>
  <c r="B107" i="11"/>
  <c r="B112" i="11"/>
  <c r="B113" i="11"/>
  <c r="B110" i="11"/>
  <c r="B109" i="11"/>
  <c r="B108" i="11"/>
  <c r="B106" i="11"/>
  <c r="B1204" i="11"/>
  <c r="B1203" i="11"/>
  <c r="B1202" i="11"/>
  <c r="B1201" i="11"/>
  <c r="B1024" i="11"/>
  <c r="B1023" i="11"/>
  <c r="B1022" i="11"/>
  <c r="B1021" i="11"/>
  <c r="B415" i="11"/>
  <c r="B414" i="11"/>
  <c r="B410" i="11"/>
  <c r="B423" i="11"/>
  <c r="B413" i="11"/>
  <c r="B409" i="11"/>
  <c r="B425" i="11"/>
  <c r="B422" i="11"/>
  <c r="B424" i="11"/>
  <c r="B419" i="11"/>
  <c r="B416" i="11"/>
  <c r="B406" i="11"/>
  <c r="B421" i="11"/>
  <c r="B420" i="11"/>
  <c r="B418" i="11"/>
  <c r="B417" i="11"/>
  <c r="B412" i="11"/>
  <c r="B411" i="11"/>
  <c r="B408" i="11"/>
  <c r="B407" i="11"/>
  <c r="B405" i="11"/>
  <c r="B404" i="11"/>
  <c r="B403" i="11"/>
  <c r="B402" i="11"/>
  <c r="B401" i="11"/>
  <c r="B1234" i="11"/>
  <c r="B1233" i="11"/>
  <c r="B1231" i="11"/>
  <c r="B1235" i="11"/>
  <c r="B1232" i="11"/>
  <c r="B1230" i="11"/>
  <c r="B1229" i="11"/>
  <c r="B1228" i="11"/>
  <c r="B1227" i="11"/>
  <c r="B592" i="11"/>
  <c r="B606" i="11"/>
  <c r="B605" i="11"/>
  <c r="B604" i="11"/>
  <c r="B565" i="11"/>
  <c r="B564" i="11"/>
  <c r="B598" i="11"/>
  <c r="B600" i="11"/>
  <c r="B599" i="11"/>
  <c r="B597" i="11"/>
  <c r="B344" i="11"/>
  <c r="B627" i="11"/>
  <c r="B625" i="11"/>
  <c r="B624" i="11"/>
  <c r="B620" i="11"/>
  <c r="B611" i="11"/>
  <c r="B626" i="11"/>
  <c r="B618" i="11"/>
  <c r="B615" i="11"/>
  <c r="B623" i="11"/>
  <c r="B613" i="11"/>
  <c r="B619" i="11"/>
  <c r="B628" i="11"/>
  <c r="B622" i="11"/>
  <c r="B614" i="11"/>
  <c r="B621" i="11"/>
  <c r="B617" i="11"/>
  <c r="B616" i="11"/>
  <c r="B612" i="11"/>
  <c r="B660" i="11"/>
  <c r="B658" i="11"/>
  <c r="B661" i="11"/>
  <c r="B659" i="11"/>
  <c r="B657" i="11"/>
  <c r="B655" i="11"/>
  <c r="B654" i="11"/>
  <c r="B653" i="11"/>
  <c r="B652" i="11"/>
  <c r="B656" i="11"/>
  <c r="B70" i="11"/>
  <c r="B68" i="11"/>
  <c r="B63" i="11"/>
  <c r="B72" i="11"/>
  <c r="B65" i="11"/>
  <c r="B74" i="11"/>
  <c r="B73" i="11"/>
  <c r="B71" i="11"/>
  <c r="B69" i="11"/>
  <c r="B67" i="11"/>
  <c r="B66" i="11"/>
  <c r="B64" i="11"/>
  <c r="B497" i="11"/>
  <c r="B494" i="11"/>
  <c r="B496" i="11"/>
  <c r="B495" i="11"/>
  <c r="B1050" i="11"/>
  <c r="B1047" i="11"/>
  <c r="B1049" i="11"/>
  <c r="B1048" i="11"/>
  <c r="B1046" i="11"/>
  <c r="B1241" i="11"/>
  <c r="B1240" i="11"/>
  <c r="B471" i="11"/>
  <c r="B470" i="11"/>
  <c r="B468" i="11"/>
  <c r="B469" i="11"/>
  <c r="B472" i="11"/>
  <c r="B467" i="11"/>
  <c r="B466" i="11"/>
  <c r="B465" i="11"/>
  <c r="B492" i="11"/>
  <c r="B489" i="11"/>
  <c r="B487" i="11"/>
  <c r="B482" i="11"/>
  <c r="B478" i="11"/>
  <c r="B476" i="11"/>
  <c r="B491" i="11"/>
  <c r="B485" i="11"/>
  <c r="B479" i="11"/>
  <c r="B474" i="11"/>
  <c r="B493" i="11"/>
  <c r="B490" i="11"/>
  <c r="B488" i="11"/>
  <c r="B486" i="11"/>
  <c r="B484" i="11"/>
  <c r="B483" i="11"/>
  <c r="B481" i="11"/>
  <c r="B480" i="11"/>
  <c r="B477" i="11"/>
  <c r="B475" i="11"/>
  <c r="B473" i="11"/>
  <c r="B595" i="11"/>
  <c r="B594" i="11"/>
  <c r="B596" i="11"/>
  <c r="B593" i="11"/>
  <c r="B1059" i="11"/>
  <c r="B1058" i="11"/>
  <c r="B681" i="11"/>
  <c r="B679" i="11"/>
  <c r="B680" i="11"/>
  <c r="B338" i="11"/>
  <c r="B339" i="11"/>
  <c r="B337" i="11"/>
  <c r="B162" i="11"/>
  <c r="B727" i="11"/>
  <c r="B726" i="11"/>
  <c r="B725" i="11"/>
  <c r="B433" i="11"/>
  <c r="B430" i="11"/>
  <c r="B434" i="11"/>
  <c r="B437" i="11"/>
  <c r="B431" i="11"/>
  <c r="B429" i="11"/>
  <c r="B436" i="11"/>
  <c r="B435" i="11"/>
  <c r="B432" i="11"/>
  <c r="B1054" i="11"/>
  <c r="B20" i="11"/>
  <c r="B360" i="11"/>
  <c r="B359" i="11"/>
  <c r="B358" i="11"/>
  <c r="B357" i="11"/>
  <c r="B356" i="11"/>
  <c r="B355" i="11"/>
  <c r="B354" i="11"/>
  <c r="B353" i="11"/>
  <c r="B1102" i="11"/>
  <c r="B1101" i="11"/>
  <c r="B1100" i="11"/>
  <c r="B1099" i="11"/>
  <c r="B1098" i="11"/>
  <c r="B1097" i="11"/>
  <c r="B1096" i="11"/>
  <c r="B1095" i="11"/>
  <c r="B1094" i="11"/>
  <c r="B1093" i="11"/>
  <c r="B1092" i="11"/>
  <c r="B1091" i="11"/>
  <c r="B1090" i="11"/>
  <c r="B1089" i="11"/>
  <c r="B1088" i="11"/>
  <c r="B1087" i="11"/>
  <c r="B1086" i="11"/>
  <c r="B1085" i="11"/>
  <c r="B1084" i="11"/>
  <c r="B1083" i="11"/>
  <c r="B1082" i="11"/>
  <c r="B1081" i="11"/>
  <c r="B1080" i="11"/>
  <c r="B1079" i="11"/>
  <c r="B1078" i="11"/>
  <c r="B1077" i="11"/>
  <c r="B1076" i="11"/>
  <c r="B1075" i="11"/>
  <c r="B1074" i="11"/>
  <c r="B1073" i="11"/>
  <c r="B1072" i="11"/>
  <c r="B1071" i="11"/>
  <c r="B1070" i="11"/>
  <c r="B1069" i="11"/>
  <c r="B1068" i="11"/>
  <c r="B1067" i="11"/>
  <c r="B1031" i="11"/>
  <c r="B1029" i="11"/>
  <c r="B1027" i="11"/>
  <c r="B1032" i="11"/>
  <c r="B1030" i="11"/>
  <c r="B1028" i="11"/>
  <c r="B1026" i="11"/>
  <c r="B1025" i="11"/>
  <c r="B1014" i="11"/>
  <c r="B630" i="11"/>
  <c r="B631" i="11"/>
  <c r="B629" i="11"/>
  <c r="B696" i="11"/>
  <c r="B351" i="11"/>
  <c r="B352" i="11"/>
  <c r="B350" i="11"/>
  <c r="B349" i="11"/>
  <c r="B346" i="11"/>
  <c r="B348" i="11"/>
  <c r="B347" i="11"/>
  <c r="B345" i="11"/>
  <c r="B960" i="11"/>
  <c r="B956" i="11"/>
  <c r="B950" i="11"/>
  <c r="B945" i="11"/>
  <c r="B954" i="11"/>
  <c r="B948" i="11"/>
  <c r="B941" i="11"/>
  <c r="B940" i="11"/>
  <c r="B957" i="11"/>
  <c r="B959" i="11"/>
  <c r="B955" i="11"/>
  <c r="B958" i="11"/>
  <c r="B953" i="11"/>
  <c r="B952" i="11"/>
  <c r="B951" i="11"/>
  <c r="B949" i="11"/>
  <c r="B947" i="11"/>
  <c r="B946" i="11"/>
  <c r="B944" i="11"/>
  <c r="B943" i="11"/>
  <c r="B942" i="11"/>
  <c r="B651" i="11"/>
  <c r="B650" i="11"/>
  <c r="B649" i="11"/>
  <c r="B648" i="11"/>
  <c r="B647" i="11"/>
  <c r="B646" i="11"/>
  <c r="B645" i="11"/>
  <c r="B644" i="11"/>
  <c r="B643" i="11"/>
  <c r="B642" i="11"/>
  <c r="B641" i="11"/>
  <c r="B640" i="11"/>
  <c r="B639" i="11"/>
  <c r="B638" i="11"/>
  <c r="B637" i="11"/>
  <c r="B636" i="11"/>
  <c r="B635" i="11"/>
  <c r="B634" i="11"/>
  <c r="B633" i="11"/>
  <c r="B632" i="11"/>
  <c r="B448" i="11"/>
  <c r="B446" i="11"/>
  <c r="B444" i="11"/>
  <c r="B443" i="11"/>
  <c r="B447" i="11"/>
  <c r="B445" i="11"/>
  <c r="B442" i="11"/>
  <c r="B441" i="11"/>
  <c r="B440" i="11"/>
  <c r="B439" i="11"/>
  <c r="B438" i="11"/>
  <c r="B304" i="11"/>
  <c r="B303" i="11"/>
  <c r="B302" i="11"/>
  <c r="B320" i="11"/>
  <c r="B321" i="11"/>
  <c r="B157" i="11"/>
  <c r="B156" i="11"/>
  <c r="B154" i="11"/>
  <c r="B155" i="11"/>
  <c r="B703" i="11"/>
  <c r="B704" i="11"/>
  <c r="B702" i="11"/>
  <c r="B705" i="11"/>
  <c r="B701" i="11"/>
  <c r="B1198" i="11"/>
  <c r="B1197" i="11"/>
  <c r="B1200" i="11"/>
  <c r="B1112" i="11"/>
  <c r="B1110" i="11"/>
  <c r="B1111" i="11"/>
  <c r="B1115" i="11"/>
  <c r="B1114" i="11"/>
  <c r="B1113" i="11"/>
  <c r="B1109" i="11"/>
  <c r="B1108" i="11"/>
  <c r="B1107" i="11"/>
  <c r="B1106" i="11"/>
  <c r="B563" i="11"/>
  <c r="B561" i="11"/>
  <c r="B560" i="11"/>
  <c r="B562" i="11"/>
  <c r="B559" i="11"/>
  <c r="B1000" i="11"/>
  <c r="B1001" i="11"/>
  <c r="B534" i="11"/>
  <c r="B528" i="11"/>
  <c r="B523" i="11"/>
  <c r="B521" i="11"/>
  <c r="B514" i="11"/>
  <c r="B531" i="11"/>
  <c r="B519" i="11"/>
  <c r="B533" i="11"/>
  <c r="B532" i="11"/>
  <c r="B526" i="11"/>
  <c r="B522" i="11"/>
  <c r="B512" i="11"/>
  <c r="B509" i="11"/>
  <c r="B507" i="11"/>
  <c r="B504" i="11"/>
  <c r="B537" i="11"/>
  <c r="B529" i="11"/>
  <c r="B520" i="11"/>
  <c r="B536" i="11"/>
  <c r="B535" i="11"/>
  <c r="B530" i="11"/>
  <c r="B527" i="11"/>
  <c r="B525" i="11"/>
  <c r="B524" i="11"/>
  <c r="B518" i="11"/>
  <c r="B517" i="11"/>
  <c r="B516" i="11"/>
  <c r="B515" i="11"/>
  <c r="B513" i="11"/>
  <c r="B511" i="11"/>
  <c r="B510" i="11"/>
  <c r="B508" i="11"/>
  <c r="B506" i="11"/>
  <c r="B505" i="11"/>
  <c r="B503" i="11"/>
  <c r="B502" i="11"/>
  <c r="B501" i="11"/>
  <c r="B152" i="11"/>
  <c r="B149" i="11"/>
  <c r="B153" i="11"/>
  <c r="B151" i="11"/>
  <c r="B150" i="11"/>
  <c r="B1063" i="11"/>
  <c r="B1062" i="11"/>
  <c r="B317" i="11"/>
  <c r="B1057" i="11"/>
  <c r="B1056" i="11"/>
  <c r="B1017" i="11"/>
  <c r="B394" i="11"/>
  <c r="B393" i="11"/>
  <c r="B392" i="11"/>
  <c r="B391" i="11"/>
  <c r="B390" i="11"/>
  <c r="B389" i="11"/>
  <c r="B388" i="11"/>
  <c r="B387" i="11"/>
  <c r="B386" i="11"/>
  <c r="B385" i="11"/>
  <c r="B384" i="11"/>
  <c r="B1066" i="11"/>
  <c r="B298" i="11"/>
  <c r="B301" i="11"/>
  <c r="B296" i="11"/>
  <c r="B295" i="11"/>
  <c r="B300" i="11"/>
  <c r="B299" i="11"/>
  <c r="B297" i="11"/>
  <c r="B293" i="11"/>
  <c r="B290" i="11"/>
  <c r="B289" i="11"/>
  <c r="B294" i="11"/>
  <c r="B292" i="11"/>
  <c r="B291" i="11"/>
  <c r="B305" i="11"/>
  <c r="B343" i="11"/>
  <c r="B1214" i="11"/>
  <c r="B1213" i="11"/>
  <c r="B1212" i="11"/>
  <c r="B983" i="11"/>
  <c r="B982" i="11"/>
  <c r="B980" i="11"/>
  <c r="B976" i="11"/>
  <c r="B984" i="11"/>
  <c r="B979" i="11"/>
  <c r="B978" i="11"/>
  <c r="B977" i="11"/>
  <c r="B974" i="11"/>
  <c r="B972" i="11"/>
  <c r="B981" i="11"/>
  <c r="B975" i="11"/>
  <c r="B973" i="11"/>
  <c r="B971" i="11"/>
  <c r="B993" i="11"/>
  <c r="B992" i="11"/>
  <c r="B991" i="11"/>
  <c r="B990" i="11"/>
  <c r="B989" i="11"/>
  <c r="B988" i="11"/>
  <c r="B987" i="11"/>
  <c r="B428" i="11"/>
  <c r="B426" i="11"/>
  <c r="B427" i="11"/>
  <c r="B591" i="11"/>
  <c r="B590" i="11"/>
  <c r="B225" i="11"/>
  <c r="B220" i="11"/>
  <c r="B222" i="11"/>
  <c r="B228" i="11"/>
  <c r="B227" i="11"/>
  <c r="B226" i="11"/>
  <c r="B224" i="11"/>
  <c r="B223" i="11"/>
  <c r="B221" i="11"/>
  <c r="B568" i="11"/>
  <c r="B567" i="11"/>
  <c r="B566" i="11"/>
  <c r="B1055" i="11"/>
  <c r="B41" i="11"/>
  <c r="B37" i="11"/>
  <c r="B38" i="11"/>
  <c r="B35" i="11"/>
  <c r="B45" i="11"/>
  <c r="B42" i="11"/>
  <c r="B44" i="11"/>
  <c r="B43" i="11"/>
  <c r="B40" i="11"/>
  <c r="B39" i="11"/>
  <c r="B36" i="11"/>
  <c r="B34" i="11"/>
  <c r="B33" i="11"/>
  <c r="B32" i="11"/>
  <c r="B970" i="11"/>
  <c r="B196" i="11"/>
  <c r="B198" i="11"/>
  <c r="B195" i="11"/>
  <c r="B197" i="11"/>
  <c r="B194" i="11"/>
  <c r="B204" i="11"/>
  <c r="B202" i="11"/>
  <c r="B205" i="11"/>
  <c r="B203" i="11"/>
  <c r="B200" i="11"/>
  <c r="B206" i="11"/>
  <c r="B207" i="11"/>
  <c r="B201" i="11"/>
  <c r="B199" i="11"/>
  <c r="B336" i="11"/>
  <c r="B335" i="11"/>
  <c r="B126" i="11"/>
  <c r="B125" i="11"/>
  <c r="B124" i="11"/>
  <c r="B178" i="11"/>
  <c r="B179" i="11"/>
  <c r="B998" i="11"/>
  <c r="B997" i="11"/>
  <c r="B996" i="11"/>
  <c r="B995" i="11"/>
  <c r="B994" i="11"/>
  <c r="B383" i="11"/>
  <c r="B382" i="11"/>
  <c r="B375" i="11"/>
  <c r="B380" i="11"/>
  <c r="B379" i="11"/>
  <c r="B381" i="11"/>
  <c r="B378" i="11"/>
  <c r="B377" i="11"/>
  <c r="B376" i="11"/>
  <c r="B374" i="11"/>
  <c r="B678" i="11"/>
  <c r="B677" i="11"/>
  <c r="B230" i="11"/>
  <c r="B229" i="11"/>
  <c r="B965" i="11"/>
  <c r="B963" i="11"/>
  <c r="B969" i="11"/>
  <c r="B968" i="11"/>
  <c r="B967" i="11"/>
  <c r="B966" i="11"/>
  <c r="B964" i="11"/>
  <c r="B962" i="11"/>
  <c r="B961" i="11"/>
  <c r="B722" i="11"/>
  <c r="B721" i="11"/>
  <c r="B720" i="11"/>
  <c r="B724" i="11"/>
  <c r="B723" i="11"/>
  <c r="B719" i="11"/>
  <c r="B148" i="11"/>
  <c r="B147" i="11"/>
  <c r="B146" i="11"/>
  <c r="B145" i="11"/>
  <c r="B144" i="11"/>
  <c r="B143" i="11"/>
  <c r="B142" i="11"/>
  <c r="B141" i="11"/>
  <c r="B312" i="11"/>
  <c r="B400" i="11"/>
  <c r="B235" i="11"/>
  <c r="B234" i="11"/>
  <c r="B233" i="11"/>
  <c r="B607" i="11"/>
  <c r="B589" i="11"/>
  <c r="B588" i="11"/>
  <c r="B584" i="11"/>
  <c r="B583" i="11"/>
  <c r="B586" i="11"/>
  <c r="B585" i="11"/>
  <c r="B587" i="11"/>
  <c r="B582" i="11"/>
  <c r="B581" i="11"/>
  <c r="B580" i="11"/>
  <c r="B579" i="11"/>
  <c r="B264" i="11"/>
  <c r="B258" i="11"/>
  <c r="B257" i="11"/>
  <c r="B254" i="11"/>
  <c r="B243" i="11"/>
  <c r="B238" i="11"/>
  <c r="B269" i="11"/>
  <c r="B265" i="11"/>
  <c r="B263" i="11"/>
  <c r="B261" i="11"/>
  <c r="B253" i="11"/>
  <c r="B247" i="11"/>
  <c r="B240" i="11"/>
  <c r="B236" i="11"/>
  <c r="B260" i="11"/>
  <c r="B251" i="11"/>
  <c r="B248" i="11"/>
  <c r="B268" i="11"/>
  <c r="B267" i="11"/>
  <c r="B266" i="11"/>
  <c r="B262" i="11"/>
  <c r="B259" i="11"/>
  <c r="B256" i="11"/>
  <c r="B255" i="11"/>
  <c r="B252" i="11"/>
  <c r="B250" i="11"/>
  <c r="B249" i="11"/>
  <c r="B246" i="11"/>
  <c r="B245" i="11"/>
  <c r="B244" i="11"/>
  <c r="B242" i="11"/>
  <c r="B241" i="11"/>
  <c r="B239" i="11"/>
  <c r="B237" i="11"/>
  <c r="B1182" i="11"/>
  <c r="B1177" i="11"/>
  <c r="B1167" i="11"/>
  <c r="B1158" i="11"/>
  <c r="B1152" i="11"/>
  <c r="B1146" i="11"/>
  <c r="B1135" i="11"/>
  <c r="B1179" i="11"/>
  <c r="B1169" i="11"/>
  <c r="B1166" i="11"/>
  <c r="B1189" i="11"/>
  <c r="B1185" i="11"/>
  <c r="B1162" i="11"/>
  <c r="B1161" i="11"/>
  <c r="B1160" i="11"/>
  <c r="B1154" i="11"/>
  <c r="B1150" i="11"/>
  <c r="B1144" i="11"/>
  <c r="B1143" i="11"/>
  <c r="B1170" i="11"/>
  <c r="B1188" i="11"/>
  <c r="B1183" i="11"/>
  <c r="B1172" i="11"/>
  <c r="B1148" i="11"/>
  <c r="B1187" i="11"/>
  <c r="B1186" i="11"/>
  <c r="B1184" i="11"/>
  <c r="B1181" i="11"/>
  <c r="B1180" i="11"/>
  <c r="B1178" i="11"/>
  <c r="B1176" i="11"/>
  <c r="B1175" i="11"/>
  <c r="B1174" i="11"/>
  <c r="B1171" i="11"/>
  <c r="B1168" i="11"/>
  <c r="B1165" i="11"/>
  <c r="B1164" i="11"/>
  <c r="B1163" i="11"/>
  <c r="B1159" i="11"/>
  <c r="B1157" i="11"/>
  <c r="B1156" i="11"/>
  <c r="B1155" i="11"/>
  <c r="B1151" i="11"/>
  <c r="B1149" i="11"/>
  <c r="B1142" i="11"/>
  <c r="B1141" i="11"/>
  <c r="B1137" i="11"/>
  <c r="B1136" i="11"/>
  <c r="B1173" i="11"/>
  <c r="B1153" i="11"/>
  <c r="B1147" i="11"/>
  <c r="B1145" i="11"/>
  <c r="B1140" i="11"/>
  <c r="B1139" i="11"/>
  <c r="B1138" i="11"/>
  <c r="B1134" i="11"/>
  <c r="B1105" i="11"/>
  <c r="B1104" i="11"/>
  <c r="B1103" i="11"/>
  <c r="B219" i="11"/>
  <c r="B218" i="11"/>
  <c r="B217" i="11"/>
  <c r="B19" i="11"/>
  <c r="B18" i="11"/>
  <c r="B17" i="11"/>
  <c r="B16" i="11"/>
  <c r="B15" i="11"/>
  <c r="B14" i="11"/>
  <c r="B13" i="11"/>
  <c r="B12" i="11"/>
  <c r="B11" i="11"/>
  <c r="B10" i="11"/>
  <c r="B9" i="11"/>
  <c r="B8" i="11"/>
  <c r="B1043" i="11"/>
  <c r="B1041" i="11"/>
  <c r="B1042" i="11"/>
  <c r="B161" i="11"/>
  <c r="B160" i="11"/>
  <c r="B159" i="11"/>
  <c r="B158" i="11"/>
  <c r="B373" i="11"/>
  <c r="B370" i="11"/>
  <c r="B368" i="11"/>
  <c r="B372" i="11"/>
  <c r="B371" i="11"/>
  <c r="B369" i="11"/>
  <c r="B334" i="11"/>
  <c r="B693" i="11"/>
  <c r="B1211" i="11"/>
  <c r="B1208" i="11"/>
  <c r="B1209" i="11"/>
  <c r="B1210" i="11"/>
  <c r="B24" i="11"/>
  <c r="B695" i="11"/>
  <c r="B694" i="11"/>
  <c r="D66" i="10" l="1"/>
  <c r="D69" i="10" s="1"/>
  <c r="C66" i="10"/>
  <c r="B66" i="10"/>
  <c r="G65" i="10"/>
  <c r="F65" i="10"/>
  <c r="G64" i="10"/>
  <c r="F64" i="10"/>
  <c r="G63" i="10"/>
  <c r="F63" i="10"/>
  <c r="G62" i="10"/>
  <c r="F62" i="10"/>
  <c r="G61" i="10"/>
  <c r="F61" i="10"/>
  <c r="G60" i="10"/>
  <c r="F60" i="10"/>
  <c r="G59" i="10"/>
  <c r="F59" i="10"/>
  <c r="G58" i="10"/>
  <c r="F58" i="10"/>
  <c r="G57" i="10"/>
  <c r="F57" i="10"/>
  <c r="G56" i="10"/>
  <c r="F56" i="10"/>
  <c r="G55" i="10"/>
  <c r="F55" i="10"/>
  <c r="G54" i="10"/>
  <c r="F54" i="10"/>
  <c r="G53" i="10"/>
  <c r="F53" i="10"/>
  <c r="G52" i="10"/>
  <c r="F52" i="10"/>
  <c r="G51" i="10"/>
  <c r="F51" i="10"/>
  <c r="G50" i="10"/>
  <c r="F50" i="10"/>
  <c r="G49" i="10"/>
  <c r="F49" i="10"/>
  <c r="G48" i="10"/>
  <c r="F48" i="10"/>
  <c r="G47" i="10"/>
  <c r="F47" i="10"/>
  <c r="G46" i="10"/>
  <c r="F46" i="10"/>
  <c r="F45" i="10"/>
  <c r="D42" i="10"/>
  <c r="C42" i="10"/>
  <c r="C69" i="10" s="1"/>
  <c r="B42" i="10"/>
  <c r="B69" i="10" s="1"/>
  <c r="G41" i="10"/>
  <c r="F41" i="10"/>
  <c r="G40" i="10"/>
  <c r="F40" i="10"/>
  <c r="G39" i="10"/>
  <c r="F39" i="10"/>
  <c r="G38" i="10"/>
  <c r="F38" i="10"/>
  <c r="G37" i="10"/>
  <c r="F37" i="10"/>
  <c r="G36" i="10"/>
  <c r="F36" i="10"/>
  <c r="G35" i="10"/>
  <c r="F35" i="10"/>
  <c r="G34" i="10"/>
  <c r="F34" i="10"/>
  <c r="G33" i="10"/>
  <c r="F33" i="10"/>
  <c r="G32" i="10"/>
  <c r="F32" i="10"/>
  <c r="G27" i="10"/>
  <c r="F27" i="10"/>
  <c r="C27" i="10"/>
  <c r="B27" i="10"/>
  <c r="G26" i="10"/>
  <c r="F26" i="10"/>
  <c r="D26" i="10"/>
  <c r="C26" i="10"/>
  <c r="B26" i="10"/>
  <c r="G25" i="10"/>
  <c r="F25" i="10"/>
  <c r="D25" i="10"/>
  <c r="C25" i="10"/>
  <c r="B25" i="10"/>
  <c r="G24" i="10"/>
  <c r="F24" i="10"/>
  <c r="D24" i="10"/>
  <c r="C24" i="10"/>
  <c r="B24" i="10"/>
  <c r="G23" i="10"/>
  <c r="F23" i="10"/>
  <c r="D23" i="10"/>
  <c r="C23" i="10"/>
  <c r="B23" i="10"/>
  <c r="G22" i="10"/>
  <c r="F22" i="10"/>
  <c r="D22" i="10"/>
  <c r="C22" i="10"/>
  <c r="B22" i="10"/>
  <c r="G21" i="10"/>
  <c r="F21" i="10"/>
  <c r="D21" i="10"/>
  <c r="C21" i="10"/>
  <c r="B21" i="10"/>
  <c r="G20" i="10"/>
  <c r="F20" i="10"/>
  <c r="D20" i="10"/>
  <c r="C20" i="10"/>
  <c r="B20" i="10"/>
  <c r="G19" i="10"/>
  <c r="F19" i="10"/>
  <c r="D19" i="10"/>
  <c r="C19" i="10"/>
  <c r="B19" i="10"/>
  <c r="G18" i="10"/>
  <c r="F18" i="10"/>
  <c r="D18" i="10"/>
  <c r="C18" i="10"/>
  <c r="B18" i="10"/>
  <c r="G17" i="10"/>
  <c r="F17" i="10"/>
  <c r="D17" i="10"/>
  <c r="C17" i="10"/>
  <c r="B17" i="10"/>
  <c r="G16" i="10"/>
  <c r="F16" i="10"/>
  <c r="D16" i="10"/>
  <c r="C16" i="10"/>
  <c r="B16" i="10"/>
  <c r="G15" i="10"/>
  <c r="F15" i="10"/>
  <c r="D15" i="10"/>
  <c r="C15" i="10"/>
  <c r="B15" i="10"/>
  <c r="G14" i="10"/>
  <c r="F14" i="10"/>
  <c r="D14" i="10"/>
  <c r="C14" i="10"/>
  <c r="B14" i="10"/>
  <c r="G13" i="10"/>
  <c r="F13" i="10"/>
  <c r="D13" i="10"/>
  <c r="C13" i="10"/>
  <c r="B13" i="10"/>
  <c r="G12" i="10"/>
  <c r="F12" i="10"/>
  <c r="D12" i="10"/>
  <c r="C12" i="10"/>
  <c r="B12" i="10"/>
  <c r="G11" i="10"/>
  <c r="F11" i="10"/>
  <c r="D11" i="10"/>
  <c r="C11" i="10"/>
  <c r="B11" i="10"/>
  <c r="G10" i="10"/>
  <c r="F10" i="10"/>
  <c r="D10" i="10"/>
  <c r="C10" i="10"/>
  <c r="B10" i="10"/>
  <c r="G9" i="10"/>
  <c r="F9" i="10"/>
  <c r="D9" i="10"/>
  <c r="C9" i="10"/>
  <c r="B9" i="10"/>
  <c r="G8" i="10"/>
  <c r="F8" i="10"/>
  <c r="D8" i="10"/>
  <c r="C8" i="10"/>
  <c r="B8" i="10"/>
  <c r="G7" i="10"/>
  <c r="F7" i="10"/>
  <c r="D7" i="10"/>
  <c r="C7" i="10"/>
  <c r="B7" i="10"/>
  <c r="G6" i="10"/>
  <c r="F6" i="10"/>
  <c r="D6" i="10"/>
  <c r="C6" i="10"/>
  <c r="B6" i="10"/>
  <c r="G5" i="10"/>
  <c r="F5" i="10"/>
  <c r="D5" i="10"/>
  <c r="C5" i="10"/>
  <c r="B5" i="10"/>
  <c r="G4" i="10"/>
  <c r="F4" i="10"/>
  <c r="D4" i="10"/>
  <c r="C4" i="10"/>
  <c r="B4" i="10"/>
  <c r="D42" i="7"/>
  <c r="C42" i="7"/>
  <c r="B42" i="7"/>
  <c r="E42" i="7" s="1"/>
  <c r="G41" i="7"/>
  <c r="F41" i="7"/>
  <c r="G40" i="7"/>
  <c r="F40" i="7"/>
  <c r="G39" i="7"/>
  <c r="F39" i="7"/>
  <c r="G38" i="7"/>
  <c r="F38" i="7"/>
  <c r="G37" i="7"/>
  <c r="F37" i="7"/>
  <c r="G36" i="7"/>
  <c r="F36" i="7"/>
  <c r="G35" i="7"/>
  <c r="F35" i="7"/>
  <c r="G34" i="7"/>
  <c r="F34" i="7"/>
  <c r="G33" i="7"/>
  <c r="F33" i="7"/>
  <c r="G32" i="7"/>
  <c r="F32" i="7"/>
  <c r="G27" i="7"/>
  <c r="F27" i="7"/>
  <c r="D27" i="7"/>
  <c r="C27" i="7"/>
  <c r="B27" i="7"/>
  <c r="G26" i="7"/>
  <c r="F26" i="7"/>
  <c r="D26" i="7"/>
  <c r="C26" i="7"/>
  <c r="B26" i="7"/>
  <c r="G25" i="7"/>
  <c r="F25" i="7"/>
  <c r="D25" i="7"/>
  <c r="C25" i="7"/>
  <c r="B25" i="7"/>
  <c r="G24" i="7"/>
  <c r="F24" i="7"/>
  <c r="D24" i="7"/>
  <c r="C24" i="7"/>
  <c r="B24" i="7"/>
  <c r="G23" i="7"/>
  <c r="F23" i="7"/>
  <c r="D23" i="7"/>
  <c r="C23" i="7"/>
  <c r="B23" i="7"/>
  <c r="G22" i="7"/>
  <c r="F22" i="7"/>
  <c r="D22" i="7"/>
  <c r="C22" i="7"/>
  <c r="B22" i="7"/>
  <c r="G21" i="7"/>
  <c r="F21" i="7"/>
  <c r="D21" i="7"/>
  <c r="C21" i="7"/>
  <c r="B21" i="7"/>
  <c r="G20" i="7"/>
  <c r="F20" i="7"/>
  <c r="D20" i="7"/>
  <c r="C20" i="7"/>
  <c r="B20" i="7"/>
  <c r="G19" i="7"/>
  <c r="F19" i="7"/>
  <c r="D19" i="7"/>
  <c r="C19" i="7"/>
  <c r="B19" i="7"/>
  <c r="G18" i="7"/>
  <c r="F18" i="7"/>
  <c r="D18" i="7"/>
  <c r="C18" i="7"/>
  <c r="B18" i="7"/>
  <c r="G17" i="7"/>
  <c r="F17" i="7"/>
  <c r="D17" i="7"/>
  <c r="C17" i="7"/>
  <c r="B17" i="7"/>
  <c r="G16" i="7"/>
  <c r="F16" i="7"/>
  <c r="D16" i="7"/>
  <c r="C16" i="7"/>
  <c r="B16" i="7"/>
  <c r="G15" i="7"/>
  <c r="F15" i="7"/>
  <c r="D15" i="7"/>
  <c r="C15" i="7"/>
  <c r="B15" i="7"/>
  <c r="G14" i="7"/>
  <c r="F14" i="7"/>
  <c r="D14" i="7"/>
  <c r="C14" i="7"/>
  <c r="B14" i="7"/>
  <c r="G13" i="7"/>
  <c r="F13" i="7"/>
  <c r="D13" i="7"/>
  <c r="C13" i="7"/>
  <c r="B13" i="7"/>
  <c r="G12" i="7"/>
  <c r="F12" i="7"/>
  <c r="D12" i="7"/>
  <c r="C12" i="7"/>
  <c r="B12" i="7"/>
  <c r="G11" i="7"/>
  <c r="F11" i="7"/>
  <c r="D11" i="7"/>
  <c r="C11" i="7"/>
  <c r="B11" i="7"/>
  <c r="G10" i="7"/>
  <c r="F10" i="7"/>
  <c r="D10" i="7"/>
  <c r="C10" i="7"/>
  <c r="B10" i="7"/>
  <c r="G9" i="7"/>
  <c r="F9" i="7"/>
  <c r="D9" i="7"/>
  <c r="C9" i="7"/>
  <c r="B9" i="7"/>
  <c r="G8" i="7"/>
  <c r="F8" i="7"/>
  <c r="D8" i="7"/>
  <c r="C8" i="7"/>
  <c r="B8" i="7"/>
  <c r="G7" i="7"/>
  <c r="F7" i="7"/>
  <c r="D7" i="7"/>
  <c r="C7" i="7"/>
  <c r="B7" i="7"/>
  <c r="G6" i="7"/>
  <c r="F6" i="7"/>
  <c r="D6" i="7"/>
  <c r="C6" i="7"/>
  <c r="B6" i="7"/>
  <c r="G5" i="7"/>
  <c r="F5" i="7"/>
  <c r="D5" i="7"/>
  <c r="C5" i="7"/>
  <c r="B5" i="7"/>
  <c r="G4" i="7"/>
  <c r="F4" i="7"/>
  <c r="D4" i="7"/>
  <c r="C4" i="7"/>
  <c r="B4" i="7"/>
  <c r="G42" i="10" l="1"/>
  <c r="G66" i="10"/>
  <c r="B29" i="10"/>
  <c r="B68" i="10" s="1"/>
  <c r="B29" i="7"/>
  <c r="F42" i="7"/>
  <c r="F66" i="10"/>
  <c r="G42" i="7"/>
  <c r="D29" i="10"/>
  <c r="D68" i="10" s="1"/>
  <c r="C29" i="7"/>
  <c r="D29" i="7"/>
  <c r="F29" i="10"/>
  <c r="C29" i="10"/>
  <c r="C68" i="10" s="1"/>
  <c r="G29" i="10"/>
  <c r="F42" i="10"/>
  <c r="F69" i="10" s="1"/>
  <c r="F29" i="7"/>
  <c r="G29" i="7"/>
  <c r="E69" i="10"/>
  <c r="E68" i="10" l="1"/>
  <c r="G68" i="10"/>
  <c r="E29" i="7"/>
  <c r="F68" i="10"/>
  <c r="G69" i="10"/>
  <c r="D205" i="5"/>
  <c r="F205" i="5" s="1"/>
  <c r="D202" i="5"/>
  <c r="F202" i="5" s="1"/>
  <c r="D203" i="5"/>
  <c r="F203" i="5" s="1"/>
  <c r="D199" i="5"/>
  <c r="F199" i="5" s="1"/>
  <c r="D201" i="5"/>
  <c r="F201" i="5" s="1"/>
  <c r="D198" i="5"/>
  <c r="F198" i="5" s="1"/>
  <c r="D193" i="5"/>
  <c r="F193" i="5" s="1"/>
  <c r="D133" i="5"/>
  <c r="F133" i="5" s="1"/>
  <c r="D191" i="5"/>
  <c r="F191" i="5" s="1"/>
  <c r="D197" i="5"/>
  <c r="F197" i="5" s="1"/>
  <c r="D195" i="5"/>
  <c r="F195" i="5" s="1"/>
  <c r="D48" i="5"/>
  <c r="F48" i="5" s="1"/>
  <c r="D189" i="5"/>
  <c r="F189" i="5" s="1"/>
  <c r="D160" i="5"/>
  <c r="F160" i="5" s="1"/>
  <c r="D194" i="5"/>
  <c r="F194" i="5" s="1"/>
  <c r="D186" i="5"/>
  <c r="F186" i="5" s="1"/>
  <c r="D144" i="5"/>
  <c r="F144" i="5" s="1"/>
  <c r="D169" i="5"/>
  <c r="F169" i="5" s="1"/>
  <c r="D129" i="5"/>
  <c r="F129" i="5" s="1"/>
  <c r="D165" i="5"/>
  <c r="F165" i="5" s="1"/>
  <c r="D150" i="5"/>
  <c r="F150" i="5" s="1"/>
  <c r="D183" i="5"/>
  <c r="F183" i="5" s="1"/>
  <c r="D175" i="5"/>
  <c r="F175" i="5" s="1"/>
  <c r="D171" i="5"/>
  <c r="F171" i="5" s="1"/>
  <c r="D185" i="5"/>
  <c r="F185" i="5" s="1"/>
  <c r="D184" i="5"/>
  <c r="F184" i="5" s="1"/>
  <c r="D152" i="5"/>
  <c r="F152" i="5" s="1"/>
  <c r="D156" i="5"/>
  <c r="F156" i="5" s="1"/>
  <c r="D196" i="5"/>
  <c r="F196" i="5" s="1"/>
  <c r="D179" i="5"/>
  <c r="F179" i="5" s="1"/>
  <c r="D161" i="5"/>
  <c r="F161" i="5" s="1"/>
  <c r="D145" i="5"/>
  <c r="F145" i="5" s="1"/>
  <c r="D190" i="5"/>
  <c r="F190" i="5" s="1"/>
  <c r="D117" i="5"/>
  <c r="F117" i="5" s="1"/>
  <c r="D148" i="5"/>
  <c r="F148" i="5" s="1"/>
  <c r="D187" i="5"/>
  <c r="F187" i="5" s="1"/>
  <c r="D192" i="5"/>
  <c r="F192" i="5" s="1"/>
  <c r="D163" i="5"/>
  <c r="F163" i="5" s="1"/>
  <c r="D153" i="5"/>
  <c r="F153" i="5" s="1"/>
  <c r="D134" i="5"/>
  <c r="F134" i="5" s="1"/>
  <c r="D181" i="5"/>
  <c r="F181" i="5" s="1"/>
  <c r="D50" i="5"/>
  <c r="F50" i="5" s="1"/>
  <c r="D172" i="5"/>
  <c r="F172" i="5" s="1"/>
  <c r="D176" i="5"/>
  <c r="F176" i="5" s="1"/>
  <c r="D168" i="5"/>
  <c r="F168" i="5" s="1"/>
  <c r="D177" i="5"/>
  <c r="F177" i="5" s="1"/>
  <c r="D162" i="5"/>
  <c r="F162" i="5" s="1"/>
  <c r="D142" i="5"/>
  <c r="F142" i="5" s="1"/>
  <c r="D182" i="5"/>
  <c r="F182" i="5" s="1"/>
  <c r="D125" i="5"/>
  <c r="F125" i="5" s="1"/>
  <c r="D200" i="5"/>
  <c r="F200" i="5" s="1"/>
  <c r="D180" i="5"/>
  <c r="F180" i="5" s="1"/>
  <c r="D178" i="5"/>
  <c r="F178" i="5" s="1"/>
  <c r="D128" i="5"/>
  <c r="F128" i="5" s="1"/>
  <c r="D164" i="5"/>
  <c r="F164" i="5" s="1"/>
  <c r="D137" i="5"/>
  <c r="F137" i="5" s="1"/>
  <c r="D120" i="5"/>
  <c r="F120" i="5" s="1"/>
  <c r="D113" i="5"/>
  <c r="F113" i="5" s="1"/>
  <c r="D155" i="5"/>
  <c r="F155" i="5" s="1"/>
  <c r="D166" i="5"/>
  <c r="F166" i="5" s="1"/>
  <c r="D146" i="5"/>
  <c r="F146" i="5" s="1"/>
  <c r="D131" i="5"/>
  <c r="F131" i="5" s="1"/>
  <c r="D173" i="5"/>
  <c r="F173" i="5" s="1"/>
  <c r="D170" i="5"/>
  <c r="F170" i="5" s="1"/>
  <c r="D149" i="5"/>
  <c r="F149" i="5" s="1"/>
  <c r="D159" i="5"/>
  <c r="F159" i="5" s="1"/>
  <c r="D98" i="5"/>
  <c r="F98" i="5" s="1"/>
  <c r="D140" i="5"/>
  <c r="F140" i="5" s="1"/>
  <c r="D100" i="5"/>
  <c r="F100" i="5" s="1"/>
  <c r="D143" i="5"/>
  <c r="F143" i="5" s="1"/>
  <c r="D68" i="5"/>
  <c r="F68" i="5" s="1"/>
  <c r="D157" i="5"/>
  <c r="F157" i="5" s="1"/>
  <c r="D158" i="5"/>
  <c r="F158" i="5" s="1"/>
  <c r="D84" i="5"/>
  <c r="F84" i="5" s="1"/>
  <c r="D174" i="5"/>
  <c r="F174" i="5" s="1"/>
  <c r="D41" i="5"/>
  <c r="F41" i="5" s="1"/>
  <c r="D91" i="5"/>
  <c r="F91" i="5" s="1"/>
  <c r="D132" i="5"/>
  <c r="F132" i="5" s="1"/>
  <c r="D77" i="5"/>
  <c r="F77" i="5" s="1"/>
  <c r="D188" i="5"/>
  <c r="F188" i="5" s="1"/>
  <c r="D135" i="5"/>
  <c r="F135" i="5" s="1"/>
  <c r="D85" i="5"/>
  <c r="F85" i="5" s="1"/>
  <c r="D111" i="5"/>
  <c r="F111" i="5" s="1"/>
  <c r="D81" i="5"/>
  <c r="F81" i="5" s="1"/>
  <c r="D151" i="5"/>
  <c r="F151" i="5" s="1"/>
  <c r="D25" i="5"/>
  <c r="F25" i="5" s="1"/>
  <c r="D127" i="5"/>
  <c r="F127" i="5" s="1"/>
  <c r="D167" i="5"/>
  <c r="F167" i="5" s="1"/>
  <c r="D141" i="5"/>
  <c r="F141" i="5" s="1"/>
  <c r="D115" i="5"/>
  <c r="F115" i="5" s="1"/>
  <c r="D54" i="5"/>
  <c r="F54" i="5" s="1"/>
  <c r="D83" i="5"/>
  <c r="F83" i="5" s="1"/>
  <c r="D138" i="5"/>
  <c r="F138" i="5" s="1"/>
  <c r="D43" i="5"/>
  <c r="F43" i="5" s="1"/>
  <c r="D88" i="5"/>
  <c r="F88" i="5" s="1"/>
  <c r="D107" i="5"/>
  <c r="F107" i="5" s="1"/>
  <c r="D110" i="5"/>
  <c r="F110" i="5" s="1"/>
  <c r="D147" i="5"/>
  <c r="F147" i="5" s="1"/>
  <c r="D154" i="5"/>
  <c r="F154" i="5" s="1"/>
  <c r="D119" i="5"/>
  <c r="F119" i="5" s="1"/>
  <c r="D122" i="5"/>
  <c r="F122" i="5" s="1"/>
  <c r="D118" i="5"/>
  <c r="F118" i="5" s="1"/>
  <c r="D76" i="5"/>
  <c r="F76" i="5" s="1"/>
  <c r="D90" i="5"/>
  <c r="F90" i="5" s="1"/>
  <c r="D101" i="5"/>
  <c r="F101" i="5" s="1"/>
  <c r="D87" i="5"/>
  <c r="F87" i="5" s="1"/>
  <c r="D93" i="5"/>
  <c r="F93" i="5" s="1"/>
  <c r="D30" i="5"/>
  <c r="F30" i="5" s="1"/>
  <c r="D112" i="5"/>
  <c r="F112" i="5" s="1"/>
  <c r="D80" i="5"/>
  <c r="F80" i="5" s="1"/>
  <c r="D124" i="5"/>
  <c r="F124" i="5" s="1"/>
  <c r="D136" i="5"/>
  <c r="F136" i="5" s="1"/>
  <c r="D139" i="5"/>
  <c r="F139" i="5" s="1"/>
  <c r="D116" i="5"/>
  <c r="F116" i="5" s="1"/>
  <c r="D75" i="5"/>
  <c r="F75" i="5" s="1"/>
  <c r="D130" i="5"/>
  <c r="F130" i="5" s="1"/>
  <c r="D57" i="5"/>
  <c r="F57" i="5" s="1"/>
  <c r="D71" i="5"/>
  <c r="F71" i="5" s="1"/>
  <c r="D97" i="5"/>
  <c r="F97" i="5" s="1"/>
  <c r="D36" i="5"/>
  <c r="F36" i="5" s="1"/>
  <c r="D126" i="5"/>
  <c r="F126" i="5" s="1"/>
  <c r="D70" i="5"/>
  <c r="F70" i="5" s="1"/>
  <c r="D123" i="5"/>
  <c r="F123" i="5" s="1"/>
  <c r="D86" i="5"/>
  <c r="F86" i="5" s="1"/>
  <c r="D99" i="5"/>
  <c r="F99" i="5" s="1"/>
  <c r="D95" i="5"/>
  <c r="F95" i="5" s="1"/>
  <c r="D45" i="5"/>
  <c r="F45" i="5" s="1"/>
  <c r="D72" i="5"/>
  <c r="F72" i="5" s="1"/>
  <c r="D114" i="5"/>
  <c r="F114" i="5" s="1"/>
  <c r="D64" i="5"/>
  <c r="F64" i="5" s="1"/>
  <c r="D69" i="5"/>
  <c r="F69" i="5" s="1"/>
  <c r="D96" i="5"/>
  <c r="F96" i="5" s="1"/>
  <c r="D33" i="5"/>
  <c r="F33" i="5" s="1"/>
  <c r="D22" i="5"/>
  <c r="F22" i="5" s="1"/>
  <c r="D51" i="5"/>
  <c r="F51" i="5" s="1"/>
  <c r="D103" i="5"/>
  <c r="F103" i="5" s="1"/>
  <c r="D105" i="5"/>
  <c r="F105" i="5" s="1"/>
  <c r="D61" i="5"/>
  <c r="F61" i="5" s="1"/>
  <c r="D106" i="5"/>
  <c r="F106" i="5" s="1"/>
  <c r="D19" i="5"/>
  <c r="F19" i="5" s="1"/>
  <c r="D104" i="5"/>
  <c r="F104" i="5" s="1"/>
  <c r="D52" i="5"/>
  <c r="F52" i="5" s="1"/>
  <c r="D102" i="5"/>
  <c r="F102" i="5" s="1"/>
  <c r="D34" i="5"/>
  <c r="F34" i="5" s="1"/>
  <c r="D63" i="5"/>
  <c r="F63" i="5" s="1"/>
  <c r="D82" i="5"/>
  <c r="F82" i="5" s="1"/>
  <c r="D79" i="5"/>
  <c r="F79" i="5" s="1"/>
  <c r="D42" i="5"/>
  <c r="F42" i="5" s="1"/>
  <c r="D44" i="5"/>
  <c r="F44" i="5" s="1"/>
  <c r="D58" i="5"/>
  <c r="F58" i="5" s="1"/>
  <c r="D56" i="5"/>
  <c r="F56" i="5" s="1"/>
  <c r="D67" i="5"/>
  <c r="F67" i="5" s="1"/>
  <c r="D108" i="5"/>
  <c r="F108" i="5" s="1"/>
  <c r="D60" i="5"/>
  <c r="F60" i="5" s="1"/>
  <c r="D109" i="5"/>
  <c r="F109" i="5" s="1"/>
  <c r="D78" i="5"/>
  <c r="F78" i="5" s="1"/>
  <c r="D16" i="5"/>
  <c r="F16" i="5" s="1"/>
  <c r="D31" i="5"/>
  <c r="F31" i="5" s="1"/>
  <c r="D62" i="5"/>
  <c r="F62" i="5" s="1"/>
  <c r="D47" i="5"/>
  <c r="F47" i="5" s="1"/>
  <c r="D92" i="5"/>
  <c r="F92" i="5" s="1"/>
  <c r="D66" i="5"/>
  <c r="F66" i="5" s="1"/>
  <c r="D24" i="5"/>
  <c r="F24" i="5" s="1"/>
  <c r="D94" i="5"/>
  <c r="F94" i="5" s="1"/>
  <c r="D89" i="5"/>
  <c r="F89" i="5" s="1"/>
  <c r="D59" i="5"/>
  <c r="F59" i="5" s="1"/>
  <c r="D35" i="5"/>
  <c r="F35" i="5" s="1"/>
  <c r="D55" i="5"/>
  <c r="F55" i="5" s="1"/>
  <c r="D49" i="5"/>
  <c r="F49" i="5" s="1"/>
  <c r="D39" i="5"/>
  <c r="F39" i="5" s="1"/>
  <c r="D18" i="5"/>
  <c r="F18" i="5" s="1"/>
  <c r="D38" i="5"/>
  <c r="F38" i="5" s="1"/>
  <c r="D32" i="5"/>
  <c r="F32" i="5" s="1"/>
  <c r="D29" i="5"/>
  <c r="F29" i="5" s="1"/>
  <c r="D73" i="5"/>
  <c r="F73" i="5" s="1"/>
  <c r="D121" i="5"/>
  <c r="F121" i="5" s="1"/>
  <c r="D65" i="5"/>
  <c r="F65" i="5" s="1"/>
  <c r="D23" i="5"/>
  <c r="F23" i="5" s="1"/>
  <c r="D26" i="5"/>
  <c r="F26" i="5" s="1"/>
  <c r="D9" i="5"/>
  <c r="F9" i="5" s="1"/>
  <c r="D12" i="5"/>
  <c r="F12" i="5" s="1"/>
  <c r="D28" i="5"/>
  <c r="F28" i="5" s="1"/>
  <c r="D37" i="5"/>
  <c r="F37" i="5" s="1"/>
  <c r="D21" i="5"/>
  <c r="F21" i="5" s="1"/>
  <c r="D20" i="5"/>
  <c r="F20" i="5" s="1"/>
  <c r="D74" i="5"/>
  <c r="F74" i="5" s="1"/>
  <c r="D46" i="5"/>
  <c r="F46" i="5" s="1"/>
  <c r="D14" i="5"/>
  <c r="F14" i="5" s="1"/>
  <c r="D17" i="5"/>
  <c r="F17" i="5" s="1"/>
  <c r="D204" i="5"/>
  <c r="F204" i="5" s="1"/>
  <c r="D15" i="5"/>
  <c r="F15" i="5" s="1"/>
  <c r="D27" i="5"/>
  <c r="F27" i="5" s="1"/>
  <c r="D10" i="5"/>
  <c r="F10" i="5" s="1"/>
  <c r="D13" i="5"/>
  <c r="F13" i="5" s="1"/>
  <c r="D11" i="5"/>
  <c r="F11" i="5" s="1"/>
  <c r="D53" i="5"/>
  <c r="F53" i="5" s="1"/>
  <c r="D40" i="5"/>
  <c r="F40" i="5" s="1"/>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3" i="6"/>
  <c r="H2" i="6"/>
  <c r="F79" i="6"/>
  <c r="F184" i="6"/>
  <c r="F61" i="6"/>
  <c r="F108" i="6"/>
  <c r="F90" i="6"/>
  <c r="F195" i="6"/>
  <c r="F129" i="6"/>
  <c r="F35" i="6"/>
  <c r="F100" i="6"/>
  <c r="F48" i="6"/>
  <c r="F167" i="6"/>
  <c r="F43" i="6"/>
  <c r="F163" i="6"/>
  <c r="F198" i="6"/>
  <c r="F99" i="6"/>
  <c r="F166" i="6"/>
  <c r="F31" i="6"/>
  <c r="F74" i="6"/>
  <c r="F89" i="6"/>
  <c r="F59" i="6"/>
  <c r="F150" i="6"/>
  <c r="F154" i="6"/>
  <c r="F152" i="6"/>
  <c r="F115" i="6"/>
  <c r="F8" i="6"/>
  <c r="F66" i="6"/>
  <c r="F68" i="6"/>
  <c r="F117" i="6"/>
  <c r="F191" i="6"/>
  <c r="F55" i="6"/>
  <c r="F179" i="6"/>
  <c r="F185" i="6"/>
  <c r="F196" i="6"/>
  <c r="F64" i="6"/>
  <c r="F121" i="6"/>
  <c r="F116" i="6"/>
  <c r="F136" i="6"/>
  <c r="F173" i="6"/>
  <c r="F130" i="6"/>
  <c r="F120" i="6"/>
  <c r="F67" i="6"/>
  <c r="F194" i="6"/>
  <c r="F29" i="6"/>
  <c r="F52" i="6"/>
  <c r="F51" i="6"/>
  <c r="F144" i="6"/>
  <c r="F131" i="6"/>
  <c r="F21" i="6"/>
  <c r="F20" i="6"/>
  <c r="F11" i="6"/>
  <c r="F153" i="6"/>
  <c r="F10" i="6"/>
  <c r="F23" i="6"/>
  <c r="F143" i="6"/>
  <c r="F114" i="6"/>
  <c r="F30" i="6"/>
  <c r="F3" i="6"/>
  <c r="F135" i="6"/>
  <c r="F76" i="6"/>
  <c r="F168" i="6"/>
  <c r="F161" i="6"/>
  <c r="F106" i="6"/>
  <c r="F97" i="6"/>
  <c r="F63" i="6"/>
  <c r="F190" i="6"/>
  <c r="F192" i="6"/>
  <c r="F25" i="6"/>
  <c r="F6" i="6"/>
  <c r="F54" i="6"/>
  <c r="F39" i="6"/>
  <c r="F93" i="6"/>
  <c r="F160" i="6"/>
  <c r="F14" i="6"/>
  <c r="F149" i="6"/>
  <c r="F91" i="6"/>
  <c r="F157" i="6"/>
  <c r="F177" i="6"/>
  <c r="F82" i="6"/>
  <c r="F155" i="6"/>
  <c r="F103" i="6"/>
  <c r="F107" i="6"/>
  <c r="F71" i="6"/>
  <c r="F172" i="6"/>
  <c r="F102" i="6"/>
  <c r="F77" i="6"/>
  <c r="F34" i="6"/>
  <c r="F169" i="6"/>
  <c r="F65" i="6"/>
  <c r="F60" i="6"/>
  <c r="F78" i="6"/>
  <c r="F138" i="6"/>
  <c r="F128" i="6"/>
  <c r="F182" i="6"/>
  <c r="F113" i="6"/>
  <c r="F22" i="6"/>
  <c r="F171" i="6"/>
  <c r="F4" i="6"/>
  <c r="F57" i="6"/>
  <c r="F87" i="6"/>
  <c r="F197" i="6"/>
  <c r="F24" i="6"/>
  <c r="F80" i="6"/>
  <c r="F164" i="6"/>
  <c r="F27" i="6"/>
  <c r="F47" i="6"/>
  <c r="F56" i="6"/>
  <c r="F137" i="6"/>
  <c r="F132" i="6"/>
  <c r="F36" i="6"/>
  <c r="F84" i="6"/>
  <c r="F17" i="6"/>
  <c r="F178" i="6"/>
  <c r="F33" i="6"/>
  <c r="F186" i="6"/>
  <c r="F176" i="6"/>
  <c r="F42" i="6"/>
  <c r="F140" i="6"/>
  <c r="F158" i="6"/>
  <c r="F86" i="6"/>
  <c r="F162" i="6"/>
  <c r="F44" i="6"/>
  <c r="F19" i="6"/>
  <c r="F2" i="6"/>
  <c r="F5" i="6"/>
  <c r="F105" i="6"/>
  <c r="F133" i="6"/>
  <c r="F127" i="6"/>
  <c r="F73" i="6"/>
  <c r="F40" i="6"/>
  <c r="F26" i="6"/>
  <c r="F124" i="6"/>
  <c r="F165" i="6"/>
  <c r="F156" i="6"/>
  <c r="F13" i="6"/>
  <c r="F7" i="6"/>
  <c r="F139" i="6"/>
  <c r="F142" i="6"/>
  <c r="F15" i="6"/>
  <c r="F145" i="6"/>
  <c r="F174" i="6"/>
  <c r="F81" i="6"/>
  <c r="F94" i="6"/>
  <c r="F112" i="6"/>
  <c r="F146" i="6"/>
  <c r="F70" i="6"/>
  <c r="F83" i="6"/>
  <c r="F187" i="6"/>
  <c r="F122" i="6"/>
  <c r="F49" i="6"/>
  <c r="F9" i="6"/>
  <c r="F119" i="6"/>
  <c r="F28" i="6"/>
  <c r="F175" i="6"/>
  <c r="F37" i="6"/>
  <c r="F151" i="6"/>
  <c r="F75" i="6"/>
  <c r="F181" i="6"/>
  <c r="F88" i="6"/>
  <c r="F141" i="6"/>
  <c r="F98" i="6"/>
  <c r="F134" i="6"/>
  <c r="F189" i="6"/>
  <c r="F69" i="6"/>
  <c r="F32" i="6"/>
  <c r="F180" i="6"/>
  <c r="F188" i="6"/>
  <c r="F92" i="6"/>
  <c r="F118" i="6"/>
  <c r="F101" i="6"/>
  <c r="F111" i="6"/>
  <c r="F123" i="6"/>
  <c r="F53" i="6"/>
  <c r="F109" i="6"/>
  <c r="F183" i="6"/>
  <c r="F95" i="6"/>
  <c r="F58" i="6"/>
  <c r="F125" i="6"/>
  <c r="F50" i="6"/>
  <c r="F148" i="6"/>
  <c r="F41" i="6"/>
  <c r="F96" i="6"/>
  <c r="F147" i="6"/>
  <c r="F170" i="6"/>
  <c r="F193" i="6"/>
  <c r="F72" i="6"/>
  <c r="F45" i="6"/>
  <c r="F159" i="6"/>
  <c r="F110" i="6"/>
  <c r="F16" i="6"/>
  <c r="F62" i="6"/>
  <c r="F12" i="6"/>
  <c r="F38" i="6"/>
  <c r="F18" i="6"/>
  <c r="F126" i="6"/>
  <c r="F85" i="6"/>
  <c r="F46" i="6"/>
  <c r="F104" i="6"/>
  <c r="G19" i="5"/>
  <c r="K19" i="5" s="1"/>
  <c r="G65" i="5"/>
  <c r="K65" i="5" s="1"/>
  <c r="G205" i="5"/>
  <c r="K205" i="5" s="1"/>
  <c r="G188" i="5"/>
  <c r="K188" i="5" s="1"/>
  <c r="G53" i="5"/>
  <c r="K53" i="5" s="1"/>
  <c r="G102" i="5"/>
  <c r="K102" i="5" s="1"/>
  <c r="G204" i="5"/>
  <c r="K204" i="5" s="1"/>
  <c r="G48" i="5"/>
  <c r="K48" i="5" s="1"/>
  <c r="G74" i="5"/>
  <c r="K74" i="5" s="1"/>
  <c r="G37" i="5"/>
  <c r="K37" i="5" s="1"/>
  <c r="G88" i="5"/>
  <c r="K88" i="5" s="1"/>
  <c r="G121" i="5"/>
  <c r="K121" i="5" s="1"/>
  <c r="G133" i="5"/>
  <c r="K133" i="5" s="1"/>
  <c r="G46" i="5"/>
  <c r="K46" i="5" s="1"/>
  <c r="G151" i="5"/>
  <c r="K151" i="5" s="1"/>
  <c r="G16" i="5"/>
  <c r="K16" i="5" s="1"/>
  <c r="G200" i="5"/>
  <c r="K200" i="5" s="1"/>
  <c r="G187" i="5"/>
  <c r="K187" i="5" s="1"/>
  <c r="G84" i="5"/>
  <c r="K84" i="5" s="1"/>
  <c r="G11" i="5"/>
  <c r="K11" i="5" s="1"/>
  <c r="G15" i="5"/>
  <c r="K15" i="5" s="1"/>
  <c r="G70" i="5"/>
  <c r="K70" i="5" s="1"/>
  <c r="G24" i="5"/>
  <c r="K24" i="5" s="1"/>
  <c r="G18" i="5"/>
  <c r="K18" i="5" s="1"/>
  <c r="G12" i="5"/>
  <c r="K12" i="5" s="1"/>
  <c r="G28" i="5"/>
  <c r="K28" i="5" s="1"/>
  <c r="G14" i="5"/>
  <c r="K14" i="5" s="1"/>
  <c r="G129" i="5"/>
  <c r="K129" i="5" s="1"/>
  <c r="G25" i="5"/>
  <c r="K25" i="5" s="1"/>
  <c r="G189" i="5"/>
  <c r="K189" i="5" s="1"/>
  <c r="G192" i="5"/>
  <c r="K192" i="5" s="1"/>
  <c r="G92" i="5"/>
  <c r="K92" i="5" s="1"/>
  <c r="G21" i="5"/>
  <c r="K21" i="5" s="1"/>
  <c r="G26" i="5"/>
  <c r="K26" i="5" s="1"/>
  <c r="G9" i="5"/>
  <c r="K9" i="5" s="1"/>
  <c r="G68" i="5"/>
  <c r="K68" i="5" s="1"/>
  <c r="G94" i="5"/>
  <c r="K94" i="5" s="1"/>
  <c r="G49" i="5"/>
  <c r="K49" i="5" s="1"/>
  <c r="G17" i="5"/>
  <c r="K17" i="5" s="1"/>
  <c r="G103" i="5"/>
  <c r="K103" i="5" s="1"/>
  <c r="G23" i="5"/>
  <c r="K23" i="5" s="1"/>
  <c r="G58" i="5"/>
  <c r="K58" i="5" s="1"/>
  <c r="G31" i="5"/>
  <c r="K31" i="5" s="1"/>
  <c r="G101" i="5"/>
  <c r="K101" i="5" s="1"/>
  <c r="G90" i="5"/>
  <c r="K90" i="5" s="1"/>
  <c r="G51" i="5"/>
  <c r="K51" i="5" s="1"/>
  <c r="G104" i="5"/>
  <c r="K104" i="5" s="1"/>
  <c r="G30" i="5"/>
  <c r="K30" i="5" s="1"/>
  <c r="G33" i="5"/>
  <c r="K33" i="5" s="1"/>
  <c r="G20" i="5"/>
  <c r="K20" i="5" s="1"/>
  <c r="G36" i="5"/>
  <c r="K36" i="5" s="1"/>
  <c r="G169" i="5"/>
  <c r="K169" i="5" s="1"/>
  <c r="G122" i="5"/>
  <c r="K122" i="5" s="1"/>
  <c r="G108" i="5"/>
  <c r="K108" i="5" s="1"/>
  <c r="G98" i="5"/>
  <c r="K98" i="5" s="1"/>
  <c r="G175" i="5"/>
  <c r="K175" i="5" s="1"/>
  <c r="G32" i="5"/>
  <c r="K32" i="5" s="1"/>
  <c r="G170" i="5"/>
  <c r="K170" i="5" s="1"/>
  <c r="G168" i="5"/>
  <c r="K168" i="5" s="1"/>
  <c r="G178" i="5"/>
  <c r="K178" i="5" s="1"/>
  <c r="G163" i="5"/>
  <c r="K163" i="5" s="1"/>
  <c r="G50" i="5"/>
  <c r="K50" i="5" s="1"/>
  <c r="G145" i="5"/>
  <c r="K145" i="5" s="1"/>
  <c r="G89" i="5"/>
  <c r="K89" i="5" s="1"/>
  <c r="G130" i="5"/>
  <c r="K130" i="5" s="1"/>
  <c r="G39" i="5"/>
  <c r="K39" i="5" s="1"/>
  <c r="G71" i="5"/>
  <c r="K71" i="5" s="1"/>
  <c r="G127" i="5"/>
  <c r="K127" i="5" s="1"/>
  <c r="G41" i="5"/>
  <c r="K41" i="5" s="1"/>
  <c r="G107" i="5"/>
  <c r="K107" i="5" s="1"/>
  <c r="G116" i="5"/>
  <c r="K116" i="5" s="1"/>
  <c r="G148" i="5"/>
  <c r="K148" i="5" s="1"/>
  <c r="G72" i="5"/>
  <c r="K72" i="5" s="1"/>
  <c r="G182" i="5"/>
  <c r="K182" i="5" s="1"/>
  <c r="G195" i="5"/>
  <c r="K195" i="5" s="1"/>
  <c r="G172" i="5"/>
  <c r="K172" i="5" s="1"/>
  <c r="G10" i="5"/>
  <c r="K10" i="5" s="1"/>
  <c r="G154" i="5"/>
  <c r="K154" i="5" s="1"/>
  <c r="G75" i="5"/>
  <c r="K75" i="5" s="1"/>
  <c r="G134" i="5"/>
  <c r="K134" i="5" s="1"/>
  <c r="G42" i="5"/>
  <c r="K42" i="5" s="1"/>
  <c r="G63" i="5"/>
  <c r="K63" i="5" s="1"/>
  <c r="G167" i="5"/>
  <c r="K167" i="5" s="1"/>
  <c r="G201" i="5"/>
  <c r="K201" i="5" s="1"/>
  <c r="G45" i="5"/>
  <c r="K45" i="5" s="1"/>
  <c r="G86" i="5"/>
  <c r="K86" i="5" s="1"/>
  <c r="G93" i="5"/>
  <c r="K93" i="5" s="1"/>
  <c r="G152" i="5"/>
  <c r="K152" i="5" s="1"/>
  <c r="G62" i="5"/>
  <c r="K62" i="5" s="1"/>
  <c r="G83" i="5"/>
  <c r="K83" i="5" s="1"/>
  <c r="G109" i="5"/>
  <c r="K109" i="5" s="1"/>
  <c r="G158" i="5"/>
  <c r="K158" i="5" s="1"/>
  <c r="G73" i="5"/>
  <c r="K73" i="5" s="1"/>
  <c r="G43" i="5"/>
  <c r="K43" i="5" s="1"/>
  <c r="G144" i="5"/>
  <c r="K144" i="5" s="1"/>
  <c r="G150" i="5"/>
  <c r="K150" i="5" s="1"/>
  <c r="G13" i="5"/>
  <c r="K13" i="5" s="1"/>
  <c r="G56" i="5"/>
  <c r="K56" i="5" s="1"/>
  <c r="G112" i="5"/>
  <c r="K112" i="5" s="1"/>
  <c r="G140" i="5"/>
  <c r="K140" i="5" s="1"/>
  <c r="G132" i="5"/>
  <c r="K132" i="5" s="1"/>
  <c r="G171" i="5"/>
  <c r="K171" i="5" s="1"/>
  <c r="G143" i="5"/>
  <c r="K143" i="5" s="1"/>
  <c r="G137" i="5"/>
  <c r="K137" i="5" s="1"/>
  <c r="G194" i="5"/>
  <c r="K194" i="5" s="1"/>
  <c r="G198" i="5"/>
  <c r="K198" i="5" s="1"/>
  <c r="G96" i="5"/>
  <c r="K96" i="5" s="1"/>
  <c r="G165" i="5"/>
  <c r="K165" i="5" s="1"/>
  <c r="G197" i="5"/>
  <c r="K197" i="5" s="1"/>
  <c r="G40" i="5"/>
  <c r="K40" i="5" s="1"/>
  <c r="G113" i="5"/>
  <c r="K113" i="5" s="1"/>
  <c r="G47" i="5"/>
  <c r="K47" i="5" s="1"/>
  <c r="G34" i="5"/>
  <c r="K34" i="5" s="1"/>
  <c r="G156" i="5"/>
  <c r="K156" i="5" s="1"/>
  <c r="G22" i="5"/>
  <c r="K22" i="5" s="1"/>
  <c r="G27" i="5"/>
  <c r="K27" i="5" s="1"/>
  <c r="G64" i="5"/>
  <c r="K64" i="5" s="1"/>
  <c r="G80" i="5"/>
  <c r="K80" i="5" s="1"/>
  <c r="G54" i="5"/>
  <c r="K54" i="5" s="1"/>
  <c r="G69" i="5"/>
  <c r="K69" i="5" s="1"/>
  <c r="G44" i="5"/>
  <c r="K44" i="5" s="1"/>
  <c r="G120" i="5"/>
  <c r="K120" i="5" s="1"/>
  <c r="G78" i="5"/>
  <c r="K78" i="5" s="1"/>
  <c r="G117" i="5"/>
  <c r="K117" i="5" s="1"/>
  <c r="G111" i="5"/>
  <c r="K111" i="5" s="1"/>
  <c r="G161" i="5"/>
  <c r="K161" i="5" s="1"/>
  <c r="G106" i="5"/>
  <c r="K106" i="5" s="1"/>
  <c r="G131" i="5"/>
  <c r="K131" i="5" s="1"/>
  <c r="G125" i="5"/>
  <c r="K125" i="5" s="1"/>
  <c r="G174" i="5"/>
  <c r="K174" i="5" s="1"/>
  <c r="G141" i="5"/>
  <c r="K141" i="5" s="1"/>
  <c r="G97" i="5"/>
  <c r="K97" i="5" s="1"/>
  <c r="G119" i="5"/>
  <c r="K119" i="5" s="1"/>
  <c r="G153" i="5"/>
  <c r="K153" i="5" s="1"/>
  <c r="G184" i="5"/>
  <c r="K184" i="5" s="1"/>
  <c r="G99" i="5"/>
  <c r="K99" i="5" s="1"/>
  <c r="G110" i="5"/>
  <c r="K110" i="5" s="1"/>
  <c r="G29" i="5"/>
  <c r="K29" i="5" s="1"/>
  <c r="G123" i="5"/>
  <c r="K123" i="5" s="1"/>
  <c r="G115" i="5"/>
  <c r="K115" i="5" s="1"/>
  <c r="G179" i="5"/>
  <c r="K179" i="5" s="1"/>
  <c r="G105" i="5"/>
  <c r="K105" i="5" s="1"/>
  <c r="G162" i="5"/>
  <c r="K162" i="5" s="1"/>
  <c r="G85" i="5"/>
  <c r="K85" i="5" s="1"/>
  <c r="G59" i="5"/>
  <c r="K59" i="5" s="1"/>
  <c r="G87" i="5"/>
  <c r="K87" i="5" s="1"/>
  <c r="G38" i="5"/>
  <c r="K38" i="5" s="1"/>
  <c r="G173" i="5"/>
  <c r="K173" i="5" s="1"/>
  <c r="G138" i="5"/>
  <c r="K138" i="5" s="1"/>
  <c r="G118" i="5"/>
  <c r="K118" i="5" s="1"/>
  <c r="G35" i="5"/>
  <c r="K35" i="5" s="1"/>
  <c r="G142" i="5"/>
  <c r="K142" i="5" s="1"/>
  <c r="G124" i="5"/>
  <c r="K124" i="5" s="1"/>
  <c r="G135" i="5"/>
  <c r="K135" i="5" s="1"/>
  <c r="G185" i="5"/>
  <c r="K185" i="5" s="1"/>
  <c r="G160" i="5"/>
  <c r="K160" i="5" s="1"/>
  <c r="G155" i="5"/>
  <c r="K155" i="5" s="1"/>
  <c r="G136" i="5"/>
  <c r="K136" i="5" s="1"/>
  <c r="G114" i="5"/>
  <c r="K114" i="5" s="1"/>
  <c r="G186" i="5"/>
  <c r="K186" i="5" s="1"/>
  <c r="G191" i="5"/>
  <c r="K191" i="5" s="1"/>
  <c r="G176" i="5"/>
  <c r="K176" i="5" s="1"/>
  <c r="G55" i="5"/>
  <c r="K55" i="5" s="1"/>
  <c r="G60" i="5"/>
  <c r="K60" i="5" s="1"/>
  <c r="G147" i="5"/>
  <c r="K147" i="5" s="1"/>
  <c r="G203" i="5"/>
  <c r="K203" i="5" s="1"/>
  <c r="G52" i="5"/>
  <c r="K52" i="5" s="1"/>
  <c r="G100" i="5"/>
  <c r="K100" i="5" s="1"/>
  <c r="G76" i="5"/>
  <c r="K76" i="5" s="1"/>
  <c r="G61" i="5"/>
  <c r="K61" i="5" s="1"/>
  <c r="G57" i="5"/>
  <c r="K57" i="5" s="1"/>
  <c r="G139" i="5"/>
  <c r="K139" i="5" s="1"/>
  <c r="G91" i="5"/>
  <c r="K91" i="5" s="1"/>
  <c r="G95" i="5"/>
  <c r="K95" i="5" s="1"/>
  <c r="G82" i="5"/>
  <c r="K82" i="5" s="1"/>
  <c r="G166" i="5"/>
  <c r="K166" i="5" s="1"/>
  <c r="G146" i="5"/>
  <c r="K146" i="5" s="1"/>
  <c r="G149" i="5"/>
  <c r="K149" i="5" s="1"/>
  <c r="G67" i="5"/>
  <c r="K67" i="5" s="1"/>
  <c r="G202" i="5"/>
  <c r="K202" i="5" s="1"/>
  <c r="G164" i="5"/>
  <c r="K164" i="5" s="1"/>
  <c r="G193" i="5"/>
  <c r="K193" i="5" s="1"/>
  <c r="G157" i="5"/>
  <c r="K157" i="5" s="1"/>
  <c r="G66" i="5"/>
  <c r="K66" i="5" s="1"/>
  <c r="G199" i="5"/>
  <c r="K199" i="5" s="1"/>
  <c r="G81" i="5"/>
  <c r="K81" i="5" s="1"/>
  <c r="G79" i="5"/>
  <c r="K79" i="5" s="1"/>
  <c r="G159" i="5"/>
  <c r="K159" i="5" s="1"/>
  <c r="G190" i="5"/>
  <c r="K190" i="5" s="1"/>
  <c r="G126" i="5"/>
  <c r="K126" i="5" s="1"/>
  <c r="G183" i="5"/>
  <c r="K183" i="5" s="1"/>
  <c r="G128" i="5"/>
  <c r="K128" i="5" s="1"/>
  <c r="G180" i="5"/>
  <c r="K180" i="5" s="1"/>
  <c r="G181" i="5"/>
  <c r="K181" i="5" s="1"/>
  <c r="G196" i="5"/>
  <c r="K196" i="5" s="1"/>
  <c r="G77" i="5"/>
  <c r="K77" i="5" s="1"/>
  <c r="G177" i="5"/>
  <c r="K177" i="5" s="1"/>
  <c r="L18" i="5" l="1"/>
  <c r="J7" i="5"/>
  <c r="I7" i="5"/>
  <c r="L13" i="5"/>
  <c r="L51" i="5"/>
  <c r="L47" i="5"/>
  <c r="L92" i="5"/>
  <c r="L70" i="5"/>
  <c r="L170" i="5"/>
  <c r="L77" i="5"/>
  <c r="L54" i="5"/>
  <c r="L115" i="5"/>
  <c r="L111" i="5"/>
  <c r="L177" i="5"/>
  <c r="L202" i="5"/>
  <c r="L161" i="5"/>
  <c r="L185" i="5"/>
  <c r="L204" i="5"/>
  <c r="L139" i="5"/>
  <c r="L39" i="5"/>
  <c r="L36" i="5"/>
  <c r="L62" i="5"/>
  <c r="L21" i="5"/>
  <c r="R1053" i="11" s="1"/>
  <c r="L119" i="5"/>
  <c r="L103" i="5"/>
  <c r="L133" i="5"/>
  <c r="L194" i="5"/>
  <c r="L153" i="5"/>
  <c r="L130" i="5"/>
  <c r="L118" i="5"/>
  <c r="L178" i="5"/>
  <c r="L85" i="5"/>
  <c r="L15" i="5"/>
  <c r="R1199" i="11" s="1"/>
  <c r="L174" i="5"/>
  <c r="L188" i="5"/>
  <c r="L55" i="5"/>
  <c r="L126" i="5"/>
  <c r="L147" i="5"/>
  <c r="L100" i="5"/>
  <c r="L66" i="5"/>
  <c r="L28" i="5"/>
  <c r="L166" i="5"/>
  <c r="L107" i="5"/>
  <c r="L43" i="5"/>
  <c r="L122" i="5"/>
  <c r="L58" i="5"/>
  <c r="L156" i="5"/>
  <c r="L95" i="5"/>
  <c r="L31" i="5"/>
  <c r="L169" i="5"/>
  <c r="L110" i="5"/>
  <c r="L46" i="5"/>
  <c r="L187" i="5"/>
  <c r="L132" i="5"/>
  <c r="L69" i="5"/>
  <c r="L201" i="5"/>
  <c r="L146" i="5"/>
  <c r="L84" i="5"/>
  <c r="L20" i="5"/>
  <c r="L160" i="5"/>
  <c r="L99" i="5"/>
  <c r="L35" i="5"/>
  <c r="R343" i="11" s="1"/>
  <c r="L173" i="5"/>
  <c r="L114" i="5"/>
  <c r="L50" i="5"/>
  <c r="L12" i="5"/>
  <c r="L149" i="5"/>
  <c r="L163" i="5"/>
  <c r="L38" i="5"/>
  <c r="L125" i="5"/>
  <c r="L76" i="5"/>
  <c r="L91" i="5"/>
  <c r="L106" i="5"/>
  <c r="L196" i="5"/>
  <c r="L141" i="5"/>
  <c r="L155" i="5"/>
  <c r="L176" i="5"/>
  <c r="L53" i="5"/>
  <c r="L68" i="5"/>
  <c r="L200" i="5"/>
  <c r="L145" i="5"/>
  <c r="L83" i="5"/>
  <c r="L19" i="5"/>
  <c r="L159" i="5"/>
  <c r="L98" i="5"/>
  <c r="L34" i="5"/>
  <c r="L87" i="5"/>
  <c r="L23" i="5"/>
  <c r="L102" i="5"/>
  <c r="L61" i="5"/>
  <c r="L138" i="5"/>
  <c r="L152" i="5"/>
  <c r="L27" i="5"/>
  <c r="L42" i="5"/>
  <c r="L79" i="5"/>
  <c r="L94" i="5"/>
  <c r="L117" i="5"/>
  <c r="L189" i="5"/>
  <c r="L134" i="5"/>
  <c r="L71" i="5"/>
  <c r="R1002" i="11" s="1"/>
  <c r="L203" i="5"/>
  <c r="L148" i="5"/>
  <c r="L86" i="5"/>
  <c r="L22" i="5"/>
  <c r="L168" i="5"/>
  <c r="R999" i="11" s="1"/>
  <c r="L109" i="5"/>
  <c r="L45" i="5"/>
  <c r="L181" i="5"/>
  <c r="L124" i="5"/>
  <c r="L60" i="5"/>
  <c r="L193" i="5"/>
  <c r="L75" i="5"/>
  <c r="L11" i="5"/>
  <c r="R344" i="11" s="1"/>
  <c r="L90" i="5"/>
  <c r="R1066" i="11" s="1"/>
  <c r="L26" i="5"/>
  <c r="L30" i="5"/>
  <c r="L182" i="5"/>
  <c r="L127" i="5"/>
  <c r="L63" i="5"/>
  <c r="L195" i="5"/>
  <c r="L140" i="5"/>
  <c r="L78" i="5"/>
  <c r="L14" i="5"/>
  <c r="R1200" i="11" s="1"/>
  <c r="L162" i="5"/>
  <c r="L101" i="5"/>
  <c r="R317" i="11" s="1"/>
  <c r="L37" i="5"/>
  <c r="L175" i="5"/>
  <c r="L116" i="5"/>
  <c r="L52" i="5"/>
  <c r="L186" i="5"/>
  <c r="L131" i="5"/>
  <c r="L67" i="5"/>
  <c r="L199" i="5"/>
  <c r="L144" i="5"/>
  <c r="L82" i="5"/>
  <c r="L172" i="5"/>
  <c r="L73" i="5"/>
  <c r="L183" i="5"/>
  <c r="L165" i="5"/>
  <c r="L57" i="5"/>
  <c r="L9" i="5"/>
  <c r="L205" i="5"/>
  <c r="L171" i="5"/>
  <c r="L164" i="5"/>
  <c r="L142" i="5"/>
  <c r="L128" i="5"/>
  <c r="L112" i="5"/>
  <c r="L88" i="5"/>
  <c r="L72" i="5"/>
  <c r="L56" i="5"/>
  <c r="R305" i="11" s="1"/>
  <c r="L40" i="5"/>
  <c r="L24" i="5"/>
  <c r="R162" i="11" s="1"/>
  <c r="L191" i="5"/>
  <c r="L49" i="5"/>
  <c r="L190" i="5"/>
  <c r="L180" i="5"/>
  <c r="L158" i="5"/>
  <c r="L151" i="5"/>
  <c r="L143" i="5"/>
  <c r="L136" i="5"/>
  <c r="L129" i="5"/>
  <c r="L113" i="5"/>
  <c r="L105" i="5"/>
  <c r="R1055" i="11" s="1"/>
  <c r="L89" i="5"/>
  <c r="L65" i="5"/>
  <c r="L41" i="5"/>
  <c r="L17" i="5"/>
  <c r="L157" i="5"/>
  <c r="L184" i="5"/>
  <c r="L25" i="5"/>
  <c r="R693" i="11" s="1"/>
  <c r="L104" i="5"/>
  <c r="L198" i="5"/>
  <c r="L121" i="5"/>
  <c r="L97" i="5"/>
  <c r="L81" i="5"/>
  <c r="L33" i="5"/>
  <c r="L197" i="5"/>
  <c r="L179" i="5"/>
  <c r="L150" i="5"/>
  <c r="L135" i="5"/>
  <c r="L120" i="5"/>
  <c r="L96" i="5"/>
  <c r="L80" i="5"/>
  <c r="L64" i="5"/>
  <c r="L48" i="5"/>
  <c r="R607" i="11" s="1"/>
  <c r="L32" i="5"/>
  <c r="L16" i="5"/>
  <c r="L154" i="5"/>
  <c r="L93" i="5"/>
  <c r="L29" i="5"/>
  <c r="L167" i="5"/>
  <c r="L108" i="5"/>
  <c r="L44" i="5"/>
  <c r="L123" i="5"/>
  <c r="L59" i="5"/>
  <c r="L192" i="5"/>
  <c r="L137" i="5"/>
  <c r="L74" i="5"/>
  <c r="L10" i="5"/>
  <c r="R592" i="11" l="1"/>
  <c r="R696" i="11"/>
  <c r="R334" i="11"/>
  <c r="R1054" i="11"/>
  <c r="R342" i="11"/>
  <c r="R399" i="11"/>
  <c r="R24" i="11"/>
  <c r="R20" i="11"/>
  <c r="R21" i="11"/>
  <c r="R322" i="11"/>
  <c r="R400" i="11"/>
  <c r="R498" i="11"/>
  <c r="R1017" i="11"/>
  <c r="R970" i="11"/>
  <c r="R1014" i="11"/>
  <c r="R312" i="11"/>
  <c r="R166" i="11"/>
  <c r="R165" i="11"/>
  <c r="R164" i="11"/>
  <c r="R163" i="11"/>
  <c r="R806" i="11"/>
  <c r="R805" i="11"/>
  <c r="R807" i="11"/>
  <c r="R159" i="11"/>
  <c r="R158" i="11"/>
  <c r="R161" i="11"/>
  <c r="R160" i="11"/>
  <c r="R383" i="11"/>
  <c r="R375" i="11"/>
  <c r="R382" i="11"/>
  <c r="R374" i="11"/>
  <c r="R381" i="11"/>
  <c r="R380" i="11"/>
  <c r="R379" i="11"/>
  <c r="R378" i="11"/>
  <c r="R377" i="11"/>
  <c r="R376" i="11"/>
  <c r="R626" i="11"/>
  <c r="R618" i="11"/>
  <c r="R623" i="11"/>
  <c r="R614" i="11"/>
  <c r="R622" i="11"/>
  <c r="R613" i="11"/>
  <c r="R621" i="11"/>
  <c r="R612" i="11"/>
  <c r="R620" i="11"/>
  <c r="R611" i="11"/>
  <c r="R628" i="11"/>
  <c r="R619" i="11"/>
  <c r="R625" i="11"/>
  <c r="R616" i="11"/>
  <c r="R624" i="11"/>
  <c r="R615" i="11"/>
  <c r="R627" i="11"/>
  <c r="R617" i="11"/>
  <c r="R321" i="11"/>
  <c r="R320" i="11"/>
  <c r="R1044" i="11"/>
  <c r="R1045" i="11"/>
  <c r="R167" i="11"/>
  <c r="R169" i="11"/>
  <c r="R168" i="11"/>
  <c r="R314" i="11"/>
  <c r="R313" i="11"/>
  <c r="R705" i="11"/>
  <c r="R704" i="11"/>
  <c r="R703" i="11"/>
  <c r="R702" i="11"/>
  <c r="R701" i="11"/>
  <c r="R722" i="11"/>
  <c r="R724" i="11"/>
  <c r="R723" i="11"/>
  <c r="R721" i="11"/>
  <c r="R720" i="11"/>
  <c r="R719" i="11"/>
  <c r="R126" i="11"/>
  <c r="R125" i="11"/>
  <c r="R124" i="11"/>
  <c r="R311" i="11"/>
  <c r="R310" i="11"/>
  <c r="R309" i="11"/>
  <c r="R308" i="11"/>
  <c r="R307" i="11"/>
  <c r="R306" i="11"/>
  <c r="R1001" i="11"/>
  <c r="R1000" i="11"/>
  <c r="R658" i="11"/>
  <c r="R660" i="11"/>
  <c r="R659" i="11"/>
  <c r="R657" i="11"/>
  <c r="R656" i="11"/>
  <c r="R655" i="11"/>
  <c r="R653" i="11"/>
  <c r="R661" i="11"/>
  <c r="R652" i="11"/>
  <c r="R654" i="11"/>
  <c r="R1105" i="11"/>
  <c r="R1104" i="11"/>
  <c r="R1103" i="11"/>
  <c r="R339" i="11"/>
  <c r="R338" i="11"/>
  <c r="R337" i="11"/>
  <c r="R1010" i="11"/>
  <c r="R1009" i="11"/>
  <c r="R1011" i="11"/>
  <c r="R1008" i="11"/>
  <c r="R986" i="11"/>
  <c r="R985" i="11"/>
  <c r="R223" i="11"/>
  <c r="R222" i="11"/>
  <c r="R221" i="11"/>
  <c r="R228" i="11"/>
  <c r="R220" i="11"/>
  <c r="R227" i="11"/>
  <c r="R226" i="11"/>
  <c r="R225" i="11"/>
  <c r="R224" i="11"/>
  <c r="R423" i="11"/>
  <c r="R415" i="11"/>
  <c r="R407" i="11"/>
  <c r="R422" i="11"/>
  <c r="R414" i="11"/>
  <c r="R406" i="11"/>
  <c r="R421" i="11"/>
  <c r="R413" i="11"/>
  <c r="R405" i="11"/>
  <c r="R420" i="11"/>
  <c r="R412" i="11"/>
  <c r="R404" i="11"/>
  <c r="R419" i="11"/>
  <c r="R411" i="11"/>
  <c r="R403" i="11"/>
  <c r="R418" i="11"/>
  <c r="R410" i="11"/>
  <c r="R402" i="11"/>
  <c r="R425" i="11"/>
  <c r="R417" i="11"/>
  <c r="R409" i="11"/>
  <c r="R401" i="11"/>
  <c r="R424" i="11"/>
  <c r="R416" i="11"/>
  <c r="R408" i="11"/>
  <c r="R1057" i="11"/>
  <c r="R1056" i="11"/>
  <c r="R804" i="11"/>
  <c r="R803" i="11"/>
  <c r="R285" i="11"/>
  <c r="R284" i="11"/>
  <c r="R283" i="11"/>
  <c r="R119" i="11"/>
  <c r="R118" i="11"/>
  <c r="R117" i="11"/>
  <c r="R116" i="11"/>
  <c r="R123" i="11"/>
  <c r="R115" i="11"/>
  <c r="R122" i="11"/>
  <c r="R114" i="11"/>
  <c r="R121" i="11"/>
  <c r="R120" i="11"/>
  <c r="R1207" i="11"/>
  <c r="R1206" i="11"/>
  <c r="R1205" i="11"/>
  <c r="R15" i="11"/>
  <c r="R14" i="11"/>
  <c r="R13" i="11"/>
  <c r="R12" i="11"/>
  <c r="R19" i="11"/>
  <c r="R11" i="11"/>
  <c r="R18" i="11"/>
  <c r="R10" i="11"/>
  <c r="R17" i="11"/>
  <c r="R9" i="11"/>
  <c r="R16" i="11"/>
  <c r="R1230" i="11"/>
  <c r="R1229" i="11"/>
  <c r="R1228" i="11"/>
  <c r="R1227" i="11"/>
  <c r="R1007" i="11"/>
  <c r="R1006" i="11"/>
  <c r="R1005" i="11"/>
  <c r="R1004" i="11"/>
  <c r="R1003" i="11"/>
  <c r="R1018" i="11"/>
  <c r="R1020" i="11"/>
  <c r="R1019" i="11"/>
  <c r="R1114" i="11"/>
  <c r="R1106" i="11"/>
  <c r="R1113" i="11"/>
  <c r="R1108" i="11"/>
  <c r="R1107" i="11"/>
  <c r="R1115" i="11"/>
  <c r="R1112" i="11"/>
  <c r="R1111" i="11"/>
  <c r="R1110" i="11"/>
  <c r="R1109" i="11"/>
  <c r="R494" i="11"/>
  <c r="R496" i="11"/>
  <c r="R495" i="11"/>
  <c r="R497" i="11"/>
  <c r="R802" i="11"/>
  <c r="R797" i="11"/>
  <c r="R801" i="11"/>
  <c r="R800" i="11"/>
  <c r="R799" i="11"/>
  <c r="R798" i="11"/>
  <c r="R446" i="11"/>
  <c r="R438" i="11"/>
  <c r="R445" i="11"/>
  <c r="R444" i="11"/>
  <c r="R443" i="11"/>
  <c r="R448" i="11"/>
  <c r="R440" i="11"/>
  <c r="R447" i="11"/>
  <c r="R439" i="11"/>
  <c r="R442" i="11"/>
  <c r="R441" i="11"/>
  <c r="R666" i="11"/>
  <c r="R668" i="11"/>
  <c r="R667" i="11"/>
  <c r="R665" i="11"/>
  <c r="R664" i="11"/>
  <c r="R662" i="11"/>
  <c r="R663" i="11"/>
  <c r="R231" i="11"/>
  <c r="R232" i="11"/>
  <c r="R669" i="11"/>
  <c r="R673" i="11"/>
  <c r="R671" i="11"/>
  <c r="R670" i="11"/>
  <c r="R672" i="11"/>
  <c r="R430" i="11"/>
  <c r="R437" i="11"/>
  <c r="R429" i="11"/>
  <c r="R436" i="11"/>
  <c r="R435" i="11"/>
  <c r="R432" i="11"/>
  <c r="R431" i="11"/>
  <c r="R434" i="11"/>
  <c r="R433" i="11"/>
  <c r="R428" i="11"/>
  <c r="R427" i="11"/>
  <c r="R426" i="11"/>
  <c r="R31" i="11"/>
  <c r="R30" i="11"/>
  <c r="R29" i="11"/>
  <c r="R28" i="11"/>
  <c r="R27" i="11"/>
  <c r="R26" i="11"/>
  <c r="R25" i="11"/>
  <c r="R316" i="11"/>
  <c r="R315" i="11"/>
  <c r="R219" i="11"/>
  <c r="R218" i="11"/>
  <c r="R217" i="11"/>
  <c r="R1050" i="11"/>
  <c r="R1049" i="11"/>
  <c r="R1048" i="11"/>
  <c r="R1047" i="11"/>
  <c r="R1046" i="11"/>
  <c r="R818" i="11"/>
  <c r="R810" i="11"/>
  <c r="R815" i="11"/>
  <c r="R814" i="11"/>
  <c r="R813" i="11"/>
  <c r="R812" i="11"/>
  <c r="R811" i="11"/>
  <c r="R819" i="11"/>
  <c r="R809" i="11"/>
  <c r="R817" i="11"/>
  <c r="R808" i="11"/>
  <c r="R816" i="11"/>
  <c r="R198" i="11"/>
  <c r="R197" i="11"/>
  <c r="R196" i="11"/>
  <c r="R195" i="11"/>
  <c r="R194" i="11"/>
  <c r="R1130" i="11"/>
  <c r="R1122" i="11"/>
  <c r="R1129" i="11"/>
  <c r="R1121" i="11"/>
  <c r="R1128" i="11"/>
  <c r="R1118" i="11"/>
  <c r="R1127" i="11"/>
  <c r="R1117" i="11"/>
  <c r="R1126" i="11"/>
  <c r="R1116" i="11"/>
  <c r="R1125" i="11"/>
  <c r="R1124" i="11"/>
  <c r="R1133" i="11"/>
  <c r="R1123" i="11"/>
  <c r="R1132" i="11"/>
  <c r="R1120" i="11"/>
  <c r="R1131" i="11"/>
  <c r="R1119" i="11"/>
  <c r="R373" i="11"/>
  <c r="R372" i="11"/>
  <c r="R371" i="11"/>
  <c r="R370" i="11"/>
  <c r="R369" i="11"/>
  <c r="R368" i="11"/>
  <c r="R730" i="11"/>
  <c r="R731" i="11"/>
  <c r="R729" i="11"/>
  <c r="R728" i="11"/>
  <c r="R600" i="11"/>
  <c r="R598" i="11"/>
  <c r="R597" i="11"/>
  <c r="R599" i="11"/>
  <c r="R55" i="11"/>
  <c r="R47" i="11"/>
  <c r="R62" i="11"/>
  <c r="R54" i="11"/>
  <c r="R46" i="11"/>
  <c r="R61" i="11"/>
  <c r="R53" i="11"/>
  <c r="R60" i="11"/>
  <c r="R52" i="11"/>
  <c r="R59" i="11"/>
  <c r="R51" i="11"/>
  <c r="R58" i="11"/>
  <c r="R50" i="11"/>
  <c r="R57" i="11"/>
  <c r="R49" i="11"/>
  <c r="R56" i="11"/>
  <c r="R48" i="11"/>
  <c r="R215" i="11"/>
  <c r="R216" i="11"/>
  <c r="R978" i="11"/>
  <c r="R977" i="11"/>
  <c r="R980" i="11"/>
  <c r="R979" i="11"/>
  <c r="R976" i="11"/>
  <c r="R975" i="11"/>
  <c r="R984" i="11"/>
  <c r="R974" i="11"/>
  <c r="R983" i="11"/>
  <c r="R973" i="11"/>
  <c r="R982" i="11"/>
  <c r="R972" i="11"/>
  <c r="R981" i="11"/>
  <c r="R971" i="11"/>
  <c r="R398" i="11"/>
  <c r="R397" i="11"/>
  <c r="R396" i="11"/>
  <c r="R395" i="11"/>
  <c r="R333" i="11"/>
  <c r="R332" i="11"/>
  <c r="R331" i="11"/>
  <c r="R330" i="11"/>
  <c r="R329" i="11"/>
  <c r="R1226" i="11"/>
  <c r="R1225" i="11"/>
  <c r="R1224" i="11"/>
  <c r="R23" i="11"/>
  <c r="R22" i="11"/>
  <c r="R279" i="11"/>
  <c r="R271" i="11"/>
  <c r="R278" i="11"/>
  <c r="R270" i="11"/>
  <c r="R277" i="11"/>
  <c r="R276" i="11"/>
  <c r="R275" i="11"/>
  <c r="R282" i="11"/>
  <c r="R274" i="11"/>
  <c r="R281" i="11"/>
  <c r="R273" i="11"/>
  <c r="R280" i="11"/>
  <c r="R272" i="11"/>
  <c r="R594" i="11"/>
  <c r="R596" i="11"/>
  <c r="R595" i="11"/>
  <c r="R593" i="11"/>
  <c r="R794" i="11"/>
  <c r="R786" i="11"/>
  <c r="R778" i="11"/>
  <c r="R770" i="11"/>
  <c r="R762" i="11"/>
  <c r="R754" i="11"/>
  <c r="R746" i="11"/>
  <c r="R738" i="11"/>
  <c r="R788" i="11"/>
  <c r="R779" i="11"/>
  <c r="R769" i="11"/>
  <c r="R760" i="11"/>
  <c r="R751" i="11"/>
  <c r="R742" i="11"/>
  <c r="R733" i="11"/>
  <c r="R796" i="11"/>
  <c r="R787" i="11"/>
  <c r="R777" i="11"/>
  <c r="R768" i="11"/>
  <c r="R759" i="11"/>
  <c r="R750" i="11"/>
  <c r="R741" i="11"/>
  <c r="R732" i="11"/>
  <c r="R795" i="11"/>
  <c r="R785" i="11"/>
  <c r="R776" i="11"/>
  <c r="R767" i="11"/>
  <c r="R758" i="11"/>
  <c r="R749" i="11"/>
  <c r="R740" i="11"/>
  <c r="R793" i="11"/>
  <c r="R784" i="11"/>
  <c r="R775" i="11"/>
  <c r="R766" i="11"/>
  <c r="R757" i="11"/>
  <c r="R748" i="11"/>
  <c r="R739" i="11"/>
  <c r="R792" i="11"/>
  <c r="R783" i="11"/>
  <c r="R774" i="11"/>
  <c r="R765" i="11"/>
  <c r="R756" i="11"/>
  <c r="R747" i="11"/>
  <c r="R737" i="11"/>
  <c r="R791" i="11"/>
  <c r="R782" i="11"/>
  <c r="R773" i="11"/>
  <c r="R764" i="11"/>
  <c r="R755" i="11"/>
  <c r="R745" i="11"/>
  <c r="R736" i="11"/>
  <c r="R790" i="11"/>
  <c r="R781" i="11"/>
  <c r="R772" i="11"/>
  <c r="R763" i="11"/>
  <c r="R753" i="11"/>
  <c r="R744" i="11"/>
  <c r="R735" i="11"/>
  <c r="R789" i="11"/>
  <c r="R780" i="11"/>
  <c r="R771" i="11"/>
  <c r="R761" i="11"/>
  <c r="R752" i="11"/>
  <c r="R743" i="11"/>
  <c r="R734" i="11"/>
  <c r="R962" i="11"/>
  <c r="R969" i="11"/>
  <c r="R961" i="11"/>
  <c r="R968" i="11"/>
  <c r="R967" i="11"/>
  <c r="R966" i="11"/>
  <c r="R965" i="11"/>
  <c r="R964" i="11"/>
  <c r="R963" i="11"/>
  <c r="R568" i="11"/>
  <c r="R567" i="11"/>
  <c r="R566" i="11"/>
  <c r="R1061" i="11"/>
  <c r="R1060" i="11"/>
  <c r="R470" i="11"/>
  <c r="R469" i="11"/>
  <c r="R468" i="11"/>
  <c r="R467" i="11"/>
  <c r="R472" i="11"/>
  <c r="R471" i="11"/>
  <c r="R466" i="11"/>
  <c r="R465" i="11"/>
  <c r="R695" i="11"/>
  <c r="R694" i="11"/>
  <c r="R994" i="11"/>
  <c r="R998" i="11"/>
  <c r="R997" i="11"/>
  <c r="R996" i="11"/>
  <c r="R995" i="11"/>
  <c r="R359" i="11"/>
  <c r="R358" i="11"/>
  <c r="R357" i="11"/>
  <c r="R356" i="11"/>
  <c r="R355" i="11"/>
  <c r="R354" i="11"/>
  <c r="R353" i="11"/>
  <c r="R360" i="11"/>
  <c r="R678" i="11"/>
  <c r="R677" i="11"/>
  <c r="R610" i="11"/>
  <c r="R609" i="11"/>
  <c r="R608" i="11"/>
  <c r="R1186" i="11"/>
  <c r="R1178" i="11"/>
  <c r="R1170" i="11"/>
  <c r="R1162" i="11"/>
  <c r="R1154" i="11"/>
  <c r="R1146" i="11"/>
  <c r="R1138" i="11"/>
  <c r="R1185" i="11"/>
  <c r="R1177" i="11"/>
  <c r="R1169" i="11"/>
  <c r="R1161" i="11"/>
  <c r="R1153" i="11"/>
  <c r="R1145" i="11"/>
  <c r="R1137" i="11"/>
  <c r="R1182" i="11"/>
  <c r="R1172" i="11"/>
  <c r="R1160" i="11"/>
  <c r="R1150" i="11"/>
  <c r="R1140" i="11"/>
  <c r="R1181" i="11"/>
  <c r="R1171" i="11"/>
  <c r="R1159" i="11"/>
  <c r="R1149" i="11"/>
  <c r="R1139" i="11"/>
  <c r="R1180" i="11"/>
  <c r="R1168" i="11"/>
  <c r="R1158" i="11"/>
  <c r="R1148" i="11"/>
  <c r="R1136" i="11"/>
  <c r="R1189" i="11"/>
  <c r="R1179" i="11"/>
  <c r="R1167" i="11"/>
  <c r="R1157" i="11"/>
  <c r="R1147" i="11"/>
  <c r="R1135" i="11"/>
  <c r="R1188" i="11"/>
  <c r="R1176" i="11"/>
  <c r="R1166" i="11"/>
  <c r="R1156" i="11"/>
  <c r="R1144" i="11"/>
  <c r="R1134" i="11"/>
  <c r="R1187" i="11"/>
  <c r="R1175" i="11"/>
  <c r="R1165" i="11"/>
  <c r="R1155" i="11"/>
  <c r="R1143" i="11"/>
  <c r="R1184" i="11"/>
  <c r="R1174" i="11"/>
  <c r="R1164" i="11"/>
  <c r="R1152" i="11"/>
  <c r="R1142" i="11"/>
  <c r="R1183" i="11"/>
  <c r="R1173" i="11"/>
  <c r="R1163" i="11"/>
  <c r="R1151" i="11"/>
  <c r="R1141" i="11"/>
  <c r="R303" i="11"/>
  <c r="R302" i="11"/>
  <c r="R304" i="11"/>
  <c r="R993" i="11"/>
  <c r="R990" i="11"/>
  <c r="R989" i="11"/>
  <c r="R988" i="11"/>
  <c r="R987" i="11"/>
  <c r="R992" i="11"/>
  <c r="R991" i="11"/>
  <c r="R1202" i="11"/>
  <c r="R1201" i="11"/>
  <c r="R1204" i="11"/>
  <c r="R1203" i="11"/>
  <c r="R351" i="11"/>
  <c r="R352" i="11"/>
  <c r="R135" i="11"/>
  <c r="R127" i="11"/>
  <c r="R134" i="11"/>
  <c r="R133" i="11"/>
  <c r="R140" i="11"/>
  <c r="R132" i="11"/>
  <c r="R139" i="11"/>
  <c r="R131" i="11"/>
  <c r="R138" i="11"/>
  <c r="R130" i="11"/>
  <c r="R137" i="11"/>
  <c r="R129" i="11"/>
  <c r="R136" i="11"/>
  <c r="R128" i="11"/>
  <c r="R1214" i="11"/>
  <c r="R1213" i="11"/>
  <c r="R1212" i="11"/>
  <c r="R1194" i="11"/>
  <c r="R1193" i="11"/>
  <c r="R1192" i="11"/>
  <c r="R1191" i="11"/>
  <c r="R1190" i="11"/>
  <c r="R1196" i="11"/>
  <c r="R1195" i="11"/>
  <c r="R111" i="11"/>
  <c r="R110" i="11"/>
  <c r="R109" i="11"/>
  <c r="R108" i="11"/>
  <c r="R107" i="11"/>
  <c r="R106" i="11"/>
  <c r="R113" i="11"/>
  <c r="R112" i="11"/>
  <c r="R462" i="11"/>
  <c r="R454" i="11"/>
  <c r="R461" i="11"/>
  <c r="R453" i="11"/>
  <c r="R460" i="11"/>
  <c r="R452" i="11"/>
  <c r="R459" i="11"/>
  <c r="R451" i="11"/>
  <c r="R464" i="11"/>
  <c r="R456" i="11"/>
  <c r="R463" i="11"/>
  <c r="R455" i="11"/>
  <c r="R449" i="11"/>
  <c r="R458" i="11"/>
  <c r="R457" i="11"/>
  <c r="R450" i="11"/>
  <c r="R179" i="11"/>
  <c r="R178" i="11"/>
  <c r="R335" i="11"/>
  <c r="R336" i="11"/>
  <c r="R554" i="11"/>
  <c r="R550" i="11"/>
  <c r="R542" i="11"/>
  <c r="R558" i="11"/>
  <c r="R549" i="11"/>
  <c r="R541" i="11"/>
  <c r="R557" i="11"/>
  <c r="R548" i="11"/>
  <c r="R540" i="11"/>
  <c r="R556" i="11"/>
  <c r="R547" i="11"/>
  <c r="R539" i="11"/>
  <c r="R555" i="11"/>
  <c r="R546" i="11"/>
  <c r="R538" i="11"/>
  <c r="R552" i="11"/>
  <c r="R544" i="11"/>
  <c r="R551" i="11"/>
  <c r="R543" i="11"/>
  <c r="R553" i="11"/>
  <c r="R545" i="11"/>
  <c r="R230" i="11"/>
  <c r="R229" i="11"/>
  <c r="R319" i="11"/>
  <c r="R318" i="11"/>
  <c r="R631" i="11"/>
  <c r="R630" i="11"/>
  <c r="R629" i="11"/>
  <c r="R674" i="11"/>
  <c r="R676" i="11"/>
  <c r="R675" i="11"/>
  <c r="R1026" i="11"/>
  <c r="R1025" i="11"/>
  <c r="R1032" i="11"/>
  <c r="R1031" i="11"/>
  <c r="R1030" i="11"/>
  <c r="R1029" i="11"/>
  <c r="R1028" i="11"/>
  <c r="R1027" i="11"/>
  <c r="R565" i="11"/>
  <c r="R564" i="11"/>
  <c r="R212" i="11"/>
  <c r="R211" i="11"/>
  <c r="R210" i="11"/>
  <c r="R209" i="11"/>
  <c r="R208" i="11"/>
  <c r="R175" i="11"/>
  <c r="R174" i="11"/>
  <c r="R173" i="11"/>
  <c r="R172" i="11"/>
  <c r="R171" i="11"/>
  <c r="R170" i="11"/>
  <c r="R177" i="11"/>
  <c r="R176" i="11"/>
  <c r="R1063" i="11"/>
  <c r="R1062" i="11"/>
  <c r="R235" i="11"/>
  <c r="R234" i="11"/>
  <c r="R233" i="11"/>
  <c r="R1022" i="11"/>
  <c r="R1021" i="11"/>
  <c r="R1024" i="11"/>
  <c r="R1023" i="11"/>
  <c r="R1218" i="11"/>
  <c r="R1217" i="11"/>
  <c r="R1223" i="11"/>
  <c r="R1222" i="11"/>
  <c r="R1221" i="11"/>
  <c r="R1220" i="11"/>
  <c r="R1219" i="11"/>
  <c r="R1216" i="11"/>
  <c r="R1215" i="11"/>
  <c r="R151" i="11"/>
  <c r="R150" i="11"/>
  <c r="R149" i="11"/>
  <c r="R153" i="11"/>
  <c r="R152" i="11"/>
  <c r="R534" i="11"/>
  <c r="R526" i="11"/>
  <c r="R518" i="11"/>
  <c r="R510" i="11"/>
  <c r="R502" i="11"/>
  <c r="R533" i="11"/>
  <c r="R525" i="11"/>
  <c r="R517" i="11"/>
  <c r="R509" i="11"/>
  <c r="R501" i="11"/>
  <c r="R532" i="11"/>
  <c r="R524" i="11"/>
  <c r="R516" i="11"/>
  <c r="R508" i="11"/>
  <c r="R531" i="11"/>
  <c r="R523" i="11"/>
  <c r="R515" i="11"/>
  <c r="R507" i="11"/>
  <c r="R530" i="11"/>
  <c r="R522" i="11"/>
  <c r="R514" i="11"/>
  <c r="R506" i="11"/>
  <c r="R536" i="11"/>
  <c r="R528" i="11"/>
  <c r="R520" i="11"/>
  <c r="R512" i="11"/>
  <c r="R504" i="11"/>
  <c r="R535" i="11"/>
  <c r="R527" i="11"/>
  <c r="R519" i="11"/>
  <c r="R511" i="11"/>
  <c r="R503" i="11"/>
  <c r="R521" i="11"/>
  <c r="R513" i="11"/>
  <c r="R505" i="11"/>
  <c r="R537" i="11"/>
  <c r="R529" i="11"/>
  <c r="R191" i="11"/>
  <c r="R190" i="11"/>
  <c r="R189" i="11"/>
  <c r="R188" i="11"/>
  <c r="R187" i="11"/>
  <c r="R186" i="11"/>
  <c r="R193" i="11"/>
  <c r="R192" i="11"/>
  <c r="R1198" i="11"/>
  <c r="R1197" i="11"/>
  <c r="R914" i="11"/>
  <c r="R906" i="11"/>
  <c r="R898" i="11"/>
  <c r="R890" i="11"/>
  <c r="R882" i="11"/>
  <c r="R874" i="11"/>
  <c r="R866" i="11"/>
  <c r="R858" i="11"/>
  <c r="R850" i="11"/>
  <c r="R842" i="11"/>
  <c r="R834" i="11"/>
  <c r="R907" i="11"/>
  <c r="R897" i="11"/>
  <c r="R888" i="11"/>
  <c r="R879" i="11"/>
  <c r="R870" i="11"/>
  <c r="R861" i="11"/>
  <c r="R852" i="11"/>
  <c r="R843" i="11"/>
  <c r="R833" i="11"/>
  <c r="R905" i="11"/>
  <c r="R896" i="11"/>
  <c r="R887" i="11"/>
  <c r="R878" i="11"/>
  <c r="R869" i="11"/>
  <c r="R860" i="11"/>
  <c r="R851" i="11"/>
  <c r="R841" i="11"/>
  <c r="R832" i="11"/>
  <c r="R913" i="11"/>
  <c r="R904" i="11"/>
  <c r="R895" i="11"/>
  <c r="R886" i="11"/>
  <c r="R877" i="11"/>
  <c r="R868" i="11"/>
  <c r="R859" i="11"/>
  <c r="R849" i="11"/>
  <c r="R840" i="11"/>
  <c r="R831" i="11"/>
  <c r="R912" i="11"/>
  <c r="R903" i="11"/>
  <c r="R894" i="11"/>
  <c r="R885" i="11"/>
  <c r="R876" i="11"/>
  <c r="R867" i="11"/>
  <c r="R857" i="11"/>
  <c r="R848" i="11"/>
  <c r="R839" i="11"/>
  <c r="R830" i="11"/>
  <c r="R911" i="11"/>
  <c r="R902" i="11"/>
  <c r="R893" i="11"/>
  <c r="R884" i="11"/>
  <c r="R875" i="11"/>
  <c r="R865" i="11"/>
  <c r="R856" i="11"/>
  <c r="R847" i="11"/>
  <c r="R838" i="11"/>
  <c r="R829" i="11"/>
  <c r="R910" i="11"/>
  <c r="R901" i="11"/>
  <c r="R892" i="11"/>
  <c r="R883" i="11"/>
  <c r="R873" i="11"/>
  <c r="R864" i="11"/>
  <c r="R855" i="11"/>
  <c r="R846" i="11"/>
  <c r="R837" i="11"/>
  <c r="R909" i="11"/>
  <c r="R900" i="11"/>
  <c r="R891" i="11"/>
  <c r="R881" i="11"/>
  <c r="R872" i="11"/>
  <c r="R863" i="11"/>
  <c r="R854" i="11"/>
  <c r="R845" i="11"/>
  <c r="R836" i="11"/>
  <c r="R908" i="11"/>
  <c r="R899" i="11"/>
  <c r="R889" i="11"/>
  <c r="R880" i="11"/>
  <c r="R871" i="11"/>
  <c r="R862" i="11"/>
  <c r="R853" i="11"/>
  <c r="R844" i="11"/>
  <c r="R835" i="11"/>
  <c r="R690" i="11"/>
  <c r="R692" i="11"/>
  <c r="R691" i="11"/>
  <c r="R680" i="11"/>
  <c r="R679" i="11"/>
  <c r="R681" i="11"/>
  <c r="R698" i="11"/>
  <c r="R699" i="11"/>
  <c r="R697" i="11"/>
  <c r="R700" i="11"/>
  <c r="R207" i="11"/>
  <c r="R199" i="11"/>
  <c r="R206" i="11"/>
  <c r="R205" i="11"/>
  <c r="R204" i="11"/>
  <c r="R203" i="11"/>
  <c r="R202" i="11"/>
  <c r="R201" i="11"/>
  <c r="R200" i="11"/>
  <c r="R327" i="11"/>
  <c r="R326" i="11"/>
  <c r="R325" i="11"/>
  <c r="R324" i="11"/>
  <c r="R323" i="11"/>
  <c r="R328" i="11"/>
  <c r="R602" i="11"/>
  <c r="R603" i="11"/>
  <c r="R601" i="11"/>
  <c r="R578" i="11"/>
  <c r="R570" i="11"/>
  <c r="R577" i="11"/>
  <c r="R576" i="11"/>
  <c r="R575" i="11"/>
  <c r="R574" i="11"/>
  <c r="R573" i="11"/>
  <c r="R571" i="11"/>
  <c r="R569" i="11"/>
  <c r="R572" i="11"/>
  <c r="R341" i="11"/>
  <c r="R340" i="11"/>
  <c r="R714" i="11"/>
  <c r="R706" i="11"/>
  <c r="R715" i="11"/>
  <c r="R713" i="11"/>
  <c r="R712" i="11"/>
  <c r="R711" i="11"/>
  <c r="R710" i="11"/>
  <c r="R718" i="11"/>
  <c r="R709" i="11"/>
  <c r="R717" i="11"/>
  <c r="R708" i="11"/>
  <c r="R716" i="11"/>
  <c r="R707" i="11"/>
  <c r="R263" i="11"/>
  <c r="R255" i="11"/>
  <c r="R247" i="11"/>
  <c r="R239" i="11"/>
  <c r="R262" i="11"/>
  <c r="R254" i="11"/>
  <c r="R246" i="11"/>
  <c r="R238" i="11"/>
  <c r="R269" i="11"/>
  <c r="R261" i="11"/>
  <c r="R253" i="11"/>
  <c r="R245" i="11"/>
  <c r="R237" i="11"/>
  <c r="R268" i="11"/>
  <c r="R260" i="11"/>
  <c r="R252" i="11"/>
  <c r="R244" i="11"/>
  <c r="R236" i="11"/>
  <c r="R267" i="11"/>
  <c r="R259" i="11"/>
  <c r="R251" i="11"/>
  <c r="R243" i="11"/>
  <c r="R266" i="11"/>
  <c r="R258" i="11"/>
  <c r="R250" i="11"/>
  <c r="R242" i="11"/>
  <c r="R265" i="11"/>
  <c r="R257" i="11"/>
  <c r="R249" i="11"/>
  <c r="R241" i="11"/>
  <c r="R264" i="11"/>
  <c r="R256" i="11"/>
  <c r="R248" i="11"/>
  <c r="R240" i="11"/>
  <c r="R938" i="11"/>
  <c r="R930" i="11"/>
  <c r="R922" i="11"/>
  <c r="R937" i="11"/>
  <c r="R929" i="11"/>
  <c r="R921" i="11"/>
  <c r="R936" i="11"/>
  <c r="R926" i="11"/>
  <c r="R935" i="11"/>
  <c r="R925" i="11"/>
  <c r="R934" i="11"/>
  <c r="R924" i="11"/>
  <c r="R933" i="11"/>
  <c r="R923" i="11"/>
  <c r="R932" i="11"/>
  <c r="R931" i="11"/>
  <c r="R928" i="11"/>
  <c r="R939" i="11"/>
  <c r="R927" i="11"/>
  <c r="R500" i="11"/>
  <c r="R499" i="11"/>
  <c r="R916" i="11"/>
  <c r="R915" i="11"/>
  <c r="R920" i="11"/>
  <c r="R919" i="11"/>
  <c r="R918" i="11"/>
  <c r="R917" i="11"/>
  <c r="R143" i="11"/>
  <c r="R142" i="11"/>
  <c r="R141" i="11"/>
  <c r="R148" i="11"/>
  <c r="R147" i="11"/>
  <c r="R146" i="11"/>
  <c r="R145" i="11"/>
  <c r="R144" i="11"/>
  <c r="R348" i="11"/>
  <c r="R347" i="11"/>
  <c r="R346" i="11"/>
  <c r="R345" i="11"/>
  <c r="R1098" i="11"/>
  <c r="R1090" i="11"/>
  <c r="R1082" i="11"/>
  <c r="R1074" i="11"/>
  <c r="R1097" i="11"/>
  <c r="R1089" i="11"/>
  <c r="R1081" i="11"/>
  <c r="R1073" i="11"/>
  <c r="R1096" i="11"/>
  <c r="R1086" i="11"/>
  <c r="R1076" i="11"/>
  <c r="R1095" i="11"/>
  <c r="R1085" i="11"/>
  <c r="R1075" i="11"/>
  <c r="R1094" i="11"/>
  <c r="R1084" i="11"/>
  <c r="R1072" i="11"/>
  <c r="R1093" i="11"/>
  <c r="R1083" i="11"/>
  <c r="R1071" i="11"/>
  <c r="R1102" i="11"/>
  <c r="R1092" i="11"/>
  <c r="R1080" i="11"/>
  <c r="R1070" i="11"/>
  <c r="R1101" i="11"/>
  <c r="R1091" i="11"/>
  <c r="R1079" i="11"/>
  <c r="R1069" i="11"/>
  <c r="R1100" i="11"/>
  <c r="R1088" i="11"/>
  <c r="R1078" i="11"/>
  <c r="R1068" i="11"/>
  <c r="R1099" i="11"/>
  <c r="R1087" i="11"/>
  <c r="R1077" i="11"/>
  <c r="R1067" i="11"/>
  <c r="R157" i="11"/>
  <c r="R156" i="11"/>
  <c r="R155" i="11"/>
  <c r="R154" i="11"/>
  <c r="R650" i="11"/>
  <c r="R642" i="11"/>
  <c r="R634" i="11"/>
  <c r="R651" i="11"/>
  <c r="R641" i="11"/>
  <c r="R632" i="11"/>
  <c r="R649" i="11"/>
  <c r="R640" i="11"/>
  <c r="R648" i="11"/>
  <c r="R639" i="11"/>
  <c r="R647" i="11"/>
  <c r="R638" i="11"/>
  <c r="R646" i="11"/>
  <c r="R637" i="11"/>
  <c r="R644" i="11"/>
  <c r="R635" i="11"/>
  <c r="R643" i="11"/>
  <c r="R633" i="11"/>
  <c r="R645" i="11"/>
  <c r="R636" i="11"/>
  <c r="R181" i="11"/>
  <c r="R180" i="11"/>
  <c r="R39" i="11"/>
  <c r="R38" i="11"/>
  <c r="R45" i="11"/>
  <c r="R37" i="11"/>
  <c r="R44" i="11"/>
  <c r="R36" i="11"/>
  <c r="R43" i="11"/>
  <c r="R35" i="11"/>
  <c r="R42" i="11"/>
  <c r="R34" i="11"/>
  <c r="R41" i="11"/>
  <c r="R33" i="11"/>
  <c r="R40" i="11"/>
  <c r="R32" i="11"/>
  <c r="R562" i="11"/>
  <c r="R559" i="11"/>
  <c r="R561" i="11"/>
  <c r="R560" i="11"/>
  <c r="R563" i="11"/>
  <c r="R1012" i="11"/>
  <c r="R1013" i="11"/>
  <c r="R183" i="11"/>
  <c r="R182" i="11"/>
  <c r="R185" i="11"/>
  <c r="R184" i="11"/>
  <c r="R591" i="11"/>
  <c r="R590" i="11"/>
  <c r="R1058" i="11"/>
  <c r="R1059" i="11"/>
  <c r="R486" i="11"/>
  <c r="R478" i="11"/>
  <c r="R493" i="11"/>
  <c r="R485" i="11"/>
  <c r="R477" i="11"/>
  <c r="R492" i="11"/>
  <c r="R484" i="11"/>
  <c r="R476" i="11"/>
  <c r="R491" i="11"/>
  <c r="R483" i="11"/>
  <c r="R475" i="11"/>
  <c r="R488" i="11"/>
  <c r="R480" i="11"/>
  <c r="R487" i="11"/>
  <c r="R479" i="11"/>
  <c r="R481" i="11"/>
  <c r="R474" i="11"/>
  <c r="R473" i="11"/>
  <c r="R490" i="11"/>
  <c r="R489" i="11"/>
  <c r="R482" i="11"/>
  <c r="R682" i="11"/>
  <c r="R687" i="11"/>
  <c r="R686" i="11"/>
  <c r="R685" i="11"/>
  <c r="R684" i="11"/>
  <c r="R683" i="11"/>
  <c r="R689" i="11"/>
  <c r="R688" i="11"/>
  <c r="R1034" i="11"/>
  <c r="R1033" i="11"/>
  <c r="R1040" i="11"/>
  <c r="R1039" i="11"/>
  <c r="R1038" i="11"/>
  <c r="R1037" i="11"/>
  <c r="R1036" i="11"/>
  <c r="R1035" i="11"/>
  <c r="R826" i="11"/>
  <c r="R824" i="11"/>
  <c r="R823" i="11"/>
  <c r="R822" i="11"/>
  <c r="R821" i="11"/>
  <c r="R820" i="11"/>
  <c r="R828" i="11"/>
  <c r="R827" i="11"/>
  <c r="R825" i="11"/>
  <c r="R605" i="11"/>
  <c r="R604" i="11"/>
  <c r="R606" i="11"/>
  <c r="R287" i="11"/>
  <c r="R286" i="11"/>
  <c r="R288" i="11"/>
  <c r="R367" i="11"/>
  <c r="R366" i="11"/>
  <c r="R365" i="11"/>
  <c r="R364" i="11"/>
  <c r="R363" i="11"/>
  <c r="R362" i="11"/>
  <c r="R361" i="11"/>
  <c r="R350" i="11"/>
  <c r="R349" i="11"/>
  <c r="R1042" i="11"/>
  <c r="R1041" i="11"/>
  <c r="R1043" i="11"/>
  <c r="R1052" i="11"/>
  <c r="R1051" i="11"/>
  <c r="R1210" i="11"/>
  <c r="R1209" i="11"/>
  <c r="R1211" i="11"/>
  <c r="R1208" i="11"/>
  <c r="R71" i="11"/>
  <c r="R63" i="11"/>
  <c r="R70" i="11"/>
  <c r="R69" i="11"/>
  <c r="R68" i="11"/>
  <c r="R67" i="11"/>
  <c r="R74" i="11"/>
  <c r="R66" i="11"/>
  <c r="R73" i="11"/>
  <c r="R65" i="11"/>
  <c r="R72" i="11"/>
  <c r="R64" i="11"/>
  <c r="R391" i="11"/>
  <c r="R390" i="11"/>
  <c r="R389" i="11"/>
  <c r="R388" i="11"/>
  <c r="R387" i="11"/>
  <c r="R394" i="11"/>
  <c r="R386" i="11"/>
  <c r="R393" i="11"/>
  <c r="R385" i="11"/>
  <c r="R392" i="11"/>
  <c r="R384" i="11"/>
  <c r="R103" i="11"/>
  <c r="R95" i="11"/>
  <c r="R87" i="11"/>
  <c r="R79" i="11"/>
  <c r="R102" i="11"/>
  <c r="R94" i="11"/>
  <c r="R86" i="11"/>
  <c r="R78" i="11"/>
  <c r="R101" i="11"/>
  <c r="R93" i="11"/>
  <c r="R85" i="11"/>
  <c r="R77" i="11"/>
  <c r="R100" i="11"/>
  <c r="R92" i="11"/>
  <c r="R84" i="11"/>
  <c r="R76" i="11"/>
  <c r="R99" i="11"/>
  <c r="R91" i="11"/>
  <c r="R83" i="11"/>
  <c r="R75" i="11"/>
  <c r="R98" i="11"/>
  <c r="R90" i="11"/>
  <c r="R82" i="11"/>
  <c r="R105" i="11"/>
  <c r="R97" i="11"/>
  <c r="R89" i="11"/>
  <c r="R81" i="11"/>
  <c r="R104" i="11"/>
  <c r="R96" i="11"/>
  <c r="R88" i="11"/>
  <c r="R80" i="11"/>
  <c r="R295" i="11"/>
  <c r="R294" i="11"/>
  <c r="R301" i="11"/>
  <c r="R293" i="11"/>
  <c r="R300" i="11"/>
  <c r="R292" i="11"/>
  <c r="R299" i="11"/>
  <c r="R291" i="11"/>
  <c r="R298" i="11"/>
  <c r="R290" i="11"/>
  <c r="R297" i="11"/>
  <c r="R289" i="11"/>
  <c r="R296" i="11"/>
  <c r="R1016" i="11"/>
  <c r="R1015" i="11"/>
  <c r="R1065" i="11"/>
  <c r="R1064" i="11"/>
  <c r="R954" i="11"/>
  <c r="R946" i="11"/>
  <c r="R953" i="11"/>
  <c r="R945" i="11"/>
  <c r="R958" i="11"/>
  <c r="R948" i="11"/>
  <c r="R957" i="11"/>
  <c r="R947" i="11"/>
  <c r="R956" i="11"/>
  <c r="R944" i="11"/>
  <c r="R955" i="11"/>
  <c r="R943" i="11"/>
  <c r="R952" i="11"/>
  <c r="R942" i="11"/>
  <c r="R951" i="11"/>
  <c r="R941" i="11"/>
  <c r="R960" i="11"/>
  <c r="R950" i="11"/>
  <c r="R940" i="11"/>
  <c r="R959" i="11"/>
  <c r="R949" i="11"/>
  <c r="R586" i="11"/>
  <c r="R587" i="11"/>
  <c r="R585" i="11"/>
  <c r="R584" i="11"/>
  <c r="R583" i="11"/>
  <c r="R582" i="11"/>
  <c r="R589" i="11"/>
  <c r="R580" i="11"/>
  <c r="R588" i="11"/>
  <c r="R579" i="11"/>
  <c r="R581" i="11"/>
  <c r="R727" i="11"/>
  <c r="R726" i="11"/>
  <c r="R725" i="11"/>
  <c r="R214" i="11"/>
  <c r="R213" i="11"/>
  <c r="R6" i="11" l="1"/>
  <c r="H41" i="5"/>
  <c r="H42" i="5"/>
  <c r="H43" i="5"/>
  <c r="H44" i="5" s="1"/>
  <c r="H45" i="5" s="1"/>
  <c r="H46" i="5" s="1"/>
  <c r="H47" i="5" s="1"/>
  <c r="H48" i="5" s="1"/>
  <c r="H49" i="5" s="1"/>
  <c r="H50" i="5" s="1"/>
  <c r="H51" i="5" s="1"/>
  <c r="H52" i="5" s="1"/>
  <c r="H53" i="5" s="1"/>
  <c r="H54" i="5" s="1"/>
  <c r="H55" i="5" s="1"/>
  <c r="H56" i="5" s="1"/>
  <c r="H57" i="5" s="1"/>
  <c r="H58" i="5" s="1"/>
  <c r="H59" i="5" s="1"/>
  <c r="H60" i="5" s="1"/>
  <c r="H61" i="5" s="1"/>
  <c r="H62" i="5" s="1"/>
  <c r="H63" i="5" s="1"/>
  <c r="H64" i="5" s="1"/>
  <c r="H65" i="5" s="1"/>
  <c r="H66" i="5" s="1"/>
  <c r="H67" i="5" s="1"/>
  <c r="H68" i="5" s="1"/>
  <c r="H69" i="5" s="1"/>
  <c r="H70" i="5" s="1"/>
  <c r="H71" i="5" s="1"/>
  <c r="H72" i="5" s="1"/>
  <c r="H73" i="5" s="1"/>
  <c r="H74" i="5" s="1"/>
  <c r="H75" i="5" s="1"/>
  <c r="H76" i="5" s="1"/>
  <c r="H77" i="5" s="1"/>
  <c r="H78" i="5" s="1"/>
  <c r="H79" i="5" s="1"/>
  <c r="H80" i="5" s="1"/>
  <c r="H81" i="5" s="1"/>
  <c r="H82" i="5" s="1"/>
  <c r="H83" i="5" s="1"/>
  <c r="H84" i="5" s="1"/>
  <c r="H85" i="5" s="1"/>
  <c r="H86" i="5" s="1"/>
  <c r="H87" i="5" s="1"/>
  <c r="H88" i="5" s="1"/>
  <c r="H89" i="5" s="1"/>
  <c r="H90" i="5" s="1"/>
  <c r="H91" i="5" s="1"/>
  <c r="H92" i="5" s="1"/>
  <c r="H93" i="5" s="1"/>
  <c r="H94" i="5" s="1"/>
  <c r="H95" i="5" s="1"/>
  <c r="H96" i="5" s="1"/>
  <c r="H97" i="5" s="1"/>
  <c r="H98" i="5" s="1"/>
  <c r="H99" i="5" s="1"/>
  <c r="H100" i="5" s="1"/>
  <c r="H101" i="5" s="1"/>
  <c r="H102" i="5" s="1"/>
  <c r="H103" i="5" s="1"/>
  <c r="H104" i="5" s="1"/>
  <c r="H105" i="5" s="1"/>
  <c r="H106" i="5" s="1"/>
  <c r="H107" i="5" s="1"/>
  <c r="H108" i="5" s="1"/>
  <c r="H109" i="5" s="1"/>
  <c r="H110" i="5" s="1"/>
  <c r="H111" i="5" s="1"/>
  <c r="H112" i="5" s="1"/>
  <c r="H113" i="5" s="1"/>
  <c r="H114" i="5" s="1"/>
  <c r="H115" i="5" s="1"/>
  <c r="H116" i="5" s="1"/>
  <c r="H117" i="5" s="1"/>
  <c r="H118" i="5" s="1"/>
  <c r="H119" i="5" s="1"/>
  <c r="H120" i="5" s="1"/>
  <c r="H121" i="5" s="1"/>
  <c r="H122" i="5" s="1"/>
  <c r="H123" i="5" s="1"/>
  <c r="H124" i="5" s="1"/>
  <c r="H125" i="5" s="1"/>
  <c r="H126" i="5" s="1"/>
  <c r="H127" i="5" s="1"/>
  <c r="H128" i="5" s="1"/>
  <c r="H129" i="5" s="1"/>
  <c r="H130" i="5" s="1"/>
  <c r="H131" i="5" s="1"/>
  <c r="H132" i="5" s="1"/>
  <c r="H133" i="5" s="1"/>
  <c r="H134" i="5" s="1"/>
  <c r="H135" i="5" s="1"/>
  <c r="H136" i="5" s="1"/>
  <c r="H137" i="5" s="1"/>
  <c r="H138" i="5" s="1"/>
  <c r="H139" i="5" s="1"/>
  <c r="H140" i="5" s="1"/>
  <c r="H141" i="5" s="1"/>
  <c r="H142" i="5" s="1"/>
  <c r="H143" i="5" s="1"/>
  <c r="H144" i="5" s="1"/>
  <c r="H145" i="5" s="1"/>
  <c r="H146" i="5" s="1"/>
  <c r="H147" i="5" s="1"/>
  <c r="H148" i="5" s="1"/>
  <c r="H149" i="5" s="1"/>
  <c r="H150" i="5" s="1"/>
  <c r="H151" i="5" s="1"/>
  <c r="H152" i="5" s="1"/>
  <c r="H153" i="5" s="1"/>
  <c r="H154" i="5" s="1"/>
  <c r="H155" i="5" s="1"/>
  <c r="H156" i="5" s="1"/>
  <c r="H157" i="5" s="1"/>
  <c r="H158" i="5" s="1"/>
  <c r="H159" i="5" s="1"/>
  <c r="H160" i="5" s="1"/>
  <c r="H161" i="5" s="1"/>
  <c r="H162" i="5" s="1"/>
  <c r="H163" i="5" s="1"/>
  <c r="H164" i="5" s="1"/>
  <c r="H165" i="5" s="1"/>
  <c r="H166" i="5" s="1"/>
  <c r="H167" i="5" s="1"/>
  <c r="H168" i="5" s="1"/>
  <c r="H169" i="5" s="1"/>
  <c r="H170" i="5" s="1"/>
  <c r="H171" i="5" s="1"/>
  <c r="H172" i="5" s="1"/>
  <c r="H173" i="5" s="1"/>
  <c r="H174" i="5" s="1"/>
  <c r="H175" i="5" s="1"/>
  <c r="H176" i="5" s="1"/>
  <c r="H177" i="5" s="1"/>
  <c r="H178" i="5" s="1"/>
  <c r="H179" i="5" s="1"/>
  <c r="H180" i="5" s="1"/>
  <c r="H181" i="5" s="1"/>
  <c r="H182" i="5" s="1"/>
  <c r="H183" i="5" s="1"/>
  <c r="H184" i="5" s="1"/>
  <c r="H185" i="5" s="1"/>
  <c r="H186" i="5" s="1"/>
  <c r="H187" i="5" s="1"/>
  <c r="H188" i="5" s="1"/>
  <c r="H189" i="5" s="1"/>
  <c r="H190" i="5" s="1"/>
  <c r="H191" i="5" s="1"/>
  <c r="H192" i="5" s="1"/>
  <c r="H193" i="5" s="1"/>
  <c r="H194" i="5" s="1"/>
  <c r="H195" i="5" s="1"/>
  <c r="H196" i="5" s="1"/>
  <c r="H197" i="5" s="1"/>
  <c r="H198" i="5" s="1"/>
  <c r="H199" i="5" s="1"/>
  <c r="H200" i="5" s="1"/>
  <c r="H201" i="5" s="1"/>
  <c r="H202" i="5" s="1"/>
  <c r="H203" i="5" s="1"/>
  <c r="H204" i="5" s="1"/>
  <c r="H205" i="5" s="1"/>
  <c r="H11" i="5"/>
  <c r="H12" i="5"/>
  <c r="H13" i="5"/>
  <c r="H14" i="5" s="1"/>
  <c r="H15" i="5" s="1"/>
  <c r="H16" i="5" s="1"/>
  <c r="H17" i="5" s="1"/>
  <c r="H18" i="5" s="1"/>
  <c r="H19" i="5" s="1"/>
  <c r="H20" i="5" s="1"/>
  <c r="H21" i="5" s="1"/>
  <c r="H22" i="5" s="1"/>
  <c r="H23" i="5" s="1"/>
  <c r="H24" i="5" s="1"/>
  <c r="H25" i="5" s="1"/>
  <c r="H26" i="5" s="1"/>
  <c r="H27" i="5" s="1"/>
  <c r="H28" i="5" s="1"/>
  <c r="H29" i="5" s="1"/>
  <c r="H30" i="5" s="1"/>
  <c r="H31" i="5" s="1"/>
  <c r="H32" i="5" s="1"/>
  <c r="H33" i="5" s="1"/>
  <c r="H34" i="5" s="1"/>
  <c r="H35" i="5" s="1"/>
  <c r="H36" i="5" s="1"/>
  <c r="H37" i="5" s="1"/>
  <c r="H38" i="5" s="1"/>
  <c r="H39" i="5" s="1"/>
</calcChain>
</file>

<file path=xl/comments1.xml><?xml version="1.0" encoding="utf-8"?>
<comments xmlns="http://schemas.openxmlformats.org/spreadsheetml/2006/main">
  <authors>
    <author>"WiltfonM"</author>
  </authors>
  <commentList>
    <comment ref="A1" authorId="0" shapeId="0">
      <text>
        <r>
          <rPr>
            <b/>
            <sz val="9"/>
            <color indexed="81"/>
            <rFont val="Tahoma"/>
            <charset val="1"/>
          </rPr>
          <t>"WiltfonM":</t>
        </r>
        <r>
          <rPr>
            <sz val="9"/>
            <color indexed="81"/>
            <rFont val="Tahoma"/>
            <charset val="1"/>
          </rPr>
          <t xml:space="preserve">
This is 2020 poverty data that is released in Dec. 2021</t>
        </r>
      </text>
    </comment>
  </commentList>
</comments>
</file>

<file path=xl/comments2.xml><?xml version="1.0" encoding="utf-8"?>
<comments xmlns="http://schemas.openxmlformats.org/spreadsheetml/2006/main">
  <authors>
    <author>"WiltfonM"</author>
  </authors>
  <commentList>
    <comment ref="A1" authorId="0" shapeId="0">
      <text>
        <r>
          <rPr>
            <b/>
            <sz val="9"/>
            <color indexed="81"/>
            <rFont val="Tahoma"/>
            <charset val="1"/>
          </rPr>
          <t xml:space="preserve">"WiltfonM": Source data: https://www.oregon.gov/ode/reports-and-data/students/Pages/Student-Enrollment-Reports.aspx
</t>
        </r>
        <r>
          <rPr>
            <sz val="9"/>
            <color indexed="81"/>
            <rFont val="Tahoma"/>
            <charset val="1"/>
          </rPr>
          <t xml:space="preserve">
</t>
        </r>
      </text>
    </comment>
  </commentList>
</comments>
</file>

<file path=xl/comments3.xml><?xml version="1.0" encoding="utf-8"?>
<comments xmlns="http://schemas.openxmlformats.org/spreadsheetml/2006/main">
  <authors>
    <author>"WiltfonM"</author>
  </authors>
  <commentList>
    <comment ref="A1" authorId="0" shapeId="0">
      <text>
        <r>
          <rPr>
            <b/>
            <sz val="9"/>
            <color indexed="81"/>
            <rFont val="Tahoma"/>
            <charset val="1"/>
          </rPr>
          <t>"WiltfonM": Source data: https://www.oregon.gov/ode/reports-and-data/students/Pages/Student-Enrollment-Reports.aspx</t>
        </r>
        <r>
          <rPr>
            <sz val="9"/>
            <color indexed="81"/>
            <rFont val="Tahoma"/>
            <charset val="1"/>
          </rPr>
          <t xml:space="preserve">
</t>
        </r>
      </text>
    </comment>
  </commentList>
</comments>
</file>

<file path=xl/comments4.xml><?xml version="1.0" encoding="utf-8"?>
<comments xmlns="http://schemas.openxmlformats.org/spreadsheetml/2006/main">
  <authors>
    <author>"WiltfonM"</author>
  </authors>
  <commentList>
    <comment ref="B2" authorId="0" shapeId="0">
      <text>
        <r>
          <rPr>
            <sz val="9"/>
            <color indexed="81"/>
            <rFont val="Tahoma"/>
            <charset val="1"/>
          </rPr>
          <t xml:space="preserve">FAQ: https://oese.ed.gov/files/2021/12/Maintenance-of-Equity-updated-FAQs_12.29.21_Final.pdf
</t>
        </r>
      </text>
    </comment>
  </commentList>
</comments>
</file>

<file path=xl/sharedStrings.xml><?xml version="1.0" encoding="utf-8"?>
<sst xmlns="http://schemas.openxmlformats.org/spreadsheetml/2006/main" count="42776" uniqueCount="4954">
  <si>
    <t>Reopened</t>
  </si>
  <si>
    <t>Closed</t>
  </si>
  <si>
    <t>County</t>
  </si>
  <si>
    <t>Attending District Institution ID</t>
  </si>
  <si>
    <t>District Name</t>
  </si>
  <si>
    <t>Lake</t>
  </si>
  <si>
    <t>Adel SD 21</t>
  </si>
  <si>
    <t>Malheur</t>
  </si>
  <si>
    <t>Adrian SD 61</t>
  </si>
  <si>
    <t>Benton</t>
  </si>
  <si>
    <t>Alsea SD 7J</t>
  </si>
  <si>
    <t>Yamhill</t>
  </si>
  <si>
    <t>Amity SD 4J</t>
  </si>
  <si>
    <t>Annex SD 29</t>
  </si>
  <si>
    <t>Gilliam</t>
  </si>
  <si>
    <t>Arlington SD 3</t>
  </si>
  <si>
    <t>Arock SD 81</t>
  </si>
  <si>
    <t>Jackson</t>
  </si>
  <si>
    <t>Ashland SD 5</t>
  </si>
  <si>
    <t>Jefferson</t>
  </si>
  <si>
    <t>Ashwood SD 8</t>
  </si>
  <si>
    <t>Clatsop</t>
  </si>
  <si>
    <t>Astoria SD 1</t>
  </si>
  <si>
    <t>Umatilla</t>
  </si>
  <si>
    <t>Athena-Weston SD 29RJ</t>
  </si>
  <si>
    <t>Baker</t>
  </si>
  <si>
    <t>Baker SD 5J</t>
  </si>
  <si>
    <t>Coos</t>
  </si>
  <si>
    <t>Bandon SD 54</t>
  </si>
  <si>
    <t>Washington</t>
  </si>
  <si>
    <t>Banks SD 13</t>
  </si>
  <si>
    <t>Beaverton SD 48J</t>
  </si>
  <si>
    <t>Deschutes</t>
  </si>
  <si>
    <t>Bend-LaPine Administrative SD 1</t>
  </si>
  <si>
    <t>Lane</t>
  </si>
  <si>
    <t>Bethel SD 52</t>
  </si>
  <si>
    <t>Blachly SD 90</t>
  </si>
  <si>
    <t>Black Butte SD 41</t>
  </si>
  <si>
    <t>Curry</t>
  </si>
  <si>
    <t>Brookings-Harbor SD 17C</t>
  </si>
  <si>
    <t>Burnt River SD 30J</t>
  </si>
  <si>
    <t>Butte Falls SD 91</t>
  </si>
  <si>
    <t>Douglas</t>
  </si>
  <si>
    <t>Camas Valley SD 21J</t>
  </si>
  <si>
    <t>Clackamas</t>
  </si>
  <si>
    <t>Canby SD 86</t>
  </si>
  <si>
    <t>Marion</t>
  </si>
  <si>
    <t>Cascade SD 5</t>
  </si>
  <si>
    <t>Multnomah</t>
  </si>
  <si>
    <t>Centennial SD 28J</t>
  </si>
  <si>
    <t>Central Curry SD 1</t>
  </si>
  <si>
    <t>Linn</t>
  </si>
  <si>
    <t>Central Linn SD 552</t>
  </si>
  <si>
    <t>Central Point SD 6</t>
  </si>
  <si>
    <t>Polk</t>
  </si>
  <si>
    <t>Central SD 13J</t>
  </si>
  <si>
    <t>Clackamas ESD</t>
  </si>
  <si>
    <t>Columbia</t>
  </si>
  <si>
    <t>Clatskanie SD 6J</t>
  </si>
  <si>
    <t>Colton SD 53</t>
  </si>
  <si>
    <t>Condon SD 25J</t>
  </si>
  <si>
    <t>Coos Bay SD 9</t>
  </si>
  <si>
    <t>Coquille SD 8</t>
  </si>
  <si>
    <t>Corbett SD 39</t>
  </si>
  <si>
    <t>Corvallis SD 509J</t>
  </si>
  <si>
    <t>Union</t>
  </si>
  <si>
    <t>Cove SD 15</t>
  </si>
  <si>
    <t>Creswell SD 40</t>
  </si>
  <si>
    <t>Crook</t>
  </si>
  <si>
    <t>Crook County SD</t>
  </si>
  <si>
    <t>Crow-Applegate-Lorane SD 66</t>
  </si>
  <si>
    <t>Culver SD 4</t>
  </si>
  <si>
    <t>Dallas SD 2</t>
  </si>
  <si>
    <t>David Douglas SD 40</t>
  </si>
  <si>
    <t>Dayton SD 8</t>
  </si>
  <si>
    <t>Grant</t>
  </si>
  <si>
    <t>Dayville SD 16J</t>
  </si>
  <si>
    <t>Harney</t>
  </si>
  <si>
    <t>Diamond SD 7</t>
  </si>
  <si>
    <t>Double O SD 28</t>
  </si>
  <si>
    <t>Douglas County SD 15</t>
  </si>
  <si>
    <t>Douglas County SD 4</t>
  </si>
  <si>
    <t>Douglas ESD</t>
  </si>
  <si>
    <t>Drewsey SD 13</t>
  </si>
  <si>
    <t>Wasco</t>
  </si>
  <si>
    <t>Dufur SD 29</t>
  </si>
  <si>
    <t>Eagle Point SD 9</t>
  </si>
  <si>
    <t>Echo SD 5</t>
  </si>
  <si>
    <t>Elgin SD 23</t>
  </si>
  <si>
    <t>Elkton SD 34</t>
  </si>
  <si>
    <t>Wallowa</t>
  </si>
  <si>
    <t>Enterprise SD 21</t>
  </si>
  <si>
    <t>Estacada SD 108</t>
  </si>
  <si>
    <t>Eugene SD 4J</t>
  </si>
  <si>
    <t>Falls City SD 57</t>
  </si>
  <si>
    <t>Fern Ridge SD 28J</t>
  </si>
  <si>
    <t>Forest Grove SD 15</t>
  </si>
  <si>
    <t>Wheeler</t>
  </si>
  <si>
    <t>Fossil SD 21J</t>
  </si>
  <si>
    <t>Frenchglen SD 16</t>
  </si>
  <si>
    <t>Gaston SD 511J</t>
  </si>
  <si>
    <t>Gervais SD 1</t>
  </si>
  <si>
    <t>Gladstone SD 115</t>
  </si>
  <si>
    <t>Glendale SD 77</t>
  </si>
  <si>
    <t>Glide SD 12</t>
  </si>
  <si>
    <t>Josephine</t>
  </si>
  <si>
    <t>Grants Pass SD 7</t>
  </si>
  <si>
    <t>Greater Albany Public SD 8J</t>
  </si>
  <si>
    <t>Gresham-Barlow SD 10J</t>
  </si>
  <si>
    <t>Harney County SD 3</t>
  </si>
  <si>
    <t>Harney County SD 4</t>
  </si>
  <si>
    <t>Harney County Union High SD 1J</t>
  </si>
  <si>
    <t>Harper SD 66</t>
  </si>
  <si>
    <t>Harrisburg SD 7J</t>
  </si>
  <si>
    <t>Helix SD 1</t>
  </si>
  <si>
    <t>Hermiston SD 8</t>
  </si>
  <si>
    <t>Hillsboro SD 1J</t>
  </si>
  <si>
    <t>Hood River</t>
  </si>
  <si>
    <t>Hood River County SD</t>
  </si>
  <si>
    <t>Huntington SD 16J</t>
  </si>
  <si>
    <t>Imbler SD 11</t>
  </si>
  <si>
    <t>InterMountain ESD</t>
  </si>
  <si>
    <t>Morrow</t>
  </si>
  <si>
    <t>Ione SD R2</t>
  </si>
  <si>
    <t>Jefferson County SD 509J</t>
  </si>
  <si>
    <t>Jefferson SD 14J</t>
  </si>
  <si>
    <t>Jewell SD 8</t>
  </si>
  <si>
    <t>John Day SD 3</t>
  </si>
  <si>
    <t>Jordan Valley SD 3</t>
  </si>
  <si>
    <t>Joseph SD 6</t>
  </si>
  <si>
    <t>Junction City SD 69</t>
  </si>
  <si>
    <t>Juntura SD 12</t>
  </si>
  <si>
    <t>Klamath</t>
  </si>
  <si>
    <t>Klamath County SD</t>
  </si>
  <si>
    <t>Klamath Falls City Schools</t>
  </si>
  <si>
    <t>Knappa SD 4</t>
  </si>
  <si>
    <t>La Grande SD 1</t>
  </si>
  <si>
    <t>Lake County SD 7</t>
  </si>
  <si>
    <t>Lake Oswego SD 7J</t>
  </si>
  <si>
    <t>Lane ESD</t>
  </si>
  <si>
    <t>Lebanon Community SD 9</t>
  </si>
  <si>
    <t>Lincoln</t>
  </si>
  <si>
    <t>Lincoln County SD</t>
  </si>
  <si>
    <t>Linn Benton Lincoln ESD</t>
  </si>
  <si>
    <t>Long Creek SD 17</t>
  </si>
  <si>
    <t>Lowell SD 71</t>
  </si>
  <si>
    <t>Malheur County SD 51</t>
  </si>
  <si>
    <t>Mapleton SD 32</t>
  </si>
  <si>
    <t>Marcola SD 79J</t>
  </si>
  <si>
    <t>McKenzie SD 68</t>
  </si>
  <si>
    <t>McMinnville SD 40</t>
  </si>
  <si>
    <t>Medford SD 549C</t>
  </si>
  <si>
    <t>Milton-Freewater Unified SD 7</t>
  </si>
  <si>
    <t>Mitchell SD 55</t>
  </si>
  <si>
    <t>Molalla River SD 35</t>
  </si>
  <si>
    <t>Monroe SD 1J</t>
  </si>
  <si>
    <t>Monument SD 8</t>
  </si>
  <si>
    <t>Morrow SD 1</t>
  </si>
  <si>
    <t>Mt Angel SD 91</t>
  </si>
  <si>
    <t>Multnomah ESD</t>
  </si>
  <si>
    <t>Myrtle Point SD 41</t>
  </si>
  <si>
    <t>Tillamook</t>
  </si>
  <si>
    <t>Neah-Kah-Nie SD 56</t>
  </si>
  <si>
    <t>Nestucca Valley SD 101J</t>
  </si>
  <si>
    <t>Newberg SD 29J</t>
  </si>
  <si>
    <t>North Bend SD 13</t>
  </si>
  <si>
    <t>North Clackamas SD 12</t>
  </si>
  <si>
    <t>North Douglas SD 22</t>
  </si>
  <si>
    <t>North Lake SD 14</t>
  </si>
  <si>
    <t>North Marion SD 15</t>
  </si>
  <si>
    <t>North Powder SD 8J</t>
  </si>
  <si>
    <t>North Santiam SD 29J</t>
  </si>
  <si>
    <t>North Wasco County SD 21</t>
  </si>
  <si>
    <t>Northwest Regional ESD</t>
  </si>
  <si>
    <t>Nyssa SD 26</t>
  </si>
  <si>
    <t>Oakland SD 1</t>
  </si>
  <si>
    <t>Oakridge SD 76</t>
  </si>
  <si>
    <t>ODE JDEP District</t>
  </si>
  <si>
    <t>ODE YCEP District</t>
  </si>
  <si>
    <t>Ontario SD 8C</t>
  </si>
  <si>
    <t>Oregon City SD 62</t>
  </si>
  <si>
    <t>Oregon Trail SD 46</t>
  </si>
  <si>
    <t>Paisley SD 11</t>
  </si>
  <si>
    <t>Parkrose SD 3</t>
  </si>
  <si>
    <t>Pendleton SD 16</t>
  </si>
  <si>
    <t>Perrydale SD 21</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</si>
  <si>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</si>
  <si>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</si>
  <si>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</si>
  <si>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</si>
  <si>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</si>
  <si>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</si>
  <si>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</si>
  <si>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</si>
  <si>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</si>
  <si>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</si>
  <si>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</si>
  <si>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</si>
  <si>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</si>
  <si>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Rainier SD 13</t>
  </si>
  <si>
    <t>Redmond SD 2J</t>
  </si>
  <si>
    <t>Reedsport SD 105</t>
  </si>
  <si>
    <t>Reynolds SD 7</t>
  </si>
  <si>
    <t>Riddle SD 70</t>
  </si>
  <si>
    <t>Riverdale SD 51J</t>
  </si>
  <si>
    <t>Rogue River SD 35</t>
  </si>
  <si>
    <t>Salem-Keizer SD 24J</t>
  </si>
  <si>
    <t>Santiam Canyon SD 129J</t>
  </si>
  <si>
    <t>Scappoose SD 1J</t>
  </si>
  <si>
    <t>Scio SD 95</t>
  </si>
  <si>
    <t>Seaside SD 10</t>
  </si>
  <si>
    <t>Sheridan SD 48J</t>
  </si>
  <si>
    <t>Sherman</t>
  </si>
  <si>
    <t>Sherman County SD</t>
  </si>
  <si>
    <t>Sherwood SD 88J</t>
  </si>
  <si>
    <t>Silver Falls SD 4J</t>
  </si>
  <si>
    <t>Sisters SD 6</t>
  </si>
  <si>
    <t>Siuslaw SD 97J</t>
  </si>
  <si>
    <t>South Harney SD 33</t>
  </si>
  <si>
    <t>South Lane SD 45J3</t>
  </si>
  <si>
    <t>South Umpqua SD 19</t>
  </si>
  <si>
    <t>South Wasco County SD 1</t>
  </si>
  <si>
    <t>Southern Oregon ESD</t>
  </si>
  <si>
    <t>Spray SD 1</t>
  </si>
  <si>
    <t>Springfield SD 19</t>
  </si>
  <si>
    <t>St Helens SD 502</t>
  </si>
  <si>
    <t>St Paul SD 45</t>
  </si>
  <si>
    <t>Stanfield SD 61</t>
  </si>
  <si>
    <t>Suntex SD 10</t>
  </si>
  <si>
    <t>Sutherlin SD 130</t>
  </si>
  <si>
    <t>Sweet Home SD 55</t>
  </si>
  <si>
    <t>Three Rivers/Josephine County SD</t>
  </si>
  <si>
    <t>Tigard-Tualatin SD 23J</t>
  </si>
  <si>
    <t>Tillamook SD 9</t>
  </si>
  <si>
    <t>Troy SD 54</t>
  </si>
  <si>
    <t>Ukiah SD 80R</t>
  </si>
  <si>
    <t>Umatilla SD 6R</t>
  </si>
  <si>
    <t>Union SD 5</t>
  </si>
  <si>
    <t>Vale SD 84</t>
  </si>
  <si>
    <t>Vernonia SD 47J</t>
  </si>
  <si>
    <t>Wallowa SD 12</t>
  </si>
  <si>
    <t>Warrenton-Hammond SD 30</t>
  </si>
  <si>
    <t>West Linn-Wilsonville SD 3J</t>
  </si>
  <si>
    <t>Willamette ESD</t>
  </si>
  <si>
    <t>Willamina SD 30J</t>
  </si>
  <si>
    <t>Winston-Dillard SD 116</t>
  </si>
  <si>
    <t>Woodburn SD 103</t>
  </si>
  <si>
    <t>Yamhill Carlton SD 1</t>
  </si>
  <si>
    <t>Yoncalla SD 32</t>
  </si>
  <si>
    <t>2020-21 Total Enrollment</t>
  </si>
  <si>
    <t>School</t>
  </si>
  <si>
    <t>Adel Elementary School</t>
  </si>
  <si>
    <t>Adrian Elementary School</t>
  </si>
  <si>
    <t>Adrian High School</t>
  </si>
  <si>
    <t>Alsea Charter School</t>
  </si>
  <si>
    <t>Amity Elementary School</t>
  </si>
  <si>
    <t>Amity High School</t>
  </si>
  <si>
    <t>Amity Middle School</t>
  </si>
  <si>
    <t>Eola Hills Charter School</t>
  </si>
  <si>
    <t>Annex Charter School</t>
  </si>
  <si>
    <t>Arlington Community Charter School</t>
  </si>
  <si>
    <t>W W Jones Elementary School</t>
  </si>
  <si>
    <t>Ashland High School</t>
  </si>
  <si>
    <t>Ashland Middle School</t>
  </si>
  <si>
    <t>Bellview Elementary School</t>
  </si>
  <si>
    <t>Helman Elementary School</t>
  </si>
  <si>
    <t>John Muir Outdoor School</t>
  </si>
  <si>
    <t>Walker Elementary School</t>
  </si>
  <si>
    <t>Ashwood Elementary School</t>
  </si>
  <si>
    <t>Astor Elementary School</t>
  </si>
  <si>
    <t>Astoria Middle School</t>
  </si>
  <si>
    <t>Astoria Senior High School</t>
  </si>
  <si>
    <t>Lewis &amp; Clark Elementary School</t>
  </si>
  <si>
    <t>Athena Elementary School</t>
  </si>
  <si>
    <t>Weston Middle School</t>
  </si>
  <si>
    <t>Weston-McEwen High School</t>
  </si>
  <si>
    <t>Baker Early College</t>
  </si>
  <si>
    <t>Baker Early Learning Center</t>
  </si>
  <si>
    <t>Baker High School</t>
  </si>
  <si>
    <t>Baker Middle School</t>
  </si>
  <si>
    <t>Baker Virtual Academy</t>
  </si>
  <si>
    <t>Baker Web Academy</t>
  </si>
  <si>
    <t>Brooklyn Primary School</t>
  </si>
  <si>
    <t>EAGLE CAP Innovative HS</t>
  </si>
  <si>
    <t>Haines Elementary School</t>
  </si>
  <si>
    <t>Keating Elementary School</t>
  </si>
  <si>
    <t>South Baker Intermediate School</t>
  </si>
  <si>
    <t>Bandon Senior High School</t>
  </si>
  <si>
    <t>Harbor Lights Middle School</t>
  </si>
  <si>
    <t>Ocean Crest Elementary School</t>
  </si>
  <si>
    <t>Banks Elementary School</t>
  </si>
  <si>
    <t>Banks High School</t>
  </si>
  <si>
    <t>Banks Middle School</t>
  </si>
  <si>
    <t>Aloha High School</t>
  </si>
  <si>
    <t>Aloha-Huber Park School</t>
  </si>
  <si>
    <t>Arco Iris Spanish Immersion School</t>
  </si>
  <si>
    <t>Arts and Communication Magnet Academy</t>
  </si>
  <si>
    <t>Barnes Elementary School</t>
  </si>
  <si>
    <t>Beaver Acres Elementary School</t>
  </si>
  <si>
    <t>Beaverton Academy of Science and Engineering</t>
  </si>
  <si>
    <t>Beaverton High School</t>
  </si>
  <si>
    <t>Bethany Elementary School</t>
  </si>
  <si>
    <t>Bonny Slope Elementary School</t>
  </si>
  <si>
    <t>Cedar Mill Elementary School</t>
  </si>
  <si>
    <t>Cedar Park Middle School</t>
  </si>
  <si>
    <t>Chehalem Elementary School</t>
  </si>
  <si>
    <t>Community School</t>
  </si>
  <si>
    <t>Conestoga Middle School</t>
  </si>
  <si>
    <t>Cooper Mountain Elementary School</t>
  </si>
  <si>
    <t>Elmonica Elementary School</t>
  </si>
  <si>
    <t>Errol Hassell Elementary School</t>
  </si>
  <si>
    <t>Findley Elementary</t>
  </si>
  <si>
    <t>Fir Grove Elementary School</t>
  </si>
  <si>
    <t>Five Oaks Middle School</t>
  </si>
  <si>
    <t>FLEX Online School</t>
  </si>
  <si>
    <t>Greenway Elementary School</t>
  </si>
  <si>
    <t>Hazeldale Elementary School</t>
  </si>
  <si>
    <t>Highland Park Middle School</t>
  </si>
  <si>
    <t>Hiteon Elementary School</t>
  </si>
  <si>
    <t>Hope Chinese Charter School</t>
  </si>
  <si>
    <t>International School of Beaverton</t>
  </si>
  <si>
    <t>Jacob Wismer Elementary School</t>
  </si>
  <si>
    <t>Kinnaman Elementary School</t>
  </si>
  <si>
    <t>McKay Elementary School</t>
  </si>
  <si>
    <t>McKinley Elementary School</t>
  </si>
  <si>
    <t>Meadow Park Middle School</t>
  </si>
  <si>
    <t>Montclair Elementary School</t>
  </si>
  <si>
    <t>Mountain View Middle School</t>
  </si>
  <si>
    <t>Mountainside High School</t>
  </si>
  <si>
    <t>Nancy Ryles Elementary School</t>
  </si>
  <si>
    <t>Oak Hills Elementary School</t>
  </si>
  <si>
    <t>Park Academy</t>
  </si>
  <si>
    <t>Raleigh Hills Elementary School</t>
  </si>
  <si>
    <t>Raleigh Park Elementary School</t>
  </si>
  <si>
    <t>Ridgewood Elementary School</t>
  </si>
  <si>
    <t>Rock Creek Elementary School</t>
  </si>
  <si>
    <t>Sato Elementary School</t>
  </si>
  <si>
    <t>Scholls Heights Elementary School</t>
  </si>
  <si>
    <t>School of Science &amp; Technology</t>
  </si>
  <si>
    <t>Serendipity</t>
  </si>
  <si>
    <t>Sexton Mountain Elementary School</t>
  </si>
  <si>
    <t>Southridge High School</t>
  </si>
  <si>
    <t>Springville K-8 School</t>
  </si>
  <si>
    <t>Stoller Middle School</t>
  </si>
  <si>
    <t>Sunset High School</t>
  </si>
  <si>
    <t>Terra Linda Elementary School</t>
  </si>
  <si>
    <t>Vose Elementary School</t>
  </si>
  <si>
    <t>West Tualatin View Elementary School</t>
  </si>
  <si>
    <t>Westview High School</t>
  </si>
  <si>
    <t>Whitford Middle School</t>
  </si>
  <si>
    <t>William Walker Elementary School</t>
  </si>
  <si>
    <t>Amity Creek Elementary School</t>
  </si>
  <si>
    <t>Bear Creek Elementary School</t>
  </si>
  <si>
    <t>Bend COIC Dropout Re-engagement Program</t>
  </si>
  <si>
    <t>Bend International School</t>
  </si>
  <si>
    <t>Bend Senior High School</t>
  </si>
  <si>
    <t>Buckingham Elementary School</t>
  </si>
  <si>
    <t>Cascade Middle School</t>
  </si>
  <si>
    <t>Desert Sky Montessori</t>
  </si>
  <si>
    <t>Elk Meadow Elementary School</t>
  </si>
  <si>
    <t>Ensworth Elementary School</t>
  </si>
  <si>
    <t>High Desert Middle School</t>
  </si>
  <si>
    <t>High Lakes Elementary School</t>
  </si>
  <si>
    <t>Highland School at Kenwood Elementary School</t>
  </si>
  <si>
    <t>J Bar J Learning Centers - Boys Ranch Campus</t>
  </si>
  <si>
    <t>J Bar J Learning Centers - Sisters Academy Campus</t>
  </si>
  <si>
    <t>Juniper Elementary School</t>
  </si>
  <si>
    <t>La Pine COIC Dropout Re-engagement Program</t>
  </si>
  <si>
    <t>LaPine Elementary School</t>
  </si>
  <si>
    <t>LaPine Middle School</t>
  </si>
  <si>
    <t>LaPine Senior High School</t>
  </si>
  <si>
    <t>Lava Ridge Elementary School</t>
  </si>
  <si>
    <t>Marshall High School</t>
  </si>
  <si>
    <t>Mountain View Senior High School</t>
  </si>
  <si>
    <t>North Star Elementary</t>
  </si>
  <si>
    <t>Oregon Youth Challenge</t>
  </si>
  <si>
    <t>Pacific Crest Middle School</t>
  </si>
  <si>
    <t>Pilot Butte Middle School</t>
  </si>
  <si>
    <t>Pine Ridge Elementary</t>
  </si>
  <si>
    <t>Ponderosa Elementary</t>
  </si>
  <si>
    <t>R E Jewell Elementary School</t>
  </si>
  <si>
    <t>Realms High School</t>
  </si>
  <si>
    <t>Realms Middle School</t>
  </si>
  <si>
    <t>Rosland Elementary</t>
  </si>
  <si>
    <t>Silver Rail Elementary School</t>
  </si>
  <si>
    <t>Sky View Middle School</t>
  </si>
  <si>
    <t>Skyline High School</t>
  </si>
  <si>
    <t>Summit High School</t>
  </si>
  <si>
    <t>Three Rivers Elementary School</t>
  </si>
  <si>
    <t>Westside Village Magnet School at Kingston Elementary School</t>
  </si>
  <si>
    <t>William E Miller Elementary</t>
  </si>
  <si>
    <t>Bridgeway House</t>
  </si>
  <si>
    <t>Clear Lake Elementary School</t>
  </si>
  <si>
    <t>Danebo Elementary School</t>
  </si>
  <si>
    <t>Fairfield Elementary School</t>
  </si>
  <si>
    <t>Irving Elementary School</t>
  </si>
  <si>
    <t>Jasper Mountain Center</t>
  </si>
  <si>
    <t>Kalapuya High School</t>
  </si>
  <si>
    <t>Looking Glass Center Point School</t>
  </si>
  <si>
    <t>Looking Glass Riverfront School &amp; Career Center</t>
  </si>
  <si>
    <t>Malabon Elementary School</t>
  </si>
  <si>
    <t>Meadow View School</t>
  </si>
  <si>
    <t>Prairie Mountain School</t>
  </si>
  <si>
    <t>SAFE Center School</t>
  </si>
  <si>
    <t>Shasta Middle School</t>
  </si>
  <si>
    <t>Wellsprings Friends School</t>
  </si>
  <si>
    <t>Willamette High School</t>
  </si>
  <si>
    <t>Triangle Lake Charter School</t>
  </si>
  <si>
    <t>Black Butte Elementary School</t>
  </si>
  <si>
    <t>Azalea Middle School</t>
  </si>
  <si>
    <t>Brookings-Harbor High School</t>
  </si>
  <si>
    <t>Kalmiopsis Elementary School</t>
  </si>
  <si>
    <t>Burnt River School</t>
  </si>
  <si>
    <t>Butte Falls Charter School</t>
  </si>
  <si>
    <t>Camas Valley School</t>
  </si>
  <si>
    <t>Baker Prairie Middle School</t>
  </si>
  <si>
    <t>Canby High School</t>
  </si>
  <si>
    <t>Carus School</t>
  </si>
  <si>
    <t>Cecile Trost Elementary School</t>
  </si>
  <si>
    <t>Howard Eccles Elementary School</t>
  </si>
  <si>
    <t>Ninety-One School</t>
  </si>
  <si>
    <t>Philander Lee Elementary School</t>
  </si>
  <si>
    <t>William Knight Elementary School</t>
  </si>
  <si>
    <t>Aumsville Elementary School</t>
  </si>
  <si>
    <t>Cascade Junior High School</t>
  </si>
  <si>
    <t>Cascade Opportunity Center</t>
  </si>
  <si>
    <t>Cascade Senior High School</t>
  </si>
  <si>
    <t>Chemeketa Community College</t>
  </si>
  <si>
    <t>Cloverdale Elementary School</t>
  </si>
  <si>
    <t>Turner Elementary School</t>
  </si>
  <si>
    <t>Butler Creek Elementary School</t>
  </si>
  <si>
    <t>Centennial High School</t>
  </si>
  <si>
    <t>Centennial Middle School</t>
  </si>
  <si>
    <t>Centennial Park School</t>
  </si>
  <si>
    <t>Meadows Elementary</t>
  </si>
  <si>
    <t>Oliver Elementary School</t>
  </si>
  <si>
    <t>Open School East</t>
  </si>
  <si>
    <t>Parklane Elementary School</t>
  </si>
  <si>
    <t>Patrick Lynch Elementary</t>
  </si>
  <si>
    <t>Pleasant Valley Elementary School</t>
  </si>
  <si>
    <t>Powell Butte Elementary School</t>
  </si>
  <si>
    <t>Gold Beach High School</t>
  </si>
  <si>
    <t>Riley Creek Elementary School</t>
  </si>
  <si>
    <t>Central Linn Elementary School</t>
  </si>
  <si>
    <t>Central Linn High School</t>
  </si>
  <si>
    <t>Central Linn Online Academy</t>
  </si>
  <si>
    <t>Central Point Elementary School</t>
  </si>
  <si>
    <t>Crater Academy of Health and Public Services</t>
  </si>
  <si>
    <t>Crater Renaissance Academy</t>
  </si>
  <si>
    <t>Crater School of Business Innovation and Science</t>
  </si>
  <si>
    <t>Hanby Middle School</t>
  </si>
  <si>
    <t>Jewett Elementary School</t>
  </si>
  <si>
    <t>Patrick Elementary School</t>
  </si>
  <si>
    <t>Richardson Elementary School</t>
  </si>
  <si>
    <t>Sams Valley Elementary School</t>
  </si>
  <si>
    <t>Scenic Middle School</t>
  </si>
  <si>
    <t>Ash Creek Elementary School</t>
  </si>
  <si>
    <t>Central High School</t>
  </si>
  <si>
    <t>Independence Elementary School</t>
  </si>
  <si>
    <t>Monmouth Elementary School</t>
  </si>
  <si>
    <t>Talmadge Middle School</t>
  </si>
  <si>
    <t>Clatskanie Elementary School</t>
  </si>
  <si>
    <t>Clatskanie Middle/High School</t>
  </si>
  <si>
    <t>Washington School for the Blind</t>
  </si>
  <si>
    <t>Colton Elementary School</t>
  </si>
  <si>
    <t>Colton High School</t>
  </si>
  <si>
    <t>Colton Middle School</t>
  </si>
  <si>
    <t>Condon Elementary School</t>
  </si>
  <si>
    <t>Condon High School</t>
  </si>
  <si>
    <t>Destinations Academy</t>
  </si>
  <si>
    <t>Eastside School</t>
  </si>
  <si>
    <t>Lighthouse Charter School</t>
  </si>
  <si>
    <t>Madison Elementary School</t>
  </si>
  <si>
    <t>Marshfield Junior High</t>
  </si>
  <si>
    <t>Marshfield Senior High School</t>
  </si>
  <si>
    <t>Millicoma School</t>
  </si>
  <si>
    <t>Resource Link Charter School</t>
  </si>
  <si>
    <t>Sunset School</t>
  </si>
  <si>
    <t>Coquille Junior Senior High</t>
  </si>
  <si>
    <t>Coquille Valley Elementary</t>
  </si>
  <si>
    <t>Lincoln School of Early Learning</t>
  </si>
  <si>
    <t>Winter Lakes Elementary</t>
  </si>
  <si>
    <t>Winter Lakes High</t>
  </si>
  <si>
    <t>Corbett School</t>
  </si>
  <si>
    <t>Adams Elementary School</t>
  </si>
  <si>
    <t>Cheldelin Middle School</t>
  </si>
  <si>
    <t>Corvallis High School</t>
  </si>
  <si>
    <t>Crescent Valley High School</t>
  </si>
  <si>
    <t>Franklin School</t>
  </si>
  <si>
    <t>Garfield Elementary School</t>
  </si>
  <si>
    <t>Husky Elementary School</t>
  </si>
  <si>
    <t xml:space="preserve">Inavale Community Partners dba Muddy Creek Charter School </t>
  </si>
  <si>
    <t>Jaguar Elementary School</t>
  </si>
  <si>
    <t>Lincoln Elementary School</t>
  </si>
  <si>
    <t>Linus Pauling Middle School</t>
  </si>
  <si>
    <t>Mt View Elementary School</t>
  </si>
  <si>
    <t>Wildcat Elementary School</t>
  </si>
  <si>
    <t>YES House Alternative School</t>
  </si>
  <si>
    <t>Cove Charter School</t>
  </si>
  <si>
    <t>Creslane Elementary School</t>
  </si>
  <si>
    <t>Creswell High School</t>
  </si>
  <si>
    <t>Creswell Middle School</t>
  </si>
  <si>
    <t>Barnes Butte Elementary</t>
  </si>
  <si>
    <t>Brothers Elementary School</t>
  </si>
  <si>
    <t>Crook County High School</t>
  </si>
  <si>
    <t>Crook County Middle School</t>
  </si>
  <si>
    <t>Crooked River Elementary School</t>
  </si>
  <si>
    <t>Paulina School</t>
  </si>
  <si>
    <t>Pioneer Secondary Alternative High School</t>
  </si>
  <si>
    <t>Powell Butte Community Charter School</t>
  </si>
  <si>
    <t>Prineville COIC Dropout Re-engagement Program</t>
  </si>
  <si>
    <t>Steins Pillar Elementary</t>
  </si>
  <si>
    <t>Applegate Elementary School</t>
  </si>
  <si>
    <t>Crow Middle/High School</t>
  </si>
  <si>
    <t>Culver Elementary School</t>
  </si>
  <si>
    <t>Culver High School</t>
  </si>
  <si>
    <t>Culver Middle School</t>
  </si>
  <si>
    <t>Dallas Community Charter</t>
  </si>
  <si>
    <t>Dallas High School</t>
  </si>
  <si>
    <t>LaCreole Middle School</t>
  </si>
  <si>
    <t>Luckiamute Valley Charter School</t>
  </si>
  <si>
    <t>Lyle Elementary School</t>
  </si>
  <si>
    <t>Oakdale Heights Elementary School</t>
  </si>
  <si>
    <t>Polk ADTC</t>
  </si>
  <si>
    <t>Whitworth Elementary School</t>
  </si>
  <si>
    <t>Alice Ott Middle School</t>
  </si>
  <si>
    <t>Arthur Academy</t>
  </si>
  <si>
    <t>Cherry Park Elementary School</t>
  </si>
  <si>
    <t>David Douglas High School</t>
  </si>
  <si>
    <t>Earl Boyles Elementary</t>
  </si>
  <si>
    <t>Floyd Light Middle School</t>
  </si>
  <si>
    <t>Gilbert Heights Elementary School</t>
  </si>
  <si>
    <t>Gilbert Park Elementary School</t>
  </si>
  <si>
    <t>Lincoln Park Elementary School</t>
  </si>
  <si>
    <t>Menlo Park Elementary School</t>
  </si>
  <si>
    <t>Mill Park Elementary School</t>
  </si>
  <si>
    <t>Ron Russell Middle School</t>
  </si>
  <si>
    <t>Ventura Park Elementary School</t>
  </si>
  <si>
    <t>West Powellhurst Elementary School</t>
  </si>
  <si>
    <t>Dayton Grade School</t>
  </si>
  <si>
    <t>Dayton High School</t>
  </si>
  <si>
    <t>Dayton Jr High School</t>
  </si>
  <si>
    <t>Dayville School</t>
  </si>
  <si>
    <t>Diamond Elementary School</t>
  </si>
  <si>
    <t>Double O Elementary School</t>
  </si>
  <si>
    <t>Days Creek Charter School</t>
  </si>
  <si>
    <t>Eastwood Elementary School</t>
  </si>
  <si>
    <t>Fullerton IV Elementary School</t>
  </si>
  <si>
    <t>Green Elementary School</t>
  </si>
  <si>
    <t>Hucrest Elementary School</t>
  </si>
  <si>
    <t>John C Fremont Middle School</t>
  </si>
  <si>
    <t>Joseph Lane Middle School</t>
  </si>
  <si>
    <t>Melrose Elementary School</t>
  </si>
  <si>
    <t>Phoenix School</t>
  </si>
  <si>
    <t>Phoenix School of Roseburg - Deer Creek</t>
  </si>
  <si>
    <t>Rose School</t>
  </si>
  <si>
    <t>Roseburg High School</t>
  </si>
  <si>
    <t>Sunnyslope Elementary School</t>
  </si>
  <si>
    <t>Winchester Elementary</t>
  </si>
  <si>
    <t>Therapeutic Learning Center</t>
  </si>
  <si>
    <t>Drewsey Elementary School</t>
  </si>
  <si>
    <t>Dufur School</t>
  </si>
  <si>
    <t>Crater Lake Academy</t>
  </si>
  <si>
    <t>Eagle Point High School</t>
  </si>
  <si>
    <t>Eagle Point Middle School</t>
  </si>
  <si>
    <t>Eagle Rock Elementary School</t>
  </si>
  <si>
    <t>Hillside Elementary</t>
  </si>
  <si>
    <t>Kids Unlimited Academy White City</t>
  </si>
  <si>
    <t>Lake Creek Learning Center</t>
  </si>
  <si>
    <t>Shady Cove School</t>
  </si>
  <si>
    <t>Table Rock Elementary</t>
  </si>
  <si>
    <t>URCEO-Upper Rogue Center for Educational Opportunities</t>
  </si>
  <si>
    <t>White Mountain Middle School</t>
  </si>
  <si>
    <t>Echo School</t>
  </si>
  <si>
    <t>Elgin High School</t>
  </si>
  <si>
    <t>Stella Mayfield Elementary School</t>
  </si>
  <si>
    <t>Elkton Charter School</t>
  </si>
  <si>
    <t>Enterprise Elementary School</t>
  </si>
  <si>
    <t>Enterprise High School</t>
  </si>
  <si>
    <t>Clackamas River Elementary School</t>
  </si>
  <si>
    <t>Estacada High School</t>
  </si>
  <si>
    <t>Estacada Middle School</t>
  </si>
  <si>
    <t>River Mill Elementary School</t>
  </si>
  <si>
    <t>Summit Community College High School</t>
  </si>
  <si>
    <t>Summit Learning Charter</t>
  </si>
  <si>
    <t>Arts and Technology Academy at Jefferson</t>
  </si>
  <si>
    <t>Awbrey Park Elementary School</t>
  </si>
  <si>
    <t>Buena Vista Elementary School</t>
  </si>
  <si>
    <t>Cal Young Middle School</t>
  </si>
  <si>
    <t xml:space="preserve">Camas Ridge Community Elementary </t>
  </si>
  <si>
    <t>Cesar Chavez Elementary School</t>
  </si>
  <si>
    <t>Charlemagne French Immersion Elementary School</t>
  </si>
  <si>
    <t>Chinese Language Immersion School</t>
  </si>
  <si>
    <t>Churchill High School</t>
  </si>
  <si>
    <t>Coburg Community Charter School</t>
  </si>
  <si>
    <t>Corridor Elementary School</t>
  </si>
  <si>
    <t>Edgewood Community Elementary School</t>
  </si>
  <si>
    <t>Edison Elementary School</t>
  </si>
  <si>
    <t>Eugene Education Options</t>
  </si>
  <si>
    <t>Family School</t>
  </si>
  <si>
    <t>Gilham Elementary School</t>
  </si>
  <si>
    <t>Holt Elementary School</t>
  </si>
  <si>
    <t>Howard Elementary School</t>
  </si>
  <si>
    <t>Kelly Middle School</t>
  </si>
  <si>
    <t>Kennedy Middle School</t>
  </si>
  <si>
    <t>Madison Middle School</t>
  </si>
  <si>
    <t>McCornack Elementary School</t>
  </si>
  <si>
    <t>Monroe Middle School</t>
  </si>
  <si>
    <t>Network Charter School</t>
  </si>
  <si>
    <t>New Roads</t>
  </si>
  <si>
    <t>North Eugene High School</t>
  </si>
  <si>
    <t>Pathways and PRD Program</t>
  </si>
  <si>
    <t>Ridgeline Montessori</t>
  </si>
  <si>
    <t>River Road Campus</t>
  </si>
  <si>
    <t>River Road/El Camino del Rio Elementary School</t>
  </si>
  <si>
    <t>Roosevelt Middle School</t>
  </si>
  <si>
    <t>Sheldon High School</t>
  </si>
  <si>
    <t>South Eugene High School</t>
  </si>
  <si>
    <t>Spencer Butte Middle School</t>
  </si>
  <si>
    <t>Spring Creek Elementary School</t>
  </si>
  <si>
    <t>Stepping Stone Lodge</t>
  </si>
  <si>
    <t>Twin Oaks Elementary School</t>
  </si>
  <si>
    <t>Twin Rivers Charter School</t>
  </si>
  <si>
    <t>Village School</t>
  </si>
  <si>
    <t>Willagillespie Elementary School</t>
  </si>
  <si>
    <t>Yujin Gakuen Elementary School</t>
  </si>
  <si>
    <t>Falls City Elementary School</t>
  </si>
  <si>
    <t>Falls City High School</t>
  </si>
  <si>
    <t>Elmira Elementary School</t>
  </si>
  <si>
    <t>Elmira High School</t>
  </si>
  <si>
    <t>Fern Ridge Middle School</t>
  </si>
  <si>
    <t>Veneta Elementary School</t>
  </si>
  <si>
    <t>West Lane Technology Learning Center</t>
  </si>
  <si>
    <t>Cornelius Elementary School</t>
  </si>
  <si>
    <t>CREATE</t>
  </si>
  <si>
    <t>Dilley Elementary School</t>
  </si>
  <si>
    <t>Echo Shaw Elementary School</t>
  </si>
  <si>
    <t>Fern Hill Elementary School</t>
  </si>
  <si>
    <t>Forest Grove Community School</t>
  </si>
  <si>
    <t>Forest Grove High School</t>
  </si>
  <si>
    <t>Harvey Clarke Elementary School</t>
  </si>
  <si>
    <t>Joseph Gale Elementary School</t>
  </si>
  <si>
    <t>Neil Armstrong Middle School</t>
  </si>
  <si>
    <t>Oak Grove Academy</t>
  </si>
  <si>
    <t>Tom McCall Upper Elementary</t>
  </si>
  <si>
    <t>Fossil Charter School</t>
  </si>
  <si>
    <t>Frenchglen Elementary School</t>
  </si>
  <si>
    <t>Gaston Elementary School</t>
  </si>
  <si>
    <t>Gaston Jr/Sr High School</t>
  </si>
  <si>
    <t>Victory Academy</t>
  </si>
  <si>
    <t>Frontier Charter Academy</t>
  </si>
  <si>
    <t>Gervais Elementary School</t>
  </si>
  <si>
    <t>Gervais High School</t>
  </si>
  <si>
    <t>Gervais Middle School</t>
  </si>
  <si>
    <t>Samuel Brown Academy</t>
  </si>
  <si>
    <t>Gladstone Center for Children and Families</t>
  </si>
  <si>
    <t>Gladstone High School</t>
  </si>
  <si>
    <t>John Wetten Elementary School</t>
  </si>
  <si>
    <t>Walter L Kraxberger Middle School</t>
  </si>
  <si>
    <t>Glendale Community Charter School</t>
  </si>
  <si>
    <t>Glendale Elementary School</t>
  </si>
  <si>
    <t>Glide Elementary School</t>
  </si>
  <si>
    <t>Glide High School</t>
  </si>
  <si>
    <t>Glide Middle School</t>
  </si>
  <si>
    <t>Allen Dale Elementary School</t>
  </si>
  <si>
    <t>Grants Pass High School</t>
  </si>
  <si>
    <t>Highland Elementary School</t>
  </si>
  <si>
    <t>North Middle School</t>
  </si>
  <si>
    <t>Parkside Elementary</t>
  </si>
  <si>
    <t>Redwood Elementary School</t>
  </si>
  <si>
    <t>Riverside Elementary School</t>
  </si>
  <si>
    <t>South Middle School</t>
  </si>
  <si>
    <t>Albany Options School</t>
  </si>
  <si>
    <t>Calapooia Middle School</t>
  </si>
  <si>
    <t>Central Elementary School</t>
  </si>
  <si>
    <t>Lafayette Elementary School</t>
  </si>
  <si>
    <t>Liberty Elementary School</t>
  </si>
  <si>
    <t>Meadow Ridge Elementary</t>
  </si>
  <si>
    <t>Memorial Middle School</t>
  </si>
  <si>
    <t>North Albany Elementary School</t>
  </si>
  <si>
    <t>North Albany Middle School</t>
  </si>
  <si>
    <t>Oak Elementary School</t>
  </si>
  <si>
    <t>Oak Grove Elementary School</t>
  </si>
  <si>
    <t>Periwinkle Elementary School</t>
  </si>
  <si>
    <t>South Albany High School</t>
  </si>
  <si>
    <t>South Shore Elementary School</t>
  </si>
  <si>
    <t>Sunrise Elementary School</t>
  </si>
  <si>
    <t>Takena Elementary School</t>
  </si>
  <si>
    <t>Tangent Elementary School</t>
  </si>
  <si>
    <t>Timber Ridge School</t>
  </si>
  <si>
    <t>Waverly Elementary School</t>
  </si>
  <si>
    <t>West Albany High School</t>
  </si>
  <si>
    <t>Center for Advanced Learning</t>
  </si>
  <si>
    <t>Clear Creek Middle School</t>
  </si>
  <si>
    <t>Deep Creek – Damascus K-8 School</t>
  </si>
  <si>
    <t>Dexter McCarty Middle School</t>
  </si>
  <si>
    <t>East Gresham Elementary School</t>
  </si>
  <si>
    <t>East Orient Elementary School</t>
  </si>
  <si>
    <t>Gordon Russell Middle School</t>
  </si>
  <si>
    <t>Gresham Arthur Academy</t>
  </si>
  <si>
    <t>Gresham High School</t>
  </si>
  <si>
    <t>Hall Elementary School</t>
  </si>
  <si>
    <t>Hogan Cedars Elementary School</t>
  </si>
  <si>
    <t>Hollydale Elementary School</t>
  </si>
  <si>
    <t>Kelly Creek Elementary School</t>
  </si>
  <si>
    <t>Lewis and Clark Montessori Charter School</t>
  </si>
  <si>
    <t>Metro East Web Academy</t>
  </si>
  <si>
    <t>North Gresham Elementary School</t>
  </si>
  <si>
    <t>Powell Valley Elementary School</t>
  </si>
  <si>
    <t xml:space="preserve">Rosemary Anderson High School - East (Gresham)  </t>
  </si>
  <si>
    <t>Sam Barlow High School</t>
  </si>
  <si>
    <t>Springwater Trail High School</t>
  </si>
  <si>
    <t>West Gresham Elementary School</t>
  </si>
  <si>
    <t>West Orient Middle School</t>
  </si>
  <si>
    <t>Burns Alternative School</t>
  </si>
  <si>
    <t>Burns High School</t>
  </si>
  <si>
    <t>Henry L Slater Elementary School</t>
  </si>
  <si>
    <t>Hines Middle School</t>
  </si>
  <si>
    <t>Crane Elementary School</t>
  </si>
  <si>
    <t>Oregon Family School</t>
  </si>
  <si>
    <t>Crane Union High School</t>
  </si>
  <si>
    <t>Silvies River Charter School</t>
  </si>
  <si>
    <t>Harper Charter School</t>
  </si>
  <si>
    <t>Harrisburg Elementary School</t>
  </si>
  <si>
    <t>Harrisburg High School</t>
  </si>
  <si>
    <t>Harrisburg Middle School</t>
  </si>
  <si>
    <t>Helix School</t>
  </si>
  <si>
    <t>Armand Larive Middle School</t>
  </si>
  <si>
    <t>Desert View Elementary School</t>
  </si>
  <si>
    <t>Hermiston High School</t>
  </si>
  <si>
    <t>Highland Hills Elementary School</t>
  </si>
  <si>
    <t>Rocky Heights Elementary School</t>
  </si>
  <si>
    <t>Sandstone Middle School</t>
  </si>
  <si>
    <t>Sunset Elementary School</t>
  </si>
  <si>
    <t>West Park Elementary School</t>
  </si>
  <si>
    <t>High Desert ESD</t>
  </si>
  <si>
    <t>Brookwood Elementary School</t>
  </si>
  <si>
    <t>Butternut Creek Elementary School</t>
  </si>
  <si>
    <t>Century High School</t>
  </si>
  <si>
    <t>City View Charter School</t>
  </si>
  <si>
    <t>Evergreen Jr High School</t>
  </si>
  <si>
    <t>Farmington View Elementary School</t>
  </si>
  <si>
    <t>Free Orchards Elementary School</t>
  </si>
  <si>
    <t>Glencoe High School</t>
  </si>
  <si>
    <t>Groner K-8</t>
  </si>
  <si>
    <t>Hillsboro High School</t>
  </si>
  <si>
    <t>Hillsboro Online Academy</t>
  </si>
  <si>
    <t>Imlay Elementary School</t>
  </si>
  <si>
    <t>Indian Hills Elementary School</t>
  </si>
  <si>
    <t>J W Poynter Middle School</t>
  </si>
  <si>
    <t>Jackson Elementary School</t>
  </si>
  <si>
    <t>Ladd Acres Elementary School</t>
  </si>
  <si>
    <t>Lenox Elementary School</t>
  </si>
  <si>
    <t>Liberty High School</t>
  </si>
  <si>
    <t>Lincoln Street Elementary School</t>
  </si>
  <si>
    <t>Minter Bridge Elementary School</t>
  </si>
  <si>
    <t>Mooberry Elementary School</t>
  </si>
  <si>
    <t>North Plains Elementary School</t>
  </si>
  <si>
    <t>Orenco Elementary School</t>
  </si>
  <si>
    <t>Paul L Patterson Elementary School</t>
  </si>
  <si>
    <t>Quatama Elementary School</t>
  </si>
  <si>
    <t>R A Brown Middle School</t>
  </si>
  <si>
    <t>Reedville Elementary School</t>
  </si>
  <si>
    <t>Rosedale Elementary School</t>
  </si>
  <si>
    <t>South Meadows Middle School</t>
  </si>
  <si>
    <t>Tobias Elementary School</t>
  </si>
  <si>
    <t>W L Henry Elementary School</t>
  </si>
  <si>
    <t>W Verne McKinney Elementary School</t>
  </si>
  <si>
    <t>West Union Elementary School</t>
  </si>
  <si>
    <t>Witch Hazel Elementary School</t>
  </si>
  <si>
    <t>Cascade Locks School</t>
  </si>
  <si>
    <t>Hood River Middle School</t>
  </si>
  <si>
    <t>Hood River Valley High School</t>
  </si>
  <si>
    <t>May Street Elementary School</t>
  </si>
  <si>
    <t>Mid Valley Elementary School</t>
  </si>
  <si>
    <t>Parkdale Elementary School</t>
  </si>
  <si>
    <t>The Next Door</t>
  </si>
  <si>
    <t>Westside Elementary School</t>
  </si>
  <si>
    <t>WyEast Middle School</t>
  </si>
  <si>
    <t>Huntington School</t>
  </si>
  <si>
    <t>Imbler Charter School</t>
  </si>
  <si>
    <t>InterMountain Virtual Learning Academy</t>
  </si>
  <si>
    <t>Ione Community Charter School</t>
  </si>
  <si>
    <t>Big Muddy Elementary</t>
  </si>
  <si>
    <t>Bridges High School</t>
  </si>
  <si>
    <t>Buff Elementary School</t>
  </si>
  <si>
    <t>Jefferson County Middle School</t>
  </si>
  <si>
    <t>Madras Elementary School</t>
  </si>
  <si>
    <t>Madras High School</t>
  </si>
  <si>
    <t>Metolius Elementary School</t>
  </si>
  <si>
    <t>Warm Springs K-8 Academy</t>
  </si>
  <si>
    <t>Jefferson Elementary School</t>
  </si>
  <si>
    <t>Jefferson High School</t>
  </si>
  <si>
    <t>Jefferson Middle School</t>
  </si>
  <si>
    <t>Jewell School</t>
  </si>
  <si>
    <t>Grant Union Junior/Senior High School</t>
  </si>
  <si>
    <t>Humbolt Elementary School</t>
  </si>
  <si>
    <t>Seneca Elementary School</t>
  </si>
  <si>
    <t>Jordan Valley Elementary School</t>
  </si>
  <si>
    <t>Jordan Valley High School</t>
  </si>
  <si>
    <t>Rockville Elementary School</t>
  </si>
  <si>
    <t>Imnaha Elementary School</t>
  </si>
  <si>
    <t>Joseph Charter School</t>
  </si>
  <si>
    <t>Junction City High School</t>
  </si>
  <si>
    <t>Laurel Elementary School</t>
  </si>
  <si>
    <t>Oaklea Middle School</t>
  </si>
  <si>
    <t>Territorial Elementary School</t>
  </si>
  <si>
    <t>Juntura Elementary School</t>
  </si>
  <si>
    <t>Bonanza Elementary School</t>
  </si>
  <si>
    <t>Bonanza Junior/Senior High School</t>
  </si>
  <si>
    <t>Brixner Junior High School</t>
  </si>
  <si>
    <t>Chiloquin Elementary School</t>
  </si>
  <si>
    <t>Chiloquin High School</t>
  </si>
  <si>
    <t>Falcon Heights</t>
  </si>
  <si>
    <t>Ferguson Elementary School</t>
  </si>
  <si>
    <t>Gearhart Elementary School</t>
  </si>
  <si>
    <t>Gilchrist Elementary School</t>
  </si>
  <si>
    <t>Gilchrist Junior/Senior High School</t>
  </si>
  <si>
    <t>Henley Elementary School</t>
  </si>
  <si>
    <t>Henley High School</t>
  </si>
  <si>
    <t>Henley Middle School</t>
  </si>
  <si>
    <t>Keno Elementary School</t>
  </si>
  <si>
    <t>Lost River High School</t>
  </si>
  <si>
    <t>Malin Elementary School</t>
  </si>
  <si>
    <t>Mazama High School</t>
  </si>
  <si>
    <t>Merrill Elementary School</t>
  </si>
  <si>
    <t>Peterson Elementary School</t>
  </si>
  <si>
    <t>Sage Community School</t>
  </si>
  <si>
    <t>Shasta Elementary School</t>
  </si>
  <si>
    <t>Stearns Elementary School</t>
  </si>
  <si>
    <t>EagleRidge High School</t>
  </si>
  <si>
    <t>Joseph Conger Elementary School</t>
  </si>
  <si>
    <t>Klamath Basin Behavioral Health (KBBH)</t>
  </si>
  <si>
    <t>Klamath Learning Center</t>
  </si>
  <si>
    <t>Klamath Union High School</t>
  </si>
  <si>
    <t>Mills Elementary School</t>
  </si>
  <si>
    <t>Pelican Elementary School</t>
  </si>
  <si>
    <t>Ponderosa Middle School</t>
  </si>
  <si>
    <t>Roosevelt Elementary School</t>
  </si>
  <si>
    <t>Hilda Lahti Elementary School</t>
  </si>
  <si>
    <t>Knappa High School</t>
  </si>
  <si>
    <t>Greenwood Elementary School</t>
  </si>
  <si>
    <t>Island City Elementary School</t>
  </si>
  <si>
    <t>La Grande High School</t>
  </si>
  <si>
    <t>La Grande Middle School</t>
  </si>
  <si>
    <t>Rising Stars Day Treatment</t>
  </si>
  <si>
    <t>Daly Middle School</t>
  </si>
  <si>
    <t>Fremont/Hay Elementary School</t>
  </si>
  <si>
    <t>Lakeview Senior High School</t>
  </si>
  <si>
    <t>Union Elementary School</t>
  </si>
  <si>
    <t>Forest Hills Elementary School</t>
  </si>
  <si>
    <t>Hallinan Elementary School</t>
  </si>
  <si>
    <t>Harmony Academy</t>
  </si>
  <si>
    <t>Lake Grove Elementary School</t>
  </si>
  <si>
    <t>Lake Oswego Middle School</t>
  </si>
  <si>
    <t>Lake Oswego Senior High School</t>
  </si>
  <si>
    <t>Lakeridge High School</t>
  </si>
  <si>
    <t>Lakeridge Middle School</t>
  </si>
  <si>
    <t>Oak Creek Elementary School</t>
  </si>
  <si>
    <t>River Grove Elementary School</t>
  </si>
  <si>
    <t>Westridge Elementary School</t>
  </si>
  <si>
    <t>Martin Luther King Jr. Education Center</t>
  </si>
  <si>
    <t>Cascades School</t>
  </si>
  <si>
    <t>Green Acres School</t>
  </si>
  <si>
    <t>Hamilton Creek School</t>
  </si>
  <si>
    <t>Lacomb School</t>
  </si>
  <si>
    <t>Lebanon High School</t>
  </si>
  <si>
    <t>Pioneer School</t>
  </si>
  <si>
    <t>Riverview School</t>
  </si>
  <si>
    <t>Sand Ridge Charter School</t>
  </si>
  <si>
    <t>Seven Oak Middle School</t>
  </si>
  <si>
    <t>Crestview Heights School</t>
  </si>
  <si>
    <t>Eddyville Charter School</t>
  </si>
  <si>
    <t>Lincoln City Career Technical High School</t>
  </si>
  <si>
    <t>Newport High School</t>
  </si>
  <si>
    <t>Newport Middle School</t>
  </si>
  <si>
    <t>Oceanlake Elementary School</t>
  </si>
  <si>
    <t>Sam Case Elementary</t>
  </si>
  <si>
    <t>Siletz Valley Schools</t>
  </si>
  <si>
    <t>Taft Elementary School</t>
  </si>
  <si>
    <t>Taft High School</t>
  </si>
  <si>
    <t>Taft Middle School</t>
  </si>
  <si>
    <t>Toledo Elementary School</t>
  </si>
  <si>
    <t>Toledo Jr. High</t>
  </si>
  <si>
    <t>Toledo Senior High School</t>
  </si>
  <si>
    <t>Waldport High School</t>
  </si>
  <si>
    <t>Waldport Middle School</t>
  </si>
  <si>
    <t>Yaquina View Elementary</t>
  </si>
  <si>
    <t>Childrens Farm Home</t>
  </si>
  <si>
    <t>Old Mill Center for Children &amp; Families</t>
  </si>
  <si>
    <t>Wake Robin School</t>
  </si>
  <si>
    <t>Long Creek School</t>
  </si>
  <si>
    <t>Bridge Charter Academy</t>
  </si>
  <si>
    <t>Lowell Junior/Senior High School</t>
  </si>
  <si>
    <t>Lundy Elementary School</t>
  </si>
  <si>
    <t>Mountain View Academy</t>
  </si>
  <si>
    <t>Mapleton Elementary School</t>
  </si>
  <si>
    <t>Mapleton Jr/Sr High School</t>
  </si>
  <si>
    <t>Marcola Elementary School</t>
  </si>
  <si>
    <t>Mohawk High School</t>
  </si>
  <si>
    <t>TEACH-NW</t>
  </si>
  <si>
    <t>McKenzie River Community School</t>
  </si>
  <si>
    <t>Columbus Elementary School</t>
  </si>
  <si>
    <t>Duniway Middle School</t>
  </si>
  <si>
    <t>Grandhaven Elementary School</t>
  </si>
  <si>
    <t>McMinnville High School</t>
  </si>
  <si>
    <t>Memorial Elementary School</t>
  </si>
  <si>
    <t>Newby Elementary School</t>
  </si>
  <si>
    <t>Patton Middle School</t>
  </si>
  <si>
    <t>Sue Buel Elementary</t>
  </si>
  <si>
    <t>Wascher Elementary School</t>
  </si>
  <si>
    <t>Abraham Lincoln Elementary</t>
  </si>
  <si>
    <t>Central Medford High School</t>
  </si>
  <si>
    <t>Griffin Creek Elementary School</t>
  </si>
  <si>
    <t>Hedrick Middle School</t>
  </si>
  <si>
    <t>Hoover Elementary School</t>
  </si>
  <si>
    <t>Jacksonville Elementary School</t>
  </si>
  <si>
    <t>Kennedy Elementary School</t>
  </si>
  <si>
    <t>Kids Unlimited Academy</t>
  </si>
  <si>
    <t>Logos Public Charter School</t>
  </si>
  <si>
    <t>Lone Pine Elementary School</t>
  </si>
  <si>
    <t>Madrone Trail Public Charter School</t>
  </si>
  <si>
    <t>McLoughlin Middle School</t>
  </si>
  <si>
    <t>Medford Online Academy</t>
  </si>
  <si>
    <t>North Medford High School</t>
  </si>
  <si>
    <t>Ruch Outdoor Community School</t>
  </si>
  <si>
    <t>South Medford High School</t>
  </si>
  <si>
    <t>The Valley School of Southern Oregon</t>
  </si>
  <si>
    <t>Washington Elementary School</t>
  </si>
  <si>
    <t>Wilson Elementary School</t>
  </si>
  <si>
    <t>Central Middle School</t>
  </si>
  <si>
    <t>Ferndale Elementary School</t>
  </si>
  <si>
    <t>Gib Olinger Elementary School</t>
  </si>
  <si>
    <t>McLoughlin High School</t>
  </si>
  <si>
    <t>Cascade Virtual Academy</t>
  </si>
  <si>
    <t>Destinations Career Academy of Oregon</t>
  </si>
  <si>
    <t>Insight School of Oregon Painted Hills</t>
  </si>
  <si>
    <t>Mitchell School</t>
  </si>
  <si>
    <t>Clarkes Elementary School</t>
  </si>
  <si>
    <t>Molalla Elementary School</t>
  </si>
  <si>
    <t>Molalla High School</t>
  </si>
  <si>
    <t>Molalla River Academy</t>
  </si>
  <si>
    <t>Molalla River Middle School</t>
  </si>
  <si>
    <t>Mulino Elementary School</t>
  </si>
  <si>
    <t>Renaissance Public Academy</t>
  </si>
  <si>
    <t>Rural Dell Elementary School</t>
  </si>
  <si>
    <t>Monroe Grade School</t>
  </si>
  <si>
    <t>Monroe High School</t>
  </si>
  <si>
    <t>Monument School</t>
  </si>
  <si>
    <t>A C Houghton Elementary School</t>
  </si>
  <si>
    <t>Heppner Elementary School</t>
  </si>
  <si>
    <t>Heppner Junior/Senior High School</t>
  </si>
  <si>
    <t>Irrigon Elementary School</t>
  </si>
  <si>
    <t>Irrigon Junior/Senior High School</t>
  </si>
  <si>
    <t>Morrow Education Center</t>
  </si>
  <si>
    <t>Riverside Junior/Senior High School</t>
  </si>
  <si>
    <t>Sam Boardman Elementary School</t>
  </si>
  <si>
    <t>Windy River Elementary School</t>
  </si>
  <si>
    <t>John F Kennedy High School</t>
  </si>
  <si>
    <t>Mt Angel Middle School</t>
  </si>
  <si>
    <t>St Marys Public School</t>
  </si>
  <si>
    <t>Doernbecher Childrens Hospital (educational program)</t>
  </si>
  <si>
    <t>Helensview High School</t>
  </si>
  <si>
    <t xml:space="preserve">Kerr Youth Center/Wynne Watts School </t>
  </si>
  <si>
    <t>Legacy 1</t>
  </si>
  <si>
    <t>Legacy 3</t>
  </si>
  <si>
    <t>Providence Medical Center</t>
  </si>
  <si>
    <t>The Creeks</t>
  </si>
  <si>
    <t>Myrtle Crest School</t>
  </si>
  <si>
    <t>Myrtle Point High School</t>
  </si>
  <si>
    <t>Garibaldi Elementary School</t>
  </si>
  <si>
    <t>Neah-Kah-Nie High School</t>
  </si>
  <si>
    <t>Neah-Kah-Nie Middle School</t>
  </si>
  <si>
    <t>Nehalem Elementary School</t>
  </si>
  <si>
    <t>Nestucca High School</t>
  </si>
  <si>
    <t>Nestucca Valley Elementary</t>
  </si>
  <si>
    <t>Antonia Crater Elementary School</t>
  </si>
  <si>
    <t>Chehalem Valley Middle School</t>
  </si>
  <si>
    <t>Dundee Elementary School</t>
  </si>
  <si>
    <t>Edwards Elementary School</t>
  </si>
  <si>
    <t>Ewing Young Elementary School</t>
  </si>
  <si>
    <t>Joan Austin Elementary School</t>
  </si>
  <si>
    <t>Mabel Rush Elementary School</t>
  </si>
  <si>
    <t>Newberg Senior High School</t>
  </si>
  <si>
    <t>Hillcrest Elementary School</t>
  </si>
  <si>
    <t>Kairos - Coastline</t>
  </si>
  <si>
    <t>North Bay Elementary School</t>
  </si>
  <si>
    <t>North Bend Middle School</t>
  </si>
  <si>
    <t>North Bend Senior High School</t>
  </si>
  <si>
    <t>Oregon Virtual Academy</t>
  </si>
  <si>
    <t>Alder Creek Middle School</t>
  </si>
  <si>
    <t>Ardenwald Elementary School</t>
  </si>
  <si>
    <t>Beatrice Morrow Cannady Elementary</t>
  </si>
  <si>
    <t>Bilquist Elementary School</t>
  </si>
  <si>
    <t>Cascade Heights Public Charter School</t>
  </si>
  <si>
    <t>Clackamas High School</t>
  </si>
  <si>
    <t>Clackamas Middle College</t>
  </si>
  <si>
    <t>Clackamas Web Academy</t>
  </si>
  <si>
    <t>Happy Valley Elementary School</t>
  </si>
  <si>
    <t>Happy Valley Middle School</t>
  </si>
  <si>
    <t>Lewelling Elementary School</t>
  </si>
  <si>
    <t>Linwood Elementary School</t>
  </si>
  <si>
    <t>Milwaukie Academy of the Arts</t>
  </si>
  <si>
    <t>Milwaukie El Puente Elementary School</t>
  </si>
  <si>
    <t>Milwaukie Elementary School</t>
  </si>
  <si>
    <t>Milwaukie High School</t>
  </si>
  <si>
    <t>Mount Scott Elementary School</t>
  </si>
  <si>
    <t>New Urban High School</t>
  </si>
  <si>
    <t>Oak Grove Elementary</t>
  </si>
  <si>
    <t>Oregon Trail Elementary School</t>
  </si>
  <si>
    <t>Putnam High School</t>
  </si>
  <si>
    <t>Rock Creek Middle School</t>
  </si>
  <si>
    <t>Rowe Middle School</t>
  </si>
  <si>
    <t>Scouters Mountain Elementary</t>
  </si>
  <si>
    <t>Sojourner School</t>
  </si>
  <si>
    <t>Spring Mountain Elementary School</t>
  </si>
  <si>
    <t>Sunnyside Elementary School</t>
  </si>
  <si>
    <t>Verne A Duncan Elementary School</t>
  </si>
  <si>
    <t>View Acres Elementary School</t>
  </si>
  <si>
    <t>Whitcomb Elementary School</t>
  </si>
  <si>
    <t>North Douglas Elementary School</t>
  </si>
  <si>
    <t>North Douglas High School</t>
  </si>
  <si>
    <t>North Lake School</t>
  </si>
  <si>
    <t>North Marion High School</t>
  </si>
  <si>
    <t>North Marion Intermediate School</t>
  </si>
  <si>
    <t>North Marion Middle School</t>
  </si>
  <si>
    <t>North Marion Primary School</t>
  </si>
  <si>
    <t>North Powder Charter School</t>
  </si>
  <si>
    <t>Mari-Linn Elementary School</t>
  </si>
  <si>
    <t>North Santiam Options Academy</t>
  </si>
  <si>
    <t>Stayton Elementary School</t>
  </si>
  <si>
    <t>Stayton High School</t>
  </si>
  <si>
    <t>Stayton Middle School</t>
  </si>
  <si>
    <t>Sublimity Elementary School</t>
  </si>
  <si>
    <t>Chenowith Elementary School</t>
  </si>
  <si>
    <t>Colonel Wright Elementary School</t>
  </si>
  <si>
    <t>Crossroads</t>
  </si>
  <si>
    <t>Dry Hollow Elementary School</t>
  </si>
  <si>
    <t>Mosier Community School</t>
  </si>
  <si>
    <t>Riverbend Community School</t>
  </si>
  <si>
    <t>The Dalles High School</t>
  </si>
  <si>
    <t>The Dalles Middle School</t>
  </si>
  <si>
    <t>Levi Anderson Learning Center</t>
  </si>
  <si>
    <t>Lifeworks Northwest</t>
  </si>
  <si>
    <t>Nyssa Elementary School</t>
  </si>
  <si>
    <t>Nyssa High School</t>
  </si>
  <si>
    <t>Nyssa Middle School</t>
  </si>
  <si>
    <t>Lincoln Middle School</t>
  </si>
  <si>
    <t>Oakland Elementary School</t>
  </si>
  <si>
    <t>Oakland High School</t>
  </si>
  <si>
    <t>Oakridge Elementary School</t>
  </si>
  <si>
    <t>Oakridge High School</t>
  </si>
  <si>
    <t>Oakridge Junior High School</t>
  </si>
  <si>
    <t>Baker Creek School</t>
  </si>
  <si>
    <t>COIC Skills Lab</t>
  </si>
  <si>
    <t>Donald E Long School</t>
  </si>
  <si>
    <t>Jackson County Juvenile</t>
  </si>
  <si>
    <t>Josephine County JDC</t>
  </si>
  <si>
    <t>Klamath County Juvenile</t>
  </si>
  <si>
    <t>Lane County Dept of Youth</t>
  </si>
  <si>
    <t>Lincoln County Juvenile</t>
  </si>
  <si>
    <t>Mill Creek Academy</t>
  </si>
  <si>
    <t>Mt Nebo Alt Ed</t>
  </si>
  <si>
    <t>NORCOR Education Detention Center</t>
  </si>
  <si>
    <t>Ponderosa Creek School</t>
  </si>
  <si>
    <t>Monroe School</t>
  </si>
  <si>
    <t>New Bridge High School</t>
  </si>
  <si>
    <t>Ocean Dunes High School</t>
  </si>
  <si>
    <t>RiverBend High School</t>
  </si>
  <si>
    <t>Riverside High School</t>
  </si>
  <si>
    <t>Three Lakes High School</t>
  </si>
  <si>
    <t>Trask River High School</t>
  </si>
  <si>
    <t>William P Lord High School</t>
  </si>
  <si>
    <t>Aiken Elementary School</t>
  </si>
  <si>
    <t>Alameda Elementary School</t>
  </si>
  <si>
    <t>Cairo Elementary School</t>
  </si>
  <si>
    <t>May Roberts Elementary School</t>
  </si>
  <si>
    <t>Ontario High School</t>
  </si>
  <si>
    <t>Ontario Middle School</t>
  </si>
  <si>
    <t>Pioneer Elementary School</t>
  </si>
  <si>
    <t>Alliance Charter Academy</t>
  </si>
  <si>
    <t>Beavercreek Elementary School</t>
  </si>
  <si>
    <t>Candy Lane Elementary School</t>
  </si>
  <si>
    <t>Clackamas Academy of Industrial Sciences</t>
  </si>
  <si>
    <t>Gaffney Lane Elementary School</t>
  </si>
  <si>
    <t>Gardiner Middle School</t>
  </si>
  <si>
    <t>Holcomb Elementary School</t>
  </si>
  <si>
    <t>Jennings Lodge Elementary School</t>
  </si>
  <si>
    <t>John McLoughlin Elementary School</t>
  </si>
  <si>
    <t>Ogden Middle School</t>
  </si>
  <si>
    <t>Oregon City Senior High School</t>
  </si>
  <si>
    <t>Oregon City Service Learning Academy</t>
  </si>
  <si>
    <t>Redland Elementary School</t>
  </si>
  <si>
    <t>Springwater Environmental Sciences School</t>
  </si>
  <si>
    <t>Oregon Department of Education</t>
  </si>
  <si>
    <t>Eagle Charter School</t>
  </si>
  <si>
    <t>Four Rivers Community School</t>
  </si>
  <si>
    <t>Oregon School for the Deaf</t>
  </si>
  <si>
    <t>The Cottonwood School of Civics and Science</t>
  </si>
  <si>
    <t>The Ivy School</t>
  </si>
  <si>
    <t>Boring Middle School</t>
  </si>
  <si>
    <t>Cedar Ridge Middle School</t>
  </si>
  <si>
    <t>Firwood Elementary School</t>
  </si>
  <si>
    <t>Kelso Elementary School</t>
  </si>
  <si>
    <t>Naas Elementary School</t>
  </si>
  <si>
    <t>Oregon Trail  Academy</t>
  </si>
  <si>
    <t>Sandy Grade School</t>
  </si>
  <si>
    <t>Sandy High School</t>
  </si>
  <si>
    <t>Welches Elementary School</t>
  </si>
  <si>
    <t>Welches Middle School</t>
  </si>
  <si>
    <t>Paisley School</t>
  </si>
  <si>
    <t>Parkrose High School</t>
  </si>
  <si>
    <t>Parkrose Middle School</t>
  </si>
  <si>
    <t>Prescott Elementary School</t>
  </si>
  <si>
    <t>Russell Elementary</t>
  </si>
  <si>
    <t>Sacramento Elementary School</t>
  </si>
  <si>
    <t>Shaver Elementary School</t>
  </si>
  <si>
    <t>Hawthorne Alternative High School</t>
  </si>
  <si>
    <t>Homestead Youth &amp; Family Services</t>
  </si>
  <si>
    <t>McKay Creek Elementary School</t>
  </si>
  <si>
    <t>Nixyaawii Community School</t>
  </si>
  <si>
    <t>Pendleton Early Learning Center</t>
  </si>
  <si>
    <t>Pendleton High School</t>
  </si>
  <si>
    <t>Sherwood Heights Elementary School</t>
  </si>
  <si>
    <t>Sunridge Middle School</t>
  </si>
  <si>
    <t>Perrydale School</t>
  </si>
  <si>
    <t>Blodgett Elementary School</t>
  </si>
  <si>
    <t>Clemens Primary School</t>
  </si>
  <si>
    <t>Kings Valley Charter School</t>
  </si>
  <si>
    <t>Philomath Academy</t>
  </si>
  <si>
    <t>Philomath Elementary School</t>
  </si>
  <si>
    <t>Philomath High School</t>
  </si>
  <si>
    <t>Philomath Middle School</t>
  </si>
  <si>
    <t>Armadillo Technical Institute</t>
  </si>
  <si>
    <t>Orchard Hill Elementary School</t>
  </si>
  <si>
    <t>Phoenix Elementary School</t>
  </si>
  <si>
    <t>Phoenix High School</t>
  </si>
  <si>
    <t>Talent Elementary School</t>
  </si>
  <si>
    <t>Talent Middle School</t>
  </si>
  <si>
    <t>Pilot Rock Elementary School</t>
  </si>
  <si>
    <t>Pilot Rock High School</t>
  </si>
  <si>
    <t>Pine Creek Elementary School</t>
  </si>
  <si>
    <t>Pine Eagle Charter School</t>
  </si>
  <si>
    <t>Pinehurst Elementary School</t>
  </si>
  <si>
    <t>Pleasant Hill Elementary School</t>
  </si>
  <si>
    <t>Pleasant Hill High School</t>
  </si>
  <si>
    <t>Plush Elementary School</t>
  </si>
  <si>
    <t>Driftwood Elementary School</t>
  </si>
  <si>
    <t>Pacific High School</t>
  </si>
  <si>
    <t>Abernethy Elementary School</t>
  </si>
  <si>
    <t>Ainsworth Elementary School</t>
  </si>
  <si>
    <t>Alliance High School</t>
  </si>
  <si>
    <t>Arleta Elementary School</t>
  </si>
  <si>
    <t>Atkinson Elementary School</t>
  </si>
  <si>
    <t>Beach Elementary School</t>
  </si>
  <si>
    <t>Beaumont Middle School</t>
  </si>
  <si>
    <t>Benson Polytechnic High School</t>
  </si>
  <si>
    <t xml:space="preserve">Beverly Cleary School </t>
  </si>
  <si>
    <t>Boise-Eliot Elementary School</t>
  </si>
  <si>
    <t>Boys &amp; Girls Aid Society/Johns Landing School</t>
  </si>
  <si>
    <t>Bridger Elementary School</t>
  </si>
  <si>
    <t>Bridlemile Elementary School</t>
  </si>
  <si>
    <t>Buckman Elementary School</t>
  </si>
  <si>
    <t>Capitol Hill Elementary School</t>
  </si>
  <si>
    <t>Cesar Chavez K-8 School</t>
  </si>
  <si>
    <t>Chapman Elementary School</t>
  </si>
  <si>
    <t>Chief Joseph Elementary School</t>
  </si>
  <si>
    <t>Cleveland High School</t>
  </si>
  <si>
    <t>Creative Science School</t>
  </si>
  <si>
    <t>Creston Elementary School</t>
  </si>
  <si>
    <t>da Vinci Middle School</t>
  </si>
  <si>
    <t>De Paul Treatment Centers Inc</t>
  </si>
  <si>
    <t>Dr. Martin Luther King Jr. School</t>
  </si>
  <si>
    <t>Duniway Elementary School</t>
  </si>
  <si>
    <t>Emerson School</t>
  </si>
  <si>
    <t>Faubion Elementary School</t>
  </si>
  <si>
    <t>Forest Park Elementary School</t>
  </si>
  <si>
    <t>Franklin High School</t>
  </si>
  <si>
    <t>George Middle School</t>
  </si>
  <si>
    <t>Glencoe Elementary School</t>
  </si>
  <si>
    <t>Grant High School</t>
  </si>
  <si>
    <t>Gray Middle School</t>
  </si>
  <si>
    <t>Grout Elementary School</t>
  </si>
  <si>
    <t>Harriet Tubman Middle School</t>
  </si>
  <si>
    <t>Harrison Park School</t>
  </si>
  <si>
    <t>Hayhurst Elementary School</t>
  </si>
  <si>
    <t>Hosford Middle School</t>
  </si>
  <si>
    <t>Irvington Elementary School</t>
  </si>
  <si>
    <t>Jackson Middle School</t>
  </si>
  <si>
    <t>James John Elementary School</t>
  </si>
  <si>
    <t>Janus Youth Programs</t>
  </si>
  <si>
    <t>Kairos PDX</t>
  </si>
  <si>
    <t>Kelly Elementary School</t>
  </si>
  <si>
    <t>Lane Middle School</t>
  </si>
  <si>
    <t>Laurelhurst Elementary School</t>
  </si>
  <si>
    <t>Le Monde French Immersion Public Charter School</t>
  </si>
  <si>
    <t>Lee Elementary School</t>
  </si>
  <si>
    <t>Lent Elementary School</t>
  </si>
  <si>
    <t>Lewis Elementary School</t>
  </si>
  <si>
    <t>Lincoln High School</t>
  </si>
  <si>
    <t>Llewellyn Elementary School</t>
  </si>
  <si>
    <t>Madison High School</t>
  </si>
  <si>
    <t>Maplewood Elementary School</t>
  </si>
  <si>
    <t>Markham Elementary School</t>
  </si>
  <si>
    <t>Marysville Elementary School</t>
  </si>
  <si>
    <t>Metropolitan Learning Center</t>
  </si>
  <si>
    <t>Morrison Center Counterpoint Program</t>
  </si>
  <si>
    <t>Morrison Child &amp; Family Services, Breakthrough</t>
  </si>
  <si>
    <t>Mt Scott Park Center for Learning</t>
  </si>
  <si>
    <t>Mt Tabor Middle School</t>
  </si>
  <si>
    <t>NAYA Many Nations Academy (MNA)</t>
  </si>
  <si>
    <t>Nickerson Center ADTP</t>
  </si>
  <si>
    <t>Ockley Green Middle School</t>
  </si>
  <si>
    <t>Opal School of the Portland Children's Museum</t>
  </si>
  <si>
    <t>Parry Center for Children</t>
  </si>
  <si>
    <t>Parry Center SCIP</t>
  </si>
  <si>
    <t>Peninsula Elementary School</t>
  </si>
  <si>
    <t>Portland Arthur Academy Charter School</t>
  </si>
  <si>
    <t>Portland Community College</t>
  </si>
  <si>
    <t>Portland Village School</t>
  </si>
  <si>
    <t>Portland Youth Builders</t>
  </si>
  <si>
    <t>Providence Pediatric Nursing Facility</t>
  </si>
  <si>
    <t>Richmond Elementary School</t>
  </si>
  <si>
    <t>Rieke Elementary School</t>
  </si>
  <si>
    <t>Rigler Elementary School</t>
  </si>
  <si>
    <t>Roosevelt High School</t>
  </si>
  <si>
    <t>Rosa Parks Elementary School</t>
  </si>
  <si>
    <t>Rose City Park</t>
  </si>
  <si>
    <t>Rosemary Anderson High School</t>
  </si>
  <si>
    <t>Roseway Heights School</t>
  </si>
  <si>
    <t>Sabin Elementary School</t>
  </si>
  <si>
    <t>SAGE Youth Residential Program</t>
  </si>
  <si>
    <t>Scott Elementary School</t>
  </si>
  <si>
    <t>Sellwood Middle School</t>
  </si>
  <si>
    <t>Sitton Elementary School</t>
  </si>
  <si>
    <t>Skyline Elementary School</t>
  </si>
  <si>
    <t>Stephenson Elementary School</t>
  </si>
  <si>
    <t>Sunnyside Environmental School</t>
  </si>
  <si>
    <t>Vernon Elementary School</t>
  </si>
  <si>
    <t>Vestal Elementary School</t>
  </si>
  <si>
    <t>West Sylvan Middle School</t>
  </si>
  <si>
    <t>Whitman Elementary School</t>
  </si>
  <si>
    <t>Wilson High School</t>
  </si>
  <si>
    <t>Winterhaven School</t>
  </si>
  <si>
    <t>Woodlawn Elementary School</t>
  </si>
  <si>
    <t>Woodmere Elementary School</t>
  </si>
  <si>
    <t>Woodstock Elementary School</t>
  </si>
  <si>
    <t>Youth Progress Learning Center</t>
  </si>
  <si>
    <t>Powers Elementary School</t>
  </si>
  <si>
    <t>Powers High School</t>
  </si>
  <si>
    <t>Prairie City School</t>
  </si>
  <si>
    <t>Prospect Charter School</t>
  </si>
  <si>
    <t>Hudson Park Elementary School</t>
  </si>
  <si>
    <t>North Columbia Academy</t>
  </si>
  <si>
    <t>Rainier Jr/Sr High School</t>
  </si>
  <si>
    <t>Elton Gregory Middle School</t>
  </si>
  <si>
    <t>Hugh Hartman Elementary</t>
  </si>
  <si>
    <t>John Tuck Elementary School</t>
  </si>
  <si>
    <t>M A Lynch Elementary School</t>
  </si>
  <si>
    <t>Obsidian Middle School</t>
  </si>
  <si>
    <t>Redmond COIC Dropout Re-engagement Program</t>
  </si>
  <si>
    <t>Redmond Early Learning Center at Hugh Hartman</t>
  </si>
  <si>
    <t>Redmond High School</t>
  </si>
  <si>
    <t>Redmond Proficiency Academy</t>
  </si>
  <si>
    <t>Ridgeview High School</t>
  </si>
  <si>
    <t>Sage Elementary School</t>
  </si>
  <si>
    <t>Terrebonne Community School</t>
  </si>
  <si>
    <t>Tom McCall Elementary School</t>
  </si>
  <si>
    <t>Tumalo Community School</t>
  </si>
  <si>
    <t>Vern Patrick Elementary School</t>
  </si>
  <si>
    <t>Reedsport Community Charter School</t>
  </si>
  <si>
    <t>Alder Elementary School</t>
  </si>
  <si>
    <t>Davis Elementary School</t>
  </si>
  <si>
    <t>Fairview Elementary School</t>
  </si>
  <si>
    <t>Glenfair Elementary School</t>
  </si>
  <si>
    <t>Hartley Elementary School</t>
  </si>
  <si>
    <t>Hauton B Lee Middle School</t>
  </si>
  <si>
    <t>Margaret Scott Elementary School</t>
  </si>
  <si>
    <t>Multnomah Learning Academy</t>
  </si>
  <si>
    <t>Reynolds Arthur Academy</t>
  </si>
  <si>
    <t>Reynolds High School</t>
  </si>
  <si>
    <t>Reynolds Learning Academy</t>
  </si>
  <si>
    <t>Reynolds Middle School</t>
  </si>
  <si>
    <t>Rockwood Preparatory Academy</t>
  </si>
  <si>
    <t>Salish Ponds Elementary School</t>
  </si>
  <si>
    <t>Sweetbriar Elementary School</t>
  </si>
  <si>
    <t>Troutdale Elementary School</t>
  </si>
  <si>
    <t>Walt Morey Middle School</t>
  </si>
  <si>
    <t>Wilkes Elementary School</t>
  </si>
  <si>
    <t>Woodland Elementary</t>
  </si>
  <si>
    <t>Riddle Elementary School</t>
  </si>
  <si>
    <t>Riddle High School</t>
  </si>
  <si>
    <t>Riverdale Grade School</t>
  </si>
  <si>
    <t>Riverdale High School</t>
  </si>
  <si>
    <t>Rivers Edge Academy Charter School</t>
  </si>
  <si>
    <t>Rogue River Elementary School</t>
  </si>
  <si>
    <t>Rogue River Junior/Senior High</t>
  </si>
  <si>
    <t>South Valley Academy</t>
  </si>
  <si>
    <t>Auburn Elementary School</t>
  </si>
  <si>
    <t>Battle Creek Elementary School</t>
  </si>
  <si>
    <t>Brush College Elementary School</t>
  </si>
  <si>
    <t>Bush Elementary School</t>
  </si>
  <si>
    <t>Candalaria Elementary School</t>
  </si>
  <si>
    <t>Cesar E Chavez Elementary</t>
  </si>
  <si>
    <t>Chapman Hill Elementary School</t>
  </si>
  <si>
    <t>Claggett Creek Middle School</t>
  </si>
  <si>
    <t>Crossler Middle School</t>
  </si>
  <si>
    <t>Cummings Elementary School</t>
  </si>
  <si>
    <t>Early College High School</t>
  </si>
  <si>
    <t>Englewood Elementary School</t>
  </si>
  <si>
    <t>Eyre Elementary School</t>
  </si>
  <si>
    <t>Forest Ridge Elementary School</t>
  </si>
  <si>
    <t>Four Corners Elementary School</t>
  </si>
  <si>
    <t>Grant Community School</t>
  </si>
  <si>
    <t>Gubser Elementary School</t>
  </si>
  <si>
    <t>Hallman Elementary School</t>
  </si>
  <si>
    <t>Hammond Elementary School</t>
  </si>
  <si>
    <t>Harritt Elementary School</t>
  </si>
  <si>
    <t>Hayesville Elementary School</t>
  </si>
  <si>
    <t>Houck Middle School</t>
  </si>
  <si>
    <t>Howard Street Charter</t>
  </si>
  <si>
    <t>In Program School</t>
  </si>
  <si>
    <t>Jane Goodall Environmental Middle Charter School</t>
  </si>
  <si>
    <t>Judson Middle School</t>
  </si>
  <si>
    <t>Kalapuya Elementary School</t>
  </si>
  <si>
    <t>Keizer Elementary School</t>
  </si>
  <si>
    <t>Lamb Elementary School</t>
  </si>
  <si>
    <t>Leslie Middle School</t>
  </si>
  <si>
    <t>McKay High School</t>
  </si>
  <si>
    <t>McNary High School</t>
  </si>
  <si>
    <t>Miller Elementary School</t>
  </si>
  <si>
    <t>Morningside Elementary School</t>
  </si>
  <si>
    <t>Myers Elementary School</t>
  </si>
  <si>
    <t>North Salem High School</t>
  </si>
  <si>
    <t>Optimum Learning Environment Charter School</t>
  </si>
  <si>
    <t>Parrish Middle School</t>
  </si>
  <si>
    <t>Pringle Elementary School</t>
  </si>
  <si>
    <t>Roberts High School</t>
  </si>
  <si>
    <t>Salem Heights Elementary School</t>
  </si>
  <si>
    <t>Schirle Elementary School</t>
  </si>
  <si>
    <t>South Salem High School</t>
  </si>
  <si>
    <t>Sprague High School</t>
  </si>
  <si>
    <t>Stephens Middle School</t>
  </si>
  <si>
    <t>Straub Middle School</t>
  </si>
  <si>
    <t>Sumpter Elementary School</t>
  </si>
  <si>
    <t>Swegle Elementary School</t>
  </si>
  <si>
    <t>Valley Inquiry Charter School</t>
  </si>
  <si>
    <t>Waldo Middle School</t>
  </si>
  <si>
    <t>Walker Middle School</t>
  </si>
  <si>
    <t>Weddle Elementary School</t>
  </si>
  <si>
    <t>West Salem High School</t>
  </si>
  <si>
    <t>Whiteaker Middle School</t>
  </si>
  <si>
    <t>Wright Elementary School</t>
  </si>
  <si>
    <t>Yoshikai Elementary School</t>
  </si>
  <si>
    <t>Oregon Charter Academy</t>
  </si>
  <si>
    <t>Santiam Elementary School</t>
  </si>
  <si>
    <t>Santiam Junior/Senior High School</t>
  </si>
  <si>
    <t>Grant Watts Elementary School</t>
  </si>
  <si>
    <t>Oregon Outreach Inc - Scappoose SD</t>
  </si>
  <si>
    <t>Otto Petersen Elementary School</t>
  </si>
  <si>
    <t>Sauvie Island School</t>
  </si>
  <si>
    <t>Scappoose High School</t>
  </si>
  <si>
    <t>Scappoose Middle School</t>
  </si>
  <si>
    <t>South Columbia Family School</t>
  </si>
  <si>
    <t>Warren Elementary School</t>
  </si>
  <si>
    <t>Centennial Elementary School</t>
  </si>
  <si>
    <t>Lourdes School</t>
  </si>
  <si>
    <t>Oregon Virtual Education</t>
  </si>
  <si>
    <t>Scio High School</t>
  </si>
  <si>
    <t>Scio Middle School</t>
  </si>
  <si>
    <t>Willamette Connections Academy</t>
  </si>
  <si>
    <t>Pacific Ridge Elementary School</t>
  </si>
  <si>
    <t>Seaside High School</t>
  </si>
  <si>
    <t>Seaside Middle School</t>
  </si>
  <si>
    <t>The Cannon Beach Academy</t>
  </si>
  <si>
    <t>Faulconer-Chapman School</t>
  </si>
  <si>
    <t>Sheridan AllPrep Academy</t>
  </si>
  <si>
    <t>Sheridan High School</t>
  </si>
  <si>
    <t>Sheridan Japanese School</t>
  </si>
  <si>
    <t>Sherman County School</t>
  </si>
  <si>
    <t>Archer Glen Elementary School</t>
  </si>
  <si>
    <t>Hawks View Elementary School</t>
  </si>
  <si>
    <t>Laurel Ridge Middle School</t>
  </si>
  <si>
    <t>Middleton Elementary School</t>
  </si>
  <si>
    <t>Ridges Elementary School</t>
  </si>
  <si>
    <t>Sherwood Charter School</t>
  </si>
  <si>
    <t>Sherwood High School</t>
  </si>
  <si>
    <t>Sherwood Middle School</t>
  </si>
  <si>
    <t>Bethany Charter School</t>
  </si>
  <si>
    <t>Butte Creek Elementary School</t>
  </si>
  <si>
    <t>Central Howell Elementary School</t>
  </si>
  <si>
    <t>Evergreen Elementary School</t>
  </si>
  <si>
    <t>Mark Twain Elementary</t>
  </si>
  <si>
    <t>Pratum Elementary School</t>
  </si>
  <si>
    <t>Robert Frost Elementary School</t>
  </si>
  <si>
    <t>Scotts Mills Elementary School</t>
  </si>
  <si>
    <t>Silver Crest Elementary School</t>
  </si>
  <si>
    <t>Silverton High School</t>
  </si>
  <si>
    <t>Silverton Middle School</t>
  </si>
  <si>
    <t>The Community Roots School</t>
  </si>
  <si>
    <t>Victor Point Elementary School</t>
  </si>
  <si>
    <t>Sisters Elementary School</t>
  </si>
  <si>
    <t>Sisters High School</t>
  </si>
  <si>
    <t>Sisters Middle School</t>
  </si>
  <si>
    <t>Siuslaw Elementary School</t>
  </si>
  <si>
    <t>Siuslaw High School</t>
  </si>
  <si>
    <t>Siuslaw Middle School</t>
  </si>
  <si>
    <t>Fields Elementary School</t>
  </si>
  <si>
    <t>Academy for Character Education</t>
  </si>
  <si>
    <t>Al Kennedy High School</t>
  </si>
  <si>
    <t>Bohemia Elementary School</t>
  </si>
  <si>
    <t>Childs Way Alternative School</t>
  </si>
  <si>
    <t>Childs Way Charter School</t>
  </si>
  <si>
    <t>Cottage Grove High School</t>
  </si>
  <si>
    <t>Dorena School</t>
  </si>
  <si>
    <t>Harrison Elementary School</t>
  </si>
  <si>
    <t>London School</t>
  </si>
  <si>
    <t>Canyonville School</t>
  </si>
  <si>
    <t>Coffenberry Middle School</t>
  </si>
  <si>
    <t>Myrtle Creek Elementary School</t>
  </si>
  <si>
    <t>South Umpqua High School</t>
  </si>
  <si>
    <t>Tri City Elementary School</t>
  </si>
  <si>
    <t>Maupin Elementary School</t>
  </si>
  <si>
    <t>South Wasco County High School</t>
  </si>
  <si>
    <t>Family Solutions - Ashland</t>
  </si>
  <si>
    <t>Family Solutions - Grants Pass</t>
  </si>
  <si>
    <t>Family Solutions - Medford</t>
  </si>
  <si>
    <t>Kairos New Beginnings East</t>
  </si>
  <si>
    <t>Kairos New Beginnings West</t>
  </si>
  <si>
    <t>Spray School</t>
  </si>
  <si>
    <t>Academy of Arts and Academics</t>
  </si>
  <si>
    <t>Agnes Stewart Middle School</t>
  </si>
  <si>
    <t>Briggs Middle School</t>
  </si>
  <si>
    <t>Douglas Gardens Elementary School</t>
  </si>
  <si>
    <t>Elizabeth Page Elementary School</t>
  </si>
  <si>
    <t>Gateways High School</t>
  </si>
  <si>
    <t>Guy Lee Elementary School</t>
  </si>
  <si>
    <t>Hamlin Middle School</t>
  </si>
  <si>
    <t>Maple Elementary School</t>
  </si>
  <si>
    <t>Mt Vernon Elementary School</t>
  </si>
  <si>
    <t>Ridgeview Elementary School</t>
  </si>
  <si>
    <t>Riverbend Elementary School</t>
  </si>
  <si>
    <t>Springfield High School</t>
  </si>
  <si>
    <t>The Child Center</t>
  </si>
  <si>
    <t>Thurston Elementary School</t>
  </si>
  <si>
    <t>Thurston High School</t>
  </si>
  <si>
    <t>Thurston Middle School</t>
  </si>
  <si>
    <t xml:space="preserve">Two Rivers Dos Rios Elementary </t>
  </si>
  <si>
    <t>Walterville Elementary School</t>
  </si>
  <si>
    <t>Willamette Leadership Academy</t>
  </si>
  <si>
    <t>Yolanda Elementary School</t>
  </si>
  <si>
    <t>Columbia City School</t>
  </si>
  <si>
    <t>McBride Elementary School</t>
  </si>
  <si>
    <t>Plymouth High School</t>
  </si>
  <si>
    <t>St Helens Arthur Academy</t>
  </si>
  <si>
    <t>St Helens High School</t>
  </si>
  <si>
    <t>St Helens Middle School</t>
  </si>
  <si>
    <t>St Paul Elementary School</t>
  </si>
  <si>
    <t>St Paul High School</t>
  </si>
  <si>
    <t>Stanfield Elementary School</t>
  </si>
  <si>
    <t>Stanfield Secondary School</t>
  </si>
  <si>
    <t>Suntex Elementary School</t>
  </si>
  <si>
    <t>East Sutherlin Primary School</t>
  </si>
  <si>
    <t>Sutherlin High School</t>
  </si>
  <si>
    <t>Sutherlin Middle School</t>
  </si>
  <si>
    <t>Sutherlin Valley Online Academy</t>
  </si>
  <si>
    <t>West Sutherlin Intermediate</t>
  </si>
  <si>
    <t>Foster Elementary School</t>
  </si>
  <si>
    <t>Hawthorne Elementary School</t>
  </si>
  <si>
    <t>Holley Elementary School</t>
  </si>
  <si>
    <t>Oak Heights Elementary School</t>
  </si>
  <si>
    <t>Sweet Home Charter School</t>
  </si>
  <si>
    <t>Sweet Home High School</t>
  </si>
  <si>
    <t>Sweet Home Junior High School</t>
  </si>
  <si>
    <t>Fleming Middle School</t>
  </si>
  <si>
    <t>Fruitdale Elementary School</t>
  </si>
  <si>
    <t>Ft Vannoy Elementary School</t>
  </si>
  <si>
    <t>Hidden Valley High School</t>
  </si>
  <si>
    <t>Illinois Valley High School</t>
  </si>
  <si>
    <t>Lincoln Savage Middle School</t>
  </si>
  <si>
    <t>Lorna Byrne Middle School</t>
  </si>
  <si>
    <t>Madrona Elementary School</t>
  </si>
  <si>
    <t>Manzanita Elementary School</t>
  </si>
  <si>
    <t>North Valley High School</t>
  </si>
  <si>
    <t>Southern Oregon Success Academy</t>
  </si>
  <si>
    <t>Sunny Wolf Charter School</t>
  </si>
  <si>
    <t>Williams Elementary School</t>
  </si>
  <si>
    <t>Woodland Charter School</t>
  </si>
  <si>
    <t>Alberta Rider Elementary School</t>
  </si>
  <si>
    <t>Bridgeport Elementary School</t>
  </si>
  <si>
    <t>Charles F Tigard Elementary School</t>
  </si>
  <si>
    <t>Creekside Community High School</t>
  </si>
  <si>
    <t>Deer Creek Elementary School</t>
  </si>
  <si>
    <t>Durham Elementary School</t>
  </si>
  <si>
    <t>Edward Byrom Elementary School</t>
  </si>
  <si>
    <t>Hazelbrook Middle School</t>
  </si>
  <si>
    <t>James Templeton Elementary School</t>
  </si>
  <si>
    <t>Janus Youth Programs--Cordero House</t>
  </si>
  <si>
    <t>Mary Woodward Elementary School</t>
  </si>
  <si>
    <t>Metzger Elementary School</t>
  </si>
  <si>
    <t>Multi-sensory Instruction Teaching Children Hands-On (MITCH)</t>
  </si>
  <si>
    <t>Thomas R Fowler Middle School</t>
  </si>
  <si>
    <t>Tigard High School</t>
  </si>
  <si>
    <t>Tualatin Elementary School</t>
  </si>
  <si>
    <t>Tualatin High School</t>
  </si>
  <si>
    <t>Twality Middle School</t>
  </si>
  <si>
    <t>East Elementary School</t>
  </si>
  <si>
    <t>South Prairie Elementary School</t>
  </si>
  <si>
    <t>Tillamook High School</t>
  </si>
  <si>
    <t>Tillamook Junior High School</t>
  </si>
  <si>
    <t>Troy Elementary School</t>
  </si>
  <si>
    <t>Ukiah School</t>
  </si>
  <si>
    <t>Clara Brownell Middle School</t>
  </si>
  <si>
    <t>McNary Heights Elementary School</t>
  </si>
  <si>
    <t>Umatilla High School</t>
  </si>
  <si>
    <t>Union High School</t>
  </si>
  <si>
    <t>Vale Elementary School</t>
  </si>
  <si>
    <t>Vale High School</t>
  </si>
  <si>
    <t>Vale Middle School</t>
  </si>
  <si>
    <t>Willowcreek Elementary School</t>
  </si>
  <si>
    <t>Mist Elementary School</t>
  </si>
  <si>
    <t>Vernonia Elementary School</t>
  </si>
  <si>
    <t>Vernonia High School</t>
  </si>
  <si>
    <t>Vernonia Middle School</t>
  </si>
  <si>
    <t>Wallowa Elementary School</t>
  </si>
  <si>
    <t>Wallowa High School</t>
  </si>
  <si>
    <t>Warrenton Grade School</t>
  </si>
  <si>
    <t>Warrenton High School</t>
  </si>
  <si>
    <t>Arts and Technology High School</t>
  </si>
  <si>
    <t>Athey Creek Middle School</t>
  </si>
  <si>
    <t>Boeckman Creek Primary School</t>
  </si>
  <si>
    <t>Bolton Primary School</t>
  </si>
  <si>
    <t>Boones Ferry Primary School</t>
  </si>
  <si>
    <t>Cedaroak Park Primary School</t>
  </si>
  <si>
    <t>Inza R Wood Middle School</t>
  </si>
  <si>
    <t>Lowrie Primary School</t>
  </si>
  <si>
    <t>Meridian Creek Middle School</t>
  </si>
  <si>
    <t>Rosemont Ridge Middle School</t>
  </si>
  <si>
    <t>Stafford Primary School</t>
  </si>
  <si>
    <t>Sunset Primary School</t>
  </si>
  <si>
    <t>Three Rivers Charter School</t>
  </si>
  <si>
    <t>Trillium Creek Primary School</t>
  </si>
  <si>
    <t>West Linn High School</t>
  </si>
  <si>
    <t>Willamette Primary School</t>
  </si>
  <si>
    <t>Wilsonville High School</t>
  </si>
  <si>
    <t>Oregon State Hospital Salem (educational program)</t>
  </si>
  <si>
    <t>Willamina Elementary School</t>
  </si>
  <si>
    <t>Willamina High School</t>
  </si>
  <si>
    <t xml:space="preserve">Willamina Middle School </t>
  </si>
  <si>
    <t>Brockway Elementary School</t>
  </si>
  <si>
    <t>Dillard Alternative High School</t>
  </si>
  <si>
    <t>Douglas High School</t>
  </si>
  <si>
    <t>Lookingglass Elementary School</t>
  </si>
  <si>
    <t>McGovern Elementary School</t>
  </si>
  <si>
    <t>Winston Middle School</t>
  </si>
  <si>
    <t>Academy of International Studies (at Woodburn)</t>
  </si>
  <si>
    <t>French Prairie Middle School</t>
  </si>
  <si>
    <t>Heritage Elementary</t>
  </si>
  <si>
    <t>Nellie Muir Elementary School</t>
  </si>
  <si>
    <t>Valor Middle School</t>
  </si>
  <si>
    <t>Wellness, Business and Sports School</t>
  </si>
  <si>
    <t>Woodburn Academy of Art, Science and Technology</t>
  </si>
  <si>
    <t>Woodburn Arthur Academy</t>
  </si>
  <si>
    <t>Woodburn Arts and Communications Academy</t>
  </si>
  <si>
    <t>Woodburn Success</t>
  </si>
  <si>
    <t>Yamhill Carlton Elementary School</t>
  </si>
  <si>
    <t>Yamhill Carlton High School</t>
  </si>
  <si>
    <t>Yamhill Carlton Intermediate School</t>
  </si>
  <si>
    <t>Yoncalla Elementary School</t>
  </si>
  <si>
    <t>Yoncalla High School</t>
  </si>
  <si>
    <t>Attending School Institution ID</t>
  </si>
  <si>
    <t>-</t>
  </si>
  <si>
    <t>LEAs &gt;1K students</t>
  </si>
  <si>
    <t>NCESLEAID</t>
  </si>
  <si>
    <t>Inst ID</t>
  </si>
  <si>
    <t>5-17 Pop</t>
  </si>
  <si>
    <t>5-17 Pov</t>
  </si>
  <si>
    <t xml:space="preserve">Adel SD 21                                                  </t>
  </si>
  <si>
    <t xml:space="preserve">Adrian SD 61                                                </t>
  </si>
  <si>
    <t xml:space="preserve">Alsea SD 7J                                                 </t>
  </si>
  <si>
    <t xml:space="preserve">Amity SD 4J                                                 </t>
  </si>
  <si>
    <t xml:space="preserve">Annex SD 29                                                 </t>
  </si>
  <si>
    <t xml:space="preserve">Arlington SD 3                                              </t>
  </si>
  <si>
    <t xml:space="preserve">Arock SD 81                                                 </t>
  </si>
  <si>
    <t xml:space="preserve">Ashland SD 5                                                </t>
  </si>
  <si>
    <t xml:space="preserve">Ashwood SD 8                                                </t>
  </si>
  <si>
    <t xml:space="preserve">Astoria SD 1                                                </t>
  </si>
  <si>
    <t xml:space="preserve">Athena-Weston SD 29RJ                                       </t>
  </si>
  <si>
    <t xml:space="preserve">Baker SD 5J                                                 </t>
  </si>
  <si>
    <t xml:space="preserve">Bandon SD 54                                                </t>
  </si>
  <si>
    <t xml:space="preserve">Banks SD 13                                                 </t>
  </si>
  <si>
    <t xml:space="preserve">Beaverton SD 48J                                            </t>
  </si>
  <si>
    <t xml:space="preserve">Bend-LaPine Administrative SD 1                             </t>
  </si>
  <si>
    <t xml:space="preserve">Bethel SD 52                                                </t>
  </si>
  <si>
    <t xml:space="preserve">Blachly SD 90                                               </t>
  </si>
  <si>
    <t xml:space="preserve">Black Butte SD 41                                           </t>
  </si>
  <si>
    <t xml:space="preserve">Brookings-Harbor SD 17C                                     </t>
  </si>
  <si>
    <t xml:space="preserve">Burnt River SD 30J                                          </t>
  </si>
  <si>
    <t xml:space="preserve">Butte Falls SD 91                                           </t>
  </si>
  <si>
    <t xml:space="preserve">Camas Valley SD 21J                                         </t>
  </si>
  <si>
    <t xml:space="preserve">Canby SD 86                                                 </t>
  </si>
  <si>
    <t xml:space="preserve">Cascade SD 5                                                </t>
  </si>
  <si>
    <t xml:space="preserve">Centennial SD 28J                                           </t>
  </si>
  <si>
    <t xml:space="preserve">Central Curry SD 1                                          </t>
  </si>
  <si>
    <t xml:space="preserve">Central Linn SD 552                                         </t>
  </si>
  <si>
    <t xml:space="preserve">Central Point SD 6                                          </t>
  </si>
  <si>
    <t xml:space="preserve">Central SD 13J                                              </t>
  </si>
  <si>
    <t xml:space="preserve">Clatskanie SD 6J                                            </t>
  </si>
  <si>
    <t xml:space="preserve">Colton SD 53                                                </t>
  </si>
  <si>
    <t xml:space="preserve">Condon SD 25J                                               </t>
  </si>
  <si>
    <t xml:space="preserve">Coos Bay SD 9                                               </t>
  </si>
  <si>
    <t xml:space="preserve">Coquille SD 8                                               </t>
  </si>
  <si>
    <t xml:space="preserve">Corbett SD 39                                               </t>
  </si>
  <si>
    <t xml:space="preserve">Corvallis SD 509J                                           </t>
  </si>
  <si>
    <t xml:space="preserve">Cove SD 15                                                  </t>
  </si>
  <si>
    <t xml:space="preserve">Creswell SD 40                                              </t>
  </si>
  <si>
    <t xml:space="preserve">Crook County SD                                             </t>
  </si>
  <si>
    <t xml:space="preserve">Crow-Applegate-Lorane SD 66                                 </t>
  </si>
  <si>
    <t xml:space="preserve">Culver SD 4                                                 </t>
  </si>
  <si>
    <t xml:space="preserve">Dallas SD 2                                                 </t>
  </si>
  <si>
    <t xml:space="preserve">David Douglas SD 40                                         </t>
  </si>
  <si>
    <t xml:space="preserve">Dayton SD 8                                                 </t>
  </si>
  <si>
    <t xml:space="preserve">Dayville SD 16J                                             </t>
  </si>
  <si>
    <t xml:space="preserve">Diamond SD 7                                                </t>
  </si>
  <si>
    <t xml:space="preserve">Double O SD 28                                              </t>
  </si>
  <si>
    <t xml:space="preserve">Douglas County SD 15                                        </t>
  </si>
  <si>
    <t xml:space="preserve">Douglas County SD 4                                         </t>
  </si>
  <si>
    <t xml:space="preserve">Drewsey SD 13                                               </t>
  </si>
  <si>
    <t xml:space="preserve">Dufur SD 29                                                 </t>
  </si>
  <si>
    <t xml:space="preserve">Eagle Point SD 9                                            </t>
  </si>
  <si>
    <t xml:space="preserve">Echo SD 5                                                   </t>
  </si>
  <si>
    <t xml:space="preserve">Elgin SD 23                                                 </t>
  </si>
  <si>
    <t xml:space="preserve">Elkton SD 34                                                </t>
  </si>
  <si>
    <t xml:space="preserve">Enterprise SD 21                                            </t>
  </si>
  <si>
    <t xml:space="preserve">Estacada SD 108                                             </t>
  </si>
  <si>
    <t xml:space="preserve">Eugene SD 4J                                                </t>
  </si>
  <si>
    <t xml:space="preserve">Falls City SD 57                                            </t>
  </si>
  <si>
    <t xml:space="preserve">Fern Ridge SD 28J                                           </t>
  </si>
  <si>
    <t xml:space="preserve">Forest Grove SD 15                                          </t>
  </si>
  <si>
    <t xml:space="preserve">Fossil SD 21J                                               </t>
  </si>
  <si>
    <t xml:space="preserve">Frenchglen SD 16                                            </t>
  </si>
  <si>
    <t xml:space="preserve">Gaston SD 511J                                              </t>
  </si>
  <si>
    <t xml:space="preserve">Gervais SD 1                                                </t>
  </si>
  <si>
    <t xml:space="preserve">Gladstone SD 115                                            </t>
  </si>
  <si>
    <t xml:space="preserve">Glendale SD 77                                              </t>
  </si>
  <si>
    <t xml:space="preserve">Glide SD 12                                                 </t>
  </si>
  <si>
    <t xml:space="preserve">Grants Pass SD 7                                            </t>
  </si>
  <si>
    <t xml:space="preserve">Greater Albany Public SD 8J                                 </t>
  </si>
  <si>
    <t xml:space="preserve">Gresham-Barlow SD 10J                                       </t>
  </si>
  <si>
    <t xml:space="preserve">Harney County SD 3                                          </t>
  </si>
  <si>
    <t xml:space="preserve">Harney County SD 4                                          </t>
  </si>
  <si>
    <t xml:space="preserve">Harney County Union High SD 1J                              </t>
  </si>
  <si>
    <t xml:space="preserve">Harper SD 66                                                </t>
  </si>
  <si>
    <t xml:space="preserve">Harrisburg SD 7J                                            </t>
  </si>
  <si>
    <t xml:space="preserve">Helix SD 1                                                  </t>
  </si>
  <si>
    <t xml:space="preserve">Hermiston SD 8                                              </t>
  </si>
  <si>
    <t xml:space="preserve">Hillsboro SD 1J                                             </t>
  </si>
  <si>
    <t xml:space="preserve">Hood River County SD                                        </t>
  </si>
  <si>
    <t xml:space="preserve">Huntington SD 16J                                           </t>
  </si>
  <si>
    <t xml:space="preserve">Imbler SD 11                                                </t>
  </si>
  <si>
    <t xml:space="preserve">Ione SD R2                                                  </t>
  </si>
  <si>
    <t xml:space="preserve">Jefferson County SD 509J                                    </t>
  </si>
  <si>
    <t xml:space="preserve">Jefferson SD 14J                                            </t>
  </si>
  <si>
    <t xml:space="preserve">Jewell SD 8                                                 </t>
  </si>
  <si>
    <t xml:space="preserve">John Day SD 3                                               </t>
  </si>
  <si>
    <t xml:space="preserve">Jordan Valley SD 3                                          </t>
  </si>
  <si>
    <t xml:space="preserve">Joseph SD 6                                                 </t>
  </si>
  <si>
    <t xml:space="preserve">Junction City SD 69                                         </t>
  </si>
  <si>
    <t xml:space="preserve">Juntura SD 12                                               </t>
  </si>
  <si>
    <t xml:space="preserve">Klamath County SD                                           </t>
  </si>
  <si>
    <t xml:space="preserve">Klamath Falls City Schools                                  </t>
  </si>
  <si>
    <t xml:space="preserve">Knappa SD 4                                                 </t>
  </si>
  <si>
    <t xml:space="preserve">La Grande SD 1                                              </t>
  </si>
  <si>
    <t xml:space="preserve">Lake County SD 7                                            </t>
  </si>
  <si>
    <t xml:space="preserve">Lake Oswego SD 7J                                           </t>
  </si>
  <si>
    <t xml:space="preserve">Lebanon Community SD 9                                      </t>
  </si>
  <si>
    <t xml:space="preserve">Lincoln County SD                                           </t>
  </si>
  <si>
    <t xml:space="preserve">Long Creek SD 17                                            </t>
  </si>
  <si>
    <t xml:space="preserve">Lowell SD 71                                                </t>
  </si>
  <si>
    <t xml:space="preserve">Malheur County SD 51                                        </t>
  </si>
  <si>
    <t xml:space="preserve">Mapleton SD 32                                              </t>
  </si>
  <si>
    <t xml:space="preserve">Marcola SD 79J                                              </t>
  </si>
  <si>
    <t xml:space="preserve">McKenzie SD 68                                              </t>
  </si>
  <si>
    <t xml:space="preserve">McMinnville SD 40                                           </t>
  </si>
  <si>
    <t xml:space="preserve">Medford SD 549C                                             </t>
  </si>
  <si>
    <t xml:space="preserve">Milton-Freewater Unified SD 7                               </t>
  </si>
  <si>
    <t xml:space="preserve">Mitchell SD 55                                              </t>
  </si>
  <si>
    <t xml:space="preserve">Molalla River SD 35                                         </t>
  </si>
  <si>
    <t xml:space="preserve">Monroe SD 1J                                                </t>
  </si>
  <si>
    <t xml:space="preserve">Monument SD 8                                               </t>
  </si>
  <si>
    <t xml:space="preserve">Morrow SD 1                                                 </t>
  </si>
  <si>
    <t xml:space="preserve">Mt Angel SD 91                                              </t>
  </si>
  <si>
    <t xml:space="preserve">Myrtle Point SD 41                                          </t>
  </si>
  <si>
    <t xml:space="preserve">Neah-Kah-Nie SD 56                                          </t>
  </si>
  <si>
    <t xml:space="preserve">Nestucca Valley SD 101J                                     </t>
  </si>
  <si>
    <t xml:space="preserve">Newberg SD 29J                                              </t>
  </si>
  <si>
    <t xml:space="preserve">North Bend SD 13                                            </t>
  </si>
  <si>
    <t xml:space="preserve">North Clackamas SD 12                                       </t>
  </si>
  <si>
    <t xml:space="preserve">North Douglas SD 22                                         </t>
  </si>
  <si>
    <t xml:space="preserve">North Lake SD 14                                            </t>
  </si>
  <si>
    <t xml:space="preserve">North Marion SD 15                                          </t>
  </si>
  <si>
    <t xml:space="preserve">North Powder SD 8J                                          </t>
  </si>
  <si>
    <t xml:space="preserve">North Santiam SD 29J                                        </t>
  </si>
  <si>
    <t xml:space="preserve">North Wasco County SD 21                                    </t>
  </si>
  <si>
    <t xml:space="preserve">Nyssa SD 26                                                 </t>
  </si>
  <si>
    <t xml:space="preserve">Oakland SD 1                                                </t>
  </si>
  <si>
    <t xml:space="preserve">Oakridge SD 76                                              </t>
  </si>
  <si>
    <t xml:space="preserve">Ontario SD 8C                                               </t>
  </si>
  <si>
    <t xml:space="preserve">Oregon City SD 62                                           </t>
  </si>
  <si>
    <t xml:space="preserve">Oregon Trail SD 46                                          </t>
  </si>
  <si>
    <t xml:space="preserve">Paisley SD 11                                               </t>
  </si>
  <si>
    <t xml:space="preserve">Parkrose SD 3                                               </t>
  </si>
  <si>
    <t xml:space="preserve">Pendleton SD 16                                             </t>
  </si>
  <si>
    <t xml:space="preserve">Perrydale SD 21                                             </t>
  </si>
  <si>
    <t xml:space="preserve">Philomath SD 17J                                            </t>
  </si>
  <si>
    <t xml:space="preserve">Phoenix-Talent SD 4                                         </t>
  </si>
  <si>
    <t xml:space="preserve">Pilot Rock SD 2                                             </t>
  </si>
  <si>
    <t xml:space="preserve">Pine Creek SD 5                                             </t>
  </si>
  <si>
    <t xml:space="preserve">Pine Eagle SD 61                                            </t>
  </si>
  <si>
    <t xml:space="preserve">Pinehurst SD 94                                             </t>
  </si>
  <si>
    <t xml:space="preserve">Pleasant Hill SD 1                                          </t>
  </si>
  <si>
    <t xml:space="preserve">Plush SD 18                                                 </t>
  </si>
  <si>
    <t xml:space="preserve">Port Orford-Langlois SD 2CJ                                 </t>
  </si>
  <si>
    <t xml:space="preserve">Portland SD 1J                                              </t>
  </si>
  <si>
    <t xml:space="preserve">Powers SD 31                                                </t>
  </si>
  <si>
    <t xml:space="preserve">Prairie City SD 4                                           </t>
  </si>
  <si>
    <t xml:space="preserve">Prospect SD 59                                              </t>
  </si>
  <si>
    <t xml:space="preserve">Rainier SD 13                                               </t>
  </si>
  <si>
    <t xml:space="preserve">Redmond SD 2J                                               </t>
  </si>
  <si>
    <t xml:space="preserve">Reedsport SD 105                                            </t>
  </si>
  <si>
    <t xml:space="preserve">Reynolds SD 7                                               </t>
  </si>
  <si>
    <t xml:space="preserve">Riddle SD 70                                                </t>
  </si>
  <si>
    <t xml:space="preserve">Riverdale SD 51J                                            </t>
  </si>
  <si>
    <t xml:space="preserve">Rogue River SD 35                                           </t>
  </si>
  <si>
    <t xml:space="preserve">Salem-Keizer SD 24J                                         </t>
  </si>
  <si>
    <t xml:space="preserve">Santiam Canyon SD 129J                                      </t>
  </si>
  <si>
    <t xml:space="preserve">Scappoose SD 1J                                             </t>
  </si>
  <si>
    <t xml:space="preserve">Scio SD 95                                                  </t>
  </si>
  <si>
    <t xml:space="preserve">Seaside SD 10                                               </t>
  </si>
  <si>
    <t xml:space="preserve">Sheridan SD 48J                                             </t>
  </si>
  <si>
    <t xml:space="preserve">Sherman County SD                                           </t>
  </si>
  <si>
    <t xml:space="preserve">Sherwood SD 88J                                             </t>
  </si>
  <si>
    <t xml:space="preserve">Silver Falls SD 4J                                          </t>
  </si>
  <si>
    <t xml:space="preserve">Sisters SD 6                                                </t>
  </si>
  <si>
    <t xml:space="preserve">Siuslaw SD 97J                                              </t>
  </si>
  <si>
    <t xml:space="preserve">South Harney SD 33                                          </t>
  </si>
  <si>
    <t xml:space="preserve">South Lane SD 45J3                                          </t>
  </si>
  <si>
    <t xml:space="preserve">South Umpqua SD 19                                          </t>
  </si>
  <si>
    <t xml:space="preserve">South Wasco County SD 1                                     </t>
  </si>
  <si>
    <t xml:space="preserve">Spray SD 1                                                  </t>
  </si>
  <si>
    <t xml:space="preserve">Springfield SD 19                                           </t>
  </si>
  <si>
    <t xml:space="preserve">St Helens SD 502                                            </t>
  </si>
  <si>
    <t xml:space="preserve">St Paul SD 45                                               </t>
  </si>
  <si>
    <t xml:space="preserve">Stanfield SD 61                                             </t>
  </si>
  <si>
    <t xml:space="preserve">Suntex SD 10                                                </t>
  </si>
  <si>
    <t xml:space="preserve">Sutherlin SD 130                                            </t>
  </si>
  <si>
    <t xml:space="preserve">Sweet Home SD 55                                            </t>
  </si>
  <si>
    <t xml:space="preserve">Three Rivers/Josephine County SD                            </t>
  </si>
  <si>
    <t xml:space="preserve">Tigard-Tualatin SD 23J                                      </t>
  </si>
  <si>
    <t xml:space="preserve">Tillamook SD 9                                              </t>
  </si>
  <si>
    <t xml:space="preserve">Troy SD 54                                                  </t>
  </si>
  <si>
    <t xml:space="preserve">Ukiah SD 80R                                                </t>
  </si>
  <si>
    <t xml:space="preserve">Umatilla SD 6R                                              </t>
  </si>
  <si>
    <t xml:space="preserve">Union SD 5                                                  </t>
  </si>
  <si>
    <t xml:space="preserve">Vale SD 84                                                  </t>
  </si>
  <si>
    <t xml:space="preserve">Vernonia SD 47J                                             </t>
  </si>
  <si>
    <t xml:space="preserve">Wallowa SD 12                                               </t>
  </si>
  <si>
    <t xml:space="preserve">Warrenton-Hammond SD 30                                     </t>
  </si>
  <si>
    <t xml:space="preserve">West Linn-Wilsonville SD 3J                                 </t>
  </si>
  <si>
    <t xml:space="preserve">Willamina SD 30J                                            </t>
  </si>
  <si>
    <t xml:space="preserve">Winston-Dillard SD 116                                      </t>
  </si>
  <si>
    <t xml:space="preserve">Woodburn SD 103                                             </t>
  </si>
  <si>
    <t xml:space="preserve">Yamhill Carlton SD 1                                        </t>
  </si>
  <si>
    <t xml:space="preserve">Yoncalla SD 32                                              </t>
  </si>
  <si>
    <t>Poverty rate</t>
  </si>
  <si>
    <t>Attending District Inst ID</t>
  </si>
  <si>
    <t>Rank</t>
  </si>
  <si>
    <t>LEA % of state total</t>
  </si>
  <si>
    <t>LEA Poverty rate SAIPE</t>
  </si>
  <si>
    <t>High-Need LEA (50% of cumulaitive enrollment)</t>
  </si>
  <si>
    <t>Highest-Poverty LEA (20% of cumulaitive enrollment)</t>
  </si>
  <si>
    <t>Yes</t>
  </si>
  <si>
    <t>1. A list of the State’s high-need LEAs including NCES LEA/district ID;</t>
  </si>
  <si>
    <t>2. The statewide per-pupil amount of State funds provided to all LEAs in the State in FY 2021;</t>
  </si>
  <si>
    <t>3. The statewide per-pupil amount of State funds provided to all LEAs in the State in FY 2022 (if available);</t>
  </si>
  <si>
    <t>4. The per-pupil amount of State funds provided to each high-need LEA in the State in FY 2021;</t>
  </si>
  <si>
    <t>5. The per-pupil amount of State funds provided to each high-need LEA in the State in FY 2022 (if available);</t>
  </si>
  <si>
    <t>6. A list of the State’s highest-poverty LEAs including NCES LEA/district ID;</t>
  </si>
  <si>
    <t>7. The per-pupil amount of State funding provided for each highest-poverty LEA in FY 2019;</t>
  </si>
  <si>
    <t>8. The per-pupil amount of State funding provided for each highest-poverty LEA in FYs 2022 (if available); and</t>
  </si>
  <si>
    <t>9. A list of the high-poverty schools in each LEA in the State (including the NCES school ID) for which it must maintain equity in FY 2022 (which may be provided via a link to a website if the State posts such information on its public website)</t>
  </si>
  <si>
    <t>Request:</t>
  </si>
  <si>
    <t>3-YR AVG - Baseline</t>
  </si>
  <si>
    <t>PUBLIC EDUCATION</t>
  </si>
  <si>
    <t>State School Fund</t>
  </si>
  <si>
    <t>High School Success Fund (Measure 98)</t>
  </si>
  <si>
    <t>Hospital Programs</t>
  </si>
  <si>
    <t>Long Term Care and Treatment</t>
  </si>
  <si>
    <t>Student Investment Account Grants</t>
  </si>
  <si>
    <t>Start Making A Reader Today (SMART)</t>
  </si>
  <si>
    <t>Reach Out to Read Program</t>
  </si>
  <si>
    <t>Supporting Accelerated Learning Opportunities</t>
  </si>
  <si>
    <t>Regional Promise Grants</t>
  </si>
  <si>
    <t>Physical Education Grants</t>
  </si>
  <si>
    <t>Chronic Absenteeism Grants</t>
  </si>
  <si>
    <t>CTE and STEM Related Programs</t>
  </si>
  <si>
    <t>African American Education Plan Grants</t>
  </si>
  <si>
    <t>Latino State Plan</t>
  </si>
  <si>
    <t>Native American Education Plan Grants</t>
  </si>
  <si>
    <t>Tribal Attendance Grants</t>
  </si>
  <si>
    <t>Early Warning Systems Grants</t>
  </si>
  <si>
    <t>Early Warning Systems Technical Assistance</t>
  </si>
  <si>
    <t xml:space="preserve">Student Success Teams </t>
  </si>
  <si>
    <t>ESD Technical Assistance Support Grants</t>
  </si>
  <si>
    <t>Statewide School Safety and Prevention</t>
  </si>
  <si>
    <t>Professional Development and Training for K-12 Educators</t>
  </si>
  <si>
    <t>Summer School Grants</t>
  </si>
  <si>
    <t xml:space="preserve">Oregon School for the Deaf </t>
  </si>
  <si>
    <t>TOTAL K-12 EDUCATION</t>
  </si>
  <si>
    <t>HIGHER EDUCATION</t>
  </si>
  <si>
    <t>Community Colleges Support Fund (CCSF)</t>
  </si>
  <si>
    <t>Public Universities Support Fund (PUSF)</t>
  </si>
  <si>
    <t>Public Universities State Programs (PUSP)</t>
  </si>
  <si>
    <t>OSU Agricultural Experiment Station</t>
  </si>
  <si>
    <t>OSU Extension Services</t>
  </si>
  <si>
    <t>OSU Forest Research Laboratory</t>
  </si>
  <si>
    <t>Oregon Health &amp; Science University Programs</t>
  </si>
  <si>
    <t>Oregon Student Child Care Grant</t>
  </si>
  <si>
    <t>Oregon Opportunity Grant</t>
  </si>
  <si>
    <t>Sports Action Lottery Program</t>
  </si>
  <si>
    <t>TOTAL HIGHER EDUCATION</t>
  </si>
  <si>
    <t>SOURCES:</t>
  </si>
  <si>
    <t xml:space="preserve">Data pulled from the Legislatively Approved Budget for the Oregon Department of Education (ODE) and the Higher Education Coordinating Commission (HECC).   </t>
  </si>
  <si>
    <t>a) Public Education - ODE's Legislatively Approved Budget Trackers as aligned with Legislative Budget Bills for ODE.</t>
  </si>
  <si>
    <t>b) Higher Education - As provided through the Department of Administrative Services Budget and Management Division and in accordance to Legislative Budget Bills for HECC.</t>
  </si>
  <si>
    <t>K-12 EDUCATION</t>
  </si>
  <si>
    <t>STATE ACTUAL EXPENSES</t>
  </si>
  <si>
    <t>State General Fund</t>
  </si>
  <si>
    <t>Lottery: Oregon Opportunity Grant</t>
  </si>
  <si>
    <t>Lottery: Sports Action Lottery Program</t>
  </si>
  <si>
    <t>Lottery: OSU Extension Services</t>
  </si>
  <si>
    <t>Lottery: State School Fund</t>
  </si>
  <si>
    <t>Other: Oregon Opportunity Grant</t>
  </si>
  <si>
    <t>Other: Community Colleges Support Fund (CCSF)</t>
  </si>
  <si>
    <t>Other: High School Success Fund (Measure 98)</t>
  </si>
  <si>
    <t>Other: State School Fund</t>
  </si>
  <si>
    <t>Other: Physical Education Grants</t>
  </si>
  <si>
    <t>Other: African American Education Plan Grants</t>
  </si>
  <si>
    <t>Other: Latino State Plan</t>
  </si>
  <si>
    <t>Other: Native American Education Plan Grants</t>
  </si>
  <si>
    <t>Other: Early Warning Systems Grants</t>
  </si>
  <si>
    <t>Other: Early Warning Systems Technical Assistance</t>
  </si>
  <si>
    <t xml:space="preserve">Other: Student Success Teams </t>
  </si>
  <si>
    <t>Other: ESD Technical Assistance Support Grants</t>
  </si>
  <si>
    <t>Other: Statewide School Safety and Prevention</t>
  </si>
  <si>
    <t>Other: Professional Development and Training for K-12 Educators</t>
  </si>
  <si>
    <t>Other: Summer School Grants</t>
  </si>
  <si>
    <t>Other: Student Investment Account Grants</t>
  </si>
  <si>
    <t>TOTAL STATE ACTUAL EXPENSES</t>
  </si>
  <si>
    <t>Percent of State Actual Expenses Dedicated to K-12</t>
  </si>
  <si>
    <t>Percent of State Actual Expenses Dedicated to Higher Education</t>
  </si>
  <si>
    <t>2022 and 2023 Actuals are only estimates at this point based on CSL Budgets - GF CSL equals $24,141,260,440</t>
  </si>
  <si>
    <t>K-12 Education Final Budgets - ODE's Legislatively Approved Budget Trackers as aligned with Legislative Budget Bills for ODE.</t>
  </si>
  <si>
    <t>K-12 Higher Education Final Budget - As provided through the Department of Administrative Services Budget and Management Division and in accordance to Legislative Budget Bills for HECC.</t>
  </si>
  <si>
    <t>FY 2017, 2018, and 2019 Actual Expenses from Oregon's Comprehensive Annual Financial Report</t>
  </si>
  <si>
    <t xml:space="preserve">             Denotes current estimates based on the 2021-23 Current Service Level Budget.  Final data not available until after fiscal year end financial statements</t>
  </si>
  <si>
    <t>Office of Finance and Information Technology - School Finance</t>
  </si>
  <si>
    <t xml:space="preserve">Report: </t>
  </si>
  <si>
    <t>Date:</t>
  </si>
  <si>
    <t>Status</t>
  </si>
  <si>
    <t>Notes</t>
  </si>
  <si>
    <t>District</t>
  </si>
  <si>
    <t>School Inst ID</t>
  </si>
  <si>
    <t>Public Enrollment</t>
  </si>
  <si>
    <t>Public Poverty Count</t>
  </si>
  <si>
    <t>Public % Poverty</t>
  </si>
  <si>
    <t>Adrian Elem</t>
  </si>
  <si>
    <t>Adrian High</t>
  </si>
  <si>
    <t>Amity Elem</t>
  </si>
  <si>
    <t>Eola Hills Charter</t>
  </si>
  <si>
    <t>Amity Middle</t>
  </si>
  <si>
    <t>Amity High</t>
  </si>
  <si>
    <t>Arlington Community Charter</t>
  </si>
  <si>
    <t>Walker Elem</t>
  </si>
  <si>
    <t>Bellview Elem</t>
  </si>
  <si>
    <t>Helman Elem</t>
  </si>
  <si>
    <t>Ashland Middle</t>
  </si>
  <si>
    <t>Ashland High</t>
  </si>
  <si>
    <t>Astor Elem</t>
  </si>
  <si>
    <t>Lewis &amp; Clark Elem</t>
  </si>
  <si>
    <t>Astoria Middle</t>
  </si>
  <si>
    <t>Astoria Sr High</t>
  </si>
  <si>
    <t>Athena Elem</t>
  </si>
  <si>
    <t>Weston Middle</t>
  </si>
  <si>
    <t>Weston-McEwen High</t>
  </si>
  <si>
    <t>Haines Elem</t>
  </si>
  <si>
    <t>Keating Elem</t>
  </si>
  <si>
    <t>Brooklyn Primary</t>
  </si>
  <si>
    <t>South Baker Intermediate</t>
  </si>
  <si>
    <t>Baker High</t>
  </si>
  <si>
    <t>Oregon International School</t>
  </si>
  <si>
    <t>Ocean Crest Elem</t>
  </si>
  <si>
    <t>Harbor Lights Middle</t>
  </si>
  <si>
    <t>Bandon Sr High</t>
  </si>
  <si>
    <t>Banks Elem</t>
  </si>
  <si>
    <t>Banks High</t>
  </si>
  <si>
    <t>William Walker Elem</t>
  </si>
  <si>
    <t>Greenway Elem</t>
  </si>
  <si>
    <t>Vose Elem</t>
  </si>
  <si>
    <t>Barnes Elem</t>
  </si>
  <si>
    <t>McKay Elem</t>
  </si>
  <si>
    <t>Bonny Slope Elem</t>
  </si>
  <si>
    <t>Kinnaman Elem</t>
  </si>
  <si>
    <t>McKinley Elem</t>
  </si>
  <si>
    <t>Beaver Acres Elem</t>
  </si>
  <si>
    <t>Chehalem Elem</t>
  </si>
  <si>
    <t>Fir Grove Elem</t>
  </si>
  <si>
    <t>Hazeldale Elem</t>
  </si>
  <si>
    <t>Elmonica Elem</t>
  </si>
  <si>
    <t>Raleigh Park Elem</t>
  </si>
  <si>
    <t>Errol Hassell Elem</t>
  </si>
  <si>
    <t>Terra Linda Elem</t>
  </si>
  <si>
    <t>Hiteon Elem</t>
  </si>
  <si>
    <t>Nancy Ryles Elem</t>
  </si>
  <si>
    <t>Ridgewood Elem</t>
  </si>
  <si>
    <t>Montclair Elem</t>
  </si>
  <si>
    <t>Rock Creek Elem</t>
  </si>
  <si>
    <t>Oak Hills Elem</t>
  </si>
  <si>
    <t>Bethany Elem</t>
  </si>
  <si>
    <t>Cooper Mountain Elem</t>
  </si>
  <si>
    <t>Sexton Mountain Elem</t>
  </si>
  <si>
    <t>Scholls Heights Elem</t>
  </si>
  <si>
    <t>West Tualatin View Elem</t>
  </si>
  <si>
    <t>Cedar Mill Elem</t>
  </si>
  <si>
    <t>Sato Elem</t>
  </si>
  <si>
    <t>Jacob Wismer Elem</t>
  </si>
  <si>
    <t>Findley Elem</t>
  </si>
  <si>
    <t>Raleigh Hills Elem</t>
  </si>
  <si>
    <t>Five Oaks Middle</t>
  </si>
  <si>
    <t>Mountain View Middle</t>
  </si>
  <si>
    <t>Whitford Middle</t>
  </si>
  <si>
    <t>Meadow Park Middle</t>
  </si>
  <si>
    <t>Conestoga Middle</t>
  </si>
  <si>
    <t>Highland Park Middle</t>
  </si>
  <si>
    <t>Cedar Park Middle</t>
  </si>
  <si>
    <t>Stoller Middle</t>
  </si>
  <si>
    <t>Aloha High</t>
  </si>
  <si>
    <t>Beaverton High</t>
  </si>
  <si>
    <t>Southridge High</t>
  </si>
  <si>
    <t>Westview High</t>
  </si>
  <si>
    <t>Mountainside High</t>
  </si>
  <si>
    <t>Sunset High</t>
  </si>
  <si>
    <t>Rosland Elem</t>
  </si>
  <si>
    <t>Ensworth Elem</t>
  </si>
  <si>
    <t>Marshall High</t>
  </si>
  <si>
    <t>LaPine Elem</t>
  </si>
  <si>
    <t>LaPine Middle</t>
  </si>
  <si>
    <t>LaPine Sr High</t>
  </si>
  <si>
    <t>Bear Creek Elem</t>
  </si>
  <si>
    <t>Pilot Butte Middle</t>
  </si>
  <si>
    <t>Juniper Elem</t>
  </si>
  <si>
    <t>Westside Village Magnet School at Kingston Elem</t>
  </si>
  <si>
    <t>Elk Meadow Elem</t>
  </si>
  <si>
    <t>High Desert Middle</t>
  </si>
  <si>
    <t>R E Jewell Elem</t>
  </si>
  <si>
    <t>Three Rivers Elem</t>
  </si>
  <si>
    <t>Silver Rail Elem</t>
  </si>
  <si>
    <t>Buckingham Elem</t>
  </si>
  <si>
    <t>Mountain View Sr High</t>
  </si>
  <si>
    <t>Bend Sr High</t>
  </si>
  <si>
    <t>Bend International</t>
  </si>
  <si>
    <t>Sky View Middle</t>
  </si>
  <si>
    <t>Lava Ridge Elem</t>
  </si>
  <si>
    <t>Ponderosa Elem</t>
  </si>
  <si>
    <t>Pine Ridge Elem</t>
  </si>
  <si>
    <t>Cascade Middle</t>
  </si>
  <si>
    <t>Amity Creek Elem</t>
  </si>
  <si>
    <t>Summit High</t>
  </si>
  <si>
    <t>High Lakes Elem</t>
  </si>
  <si>
    <t>Pacific Crest Middle</t>
  </si>
  <si>
    <t>William E Miller Elem</t>
  </si>
  <si>
    <t>Highland School at Kenwood Elem</t>
  </si>
  <si>
    <t>Fairfield Elem</t>
  </si>
  <si>
    <t>Danebo Elem</t>
  </si>
  <si>
    <t>Malabon Elem</t>
  </si>
  <si>
    <t>Clear Lake Elem</t>
  </si>
  <si>
    <t>Irving Elem</t>
  </si>
  <si>
    <t>Shasta Middle</t>
  </si>
  <si>
    <t>Kalapuya High</t>
  </si>
  <si>
    <t>Willamette High</t>
  </si>
  <si>
    <t>Kalmiopsis Elem</t>
  </si>
  <si>
    <t>Azalea Middle</t>
  </si>
  <si>
    <t>Brookings-Harbor High</t>
  </si>
  <si>
    <t>Trost Elem</t>
  </si>
  <si>
    <t>Knight Elem</t>
  </si>
  <si>
    <t>Lee Elem</t>
  </si>
  <si>
    <t>Eccles Elem</t>
  </si>
  <si>
    <t>Baker Prairie Middle</t>
  </si>
  <si>
    <t>Canby High</t>
  </si>
  <si>
    <t>Aumsville Elem</t>
  </si>
  <si>
    <t>Turner Elem</t>
  </si>
  <si>
    <t>Cloverdale Elem</t>
  </si>
  <si>
    <t>Cascade Jr High</t>
  </si>
  <si>
    <t>Cascade Sr High</t>
  </si>
  <si>
    <t>Patrick Lynch Elem</t>
  </si>
  <si>
    <t>Powell Butte Elementary</t>
  </si>
  <si>
    <t>Parklane Elem</t>
  </si>
  <si>
    <t>Oliver Elem</t>
  </si>
  <si>
    <t>Pleasant Valley Elem</t>
  </si>
  <si>
    <t>Butler Creek Elem</t>
  </si>
  <si>
    <t>Centennial Middle</t>
  </si>
  <si>
    <t>Centennial High</t>
  </si>
  <si>
    <t>Riley Creek Elem</t>
  </si>
  <si>
    <t>Gold Beach High</t>
  </si>
  <si>
    <t>Central Linn Elem</t>
  </si>
  <si>
    <t>Central Linn High</t>
  </si>
  <si>
    <t>Patrick Elem</t>
  </si>
  <si>
    <t>Sams Valley Elem</t>
  </si>
  <si>
    <t>Jewett Elem</t>
  </si>
  <si>
    <t>Central Point Elem</t>
  </si>
  <si>
    <t>Richardson Elem</t>
  </si>
  <si>
    <t>Scenic Middle</t>
  </si>
  <si>
    <t>Hanby Middle</t>
  </si>
  <si>
    <t>Independence Elem</t>
  </si>
  <si>
    <t>Ash Creek Elem</t>
  </si>
  <si>
    <t>Talmadge Middle</t>
  </si>
  <si>
    <t>Monmouth Elem</t>
  </si>
  <si>
    <t>Central High</t>
  </si>
  <si>
    <t>Clatskanie Elem</t>
  </si>
  <si>
    <t>Clatskanie Middle/High</t>
  </si>
  <si>
    <t>Colton Elem</t>
  </si>
  <si>
    <t>Colton Middle</t>
  </si>
  <si>
    <t>Colton High</t>
  </si>
  <si>
    <t>Condon Elem</t>
  </si>
  <si>
    <t>Condon High</t>
  </si>
  <si>
    <t>Madison Elem</t>
  </si>
  <si>
    <t>Lighthouse Charter</t>
  </si>
  <si>
    <t>Marshfield Sr High</t>
  </si>
  <si>
    <t>Garfield Elem</t>
  </si>
  <si>
    <t>Lincoln Elem</t>
  </si>
  <si>
    <t>Mt View Elem</t>
  </si>
  <si>
    <t>Adams Elem</t>
  </si>
  <si>
    <t>Muddy Creek Charter School</t>
  </si>
  <si>
    <t>Linus Pauling Middle</t>
  </si>
  <si>
    <t>Cheldelin Middle</t>
  </si>
  <si>
    <t>Corvallis High</t>
  </si>
  <si>
    <t>Crescent Valley High</t>
  </si>
  <si>
    <t>Creslane Elem</t>
  </si>
  <si>
    <t>Creswell Middle</t>
  </si>
  <si>
    <t>Creswell High</t>
  </si>
  <si>
    <t>Crooked River Elem</t>
  </si>
  <si>
    <t>Barnes Butte Elem</t>
  </si>
  <si>
    <t>Powell Butte Community Charter</t>
  </si>
  <si>
    <t>Brothers Elem</t>
  </si>
  <si>
    <t>Crook County Middle</t>
  </si>
  <si>
    <t>Pioneer Secondary Alternative High</t>
  </si>
  <si>
    <t>Crook County High</t>
  </si>
  <si>
    <t>Applegate Elem</t>
  </si>
  <si>
    <t>Crow Middle/High</t>
  </si>
  <si>
    <t>Culver Elem</t>
  </si>
  <si>
    <t>Culver Middle</t>
  </si>
  <si>
    <t>Culver High</t>
  </si>
  <si>
    <t>Lyle Elem</t>
  </si>
  <si>
    <t>Oakdale Heights Elem</t>
  </si>
  <si>
    <t>Whitworth Elem</t>
  </si>
  <si>
    <t>LaCreole Middle</t>
  </si>
  <si>
    <t>Dallas High</t>
  </si>
  <si>
    <t>Lincoln Park Elem</t>
  </si>
  <si>
    <t>Mill Park Elem</t>
  </si>
  <si>
    <t>Earl Boyles Elem</t>
  </si>
  <si>
    <t>Cherry Park Elem</t>
  </si>
  <si>
    <t>West Powellhurst Elem</t>
  </si>
  <si>
    <t>Gilbert Park Elem</t>
  </si>
  <si>
    <t>Gilbert Heights Elem</t>
  </si>
  <si>
    <t>Ventura Park Elem</t>
  </si>
  <si>
    <t>Menlo Park Elem</t>
  </si>
  <si>
    <t>Arthur Academy (Charter)</t>
  </si>
  <si>
    <t>Ron Russell Middle</t>
  </si>
  <si>
    <t>Floyd Light Middle</t>
  </si>
  <si>
    <t>Alice Ott Middle</t>
  </si>
  <si>
    <t>David Douglas High</t>
  </si>
  <si>
    <t>Dayton Grade</t>
  </si>
  <si>
    <t>Dayton Jr High</t>
  </si>
  <si>
    <t>Dayton High</t>
  </si>
  <si>
    <t>Eastwood Elem</t>
  </si>
  <si>
    <t>Winchester Elem</t>
  </si>
  <si>
    <t>Green Elem</t>
  </si>
  <si>
    <t>Sunnyslope Elem</t>
  </si>
  <si>
    <t>Fullerton IV Elem</t>
  </si>
  <si>
    <t>Hucrest Elem</t>
  </si>
  <si>
    <t>Melrose Elem</t>
  </si>
  <si>
    <t>Joseph Lane Middle</t>
  </si>
  <si>
    <t>John C Fremont Middle</t>
  </si>
  <si>
    <t>Roseburg High</t>
  </si>
  <si>
    <t>White Mountain Middle</t>
  </si>
  <si>
    <t>Table Rock Elem</t>
  </si>
  <si>
    <t>URCEO-Upper Rogue Ctr for Ed Opportunities</t>
  </si>
  <si>
    <t>Hillside Elem</t>
  </si>
  <si>
    <t>Eagle Point High</t>
  </si>
  <si>
    <t>Eagle Rock Elem</t>
  </si>
  <si>
    <t>Eagle Point Middle</t>
  </si>
  <si>
    <t>Lake Creek Learning Ctr</t>
  </si>
  <si>
    <t>Stella Mayfield Elem</t>
  </si>
  <si>
    <t>Elgin High</t>
  </si>
  <si>
    <t>Enterprise Elem</t>
  </si>
  <si>
    <t>Enterprise High</t>
  </si>
  <si>
    <t>River Mill Elem</t>
  </si>
  <si>
    <t>Clackamas River Elem</t>
  </si>
  <si>
    <t>Estacada Middle</t>
  </si>
  <si>
    <t>Estacada High</t>
  </si>
  <si>
    <t>CÃ©sar E ChÃ¡vez Elem</t>
  </si>
  <si>
    <t>Howard Elem</t>
  </si>
  <si>
    <t>Bertha Holt Elem</t>
  </si>
  <si>
    <t>McCornack Elem</t>
  </si>
  <si>
    <t>River Road Elem</t>
  </si>
  <si>
    <t>Awbrey Park Elem</t>
  </si>
  <si>
    <t>Camas Ridge Community Elem</t>
  </si>
  <si>
    <t>Spring Creek Elem</t>
  </si>
  <si>
    <t>Willagillespie Elem</t>
  </si>
  <si>
    <t>Twin Oaks Elem</t>
  </si>
  <si>
    <t>Edison Elem</t>
  </si>
  <si>
    <t>Buena Vista Spanish Immersion School</t>
  </si>
  <si>
    <t>Yujin Gakuen (Japanese) School</t>
  </si>
  <si>
    <t>Gilham Elem</t>
  </si>
  <si>
    <t>Edgewood Community Elem</t>
  </si>
  <si>
    <t>Charlemagne French Immersion Elem</t>
  </si>
  <si>
    <t>Coburg Community Charter</t>
  </si>
  <si>
    <t>Colin Kelly Middle</t>
  </si>
  <si>
    <t>James Madison Middle</t>
  </si>
  <si>
    <t>John F Kennedy Middle</t>
  </si>
  <si>
    <t>James Monroe Middle</t>
  </si>
  <si>
    <t>Cal Young Middle</t>
  </si>
  <si>
    <t>Theodore Roosevelt Middle</t>
  </si>
  <si>
    <t>Spencer Butte Middle</t>
  </si>
  <si>
    <t>North Eugene High</t>
  </si>
  <si>
    <t>Winston Churchill High</t>
  </si>
  <si>
    <t>Henry D Sheldon High</t>
  </si>
  <si>
    <t>South Eugene High</t>
  </si>
  <si>
    <t>Falls City Elem</t>
  </si>
  <si>
    <t>Falls City High</t>
  </si>
  <si>
    <t>Veneta Elem</t>
  </si>
  <si>
    <t>Elmira Elem</t>
  </si>
  <si>
    <t>Fern Ridge Middle</t>
  </si>
  <si>
    <t>Elmira High</t>
  </si>
  <si>
    <t>Cornelius Elem</t>
  </si>
  <si>
    <t>Fern Hill Elem</t>
  </si>
  <si>
    <t>Echo Shaw Elem</t>
  </si>
  <si>
    <t>Joseph Gale Elem</t>
  </si>
  <si>
    <t>Harvey Clark Elem</t>
  </si>
  <si>
    <t>Dilley Elem</t>
  </si>
  <si>
    <t>Tom McCall Upper Elem</t>
  </si>
  <si>
    <t>Neil Armstrong Middle</t>
  </si>
  <si>
    <t>Forest Grove High</t>
  </si>
  <si>
    <t>Gaston Elem</t>
  </si>
  <si>
    <t>Gaston Jr/Sr High</t>
  </si>
  <si>
    <t>Gervais Elem</t>
  </si>
  <si>
    <t>Gervais Middle</t>
  </si>
  <si>
    <t>Gervais High</t>
  </si>
  <si>
    <t>John Wetten Elem</t>
  </si>
  <si>
    <t>Walter L Kraxberger Middle</t>
  </si>
  <si>
    <t>Gladstone High</t>
  </si>
  <si>
    <t>Glendale Elem</t>
  </si>
  <si>
    <t>Glendale Community Charter</t>
  </si>
  <si>
    <t>Glide Elem</t>
  </si>
  <si>
    <t>Glide Middle</t>
  </si>
  <si>
    <t>Glide High</t>
  </si>
  <si>
    <t>Riverside Elem</t>
  </si>
  <si>
    <t>Parkside Elem</t>
  </si>
  <si>
    <t>Allen Dale Elem</t>
  </si>
  <si>
    <t>Redwood Elem</t>
  </si>
  <si>
    <t>Highland Elem</t>
  </si>
  <si>
    <t>South Middle</t>
  </si>
  <si>
    <t>North Middle</t>
  </si>
  <si>
    <t>Grants Pass High</t>
  </si>
  <si>
    <t>Takena Elem</t>
  </si>
  <si>
    <t>Sunrise Elem</t>
  </si>
  <si>
    <t>Waverly Elem</t>
  </si>
  <si>
    <t>Tangent Elem</t>
  </si>
  <si>
    <t>Lafayette Elem</t>
  </si>
  <si>
    <t>South Shore Elem</t>
  </si>
  <si>
    <t>Periwinkle Elem</t>
  </si>
  <si>
    <t>Oak Elem</t>
  </si>
  <si>
    <t>Liberty Elem</t>
  </si>
  <si>
    <t>North Albany Elem</t>
  </si>
  <si>
    <t>Oak Grove Elem</t>
  </si>
  <si>
    <t>Central Elem</t>
  </si>
  <si>
    <t>Calapooia Middle</t>
  </si>
  <si>
    <t>Memorial Middle</t>
  </si>
  <si>
    <t>North Albany Middle</t>
  </si>
  <si>
    <t>South Albany High</t>
  </si>
  <si>
    <t>West Albany High</t>
  </si>
  <si>
    <t>Hall Elem</t>
  </si>
  <si>
    <t>East Gresham Elem</t>
  </si>
  <si>
    <t>Hollydale Elem</t>
  </si>
  <si>
    <t>Hogan Cedars Elem</t>
  </si>
  <si>
    <t>North Gresham Grade</t>
  </si>
  <si>
    <t>Clear Creek Middle</t>
  </si>
  <si>
    <t>Gresham High</t>
  </si>
  <si>
    <t>Gordon Russell Middle</t>
  </si>
  <si>
    <t>Springwater Trail High</t>
  </si>
  <si>
    <t>Kelly Creek Elem</t>
  </si>
  <si>
    <t>Sam Barlow High</t>
  </si>
  <si>
    <t>Powell Valley Elem</t>
  </si>
  <si>
    <t>West Orient Middle</t>
  </si>
  <si>
    <t>Deep Creek â€“ Damascus K-8 School</t>
  </si>
  <si>
    <t>East Orient Elem</t>
  </si>
  <si>
    <t>Dexter McCarty Middle</t>
  </si>
  <si>
    <t>Henry L Slater Elem</t>
  </si>
  <si>
    <t>Hines Middle</t>
  </si>
  <si>
    <t>Burns High</t>
  </si>
  <si>
    <t>Crane Elem</t>
  </si>
  <si>
    <t>Crane Union High</t>
  </si>
  <si>
    <t>Harrisburg Elem</t>
  </si>
  <si>
    <t>Harrisburg Middle</t>
  </si>
  <si>
    <t>Harrisburg High</t>
  </si>
  <si>
    <t>West Park Elem</t>
  </si>
  <si>
    <t>Sunset Elem</t>
  </si>
  <si>
    <t>Rocky Heights Elem</t>
  </si>
  <si>
    <t>Desert View Elem</t>
  </si>
  <si>
    <t>Highland Hills Elem</t>
  </si>
  <si>
    <t>Armand Larive Middle</t>
  </si>
  <si>
    <t>Sandstone Middle</t>
  </si>
  <si>
    <t>Hermiston High</t>
  </si>
  <si>
    <t>Reedville Elem</t>
  </si>
  <si>
    <t>Lincoln Street Elem</t>
  </si>
  <si>
    <t>W L Henry Elem</t>
  </si>
  <si>
    <t>Witch Hazel Elem</t>
  </si>
  <si>
    <t>W Verne McKinney Elem</t>
  </si>
  <si>
    <t>Mooberry Elem</t>
  </si>
  <si>
    <t>Free Orchards Elem</t>
  </si>
  <si>
    <t>West Union Elem</t>
  </si>
  <si>
    <t>Minter Bridge Elem</t>
  </si>
  <si>
    <t>Brookwood Elem</t>
  </si>
  <si>
    <t>Butternut Creek Elem</t>
  </si>
  <si>
    <t>Rosedale Elem</t>
  </si>
  <si>
    <t>Tobias Elem</t>
  </si>
  <si>
    <t>Indian Hills Elem</t>
  </si>
  <si>
    <t>Farmington View Elem</t>
  </si>
  <si>
    <t>Imlay Elem</t>
  </si>
  <si>
    <t>Ladd Acres Elem</t>
  </si>
  <si>
    <t>Quatama Elem</t>
  </si>
  <si>
    <t>Orenco Elem</t>
  </si>
  <si>
    <t>North Plains Elem</t>
  </si>
  <si>
    <t>Lenox Elem</t>
  </si>
  <si>
    <t>Paul L Patterson Elem</t>
  </si>
  <si>
    <t>Jackson Elem</t>
  </si>
  <si>
    <t>South Meadows Middle</t>
  </si>
  <si>
    <t>Evergreen Middle</t>
  </si>
  <si>
    <t>J W Poynter Middle</t>
  </si>
  <si>
    <t>R A Brown Middle</t>
  </si>
  <si>
    <t>Hillsboro High</t>
  </si>
  <si>
    <t>Liberty High</t>
  </si>
  <si>
    <t>Glencoe High</t>
  </si>
  <si>
    <t>Century High</t>
  </si>
  <si>
    <t>Mid Valley Elem</t>
  </si>
  <si>
    <t>Parkdale Elem</t>
  </si>
  <si>
    <t>WyEast Middle</t>
  </si>
  <si>
    <t>May Street Elem</t>
  </si>
  <si>
    <t>Hood River Valley High</t>
  </si>
  <si>
    <t>Hood River Middle</t>
  </si>
  <si>
    <t>Westside Elem</t>
  </si>
  <si>
    <t>Metolius Elem</t>
  </si>
  <si>
    <t>Madras Elementary</t>
  </si>
  <si>
    <t>Jefferson County Middle</t>
  </si>
  <si>
    <t>Buff Elementary</t>
  </si>
  <si>
    <t>Madras High</t>
  </si>
  <si>
    <t>Big Muddy Elem</t>
  </si>
  <si>
    <t>Jefferson Elem</t>
  </si>
  <si>
    <t>Jefferson Middle</t>
  </si>
  <si>
    <t>Jefferson High</t>
  </si>
  <si>
    <t>Humbolt Elem</t>
  </si>
  <si>
    <t>Seneca Elem</t>
  </si>
  <si>
    <t>Grant Union Jr/Sr High</t>
  </si>
  <si>
    <t>Jordan Valley Elem</t>
  </si>
  <si>
    <t>Rockville Elem</t>
  </si>
  <si>
    <t>Jordan Valley High</t>
  </si>
  <si>
    <t>Imnaha Elem</t>
  </si>
  <si>
    <t>Joseph Charter</t>
  </si>
  <si>
    <t>Laurel Elem</t>
  </si>
  <si>
    <t>Territorial Elem</t>
  </si>
  <si>
    <t>Oaklea Middle</t>
  </si>
  <si>
    <t>Junction City High</t>
  </si>
  <si>
    <t>Bonanza Elem</t>
  </si>
  <si>
    <t>Stearns Elem</t>
  </si>
  <si>
    <t>Chiloquin Elem</t>
  </si>
  <si>
    <t>Gilchrist Elem</t>
  </si>
  <si>
    <t>Merrill Elem</t>
  </si>
  <si>
    <t>Malin Elem</t>
  </si>
  <si>
    <t>Shasta Elem</t>
  </si>
  <si>
    <t>Peterson Elem</t>
  </si>
  <si>
    <t>Ferguson Elem</t>
  </si>
  <si>
    <t>Keno Elem</t>
  </si>
  <si>
    <t>Henley Elem</t>
  </si>
  <si>
    <t>Gearhart Elem</t>
  </si>
  <si>
    <t>Brixner Jr High</t>
  </si>
  <si>
    <t>Henley Middle</t>
  </si>
  <si>
    <t>Bonanza Jr/Sr High</t>
  </si>
  <si>
    <t>Chiloquin High</t>
  </si>
  <si>
    <t>Gilchrist Jr/Sr High</t>
  </si>
  <si>
    <t>Lost River High</t>
  </si>
  <si>
    <t>Mazama High</t>
  </si>
  <si>
    <t>Henley High</t>
  </si>
  <si>
    <t>Mills Elem</t>
  </si>
  <si>
    <t>Joseph Conger Elem</t>
  </si>
  <si>
    <t>Pelican Elem</t>
  </si>
  <si>
    <t>Roosevelt Elem</t>
  </si>
  <si>
    <t>Ponderosa Middle</t>
  </si>
  <si>
    <t>Klamath Union High</t>
  </si>
  <si>
    <t>EagleRidge High</t>
  </si>
  <si>
    <t>Hilda Lahti Elem</t>
  </si>
  <si>
    <t>Knappa High</t>
  </si>
  <si>
    <t>Greenwood Elem</t>
  </si>
  <si>
    <t>Island City Elem</t>
  </si>
  <si>
    <t>La Grande Middle</t>
  </si>
  <si>
    <t>La Grande High</t>
  </si>
  <si>
    <t>Lakeview Sr High</t>
  </si>
  <si>
    <t>Fremont/Hay Elem</t>
  </si>
  <si>
    <t>Daly Middle</t>
  </si>
  <si>
    <t>Union Elem</t>
  </si>
  <si>
    <t>Lake Oswego Middle</t>
  </si>
  <si>
    <t>River Grove Elem</t>
  </si>
  <si>
    <t>Hallinan Elem</t>
  </si>
  <si>
    <t>Lake Oswego Sr High</t>
  </si>
  <si>
    <t>Lake Grove Elem</t>
  </si>
  <si>
    <t>Lakeridge High</t>
  </si>
  <si>
    <t>Forest Hills Elem</t>
  </si>
  <si>
    <t>Lakeridge Middle</t>
  </si>
  <si>
    <t>Westridge Elem</t>
  </si>
  <si>
    <t>Seven Oak Middle</t>
  </si>
  <si>
    <t>Lebanon High</t>
  </si>
  <si>
    <t>Oceanlake Elem</t>
  </si>
  <si>
    <t>Yaquina View Elem</t>
  </si>
  <si>
    <t>Toledo Elem</t>
  </si>
  <si>
    <t>Sam Case Elem</t>
  </si>
  <si>
    <t>Taft Elem</t>
  </si>
  <si>
    <t>Newport Middle</t>
  </si>
  <si>
    <t>Taft Middle</t>
  </si>
  <si>
    <t>Waldport Middle</t>
  </si>
  <si>
    <t>Toledo Jr High</t>
  </si>
  <si>
    <t>Taft High</t>
  </si>
  <si>
    <t>Waldport High</t>
  </si>
  <si>
    <t>Newport High</t>
  </si>
  <si>
    <t>Lincoln City Career Tech High</t>
  </si>
  <si>
    <t>Lundy Elem</t>
  </si>
  <si>
    <t>Lowell Jr/Sr High</t>
  </si>
  <si>
    <t>Mapleton Elem</t>
  </si>
  <si>
    <t>Mapleton Sr High</t>
  </si>
  <si>
    <t>Marcola Elem</t>
  </si>
  <si>
    <t>Mohawk High</t>
  </si>
  <si>
    <t>Grandhaven Elem</t>
  </si>
  <si>
    <t>Newby Elem</t>
  </si>
  <si>
    <t>Columbus Elem</t>
  </si>
  <si>
    <t>Wascher Elem</t>
  </si>
  <si>
    <t>Memorial Elem</t>
  </si>
  <si>
    <t>Patton Middle</t>
  </si>
  <si>
    <t>Duniway Middle</t>
  </si>
  <si>
    <t>McMinnville High</t>
  </si>
  <si>
    <t>Kennedy Elem</t>
  </si>
  <si>
    <t>Washington Elem</t>
  </si>
  <si>
    <t>Wilson Elem</t>
  </si>
  <si>
    <t>Griffin Creek Elem</t>
  </si>
  <si>
    <t>Abraham Lincoln Elem</t>
  </si>
  <si>
    <t>Jacksonville Elem</t>
  </si>
  <si>
    <t>Lone Pine Elem</t>
  </si>
  <si>
    <t>Hoover Elem</t>
  </si>
  <si>
    <t>5-6 School at Oakdale</t>
  </si>
  <si>
    <t>McLoughlin Middle</t>
  </si>
  <si>
    <t>Hedrick Middle</t>
  </si>
  <si>
    <t>Valley School of SO OR</t>
  </si>
  <si>
    <t>Central Medford High</t>
  </si>
  <si>
    <t>South Medford High</t>
  </si>
  <si>
    <t>North Medford High</t>
  </si>
  <si>
    <t>Gib Olinger Elementary</t>
  </si>
  <si>
    <t>Central Middle</t>
  </si>
  <si>
    <t>McLoughlin High</t>
  </si>
  <si>
    <t>Molalla Elem</t>
  </si>
  <si>
    <t>Rural Dell Elem</t>
  </si>
  <si>
    <t>Clarkes Elem</t>
  </si>
  <si>
    <t>Mulino Elem</t>
  </si>
  <si>
    <t>Molalla River Middle</t>
  </si>
  <si>
    <t>Molalla High</t>
  </si>
  <si>
    <t>Monroe Grade</t>
  </si>
  <si>
    <t>Monroe High</t>
  </si>
  <si>
    <t>Sam Boardman Elem</t>
  </si>
  <si>
    <t>A C Houghton Elem</t>
  </si>
  <si>
    <t>Heppner Elem</t>
  </si>
  <si>
    <t>Windy River Elem</t>
  </si>
  <si>
    <t>Irrigon Elem</t>
  </si>
  <si>
    <t>Riverside Jr/Sr High</t>
  </si>
  <si>
    <t>Irrigon Jr/Sr High</t>
  </si>
  <si>
    <t>Heppner Jr/Sr High</t>
  </si>
  <si>
    <t>Mt Angel Middle</t>
  </si>
  <si>
    <t>John F Kennedy High</t>
  </si>
  <si>
    <t>Myrtle Point High</t>
  </si>
  <si>
    <t>Garibaldi Elem</t>
  </si>
  <si>
    <t>Nehalem Elem</t>
  </si>
  <si>
    <t>Neah-Kah-Nie Middle</t>
  </si>
  <si>
    <t>Neah-Kah-Nie High</t>
  </si>
  <si>
    <t>Nestucca High</t>
  </si>
  <si>
    <t>Edwards Elem</t>
  </si>
  <si>
    <t>Joan Austin Elem</t>
  </si>
  <si>
    <t>Ewing Young Elem</t>
  </si>
  <si>
    <t>Mabel Rush Elem</t>
  </si>
  <si>
    <t>Dundee Elem</t>
  </si>
  <si>
    <t>Antonia Crater Elem</t>
  </si>
  <si>
    <t>Chehalem Valley Middle</t>
  </si>
  <si>
    <t>Newberg Sr High</t>
  </si>
  <si>
    <t>North Bay Elem</t>
  </si>
  <si>
    <t>Hillcrest Elem</t>
  </si>
  <si>
    <t>North Bend Middle</t>
  </si>
  <si>
    <t>North Bend Sr High</t>
  </si>
  <si>
    <t>Whitcomb Elem</t>
  </si>
  <si>
    <t>Lewelling Elem</t>
  </si>
  <si>
    <t>Linwood Elem</t>
  </si>
  <si>
    <t>Bilquist Elem</t>
  </si>
  <si>
    <t>Milwaukie El Puente Elementary</t>
  </si>
  <si>
    <t>Ardenwald Elem</t>
  </si>
  <si>
    <t>Verne A Duncan Elem</t>
  </si>
  <si>
    <t>View Acres Elem</t>
  </si>
  <si>
    <t>Sunnyside Elem</t>
  </si>
  <si>
    <t>Oregon Trail Elem</t>
  </si>
  <si>
    <t>Mount Scott Elem</t>
  </si>
  <si>
    <t>Spring Mountain Elem</t>
  </si>
  <si>
    <t>Scouters Mountain Elem</t>
  </si>
  <si>
    <t>Happy Valley Elem</t>
  </si>
  <si>
    <t>Rowe Middle</t>
  </si>
  <si>
    <t>Alder Creek Middle</t>
  </si>
  <si>
    <t>Rock Creek Middle</t>
  </si>
  <si>
    <t>Happy Valley Middle</t>
  </si>
  <si>
    <t>New Urban High</t>
  </si>
  <si>
    <t>Milwaukie High</t>
  </si>
  <si>
    <t>Putnam High</t>
  </si>
  <si>
    <t>Clackamas High</t>
  </si>
  <si>
    <t>North Douglas Elem</t>
  </si>
  <si>
    <t>North Douglas High</t>
  </si>
  <si>
    <t>North Marion Primary</t>
  </si>
  <si>
    <t>North Marion Intermediate</t>
  </si>
  <si>
    <t>North Marion Middle</t>
  </si>
  <si>
    <t>North Marion High</t>
  </si>
  <si>
    <t>Stayton Elem</t>
  </si>
  <si>
    <t>Mari-Linn Elem</t>
  </si>
  <si>
    <t>Sublimity Elem</t>
  </si>
  <si>
    <t>Stayton Middle</t>
  </si>
  <si>
    <t>Stayton High</t>
  </si>
  <si>
    <t>Chenowith Elem</t>
  </si>
  <si>
    <t>Colonel Wright Elem</t>
  </si>
  <si>
    <t>Dry Hollow Elem</t>
  </si>
  <si>
    <t>The Dalles Middle</t>
  </si>
  <si>
    <t>Nyssa Elem</t>
  </si>
  <si>
    <t>Nyssa Middle</t>
  </si>
  <si>
    <t>Nyssa High</t>
  </si>
  <si>
    <t>Oakland Elem</t>
  </si>
  <si>
    <t>Lincoln Middle</t>
  </si>
  <si>
    <t>Oakland High</t>
  </si>
  <si>
    <t>Oakridge Elem</t>
  </si>
  <si>
    <t>Oakridge Jr High</t>
  </si>
  <si>
    <t>Oakridge High</t>
  </si>
  <si>
    <t>Aiken Elem</t>
  </si>
  <si>
    <t>Cairo Elem</t>
  </si>
  <si>
    <t>Pioneer Elem</t>
  </si>
  <si>
    <t>Alameda Elem</t>
  </si>
  <si>
    <t>May Roberts Elem</t>
  </si>
  <si>
    <t>Ontario Middle</t>
  </si>
  <si>
    <t>Ontario High</t>
  </si>
  <si>
    <t>Jennings Lodge Elem</t>
  </si>
  <si>
    <t>Holcomb Elem</t>
  </si>
  <si>
    <t>Gaffney Lane Elem</t>
  </si>
  <si>
    <t>Redland Elem</t>
  </si>
  <si>
    <t>Beavercreek Elem</t>
  </si>
  <si>
    <t>John McLoughlin Elem</t>
  </si>
  <si>
    <t>Springwater Environmental Sciences</t>
  </si>
  <si>
    <t>Candy Lane Elem</t>
  </si>
  <si>
    <t>Gardiner Middle</t>
  </si>
  <si>
    <t>Oregon City Sr High</t>
  </si>
  <si>
    <t>Sandy Grade</t>
  </si>
  <si>
    <t>Welches Elem</t>
  </si>
  <si>
    <t>Naas Elem</t>
  </si>
  <si>
    <t>Firwood Elem</t>
  </si>
  <si>
    <t>Kelso Elem</t>
  </si>
  <si>
    <t>Oregon Trail Academy</t>
  </si>
  <si>
    <t>Welches Middle</t>
  </si>
  <si>
    <t>Cedar Ridge Middle</t>
  </si>
  <si>
    <t>Boring Middle</t>
  </si>
  <si>
    <t>Sandy High</t>
  </si>
  <si>
    <t>Prescott Elem</t>
  </si>
  <si>
    <t>Shaver Elem</t>
  </si>
  <si>
    <t>Sacramento Elem</t>
  </si>
  <si>
    <t>Russell Elem</t>
  </si>
  <si>
    <t>Parkrose Middle</t>
  </si>
  <si>
    <t>Parkrose High</t>
  </si>
  <si>
    <t>Pendleton Early Learning Ctr</t>
  </si>
  <si>
    <t>Sherwood Heights Elem</t>
  </si>
  <si>
    <t>McKay Creek Elem</t>
  </si>
  <si>
    <t>Sunridge Middle</t>
  </si>
  <si>
    <t>Pendleton High</t>
  </si>
  <si>
    <t>Clemens Primary</t>
  </si>
  <si>
    <t>Blodgett Elem</t>
  </si>
  <si>
    <t>Kings Valley Charter</t>
  </si>
  <si>
    <t>Philomath Elem</t>
  </si>
  <si>
    <t>Philomath Middle</t>
  </si>
  <si>
    <t>Philomath High</t>
  </si>
  <si>
    <t>Phoenix Elem</t>
  </si>
  <si>
    <t>Orchard Hill Elem</t>
  </si>
  <si>
    <t>Talent Elem</t>
  </si>
  <si>
    <t>Talent Middle</t>
  </si>
  <si>
    <t>Phoenix High</t>
  </si>
  <si>
    <t>Pilot Rock Elem</t>
  </si>
  <si>
    <t>Pilot Rock High</t>
  </si>
  <si>
    <t>Pine Eagle Charter</t>
  </si>
  <si>
    <t>Pleasant Hill Elem</t>
  </si>
  <si>
    <t>Pleasant Hill High</t>
  </si>
  <si>
    <t>Pacific High</t>
  </si>
  <si>
    <t>Driftwood Elem</t>
  </si>
  <si>
    <t>Rosa Parks Elem</t>
  </si>
  <si>
    <t>Boise-Eliot</t>
  </si>
  <si>
    <t>Woodlawn Elem</t>
  </si>
  <si>
    <t>Beach Elem</t>
  </si>
  <si>
    <t>Sabin Elem</t>
  </si>
  <si>
    <t>Richmond</t>
  </si>
  <si>
    <t>Faubion Elem</t>
  </si>
  <si>
    <t>Vernon</t>
  </si>
  <si>
    <t>Sitton Elem</t>
  </si>
  <si>
    <t>Whitman Elem</t>
  </si>
  <si>
    <t>Scott Elem</t>
  </si>
  <si>
    <t>Rigler Elem</t>
  </si>
  <si>
    <t>Kelly Elem</t>
  </si>
  <si>
    <t>Woodmere Elem</t>
  </si>
  <si>
    <t>Grout Elem</t>
  </si>
  <si>
    <t>James John Elem</t>
  </si>
  <si>
    <t>Vestal Elem</t>
  </si>
  <si>
    <t>Markham Elem</t>
  </si>
  <si>
    <t>Peninsula Elem</t>
  </si>
  <si>
    <t>Chapman Elem</t>
  </si>
  <si>
    <t>Chief Joseph Elem</t>
  </si>
  <si>
    <t>Portland Arthur Academy</t>
  </si>
  <si>
    <t>Buckman Elem</t>
  </si>
  <si>
    <t>Lewis Elem</t>
  </si>
  <si>
    <t>Irvington Elem</t>
  </si>
  <si>
    <t>Atkinson Elem</t>
  </si>
  <si>
    <t>Woodstock Elem</t>
  </si>
  <si>
    <t>Capitol Hill Elem</t>
  </si>
  <si>
    <t>Maplewood Elem</t>
  </si>
  <si>
    <t>Bridlemile Elem</t>
  </si>
  <si>
    <t>Rieke Elem</t>
  </si>
  <si>
    <t>Glencoe Elem</t>
  </si>
  <si>
    <t>Llewellyn Elem</t>
  </si>
  <si>
    <t>Duniway Elem</t>
  </si>
  <si>
    <t>Stephenson Elem</t>
  </si>
  <si>
    <t>Abernethy Elem</t>
  </si>
  <si>
    <t>Ainsworth Elem</t>
  </si>
  <si>
    <t>Forest Park Elem</t>
  </si>
  <si>
    <t>CÃ©sar ChÃ¡vez K-8 School</t>
  </si>
  <si>
    <t>Lent Elem</t>
  </si>
  <si>
    <t>Marysville Elem</t>
  </si>
  <si>
    <t>Arleta Elem</t>
  </si>
  <si>
    <t>Bridger Elem</t>
  </si>
  <si>
    <t>Creston Elem</t>
  </si>
  <si>
    <t>Hayhurst Elem</t>
  </si>
  <si>
    <t>Skyline Elem</t>
  </si>
  <si>
    <t>Laurelhurst Elem</t>
  </si>
  <si>
    <t>Beverly Cleary School</t>
  </si>
  <si>
    <t>Le Monde French Immersion Public Charter</t>
  </si>
  <si>
    <t>Metropolitan Learning Ctr</t>
  </si>
  <si>
    <t>George Middle</t>
  </si>
  <si>
    <t>Lane Middle</t>
  </si>
  <si>
    <t>Harriet Tubman Middle</t>
  </si>
  <si>
    <t>Roseway Heights</t>
  </si>
  <si>
    <t>Beaumont Middle</t>
  </si>
  <si>
    <t>Hosford Middle</t>
  </si>
  <si>
    <t>da Vinci Middle</t>
  </si>
  <si>
    <t>Jackson Middle</t>
  </si>
  <si>
    <t>Gray Middle</t>
  </si>
  <si>
    <t>Sellwood Middle</t>
  </si>
  <si>
    <t>Mt Tabor Middle</t>
  </si>
  <si>
    <t>West Sylvan Middle</t>
  </si>
  <si>
    <t>Roosevelt High</t>
  </si>
  <si>
    <t>Alliance High</t>
  </si>
  <si>
    <t>Benson Polytechnic High</t>
  </si>
  <si>
    <t>Franklin High</t>
  </si>
  <si>
    <t>Cleveland High</t>
  </si>
  <si>
    <t>Grant High</t>
  </si>
  <si>
    <t>Lincoln High</t>
  </si>
  <si>
    <t>Powers Elem</t>
  </si>
  <si>
    <t>Powers High</t>
  </si>
  <si>
    <t>Oregon Connections Academy</t>
  </si>
  <si>
    <t>Hudson Park Elem</t>
  </si>
  <si>
    <t>Rainier Jr/Sr High</t>
  </si>
  <si>
    <t>M A Lynch Elem</t>
  </si>
  <si>
    <t>Vern Patrick Elem</t>
  </si>
  <si>
    <t>John Tuck Elem</t>
  </si>
  <si>
    <t>Sage Elem</t>
  </si>
  <si>
    <t>Tom McCall Elem</t>
  </si>
  <si>
    <t>Obsidian Middle</t>
  </si>
  <si>
    <t>Elton Gregory Middle</t>
  </si>
  <si>
    <t>Redmond High</t>
  </si>
  <si>
    <t>Ridgeview High</t>
  </si>
  <si>
    <t>Glenfair Elem</t>
  </si>
  <si>
    <t>Alder Elem</t>
  </si>
  <si>
    <t>Davis Elem</t>
  </si>
  <si>
    <t>Hartley Elem</t>
  </si>
  <si>
    <t>Wilkes Elem</t>
  </si>
  <si>
    <t>Margaret Scott Elem</t>
  </si>
  <si>
    <t>Salish Ponds Elem</t>
  </si>
  <si>
    <t>Fairview Elem</t>
  </si>
  <si>
    <t>Troutdale Elem</t>
  </si>
  <si>
    <t>Woodland Elem</t>
  </si>
  <si>
    <t>Sweetbriar Elem</t>
  </si>
  <si>
    <t>Hauton B Lee Middle</t>
  </si>
  <si>
    <t>Reynolds Middle</t>
  </si>
  <si>
    <t>Walt Morey Middle</t>
  </si>
  <si>
    <t>Reynolds High</t>
  </si>
  <si>
    <t>Riddle Elem</t>
  </si>
  <si>
    <t>Riddle High</t>
  </si>
  <si>
    <t>Riverdale Grade</t>
  </si>
  <si>
    <t>Riverdale High</t>
  </si>
  <si>
    <t>Rogue River Elem</t>
  </si>
  <si>
    <t>Rivers Edge Academy Charter</t>
  </si>
  <si>
    <t>Rogue River Jr/Sr High</t>
  </si>
  <si>
    <t>Richmond Elem</t>
  </si>
  <si>
    <t>Hallman Elem</t>
  </si>
  <si>
    <t>Weddle Elem</t>
  </si>
  <si>
    <t>Yoshikai Elem</t>
  </si>
  <si>
    <t>Hayesville Elem</t>
  </si>
  <si>
    <t>Bush Elem</t>
  </si>
  <si>
    <t>Swegle Elem</t>
  </si>
  <si>
    <t>Four Corners Elem</t>
  </si>
  <si>
    <t>Chavez Elementary</t>
  </si>
  <si>
    <t>Lamb Elem</t>
  </si>
  <si>
    <t>Eyre Elem</t>
  </si>
  <si>
    <t>Auburn Elem</t>
  </si>
  <si>
    <t>Englewood Elem</t>
  </si>
  <si>
    <t>Miller Elem</t>
  </si>
  <si>
    <t>Keizer Elem</t>
  </si>
  <si>
    <t>Cummings Elem</t>
  </si>
  <si>
    <t>Harritt Elem</t>
  </si>
  <si>
    <t>Salem Heights Elem</t>
  </si>
  <si>
    <t>Wright Elem</t>
  </si>
  <si>
    <t>Hammond Elem</t>
  </si>
  <si>
    <t>Morningside Elem</t>
  </si>
  <si>
    <t>Pringle Elem</t>
  </si>
  <si>
    <t>Battle Creek Elem</t>
  </si>
  <si>
    <t>Gubser Elem</t>
  </si>
  <si>
    <t>Myers Elem</t>
  </si>
  <si>
    <t>Forest Ridge Elem</t>
  </si>
  <si>
    <t>Kalapuya Elem</t>
  </si>
  <si>
    <t>Chapman Hill Elem</t>
  </si>
  <si>
    <t>Schirle Elem</t>
  </si>
  <si>
    <t>Brush College Elem</t>
  </si>
  <si>
    <t>Sumpter Elem</t>
  </si>
  <si>
    <t>Candalaria Elem</t>
  </si>
  <si>
    <t>Optimum Learning Environment Charter</t>
  </si>
  <si>
    <t>Parrish Middle</t>
  </si>
  <si>
    <t>Waldo Middle</t>
  </si>
  <si>
    <t>Houck Middle</t>
  </si>
  <si>
    <t>Stephens Middle</t>
  </si>
  <si>
    <t>Claggett Creek Middle</t>
  </si>
  <si>
    <t>Leslie Middle</t>
  </si>
  <si>
    <t>Walker Middle</t>
  </si>
  <si>
    <t>Judson Middle</t>
  </si>
  <si>
    <t>Whiteaker Middle</t>
  </si>
  <si>
    <t>Crossler Middle</t>
  </si>
  <si>
    <t>Jane Goodall Environmental Middle Charter</t>
  </si>
  <si>
    <t>Straub Middle</t>
  </si>
  <si>
    <t>Roberts High</t>
  </si>
  <si>
    <t>McKay High</t>
  </si>
  <si>
    <t>North Salem High</t>
  </si>
  <si>
    <t>McNary High</t>
  </si>
  <si>
    <t>Early College High</t>
  </si>
  <si>
    <t>South Salem High</t>
  </si>
  <si>
    <t>West Salem High</t>
  </si>
  <si>
    <t>Sprague High</t>
  </si>
  <si>
    <t>Santiam Elem</t>
  </si>
  <si>
    <t>Santiam Jr/Sr High</t>
  </si>
  <si>
    <t>Otto Petersen Elem</t>
  </si>
  <si>
    <t>Grant Watts Elem</t>
  </si>
  <si>
    <t>Warren Elem</t>
  </si>
  <si>
    <t>Scappoose Middle</t>
  </si>
  <si>
    <t>Scappoose High</t>
  </si>
  <si>
    <t>Centennial Elem</t>
  </si>
  <si>
    <t>Scio Middle</t>
  </si>
  <si>
    <t>Scio High</t>
  </si>
  <si>
    <t>Pacific Ridge Elementary</t>
  </si>
  <si>
    <t>Cannon Beach Academy</t>
  </si>
  <si>
    <t>Seaside Middle</t>
  </si>
  <si>
    <t>Seaside High</t>
  </si>
  <si>
    <t>Sheridan High</t>
  </si>
  <si>
    <t>Hawks View Elementary</t>
  </si>
  <si>
    <t>Archer Glen Elem</t>
  </si>
  <si>
    <t>Ridges Elementary</t>
  </si>
  <si>
    <t>Middleton Elem</t>
  </si>
  <si>
    <t>Sherwood Middle</t>
  </si>
  <si>
    <t>Sherwood High</t>
  </si>
  <si>
    <t>Robert Frost Elem</t>
  </si>
  <si>
    <t>Butte Creek Elem</t>
  </si>
  <si>
    <t>Silverton High</t>
  </si>
  <si>
    <t>Scotts Mills Elem</t>
  </si>
  <si>
    <t>Silver Crest Elem</t>
  </si>
  <si>
    <t>Victor Point Elem</t>
  </si>
  <si>
    <t>Pratum Elem</t>
  </si>
  <si>
    <t>Central Howell Elem</t>
  </si>
  <si>
    <t>Evergreen Elem</t>
  </si>
  <si>
    <t>Sisters Elem</t>
  </si>
  <si>
    <t>Sisters Middle</t>
  </si>
  <si>
    <t>Sisters High</t>
  </si>
  <si>
    <t>Siuslaw Elem</t>
  </si>
  <si>
    <t>Siuslaw Middle</t>
  </si>
  <si>
    <t>Siuslaw High</t>
  </si>
  <si>
    <t>Bohemia Elem</t>
  </si>
  <si>
    <t>Harrison Elem</t>
  </si>
  <si>
    <t>Cottage Grove High</t>
  </si>
  <si>
    <t>Tri City Elem</t>
  </si>
  <si>
    <t>Myrtle Creek Elem</t>
  </si>
  <si>
    <t>Coffenberry Middle</t>
  </si>
  <si>
    <t>South Umpqua High</t>
  </si>
  <si>
    <t>Maupin Elem</t>
  </si>
  <si>
    <t>South Wasco County High</t>
  </si>
  <si>
    <t>Maple Elem</t>
  </si>
  <si>
    <t>Guy Lee Elem</t>
  </si>
  <si>
    <t>Two Rivers Dos Rios Elem</t>
  </si>
  <si>
    <t>Riverbend Elem</t>
  </si>
  <si>
    <t>Elizabeth Page Elem</t>
  </si>
  <si>
    <t>Douglas Gardens Elem</t>
  </si>
  <si>
    <t>Mt Vernon Elem</t>
  </si>
  <si>
    <t>Ridgeview Elem</t>
  </si>
  <si>
    <t>Yolanda Elem</t>
  </si>
  <si>
    <t>Thurston Elem</t>
  </si>
  <si>
    <t>Walterville Elem</t>
  </si>
  <si>
    <t>Hamlin Middle</t>
  </si>
  <si>
    <t>Agnes Stewart Middle</t>
  </si>
  <si>
    <t>Briggs Middle</t>
  </si>
  <si>
    <t>Thurston Middle</t>
  </si>
  <si>
    <t>Gateways High</t>
  </si>
  <si>
    <t>Springfield High</t>
  </si>
  <si>
    <t>Thurston High</t>
  </si>
  <si>
    <t>Columbia City Elem</t>
  </si>
  <si>
    <t>St Helens Middle</t>
  </si>
  <si>
    <t>McBride Elem</t>
  </si>
  <si>
    <t>St Helens High</t>
  </si>
  <si>
    <t>St Paul Elem</t>
  </si>
  <si>
    <t>St Paul High</t>
  </si>
  <si>
    <t>Stanfield Elem</t>
  </si>
  <si>
    <t>Stanfield Secondary</t>
  </si>
  <si>
    <t>East Sutherlin Primary</t>
  </si>
  <si>
    <t>West Sutherlin Intermed</t>
  </si>
  <si>
    <t>Sutherlin Middle</t>
  </si>
  <si>
    <t>Sutherlin High</t>
  </si>
  <si>
    <t>Foster Elem</t>
  </si>
  <si>
    <t>Oak Heights Elem</t>
  </si>
  <si>
    <t>Hawthorne Elem</t>
  </si>
  <si>
    <t>Holley Elem</t>
  </si>
  <si>
    <t>Sweet Home Jr High</t>
  </si>
  <si>
    <t>Sweet Home High</t>
  </si>
  <si>
    <t>Fruitdale Elem</t>
  </si>
  <si>
    <t>Williams Elem</t>
  </si>
  <si>
    <t>Madrona Elem</t>
  </si>
  <si>
    <t>Manzanita Elem</t>
  </si>
  <si>
    <t>Ft Vannoy Elem</t>
  </si>
  <si>
    <t>Lorna Byrne Middle</t>
  </si>
  <si>
    <t>Lincoln Savage Middle</t>
  </si>
  <si>
    <t>Fleming Middle</t>
  </si>
  <si>
    <t>Illinois Valley High</t>
  </si>
  <si>
    <t>North Valley High</t>
  </si>
  <si>
    <t>Hidden Valley High</t>
  </si>
  <si>
    <t>James Templeton Elem</t>
  </si>
  <si>
    <t>Bridgeport Elem</t>
  </si>
  <si>
    <t>Metzger Elem</t>
  </si>
  <si>
    <t>Tualatin Elem</t>
  </si>
  <si>
    <t>Charles F Tigard Elem</t>
  </si>
  <si>
    <t>Deer Creek Elem</t>
  </si>
  <si>
    <t>Durham Elem</t>
  </si>
  <si>
    <t>Alberta Rider Elem</t>
  </si>
  <si>
    <t>Edward Byrom Elem</t>
  </si>
  <si>
    <t>Mary Woodward Elem</t>
  </si>
  <si>
    <t>MITCH Charter School</t>
  </si>
  <si>
    <t>Thomas R Fowler Middle</t>
  </si>
  <si>
    <t>Hazelbrook Middle</t>
  </si>
  <si>
    <t>Twality Middle</t>
  </si>
  <si>
    <t>Tigard High</t>
  </si>
  <si>
    <t>Tualatin High</t>
  </si>
  <si>
    <t>South Prairie Elem</t>
  </si>
  <si>
    <t>East Elem</t>
  </si>
  <si>
    <t>Tillamook Jr High</t>
  </si>
  <si>
    <t>Tillamook High</t>
  </si>
  <si>
    <t>McNary Heights Elem</t>
  </si>
  <si>
    <t>Clara Brownell Middle</t>
  </si>
  <si>
    <t>Umatilla High</t>
  </si>
  <si>
    <t>Union High</t>
  </si>
  <si>
    <t>Vale Elem</t>
  </si>
  <si>
    <t>Willowcreek Elem</t>
  </si>
  <si>
    <t>Vale Middle</t>
  </si>
  <si>
    <t>Vale High</t>
  </si>
  <si>
    <t>Vernonia Elem</t>
  </si>
  <si>
    <t>Mist Elem</t>
  </si>
  <si>
    <t>Vernonia Middle</t>
  </si>
  <si>
    <t>Vernonia High</t>
  </si>
  <si>
    <t>Wallowa Elem</t>
  </si>
  <si>
    <t>Wallowa High</t>
  </si>
  <si>
    <t>Warrenton Grade</t>
  </si>
  <si>
    <t>Warrenton High</t>
  </si>
  <si>
    <t>Boones Ferry Primary</t>
  </si>
  <si>
    <t>Boeckman Creek Primary</t>
  </si>
  <si>
    <t>Lowrie Primary</t>
  </si>
  <si>
    <t>Willamette Primary</t>
  </si>
  <si>
    <t>Sunset Primary</t>
  </si>
  <si>
    <t>Bolton Primary</t>
  </si>
  <si>
    <t>Stafford Primary</t>
  </si>
  <si>
    <t>Cedaroak Park Primary</t>
  </si>
  <si>
    <t>Trillium Creek Primary</t>
  </si>
  <si>
    <t>Inza R Wood Middle</t>
  </si>
  <si>
    <t>Meridian Creek Middle</t>
  </si>
  <si>
    <t>Athey Creek Middle</t>
  </si>
  <si>
    <t>Rosemont Ridge Middle</t>
  </si>
  <si>
    <t>Arts and Technology High</t>
  </si>
  <si>
    <t>Wilsonville High</t>
  </si>
  <si>
    <t>West Linn High</t>
  </si>
  <si>
    <t>Willamina Elem</t>
  </si>
  <si>
    <t>Willamina Middle</t>
  </si>
  <si>
    <t>Willamina High</t>
  </si>
  <si>
    <t>Brockway Elem</t>
  </si>
  <si>
    <t>Lookingglass Elem</t>
  </si>
  <si>
    <t>McGovern Elem</t>
  </si>
  <si>
    <t>Winston Middle</t>
  </si>
  <si>
    <t>Dillard Alternative High</t>
  </si>
  <si>
    <t>Douglas High</t>
  </si>
  <si>
    <t>Nellie Muir Elem</t>
  </si>
  <si>
    <t>Heritage Elem</t>
  </si>
  <si>
    <t>French Prairie Middle</t>
  </si>
  <si>
    <t>Valor Middle</t>
  </si>
  <si>
    <t>Academy of International Studies</t>
  </si>
  <si>
    <t>Yamhill-Carlton SD 1</t>
  </si>
  <si>
    <t>Yamhill Carlton Elem</t>
  </si>
  <si>
    <t>Yamhill Carlton Intermediate</t>
  </si>
  <si>
    <t>Yamhill Carlton High</t>
  </si>
  <si>
    <t>Yoncalla Elem</t>
  </si>
  <si>
    <t>Yoncalla High</t>
  </si>
  <si>
    <t>NCES LEA ID</t>
  </si>
  <si>
    <t>Dist_ID</t>
  </si>
  <si>
    <t>Row Labels</t>
  </si>
  <si>
    <t>Grand Total</t>
  </si>
  <si>
    <t>Count of School Inst ID</t>
  </si>
  <si>
    <t>High quartile</t>
  </si>
  <si>
    <t>Upper Quartile count</t>
  </si>
  <si>
    <t>Divisor</t>
  </si>
  <si>
    <t>Roundup</t>
  </si>
  <si>
    <t>High Poverty School - upper 25% of LEA's schools</t>
  </si>
  <si>
    <t>Location</t>
  </si>
  <si>
    <t>DistrictID</t>
  </si>
  <si>
    <t>SchoolID</t>
  </si>
  <si>
    <t>School Type</t>
  </si>
  <si>
    <t>Grade Band</t>
  </si>
  <si>
    <t>Virtual Status</t>
  </si>
  <si>
    <t>Governance</t>
  </si>
  <si>
    <t>ADM</t>
  </si>
  <si>
    <t>ESL</t>
  </si>
  <si>
    <t>SpEd</t>
  </si>
  <si>
    <t>Poverty</t>
  </si>
  <si>
    <t>Direct Classroom Expenditures</t>
  </si>
  <si>
    <t>Classroom Support</t>
  </si>
  <si>
    <t>Building Support</t>
  </si>
  <si>
    <t>Central Support</t>
  </si>
  <si>
    <t>Other Expenditures</t>
  </si>
  <si>
    <t>ESD Direct Support</t>
  </si>
  <si>
    <t>School Expenditures</t>
  </si>
  <si>
    <t>District Expenditures</t>
  </si>
  <si>
    <t>General Fund</t>
  </si>
  <si>
    <t>Special Revenue Funds</t>
  </si>
  <si>
    <t>Debt Service Funds</t>
  </si>
  <si>
    <t>Capital Project Funds</t>
  </si>
  <si>
    <t>Enterprise Funds</t>
  </si>
  <si>
    <t>Internal Service Funds</t>
  </si>
  <si>
    <t>Trust and Agency Funds</t>
  </si>
  <si>
    <t xml:space="preserve">General Fund </t>
  </si>
  <si>
    <t xml:space="preserve">Special Revenue Funds </t>
  </si>
  <si>
    <t xml:space="preserve">Debt Service Funds </t>
  </si>
  <si>
    <t xml:space="preserve">Capital Project Funds </t>
  </si>
  <si>
    <t xml:space="preserve">Enterprise Funds </t>
  </si>
  <si>
    <t xml:space="preserve">Internal Service Funds </t>
  </si>
  <si>
    <t xml:space="preserve">Trust and Agency Funds </t>
  </si>
  <si>
    <t>All Expenditures</t>
  </si>
  <si>
    <t>PerPupilExp</t>
  </si>
  <si>
    <t>Statewide Low</t>
  </si>
  <si>
    <t>Statewide High</t>
  </si>
  <si>
    <t>Districtwide Low</t>
  </si>
  <si>
    <t>Districtwide High</t>
  </si>
  <si>
    <t>Statewide Low w/in Gradeband</t>
  </si>
  <si>
    <t>Statewide High w/in Gradeband</t>
  </si>
  <si>
    <t>District Low w/in Gradeband</t>
  </si>
  <si>
    <t>District High w/in Gradeband</t>
  </si>
  <si>
    <t>ESD Internal</t>
  </si>
  <si>
    <t>District Notes</t>
  </si>
  <si>
    <t>ODE Notes</t>
  </si>
  <si>
    <t>Adel SD 21, Adel Elementary School</t>
  </si>
  <si>
    <t>Regular</t>
  </si>
  <si>
    <t>Elementary</t>
  </si>
  <si>
    <t>Not Virtual</t>
  </si>
  <si>
    <t>Public</t>
  </si>
  <si>
    <t>No notes provided</t>
  </si>
  <si>
    <t>Expenditure data incorrectly reported. No expenses reported specifically at the school; only proportional expenses reported at district are reflected.</t>
  </si>
  <si>
    <t>Adel SD 21, Adel SD 21</t>
  </si>
  <si>
    <t>NA</t>
  </si>
  <si>
    <t>Students were reported without a specific resident school ID. Possibly district alternative education programs.</t>
  </si>
  <si>
    <t>Adrian SD 61, Adrian Elementary School</t>
  </si>
  <si>
    <t>Adrian SD 61, Adrian High School</t>
  </si>
  <si>
    <t>High School</t>
  </si>
  <si>
    <t>Supplemental Virtual</t>
  </si>
  <si>
    <t>Alsea SD 7J, Alsea Charter School</t>
  </si>
  <si>
    <t>Charter</t>
  </si>
  <si>
    <t>Combined</t>
  </si>
  <si>
    <t>Amity SD 4J, Amity Elementary School</t>
  </si>
  <si>
    <t>Amity SD 4J, Amity High School</t>
  </si>
  <si>
    <t>Amity SD 4J, Amity Middle School</t>
  </si>
  <si>
    <t>Junior High/Middle School</t>
  </si>
  <si>
    <t>Amity SD 4J, Amity SD 4J</t>
  </si>
  <si>
    <t>Amity SD 4J, Eola Hills Charter School</t>
  </si>
  <si>
    <t>Annex SD 29, Annex Charter School</t>
  </si>
  <si>
    <t>Annex SD 29, Annex SD 29</t>
  </si>
  <si>
    <t>Students were reported without a specific resident school ID. Only ESD direct support reported but no district level expenditures.</t>
  </si>
  <si>
    <t>Arlington SD 3, Arlington Community Charter School</t>
  </si>
  <si>
    <t>Arlington SD 3, Arlington SD 3</t>
  </si>
  <si>
    <t>Arock SD 81, W W Jones Elementary School</t>
  </si>
  <si>
    <t>Ashland SD 5, Ashland High School</t>
  </si>
  <si>
    <t>Ashland SD 5, Ashland Middle School</t>
  </si>
  <si>
    <t>Ashland SD 5, Ashland SD 5</t>
  </si>
  <si>
    <t>Ashland SD 5, Bellview Elementary School</t>
  </si>
  <si>
    <t>Ashland SD 5, Helman Elementary School</t>
  </si>
  <si>
    <t>Ashland SD 5, John Muir Outdoor School</t>
  </si>
  <si>
    <t>Ashland SD 5, Walker Elementary School</t>
  </si>
  <si>
    <t>Ashwood SD 8, Ashwood Elementary School</t>
  </si>
  <si>
    <t>Ashwood SD 8, Ashwood SD 8</t>
  </si>
  <si>
    <t>Astoria SD 1, Astor Elementary School</t>
  </si>
  <si>
    <t>Astoria SD 1, Astoria Middle School</t>
  </si>
  <si>
    <t>Astoria SD 1, Astoria SD 1</t>
  </si>
  <si>
    <t>Astoria SD 1, Astoria Senior High School</t>
  </si>
  <si>
    <t>Astoria SD 1, Lewis &amp; Clark Elementary School</t>
  </si>
  <si>
    <t>Athena-Weston SD 29RJ, Athena Elementary School</t>
  </si>
  <si>
    <t>Athena-Weston SD 29RJ, Weston Middle School</t>
  </si>
  <si>
    <t>Athena-Weston SD 29RJ, Weston-McEwen High School</t>
  </si>
  <si>
    <t>Baker SD 5J, Baker Early College</t>
  </si>
  <si>
    <t>Baker SD 5J, Baker High School</t>
  </si>
  <si>
    <t>Baker SD 5J, Baker Middle School</t>
  </si>
  <si>
    <t>Baker SD 5J, Baker SD 5J</t>
  </si>
  <si>
    <t>Baker SD 5J, Baker Web Academy</t>
  </si>
  <si>
    <t>Focus Virtual</t>
  </si>
  <si>
    <t>Baker SD 5J, Brooklyn Primary School</t>
  </si>
  <si>
    <t>Baker SD 5J, EAGLE CAP Innovative HS</t>
  </si>
  <si>
    <t>Alternative</t>
  </si>
  <si>
    <t>Baker SD 5J, Haines Elementary School</t>
  </si>
  <si>
    <t>Baker SD 5J, Keating Elementary School</t>
  </si>
  <si>
    <t>Baker SD 5J, South Baker Intermediate School</t>
  </si>
  <si>
    <t>Bandon SD 54, Bandon Senior High School</t>
  </si>
  <si>
    <t>Bandon SD 54, Harbor Lights Middle School</t>
  </si>
  <si>
    <t>Bandon SD 54, Ocean Crest Elementary School</t>
  </si>
  <si>
    <t>Banks SD 13, Banks Elementary School</t>
  </si>
  <si>
    <t>Banks SD 13, Banks High School</t>
  </si>
  <si>
    <t>Banks SD 13, Banks Middle School</t>
  </si>
  <si>
    <t>Banks SD 13, Banks SD 13</t>
  </si>
  <si>
    <t>Beaverton SD 48J, Aloha High School</t>
  </si>
  <si>
    <t>Beaverton SD 48J, Aloha-Huber Park School</t>
  </si>
  <si>
    <t>Beaverton SD 48J, Arco Iris Spanish Immersion School</t>
  </si>
  <si>
    <t>Beaverton SD 48J, Arts and Communication Magnet Academy</t>
  </si>
  <si>
    <t>Beaverton SD 48J, Barnes Elementary School</t>
  </si>
  <si>
    <t>Beaverton SD 48J, Beaver Acres Elementary School</t>
  </si>
  <si>
    <t>Beaverton SD 48J, Beaverton High School</t>
  </si>
  <si>
    <t>Beaverton SD 48J, Beaverton SD 48J</t>
  </si>
  <si>
    <t>Beaverton SD 48J, Bethany Elementary School</t>
  </si>
  <si>
    <t>Beaverton SD 48J, Bonny Slope Elementary School</t>
  </si>
  <si>
    <t>Beaverton SD 48J, Cedar Mill Elementary School</t>
  </si>
  <si>
    <t>Beaverton SD 48J, Cedar Park Middle School</t>
  </si>
  <si>
    <t>Beaverton SD 48J, Chehalem Elementary School</t>
  </si>
  <si>
    <t>Beaverton SD 48J, Community School</t>
  </si>
  <si>
    <t>Beaverton SD 48J, Conestoga Middle School</t>
  </si>
  <si>
    <t>Beaverton SD 48J, Cooper Mountain Elementary School</t>
  </si>
  <si>
    <t>Beaverton SD 48J, Elmonica Elementary School</t>
  </si>
  <si>
    <t>Beaverton SD 48J, Errol Hassell Elementary School</t>
  </si>
  <si>
    <t>Beaverton SD 48J, Findley Elementary</t>
  </si>
  <si>
    <t>Beaverton SD 48J, Fir Grove Elementary School</t>
  </si>
  <si>
    <t>Beaverton SD 48J, Five Oaks Middle School</t>
  </si>
  <si>
    <t>Beaverton SD 48J, Greenway Elementary School</t>
  </si>
  <si>
    <t>Beaverton SD 48J, Hazeldale Elementary School</t>
  </si>
  <si>
    <t>Beaverton SD 48J, Health &amp; Science School</t>
  </si>
  <si>
    <t>Health &amp; Science School</t>
  </si>
  <si>
    <t>Beaverton SD 48J, Highland Park Middle School</t>
  </si>
  <si>
    <t>Beaverton SD 48J, Hiteon Elementary School</t>
  </si>
  <si>
    <t>Beaverton SD 48J, Hope Chinese Charter School</t>
  </si>
  <si>
    <t>Beaverton SD 48J, International School of Beaverton</t>
  </si>
  <si>
    <t>Beaverton SD 48J, Jacob Wismer Elementary School</t>
  </si>
  <si>
    <t>Beaverton SD 48J, Kinnaman Elementary School</t>
  </si>
  <si>
    <t>Beaverton SD 48J, McKay Elementary School</t>
  </si>
  <si>
    <t>Beaverton SD 48J, McKinley Elementary School</t>
  </si>
  <si>
    <t>Beaverton SD 48J, Meadow Park Middle School</t>
  </si>
  <si>
    <t>Beaverton SD 48J, Montclair Elementary School</t>
  </si>
  <si>
    <t>Beaverton SD 48J, Mountain View Middle School</t>
  </si>
  <si>
    <t>Beaverton SD 48J, Mountainside High School</t>
  </si>
  <si>
    <t>Beaverton SD 48J, Nancy Ryles Elementary School</t>
  </si>
  <si>
    <t>Beaverton SD 48J, Oak Hills Elementary School</t>
  </si>
  <si>
    <t>Beaverton SD 48J, Raleigh Hills Elementary School</t>
  </si>
  <si>
    <t>Beaverton SD 48J, Raleigh Park Elementary School</t>
  </si>
  <si>
    <t>Beaverton SD 48J, Ridgewood Elementary School</t>
  </si>
  <si>
    <t>Beaverton SD 48J, Rock Creek Elementary School</t>
  </si>
  <si>
    <t>Beaverton SD 48J, Sato Elementary School</t>
  </si>
  <si>
    <t>Beaverton SD 48J, Scholls Heights Elementary School</t>
  </si>
  <si>
    <t>Beaverton SD 48J, School of Science &amp; Technology</t>
  </si>
  <si>
    <t>Beaverton SD 48J, Sexton Mountain Elementary School</t>
  </si>
  <si>
    <t>Beaverton SD 48J, Southridge High School</t>
  </si>
  <si>
    <t>Beaverton SD 48J, Springville K-8 School</t>
  </si>
  <si>
    <t>Beaverton SD 48J, Stoller Middle School</t>
  </si>
  <si>
    <t>Beaverton SD 48J, Sunset High School</t>
  </si>
  <si>
    <t>Beaverton SD 48J, Terra Linda Elementary School</t>
  </si>
  <si>
    <t>Beaverton SD 48J, Vose Elementary School</t>
  </si>
  <si>
    <t>Beaverton SD 48J, West Tualatin View Elementary School</t>
  </si>
  <si>
    <t>Beaverton SD 48J, Westview High School</t>
  </si>
  <si>
    <t>Beaverton SD 48J, Whitford Middle School</t>
  </si>
  <si>
    <t>Beaverton SD 48J, William Walker Elementary School</t>
  </si>
  <si>
    <t>Bend-LaPine Administrative SD 1, Amity Creek Elementary School</t>
  </si>
  <si>
    <t>Bend-LaPine Administrative SD 1, Bear Creek Elementary School</t>
  </si>
  <si>
    <t>Bend-LaPine Administrative SD 1, Bend International School</t>
  </si>
  <si>
    <t>Bend-LaPine Administrative SD 1, Bend Senior High School</t>
  </si>
  <si>
    <t>Bend-LaPine Administrative SD 1, Bend-LaPine Administrative SD 1</t>
  </si>
  <si>
    <t>Bend-LaPine Administrative SD 1, Buckingham Elementary School</t>
  </si>
  <si>
    <t>Bend-LaPine Administrative SD 1, Cascade Middle School</t>
  </si>
  <si>
    <t>Bend-LaPine Administrative SD 1, Desert Sky Montessori</t>
  </si>
  <si>
    <t>Bend-LaPine Administrative SD 1, Elk Meadow Elementary School</t>
  </si>
  <si>
    <t>Bend-LaPine Administrative SD 1, Ensworth Elementary School</t>
  </si>
  <si>
    <t>Bend-LaPine Administrative SD 1, High Desert Middle School</t>
  </si>
  <si>
    <t>Bend-LaPine Administrative SD 1, High Lakes Elementary School</t>
  </si>
  <si>
    <t>Bend-LaPine Administrative SD 1, Highland School at Kenwood Elementary School</t>
  </si>
  <si>
    <t>Bend-LaPine Administrative SD 1, Juniper Elementary School</t>
  </si>
  <si>
    <t>Bend-LaPine Administrative SD 1, LaPine Elementary School</t>
  </si>
  <si>
    <t>Bend-LaPine Administrative SD 1, LaPine Middle School</t>
  </si>
  <si>
    <t>Bend-LaPine Administrative SD 1, LaPine Senior High School</t>
  </si>
  <si>
    <t>Bend-LaPine Administrative SD 1, Lava Ridge Elementary School</t>
  </si>
  <si>
    <t>Bend-LaPine Administrative SD 1, Marshall High School</t>
  </si>
  <si>
    <t>Bend-LaPine Administrative SD 1, Mountain View Senior High School</t>
  </si>
  <si>
    <t>Bend-LaPine Administrative SD 1, Pacific Crest Middle School</t>
  </si>
  <si>
    <t>Bend-LaPine Administrative SD 1, Pilot Butte Middle School</t>
  </si>
  <si>
    <t>Bend-LaPine Administrative SD 1, Pine Ridge Elementary</t>
  </si>
  <si>
    <t>Bend-LaPine Administrative SD 1, Ponderosa Elementary</t>
  </si>
  <si>
    <t>Bend-LaPine Administrative SD 1, R E Jewell Elementary School</t>
  </si>
  <si>
    <t>Bend-LaPine Administrative SD 1, Realms High School</t>
  </si>
  <si>
    <t>Bend-LaPine Administrative SD 1, Realms Middle School</t>
  </si>
  <si>
    <t>Bend-LaPine Administrative SD 1, Rosland Elementary</t>
  </si>
  <si>
    <t>Bend-LaPine Administrative SD 1, Silver Rail Elementary School</t>
  </si>
  <si>
    <t>Bend-LaPine Administrative SD 1, Sky View Middle School</t>
  </si>
  <si>
    <t>Bend-LaPine Administrative SD 1, Skyline High School</t>
  </si>
  <si>
    <t>Bend-LaPine Administrative SD 1, Summit High School</t>
  </si>
  <si>
    <t>Bend-LaPine Administrative SD 1, Three Rivers Elementary School</t>
  </si>
  <si>
    <t>Bend-LaPine Administrative SD 1, Westside Village Magnet School at Kingston Elementary School</t>
  </si>
  <si>
    <t>Bend-LaPine Administrative SD 1, William E Miller Elementary</t>
  </si>
  <si>
    <t>Bethel SD 52, Bethel SD 52</t>
  </si>
  <si>
    <t>Bethel SD 52, Cascade Middle School</t>
  </si>
  <si>
    <t>Bethel SD 52, Clear Lake Elementary School</t>
  </si>
  <si>
    <t>Bethel SD 52, Danebo Elementary School</t>
  </si>
  <si>
    <t>Bethel SD 52, Fairfield Elementary School</t>
  </si>
  <si>
    <t>Bethel SD 52, Irving Elementary School</t>
  </si>
  <si>
    <t>Bethel SD 52, Kalapuya High School</t>
  </si>
  <si>
    <t>Bethel SD 52, Malabon Elementary School</t>
  </si>
  <si>
    <t>Bethel SD 52, Meadow View School</t>
  </si>
  <si>
    <t>Bethel SD 52, Prairie Mountain School</t>
  </si>
  <si>
    <t>Bethel SD 52, Shasta Middle School</t>
  </si>
  <si>
    <t>Bethel SD 52, Willamette High School</t>
  </si>
  <si>
    <t>Blachly SD 90, Blachly SD 90</t>
  </si>
  <si>
    <t>Blachly SD 90, Triangle Lake Charter School</t>
  </si>
  <si>
    <t>Black Butte SD 41, Black Butte Elementary School</t>
  </si>
  <si>
    <t>Black Butte SD 41, Black Butte SD 41</t>
  </si>
  <si>
    <t>Brookings-Harbor SD 17C, Azalea Middle School</t>
  </si>
  <si>
    <t>Brookings-Harbor SD 17C, Brookings-Harbor High School</t>
  </si>
  <si>
    <t>Brookings-Harbor SD 17C, Kalmiopsis Elementary School</t>
  </si>
  <si>
    <t>Burnt River SD 30J, Burnt River School</t>
  </si>
  <si>
    <t>Butte Falls SD 91, Butte Falls Charter School</t>
  </si>
  <si>
    <t>Camas Valley SD 21J, Camas Valley School</t>
  </si>
  <si>
    <t>Canby SD 86, Baker Prairie Middle School</t>
  </si>
  <si>
    <t>Canby SD 86, Canby High School</t>
  </si>
  <si>
    <t>Canby SD 86, Canby SD 86</t>
  </si>
  <si>
    <t>Canby SD 86, Carus School</t>
  </si>
  <si>
    <t>Canby SD 86, Cecile Trost Elementary School</t>
  </si>
  <si>
    <t>Canby SD 86, Howard Eccles Elementary School</t>
  </si>
  <si>
    <t>Canby SD 86, Ninety-One School</t>
  </si>
  <si>
    <t>Canby SD 86, Philander Lee Elementary School</t>
  </si>
  <si>
    <t>Canby SD 86, William Knight Elementary School</t>
  </si>
  <si>
    <t>Cascade SD 5, Aumsville Elementary School</t>
  </si>
  <si>
    <t>Cascade SD 5, Cascade Junior High School</t>
  </si>
  <si>
    <t>Cascade SD 5, Cascade Opportunity Center</t>
  </si>
  <si>
    <t>Cascade SD 5, Cascade SD 5</t>
  </si>
  <si>
    <t>Cascade SD 5, Cascade Senior High School</t>
  </si>
  <si>
    <t>Cascade SD 5, Cloverdale Elementary School</t>
  </si>
  <si>
    <t>Cascade SD 5, Turner Elementary School</t>
  </si>
  <si>
    <t>Centennial SD 28J, Butler Creek Elementary School</t>
  </si>
  <si>
    <t>Centennial SD 28J, Centennial High School</t>
  </si>
  <si>
    <t>Centennial SD 28J, Centennial Middle School</t>
  </si>
  <si>
    <t>Centennial SD 28J, Centennial Park School</t>
  </si>
  <si>
    <t>Centennial SD 28J, Centennial SD 28J</t>
  </si>
  <si>
    <t>Centennial SD 28J, Meadows Elementary</t>
  </si>
  <si>
    <t>Centennial SD 28J, Oliver Elementary School</t>
  </si>
  <si>
    <t>Centennial SD 28J, Parklane Elementary School</t>
  </si>
  <si>
    <t>Centennial SD 28J, Patrick Lynch Elementary</t>
  </si>
  <si>
    <t>Centennial SD 28J, Pleasant Valley Elementary School</t>
  </si>
  <si>
    <t>Centennial SD 28J, Powell Butte Elementary School</t>
  </si>
  <si>
    <t>Central Curry SD 1, Gold Beach High School</t>
  </si>
  <si>
    <t>Central Curry SD 1, Riley Creek Elementary School</t>
  </si>
  <si>
    <t>Central Linn SD 552, Central Linn Elementary School</t>
  </si>
  <si>
    <t>Central Linn SD 552, Central Linn High School</t>
  </si>
  <si>
    <t>Central Point SD 6, Central Point Elementary School</t>
  </si>
  <si>
    <t>Central Point SD 6, Central Point SD 6</t>
  </si>
  <si>
    <t>Central Point SD 6, Crater Academy of Health and Public Services</t>
  </si>
  <si>
    <t>Central Point SD 6, Crater Renaissance Academy</t>
  </si>
  <si>
    <t>Central Point SD 6, Crater School of Business Innovation and Science</t>
  </si>
  <si>
    <t>Central Point SD 6, Hanby Middle School</t>
  </si>
  <si>
    <t>Central Point SD 6, Jewett Elementary School</t>
  </si>
  <si>
    <t>Central Point SD 6, Patrick Elementary School</t>
  </si>
  <si>
    <t>Central Point SD 6, Richardson Elementary School</t>
  </si>
  <si>
    <t>Central Point SD 6, Sams Valley Elementary School</t>
  </si>
  <si>
    <t>Central Point SD 6, Scenic Middle School</t>
  </si>
  <si>
    <t>Central SD 13J, Ash Creek Elementary School</t>
  </si>
  <si>
    <t>Central SD 13J, Central High School</t>
  </si>
  <si>
    <t>Central SD 13J, Central SD 13J</t>
  </si>
  <si>
    <t>Central SD 13J, Independence Elementary School</t>
  </si>
  <si>
    <t>Central SD 13J, Monmouth Elementary School</t>
  </si>
  <si>
    <t>Central SD 13J, Talmadge Middle School</t>
  </si>
  <si>
    <t>Clatskanie SD 6J, Clatskanie Elementary School</t>
  </si>
  <si>
    <t>Clatskanie SD 6J, Clatskanie Middle/High School</t>
  </si>
  <si>
    <t>Clatskanie SD 6J, Clatskanie SD 6J</t>
  </si>
  <si>
    <t>Colton SD 53, Colton Elementary School</t>
  </si>
  <si>
    <t>Colton SD 53, Colton High School</t>
  </si>
  <si>
    <t>Colton SD 53, Colton Middle School</t>
  </si>
  <si>
    <t>Colton SD 53, Colton SD 53</t>
  </si>
  <si>
    <t>Condon SD 25J, Condon Elementary School</t>
  </si>
  <si>
    <t>Condon SD 25J, Condon High School</t>
  </si>
  <si>
    <t>Coos Bay SD 9, Blossom Gulch Elementary School</t>
  </si>
  <si>
    <t>Blossom Gulch Elementary School</t>
  </si>
  <si>
    <t>Coos Bay SD 9, Coos Bay SD 9</t>
  </si>
  <si>
    <t>Coos Bay SD 9, Destinations Academy</t>
  </si>
  <si>
    <t>Coos Bay SD 9, Lighthouse Charter School</t>
  </si>
  <si>
    <t>Coos Bay SD 9, Madison Elementary School</t>
  </si>
  <si>
    <t>Coos Bay SD 9, Marshfield Senior High School</t>
  </si>
  <si>
    <t>Coos Bay SD 9, Millicoma School</t>
  </si>
  <si>
    <t>Coos Bay SD 9, Resource Link Charter School</t>
  </si>
  <si>
    <t>Coos Bay SD 9, Sunset School</t>
  </si>
  <si>
    <t>Coquille SD 8, Coquille Junior Senior High</t>
  </si>
  <si>
    <t>Coquille SD 8, Coquille SD 8</t>
  </si>
  <si>
    <t>Coquille SD 8, Coquille Valley Elementary</t>
  </si>
  <si>
    <t>Coquille SD 8, Lincoln School of Early Learning</t>
  </si>
  <si>
    <t>Coquille SD 8, Winter Lakes School</t>
  </si>
  <si>
    <t>Winter Lakes School</t>
  </si>
  <si>
    <t>Corbett SD 39, Corbett School</t>
  </si>
  <si>
    <t>Corbett SD 39, Corbett SD 39</t>
  </si>
  <si>
    <t>Corvallis SD 509J, Adams Elementary School</t>
  </si>
  <si>
    <t>Corvallis SD 509J, Cheldelin Middle School</t>
  </si>
  <si>
    <t>Corvallis SD 509J, Corvallis High School</t>
  </si>
  <si>
    <t>Corvallis SD 509J, Corvallis SD 509J</t>
  </si>
  <si>
    <t>Corvallis SD 509J, Crescent Valley High School</t>
  </si>
  <si>
    <t>Corvallis SD 509J, Franklin School</t>
  </si>
  <si>
    <t>Corvallis SD 509J, Garfield Elementary School</t>
  </si>
  <si>
    <t>Corvallis SD 509J, Hoover Elementary School</t>
  </si>
  <si>
    <t xml:space="preserve">Corvallis SD 509J, Inavale Community Partners dba Muddy Creek Charter School </t>
  </si>
  <si>
    <t>Corvallis SD 509J, Jefferson Elementary School</t>
  </si>
  <si>
    <t>Corvallis SD 509J, Lincoln Elementary School</t>
  </si>
  <si>
    <t>Corvallis SD 509J, Linus Pauling Middle School</t>
  </si>
  <si>
    <t>Corvallis SD 509J, Mt View Elementary School</t>
  </si>
  <si>
    <t>Corvallis SD 509J, Wilson Elementary School</t>
  </si>
  <si>
    <t>Cove SD 15, Cove Charter School</t>
  </si>
  <si>
    <t>Creswell SD 40, Creslane Elementary School</t>
  </si>
  <si>
    <t>Creswell SD 40, Creswell High School</t>
  </si>
  <si>
    <t>Creswell SD 40, Creswell Middle School</t>
  </si>
  <si>
    <t>Creswell SD 40, Creswell SD 40</t>
  </si>
  <si>
    <t>Crook County SD, Barnes Butte Elementary</t>
  </si>
  <si>
    <t>Crook County SD, Brothers Elementary School</t>
  </si>
  <si>
    <t>Crook County SD, Crook County High School</t>
  </si>
  <si>
    <t>Crook County SD, Crook County Middle School</t>
  </si>
  <si>
    <t>Crook County SD, Crook County SD</t>
  </si>
  <si>
    <t>Crook County SD, Crooked River Elementary School</t>
  </si>
  <si>
    <t>Crook County SD, Paulina School</t>
  </si>
  <si>
    <t>Crook County SD, Pioneer Secondary Alternative High School</t>
  </si>
  <si>
    <t>Crook County SD, Powell Butte Community Charter School</t>
  </si>
  <si>
    <t>Crow-Applegate-Lorane SD 66, Applegate Elementary School</t>
  </si>
  <si>
    <t>Crow-Applegate-Lorane SD 66, Crow Middle/High School</t>
  </si>
  <si>
    <t>Crow-Applegate-Lorane SD 66, Crow-Applegate-Lorane SD 66</t>
  </si>
  <si>
    <t>Culver SD 4, Culver Elementary School</t>
  </si>
  <si>
    <t>Culver SD 4, Culver High School</t>
  </si>
  <si>
    <t>Culver SD 4, Culver Middle School</t>
  </si>
  <si>
    <t>Dallas SD 2, Dallas Community Charter</t>
  </si>
  <si>
    <t>Dallas SD 2, Dallas High School</t>
  </si>
  <si>
    <t>Dallas SD 2, Dallas SD 2</t>
  </si>
  <si>
    <t>Dallas SD 2, LaCreole Middle School</t>
  </si>
  <si>
    <t>Dallas SD 2, Luckiamute Valley Charter School</t>
  </si>
  <si>
    <t>Dallas SD 2, Lyle Elementary School</t>
  </si>
  <si>
    <t>Dallas SD 2, Oakdale Heights Elementary School</t>
  </si>
  <si>
    <t>Dallas SD 2, Whitworth Elementary School</t>
  </si>
  <si>
    <t>David Douglas SD 40, Alice Ott Middle School</t>
  </si>
  <si>
    <t>David Douglas SD 40, Arthur Academy</t>
  </si>
  <si>
    <t>David Douglas SD 40, Cherry Park Elementary School</t>
  </si>
  <si>
    <t>David Douglas SD 40, David Douglas High School</t>
  </si>
  <si>
    <t>David Douglas SD 40, David Douglas SD 40</t>
  </si>
  <si>
    <t>David Douglas SD 40, Earl Boyles Elementary</t>
  </si>
  <si>
    <t>David Douglas SD 40, Floyd Light Middle School</t>
  </si>
  <si>
    <t>David Douglas SD 40, Gilbert Heights Elementary School</t>
  </si>
  <si>
    <t>David Douglas SD 40, Gilbert Park Elementary School</t>
  </si>
  <si>
    <t>David Douglas SD 40, Lincoln Park Elementary School</t>
  </si>
  <si>
    <t>David Douglas SD 40, Menlo Park Elementary School</t>
  </si>
  <si>
    <t>David Douglas SD 40, Mill Park Elementary School</t>
  </si>
  <si>
    <t>David Douglas SD 40, Ron Russell Middle School</t>
  </si>
  <si>
    <t>David Douglas SD 40, Ventura Park Elementary School</t>
  </si>
  <si>
    <t>David Douglas SD 40, West Powellhurst Elementary School</t>
  </si>
  <si>
    <t>Dayton SD 8, Dayton Grade School</t>
  </si>
  <si>
    <t>Dayton SD 8, Dayton High School</t>
  </si>
  <si>
    <t>Dayton SD 8, Dayton Jr High School</t>
  </si>
  <si>
    <t>Dayton SD 8, Dayton SD 8</t>
  </si>
  <si>
    <t>Dayville SD 16J, Dayville School</t>
  </si>
  <si>
    <t>Diamond SD 7, Diamond Elementary School</t>
  </si>
  <si>
    <t>Double O SD 28, Double O Elementary School</t>
  </si>
  <si>
    <t>Douglas County SD 15, Days Creek Charter School</t>
  </si>
  <si>
    <t>Douglas County SD 4, Douglas County SD 4</t>
  </si>
  <si>
    <t>Douglas County SD 4, Eastwood Elementary School</t>
  </si>
  <si>
    <t>Douglas County SD 4, Fir Grove Elementary School</t>
  </si>
  <si>
    <t>Douglas County SD 4, Fullerton IV Elementary School</t>
  </si>
  <si>
    <t>Douglas County SD 4, Green Elementary School</t>
  </si>
  <si>
    <t>Douglas County SD 4, Hucrest Elementary School</t>
  </si>
  <si>
    <t>Douglas County SD 4, John C Fremont Middle School</t>
  </si>
  <si>
    <t>Douglas County SD 4, Joseph Lane Middle School</t>
  </si>
  <si>
    <t>Douglas County SD 4, Melrose Elementary School</t>
  </si>
  <si>
    <t>Douglas County SD 4, Phoenix School</t>
  </si>
  <si>
    <t>Douglas County SD 4, Rose School</t>
  </si>
  <si>
    <t>Douglas County SD 4, Roseburg High School</t>
  </si>
  <si>
    <t>Douglas County SD 4, Sunnyslope Elementary School</t>
  </si>
  <si>
    <t>Douglas County SD 4, Winchester Elementary</t>
  </si>
  <si>
    <t>Drewsey SD 13, Drewsey Elementary School</t>
  </si>
  <si>
    <t>Dufur SD 29, Dufur School</t>
  </si>
  <si>
    <t>Eagle Point SD 9, Crater Lake Charter Academy</t>
  </si>
  <si>
    <t>Crater Lake Charter Academy</t>
  </si>
  <si>
    <t>Eagle Point SD 9, Eagle Point High School</t>
  </si>
  <si>
    <t>Eagle Point SD 9, Eagle Point Middle School</t>
  </si>
  <si>
    <t>Eagle Point SD 9, Eagle Point SD 9</t>
  </si>
  <si>
    <t>Eagle Point SD 9, Eagle Rock Elementary School</t>
  </si>
  <si>
    <t>Eagle Point SD 9, Hillside Elementary</t>
  </si>
  <si>
    <t>Eagle Point SD 9, Lake Creek Learning Center</t>
  </si>
  <si>
    <t>Eagle Point SD 9, Shady Cove School</t>
  </si>
  <si>
    <t>Eagle Point SD 9, Table Rock Elementary</t>
  </si>
  <si>
    <t>Eagle Point SD 9, URCEO-Upper Rogue Center for Educational Opportunities</t>
  </si>
  <si>
    <t>Eagle Point SD 9, White Mountain Middle School</t>
  </si>
  <si>
    <t>Echo SD 5, Echo School</t>
  </si>
  <si>
    <t>Elgin SD 23, Elgin High School</t>
  </si>
  <si>
    <t>Elgin SD 23, Stella Mayfield Elementary School</t>
  </si>
  <si>
    <t>Elkton SD 34, Elkton Charter School</t>
  </si>
  <si>
    <t>Enterprise SD 21, Enterprise Elementary School</t>
  </si>
  <si>
    <t>Enterprise SD 21, Enterprise High School</t>
  </si>
  <si>
    <t>Estacada SD 108, Clackamas River Elementary School</t>
  </si>
  <si>
    <t>Estacada SD 108, Estacada High School</t>
  </si>
  <si>
    <t>Estacada SD 108, Estacada Middle School</t>
  </si>
  <si>
    <t>Estacada SD 108, Estacada SD 108</t>
  </si>
  <si>
    <t>Estacada SD 108, River Mill Elementary School</t>
  </si>
  <si>
    <t>Estacada SD 108, Summit Community College High School</t>
  </si>
  <si>
    <t>Estacada SD 108, Summit Learning Charter</t>
  </si>
  <si>
    <t>Eugene SD 4J, Adams Elementary School</t>
  </si>
  <si>
    <t>Eugene SD 4J, Arts and Technology Academy at Jefferson</t>
  </si>
  <si>
    <t>Eugene SD 4J, Awbrey Park Elementary School</t>
  </si>
  <si>
    <t>Eugene SD 4J, Buena Vista Elementary School</t>
  </si>
  <si>
    <t>Eugene SD 4J, Cal Young Middle School</t>
  </si>
  <si>
    <t xml:space="preserve">Eugene SD 4J, Camas Ridge Community Elementary </t>
  </si>
  <si>
    <t>Eugene SD 4J, Cesar Chavez Elementary School</t>
  </si>
  <si>
    <t>Eugene SD 4J, Charlemagne French Immersion Elementary School</t>
  </si>
  <si>
    <t>Eugene SD 4J, Chinese Language Immersion School</t>
  </si>
  <si>
    <t>Eugene SD 4J, Churchill High School</t>
  </si>
  <si>
    <t>Eugene SD 4J, Coburg Community Charter School</t>
  </si>
  <si>
    <t>Eugene SD 4J, Corridor Elementary School</t>
  </si>
  <si>
    <t>Eugene SD 4J, Edgewood Community Elementary School</t>
  </si>
  <si>
    <t>Eugene SD 4J, Edison Elementary School</t>
  </si>
  <si>
    <t>Eugene SD 4J, Eugene Education Options</t>
  </si>
  <si>
    <t>Eugene SD 4J, Eugene SD 4J</t>
  </si>
  <si>
    <t>Eugene SD 4J, Family School</t>
  </si>
  <si>
    <t>Eugene SD 4J, Gilham Elementary School</t>
  </si>
  <si>
    <t>Eugene SD 4J, Holt Elementary School</t>
  </si>
  <si>
    <t>Eugene SD 4J, Howard Elementary School</t>
  </si>
  <si>
    <t>Eugene SD 4J, Kelly Middle School</t>
  </si>
  <si>
    <t>Eugene SD 4J, Kennedy Middle School</t>
  </si>
  <si>
    <t>Eugene SD 4J, Madison Middle School</t>
  </si>
  <si>
    <t>Eugene SD 4J, McCornack Elementary School</t>
  </si>
  <si>
    <t>Eugene SD 4J, Monroe Middle School</t>
  </si>
  <si>
    <t>Eugene SD 4J, Network Charter School</t>
  </si>
  <si>
    <t>Eugene SD 4J, North Eugene High School</t>
  </si>
  <si>
    <t>Eugene SD 4J, Ridgeline Montessori</t>
  </si>
  <si>
    <t>Eugene SD 4J, River Road/El Camino del Rio Elementary School</t>
  </si>
  <si>
    <t>Eugene SD 4J, Roosevelt Middle School</t>
  </si>
  <si>
    <t>Eugene SD 4J, Sheldon High School</t>
  </si>
  <si>
    <t>Eugene SD 4J, South Eugene High School</t>
  </si>
  <si>
    <t>Eugene SD 4J, Spencer Butte Middle School</t>
  </si>
  <si>
    <t>Eugene SD 4J, Spring Creek Elementary School</t>
  </si>
  <si>
    <t>Eugene SD 4J, Twin Oaks Elementary School</t>
  </si>
  <si>
    <t>Eugene SD 4J, Twin Rivers Charter School</t>
  </si>
  <si>
    <t>Eugene SD 4J, Village School</t>
  </si>
  <si>
    <t>Eugene SD 4J, Willagillespie Elementary School</t>
  </si>
  <si>
    <t>Eugene SD 4J, Yujin Gakuen Elementary School</t>
  </si>
  <si>
    <t>Falls City SD 57, Falls City Elementary School</t>
  </si>
  <si>
    <t>Falls City SD 57, Falls City High School</t>
  </si>
  <si>
    <t>Falls City SD 57, Falls City SD 57</t>
  </si>
  <si>
    <t>Fern Ridge SD 28J, Elmira Elementary School</t>
  </si>
  <si>
    <t>Fern Ridge SD 28J, Elmira High School</t>
  </si>
  <si>
    <t>Fern Ridge SD 28J, Fern Ridge Middle School</t>
  </si>
  <si>
    <t>Fern Ridge SD 28J, Fern Ridge SD 28J</t>
  </si>
  <si>
    <t>Fern Ridge SD 28J, Veneta Elementary School</t>
  </si>
  <si>
    <t>Fern Ridge SD 28J, West Lane Technology Learning Center</t>
  </si>
  <si>
    <t>Forest Grove SD 15, Cornelius Elementary School</t>
  </si>
  <si>
    <t>Forest Grove SD 15, Dilley Elementary School</t>
  </si>
  <si>
    <t>Forest Grove SD 15, Echo Shaw Elementary School</t>
  </si>
  <si>
    <t>Forest Grove SD 15, Fern Hill Elementary School</t>
  </si>
  <si>
    <t>Forest Grove SD 15, Forest Grove Community School</t>
  </si>
  <si>
    <t>Forest Grove SD 15, Forest Grove High School</t>
  </si>
  <si>
    <t>Forest Grove SD 15, Forest Grove SD 15</t>
  </si>
  <si>
    <t>Forest Grove SD 15, Harvey Clarke Elementary School</t>
  </si>
  <si>
    <t>Forest Grove SD 15, Joseph Gale Elementary School</t>
  </si>
  <si>
    <t>Forest Grove SD 15, Neil Armstrong Middle School</t>
  </si>
  <si>
    <t>Forest Grove SD 15, Oak Grove Academy</t>
  </si>
  <si>
    <t>Long-term Care and Treatment</t>
  </si>
  <si>
    <t>Other</t>
  </si>
  <si>
    <t>Forest Grove SD 15, Tom McCall Upper Elementary</t>
  </si>
  <si>
    <t>Fossil SD 21J, Fossil Charter School</t>
  </si>
  <si>
    <t>Frenchglen SD 16, Silvies River Charter School</t>
  </si>
  <si>
    <t>Gaston SD 511J, Gaston Elementary School</t>
  </si>
  <si>
    <t>Gaston SD 511J, Gaston Jr/Sr High School</t>
  </si>
  <si>
    <t>Gaston SD 511J, Gaston SD 511J</t>
  </si>
  <si>
    <t>Gervais SD 1, Frontier Charter Academy</t>
  </si>
  <si>
    <t>Gervais SD 1, Gervais Elementary School</t>
  </si>
  <si>
    <t>Gervais SD 1, Gervais High School</t>
  </si>
  <si>
    <t>Gervais SD 1, Gervais Middle School</t>
  </si>
  <si>
    <t>Gervais SD 1, Gervais SD 1</t>
  </si>
  <si>
    <t>Gervais SD 1, Samuel Brown Academy</t>
  </si>
  <si>
    <t>Gladstone SD 115, Gladstone Center for Children and Families</t>
  </si>
  <si>
    <t>Gladstone SD 115, Gladstone High School</t>
  </si>
  <si>
    <t>Gladstone SD 115, Gladstone SD 115</t>
  </si>
  <si>
    <t>Gladstone SD 115, John Wetten Elementary School</t>
  </si>
  <si>
    <t>Gladstone SD 115, Walter L Kraxberger Middle School</t>
  </si>
  <si>
    <t>Glendale SD 77, Glendale Community Charter School</t>
  </si>
  <si>
    <t>Glendale SD 77, Glendale Elementary School</t>
  </si>
  <si>
    <t>Glide SD 12, Glide Elementary School</t>
  </si>
  <si>
    <t>Glide SD 12, Glide High School</t>
  </si>
  <si>
    <t>Glide SD 12, Glide Middle School</t>
  </si>
  <si>
    <t>Grants Pass SD 7, Allen Dale Elementary School</t>
  </si>
  <si>
    <t>Grants Pass SD 7, Grants Pass High School</t>
  </si>
  <si>
    <t>Grants Pass SD 7, Grants Pass SD 7</t>
  </si>
  <si>
    <t>Grants Pass SD 7, Highland Elementary School</t>
  </si>
  <si>
    <t>Grants Pass SD 7, Lincoln Elementary School</t>
  </si>
  <si>
    <t>Grants Pass SD 7, North Middle School</t>
  </si>
  <si>
    <t>Grants Pass SD 7, Parkside Elementary</t>
  </si>
  <si>
    <t>Grants Pass SD 7, Redwood Elementary School</t>
  </si>
  <si>
    <t>Grants Pass SD 7, Riverside Elementary School</t>
  </si>
  <si>
    <t>Grants Pass SD 7, South Middle School</t>
  </si>
  <si>
    <t>Greater Albany Public SD 8J, Albany Options School</t>
  </si>
  <si>
    <t>Greater Albany Public SD 8J, Calapooia Middle School</t>
  </si>
  <si>
    <t>Greater Albany Public SD 8J, Central Elementary School</t>
  </si>
  <si>
    <t>Greater Albany Public SD 8J, Clover Ridge Elementary School</t>
  </si>
  <si>
    <t>Clover Ridge Elementary School</t>
  </si>
  <si>
    <t>Greater Albany Public SD 8J, Fir Grove Primary School</t>
  </si>
  <si>
    <t>Fir Grove Primary School</t>
  </si>
  <si>
    <t>Greater Albany Public SD 8J, Greater Albany Public SD 8J</t>
  </si>
  <si>
    <t>Greater Albany Public SD 8J, Lafayette Elementary School</t>
  </si>
  <si>
    <t>Greater Albany Public SD 8J, Liberty Elementary School</t>
  </si>
  <si>
    <t>Greater Albany Public SD 8J, Memorial Middle School</t>
  </si>
  <si>
    <t>Greater Albany Public SD 8J, North Albany Elementary School</t>
  </si>
  <si>
    <t>Greater Albany Public SD 8J, North Albany Middle School</t>
  </si>
  <si>
    <t>Greater Albany Public SD 8J, Oak Elementary School</t>
  </si>
  <si>
    <t>Greater Albany Public SD 8J, Oak Grove Elementary School</t>
  </si>
  <si>
    <t>Greater Albany Public SD 8J, Periwinkle Elementary School</t>
  </si>
  <si>
    <t>Greater Albany Public SD 8J, South Albany High School</t>
  </si>
  <si>
    <t>Greater Albany Public SD 8J, South Shore Elementary School</t>
  </si>
  <si>
    <t>Greater Albany Public SD 8J, Sunrise Elementary School</t>
  </si>
  <si>
    <t>Greater Albany Public SD 8J, Takena Elementary School</t>
  </si>
  <si>
    <t>Greater Albany Public SD 8J, Tangent Elementary School</t>
  </si>
  <si>
    <t>Greater Albany Public SD 8J, Timber Ridge School</t>
  </si>
  <si>
    <t>Greater Albany Public SD 8J, Waverly Elementary School</t>
  </si>
  <si>
    <t>Greater Albany Public SD 8J, West Albany High School</t>
  </si>
  <si>
    <t>Gresham-Barlow SD 10J, Clear Creek Middle School</t>
  </si>
  <si>
    <t>Gresham-Barlow SD 10J, Deep Creek – Damascus K-8 School</t>
  </si>
  <si>
    <t>Gresham-Barlow SD 10J, Dexter McCarty Middle School</t>
  </si>
  <si>
    <t>Gresham-Barlow SD 10J, East Gresham Elementary School</t>
  </si>
  <si>
    <t>Gresham-Barlow SD 10J, East Orient Elementary School</t>
  </si>
  <si>
    <t>Gresham-Barlow SD 10J, Gordon Russell Middle School</t>
  </si>
  <si>
    <t>Gresham-Barlow SD 10J, Gresham Arthur Academy</t>
  </si>
  <si>
    <t>Gresham-Barlow SD 10J, Gresham High School</t>
  </si>
  <si>
    <t>Gresham-Barlow SD 10J, Gresham-Barlow SD 10J</t>
  </si>
  <si>
    <t>Gresham-Barlow SD 10J, Hall Elementary School</t>
  </si>
  <si>
    <t>Gresham-Barlow SD 10J, Highland Elementary School</t>
  </si>
  <si>
    <t>Gresham-Barlow SD 10J, Hogan Cedars Elementary School</t>
  </si>
  <si>
    <t>Gresham-Barlow SD 10J, Hollydale Elementary School</t>
  </si>
  <si>
    <t>Gresham-Barlow SD 10J, Kelly Creek Elementary School</t>
  </si>
  <si>
    <t>Gresham-Barlow SD 10J, Lewis and Clark Montessori Charter School</t>
  </si>
  <si>
    <t>Gresham-Barlow SD 10J, Metro East Web Academy</t>
  </si>
  <si>
    <t>Gresham-Barlow SD 10J, North Gresham Elementary School</t>
  </si>
  <si>
    <t>Gresham-Barlow SD 10J, Powell Valley Elementary School</t>
  </si>
  <si>
    <t>Gresham-Barlow SD 10J, Sam Barlow High School</t>
  </si>
  <si>
    <t>Gresham-Barlow SD 10J, Springwater Trail High School</t>
  </si>
  <si>
    <t>Gresham-Barlow SD 10J, West Gresham Elementary School</t>
  </si>
  <si>
    <t>Gresham-Barlow SD 10J, West Orient Middle School</t>
  </si>
  <si>
    <t>Harney County SD 3, Burns Alternative School</t>
  </si>
  <si>
    <t>Harney County SD 3, Burns High School</t>
  </si>
  <si>
    <t>Harney County SD 3, Henry L Slater Elementary School</t>
  </si>
  <si>
    <t>Harney County SD 3, Hines Middle School</t>
  </si>
  <si>
    <t>Harney County SD 4, Crane Elementary School</t>
  </si>
  <si>
    <t>Harney County SD 4, Oregon Family School</t>
  </si>
  <si>
    <t>Harney County Union High SD 1J, Crane Union High School</t>
  </si>
  <si>
    <t>Harper SD 66, Harper Charter School</t>
  </si>
  <si>
    <t>Harrisburg SD 7J, Harrisburg Elementary School</t>
  </si>
  <si>
    <t>Harrisburg SD 7J, Harrisburg High School</t>
  </si>
  <si>
    <t>Harrisburg SD 7J, Harrisburg Middle School</t>
  </si>
  <si>
    <t>Helix SD 1, Helix School</t>
  </si>
  <si>
    <t>Hermiston SD 8, Armand Larive Middle School</t>
  </si>
  <si>
    <t>Hermiston SD 8, Desert View Elementary School</t>
  </si>
  <si>
    <t>Hermiston SD 8, Hermiston High School</t>
  </si>
  <si>
    <t>Hermiston SD 8, Hermiston SD 8</t>
  </si>
  <si>
    <t>Hermiston SD 8, Highland Hills Elementary School</t>
  </si>
  <si>
    <t>Hermiston SD 8, Rocky Heights Elementary School</t>
  </si>
  <si>
    <t>Hermiston SD 8, Sandstone Middle School</t>
  </si>
  <si>
    <t>Hermiston SD 8, Sunset Elementary School</t>
  </si>
  <si>
    <t>Hermiston SD 8, West Park Elementary School</t>
  </si>
  <si>
    <t>Hillsboro SD 1J, Brookwood Elementary School</t>
  </si>
  <si>
    <t>Hillsboro SD 1J, Butternut Creek Elementary School</t>
  </si>
  <si>
    <t>Hillsboro SD 1J, Century High School</t>
  </si>
  <si>
    <t>Hillsboro SD 1J, City View Charter School</t>
  </si>
  <si>
    <t>Hillsboro SD 1J, Eastwood Elementary School</t>
  </si>
  <si>
    <t>Hillsboro SD 1J, Evergreen Jr High School</t>
  </si>
  <si>
    <t>Hillsboro SD 1J, Farmington View Elementary School</t>
  </si>
  <si>
    <t>Hillsboro SD 1J, Free Orchards Elementary School</t>
  </si>
  <si>
    <t>Hillsboro SD 1J, Glencoe High School</t>
  </si>
  <si>
    <t>Hillsboro SD 1J, Groner K-8</t>
  </si>
  <si>
    <t>Hillsboro SD 1J, Hillsboro High School</t>
  </si>
  <si>
    <t>Hillsboro SD 1J, Hillsboro Online Academy</t>
  </si>
  <si>
    <t>Hillsboro SD 1J, Hillsboro SD 1J</t>
  </si>
  <si>
    <t>Hillsboro SD 1J, Imlay Elementary School</t>
  </si>
  <si>
    <t>Hillsboro SD 1J, Indian Hills Elementary School</t>
  </si>
  <si>
    <t>Hillsboro SD 1J, J W Poynter Middle School</t>
  </si>
  <si>
    <t>Hillsboro SD 1J, Jackson Elementary School</t>
  </si>
  <si>
    <t>Hillsboro SD 1J, Ladd Acres Elementary School</t>
  </si>
  <si>
    <t>Hillsboro SD 1J, Lenox Elementary School</t>
  </si>
  <si>
    <t>Hillsboro SD 1J, Liberty High School</t>
  </si>
  <si>
    <t>Hillsboro SD 1J, Lincoln Street Elementary School</t>
  </si>
  <si>
    <t>Hillsboro SD 1J, Minter Bridge Elementary School</t>
  </si>
  <si>
    <t>Hillsboro SD 1J, Mooberry Elementary School</t>
  </si>
  <si>
    <t>Hillsboro SD 1J, North Plains Elementary School</t>
  </si>
  <si>
    <t>Hillsboro SD 1J, Orenco Elementary School</t>
  </si>
  <si>
    <t>Hillsboro SD 1J, Paul L Patterson Elementary School</t>
  </si>
  <si>
    <t>Hillsboro SD 1J, Quatama Elementary School</t>
  </si>
  <si>
    <t>Hillsboro SD 1J, R A Brown Middle School</t>
  </si>
  <si>
    <t>Hillsboro SD 1J, Reedville Elementary School</t>
  </si>
  <si>
    <t>Hillsboro SD 1J, Rosedale Elementary School</t>
  </si>
  <si>
    <t>Hillsboro SD 1J, South Meadows Middle School</t>
  </si>
  <si>
    <t>Hillsboro SD 1J, Tobias Elementary School</t>
  </si>
  <si>
    <t>Hillsboro SD 1J, W L Henry Elementary School</t>
  </si>
  <si>
    <t>Hillsboro SD 1J, W Verne McKinney Elementary School</t>
  </si>
  <si>
    <t>Hillsboro SD 1J, West Union Elementary School</t>
  </si>
  <si>
    <t>Hillsboro SD 1J, Witch Hazel Elementary School</t>
  </si>
  <si>
    <t>Hood River County SD, Cascade Locks School</t>
  </si>
  <si>
    <t>Hood River County SD, Hood River County SD</t>
  </si>
  <si>
    <t>Hood River County SD, Hood River Middle School</t>
  </si>
  <si>
    <t>Hood River County SD, Hood River Valley High School</t>
  </si>
  <si>
    <t>Hood River County SD, May Street Elementary School</t>
  </si>
  <si>
    <t>Hood River County SD, Mid Valley Elementary School</t>
  </si>
  <si>
    <t>Hood River County SD, Parkdale Elementary School</t>
  </si>
  <si>
    <t>Hood River County SD, Westside Elementary School</t>
  </si>
  <si>
    <t>Hood River County SD, WyEast Middle School</t>
  </si>
  <si>
    <t>Huntington SD 16J, Huntington School</t>
  </si>
  <si>
    <t>Imbler SD 11, Imbler Charter School</t>
  </si>
  <si>
    <t>Ione SD R2, Ione Community Charter School</t>
  </si>
  <si>
    <t>Jefferson County SD 509J, Big Muddy Elementary</t>
  </si>
  <si>
    <t>Jefferson County SD 509J, Bridges High School</t>
  </si>
  <si>
    <t>Jefferson County SD 509J, Buff Elementary School</t>
  </si>
  <si>
    <t>Jefferson County SD 509J, Jefferson County Middle School</t>
  </si>
  <si>
    <t>Jefferson County SD 509J, Jefferson County SD 509J</t>
  </si>
  <si>
    <t>Jefferson County SD 509J, Madras Elementary School</t>
  </si>
  <si>
    <t>Jefferson County SD 509J, Madras High School</t>
  </si>
  <si>
    <t>Jefferson County SD 509J, Metolius Elementary School</t>
  </si>
  <si>
    <t>Jefferson County SD 509J, Warm Springs K-8 Academy</t>
  </si>
  <si>
    <t>Jefferson SD 14J, Jefferson Elementary School</t>
  </si>
  <si>
    <t>Jefferson SD 14J, Jefferson High School</t>
  </si>
  <si>
    <t>Jefferson SD 14J, Jefferson Middle School</t>
  </si>
  <si>
    <t>Jefferson SD 14J, Jefferson SD 14J</t>
  </si>
  <si>
    <t>Jewell SD 8, Jewell School</t>
  </si>
  <si>
    <t>John Day SD 3, Grant Union Junior/Senior High School</t>
  </si>
  <si>
    <t>John Day SD 3, Humbolt Elementary School</t>
  </si>
  <si>
    <t>John Day SD 3, Seneca Elementary School</t>
  </si>
  <si>
    <t>Jordan Valley SD 3, Jordan Valley Elementary School</t>
  </si>
  <si>
    <t>Jordan Valley SD 3, Jordan Valley High School</t>
  </si>
  <si>
    <t>Jordan Valley SD 3, Rockville Elementary School</t>
  </si>
  <si>
    <t>Joseph SD 6, Imnaha Elementary School</t>
  </si>
  <si>
    <t>Joseph SD 6, Joseph Charter School</t>
  </si>
  <si>
    <t>Junction City SD 69, Junction City High School</t>
  </si>
  <si>
    <t>Junction City SD 69, Junction City SD 69</t>
  </si>
  <si>
    <t>Junction City SD 69, Laurel Elementary School</t>
  </si>
  <si>
    <t>Junction City SD 69, Oaklea Middle School</t>
  </si>
  <si>
    <t>Junction City SD 69, Territorial Elementary School</t>
  </si>
  <si>
    <t>Juntura SD 12, Juntura Elementary School</t>
  </si>
  <si>
    <t>Klamath County SD, Bonanza Elementary School</t>
  </si>
  <si>
    <t>Klamath County SD, Bonanza Junior/Senior High School</t>
  </si>
  <si>
    <t>Klamath County SD, Brixner Junior High School</t>
  </si>
  <si>
    <t>Klamath County SD, Chiloquin Elementary School</t>
  </si>
  <si>
    <t>Klamath County SD, Chiloquin High School</t>
  </si>
  <si>
    <t>Klamath County SD, Falcon Heights</t>
  </si>
  <si>
    <t>Klamath County SD, Ferguson Elementary School</t>
  </si>
  <si>
    <t>Klamath County SD, Gearhart Elementary School</t>
  </si>
  <si>
    <t>Klamath County SD, Gilchrist Elementary School</t>
  </si>
  <si>
    <t>Klamath County SD, Gilchrist Junior/Senior High School</t>
  </si>
  <si>
    <t>Klamath County SD, Henley Elementary School</t>
  </si>
  <si>
    <t>Klamath County SD, Henley High School</t>
  </si>
  <si>
    <t>Klamath County SD, Henley Middle School</t>
  </si>
  <si>
    <t>Klamath County SD, Keno Elementary School</t>
  </si>
  <si>
    <t>Klamath County SD, Klamath County SD</t>
  </si>
  <si>
    <t>Klamath County SD, Lost River High School</t>
  </si>
  <si>
    <t>Klamath County SD, Malin Elementary School</t>
  </si>
  <si>
    <t>Klamath County SD, Mazama High School</t>
  </si>
  <si>
    <t>Klamath County SD, Merrill Elementary School</t>
  </si>
  <si>
    <t>Klamath County SD, Peterson Elementary School</t>
  </si>
  <si>
    <t>Klamath County SD, Sage Community School</t>
  </si>
  <si>
    <t>Klamath County SD, Shasta Elementary School</t>
  </si>
  <si>
    <t>Klamath County SD, Stearns Elementary School</t>
  </si>
  <si>
    <t>Klamath Falls City Schools, EagleRidge High School</t>
  </si>
  <si>
    <t>Klamath Falls City Schools, Joseph Conger Elementary School</t>
  </si>
  <si>
    <t>Klamath Falls City Schools, Klamath Falls City Schools</t>
  </si>
  <si>
    <t>Klamath Falls City Schools, Klamath Learning Center</t>
  </si>
  <si>
    <t>Klamath Falls City Schools, Klamath Union High School</t>
  </si>
  <si>
    <t>Klamath Falls City Schools, Mills Elementary School</t>
  </si>
  <si>
    <t>Klamath Falls City Schools, Pelican Elementary School</t>
  </si>
  <si>
    <t>Klamath Falls City Schools, Ponderosa Middle School</t>
  </si>
  <si>
    <t>Klamath Falls City Schools, Roosevelt Elementary School</t>
  </si>
  <si>
    <t>Knappa SD 4, Hilda Lahti Elementary School</t>
  </si>
  <si>
    <t>Knappa SD 4, Knappa High School</t>
  </si>
  <si>
    <t>Knappa SD 4, Knappa SD 4</t>
  </si>
  <si>
    <t>La Grande SD 1, Central Elementary School</t>
  </si>
  <si>
    <t>La Grande SD 1, Greenwood Elementary School</t>
  </si>
  <si>
    <t>La Grande SD 1, Island City Elementary School</t>
  </si>
  <si>
    <t>La Grande SD 1, La Grande High School</t>
  </si>
  <si>
    <t>La Grande SD 1, La Grande Middle School</t>
  </si>
  <si>
    <t>La Grande SD 1, La Grande SD 1</t>
  </si>
  <si>
    <t>Lake County SD 7, Daly Middle School</t>
  </si>
  <si>
    <t>Lake County SD 7, Fremont/Hay Elementary School</t>
  </si>
  <si>
    <t>Lake County SD 7, Lakeview Senior High School</t>
  </si>
  <si>
    <t>Lake County SD 7, Union Elementary School</t>
  </si>
  <si>
    <t>Lake Oswego SD 7J, Forest Hills Elementary School</t>
  </si>
  <si>
    <t>Lake Oswego SD 7J, Hallinan Elementary School</t>
  </si>
  <si>
    <t>Lake Oswego SD 7J, Lake Grove Elementary School</t>
  </si>
  <si>
    <t>Lake Oswego SD 7J, Lake Oswego Middle School</t>
  </si>
  <si>
    <t>Lake Oswego SD 7J, Lake Oswego SD 7J</t>
  </si>
  <si>
    <t>Lake Oswego SD 7J, Lake Oswego Senior High School</t>
  </si>
  <si>
    <t>Lake Oswego SD 7J, Lakeridge High School</t>
  </si>
  <si>
    <t>Lake Oswego SD 7J, Lakeridge Middle School</t>
  </si>
  <si>
    <t>Lake Oswego SD 7J, Oak Creek Elementary School</t>
  </si>
  <si>
    <t>Lake Oswego SD 7J, River Grove Elementary School</t>
  </si>
  <si>
    <t>Lake Oswego SD 7J, Westridge Elementary School</t>
  </si>
  <si>
    <t>Lebanon Community SD 9, Cascades School</t>
  </si>
  <si>
    <t>Lebanon Community SD 9, Green Acres School</t>
  </si>
  <si>
    <t>Lebanon Community SD 9, Hamilton Creek School</t>
  </si>
  <si>
    <t>Lebanon Community SD 9, Lacomb School</t>
  </si>
  <si>
    <t>Lebanon Community SD 9, Lebanon Community SD 9</t>
  </si>
  <si>
    <t>Lebanon Community SD 9, Lebanon High School</t>
  </si>
  <si>
    <t>Lebanon Community SD 9, Pioneer School</t>
  </si>
  <si>
    <t>Lebanon Community SD 9, Riverview School</t>
  </si>
  <si>
    <t>Lebanon Community SD 9, Sand Ridge Charter School</t>
  </si>
  <si>
    <t>Lebanon Community SD 9, Seven Oak Middle School</t>
  </si>
  <si>
    <t>Lincoln County SD, Crestview Heights School</t>
  </si>
  <si>
    <t>Lincoln County SD, Eddyville Charter School</t>
  </si>
  <si>
    <t>Lincoln County SD, Lincoln City Career Technical High School</t>
  </si>
  <si>
    <t>Lincoln County SD, Lincoln County SD</t>
  </si>
  <si>
    <t>Lincoln County SD, Newport High School</t>
  </si>
  <si>
    <t>Lincoln County SD, Newport Middle School</t>
  </si>
  <si>
    <t>Lincoln County SD, Oceanlake Elementary School</t>
  </si>
  <si>
    <t>Lincoln County SD, Sam Case Elementary</t>
  </si>
  <si>
    <t>Lincoln County SD, Siletz Valley Early College Academy</t>
  </si>
  <si>
    <t>Siletz Valley Early College Academy</t>
  </si>
  <si>
    <t>Lincoln County SD, Siletz Valley Schools</t>
  </si>
  <si>
    <t>Lincoln County SD, Taft Elementary School</t>
  </si>
  <si>
    <t>Lincoln County SD, Taft High School</t>
  </si>
  <si>
    <t>Lincoln County SD, Taft Middle School</t>
  </si>
  <si>
    <t>Lincoln County SD, Toledo Elementary School</t>
  </si>
  <si>
    <t>Lincoln County SD, Toledo Jr. High</t>
  </si>
  <si>
    <t>Lincoln County SD, Toledo Senior High School</t>
  </si>
  <si>
    <t>Lincoln County SD, Waldport High School</t>
  </si>
  <si>
    <t>Lincoln County SD, Waldport Middle School</t>
  </si>
  <si>
    <t>Lincoln County SD, Yaquina View Elementary</t>
  </si>
  <si>
    <t>Long Creek SD 17, Long Creek School</t>
  </si>
  <si>
    <t>Long Creek SD 17, Long Creek SD 17</t>
  </si>
  <si>
    <t>Lowell SD 71, Bridge Charter Academy</t>
  </si>
  <si>
    <t>Lowell SD 71, Lowell Junior/Senior High School</t>
  </si>
  <si>
    <t>Lowell SD 71, Lowell SD 71</t>
  </si>
  <si>
    <t>Lowell SD 71, Lundy Elementary School</t>
  </si>
  <si>
    <t>Lowell SD 71, Mountain View Academy</t>
  </si>
  <si>
    <t>Malheur County SD 51, Malheur County SD 51</t>
  </si>
  <si>
    <t>Mapleton SD 32, Mapleton Elementary School</t>
  </si>
  <si>
    <t>Mapleton SD 32, Mapleton Jr/Sr High School</t>
  </si>
  <si>
    <t>Marcola SD 79J, Marcola Elementary School</t>
  </si>
  <si>
    <t>Marcola SD 79J, Marcola SD 79J</t>
  </si>
  <si>
    <t>Marcola SD 79J, Mohawk High School</t>
  </si>
  <si>
    <t>Marcola SD 79J, TEACH-NW</t>
  </si>
  <si>
    <t>McKenzie SD 68, McKenzie River Community School</t>
  </si>
  <si>
    <t>McMinnville SD 40, Columbus Elementary School</t>
  </si>
  <si>
    <t>McMinnville SD 40, Duniway Middle School</t>
  </si>
  <si>
    <t>McMinnville SD 40, Grandhaven Elementary School</t>
  </si>
  <si>
    <t>McMinnville SD 40, McMinnville High School</t>
  </si>
  <si>
    <t>McMinnville SD 40, McMinnville SD 40</t>
  </si>
  <si>
    <t>McMinnville SD 40, Memorial Elementary School</t>
  </si>
  <si>
    <t>McMinnville SD 40, Newby Elementary School</t>
  </si>
  <si>
    <t>McMinnville SD 40, Patton Middle School</t>
  </si>
  <si>
    <t>McMinnville SD 40, Sue Buel Elementary</t>
  </si>
  <si>
    <t>McMinnville SD 40, Wascher Elementary School</t>
  </si>
  <si>
    <t>Medford SD 549C, Abraham Lincoln Elementary</t>
  </si>
  <si>
    <t>Medford SD 549C, Central Medford High School</t>
  </si>
  <si>
    <t>Medford SD 549C, Griffin Creek Elementary School</t>
  </si>
  <si>
    <t>Medford SD 549C, Hedrick Middle School</t>
  </si>
  <si>
    <t>Medford SD 549C, Hoover Elementary School</t>
  </si>
  <si>
    <t>Medford SD 549C, Howard Elementary School</t>
  </si>
  <si>
    <t>Medford SD 549C, Jackson Elementary School</t>
  </si>
  <si>
    <t>Medford SD 549C, Jacksonville Elementary School</t>
  </si>
  <si>
    <t>Medford SD 549C, Jefferson Elementary School</t>
  </si>
  <si>
    <t>Medford SD 549C, Kennedy Elementary School</t>
  </si>
  <si>
    <t>Medford SD 549C, Kids Unlimited Academy</t>
  </si>
  <si>
    <t>Medford SD 549C, Logos Public Charter School</t>
  </si>
  <si>
    <t>Medford SD 549C, Lone Pine Elementary School</t>
  </si>
  <si>
    <t>Medford SD 549C, Madrone Trail Public Charter School</t>
  </si>
  <si>
    <t>Medford SD 549C, McLoughlin Middle School</t>
  </si>
  <si>
    <t>Medford SD 549C, Medford SD 549C</t>
  </si>
  <si>
    <t>Medford SD 549C, North Medford High School</t>
  </si>
  <si>
    <t>Medford SD 549C, Oak Grove Elementary School</t>
  </si>
  <si>
    <t>Medford SD 549C, Roosevelt Elementary School</t>
  </si>
  <si>
    <t>Medford SD 549C, Ruch Outdoor Community School</t>
  </si>
  <si>
    <t>Medford SD 549C, South Medford High School</t>
  </si>
  <si>
    <t>Medford SD 549C, The Valley School of Southern Oregon</t>
  </si>
  <si>
    <t>Medford SD 549C, Washington Elementary School</t>
  </si>
  <si>
    <t>Medford SD 549C, Wilson Elementary School</t>
  </si>
  <si>
    <t>Milton-Freewater Unified SD 7, Central Middle School</t>
  </si>
  <si>
    <t>Milton-Freewater Unified SD 7, Ferndale Elementary School</t>
  </si>
  <si>
    <t>Milton-Freewater Unified SD 7, Gib Olinger Elementary School</t>
  </si>
  <si>
    <t>Milton-Freewater Unified SD 7, McLoughlin High School</t>
  </si>
  <si>
    <t>Mitchell SD 55, Cascade Virtual Academy</t>
  </si>
  <si>
    <t>Mitchell SD 55, Destinations Career Academy of Oregon</t>
  </si>
  <si>
    <t>Mitchell SD 55, Insight School of Oregon Painted Hills</t>
  </si>
  <si>
    <t>Mitchell SD 55, Mitchell School</t>
  </si>
  <si>
    <t>Molalla River SD 35, Clarkes Elementary School</t>
  </si>
  <si>
    <t>Molalla River SD 35, Molalla Elementary School</t>
  </si>
  <si>
    <t>Molalla River SD 35, Molalla High School</t>
  </si>
  <si>
    <t>Molalla River SD 35, Molalla River Academy</t>
  </si>
  <si>
    <t>Molalla River SD 35, Molalla River Middle School</t>
  </si>
  <si>
    <t>Molalla River SD 35, Molalla River SD 35</t>
  </si>
  <si>
    <t>Molalla River SD 35, Mulino Elementary School</t>
  </si>
  <si>
    <t>Molalla River SD 35, Renaissance Public Academy</t>
  </si>
  <si>
    <t>Molalla River SD 35, Rural Dell Elementary School</t>
  </si>
  <si>
    <t>Monroe SD 1J, Monroe Grade School</t>
  </si>
  <si>
    <t>Monroe SD 1J, Monroe High School</t>
  </si>
  <si>
    <t>Monument SD 8, Monument School</t>
  </si>
  <si>
    <t>Morrow SD 1, A C Houghton Elementary School</t>
  </si>
  <si>
    <t>Morrow SD 1, Heppner Elementary School</t>
  </si>
  <si>
    <t>Morrow SD 1, Heppner Junior/Senior High School</t>
  </si>
  <si>
    <t>Morrow SD 1, Irrigon Elementary School</t>
  </si>
  <si>
    <t>Morrow SD 1, Irrigon Junior/Senior High School</t>
  </si>
  <si>
    <t>Morrow SD 1, Morrow Education Center</t>
  </si>
  <si>
    <t>Morrow SD 1, Morrow SD 1</t>
  </si>
  <si>
    <t>Morrow SD 1, Riverside Junior/Senior High School</t>
  </si>
  <si>
    <t>Morrow SD 1, Sam Boardman Elementary School</t>
  </si>
  <si>
    <t>Morrow SD 1, Windy River Elementary School</t>
  </si>
  <si>
    <t>Mt Angel SD 91, John F Kennedy High School</t>
  </si>
  <si>
    <t>Mt Angel SD 91, Mt Angel Middle School</t>
  </si>
  <si>
    <t>Mt Angel SD 91, Mt Angel SD 91</t>
  </si>
  <si>
    <t>Mt Angel SD 91, St Marys Public School</t>
  </si>
  <si>
    <t>Myrtle Point SD 41, Myrtle Crest School</t>
  </si>
  <si>
    <t>Myrtle Point SD 41, Myrtle Point High School</t>
  </si>
  <si>
    <t>Neah-Kah-Nie SD 56, Garibaldi Elementary School</t>
  </si>
  <si>
    <t>Neah-Kah-Nie SD 56, Neah-Kah-Nie High School</t>
  </si>
  <si>
    <t>Neah-Kah-Nie SD 56, Neah-Kah-Nie Middle School</t>
  </si>
  <si>
    <t>Neah-Kah-Nie SD 56, Nehalem Elementary School</t>
  </si>
  <si>
    <t>Nestucca Valley SD 101J, Nestucca High School</t>
  </si>
  <si>
    <t>Nestucca Valley SD 101J, Nestucca Valley Elementary</t>
  </si>
  <si>
    <t>Nestucca Valley SD 101J, Nestucca Valley SD 101J</t>
  </si>
  <si>
    <t>Newberg SD 29J, Antonia Crater Elementary School</t>
  </si>
  <si>
    <t>Newberg SD 29J, Chehalem Valley Middle School</t>
  </si>
  <si>
    <t>Newberg SD 29J, Dundee Elementary School</t>
  </si>
  <si>
    <t>Newberg SD 29J, Edwards Elementary School</t>
  </si>
  <si>
    <t>Newberg SD 29J, Ewing Young Elementary School</t>
  </si>
  <si>
    <t>Newberg SD 29J, Joan Austin Elementary School</t>
  </si>
  <si>
    <t>Newberg SD 29J, Mabel Rush Elementary School</t>
  </si>
  <si>
    <t>Newberg SD 29J, Mountain View Middle School</t>
  </si>
  <si>
    <t>Newberg SD 29J, Newberg SD 29J</t>
  </si>
  <si>
    <t>Newberg SD 29J, Newberg Senior High School</t>
  </si>
  <si>
    <t>North Bend SD 13, Hillcrest Elementary School</t>
  </si>
  <si>
    <t>North Bend SD 13, North Bay Elementary School</t>
  </si>
  <si>
    <t>North Bend SD 13, North Bend Middle School</t>
  </si>
  <si>
    <t>North Bend SD 13, North Bend SD 13</t>
  </si>
  <si>
    <t>North Bend SD 13, North Bend Senior High School</t>
  </si>
  <si>
    <t>North Bend SD 13, Oregon Virtual Academy</t>
  </si>
  <si>
    <t>North Clackamas SD 12, Alder Creek Middle School</t>
  </si>
  <si>
    <t>North Clackamas SD 12, Ardenwald Elementary School</t>
  </si>
  <si>
    <t>North Clackamas SD 12, Bilquist Elementary School</t>
  </si>
  <si>
    <t>North Clackamas SD 12, Cascade Heights Public Charter School</t>
  </si>
  <si>
    <t>North Clackamas SD 12, Clackamas High School</t>
  </si>
  <si>
    <t>North Clackamas SD 12, Clackamas Middle College</t>
  </si>
  <si>
    <t>North Clackamas SD 12, Clackamas Web Academy</t>
  </si>
  <si>
    <t>North Clackamas SD 12, El Puente</t>
  </si>
  <si>
    <t>El Puente</t>
  </si>
  <si>
    <t>North Clackamas SD 12, Happy Valley Elementary School</t>
  </si>
  <si>
    <t>North Clackamas SD 12, Happy Valley Middle School</t>
  </si>
  <si>
    <t>North Clackamas SD 12, Lewelling Elementary School</t>
  </si>
  <si>
    <t>North Clackamas SD 12, Linwood Elementary School</t>
  </si>
  <si>
    <t>North Clackamas SD 12, Milwaukie Academy of the Arts</t>
  </si>
  <si>
    <t>North Clackamas SD 12, Milwaukie Elementary School</t>
  </si>
  <si>
    <t>North Clackamas SD 12, Milwaukie High School</t>
  </si>
  <si>
    <t>North Clackamas SD 12, Mount Scott Elementary School</t>
  </si>
  <si>
    <t>North Clackamas SD 12, New Urban High School</t>
  </si>
  <si>
    <t>North Clackamas SD 12, North Clackamas SD 12</t>
  </si>
  <si>
    <t>North Clackamas SD 12, Oak Grove Elementary</t>
  </si>
  <si>
    <t>North Clackamas SD 12, Oregon Trail Elementary School</t>
  </si>
  <si>
    <t>North Clackamas SD 12, Putnam High School</t>
  </si>
  <si>
    <t>North Clackamas SD 12, Riverside Elementary School</t>
  </si>
  <si>
    <t>North Clackamas SD 12, Rock Creek Middle School</t>
  </si>
  <si>
    <t>North Clackamas SD 12, Rowe Middle School</t>
  </si>
  <si>
    <t>North Clackamas SD 12, Scouters Mountain Elementary</t>
  </si>
  <si>
    <t>North Clackamas SD 12, Sojourner School</t>
  </si>
  <si>
    <t>North Clackamas SD 12, Spring Mountain Elementary School</t>
  </si>
  <si>
    <t>North Clackamas SD 12, Sunnyside Elementary School</t>
  </si>
  <si>
    <t>North Clackamas SD 12, Verne A Duncan Elementary School</t>
  </si>
  <si>
    <t>North Clackamas SD 12, View Acres Elementary School</t>
  </si>
  <si>
    <t>North Clackamas SD 12, Whitcomb Elementary School</t>
  </si>
  <si>
    <t>North Douglas SD 22, North Douglas Elementary School</t>
  </si>
  <si>
    <t>North Douglas SD 22, North Douglas High School</t>
  </si>
  <si>
    <t>North Lake SD 14, North Lake School</t>
  </si>
  <si>
    <t>North Marion SD 15, North Marion High School</t>
  </si>
  <si>
    <t>North Marion SD 15, North Marion Intermediate School</t>
  </si>
  <si>
    <t>North Marion SD 15, North Marion Middle School</t>
  </si>
  <si>
    <t>North Marion SD 15, North Marion Primary School</t>
  </si>
  <si>
    <t>North Marion SD 15, North Marion SD 15</t>
  </si>
  <si>
    <t>North Powder SD 8J, North Powder Charter School</t>
  </si>
  <si>
    <t>North Santiam SD 29J, Mari-Linn Elementary School</t>
  </si>
  <si>
    <t>North Santiam SD 29J, North Santiam SD 29J</t>
  </si>
  <si>
    <t>North Santiam SD 29J, Stayton Elementary School</t>
  </si>
  <si>
    <t>North Santiam SD 29J, Stayton High School</t>
  </si>
  <si>
    <t>North Santiam SD 29J, Stayton Middle School</t>
  </si>
  <si>
    <t>North Santiam SD 29J, Sublimity Elementary School</t>
  </si>
  <si>
    <t>North Wasco County SD 21, Chenowith Elementary School</t>
  </si>
  <si>
    <t>North Wasco County SD 21, Colonel Wright Elementary School</t>
  </si>
  <si>
    <t>North Wasco County SD 21, Dry Hollow Elementary School</t>
  </si>
  <si>
    <t>North Wasco County SD 21, Mosier Community School</t>
  </si>
  <si>
    <t>North Wasco County SD 21, North Wasco County SD 21</t>
  </si>
  <si>
    <t>North Wasco County SD 21, The Dalles High School</t>
  </si>
  <si>
    <t>North Wasco County SD 21, The Dalles Middle School</t>
  </si>
  <si>
    <t>North Wasco County SD 21, Wahtonka Community School</t>
  </si>
  <si>
    <t>Wahtonka Community School</t>
  </si>
  <si>
    <t>Nyssa SD 26, Nyssa Elementary School</t>
  </si>
  <si>
    <t>Nyssa SD 26, Nyssa High School</t>
  </si>
  <si>
    <t>Nyssa SD 26, Nyssa Middle School</t>
  </si>
  <si>
    <t>Oakland SD 1, Lincoln Middle School</t>
  </si>
  <si>
    <t>Oakland SD 1, Oakland Elementary School</t>
  </si>
  <si>
    <t>Oakland SD 1, Oakland High School</t>
  </si>
  <si>
    <t>Oakridge SD 76, Oakridge Elementary School</t>
  </si>
  <si>
    <t>Oakridge SD 76, Oakridge High School</t>
  </si>
  <si>
    <t>Oakridge SD 76, Oakridge Junior High School</t>
  </si>
  <si>
    <t>Oakridge SD 76, Oakridge SD 76</t>
  </si>
  <si>
    <t>Ontario SD 8C, Aiken Elementary School</t>
  </si>
  <si>
    <t>Ontario SD 8C, Alameda Elementary School</t>
  </si>
  <si>
    <t>Ontario SD 8C, Cairo Elementary School</t>
  </si>
  <si>
    <t>Ontario SD 8C, May Roberts Elementary School</t>
  </si>
  <si>
    <t>Ontario SD 8C, Ontario High School</t>
  </si>
  <si>
    <t>Ontario SD 8C, Ontario Middle School</t>
  </si>
  <si>
    <t>Ontario SD 8C, Ontario SD 8C</t>
  </si>
  <si>
    <t>Ontario SD 8C, Pioneer Elementary School</t>
  </si>
  <si>
    <t>Oregon City SD 62, Alliance Charter Academy</t>
  </si>
  <si>
    <t>Oregon City SD 62, Beavercreek Elementary School</t>
  </si>
  <si>
    <t>Oregon City SD 62, Candy Lane Elementary School</t>
  </si>
  <si>
    <t>Oregon City SD 62, Clackamas Academy of Industrial Sciences</t>
  </si>
  <si>
    <t>Oregon City SD 62, Gaffney Lane Elementary School</t>
  </si>
  <si>
    <t>Oregon City SD 62, Gardiner Middle School</t>
  </si>
  <si>
    <t>Oregon City SD 62, Holcomb Elementary School</t>
  </si>
  <si>
    <t>Oregon City SD 62, Jennings Lodge Elementary School</t>
  </si>
  <si>
    <t>Oregon City SD 62, John McLoughlin Elementary School</t>
  </si>
  <si>
    <t>Oregon City SD 62, Ogden Middle School</t>
  </si>
  <si>
    <t>Oregon City SD 62, Oregon City SD 62</t>
  </si>
  <si>
    <t>Oregon City SD 62, Oregon City Senior High School</t>
  </si>
  <si>
    <t>Oregon City SD 62, Oregon City Service Learning Academy</t>
  </si>
  <si>
    <t>Oregon City SD 62, Redland Elementary School</t>
  </si>
  <si>
    <t>Oregon City SD 62, Springwater Environmental Sciences School</t>
  </si>
  <si>
    <t>Oregon Trail SD 46, Boring Middle School</t>
  </si>
  <si>
    <t>Oregon Trail SD 46, Cedar Ridge Middle School</t>
  </si>
  <si>
    <t>Oregon Trail SD 46, Firwood Elementary School</t>
  </si>
  <si>
    <t>Oregon Trail SD 46, Kelso Elementary School</t>
  </si>
  <si>
    <t>Oregon Trail SD 46, Naas Elementary School</t>
  </si>
  <si>
    <t>Oregon Trail SD 46, Oregon Trail  Academy</t>
  </si>
  <si>
    <t>Oregon Trail SD 46, Oregon Trail SD 46</t>
  </si>
  <si>
    <t>Oregon Trail SD 46, Sandy Grade School</t>
  </si>
  <si>
    <t>Oregon Trail SD 46, Sandy High School</t>
  </si>
  <si>
    <t>Oregon Trail SD 46, Welches Elementary School</t>
  </si>
  <si>
    <t>Oregon Trail SD 46, Welches Middle School</t>
  </si>
  <si>
    <t>Paisley SD 11, Paisley School</t>
  </si>
  <si>
    <t>Parkrose SD 3, Parkrose High School</t>
  </si>
  <si>
    <t>Parkrose SD 3, Parkrose Middle School</t>
  </si>
  <si>
    <t>Parkrose SD 3, Parkrose SD 3</t>
  </si>
  <si>
    <t>Parkrose SD 3, Prescott Elementary School</t>
  </si>
  <si>
    <t>Parkrose SD 3, Russell Elementary</t>
  </si>
  <si>
    <t>Parkrose SD 3, Sacramento Elementary School</t>
  </si>
  <si>
    <t>Parkrose SD 3, Shaver Elementary School</t>
  </si>
  <si>
    <t>Pendleton SD 16, Hawthorne Alternative High School</t>
  </si>
  <si>
    <t>Pendleton SD 16, McKay Creek Elementary School</t>
  </si>
  <si>
    <t>Pendleton SD 16, Nixyaawii Community School</t>
  </si>
  <si>
    <t>Pendleton SD 16, Pendleton Early Learning Center</t>
  </si>
  <si>
    <t>Pendleton SD 16, Pendleton High School</t>
  </si>
  <si>
    <t>Pendleton SD 16, Sherwood Heights Elementary School</t>
  </si>
  <si>
    <t>Pendleton SD 16, Sunridge Middle School</t>
  </si>
  <si>
    <t>Pendleton SD 16, Washington Elementary School</t>
  </si>
  <si>
    <t>Perrydale SD 21, Perrydale School</t>
  </si>
  <si>
    <t>Philomath SD 17J, Blodgett Elementary School</t>
  </si>
  <si>
    <t>Philomath SD 17J, Clemens Primary School</t>
  </si>
  <si>
    <t>Philomath SD 17J, Kings Valley Charter School</t>
  </si>
  <si>
    <t>Philomath SD 17J, Philomath Elementary School</t>
  </si>
  <si>
    <t>Philomath SD 17J, Philomath High School</t>
  </si>
  <si>
    <t>Philomath SD 17J, Philomath Middle School</t>
  </si>
  <si>
    <t>Phoenix-Talent SD 4, Armadillo Technical Institute</t>
  </si>
  <si>
    <t>Phoenix-Talent SD 4, Orchard Hill Elementary School</t>
  </si>
  <si>
    <t>Phoenix-Talent SD 4, Phoenix Elementary School</t>
  </si>
  <si>
    <t>Phoenix-Talent SD 4, Phoenix High School</t>
  </si>
  <si>
    <t>Phoenix-Talent SD 4, Phoenix-Talent SD 4</t>
  </si>
  <si>
    <t>Phoenix-Talent SD 4, Talent Elementary School</t>
  </si>
  <si>
    <t>Phoenix-Talent SD 4, Talent Middle School</t>
  </si>
  <si>
    <t>Pilot Rock SD 2, Pilot Rock Elementary School</t>
  </si>
  <si>
    <t>Pilot Rock SD 2, Pilot Rock High School</t>
  </si>
  <si>
    <t>Pine Creek SD 5, Pine Creek Elementary School</t>
  </si>
  <si>
    <t>Pine Eagle SD 61, Pine Eagle Charter School</t>
  </si>
  <si>
    <t>Pinehurst SD 94, Pinehurst Elementary School</t>
  </si>
  <si>
    <t>Pinehurst SD 94, Pinehurst SD 94</t>
  </si>
  <si>
    <t>Pleasant Hill SD 1, Pleasant Hill Elementary School</t>
  </si>
  <si>
    <t>Pleasant Hill SD 1, Pleasant Hill High School</t>
  </si>
  <si>
    <t>Pleasant Hill SD 1, Pleasant Hill SD 1</t>
  </si>
  <si>
    <t>Plush SD 18, Plush Elementary School</t>
  </si>
  <si>
    <t>Plush SD 18, Plush SD 18</t>
  </si>
  <si>
    <t>Port Orford-Langlois SD 2CJ, Driftwood Elementary School</t>
  </si>
  <si>
    <t>Port Orford-Langlois SD 2CJ, Pacific High School</t>
  </si>
  <si>
    <t>Portland SD 1J, Abernethy Elementary School</t>
  </si>
  <si>
    <t>Portland SD 1J, Ainsworth Elementary School</t>
  </si>
  <si>
    <t>Portland SD 1J, Alameda Elementary School</t>
  </si>
  <si>
    <t>Portland SD 1J, Alliance High School</t>
  </si>
  <si>
    <t>Portland SD 1J, Arleta Elementary School</t>
  </si>
  <si>
    <t>Portland SD 1J, Astor Elementary School</t>
  </si>
  <si>
    <t>Portland SD 1J, Atkinson Elementary School</t>
  </si>
  <si>
    <t>Portland SD 1J, Beach Elementary School</t>
  </si>
  <si>
    <t>Portland SD 1J, Beaumont Middle School</t>
  </si>
  <si>
    <t>Portland SD 1J, Benson Polytechnic High School</t>
  </si>
  <si>
    <t xml:space="preserve">Portland SD 1J, Beverly Cleary School </t>
  </si>
  <si>
    <t>Portland SD 1J, Boise-Eliot Elementary School</t>
  </si>
  <si>
    <t>Portland SD 1J, Bridger Elementary School</t>
  </si>
  <si>
    <t>Portland SD 1J, Bridlemile Elementary School</t>
  </si>
  <si>
    <t>Portland SD 1J, Buckman Elementary School</t>
  </si>
  <si>
    <t>Portland SD 1J, Capitol Hill Elementary School</t>
  </si>
  <si>
    <t>Portland SD 1J, Cesar Chavez K-8 School</t>
  </si>
  <si>
    <t>Portland SD 1J, Chapman Elementary School</t>
  </si>
  <si>
    <t>Portland SD 1J, Chief Joseph Elementary School</t>
  </si>
  <si>
    <t>Portland SD 1J, Cleveland High School</t>
  </si>
  <si>
    <t>Portland SD 1J, Creative Science School</t>
  </si>
  <si>
    <t>Portland SD 1J, Creston Elementary School</t>
  </si>
  <si>
    <t>Portland SD 1J, da Vinci Middle School</t>
  </si>
  <si>
    <t>Portland SD 1J, Dr. Martin Luther King Jr. School</t>
  </si>
  <si>
    <t>Portland SD 1J, Duniway Elementary School</t>
  </si>
  <si>
    <t>Portland SD 1J, Emerson School</t>
  </si>
  <si>
    <t>Portland SD 1J, Faubion Elementary School</t>
  </si>
  <si>
    <t>Portland SD 1J, Forest Park Elementary School</t>
  </si>
  <si>
    <t>Portland SD 1J, Franklin High School</t>
  </si>
  <si>
    <t>Portland SD 1J, George Middle School</t>
  </si>
  <si>
    <t>Portland SD 1J, Glencoe Elementary School</t>
  </si>
  <si>
    <t>Portland SD 1J, Grant High School</t>
  </si>
  <si>
    <t>Portland SD 1J, Gray Middle School</t>
  </si>
  <si>
    <t>Portland SD 1J, Grout Elementary School</t>
  </si>
  <si>
    <t>Portland SD 1J, Harriet Tubman Middle School</t>
  </si>
  <si>
    <t>Portland SD 1J, Harrison Park School</t>
  </si>
  <si>
    <t>Portland SD 1J, Hayhurst Elementary School</t>
  </si>
  <si>
    <t>Portland SD 1J, Hosford Middle School</t>
  </si>
  <si>
    <t>Portland SD 1J, Irvington Elementary School</t>
  </si>
  <si>
    <t>Portland SD 1J, Jackson Middle School</t>
  </si>
  <si>
    <t>Portland SD 1J, James John Elementary School</t>
  </si>
  <si>
    <t>Portland SD 1J, Jefferson High School</t>
  </si>
  <si>
    <t>Portland SD 1J, Kairos PDX</t>
  </si>
  <si>
    <t>Portland SD 1J, Kelly Elementary School</t>
  </si>
  <si>
    <t>Portland SD 1J, Lane Middle School</t>
  </si>
  <si>
    <t>Portland SD 1J, Laurelhurst Elementary School</t>
  </si>
  <si>
    <t>Portland SD 1J, Le Monde French Immersion Public Charter School</t>
  </si>
  <si>
    <t>Portland SD 1J, Lee Elementary School</t>
  </si>
  <si>
    <t>Portland SD 1J, Lent Elementary School</t>
  </si>
  <si>
    <t>Portland SD 1J, Lewis Elementary School</t>
  </si>
  <si>
    <t>Portland SD 1J, Lincoln High School</t>
  </si>
  <si>
    <t>Portland SD 1J, Llewellyn Elementary School</t>
  </si>
  <si>
    <t>Portland SD 1J, Madison High School</t>
  </si>
  <si>
    <t>Portland SD 1J, Maplewood Elementary School</t>
  </si>
  <si>
    <t>Portland SD 1J, Markham Elementary School</t>
  </si>
  <si>
    <t>Portland SD 1J, Marysville Elementary School</t>
  </si>
  <si>
    <t>Portland SD 1J, Metropolitan Learning Center</t>
  </si>
  <si>
    <t>Portland SD 1J, Mt Tabor Middle School</t>
  </si>
  <si>
    <t>Portland SD 1J, Ockley Green Middle School</t>
  </si>
  <si>
    <t>Portland SD 1J, Opal School of the Portland Children's Museum</t>
  </si>
  <si>
    <t>Portland SD 1J, Peninsula Elementary School</t>
  </si>
  <si>
    <t>Portland SD 1J, Portland Arthur Academy Charter School</t>
  </si>
  <si>
    <t>Portland SD 1J, Portland SD 1J</t>
  </si>
  <si>
    <t>Portland SD 1J, Portland Village School</t>
  </si>
  <si>
    <t>Portland SD 1J, Richmond Elementary School</t>
  </si>
  <si>
    <t>Portland SD 1J, Rieke Elementary School</t>
  </si>
  <si>
    <t>Portland SD 1J, Rigler Elementary School</t>
  </si>
  <si>
    <t>Portland SD 1J, Roosevelt High School</t>
  </si>
  <si>
    <t>Portland SD 1J, Rosa Parks Elementary School</t>
  </si>
  <si>
    <t>Portland SD 1J, Rose City Park</t>
  </si>
  <si>
    <t>Portland SD 1J, Roseway Heights School</t>
  </si>
  <si>
    <t>Portland SD 1J, Sabin Elementary School</t>
  </si>
  <si>
    <t>Portland SD 1J, Scott Elementary School</t>
  </si>
  <si>
    <t>Portland SD 1J, Sellwood Middle School</t>
  </si>
  <si>
    <t>Portland SD 1J, Sitton Elementary School</t>
  </si>
  <si>
    <t>Portland SD 1J, Skyline Elementary School</t>
  </si>
  <si>
    <t>Portland SD 1J, Stephenson Elementary School</t>
  </si>
  <si>
    <t>Portland SD 1J, Sunnyside Environmental School</t>
  </si>
  <si>
    <t xml:space="preserve">Portland SD 1J, Trillium </t>
  </si>
  <si>
    <t xml:space="preserve">Trillium </t>
  </si>
  <si>
    <t>Portland SD 1J, Vernon Elementary School</t>
  </si>
  <si>
    <t>Portland SD 1J, Vestal Elementary School</t>
  </si>
  <si>
    <t>Portland SD 1J, West Sylvan Middle School</t>
  </si>
  <si>
    <t>Portland SD 1J, Whitman Elementary School</t>
  </si>
  <si>
    <t>Portland SD 1J, Wilson High School</t>
  </si>
  <si>
    <t>Portland SD 1J, Winterhaven School</t>
  </si>
  <si>
    <t>Portland SD 1J, Woodlawn Elementary School</t>
  </si>
  <si>
    <t>Portland SD 1J, Woodmere Elementary School</t>
  </si>
  <si>
    <t>Portland SD 1J, Woodstock Elementary School</t>
  </si>
  <si>
    <t>Powers SD 31, Powers Elementary School</t>
  </si>
  <si>
    <t>Powers SD 31, Powers High School</t>
  </si>
  <si>
    <t>Prairie City SD 4, Prairie City School</t>
  </si>
  <si>
    <t>Prospect SD 59, Prospect Charter School</t>
  </si>
  <si>
    <t>Rainier SD 13, Hudson Park Elementary School</t>
  </si>
  <si>
    <t>Rainier SD 13, North Columbia Academy</t>
  </si>
  <si>
    <t>Rainier SD 13, Rainier Jr/Sr High School</t>
  </si>
  <si>
    <t>Redmond SD 2J, Elton Gregory Middle School</t>
  </si>
  <si>
    <t>Redmond SD 2J, John Tuck Elementary School</t>
  </si>
  <si>
    <t>Redmond SD 2J, M A Lynch Elementary School</t>
  </si>
  <si>
    <t>Redmond SD 2J, Obsidian Middle School</t>
  </si>
  <si>
    <t>Redmond SD 2J, Redmond Early Learning Center at Hugh Hartman</t>
  </si>
  <si>
    <t>Redmond SD 2J, Redmond High School</t>
  </si>
  <si>
    <t>Redmond SD 2J, Redmond Proficiency Academy</t>
  </si>
  <si>
    <t>Redmond SD 2J, Redmond SD 2J</t>
  </si>
  <si>
    <t>Redmond SD 2J, Ridgeview High School</t>
  </si>
  <si>
    <t>Redmond SD 2J, Sage Elementary School</t>
  </si>
  <si>
    <t>Redmond SD 2J, Terrebonne Community School</t>
  </si>
  <si>
    <t>Redmond SD 2J, Tom McCall Elementary School</t>
  </si>
  <si>
    <t>Redmond SD 2J, Tumalo Community School</t>
  </si>
  <si>
    <t>Redmond SD 2J, Vern Patrick Elementary School</t>
  </si>
  <si>
    <t>Reedsport SD 105, Highland Elementary School</t>
  </si>
  <si>
    <t>Reedsport SD 105, Reedsport Community Charter School</t>
  </si>
  <si>
    <t>Reynolds SD 7, Alder Elementary School</t>
  </si>
  <si>
    <t>Reynolds SD 7, Davis Elementary School</t>
  </si>
  <si>
    <t>Reynolds SD 7, Fairview Elementary School</t>
  </si>
  <si>
    <t>Reynolds SD 7, Glenfair Elementary School</t>
  </si>
  <si>
    <t>Reynolds SD 7, Hartley Elementary School</t>
  </si>
  <si>
    <t>Reynolds SD 7, Hauton B Lee Middle School</t>
  </si>
  <si>
    <t>Reynolds SD 7, Margaret Scott Elementary School</t>
  </si>
  <si>
    <t>Reynolds SD 7, Multnomah Learning Academy</t>
  </si>
  <si>
    <t>Reynolds SD 7, Reynolds Arthur Academy</t>
  </si>
  <si>
    <t>Reynolds SD 7, Reynolds High School</t>
  </si>
  <si>
    <t>Reynolds SD 7, Reynolds Learning Academy</t>
  </si>
  <si>
    <t>Reynolds SD 7, Reynolds Middle School</t>
  </si>
  <si>
    <t>Reynolds SD 7, Reynolds SD 7</t>
  </si>
  <si>
    <t>Reynolds SD 7, Rockwood Preparatory Academy</t>
  </si>
  <si>
    <t>Reynolds SD 7, Salish Ponds Elementary School</t>
  </si>
  <si>
    <t>Reynolds SD 7, Sweetbriar Elementary School</t>
  </si>
  <si>
    <t>Reynolds SD 7, Troutdale Elementary School</t>
  </si>
  <si>
    <t>Reynolds SD 7, Walt Morey Middle School</t>
  </si>
  <si>
    <t>Reynolds SD 7, Wilkes Elementary School</t>
  </si>
  <si>
    <t>Reynolds SD 7, Woodland Elementary</t>
  </si>
  <si>
    <t>Riddle SD 70, Riddle Elementary School</t>
  </si>
  <si>
    <t>Riddle SD 70, Riddle High School</t>
  </si>
  <si>
    <t>Riverdale SD 51J, Riverdale Grade School</t>
  </si>
  <si>
    <t>Riverdale SD 51J, Riverdale High School</t>
  </si>
  <si>
    <t>Rogue River SD 35, Rivers Edge Academy Charter School</t>
  </si>
  <si>
    <t>Rogue River SD 35, Rogue River Elementary School</t>
  </si>
  <si>
    <t>Rogue River SD 35, Rogue River Junior/Senior High</t>
  </si>
  <si>
    <t>Rogue River SD 35, Rogue River SD 35</t>
  </si>
  <si>
    <t>Rogue River SD 35, South Valley Academy</t>
  </si>
  <si>
    <t>Salem-Keizer SD 24J, Auburn Elementary School</t>
  </si>
  <si>
    <t>Salem-Keizer SD 24J, Battle Creek Elementary School</t>
  </si>
  <si>
    <t>Salem-Keizer SD 24J, Brush College Elementary School</t>
  </si>
  <si>
    <t>Salem-Keizer SD 24J, Bush Elementary School</t>
  </si>
  <si>
    <t>Salem-Keizer SD 24J, Candalaria Elementary School</t>
  </si>
  <si>
    <t>Salem-Keizer SD 24J, Cesar E Chavez Elementary</t>
  </si>
  <si>
    <t>Salem-Keizer SD 24J, Chapman Hill Elementary School</t>
  </si>
  <si>
    <t>Salem-Keizer SD 24J, Claggett Creek Middle School</t>
  </si>
  <si>
    <t>Salem-Keizer SD 24J, Clear Lake Elementary School</t>
  </si>
  <si>
    <t>Salem-Keizer SD 24J, Crossler Middle School</t>
  </si>
  <si>
    <t>Salem-Keizer SD 24J, Cummings Elementary School</t>
  </si>
  <si>
    <t>Salem-Keizer SD 24J, Early College High School</t>
  </si>
  <si>
    <t>Salem-Keizer SD 24J, Englewood Elementary School</t>
  </si>
  <si>
    <t>Salem-Keizer SD 24J, Eyre Elementary School</t>
  </si>
  <si>
    <t>Salem-Keizer SD 24J, Forest Ridge Elementary School</t>
  </si>
  <si>
    <t>Salem-Keizer SD 24J, Four Corners Elementary School</t>
  </si>
  <si>
    <t>Salem-Keizer SD 24J, Grant Community School</t>
  </si>
  <si>
    <t>Salem-Keizer SD 24J, Gubser Elementary School</t>
  </si>
  <si>
    <t>Salem-Keizer SD 24J, Hallman Elementary School</t>
  </si>
  <si>
    <t>Salem-Keizer SD 24J, Hammond Elementary School</t>
  </si>
  <si>
    <t>Salem-Keizer SD 24J, Harritt Elementary School</t>
  </si>
  <si>
    <t>Salem-Keizer SD 24J, Hayesville Elementary School</t>
  </si>
  <si>
    <t>Salem-Keizer SD 24J, Highland Elementary School</t>
  </si>
  <si>
    <t>Salem-Keizer SD 24J, Hoover Elementary School</t>
  </si>
  <si>
    <t>Salem-Keizer SD 24J, Houck Middle School</t>
  </si>
  <si>
    <t>Salem-Keizer SD 24J, Howard Street Charter</t>
  </si>
  <si>
    <t>Salem-Keizer SD 24J, Jane Goodall Environmental Middle Charter School</t>
  </si>
  <si>
    <t>Salem-Keizer SD 24J, Judson Middle School</t>
  </si>
  <si>
    <t>Salem-Keizer SD 24J, Kalapuya Elementary School</t>
  </si>
  <si>
    <t>Salem-Keizer SD 24J, Keizer Elementary School</t>
  </si>
  <si>
    <t>Salem-Keizer SD 24J, Kennedy Elementary School</t>
  </si>
  <si>
    <t>Salem-Keizer SD 24J, Lamb Elementary School</t>
  </si>
  <si>
    <t>Salem-Keizer SD 24J, Lee Elementary School</t>
  </si>
  <si>
    <t>Salem-Keizer SD 24J, Leslie Middle School</t>
  </si>
  <si>
    <t>Salem-Keizer SD 24J, Liberty Elementary School</t>
  </si>
  <si>
    <t>Salem-Keizer SD 24J, McKay High School</t>
  </si>
  <si>
    <t>Salem-Keizer SD 24J, McKinley Elementary School</t>
  </si>
  <si>
    <t>Salem-Keizer SD 24J, McNary High School</t>
  </si>
  <si>
    <t>Salem-Keizer SD 24J, Miller Elementary School</t>
  </si>
  <si>
    <t>Salem-Keizer SD 24J, Morningside Elementary School</t>
  </si>
  <si>
    <t>Salem-Keizer SD 24J, Myers Elementary School</t>
  </si>
  <si>
    <t>Salem-Keizer SD 24J, North Salem High School</t>
  </si>
  <si>
    <t>Salem-Keizer SD 24J, Optimum Learning Environment Charter School</t>
  </si>
  <si>
    <t>Salem-Keizer SD 24J, Parrish Middle School</t>
  </si>
  <si>
    <t>Salem-Keizer SD 24J, Pringle Elementary School</t>
  </si>
  <si>
    <t>Salem-Keizer SD 24J, Richmond Elementary School</t>
  </si>
  <si>
    <t>Salem-Keizer SD 24J, Roberts High School</t>
  </si>
  <si>
    <t>Salem-Keizer SD 24J, Salem Heights Elementary School</t>
  </si>
  <si>
    <t>Salem-Keizer SD 24J, Salem-Keizer SD 24J</t>
  </si>
  <si>
    <t>Salem-Keizer SD 24J, Schirle Elementary School</t>
  </si>
  <si>
    <t>Salem-Keizer SD 24J, Scott Elementary School</t>
  </si>
  <si>
    <t>Salem-Keizer SD 24J, South Salem High School</t>
  </si>
  <si>
    <t>Salem-Keizer SD 24J, Sprague High School</t>
  </si>
  <si>
    <t>Salem-Keizer SD 24J, Stephens Middle School</t>
  </si>
  <si>
    <t>Salem-Keizer SD 24J, Straub Middle School</t>
  </si>
  <si>
    <t>Salem-Keizer SD 24J, Sumpter Elementary School</t>
  </si>
  <si>
    <t>Salem-Keizer SD 24J, Swegle Elementary School</t>
  </si>
  <si>
    <t>Salem-Keizer SD 24J, Valley Inquiry Charter School</t>
  </si>
  <si>
    <t>Salem-Keizer SD 24J, Waldo Middle School</t>
  </si>
  <si>
    <t>Salem-Keizer SD 24J, Walker Middle School</t>
  </si>
  <si>
    <t>Salem-Keizer SD 24J, Washington Elementary School</t>
  </si>
  <si>
    <t>Salem-Keizer SD 24J, Weddle Elementary School</t>
  </si>
  <si>
    <t>Salem-Keizer SD 24J, West Salem High School</t>
  </si>
  <si>
    <t>Salem-Keizer SD 24J, Whiteaker Middle School</t>
  </si>
  <si>
    <t>Salem-Keizer SD 24J, Wright Elementary School</t>
  </si>
  <si>
    <t>Salem-Keizer SD 24J, Yoshikai Elementary School</t>
  </si>
  <si>
    <t>Santiam Canyon SD 129J, Oregon Connections Academy</t>
  </si>
  <si>
    <t>Santiam Canyon SD 129J, Santiam Elementary School</t>
  </si>
  <si>
    <t>Santiam Canyon SD 129J, Santiam Junior/Senior High School</t>
  </si>
  <si>
    <t>Scappoose SD 1J, Grant Watts Elementary School</t>
  </si>
  <si>
    <t>Scappoose SD 1J, Otto Petersen Elementary School</t>
  </si>
  <si>
    <t>Scappoose SD 1J, Sauvie Island School</t>
  </si>
  <si>
    <t>Scappoose SD 1J, Scappoose High School</t>
  </si>
  <si>
    <t>Scappoose SD 1J, Scappoose Middle School</t>
  </si>
  <si>
    <t>Scappoose SD 1J, Scappoose SD 1J</t>
  </si>
  <si>
    <t>Scappoose SD 1J, South Columbia Family School</t>
  </si>
  <si>
    <t>Scappoose SD 1J, Warren Elementary School</t>
  </si>
  <si>
    <t>Scio SD 95, Centennial Elementary School</t>
  </si>
  <si>
    <t>Scio SD 95, Lourdes School</t>
  </si>
  <si>
    <t>Scio SD 95, Oregon Virtual Education</t>
  </si>
  <si>
    <t>Scio SD 95, Scio High School</t>
  </si>
  <si>
    <t>Scio SD 95, Scio Middle School</t>
  </si>
  <si>
    <t>Seaside SD 10, Broadway Middle School</t>
  </si>
  <si>
    <t>Broadway Middle School</t>
  </si>
  <si>
    <t>Seaside SD 10, Gearhart Elementary School</t>
  </si>
  <si>
    <t>Seaside SD 10, Seaside Heights Elementary School</t>
  </si>
  <si>
    <t>Seaside Heights Elementary School</t>
  </si>
  <si>
    <t>Seaside SD 10, Seaside High School</t>
  </si>
  <si>
    <t>Seaside SD 10, Seaside SD 10</t>
  </si>
  <si>
    <t>Seaside SD 10, The Cannon Beach Academy</t>
  </si>
  <si>
    <t>Sheridan SD 48J, Faulconer-Chapman School</t>
  </si>
  <si>
    <t>Sheridan SD 48J, Sheridan AllPrep Academy</t>
  </si>
  <si>
    <t>Sheridan SD 48J, Sheridan High School</t>
  </si>
  <si>
    <t>Sheridan SD 48J, Sheridan Japanese School</t>
  </si>
  <si>
    <t>Sheridan SD 48J, Sheridan SD 48J</t>
  </si>
  <si>
    <t>Sherman County SD, Sherman County School</t>
  </si>
  <si>
    <t>Sherwood SD 88J, Archer Glen Elementary School</t>
  </si>
  <si>
    <t>Sherwood SD 88J, Edy Ridge Elementary School</t>
  </si>
  <si>
    <t>Edy Ridge Elementary School</t>
  </si>
  <si>
    <t>Sherwood SD 88J, J Clyde Hopkins Elementary School</t>
  </si>
  <si>
    <t>J Clyde Hopkins Elementary School</t>
  </si>
  <si>
    <t>Sherwood SD 88J, Laurel Ridge Middle School</t>
  </si>
  <si>
    <t>Sherwood SD 88J, Middleton Elementary School</t>
  </si>
  <si>
    <t>Sherwood SD 88J, Sherwood Charter School</t>
  </si>
  <si>
    <t>Sherwood SD 88J, Sherwood High School</t>
  </si>
  <si>
    <t>Sherwood SD 88J, Sherwood Middle School</t>
  </si>
  <si>
    <t>Sherwood SD 88J, Sherwood SD 88J</t>
  </si>
  <si>
    <t>Silver Falls SD 4J, Bethany Charter School</t>
  </si>
  <si>
    <t>Silver Falls SD 4J, Butte Creek Elementary School</t>
  </si>
  <si>
    <t>Silver Falls SD 4J, Central Howell Elementary School</t>
  </si>
  <si>
    <t>Silver Falls SD 4J, Evergreen Elementary School</t>
  </si>
  <si>
    <t>Silver Falls SD 4J, Mark Twain Elementary</t>
  </si>
  <si>
    <t>Silver Falls SD 4J, Pratum Elementary School</t>
  </si>
  <si>
    <t>Silver Falls SD 4J, Robert Frost Elementary School</t>
  </si>
  <si>
    <t>Silver Falls SD 4J, Scotts Mills Elementary School</t>
  </si>
  <si>
    <t>Silver Falls SD 4J, Silver Crest Elementary School</t>
  </si>
  <si>
    <t>Silver Falls SD 4J, Silverton High School</t>
  </si>
  <si>
    <t>Silver Falls SD 4J, Silverton Middle School</t>
  </si>
  <si>
    <t>Silver Falls SD 4J, The Community Roots School</t>
  </si>
  <si>
    <t>Silver Falls SD 4J, Victor Point Elementary School</t>
  </si>
  <si>
    <t>Sisters SD 6, Sisters Elementary School</t>
  </si>
  <si>
    <t>Sisters SD 6, Sisters High School</t>
  </si>
  <si>
    <t>Sisters SD 6, Sisters Middle School</t>
  </si>
  <si>
    <t>Siuslaw SD 97J, Siuslaw Elementary School</t>
  </si>
  <si>
    <t>Siuslaw SD 97J, Siuslaw High School</t>
  </si>
  <si>
    <t>Siuslaw SD 97J, Siuslaw Middle School</t>
  </si>
  <si>
    <t>Siuslaw SD 97J, Siuslaw SD 97J</t>
  </si>
  <si>
    <t>South Harney SD 33, Fields Elementary School</t>
  </si>
  <si>
    <t>South Lane SD 45J3, Academy for Character Education</t>
  </si>
  <si>
    <t>South Lane SD 45J3, Al Kennedy High School</t>
  </si>
  <si>
    <t>South Lane SD 45J3, Bohemia Elementary School</t>
  </si>
  <si>
    <t>South Lane SD 45J3, Childs Way Charter School</t>
  </si>
  <si>
    <t>South Lane SD 45J3, Cottage Grove High School</t>
  </si>
  <si>
    <t>South Lane SD 45J3, Dorena School</t>
  </si>
  <si>
    <t>South Lane SD 45J3, Harrison Elementary School</t>
  </si>
  <si>
    <t>South Lane SD 45J3, Latham Elementary School</t>
  </si>
  <si>
    <t>Latham Elementary School</t>
  </si>
  <si>
    <t>South Lane SD 45J3, Lincoln Middle School</t>
  </si>
  <si>
    <t>South Lane SD 45J3, London School</t>
  </si>
  <si>
    <t>South Lane SD 45J3, South Lane SD 45J3</t>
  </si>
  <si>
    <t>South Umpqua SD 19, Canyonville School</t>
  </si>
  <si>
    <t>South Umpqua SD 19, Coffenberry Middle School</t>
  </si>
  <si>
    <t>South Umpqua SD 19, Myrtle Creek Elementary School</t>
  </si>
  <si>
    <t>South Umpqua SD 19, South Umpqua High School</t>
  </si>
  <si>
    <t>South Umpqua SD 19, Tri City Elementary School</t>
  </si>
  <si>
    <t>South Wasco County SD 1, Maupin Elementary School</t>
  </si>
  <si>
    <t>South Wasco County SD 1, South Wasco County High School</t>
  </si>
  <si>
    <t>Spray SD 1, Spray School</t>
  </si>
  <si>
    <t>Springfield SD 19, Academy of Arts and Academics</t>
  </si>
  <si>
    <t>Springfield SD 19, Agnes Stewart Middle School</t>
  </si>
  <si>
    <t>Springfield SD 19, Briggs Middle School</t>
  </si>
  <si>
    <t>Springfield SD 19, Centennial Elementary School</t>
  </si>
  <si>
    <t>Springfield SD 19, Douglas Gardens Elementary School</t>
  </si>
  <si>
    <t>Springfield SD 19, Elizabeth Page Elementary School</t>
  </si>
  <si>
    <t>Springfield SD 19, Gateways High School</t>
  </si>
  <si>
    <t>Springfield SD 19, Guy Lee Elementary School</t>
  </si>
  <si>
    <t>Springfield SD 19, Hamlin Middle School</t>
  </si>
  <si>
    <t>Springfield SD 19, Maple Elementary School</t>
  </si>
  <si>
    <t>Springfield SD 19, Mt Vernon Elementary School</t>
  </si>
  <si>
    <t>Springfield SD 19, Ridgeview Elementary School</t>
  </si>
  <si>
    <t>Springfield SD 19, Riverbend Elementary School</t>
  </si>
  <si>
    <t>Springfield SD 19, Springfield High School</t>
  </si>
  <si>
    <t>Springfield SD 19, Springfield SD 19</t>
  </si>
  <si>
    <t>Springfield SD 19, Thurston Elementary School</t>
  </si>
  <si>
    <t>Springfield SD 19, Thurston High School</t>
  </si>
  <si>
    <t>Springfield SD 19, Thurston Middle School</t>
  </si>
  <si>
    <t xml:space="preserve">Springfield SD 19, Two Rivers Dos Rios Elementary </t>
  </si>
  <si>
    <t>Springfield SD 19, Walterville Elementary School</t>
  </si>
  <si>
    <t>Springfield SD 19, Willamette Leadership Academy</t>
  </si>
  <si>
    <t>Springfield SD 19, Yolanda Elementary School</t>
  </si>
  <si>
    <t>St Helens SD 502, Columbia City School</t>
  </si>
  <si>
    <t>St Helens SD 502, Lewis &amp; Clark Elementary School</t>
  </si>
  <si>
    <t>St Helens SD 502, McBride Elementary School</t>
  </si>
  <si>
    <t>St Helens SD 502, Plymouth High School</t>
  </si>
  <si>
    <t>St Helens SD 502, St Helens Arthur Academy</t>
  </si>
  <si>
    <t>St Helens SD 502, St Helens High School</t>
  </si>
  <si>
    <t>St Helens SD 502, St Helens Middle School</t>
  </si>
  <si>
    <t>St Helens SD 502, St Helens SD 502</t>
  </si>
  <si>
    <t>St Paul SD 45, St Paul Elementary School</t>
  </si>
  <si>
    <t>St Paul SD 45, St Paul High School</t>
  </si>
  <si>
    <t>Stanfield SD 61, Stanfield Elementary School</t>
  </si>
  <si>
    <t>Stanfield SD 61, Stanfield Secondary School</t>
  </si>
  <si>
    <t>Suntex SD 10, Suntex Elementary School</t>
  </si>
  <si>
    <t>Sutherlin SD 130, East Sutherlin Primary School</t>
  </si>
  <si>
    <t>Sutherlin SD 130, Sutherlin High School</t>
  </si>
  <si>
    <t>Sutherlin SD 130, Sutherlin Middle School</t>
  </si>
  <si>
    <t>Sutherlin SD 130, Sutherlin Valley Online Academy</t>
  </si>
  <si>
    <t>Sutherlin SD 130, West Sutherlin Intermediate</t>
  </si>
  <si>
    <t>Sweet Home SD 55, Foster Elementary School</t>
  </si>
  <si>
    <t>Sweet Home SD 55, Hawthorne Elementary School</t>
  </si>
  <si>
    <t>Sweet Home SD 55, Holley Elementary School</t>
  </si>
  <si>
    <t>Sweet Home SD 55, Oak Heights Elementary School</t>
  </si>
  <si>
    <t>Sweet Home SD 55, Sweet Home Charter School</t>
  </si>
  <si>
    <t>Sweet Home SD 55, Sweet Home High School</t>
  </si>
  <si>
    <t>Sweet Home SD 55, Sweet Home Junior High School</t>
  </si>
  <si>
    <t>Sweet Home SD 55, Sweet Home SD 55</t>
  </si>
  <si>
    <t>Three Rivers/Josephine County SD, Applegate Elementary School</t>
  </si>
  <si>
    <t>Three Rivers/Josephine County SD, Evergreen Elementary School</t>
  </si>
  <si>
    <t>Three Rivers/Josephine County SD, Fleming Middle School</t>
  </si>
  <si>
    <t>Three Rivers/Josephine County SD, Fruitdale Elementary School</t>
  </si>
  <si>
    <t>Three Rivers/Josephine County SD, Ft Vannoy Elementary School</t>
  </si>
  <si>
    <t>Three Rivers/Josephine County SD, Hidden Valley High School</t>
  </si>
  <si>
    <t>Three Rivers/Josephine County SD, Illinois Valley High School</t>
  </si>
  <si>
    <t>Three Rivers/Josephine County SD, Lincoln Savage Middle School</t>
  </si>
  <si>
    <t>Three Rivers/Josephine County SD, Lorna Byrne Middle School</t>
  </si>
  <si>
    <t>Three Rivers/Josephine County SD, Madrona Elementary School</t>
  </si>
  <si>
    <t>Three Rivers/Josephine County SD, Manzanita Elementary School</t>
  </si>
  <si>
    <t>Three Rivers/Josephine County SD, North Valley High School</t>
  </si>
  <si>
    <t>Three Rivers/Josephine County SD, Sunny Wolf Charter School</t>
  </si>
  <si>
    <t>Three Rivers/Josephine County SD, Three Rivers/Josephine County SD</t>
  </si>
  <si>
    <t>Three Rivers/Josephine County SD, Williams Elementary School</t>
  </si>
  <si>
    <t>Three Rivers/Josephine County SD, Woodland Charter School</t>
  </si>
  <si>
    <t>Tigard-Tualatin SD 23J, Alberta Rider Elementary School</t>
  </si>
  <si>
    <t>Tigard-Tualatin SD 23J, Bridgeport Elementary School</t>
  </si>
  <si>
    <t>Tigard-Tualatin SD 23J, Charles F Tigard Elementary School</t>
  </si>
  <si>
    <t>Tigard-Tualatin SD 23J, Creekside Community High School</t>
  </si>
  <si>
    <t>Tigard-Tualatin SD 23J, Deer Creek Elementary School</t>
  </si>
  <si>
    <t>Tigard-Tualatin SD 23J, Durham Elementary School</t>
  </si>
  <si>
    <t>Tigard-Tualatin SD 23J, Edward Byrom Elementary School</t>
  </si>
  <si>
    <t>Tigard-Tualatin SD 23J, Hazelbrook Middle School</t>
  </si>
  <si>
    <t>Tigard-Tualatin SD 23J, James Templeton Elementary School</t>
  </si>
  <si>
    <t>Tigard-Tualatin SD 23J, Mary Woodward Elementary School</t>
  </si>
  <si>
    <t>Tigard-Tualatin SD 23J, Metzger Elementary School</t>
  </si>
  <si>
    <t>Tigard-Tualatin SD 23J, Multi-sensory Instruction Teaching Children Hands-On (MITCH)</t>
  </si>
  <si>
    <t>Tigard-Tualatin SD 23J, Thomas R Fowler Middle School</t>
  </si>
  <si>
    <t>Tigard-Tualatin SD 23J, Tigard High School</t>
  </si>
  <si>
    <t>Tigard-Tualatin SD 23J, Tigard-Tualatin SD 23J</t>
  </si>
  <si>
    <t>Tigard-Tualatin SD 23J, Tualatin Elementary School</t>
  </si>
  <si>
    <t>Tigard-Tualatin SD 23J, Tualatin High School</t>
  </si>
  <si>
    <t>Tigard-Tualatin SD 23J, Twality Middle School</t>
  </si>
  <si>
    <t>Tillamook SD 9, East Elementary School</t>
  </si>
  <si>
    <t>Tillamook SD 9, Liberty Elementary School</t>
  </si>
  <si>
    <t>Tillamook SD 9, South Prairie Elementary School</t>
  </si>
  <si>
    <t>Tillamook SD 9, Tillamook High School</t>
  </si>
  <si>
    <t>Tillamook SD 9, Tillamook Junior High School</t>
  </si>
  <si>
    <t>Troy SD 54, Troy Elementary School</t>
  </si>
  <si>
    <t>Ukiah SD 80R, Ukiah School</t>
  </si>
  <si>
    <t>Umatilla SD 6R, Clara Brownell Middle School</t>
  </si>
  <si>
    <t>Umatilla SD 6R, McNary Heights Elementary School</t>
  </si>
  <si>
    <t>Umatilla SD 6R, Umatilla High School</t>
  </si>
  <si>
    <t>Union SD 5, Union Elementary School</t>
  </si>
  <si>
    <t>Union SD 5, Union High School</t>
  </si>
  <si>
    <t>Vale SD 84, Vale Elementary School</t>
  </si>
  <si>
    <t>Vale SD 84, Vale High School</t>
  </si>
  <si>
    <t>Vale SD 84, Vale Middle School</t>
  </si>
  <si>
    <t>Vale SD 84, Vale SD 84</t>
  </si>
  <si>
    <t>Vale SD 84, Willowcreek Elementary School</t>
  </si>
  <si>
    <t>Vernonia SD 47J, Mist Elementary School</t>
  </si>
  <si>
    <t>Vernonia SD 47J, Vernonia Elementary School</t>
  </si>
  <si>
    <t>Vernonia SD 47J, Vernonia High School</t>
  </si>
  <si>
    <t>Vernonia SD 47J, Vernonia Middle School</t>
  </si>
  <si>
    <t>Vernonia SD 47J, Vernonia SD 47J</t>
  </si>
  <si>
    <t>Wallowa SD 12, Wallowa Elementary School</t>
  </si>
  <si>
    <t>Wallowa SD 12, Wallowa High School</t>
  </si>
  <si>
    <t>Warrenton-Hammond SD 30, Warrenton Grade School</t>
  </si>
  <si>
    <t>Warrenton-Hammond SD 30, Warrenton High School</t>
  </si>
  <si>
    <t>Warrenton-Hammond SD 30, Warrenton-Hammond SD 30</t>
  </si>
  <si>
    <t>West Linn-Wilsonville SD 3J, Arts and Technology High School</t>
  </si>
  <si>
    <t>West Linn-Wilsonville SD 3J, Athey Creek Middle School</t>
  </si>
  <si>
    <t>West Linn-Wilsonville SD 3J, Boeckman Creek Primary School</t>
  </si>
  <si>
    <t>West Linn-Wilsonville SD 3J, Bolton Primary School</t>
  </si>
  <si>
    <t>West Linn-Wilsonville SD 3J, Boones Ferry Primary School</t>
  </si>
  <si>
    <t>West Linn-Wilsonville SD 3J, Cedaroak Park Primary School</t>
  </si>
  <si>
    <t>West Linn-Wilsonville SD 3J, Inza R Wood Middle School</t>
  </si>
  <si>
    <t>West Linn-Wilsonville SD 3J, Lowrie Primary School</t>
  </si>
  <si>
    <t>West Linn-Wilsonville SD 3J, Meridian Creek Middle School</t>
  </si>
  <si>
    <t>West Linn-Wilsonville SD 3J, Rosemont Ridge Middle School</t>
  </si>
  <si>
    <t>West Linn-Wilsonville SD 3J, Stafford Primary School</t>
  </si>
  <si>
    <t>West Linn-Wilsonville SD 3J, Sunset Primary School</t>
  </si>
  <si>
    <t>West Linn-Wilsonville SD 3J, Three Rivers Charter School</t>
  </si>
  <si>
    <t>West Linn-Wilsonville SD 3J, Trillium Creek Primary School</t>
  </si>
  <si>
    <t>West Linn-Wilsonville SD 3J, West Linn High School</t>
  </si>
  <si>
    <t>West Linn-Wilsonville SD 3J, West Linn-Wilsonville SD 3J</t>
  </si>
  <si>
    <t>West Linn-Wilsonville SD 3J, Willamette Primary School</t>
  </si>
  <si>
    <t>West Linn-Wilsonville SD 3J, Wilsonville High School</t>
  </si>
  <si>
    <t>Willamina SD 30J, Willamina Elementary School</t>
  </si>
  <si>
    <t>Willamina SD 30J, Willamina High School</t>
  </si>
  <si>
    <t xml:space="preserve">Willamina SD 30J, Willamina Middle School </t>
  </si>
  <si>
    <t>Willamina SD 30J, Willamina SD 30J</t>
  </si>
  <si>
    <t>Winston-Dillard SD 116, Brockway Elementary School</t>
  </si>
  <si>
    <t>Winston-Dillard SD 116, Dillard Alternative High School</t>
  </si>
  <si>
    <t>Winston-Dillard SD 116, Douglas High School</t>
  </si>
  <si>
    <t>Winston-Dillard SD 116, Lookingglass Elementary School</t>
  </si>
  <si>
    <t>Winston-Dillard SD 116, McGovern Elementary School</t>
  </si>
  <si>
    <t>Winston-Dillard SD 116, Winston Middle School</t>
  </si>
  <si>
    <t>Woodburn SD 103, Academy of International Studies (at Woodburn)</t>
  </si>
  <si>
    <t>Woodburn SD 103, French Prairie Middle School</t>
  </si>
  <si>
    <t>Woodburn SD 103, Heritage Elementary</t>
  </si>
  <si>
    <t>Woodburn SD 103, Lincoln Elementary School</t>
  </si>
  <si>
    <t>Woodburn SD 103, Nellie Muir Elementary School</t>
  </si>
  <si>
    <t>Woodburn SD 103, Valor Middle School</t>
  </si>
  <si>
    <t>Woodburn SD 103, Washington Elementary School</t>
  </si>
  <si>
    <t>Woodburn SD 103, Wellness, Business and Sports School</t>
  </si>
  <si>
    <t>Woodburn SD 103, Woodburn Academy of Art, Science and Technology</t>
  </si>
  <si>
    <t>Woodburn SD 103, Woodburn Arthur Academy</t>
  </si>
  <si>
    <t>Woodburn SD 103, Woodburn Arts and Communications Academy</t>
  </si>
  <si>
    <t>Woodburn SD 103, Woodburn SD 103</t>
  </si>
  <si>
    <t>Woodburn SD 103, Woodburn Success</t>
  </si>
  <si>
    <t>Yamhill Carlton SD 1, Yamhill Carlton Elementary School</t>
  </si>
  <si>
    <t>Yamhill Carlton SD 1, Yamhill Carlton High School</t>
  </si>
  <si>
    <t>Yamhill Carlton SD 1, Yamhill Carlton Intermediate School</t>
  </si>
  <si>
    <t>Yamhill Carlton SD 1, Yamhill Carlton SD 1</t>
  </si>
  <si>
    <t>Yoncalla SD 32, Yoncalla Elementary School</t>
  </si>
  <si>
    <t>Yoncalla SD 32, Yoncalla High School</t>
  </si>
  <si>
    <t>Clackamas ESD, Clackamas ESD</t>
  </si>
  <si>
    <t>ESD</t>
  </si>
  <si>
    <t>Columbia Gorge ESD, Columbia Gorge ESD</t>
  </si>
  <si>
    <t>Columbia Gorge ESD</t>
  </si>
  <si>
    <t>Douglas ESD, Douglas ESD</t>
  </si>
  <si>
    <t>Frenchglen SD 16, Frenchglen Elementary School</t>
  </si>
  <si>
    <t>Grant ESD, Grant ESD</t>
  </si>
  <si>
    <t>Grant ESD</t>
  </si>
  <si>
    <t>Gresham-Barlow SD 10J, Center for Advanced Learning</t>
  </si>
  <si>
    <t>Harney ESD Region XVII, Harney ESD Region XVII</t>
  </si>
  <si>
    <t>Harney ESD Region XVII</t>
  </si>
  <si>
    <t>High Desert ESD, High Desert ESD</t>
  </si>
  <si>
    <t>InterMountain ESD, InterMountain ESD</t>
  </si>
  <si>
    <t>Jefferson ESD, Jefferson ESD</t>
  </si>
  <si>
    <t>Jefferson ESD</t>
  </si>
  <si>
    <t>Lake ESD, Lake ESD</t>
  </si>
  <si>
    <t>Lake ESD</t>
  </si>
  <si>
    <t>Lane ESD, Lane ESD</t>
  </si>
  <si>
    <t>Linn Benton Lincoln ESD, Linn Benton Lincoln ESD</t>
  </si>
  <si>
    <t>Malheur ESD Region 14, Malheur ESD Region 14</t>
  </si>
  <si>
    <t>Malheur ESD Region 14</t>
  </si>
  <si>
    <t>Multnomah ESD, Helensview High School</t>
  </si>
  <si>
    <t>Multnomah ESD, Multnomah ESD</t>
  </si>
  <si>
    <t>Multnomah ESD, The Creeks</t>
  </si>
  <si>
    <t>North Bend SD 13, Kairos - Coastline</t>
  </si>
  <si>
    <t>North Central ESD, North Central ESD</t>
  </si>
  <si>
    <t>North Central ESD</t>
  </si>
  <si>
    <t>North Clackamas SD 12, Sabin-Schellenberg Professional-Technical Center</t>
  </si>
  <si>
    <t>Sabin-Schellenberg Professional-Technical Center</t>
  </si>
  <si>
    <t>Northwest Regional ESD, Northwest Regional ESD</t>
  </si>
  <si>
    <t>Region 18 ESD, Region 18 ESD</t>
  </si>
  <si>
    <t>Region 18 ESD</t>
  </si>
  <si>
    <t>South Coast ESD, South Coast ESD</t>
  </si>
  <si>
    <t>South Coast ESD</t>
  </si>
  <si>
    <t>Southern Oregon ESD, Southern Oregon ESD</t>
  </si>
  <si>
    <t>Three Rivers/Josephine County SD, New Bridge High School</t>
  </si>
  <si>
    <t>Youth Corrections</t>
  </si>
  <si>
    <t>Tigard-Tualatin SD 23J, Janus Youth Programs--Cordero House</t>
  </si>
  <si>
    <t>Willamette ESD, Willamette ESD</t>
  </si>
  <si>
    <t>Beaverton SD 48J, Beaverton Academy of Science and Engineering</t>
  </si>
  <si>
    <t>Bend-LaPine Administrative SD 1, North Star Elementary</t>
  </si>
  <si>
    <t>Coos Bay SD 9, Eastside School</t>
  </si>
  <si>
    <t>Coquille SD 8, Winter Lakes High</t>
  </si>
  <si>
    <t>Corvallis SD 509J, Husky Elementary School</t>
  </si>
  <si>
    <t>Corvallis SD 509J, Jaguar Elementary School</t>
  </si>
  <si>
    <t>Corvallis SD 509J, Wildcat Elementary School</t>
  </si>
  <si>
    <t>Douglas County SD 15, Douglas County SD 15</t>
  </si>
  <si>
    <t>Eagle Point SD 9, Crater Lake Academy</t>
  </si>
  <si>
    <t>Greater Albany Public SD 8J, Meadow Ridge Elementary</t>
  </si>
  <si>
    <t>Harney County Union High SD 1J, Silvies River Charter School</t>
  </si>
  <si>
    <t>Lake Oswego SD 7J, Harmony Academy</t>
  </si>
  <si>
    <t>McKenzie SD 68, McKenzie SD 68</t>
  </si>
  <si>
    <t>North Clackamas SD 12, Beatrice Morrow Cannady Elementary</t>
  </si>
  <si>
    <t>North Clackamas SD 12, Milwaukie El Puente Elementary School</t>
  </si>
  <si>
    <t>North Wasco County SD 21, Riverbend Community School</t>
  </si>
  <si>
    <t>Pendleton SD 16, Pendleton SD 16</t>
  </si>
  <si>
    <t>Port Orford-Langlois SD 2CJ, Port Orford-Langlois SD 2CJ</t>
  </si>
  <si>
    <t>Portland SD 1J, Ida B. Wells-Barnett High School</t>
  </si>
  <si>
    <t>Ida B. Wells-Barnett High School</t>
  </si>
  <si>
    <t>Portland SD 1J, Leodis V. McDaniel High School</t>
  </si>
  <si>
    <t>Leodis V. McDaniel High School</t>
  </si>
  <si>
    <t>Riverdale SD 51J, Riverdale SD 51J</t>
  </si>
  <si>
    <t>Santiam Canyon SD 129J, Oregon Charter Academy</t>
  </si>
  <si>
    <t>Scio SD 95, Willamette Connections Academy</t>
  </si>
  <si>
    <t>Seaside SD 10, Pacific Ridge Elementary School</t>
  </si>
  <si>
    <t>Seaside SD 10, Seaside Middle School</t>
  </si>
  <si>
    <t>Sherwood SD 88J, Hawks View Elementary School</t>
  </si>
  <si>
    <t>Sherwood SD 88J, Ridges Elementary School</t>
  </si>
  <si>
    <t>Silver Falls SD 4J, Silver Falls SD 4J</t>
  </si>
  <si>
    <t>Sutherlin SD 130, Sutherlin SD 130</t>
  </si>
  <si>
    <t>Per pupil Spending 2018-19</t>
  </si>
  <si>
    <t>Per pupil Spending 2019-20</t>
  </si>
  <si>
    <t>LEA &gt;1K</t>
  </si>
  <si>
    <t>Fiscal Year</t>
  </si>
  <si>
    <t>Ratio</t>
  </si>
  <si>
    <t>Database Updated</t>
  </si>
  <si>
    <t>HAND ENTERED</t>
  </si>
  <si>
    <t>Institutions_Id</t>
  </si>
  <si>
    <t>CDS</t>
  </si>
  <si>
    <t>ESD_ID</t>
  </si>
  <si>
    <t>LocRevEst</t>
  </si>
  <si>
    <t>LocExcessRevAdj</t>
  </si>
  <si>
    <t>LocalRevSum</t>
  </si>
  <si>
    <t>ADMk_12</t>
  </si>
  <si>
    <t>ADMfactor</t>
  </si>
  <si>
    <t>ADMsum</t>
  </si>
  <si>
    <t>IEP11wt</t>
  </si>
  <si>
    <t>IEPWaiver</t>
  </si>
  <si>
    <t>ESLwt</t>
  </si>
  <si>
    <t>P_Pwt</t>
  </si>
  <si>
    <t>N_Dwt</t>
  </si>
  <si>
    <t>PovertyWt</t>
  </si>
  <si>
    <t>SSCwt</t>
  </si>
  <si>
    <t>SHSwt</t>
  </si>
  <si>
    <t>YCEP_SpclAdj</t>
  </si>
  <si>
    <t>ADMw</t>
  </si>
  <si>
    <t>prevADMw</t>
  </si>
  <si>
    <t>extADMw</t>
  </si>
  <si>
    <t>TchrExp_dif</t>
  </si>
  <si>
    <t>gp_Grant</t>
  </si>
  <si>
    <t>Trsp_Grant</t>
  </si>
  <si>
    <t>projRev</t>
  </si>
  <si>
    <t>perADMw</t>
  </si>
  <si>
    <t>SSF</t>
  </si>
  <si>
    <t>ESD Target Revenue Basis General Grant</t>
  </si>
  <si>
    <t>Facility Grants</t>
  </si>
  <si>
    <t>HCD_P</t>
  </si>
  <si>
    <t>HCD_P_Paid</t>
  </si>
  <si>
    <t>HCD_A</t>
  </si>
  <si>
    <t>HCD_Balance</t>
  </si>
  <si>
    <t>OpRev_FacilityGrant</t>
  </si>
  <si>
    <t>OldExperience</t>
  </si>
  <si>
    <t>SHSGrant_ADMr</t>
  </si>
  <si>
    <t>SHSGrant_ADMr_8500</t>
  </si>
  <si>
    <t>SHSGrant_E_Paid</t>
  </si>
  <si>
    <t>SHSGrant_A</t>
  </si>
  <si>
    <t>SHSGrant_Balance</t>
  </si>
  <si>
    <t>CommonSchoolEst</t>
  </si>
  <si>
    <t>Local Option Rev</t>
  </si>
  <si>
    <t>20% Limit</t>
  </si>
  <si>
    <t>$1,000/Ext ADMw limit</t>
  </si>
  <si>
    <t>Max Local Option Allowed</t>
  </si>
  <si>
    <t>Local Option that is Local Revenue</t>
  </si>
  <si>
    <t>01005</t>
  </si>
  <si>
    <t>01016</t>
  </si>
  <si>
    <t>01030</t>
  </si>
  <si>
    <t>01061</t>
  </si>
  <si>
    <t>02001</t>
  </si>
  <si>
    <t>02007</t>
  </si>
  <si>
    <t>02017</t>
  </si>
  <si>
    <t>02509</t>
  </si>
  <si>
    <t>03003</t>
  </si>
  <si>
    <t>03007</t>
  </si>
  <si>
    <t>03012</t>
  </si>
  <si>
    <t>03035</t>
  </si>
  <si>
    <t>03046</t>
  </si>
  <si>
    <t>03053</t>
  </si>
  <si>
    <t>03062</t>
  </si>
  <si>
    <t>03086</t>
  </si>
  <si>
    <t>03108</t>
  </si>
  <si>
    <t>03115</t>
  </si>
  <si>
    <t>04001</t>
  </si>
  <si>
    <t>04008</t>
  </si>
  <si>
    <t>04010</t>
  </si>
  <si>
    <t>04030</t>
  </si>
  <si>
    <t>04004</t>
  </si>
  <si>
    <t>05001</t>
  </si>
  <si>
    <t>05006</t>
  </si>
  <si>
    <t>05013</t>
  </si>
  <si>
    <t>05047</t>
  </si>
  <si>
    <t>05502</t>
  </si>
  <si>
    <t>06008</t>
  </si>
  <si>
    <t>06009</t>
  </si>
  <si>
    <t>06013</t>
  </si>
  <si>
    <t>06031</t>
  </si>
  <si>
    <t>06041</t>
  </si>
  <si>
    <t>06054</t>
  </si>
  <si>
    <t>07600</t>
  </si>
  <si>
    <t>08001</t>
  </si>
  <si>
    <t>08002</t>
  </si>
  <si>
    <t>08017</t>
  </si>
  <si>
    <t>09001</t>
  </si>
  <si>
    <t>09002</t>
  </si>
  <si>
    <t>09006</t>
  </si>
  <si>
    <t>10001</t>
  </si>
  <si>
    <t>10004</t>
  </si>
  <si>
    <t>10012</t>
  </si>
  <si>
    <t>10015</t>
  </si>
  <si>
    <t>10019</t>
  </si>
  <si>
    <t>10021</t>
  </si>
  <si>
    <t>10022</t>
  </si>
  <si>
    <t>10032</t>
  </si>
  <si>
    <t>10034</t>
  </si>
  <si>
    <t>10070</t>
  </si>
  <si>
    <t>10077</t>
  </si>
  <si>
    <t>10105</t>
  </si>
  <si>
    <t>10116</t>
  </si>
  <si>
    <t>10130</t>
  </si>
  <si>
    <t>11003</t>
  </si>
  <si>
    <t>11025</t>
  </si>
  <si>
    <t>12003</t>
  </si>
  <si>
    <t>12004</t>
  </si>
  <si>
    <t>12008</t>
  </si>
  <si>
    <t>12016</t>
  </si>
  <si>
    <t>12017</t>
  </si>
  <si>
    <t>13003</t>
  </si>
  <si>
    <t>13004</t>
  </si>
  <si>
    <t>13005</t>
  </si>
  <si>
    <t>13007</t>
  </si>
  <si>
    <t>13010</t>
  </si>
  <si>
    <t>13013</t>
  </si>
  <si>
    <t>13016</t>
  </si>
  <si>
    <t>13028</t>
  </si>
  <si>
    <t>13033</t>
  </si>
  <si>
    <t>13701</t>
  </si>
  <si>
    <t>14001</t>
  </si>
  <si>
    <t>15004</t>
  </si>
  <si>
    <t>15005</t>
  </si>
  <si>
    <t>15006</t>
  </si>
  <si>
    <t>15009</t>
  </si>
  <si>
    <t>15035</t>
  </si>
  <si>
    <t>15059</t>
  </si>
  <si>
    <t>15091</t>
  </si>
  <si>
    <t>15094</t>
  </si>
  <si>
    <t>15549</t>
  </si>
  <si>
    <t>16004</t>
  </si>
  <si>
    <t>16008</t>
  </si>
  <si>
    <t>16041</t>
  </si>
  <si>
    <t>16509</t>
  </si>
  <si>
    <t>17007</t>
  </si>
  <si>
    <t>17600</t>
  </si>
  <si>
    <t>18001</t>
  </si>
  <si>
    <t>18600</t>
  </si>
  <si>
    <t>19007</t>
  </si>
  <si>
    <t>19011</t>
  </si>
  <si>
    <t>19014</t>
  </si>
  <si>
    <t>19018</t>
  </si>
  <si>
    <t>19021</t>
  </si>
  <si>
    <t>20001</t>
  </si>
  <si>
    <t>20004</t>
  </si>
  <si>
    <t>20019</t>
  </si>
  <si>
    <t>20028</t>
  </si>
  <si>
    <t>20032</t>
  </si>
  <si>
    <t>20040</t>
  </si>
  <si>
    <t>20045</t>
  </si>
  <si>
    <t>20052</t>
  </si>
  <si>
    <t>20066</t>
  </si>
  <si>
    <t>20068</t>
  </si>
  <si>
    <t>20069</t>
  </si>
  <si>
    <t>20071</t>
  </si>
  <si>
    <t>20076</t>
  </si>
  <si>
    <t>20079</t>
  </si>
  <si>
    <t>20090</t>
  </si>
  <si>
    <t>20097</t>
  </si>
  <si>
    <t>21600</t>
  </si>
  <si>
    <t>22007</t>
  </si>
  <si>
    <t>22008</t>
  </si>
  <si>
    <t>22009</t>
  </si>
  <si>
    <t>22055</t>
  </si>
  <si>
    <t>22095</t>
  </si>
  <si>
    <t>22129</t>
  </si>
  <si>
    <t>22552</t>
  </si>
  <si>
    <t>23003</t>
  </si>
  <si>
    <t>23008</t>
  </si>
  <si>
    <t>23012</t>
  </si>
  <si>
    <t>23026</t>
  </si>
  <si>
    <t>23029</t>
  </si>
  <si>
    <t>23051</t>
  </si>
  <si>
    <t>23061</t>
  </si>
  <si>
    <t>23066</t>
  </si>
  <si>
    <t>23081</t>
  </si>
  <si>
    <t>23084</t>
  </si>
  <si>
    <t>24001</t>
  </si>
  <si>
    <t>24004</t>
  </si>
  <si>
    <t>24005</t>
  </si>
  <si>
    <t>24014</t>
  </si>
  <si>
    <t>24015</t>
  </si>
  <si>
    <t>24024</t>
  </si>
  <si>
    <t>24029</t>
  </si>
  <si>
    <t>24045</t>
  </si>
  <si>
    <t>24091</t>
  </si>
  <si>
    <t>24103</t>
  </si>
  <si>
    <t>25001</t>
  </si>
  <si>
    <t>25002</t>
  </si>
  <si>
    <t>26001</t>
  </si>
  <si>
    <t>26003</t>
  </si>
  <si>
    <t>26007</t>
  </si>
  <si>
    <t>26010</t>
  </si>
  <si>
    <t>26028</t>
  </si>
  <si>
    <t>26039</t>
  </si>
  <si>
    <t>26040</t>
  </si>
  <si>
    <t>26051</t>
  </si>
  <si>
    <t>27002</t>
  </si>
  <si>
    <t>27013</t>
  </si>
  <si>
    <t>27021</t>
  </si>
  <si>
    <t>27057</t>
  </si>
  <si>
    <t>28001</t>
  </si>
  <si>
    <t>29009</t>
  </si>
  <si>
    <t>29056</t>
  </si>
  <si>
    <t>29101</t>
  </si>
  <si>
    <t>30001</t>
  </si>
  <si>
    <t>30002</t>
  </si>
  <si>
    <t>30005</t>
  </si>
  <si>
    <t>30006</t>
  </si>
  <si>
    <t>30007</t>
  </si>
  <si>
    <t>30008</t>
  </si>
  <si>
    <t>30016</t>
  </si>
  <si>
    <t>30029</t>
  </si>
  <si>
    <t>30061</t>
  </si>
  <si>
    <t>30080</t>
  </si>
  <si>
    <t>31001</t>
  </si>
  <si>
    <t>31005</t>
  </si>
  <si>
    <t>31008</t>
  </si>
  <si>
    <t>31011</t>
  </si>
  <si>
    <t>31015</t>
  </si>
  <si>
    <t>31023</t>
  </si>
  <si>
    <t>32006</t>
  </si>
  <si>
    <t>32012</t>
  </si>
  <si>
    <t>32021</t>
  </si>
  <si>
    <t>32054</t>
  </si>
  <si>
    <t>33001</t>
  </si>
  <si>
    <t>33029</t>
  </si>
  <si>
    <t>33002</t>
  </si>
  <si>
    <t>34001</t>
  </si>
  <si>
    <t>34013</t>
  </si>
  <si>
    <t>34015</t>
  </si>
  <si>
    <t>34023</t>
  </si>
  <si>
    <t>34048</t>
  </si>
  <si>
    <t>34088</t>
  </si>
  <si>
    <t>34511</t>
  </si>
  <si>
    <t>35001</t>
  </si>
  <si>
    <t>35021</t>
  </si>
  <si>
    <t>35055</t>
  </si>
  <si>
    <t>36001</t>
  </si>
  <si>
    <t>36004</t>
  </si>
  <si>
    <t>36008</t>
  </si>
  <si>
    <t>36029</t>
  </si>
  <si>
    <t>36030</t>
  </si>
  <si>
    <t>36040</t>
  </si>
  <si>
    <t>36048</t>
  </si>
  <si>
    <t>State of Oregon</t>
  </si>
  <si>
    <t/>
  </si>
  <si>
    <t>State Totals:</t>
  </si>
  <si>
    <t>Dummy District:</t>
  </si>
  <si>
    <t>Statewide Target Numbers:</t>
  </si>
  <si>
    <t>Difference between Total and Target:</t>
  </si>
  <si>
    <t>Count:</t>
  </si>
  <si>
    <t xml:space="preserve">LEAs &amp; ESDs: </t>
  </si>
  <si>
    <t xml:space="preserve">YCEP/JDEP: </t>
  </si>
  <si>
    <t>placeholder</t>
  </si>
  <si>
    <t>Subtotal:</t>
  </si>
  <si>
    <t>Formula</t>
  </si>
  <si>
    <t xml:space="preserve">hand entered </t>
  </si>
  <si>
    <t>State Subtotals:</t>
  </si>
  <si>
    <t xml:space="preserve">LEAs and ESDs: </t>
  </si>
  <si>
    <t>YCEP/JDEP:</t>
  </si>
  <si>
    <t>Local Rev</t>
  </si>
  <si>
    <t>State Rev</t>
  </si>
  <si>
    <t>General Purpose Grant</t>
  </si>
  <si>
    <t>Rate per ADM</t>
  </si>
  <si>
    <t>Inst_Id</t>
  </si>
  <si>
    <t>Office of Finance and Information - School Finance</t>
  </si>
  <si>
    <t>Report:</t>
  </si>
  <si>
    <t>Check</t>
  </si>
  <si>
    <t>MOE</t>
  </si>
  <si>
    <t>Review of MOEquity by LEA for SY19, SY21, and SY22</t>
  </si>
  <si>
    <t>Please see tab labeled LEA Poverty Review</t>
  </si>
  <si>
    <t xml:space="preserve">Please see tab labeled LEA per pupil funding review. We are using State School Fund data, where we are dividing the Average Daily Membership (ADM) of the school district into the General Purpose Grant to calculate a rate per ADM. We are including both State and Local revenues due to Oregon uses an equalization formula with both resources in its primary source of K-12 funding. ADM is a full-time equivalency for enrollment and is similar to per-pupil counts. </t>
  </si>
  <si>
    <t>FY19</t>
  </si>
  <si>
    <t>FY21</t>
  </si>
  <si>
    <t>FY22</t>
  </si>
  <si>
    <t>Completed</t>
  </si>
  <si>
    <t>The tab labeled with SAIPE is data available from School Finance - this is also available online under the K-12 funding information site</t>
  </si>
  <si>
    <t>Eagle Cap Innovative Jr/Sr High School</t>
  </si>
  <si>
    <t>Tumwater Middle School</t>
  </si>
  <si>
    <t>Caldera High</t>
  </si>
  <si>
    <t>Realms High</t>
  </si>
  <si>
    <t>Letitia Carson Elementary</t>
  </si>
  <si>
    <t>Kathryn Jones Harrison Elementary</t>
  </si>
  <si>
    <t>Bessie Coleman Elementary</t>
  </si>
  <si>
    <t>Corvallis Online</t>
  </si>
  <si>
    <t>Roseburg Virtual School</t>
  </si>
  <si>
    <t>West Lane Charter School</t>
  </si>
  <si>
    <t>GPFLEX School</t>
  </si>
  <si>
    <t>Gladiola High School</t>
  </si>
  <si>
    <t>Atfalati Ridge</t>
  </si>
  <si>
    <t>509J On-Line</t>
  </si>
  <si>
    <t>Palisades World Language School</t>
  </si>
  <si>
    <t>Santiam Academy</t>
  </si>
  <si>
    <t>Compass K-12 Online School</t>
  </si>
  <si>
    <t>Nestucca K8</t>
  </si>
  <si>
    <t>Adrienne C. Nelson High</t>
  </si>
  <si>
    <t>Tumwata Middle</t>
  </si>
  <si>
    <t>Phoenix-Talent Rising Academy</t>
  </si>
  <si>
    <t>Kellogg Middle</t>
  </si>
  <si>
    <t>Leodis V. McDaniel High</t>
  </si>
  <si>
    <t>Ida B. Wells-Barnett High</t>
  </si>
  <si>
    <t>Scappoose Online Academy</t>
  </si>
  <si>
    <t>SOLO Academy</t>
  </si>
  <si>
    <t>South Umpqua Online Academy</t>
  </si>
  <si>
    <t>St. Helens Virtual Academy</t>
  </si>
  <si>
    <t>Tigard-Tualatin Virtual Academy</t>
  </si>
  <si>
    <t>Warrenton Middle School</t>
  </si>
  <si>
    <t>SHSGrant_ADMr_9500</t>
  </si>
  <si>
    <t>Baker SD 5J, Baker Early Learning Center</t>
  </si>
  <si>
    <t>Baker SD 5J, Baker Virtual Academy</t>
  </si>
  <si>
    <t>Baker SD 5J, Eagle Cap Innovative Jr/Sr High School</t>
  </si>
  <si>
    <t>Coos Bay SD 9, Marshfield Junior High</t>
  </si>
  <si>
    <t>Coquille SD 8, Winter Lakes Elementary</t>
  </si>
  <si>
    <t>Fern Ridge SD 28J, West Lane Charter School</t>
  </si>
  <si>
    <t>Lake County SD 7, Lake County SD 7</t>
  </si>
  <si>
    <t>Olalla Center</t>
  </si>
  <si>
    <t>Milton-Freewater Unified SD 7, Milton-Freewater Unified SD 7</t>
  </si>
  <si>
    <t>North Santiam SD 29J, North Santiam Options Academy</t>
  </si>
  <si>
    <t>Stanfield SD 61, Stanfield SD 61</t>
  </si>
  <si>
    <t>Beaverton SD 48J, FLEX Online School</t>
  </si>
  <si>
    <t>Corvallis SD 509J, Bessie Coleman Elementary School</t>
  </si>
  <si>
    <t>Bessie Coleman Elementary School</t>
  </si>
  <si>
    <t>Corvallis SD 509J, Kathryn Jones Harrison Elementary School</t>
  </si>
  <si>
    <t>Kathryn Jones Harrison Elementary School</t>
  </si>
  <si>
    <t>Corvallis SD 509J, Letitia Carson Elementary School</t>
  </si>
  <si>
    <t>Letitia Carson Elementary School</t>
  </si>
  <si>
    <t>Crook County SD, Steins Pillar Elementary</t>
  </si>
  <si>
    <t>Medford SD 549C, 5-6 School at Oakdale</t>
  </si>
  <si>
    <t>Nestucca Valley SD 101J, Nestucca K8</t>
  </si>
  <si>
    <t>North Powder SD 8J, North Powder SD 8J</t>
  </si>
  <si>
    <t>Oregon City SD 62, Tumwata Middle School</t>
  </si>
  <si>
    <t>Tumwata Middle School</t>
  </si>
  <si>
    <t>Portland SD 1J, César Chávez K-8 School</t>
  </si>
  <si>
    <t>César Chávez K-8 School</t>
  </si>
  <si>
    <t>Rainier SD 13, Rainier SD 13</t>
  </si>
  <si>
    <t>Redmond SD 2J, Hugh Hartman Elementary</t>
  </si>
  <si>
    <t>2021-22 Total Enrollment</t>
  </si>
  <si>
    <t>Opened 21-22</t>
  </si>
  <si>
    <t>Caldera High School</t>
  </si>
  <si>
    <t>Merged</t>
  </si>
  <si>
    <t>Graduation Alliance</t>
  </si>
  <si>
    <t>Horizons - Foster Ed Program</t>
  </si>
  <si>
    <t>Trillium Day Program</t>
  </si>
  <si>
    <t>Blue Mountain Academy</t>
  </si>
  <si>
    <t>Klamath Home Learning Academy</t>
  </si>
  <si>
    <t>Functional Living Skills Program</t>
  </si>
  <si>
    <t>Hassolo School</t>
  </si>
  <si>
    <t>Multnomah Inverness School</t>
  </si>
  <si>
    <t>Wheatley School</t>
  </si>
  <si>
    <t>Adrienne C. Nelson High School</t>
  </si>
  <si>
    <t>Opened in 21-22</t>
  </si>
  <si>
    <t>Kellogg Middle School</t>
  </si>
  <si>
    <t>Opened mid-year</t>
  </si>
  <si>
    <t>Merged with HS</t>
  </si>
  <si>
    <t>Year</t>
  </si>
  <si>
    <t>State</t>
  </si>
  <si>
    <t>District ID</t>
  </si>
  <si>
    <t>Grade range of responsibility</t>
  </si>
  <si>
    <t>Total Population</t>
  </si>
  <si>
    <t>Relevant Ages 5 to 17 Population</t>
  </si>
  <si>
    <t>Relevant Ages 5 to 17 in Families in Poverty</t>
  </si>
  <si>
    <t>Falls City School District 57 (OR)</t>
  </si>
  <si>
    <t>KG-12</t>
  </si>
  <si>
    <t>Vale School District 84 (OR)</t>
  </si>
  <si>
    <t>Gervais School District 1 (OR)</t>
  </si>
  <si>
    <t>Yamhill-Carlton School District 1 (OR)</t>
  </si>
  <si>
    <t>Harrisburg School District 7J (OR)</t>
  </si>
  <si>
    <t>North Santiam School District 29J (OR)</t>
  </si>
  <si>
    <t>South Wasco County School District 1 (OR)</t>
  </si>
  <si>
    <t>Hillsboro School District 1J (OR)</t>
  </si>
  <si>
    <t>Knappa School District 4 (OR)</t>
  </si>
  <si>
    <t>Ione School District 2 (OR)</t>
  </si>
  <si>
    <t>North Wasco School District 21 (OR)</t>
  </si>
  <si>
    <t>Myrtle Point School District 41 (OR)</t>
  </si>
  <si>
    <t>Adel School District 21 (OR)</t>
  </si>
  <si>
    <t>Adrian School District 61 (OR)</t>
  </si>
  <si>
    <t>Greater Albany School District 8J (OR)</t>
  </si>
  <si>
    <t>Alsea School District 7J (OR)</t>
  </si>
  <si>
    <t>Amity School District 4J (OR)</t>
  </si>
  <si>
    <t>Annex School District 29 (OR)</t>
  </si>
  <si>
    <t>Arlington School District 3 (OR)</t>
  </si>
  <si>
    <t>Arock School District 81 (OR)</t>
  </si>
  <si>
    <t>Ashland School District 5 (OR)</t>
  </si>
  <si>
    <t>Ashwood School District 8 (OR)</t>
  </si>
  <si>
    <t>Astoria School District 1 (OR)</t>
  </si>
  <si>
    <t>Athena-Weston School District 29J (OR)</t>
  </si>
  <si>
    <t>Baker School District 5J (OR)</t>
  </si>
  <si>
    <t>Burnt River School District 30J (OR)</t>
  </si>
  <si>
    <t>Bandon School District 54 (OR)</t>
  </si>
  <si>
    <t>Banks School District 13 (OR)</t>
  </si>
  <si>
    <t>Beaverton School District 48J (OR)</t>
  </si>
  <si>
    <t>Bend-La Pine Administrative School District 1 (OR)</t>
  </si>
  <si>
    <t>Bethel School District 52 (OR)</t>
  </si>
  <si>
    <t>Blachly School District 090 (OR)</t>
  </si>
  <si>
    <t>Black Butte School District 41 (OR)</t>
  </si>
  <si>
    <t>Brookings-Harbor School District 17 (OR)</t>
  </si>
  <si>
    <t>Harney County School District 3 (OR)</t>
  </si>
  <si>
    <t>Butte Falls School District 91 (OR)</t>
  </si>
  <si>
    <t>Camas Valley School District 21J (OR)</t>
  </si>
  <si>
    <t>Canby School District 86 (OR)</t>
  </si>
  <si>
    <t>Cascade School District 5 (OR)</t>
  </si>
  <si>
    <t>Centennial School District 28J (OR)</t>
  </si>
  <si>
    <t>Central School District 13J (OR)</t>
  </si>
  <si>
    <t>Central Linn School District 552 (OR)</t>
  </si>
  <si>
    <t>Central Point School District 6 (OR)</t>
  </si>
  <si>
    <t>Clatskanie School District 6J (OR)</t>
  </si>
  <si>
    <t>Rainier School District 13 (OR)</t>
  </si>
  <si>
    <t>Colton School District 53 (OR)</t>
  </si>
  <si>
    <t>Condon School District 25J (OR)</t>
  </si>
  <si>
    <t>Coquille School District 8 (OR)</t>
  </si>
  <si>
    <t>Corbett School District 39 (OR)</t>
  </si>
  <si>
    <t>Corvallis School District 509J (OR)</t>
  </si>
  <si>
    <t>Cove School District 15 (OR)</t>
  </si>
  <si>
    <t>Harney County School District 4 (OR)</t>
  </si>
  <si>
    <t>KG-08</t>
  </si>
  <si>
    <t>Harney County Union High School District 1J (OR)</t>
  </si>
  <si>
    <t>Coos Bay School District 9 (OR)</t>
  </si>
  <si>
    <t>Creswell School District 40 (OR)</t>
  </si>
  <si>
    <t>Crook County School District (OR)</t>
  </si>
  <si>
    <t>Crow-Applegate-Lorane Sd 66 (OR)</t>
  </si>
  <si>
    <t>Culver School District 4 (OR)</t>
  </si>
  <si>
    <t>Dallas School District 2 (OR)</t>
  </si>
  <si>
    <t>David Douglas School District 40 (OR)</t>
  </si>
  <si>
    <t>Days Creek School District 15 (OR)</t>
  </si>
  <si>
    <t>Dayton School District 8 (OR)</t>
  </si>
  <si>
    <t>Dayville School District 16J (OR)</t>
  </si>
  <si>
    <t>Diamond School District 7 (OR)</t>
  </si>
  <si>
    <t>Double O School District 28 (OR)</t>
  </si>
  <si>
    <t>North Douglas School District 22 (OR)</t>
  </si>
  <si>
    <t>Drewsey School District 13 (OR)</t>
  </si>
  <si>
    <t>Dufur School District 29 (OR)</t>
  </si>
  <si>
    <t>Eagle Point School District 9 (OR)</t>
  </si>
  <si>
    <t>Echo School District 5 (OR)</t>
  </si>
  <si>
    <t>Elgin School District 23 (OR)</t>
  </si>
  <si>
    <t>Elkton School District 34 (OR)</t>
  </si>
  <si>
    <t>Estacada School District 108 (OR)</t>
  </si>
  <si>
    <t>Eugene School District 4J (OR)</t>
  </si>
  <si>
    <t>Fern Ridge School District 28J (OR)</t>
  </si>
  <si>
    <t>South Harney School District 33 (OR)</t>
  </si>
  <si>
    <t>Enterprise School District 21 (OR)</t>
  </si>
  <si>
    <t>Siuslaw School District 97J (OR)</t>
  </si>
  <si>
    <t>Forest Grove School District 15 (OR)</t>
  </si>
  <si>
    <t>Fossil School District 21J (OR)</t>
  </si>
  <si>
    <t>Frenchglen School District 16 (OR)</t>
  </si>
  <si>
    <t>Gaston School District 511J (OR)</t>
  </si>
  <si>
    <t>Gladstone School District 115 (OR)</t>
  </si>
  <si>
    <t>Glendale School District 77 (OR)</t>
  </si>
  <si>
    <t>Glide School District 12 (OR)</t>
  </si>
  <si>
    <t>Central Curry School District 1 (OR)</t>
  </si>
  <si>
    <t>Grants Pass School District 7 (OR)</t>
  </si>
  <si>
    <t>Gresham-Barlow School District 1J (OR)</t>
  </si>
  <si>
    <t>Harper School District 66 (OR)</t>
  </si>
  <si>
    <t>Helix School District 1 (OR)</t>
  </si>
  <si>
    <t>Hermiston School District 8 (OR)</t>
  </si>
  <si>
    <t>Hood River County School District 1 (OR)</t>
  </si>
  <si>
    <t>Huntington School District 16J (OR)</t>
  </si>
  <si>
    <t>Imbler School District 11 (OR)</t>
  </si>
  <si>
    <t>Jefferson School District 14J (OR)</t>
  </si>
  <si>
    <t>Jefferson County School District 509J (OR)</t>
  </si>
  <si>
    <t>Jewell School District 8 (OR)</t>
  </si>
  <si>
    <t>John Day School District 3 (OR)</t>
  </si>
  <si>
    <t>Jordan Valley School District 3 (OR)</t>
  </si>
  <si>
    <t>Joseph School District 6 (OR)</t>
  </si>
  <si>
    <t>Three Rivers School District (OR)</t>
  </si>
  <si>
    <t>Junction City School District 69 (OR)</t>
  </si>
  <si>
    <t>Juntura School District 12 (OR)</t>
  </si>
  <si>
    <t>Klamath County School District (OR)</t>
  </si>
  <si>
    <t>Klamath Falls City Schools (OR)</t>
  </si>
  <si>
    <t>La Grande School District 1 (OR)</t>
  </si>
  <si>
    <t>Lake Oswego School District 7J (OR)</t>
  </si>
  <si>
    <t>Lakeview School District 7 (OR)</t>
  </si>
  <si>
    <t>Lebanon Community School District 9 (OR)</t>
  </si>
  <si>
    <t>Lincoln County School District (OR)</t>
  </si>
  <si>
    <t>Long Creek School District 17 (OR)</t>
  </si>
  <si>
    <t>Lowell School District 71 (OR)</t>
  </si>
  <si>
    <t>Mapleton School District 32 (OR)</t>
  </si>
  <si>
    <t>Marcola School District 79J (OR)</t>
  </si>
  <si>
    <t>McDermitt School District 51 (OR)</t>
  </si>
  <si>
    <t>McKenzie School District 68 (OR)</t>
  </si>
  <si>
    <t>McMinnville School District 40 (OR)</t>
  </si>
  <si>
    <t>Medford School District 549 (OR)</t>
  </si>
  <si>
    <t>Santiam Canyon School District 129J (OR)</t>
  </si>
  <si>
    <t>Milton-Freewater School District 7 (OR)</t>
  </si>
  <si>
    <t>Mitchell School District 55 (OR)</t>
  </si>
  <si>
    <t>Molalla River School District 35 (OR)</t>
  </si>
  <si>
    <t>Monroe School District 1J (OR)</t>
  </si>
  <si>
    <t>Monument School District 8 (OR)</t>
  </si>
  <si>
    <t>Morrow School District 1 (OR)</t>
  </si>
  <si>
    <t>Mount Angel School District 91 (OR)</t>
  </si>
  <si>
    <t>Neah-Kah-Nie School District 56 (OR)</t>
  </si>
  <si>
    <t>Nestucca Valley School District 101J (OR)</t>
  </si>
  <si>
    <t>Newberg School District 29J (OR)</t>
  </si>
  <si>
    <t>North Bend School District 13 (OR)</t>
  </si>
  <si>
    <t>North Clackamas School District 12 (OR)</t>
  </si>
  <si>
    <t>North Marion School District 15 (OR)</t>
  </si>
  <si>
    <t>North Powder School District 8J (OR)</t>
  </si>
  <si>
    <t>Nyssa School District 26 (OR)</t>
  </si>
  <si>
    <t>Oakland School District 1 (OR)</t>
  </si>
  <si>
    <t>Oakridge School District 76 (OR)</t>
  </si>
  <si>
    <t>Ontario School District 8 (OR)</t>
  </si>
  <si>
    <t>Oregon City School District 62 (OR)</t>
  </si>
  <si>
    <t>Paisley School District 11 (OR)</t>
  </si>
  <si>
    <t>Parkrose School District 3 (OR)</t>
  </si>
  <si>
    <t>Pendleton School District 16 (OR)</t>
  </si>
  <si>
    <t>Perrydale School District 21 (OR)</t>
  </si>
  <si>
    <t>Philomath School District 17J (OR)</t>
  </si>
  <si>
    <t>Phoenix-Talent School District 4 (OR)</t>
  </si>
  <si>
    <t>Pilot Rock School District 2 (OR)</t>
  </si>
  <si>
    <t>Pine Creek School District 5 (OR)</t>
  </si>
  <si>
    <t>Pine-Eagle School District 61 (OR)</t>
  </si>
  <si>
    <t>Pinehurst School District 94 (OR)</t>
  </si>
  <si>
    <t>Pleasant Hill School District 1 (OR)</t>
  </si>
  <si>
    <t>Plush School District 18 (OR)</t>
  </si>
  <si>
    <t>Port Orford-Langlois School District 2J (OR)</t>
  </si>
  <si>
    <t>Portland School District 1J (OR)</t>
  </si>
  <si>
    <t>Powers School District 31 (OR)</t>
  </si>
  <si>
    <t>Prairie City School District 4 (OR)</t>
  </si>
  <si>
    <t>Prospect School District 59 (OR)</t>
  </si>
  <si>
    <t>Redmond School District 2J (OR)</t>
  </si>
  <si>
    <t>Reedsport School District 105 (OR)</t>
  </si>
  <si>
    <t>Reynolds School District 7 (OR)</t>
  </si>
  <si>
    <t>Riddle School District 70 (OR)</t>
  </si>
  <si>
    <t>Riverdale School District 51J (OR)</t>
  </si>
  <si>
    <t>Rogue River School District 35 (OR)</t>
  </si>
  <si>
    <t>Roseburg School District 4 (OR)</t>
  </si>
  <si>
    <t>Salem-Keizer School District 24J (OR)</t>
  </si>
  <si>
    <t>Oregon Trail School District 46 (OR)</t>
  </si>
  <si>
    <t>Scappoose School District 1J (OR)</t>
  </si>
  <si>
    <t>Scio School District 95 (OR)</t>
  </si>
  <si>
    <t>Seaside School District 10 (OR)</t>
  </si>
  <si>
    <t>Sheridan School District 48J (OR)</t>
  </si>
  <si>
    <t>Sherman School District 1 (OR)</t>
  </si>
  <si>
    <t>Sherwood School District 88J (OR)</t>
  </si>
  <si>
    <t>North Lake School District 14 (OR)</t>
  </si>
  <si>
    <t>Silver Falls School District 4J (OR)</t>
  </si>
  <si>
    <t>Sisters School District 6 (OR)</t>
  </si>
  <si>
    <t>South Lane School District 45J (OR)</t>
  </si>
  <si>
    <t>South Umpqua School District 19 (OR)</t>
  </si>
  <si>
    <t>Spray School District 1 (OR)</t>
  </si>
  <si>
    <t>Springfield School District 19 (OR)</t>
  </si>
  <si>
    <t>St. Helens School District 502 (OR)</t>
  </si>
  <si>
    <t>St. Paul School District 45 (OR)</t>
  </si>
  <si>
    <t>Stanfield School District 61 (OR)</t>
  </si>
  <si>
    <t>Suntex School District 10 (OR)</t>
  </si>
  <si>
    <t>Sutherlin School District 130 (OR)</t>
  </si>
  <si>
    <t>Sweet Home School District 55 (OR)</t>
  </si>
  <si>
    <t>Tigard-Tualatin School District 23J (OR)</t>
  </si>
  <si>
    <t>Tillamook School District 9 (OR)</t>
  </si>
  <si>
    <t>Troy School District 54 (OR)</t>
  </si>
  <si>
    <t>Ukiah School District 80 (OR)</t>
  </si>
  <si>
    <t>Umatilla School District 6 (OR)</t>
  </si>
  <si>
    <t>Union School District 5 (OR)</t>
  </si>
  <si>
    <t>Vernonia School District 47J (OR)</t>
  </si>
  <si>
    <t>Wallowa School District 12 (OR)</t>
  </si>
  <si>
    <t>Warrenton-Hammond School District 30 (OR)</t>
  </si>
  <si>
    <t>West Linn School District 3J (OR)</t>
  </si>
  <si>
    <t>Willamina School District 30J (OR)</t>
  </si>
  <si>
    <t>Winston-Dillard School District 116 (OR)</t>
  </si>
  <si>
    <t>Woodburn School District 103 (OR)</t>
  </si>
  <si>
    <t>Yoncalla School District 32 (OR)</t>
  </si>
  <si>
    <t>2021-22 Fall Enrollment</t>
  </si>
  <si>
    <t>Athena-Weston SD 29RJ, Athena-Weston SD 29RJ</t>
  </si>
  <si>
    <t>Central Linn SD 552, Central Linn Online Academy</t>
  </si>
  <si>
    <t>Cove SD 15, Cove SD 15</t>
  </si>
  <si>
    <t>Eagle Point SD 9, Kids Unlimited Academy White City</t>
  </si>
  <si>
    <t>Glendale SD 77, Glendale SD 77</t>
  </si>
  <si>
    <t>Helix SD 1, Helix SD 1</t>
  </si>
  <si>
    <t>Imbler SD 11, Imbler SD 11</t>
  </si>
  <si>
    <t>La Grande SD 1, Rising Stars Day Treatment</t>
  </si>
  <si>
    <t>Medford SD 549C, Medford Online Academy</t>
  </si>
  <si>
    <t>Philomath SD 17J, Philomath Academy</t>
  </si>
  <si>
    <t>Philomath SD 17J, Philomath SD 17J</t>
  </si>
  <si>
    <t>Pilot Rock SD 2, Pilot Rock SD 2</t>
  </si>
  <si>
    <t>Prairie City SD 4, Oregon Connections Academy</t>
  </si>
  <si>
    <t>Three Rivers/Josephine County SD, Southern Oregon Success Academy</t>
  </si>
  <si>
    <t>Ukiah SD 80R, Ukiah SD 80R</t>
  </si>
  <si>
    <t>Union SD 5, Union SD 5</t>
  </si>
  <si>
    <t xml:space="preserve">The tabs that include SSF are snapshots of data pulled from the State School Fund, which also includes the school year. The numbers in the paranthesis are the time stamp in which the data was pulled. </t>
  </si>
  <si>
    <t>The tabs that include per pupil are data pulled from the school-level expenditure reporting that School Finance oversees</t>
  </si>
  <si>
    <t>The tabs that include "School" is Fall Membership data, which can be found on ODE's website</t>
  </si>
  <si>
    <t>The tabs that include "District" is Fall Membership data, which can be found on ODE's website</t>
  </si>
  <si>
    <t xml:space="preserve">Background: </t>
  </si>
  <si>
    <t xml:space="preserve">Notes of interest: </t>
  </si>
  <si>
    <t>Per pupil Spending 2020-21</t>
  </si>
  <si>
    <t>Date</t>
  </si>
  <si>
    <t>MOEquity 2021-22 high-need and highest-poverty LEAs</t>
  </si>
  <si>
    <t xml:space="preserve">This workbook incorporates a number of sources of data that ultimately feed summary tabs labeled LEA High_Poverty schools, LEA Poverty Review and LEA per pupil funding review. This methodology was reviewed by Oregon Departmnet of Education staff in collaboration with our federal partners administering the ESSER programs.  This methodology was approved to be used due to the nature of how Oregon funds K-12 education. Most notable is the State School Fund (SSF), which is Oregon's primary source of funding. The SSF Formula uses an equalization formula for the entire state, whereby the State and Local revenues are combined and ratioed together via a prescribed formual found in Oregon Revised Statute 327. In summary, the mix of State and Local revenue is dependent on available Local Revenues and needs of a school district per the SSF Formula, where the State covers the margin of what is not covered by Local Revenues. As a result, the State does not have discretion in determining how much it allocates to LEAs and their schools on an individual basis, hence the reason this methodology and review is used for monitoring of Maintenance of Equity. The State does have discretion with regard to how much it contributes to the overall amount of funding used in the SSF Formula each biennium and relative school years. </t>
  </si>
  <si>
    <t>MOEquity - 2021-22 LEA poverty ranking of schools using Title I-A CIP Budget Narrative data</t>
  </si>
  <si>
    <t>(blank)</t>
  </si>
  <si>
    <t>MOEquity Fail:</t>
  </si>
  <si>
    <t>FY'19 and FY'20 $ Variance</t>
  </si>
  <si>
    <t>FY'19 and FY'20 % Variance</t>
  </si>
  <si>
    <t>FY'19 and FY'20 Pass/Fail review</t>
  </si>
  <si>
    <t>FY'19 and FY'21 $ Variance</t>
  </si>
  <si>
    <t>FY'19 and FY'21 % Variance</t>
  </si>
  <si>
    <t>FY'19 and FY'21 Pass/Fail review</t>
  </si>
  <si>
    <t>Review:</t>
  </si>
  <si>
    <t>Notes:</t>
  </si>
  <si>
    <t>Number of Schools in District</t>
  </si>
  <si>
    <t>State Cumlative Enrollment</t>
  </si>
  <si>
    <t xml:space="preserve">The tab labeled with MOE were used previously in versions to support the initial reporting and it was ultimately decided to go in a different direction. I include as a hidden tab, so there is longitudinal understanding in the development of this process and review. </t>
  </si>
  <si>
    <t>SEA exception granted, as less than 10% difference in funding is not considered disproportionate</t>
  </si>
  <si>
    <t>Please see the tab labeled 2021-22 LEA High_Poverty schools</t>
  </si>
  <si>
    <t>Review for two failures:</t>
  </si>
  <si>
    <t xml:space="preserve">Appendix A: MOEquity Data Submission:    Each SEA must submit the following MOEquity baseline and initial data by July 30, 2021. To the extent that FY 2022 funding data are not available, an SEA may provide projected data or request an extension to provide the data that are not currently available by October 15, 2021. For the purposes of maintaining equity for FY 2022, each State must submit in a spreadsheet in .xls, .csv or similar format. This has been updated to include an SEA posting no later than July 8, 2022 to show updates on equity of funding. </t>
  </si>
  <si>
    <t>SEA Exception granted: This school district had a substantial reduction in student enrollment and resulting funding as a result of COVID, and had to make reductions district-wide. The LEA did prioritize spending for this school, to the extent possible, due to it's level poverty.</t>
  </si>
  <si>
    <t>SEA exception granted: This LEA had a substantial change in its enrollment numbers due to student migration as an online provider, which caused the rate of funding to also change</t>
  </si>
  <si>
    <t xml:space="preserve">SEA Exception granted: This school had a substantial increase in student enrollment and resulted in a lower per-pupil level funding due to district change in boundaries. The school's overhead costs and administration costs didn't change, hence the lower per-pupil rate.  </t>
  </si>
  <si>
    <t>Poverty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</si>
</sst>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_(* #,##0.0_);_(* \(#,##0.0\);_(* &quot;-&quot;??_);_(@_)"/>
    <numFmt numFmtId="168" formatCode="m/d/yy;@"/>
  </numFmts>
  <fonts count="11"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sz val="10"/>
      <color theme="1"/>
      <name val="Arial"/>
      <family val="2"/>
    </font>
    <font>
      <b/>
      <sz val="12"/>
      <color theme="1"/>
      <name val="Calibri"/>
      <family val="2"/>
      <scheme val="minor"/>
    </font>
    <font>
      <b/>
      <sz val="12"/>
      <color theme="0"/>
      <name val="Calibri"/>
      <family val="2"/>
      <scheme val="minor"/>
    </font>
    <font>
      <sz val="11"/>
      <color theme="1"/>
      <name val="Calibri"/>
      <family val="2"/>
    </font>
    <font>
      <sz val="11"/>
      <color rgb="FF000000"/>
      <name val="Arial"/>
      <family val="2"/>
    </font>
    <font>
      <sz val="9"/>
      <color indexed="81"/>
      <name val="Tahoma"/>
      <charset val="1"/>
    </font>
    <font>
      <b/>
      <sz val="9"/>
      <color indexed="81"/>
      <name val="Tahoma"/>
      <charset val="1"/>
    </font>
  </fonts>
  <fills count="12">
    <fill>
      <patternFill patternType="none"/>
    </fill>
    <fill>
      <patternFill patternType="gray125"/>
    </fill>
    <fill>
      <patternFill patternType="solid">
        <fgColor theme="8"/>
        <bgColor theme="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3"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44" fontId="1" fillId="0" borderId="0" applyFont="0" applyFill="0" applyBorder="0" applyAlignment="0" applyProtection="0"/>
  </cellStyleXfs>
  <cellXfs count="133">
    <xf numFmtId="0" fontId="0" fillId="0" borderId="0" xfId="0"/>
    <xf numFmtId="0" fontId="2" fillId="0" borderId="0" xfId="0" applyFont="1"/>
    <xf numFmtId="0" fontId="6" fillId="2" borderId="3" xfId="0"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3" fontId="0" fillId="0" borderId="0" xfId="0" applyNumberFormat="1"/>
    <xf numFmtId="0" fontId="0" fillId="0" borderId="0" xfId="0" applyAlignment="1">
      <alignment wrapText="1"/>
    </xf>
    <xf numFmtId="0" fontId="6" fillId="2" borderId="3" xfId="0" applyFont="1" applyFill="1" applyBorder="1" applyAlignment="1">
      <alignment horizontal="center" wrapText="1"/>
    </xf>
    <xf numFmtId="0" fontId="0" fillId="0" borderId="0" xfId="0" applyAlignment="1">
      <alignment vertical="center" wrapText="1"/>
    </xf>
    <xf numFmtId="3" fontId="0" fillId="0" borderId="0" xfId="0" applyNumberFormat="1" applyAlignment="1">
      <alignment horizontal="right"/>
    </xf>
    <xf numFmtId="0" fontId="0" fillId="0" borderId="0" xfId="0" applyFill="1"/>
    <xf numFmtId="3" fontId="0" fillId="0" borderId="0" xfId="0" applyNumberFormat="1" applyFill="1"/>
    <xf numFmtId="0" fontId="0" fillId="0" borderId="0" xfId="0" applyAlignment="1">
      <alignment wrapText="1"/>
    </xf>
    <xf numFmtId="3" fontId="0" fillId="0" borderId="0" xfId="0" applyNumberFormat="1" applyAlignment="1">
      <alignment horizontal="right"/>
    </xf>
    <xf numFmtId="3" fontId="0" fillId="0" borderId="0" xfId="0" applyNumberFormat="1" applyAlignment="1">
      <alignment horizontal="right"/>
    </xf>
    <xf numFmtId="164" fontId="0" fillId="0" borderId="0" xfId="2" applyNumberFormat="1" applyFont="1"/>
    <xf numFmtId="43" fontId="0" fillId="0" borderId="0" xfId="1" applyFont="1"/>
    <xf numFmtId="10" fontId="0" fillId="0" borderId="0" xfId="0" applyNumberFormat="1"/>
    <xf numFmtId="165" fontId="0" fillId="0" borderId="0" xfId="1" applyNumberFormat="1" applyFont="1"/>
    <xf numFmtId="43" fontId="0" fillId="0" borderId="0" xfId="0" applyNumberFormat="1"/>
    <xf numFmtId="0" fontId="0" fillId="0" borderId="1" xfId="0" applyBorder="1"/>
    <xf numFmtId="10" fontId="0" fillId="0" borderId="1" xfId="2" applyNumberFormat="1" applyFont="1" applyBorder="1"/>
    <xf numFmtId="165" fontId="7" fillId="4" borderId="1" xfId="1" applyNumberFormat="1" applyFont="1" applyFill="1" applyBorder="1" applyAlignment="1">
      <alignment vertical="center"/>
    </xf>
    <xf numFmtId="0" fontId="0" fillId="0" borderId="0" xfId="0" applyAlignment="1">
      <alignment vertical="top"/>
    </xf>
    <xf numFmtId="0" fontId="5" fillId="0" borderId="0" xfId="0" applyFont="1" applyAlignment="1">
      <alignment horizontal="center" vertical="center"/>
    </xf>
    <xf numFmtId="0" fontId="5" fillId="0" borderId="0" xfId="0" applyFont="1"/>
    <xf numFmtId="165" fontId="5" fillId="0" borderId="0" xfId="1" applyNumberFormat="1" applyFont="1"/>
    <xf numFmtId="165" fontId="3" fillId="0" borderId="0" xfId="1" applyNumberFormat="1" applyFont="1"/>
    <xf numFmtId="165" fontId="0" fillId="0" borderId="0" xfId="0" applyNumberFormat="1"/>
    <xf numFmtId="165" fontId="0" fillId="0" borderId="0" xfId="1" applyNumberFormat="1" applyFont="1" applyFill="1"/>
    <xf numFmtId="165" fontId="0" fillId="0" borderId="0" xfId="0" applyNumberFormat="1" applyFill="1"/>
    <xf numFmtId="165" fontId="5" fillId="0" borderId="0" xfId="0" applyNumberFormat="1" applyFont="1"/>
    <xf numFmtId="165" fontId="5" fillId="0" borderId="0" xfId="0" applyNumberFormat="1" applyFont="1" applyFill="1"/>
    <xf numFmtId="0" fontId="8" fillId="0" borderId="0" xfId="0" applyFont="1" applyAlignment="1">
      <alignment vertical="center"/>
    </xf>
    <xf numFmtId="0" fontId="5" fillId="5" borderId="0" xfId="0" applyFont="1" applyFill="1" applyAlignment="1">
      <alignment horizontal="center" vertical="center"/>
    </xf>
    <xf numFmtId="0" fontId="0" fillId="5" borderId="0" xfId="0" applyFill="1"/>
    <xf numFmtId="165" fontId="0" fillId="5" borderId="0" xfId="1" applyNumberFormat="1" applyFont="1" applyFill="1"/>
    <xf numFmtId="165" fontId="5" fillId="5" borderId="0" xfId="1" applyNumberFormat="1" applyFont="1" applyFill="1"/>
    <xf numFmtId="165" fontId="5" fillId="5" borderId="0" xfId="0" applyNumberFormat="1" applyFont="1" applyFill="1"/>
    <xf numFmtId="165" fontId="0" fillId="5" borderId="0" xfId="0" applyNumberFormat="1" applyFill="1"/>
    <xf numFmtId="0" fontId="5" fillId="0" borderId="0" xfId="0" applyFont="1" applyAlignment="1">
      <alignment horizontal="left"/>
    </xf>
    <xf numFmtId="10" fontId="2" fillId="0" borderId="0" xfId="0" applyNumberFormat="1" applyFont="1"/>
    <xf numFmtId="10" fontId="2" fillId="5" borderId="0" xfId="0" applyNumberFormat="1" applyFont="1" applyFill="1"/>
    <xf numFmtId="0" fontId="0" fillId="0" borderId="0" xfId="0" applyAlignment="1">
      <alignment horizontal="left"/>
    </xf>
    <xf numFmtId="0" fontId="0" fillId="0" borderId="0" xfId="0" applyAlignment="1">
      <alignment horizontal="right"/>
    </xf>
    <xf numFmtId="14" fontId="0" fillId="0" borderId="0" xfId="0" applyNumberFormat="1" applyAlignment="1">
      <alignment horizontal="left"/>
    </xf>
    <xf numFmtId="0" fontId="0" fillId="0" borderId="4" xfId="0" applyBorder="1" applyAlignment="1">
      <alignment wrapText="1"/>
    </xf>
    <xf numFmtId="0" fontId="0" fillId="0" borderId="0" xfId="0" applyAlignment="1">
      <alignment horizontal="center" wrapText="1"/>
    </xf>
    <xf numFmtId="165" fontId="0" fillId="0" borderId="1" xfId="0" applyNumberFormat="1" applyBorder="1"/>
    <xf numFmtId="166" fontId="2" fillId="0" borderId="1" xfId="5" applyNumberFormat="1" applyFont="1" applyBorder="1"/>
    <xf numFmtId="165" fontId="0" fillId="0" borderId="1" xfId="1" applyNumberFormat="1" applyFont="1" applyBorder="1"/>
    <xf numFmtId="0" fontId="0" fillId="0" borderId="1" xfId="0" applyFill="1" applyBorder="1"/>
    <xf numFmtId="0" fontId="0" fillId="3" borderId="1" xfId="0" applyFill="1" applyBorder="1" applyAlignment="1">
      <alignment horizontal="center" wrapText="1"/>
    </xf>
    <xf numFmtId="0" fontId="2" fillId="0" borderId="0" xfId="0" applyFont="1" applyAlignment="1">
      <alignment vertical="top" wrapText="1"/>
    </xf>
    <xf numFmtId="0" fontId="2" fillId="0" borderId="0" xfId="0" applyFont="1" applyAlignment="1">
      <alignment wrapText="1"/>
    </xf>
    <xf numFmtId="0" fontId="0" fillId="0" borderId="0" xfId="0" pivotButton="1"/>
    <xf numFmtId="0" fontId="0" fillId="0" borderId="0" xfId="0" applyNumberFormat="1"/>
    <xf numFmtId="0" fontId="0" fillId="0" borderId="0" xfId="0" applyBorder="1" applyAlignment="1">
      <alignment wrapText="1"/>
    </xf>
    <xf numFmtId="2" fontId="0" fillId="0" borderId="0" xfId="0" applyNumberFormat="1"/>
    <xf numFmtId="0" fontId="2" fillId="3" borderId="1" xfId="0" applyFont="1" applyFill="1" applyBorder="1" applyAlignment="1">
      <alignment horizontal="center" wrapText="1"/>
    </xf>
    <xf numFmtId="0" fontId="0" fillId="0" borderId="1" xfId="0" applyBorder="1" applyAlignment="1">
      <alignment wrapText="1"/>
    </xf>
    <xf numFmtId="10" fontId="0" fillId="0" borderId="1" xfId="0" applyNumberFormat="1" applyBorder="1" applyAlignment="1">
      <alignment wrapText="1"/>
    </xf>
    <xf numFmtId="0" fontId="7" fillId="0" borderId="1" xfId="0" applyFont="1" applyBorder="1" applyAlignment="1">
      <alignment vertical="center"/>
    </xf>
    <xf numFmtId="0" fontId="0" fillId="6" borderId="0" xfId="0" applyFill="1"/>
    <xf numFmtId="6" fontId="0" fillId="0" borderId="0" xfId="0" applyNumberFormat="1"/>
    <xf numFmtId="0" fontId="2" fillId="7" borderId="1" xfId="0" applyFont="1" applyFill="1" applyBorder="1" applyAlignment="1">
      <alignment horizontal="center" wrapText="1"/>
    </xf>
    <xf numFmtId="166" fontId="7" fillId="0" borderId="1" xfId="5" applyNumberFormat="1" applyFont="1" applyBorder="1" applyAlignment="1">
      <alignment vertical="center"/>
    </xf>
    <xf numFmtId="6" fontId="0" fillId="0" borderId="1" xfId="0" applyNumberFormat="1" applyBorder="1"/>
    <xf numFmtId="164" fontId="0" fillId="0" borderId="1" xfId="2" applyNumberFormat="1" applyFont="1" applyBorder="1"/>
    <xf numFmtId="0" fontId="2" fillId="6" borderId="5" xfId="0" applyFont="1" applyFill="1" applyBorder="1" applyAlignment="1">
      <alignment horizontal="center" wrapText="1"/>
    </xf>
    <xf numFmtId="166" fontId="0" fillId="6" borderId="0" xfId="5" applyNumberFormat="1" applyFont="1" applyFill="1"/>
    <xf numFmtId="166" fontId="0" fillId="7" borderId="0" xfId="5" applyNumberFormat="1" applyFont="1" applyFill="1"/>
    <xf numFmtId="166" fontId="0" fillId="0" borderId="0" xfId="5" applyNumberFormat="1" applyFont="1" applyFill="1"/>
    <xf numFmtId="167" fontId="0" fillId="3" borderId="0" xfId="1" applyNumberFormat="1" applyFont="1" applyFill="1"/>
    <xf numFmtId="167" fontId="0" fillId="8" borderId="0" xfId="1" applyNumberFormat="1" applyFont="1" applyFill="1"/>
    <xf numFmtId="0" fontId="0" fillId="0" borderId="0" xfId="0" applyAlignment="1">
      <alignment horizontal="center"/>
    </xf>
    <xf numFmtId="168" fontId="0" fillId="0" borderId="0" xfId="0" applyNumberFormat="1" applyAlignment="1">
      <alignment horizontal="center"/>
    </xf>
    <xf numFmtId="0" fontId="0" fillId="0" borderId="1" xfId="0" applyBorder="1" applyAlignment="1">
      <alignment horizontal="center" wrapText="1"/>
    </xf>
    <xf numFmtId="0" fontId="2" fillId="0" borderId="0" xfId="0" applyFont="1" applyAlignment="1">
      <alignment horizontal="center"/>
    </xf>
    <xf numFmtId="43" fontId="0" fillId="0" borderId="1" xfId="1" applyFont="1" applyBorder="1" applyAlignment="1">
      <alignment horizontal="center"/>
    </xf>
    <xf numFmtId="167" fontId="0" fillId="0" borderId="1" xfId="1" applyNumberFormat="1" applyFont="1" applyBorder="1"/>
    <xf numFmtId="0" fontId="0" fillId="0" borderId="8" xfId="0" applyBorder="1"/>
    <xf numFmtId="167" fontId="0" fillId="0" borderId="8" xfId="0" applyNumberFormat="1" applyBorder="1"/>
    <xf numFmtId="165" fontId="0" fillId="0" borderId="8" xfId="0" applyNumberFormat="1" applyBorder="1"/>
    <xf numFmtId="166" fontId="2" fillId="0" borderId="8" xfId="5" applyNumberFormat="1" applyFont="1" applyBorder="1"/>
    <xf numFmtId="0" fontId="0" fillId="0" borderId="7" xfId="0" applyBorder="1"/>
    <xf numFmtId="167" fontId="0" fillId="0" borderId="7" xfId="0" applyNumberFormat="1" applyBorder="1"/>
    <xf numFmtId="0" fontId="2" fillId="0" borderId="7" xfId="0" applyFont="1" applyBorder="1"/>
    <xf numFmtId="0" fontId="0" fillId="5" borderId="1" xfId="0" applyFill="1" applyBorder="1" applyAlignment="1">
      <alignment horizontal="center"/>
    </xf>
    <xf numFmtId="0" fontId="0" fillId="0" borderId="0" xfId="0" applyAlignment="1">
      <alignment horizontal="left" vertical="top" wrapText="1"/>
    </xf>
    <xf numFmtId="3" fontId="0" fillId="0" borderId="4" xfId="0" applyNumberFormat="1" applyBorder="1" applyAlignment="1">
      <alignment wrapText="1"/>
    </xf>
    <xf numFmtId="0" fontId="0" fillId="0" borderId="0" xfId="0" applyBorder="1"/>
    <xf numFmtId="165" fontId="0" fillId="3" borderId="0" xfId="1" applyNumberFormat="1" applyFont="1" applyFill="1"/>
    <xf numFmtId="0" fontId="0" fillId="7" borderId="0" xfId="0" applyFill="1"/>
    <xf numFmtId="44" fontId="0" fillId="0" borderId="0" xfId="5" applyFont="1"/>
    <xf numFmtId="0" fontId="7" fillId="0" borderId="1" xfId="1" applyNumberFormat="1" applyFont="1" applyFill="1" applyBorder="1" applyAlignment="1">
      <alignment vertical="center"/>
    </xf>
    <xf numFmtId="10" fontId="7" fillId="0" borderId="1" xfId="2" applyNumberFormat="1" applyFont="1" applyFill="1" applyBorder="1" applyAlignment="1">
      <alignment vertical="center"/>
    </xf>
    <xf numFmtId="165" fontId="7" fillId="0" borderId="1" xfId="1" applyNumberFormat="1" applyFont="1" applyFill="1" applyBorder="1" applyAlignment="1">
      <alignment vertical="center"/>
    </xf>
    <xf numFmtId="0" fontId="7" fillId="0" borderId="10" xfId="0" applyFont="1" applyBorder="1" applyAlignment="1">
      <alignment vertical="center"/>
    </xf>
    <xf numFmtId="0" fontId="0" fillId="0" borderId="10" xfId="0" applyBorder="1"/>
    <xf numFmtId="166" fontId="7" fillId="0" borderId="10" xfId="5" applyNumberFormat="1" applyFont="1" applyBorder="1" applyAlignment="1">
      <alignment vertical="center"/>
    </xf>
    <xf numFmtId="6" fontId="0" fillId="0" borderId="10" xfId="0" applyNumberFormat="1" applyBorder="1"/>
    <xf numFmtId="164" fontId="0" fillId="0" borderId="10" xfId="2" applyNumberFormat="1" applyFont="1" applyBorder="1"/>
    <xf numFmtId="165" fontId="7" fillId="10" borderId="1" xfId="1" applyNumberFormat="1" applyFont="1" applyFill="1" applyBorder="1" applyAlignment="1">
      <alignment vertical="center"/>
    </xf>
    <xf numFmtId="0" fontId="0" fillId="0" borderId="0" xfId="0" applyAlignment="1">
      <alignment vertical="top" wrapText="1"/>
    </xf>
    <xf numFmtId="14" fontId="0" fillId="0" borderId="0" xfId="0" applyNumberFormat="1"/>
    <xf numFmtId="14" fontId="0" fillId="0" borderId="0" xfId="0" applyNumberFormat="1" applyAlignment="1">
      <alignment vertical="top"/>
    </xf>
    <xf numFmtId="0" fontId="0" fillId="0" borderId="11" xfId="0" applyBorder="1" applyAlignment="1">
      <alignment wrapText="1"/>
    </xf>
    <xf numFmtId="0" fontId="0" fillId="0" borderId="10" xfId="0" applyBorder="1" applyAlignment="1">
      <alignment wrapText="1"/>
    </xf>
    <xf numFmtId="0" fontId="0" fillId="0" borderId="12" xfId="0" applyBorder="1" applyAlignment="1">
      <alignment wrapText="1"/>
    </xf>
    <xf numFmtId="0" fontId="2" fillId="6" borderId="1" xfId="0" applyFont="1" applyFill="1" applyBorder="1" applyAlignment="1">
      <alignment horizontal="center" wrapText="1"/>
    </xf>
    <xf numFmtId="6" fontId="2" fillId="9" borderId="1" xfId="0" applyNumberFormat="1" applyFont="1" applyFill="1" applyBorder="1" applyAlignment="1">
      <alignment horizontal="center" wrapText="1"/>
    </xf>
    <xf numFmtId="0" fontId="2" fillId="9" borderId="1" xfId="0" applyFont="1" applyFill="1" applyBorder="1" applyAlignment="1">
      <alignment horizontal="center" wrapText="1"/>
    </xf>
    <xf numFmtId="6" fontId="2" fillId="11" borderId="1" xfId="0" applyNumberFormat="1" applyFont="1" applyFill="1" applyBorder="1" applyAlignment="1">
      <alignment horizontal="center" wrapText="1"/>
    </xf>
    <xf numFmtId="0" fontId="2" fillId="11" borderId="1" xfId="0" applyFont="1" applyFill="1" applyBorder="1" applyAlignment="1">
      <alignment horizontal="center" wrapText="1"/>
    </xf>
    <xf numFmtId="0" fontId="2" fillId="5" borderId="1" xfId="0" applyFont="1" applyFill="1" applyBorder="1" applyAlignment="1">
      <alignment horizontal="center" wrapText="1"/>
    </xf>
    <xf numFmtId="0" fontId="0" fillId="0" borderId="0" xfId="0" applyAlignment="1">
      <alignment horizontal="left" vertical="top" wrapText="1"/>
    </xf>
    <xf numFmtId="166" fontId="0" fillId="0" borderId="0" xfId="0" applyNumberFormat="1"/>
    <xf numFmtId="0" fontId="0" fillId="9" borderId="5" xfId="0" applyFill="1" applyBorder="1" applyAlignment="1"/>
    <xf numFmtId="0" fontId="0" fillId="9" borderId="9" xfId="0" applyFill="1" applyBorder="1" applyAlignment="1"/>
    <xf numFmtId="0" fontId="0" fillId="9" borderId="6" xfId="0" applyFill="1" applyBorder="1" applyAlignment="1"/>
    <xf numFmtId="0" fontId="0" fillId="0" borderId="8" xfId="0" applyBorder="1" applyAlignment="1">
      <alignment horizontal="center" wrapText="1"/>
    </xf>
    <xf numFmtId="0" fontId="2" fillId="0" borderId="8" xfId="0" applyFont="1" applyBorder="1" applyAlignment="1">
      <alignment horizontal="center" wrapText="1"/>
    </xf>
    <xf numFmtId="0" fontId="0" fillId="0" borderId="5" xfId="0" applyBorder="1"/>
    <xf numFmtId="0" fontId="0" fillId="7" borderId="5" xfId="0" applyFill="1" applyBorder="1" applyAlignment="1"/>
    <xf numFmtId="0" fontId="0" fillId="7" borderId="9" xfId="0" applyFill="1" applyBorder="1" applyAlignment="1"/>
    <xf numFmtId="0" fontId="2" fillId="7" borderId="6" xfId="0" applyFont="1" applyFill="1" applyBorder="1" applyAlignment="1">
      <alignment horizontal="center"/>
    </xf>
    <xf numFmtId="0" fontId="0" fillId="6" borderId="5" xfId="0" applyFill="1" applyBorder="1" applyAlignment="1"/>
    <xf numFmtId="0" fontId="0" fillId="6" borderId="9" xfId="0" applyFill="1" applyBorder="1" applyAlignment="1"/>
    <xf numFmtId="0" fontId="2" fillId="6" borderId="6" xfId="0" applyFont="1" applyFill="1" applyBorder="1" applyAlignment="1">
      <alignment horizontal="center"/>
    </xf>
    <xf numFmtId="0" fontId="0" fillId="8" borderId="5" xfId="0" applyFill="1" applyBorder="1" applyAlignment="1"/>
    <xf numFmtId="0" fontId="0" fillId="8" borderId="9" xfId="0" applyFill="1" applyBorder="1" applyAlignment="1"/>
    <xf numFmtId="0" fontId="2" fillId="8" borderId="6" xfId="0" applyFont="1" applyFill="1" applyBorder="1" applyAlignment="1">
      <alignment horizontal="center"/>
    </xf>
  </cellXfs>
  <cellStyles count="6">
    <cellStyle name="Comma" xfId="1" builtinId="3"/>
    <cellStyle name="Currency" xfId="5" builtinId="4"/>
    <cellStyle name="Normal" xfId="0" builtinId="0"/>
    <cellStyle name="Normal 10 2 2" xfId="3"/>
    <cellStyle name="Normal 169" xfId="4"/>
    <cellStyle name="Percent" xfId="2" builtinId="5"/>
  </cellStyles>
  <dxfs count="7">
    <dxf>
      <numFmt numFmtId="3" formatCode="#,##0"/>
    </dxf>
    <dxf>
      <numFmt numFmtId="3" formatCode="#,##0"/>
    </dxf>
    <dxf>
      <alignment vertical="bottom" textRotation="0" wrapText="1" indent="0" justifyLastLine="0" shrinkToFit="0" readingOrder="0"/>
    </dxf>
    <dxf>
      <numFmt numFmtId="3" formatCode="#,##0"/>
    </dxf>
    <dxf>
      <numFmt numFmtId="3" formatCode="#,##0"/>
    </dxf>
    <dxf>
      <border outline="0">
        <bottom style="thin">
          <color theme="4" tint="0.39997558519241921"/>
        </bottom>
      </border>
    </dxf>
    <dxf>
      <font>
        <b/>
        <i val="0"/>
        <strike val="0"/>
        <condense val="0"/>
        <extend val="0"/>
        <outline val="0"/>
        <shadow val="0"/>
        <u val="none"/>
        <vertAlign val="baseline"/>
        <sz val="12"/>
        <color theme="0"/>
        <name val="Calibri"/>
        <scheme val="minor"/>
      </font>
      <numFmt numFmtId="3" formatCode="#,##0"/>
      <fill>
        <patternFill patternType="solid">
          <fgColor theme="4"/>
          <bgColor theme="8"/>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28575</xdr:colOff>
      <xdr:row>76</xdr:row>
      <xdr:rowOff>142875</xdr:rowOff>
    </xdr:from>
    <xdr:to>
      <xdr:col>0</xdr:col>
      <xdr:colOff>323850</xdr:colOff>
      <xdr:row>77</xdr:row>
      <xdr:rowOff>180975</xdr:rowOff>
    </xdr:to>
    <xdr:sp macro="" textlink="">
      <xdr:nvSpPr>
        <xdr:cNvPr id="2" name="Rectangle 1"/>
        <xdr:cNvSpPr/>
      </xdr:nvSpPr>
      <xdr:spPr>
        <a:xfrm>
          <a:off x="28575" y="14687550"/>
          <a:ext cx="295275" cy="2286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20FINANCE%20UNIT/+SFU%20COVID-19/Stimulus%20pkg/ESSER%20III/ESSER%20III%20Maintenance%20of%20Equity/ESSER-GEER%20MOE%20Workbook%20ARP%20from%20Rick%20as%20of%207.26.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E Education Data"/>
      <sheetName val="2020 and 2021 MOE Calculation"/>
      <sheetName val="2022 and 2023 MOE Calculation"/>
      <sheetName val="FY2020 Submission (REV 051721)"/>
    </sheetNames>
    <sheetDataSet>
      <sheetData sheetId="0">
        <row r="56">
          <cell r="E56">
            <v>3688130346</v>
          </cell>
          <cell r="J56">
            <v>4101930183.5</v>
          </cell>
          <cell r="O56">
            <v>4101930183.5</v>
          </cell>
        </row>
        <row r="57">
          <cell r="E57">
            <v>0</v>
          </cell>
          <cell r="J57">
            <v>85000000</v>
          </cell>
          <cell r="O57">
            <v>85000000</v>
          </cell>
        </row>
        <row r="58">
          <cell r="E58">
            <v>659497</v>
          </cell>
          <cell r="J58">
            <v>683898.5</v>
          </cell>
          <cell r="O58">
            <v>683898.5</v>
          </cell>
        </row>
        <row r="59">
          <cell r="E59">
            <v>9130000</v>
          </cell>
          <cell r="J59">
            <v>9467810</v>
          </cell>
          <cell r="O59">
            <v>9467810</v>
          </cell>
        </row>
        <row r="60">
          <cell r="E60">
            <v>0</v>
          </cell>
          <cell r="J60">
            <v>0</v>
          </cell>
          <cell r="O60">
            <v>0</v>
          </cell>
        </row>
        <row r="61">
          <cell r="E61">
            <v>252350</v>
          </cell>
          <cell r="J61">
            <v>130843.5</v>
          </cell>
          <cell r="O61">
            <v>130843.5</v>
          </cell>
        </row>
        <row r="62">
          <cell r="E62">
            <v>50000</v>
          </cell>
          <cell r="J62">
            <v>25925</v>
          </cell>
          <cell r="O62">
            <v>25925</v>
          </cell>
        </row>
        <row r="63">
          <cell r="E63">
            <v>1400000</v>
          </cell>
          <cell r="J63">
            <v>1320847.5</v>
          </cell>
          <cell r="O63">
            <v>1320847.5</v>
          </cell>
        </row>
        <row r="64">
          <cell r="E64">
            <v>1500000</v>
          </cell>
          <cell r="J64">
            <v>1555499.9999999998</v>
          </cell>
          <cell r="O64">
            <v>1555499.9999999998</v>
          </cell>
        </row>
        <row r="65">
          <cell r="E65">
            <v>2251615.5</v>
          </cell>
          <cell r="J65">
            <v>2178870.5</v>
          </cell>
          <cell r="O65">
            <v>2178870.5</v>
          </cell>
        </row>
        <row r="66">
          <cell r="E66">
            <v>0</v>
          </cell>
          <cell r="J66">
            <v>3118390.5</v>
          </cell>
          <cell r="O66">
            <v>3118390.5</v>
          </cell>
        </row>
        <row r="67">
          <cell r="E67">
            <v>16037891</v>
          </cell>
          <cell r="J67">
            <v>14382837</v>
          </cell>
          <cell r="O67">
            <v>14382837</v>
          </cell>
        </row>
        <row r="68">
          <cell r="E68">
            <v>1382141.5</v>
          </cell>
          <cell r="J68">
            <v>3000000</v>
          </cell>
          <cell r="O68">
            <v>3000000</v>
          </cell>
        </row>
        <row r="69">
          <cell r="E69">
            <v>0</v>
          </cell>
          <cell r="J69">
            <v>0</v>
          </cell>
          <cell r="O69">
            <v>0</v>
          </cell>
        </row>
        <row r="70">
          <cell r="E70">
            <v>0</v>
          </cell>
          <cell r="J70">
            <v>900000</v>
          </cell>
          <cell r="O70">
            <v>900000</v>
          </cell>
        </row>
        <row r="71">
          <cell r="E71">
            <v>747656.5</v>
          </cell>
          <cell r="J71">
            <v>775320</v>
          </cell>
          <cell r="O71">
            <v>775320</v>
          </cell>
        </row>
        <row r="72">
          <cell r="E72">
            <v>0</v>
          </cell>
          <cell r="J72">
            <v>0</v>
          </cell>
          <cell r="O72">
            <v>0</v>
          </cell>
        </row>
        <row r="73">
          <cell r="E73">
            <v>0</v>
          </cell>
          <cell r="J73">
            <v>0</v>
          </cell>
          <cell r="O73">
            <v>0</v>
          </cell>
        </row>
        <row r="74">
          <cell r="E74">
            <v>0</v>
          </cell>
          <cell r="J74">
            <v>0</v>
          </cell>
          <cell r="O74">
            <v>0</v>
          </cell>
        </row>
        <row r="75">
          <cell r="E75">
            <v>0</v>
          </cell>
          <cell r="J75">
            <v>0</v>
          </cell>
          <cell r="O75">
            <v>0</v>
          </cell>
        </row>
        <row r="76">
          <cell r="E76">
            <v>0</v>
          </cell>
          <cell r="J76">
            <v>0</v>
          </cell>
          <cell r="O76">
            <v>0</v>
          </cell>
        </row>
        <row r="77">
          <cell r="E77">
            <v>3625000</v>
          </cell>
          <cell r="J77">
            <v>0</v>
          </cell>
          <cell r="O77">
            <v>0</v>
          </cell>
        </row>
        <row r="78">
          <cell r="E78">
            <v>0</v>
          </cell>
          <cell r="J78">
            <v>0</v>
          </cell>
          <cell r="O78">
            <v>0</v>
          </cell>
        </row>
        <row r="79">
          <cell r="E79">
            <v>5956638.5</v>
          </cell>
          <cell r="J79">
            <v>6213128</v>
          </cell>
          <cell r="O79">
            <v>6213128</v>
          </cell>
        </row>
        <row r="102">
          <cell r="J102">
            <v>4410000000</v>
          </cell>
          <cell r="O102">
            <v>4590000000</v>
          </cell>
          <cell r="R102">
            <v>285233435</v>
          </cell>
          <cell r="S102">
            <v>356744303</v>
          </cell>
          <cell r="T102">
            <v>4650000000</v>
          </cell>
          <cell r="W102">
            <v>285233435</v>
          </cell>
          <cell r="X102">
            <v>356744303</v>
          </cell>
          <cell r="Y102">
            <v>4650000000</v>
          </cell>
        </row>
        <row r="103">
          <cell r="J103">
            <v>146704058.62</v>
          </cell>
          <cell r="O103">
            <v>152691979.38</v>
          </cell>
          <cell r="S103">
            <v>153661611.5</v>
          </cell>
          <cell r="T103">
            <v>153661611.5</v>
          </cell>
          <cell r="X103">
            <v>153661611.5</v>
          </cell>
          <cell r="Y103">
            <v>153661611.5</v>
          </cell>
        </row>
        <row r="104">
          <cell r="J104">
            <v>670220.53</v>
          </cell>
          <cell r="O104">
            <v>697576.47</v>
          </cell>
          <cell r="T104">
            <v>740411.5</v>
          </cell>
          <cell r="Y104">
            <v>740411.5</v>
          </cell>
        </row>
        <row r="105">
          <cell r="J105">
            <v>6568021.25</v>
          </cell>
          <cell r="O105">
            <v>6836103.75</v>
          </cell>
          <cell r="T105">
            <v>10250172.5</v>
          </cell>
          <cell r="Y105">
            <v>10250172.5</v>
          </cell>
        </row>
        <row r="106">
          <cell r="J106">
            <v>0</v>
          </cell>
          <cell r="O106">
            <v>150000000</v>
          </cell>
          <cell r="S106">
            <v>390076250</v>
          </cell>
          <cell r="T106">
            <v>390076250</v>
          </cell>
          <cell r="X106">
            <v>390076250</v>
          </cell>
          <cell r="Y106">
            <v>390076250</v>
          </cell>
        </row>
        <row r="107">
          <cell r="J107">
            <v>66549.350000000006</v>
          </cell>
          <cell r="O107">
            <v>69265.649999999994</v>
          </cell>
          <cell r="T107">
            <v>141655.5</v>
          </cell>
          <cell r="Y107">
            <v>141655.5</v>
          </cell>
        </row>
        <row r="108">
          <cell r="J108">
            <v>18375</v>
          </cell>
          <cell r="O108">
            <v>19125</v>
          </cell>
          <cell r="T108">
            <v>39112.5</v>
          </cell>
          <cell r="Y108">
            <v>39112.5</v>
          </cell>
        </row>
        <row r="109">
          <cell r="J109">
            <v>756209.65</v>
          </cell>
          <cell r="O109">
            <v>787075.35</v>
          </cell>
          <cell r="T109">
            <v>1429994</v>
          </cell>
          <cell r="Y109">
            <v>1429994</v>
          </cell>
        </row>
        <row r="110">
          <cell r="J110">
            <v>791158.4099999998</v>
          </cell>
          <cell r="O110">
            <v>823450.58999999973</v>
          </cell>
          <cell r="T110">
            <v>1684037</v>
          </cell>
          <cell r="Y110">
            <v>1684037</v>
          </cell>
        </row>
        <row r="111">
          <cell r="J111">
            <v>2051065.52</v>
          </cell>
          <cell r="O111">
            <v>2134782.48</v>
          </cell>
          <cell r="S111">
            <v>1508661</v>
          </cell>
          <cell r="T111">
            <v>2246369.5</v>
          </cell>
          <cell r="X111">
            <v>1508661</v>
          </cell>
          <cell r="Y111">
            <v>2246369.5</v>
          </cell>
        </row>
        <row r="112">
          <cell r="J112">
            <v>1586075.6099999999</v>
          </cell>
          <cell r="O112">
            <v>1650813.3900000001</v>
          </cell>
          <cell r="T112">
            <v>3376075.5</v>
          </cell>
          <cell r="Y112">
            <v>3376075.5</v>
          </cell>
        </row>
        <row r="113">
          <cell r="J113">
            <v>12622222.619999999</v>
          </cell>
          <cell r="O113">
            <v>13137415.380000001</v>
          </cell>
          <cell r="T113">
            <v>14697240.5</v>
          </cell>
          <cell r="Y113">
            <v>14697240.5</v>
          </cell>
        </row>
        <row r="114">
          <cell r="J114">
            <v>3051720</v>
          </cell>
          <cell r="O114">
            <v>6986280</v>
          </cell>
          <cell r="S114">
            <v>3973830</v>
          </cell>
          <cell r="T114">
            <v>7221732</v>
          </cell>
          <cell r="X114">
            <v>3973830</v>
          </cell>
          <cell r="Y114">
            <v>7221732</v>
          </cell>
        </row>
        <row r="115">
          <cell r="J115">
            <v>0</v>
          </cell>
          <cell r="O115">
            <v>1000000</v>
          </cell>
          <cell r="S115">
            <v>1043000</v>
          </cell>
          <cell r="T115">
            <v>1043000</v>
          </cell>
          <cell r="X115">
            <v>1043000</v>
          </cell>
          <cell r="Y115">
            <v>1043000</v>
          </cell>
        </row>
        <row r="116">
          <cell r="J116">
            <v>882000</v>
          </cell>
          <cell r="O116">
            <v>4108000</v>
          </cell>
          <cell r="S116">
            <v>3327170</v>
          </cell>
          <cell r="T116">
            <v>3327170</v>
          </cell>
          <cell r="X116">
            <v>3327170</v>
          </cell>
          <cell r="Y116">
            <v>3327170</v>
          </cell>
        </row>
        <row r="117">
          <cell r="J117">
            <v>788686.36</v>
          </cell>
          <cell r="O117">
            <v>820877.64</v>
          </cell>
          <cell r="T117">
            <v>839387.5</v>
          </cell>
          <cell r="Y117">
            <v>839387.5</v>
          </cell>
        </row>
        <row r="118">
          <cell r="J118">
            <v>0</v>
          </cell>
          <cell r="O118">
            <v>1533180</v>
          </cell>
          <cell r="S118">
            <v>1825250</v>
          </cell>
          <cell r="T118">
            <v>1825250</v>
          </cell>
          <cell r="X118">
            <v>1825250</v>
          </cell>
          <cell r="Y118">
            <v>1825250</v>
          </cell>
        </row>
        <row r="119">
          <cell r="J119">
            <v>0</v>
          </cell>
          <cell r="O119">
            <v>1000000</v>
          </cell>
          <cell r="S119">
            <v>1043000</v>
          </cell>
          <cell r="T119">
            <v>1043000</v>
          </cell>
          <cell r="X119">
            <v>1043000</v>
          </cell>
          <cell r="Y119">
            <v>1043000</v>
          </cell>
        </row>
        <row r="120">
          <cell r="J120">
            <v>0</v>
          </cell>
          <cell r="O120">
            <v>4000000</v>
          </cell>
          <cell r="S120">
            <v>12516000</v>
          </cell>
          <cell r="T120">
            <v>12516000</v>
          </cell>
          <cell r="X120">
            <v>12516000</v>
          </cell>
          <cell r="Y120">
            <v>12516000</v>
          </cell>
        </row>
        <row r="121">
          <cell r="J121">
            <v>0</v>
          </cell>
          <cell r="O121">
            <v>20000000</v>
          </cell>
          <cell r="S121">
            <v>20541600</v>
          </cell>
          <cell r="T121">
            <v>20541600</v>
          </cell>
          <cell r="X121">
            <v>20541600</v>
          </cell>
          <cell r="Y121">
            <v>20541600</v>
          </cell>
        </row>
        <row r="122">
          <cell r="J122">
            <v>0</v>
          </cell>
          <cell r="O122">
            <v>1725119</v>
          </cell>
          <cell r="S122">
            <v>1799299</v>
          </cell>
          <cell r="T122">
            <v>1799299</v>
          </cell>
          <cell r="X122">
            <v>1799299</v>
          </cell>
          <cell r="Y122">
            <v>1799299</v>
          </cell>
        </row>
        <row r="123">
          <cell r="J123">
            <v>0</v>
          </cell>
          <cell r="O123">
            <v>14723271</v>
          </cell>
          <cell r="S123">
            <v>15645000</v>
          </cell>
          <cell r="T123">
            <v>15645000</v>
          </cell>
          <cell r="X123">
            <v>15645000</v>
          </cell>
          <cell r="Y123">
            <v>15645000</v>
          </cell>
        </row>
        <row r="124">
          <cell r="J124">
            <v>0</v>
          </cell>
          <cell r="O124">
            <v>3000000</v>
          </cell>
          <cell r="S124">
            <v>3129000</v>
          </cell>
          <cell r="T124">
            <v>3129000</v>
          </cell>
          <cell r="X124">
            <v>3129000</v>
          </cell>
          <cell r="Y124">
            <v>3129000</v>
          </cell>
        </row>
        <row r="125">
          <cell r="J125">
            <v>5648621.5099999998</v>
          </cell>
          <cell r="O125">
            <v>5879177.4900000002</v>
          </cell>
          <cell r="T125">
            <v>7157851</v>
          </cell>
          <cell r="Y125">
            <v>7157851</v>
          </cell>
        </row>
        <row r="129">
          <cell r="J129">
            <v>322946821.5</v>
          </cell>
          <cell r="O129">
            <v>322946821.5</v>
          </cell>
          <cell r="S129">
            <v>0</v>
          </cell>
          <cell r="T129">
            <v>336571281.5</v>
          </cell>
          <cell r="X129">
            <v>0</v>
          </cell>
          <cell r="Y129">
            <v>336571281.5</v>
          </cell>
        </row>
        <row r="130">
          <cell r="J130">
            <v>418674797.5</v>
          </cell>
          <cell r="O130">
            <v>418674797.5</v>
          </cell>
          <cell r="T130">
            <v>443043330.5</v>
          </cell>
          <cell r="Y130">
            <v>443043330.5</v>
          </cell>
        </row>
        <row r="131">
          <cell r="J131">
            <v>22313758</v>
          </cell>
          <cell r="O131">
            <v>22313758</v>
          </cell>
          <cell r="T131">
            <v>22543393.5</v>
          </cell>
          <cell r="Y131">
            <v>22543393.5</v>
          </cell>
        </row>
        <row r="132">
          <cell r="J132">
            <v>37139632</v>
          </cell>
          <cell r="O132">
            <v>37139632</v>
          </cell>
          <cell r="T132">
            <v>40264581.5</v>
          </cell>
          <cell r="Y132">
            <v>40264581.5</v>
          </cell>
        </row>
        <row r="133">
          <cell r="J133">
            <v>49954095</v>
          </cell>
          <cell r="O133">
            <v>49954095</v>
          </cell>
          <cell r="R133">
            <v>24396500</v>
          </cell>
          <cell r="T133">
            <v>54043451</v>
          </cell>
          <cell r="W133">
            <v>24396500</v>
          </cell>
          <cell r="Y133">
            <v>54043451</v>
          </cell>
        </row>
        <row r="134">
          <cell r="J134">
            <v>5569220</v>
          </cell>
          <cell r="O134">
            <v>5569220</v>
          </cell>
          <cell r="T134">
            <v>6047740</v>
          </cell>
          <cell r="Y134">
            <v>6047740</v>
          </cell>
        </row>
        <row r="135">
          <cell r="J135">
            <v>32759877.5</v>
          </cell>
          <cell r="O135">
            <v>32759877.5</v>
          </cell>
          <cell r="T135">
            <v>33792691</v>
          </cell>
          <cell r="Y135">
            <v>33792691</v>
          </cell>
        </row>
        <row r="136">
          <cell r="J136">
            <v>976605.5</v>
          </cell>
          <cell r="O136">
            <v>976605.5</v>
          </cell>
          <cell r="T136">
            <v>633427</v>
          </cell>
          <cell r="Y136">
            <v>633427</v>
          </cell>
        </row>
        <row r="137">
          <cell r="J137">
            <v>82089914</v>
          </cell>
          <cell r="O137">
            <v>82089914</v>
          </cell>
          <cell r="R137">
            <v>20860000</v>
          </cell>
          <cell r="S137">
            <v>7650100</v>
          </cell>
          <cell r="T137">
            <v>85619780.5</v>
          </cell>
          <cell r="W137">
            <v>20860000</v>
          </cell>
          <cell r="X137">
            <v>7650100</v>
          </cell>
          <cell r="Y137">
            <v>85619780.5</v>
          </cell>
        </row>
        <row r="138">
          <cell r="J138">
            <v>5917258.5</v>
          </cell>
          <cell r="O138">
            <v>5917258.5</v>
          </cell>
          <cell r="R138">
            <v>6766000</v>
          </cell>
          <cell r="T138">
            <v>6766000</v>
          </cell>
          <cell r="W138">
            <v>6766000</v>
          </cell>
          <cell r="Y138">
            <v>6766000</v>
          </cell>
        </row>
      </sheetData>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quot;WiltfonM&quot;" refreshedDate="44740.745139583334" createdVersion="6" refreshedVersion="6" minRefreshableVersion="3" recordCount="1244">
  <cacheSource type="worksheet">
    <worksheetSource ref="A7:H1500" sheet="2021-22 High_Poverty schools"/>
  </cacheSource>
  <cacheFields count="8">
    <cacheField name="Dist_ID" numFmtId="0">
      <sharedItems containsString="0" containsBlank="1" containsNumber="1" containsInteger="1" minValue="1894" maxValue="4131" count="178">
        <n v="1894"/>
        <n v="1895"/>
        <n v="1897"/>
        <n v="1898"/>
        <n v="1899"/>
        <n v="1900"/>
        <n v="1901"/>
        <n v="1922"/>
        <n v="1923"/>
        <n v="1924"/>
        <n v="1925"/>
        <n v="1926"/>
        <n v="1927"/>
        <n v="1928"/>
        <n v="1929"/>
        <n v="1930"/>
        <n v="1931"/>
        <n v="1933"/>
        <n v="1934"/>
        <n v="1935"/>
        <n v="1936"/>
        <n v="1944"/>
        <n v="1945"/>
        <n v="1946"/>
        <n v="1947"/>
        <n v="1948"/>
        <n v="1964"/>
        <n v="1965"/>
        <n v="1966"/>
        <n v="1967"/>
        <n v="1968"/>
        <n v="1969"/>
        <n v="1970"/>
        <n v="1972"/>
        <n v="1973"/>
        <n v="1974"/>
        <n v="1976"/>
        <n v="1977"/>
        <n v="1978"/>
        <n v="1990"/>
        <n v="1991"/>
        <n v="1992"/>
        <n v="1993"/>
        <n v="1994"/>
        <n v="1995"/>
        <n v="1996"/>
        <n v="1997"/>
        <n v="1998"/>
        <n v="1999"/>
        <n v="2000"/>
        <n v="2001"/>
        <n v="2002"/>
        <n v="2003"/>
        <n v="2005"/>
        <n v="2006"/>
        <n v="2008"/>
        <n v="2009"/>
        <n v="2010"/>
        <n v="2011"/>
        <n v="2012"/>
        <n v="2014"/>
        <n v="2015"/>
        <n v="2023"/>
        <n v="2024"/>
        <n v="2039"/>
        <n v="2041"/>
        <n v="2042"/>
        <n v="2043"/>
        <n v="2044"/>
        <n v="2045"/>
        <n v="2046"/>
        <n v="2048"/>
        <n v="2050"/>
        <n v="2053"/>
        <n v="2054"/>
        <n v="2055"/>
        <n v="2056"/>
        <n v="2057"/>
        <n v="2059"/>
        <n v="2061"/>
        <n v="2081"/>
        <n v="2082"/>
        <n v="2083"/>
        <n v="2084"/>
        <n v="2085"/>
        <n v="2086"/>
        <n v="2087"/>
        <n v="2088"/>
        <n v="2089"/>
        <n v="2090"/>
        <n v="2091"/>
        <n v="2092"/>
        <n v="2093"/>
        <n v="2094"/>
        <n v="2095"/>
        <n v="2096"/>
        <n v="2097"/>
        <n v="2099"/>
        <n v="2100"/>
        <n v="2101"/>
        <n v="2102"/>
        <n v="2103"/>
        <n v="2104"/>
        <n v="2105"/>
        <n v="2107"/>
        <n v="2108"/>
        <n v="2110"/>
        <n v="2111"/>
        <n v="2113"/>
        <n v="2114"/>
        <n v="2116"/>
        <n v="2137"/>
        <n v="2138"/>
        <n v="2139"/>
        <n v="2140"/>
        <n v="2141"/>
        <n v="2142"/>
        <n v="2143"/>
        <n v="2144"/>
        <n v="2145"/>
        <n v="2146"/>
        <n v="2147"/>
        <n v="2180"/>
        <n v="2181"/>
        <n v="2182"/>
        <n v="2183"/>
        <n v="2185"/>
        <n v="2186"/>
        <n v="2187"/>
        <n v="2188"/>
        <n v="2190"/>
        <n v="2191"/>
        <n v="2192"/>
        <n v="2193"/>
        <n v="2195"/>
        <n v="2197"/>
        <n v="2198"/>
        <n v="2199"/>
        <n v="2201"/>
        <n v="2202"/>
        <n v="2203"/>
        <n v="2204"/>
        <n v="2205"/>
        <n v="2206"/>
        <n v="2207"/>
        <n v="2208"/>
        <n v="2209"/>
        <n v="2212"/>
        <n v="2213"/>
        <n v="2214"/>
        <n v="2215"/>
        <n v="2216"/>
        <n v="2217"/>
        <n v="2219"/>
        <n v="2220"/>
        <n v="2221"/>
        <n v="2225"/>
        <n v="2229"/>
        <n v="2239"/>
        <n v="2240"/>
        <n v="2241"/>
        <n v="2242"/>
        <n v="2243"/>
        <n v="2244"/>
        <n v="2245"/>
        <n v="2247"/>
        <n v="2248"/>
        <n v="2249"/>
        <n v="2251"/>
        <n v="2252"/>
        <n v="2253"/>
        <n v="2254"/>
        <n v="2255"/>
        <n v="2256"/>
        <n v="2257"/>
        <n v="2262"/>
        <n v="4131"/>
        <m/>
      </sharedItems>
    </cacheField>
    <cacheField name="NCES LEA ID" numFmtId="0">
      <sharedItems containsString="0" containsBlank="1" containsNumber="1" containsInteger="1" minValue="4100003" maxValue="4113650"/>
    </cacheField>
    <cacheField name="District" numFmtId="0">
      <sharedItems containsBlank="1" count="178">
        <s v="Baker SD 5J"/>
        <s v="Huntington SD 16J"/>
        <s v="Pine Eagle SD 61"/>
        <s v="Monroe SD 1J"/>
        <s v="Alsea SD 7J"/>
        <s v="Philomath SD 17J"/>
        <s v="Corvallis SD 509J"/>
        <s v="West Linn-Wilsonville SD 3J"/>
        <s v="Lake Oswego SD 7J"/>
        <s v="North Clackamas SD 12"/>
        <s v="Molalla River SD 35"/>
        <s v="Oregon Trail SD 46"/>
        <s v="Colton SD 53"/>
        <s v="Oregon City SD 62"/>
        <s v="Canby SD 86"/>
        <s v="Estacada SD 108"/>
        <s v="Gladstone SD 115"/>
        <s v="Astoria SD 1"/>
        <s v="Jewell SD 8"/>
        <s v="Seaside SD 10"/>
        <s v="Warrenton-Hammond SD 30"/>
        <s v="Scappoose SD 1J"/>
        <s v="Clatskanie SD 6J"/>
        <s v="Rainier SD 13"/>
        <s v="Vernonia SD 47J"/>
        <s v="St Helens SD 502"/>
        <s v="Coquille SD 8"/>
        <s v="Coos Bay SD 9"/>
        <s v="North Bend SD 13"/>
        <s v="Powers SD 31"/>
        <s v="Myrtle Point SD 41"/>
        <s v="Bandon SD 54"/>
        <s v="Crook County SD"/>
        <s v="Central Curry SD 1"/>
        <s v="Port Orford-Langlois SD 2CJ"/>
        <s v="Brookings-Harbor SD 17C"/>
        <s v="Bend-LaPine Administrative SD 1"/>
        <s v="Redmond SD 2J"/>
        <s v="Sisters SD 6"/>
        <s v="Oakland SD 1"/>
        <s v="Douglas County SD 4"/>
        <s v="Glide SD 12"/>
        <s v="Douglas County SD 15"/>
        <s v="South Umpqua SD 19"/>
        <s v="Camas Valley SD 21J"/>
        <s v="North Douglas SD 22"/>
        <s v="Yoncalla SD 32"/>
        <s v="Elkton SD 34"/>
        <s v="Riddle SD 70"/>
        <s v="Glendale SD 77"/>
        <s v="Reedsport SD 105"/>
        <s v="Winston-Dillard SD 116"/>
        <s v="Sutherlin SD 130"/>
        <s v="Arlington SD 3"/>
        <s v="Condon SD 25J"/>
        <s v="John Day SD 3"/>
        <s v="Prairie City SD 4"/>
        <s v="Monument SD 8"/>
        <s v="Dayville SD 16J"/>
        <s v="Long Creek SD 17"/>
        <s v="Harney County SD 3"/>
        <s v="Harney County SD 4"/>
        <s v="Harney County Union High SD 1J"/>
        <s v="Hood River County SD"/>
        <s v="Phoenix-Talent SD 4"/>
        <s v="Ashland SD 5"/>
        <s v="Central Point SD 6"/>
        <s v="Eagle Point SD 9"/>
        <s v="Rogue River SD 35"/>
        <s v="Prospect SD 59"/>
        <s v="Butte Falls SD 91"/>
        <s v="Medford SD 549C"/>
        <s v="Culver SD 4"/>
        <s v="Jefferson County SD 509J"/>
        <s v="Grants Pass SD 7"/>
        <s v="Three Rivers/Josephine County SD"/>
        <s v="Klamath Falls City Schools"/>
        <s v="Klamath County SD"/>
        <s v="Lake County SD 7"/>
        <s v="North Lake SD 14"/>
        <s v="Pleasant Hill SD 1"/>
        <s v="Eugene SD 4J"/>
        <s v="Springfield SD 19"/>
        <s v="Fern Ridge SD 28J"/>
        <s v="Mapleton SD 32"/>
        <s v="Creswell SD 40"/>
        <s v="South Lane SD 45J3"/>
        <s v="Bethel SD 52"/>
        <s v="Crow-Applegate-Lorane SD 66"/>
        <s v="McKenzie SD 68"/>
        <s v="Junction City SD 69"/>
        <s v="Lowell SD 71"/>
        <s v="Oakridge SD 76"/>
        <s v="Marcola SD 79J"/>
        <s v="Blachly SD 90"/>
        <s v="Siuslaw SD 97J"/>
        <s v="Lincoln County SD"/>
        <s v="Harrisburg SD 7J"/>
        <s v="Greater Albany Public SD 8J"/>
        <s v="Lebanon Community SD 9"/>
        <s v="Sweet Home SD 55"/>
        <s v="Scio SD 95"/>
        <s v="Santiam Canyon SD 129J"/>
        <s v="Central Linn SD 552"/>
        <s v="Jordan Valley SD 3"/>
        <s v="Ontario SD 8C"/>
        <s v="Nyssa SD 26"/>
        <s v="Annex SD 29"/>
        <s v="Adrian SD 61"/>
        <s v="Harper SD 66"/>
        <s v="Vale SD 84"/>
        <s v="Gervais SD 1"/>
        <s v="Silver Falls SD 4J"/>
        <s v="Cascade SD 5"/>
        <s v="Jefferson SD 14J"/>
        <s v="North Marion SD 15"/>
        <s v="Salem-Keizer SD 24J"/>
        <s v="North Santiam SD 29J"/>
        <s v="St Paul SD 45"/>
        <s v="Mt Angel SD 91"/>
        <s v="Woodburn SD 103"/>
        <s v="Morrow SD 1"/>
        <s v="Portland SD 1J"/>
        <s v="Parkrose SD 3"/>
        <s v="Reynolds SD 7"/>
        <s v="Gresham-Barlow SD 10J"/>
        <s v="Centennial SD 28J"/>
        <s v="Corbett SD 39"/>
        <s v="David Douglas SD 40"/>
        <s v="Riverdale SD 51J"/>
        <s v="Dallas SD 2"/>
        <s v="Central SD 13J"/>
        <s v="Perrydale SD 21"/>
        <s v="Falls City SD 57"/>
        <s v="Sherman County SD"/>
        <s v="Tillamook SD 9"/>
        <s v="Neah-Kah-Nie SD 56"/>
        <s v="Nestucca Valley SD 101J"/>
        <s v="Helix SD 1"/>
        <s v="Pilot Rock SD 2"/>
        <s v="Echo SD 5"/>
        <s v="Umatilla SD 6R"/>
        <s v="Milton-Freewater Unified SD 7"/>
        <s v="Hermiston SD 8"/>
        <s v="Pendleton SD 16"/>
        <s v="Athena-Weston SD 29RJ"/>
        <s v="Stanfield SD 61"/>
        <s v="La Grande SD 1"/>
        <s v="Union SD 5"/>
        <s v="North Powder SD 8J"/>
        <s v="Imbler SD 11"/>
        <s v="Cove SD 15"/>
        <s v="Elgin SD 23"/>
        <s v="Joseph SD 6"/>
        <s v="Wallowa SD 12"/>
        <s v="Enterprise SD 21"/>
        <s v="South Wasco County SD 1"/>
        <s v="Dufur SD 29"/>
        <s v="Hillsboro SD 1J"/>
        <s v="Banks SD 13"/>
        <s v="Forest Grove SD 15"/>
        <s v="Tigard-Tualatin SD 23J"/>
        <s v="Beaverton SD 48J"/>
        <s v="Sherwood SD 88J"/>
        <s v="Gaston SD 511J"/>
        <s v="Spray SD 1"/>
        <s v="Fossil SD 21J"/>
        <s v="Mitchell SD 55"/>
        <s v="Yamhill-Carlton SD 1"/>
        <s v="Amity SD 4J"/>
        <s v="Dayton SD 8"/>
        <s v="Newberg SD 29J"/>
        <s v="Willamina SD 30J"/>
        <s v="McMinnville SD 40"/>
        <s v="Sheridan SD 48J"/>
        <s v="Knappa SD 4"/>
        <s v="North Wasco County SD 21"/>
        <m/>
      </sharedItems>
    </cacheField>
    <cacheField name="School Inst ID" numFmtId="0">
      <sharedItems containsString="0" containsBlank="1" containsNumber="1" containsInteger="1" minValue="1" maxValue="5690"/>
    </cacheField>
    <cacheField name="School" numFmtId="0">
      <sharedItems containsBlank="1"/>
    </cacheField>
    <cacheField name="Public Enrollment" numFmtId="0">
      <sharedItems containsString="0" containsBlank="1" containsNumber="1" containsInteger="1" minValue="1" maxValue="3210"/>
    </cacheField>
    <cacheField name="Public Poverty Count" numFmtId="0">
      <sharedItems containsString="0" containsBlank="1" containsNumber="1" containsInteger="1" minValue="0" maxValue="1206"/>
    </cacheField>
    <cacheField name="Public % Poverty" numFmtId="0">
      <sharedItems containsString="0" containsBlank="1" containsNumb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44">
  <r>
    <x v="0"/>
    <n v="4101710"/>
    <x v="0"/>
    <n v="2"/>
    <s v="Brooklyn Primary"/>
    <n v="272"/>
    <n v="150"/>
    <n v="0.55147058823529416"/>
  </r>
  <r>
    <x v="0"/>
    <n v="4101710"/>
    <x v="0"/>
    <n v="5604"/>
    <s v="Baker Virtual Academy"/>
    <n v="112"/>
    <n v="60"/>
    <n v="0.5357142857142857"/>
  </r>
  <r>
    <x v="0"/>
    <n v="4101710"/>
    <x v="0"/>
    <n v="5509"/>
    <s v="Baker Early Learning Center"/>
    <n v="70"/>
    <n v="37"/>
    <n v="0.52857142857142858"/>
  </r>
  <r>
    <x v="0"/>
    <n v="4101710"/>
    <x v="0"/>
    <n v="7"/>
    <s v="South Baker Intermediate"/>
    <n v="260"/>
    <n v="124"/>
    <n v="0.47692307692307695"/>
  </r>
  <r>
    <x v="0"/>
    <n v="4101710"/>
    <x v="0"/>
    <n v="4728"/>
    <s v="Baker Web Academy"/>
    <n v="2730"/>
    <n v="1110"/>
    <n v="0.40659340659340659"/>
  </r>
  <r>
    <x v="0"/>
    <n v="4101710"/>
    <x v="0"/>
    <n v="3493"/>
    <s v="Eagle Cap Innovative Jr/Sr High School"/>
    <n v="161"/>
    <n v="64"/>
    <n v="0.39751552795031053"/>
  </r>
  <r>
    <x v="0"/>
    <n v="4101710"/>
    <x v="0"/>
    <n v="8"/>
    <s v="Baker High"/>
    <n v="379"/>
    <n v="143"/>
    <n v="0.37730870712401055"/>
  </r>
  <r>
    <x v="0"/>
    <n v="4101710"/>
    <x v="0"/>
    <n v="1"/>
    <s v="Baker Middle School"/>
    <n v="261"/>
    <n v="93"/>
    <n v="0.35632183908045978"/>
  </r>
  <r>
    <x v="0"/>
    <n v="4101710"/>
    <x v="0"/>
    <n v="4759"/>
    <s v="Baker Early College"/>
    <n v="364"/>
    <n v="112"/>
    <n v="0.30769230769230771"/>
  </r>
  <r>
    <x v="0"/>
    <n v="4101710"/>
    <x v="0"/>
    <n v="4"/>
    <s v="Haines Elem"/>
    <n v="110"/>
    <n v="23"/>
    <n v="0.20909090909090908"/>
  </r>
  <r>
    <x v="0"/>
    <n v="4101710"/>
    <x v="0"/>
    <n v="5"/>
    <s v="Keating Elem"/>
    <n v="19"/>
    <n v="2"/>
    <n v="0.10526315789473684"/>
  </r>
  <r>
    <x v="0"/>
    <n v="4101710"/>
    <x v="0"/>
    <n v="5491"/>
    <s v="Oregon International School"/>
    <n v="1"/>
    <n v="0"/>
    <n v="0"/>
  </r>
  <r>
    <x v="1"/>
    <n v="4106600"/>
    <x v="1"/>
    <n v="3351"/>
    <s v="Huntington School"/>
    <n v="85"/>
    <n v="85"/>
    <n v="1"/>
  </r>
  <r>
    <x v="2"/>
    <n v="4109720"/>
    <x v="2"/>
    <n v="15"/>
    <s v="Pine Eagle Charter"/>
    <n v="196"/>
    <n v="115"/>
    <n v="0.58673469387755106"/>
  </r>
  <r>
    <x v="3"/>
    <n v="4108430"/>
    <x v="3"/>
    <n v="1321"/>
    <s v="Monroe Grade"/>
    <n v="255"/>
    <n v="107"/>
    <n v="0.41960784313725491"/>
  </r>
  <r>
    <x v="3"/>
    <n v="4108430"/>
    <x v="3"/>
    <n v="43"/>
    <s v="Monroe High"/>
    <n v="119"/>
    <n v="39"/>
    <n v="0.32773109243697479"/>
  </r>
  <r>
    <x v="4"/>
    <n v="4101200"/>
    <x v="4"/>
    <n v="17"/>
    <s v="Alsea Charter School"/>
    <n v="256"/>
    <n v="130"/>
    <n v="0.5078125"/>
  </r>
  <r>
    <x v="5"/>
    <n v="4109600"/>
    <x v="5"/>
    <n v="5492"/>
    <s v="Philomath Academy"/>
    <n v="97"/>
    <n v="30"/>
    <n v="0.30927835051546393"/>
  </r>
  <r>
    <x v="5"/>
    <n v="4109600"/>
    <x v="5"/>
    <n v="3440"/>
    <s v="Kings Valley Charter"/>
    <n v="193"/>
    <n v="53"/>
    <n v="0.27461139896373055"/>
  </r>
  <r>
    <x v="5"/>
    <n v="4109600"/>
    <x v="5"/>
    <n v="20"/>
    <s v="Philomath Elem"/>
    <n v="331"/>
    <n v="75"/>
    <n v="0.22658610271903323"/>
  </r>
  <r>
    <x v="5"/>
    <n v="4109600"/>
    <x v="5"/>
    <n v="21"/>
    <s v="Philomath Middle"/>
    <n v="338"/>
    <n v="75"/>
    <n v="0.22189349112426035"/>
  </r>
  <r>
    <x v="5"/>
    <n v="4109600"/>
    <x v="5"/>
    <n v="3162"/>
    <s v="Clemens Primary"/>
    <n v="163"/>
    <n v="34"/>
    <n v="0.20858895705521471"/>
  </r>
  <r>
    <x v="5"/>
    <n v="4109600"/>
    <x v="5"/>
    <n v="22"/>
    <s v="Philomath High"/>
    <n v="416"/>
    <n v="73"/>
    <n v="0.17548076923076922"/>
  </r>
  <r>
    <x v="5"/>
    <n v="4109600"/>
    <x v="5"/>
    <n v="18"/>
    <s v="Blodgett Elem"/>
    <n v="21"/>
    <n v="3"/>
    <n v="0.14285714285714285"/>
  </r>
  <r>
    <x v="6"/>
    <n v="4103480"/>
    <x v="6"/>
    <n v="30"/>
    <s v="Garfield Elem"/>
    <n v="448"/>
    <n v="260"/>
    <n v="0.5803571428571429"/>
  </r>
  <r>
    <x v="6"/>
    <n v="4103480"/>
    <x v="6"/>
    <n v="39"/>
    <s v="Letitia Carson Elementary"/>
    <n v="414"/>
    <n v="231"/>
    <n v="0.55797101449275366"/>
  </r>
  <r>
    <x v="6"/>
    <n v="4103480"/>
    <x v="6"/>
    <n v="36"/>
    <s v="Lincoln Elem"/>
    <n v="376"/>
    <n v="179"/>
    <n v="0.47606382978723405"/>
  </r>
  <r>
    <x v="6"/>
    <n v="4103480"/>
    <x v="6"/>
    <n v="38"/>
    <s v="Linus Pauling Middle"/>
    <n v="798"/>
    <n v="355"/>
    <n v="0.44486215538847118"/>
  </r>
  <r>
    <x v="6"/>
    <n v="4103480"/>
    <x v="6"/>
    <n v="37"/>
    <s v="Mt View Elem"/>
    <n v="291"/>
    <n v="126"/>
    <n v="0.4329896907216495"/>
  </r>
  <r>
    <x v="6"/>
    <n v="4103480"/>
    <x v="6"/>
    <n v="40"/>
    <s v="Corvallis High"/>
    <n v="1210"/>
    <n v="477"/>
    <n v="0.39421487603305783"/>
  </r>
  <r>
    <x v="6"/>
    <n v="4103480"/>
    <x v="6"/>
    <n v="28"/>
    <s v="Cheldelin Middle"/>
    <n v="618"/>
    <n v="182"/>
    <n v="0.29449838187702265"/>
  </r>
  <r>
    <x v="6"/>
    <n v="4103480"/>
    <x v="6"/>
    <n v="35"/>
    <s v="Kathryn Jones Harrison Elementary"/>
    <n v="346"/>
    <n v="95"/>
    <n v="0.27456647398843931"/>
  </r>
  <r>
    <x v="6"/>
    <n v="4103480"/>
    <x v="6"/>
    <n v="27"/>
    <s v="Adams Elem"/>
    <n v="431"/>
    <n v="107"/>
    <n v="0.24825986078886311"/>
  </r>
  <r>
    <x v="6"/>
    <n v="4103480"/>
    <x v="6"/>
    <n v="41"/>
    <s v="Crescent Valley High"/>
    <n v="914"/>
    <n v="219"/>
    <n v="0.23960612691466082"/>
  </r>
  <r>
    <x v="6"/>
    <n v="4103480"/>
    <x v="6"/>
    <n v="1322"/>
    <s v="Franklin School"/>
    <n v="318"/>
    <n v="67"/>
    <n v="0.21069182389937108"/>
  </r>
  <r>
    <x v="6"/>
    <n v="4103480"/>
    <x v="6"/>
    <n v="33"/>
    <s v="Bessie Coleman Elementary"/>
    <n v="383"/>
    <n v="62"/>
    <n v="0.16187989556135771"/>
  </r>
  <r>
    <x v="6"/>
    <n v="4103480"/>
    <x v="6"/>
    <n v="4637"/>
    <s v="Muddy Creek Charter School"/>
    <n v="98"/>
    <n v="13"/>
    <n v="0.1326530612244898"/>
  </r>
  <r>
    <x v="6"/>
    <n v="4103480"/>
    <x v="6"/>
    <n v="5688"/>
    <s v="Corvallis Online"/>
    <n v="178"/>
    <n v="0"/>
    <n v="0"/>
  </r>
  <r>
    <x v="7"/>
    <n v="4113170"/>
    <x v="7"/>
    <n v="46"/>
    <s v="Inza R Wood Middle"/>
    <n v="528"/>
    <n v="172"/>
    <n v="0.32575757575757575"/>
  </r>
  <r>
    <x v="7"/>
    <n v="4113170"/>
    <x v="7"/>
    <n v="3913"/>
    <s v="Boones Ferry Primary"/>
    <n v="529"/>
    <n v="169"/>
    <n v="0.31947069943289225"/>
  </r>
  <r>
    <x v="7"/>
    <n v="4113170"/>
    <x v="7"/>
    <n v="4773"/>
    <s v="Arts and Technology High"/>
    <n v="80"/>
    <n v="24"/>
    <n v="0.3"/>
  </r>
  <r>
    <x v="7"/>
    <n v="4113170"/>
    <x v="7"/>
    <n v="1272"/>
    <s v="Boeckman Creek Primary"/>
    <n v="452"/>
    <n v="126"/>
    <n v="0.27876106194690264"/>
  </r>
  <r>
    <x v="7"/>
    <n v="4113170"/>
    <x v="7"/>
    <n v="5377"/>
    <s v="Meridian Creek Middle"/>
    <n v="389"/>
    <n v="95"/>
    <n v="0.2442159383033419"/>
  </r>
  <r>
    <x v="7"/>
    <n v="4113170"/>
    <x v="7"/>
    <n v="5056"/>
    <s v="Lowrie Primary"/>
    <n v="483"/>
    <n v="104"/>
    <n v="0.21532091097308489"/>
  </r>
  <r>
    <x v="7"/>
    <n v="4113170"/>
    <x v="7"/>
    <n v="1323"/>
    <s v="Wilsonville High"/>
    <n v="1212"/>
    <n v="258"/>
    <n v="0.21287128712871287"/>
  </r>
  <r>
    <x v="7"/>
    <n v="4113170"/>
    <x v="7"/>
    <n v="1286"/>
    <s v="Willamette Primary"/>
    <n v="461"/>
    <n v="73"/>
    <n v="0.15835140997830802"/>
  </r>
  <r>
    <x v="7"/>
    <n v="4113170"/>
    <x v="7"/>
    <n v="3455"/>
    <s v="Bolton Primary"/>
    <n v="282"/>
    <n v="31"/>
    <n v="0.1099290780141844"/>
  </r>
  <r>
    <x v="7"/>
    <n v="4113170"/>
    <x v="7"/>
    <n v="48"/>
    <s v="Sunset Primary"/>
    <n v="353"/>
    <n v="36"/>
    <n v="0.10198300283286119"/>
  </r>
  <r>
    <x v="7"/>
    <n v="4113170"/>
    <x v="7"/>
    <n v="2787"/>
    <s v="Rosemont Ridge Middle"/>
    <n v="700"/>
    <n v="69"/>
    <n v="9.8571428571428574E-2"/>
  </r>
  <r>
    <x v="7"/>
    <n v="4113170"/>
    <x v="7"/>
    <n v="45"/>
    <s v="Cedaroak Park Primary"/>
    <n v="266"/>
    <n v="25"/>
    <n v="9.3984962406015032E-2"/>
  </r>
  <r>
    <x v="7"/>
    <n v="4113170"/>
    <x v="7"/>
    <n v="1287"/>
    <s v="Athey Creek Middle"/>
    <n v="655"/>
    <n v="60"/>
    <n v="9.1603053435114504E-2"/>
  </r>
  <r>
    <x v="7"/>
    <n v="4113170"/>
    <x v="7"/>
    <n v="51"/>
    <s v="West Linn High"/>
    <n v="1879"/>
    <n v="169"/>
    <n v="8.9941458222458748E-2"/>
  </r>
  <r>
    <x v="7"/>
    <n v="4113170"/>
    <x v="7"/>
    <n v="47"/>
    <s v="Stafford Primary"/>
    <n v="340"/>
    <n v="24"/>
    <n v="7.0588235294117646E-2"/>
  </r>
  <r>
    <x v="7"/>
    <n v="4113170"/>
    <x v="7"/>
    <n v="5057"/>
    <s v="Trillium Creek Primary"/>
    <n v="488"/>
    <n v="32"/>
    <n v="6.5573770491803282E-2"/>
  </r>
  <r>
    <x v="7"/>
    <n v="4113170"/>
    <x v="7"/>
    <n v="3452"/>
    <s v="Three Rivers Charter School"/>
    <n v="109"/>
    <n v="0"/>
    <n v="0"/>
  </r>
  <r>
    <x v="8"/>
    <n v="4107230"/>
    <x v="8"/>
    <n v="5455"/>
    <s v="Harmony Academy"/>
    <n v="23"/>
    <n v="12"/>
    <n v="0.52173913043478259"/>
  </r>
  <r>
    <x v="8"/>
    <n v="4107230"/>
    <x v="8"/>
    <n v="1288"/>
    <s v="Oak Creek Elementary School"/>
    <n v="571"/>
    <n v="60"/>
    <n v="0.10507880910683012"/>
  </r>
  <r>
    <x v="8"/>
    <n v="4107230"/>
    <x v="8"/>
    <n v="59"/>
    <s v="Lake Oswego Middle"/>
    <n v="864"/>
    <n v="66"/>
    <n v="7.6388888888888895E-2"/>
  </r>
  <r>
    <x v="8"/>
    <n v="4107230"/>
    <x v="8"/>
    <n v="56"/>
    <s v="River Grove Elem"/>
    <n v="568"/>
    <n v="41"/>
    <n v="7.2183098591549297E-2"/>
  </r>
  <r>
    <x v="8"/>
    <n v="4107230"/>
    <x v="8"/>
    <n v="54"/>
    <s v="Hallinan Elem"/>
    <n v="426"/>
    <n v="30"/>
    <n v="7.0422535211267609E-2"/>
  </r>
  <r>
    <x v="8"/>
    <n v="4107230"/>
    <x v="8"/>
    <n v="61"/>
    <s v="Lake Oswego Sr High"/>
    <n v="1274"/>
    <n v="80"/>
    <n v="6.2794348508634218E-2"/>
  </r>
  <r>
    <x v="8"/>
    <n v="4107230"/>
    <x v="8"/>
    <n v="55"/>
    <s v="Lake Grove Elem"/>
    <n v="405"/>
    <n v="24"/>
    <n v="5.9259259259259262E-2"/>
  </r>
  <r>
    <x v="8"/>
    <n v="4107230"/>
    <x v="8"/>
    <n v="62"/>
    <s v="Lakeridge High"/>
    <n v="1222"/>
    <n v="63"/>
    <n v="5.1554828150572829E-2"/>
  </r>
  <r>
    <x v="8"/>
    <n v="4107230"/>
    <x v="8"/>
    <n v="53"/>
    <s v="Forest Hills Elem"/>
    <n v="427"/>
    <n v="22"/>
    <n v="5.1522248243559721E-2"/>
  </r>
  <r>
    <x v="8"/>
    <n v="4107230"/>
    <x v="8"/>
    <n v="60"/>
    <s v="Lakeridge Middle"/>
    <n v="845"/>
    <n v="42"/>
    <n v="4.9704142011834318E-2"/>
  </r>
  <r>
    <x v="8"/>
    <n v="4107230"/>
    <x v="8"/>
    <n v="58"/>
    <s v="Westridge Elem"/>
    <n v="464"/>
    <n v="11"/>
    <n v="2.3706896551724137E-2"/>
  </r>
  <r>
    <x v="8"/>
    <n v="4107230"/>
    <x v="8"/>
    <n v="5677"/>
    <s v="Palisades World Language School"/>
    <n v="177"/>
    <n v="0"/>
    <n v="0"/>
  </r>
  <r>
    <x v="9"/>
    <n v="4108830"/>
    <x v="9"/>
    <n v="72"/>
    <s v="Whitcomb Elem"/>
    <n v="421"/>
    <n v="387"/>
    <n v="0.91923990498812347"/>
  </r>
  <r>
    <x v="9"/>
    <n v="4108830"/>
    <x v="9"/>
    <n v="3342"/>
    <s v="Oak Grove Elem"/>
    <n v="338"/>
    <n v="210"/>
    <n v="0.62130177514792895"/>
  </r>
  <r>
    <x v="9"/>
    <n v="4108830"/>
    <x v="9"/>
    <n v="4764"/>
    <s v="Lewelling Elem"/>
    <n v="310"/>
    <n v="189"/>
    <n v="0.60967741935483866"/>
  </r>
  <r>
    <x v="9"/>
    <n v="4108830"/>
    <x v="9"/>
    <n v="4765"/>
    <s v="Linwood Elem"/>
    <n v="272"/>
    <n v="160"/>
    <n v="0.58823529411764708"/>
  </r>
  <r>
    <x v="9"/>
    <n v="4108830"/>
    <x v="9"/>
    <n v="4004"/>
    <s v="New Urban High"/>
    <n v="178"/>
    <n v="100"/>
    <n v="0.5617977528089888"/>
  </r>
  <r>
    <x v="9"/>
    <n v="4108830"/>
    <x v="9"/>
    <n v="84"/>
    <s v="Rowe Middle"/>
    <n v="854"/>
    <n v="418"/>
    <n v="0.48946135831381732"/>
  </r>
  <r>
    <x v="9"/>
    <n v="4108830"/>
    <x v="9"/>
    <n v="76"/>
    <s v="Riverside Elem"/>
    <n v="375"/>
    <n v="180"/>
    <n v="0.48"/>
  </r>
  <r>
    <x v="9"/>
    <n v="4108830"/>
    <x v="9"/>
    <n v="65"/>
    <s v="Bilquist Elem"/>
    <n v="408"/>
    <n v="188"/>
    <n v="0.46078431372549017"/>
  </r>
  <r>
    <x v="9"/>
    <n v="4108830"/>
    <x v="9"/>
    <n v="4762"/>
    <s v="Ardenwald Elem"/>
    <n v="446"/>
    <n v="196"/>
    <n v="0.43946188340807174"/>
  </r>
  <r>
    <x v="9"/>
    <n v="4108830"/>
    <x v="9"/>
    <n v="4005"/>
    <s v="Milwaukie El Puente Elementary"/>
    <n v="467"/>
    <n v="205"/>
    <n v="0.43897216274089934"/>
  </r>
  <r>
    <x v="9"/>
    <n v="4108830"/>
    <x v="9"/>
    <n v="86"/>
    <s v="Milwaukie High"/>
    <n v="855"/>
    <n v="351"/>
    <n v="0.41052631578947368"/>
  </r>
  <r>
    <x v="9"/>
    <n v="4108830"/>
    <x v="9"/>
    <n v="4369"/>
    <s v="Milwaukie Academy of the Arts"/>
    <n v="295"/>
    <n v="121"/>
    <n v="0.4101694915254237"/>
  </r>
  <r>
    <x v="9"/>
    <n v="4108830"/>
    <x v="9"/>
    <n v="3530"/>
    <s v="Alder Creek Middle"/>
    <n v="959"/>
    <n v="393"/>
    <n v="0.40980187695516163"/>
  </r>
  <r>
    <x v="9"/>
    <n v="4108830"/>
    <x v="9"/>
    <n v="87"/>
    <s v="Putnam High"/>
    <n v="1148"/>
    <n v="379"/>
    <n v="0.33013937282229966"/>
  </r>
  <r>
    <x v="9"/>
    <n v="4108830"/>
    <x v="9"/>
    <n v="4226"/>
    <s v="Clackamas Middle College"/>
    <n v="290"/>
    <n v="93"/>
    <n v="0.32068965517241377"/>
  </r>
  <r>
    <x v="9"/>
    <n v="4108830"/>
    <x v="9"/>
    <n v="78"/>
    <s v="Sunnyside Elem"/>
    <n v="478"/>
    <n v="139"/>
    <n v="0.29079497907949792"/>
  </r>
  <r>
    <x v="9"/>
    <n v="4108830"/>
    <x v="9"/>
    <n v="4767"/>
    <s v="Rock Creek Middle"/>
    <n v="1007"/>
    <n v="292"/>
    <n v="0.28997020854021849"/>
  </r>
  <r>
    <x v="9"/>
    <n v="4108830"/>
    <x v="9"/>
    <n v="79"/>
    <s v="View Acres Elem"/>
    <n v="397"/>
    <n v="111"/>
    <n v="0.27959697732997479"/>
  </r>
  <r>
    <x v="9"/>
    <n v="4108830"/>
    <x v="9"/>
    <n v="4714"/>
    <s v="Verne A Duncan Elem"/>
    <n v="498"/>
    <n v="139"/>
    <n v="0.27911646586345379"/>
  </r>
  <r>
    <x v="9"/>
    <n v="4108830"/>
    <x v="9"/>
    <n v="1264"/>
    <s v="Mount Scott Elem"/>
    <n v="431"/>
    <n v="112"/>
    <n v="0.25986078886310904"/>
  </r>
  <r>
    <x v="9"/>
    <n v="4108830"/>
    <x v="9"/>
    <n v="4766"/>
    <s v="Oregon Trail Elem"/>
    <n v="585"/>
    <n v="146"/>
    <n v="0.24957264957264957"/>
  </r>
  <r>
    <x v="9"/>
    <n v="4108830"/>
    <x v="9"/>
    <n v="3198"/>
    <s v="Spring Mountain Elem"/>
    <n v="485"/>
    <n v="102"/>
    <n v="0.21030927835051547"/>
  </r>
  <r>
    <x v="9"/>
    <n v="4108830"/>
    <x v="9"/>
    <n v="5649"/>
    <s v="Adrienne C. Nelson High"/>
    <n v="1114"/>
    <n v="223"/>
    <n v="0.20017953321364451"/>
  </r>
  <r>
    <x v="9"/>
    <n v="4108830"/>
    <x v="9"/>
    <n v="85"/>
    <s v="Clackamas High"/>
    <n v="1511"/>
    <n v="302"/>
    <n v="0.19986763732627399"/>
  </r>
  <r>
    <x v="9"/>
    <n v="4108830"/>
    <x v="9"/>
    <n v="5451"/>
    <s v="Beatrice Morrow Cannady Elementary"/>
    <n v="467"/>
    <n v="89"/>
    <n v="0.19057815845824411"/>
  </r>
  <r>
    <x v="9"/>
    <n v="4108830"/>
    <x v="9"/>
    <n v="2733"/>
    <s v="Sojourner School"/>
    <n v="158"/>
    <n v="30"/>
    <n v="0.189873417721519"/>
  </r>
  <r>
    <x v="9"/>
    <n v="4108830"/>
    <x v="9"/>
    <n v="4223"/>
    <s v="Clackamas Web Academy"/>
    <n v="493"/>
    <n v="89"/>
    <n v="0.18052738336713997"/>
  </r>
  <r>
    <x v="9"/>
    <n v="4108830"/>
    <x v="9"/>
    <n v="4715"/>
    <s v="Happy Valley Middle"/>
    <n v="1046"/>
    <n v="188"/>
    <n v="0.17973231357552583"/>
  </r>
  <r>
    <x v="9"/>
    <n v="4108830"/>
    <x v="9"/>
    <n v="4713"/>
    <s v="Scouters Mountain Elem"/>
    <n v="462"/>
    <n v="65"/>
    <n v="0.1406926406926407"/>
  </r>
  <r>
    <x v="9"/>
    <n v="4108830"/>
    <x v="9"/>
    <n v="4475"/>
    <s v="Cascade Heights Public Charter School"/>
    <n v="221"/>
    <n v="31"/>
    <n v="0.14027149321266968"/>
  </r>
  <r>
    <x v="9"/>
    <n v="4108830"/>
    <x v="9"/>
    <n v="4763"/>
    <s v="Happy Valley Elem"/>
    <n v="489"/>
    <n v="49"/>
    <n v="0.10020449897750511"/>
  </r>
  <r>
    <x v="10"/>
    <n v="4108310"/>
    <x v="10"/>
    <n v="94"/>
    <s v="Molalla Elem"/>
    <n v="416"/>
    <n v="158"/>
    <n v="0.37980769230769229"/>
  </r>
  <r>
    <x v="10"/>
    <n v="4108310"/>
    <x v="10"/>
    <n v="95"/>
    <s v="Molalla River Middle"/>
    <n v="522"/>
    <n v="150"/>
    <n v="0.28735632183908044"/>
  </r>
  <r>
    <x v="10"/>
    <n v="4108310"/>
    <x v="10"/>
    <n v="93"/>
    <s v="Clarkes Elem"/>
    <n v="144"/>
    <n v="36"/>
    <n v="0.25"/>
  </r>
  <r>
    <x v="10"/>
    <n v="4108310"/>
    <x v="10"/>
    <n v="128"/>
    <s v="Rural Dell Elem"/>
    <n v="198"/>
    <n v="48"/>
    <n v="0.24242424242424243"/>
  </r>
  <r>
    <x v="10"/>
    <n v="4108310"/>
    <x v="10"/>
    <n v="121"/>
    <s v="Mulino Elem"/>
    <n v="254"/>
    <n v="60"/>
    <n v="0.23622047244094488"/>
  </r>
  <r>
    <x v="10"/>
    <n v="4108310"/>
    <x v="10"/>
    <n v="142"/>
    <s v="Molalla High"/>
    <n v="708"/>
    <n v="150"/>
    <n v="0.21186440677966101"/>
  </r>
  <r>
    <x v="10"/>
    <n v="4108310"/>
    <x v="10"/>
    <n v="4818"/>
    <s v="Renaissance Public Academy"/>
    <n v="85"/>
    <n v="12"/>
    <n v="0.14117647058823529"/>
  </r>
  <r>
    <x v="10"/>
    <n v="4108310"/>
    <x v="10"/>
    <n v="4745"/>
    <s v="Molalla River Academy"/>
    <n v="209"/>
    <n v="0"/>
    <n v="0"/>
  </r>
  <r>
    <x v="11"/>
    <n v="4110890"/>
    <x v="11"/>
    <n v="100"/>
    <s v="Sandy Grade"/>
    <n v="443"/>
    <n v="254"/>
    <n v="0.57336343115124155"/>
  </r>
  <r>
    <x v="11"/>
    <n v="4110890"/>
    <x v="11"/>
    <n v="88"/>
    <s v="Welches Elem"/>
    <n v="209"/>
    <n v="82"/>
    <n v="0.3923444976076555"/>
  </r>
  <r>
    <x v="11"/>
    <n v="4110890"/>
    <x v="11"/>
    <n v="96"/>
    <s v="Naas Elem"/>
    <n v="438"/>
    <n v="170"/>
    <n v="0.38812785388127852"/>
  </r>
  <r>
    <x v="11"/>
    <n v="4110890"/>
    <x v="11"/>
    <n v="101"/>
    <s v="Firwood Elem"/>
    <n v="463"/>
    <n v="178"/>
    <n v="0.38444924406047515"/>
  </r>
  <r>
    <x v="11"/>
    <n v="4110890"/>
    <x v="11"/>
    <n v="2392"/>
    <s v="Welches Middle"/>
    <n v="106"/>
    <n v="40"/>
    <n v="0.37735849056603776"/>
  </r>
  <r>
    <x v="11"/>
    <n v="4110890"/>
    <x v="11"/>
    <n v="102"/>
    <s v="Cedar Ridge Middle"/>
    <n v="457"/>
    <n v="154"/>
    <n v="0.33698030634573306"/>
  </r>
  <r>
    <x v="11"/>
    <n v="4110890"/>
    <x v="11"/>
    <n v="97"/>
    <s v="Boring Middle"/>
    <n v="447"/>
    <n v="139"/>
    <n v="0.31096196868008946"/>
  </r>
  <r>
    <x v="11"/>
    <n v="4110890"/>
    <x v="11"/>
    <n v="141"/>
    <s v="Sandy High"/>
    <n v="1334"/>
    <n v="393"/>
    <n v="0.29460269865067468"/>
  </r>
  <r>
    <x v="11"/>
    <n v="4110890"/>
    <x v="11"/>
    <n v="99"/>
    <s v="Kelso Elem"/>
    <n v="385"/>
    <n v="98"/>
    <n v="0.25454545454545452"/>
  </r>
  <r>
    <x v="11"/>
    <n v="4110890"/>
    <x v="11"/>
    <n v="4820"/>
    <s v="Oregon Trail Academy"/>
    <n v="351"/>
    <n v="69"/>
    <n v="0.19658119658119658"/>
  </r>
  <r>
    <x v="12"/>
    <n v="4103270"/>
    <x v="12"/>
    <n v="103"/>
    <s v="Colton Elem"/>
    <n v="187"/>
    <n v="78"/>
    <n v="0.41711229946524064"/>
  </r>
  <r>
    <x v="12"/>
    <n v="4103270"/>
    <x v="12"/>
    <n v="1248"/>
    <s v="Colton Middle"/>
    <n v="138"/>
    <n v="40"/>
    <n v="0.28985507246376813"/>
  </r>
  <r>
    <x v="12"/>
    <n v="4103270"/>
    <x v="12"/>
    <n v="104"/>
    <s v="Colton High"/>
    <n v="199"/>
    <n v="55"/>
    <n v="0.27638190954773867"/>
  </r>
  <r>
    <x v="13"/>
    <n v="4109330"/>
    <x v="13"/>
    <n v="107"/>
    <s v="Holcomb Elem"/>
    <n v="447"/>
    <n v="278"/>
    <n v="0.62192393736017892"/>
  </r>
  <r>
    <x v="13"/>
    <n v="4109330"/>
    <x v="13"/>
    <n v="2735"/>
    <s v="Oregon City Service Learning Academy"/>
    <n v="181"/>
    <n v="99"/>
    <n v="0.54696132596685088"/>
  </r>
  <r>
    <x v="13"/>
    <n v="4109330"/>
    <x v="13"/>
    <n v="106"/>
    <s v="Candy Lane Elem"/>
    <n v="221"/>
    <n v="113"/>
    <n v="0.5113122171945701"/>
  </r>
  <r>
    <x v="13"/>
    <n v="4109330"/>
    <x v="13"/>
    <n v="110"/>
    <s v="Jennings Lodge Elem"/>
    <n v="157"/>
    <n v="68"/>
    <n v="0.43312101910828027"/>
  </r>
  <r>
    <x v="13"/>
    <n v="4109330"/>
    <x v="13"/>
    <n v="109"/>
    <s v="Gaffney Lane Elem"/>
    <n v="529"/>
    <n v="203"/>
    <n v="0.38374291115311909"/>
  </r>
  <r>
    <x v="13"/>
    <n v="4109330"/>
    <x v="13"/>
    <n v="116"/>
    <s v="Tumwata Middle"/>
    <n v="684"/>
    <n v="261"/>
    <n v="0.38157894736842107"/>
  </r>
  <r>
    <x v="13"/>
    <n v="4109330"/>
    <x v="13"/>
    <n v="115"/>
    <s v="Gardiner Middle"/>
    <n v="666"/>
    <n v="233"/>
    <n v="0.34984984984984985"/>
  </r>
  <r>
    <x v="13"/>
    <n v="4109330"/>
    <x v="13"/>
    <n v="139"/>
    <s v="Redland Elem"/>
    <n v="488"/>
    <n v="147"/>
    <n v="0.30122950819672129"/>
  </r>
  <r>
    <x v="13"/>
    <n v="4109330"/>
    <x v="13"/>
    <n v="4585"/>
    <s v="Alliance Charter Academy"/>
    <n v="370"/>
    <n v="103"/>
    <n v="0.27837837837837837"/>
  </r>
  <r>
    <x v="13"/>
    <n v="4109330"/>
    <x v="13"/>
    <n v="105"/>
    <s v="Beavercreek Elem"/>
    <n v="501"/>
    <n v="127"/>
    <n v="0.25349301397205587"/>
  </r>
  <r>
    <x v="13"/>
    <n v="4109330"/>
    <x v="13"/>
    <n v="118"/>
    <s v="Oregon City Sr High"/>
    <n v="1966"/>
    <n v="478"/>
    <n v="0.24313326551373346"/>
  </r>
  <r>
    <x v="13"/>
    <n v="4109330"/>
    <x v="13"/>
    <n v="4802"/>
    <s v="Clackamas Academy of Industrial Sciences"/>
    <n v="300"/>
    <n v="70"/>
    <n v="0.23333333333333334"/>
  </r>
  <r>
    <x v="13"/>
    <n v="4109330"/>
    <x v="13"/>
    <n v="114"/>
    <s v="John McLoughlin Elem"/>
    <n v="566"/>
    <n v="120"/>
    <n v="0.21201413427561838"/>
  </r>
  <r>
    <x v="13"/>
    <n v="4109330"/>
    <x v="13"/>
    <n v="4480"/>
    <s v="Springwater Environmental Sciences"/>
    <n v="200"/>
    <n v="0"/>
    <n v="0"/>
  </r>
  <r>
    <x v="14"/>
    <n v="4102640"/>
    <x v="14"/>
    <n v="1307"/>
    <s v="Trost Elem"/>
    <n v="404"/>
    <n v="195"/>
    <n v="0.48267326732673266"/>
  </r>
  <r>
    <x v="14"/>
    <n v="4102640"/>
    <x v="14"/>
    <n v="122"/>
    <s v="Knight Elem"/>
    <n v="285"/>
    <n v="120"/>
    <n v="0.42105263157894735"/>
  </r>
  <r>
    <x v="14"/>
    <n v="4102640"/>
    <x v="14"/>
    <n v="4435"/>
    <s v="Lee Elem"/>
    <n v="327"/>
    <n v="124"/>
    <n v="0.37920489296636084"/>
  </r>
  <r>
    <x v="14"/>
    <n v="4102640"/>
    <x v="14"/>
    <n v="92"/>
    <s v="Carus School"/>
    <n v="395"/>
    <n v="139"/>
    <n v="0.35189873417721518"/>
  </r>
  <r>
    <x v="14"/>
    <n v="4102640"/>
    <x v="14"/>
    <n v="4434"/>
    <s v="Baker Prairie Middle"/>
    <n v="607"/>
    <n v="189"/>
    <n v="0.3113673805601318"/>
  </r>
  <r>
    <x v="14"/>
    <n v="4102640"/>
    <x v="14"/>
    <n v="140"/>
    <s v="Canby High"/>
    <n v="1367"/>
    <n v="378"/>
    <n v="0.2765179224579371"/>
  </r>
  <r>
    <x v="14"/>
    <n v="4102640"/>
    <x v="14"/>
    <n v="124"/>
    <s v="Eccles Elem"/>
    <n v="406"/>
    <n v="102"/>
    <n v="0.25123152709359609"/>
  </r>
  <r>
    <x v="14"/>
    <n v="4102640"/>
    <x v="14"/>
    <n v="127"/>
    <s v="Ninety-One School"/>
    <n v="398"/>
    <n v="99"/>
    <n v="0.24874371859296482"/>
  </r>
  <r>
    <x v="15"/>
    <n v="4104700"/>
    <x v="15"/>
    <n v="134"/>
    <s v="Estacada Middle"/>
    <n v="418"/>
    <n v="200"/>
    <n v="0.4784688995215311"/>
  </r>
  <r>
    <x v="15"/>
    <n v="4104700"/>
    <x v="15"/>
    <n v="132"/>
    <s v="River Mill Elem"/>
    <n v="453"/>
    <n v="204"/>
    <n v="0.45033112582781459"/>
  </r>
  <r>
    <x v="15"/>
    <n v="4104700"/>
    <x v="15"/>
    <n v="131"/>
    <s v="Clackamas River Elem"/>
    <n v="425"/>
    <n v="185"/>
    <n v="0.43529411764705883"/>
  </r>
  <r>
    <x v="15"/>
    <n v="4104700"/>
    <x v="15"/>
    <n v="135"/>
    <s v="Estacada High"/>
    <n v="554"/>
    <n v="235"/>
    <n v="0.42418772563176893"/>
  </r>
  <r>
    <x v="15"/>
    <n v="4104700"/>
    <x v="15"/>
    <n v="4670"/>
    <s v="Summit Learning Charter"/>
    <n v="1308"/>
    <n v="195"/>
    <n v="0.14908256880733944"/>
  </r>
  <r>
    <x v="16"/>
    <n v="4105610"/>
    <x v="16"/>
    <n v="136"/>
    <s v="John Wetten Elem"/>
    <n v="610"/>
    <n v="251"/>
    <n v="0.41147540983606556"/>
  </r>
  <r>
    <x v="16"/>
    <n v="4105610"/>
    <x v="16"/>
    <n v="4719"/>
    <s v="Gladstone Center for Children and Families"/>
    <n v="118"/>
    <n v="43"/>
    <n v="0.36440677966101692"/>
  </r>
  <r>
    <x v="16"/>
    <n v="4105610"/>
    <x v="16"/>
    <n v="137"/>
    <s v="Walter L Kraxberger Middle"/>
    <n v="379"/>
    <n v="131"/>
    <n v="0.34564643799472294"/>
  </r>
  <r>
    <x v="16"/>
    <n v="4105610"/>
    <x v="16"/>
    <n v="138"/>
    <s v="Gladstone High"/>
    <n v="631"/>
    <n v="167"/>
    <n v="0.26465927099841524"/>
  </r>
  <r>
    <x v="17"/>
    <n v="4101620"/>
    <x v="17"/>
    <n v="146"/>
    <s v="Astoria Sr High"/>
    <n v="568"/>
    <n v="269"/>
    <n v="0.47359154929577463"/>
  </r>
  <r>
    <x v="17"/>
    <n v="4101620"/>
    <x v="17"/>
    <n v="144"/>
    <s v="Astoria Middle"/>
    <n v="383"/>
    <n v="154"/>
    <n v="0.40208877284595301"/>
  </r>
  <r>
    <x v="17"/>
    <n v="4101620"/>
    <x v="17"/>
    <n v="143"/>
    <s v="Astor Elem"/>
    <n v="329"/>
    <n v="130"/>
    <n v="0.39513677811550152"/>
  </r>
  <r>
    <x v="17"/>
    <n v="4101620"/>
    <x v="17"/>
    <n v="147"/>
    <s v="Lewis &amp; Clark Elem"/>
    <n v="385"/>
    <n v="146"/>
    <n v="0.37922077922077924"/>
  </r>
  <r>
    <x v="18"/>
    <n v="4106750"/>
    <x v="18"/>
    <n v="3352"/>
    <s v="Jewell School"/>
    <n v="155"/>
    <n v="62"/>
    <n v="0.4"/>
  </r>
  <r>
    <x v="19"/>
    <n v="4111100"/>
    <x v="19"/>
    <n v="152"/>
    <s v="Pacific Ridge Elementary"/>
    <n v="615"/>
    <n v="215"/>
    <n v="0.34959349593495936"/>
  </r>
  <r>
    <x v="19"/>
    <n v="4111100"/>
    <x v="19"/>
    <n v="150"/>
    <s v="Seaside Middle"/>
    <n v="386"/>
    <n v="121"/>
    <n v="0.31347150259067358"/>
  </r>
  <r>
    <x v="19"/>
    <n v="4111100"/>
    <x v="19"/>
    <n v="154"/>
    <s v="Seaside High"/>
    <n v="478"/>
    <n v="141"/>
    <n v="0.29497907949790797"/>
  </r>
  <r>
    <x v="19"/>
    <n v="4111100"/>
    <x v="19"/>
    <n v="5385"/>
    <s v="Cannon Beach Academy"/>
    <n v="48"/>
    <n v="6"/>
    <n v="0.125"/>
  </r>
  <r>
    <x v="20"/>
    <n v="4113080"/>
    <x v="20"/>
    <n v="157"/>
    <s v="Warrenton High"/>
    <n v="289"/>
    <n v="122"/>
    <n v="0.42214532871972316"/>
  </r>
  <r>
    <x v="20"/>
    <n v="4113080"/>
    <x v="20"/>
    <n v="156"/>
    <s v="Warrenton Grade"/>
    <n v="471"/>
    <n v="191"/>
    <n v="0.40552016985138006"/>
  </r>
  <r>
    <x v="20"/>
    <n v="4113080"/>
    <x v="20"/>
    <n v="5664"/>
    <s v="Warrenton Middle School"/>
    <n v="226"/>
    <n v="85"/>
    <n v="0.37610619469026546"/>
  </r>
  <r>
    <x v="21"/>
    <n v="4110980"/>
    <x v="21"/>
    <n v="160"/>
    <s v="Warren Elem"/>
    <n v="136"/>
    <n v="51"/>
    <n v="0.375"/>
  </r>
  <r>
    <x v="21"/>
    <n v="4110980"/>
    <x v="21"/>
    <n v="159"/>
    <s v="Otto Petersen Elem"/>
    <n v="369"/>
    <n v="132"/>
    <n v="0.35772357723577236"/>
  </r>
  <r>
    <x v="21"/>
    <n v="4110980"/>
    <x v="21"/>
    <n v="158"/>
    <s v="Grant Watts Elem"/>
    <n v="321"/>
    <n v="100"/>
    <n v="0.3115264797507788"/>
  </r>
  <r>
    <x v="21"/>
    <n v="4110980"/>
    <x v="21"/>
    <n v="5668"/>
    <s v="Scappoose Online Academy"/>
    <n v="118"/>
    <n v="35"/>
    <n v="0.29661016949152541"/>
  </r>
  <r>
    <x v="21"/>
    <n v="4110980"/>
    <x v="21"/>
    <n v="161"/>
    <s v="Scappoose Middle"/>
    <n v="314"/>
    <n v="85"/>
    <n v="0.27070063694267515"/>
  </r>
  <r>
    <x v="21"/>
    <n v="4110980"/>
    <x v="21"/>
    <n v="162"/>
    <s v="Scappoose High"/>
    <n v="664"/>
    <n v="174"/>
    <n v="0.26204819277108432"/>
  </r>
  <r>
    <x v="21"/>
    <n v="4110980"/>
    <x v="21"/>
    <n v="958"/>
    <s v="Sauvie Island School"/>
    <n v="214"/>
    <n v="29"/>
    <n v="0.13551401869158877"/>
  </r>
  <r>
    <x v="21"/>
    <n v="4110980"/>
    <x v="21"/>
    <n v="4221"/>
    <s v="South Columbia Family School"/>
    <n v="59"/>
    <n v="3"/>
    <n v="5.0847457627118647E-2"/>
  </r>
  <r>
    <x v="22"/>
    <n v="4103260"/>
    <x v="22"/>
    <n v="168"/>
    <s v="Clatskanie Middle/High"/>
    <n v="292"/>
    <n v="155"/>
    <n v="0.53082191780821919"/>
  </r>
  <r>
    <x v="22"/>
    <n v="4103260"/>
    <x v="22"/>
    <n v="163"/>
    <s v="Clatskanie Elem"/>
    <n v="378"/>
    <n v="153"/>
    <n v="0.40476190476190477"/>
  </r>
  <r>
    <x v="23"/>
    <n v="4103265"/>
    <x v="23"/>
    <n v="171"/>
    <s v="Hudson Park Elem"/>
    <n v="416"/>
    <n v="212"/>
    <n v="0.50961538461538458"/>
  </r>
  <r>
    <x v="23"/>
    <n v="4103265"/>
    <x v="23"/>
    <n v="174"/>
    <s v="Rainier Jr/Sr High"/>
    <n v="448"/>
    <n v="221"/>
    <n v="0.49330357142857145"/>
  </r>
  <r>
    <x v="24"/>
    <n v="4112930"/>
    <x v="24"/>
    <n v="177"/>
    <s v="Vernonia Elem"/>
    <n v="220"/>
    <n v="94"/>
    <n v="0.42727272727272725"/>
  </r>
  <r>
    <x v="24"/>
    <n v="4112930"/>
    <x v="24"/>
    <n v="4396"/>
    <s v="Vernonia Middle"/>
    <n v="129"/>
    <n v="42"/>
    <n v="0.32558139534883723"/>
  </r>
  <r>
    <x v="24"/>
    <n v="4112930"/>
    <x v="24"/>
    <n v="178"/>
    <s v="Vernonia High"/>
    <n v="197"/>
    <n v="64"/>
    <n v="0.32487309644670048"/>
  </r>
  <r>
    <x v="24"/>
    <n v="4112930"/>
    <x v="24"/>
    <n v="176"/>
    <s v="Mist Elem"/>
    <n v="24"/>
    <n v="3"/>
    <n v="0.125"/>
  </r>
  <r>
    <x v="25"/>
    <n v="4111720"/>
    <x v="25"/>
    <n v="3569"/>
    <s v="Lewis &amp; Clark Elem"/>
    <n v="356"/>
    <n v="200"/>
    <n v="0.5617977528089888"/>
  </r>
  <r>
    <x v="25"/>
    <n v="4111720"/>
    <x v="25"/>
    <n v="2716"/>
    <s v="Plymouth High School"/>
    <n v="79"/>
    <n v="41"/>
    <n v="0.51898734177215189"/>
  </r>
  <r>
    <x v="25"/>
    <n v="4111720"/>
    <x v="25"/>
    <n v="179"/>
    <s v="Columbia City Elem"/>
    <n v="188"/>
    <n v="79"/>
    <n v="0.42021276595744683"/>
  </r>
  <r>
    <x v="25"/>
    <n v="4111720"/>
    <x v="25"/>
    <n v="184"/>
    <s v="St Helens Middle"/>
    <n v="718"/>
    <n v="296"/>
    <n v="0.41225626740947074"/>
  </r>
  <r>
    <x v="25"/>
    <n v="4111720"/>
    <x v="25"/>
    <n v="182"/>
    <s v="McBride Elem"/>
    <n v="490"/>
    <n v="176"/>
    <n v="0.35918367346938773"/>
  </r>
  <r>
    <x v="25"/>
    <n v="4111720"/>
    <x v="25"/>
    <n v="185"/>
    <s v="St Helens High"/>
    <n v="907"/>
    <n v="298"/>
    <n v="0.32855567805953695"/>
  </r>
  <r>
    <x v="25"/>
    <n v="4111720"/>
    <x v="25"/>
    <n v="4602"/>
    <s v="St Helens Arthur Academy"/>
    <n v="200"/>
    <n v="50"/>
    <n v="0.25"/>
  </r>
  <r>
    <x v="25"/>
    <n v="4111720"/>
    <x v="25"/>
    <n v="5686"/>
    <s v="St. Helens Virtual Academy"/>
    <n v="201"/>
    <n v="0"/>
    <n v="0"/>
  </r>
  <r>
    <x v="26"/>
    <n v="4103390"/>
    <x v="26"/>
    <n v="189"/>
    <s v="Lincoln School of Early Learning"/>
    <n v="152"/>
    <n v="102"/>
    <n v="0.67105263157894735"/>
  </r>
  <r>
    <x v="26"/>
    <n v="4103390"/>
    <x v="26"/>
    <n v="4025"/>
    <s v="Coquille Valley Elementary"/>
    <n v="357"/>
    <n v="239"/>
    <n v="0.66946778711484589"/>
  </r>
  <r>
    <x v="26"/>
    <n v="4103390"/>
    <x v="26"/>
    <n v="4857"/>
    <s v="Winter Lakes High"/>
    <n v="384"/>
    <n v="257"/>
    <n v="0.66927083333333337"/>
  </r>
  <r>
    <x v="26"/>
    <n v="4103390"/>
    <x v="26"/>
    <n v="5498"/>
    <s v="Winter Lakes Elementary"/>
    <n v="136"/>
    <n v="91"/>
    <n v="0.66911764705882348"/>
  </r>
  <r>
    <x v="26"/>
    <n v="4103390"/>
    <x v="26"/>
    <n v="191"/>
    <s v="Coquille Junior Senior High"/>
    <n v="359"/>
    <n v="136"/>
    <n v="0.37883008356545961"/>
  </r>
  <r>
    <x v="27"/>
    <n v="4103660"/>
    <x v="27"/>
    <n v="196"/>
    <s v="Madison Elem"/>
    <n v="265"/>
    <n v="199"/>
    <n v="0.75094339622641515"/>
  </r>
  <r>
    <x v="27"/>
    <n v="4103660"/>
    <x v="27"/>
    <n v="199"/>
    <s v="Sunset School"/>
    <n v="309"/>
    <n v="231"/>
    <n v="0.74757281553398058"/>
  </r>
  <r>
    <x v="27"/>
    <n v="4103660"/>
    <x v="27"/>
    <n v="192"/>
    <s v="Eastside School"/>
    <n v="314"/>
    <n v="181"/>
    <n v="0.57643312101910826"/>
  </r>
  <r>
    <x v="27"/>
    <n v="4103660"/>
    <x v="27"/>
    <n v="201"/>
    <s v="Marshfield Sr High"/>
    <n v="821"/>
    <n v="439"/>
    <n v="0.53471376370280144"/>
  </r>
  <r>
    <x v="27"/>
    <n v="4103660"/>
    <x v="27"/>
    <n v="197"/>
    <s v="Millicoma School"/>
    <n v="454"/>
    <n v="239"/>
    <n v="0.52643171806167399"/>
  </r>
  <r>
    <x v="27"/>
    <n v="4103660"/>
    <x v="27"/>
    <n v="3227"/>
    <s v="Destinations Academy"/>
    <n v="38"/>
    <n v="20"/>
    <n v="0.52631578947368418"/>
  </r>
  <r>
    <x v="27"/>
    <n v="4103660"/>
    <x v="27"/>
    <n v="5496"/>
    <s v="Marshfield Junior High"/>
    <n v="414"/>
    <n v="212"/>
    <n v="0.51207729468599039"/>
  </r>
  <r>
    <x v="27"/>
    <n v="4103660"/>
    <x v="27"/>
    <n v="4079"/>
    <s v="Resource Link Charter School"/>
    <n v="55"/>
    <n v="27"/>
    <n v="0.49090909090909091"/>
  </r>
  <r>
    <x v="27"/>
    <n v="4103660"/>
    <x v="27"/>
    <n v="3615"/>
    <s v="Lighthouse Charter"/>
    <n v="207"/>
    <n v="70"/>
    <n v="0.33816425120772947"/>
  </r>
  <r>
    <x v="28"/>
    <n v="4108820"/>
    <x v="28"/>
    <n v="205"/>
    <s v="North Bay Elem"/>
    <n v="466"/>
    <n v="360"/>
    <n v="0.77253218884120167"/>
  </r>
  <r>
    <x v="28"/>
    <n v="4108820"/>
    <x v="28"/>
    <n v="204"/>
    <s v="Hillcrest Elem"/>
    <n v="469"/>
    <n v="322"/>
    <n v="0.68656716417910446"/>
  </r>
  <r>
    <x v="28"/>
    <n v="4108820"/>
    <x v="28"/>
    <n v="4690"/>
    <s v="Oregon Virtual Academy"/>
    <n v="2001"/>
    <n v="1206"/>
    <n v="0.60269865067466266"/>
  </r>
  <r>
    <x v="28"/>
    <n v="4108820"/>
    <x v="28"/>
    <n v="208"/>
    <s v="North Bend Middle"/>
    <n v="508"/>
    <n v="297"/>
    <n v="0.58464566929133854"/>
  </r>
  <r>
    <x v="28"/>
    <n v="4108820"/>
    <x v="28"/>
    <n v="209"/>
    <s v="North Bend Sr High"/>
    <n v="738"/>
    <n v="268"/>
    <n v="0.36314363143631434"/>
  </r>
  <r>
    <x v="29"/>
    <n v="4110080"/>
    <x v="29"/>
    <n v="210"/>
    <s v="Powers Elem"/>
    <n v="63"/>
    <n v="44"/>
    <n v="0.69841269841269837"/>
  </r>
  <r>
    <x v="29"/>
    <n v="4110080"/>
    <x v="29"/>
    <n v="211"/>
    <s v="Powers High"/>
    <n v="54"/>
    <n v="33"/>
    <n v="0.61111111111111116"/>
  </r>
  <r>
    <x v="30"/>
    <n v="4100640"/>
    <x v="30"/>
    <n v="215"/>
    <s v="Myrtle Point High"/>
    <n v="187"/>
    <n v="120"/>
    <n v="0.64171122994652408"/>
  </r>
  <r>
    <x v="30"/>
    <n v="4100640"/>
    <x v="30"/>
    <n v="214"/>
    <s v="Myrtle Crest School"/>
    <n v="259"/>
    <n v="155"/>
    <n v="0.59845559845559848"/>
  </r>
  <r>
    <x v="31"/>
    <n v="4101800"/>
    <x v="31"/>
    <n v="217"/>
    <s v="Ocean Crest Elem"/>
    <n v="215"/>
    <n v="126"/>
    <n v="0.586046511627907"/>
  </r>
  <r>
    <x v="31"/>
    <n v="4101800"/>
    <x v="31"/>
    <n v="216"/>
    <s v="Harbor Lights Middle"/>
    <n v="194"/>
    <n v="112"/>
    <n v="0.57731958762886593"/>
  </r>
  <r>
    <x v="31"/>
    <n v="4101800"/>
    <x v="31"/>
    <n v="218"/>
    <s v="Bandon Sr High"/>
    <n v="207"/>
    <n v="106"/>
    <n v="0.51207729468599039"/>
  </r>
  <r>
    <x v="32"/>
    <n v="4103720"/>
    <x v="32"/>
    <n v="4392"/>
    <s v="Pioneer Secondary Alternative High"/>
    <n v="108"/>
    <n v="55"/>
    <n v="0.5092592592592593"/>
  </r>
  <r>
    <x v="32"/>
    <n v="4103720"/>
    <x v="32"/>
    <n v="5302"/>
    <s v="Barnes Butte Elem"/>
    <n v="480"/>
    <n v="210"/>
    <n v="0.4375"/>
  </r>
  <r>
    <x v="32"/>
    <n v="4103720"/>
    <x v="32"/>
    <n v="224"/>
    <s v="Crook County Middle"/>
    <n v="792"/>
    <n v="334"/>
    <n v="0.42171717171717171"/>
  </r>
  <r>
    <x v="32"/>
    <n v="4103720"/>
    <x v="32"/>
    <n v="219"/>
    <s v="Crooked River Elem"/>
    <n v="532"/>
    <n v="217"/>
    <n v="0.40789473684210525"/>
  </r>
  <r>
    <x v="32"/>
    <n v="4103720"/>
    <x v="32"/>
    <n v="5489"/>
    <s v="Steins Pillar Elementary"/>
    <n v="284"/>
    <n v="100"/>
    <n v="0.352112676056338"/>
  </r>
  <r>
    <x v="32"/>
    <n v="4103720"/>
    <x v="32"/>
    <n v="225"/>
    <s v="Crook County High"/>
    <n v="919"/>
    <n v="301"/>
    <n v="0.32752992383025026"/>
  </r>
  <r>
    <x v="32"/>
    <n v="4103720"/>
    <x v="32"/>
    <n v="223"/>
    <s v="Powell Butte Community Charter"/>
    <n v="214"/>
    <n v="50"/>
    <n v="0.23364485981308411"/>
  </r>
  <r>
    <x v="32"/>
    <n v="4103720"/>
    <x v="32"/>
    <n v="222"/>
    <s v="Paulina School"/>
    <n v="24"/>
    <n v="3"/>
    <n v="0.125"/>
  </r>
  <r>
    <x v="32"/>
    <n v="4103720"/>
    <x v="32"/>
    <n v="265"/>
    <s v="Brothers Elem"/>
    <n v="4"/>
    <n v="0"/>
    <n v="0"/>
  </r>
  <r>
    <x v="33"/>
    <n v="4105760"/>
    <x v="33"/>
    <n v="231"/>
    <s v="Riley Creek Elem"/>
    <n v="290"/>
    <n v="197"/>
    <n v="0.67931034482758623"/>
  </r>
  <r>
    <x v="33"/>
    <n v="4105760"/>
    <x v="33"/>
    <n v="239"/>
    <s v="Gold Beach High"/>
    <n v="130"/>
    <n v="80"/>
    <n v="0.61538461538461542"/>
  </r>
  <r>
    <x v="34"/>
    <n v="4110020"/>
    <x v="34"/>
    <n v="228"/>
    <s v="Driftwood Elem"/>
    <n v="160"/>
    <n v="122"/>
    <n v="0.76249999999999996"/>
  </r>
  <r>
    <x v="34"/>
    <n v="4110020"/>
    <x v="34"/>
    <n v="229"/>
    <s v="Pacific High"/>
    <n v="60"/>
    <n v="43"/>
    <n v="0.71666666666666667"/>
  </r>
  <r>
    <x v="35"/>
    <n v="4102310"/>
    <x v="35"/>
    <n v="236"/>
    <s v="Kalmiopsis Elem"/>
    <n v="592"/>
    <n v="282"/>
    <n v="0.47635135135135137"/>
  </r>
  <r>
    <x v="35"/>
    <n v="4102310"/>
    <x v="35"/>
    <n v="235"/>
    <s v="Azalea Middle"/>
    <n v="349"/>
    <n v="132"/>
    <n v="0.37822349570200575"/>
  </r>
  <r>
    <x v="35"/>
    <n v="4102310"/>
    <x v="35"/>
    <n v="237"/>
    <s v="Brookings-Harbor High"/>
    <n v="478"/>
    <n v="156"/>
    <n v="0.32635983263598328"/>
  </r>
  <r>
    <x v="36"/>
    <n v="4101980"/>
    <x v="36"/>
    <n v="1310"/>
    <s v="LaPine Middle"/>
    <n v="287"/>
    <n v="215"/>
    <n v="0.74912891986062713"/>
  </r>
  <r>
    <x v="36"/>
    <n v="4101980"/>
    <x v="36"/>
    <n v="4793"/>
    <s v="Rosland Elem"/>
    <n v="185"/>
    <n v="132"/>
    <n v="0.71351351351351355"/>
  </r>
  <r>
    <x v="36"/>
    <n v="4101980"/>
    <x v="36"/>
    <n v="253"/>
    <s v="LaPine Sr High"/>
    <n v="381"/>
    <n v="249"/>
    <n v="0.65354330708661412"/>
  </r>
  <r>
    <x v="36"/>
    <n v="4101980"/>
    <x v="36"/>
    <n v="245"/>
    <s v="LaPine Elem"/>
    <n v="294"/>
    <n v="185"/>
    <n v="0.62925170068027214"/>
  </r>
  <r>
    <x v="36"/>
    <n v="4101980"/>
    <x v="36"/>
    <n v="249"/>
    <s v="Pilot Butte Middle"/>
    <n v="559"/>
    <n v="350"/>
    <n v="0.62611806797853309"/>
  </r>
  <r>
    <x v="36"/>
    <n v="4101980"/>
    <x v="36"/>
    <n v="241"/>
    <s v="Bear Creek Elem"/>
    <n v="499"/>
    <n v="310"/>
    <n v="0.62124248496993983"/>
  </r>
  <r>
    <x v="36"/>
    <n v="4101980"/>
    <x v="36"/>
    <n v="4129"/>
    <s v="Ensworth Elem"/>
    <n v="169"/>
    <n v="103"/>
    <n v="0.60946745562130178"/>
  </r>
  <r>
    <x v="36"/>
    <n v="4101980"/>
    <x v="36"/>
    <n v="1338"/>
    <s v="Marshall High"/>
    <n v="97"/>
    <n v="58"/>
    <n v="0.59793814432989689"/>
  </r>
  <r>
    <x v="36"/>
    <n v="4101980"/>
    <x v="36"/>
    <n v="246"/>
    <s v="Juniper Elem"/>
    <n v="378"/>
    <n v="217"/>
    <n v="0.57407407407407407"/>
  </r>
  <r>
    <x v="36"/>
    <n v="4101980"/>
    <x v="36"/>
    <n v="1308"/>
    <s v="Elk Meadow Elem"/>
    <n v="416"/>
    <n v="223"/>
    <n v="0.53605769230769229"/>
  </r>
  <r>
    <x v="36"/>
    <n v="4101980"/>
    <x v="36"/>
    <n v="247"/>
    <s v="R E Jewell Elem"/>
    <n v="389"/>
    <n v="195"/>
    <n v="0.50128534704370176"/>
  </r>
  <r>
    <x v="36"/>
    <n v="4101980"/>
    <x v="36"/>
    <n v="1309"/>
    <s v="High Desert Middle"/>
    <n v="692"/>
    <n v="343"/>
    <n v="0.49566473988439308"/>
  </r>
  <r>
    <x v="36"/>
    <n v="4101980"/>
    <x v="36"/>
    <n v="3221"/>
    <s v="Westside Village Magnet School at Kingston Elem"/>
    <n v="222"/>
    <n v="106"/>
    <n v="0.47747747747747749"/>
  </r>
  <r>
    <x v="36"/>
    <n v="4101980"/>
    <x v="36"/>
    <n v="5293"/>
    <s v="Silver Rail Elem"/>
    <n v="402"/>
    <n v="191"/>
    <n v="0.47512437810945274"/>
  </r>
  <r>
    <x v="36"/>
    <n v="4101980"/>
    <x v="36"/>
    <n v="250"/>
    <s v="Buckingham Elem"/>
    <n v="372"/>
    <n v="175"/>
    <n v="0.47043010752688175"/>
  </r>
  <r>
    <x v="36"/>
    <n v="4101980"/>
    <x v="36"/>
    <n v="1266"/>
    <s v="Three Rivers Elem"/>
    <n v="371"/>
    <n v="172"/>
    <n v="0.46361185983827491"/>
  </r>
  <r>
    <x v="36"/>
    <n v="4101980"/>
    <x v="36"/>
    <n v="1317"/>
    <s v="Lava Ridge Elem"/>
    <n v="396"/>
    <n v="170"/>
    <n v="0.42929292929292928"/>
  </r>
  <r>
    <x v="36"/>
    <n v="4101980"/>
    <x v="36"/>
    <n v="3217"/>
    <s v="Sky View Middle"/>
    <n v="520"/>
    <n v="216"/>
    <n v="0.41538461538461541"/>
  </r>
  <r>
    <x v="36"/>
    <n v="4101980"/>
    <x v="36"/>
    <n v="252"/>
    <s v="Mountain View Sr High"/>
    <n v="1125"/>
    <n v="443"/>
    <n v="0.39377777777777778"/>
  </r>
  <r>
    <x v="36"/>
    <n v="4101980"/>
    <x v="36"/>
    <n v="5452"/>
    <s v="North Star Elementary"/>
    <n v="243"/>
    <n v="91"/>
    <n v="0.37448559670781895"/>
  </r>
  <r>
    <x v="36"/>
    <n v="4101980"/>
    <x v="36"/>
    <n v="4646"/>
    <s v="Ponderosa Elem"/>
    <n v="386"/>
    <n v="144"/>
    <n v="0.37305699481865284"/>
  </r>
  <r>
    <x v="36"/>
    <n v="4101980"/>
    <x v="36"/>
    <n v="251"/>
    <s v="Bend Sr High"/>
    <n v="1563"/>
    <n v="523"/>
    <n v="0.33461292386436342"/>
  </r>
  <r>
    <x v="36"/>
    <n v="4101980"/>
    <x v="36"/>
    <n v="5428"/>
    <s v="Realms High"/>
    <n v="123"/>
    <n v="40"/>
    <n v="0.32520325203252032"/>
  </r>
  <r>
    <x v="36"/>
    <n v="4101980"/>
    <x v="36"/>
    <n v="3947"/>
    <s v="Pine Ridge Elem"/>
    <n v="435"/>
    <n v="132"/>
    <n v="0.30344827586206896"/>
  </r>
  <r>
    <x v="36"/>
    <n v="4101980"/>
    <x v="36"/>
    <n v="5309"/>
    <s v="Bend International"/>
    <n v="215"/>
    <n v="64"/>
    <n v="0.29767441860465116"/>
  </r>
  <r>
    <x v="36"/>
    <n v="4101980"/>
    <x v="36"/>
    <n v="242"/>
    <s v="Cascade Middle"/>
    <n v="644"/>
    <n v="182"/>
    <n v="0.28260869565217389"/>
  </r>
  <r>
    <x v="36"/>
    <n v="4101980"/>
    <x v="36"/>
    <n v="1324"/>
    <s v="Amity Creek Elem"/>
    <n v="115"/>
    <n v="26"/>
    <n v="0.22608695652173913"/>
  </r>
  <r>
    <x v="36"/>
    <n v="4101980"/>
    <x v="36"/>
    <n v="3448"/>
    <s v="Realms Middle School"/>
    <n v="141"/>
    <n v="29"/>
    <n v="0.20567375886524822"/>
  </r>
  <r>
    <x v="36"/>
    <n v="4101980"/>
    <x v="36"/>
    <n v="3216"/>
    <s v="Summit High"/>
    <n v="1516"/>
    <n v="189"/>
    <n v="0.12467018469656992"/>
  </r>
  <r>
    <x v="36"/>
    <n v="4101980"/>
    <x v="36"/>
    <n v="5292"/>
    <s v="Pacific Crest Middle"/>
    <n v="529"/>
    <n v="64"/>
    <n v="0.12098298676748583"/>
  </r>
  <r>
    <x v="36"/>
    <n v="4101980"/>
    <x v="36"/>
    <n v="3218"/>
    <s v="High Lakes Elem"/>
    <n v="450"/>
    <n v="54"/>
    <n v="0.12"/>
  </r>
  <r>
    <x v="36"/>
    <n v="4101980"/>
    <x v="36"/>
    <n v="4680"/>
    <s v="William E Miller Elem"/>
    <n v="482"/>
    <n v="44"/>
    <n v="9.1286307053941904E-2"/>
  </r>
  <r>
    <x v="36"/>
    <n v="4101980"/>
    <x v="36"/>
    <n v="3219"/>
    <s v="Highland School at Kenwood Elem"/>
    <n v="336"/>
    <n v="27"/>
    <n v="8.0357142857142863E-2"/>
  </r>
  <r>
    <x v="36"/>
    <n v="4101980"/>
    <x v="36"/>
    <n v="5650"/>
    <s v="Caldera High"/>
    <n v="1"/>
    <n v="0"/>
    <n v="0"/>
  </r>
  <r>
    <x v="37"/>
    <n v="4110350"/>
    <x v="37"/>
    <n v="259"/>
    <s v="M A Lynch Elem"/>
    <n v="333"/>
    <n v="180"/>
    <n v="0.54054054054054057"/>
  </r>
  <r>
    <x v="37"/>
    <n v="4110350"/>
    <x v="37"/>
    <n v="1325"/>
    <s v="Vern Patrick Elem"/>
    <n v="370"/>
    <n v="156"/>
    <n v="0.42162162162162165"/>
  </r>
  <r>
    <x v="37"/>
    <n v="4110350"/>
    <x v="37"/>
    <n v="5500"/>
    <s v="Hugh Hartman Elementary"/>
    <n v="256"/>
    <n v="104"/>
    <n v="0.40625"/>
  </r>
  <r>
    <x v="37"/>
    <n v="4110350"/>
    <x v="37"/>
    <n v="262"/>
    <s v="Obsidian Middle"/>
    <n v="629"/>
    <n v="247"/>
    <n v="0.39268680445151033"/>
  </r>
  <r>
    <x v="37"/>
    <n v="4110350"/>
    <x v="37"/>
    <n v="258"/>
    <s v="John Tuck Elem"/>
    <n v="365"/>
    <n v="142"/>
    <n v="0.38904109589041097"/>
  </r>
  <r>
    <x v="37"/>
    <n v="4110350"/>
    <x v="37"/>
    <n v="4429"/>
    <s v="Tom McCall Elem"/>
    <n v="457"/>
    <n v="164"/>
    <n v="0.35886214442013131"/>
  </r>
  <r>
    <x v="37"/>
    <n v="4110350"/>
    <x v="37"/>
    <n v="256"/>
    <s v="Sage Elem"/>
    <n v="486"/>
    <n v="174"/>
    <n v="0.35802469135802467"/>
  </r>
  <r>
    <x v="37"/>
    <n v="4110350"/>
    <x v="37"/>
    <n v="1326"/>
    <s v="Elton Gregory Middle"/>
    <n v="750"/>
    <n v="254"/>
    <n v="0.33866666666666667"/>
  </r>
  <r>
    <x v="37"/>
    <n v="4110350"/>
    <x v="37"/>
    <n v="260"/>
    <s v="Terrebonne Community School"/>
    <n v="299"/>
    <n v="92"/>
    <n v="0.30769230769230771"/>
  </r>
  <r>
    <x v="37"/>
    <n v="4110350"/>
    <x v="37"/>
    <n v="263"/>
    <s v="Redmond High"/>
    <n v="1169"/>
    <n v="335"/>
    <n v="0.28656971770744227"/>
  </r>
  <r>
    <x v="37"/>
    <n v="4110350"/>
    <x v="37"/>
    <n v="5058"/>
    <s v="Ridgeview High"/>
    <n v="1185"/>
    <n v="339"/>
    <n v="0.28607594936708863"/>
  </r>
  <r>
    <x v="37"/>
    <n v="4110350"/>
    <x v="37"/>
    <n v="261"/>
    <s v="Tumalo Community School"/>
    <n v="242"/>
    <n v="65"/>
    <n v="0.26859504132231404"/>
  </r>
  <r>
    <x v="37"/>
    <n v="4110350"/>
    <x v="37"/>
    <n v="4729"/>
    <s v="Redmond Proficiency Academy"/>
    <n v="1148"/>
    <n v="83"/>
    <n v="7.2299651567944254E-2"/>
  </r>
  <r>
    <x v="38"/>
    <n v="4111490"/>
    <x v="38"/>
    <n v="264"/>
    <s v="Sisters Elem"/>
    <n v="370"/>
    <n v="85"/>
    <n v="0.22972972972972974"/>
  </r>
  <r>
    <x v="38"/>
    <n v="4111490"/>
    <x v="38"/>
    <n v="1293"/>
    <s v="Sisters Middle"/>
    <n v="345"/>
    <n v="74"/>
    <n v="0.2144927536231884"/>
  </r>
  <r>
    <x v="38"/>
    <n v="4111490"/>
    <x v="38"/>
    <n v="1294"/>
    <s v="Sisters High"/>
    <n v="389"/>
    <n v="66"/>
    <n v="0.16966580976863754"/>
  </r>
  <r>
    <x v="39"/>
    <n v="4109120"/>
    <x v="39"/>
    <n v="267"/>
    <s v="Oakland Elem"/>
    <n v="202"/>
    <n v="95"/>
    <n v="0.47029702970297027"/>
  </r>
  <r>
    <x v="39"/>
    <n v="4109120"/>
    <x v="39"/>
    <n v="266"/>
    <s v="Lincoln Middle"/>
    <n v="191"/>
    <n v="81"/>
    <n v="0.42408376963350786"/>
  </r>
  <r>
    <x v="39"/>
    <n v="4109120"/>
    <x v="39"/>
    <n v="268"/>
    <s v="Oakland High"/>
    <n v="211"/>
    <n v="88"/>
    <n v="0.41706161137440756"/>
  </r>
  <r>
    <x v="40"/>
    <n v="4110710"/>
    <x v="40"/>
    <n v="270"/>
    <s v="Fir Grove Elem"/>
    <n v="297"/>
    <n v="211"/>
    <n v="0.71043771043771042"/>
  </r>
  <r>
    <x v="40"/>
    <n v="4110710"/>
    <x v="40"/>
    <n v="276"/>
    <s v="Sunnyslope Elem"/>
    <n v="280"/>
    <n v="193"/>
    <n v="0.68928571428571428"/>
  </r>
  <r>
    <x v="40"/>
    <n v="4110710"/>
    <x v="40"/>
    <n v="269"/>
    <s v="Eastwood Elem"/>
    <n v="403"/>
    <n v="262"/>
    <n v="0.65012406947890822"/>
  </r>
  <r>
    <x v="40"/>
    <n v="4110710"/>
    <x v="40"/>
    <n v="277"/>
    <s v="Winchester Elem"/>
    <n v="333"/>
    <n v="207"/>
    <n v="0.6216216216216216"/>
  </r>
  <r>
    <x v="40"/>
    <n v="4110710"/>
    <x v="40"/>
    <n v="271"/>
    <s v="Fullerton IV Elem"/>
    <n v="348"/>
    <n v="215"/>
    <n v="0.61781609195402298"/>
  </r>
  <r>
    <x v="40"/>
    <n v="4110710"/>
    <x v="40"/>
    <n v="272"/>
    <s v="Green Elem"/>
    <n v="285"/>
    <n v="162"/>
    <n v="0.56842105263157894"/>
  </r>
  <r>
    <x v="40"/>
    <n v="4110710"/>
    <x v="40"/>
    <n v="279"/>
    <s v="Joseph Lane Middle"/>
    <n v="702"/>
    <n v="378"/>
    <n v="0.53846153846153844"/>
  </r>
  <r>
    <x v="40"/>
    <n v="4110710"/>
    <x v="40"/>
    <n v="278"/>
    <s v="John C Fremont Middle"/>
    <n v="750"/>
    <n v="396"/>
    <n v="0.52800000000000002"/>
  </r>
  <r>
    <x v="40"/>
    <n v="4110710"/>
    <x v="40"/>
    <n v="273"/>
    <s v="Hucrest Elem"/>
    <n v="397"/>
    <n v="153"/>
    <n v="0.38539042821158692"/>
  </r>
  <r>
    <x v="40"/>
    <n v="4110710"/>
    <x v="40"/>
    <n v="280"/>
    <s v="Roseburg High"/>
    <n v="1650"/>
    <n v="629"/>
    <n v="0.38121212121212122"/>
  </r>
  <r>
    <x v="40"/>
    <n v="4110710"/>
    <x v="40"/>
    <n v="274"/>
    <s v="Melrose Elem"/>
    <n v="344"/>
    <n v="83"/>
    <n v="0.24127906976744187"/>
  </r>
  <r>
    <x v="40"/>
    <n v="4110710"/>
    <x v="40"/>
    <n v="5670"/>
    <s v="Roseburg Virtual School"/>
    <n v="105"/>
    <n v="25"/>
    <n v="0.23809523809523808"/>
  </r>
  <r>
    <x v="40"/>
    <n v="4110710"/>
    <x v="40"/>
    <n v="4391"/>
    <s v="Phoenix School"/>
    <n v="220"/>
    <n v="0"/>
    <n v="0"/>
  </r>
  <r>
    <x v="41"/>
    <n v="4105670"/>
    <x v="41"/>
    <n v="282"/>
    <s v="Glide Elem"/>
    <n v="384"/>
    <n v="203"/>
    <n v="0.52864583333333337"/>
  </r>
  <r>
    <x v="41"/>
    <n v="4105670"/>
    <x v="41"/>
    <n v="284"/>
    <s v="Glide Middle"/>
    <n v="114"/>
    <n v="51"/>
    <n v="0.44736842105263158"/>
  </r>
  <r>
    <x v="41"/>
    <n v="4105670"/>
    <x v="41"/>
    <n v="285"/>
    <s v="Glide High"/>
    <n v="196"/>
    <n v="74"/>
    <n v="0.37755102040816324"/>
  </r>
  <r>
    <x v="42"/>
    <n v="4103960"/>
    <x v="42"/>
    <n v="3348"/>
    <s v="Days Creek Charter School"/>
    <n v="215"/>
    <n v="162"/>
    <n v="0.75348837209302322"/>
  </r>
  <r>
    <x v="43"/>
    <n v="4111610"/>
    <x v="43"/>
    <n v="289"/>
    <s v="Canyonville School"/>
    <n v="95"/>
    <n v="67"/>
    <n v="0.70526315789473681"/>
  </r>
  <r>
    <x v="43"/>
    <n v="4111610"/>
    <x v="43"/>
    <n v="292"/>
    <s v="Tri City Elem"/>
    <n v="261"/>
    <n v="175"/>
    <n v="0.67049808429118773"/>
  </r>
  <r>
    <x v="43"/>
    <n v="4111610"/>
    <x v="43"/>
    <n v="5669"/>
    <s v="South Umpqua Online Academy"/>
    <n v="57"/>
    <n v="32"/>
    <n v="0.56140350877192979"/>
  </r>
  <r>
    <x v="43"/>
    <n v="4111610"/>
    <x v="43"/>
    <n v="291"/>
    <s v="Coffenberry Middle"/>
    <n v="282"/>
    <n v="155"/>
    <n v="0.54964539007092195"/>
  </r>
  <r>
    <x v="43"/>
    <n v="4111610"/>
    <x v="43"/>
    <n v="290"/>
    <s v="Myrtle Creek Elem"/>
    <n v="301"/>
    <n v="163"/>
    <n v="0.5415282392026578"/>
  </r>
  <r>
    <x v="43"/>
    <n v="4111610"/>
    <x v="43"/>
    <n v="293"/>
    <s v="South Umpqua High"/>
    <n v="405"/>
    <n v="212"/>
    <n v="0.52345679012345681"/>
  </r>
  <r>
    <x v="44"/>
    <n v="4102610"/>
    <x v="44"/>
    <n v="3400"/>
    <s v="Camas Valley School"/>
    <n v="234"/>
    <n v="125"/>
    <n v="0.53418803418803418"/>
  </r>
  <r>
    <x v="45"/>
    <n v="4104350"/>
    <x v="45"/>
    <n v="296"/>
    <s v="North Douglas Elem"/>
    <n v="224"/>
    <n v="224"/>
    <n v="1"/>
  </r>
  <r>
    <x v="45"/>
    <n v="4104350"/>
    <x v="45"/>
    <n v="297"/>
    <s v="North Douglas High"/>
    <n v="124"/>
    <n v="74"/>
    <n v="0.59677419354838712"/>
  </r>
  <r>
    <x v="46"/>
    <n v="4113650"/>
    <x v="46"/>
    <n v="299"/>
    <s v="Yoncalla Elem"/>
    <n v="140"/>
    <n v="133"/>
    <n v="0.95"/>
  </r>
  <r>
    <x v="46"/>
    <n v="4113650"/>
    <x v="46"/>
    <n v="300"/>
    <s v="Yoncalla High"/>
    <n v="92"/>
    <n v="0"/>
    <n v="0"/>
  </r>
  <r>
    <x v="47"/>
    <n v="4104620"/>
    <x v="47"/>
    <n v="302"/>
    <s v="Elkton Charter School"/>
    <n v="232"/>
    <n v="105"/>
    <n v="0.45258620689655171"/>
  </r>
  <r>
    <x v="48"/>
    <n v="4110530"/>
    <x v="48"/>
    <n v="304"/>
    <s v="Riddle Elem"/>
    <n v="185"/>
    <n v="107"/>
    <n v="0.57837837837837835"/>
  </r>
  <r>
    <x v="48"/>
    <n v="4110530"/>
    <x v="48"/>
    <n v="305"/>
    <s v="Riddle High"/>
    <n v="164"/>
    <n v="78"/>
    <n v="0.47560975609756095"/>
  </r>
  <r>
    <x v="49"/>
    <n v="4105640"/>
    <x v="49"/>
    <n v="307"/>
    <s v="Glendale Community Charter"/>
    <n v="108"/>
    <n v="71"/>
    <n v="0.65740740740740744"/>
  </r>
  <r>
    <x v="49"/>
    <n v="4105640"/>
    <x v="49"/>
    <n v="306"/>
    <s v="Glendale Elem"/>
    <n v="189"/>
    <n v="120"/>
    <n v="0.63492063492063489"/>
  </r>
  <r>
    <x v="50"/>
    <n v="4110410"/>
    <x v="50"/>
    <n v="310"/>
    <s v="Reedsport Community Charter School"/>
    <n v="607"/>
    <n v="607"/>
    <n v="1"/>
  </r>
  <r>
    <x v="51"/>
    <n v="4113490"/>
    <x v="51"/>
    <n v="311"/>
    <s v="McGovern Elem"/>
    <n v="246"/>
    <n v="195"/>
    <n v="0.79268292682926833"/>
  </r>
  <r>
    <x v="51"/>
    <n v="4113490"/>
    <x v="51"/>
    <n v="3624"/>
    <s v="Brockway Elem"/>
    <n v="343"/>
    <n v="238"/>
    <n v="0.69387755102040816"/>
  </r>
  <r>
    <x v="51"/>
    <n v="4113490"/>
    <x v="51"/>
    <n v="315"/>
    <s v="Winston Middle"/>
    <n v="224"/>
    <n v="142"/>
    <n v="0.6339285714285714"/>
  </r>
  <r>
    <x v="51"/>
    <n v="4113490"/>
    <x v="51"/>
    <n v="5201"/>
    <s v="Dillard Alternative High"/>
    <n v="34"/>
    <n v="21"/>
    <n v="0.61764705882352944"/>
  </r>
  <r>
    <x v="51"/>
    <n v="4113490"/>
    <x v="51"/>
    <n v="316"/>
    <s v="Douglas High"/>
    <n v="395"/>
    <n v="229"/>
    <n v="0.57974683544303796"/>
  </r>
  <r>
    <x v="51"/>
    <n v="4113490"/>
    <x v="51"/>
    <n v="313"/>
    <s v="Lookingglass Elem"/>
    <n v="171"/>
    <n v="74"/>
    <n v="0.43274853801169588"/>
  </r>
  <r>
    <x v="52"/>
    <n v="4111940"/>
    <x v="52"/>
    <n v="320"/>
    <s v="West Sutherlin Intermed"/>
    <n v="292"/>
    <n v="138"/>
    <n v="0.4726027397260274"/>
  </r>
  <r>
    <x v="52"/>
    <n v="4111940"/>
    <x v="52"/>
    <n v="319"/>
    <s v="Sutherlin Middle"/>
    <n v="283"/>
    <n v="127"/>
    <n v="0.44876325088339225"/>
  </r>
  <r>
    <x v="52"/>
    <n v="4111940"/>
    <x v="52"/>
    <n v="321"/>
    <s v="Sutherlin High"/>
    <n v="351"/>
    <n v="157"/>
    <n v="0.44729344729344728"/>
  </r>
  <r>
    <x v="52"/>
    <n v="4111940"/>
    <x v="52"/>
    <n v="318"/>
    <s v="East Sutherlin Primary"/>
    <n v="319"/>
    <n v="139"/>
    <n v="0.43573667711598746"/>
  </r>
  <r>
    <x v="52"/>
    <n v="4111940"/>
    <x v="52"/>
    <n v="5357"/>
    <s v="Sutherlin Valley Online Academy"/>
    <n v="111"/>
    <n v="42"/>
    <n v="0.3783783783783784"/>
  </r>
  <r>
    <x v="53"/>
    <n v="4101470"/>
    <x v="53"/>
    <n v="323"/>
    <s v="Arlington Community Charter"/>
    <n v="159"/>
    <n v="75"/>
    <n v="0.47169811320754718"/>
  </r>
  <r>
    <x v="54"/>
    <n v="4103330"/>
    <x v="54"/>
    <n v="325"/>
    <s v="Condon Elem"/>
    <n v="98"/>
    <n v="37"/>
    <n v="0.37755102040816324"/>
  </r>
  <r>
    <x v="54"/>
    <n v="4103330"/>
    <x v="54"/>
    <n v="326"/>
    <s v="Condon High"/>
    <n v="35"/>
    <n v="7"/>
    <n v="0.2"/>
  </r>
  <r>
    <x v="55"/>
    <n v="4106780"/>
    <x v="55"/>
    <n v="327"/>
    <s v="Humbolt Elem"/>
    <n v="254"/>
    <n v="141"/>
    <n v="0.55511811023622049"/>
  </r>
  <r>
    <x v="55"/>
    <n v="4106780"/>
    <x v="55"/>
    <n v="331"/>
    <s v="Grant Union Jr/Sr High"/>
    <n v="236"/>
    <n v="102"/>
    <n v="0.43220338983050849"/>
  </r>
  <r>
    <x v="55"/>
    <n v="4106780"/>
    <x v="55"/>
    <n v="330"/>
    <s v="Seneca Elem"/>
    <n v="19"/>
    <n v="4"/>
    <n v="0.21052631578947367"/>
  </r>
  <r>
    <x v="56"/>
    <n v="4110110"/>
    <x v="56"/>
    <n v="3349"/>
    <s v="Prairie City School"/>
    <n v="194"/>
    <n v="74"/>
    <n v="0.38144329896907214"/>
  </r>
  <r>
    <x v="56"/>
    <n v="4110110"/>
    <x v="56"/>
    <n v="5622"/>
    <s v="Oregon Connections Academy"/>
    <n v="248"/>
    <n v="88"/>
    <n v="0.35483870967741937"/>
  </r>
  <r>
    <x v="57"/>
    <n v="4108460"/>
    <x v="57"/>
    <n v="3350"/>
    <s v="Monument School"/>
    <n v="55"/>
    <n v="28"/>
    <n v="0.50909090909090904"/>
  </r>
  <r>
    <x v="58"/>
    <n v="4104020"/>
    <x v="58"/>
    <n v="3353"/>
    <s v="Dayville School"/>
    <n v="59"/>
    <n v="59"/>
    <n v="1"/>
  </r>
  <r>
    <x v="59"/>
    <n v="4107530"/>
    <x v="59"/>
    <n v="3366"/>
    <s v="Long Creek School"/>
    <n v="35"/>
    <n v="35"/>
    <n v="1"/>
  </r>
  <r>
    <x v="60"/>
    <n v="4102490"/>
    <x v="60"/>
    <n v="342"/>
    <s v="Henry L Slater Elem"/>
    <n v="350"/>
    <n v="136"/>
    <n v="0.38857142857142857"/>
  </r>
  <r>
    <x v="60"/>
    <n v="4102490"/>
    <x v="60"/>
    <n v="359"/>
    <s v="Burns High"/>
    <n v="242"/>
    <n v="80"/>
    <n v="0.33057851239669422"/>
  </r>
  <r>
    <x v="60"/>
    <n v="4102490"/>
    <x v="60"/>
    <n v="355"/>
    <s v="Hines Middle"/>
    <n v="182"/>
    <n v="53"/>
    <n v="0.29120879120879123"/>
  </r>
  <r>
    <x v="60"/>
    <n v="4102490"/>
    <x v="60"/>
    <n v="3740"/>
    <s v="Burns Alternative School"/>
    <n v="4"/>
    <n v="0"/>
    <n v="0"/>
  </r>
  <r>
    <x v="61"/>
    <n v="4103600"/>
    <x v="61"/>
    <n v="346"/>
    <s v="Crane Elem"/>
    <n v="163"/>
    <n v="64"/>
    <n v="0.39263803680981596"/>
  </r>
  <r>
    <x v="61"/>
    <n v="4103600"/>
    <x v="61"/>
    <n v="5446"/>
    <s v="Oregon Family School"/>
    <n v="661"/>
    <n v="255"/>
    <n v="0.38577912254160363"/>
  </r>
  <r>
    <x v="62"/>
    <n v="4103630"/>
    <x v="62"/>
    <n v="358"/>
    <s v="Crane Union High"/>
    <n v="90"/>
    <n v="40"/>
    <n v="0.44444444444444442"/>
  </r>
  <r>
    <x v="62"/>
    <n v="4103630"/>
    <x v="62"/>
    <n v="4702"/>
    <s v="Silvies River Charter School"/>
    <n v="1050"/>
    <n v="103"/>
    <n v="9.8095238095238096E-2"/>
  </r>
  <r>
    <x v="63"/>
    <n v="4106510"/>
    <x v="63"/>
    <n v="3372"/>
    <s v="Cascade Locks School"/>
    <n v="77"/>
    <n v="63"/>
    <n v="0.81818181818181823"/>
  </r>
  <r>
    <x v="63"/>
    <n v="4106510"/>
    <x v="63"/>
    <n v="363"/>
    <s v="Mid Valley Elem"/>
    <n v="414"/>
    <n v="332"/>
    <n v="0.80193236714975846"/>
  </r>
  <r>
    <x v="63"/>
    <n v="4106510"/>
    <x v="63"/>
    <n v="364"/>
    <s v="Parkdale Elem"/>
    <n v="272"/>
    <n v="213"/>
    <n v="0.78308823529411764"/>
  </r>
  <r>
    <x v="63"/>
    <n v="4106510"/>
    <x v="63"/>
    <n v="367"/>
    <s v="WyEast Middle"/>
    <n v="370"/>
    <n v="251"/>
    <n v="0.67837837837837833"/>
  </r>
  <r>
    <x v="63"/>
    <n v="4106510"/>
    <x v="63"/>
    <n v="362"/>
    <s v="May Street Elem"/>
    <n v="484"/>
    <n v="213"/>
    <n v="0.44008264462809915"/>
  </r>
  <r>
    <x v="63"/>
    <n v="4106510"/>
    <x v="63"/>
    <n v="369"/>
    <s v="Hood River Valley High"/>
    <n v="1370"/>
    <n v="574"/>
    <n v="0.41897810218978104"/>
  </r>
  <r>
    <x v="63"/>
    <n v="4106510"/>
    <x v="63"/>
    <n v="361"/>
    <s v="Hood River Middle"/>
    <n v="503"/>
    <n v="201"/>
    <n v="0.39960238568588469"/>
  </r>
  <r>
    <x v="63"/>
    <n v="4106510"/>
    <x v="63"/>
    <n v="366"/>
    <s v="Westside Elem"/>
    <n v="416"/>
    <n v="147"/>
    <n v="0.35336538461538464"/>
  </r>
  <r>
    <x v="64"/>
    <n v="4109630"/>
    <x v="64"/>
    <n v="371"/>
    <s v="Phoenix Elem"/>
    <n v="307"/>
    <n v="229"/>
    <n v="0.74592833876221498"/>
  </r>
  <r>
    <x v="64"/>
    <n v="4109630"/>
    <x v="64"/>
    <n v="372"/>
    <s v="Talent Elem"/>
    <n v="314"/>
    <n v="215"/>
    <n v="0.6847133757961783"/>
  </r>
  <r>
    <x v="64"/>
    <n v="4109630"/>
    <x v="64"/>
    <n v="373"/>
    <s v="Talent Middle"/>
    <n v="484"/>
    <n v="305"/>
    <n v="0.6301652892561983"/>
  </r>
  <r>
    <x v="64"/>
    <n v="4109630"/>
    <x v="64"/>
    <n v="370"/>
    <s v="Orchard Hill Elem"/>
    <n v="328"/>
    <n v="193"/>
    <n v="0.58841463414634143"/>
  </r>
  <r>
    <x v="64"/>
    <n v="4109630"/>
    <x v="64"/>
    <n v="374"/>
    <s v="Phoenix High"/>
    <n v="682"/>
    <n v="381"/>
    <n v="0.55865102639296182"/>
  </r>
  <r>
    <x v="64"/>
    <n v="4109630"/>
    <x v="64"/>
    <n v="3247"/>
    <s v="Armadillo Technical Institute"/>
    <n v="90"/>
    <n v="48"/>
    <n v="0.53333333333333333"/>
  </r>
  <r>
    <x v="64"/>
    <n v="4109630"/>
    <x v="64"/>
    <n v="5685"/>
    <s v="Phoenix-Talent Rising Academy"/>
    <n v="78"/>
    <n v="8"/>
    <n v="0.10256410256410256"/>
  </r>
  <r>
    <x v="65"/>
    <n v="4101560"/>
    <x v="65"/>
    <n v="4476"/>
    <s v="John Muir Outdoor School"/>
    <n v="177"/>
    <n v="63"/>
    <n v="0.3559322033898305"/>
  </r>
  <r>
    <x v="65"/>
    <n v="4101560"/>
    <x v="65"/>
    <n v="379"/>
    <s v="Walker Elem"/>
    <n v="221"/>
    <n v="74"/>
    <n v="0.33484162895927599"/>
  </r>
  <r>
    <x v="65"/>
    <n v="4101560"/>
    <x v="65"/>
    <n v="380"/>
    <s v="Ashland Middle"/>
    <n v="459"/>
    <n v="143"/>
    <n v="0.31154684095860569"/>
  </r>
  <r>
    <x v="65"/>
    <n v="4101560"/>
    <x v="65"/>
    <n v="375"/>
    <s v="Bellview Elem"/>
    <n v="245"/>
    <n v="63"/>
    <n v="0.25714285714285712"/>
  </r>
  <r>
    <x v="65"/>
    <n v="4101560"/>
    <x v="65"/>
    <n v="377"/>
    <s v="Helman Elem"/>
    <n v="278"/>
    <n v="71"/>
    <n v="0.25539568345323743"/>
  </r>
  <r>
    <x v="65"/>
    <n v="4101560"/>
    <x v="65"/>
    <n v="381"/>
    <s v="Ashland High"/>
    <n v="907"/>
    <n v="228"/>
    <n v="0.25137816979051819"/>
  </r>
  <r>
    <x v="66"/>
    <n v="4102940"/>
    <x v="66"/>
    <n v="384"/>
    <s v="Patrick Elem"/>
    <n v="245"/>
    <n v="205"/>
    <n v="0.83673469387755106"/>
  </r>
  <r>
    <x v="66"/>
    <n v="4102940"/>
    <x v="66"/>
    <n v="4561"/>
    <s v="Crater Renaissance Academy"/>
    <n v="445"/>
    <n v="306"/>
    <n v="0.68764044943820224"/>
  </r>
  <r>
    <x v="66"/>
    <n v="4102940"/>
    <x v="66"/>
    <n v="382"/>
    <s v="Central Point Elem"/>
    <n v="538"/>
    <n v="354"/>
    <n v="0.65799256505576209"/>
  </r>
  <r>
    <x v="66"/>
    <n v="4102940"/>
    <x v="66"/>
    <n v="383"/>
    <s v="Jewett Elem"/>
    <n v="615"/>
    <n v="403"/>
    <n v="0.65528455284552845"/>
  </r>
  <r>
    <x v="66"/>
    <n v="4102940"/>
    <x v="66"/>
    <n v="386"/>
    <s v="Sams Valley Elem"/>
    <n v="240"/>
    <n v="155"/>
    <n v="0.64583333333333337"/>
  </r>
  <r>
    <x v="66"/>
    <n v="4102940"/>
    <x v="66"/>
    <n v="388"/>
    <s v="Scenic Middle"/>
    <n v="827"/>
    <n v="464"/>
    <n v="0.56106408706166866"/>
  </r>
  <r>
    <x v="66"/>
    <n v="4102940"/>
    <x v="66"/>
    <n v="387"/>
    <s v="Hanby Middle"/>
    <n v="386"/>
    <n v="213"/>
    <n v="0.55181347150259064"/>
  </r>
  <r>
    <x v="66"/>
    <n v="4102940"/>
    <x v="66"/>
    <n v="385"/>
    <s v="Richardson Elem"/>
    <n v="565"/>
    <n v="266"/>
    <n v="0.47079646017699117"/>
  </r>
  <r>
    <x v="66"/>
    <n v="4102940"/>
    <x v="66"/>
    <n v="4559"/>
    <s v="Crater School of Business Innovation and Science"/>
    <n v="449"/>
    <n v="186"/>
    <n v="0.41425389755011138"/>
  </r>
  <r>
    <x v="66"/>
    <n v="4102940"/>
    <x v="66"/>
    <n v="4557"/>
    <s v="Crater Academy of Health and Public Services"/>
    <n v="449"/>
    <n v="176"/>
    <n v="0.39198218262806234"/>
  </r>
  <r>
    <x v="67"/>
    <n v="4104500"/>
    <x v="67"/>
    <n v="4021"/>
    <s v="White Mountain Middle"/>
    <n v="262"/>
    <n v="248"/>
    <n v="0.94656488549618323"/>
  </r>
  <r>
    <x v="67"/>
    <n v="4104500"/>
    <x v="67"/>
    <n v="394"/>
    <s v="Table Rock Elem"/>
    <n v="755"/>
    <n v="687"/>
    <n v="0.90993377483443705"/>
  </r>
  <r>
    <x v="67"/>
    <n v="4104500"/>
    <x v="67"/>
    <n v="4378"/>
    <s v="URCEO-Upper Rogue Ctr for Ed Opportunities"/>
    <n v="262"/>
    <n v="206"/>
    <n v="0.7862595419847328"/>
  </r>
  <r>
    <x v="67"/>
    <n v="4104500"/>
    <x v="67"/>
    <n v="393"/>
    <s v="Shady Cove School"/>
    <n v="219"/>
    <n v="168"/>
    <n v="0.76712328767123283"/>
  </r>
  <r>
    <x v="67"/>
    <n v="4104500"/>
    <x v="67"/>
    <n v="390"/>
    <s v="Hillside Elem"/>
    <n v="403"/>
    <n v="264"/>
    <n v="0.6550868486352357"/>
  </r>
  <r>
    <x v="67"/>
    <n v="4104500"/>
    <x v="67"/>
    <n v="5251"/>
    <s v="Crater Lake Academy"/>
    <n v="328"/>
    <n v="206"/>
    <n v="0.62804878048780488"/>
  </r>
  <r>
    <x v="67"/>
    <n v="4104500"/>
    <x v="67"/>
    <n v="5572"/>
    <s v="Kids Unlimited Academy White City"/>
    <n v="49"/>
    <n v="30"/>
    <n v="0.61224489795918369"/>
  </r>
  <r>
    <x v="67"/>
    <n v="4104500"/>
    <x v="67"/>
    <n v="397"/>
    <s v="Eagle Point High"/>
    <n v="1011"/>
    <n v="611"/>
    <n v="0.60435212660731952"/>
  </r>
  <r>
    <x v="67"/>
    <n v="4104500"/>
    <x v="67"/>
    <n v="4020"/>
    <s v="Eagle Rock Elem"/>
    <n v="259"/>
    <n v="145"/>
    <n v="0.55984555984555984"/>
  </r>
  <r>
    <x v="67"/>
    <n v="4104500"/>
    <x v="67"/>
    <n v="396"/>
    <s v="Eagle Point Middle"/>
    <n v="397"/>
    <n v="211"/>
    <n v="0.53148614609571787"/>
  </r>
  <r>
    <x v="67"/>
    <n v="4104500"/>
    <x v="67"/>
    <n v="3147"/>
    <s v="Lake Creek Learning Ctr"/>
    <n v="45"/>
    <n v="19"/>
    <n v="0.42222222222222222"/>
  </r>
  <r>
    <x v="68"/>
    <n v="4110680"/>
    <x v="68"/>
    <n v="399"/>
    <s v="Rogue River Elem"/>
    <n v="430"/>
    <n v="263"/>
    <n v="0.61162790697674418"/>
  </r>
  <r>
    <x v="68"/>
    <n v="4110680"/>
    <x v="68"/>
    <n v="5443"/>
    <s v="South Valley Academy"/>
    <n v="103"/>
    <n v="62"/>
    <n v="0.60194174757281549"/>
  </r>
  <r>
    <x v="68"/>
    <n v="4110680"/>
    <x v="68"/>
    <n v="4856"/>
    <s v="Rivers Edge Academy Charter"/>
    <n v="228"/>
    <n v="120"/>
    <n v="0.52631578947368418"/>
  </r>
  <r>
    <x v="68"/>
    <n v="4110680"/>
    <x v="68"/>
    <n v="401"/>
    <s v="Rogue River Jr/Sr High"/>
    <n v="346"/>
    <n v="181"/>
    <n v="0.52312138728323698"/>
  </r>
  <r>
    <x v="69"/>
    <n v="4110200"/>
    <x v="69"/>
    <n v="3356"/>
    <s v="Prospect Charter School"/>
    <n v="215"/>
    <n v="154"/>
    <n v="0.71627906976744182"/>
  </r>
  <r>
    <x v="70"/>
    <n v="4102580"/>
    <x v="70"/>
    <n v="406"/>
    <s v="Butte Falls Charter School"/>
    <n v="188"/>
    <n v="83"/>
    <n v="0.44148936170212766"/>
  </r>
  <r>
    <x v="71"/>
    <n v="4108040"/>
    <x v="71"/>
    <n v="411"/>
    <s v="Jackson Elem"/>
    <n v="409"/>
    <n v="409"/>
    <n v="1"/>
  </r>
  <r>
    <x v="71"/>
    <n v="4108040"/>
    <x v="71"/>
    <n v="419"/>
    <s v="Washington Elem"/>
    <n v="308"/>
    <n v="308"/>
    <n v="1"/>
  </r>
  <r>
    <x v="71"/>
    <n v="4108040"/>
    <x v="71"/>
    <n v="420"/>
    <s v="Wilson Elem"/>
    <n v="388"/>
    <n v="375"/>
    <n v="0.96649484536082475"/>
  </r>
  <r>
    <x v="71"/>
    <n v="4108040"/>
    <x v="71"/>
    <n v="417"/>
    <s v="Roosevelt Elem"/>
    <n v="365"/>
    <n v="329"/>
    <n v="0.90136986301369859"/>
  </r>
  <r>
    <x v="71"/>
    <n v="4108040"/>
    <x v="71"/>
    <n v="413"/>
    <s v="Jefferson Elem"/>
    <n v="406"/>
    <n v="365"/>
    <n v="0.89901477832512311"/>
  </r>
  <r>
    <x v="71"/>
    <n v="4108040"/>
    <x v="71"/>
    <n v="5205"/>
    <s v="Kids Unlimited Academy"/>
    <n v="477"/>
    <n v="415"/>
    <n v="0.87002096436058696"/>
  </r>
  <r>
    <x v="71"/>
    <n v="4108040"/>
    <x v="71"/>
    <n v="415"/>
    <s v="Oak Grove Elem"/>
    <n v="417"/>
    <n v="352"/>
    <n v="0.84412470023980812"/>
  </r>
  <r>
    <x v="71"/>
    <n v="4108040"/>
    <x v="71"/>
    <n v="416"/>
    <s v="Kennedy Elem"/>
    <n v="490"/>
    <n v="388"/>
    <n v="0.7918367346938775"/>
  </r>
  <r>
    <x v="71"/>
    <n v="4108040"/>
    <x v="71"/>
    <n v="422"/>
    <s v="McLoughlin Middle"/>
    <n v="911"/>
    <n v="710"/>
    <n v="0.77936333699231619"/>
  </r>
  <r>
    <x v="71"/>
    <n v="4108040"/>
    <x v="71"/>
    <n v="3554"/>
    <s v="Central Medford High"/>
    <n v="557"/>
    <n v="431"/>
    <n v="0.77378815080789942"/>
  </r>
  <r>
    <x v="71"/>
    <n v="4108040"/>
    <x v="71"/>
    <n v="410"/>
    <s v="Howard Elem"/>
    <n v="367"/>
    <n v="282"/>
    <n v="0.76839237057220711"/>
  </r>
  <r>
    <x v="71"/>
    <n v="4108040"/>
    <x v="71"/>
    <n v="408"/>
    <s v="Griffin Creek Elem"/>
    <n v="490"/>
    <n v="271"/>
    <n v="0.55306122448979589"/>
  </r>
  <r>
    <x v="71"/>
    <n v="4108040"/>
    <x v="71"/>
    <n v="421"/>
    <s v="Hedrick Middle"/>
    <n v="968"/>
    <n v="525"/>
    <n v="0.5423553719008265"/>
  </r>
  <r>
    <x v="71"/>
    <n v="4108040"/>
    <x v="71"/>
    <n v="423"/>
    <s v="South Medford High"/>
    <n v="1664"/>
    <n v="832"/>
    <n v="0.5"/>
  </r>
  <r>
    <x v="71"/>
    <n v="4108040"/>
    <x v="71"/>
    <n v="424"/>
    <s v="North Medford High"/>
    <n v="1599"/>
    <n v="789"/>
    <n v="0.49343339587242024"/>
  </r>
  <r>
    <x v="71"/>
    <n v="4108040"/>
    <x v="71"/>
    <n v="4593"/>
    <s v="Madrone Trail Public Charter School"/>
    <n v="227"/>
    <n v="108"/>
    <n v="0.47577092511013214"/>
  </r>
  <r>
    <x v="71"/>
    <n v="4108040"/>
    <x v="71"/>
    <n v="1350"/>
    <s v="Abraham Lincoln Elem"/>
    <n v="458"/>
    <n v="196"/>
    <n v="0.42794759825327511"/>
  </r>
  <r>
    <x v="71"/>
    <n v="4108040"/>
    <x v="71"/>
    <n v="412"/>
    <s v="Jacksonville Elem"/>
    <n v="371"/>
    <n v="152"/>
    <n v="0.40970350404312667"/>
  </r>
  <r>
    <x v="71"/>
    <n v="4108040"/>
    <x v="71"/>
    <n v="418"/>
    <s v="Ruch Outdoor Community School"/>
    <n v="182"/>
    <n v="72"/>
    <n v="0.39560439560439559"/>
  </r>
  <r>
    <x v="71"/>
    <n v="4108040"/>
    <x v="71"/>
    <n v="409"/>
    <s v="Hoover Elem"/>
    <n v="554"/>
    <n v="202"/>
    <n v="0.36462093862815886"/>
  </r>
  <r>
    <x v="71"/>
    <n v="4108040"/>
    <x v="71"/>
    <n v="414"/>
    <s v="Lone Pine Elem"/>
    <n v="518"/>
    <n v="171"/>
    <n v="0.33011583011583012"/>
  </r>
  <r>
    <x v="71"/>
    <n v="4108040"/>
    <x v="71"/>
    <n v="4821"/>
    <s v="Logos Public Charter School"/>
    <n v="1052"/>
    <n v="267"/>
    <n v="0.25380228136882127"/>
  </r>
  <r>
    <x v="71"/>
    <n v="4108040"/>
    <x v="71"/>
    <n v="5304"/>
    <s v="Valley School of SO OR"/>
    <n v="120"/>
    <n v="13"/>
    <n v="0.10833333333333334"/>
  </r>
  <r>
    <x v="71"/>
    <n v="4108040"/>
    <x v="71"/>
    <n v="5510"/>
    <s v="Medford Online Academy"/>
    <n v="683"/>
    <n v="0"/>
    <n v="0"/>
  </r>
  <r>
    <x v="71"/>
    <n v="4108040"/>
    <x v="71"/>
    <n v="5511"/>
    <s v="5-6 School at Oakdale"/>
    <n v="1"/>
    <n v="0"/>
    <n v="0"/>
  </r>
  <r>
    <x v="72"/>
    <n v="4103840"/>
    <x v="72"/>
    <n v="1295"/>
    <s v="Culver Middle"/>
    <n v="169"/>
    <n v="103"/>
    <n v="0.60946745562130178"/>
  </r>
  <r>
    <x v="72"/>
    <n v="4103840"/>
    <x v="72"/>
    <n v="425"/>
    <s v="Culver Elem"/>
    <n v="287"/>
    <n v="164"/>
    <n v="0.5714285714285714"/>
  </r>
  <r>
    <x v="72"/>
    <n v="4103840"/>
    <x v="72"/>
    <n v="426"/>
    <s v="Culver High"/>
    <n v="228"/>
    <n v="104"/>
    <n v="0.45614035087719296"/>
  </r>
  <r>
    <x v="73"/>
    <n v="4106740"/>
    <x v="73"/>
    <n v="432"/>
    <s v="Warm Springs K-8 Academy"/>
    <n v="515"/>
    <n v="346"/>
    <n v="0.67184466019417477"/>
  </r>
  <r>
    <x v="73"/>
    <n v="4106740"/>
    <x v="73"/>
    <n v="5359"/>
    <s v="Bridges High School"/>
    <n v="72"/>
    <n v="48"/>
    <n v="0.66666666666666663"/>
  </r>
  <r>
    <x v="73"/>
    <n v="4106740"/>
    <x v="73"/>
    <n v="5689"/>
    <s v="509J On-Line"/>
    <n v="138"/>
    <n v="81"/>
    <n v="0.58695652173913049"/>
  </r>
  <r>
    <x v="73"/>
    <n v="4106740"/>
    <x v="73"/>
    <n v="429"/>
    <s v="Buff Elementary"/>
    <n v="288"/>
    <n v="143"/>
    <n v="0.49652777777777779"/>
  </r>
  <r>
    <x v="73"/>
    <n v="4106740"/>
    <x v="73"/>
    <n v="434"/>
    <s v="Madras High"/>
    <n v="764"/>
    <n v="374"/>
    <n v="0.48952879581151831"/>
  </r>
  <r>
    <x v="73"/>
    <n v="4106740"/>
    <x v="73"/>
    <n v="1773"/>
    <s v="Jefferson County Middle"/>
    <n v="411"/>
    <n v="199"/>
    <n v="0.48418491484184917"/>
  </r>
  <r>
    <x v="73"/>
    <n v="4106740"/>
    <x v="73"/>
    <n v="431"/>
    <s v="Metolius Elem"/>
    <n v="253"/>
    <n v="122"/>
    <n v="0.48221343873517786"/>
  </r>
  <r>
    <x v="73"/>
    <n v="4106740"/>
    <x v="73"/>
    <n v="430"/>
    <s v="Madras Elementary"/>
    <n v="319"/>
    <n v="153"/>
    <n v="0.47962382445141066"/>
  </r>
  <r>
    <x v="73"/>
    <n v="4106740"/>
    <x v="73"/>
    <n v="3458"/>
    <s v="Big Muddy Elem"/>
    <n v="15"/>
    <n v="0"/>
    <n v="0"/>
  </r>
  <r>
    <x v="74"/>
    <n v="4105910"/>
    <x v="74"/>
    <n v="440"/>
    <s v="Riverside Elem"/>
    <n v="323"/>
    <n v="273"/>
    <n v="0.84520123839009287"/>
  </r>
  <r>
    <x v="74"/>
    <n v="4105910"/>
    <x v="74"/>
    <n v="1351"/>
    <s v="Parkside Elem"/>
    <n v="343"/>
    <n v="245"/>
    <n v="0.7142857142857143"/>
  </r>
  <r>
    <x v="74"/>
    <n v="4105910"/>
    <x v="74"/>
    <n v="437"/>
    <s v="Lincoln Elem"/>
    <n v="328"/>
    <n v="196"/>
    <n v="0.59756097560975607"/>
  </r>
  <r>
    <x v="74"/>
    <n v="4105910"/>
    <x v="74"/>
    <n v="435"/>
    <s v="Allen Dale Elem"/>
    <n v="336"/>
    <n v="196"/>
    <n v="0.58333333333333337"/>
  </r>
  <r>
    <x v="74"/>
    <n v="4105910"/>
    <x v="74"/>
    <n v="439"/>
    <s v="Redwood Elem"/>
    <n v="404"/>
    <n v="194"/>
    <n v="0.48019801980198018"/>
  </r>
  <r>
    <x v="74"/>
    <n v="4105910"/>
    <x v="74"/>
    <n v="441"/>
    <s v="South Middle"/>
    <n v="626"/>
    <n v="293"/>
    <n v="0.46805111821086259"/>
  </r>
  <r>
    <x v="74"/>
    <n v="4105910"/>
    <x v="74"/>
    <n v="438"/>
    <s v="North Middle"/>
    <n v="709"/>
    <n v="317"/>
    <n v="0.44710860366713684"/>
  </r>
  <r>
    <x v="74"/>
    <n v="4105910"/>
    <x v="74"/>
    <n v="436"/>
    <s v="Highland Elem"/>
    <n v="341"/>
    <n v="152"/>
    <n v="0.44574780058651026"/>
  </r>
  <r>
    <x v="74"/>
    <n v="4105910"/>
    <x v="74"/>
    <n v="442"/>
    <s v="Grants Pass High"/>
    <n v="1730"/>
    <n v="611"/>
    <n v="0.3531791907514451"/>
  </r>
  <r>
    <x v="74"/>
    <n v="4105910"/>
    <x v="74"/>
    <n v="5678"/>
    <s v="GPFLEX School"/>
    <n v="296"/>
    <n v="5"/>
    <n v="1.6891891891891893E-2"/>
  </r>
  <r>
    <x v="74"/>
    <n v="4105910"/>
    <x v="74"/>
    <n v="5680"/>
    <s v="Gladiola High School"/>
    <n v="83"/>
    <n v="1"/>
    <n v="1.2048192771084338E-2"/>
  </r>
  <r>
    <x v="75"/>
    <n v="4106900"/>
    <x v="75"/>
    <n v="4823"/>
    <s v="Sunny Wolf Charter School"/>
    <n v="113"/>
    <n v="87"/>
    <n v="0.76991150442477874"/>
  </r>
  <r>
    <x v="75"/>
    <n v="4106900"/>
    <x v="75"/>
    <n v="443"/>
    <s v="Evergreen Elem"/>
    <n v="393"/>
    <n v="263"/>
    <n v="0.66921119592875322"/>
  </r>
  <r>
    <x v="75"/>
    <n v="4106900"/>
    <x v="75"/>
    <n v="449"/>
    <s v="Lorna Byrne Middle"/>
    <n v="355"/>
    <n v="214"/>
    <n v="0.60281690140845068"/>
  </r>
  <r>
    <x v="75"/>
    <n v="4106900"/>
    <x v="75"/>
    <n v="456"/>
    <s v="Illinois Valley High"/>
    <n v="299"/>
    <n v="174"/>
    <n v="0.58193979933110362"/>
  </r>
  <r>
    <x v="75"/>
    <n v="4106900"/>
    <x v="75"/>
    <n v="445"/>
    <s v="Fruitdale Elem"/>
    <n v="379"/>
    <n v="209"/>
    <n v="0.55145118733509235"/>
  </r>
  <r>
    <x v="75"/>
    <n v="4106900"/>
    <x v="75"/>
    <n v="5505"/>
    <s v="Southern Oregon Success Academy"/>
    <n v="167"/>
    <n v="84"/>
    <n v="0.50299401197604787"/>
  </r>
  <r>
    <x v="75"/>
    <n v="4106900"/>
    <x v="75"/>
    <n v="450"/>
    <s v="Madrona Elem"/>
    <n v="327"/>
    <n v="163"/>
    <n v="0.49847094801223241"/>
  </r>
  <r>
    <x v="75"/>
    <n v="4106900"/>
    <x v="75"/>
    <n v="451"/>
    <s v="Manzanita Elem"/>
    <n v="376"/>
    <n v="185"/>
    <n v="0.49202127659574468"/>
  </r>
  <r>
    <x v="75"/>
    <n v="4106900"/>
    <x v="75"/>
    <n v="453"/>
    <s v="Williams Elem"/>
    <n v="76"/>
    <n v="37"/>
    <n v="0.48684210526315791"/>
  </r>
  <r>
    <x v="75"/>
    <n v="4106900"/>
    <x v="75"/>
    <n v="5063"/>
    <s v="Woodland Charter School"/>
    <n v="153"/>
    <n v="71"/>
    <n v="0.46405228758169936"/>
  </r>
  <r>
    <x v="75"/>
    <n v="4106900"/>
    <x v="75"/>
    <n v="446"/>
    <s v="Ft Vannoy Elem"/>
    <n v="256"/>
    <n v="116"/>
    <n v="0.453125"/>
  </r>
  <r>
    <x v="75"/>
    <n v="4106900"/>
    <x v="75"/>
    <n v="448"/>
    <s v="Lincoln Savage Middle"/>
    <n v="372"/>
    <n v="166"/>
    <n v="0.44623655913978494"/>
  </r>
  <r>
    <x v="75"/>
    <n v="4106900"/>
    <x v="75"/>
    <n v="457"/>
    <s v="North Valley High"/>
    <n v="443"/>
    <n v="186"/>
    <n v="0.41986455981941312"/>
  </r>
  <r>
    <x v="75"/>
    <n v="4106900"/>
    <x v="75"/>
    <n v="455"/>
    <s v="Hidden Valley High"/>
    <n v="582"/>
    <n v="235"/>
    <n v="0.40378006872852235"/>
  </r>
  <r>
    <x v="75"/>
    <n v="4106900"/>
    <x v="75"/>
    <n v="402"/>
    <s v="Applegate Elem"/>
    <n v="118"/>
    <n v="47"/>
    <n v="0.39830508474576271"/>
  </r>
  <r>
    <x v="75"/>
    <n v="4106900"/>
    <x v="75"/>
    <n v="444"/>
    <s v="Fleming Middle"/>
    <n v="423"/>
    <n v="164"/>
    <n v="0.38770685579196218"/>
  </r>
  <r>
    <x v="76"/>
    <n v="4107080"/>
    <x v="76"/>
    <n v="461"/>
    <s v="Mills Elem"/>
    <n v="318"/>
    <n v="212"/>
    <n v="0.66666666666666663"/>
  </r>
  <r>
    <x v="76"/>
    <n v="4107080"/>
    <x v="76"/>
    <n v="459"/>
    <s v="Joseph Conger Elem"/>
    <n v="245"/>
    <n v="137"/>
    <n v="0.5591836734693878"/>
  </r>
  <r>
    <x v="76"/>
    <n v="4107080"/>
    <x v="76"/>
    <n v="462"/>
    <s v="Pelican Elem"/>
    <n v="241"/>
    <n v="118"/>
    <n v="0.48962655601659749"/>
  </r>
  <r>
    <x v="76"/>
    <n v="4107080"/>
    <x v="76"/>
    <n v="5355"/>
    <s v="Klamath Learning Center"/>
    <n v="324"/>
    <n v="156"/>
    <n v="0.48148148148148145"/>
  </r>
  <r>
    <x v="76"/>
    <n v="4107080"/>
    <x v="76"/>
    <n v="463"/>
    <s v="Ponderosa Middle"/>
    <n v="527"/>
    <n v="241"/>
    <n v="0.45730550284629978"/>
  </r>
  <r>
    <x v="76"/>
    <n v="4107080"/>
    <x v="76"/>
    <n v="487"/>
    <s v="Klamath Union High"/>
    <n v="620"/>
    <n v="224"/>
    <n v="0.36129032258064514"/>
  </r>
  <r>
    <x v="76"/>
    <n v="4107080"/>
    <x v="76"/>
    <n v="4545"/>
    <s v="EagleRidge High"/>
    <n v="175"/>
    <n v="53"/>
    <n v="0.30285714285714288"/>
  </r>
  <r>
    <x v="76"/>
    <n v="4107080"/>
    <x v="76"/>
    <n v="465"/>
    <s v="Roosevelt Elem"/>
    <n v="289"/>
    <n v="84"/>
    <n v="0.29065743944636679"/>
  </r>
  <r>
    <x v="77"/>
    <n v="4107020"/>
    <x v="77"/>
    <n v="479"/>
    <s v="Stearns Elem"/>
    <n v="275"/>
    <n v="275"/>
    <n v="1"/>
  </r>
  <r>
    <x v="77"/>
    <n v="4107020"/>
    <x v="77"/>
    <n v="471"/>
    <s v="Gearhart Elem"/>
    <n v="7"/>
    <n v="7"/>
    <n v="1"/>
  </r>
  <r>
    <x v="77"/>
    <n v="4107020"/>
    <x v="77"/>
    <n v="468"/>
    <s v="Chiloquin Elem"/>
    <n v="187"/>
    <n v="186"/>
    <n v="0.99465240641711228"/>
  </r>
  <r>
    <x v="77"/>
    <n v="4107020"/>
    <x v="77"/>
    <n v="483"/>
    <s v="Chiloquin High"/>
    <n v="140"/>
    <n v="139"/>
    <n v="0.99285714285714288"/>
  </r>
  <r>
    <x v="77"/>
    <n v="4107020"/>
    <x v="77"/>
    <n v="472"/>
    <s v="Gilchrist Elem"/>
    <n v="122"/>
    <n v="118"/>
    <n v="0.96721311475409832"/>
  </r>
  <r>
    <x v="77"/>
    <n v="4107020"/>
    <x v="77"/>
    <n v="484"/>
    <s v="Gilchrist Jr/Sr High"/>
    <n v="95"/>
    <n v="90"/>
    <n v="0.94736842105263153"/>
  </r>
  <r>
    <x v="77"/>
    <n v="4107020"/>
    <x v="77"/>
    <n v="4848"/>
    <s v="Falcon Heights"/>
    <n v="196"/>
    <n v="176"/>
    <n v="0.89795918367346939"/>
  </r>
  <r>
    <x v="77"/>
    <n v="4107020"/>
    <x v="77"/>
    <n v="467"/>
    <s v="Bonanza Elem"/>
    <n v="214"/>
    <n v="184"/>
    <n v="0.85981308411214952"/>
  </r>
  <r>
    <x v="77"/>
    <n v="4107020"/>
    <x v="77"/>
    <n v="476"/>
    <s v="Merrill Elem"/>
    <n v="164"/>
    <n v="141"/>
    <n v="0.8597560975609756"/>
  </r>
  <r>
    <x v="77"/>
    <n v="4107020"/>
    <x v="77"/>
    <n v="482"/>
    <s v="Bonanza Jr/Sr High"/>
    <n v="204"/>
    <n v="174"/>
    <n v="0.8529411764705882"/>
  </r>
  <r>
    <x v="77"/>
    <n v="4107020"/>
    <x v="77"/>
    <n v="478"/>
    <s v="Shasta Elem"/>
    <n v="567"/>
    <n v="462"/>
    <n v="0.81481481481481477"/>
  </r>
  <r>
    <x v="77"/>
    <n v="4107020"/>
    <x v="77"/>
    <n v="477"/>
    <s v="Peterson Elem"/>
    <n v="587"/>
    <n v="475"/>
    <n v="0.80919931856899485"/>
  </r>
  <r>
    <x v="77"/>
    <n v="4107020"/>
    <x v="77"/>
    <n v="480"/>
    <s v="Brixner Jr High"/>
    <n v="392"/>
    <n v="314"/>
    <n v="0.80102040816326525"/>
  </r>
  <r>
    <x v="77"/>
    <n v="4107020"/>
    <x v="77"/>
    <n v="475"/>
    <s v="Malin Elem"/>
    <n v="123"/>
    <n v="98"/>
    <n v="0.7967479674796748"/>
  </r>
  <r>
    <x v="77"/>
    <n v="4107020"/>
    <x v="77"/>
    <n v="486"/>
    <s v="Lost River High"/>
    <n v="222"/>
    <n v="176"/>
    <n v="0.7927927927927928"/>
  </r>
  <r>
    <x v="77"/>
    <n v="4107020"/>
    <x v="77"/>
    <n v="470"/>
    <s v="Ferguson Elem"/>
    <n v="506"/>
    <n v="376"/>
    <n v="0.74308300395256921"/>
  </r>
  <r>
    <x v="77"/>
    <n v="4107020"/>
    <x v="77"/>
    <n v="488"/>
    <s v="Mazama High"/>
    <n v="666"/>
    <n v="434"/>
    <n v="0.65165165165165162"/>
  </r>
  <r>
    <x v="77"/>
    <n v="4107020"/>
    <x v="77"/>
    <n v="474"/>
    <s v="Keno Elem"/>
    <n v="176"/>
    <n v="114"/>
    <n v="0.64772727272727271"/>
  </r>
  <r>
    <x v="77"/>
    <n v="4107020"/>
    <x v="77"/>
    <n v="481"/>
    <s v="Henley Middle"/>
    <n v="373"/>
    <n v="187"/>
    <n v="0.50134048257372654"/>
  </r>
  <r>
    <x v="77"/>
    <n v="4107020"/>
    <x v="77"/>
    <n v="485"/>
    <s v="Henley High"/>
    <n v="597"/>
    <n v="251"/>
    <n v="0.4204355108877722"/>
  </r>
  <r>
    <x v="77"/>
    <n v="4107020"/>
    <x v="77"/>
    <n v="473"/>
    <s v="Henley Elem"/>
    <n v="487"/>
    <n v="194"/>
    <n v="0.39835728952772076"/>
  </r>
  <r>
    <x v="78"/>
    <n v="4107280"/>
    <x v="78"/>
    <n v="491"/>
    <s v="Daly Middle"/>
    <n v="133"/>
    <n v="67"/>
    <n v="0.50375939849624063"/>
  </r>
  <r>
    <x v="78"/>
    <n v="4107280"/>
    <x v="78"/>
    <n v="490"/>
    <s v="Fremont/Hay Elem"/>
    <n v="349"/>
    <n v="150"/>
    <n v="0.42979942693409739"/>
  </r>
  <r>
    <x v="78"/>
    <n v="4107280"/>
    <x v="78"/>
    <n v="489"/>
    <s v="Union Elem"/>
    <n v="48"/>
    <n v="19"/>
    <n v="0.39583333333333331"/>
  </r>
  <r>
    <x v="78"/>
    <n v="4107280"/>
    <x v="78"/>
    <n v="492"/>
    <s v="Lakeview Sr High"/>
    <n v="271"/>
    <n v="100"/>
    <n v="0.36900369003690037"/>
  </r>
  <r>
    <x v="79"/>
    <n v="4111400"/>
    <x v="79"/>
    <n v="1289"/>
    <s v="North Lake School"/>
    <n v="246"/>
    <n v="143"/>
    <n v="0.58130081300813008"/>
  </r>
  <r>
    <x v="80"/>
    <n v="4109870"/>
    <x v="80"/>
    <n v="500"/>
    <s v="Pleasant Hill Elem"/>
    <n v="407"/>
    <n v="130"/>
    <n v="0.31941031941031939"/>
  </r>
  <r>
    <x v="80"/>
    <n v="4109870"/>
    <x v="80"/>
    <n v="502"/>
    <s v="Pleasant Hill High"/>
    <n v="533"/>
    <n v="157"/>
    <n v="0.2945590994371482"/>
  </r>
  <r>
    <x v="81"/>
    <n v="4104740"/>
    <x v="81"/>
    <n v="4146"/>
    <s v="CÃ©sar E ChÃ¡vez Elem"/>
    <n v="397"/>
    <n v="364"/>
    <n v="0.91687657430730474"/>
  </r>
  <r>
    <x v="81"/>
    <n v="4104740"/>
    <x v="81"/>
    <n v="515"/>
    <s v="Howard Elem"/>
    <n v="484"/>
    <n v="403"/>
    <n v="0.8326446280991735"/>
  </r>
  <r>
    <x v="81"/>
    <n v="4104740"/>
    <x v="81"/>
    <n v="4157"/>
    <s v="Bertha Holt Elem"/>
    <n v="491"/>
    <n v="347"/>
    <n v="0.70672097759674135"/>
  </r>
  <r>
    <x v="81"/>
    <n v="4104740"/>
    <x v="81"/>
    <n v="4554"/>
    <s v="Arts and Technology Academy at Jefferson"/>
    <n v="439"/>
    <n v="292"/>
    <n v="0.66514806378132119"/>
  </r>
  <r>
    <x v="81"/>
    <n v="4104740"/>
    <x v="81"/>
    <n v="522"/>
    <s v="McCornack Elem"/>
    <n v="306"/>
    <n v="203"/>
    <n v="0.66339869281045749"/>
  </r>
  <r>
    <x v="81"/>
    <n v="4104740"/>
    <x v="81"/>
    <n v="1339"/>
    <s v="Family School"/>
    <n v="114"/>
    <n v="75"/>
    <n v="0.65789473684210531"/>
  </r>
  <r>
    <x v="81"/>
    <n v="4104740"/>
    <x v="81"/>
    <n v="518"/>
    <s v="Colin Kelly Middle"/>
    <n v="440"/>
    <n v="275"/>
    <n v="0.625"/>
  </r>
  <r>
    <x v="81"/>
    <n v="4104740"/>
    <x v="81"/>
    <n v="525"/>
    <s v="River Road Elem"/>
    <n v="395"/>
    <n v="235"/>
    <n v="0.59493670886075944"/>
  </r>
  <r>
    <x v="81"/>
    <n v="4104740"/>
    <x v="81"/>
    <n v="520"/>
    <s v="James Madison Middle"/>
    <n v="411"/>
    <n v="243"/>
    <n v="0.59124087591240881"/>
  </r>
  <r>
    <x v="81"/>
    <n v="4104740"/>
    <x v="81"/>
    <n v="534"/>
    <s v="Willagillespie Elem"/>
    <n v="468"/>
    <n v="267"/>
    <n v="0.57051282051282048"/>
  </r>
  <r>
    <x v="81"/>
    <n v="4104740"/>
    <x v="81"/>
    <n v="504"/>
    <s v="Awbrey Park Elem"/>
    <n v="447"/>
    <n v="241"/>
    <n v="0.53914988814317677"/>
  </r>
  <r>
    <x v="81"/>
    <n v="4104740"/>
    <x v="81"/>
    <n v="519"/>
    <s v="John F Kennedy Middle"/>
    <n v="367"/>
    <n v="196"/>
    <n v="0.5340599455040872"/>
  </r>
  <r>
    <x v="81"/>
    <n v="4104740"/>
    <x v="81"/>
    <n v="510"/>
    <s v="Edison Elem"/>
    <n v="248"/>
    <n v="132"/>
    <n v="0.532258064516129"/>
  </r>
  <r>
    <x v="81"/>
    <n v="4104740"/>
    <x v="81"/>
    <n v="537"/>
    <s v="Eugene Education Options"/>
    <n v="109"/>
    <n v="54"/>
    <n v="0.49541284403669728"/>
  </r>
  <r>
    <x v="81"/>
    <n v="4104740"/>
    <x v="81"/>
    <n v="530"/>
    <s v="Twin Oaks Elem"/>
    <n v="194"/>
    <n v="96"/>
    <n v="0.49484536082474229"/>
  </r>
  <r>
    <x v="81"/>
    <n v="4104740"/>
    <x v="81"/>
    <n v="4739"/>
    <s v="Camas Ridge Community Elem"/>
    <n v="328"/>
    <n v="160"/>
    <n v="0.48780487804878048"/>
  </r>
  <r>
    <x v="81"/>
    <n v="4104740"/>
    <x v="81"/>
    <n v="529"/>
    <s v="Spring Creek Elem"/>
    <n v="324"/>
    <n v="158"/>
    <n v="0.48765432098765432"/>
  </r>
  <r>
    <x v="81"/>
    <n v="4104740"/>
    <x v="81"/>
    <n v="503"/>
    <s v="Adams Elem"/>
    <n v="428"/>
    <n v="204"/>
    <n v="0.47663551401869159"/>
  </r>
  <r>
    <x v="81"/>
    <n v="4104740"/>
    <x v="81"/>
    <n v="4041"/>
    <s v="Network Charter School"/>
    <n v="122"/>
    <n v="52"/>
    <n v="0.42622950819672129"/>
  </r>
  <r>
    <x v="81"/>
    <n v="4104740"/>
    <x v="81"/>
    <n v="3229"/>
    <s v="Village School"/>
    <n v="142"/>
    <n v="58"/>
    <n v="0.40845070422535212"/>
  </r>
  <r>
    <x v="81"/>
    <n v="4104740"/>
    <x v="81"/>
    <n v="536"/>
    <s v="North Eugene High"/>
    <n v="1011"/>
    <n v="354"/>
    <n v="0.35014836795252224"/>
  </r>
  <r>
    <x v="81"/>
    <n v="4104740"/>
    <x v="81"/>
    <n v="524"/>
    <s v="James Monroe Middle"/>
    <n v="590"/>
    <n v="202"/>
    <n v="0.34237288135593219"/>
  </r>
  <r>
    <x v="81"/>
    <n v="4104740"/>
    <x v="81"/>
    <n v="540"/>
    <s v="Winston Churchill High"/>
    <n v="1103"/>
    <n v="329"/>
    <n v="0.29827742520398914"/>
  </r>
  <r>
    <x v="81"/>
    <n v="4104740"/>
    <x v="81"/>
    <n v="1241"/>
    <s v="Buena Vista Spanish Immersion School"/>
    <n v="447"/>
    <n v="123"/>
    <n v="0.27516778523489932"/>
  </r>
  <r>
    <x v="81"/>
    <n v="4104740"/>
    <x v="81"/>
    <n v="513"/>
    <s v="Gilham Elem"/>
    <n v="510"/>
    <n v="140"/>
    <n v="0.27450980392156865"/>
  </r>
  <r>
    <x v="81"/>
    <n v="4104740"/>
    <x v="81"/>
    <n v="506"/>
    <s v="Cal Young Middle"/>
    <n v="475"/>
    <n v="121"/>
    <n v="0.25473684210526315"/>
  </r>
  <r>
    <x v="81"/>
    <n v="4104740"/>
    <x v="81"/>
    <n v="1259"/>
    <s v="Yujin Gakuen (Japanese) School"/>
    <n v="284"/>
    <n v="71"/>
    <n v="0.25"/>
  </r>
  <r>
    <x v="81"/>
    <n v="4104740"/>
    <x v="81"/>
    <n v="538"/>
    <s v="Henry D Sheldon High"/>
    <n v="1411"/>
    <n v="318"/>
    <n v="0.22537207654145996"/>
  </r>
  <r>
    <x v="81"/>
    <n v="4104740"/>
    <x v="81"/>
    <n v="3233"/>
    <s v="Ridgeline Montessori"/>
    <n v="244"/>
    <n v="54"/>
    <n v="0.22131147540983606"/>
  </r>
  <r>
    <x v="81"/>
    <n v="4104740"/>
    <x v="81"/>
    <n v="1774"/>
    <s v="Edgewood Community Elem"/>
    <n v="360"/>
    <n v="75"/>
    <n v="0.20833333333333334"/>
  </r>
  <r>
    <x v="81"/>
    <n v="4104740"/>
    <x v="81"/>
    <n v="1861"/>
    <s v="Twin Rivers Charter School"/>
    <n v="45"/>
    <n v="9"/>
    <n v="0.2"/>
  </r>
  <r>
    <x v="81"/>
    <n v="4104740"/>
    <x v="81"/>
    <n v="528"/>
    <s v="Spencer Butte Middle"/>
    <n v="413"/>
    <n v="81"/>
    <n v="0.19612590799031476"/>
  </r>
  <r>
    <x v="81"/>
    <n v="4104740"/>
    <x v="81"/>
    <n v="526"/>
    <s v="Theodore Roosevelt Middle"/>
    <n v="563"/>
    <n v="110"/>
    <n v="0.19538188277087035"/>
  </r>
  <r>
    <x v="81"/>
    <n v="4104740"/>
    <x v="81"/>
    <n v="539"/>
    <s v="South Eugene High"/>
    <n v="1526"/>
    <n v="268"/>
    <n v="0.17562254259501967"/>
  </r>
  <r>
    <x v="81"/>
    <n v="4104740"/>
    <x v="81"/>
    <n v="5408"/>
    <s v="Chinese Language Immersion School"/>
    <n v="87"/>
    <n v="14"/>
    <n v="0.16091954022988506"/>
  </r>
  <r>
    <x v="81"/>
    <n v="4104740"/>
    <x v="81"/>
    <n v="1240"/>
    <s v="Charlemagne French Immersion Elem"/>
    <n v="342"/>
    <n v="38"/>
    <n v="0.1111111111111111"/>
  </r>
  <r>
    <x v="81"/>
    <n v="4104740"/>
    <x v="81"/>
    <n v="507"/>
    <s v="Coburg Community Charter"/>
    <n v="222"/>
    <n v="9"/>
    <n v="4.0540540540540543E-2"/>
  </r>
  <r>
    <x v="82"/>
    <n v="4111670"/>
    <x v="82"/>
    <n v="550"/>
    <s v="Maple Elem"/>
    <n v="330"/>
    <n v="330"/>
    <n v="1"/>
  </r>
  <r>
    <x v="82"/>
    <n v="4111670"/>
    <x v="82"/>
    <n v="1352"/>
    <s v="Riverbend Elem"/>
    <n v="385"/>
    <n v="385"/>
    <n v="1"/>
  </r>
  <r>
    <x v="82"/>
    <n v="4111670"/>
    <x v="82"/>
    <n v="548"/>
    <s v="Guy Lee Elem"/>
    <n v="410"/>
    <n v="405"/>
    <n v="0.98780487804878048"/>
  </r>
  <r>
    <x v="82"/>
    <n v="4111670"/>
    <x v="82"/>
    <n v="5059"/>
    <s v="Two Rivers Dos Rios Elem"/>
    <n v="440"/>
    <n v="433"/>
    <n v="0.98409090909090913"/>
  </r>
  <r>
    <x v="82"/>
    <n v="4111670"/>
    <x v="82"/>
    <n v="546"/>
    <s v="Elizabeth Page Elem"/>
    <n v="354"/>
    <n v="347"/>
    <n v="0.98022598870056499"/>
  </r>
  <r>
    <x v="82"/>
    <n v="4111670"/>
    <x v="82"/>
    <n v="544"/>
    <s v="Centennial Elem"/>
    <n v="378"/>
    <n v="369"/>
    <n v="0.97619047619047616"/>
  </r>
  <r>
    <x v="82"/>
    <n v="4111670"/>
    <x v="82"/>
    <n v="545"/>
    <s v="Douglas Gardens Elem"/>
    <n v="350"/>
    <n v="338"/>
    <n v="0.96571428571428575"/>
  </r>
  <r>
    <x v="82"/>
    <n v="4111670"/>
    <x v="82"/>
    <n v="549"/>
    <s v="Hamlin Middle"/>
    <n v="662"/>
    <n v="590"/>
    <n v="0.89123867069486407"/>
  </r>
  <r>
    <x v="82"/>
    <n v="4111670"/>
    <x v="82"/>
    <n v="1354"/>
    <s v="Gateways High"/>
    <n v="74"/>
    <n v="60"/>
    <n v="0.81081081081081086"/>
  </r>
  <r>
    <x v="82"/>
    <n v="4111670"/>
    <x v="82"/>
    <n v="554"/>
    <s v="Mt Vernon Elem"/>
    <n v="494"/>
    <n v="400"/>
    <n v="0.80971659919028338"/>
  </r>
  <r>
    <x v="82"/>
    <n v="4111670"/>
    <x v="82"/>
    <n v="1353"/>
    <s v="Agnes Stewart Middle"/>
    <n v="600"/>
    <n v="410"/>
    <n v="0.68333333333333335"/>
  </r>
  <r>
    <x v="82"/>
    <n v="4111670"/>
    <x v="82"/>
    <n v="542"/>
    <s v="Briggs Middle"/>
    <n v="518"/>
    <n v="342"/>
    <n v="0.66023166023166024"/>
  </r>
  <r>
    <x v="82"/>
    <n v="4111670"/>
    <x v="82"/>
    <n v="560"/>
    <s v="Springfield High"/>
    <n v="1396"/>
    <n v="918"/>
    <n v="0.65759312320916907"/>
  </r>
  <r>
    <x v="82"/>
    <n v="4111670"/>
    <x v="82"/>
    <n v="4058"/>
    <s v="Willamette Leadership Academy"/>
    <n v="169"/>
    <n v="91"/>
    <n v="0.53846153846153844"/>
  </r>
  <r>
    <x v="82"/>
    <n v="4111670"/>
    <x v="82"/>
    <n v="553"/>
    <s v="Ridgeview Elem"/>
    <n v="435"/>
    <n v="217"/>
    <n v="0.49885057471264366"/>
  </r>
  <r>
    <x v="82"/>
    <n v="4111670"/>
    <x v="82"/>
    <n v="559"/>
    <s v="Yolanda Elem"/>
    <n v="402"/>
    <n v="183"/>
    <n v="0.45522388059701491"/>
  </r>
  <r>
    <x v="82"/>
    <n v="4111670"/>
    <x v="82"/>
    <n v="557"/>
    <s v="Thurston Middle"/>
    <n v="566"/>
    <n v="237"/>
    <n v="0.41872791519434627"/>
  </r>
  <r>
    <x v="82"/>
    <n v="4111670"/>
    <x v="82"/>
    <n v="561"/>
    <s v="Thurston High"/>
    <n v="1312"/>
    <n v="549"/>
    <n v="0.41844512195121952"/>
  </r>
  <r>
    <x v="82"/>
    <n v="4111670"/>
    <x v="82"/>
    <n v="558"/>
    <s v="Walterville Elem"/>
    <n v="170"/>
    <n v="69"/>
    <n v="0.40588235294117647"/>
  </r>
  <r>
    <x v="82"/>
    <n v="4111670"/>
    <x v="82"/>
    <n v="556"/>
    <s v="Thurston Elem"/>
    <n v="451"/>
    <n v="177"/>
    <n v="0.39246119733924612"/>
  </r>
  <r>
    <x v="82"/>
    <n v="4111670"/>
    <x v="82"/>
    <n v="4440"/>
    <s v="Academy of Arts and Academics"/>
    <n v="259"/>
    <n v="95"/>
    <n v="0.36679536679536678"/>
  </r>
  <r>
    <x v="83"/>
    <n v="4104950"/>
    <x v="83"/>
    <n v="566"/>
    <s v="Veneta Elem"/>
    <n v="315"/>
    <n v="109"/>
    <n v="0.34603174603174602"/>
  </r>
  <r>
    <x v="83"/>
    <n v="4104950"/>
    <x v="83"/>
    <n v="564"/>
    <s v="Fern Ridge Middle"/>
    <n v="302"/>
    <n v="103"/>
    <n v="0.34105960264900664"/>
  </r>
  <r>
    <x v="83"/>
    <n v="4104950"/>
    <x v="83"/>
    <n v="567"/>
    <s v="Elmira High"/>
    <n v="420"/>
    <n v="119"/>
    <n v="0.28333333333333333"/>
  </r>
  <r>
    <x v="83"/>
    <n v="4104950"/>
    <x v="83"/>
    <n v="563"/>
    <s v="Elmira Elem"/>
    <n v="297"/>
    <n v="84"/>
    <n v="0.28282828282828282"/>
  </r>
  <r>
    <x v="83"/>
    <n v="4104950"/>
    <x v="83"/>
    <n v="4045"/>
    <s v="West Lane Charter School"/>
    <n v="49"/>
    <n v="10"/>
    <n v="0.20408163265306123"/>
  </r>
  <r>
    <x v="84"/>
    <n v="4107710"/>
    <x v="84"/>
    <n v="568"/>
    <s v="Mapleton Elem"/>
    <n v="80"/>
    <n v="80"/>
    <n v="1"/>
  </r>
  <r>
    <x v="84"/>
    <n v="4107710"/>
    <x v="84"/>
    <n v="569"/>
    <s v="Mapleton Sr High"/>
    <n v="55"/>
    <n v="41"/>
    <n v="0.74545454545454548"/>
  </r>
  <r>
    <x v="85"/>
    <n v="4103690"/>
    <x v="85"/>
    <n v="570"/>
    <s v="Creslane Elem"/>
    <n v="504"/>
    <n v="238"/>
    <n v="0.47222222222222221"/>
  </r>
  <r>
    <x v="85"/>
    <n v="4103690"/>
    <x v="85"/>
    <n v="571"/>
    <s v="Creswell Middle"/>
    <n v="280"/>
    <n v="112"/>
    <n v="0.4"/>
  </r>
  <r>
    <x v="85"/>
    <n v="4103690"/>
    <x v="85"/>
    <n v="572"/>
    <s v="Creswell High"/>
    <n v="370"/>
    <n v="131"/>
    <n v="0.35405405405405405"/>
  </r>
  <r>
    <x v="86"/>
    <n v="4111580"/>
    <x v="86"/>
    <n v="574"/>
    <s v="Dorena School"/>
    <n v="81"/>
    <n v="65"/>
    <n v="0.80246913580246915"/>
  </r>
  <r>
    <x v="86"/>
    <n v="4111580"/>
    <x v="86"/>
    <n v="576"/>
    <s v="Harrison Elem"/>
    <n v="453"/>
    <n v="355"/>
    <n v="0.78366445916114791"/>
  </r>
  <r>
    <x v="86"/>
    <n v="4111580"/>
    <x v="86"/>
    <n v="573"/>
    <s v="Bohemia Elem"/>
    <n v="406"/>
    <n v="312"/>
    <n v="0.76847290640394084"/>
  </r>
  <r>
    <x v="86"/>
    <n v="4111580"/>
    <x v="86"/>
    <n v="578"/>
    <s v="London School"/>
    <n v="85"/>
    <n v="64"/>
    <n v="0.75294117647058822"/>
  </r>
  <r>
    <x v="86"/>
    <n v="4111580"/>
    <x v="86"/>
    <n v="579"/>
    <s v="Lincoln Middle"/>
    <n v="448"/>
    <n v="327"/>
    <n v="0.7299107142857143"/>
  </r>
  <r>
    <x v="86"/>
    <n v="4111580"/>
    <x v="86"/>
    <n v="4395"/>
    <s v="Childs Way Charter School"/>
    <n v="62"/>
    <n v="42"/>
    <n v="0.67741935483870963"/>
  </r>
  <r>
    <x v="86"/>
    <n v="4111580"/>
    <x v="86"/>
    <n v="1791"/>
    <s v="Al Kennedy High School"/>
    <n v="82"/>
    <n v="55"/>
    <n v="0.67073170731707321"/>
  </r>
  <r>
    <x v="86"/>
    <n v="4111580"/>
    <x v="86"/>
    <n v="580"/>
    <s v="Cottage Grove High"/>
    <n v="711"/>
    <n v="398"/>
    <n v="0.55977496483825595"/>
  </r>
  <r>
    <x v="86"/>
    <n v="4111580"/>
    <x v="86"/>
    <n v="5676"/>
    <s v="SOLO Academy"/>
    <n v="145"/>
    <n v="79"/>
    <n v="0.54482758620689653"/>
  </r>
  <r>
    <x v="86"/>
    <n v="4111580"/>
    <x v="86"/>
    <n v="4555"/>
    <s v="Academy for Character Education"/>
    <n v="331"/>
    <n v="63"/>
    <n v="0.19033232628398791"/>
  </r>
  <r>
    <x v="87"/>
    <n v="4102040"/>
    <x v="87"/>
    <n v="584"/>
    <s v="Fairfield Elem"/>
    <n v="364"/>
    <n v="342"/>
    <n v="0.93956043956043955"/>
  </r>
  <r>
    <x v="87"/>
    <n v="4102040"/>
    <x v="87"/>
    <n v="586"/>
    <s v="Malabon Elem"/>
    <n v="370"/>
    <n v="299"/>
    <n v="0.80810810810810807"/>
  </r>
  <r>
    <x v="87"/>
    <n v="4102040"/>
    <x v="87"/>
    <n v="582"/>
    <s v="Clear Lake Elem"/>
    <n v="288"/>
    <n v="221"/>
    <n v="0.76736111111111116"/>
  </r>
  <r>
    <x v="87"/>
    <n v="4102040"/>
    <x v="87"/>
    <n v="583"/>
    <s v="Danebo Elem"/>
    <n v="274"/>
    <n v="209"/>
    <n v="0.76277372262773724"/>
  </r>
  <r>
    <x v="87"/>
    <n v="4102040"/>
    <x v="87"/>
    <n v="581"/>
    <s v="Cascade Middle"/>
    <n v="399"/>
    <n v="298"/>
    <n v="0.74686716791979946"/>
  </r>
  <r>
    <x v="87"/>
    <n v="4102040"/>
    <x v="87"/>
    <n v="587"/>
    <s v="Shasta Middle"/>
    <n v="381"/>
    <n v="229"/>
    <n v="0.60104986876640421"/>
  </r>
  <r>
    <x v="87"/>
    <n v="4102040"/>
    <x v="87"/>
    <n v="3567"/>
    <s v="Prairie Mountain School"/>
    <n v="580"/>
    <n v="348"/>
    <n v="0.6"/>
  </r>
  <r>
    <x v="87"/>
    <n v="4102040"/>
    <x v="87"/>
    <n v="2264"/>
    <s v="Meadow View School"/>
    <n v="661"/>
    <n v="285"/>
    <n v="0.43116490166414523"/>
  </r>
  <r>
    <x v="87"/>
    <n v="4102040"/>
    <x v="87"/>
    <n v="585"/>
    <s v="Irving Elem"/>
    <n v="274"/>
    <n v="113"/>
    <n v="0.41240875912408759"/>
  </r>
  <r>
    <x v="87"/>
    <n v="4102040"/>
    <x v="87"/>
    <n v="3566"/>
    <s v="Kalapuya High"/>
    <n v="89"/>
    <n v="0"/>
    <n v="0"/>
  </r>
  <r>
    <x v="87"/>
    <n v="4102040"/>
    <x v="87"/>
    <n v="588"/>
    <s v="Willamette High"/>
    <n v="1611"/>
    <n v="0"/>
    <n v="0"/>
  </r>
  <r>
    <x v="88"/>
    <n v="4103780"/>
    <x v="88"/>
    <n v="589"/>
    <s v="Applegate Elem"/>
    <n v="123"/>
    <n v="52"/>
    <n v="0.42276422764227645"/>
  </r>
  <r>
    <x v="88"/>
    <n v="4103780"/>
    <x v="88"/>
    <n v="592"/>
    <s v="Crow Middle/High"/>
    <n v="131"/>
    <n v="55"/>
    <n v="0.41984732824427479"/>
  </r>
  <r>
    <x v="89"/>
    <n v="4107980"/>
    <x v="89"/>
    <n v="594"/>
    <s v="McKenzie River Community School"/>
    <n v="168"/>
    <n v="153"/>
    <n v="0.9107142857142857"/>
  </r>
  <r>
    <x v="90"/>
    <n v="4106930"/>
    <x v="90"/>
    <n v="595"/>
    <s v="Laurel Elem"/>
    <n v="459"/>
    <n v="205"/>
    <n v="0.44662309368191722"/>
  </r>
  <r>
    <x v="90"/>
    <n v="4106930"/>
    <x v="90"/>
    <n v="596"/>
    <s v="Oaklea Middle"/>
    <n v="524"/>
    <n v="225"/>
    <n v="0.42938931297709926"/>
  </r>
  <r>
    <x v="90"/>
    <n v="4106930"/>
    <x v="90"/>
    <n v="597"/>
    <s v="Junction City High"/>
    <n v="507"/>
    <n v="162"/>
    <n v="0.31952662721893493"/>
  </r>
  <r>
    <x v="90"/>
    <n v="4106930"/>
    <x v="90"/>
    <n v="1297"/>
    <s v="Territorial Elem"/>
    <n v="106"/>
    <n v="31"/>
    <n v="0.29245283018867924"/>
  </r>
  <r>
    <x v="91"/>
    <n v="4107590"/>
    <x v="91"/>
    <n v="598"/>
    <s v="Lundy Elem"/>
    <n v="188"/>
    <n v="139"/>
    <n v="0.73936170212765961"/>
  </r>
  <r>
    <x v="91"/>
    <n v="4107590"/>
    <x v="91"/>
    <n v="599"/>
    <s v="Lowell Jr/Sr High"/>
    <n v="198"/>
    <n v="128"/>
    <n v="0.64646464646464652"/>
  </r>
  <r>
    <x v="91"/>
    <n v="4107590"/>
    <x v="91"/>
    <n v="5252"/>
    <s v="Mountain View Academy"/>
    <n v="142"/>
    <n v="29"/>
    <n v="0.20422535211267606"/>
  </r>
  <r>
    <x v="91"/>
    <n v="4107590"/>
    <x v="91"/>
    <n v="5349"/>
    <s v="Bridge Charter Academy"/>
    <n v="638"/>
    <n v="0"/>
    <n v="0"/>
  </r>
  <r>
    <x v="92"/>
    <n v="4109150"/>
    <x v="92"/>
    <n v="600"/>
    <s v="Oakridge Elem"/>
    <n v="297"/>
    <n v="153"/>
    <n v="0.51515151515151514"/>
  </r>
  <r>
    <x v="92"/>
    <n v="4109150"/>
    <x v="92"/>
    <n v="601"/>
    <s v="Oakridge Jr High"/>
    <n v="96"/>
    <n v="48"/>
    <n v="0.5"/>
  </r>
  <r>
    <x v="92"/>
    <n v="4109150"/>
    <x v="92"/>
    <n v="602"/>
    <s v="Oakridge High"/>
    <n v="151"/>
    <n v="66"/>
    <n v="0.4370860927152318"/>
  </r>
  <r>
    <x v="93"/>
    <n v="4107740"/>
    <x v="93"/>
    <n v="603"/>
    <s v="Marcola Elem"/>
    <n v="170"/>
    <n v="48"/>
    <n v="0.28235294117647058"/>
  </r>
  <r>
    <x v="93"/>
    <n v="4107740"/>
    <x v="93"/>
    <n v="5444"/>
    <s v="TEACH-NW"/>
    <n v="513"/>
    <n v="87"/>
    <n v="0.16959064327485379"/>
  </r>
  <r>
    <x v="93"/>
    <n v="4107740"/>
    <x v="93"/>
    <n v="604"/>
    <s v="Mohawk High"/>
    <n v="124"/>
    <n v="20"/>
    <n v="0.16129032258064516"/>
  </r>
  <r>
    <x v="94"/>
    <n v="4102160"/>
    <x v="94"/>
    <n v="3401"/>
    <s v="Triangle Lake Charter School"/>
    <n v="363"/>
    <n v="112"/>
    <n v="0.30853994490358128"/>
  </r>
  <r>
    <x v="95"/>
    <n v="4105100"/>
    <x v="95"/>
    <n v="609"/>
    <s v="Siuslaw Elem"/>
    <n v="495"/>
    <n v="316"/>
    <n v="0.63838383838383839"/>
  </r>
  <r>
    <x v="95"/>
    <n v="4105100"/>
    <x v="95"/>
    <n v="610"/>
    <s v="Siuslaw High"/>
    <n v="427"/>
    <n v="184"/>
    <n v="0.43091334894613581"/>
  </r>
  <r>
    <x v="95"/>
    <n v="4105100"/>
    <x v="95"/>
    <n v="608"/>
    <s v="Siuslaw Middle"/>
    <n v="302"/>
    <n v="130"/>
    <n v="0.43046357615894038"/>
  </r>
  <r>
    <x v="96"/>
    <n v="4107500"/>
    <x v="96"/>
    <n v="3240"/>
    <s v="Lincoln City Career Tech High"/>
    <n v="54"/>
    <n v="48"/>
    <n v="0.88888888888888884"/>
  </r>
  <r>
    <x v="96"/>
    <n v="4107500"/>
    <x v="96"/>
    <n v="617"/>
    <s v="Oceanlake Elem"/>
    <n v="369"/>
    <n v="326"/>
    <n v="0.88346883468834692"/>
  </r>
  <r>
    <x v="96"/>
    <n v="4107500"/>
    <x v="96"/>
    <n v="620"/>
    <s v="Taft Elem"/>
    <n v="524"/>
    <n v="434"/>
    <n v="0.8282442748091603"/>
  </r>
  <r>
    <x v="96"/>
    <n v="4107500"/>
    <x v="96"/>
    <n v="4038"/>
    <s v="Siletz Valley Schools"/>
    <n v="224"/>
    <n v="179"/>
    <n v="0.7991071428571429"/>
  </r>
  <r>
    <x v="96"/>
    <n v="4107500"/>
    <x v="96"/>
    <n v="621"/>
    <s v="Taft Middle"/>
    <n v="272"/>
    <n v="200"/>
    <n v="0.73529411764705888"/>
  </r>
  <r>
    <x v="96"/>
    <n v="4107500"/>
    <x v="96"/>
    <n v="618"/>
    <s v="Yaquina View Elem"/>
    <n v="445"/>
    <n v="326"/>
    <n v="0.73258426966292134"/>
  </r>
  <r>
    <x v="96"/>
    <n v="4107500"/>
    <x v="96"/>
    <n v="623"/>
    <s v="Crestview Heights School"/>
    <n v="325"/>
    <n v="238"/>
    <n v="0.73230769230769233"/>
  </r>
  <r>
    <x v="96"/>
    <n v="4107500"/>
    <x v="96"/>
    <n v="624"/>
    <s v="Waldport Middle"/>
    <n v="93"/>
    <n v="67"/>
    <n v="0.72043010752688175"/>
  </r>
  <r>
    <x v="96"/>
    <n v="4107500"/>
    <x v="96"/>
    <n v="625"/>
    <s v="Sam Case Elem"/>
    <n v="485"/>
    <n v="336"/>
    <n v="0.69278350515463916"/>
  </r>
  <r>
    <x v="96"/>
    <n v="4107500"/>
    <x v="96"/>
    <n v="630"/>
    <s v="Waldport High"/>
    <n v="184"/>
    <n v="125"/>
    <n v="0.67934782608695654"/>
  </r>
  <r>
    <x v="96"/>
    <n v="4107500"/>
    <x v="96"/>
    <n v="611"/>
    <s v="Toledo Elem"/>
    <n v="409"/>
    <n v="269"/>
    <n v="0.65770171149144252"/>
  </r>
  <r>
    <x v="96"/>
    <n v="4107500"/>
    <x v="96"/>
    <n v="3361"/>
    <s v="Eddyville Charter School"/>
    <n v="208"/>
    <n v="131"/>
    <n v="0.62980769230769229"/>
  </r>
  <r>
    <x v="96"/>
    <n v="4107500"/>
    <x v="96"/>
    <n v="615"/>
    <s v="Newport Middle"/>
    <n v="521"/>
    <n v="326"/>
    <n v="0.62571976967370446"/>
  </r>
  <r>
    <x v="96"/>
    <n v="4107500"/>
    <x v="96"/>
    <n v="628"/>
    <s v="Taft High"/>
    <n v="454"/>
    <n v="272"/>
    <n v="0.59911894273127753"/>
  </r>
  <r>
    <x v="96"/>
    <n v="4107500"/>
    <x v="96"/>
    <n v="629"/>
    <s v="Toledo Senior High School"/>
    <n v="205"/>
    <n v="120"/>
    <n v="0.58536585365853655"/>
  </r>
  <r>
    <x v="96"/>
    <n v="4107500"/>
    <x v="96"/>
    <n v="622"/>
    <s v="Toledo Jr High"/>
    <n v="114"/>
    <n v="64"/>
    <n v="0.56140350877192979"/>
  </r>
  <r>
    <x v="96"/>
    <n v="4107500"/>
    <x v="96"/>
    <n v="627"/>
    <s v="Newport High"/>
    <n v="613"/>
    <n v="317"/>
    <n v="0.5171288743882545"/>
  </r>
  <r>
    <x v="96"/>
    <n v="4107500"/>
    <x v="96"/>
    <n v="5690"/>
    <s v="Compass K-12 Online School"/>
    <n v="264"/>
    <n v="122"/>
    <n v="0.4621212121212121"/>
  </r>
  <r>
    <x v="97"/>
    <n v="4100019"/>
    <x v="97"/>
    <n v="659"/>
    <s v="Harrisburg Elem"/>
    <n v="265"/>
    <n v="169"/>
    <n v="0.63773584905660374"/>
  </r>
  <r>
    <x v="97"/>
    <n v="4100019"/>
    <x v="97"/>
    <n v="689"/>
    <s v="Harrisburg High"/>
    <n v="245"/>
    <n v="117"/>
    <n v="0.47755102040816327"/>
  </r>
  <r>
    <x v="97"/>
    <n v="4100019"/>
    <x v="97"/>
    <n v="2723"/>
    <s v="Harrisburg Middle"/>
    <n v="228"/>
    <n v="108"/>
    <n v="0.47368421052631576"/>
  </r>
  <r>
    <x v="98"/>
    <n v="4101120"/>
    <x v="98"/>
    <n v="644"/>
    <s v="Sunrise Elem"/>
    <n v="342"/>
    <n v="260"/>
    <n v="0.76023391812865493"/>
  </r>
  <r>
    <x v="98"/>
    <n v="4101120"/>
    <x v="98"/>
    <n v="648"/>
    <s v="Waverly Elem"/>
    <n v="272"/>
    <n v="199"/>
    <n v="0.73161764705882348"/>
  </r>
  <r>
    <x v="98"/>
    <n v="4101120"/>
    <x v="98"/>
    <n v="3950"/>
    <s v="Albany Options School"/>
    <n v="169"/>
    <n v="105"/>
    <n v="0.62130177514792895"/>
  </r>
  <r>
    <x v="98"/>
    <n v="4101120"/>
    <x v="98"/>
    <n v="646"/>
    <s v="Tangent Elem"/>
    <n v="127"/>
    <n v="76"/>
    <n v="0.59842519685039375"/>
  </r>
  <r>
    <x v="98"/>
    <n v="4101120"/>
    <x v="98"/>
    <n v="647"/>
    <s v="Takena Elem"/>
    <n v="142"/>
    <n v="72"/>
    <n v="0.50704225352112675"/>
  </r>
  <r>
    <x v="98"/>
    <n v="4101120"/>
    <x v="98"/>
    <n v="640"/>
    <s v="Lafayette Elem"/>
    <n v="315"/>
    <n v="159"/>
    <n v="0.50476190476190474"/>
  </r>
  <r>
    <x v="98"/>
    <n v="4101120"/>
    <x v="98"/>
    <n v="631"/>
    <s v="Central Elem"/>
    <n v="144"/>
    <n v="72"/>
    <n v="0.5"/>
  </r>
  <r>
    <x v="98"/>
    <n v="4101120"/>
    <x v="98"/>
    <n v="632"/>
    <s v="Calapooia Middle"/>
    <n v="770"/>
    <n v="374"/>
    <n v="0.48571428571428571"/>
  </r>
  <r>
    <x v="98"/>
    <n v="4101120"/>
    <x v="98"/>
    <n v="645"/>
    <s v="South Shore Elem"/>
    <n v="400"/>
    <n v="189"/>
    <n v="0.47249999999999998"/>
  </r>
  <r>
    <x v="98"/>
    <n v="4101120"/>
    <x v="98"/>
    <n v="636"/>
    <s v="Periwinkle Elem"/>
    <n v="422"/>
    <n v="195"/>
    <n v="0.46208530805687204"/>
  </r>
  <r>
    <x v="98"/>
    <n v="4101120"/>
    <x v="98"/>
    <n v="643"/>
    <s v="Oak Elem"/>
    <n v="301"/>
    <n v="131"/>
    <n v="0.43521594684385384"/>
  </r>
  <r>
    <x v="98"/>
    <n v="4101120"/>
    <x v="98"/>
    <n v="642"/>
    <s v="Memorial Middle"/>
    <n v="623"/>
    <n v="271"/>
    <n v="0.434991974317817"/>
  </r>
  <r>
    <x v="98"/>
    <n v="4101120"/>
    <x v="98"/>
    <n v="650"/>
    <s v="South Albany High"/>
    <n v="1368"/>
    <n v="533"/>
    <n v="0.3896198830409357"/>
  </r>
  <r>
    <x v="98"/>
    <n v="4101120"/>
    <x v="98"/>
    <n v="633"/>
    <s v="Meadow Ridge Elementary"/>
    <n v="389"/>
    <n v="108"/>
    <n v="0.27763496143958871"/>
  </r>
  <r>
    <x v="98"/>
    <n v="4101120"/>
    <x v="98"/>
    <n v="4744"/>
    <s v="Timber Ridge School"/>
    <n v="768"/>
    <n v="194"/>
    <n v="0.25260416666666669"/>
  </r>
  <r>
    <x v="98"/>
    <n v="4101120"/>
    <x v="98"/>
    <n v="649"/>
    <s v="West Albany High"/>
    <n v="1207"/>
    <n v="300"/>
    <n v="0.24855012427506215"/>
  </r>
  <r>
    <x v="98"/>
    <n v="4101120"/>
    <x v="98"/>
    <n v="637"/>
    <s v="North Albany Elem"/>
    <n v="323"/>
    <n v="58"/>
    <n v="0.17956656346749225"/>
  </r>
  <r>
    <x v="98"/>
    <n v="4101120"/>
    <x v="98"/>
    <n v="638"/>
    <s v="North Albany Middle"/>
    <n v="323"/>
    <n v="58"/>
    <n v="0.17956656346749225"/>
  </r>
  <r>
    <x v="98"/>
    <n v="4101120"/>
    <x v="98"/>
    <n v="639"/>
    <s v="Oak Grove Elem"/>
    <n v="372"/>
    <n v="42"/>
    <n v="0.11290322580645161"/>
  </r>
  <r>
    <x v="98"/>
    <n v="4101120"/>
    <x v="98"/>
    <n v="641"/>
    <s v="Liberty Elem"/>
    <n v="3210"/>
    <n v="86"/>
    <n v="2.6791277258566979E-2"/>
  </r>
  <r>
    <x v="99"/>
    <n v="4107380"/>
    <x v="99"/>
    <n v="653"/>
    <s v="Green Acres School"/>
    <n v="341"/>
    <n v="310"/>
    <n v="0.90909090909090906"/>
  </r>
  <r>
    <x v="99"/>
    <n v="4107380"/>
    <x v="99"/>
    <n v="3504"/>
    <s v="Pioneer School"/>
    <n v="347"/>
    <n v="264"/>
    <n v="0.76080691642651299"/>
  </r>
  <r>
    <x v="99"/>
    <n v="4107380"/>
    <x v="99"/>
    <n v="652"/>
    <s v="Cascades School"/>
    <n v="325"/>
    <n v="238"/>
    <n v="0.73230769230769233"/>
  </r>
  <r>
    <x v="99"/>
    <n v="4107380"/>
    <x v="99"/>
    <n v="658"/>
    <s v="Hamilton Creek School"/>
    <n v="298"/>
    <n v="190"/>
    <n v="0.63758389261744963"/>
  </r>
  <r>
    <x v="99"/>
    <n v="4107380"/>
    <x v="99"/>
    <n v="3503"/>
    <s v="Riverview School"/>
    <n v="419"/>
    <n v="259"/>
    <n v="0.61813842482100234"/>
  </r>
  <r>
    <x v="99"/>
    <n v="4107380"/>
    <x v="99"/>
    <n v="671"/>
    <s v="Lacomb School"/>
    <n v="242"/>
    <n v="141"/>
    <n v="0.5826446280991735"/>
  </r>
  <r>
    <x v="99"/>
    <n v="4107380"/>
    <x v="99"/>
    <n v="674"/>
    <s v="Seven Oak Middle"/>
    <n v="639"/>
    <n v="255"/>
    <n v="0.39906103286384975"/>
  </r>
  <r>
    <x v="99"/>
    <n v="4107380"/>
    <x v="99"/>
    <n v="3505"/>
    <s v="Sand Ridge Charter School"/>
    <n v="314"/>
    <n v="114"/>
    <n v="0.36305732484076431"/>
  </r>
  <r>
    <x v="99"/>
    <n v="4107380"/>
    <x v="99"/>
    <n v="688"/>
    <s v="Lebanon High"/>
    <n v="1174"/>
    <n v="362"/>
    <n v="0.30834752981260649"/>
  </r>
  <r>
    <x v="99"/>
    <n v="4107380"/>
    <x v="99"/>
    <n v="5659"/>
    <s v="Santiam Academy"/>
    <n v="99"/>
    <n v="0"/>
    <n v="0"/>
  </r>
  <r>
    <x v="100"/>
    <n v="4111970"/>
    <x v="100"/>
    <n v="662"/>
    <s v="Foster Elem"/>
    <n v="309"/>
    <n v="184"/>
    <n v="0.59546925566343045"/>
  </r>
  <r>
    <x v="100"/>
    <n v="4111970"/>
    <x v="100"/>
    <n v="669"/>
    <s v="Sweet Home High"/>
    <n v="694"/>
    <n v="346"/>
    <n v="0.49855907780979825"/>
  </r>
  <r>
    <x v="100"/>
    <n v="4111970"/>
    <x v="100"/>
    <n v="666"/>
    <s v="Oak Heights Elem"/>
    <n v="249"/>
    <n v="121"/>
    <n v="0.4859437751004016"/>
  </r>
  <r>
    <x v="100"/>
    <n v="4111970"/>
    <x v="100"/>
    <n v="668"/>
    <s v="Sweet Home Jr High"/>
    <n v="342"/>
    <n v="165"/>
    <n v="0.48245614035087719"/>
  </r>
  <r>
    <x v="100"/>
    <n v="4111970"/>
    <x v="100"/>
    <n v="663"/>
    <s v="Hawthorne Elem"/>
    <n v="302"/>
    <n v="129"/>
    <n v="0.42715231788079472"/>
  </r>
  <r>
    <x v="100"/>
    <n v="4111970"/>
    <x v="100"/>
    <n v="664"/>
    <s v="Holley Elem"/>
    <n v="143"/>
    <n v="61"/>
    <n v="0.42657342657342656"/>
  </r>
  <r>
    <x v="100"/>
    <n v="4111970"/>
    <x v="100"/>
    <n v="4484"/>
    <s v="Sweet Home Charter School"/>
    <n v="134"/>
    <n v="28"/>
    <n v="0.20895522388059701"/>
  </r>
  <r>
    <x v="101"/>
    <n v="4111040"/>
    <x v="101"/>
    <n v="676"/>
    <s v="Centennial Elem"/>
    <n v="262"/>
    <n v="136"/>
    <n v="0.51908396946564883"/>
  </r>
  <r>
    <x v="101"/>
    <n v="4111040"/>
    <x v="101"/>
    <n v="677"/>
    <s v="Scio Middle"/>
    <n v="147"/>
    <n v="76"/>
    <n v="0.51700680272108845"/>
  </r>
  <r>
    <x v="101"/>
    <n v="4111040"/>
    <x v="101"/>
    <n v="678"/>
    <s v="Scio High"/>
    <n v="228"/>
    <n v="84"/>
    <n v="0.36842105263157893"/>
  </r>
  <r>
    <x v="101"/>
    <n v="4111040"/>
    <x v="101"/>
    <n v="5457"/>
    <s v="Willamette Connections Academy"/>
    <n v="1350"/>
    <n v="381"/>
    <n v="0.28222222222222221"/>
  </r>
  <r>
    <x v="101"/>
    <n v="4111040"/>
    <x v="101"/>
    <n v="2994"/>
    <s v="Lourdes School"/>
    <n v="39"/>
    <n v="4"/>
    <n v="0.10256410256410256"/>
  </r>
  <r>
    <x v="102"/>
    <n v="4108100"/>
    <x v="102"/>
    <n v="683"/>
    <s v="Santiam Jr/Sr High"/>
    <n v="301"/>
    <n v="144"/>
    <n v="0.47840531561461797"/>
  </r>
  <r>
    <x v="102"/>
    <n v="4108100"/>
    <x v="102"/>
    <n v="681"/>
    <s v="Santiam Elem"/>
    <n v="226"/>
    <n v="93"/>
    <n v="0.41150442477876104"/>
  </r>
  <r>
    <x v="102"/>
    <n v="4108100"/>
    <x v="102"/>
    <n v="4399"/>
    <s v="Oregon Charter Academy"/>
    <n v="2757"/>
    <n v="1070"/>
    <n v="0.38810301051867974"/>
  </r>
  <r>
    <x v="103"/>
    <n v="4102910"/>
    <x v="103"/>
    <n v="687"/>
    <s v="Central Linn High"/>
    <n v="303"/>
    <n v="127"/>
    <n v="0.41914191419141916"/>
  </r>
  <r>
    <x v="103"/>
    <n v="4102910"/>
    <x v="103"/>
    <n v="1311"/>
    <s v="Central Linn Elem"/>
    <n v="248"/>
    <n v="92"/>
    <n v="0.37096774193548387"/>
  </r>
  <r>
    <x v="104"/>
    <n v="4106820"/>
    <x v="104"/>
    <n v="3132"/>
    <s v="Rockville Elem"/>
    <n v="6"/>
    <n v="6"/>
    <n v="1"/>
  </r>
  <r>
    <x v="104"/>
    <n v="4106820"/>
    <x v="104"/>
    <n v="691"/>
    <s v="Jordan Valley Elem"/>
    <n v="28"/>
    <n v="16"/>
    <n v="0.5714285714285714"/>
  </r>
  <r>
    <x v="104"/>
    <n v="4106820"/>
    <x v="104"/>
    <n v="712"/>
    <s v="Jordan Valley High"/>
    <n v="31"/>
    <n v="16"/>
    <n v="0.5161290322580645"/>
  </r>
  <r>
    <x v="105"/>
    <n v="4109270"/>
    <x v="105"/>
    <n v="697"/>
    <s v="Pioneer Elem"/>
    <n v="114"/>
    <n v="75"/>
    <n v="0.65789473684210531"/>
  </r>
  <r>
    <x v="105"/>
    <n v="4109270"/>
    <x v="105"/>
    <n v="694"/>
    <s v="Aiken Elem"/>
    <n v="253"/>
    <n v="166"/>
    <n v="0.65612648221343872"/>
  </r>
  <r>
    <x v="105"/>
    <n v="4109270"/>
    <x v="105"/>
    <n v="696"/>
    <s v="May Roberts Elem"/>
    <n v="380"/>
    <n v="249"/>
    <n v="0.65526315789473688"/>
  </r>
  <r>
    <x v="105"/>
    <n v="4109270"/>
    <x v="105"/>
    <n v="693"/>
    <s v="Cairo Elem"/>
    <n v="142"/>
    <n v="93"/>
    <n v="0.65492957746478875"/>
  </r>
  <r>
    <x v="105"/>
    <n v="4109270"/>
    <x v="105"/>
    <n v="692"/>
    <s v="Alameda Elem"/>
    <n v="376"/>
    <n v="246"/>
    <n v="0.6542553191489362"/>
  </r>
  <r>
    <x v="105"/>
    <n v="4109270"/>
    <x v="105"/>
    <n v="698"/>
    <s v="Ontario Middle"/>
    <n v="364"/>
    <n v="238"/>
    <n v="0.65384615384615385"/>
  </r>
  <r>
    <x v="105"/>
    <n v="4109270"/>
    <x v="105"/>
    <n v="4040"/>
    <s v="Four Rivers Community School"/>
    <n v="320"/>
    <n v="188"/>
    <n v="0.58750000000000002"/>
  </r>
  <r>
    <x v="105"/>
    <n v="4109270"/>
    <x v="105"/>
    <n v="699"/>
    <s v="Ontario High"/>
    <n v="746"/>
    <n v="429"/>
    <n v="0.57506702412868638"/>
  </r>
  <r>
    <x v="106"/>
    <n v="4109000"/>
    <x v="106"/>
    <n v="702"/>
    <s v="Nyssa Elem"/>
    <n v="556"/>
    <n v="389"/>
    <n v="0.69964028776978415"/>
  </r>
  <r>
    <x v="106"/>
    <n v="4109000"/>
    <x v="106"/>
    <n v="703"/>
    <s v="Nyssa Middle"/>
    <n v="263"/>
    <n v="178"/>
    <n v="0.67680608365019013"/>
  </r>
  <r>
    <x v="106"/>
    <n v="4109000"/>
    <x v="106"/>
    <n v="704"/>
    <s v="Nyssa High"/>
    <n v="330"/>
    <n v="197"/>
    <n v="0.59696969696969693"/>
  </r>
  <r>
    <x v="107"/>
    <n v="4101350"/>
    <x v="107"/>
    <n v="705"/>
    <s v="Annex Charter School"/>
    <n v="86"/>
    <n v="86"/>
    <n v="1"/>
  </r>
  <r>
    <x v="108"/>
    <n v="4101020"/>
    <x v="108"/>
    <n v="707"/>
    <s v="Adrian Elem"/>
    <n v="181"/>
    <n v="82"/>
    <n v="0.45303867403314918"/>
  </r>
  <r>
    <x v="108"/>
    <n v="4101020"/>
    <x v="108"/>
    <n v="708"/>
    <s v="Adrian High"/>
    <n v="82"/>
    <n v="31"/>
    <n v="0.37804878048780488"/>
  </r>
  <r>
    <x v="109"/>
    <n v="4106120"/>
    <x v="109"/>
    <n v="3362"/>
    <s v="Harper Charter School"/>
    <n v="224"/>
    <n v="224"/>
    <n v="1"/>
  </r>
  <r>
    <x v="110"/>
    <n v="4100014"/>
    <x v="110"/>
    <n v="1357"/>
    <s v="Vale Middle"/>
    <n v="116"/>
    <n v="73"/>
    <n v="0.62931034482758619"/>
  </r>
  <r>
    <x v="110"/>
    <n v="4100014"/>
    <x v="110"/>
    <n v="701"/>
    <s v="Vale Elem"/>
    <n v="406"/>
    <n v="254"/>
    <n v="0.62561576354679804"/>
  </r>
  <r>
    <x v="110"/>
    <n v="4100014"/>
    <x v="110"/>
    <n v="713"/>
    <s v="Vale High"/>
    <n v="262"/>
    <n v="131"/>
    <n v="0.5"/>
  </r>
  <r>
    <x v="110"/>
    <n v="4100014"/>
    <x v="110"/>
    <n v="706"/>
    <s v="Willowcreek Elem"/>
    <n v="78"/>
    <n v="13"/>
    <n v="0.16666666666666666"/>
  </r>
  <r>
    <x v="111"/>
    <n v="4100015"/>
    <x v="111"/>
    <n v="776"/>
    <s v="Gervais Elem"/>
    <n v="339"/>
    <n v="268"/>
    <n v="0.79056047197640122"/>
  </r>
  <r>
    <x v="111"/>
    <n v="4100015"/>
    <x v="111"/>
    <n v="786"/>
    <s v="Gervais Middle"/>
    <n v="214"/>
    <n v="143"/>
    <n v="0.66822429906542058"/>
  </r>
  <r>
    <x v="111"/>
    <n v="4100015"/>
    <x v="111"/>
    <n v="808"/>
    <s v="Gervais High"/>
    <n v="336"/>
    <n v="223"/>
    <n v="0.66369047619047616"/>
  </r>
  <r>
    <x v="111"/>
    <n v="4100015"/>
    <x v="111"/>
    <n v="4024"/>
    <s v="Samuel Brown Academy"/>
    <n v="5"/>
    <n v="3"/>
    <n v="0.6"/>
  </r>
  <r>
    <x v="111"/>
    <n v="4100015"/>
    <x v="111"/>
    <n v="5392"/>
    <s v="Frontier Charter Academy"/>
    <n v="476"/>
    <n v="95"/>
    <n v="0.19957983193277312"/>
  </r>
  <r>
    <x v="112"/>
    <n v="4111450"/>
    <x v="112"/>
    <n v="716"/>
    <s v="Robert Frost Elem"/>
    <n v="380"/>
    <n v="187"/>
    <n v="0.49210526315789471"/>
  </r>
  <r>
    <x v="112"/>
    <n v="4111450"/>
    <x v="112"/>
    <n v="119"/>
    <s v="Butte Creek Elem"/>
    <n v="261"/>
    <n v="125"/>
    <n v="0.47892720306513409"/>
  </r>
  <r>
    <x v="112"/>
    <n v="4111450"/>
    <x v="112"/>
    <n v="714"/>
    <s v="Mark Twain Elementary"/>
    <n v="315"/>
    <n v="146"/>
    <n v="0.46349206349206351"/>
  </r>
  <r>
    <x v="112"/>
    <n v="4111450"/>
    <x v="112"/>
    <n v="715"/>
    <s v="Silverton Middle School"/>
    <n v="484"/>
    <n v="174"/>
    <n v="0.35950413223140498"/>
  </r>
  <r>
    <x v="112"/>
    <n v="4111450"/>
    <x v="112"/>
    <n v="785"/>
    <s v="Scotts Mills Elem"/>
    <n v="144"/>
    <n v="46"/>
    <n v="0.31944444444444442"/>
  </r>
  <r>
    <x v="112"/>
    <n v="4111450"/>
    <x v="112"/>
    <n v="812"/>
    <s v="Silverton High"/>
    <n v="1283"/>
    <n v="359"/>
    <n v="0.27981293842556509"/>
  </r>
  <r>
    <x v="112"/>
    <n v="4111450"/>
    <x v="112"/>
    <n v="4746"/>
    <s v="The Community Roots School"/>
    <n v="125"/>
    <n v="31"/>
    <n v="0.248"/>
  </r>
  <r>
    <x v="112"/>
    <n v="4111450"/>
    <x v="112"/>
    <n v="795"/>
    <s v="Silver Crest Elem"/>
    <n v="128"/>
    <n v="30"/>
    <n v="0.234375"/>
  </r>
  <r>
    <x v="112"/>
    <n v="4111450"/>
    <x v="112"/>
    <n v="777"/>
    <s v="Victor Point Elem"/>
    <n v="177"/>
    <n v="41"/>
    <n v="0.23163841807909605"/>
  </r>
  <r>
    <x v="112"/>
    <n v="4111450"/>
    <x v="112"/>
    <n v="780"/>
    <s v="Pratum Elem"/>
    <n v="60"/>
    <n v="11"/>
    <n v="0.18333333333333332"/>
  </r>
  <r>
    <x v="112"/>
    <n v="4111450"/>
    <x v="112"/>
    <n v="784"/>
    <s v="Bethany Charter School"/>
    <n v="136"/>
    <n v="23"/>
    <n v="0.16911764705882354"/>
  </r>
  <r>
    <x v="112"/>
    <n v="4111450"/>
    <x v="112"/>
    <n v="807"/>
    <s v="Central Howell Elem"/>
    <n v="133"/>
    <n v="18"/>
    <n v="0.13533834586466165"/>
  </r>
  <r>
    <x v="112"/>
    <n v="4111450"/>
    <x v="112"/>
    <n v="718"/>
    <s v="Evergreen Elem"/>
    <n v="72"/>
    <n v="8"/>
    <n v="0.1111111111111111"/>
  </r>
  <r>
    <x v="113"/>
    <n v="4102780"/>
    <x v="113"/>
    <n v="719"/>
    <s v="Aumsville Elem"/>
    <n v="558"/>
    <n v="320"/>
    <n v="0.57347670250896055"/>
  </r>
  <r>
    <x v="113"/>
    <n v="4102780"/>
    <x v="113"/>
    <n v="810"/>
    <s v="Cascade Jr High"/>
    <n v="634"/>
    <n v="280"/>
    <n v="0.44164037854889587"/>
  </r>
  <r>
    <x v="113"/>
    <n v="4102780"/>
    <x v="113"/>
    <n v="5380"/>
    <s v="Cascade Opportunity Center"/>
    <n v="116"/>
    <n v="46"/>
    <n v="0.39655172413793105"/>
  </r>
  <r>
    <x v="113"/>
    <n v="4102780"/>
    <x v="113"/>
    <n v="811"/>
    <s v="Cascade Sr High"/>
    <n v="708"/>
    <n v="272"/>
    <n v="0.38418079096045199"/>
  </r>
  <r>
    <x v="113"/>
    <n v="4102780"/>
    <x v="113"/>
    <n v="790"/>
    <s v="Turner Elem"/>
    <n v="401"/>
    <n v="134"/>
    <n v="0.33416458852867831"/>
  </r>
  <r>
    <x v="113"/>
    <n v="4102780"/>
    <x v="113"/>
    <n v="806"/>
    <s v="Cloverdale Elem"/>
    <n v="166"/>
    <n v="42"/>
    <n v="0.25301204819277107"/>
  </r>
  <r>
    <x v="114"/>
    <n v="4106710"/>
    <x v="114"/>
    <n v="721"/>
    <s v="Jefferson Elem"/>
    <n v="337"/>
    <n v="165"/>
    <n v="0.48961424332344211"/>
  </r>
  <r>
    <x v="114"/>
    <n v="4106710"/>
    <x v="114"/>
    <n v="722"/>
    <s v="Jefferson Middle"/>
    <n v="194"/>
    <n v="87"/>
    <n v="0.4484536082474227"/>
  </r>
  <r>
    <x v="114"/>
    <n v="4106710"/>
    <x v="114"/>
    <n v="723"/>
    <s v="Jefferson High"/>
    <n v="262"/>
    <n v="117"/>
    <n v="0.44656488549618323"/>
  </r>
  <r>
    <x v="115"/>
    <n v="4108880"/>
    <x v="115"/>
    <n v="725"/>
    <s v="North Marion Middle"/>
    <n v="409"/>
    <n v="269"/>
    <n v="0.65770171149144252"/>
  </r>
  <r>
    <x v="115"/>
    <n v="4108880"/>
    <x v="115"/>
    <n v="724"/>
    <s v="North Marion Intermediate"/>
    <n v="368"/>
    <n v="224"/>
    <n v="0.60869565217391308"/>
  </r>
  <r>
    <x v="115"/>
    <n v="4108880"/>
    <x v="115"/>
    <n v="3146"/>
    <s v="North Marion Primary"/>
    <n v="311"/>
    <n v="180"/>
    <n v="0.5787781350482315"/>
  </r>
  <r>
    <x v="115"/>
    <n v="4108880"/>
    <x v="115"/>
    <n v="726"/>
    <s v="North Marion High"/>
    <n v="603"/>
    <n v="293"/>
    <n v="0.48590381426202323"/>
  </r>
  <r>
    <x v="116"/>
    <n v="4110820"/>
    <x v="116"/>
    <n v="757"/>
    <s v="Richmond Elem"/>
    <n v="233"/>
    <n v="166"/>
    <n v="0.71244635193133043"/>
  </r>
  <r>
    <x v="116"/>
    <n v="4110820"/>
    <x v="116"/>
    <n v="743"/>
    <s v="Highland Elem"/>
    <n v="297"/>
    <n v="193"/>
    <n v="0.64983164983164987"/>
  </r>
  <r>
    <x v="116"/>
    <n v="4110820"/>
    <x v="116"/>
    <n v="744"/>
    <s v="Hoover Elem"/>
    <n v="335"/>
    <n v="217"/>
    <n v="0.64776119402985077"/>
  </r>
  <r>
    <x v="116"/>
    <n v="4110820"/>
    <x v="116"/>
    <n v="3377"/>
    <s v="Hallman Elem"/>
    <n v="293"/>
    <n v="187"/>
    <n v="0.63822525597269619"/>
  </r>
  <r>
    <x v="116"/>
    <n v="4110820"/>
    <x v="116"/>
    <n v="732"/>
    <s v="Bush Elem"/>
    <n v="229"/>
    <n v="143"/>
    <n v="0.62445414847161573"/>
  </r>
  <r>
    <x v="116"/>
    <n v="4110820"/>
    <x v="116"/>
    <n v="3374"/>
    <s v="Weddle Elem"/>
    <n v="321"/>
    <n v="198"/>
    <n v="0.61682242990654201"/>
  </r>
  <r>
    <x v="116"/>
    <n v="4110820"/>
    <x v="116"/>
    <n v="3215"/>
    <s v="Miller Elem"/>
    <n v="319"/>
    <n v="190"/>
    <n v="0.59561128526645768"/>
  </r>
  <r>
    <x v="116"/>
    <n v="4110820"/>
    <x v="116"/>
    <n v="5064"/>
    <s v="Chavez Elementary"/>
    <n v="499"/>
    <n v="285"/>
    <n v="0.57114228456913829"/>
  </r>
  <r>
    <x v="116"/>
    <n v="4110820"/>
    <x v="116"/>
    <n v="763"/>
    <s v="Washington Elem"/>
    <n v="270"/>
    <n v="154"/>
    <n v="0.57037037037037042"/>
  </r>
  <r>
    <x v="116"/>
    <n v="4110820"/>
    <x v="116"/>
    <n v="741"/>
    <s v="Scott Elem"/>
    <n v="430"/>
    <n v="242"/>
    <n v="0.56279069767441858"/>
  </r>
  <r>
    <x v="116"/>
    <n v="4110820"/>
    <x v="116"/>
    <n v="767"/>
    <s v="Parrish Middle"/>
    <n v="565"/>
    <n v="317"/>
    <n v="0.56106194690265487"/>
  </r>
  <r>
    <x v="116"/>
    <n v="4110820"/>
    <x v="116"/>
    <n v="755"/>
    <s v="Hayesville Elem"/>
    <n v="264"/>
    <n v="145"/>
    <n v="0.5492424242424242"/>
  </r>
  <r>
    <x v="116"/>
    <n v="4110820"/>
    <x v="116"/>
    <n v="738"/>
    <s v="Four Corners Elem"/>
    <n v="348"/>
    <n v="191"/>
    <n v="0.54885057471264365"/>
  </r>
  <r>
    <x v="116"/>
    <n v="4110820"/>
    <x v="116"/>
    <n v="768"/>
    <s v="Waldo Middle"/>
    <n v="1004"/>
    <n v="542"/>
    <n v="0.53984063745019917"/>
  </r>
  <r>
    <x v="116"/>
    <n v="4110820"/>
    <x v="116"/>
    <n v="764"/>
    <s v="Yoshikai Elem"/>
    <n v="402"/>
    <n v="217"/>
    <n v="0.53980099502487566"/>
  </r>
  <r>
    <x v="116"/>
    <n v="4110820"/>
    <x v="116"/>
    <n v="736"/>
    <s v="Englewood Elem"/>
    <n v="254"/>
    <n v="137"/>
    <n v="0.53937007874015752"/>
  </r>
  <r>
    <x v="116"/>
    <n v="4110820"/>
    <x v="116"/>
    <n v="751"/>
    <s v="Eyre Elem"/>
    <n v="476"/>
    <n v="256"/>
    <n v="0.53781512605042014"/>
  </r>
  <r>
    <x v="116"/>
    <n v="4110820"/>
    <x v="116"/>
    <n v="762"/>
    <s v="Swegle Elem"/>
    <n v="501"/>
    <n v="269"/>
    <n v="0.53692614770459079"/>
  </r>
  <r>
    <x v="116"/>
    <n v="4110820"/>
    <x v="116"/>
    <n v="746"/>
    <s v="Kennedy Elem"/>
    <n v="293"/>
    <n v="157"/>
    <n v="0.53583617747440271"/>
  </r>
  <r>
    <x v="116"/>
    <n v="4110820"/>
    <x v="116"/>
    <n v="728"/>
    <s v="Auburn Elem"/>
    <n v="444"/>
    <n v="236"/>
    <n v="0.53153153153153154"/>
  </r>
  <r>
    <x v="116"/>
    <n v="4110820"/>
    <x v="116"/>
    <n v="3375"/>
    <s v="Lamb Elem"/>
    <n v="325"/>
    <n v="164"/>
    <n v="0.50461538461538458"/>
  </r>
  <r>
    <x v="116"/>
    <n v="4110820"/>
    <x v="116"/>
    <n v="1330"/>
    <s v="Houck Middle"/>
    <n v="857"/>
    <n v="431"/>
    <n v="0.50291715285880978"/>
  </r>
  <r>
    <x v="116"/>
    <n v="4110820"/>
    <x v="116"/>
    <n v="4596"/>
    <s v="Roberts High"/>
    <n v="532"/>
    <n v="255"/>
    <n v="0.47932330827067671"/>
  </r>
  <r>
    <x v="116"/>
    <n v="4110820"/>
    <x v="116"/>
    <n v="3373"/>
    <s v="Claggett Creek Middle"/>
    <n v="755"/>
    <n v="345"/>
    <n v="0.45695364238410596"/>
  </r>
  <r>
    <x v="116"/>
    <n v="4110820"/>
    <x v="116"/>
    <n v="1331"/>
    <s v="Stephens Middle"/>
    <n v="889"/>
    <n v="404"/>
    <n v="0.45444319460067489"/>
  </r>
  <r>
    <x v="116"/>
    <n v="4110820"/>
    <x v="116"/>
    <n v="737"/>
    <s v="Wright Elem"/>
    <n v="271"/>
    <n v="123"/>
    <n v="0.45387453874538747"/>
  </r>
  <r>
    <x v="116"/>
    <n v="4110820"/>
    <x v="116"/>
    <n v="773"/>
    <s v="North Salem High"/>
    <n v="1657"/>
    <n v="749"/>
    <n v="0.45202172601086299"/>
  </r>
  <r>
    <x v="116"/>
    <n v="4110820"/>
    <x v="116"/>
    <n v="735"/>
    <s v="Cummings Elem"/>
    <n v="333"/>
    <n v="150"/>
    <n v="0.45045045045045046"/>
  </r>
  <r>
    <x v="116"/>
    <n v="4110820"/>
    <x v="116"/>
    <n v="4068"/>
    <s v="Harritt Elem"/>
    <n v="373"/>
    <n v="168"/>
    <n v="0.45040214477211798"/>
  </r>
  <r>
    <x v="116"/>
    <n v="4110820"/>
    <x v="116"/>
    <n v="766"/>
    <s v="Leslie Middle"/>
    <n v="603"/>
    <n v="258"/>
    <n v="0.42786069651741293"/>
  </r>
  <r>
    <x v="116"/>
    <n v="4110820"/>
    <x v="116"/>
    <n v="771"/>
    <s v="McKay High"/>
    <n v="1941"/>
    <n v="829"/>
    <n v="0.42709943328181349"/>
  </r>
  <r>
    <x v="116"/>
    <n v="4110820"/>
    <x v="116"/>
    <n v="740"/>
    <s v="Grant Community School"/>
    <n v="369"/>
    <n v="155"/>
    <n v="0.42005420054200543"/>
  </r>
  <r>
    <x v="116"/>
    <n v="4110820"/>
    <x v="116"/>
    <n v="747"/>
    <s v="Keizer Elem"/>
    <n v="414"/>
    <n v="165"/>
    <n v="0.39855072463768115"/>
  </r>
  <r>
    <x v="116"/>
    <n v="4110820"/>
    <x v="116"/>
    <n v="753"/>
    <s v="Morningside Elem"/>
    <n v="214"/>
    <n v="82"/>
    <n v="0.38317757009345793"/>
  </r>
  <r>
    <x v="116"/>
    <n v="4110820"/>
    <x v="116"/>
    <n v="3376"/>
    <s v="Hammond Elem"/>
    <n v="407"/>
    <n v="152"/>
    <n v="0.37346437346437344"/>
  </r>
  <r>
    <x v="116"/>
    <n v="4110820"/>
    <x v="116"/>
    <n v="756"/>
    <s v="Pringle Elem"/>
    <n v="396"/>
    <n v="146"/>
    <n v="0.36868686868686867"/>
  </r>
  <r>
    <x v="116"/>
    <n v="4110820"/>
    <x v="116"/>
    <n v="749"/>
    <s v="Liberty Elem"/>
    <n v="342"/>
    <n v="124"/>
    <n v="0.36257309941520466"/>
  </r>
  <r>
    <x v="116"/>
    <n v="4110820"/>
    <x v="116"/>
    <n v="745"/>
    <s v="Gubser Elem"/>
    <n v="392"/>
    <n v="138"/>
    <n v="0.35204081632653061"/>
  </r>
  <r>
    <x v="116"/>
    <n v="4110820"/>
    <x v="116"/>
    <n v="759"/>
    <s v="Salem Heights Elem"/>
    <n v="230"/>
    <n v="80"/>
    <n v="0.34782608695652173"/>
  </r>
  <r>
    <x v="116"/>
    <n v="4110820"/>
    <x v="116"/>
    <n v="769"/>
    <s v="Walker Middle"/>
    <n v="520"/>
    <n v="174"/>
    <n v="0.33461538461538459"/>
  </r>
  <r>
    <x v="116"/>
    <n v="4110820"/>
    <x v="116"/>
    <n v="750"/>
    <s v="McKinley Elem"/>
    <n v="233"/>
    <n v="76"/>
    <n v="0.3261802575107296"/>
  </r>
  <r>
    <x v="116"/>
    <n v="4110820"/>
    <x v="116"/>
    <n v="3526"/>
    <s v="Lee Elem"/>
    <n v="226"/>
    <n v="73"/>
    <n v="0.32300884955752213"/>
  </r>
  <r>
    <x v="116"/>
    <n v="4110820"/>
    <x v="116"/>
    <n v="3529"/>
    <s v="Forest Ridge Elem"/>
    <n v="201"/>
    <n v="62"/>
    <n v="0.30845771144278605"/>
  </r>
  <r>
    <x v="116"/>
    <n v="4110820"/>
    <x v="116"/>
    <n v="754"/>
    <s v="Myers Elem"/>
    <n v="313"/>
    <n v="96"/>
    <n v="0.30670926517571884"/>
  </r>
  <r>
    <x v="116"/>
    <n v="4110820"/>
    <x v="116"/>
    <n v="5066"/>
    <s v="Battle Creek Elem"/>
    <n v="408"/>
    <n v="125"/>
    <n v="0.30637254901960786"/>
  </r>
  <r>
    <x v="116"/>
    <n v="4110820"/>
    <x v="116"/>
    <n v="765"/>
    <s v="Judson Middle"/>
    <n v="697"/>
    <n v="212"/>
    <n v="0.30416068866571017"/>
  </r>
  <r>
    <x v="116"/>
    <n v="4110820"/>
    <x v="116"/>
    <n v="770"/>
    <s v="Whiteaker Middle"/>
    <n v="588"/>
    <n v="167"/>
    <n v="0.28401360544217685"/>
  </r>
  <r>
    <x v="116"/>
    <n v="4110820"/>
    <x v="116"/>
    <n v="4589"/>
    <s v="Early College High"/>
    <n v="198"/>
    <n v="56"/>
    <n v="0.28282828282828282"/>
  </r>
  <r>
    <x v="116"/>
    <n v="4110820"/>
    <x v="116"/>
    <n v="734"/>
    <s v="Clear Lake Elem"/>
    <n v="289"/>
    <n v="81"/>
    <n v="0.28027681660899656"/>
  </r>
  <r>
    <x v="116"/>
    <n v="4110820"/>
    <x v="116"/>
    <n v="772"/>
    <s v="McNary High"/>
    <n v="1753"/>
    <n v="488"/>
    <n v="0.27837992013690815"/>
  </r>
  <r>
    <x v="116"/>
    <n v="4110820"/>
    <x v="116"/>
    <n v="775"/>
    <s v="South Salem High"/>
    <n v="1937"/>
    <n v="534"/>
    <n v="0.27568404749612802"/>
  </r>
  <r>
    <x v="116"/>
    <n v="4110820"/>
    <x v="116"/>
    <n v="1244"/>
    <s v="Chapman Hill Elem"/>
    <n v="283"/>
    <n v="78"/>
    <n v="0.2756183745583039"/>
  </r>
  <r>
    <x v="116"/>
    <n v="4110820"/>
    <x v="116"/>
    <n v="760"/>
    <s v="Schirle Elem"/>
    <n v="276"/>
    <n v="72"/>
    <n v="0.2608695652173913"/>
  </r>
  <r>
    <x v="116"/>
    <n v="4110820"/>
    <x v="116"/>
    <n v="731"/>
    <s v="Brush College Elem"/>
    <n v="208"/>
    <n v="52"/>
    <n v="0.25"/>
  </r>
  <r>
    <x v="116"/>
    <n v="4110820"/>
    <x v="116"/>
    <n v="4858"/>
    <s v="Kalapuya Elem"/>
    <n v="431"/>
    <n v="107"/>
    <n v="0.24825986078886311"/>
  </r>
  <r>
    <x v="116"/>
    <n v="4110820"/>
    <x v="116"/>
    <n v="1329"/>
    <s v="Crossler Middle"/>
    <n v="652"/>
    <n v="155"/>
    <n v="0.23773006134969324"/>
  </r>
  <r>
    <x v="116"/>
    <n v="4110820"/>
    <x v="116"/>
    <n v="733"/>
    <s v="Candalaria Elem"/>
    <n v="222"/>
    <n v="52"/>
    <n v="0.23423423423423423"/>
  </r>
  <r>
    <x v="116"/>
    <n v="4110820"/>
    <x v="116"/>
    <n v="4859"/>
    <s v="Straub Middle"/>
    <n v="527"/>
    <n v="123"/>
    <n v="0.23339658444022771"/>
  </r>
  <r>
    <x v="116"/>
    <n v="4110820"/>
    <x v="116"/>
    <n v="4390"/>
    <s v="Valley Inquiry Charter School"/>
    <n v="165"/>
    <n v="37"/>
    <n v="0.22424242424242424"/>
  </r>
  <r>
    <x v="116"/>
    <n v="4110820"/>
    <x v="116"/>
    <n v="3463"/>
    <s v="West Salem High"/>
    <n v="1469"/>
    <n v="274"/>
    <n v="0.1865214431586113"/>
  </r>
  <r>
    <x v="116"/>
    <n v="4110820"/>
    <x v="116"/>
    <n v="774"/>
    <s v="Sprague High"/>
    <n v="1429"/>
    <n v="266"/>
    <n v="0.1861441567529741"/>
  </r>
  <r>
    <x v="116"/>
    <n v="4110820"/>
    <x v="116"/>
    <n v="761"/>
    <s v="Sumpter Elem"/>
    <n v="391"/>
    <n v="70"/>
    <n v="0.17902813299232737"/>
  </r>
  <r>
    <x v="116"/>
    <n v="4110820"/>
    <x v="116"/>
    <n v="4210"/>
    <s v="Jane Goodall Environmental Middle Charter"/>
    <n v="28"/>
    <n v="5"/>
    <n v="0.17857142857142858"/>
  </r>
  <r>
    <x v="116"/>
    <n v="4110820"/>
    <x v="116"/>
    <n v="1358"/>
    <s v="Howard Street Charter"/>
    <n v="52"/>
    <n v="5"/>
    <n v="9.6153846153846159E-2"/>
  </r>
  <r>
    <x v="116"/>
    <n v="4110820"/>
    <x v="116"/>
    <n v="3528"/>
    <s v="Optimum Learning Environment Charter"/>
    <n v="125"/>
    <n v="10"/>
    <n v="0.08"/>
  </r>
  <r>
    <x v="117"/>
    <n v="4100020"/>
    <x v="117"/>
    <n v="788"/>
    <s v="Stayton Elem"/>
    <n v="359"/>
    <n v="178"/>
    <n v="0.49582172701949861"/>
  </r>
  <r>
    <x v="117"/>
    <n v="4100020"/>
    <x v="117"/>
    <n v="809"/>
    <s v="Stayton High"/>
    <n v="681"/>
    <n v="317"/>
    <n v="0.46549192364170339"/>
  </r>
  <r>
    <x v="117"/>
    <n v="4100020"/>
    <x v="117"/>
    <n v="656"/>
    <s v="Mari-Linn Elem"/>
    <n v="162"/>
    <n v="75"/>
    <n v="0.46296296296296297"/>
  </r>
  <r>
    <x v="117"/>
    <n v="4100020"/>
    <x v="117"/>
    <n v="5620"/>
    <s v="North Santiam Options Academy"/>
    <n v="146"/>
    <n v="56"/>
    <n v="0.38356164383561642"/>
  </r>
  <r>
    <x v="117"/>
    <n v="4100020"/>
    <x v="117"/>
    <n v="789"/>
    <s v="Stayton Middle"/>
    <n v="444"/>
    <n v="148"/>
    <n v="0.33333333333333331"/>
  </r>
  <r>
    <x v="117"/>
    <n v="4100020"/>
    <x v="117"/>
    <n v="717"/>
    <s v="Sublimity Elem"/>
    <n v="336"/>
    <n v="67"/>
    <n v="0.19940476190476192"/>
  </r>
  <r>
    <x v="118"/>
    <n v="4111760"/>
    <x v="118"/>
    <n v="778"/>
    <s v="St Paul Elem"/>
    <n v="101"/>
    <n v="43"/>
    <n v="0.42574257425742573"/>
  </r>
  <r>
    <x v="118"/>
    <n v="4111760"/>
    <x v="118"/>
    <n v="779"/>
    <s v="St Paul High"/>
    <n v="139"/>
    <n v="40"/>
    <n v="0.28776978417266186"/>
  </r>
  <r>
    <x v="119"/>
    <n v="4108550"/>
    <x v="119"/>
    <n v="793"/>
    <s v="St Marys Public School"/>
    <n v="189"/>
    <n v="124"/>
    <n v="0.65608465608465605"/>
  </r>
  <r>
    <x v="119"/>
    <n v="4108550"/>
    <x v="119"/>
    <n v="792"/>
    <s v="Mt Angel Middle"/>
    <n v="165"/>
    <n v="73"/>
    <n v="0.44242424242424244"/>
  </r>
  <r>
    <x v="119"/>
    <n v="4108550"/>
    <x v="119"/>
    <n v="794"/>
    <s v="John F Kennedy High"/>
    <n v="277"/>
    <n v="78"/>
    <n v="0.28158844765342961"/>
  </r>
  <r>
    <x v="120"/>
    <n v="4113530"/>
    <x v="120"/>
    <n v="797"/>
    <s v="Washington Elem"/>
    <n v="499"/>
    <n v="398"/>
    <n v="0.79759519038076154"/>
  </r>
  <r>
    <x v="120"/>
    <n v="4113530"/>
    <x v="120"/>
    <n v="4544"/>
    <s v="Woodburn Success"/>
    <n v="32"/>
    <n v="24"/>
    <n v="0.75"/>
  </r>
  <r>
    <x v="120"/>
    <n v="4113530"/>
    <x v="120"/>
    <n v="4540"/>
    <s v="Academy of International Studies"/>
    <n v="320"/>
    <n v="193"/>
    <n v="0.60312500000000002"/>
  </r>
  <r>
    <x v="120"/>
    <n v="4113530"/>
    <x v="120"/>
    <n v="796"/>
    <s v="Nellie Muir Elem"/>
    <n v="415"/>
    <n v="230"/>
    <n v="0.55421686746987953"/>
  </r>
  <r>
    <x v="120"/>
    <n v="4113530"/>
    <x v="120"/>
    <n v="1267"/>
    <s v="Lincoln Elem"/>
    <n v="628"/>
    <n v="337"/>
    <n v="0.5366242038216561"/>
  </r>
  <r>
    <x v="120"/>
    <n v="4113530"/>
    <x v="120"/>
    <n v="1268"/>
    <s v="French Prairie Middle"/>
    <n v="683"/>
    <n v="333"/>
    <n v="0.48755490483162517"/>
  </r>
  <r>
    <x v="120"/>
    <n v="4113530"/>
    <x v="120"/>
    <n v="1359"/>
    <s v="Heritage Elem"/>
    <n v="678"/>
    <n v="315"/>
    <n v="0.46460176991150443"/>
  </r>
  <r>
    <x v="120"/>
    <n v="4113530"/>
    <x v="120"/>
    <n v="1360"/>
    <s v="Valor Middle"/>
    <n v="651"/>
    <n v="297"/>
    <n v="0.45622119815668205"/>
  </r>
  <r>
    <x v="120"/>
    <n v="4113530"/>
    <x v="120"/>
    <n v="4543"/>
    <s v="Woodburn Arts and Communications Academy"/>
    <n v="400"/>
    <n v="162"/>
    <n v="0.40500000000000003"/>
  </r>
  <r>
    <x v="120"/>
    <n v="4113530"/>
    <x v="120"/>
    <n v="4542"/>
    <s v="Woodburn Academy of Art, Science and Technology"/>
    <n v="459"/>
    <n v="171"/>
    <n v="0.37254901960784315"/>
  </r>
  <r>
    <x v="120"/>
    <n v="4113530"/>
    <x v="120"/>
    <n v="4541"/>
    <s v="Wellness, Business and Sports School"/>
    <n v="445"/>
    <n v="153"/>
    <n v="0.34382022471910112"/>
  </r>
  <r>
    <x v="120"/>
    <n v="4113530"/>
    <x v="120"/>
    <n v="4230"/>
    <s v="Woodburn Arthur Academy"/>
    <n v="165"/>
    <n v="40"/>
    <n v="0.24242424242424243"/>
  </r>
  <r>
    <x v="121"/>
    <n v="4108520"/>
    <x v="121"/>
    <n v="814"/>
    <s v="Sam Boardman Elem"/>
    <n v="358"/>
    <n v="268"/>
    <n v="0.74860335195530725"/>
  </r>
  <r>
    <x v="121"/>
    <n v="4108520"/>
    <x v="121"/>
    <n v="4047"/>
    <s v="Windy River Elem"/>
    <n v="249"/>
    <n v="186"/>
    <n v="0.74698795180722888"/>
  </r>
  <r>
    <x v="121"/>
    <n v="4108520"/>
    <x v="121"/>
    <n v="4048"/>
    <s v="Irrigon Elem"/>
    <n v="189"/>
    <n v="135"/>
    <n v="0.7142857142857143"/>
  </r>
  <r>
    <x v="121"/>
    <n v="4108520"/>
    <x v="121"/>
    <n v="813"/>
    <s v="A C Houghton Elem"/>
    <n v="264"/>
    <n v="181"/>
    <n v="0.68560606060606055"/>
  </r>
  <r>
    <x v="121"/>
    <n v="4108520"/>
    <x v="121"/>
    <n v="820"/>
    <s v="Riverside Jr/Sr High"/>
    <n v="498"/>
    <n v="334"/>
    <n v="0.67068273092369479"/>
  </r>
  <r>
    <x v="121"/>
    <n v="4108520"/>
    <x v="121"/>
    <n v="817"/>
    <s v="Irrigon Jr/Sr High"/>
    <n v="370"/>
    <n v="240"/>
    <n v="0.64864864864864868"/>
  </r>
  <r>
    <x v="121"/>
    <n v="4108520"/>
    <x v="121"/>
    <n v="5433"/>
    <s v="Morrow Education Center"/>
    <n v="73"/>
    <n v="45"/>
    <n v="0.61643835616438358"/>
  </r>
  <r>
    <x v="121"/>
    <n v="4108520"/>
    <x v="121"/>
    <n v="815"/>
    <s v="Heppner Elem"/>
    <n v="177"/>
    <n v="46"/>
    <n v="0.25988700564971751"/>
  </r>
  <r>
    <x v="121"/>
    <n v="4108520"/>
    <x v="121"/>
    <n v="818"/>
    <s v="Heppner Jr/Sr High"/>
    <n v="165"/>
    <n v="26"/>
    <n v="0.15757575757575756"/>
  </r>
  <r>
    <x v="122"/>
    <n v="4110040"/>
    <x v="122"/>
    <n v="829"/>
    <s v="Rosa Parks Elem"/>
    <n v="266"/>
    <n v="173"/>
    <n v="0.65037593984962405"/>
  </r>
  <r>
    <x v="122"/>
    <n v="4110040"/>
    <x v="122"/>
    <n v="849"/>
    <s v="George Middle"/>
    <n v="432"/>
    <n v="245"/>
    <n v="0.56712962962962965"/>
  </r>
  <r>
    <x v="122"/>
    <n v="4110040"/>
    <x v="122"/>
    <n v="833"/>
    <s v="Boise-Eliot"/>
    <n v="334"/>
    <n v="185"/>
    <n v="0.55389221556886226"/>
  </r>
  <r>
    <x v="122"/>
    <n v="4110040"/>
    <x v="122"/>
    <n v="903"/>
    <s v="Woodmere Elem"/>
    <n v="269"/>
    <n v="135"/>
    <n v="0.5018587360594795"/>
  </r>
  <r>
    <x v="122"/>
    <n v="4110040"/>
    <x v="122"/>
    <n v="889"/>
    <s v="Sitton Elem"/>
    <n v="337"/>
    <n v="167"/>
    <n v="0.49554896142433236"/>
  </r>
  <r>
    <x v="122"/>
    <n v="4110040"/>
    <x v="122"/>
    <n v="887"/>
    <s v="Scott Elem"/>
    <n v="460"/>
    <n v="220"/>
    <n v="0.47826086956521741"/>
  </r>
  <r>
    <x v="122"/>
    <n v="4110040"/>
    <x v="122"/>
    <n v="841"/>
    <s v="CÃ©sar ChÃ¡vez K-8 School"/>
    <n v="544"/>
    <n v="257"/>
    <n v="0.47242647058823528"/>
  </r>
  <r>
    <x v="122"/>
    <n v="4110040"/>
    <x v="122"/>
    <n v="870"/>
    <s v="Lent Elem"/>
    <n v="305"/>
    <n v="143"/>
    <n v="0.46885245901639344"/>
  </r>
  <r>
    <x v="122"/>
    <n v="4110040"/>
    <x v="122"/>
    <n v="884"/>
    <s v="Rigler Elem"/>
    <n v="268"/>
    <n v="125"/>
    <n v="0.46641791044776121"/>
  </r>
  <r>
    <x v="122"/>
    <n v="4110040"/>
    <x v="122"/>
    <n v="864"/>
    <s v="Kelly Elem"/>
    <n v="419"/>
    <n v="195"/>
    <n v="0.46539379474940334"/>
  </r>
  <r>
    <x v="122"/>
    <n v="4110040"/>
    <x v="122"/>
    <n v="875"/>
    <s v="Marysville Elem"/>
    <n v="274"/>
    <n v="126"/>
    <n v="0.45985401459854014"/>
  </r>
  <r>
    <x v="122"/>
    <n v="4110040"/>
    <x v="122"/>
    <n v="900"/>
    <s v="Whitman Elem"/>
    <n v="185"/>
    <n v="85"/>
    <n v="0.45945945945945948"/>
  </r>
  <r>
    <x v="122"/>
    <n v="4110040"/>
    <x v="122"/>
    <n v="866"/>
    <s v="Dr. Martin Luther King Jr. School"/>
    <n v="324"/>
    <n v="148"/>
    <n v="0.4567901234567901"/>
  </r>
  <r>
    <x v="122"/>
    <n v="4110040"/>
    <x v="122"/>
    <n v="896"/>
    <s v="Vestal Elem"/>
    <n v="228"/>
    <n v="102"/>
    <n v="0.44736842105263158"/>
  </r>
  <r>
    <x v="122"/>
    <n v="4110040"/>
    <x v="122"/>
    <n v="1243"/>
    <s v="Lane Middle"/>
    <n v="416"/>
    <n v="186"/>
    <n v="0.44711538461538464"/>
  </r>
  <r>
    <x v="122"/>
    <n v="4110040"/>
    <x v="122"/>
    <n v="847"/>
    <s v="Faubion Elem"/>
    <n v="740"/>
    <n v="330"/>
    <n v="0.44594594594594594"/>
  </r>
  <r>
    <x v="122"/>
    <n v="4110040"/>
    <x v="122"/>
    <n v="842"/>
    <s v="Harrison Park School"/>
    <n v="644"/>
    <n v="286"/>
    <n v="0.44409937888198758"/>
  </r>
  <r>
    <x v="122"/>
    <n v="4110040"/>
    <x v="122"/>
    <n v="869"/>
    <s v="Lee Elem"/>
    <n v="262"/>
    <n v="107"/>
    <n v="0.40839694656488551"/>
  </r>
  <r>
    <x v="122"/>
    <n v="4110040"/>
    <x v="122"/>
    <n v="902"/>
    <s v="Woodlawn Elem"/>
    <n v="315"/>
    <n v="115"/>
    <n v="0.36507936507936506"/>
  </r>
  <r>
    <x v="122"/>
    <n v="4110040"/>
    <x v="122"/>
    <n v="885"/>
    <s v="Roseway Heights"/>
    <n v="617"/>
    <n v="225"/>
    <n v="0.36466774716369532"/>
  </r>
  <r>
    <x v="122"/>
    <n v="4110040"/>
    <x v="122"/>
    <n v="862"/>
    <s v="James John Elem"/>
    <n v="316"/>
    <n v="115"/>
    <n v="0.36392405063291139"/>
  </r>
  <r>
    <x v="122"/>
    <n v="4110040"/>
    <x v="122"/>
    <n v="4507"/>
    <s v="Alliance High"/>
    <n v="213"/>
    <n v="76"/>
    <n v="0.35680751173708919"/>
  </r>
  <r>
    <x v="122"/>
    <n v="4110040"/>
    <x v="122"/>
    <n v="918"/>
    <s v="Roosevelt High"/>
    <n v="1292"/>
    <n v="460"/>
    <n v="0.35603715170278638"/>
  </r>
  <r>
    <x v="122"/>
    <n v="4110040"/>
    <x v="122"/>
    <n v="863"/>
    <s v="Kellogg Middle"/>
    <n v="663"/>
    <n v="236"/>
    <n v="0.35595776772247362"/>
  </r>
  <r>
    <x v="122"/>
    <n v="4110040"/>
    <x v="122"/>
    <n v="894"/>
    <s v="Harriet Tubman Middle"/>
    <n v="443"/>
    <n v="156"/>
    <n v="0.35214446952595935"/>
  </r>
  <r>
    <x v="122"/>
    <n v="4110040"/>
    <x v="122"/>
    <n v="913"/>
    <s v="Jefferson High"/>
    <n v="620"/>
    <n v="217"/>
    <n v="0.35"/>
  </r>
  <r>
    <x v="122"/>
    <n v="4110040"/>
    <x v="122"/>
    <n v="915"/>
    <s v="Leodis V. McDaniel High"/>
    <n v="1173"/>
    <n v="396"/>
    <n v="0.33759590792838873"/>
  </r>
  <r>
    <x v="122"/>
    <n v="4110040"/>
    <x v="122"/>
    <n v="854"/>
    <s v="Grout Elem"/>
    <n v="350"/>
    <n v="114"/>
    <n v="0.32571428571428573"/>
  </r>
  <r>
    <x v="122"/>
    <n v="4110040"/>
    <x v="122"/>
    <n v="1278"/>
    <s v="Markham Elem"/>
    <n v="416"/>
    <n v="132"/>
    <n v="0.31730769230769229"/>
  </r>
  <r>
    <x v="122"/>
    <n v="4110040"/>
    <x v="122"/>
    <n v="878"/>
    <s v="Ockley Green Middle School"/>
    <n v="487"/>
    <n v="148"/>
    <n v="0.30390143737166325"/>
  </r>
  <r>
    <x v="122"/>
    <n v="4110040"/>
    <x v="122"/>
    <n v="826"/>
    <s v="Arleta Elem"/>
    <n v="485"/>
    <n v="143"/>
    <n v="0.29484536082474228"/>
  </r>
  <r>
    <x v="122"/>
    <n v="4110040"/>
    <x v="122"/>
    <n v="5218"/>
    <s v="Kairos PDX"/>
    <n v="222"/>
    <n v="65"/>
    <n v="0.2927927927927928"/>
  </r>
  <r>
    <x v="122"/>
    <n v="4110040"/>
    <x v="122"/>
    <n v="839"/>
    <s v="Chapman Elem"/>
    <n v="375"/>
    <n v="104"/>
    <n v="0.27733333333333332"/>
  </r>
  <r>
    <x v="122"/>
    <n v="4110040"/>
    <x v="122"/>
    <n v="879"/>
    <s v="Peninsula Elem"/>
    <n v="237"/>
    <n v="64"/>
    <n v="0.27004219409282698"/>
  </r>
  <r>
    <x v="122"/>
    <n v="4110040"/>
    <x v="122"/>
    <n v="843"/>
    <s v="Creston Elem"/>
    <n v="385"/>
    <n v="102"/>
    <n v="0.26493506493506491"/>
  </r>
  <r>
    <x v="122"/>
    <n v="4110040"/>
    <x v="122"/>
    <n v="895"/>
    <s v="Vernon"/>
    <n v="569"/>
    <n v="144"/>
    <n v="0.2530755711775044"/>
  </r>
  <r>
    <x v="122"/>
    <n v="4110040"/>
    <x v="122"/>
    <n v="4400"/>
    <s v="Portland Arthur Academy"/>
    <n v="178"/>
    <n v="45"/>
    <n v="0.25280898876404495"/>
  </r>
  <r>
    <x v="122"/>
    <n v="4110040"/>
    <x v="122"/>
    <n v="830"/>
    <s v="Beach Elem"/>
    <n v="382"/>
    <n v="94"/>
    <n v="0.24607329842931938"/>
  </r>
  <r>
    <x v="122"/>
    <n v="4110040"/>
    <x v="122"/>
    <n v="834"/>
    <s v="Bridger Elem"/>
    <n v="514"/>
    <n v="126"/>
    <n v="0.24513618677042801"/>
  </r>
  <r>
    <x v="122"/>
    <n v="4110040"/>
    <x v="122"/>
    <n v="906"/>
    <s v="Benson Polytechnic High"/>
    <n v="1005"/>
    <n v="240"/>
    <n v="0.23880597014925373"/>
  </r>
  <r>
    <x v="122"/>
    <n v="4110040"/>
    <x v="122"/>
    <n v="911"/>
    <s v="Franklin High"/>
    <n v="2010"/>
    <n v="454"/>
    <n v="0.22587064676616916"/>
  </r>
  <r>
    <x v="122"/>
    <n v="4110040"/>
    <x v="122"/>
    <n v="837"/>
    <s v="Buckman Elem"/>
    <n v="446"/>
    <n v="98"/>
    <n v="0.21973094170403587"/>
  </r>
  <r>
    <x v="122"/>
    <n v="4110040"/>
    <x v="122"/>
    <n v="827"/>
    <s v="Astor Elem"/>
    <n v="394"/>
    <n v="86"/>
    <n v="0.21827411167512689"/>
  </r>
  <r>
    <x v="122"/>
    <n v="4110040"/>
    <x v="122"/>
    <n v="831"/>
    <s v="Beaumont Middle"/>
    <n v="573"/>
    <n v="123"/>
    <n v="0.21465968586387435"/>
  </r>
  <r>
    <x v="122"/>
    <n v="4110040"/>
    <x v="122"/>
    <n v="855"/>
    <s v="Hayhurst Elem"/>
    <n v="380"/>
    <n v="77"/>
    <n v="0.20263157894736841"/>
  </r>
  <r>
    <x v="122"/>
    <n v="4110040"/>
    <x v="122"/>
    <n v="861"/>
    <s v="Irvington Elem"/>
    <n v="320"/>
    <n v="64"/>
    <n v="0.2"/>
  </r>
  <r>
    <x v="122"/>
    <n v="4110040"/>
    <x v="122"/>
    <n v="4534"/>
    <s v="Portland Village School"/>
    <n v="424"/>
    <n v="81"/>
    <n v="0.19103773584905662"/>
  </r>
  <r>
    <x v="122"/>
    <n v="4110040"/>
    <x v="122"/>
    <n v="840"/>
    <s v="Chief Joseph Elem"/>
    <n v="305"/>
    <n v="58"/>
    <n v="0.1901639344262295"/>
  </r>
  <r>
    <x v="122"/>
    <n v="4110040"/>
    <x v="122"/>
    <n v="886"/>
    <s v="Sabin Elem"/>
    <n v="360"/>
    <n v="68"/>
    <n v="0.18888888888888888"/>
  </r>
  <r>
    <x v="122"/>
    <n v="4110040"/>
    <x v="122"/>
    <n v="828"/>
    <s v="Atkinson Elem"/>
    <n v="390"/>
    <n v="70"/>
    <n v="0.17948717948717949"/>
  </r>
  <r>
    <x v="122"/>
    <n v="4110040"/>
    <x v="122"/>
    <n v="893"/>
    <s v="Sunnyside Environmental School"/>
    <n v="522"/>
    <n v="89"/>
    <n v="0.17049808429118773"/>
  </r>
  <r>
    <x v="122"/>
    <n v="4110040"/>
    <x v="122"/>
    <n v="871"/>
    <s v="Lewis Elem"/>
    <n v="368"/>
    <n v="57"/>
    <n v="0.15489130434782608"/>
  </r>
  <r>
    <x v="122"/>
    <n v="4110040"/>
    <x v="122"/>
    <n v="4640"/>
    <s v="Creative Science School"/>
    <n v="450"/>
    <n v="65"/>
    <n v="0.14444444444444443"/>
  </r>
  <r>
    <x v="122"/>
    <n v="4110040"/>
    <x v="122"/>
    <n v="858"/>
    <s v="Hosford Middle"/>
    <n v="651"/>
    <n v="93"/>
    <n v="0.14285714285714285"/>
  </r>
  <r>
    <x v="122"/>
    <n v="4110040"/>
    <x v="122"/>
    <n v="904"/>
    <s v="Woodstock Elem"/>
    <n v="526"/>
    <n v="73"/>
    <n v="0.13878326996197718"/>
  </r>
  <r>
    <x v="122"/>
    <n v="4110040"/>
    <x v="122"/>
    <n v="916"/>
    <s v="Metropolitan Learning Ctr"/>
    <n v="377"/>
    <n v="50"/>
    <n v="0.13262599469496023"/>
  </r>
  <r>
    <x v="122"/>
    <n v="4110040"/>
    <x v="122"/>
    <n v="1363"/>
    <s v="da Vinci Middle"/>
    <n v="450"/>
    <n v="59"/>
    <n v="0.13111111111111112"/>
  </r>
  <r>
    <x v="122"/>
    <n v="4110040"/>
    <x v="122"/>
    <n v="838"/>
    <s v="Capitol Hill Elem"/>
    <n v="346"/>
    <n v="44"/>
    <n v="0.12716763005780346"/>
  </r>
  <r>
    <x v="122"/>
    <n v="4110040"/>
    <x v="122"/>
    <n v="1277"/>
    <s v="Jackson Middle"/>
    <n v="793"/>
    <n v="99"/>
    <n v="0.12484237074401008"/>
  </r>
  <r>
    <x v="122"/>
    <n v="4110040"/>
    <x v="122"/>
    <n v="909"/>
    <s v="Cleveland High"/>
    <n v="1581"/>
    <n v="190"/>
    <n v="0.12017710309930424"/>
  </r>
  <r>
    <x v="122"/>
    <n v="4110040"/>
    <x v="122"/>
    <n v="850"/>
    <s v="Glencoe Elem"/>
    <n v="395"/>
    <n v="45"/>
    <n v="0.11392405063291139"/>
  </r>
  <r>
    <x v="122"/>
    <n v="4110040"/>
    <x v="122"/>
    <n v="873"/>
    <s v="Maplewood Elem"/>
    <n v="347"/>
    <n v="38"/>
    <n v="0.10951008645533142"/>
  </r>
  <r>
    <x v="122"/>
    <n v="4110040"/>
    <x v="122"/>
    <n v="922"/>
    <s v="Ida B. Wells-Barnett High"/>
    <n v="1540"/>
    <n v="164"/>
    <n v="0.10649350649350649"/>
  </r>
  <r>
    <x v="122"/>
    <n v="4110040"/>
    <x v="122"/>
    <n v="852"/>
    <s v="Gray Middle"/>
    <n v="566"/>
    <n v="53"/>
    <n v="9.3639575971731448E-2"/>
  </r>
  <r>
    <x v="122"/>
    <n v="4110040"/>
    <x v="122"/>
    <n v="892"/>
    <s v="Stephenson Elem"/>
    <n v="322"/>
    <n v="30"/>
    <n v="9.3167701863354033E-2"/>
  </r>
  <r>
    <x v="122"/>
    <n v="4110040"/>
    <x v="122"/>
    <n v="912"/>
    <s v="Grant High"/>
    <n v="1965"/>
    <n v="176"/>
    <n v="8.9567430025445288E-2"/>
  </r>
  <r>
    <x v="122"/>
    <n v="4110040"/>
    <x v="122"/>
    <n v="1364"/>
    <s v="Winterhaven School"/>
    <n v="291"/>
    <n v="26"/>
    <n v="8.9347079037800689E-2"/>
  </r>
  <r>
    <x v="122"/>
    <n v="4110040"/>
    <x v="122"/>
    <n v="835"/>
    <s v="Bridlemile Elem"/>
    <n v="437"/>
    <n v="39"/>
    <n v="8.924485125858124E-2"/>
  </r>
  <r>
    <x v="122"/>
    <n v="4110040"/>
    <x v="122"/>
    <n v="822"/>
    <s v="Abernethy Elem"/>
    <n v="451"/>
    <n v="39"/>
    <n v="8.6474501108647447E-2"/>
  </r>
  <r>
    <x v="122"/>
    <n v="4110040"/>
    <x v="122"/>
    <n v="888"/>
    <s v="Sellwood Middle"/>
    <n v="588"/>
    <n v="50"/>
    <n v="8.5034013605442174E-2"/>
  </r>
  <r>
    <x v="122"/>
    <n v="4110040"/>
    <x v="122"/>
    <n v="890"/>
    <s v="Skyline Elem"/>
    <n v="181"/>
    <n v="14"/>
    <n v="7.7348066298342538E-2"/>
  </r>
  <r>
    <x v="122"/>
    <n v="4110040"/>
    <x v="122"/>
    <n v="872"/>
    <s v="Llewellyn Elem"/>
    <n v="460"/>
    <n v="34"/>
    <n v="7.3913043478260873E-2"/>
  </r>
  <r>
    <x v="122"/>
    <n v="4110040"/>
    <x v="122"/>
    <n v="877"/>
    <s v="Mt Tabor Middle"/>
    <n v="724"/>
    <n v="52"/>
    <n v="7.18232044198895E-2"/>
  </r>
  <r>
    <x v="122"/>
    <n v="4110040"/>
    <x v="122"/>
    <n v="823"/>
    <s v="Ainsworth Elem"/>
    <n v="594"/>
    <n v="41"/>
    <n v="6.9023569023569029E-2"/>
  </r>
  <r>
    <x v="122"/>
    <n v="4110040"/>
    <x v="122"/>
    <n v="868"/>
    <s v="Laurelhurst Elem"/>
    <n v="688"/>
    <n v="46"/>
    <n v="6.6860465116279064E-2"/>
  </r>
  <r>
    <x v="122"/>
    <n v="4110040"/>
    <x v="122"/>
    <n v="1299"/>
    <s v="Rieke Elem"/>
    <n v="329"/>
    <n v="21"/>
    <n v="6.3829787234042548E-2"/>
  </r>
  <r>
    <x v="122"/>
    <n v="4110040"/>
    <x v="122"/>
    <n v="3991"/>
    <s v="Emerson School"/>
    <n v="138"/>
    <n v="8"/>
    <n v="5.7971014492753624E-2"/>
  </r>
  <r>
    <x v="122"/>
    <n v="4110040"/>
    <x v="122"/>
    <n v="844"/>
    <s v="Duniway Elem"/>
    <n v="468"/>
    <n v="27"/>
    <n v="5.7692307692307696E-2"/>
  </r>
  <r>
    <x v="122"/>
    <n v="4110040"/>
    <x v="122"/>
    <n v="857"/>
    <s v="Beverly Cleary School"/>
    <n v="692"/>
    <n v="35"/>
    <n v="5.0578034682080927E-2"/>
  </r>
  <r>
    <x v="122"/>
    <n v="4110040"/>
    <x v="122"/>
    <n v="898"/>
    <s v="West Sylvan Middle"/>
    <n v="833"/>
    <n v="42"/>
    <n v="5.0420168067226892E-2"/>
  </r>
  <r>
    <x v="122"/>
    <n v="4110040"/>
    <x v="122"/>
    <n v="914"/>
    <s v="Lincoln High"/>
    <n v="1481"/>
    <n v="72"/>
    <n v="4.8615800135043886E-2"/>
  </r>
  <r>
    <x v="122"/>
    <n v="4110040"/>
    <x v="122"/>
    <n v="883"/>
    <s v="Richmond"/>
    <n v="600"/>
    <n v="28"/>
    <n v="4.6666666666666669E-2"/>
  </r>
  <r>
    <x v="122"/>
    <n v="4110040"/>
    <x v="122"/>
    <n v="824"/>
    <s v="Alameda Elem"/>
    <n v="623"/>
    <n v="29"/>
    <n v="4.6548956661316213E-2"/>
  </r>
  <r>
    <x v="122"/>
    <n v="4110040"/>
    <x v="122"/>
    <n v="5060"/>
    <s v="Le Monde French Immersion Public Charter"/>
    <n v="391"/>
    <n v="14"/>
    <n v="3.5805626598465472E-2"/>
  </r>
  <r>
    <x v="122"/>
    <n v="4110040"/>
    <x v="122"/>
    <n v="2413"/>
    <s v="Forest Park Elem"/>
    <n v="348"/>
    <n v="1"/>
    <n v="2.8735632183908046E-3"/>
  </r>
  <r>
    <x v="122"/>
    <n v="4110040"/>
    <x v="122"/>
    <n v="5427"/>
    <s v="Rose City Park"/>
    <n v="529"/>
    <n v="0"/>
    <n v="0"/>
  </r>
  <r>
    <x v="123"/>
    <n v="4109480"/>
    <x v="123"/>
    <n v="931"/>
    <s v="Parkrose High"/>
    <n v="1019"/>
    <n v="725"/>
    <n v="0.71148184494602551"/>
  </r>
  <r>
    <x v="123"/>
    <n v="4109480"/>
    <x v="123"/>
    <n v="928"/>
    <s v="Shaver Elem"/>
    <n v="272"/>
    <n v="155"/>
    <n v="0.56985294117647056"/>
  </r>
  <r>
    <x v="123"/>
    <n v="4109480"/>
    <x v="123"/>
    <n v="930"/>
    <s v="Parkrose Middle"/>
    <n v="753"/>
    <n v="415"/>
    <n v="0.55112881806108893"/>
  </r>
  <r>
    <x v="123"/>
    <n v="4109480"/>
    <x v="123"/>
    <n v="925"/>
    <s v="Prescott Elem"/>
    <n v="317"/>
    <n v="165"/>
    <n v="0.52050473186119872"/>
  </r>
  <r>
    <x v="123"/>
    <n v="4109480"/>
    <x v="123"/>
    <n v="927"/>
    <s v="Sacramento Elem"/>
    <n v="269"/>
    <n v="127"/>
    <n v="0.47211895910780671"/>
  </r>
  <r>
    <x v="123"/>
    <n v="4109480"/>
    <x v="123"/>
    <n v="926"/>
    <s v="Russell Elem"/>
    <n v="355"/>
    <n v="141"/>
    <n v="0.39718309859154932"/>
  </r>
  <r>
    <x v="124"/>
    <n v="4110520"/>
    <x v="124"/>
    <n v="946"/>
    <s v="Glenfair Elem"/>
    <n v="419"/>
    <n v="292"/>
    <n v="0.69689737470167068"/>
  </r>
  <r>
    <x v="124"/>
    <n v="4110520"/>
    <x v="124"/>
    <n v="943"/>
    <s v="Alder Elem"/>
    <n v="434"/>
    <n v="293"/>
    <n v="0.67511520737327191"/>
  </r>
  <r>
    <x v="124"/>
    <n v="4110520"/>
    <x v="124"/>
    <n v="949"/>
    <s v="Davis Elem"/>
    <n v="420"/>
    <n v="266"/>
    <n v="0.6333333333333333"/>
  </r>
  <r>
    <x v="124"/>
    <n v="4110520"/>
    <x v="124"/>
    <n v="947"/>
    <s v="Hartley Elem"/>
    <n v="411"/>
    <n v="247"/>
    <n v="0.6009732360097324"/>
  </r>
  <r>
    <x v="124"/>
    <n v="4110520"/>
    <x v="124"/>
    <n v="3989"/>
    <s v="Salish Ponds Elem"/>
    <n v="376"/>
    <n v="224"/>
    <n v="0.5957446808510638"/>
  </r>
  <r>
    <x v="124"/>
    <n v="4110520"/>
    <x v="124"/>
    <n v="948"/>
    <s v="Margaret Scott Elem"/>
    <n v="407"/>
    <n v="234"/>
    <n v="0.57493857493857492"/>
  </r>
  <r>
    <x v="124"/>
    <n v="4110520"/>
    <x v="124"/>
    <n v="1254"/>
    <s v="Reynolds Middle"/>
    <n v="964"/>
    <n v="548"/>
    <n v="0.56846473029045641"/>
  </r>
  <r>
    <x v="124"/>
    <n v="4110520"/>
    <x v="124"/>
    <n v="952"/>
    <s v="Wilkes Elem"/>
    <n v="435"/>
    <n v="247"/>
    <n v="0.56781609195402294"/>
  </r>
  <r>
    <x v="124"/>
    <n v="4110520"/>
    <x v="124"/>
    <n v="954"/>
    <s v="Hauton B Lee Middle"/>
    <n v="795"/>
    <n v="450"/>
    <n v="0.56603773584905659"/>
  </r>
  <r>
    <x v="124"/>
    <n v="4110520"/>
    <x v="124"/>
    <n v="1343"/>
    <s v="Reynolds Learning Academy"/>
    <n v="228"/>
    <n v="125"/>
    <n v="0.54824561403508776"/>
  </r>
  <r>
    <x v="124"/>
    <n v="4110520"/>
    <x v="124"/>
    <n v="4822"/>
    <s v="Rockwood Preparatory Academy"/>
    <n v="295"/>
    <n v="149"/>
    <n v="0.5050847457627119"/>
  </r>
  <r>
    <x v="124"/>
    <n v="4110520"/>
    <x v="124"/>
    <n v="945"/>
    <s v="Fairview Elem"/>
    <n v="291"/>
    <n v="141"/>
    <n v="0.4845360824742268"/>
  </r>
  <r>
    <x v="124"/>
    <n v="4110520"/>
    <x v="124"/>
    <n v="1365"/>
    <s v="Woodland Elem"/>
    <n v="376"/>
    <n v="163"/>
    <n v="0.43351063829787234"/>
  </r>
  <r>
    <x v="124"/>
    <n v="4110520"/>
    <x v="124"/>
    <n v="957"/>
    <s v="Reynolds High"/>
    <n v="2706"/>
    <n v="1041"/>
    <n v="0.38470066518847007"/>
  </r>
  <r>
    <x v="124"/>
    <n v="4110520"/>
    <x v="124"/>
    <n v="951"/>
    <s v="Troutdale Elem"/>
    <n v="377"/>
    <n v="145"/>
    <n v="0.38461538461538464"/>
  </r>
  <r>
    <x v="124"/>
    <n v="4110520"/>
    <x v="124"/>
    <n v="2263"/>
    <s v="Walt Morey Middle"/>
    <n v="578"/>
    <n v="206"/>
    <n v="0.356401384083045"/>
  </r>
  <r>
    <x v="124"/>
    <n v="4110520"/>
    <x v="124"/>
    <n v="950"/>
    <s v="Sweetbriar Elem"/>
    <n v="300"/>
    <n v="105"/>
    <n v="0.35"/>
  </r>
  <r>
    <x v="124"/>
    <n v="4110520"/>
    <x v="124"/>
    <n v="3490"/>
    <s v="Multnomah Learning Academy"/>
    <n v="572"/>
    <n v="143"/>
    <n v="0.25"/>
  </r>
  <r>
    <x v="124"/>
    <n v="4110520"/>
    <x v="124"/>
    <n v="4216"/>
    <s v="Reynolds Arthur Academy"/>
    <n v="171"/>
    <n v="36"/>
    <n v="0.21052631578947367"/>
  </r>
  <r>
    <x v="125"/>
    <n v="4106000"/>
    <x v="125"/>
    <n v="1312"/>
    <s v="Clear Creek Middle"/>
    <n v="650"/>
    <n v="396"/>
    <n v="0.60923076923076924"/>
  </r>
  <r>
    <x v="125"/>
    <n v="4106000"/>
    <x v="125"/>
    <n v="932"/>
    <s v="Dexter McCarty Middle"/>
    <n v="537"/>
    <n v="316"/>
    <n v="0.58845437616387342"/>
  </r>
  <r>
    <x v="125"/>
    <n v="4106000"/>
    <x v="125"/>
    <n v="936"/>
    <s v="Hall Elem"/>
    <n v="363"/>
    <n v="205"/>
    <n v="0.56473829201101933"/>
  </r>
  <r>
    <x v="125"/>
    <n v="4106000"/>
    <x v="125"/>
    <n v="933"/>
    <s v="East Gresham Elem"/>
    <n v="380"/>
    <n v="212"/>
    <n v="0.55789473684210522"/>
  </r>
  <r>
    <x v="125"/>
    <n v="4106000"/>
    <x v="125"/>
    <n v="935"/>
    <s v="Highland Elem"/>
    <n v="450"/>
    <n v="240"/>
    <n v="0.53333333333333333"/>
  </r>
  <r>
    <x v="125"/>
    <n v="4106000"/>
    <x v="125"/>
    <n v="3577"/>
    <s v="Springwater Trail High"/>
    <n v="187"/>
    <n v="96"/>
    <n v="0.5133689839572193"/>
  </r>
  <r>
    <x v="125"/>
    <n v="4106000"/>
    <x v="125"/>
    <n v="938"/>
    <s v="North Gresham Grade"/>
    <n v="523"/>
    <n v="264"/>
    <n v="0.5047801147227533"/>
  </r>
  <r>
    <x v="125"/>
    <n v="4106000"/>
    <x v="125"/>
    <n v="937"/>
    <s v="Hollydale Elem"/>
    <n v="431"/>
    <n v="210"/>
    <n v="0.48723897911832947"/>
  </r>
  <r>
    <x v="125"/>
    <n v="4106000"/>
    <x v="125"/>
    <n v="934"/>
    <s v="Gordon Russell Middle"/>
    <n v="787"/>
    <n v="365"/>
    <n v="0.46378653113087676"/>
  </r>
  <r>
    <x v="125"/>
    <n v="4106000"/>
    <x v="125"/>
    <n v="3543"/>
    <s v="Hogan Cedars Elem"/>
    <n v="553"/>
    <n v="253"/>
    <n v="0.45750452079566006"/>
  </r>
  <r>
    <x v="125"/>
    <n v="4106000"/>
    <x v="125"/>
    <n v="986"/>
    <s v="Gresham High"/>
    <n v="1398"/>
    <n v="628"/>
    <n v="0.44921316165951358"/>
  </r>
  <r>
    <x v="125"/>
    <n v="4106000"/>
    <x v="125"/>
    <n v="939"/>
    <s v="Powell Valley Elem"/>
    <n v="438"/>
    <n v="181"/>
    <n v="0.4132420091324201"/>
  </r>
  <r>
    <x v="125"/>
    <n v="4106000"/>
    <x v="125"/>
    <n v="4601"/>
    <s v="Gresham Arthur Academy"/>
    <n v="182"/>
    <n v="73"/>
    <n v="0.40109890109890112"/>
  </r>
  <r>
    <x v="125"/>
    <n v="4106000"/>
    <x v="125"/>
    <n v="1313"/>
    <s v="Kelly Creek Elem"/>
    <n v="516"/>
    <n v="181"/>
    <n v="0.35077519379844962"/>
  </r>
  <r>
    <x v="125"/>
    <n v="4106000"/>
    <x v="125"/>
    <n v="942"/>
    <s v="West Orient Middle"/>
    <n v="454"/>
    <n v="157"/>
    <n v="0.3458149779735683"/>
  </r>
  <r>
    <x v="125"/>
    <n v="4106000"/>
    <x v="125"/>
    <n v="4667"/>
    <s v="Lewis and Clark Montessori Charter School"/>
    <n v="364"/>
    <n v="120"/>
    <n v="0.32967032967032966"/>
  </r>
  <r>
    <x v="125"/>
    <n v="4106000"/>
    <x v="125"/>
    <n v="987"/>
    <s v="Sam Barlow High"/>
    <n v="1564"/>
    <n v="483"/>
    <n v="0.30882352941176472"/>
  </r>
  <r>
    <x v="125"/>
    <n v="4106000"/>
    <x v="125"/>
    <n v="4740"/>
    <s v="Metro East Web Academy"/>
    <n v="732"/>
    <n v="209"/>
    <n v="0.28551912568306009"/>
  </r>
  <r>
    <x v="125"/>
    <n v="4106000"/>
    <x v="125"/>
    <n v="941"/>
    <s v="East Orient Elem"/>
    <n v="479"/>
    <n v="115"/>
    <n v="0.24008350730688935"/>
  </r>
  <r>
    <x v="125"/>
    <n v="4106000"/>
    <x v="125"/>
    <n v="90"/>
    <s v="Deep Creek â€“ Damascus K-8 School"/>
    <n v="279"/>
    <n v="61"/>
    <n v="0.21863799283154123"/>
  </r>
  <r>
    <x v="125"/>
    <n v="4106000"/>
    <x v="125"/>
    <n v="3553"/>
    <s v="Center for Advanced Learning"/>
    <n v="531"/>
    <n v="87"/>
    <n v="0.16384180790960451"/>
  </r>
  <r>
    <x v="126"/>
    <n v="4102800"/>
    <x v="126"/>
    <n v="964"/>
    <s v="Patrick Lynch Elem"/>
    <n v="492"/>
    <n v="365"/>
    <n v="0.74186991869918695"/>
  </r>
  <r>
    <x v="126"/>
    <n v="4102800"/>
    <x v="126"/>
    <n v="959"/>
    <s v="Meadows Elementary"/>
    <n v="375"/>
    <n v="259"/>
    <n v="0.69066666666666665"/>
  </r>
  <r>
    <x v="126"/>
    <n v="4102800"/>
    <x v="126"/>
    <n v="960"/>
    <s v="Centennial Middle"/>
    <n v="906"/>
    <n v="577"/>
    <n v="0.63686534216335544"/>
  </r>
  <r>
    <x v="126"/>
    <n v="4102800"/>
    <x v="126"/>
    <n v="965"/>
    <s v="Powell Butte Elementary"/>
    <n v="533"/>
    <n v="336"/>
    <n v="0.6303939962476548"/>
  </r>
  <r>
    <x v="126"/>
    <n v="4102800"/>
    <x v="126"/>
    <n v="967"/>
    <s v="Centennial High"/>
    <n v="1670"/>
    <n v="1016"/>
    <n v="0.60838323353293411"/>
  </r>
  <r>
    <x v="126"/>
    <n v="4102800"/>
    <x v="126"/>
    <n v="963"/>
    <s v="Parklane Elem"/>
    <n v="375"/>
    <n v="228"/>
    <n v="0.60799999999999998"/>
  </r>
  <r>
    <x v="126"/>
    <n v="4102800"/>
    <x v="126"/>
    <n v="962"/>
    <s v="Oliver Elem"/>
    <n v="389"/>
    <n v="234"/>
    <n v="0.60154241645244211"/>
  </r>
  <r>
    <x v="126"/>
    <n v="4102800"/>
    <x v="126"/>
    <n v="966"/>
    <s v="Pleasant Valley Elem"/>
    <n v="425"/>
    <n v="186"/>
    <n v="0.43764705882352939"/>
  </r>
  <r>
    <x v="126"/>
    <n v="4102800"/>
    <x v="126"/>
    <n v="3649"/>
    <s v="Butler Creek Elem"/>
    <n v="600"/>
    <n v="252"/>
    <n v="0.42"/>
  </r>
  <r>
    <x v="127"/>
    <n v="4103420"/>
    <x v="127"/>
    <n v="4592"/>
    <s v="Corbett School"/>
    <n v="1038"/>
    <n v="182"/>
    <n v="0.17533718689788053"/>
  </r>
  <r>
    <x v="128"/>
    <n v="4103940"/>
    <x v="128"/>
    <n v="977"/>
    <s v="Mill Park Elem"/>
    <n v="514"/>
    <n v="314"/>
    <n v="0.6108949416342413"/>
  </r>
  <r>
    <x v="128"/>
    <n v="4103940"/>
    <x v="128"/>
    <n v="974"/>
    <s v="Gilbert Park Elem"/>
    <n v="482"/>
    <n v="294"/>
    <n v="0.60995850622406644"/>
  </r>
  <r>
    <x v="128"/>
    <n v="4103940"/>
    <x v="128"/>
    <n v="975"/>
    <s v="Lincoln Park Elem"/>
    <n v="504"/>
    <n v="302"/>
    <n v="0.59920634920634919"/>
  </r>
  <r>
    <x v="128"/>
    <n v="4103940"/>
    <x v="128"/>
    <n v="979"/>
    <s v="West Powellhurst Elem"/>
    <n v="373"/>
    <n v="212"/>
    <n v="0.56836461126005366"/>
  </r>
  <r>
    <x v="128"/>
    <n v="4103940"/>
    <x v="128"/>
    <n v="3525"/>
    <s v="Earl Boyles Elem"/>
    <n v="434"/>
    <n v="235"/>
    <n v="0.54147465437788023"/>
  </r>
  <r>
    <x v="128"/>
    <n v="4103940"/>
    <x v="128"/>
    <n v="4232"/>
    <s v="Ron Russell Middle"/>
    <n v="843"/>
    <n v="448"/>
    <n v="0.53143534994068797"/>
  </r>
  <r>
    <x v="128"/>
    <n v="4103940"/>
    <x v="128"/>
    <n v="978"/>
    <s v="Ventura Park Elem"/>
    <n v="365"/>
    <n v="193"/>
    <n v="0.52876712328767128"/>
  </r>
  <r>
    <x v="128"/>
    <n v="4103940"/>
    <x v="128"/>
    <n v="973"/>
    <s v="Gilbert Heights Elem"/>
    <n v="489"/>
    <n v="241"/>
    <n v="0.49284253578732107"/>
  </r>
  <r>
    <x v="128"/>
    <n v="4103940"/>
    <x v="128"/>
    <n v="976"/>
    <s v="Menlo Park Elem"/>
    <n v="423"/>
    <n v="208"/>
    <n v="0.49172576832151299"/>
  </r>
  <r>
    <x v="128"/>
    <n v="4103940"/>
    <x v="128"/>
    <n v="981"/>
    <s v="Floyd Light Middle"/>
    <n v="697"/>
    <n v="332"/>
    <n v="0.47632711621233859"/>
  </r>
  <r>
    <x v="128"/>
    <n v="4103940"/>
    <x v="128"/>
    <n v="972"/>
    <s v="Cherry Park Elem"/>
    <n v="488"/>
    <n v="224"/>
    <n v="0.45901639344262296"/>
  </r>
  <r>
    <x v="128"/>
    <n v="4103940"/>
    <x v="128"/>
    <n v="980"/>
    <s v="Alice Ott Middle"/>
    <n v="705"/>
    <n v="323"/>
    <n v="0.45815602836879432"/>
  </r>
  <r>
    <x v="128"/>
    <n v="4103940"/>
    <x v="128"/>
    <n v="983"/>
    <s v="David Douglas High"/>
    <n v="2840"/>
    <n v="1206"/>
    <n v="0.42464788732394365"/>
  </r>
  <r>
    <x v="128"/>
    <n v="4103940"/>
    <x v="128"/>
    <n v="3580"/>
    <s v="Arthur Academy (Charter)"/>
    <n v="153"/>
    <n v="57"/>
    <n v="0.37254901960784315"/>
  </r>
  <r>
    <x v="129"/>
    <n v="4110560"/>
    <x v="129"/>
    <n v="985"/>
    <s v="Riverdale Grade"/>
    <n v="389"/>
    <n v="19"/>
    <n v="4.8843187660668377E-2"/>
  </r>
  <r>
    <x v="129"/>
    <n v="4110560"/>
    <x v="129"/>
    <n v="1345"/>
    <s v="Riverdale High"/>
    <n v="192"/>
    <n v="9"/>
    <n v="4.6875E-2"/>
  </r>
  <r>
    <x v="130"/>
    <n v="4103860"/>
    <x v="130"/>
    <n v="989"/>
    <s v="Lyle Elem"/>
    <n v="326"/>
    <n v="150"/>
    <n v="0.46012269938650308"/>
  </r>
  <r>
    <x v="130"/>
    <n v="4103860"/>
    <x v="130"/>
    <n v="993"/>
    <s v="Whitworth Elem"/>
    <n v="338"/>
    <n v="145"/>
    <n v="0.42899408284023671"/>
  </r>
  <r>
    <x v="130"/>
    <n v="4103860"/>
    <x v="130"/>
    <n v="994"/>
    <s v="LaCreole Middle"/>
    <n v="582"/>
    <n v="241"/>
    <n v="0.41408934707903783"/>
  </r>
  <r>
    <x v="130"/>
    <n v="4103860"/>
    <x v="130"/>
    <n v="990"/>
    <s v="Oakdale Heights Elem"/>
    <n v="343"/>
    <n v="139"/>
    <n v="0.40524781341107874"/>
  </r>
  <r>
    <x v="130"/>
    <n v="4103860"/>
    <x v="130"/>
    <n v="3461"/>
    <s v="Luckiamute Valley Charter School"/>
    <n v="223"/>
    <n v="70"/>
    <n v="0.31390134529147984"/>
  </r>
  <r>
    <x v="130"/>
    <n v="4103860"/>
    <x v="130"/>
    <n v="995"/>
    <s v="Dallas High"/>
    <n v="961"/>
    <n v="270"/>
    <n v="0.2809573361082206"/>
  </r>
  <r>
    <x v="130"/>
    <n v="4103860"/>
    <x v="130"/>
    <n v="5298"/>
    <s v="Dallas Community Charter"/>
    <n v="201"/>
    <n v="0"/>
    <n v="0"/>
  </r>
  <r>
    <x v="131"/>
    <n v="4102840"/>
    <x v="131"/>
    <n v="1001"/>
    <s v="Talmadge Middle"/>
    <n v="754"/>
    <n v="344"/>
    <n v="0.45623342175066312"/>
  </r>
  <r>
    <x v="131"/>
    <n v="4102840"/>
    <x v="131"/>
    <n v="998"/>
    <s v="Independence Elem"/>
    <n v="370"/>
    <n v="151"/>
    <n v="0.4081081081081081"/>
  </r>
  <r>
    <x v="131"/>
    <n v="4102840"/>
    <x v="131"/>
    <n v="3464"/>
    <s v="Ash Creek Elem"/>
    <n v="501"/>
    <n v="198"/>
    <n v="0.39520958083832336"/>
  </r>
  <r>
    <x v="131"/>
    <n v="4102840"/>
    <x v="131"/>
    <n v="1002"/>
    <s v="Central High"/>
    <n v="1092"/>
    <n v="398"/>
    <n v="0.36446886446886445"/>
  </r>
  <r>
    <x v="131"/>
    <n v="4102840"/>
    <x v="131"/>
    <n v="999"/>
    <s v="Monmouth Elem"/>
    <n v="491"/>
    <n v="175"/>
    <n v="0.35641547861507128"/>
  </r>
  <r>
    <x v="132"/>
    <n v="4109530"/>
    <x v="132"/>
    <n v="3378"/>
    <s v="Perrydale School"/>
    <n v="301"/>
    <n v="98"/>
    <n v="0.32558139534883723"/>
  </r>
  <r>
    <x v="133"/>
    <n v="4100003"/>
    <x v="133"/>
    <n v="1006"/>
    <s v="Falls City High"/>
    <n v="60"/>
    <n v="35"/>
    <n v="0.58333333333333337"/>
  </r>
  <r>
    <x v="133"/>
    <n v="4100003"/>
    <x v="133"/>
    <n v="1005"/>
    <s v="Falls City Elem"/>
    <n v="114"/>
    <n v="66"/>
    <n v="0.57894736842105265"/>
  </r>
  <r>
    <x v="134"/>
    <n v="4111250"/>
    <x v="134"/>
    <n v="1010"/>
    <s v="Sherman County School"/>
    <n v="248"/>
    <n v="78"/>
    <n v="0.31451612903225806"/>
  </r>
  <r>
    <x v="135"/>
    <n v="4112320"/>
    <x v="135"/>
    <n v="1013"/>
    <s v="Liberty Elem"/>
    <n v="333"/>
    <n v="226"/>
    <n v="0.6786786786786787"/>
  </r>
  <r>
    <x v="135"/>
    <n v="4112320"/>
    <x v="135"/>
    <n v="1014"/>
    <s v="South Prairie Elem"/>
    <n v="320"/>
    <n v="216"/>
    <n v="0.67500000000000004"/>
  </r>
  <r>
    <x v="135"/>
    <n v="4112320"/>
    <x v="135"/>
    <n v="1012"/>
    <s v="East Elem"/>
    <n v="529"/>
    <n v="323"/>
    <n v="0.61058601134215496"/>
  </r>
  <r>
    <x v="135"/>
    <n v="4112320"/>
    <x v="135"/>
    <n v="1016"/>
    <s v="Tillamook Jr High"/>
    <n v="358"/>
    <n v="162"/>
    <n v="0.45251396648044695"/>
  </r>
  <r>
    <x v="135"/>
    <n v="4112320"/>
    <x v="135"/>
    <n v="1017"/>
    <s v="Tillamook High"/>
    <n v="673"/>
    <n v="242"/>
    <n v="0.35958395245170877"/>
  </r>
  <r>
    <x v="136"/>
    <n v="4108650"/>
    <x v="136"/>
    <n v="4481"/>
    <s v="Neah-Kah-Nie Middle"/>
    <n v="192"/>
    <n v="64"/>
    <n v="0.33333333333333331"/>
  </r>
  <r>
    <x v="136"/>
    <n v="4108650"/>
    <x v="136"/>
    <n v="1020"/>
    <s v="Garibaldi Elem"/>
    <n v="117"/>
    <n v="31"/>
    <n v="0.26495726495726496"/>
  </r>
  <r>
    <x v="136"/>
    <n v="4108650"/>
    <x v="136"/>
    <n v="1022"/>
    <s v="Neah-Kah-Nie High"/>
    <n v="244"/>
    <n v="60"/>
    <n v="0.24590163934426229"/>
  </r>
  <r>
    <x v="136"/>
    <n v="4108650"/>
    <x v="136"/>
    <n v="1021"/>
    <s v="Nehalem Elem"/>
    <n v="155"/>
    <n v="37"/>
    <n v="0.23870967741935484"/>
  </r>
  <r>
    <x v="137"/>
    <n v="4108700"/>
    <x v="137"/>
    <n v="1019"/>
    <s v="Nestucca K8"/>
    <n v="321"/>
    <n v="201"/>
    <n v="0.62616822429906538"/>
  </r>
  <r>
    <x v="137"/>
    <n v="4108700"/>
    <x v="137"/>
    <n v="1023"/>
    <s v="Nestucca High"/>
    <n v="155"/>
    <n v="75"/>
    <n v="0.4838709677419355"/>
  </r>
  <r>
    <x v="138"/>
    <n v="4106270"/>
    <x v="138"/>
    <n v="3364"/>
    <s v="Helix School"/>
    <n v="166"/>
    <n v="34"/>
    <n v="0.20481927710843373"/>
  </r>
  <r>
    <x v="139"/>
    <n v="4109660"/>
    <x v="139"/>
    <n v="1027"/>
    <s v="Pilot Rock Elem"/>
    <n v="107"/>
    <n v="107"/>
    <n v="1"/>
  </r>
  <r>
    <x v="139"/>
    <n v="4109660"/>
    <x v="139"/>
    <n v="1028"/>
    <s v="Pilot Rock High"/>
    <n v="126"/>
    <n v="43"/>
    <n v="0.34126984126984128"/>
  </r>
  <r>
    <x v="140"/>
    <n v="4104530"/>
    <x v="140"/>
    <n v="3433"/>
    <s v="Echo School"/>
    <n v="302"/>
    <n v="114"/>
    <n v="0.37748344370860926"/>
  </r>
  <r>
    <x v="141"/>
    <n v="4112600"/>
    <x v="141"/>
    <n v="1032"/>
    <s v="McNary Heights Elem"/>
    <n v="617"/>
    <n v="617"/>
    <n v="1"/>
  </r>
  <r>
    <x v="141"/>
    <n v="4112600"/>
    <x v="141"/>
    <n v="1031"/>
    <s v="Clara Brownell Middle"/>
    <n v="319"/>
    <n v="319"/>
    <n v="1"/>
  </r>
  <r>
    <x v="141"/>
    <n v="4112600"/>
    <x v="141"/>
    <n v="1033"/>
    <s v="Umatilla High"/>
    <n v="421"/>
    <n v="421"/>
    <n v="1"/>
  </r>
  <r>
    <x v="142"/>
    <n v="4108160"/>
    <x v="142"/>
    <n v="5434"/>
    <s v="Gib Olinger Elementary"/>
    <n v="507"/>
    <n v="398"/>
    <n v="0.78500986193293887"/>
  </r>
  <r>
    <x v="142"/>
    <n v="4108160"/>
    <x v="142"/>
    <n v="1057"/>
    <s v="Central Middle"/>
    <n v="400"/>
    <n v="296"/>
    <n v="0.74"/>
  </r>
  <r>
    <x v="142"/>
    <n v="4108160"/>
    <x v="142"/>
    <n v="5296"/>
    <s v="Ferndale Elementary School"/>
    <n v="266"/>
    <n v="183"/>
    <n v="0.68796992481203012"/>
  </r>
  <r>
    <x v="142"/>
    <n v="4108160"/>
    <x v="142"/>
    <n v="1064"/>
    <s v="McLoughlin High"/>
    <n v="503"/>
    <n v="322"/>
    <n v="0.64015904572564608"/>
  </r>
  <r>
    <x v="143"/>
    <n v="4106300"/>
    <x v="143"/>
    <n v="1038"/>
    <s v="West Park Elem"/>
    <n v="511"/>
    <n v="318"/>
    <n v="0.62230919765166337"/>
  </r>
  <r>
    <x v="143"/>
    <n v="4106300"/>
    <x v="143"/>
    <n v="1037"/>
    <s v="Sunset Elem"/>
    <n v="565"/>
    <n v="345"/>
    <n v="0.61061946902654862"/>
  </r>
  <r>
    <x v="143"/>
    <n v="4106300"/>
    <x v="143"/>
    <n v="1039"/>
    <s v="Armand Larive Middle"/>
    <n v="785"/>
    <n v="414"/>
    <n v="0.52738853503184713"/>
  </r>
  <r>
    <x v="143"/>
    <n v="4106300"/>
    <x v="143"/>
    <n v="1036"/>
    <s v="Rocky Heights Elem"/>
    <n v="420"/>
    <n v="213"/>
    <n v="0.50714285714285712"/>
  </r>
  <r>
    <x v="143"/>
    <n v="4106300"/>
    <x v="143"/>
    <n v="1333"/>
    <s v="Sandstone Middle"/>
    <n v="537"/>
    <n v="269"/>
    <n v="0.5009310986964618"/>
  </r>
  <r>
    <x v="143"/>
    <n v="4106300"/>
    <x v="143"/>
    <n v="3426"/>
    <s v="Desert View Elem"/>
    <n v="551"/>
    <n v="233"/>
    <n v="0.42286751361161523"/>
  </r>
  <r>
    <x v="143"/>
    <n v="4106300"/>
    <x v="143"/>
    <n v="1040"/>
    <s v="Hermiston High"/>
    <n v="1722"/>
    <n v="710"/>
    <n v="0.41231126596980255"/>
  </r>
  <r>
    <x v="143"/>
    <n v="4106300"/>
    <x v="143"/>
    <n v="1034"/>
    <s v="Highland Hills Elem"/>
    <n v="400"/>
    <n v="138"/>
    <n v="0.34499999999999997"/>
  </r>
  <r>
    <x v="144"/>
    <n v="4109510"/>
    <x v="144"/>
    <n v="5287"/>
    <s v="Pendleton Early Learning Ctr"/>
    <n v="207"/>
    <n v="158"/>
    <n v="0.76328502415458932"/>
  </r>
  <r>
    <x v="144"/>
    <n v="4109510"/>
    <x v="144"/>
    <n v="1049"/>
    <s v="Washington Elem"/>
    <n v="394"/>
    <n v="292"/>
    <n v="0.74111675126903553"/>
  </r>
  <r>
    <x v="144"/>
    <n v="4109510"/>
    <x v="144"/>
    <n v="4116"/>
    <s v="Hawthorne Alternative High School"/>
    <n v="46"/>
    <n v="34"/>
    <n v="0.73913043478260865"/>
  </r>
  <r>
    <x v="144"/>
    <n v="4109510"/>
    <x v="144"/>
    <n v="1051"/>
    <s v="Sunridge Middle"/>
    <n v="681"/>
    <n v="419"/>
    <n v="0.61527165932452277"/>
  </r>
  <r>
    <x v="144"/>
    <n v="4109510"/>
    <x v="144"/>
    <n v="1048"/>
    <s v="Sherwood Heights Elem"/>
    <n v="441"/>
    <n v="231"/>
    <n v="0.52380952380952384"/>
  </r>
  <r>
    <x v="144"/>
    <n v="4109510"/>
    <x v="144"/>
    <n v="1052"/>
    <s v="Pendleton High"/>
    <n v="818"/>
    <n v="389"/>
    <n v="0.47555012224938875"/>
  </r>
  <r>
    <x v="144"/>
    <n v="4109510"/>
    <x v="144"/>
    <n v="4202"/>
    <s v="Nixyaawii Community School"/>
    <n v="86"/>
    <n v="37"/>
    <n v="0.43023255813953487"/>
  </r>
  <r>
    <x v="144"/>
    <n v="4109510"/>
    <x v="144"/>
    <n v="1047"/>
    <s v="McKay Creek Elem"/>
    <n v="235"/>
    <n v="95"/>
    <n v="0.40425531914893614"/>
  </r>
  <r>
    <x v="145"/>
    <n v="4101660"/>
    <x v="145"/>
    <n v="1055"/>
    <s v="Weston Middle"/>
    <n v="223"/>
    <n v="71"/>
    <n v="0.31838565022421522"/>
  </r>
  <r>
    <x v="145"/>
    <n v="4101660"/>
    <x v="145"/>
    <n v="1053"/>
    <s v="Athena Elem"/>
    <n v="156"/>
    <n v="49"/>
    <n v="0.3141025641025641"/>
  </r>
  <r>
    <x v="145"/>
    <n v="4101660"/>
    <x v="145"/>
    <n v="1056"/>
    <s v="Weston-McEwen High"/>
    <n v="223"/>
    <n v="57"/>
    <n v="0.2556053811659193"/>
  </r>
  <r>
    <x v="146"/>
    <n v="4111790"/>
    <x v="146"/>
    <n v="1060"/>
    <s v="Stanfield Elem"/>
    <n v="223"/>
    <n v="96"/>
    <n v="0.43049327354260092"/>
  </r>
  <r>
    <x v="146"/>
    <n v="4111790"/>
    <x v="146"/>
    <n v="1061"/>
    <s v="Stanfield Secondary"/>
    <n v="291"/>
    <n v="121"/>
    <n v="0.41580756013745707"/>
  </r>
  <r>
    <x v="147"/>
    <n v="4107200"/>
    <x v="147"/>
    <n v="1068"/>
    <s v="Greenwood Elem"/>
    <n v="250"/>
    <n v="142"/>
    <n v="0.56799999999999995"/>
  </r>
  <r>
    <x v="147"/>
    <n v="4107200"/>
    <x v="147"/>
    <n v="1072"/>
    <s v="La Grande Middle"/>
    <n v="469"/>
    <n v="222"/>
    <n v="0.47334754797441364"/>
  </r>
  <r>
    <x v="147"/>
    <n v="4107200"/>
    <x v="147"/>
    <n v="1069"/>
    <s v="Island City Elem"/>
    <n v="250"/>
    <n v="106"/>
    <n v="0.42399999999999999"/>
  </r>
  <r>
    <x v="147"/>
    <n v="4107200"/>
    <x v="147"/>
    <n v="1066"/>
    <s v="Central Elem"/>
    <n v="350"/>
    <n v="136"/>
    <n v="0.38857142857142857"/>
  </r>
  <r>
    <x v="147"/>
    <n v="4107200"/>
    <x v="147"/>
    <n v="1073"/>
    <s v="La Grande High"/>
    <n v="654"/>
    <n v="208"/>
    <n v="0.31804281345565749"/>
  </r>
  <r>
    <x v="148"/>
    <n v="4112690"/>
    <x v="148"/>
    <n v="1074"/>
    <s v="Union Elem"/>
    <n v="199"/>
    <n v="96"/>
    <n v="0.48241206030150752"/>
  </r>
  <r>
    <x v="148"/>
    <n v="4112690"/>
    <x v="148"/>
    <n v="1075"/>
    <s v="Union High"/>
    <n v="181"/>
    <n v="61"/>
    <n v="0.33701657458563539"/>
  </r>
  <r>
    <x v="149"/>
    <n v="4108940"/>
    <x v="149"/>
    <n v="3365"/>
    <s v="North Powder Charter School"/>
    <n v="270"/>
    <n v="102"/>
    <n v="0.37777777777777777"/>
  </r>
  <r>
    <x v="150"/>
    <n v="4106630"/>
    <x v="150"/>
    <n v="1079"/>
    <s v="Imbler Charter School"/>
    <n v="287"/>
    <n v="86"/>
    <n v="0.29965156794425085"/>
  </r>
  <r>
    <x v="151"/>
    <n v="4103540"/>
    <x v="151"/>
    <n v="3434"/>
    <s v="Cove Charter School"/>
    <n v="316"/>
    <n v="112"/>
    <n v="0.35443037974683544"/>
  </r>
  <r>
    <x v="152"/>
    <n v="4104590"/>
    <x v="152"/>
    <n v="1082"/>
    <s v="Stella Mayfield Elem"/>
    <n v="244"/>
    <n v="183"/>
    <n v="0.75"/>
  </r>
  <r>
    <x v="152"/>
    <n v="4104590"/>
    <x v="152"/>
    <n v="1083"/>
    <s v="Elgin High"/>
    <n v="190"/>
    <n v="116"/>
    <n v="0.61052631578947369"/>
  </r>
  <r>
    <x v="153"/>
    <n v="4106870"/>
    <x v="153"/>
    <n v="1084"/>
    <s v="Imnaha Elem"/>
    <n v="8"/>
    <n v="4"/>
    <n v="0.5"/>
  </r>
  <r>
    <x v="153"/>
    <n v="4106870"/>
    <x v="153"/>
    <n v="1087"/>
    <s v="Joseph Charter"/>
    <n v="267"/>
    <n v="127"/>
    <n v="0.47565543071161048"/>
  </r>
  <r>
    <x v="154"/>
    <n v="4112990"/>
    <x v="154"/>
    <n v="1088"/>
    <s v="Wallowa Elem"/>
    <n v="85"/>
    <n v="47"/>
    <n v="0.55294117647058827"/>
  </r>
  <r>
    <x v="154"/>
    <n v="4112990"/>
    <x v="154"/>
    <n v="1089"/>
    <s v="Wallowa High"/>
    <n v="106"/>
    <n v="50"/>
    <n v="0.47169811320754718"/>
  </r>
  <r>
    <x v="155"/>
    <n v="4105080"/>
    <x v="155"/>
    <n v="1090"/>
    <s v="Enterprise Elem"/>
    <n v="203"/>
    <n v="27"/>
    <n v="0.13300492610837439"/>
  </r>
  <r>
    <x v="155"/>
    <n v="4105080"/>
    <x v="155"/>
    <n v="1091"/>
    <s v="Enterprise High"/>
    <n v="210"/>
    <n v="21"/>
    <n v="0.1"/>
  </r>
  <r>
    <x v="156"/>
    <n v="4100021"/>
    <x v="156"/>
    <n v="1108"/>
    <s v="Maupin Elem"/>
    <n v="116"/>
    <n v="72"/>
    <n v="0.62068965517241381"/>
  </r>
  <r>
    <x v="156"/>
    <n v="4100021"/>
    <x v="156"/>
    <n v="1109"/>
    <s v="South Wasco County High"/>
    <n v="120"/>
    <n v="43"/>
    <n v="0.35833333333333334"/>
  </r>
  <r>
    <x v="157"/>
    <n v="4104410"/>
    <x v="157"/>
    <n v="3402"/>
    <s v="Dufur School"/>
    <n v="358"/>
    <n v="239"/>
    <n v="0.66759776536312854"/>
  </r>
  <r>
    <x v="158"/>
    <n v="4100023"/>
    <x v="158"/>
    <n v="4642"/>
    <s v="Lincoln Street Elem"/>
    <n v="539"/>
    <n v="485"/>
    <n v="0.8998144712430427"/>
  </r>
  <r>
    <x v="158"/>
    <n v="4100023"/>
    <x v="158"/>
    <n v="1119"/>
    <s v="W L Henry Elem"/>
    <n v="430"/>
    <n v="363"/>
    <n v="0.84418604651162787"/>
  </r>
  <r>
    <x v="158"/>
    <n v="4100023"/>
    <x v="158"/>
    <n v="1115"/>
    <s v="Eastwood Elem"/>
    <n v="486"/>
    <n v="373"/>
    <n v="0.76748971193415638"/>
  </r>
  <r>
    <x v="158"/>
    <n v="4100023"/>
    <x v="158"/>
    <n v="1151"/>
    <s v="Witch Hazel Elem"/>
    <n v="580"/>
    <n v="376"/>
    <n v="0.64827586206896548"/>
  </r>
  <r>
    <x v="158"/>
    <n v="4100023"/>
    <x v="158"/>
    <n v="1114"/>
    <s v="W Verne McKinney Elem"/>
    <n v="508"/>
    <n v="315"/>
    <n v="0.62007874015748032"/>
  </r>
  <r>
    <x v="158"/>
    <n v="4100023"/>
    <x v="158"/>
    <n v="1117"/>
    <s v="Mooberry Elem"/>
    <n v="447"/>
    <n v="270"/>
    <n v="0.60402684563758391"/>
  </r>
  <r>
    <x v="158"/>
    <n v="4100023"/>
    <x v="158"/>
    <n v="1149"/>
    <s v="Reedville Elem"/>
    <n v="290"/>
    <n v="174"/>
    <n v="0.6"/>
  </r>
  <r>
    <x v="158"/>
    <n v="4100023"/>
    <x v="158"/>
    <n v="4641"/>
    <s v="Free Orchards Elem"/>
    <n v="405"/>
    <n v="227"/>
    <n v="0.56049382716049378"/>
  </r>
  <r>
    <x v="158"/>
    <n v="4100023"/>
    <x v="158"/>
    <n v="1198"/>
    <s v="South Meadows Middle"/>
    <n v="775"/>
    <n v="411"/>
    <n v="0.53032258064516125"/>
  </r>
  <r>
    <x v="158"/>
    <n v="4100023"/>
    <x v="158"/>
    <n v="1147"/>
    <s v="Butternut Creek Elem"/>
    <n v="396"/>
    <n v="179"/>
    <n v="0.45202020202020204"/>
  </r>
  <r>
    <x v="158"/>
    <n v="4100023"/>
    <x v="158"/>
    <n v="1116"/>
    <s v="Minter Bridge Elem"/>
    <n v="468"/>
    <n v="207"/>
    <n v="0.44230769230769229"/>
  </r>
  <r>
    <x v="158"/>
    <n v="4100023"/>
    <x v="158"/>
    <n v="1201"/>
    <s v="Hillsboro High"/>
    <n v="1481"/>
    <n v="648"/>
    <n v="0.437542201215395"/>
  </r>
  <r>
    <x v="158"/>
    <n v="4100023"/>
    <x v="158"/>
    <n v="1197"/>
    <s v="Evergreen Middle"/>
    <n v="816"/>
    <n v="356"/>
    <n v="0.43627450980392157"/>
  </r>
  <r>
    <x v="158"/>
    <n v="4100023"/>
    <x v="158"/>
    <n v="1148"/>
    <s v="Indian Hills Elem"/>
    <n v="385"/>
    <n v="165"/>
    <n v="0.42857142857142855"/>
  </r>
  <r>
    <x v="158"/>
    <n v="4100023"/>
    <x v="158"/>
    <n v="1112"/>
    <s v="Brookwood Elem"/>
    <n v="376"/>
    <n v="155"/>
    <n v="0.41223404255319152"/>
  </r>
  <r>
    <x v="158"/>
    <n v="4100023"/>
    <x v="158"/>
    <n v="1152"/>
    <s v="Groner K-8"/>
    <n v="226"/>
    <n v="89"/>
    <n v="0.39380530973451328"/>
  </r>
  <r>
    <x v="158"/>
    <n v="4100023"/>
    <x v="158"/>
    <n v="1199"/>
    <s v="J W Poynter Middle"/>
    <n v="771"/>
    <n v="299"/>
    <n v="0.38780804150453957"/>
  </r>
  <r>
    <x v="158"/>
    <n v="4100023"/>
    <x v="158"/>
    <n v="4703"/>
    <s v="Rosedale Elem"/>
    <n v="520"/>
    <n v="197"/>
    <n v="0.37884615384615383"/>
  </r>
  <r>
    <x v="158"/>
    <n v="4100023"/>
    <x v="158"/>
    <n v="1302"/>
    <s v="Tobias Elem"/>
    <n v="519"/>
    <n v="194"/>
    <n v="0.37379576107899809"/>
  </r>
  <r>
    <x v="158"/>
    <n v="4100023"/>
    <x v="158"/>
    <n v="1111"/>
    <s v="West Union Elem"/>
    <n v="413"/>
    <n v="152"/>
    <n v="0.36803874092009686"/>
  </r>
  <r>
    <x v="158"/>
    <n v="4100023"/>
    <x v="158"/>
    <n v="1196"/>
    <s v="R A Brown Middle"/>
    <n v="770"/>
    <n v="280"/>
    <n v="0.36363636363636365"/>
  </r>
  <r>
    <x v="158"/>
    <n v="4100023"/>
    <x v="158"/>
    <n v="1368"/>
    <s v="Century High"/>
    <n v="1675"/>
    <n v="561"/>
    <n v="0.33492537313432835"/>
  </r>
  <r>
    <x v="158"/>
    <n v="4100023"/>
    <x v="158"/>
    <n v="1189"/>
    <s v="Farmington View Elem"/>
    <n v="326"/>
    <n v="108"/>
    <n v="0.33128834355828218"/>
  </r>
  <r>
    <x v="158"/>
    <n v="4100023"/>
    <x v="158"/>
    <n v="1200"/>
    <s v="Glencoe High"/>
    <n v="1630"/>
    <n v="535"/>
    <n v="0.32822085889570551"/>
  </r>
  <r>
    <x v="158"/>
    <n v="4100023"/>
    <x v="158"/>
    <n v="4018"/>
    <s v="Liberty High"/>
    <n v="1671"/>
    <n v="548"/>
    <n v="0.32794733692399758"/>
  </r>
  <r>
    <x v="158"/>
    <n v="4100023"/>
    <x v="158"/>
    <n v="3536"/>
    <s v="Imlay Elem"/>
    <n v="589"/>
    <n v="182"/>
    <n v="0.3089983022071307"/>
  </r>
  <r>
    <x v="158"/>
    <n v="4100023"/>
    <x v="158"/>
    <n v="1150"/>
    <s v="Ladd Acres Elem"/>
    <n v="523"/>
    <n v="157"/>
    <n v="0.30019120458891013"/>
  </r>
  <r>
    <x v="158"/>
    <n v="4100023"/>
    <x v="158"/>
    <n v="3160"/>
    <s v="Orenco Elem"/>
    <n v="626"/>
    <n v="165"/>
    <n v="0.26357827476038337"/>
  </r>
  <r>
    <x v="158"/>
    <n v="4100023"/>
    <x v="158"/>
    <n v="4643"/>
    <s v="Quatama Elem"/>
    <n v="619"/>
    <n v="161"/>
    <n v="0.26009693053311794"/>
  </r>
  <r>
    <x v="158"/>
    <n v="4100023"/>
    <x v="158"/>
    <n v="1110"/>
    <s v="Lenox Elem"/>
    <n v="533"/>
    <n v="118"/>
    <n v="0.22138836772983114"/>
  </r>
  <r>
    <x v="158"/>
    <n v="4100023"/>
    <x v="158"/>
    <n v="1190"/>
    <s v="North Plains Elem"/>
    <n v="441"/>
    <n v="97"/>
    <n v="0.2199546485260771"/>
  </r>
  <r>
    <x v="158"/>
    <n v="4100023"/>
    <x v="158"/>
    <n v="3159"/>
    <s v="Paul L Patterson Elem"/>
    <n v="510"/>
    <n v="94"/>
    <n v="0.18431372549019609"/>
  </r>
  <r>
    <x v="158"/>
    <n v="4100023"/>
    <x v="158"/>
    <n v="1285"/>
    <s v="Jackson Elem"/>
    <n v="565"/>
    <n v="103"/>
    <n v="0.18230088495575222"/>
  </r>
  <r>
    <x v="158"/>
    <n v="4100023"/>
    <x v="158"/>
    <n v="4973"/>
    <s v="Hillsboro Online Academy"/>
    <n v="970"/>
    <n v="34"/>
    <n v="3.5051546391752578E-2"/>
  </r>
  <r>
    <x v="158"/>
    <n v="4100023"/>
    <x v="158"/>
    <n v="5671"/>
    <s v="Atfalati Ridge"/>
    <n v="151"/>
    <n v="0"/>
    <n v="0"/>
  </r>
  <r>
    <x v="158"/>
    <n v="4100023"/>
    <x v="158"/>
    <n v="4206"/>
    <s v="City View Charter School"/>
    <n v="242"/>
    <n v="0"/>
    <n v="0"/>
  </r>
  <r>
    <x v="159"/>
    <n v="4101830"/>
    <x v="159"/>
    <n v="1120"/>
    <s v="Banks Elem"/>
    <n v="421"/>
    <n v="98"/>
    <n v="0.23277909738717339"/>
  </r>
  <r>
    <x v="159"/>
    <n v="4101830"/>
    <x v="159"/>
    <n v="1123"/>
    <s v="Banks Middle School"/>
    <n v="259"/>
    <n v="51"/>
    <n v="0.19691119691119691"/>
  </r>
  <r>
    <x v="159"/>
    <n v="4101830"/>
    <x v="159"/>
    <n v="1124"/>
    <s v="Banks High"/>
    <n v="350"/>
    <n v="65"/>
    <n v="0.18571428571428572"/>
  </r>
  <r>
    <x v="160"/>
    <n v="4105160"/>
    <x v="160"/>
    <n v="1128"/>
    <s v="Cornelius Elem"/>
    <n v="353"/>
    <n v="353"/>
    <n v="1"/>
  </r>
  <r>
    <x v="160"/>
    <n v="4105160"/>
    <x v="160"/>
    <n v="3986"/>
    <s v="Fern Hill Elem"/>
    <n v="230"/>
    <n v="230"/>
    <n v="1"/>
  </r>
  <r>
    <x v="160"/>
    <n v="4105160"/>
    <x v="160"/>
    <n v="1130"/>
    <s v="Echo Shaw Elem"/>
    <n v="402"/>
    <n v="402"/>
    <n v="1"/>
  </r>
  <r>
    <x v="160"/>
    <n v="4105160"/>
    <x v="160"/>
    <n v="1133"/>
    <s v="Joseph Gale Elem"/>
    <n v="426"/>
    <n v="426"/>
    <n v="1"/>
  </r>
  <r>
    <x v="160"/>
    <n v="4105160"/>
    <x v="160"/>
    <n v="1126"/>
    <s v="Neil Armstrong Middle"/>
    <n v="860"/>
    <n v="452"/>
    <n v="0.52558139534883719"/>
  </r>
  <r>
    <x v="160"/>
    <n v="4105160"/>
    <x v="160"/>
    <n v="1127"/>
    <s v="Tom McCall Upper Elem"/>
    <n v="691"/>
    <n v="337"/>
    <n v="0.48769898697539799"/>
  </r>
  <r>
    <x v="160"/>
    <n v="4105160"/>
    <x v="160"/>
    <n v="1134"/>
    <s v="Forest Grove High"/>
    <n v="1783"/>
    <n v="844"/>
    <n v="0.47335950644980368"/>
  </r>
  <r>
    <x v="160"/>
    <n v="4105160"/>
    <x v="160"/>
    <n v="1132"/>
    <s v="Harvey Clark Elem"/>
    <n v="423"/>
    <n v="132"/>
    <n v="0.31205673758865249"/>
  </r>
  <r>
    <x v="160"/>
    <n v="4105160"/>
    <x v="160"/>
    <n v="1129"/>
    <s v="Dilley Elem"/>
    <n v="225"/>
    <n v="58"/>
    <n v="0.25777777777777777"/>
  </r>
  <r>
    <x v="160"/>
    <n v="4105160"/>
    <x v="160"/>
    <n v="4595"/>
    <s v="Forest Grove Community School"/>
    <n v="208"/>
    <n v="9"/>
    <n v="4.3269230769230768E-2"/>
  </r>
  <r>
    <x v="161"/>
    <n v="4112240"/>
    <x v="161"/>
    <n v="2714"/>
    <s v="Creekside Community High School"/>
    <n v="183"/>
    <n v="93"/>
    <n v="0.50819672131147542"/>
  </r>
  <r>
    <x v="161"/>
    <n v="4112240"/>
    <x v="161"/>
    <n v="1135"/>
    <s v="Bridgeport Elem"/>
    <n v="490"/>
    <n v="233"/>
    <n v="0.47551020408163264"/>
  </r>
  <r>
    <x v="161"/>
    <n v="4112240"/>
    <x v="161"/>
    <n v="1139"/>
    <s v="James Templeton Elem"/>
    <n v="480"/>
    <n v="207"/>
    <n v="0.43125000000000002"/>
  </r>
  <r>
    <x v="161"/>
    <n v="4112240"/>
    <x v="161"/>
    <n v="1140"/>
    <s v="Metzger Elem"/>
    <n v="522"/>
    <n v="224"/>
    <n v="0.42911877394636017"/>
  </r>
  <r>
    <x v="161"/>
    <n v="4112240"/>
    <x v="161"/>
    <n v="1143"/>
    <s v="Tualatin Elem"/>
    <n v="368"/>
    <n v="151"/>
    <n v="0.41032608695652173"/>
  </r>
  <r>
    <x v="161"/>
    <n v="4112240"/>
    <x v="161"/>
    <n v="1138"/>
    <s v="Durham Elem"/>
    <n v="509"/>
    <n v="199"/>
    <n v="0.39096267190569745"/>
  </r>
  <r>
    <x v="161"/>
    <n v="4112240"/>
    <x v="161"/>
    <n v="5687"/>
    <s v="Tigard-Tualatin Virtual Academy"/>
    <n v="603"/>
    <n v="231"/>
    <n v="0.38308457711442784"/>
  </r>
  <r>
    <x v="161"/>
    <n v="4112240"/>
    <x v="161"/>
    <n v="1300"/>
    <s v="Hazelbrook Middle"/>
    <n v="876"/>
    <n v="299"/>
    <n v="0.341324200913242"/>
  </r>
  <r>
    <x v="161"/>
    <n v="4112240"/>
    <x v="161"/>
    <n v="1136"/>
    <s v="Charles F Tigard Elem"/>
    <n v="427"/>
    <n v="137"/>
    <n v="0.32084309133489464"/>
  </r>
  <r>
    <x v="161"/>
    <n v="4112240"/>
    <x v="161"/>
    <n v="1369"/>
    <s v="Deer Creek Elem"/>
    <n v="537"/>
    <n v="159"/>
    <n v="0.29608938547486036"/>
  </r>
  <r>
    <x v="161"/>
    <n v="4112240"/>
    <x v="161"/>
    <n v="1146"/>
    <s v="Tigard High"/>
    <n v="1839"/>
    <n v="544"/>
    <n v="0.29581294181620443"/>
  </r>
  <r>
    <x v="161"/>
    <n v="4112240"/>
    <x v="161"/>
    <n v="1144"/>
    <s v="Thomas R Fowler Middle"/>
    <n v="765"/>
    <n v="224"/>
    <n v="0.29281045751633988"/>
  </r>
  <r>
    <x v="161"/>
    <n v="4112240"/>
    <x v="161"/>
    <n v="1145"/>
    <s v="Twality Middle"/>
    <n v="954"/>
    <n v="275"/>
    <n v="0.2882599580712788"/>
  </r>
  <r>
    <x v="161"/>
    <n v="4112240"/>
    <x v="161"/>
    <n v="1301"/>
    <s v="Tualatin High"/>
    <n v="1740"/>
    <n v="438"/>
    <n v="0.25172413793103449"/>
  </r>
  <r>
    <x v="161"/>
    <n v="4112240"/>
    <x v="161"/>
    <n v="1142"/>
    <s v="Edward Byrom Elem"/>
    <n v="402"/>
    <n v="82"/>
    <n v="0.20398009950248755"/>
  </r>
  <r>
    <x v="161"/>
    <n v="4112240"/>
    <x v="161"/>
    <n v="4364"/>
    <s v="Alberta Rider Elem"/>
    <n v="494"/>
    <n v="82"/>
    <n v="0.16599190283400811"/>
  </r>
  <r>
    <x v="161"/>
    <n v="4112240"/>
    <x v="161"/>
    <n v="1137"/>
    <s v="Mary Woodward Elem"/>
    <n v="475"/>
    <n v="76"/>
    <n v="0.16"/>
  </r>
  <r>
    <x v="161"/>
    <n v="4112240"/>
    <x v="161"/>
    <n v="3579"/>
    <s v="MITCH Charter School"/>
    <n v="225"/>
    <n v="29"/>
    <n v="0.12888888888888889"/>
  </r>
  <r>
    <x v="162"/>
    <n v="4101920"/>
    <x v="162"/>
    <n v="1179"/>
    <s v="William Walker Elem"/>
    <n v="515"/>
    <n v="389"/>
    <n v="0.75533980582524274"/>
  </r>
  <r>
    <x v="162"/>
    <n v="4101920"/>
    <x v="162"/>
    <n v="1305"/>
    <s v="Community School"/>
    <n v="136"/>
    <n v="102"/>
    <n v="0.75"/>
  </r>
  <r>
    <x v="162"/>
    <n v="4101920"/>
    <x v="162"/>
    <n v="1153"/>
    <s v="Aloha-Huber Park School"/>
    <n v="871"/>
    <n v="621"/>
    <n v="0.71297359357060852"/>
  </r>
  <r>
    <x v="162"/>
    <n v="4101920"/>
    <x v="162"/>
    <n v="1166"/>
    <s v="Kinnaman Elem"/>
    <n v="548"/>
    <n v="366"/>
    <n v="0.66788321167883213"/>
  </r>
  <r>
    <x v="162"/>
    <n v="4101920"/>
    <x v="162"/>
    <n v="1154"/>
    <s v="Barnes Elem"/>
    <n v="553"/>
    <n v="357"/>
    <n v="0.64556962025316456"/>
  </r>
  <r>
    <x v="162"/>
    <n v="4101920"/>
    <x v="162"/>
    <n v="1157"/>
    <s v="Greenway Elem"/>
    <n v="333"/>
    <n v="213"/>
    <n v="0.63963963963963966"/>
  </r>
  <r>
    <x v="162"/>
    <n v="4101920"/>
    <x v="162"/>
    <n v="1169"/>
    <s v="McKinley Elem"/>
    <n v="610"/>
    <n v="390"/>
    <n v="0.63934426229508201"/>
  </r>
  <r>
    <x v="162"/>
    <n v="4101920"/>
    <x v="162"/>
    <n v="1159"/>
    <s v="Chehalem Elem"/>
    <n v="421"/>
    <n v="248"/>
    <n v="0.5890736342042755"/>
  </r>
  <r>
    <x v="162"/>
    <n v="4101920"/>
    <x v="162"/>
    <n v="1155"/>
    <s v="Beaver Acres Elem"/>
    <n v="706"/>
    <n v="394"/>
    <n v="0.55807365439093481"/>
  </r>
  <r>
    <x v="162"/>
    <n v="4101920"/>
    <x v="162"/>
    <n v="1183"/>
    <s v="Mountain View Middle"/>
    <n v="821"/>
    <n v="454"/>
    <n v="0.55298416565164432"/>
  </r>
  <r>
    <x v="162"/>
    <n v="4101920"/>
    <x v="162"/>
    <n v="1181"/>
    <s v="Five Oaks Middle"/>
    <n v="992"/>
    <n v="536"/>
    <n v="0.54032258064516125"/>
  </r>
  <r>
    <x v="162"/>
    <n v="4101920"/>
    <x v="162"/>
    <n v="1177"/>
    <s v="Vose Elem"/>
    <n v="731"/>
    <n v="394"/>
    <n v="0.53898768809849518"/>
  </r>
  <r>
    <x v="162"/>
    <n v="4101920"/>
    <x v="162"/>
    <n v="1186"/>
    <s v="Aloha High"/>
    <n v="1822"/>
    <n v="920"/>
    <n v="0.50493962678375415"/>
  </r>
  <r>
    <x v="162"/>
    <n v="4101920"/>
    <x v="162"/>
    <n v="1163"/>
    <s v="Fir Grove Elem"/>
    <n v="342"/>
    <n v="171"/>
    <n v="0.5"/>
  </r>
  <r>
    <x v="162"/>
    <n v="4101920"/>
    <x v="162"/>
    <n v="1172"/>
    <s v="Raleigh Hills Elem"/>
    <n v="445"/>
    <n v="214"/>
    <n v="0.48089887640449436"/>
  </r>
  <r>
    <x v="162"/>
    <n v="4101920"/>
    <x v="162"/>
    <n v="1164"/>
    <s v="Hazeldale Elem"/>
    <n v="449"/>
    <n v="214"/>
    <n v="0.47661469933184858"/>
  </r>
  <r>
    <x v="162"/>
    <n v="4101920"/>
    <x v="162"/>
    <n v="1185"/>
    <s v="Whitford Middle"/>
    <n v="739"/>
    <n v="330"/>
    <n v="0.4465493910690122"/>
  </r>
  <r>
    <x v="162"/>
    <n v="4101920"/>
    <x v="162"/>
    <n v="1173"/>
    <s v="Raleigh Park Elem"/>
    <n v="314"/>
    <n v="139"/>
    <n v="0.4426751592356688"/>
  </r>
  <r>
    <x v="162"/>
    <n v="4101920"/>
    <x v="162"/>
    <n v="1187"/>
    <s v="Beaverton High"/>
    <n v="1631"/>
    <n v="717"/>
    <n v="0.43960760269773147"/>
  </r>
  <r>
    <x v="162"/>
    <n v="4101920"/>
    <x v="162"/>
    <n v="1168"/>
    <s v="McKay Elem"/>
    <n v="315"/>
    <n v="130"/>
    <n v="0.41269841269841268"/>
  </r>
  <r>
    <x v="162"/>
    <n v="4101920"/>
    <x v="162"/>
    <n v="1182"/>
    <s v="Meadow Park Middle"/>
    <n v="832"/>
    <n v="336"/>
    <n v="0.40384615384615385"/>
  </r>
  <r>
    <x v="162"/>
    <n v="4101920"/>
    <x v="162"/>
    <n v="1162"/>
    <s v="Elmonica Elem"/>
    <n v="462"/>
    <n v="154"/>
    <n v="0.33333333333333331"/>
  </r>
  <r>
    <x v="162"/>
    <n v="4101920"/>
    <x v="162"/>
    <n v="1161"/>
    <s v="Errol Hassell Elem"/>
    <n v="333"/>
    <n v="109"/>
    <n v="0.32732732732732733"/>
  </r>
  <r>
    <x v="162"/>
    <n v="4101920"/>
    <x v="162"/>
    <n v="1176"/>
    <s v="Terra Linda Elem"/>
    <n v="312"/>
    <n v="102"/>
    <n v="0.32692307692307693"/>
  </r>
  <r>
    <x v="162"/>
    <n v="4101920"/>
    <x v="162"/>
    <n v="2783"/>
    <s v="Southridge High"/>
    <n v="1561"/>
    <n v="509"/>
    <n v="0.32607303010890454"/>
  </r>
  <r>
    <x v="162"/>
    <n v="4101920"/>
    <x v="162"/>
    <n v="1303"/>
    <s v="Nancy Ryles Elem"/>
    <n v="505"/>
    <n v="160"/>
    <n v="0.31683168316831684"/>
  </r>
  <r>
    <x v="162"/>
    <n v="4101920"/>
    <x v="162"/>
    <n v="1180"/>
    <s v="Cedar Park Middle"/>
    <n v="858"/>
    <n v="266"/>
    <n v="0.31002331002331002"/>
  </r>
  <r>
    <x v="162"/>
    <n v="4101920"/>
    <x v="162"/>
    <n v="1184"/>
    <s v="Highland Park Middle"/>
    <n v="718"/>
    <n v="213"/>
    <n v="0.2966573816155989"/>
  </r>
  <r>
    <x v="162"/>
    <n v="4101920"/>
    <x v="162"/>
    <n v="1319"/>
    <s v="Conestoga Middle"/>
    <n v="905"/>
    <n v="258"/>
    <n v="0.2850828729281768"/>
  </r>
  <r>
    <x v="162"/>
    <n v="4101920"/>
    <x v="162"/>
    <n v="1170"/>
    <s v="Montclair Elem"/>
    <n v="248"/>
    <n v="67"/>
    <n v="0.27016129032258063"/>
  </r>
  <r>
    <x v="162"/>
    <n v="4101920"/>
    <x v="162"/>
    <n v="1165"/>
    <s v="Hiteon Elem"/>
    <n v="546"/>
    <n v="139"/>
    <n v="0.25457875457875456"/>
  </r>
  <r>
    <x v="162"/>
    <n v="4101920"/>
    <x v="162"/>
    <n v="1174"/>
    <s v="Ridgewood Elem"/>
    <n v="356"/>
    <n v="74"/>
    <n v="0.20786516853932585"/>
  </r>
  <r>
    <x v="162"/>
    <n v="4101920"/>
    <x v="162"/>
    <n v="1304"/>
    <s v="Arts and Communication Magnet Academy"/>
    <n v="698"/>
    <n v="141"/>
    <n v="0.2020057306590258"/>
  </r>
  <r>
    <x v="162"/>
    <n v="4101920"/>
    <x v="162"/>
    <n v="1320"/>
    <s v="Westview High"/>
    <n v="2413"/>
    <n v="485"/>
    <n v="0.20099461251554082"/>
  </r>
  <r>
    <x v="162"/>
    <n v="4101920"/>
    <x v="162"/>
    <n v="1175"/>
    <s v="Rock Creek Elem"/>
    <n v="426"/>
    <n v="83"/>
    <n v="0.19483568075117372"/>
  </r>
  <r>
    <x v="162"/>
    <n v="4101920"/>
    <x v="162"/>
    <n v="4638"/>
    <s v="Beaverton Academy of Science and Engineering"/>
    <n v="957"/>
    <n v="184"/>
    <n v="0.19226750261233019"/>
  </r>
  <r>
    <x v="162"/>
    <n v="4101920"/>
    <x v="162"/>
    <n v="5506"/>
    <s v="FLEX Online School"/>
    <n v="1143"/>
    <n v="214"/>
    <n v="0.18722659667541558"/>
  </r>
  <r>
    <x v="162"/>
    <n v="4101920"/>
    <x v="162"/>
    <n v="1156"/>
    <s v="Bethany Elem"/>
    <n v="446"/>
    <n v="75"/>
    <n v="0.16816143497757849"/>
  </r>
  <r>
    <x v="162"/>
    <n v="4101920"/>
    <x v="162"/>
    <n v="4805"/>
    <s v="Arco Iris Spanish Immersion School"/>
    <n v="433"/>
    <n v="70"/>
    <n v="0.16166281755196305"/>
  </r>
  <r>
    <x v="162"/>
    <n v="4101920"/>
    <x v="162"/>
    <n v="4671"/>
    <s v="Bonny Slope Elem"/>
    <n v="597"/>
    <n v="96"/>
    <n v="0.16080402010050251"/>
  </r>
  <r>
    <x v="162"/>
    <n v="4101920"/>
    <x v="162"/>
    <n v="1270"/>
    <s v="Sexton Mountain Elem"/>
    <n v="471"/>
    <n v="74"/>
    <n v="0.15711252653927812"/>
  </r>
  <r>
    <x v="162"/>
    <n v="4101920"/>
    <x v="162"/>
    <n v="1171"/>
    <s v="Oak Hills Elem"/>
    <n v="481"/>
    <n v="72"/>
    <n v="0.1496881496881497"/>
  </r>
  <r>
    <x v="162"/>
    <n v="4101920"/>
    <x v="162"/>
    <n v="1158"/>
    <s v="Cedar Mill Elem"/>
    <n v="359"/>
    <n v="51"/>
    <n v="0.14206128133704735"/>
  </r>
  <r>
    <x v="162"/>
    <n v="4101920"/>
    <x v="162"/>
    <n v="5381"/>
    <s v="Mountainside High"/>
    <n v="1823"/>
    <n v="250"/>
    <n v="0.13713658804168952"/>
  </r>
  <r>
    <x v="162"/>
    <n v="4101920"/>
    <x v="162"/>
    <n v="5382"/>
    <s v="Sato Elem"/>
    <n v="659"/>
    <n v="90"/>
    <n v="0.13657056145675264"/>
  </r>
  <r>
    <x v="162"/>
    <n v="4101920"/>
    <x v="162"/>
    <n v="4474"/>
    <s v="International School of Beaverton"/>
    <n v="877"/>
    <n v="102"/>
    <n v="0.11630558722919042"/>
  </r>
  <r>
    <x v="162"/>
    <n v="4101920"/>
    <x v="162"/>
    <n v="1178"/>
    <s v="West Tualatin View Elem"/>
    <n v="277"/>
    <n v="30"/>
    <n v="0.10830324909747292"/>
  </r>
  <r>
    <x v="162"/>
    <n v="4101920"/>
    <x v="162"/>
    <n v="1160"/>
    <s v="Cooper Mountain Elem"/>
    <n v="394"/>
    <n v="42"/>
    <n v="0.1065989847715736"/>
  </r>
  <r>
    <x v="162"/>
    <n v="4101920"/>
    <x v="162"/>
    <n v="1188"/>
    <s v="Sunset High"/>
    <n v="2062"/>
    <n v="219"/>
    <n v="0.10620756547041707"/>
  </r>
  <r>
    <x v="162"/>
    <n v="4101920"/>
    <x v="162"/>
    <n v="4712"/>
    <s v="Springville K-8 School"/>
    <n v="835"/>
    <n v="86"/>
    <n v="0.10299401197604791"/>
  </r>
  <r>
    <x v="162"/>
    <n v="4101920"/>
    <x v="162"/>
    <n v="2781"/>
    <s v="Scholls Heights Elem"/>
    <n v="577"/>
    <n v="58"/>
    <n v="0.10051993067590988"/>
  </r>
  <r>
    <x v="162"/>
    <n v="4101920"/>
    <x v="162"/>
    <n v="2782"/>
    <s v="Stoller Middle"/>
    <n v="1405"/>
    <n v="131"/>
    <n v="9.3238434163701062E-2"/>
  </r>
  <r>
    <x v="162"/>
    <n v="4101920"/>
    <x v="162"/>
    <n v="3437"/>
    <s v="Jacob Wismer Elem"/>
    <n v="638"/>
    <n v="35"/>
    <n v="5.4858934169278999E-2"/>
  </r>
  <r>
    <x v="162"/>
    <n v="4101920"/>
    <x v="162"/>
    <n v="1370"/>
    <s v="Findley Elem"/>
    <n v="542"/>
    <n v="14"/>
    <n v="2.5830258302583026E-2"/>
  </r>
  <r>
    <x v="162"/>
    <n v="4101920"/>
    <x v="162"/>
    <n v="4867"/>
    <s v="Hope Chinese Charter School"/>
    <n v="325"/>
    <n v="0"/>
    <n v="0"/>
  </r>
  <r>
    <x v="162"/>
    <n v="4101920"/>
    <x v="162"/>
    <n v="5652"/>
    <s v="Tumwater Middle School"/>
    <n v="1"/>
    <n v="0"/>
    <n v="0"/>
  </r>
  <r>
    <x v="163"/>
    <n v="4111290"/>
    <x v="163"/>
    <n v="1191"/>
    <s v="Hawks View Elementary"/>
    <n v="473"/>
    <n v="57"/>
    <n v="0.12050739957716702"/>
  </r>
  <r>
    <x v="163"/>
    <n v="4111290"/>
    <x v="163"/>
    <n v="1193"/>
    <s v="Sherwood High"/>
    <n v="1693"/>
    <n v="203"/>
    <n v="0.11990549320732427"/>
  </r>
  <r>
    <x v="163"/>
    <n v="4111290"/>
    <x v="163"/>
    <n v="1192"/>
    <s v="Sherwood Middle"/>
    <n v="1167"/>
    <n v="114"/>
    <n v="9.7686375321336755E-2"/>
  </r>
  <r>
    <x v="163"/>
    <n v="4111290"/>
    <x v="163"/>
    <n v="4730"/>
    <s v="Ridges Elementary"/>
    <n v="694"/>
    <n v="48"/>
    <n v="6.9164265129683003E-2"/>
  </r>
  <r>
    <x v="163"/>
    <n v="4111290"/>
    <x v="163"/>
    <n v="1334"/>
    <s v="Archer Glen Elem"/>
    <n v="340"/>
    <n v="23"/>
    <n v="6.7647058823529407E-2"/>
  </r>
  <r>
    <x v="163"/>
    <n v="4111290"/>
    <x v="163"/>
    <n v="3222"/>
    <s v="Middleton Elem"/>
    <n v="387"/>
    <n v="18"/>
    <n v="4.6511627906976744E-2"/>
  </r>
  <r>
    <x v="163"/>
    <n v="4111290"/>
    <x v="163"/>
    <n v="4220"/>
    <s v="Sherwood Charter School"/>
    <n v="203"/>
    <n v="9"/>
    <n v="4.4334975369458129E-2"/>
  </r>
  <r>
    <x v="164"/>
    <n v="4105430"/>
    <x v="164"/>
    <n v="1194"/>
    <s v="Gaston Elem"/>
    <n v="226"/>
    <n v="80"/>
    <n v="0.35398230088495575"/>
  </r>
  <r>
    <x v="164"/>
    <n v="4105430"/>
    <x v="164"/>
    <n v="1195"/>
    <s v="Gaston Jr/Sr High"/>
    <n v="286"/>
    <n v="76"/>
    <n v="0.26573426573426573"/>
  </r>
  <r>
    <x v="165"/>
    <n v="4111640"/>
    <x v="165"/>
    <n v="3403"/>
    <s v="Spray School"/>
    <n v="65"/>
    <n v="32"/>
    <n v="0.49230769230769234"/>
  </r>
  <r>
    <x v="166"/>
    <n v="4105250"/>
    <x v="166"/>
    <n v="1205"/>
    <s v="Fossil Charter School"/>
    <n v="1385"/>
    <n v="524"/>
    <n v="0.37833935018050541"/>
  </r>
  <r>
    <x v="167"/>
    <n v="4108280"/>
    <x v="167"/>
    <n v="3404"/>
    <s v="Mitchell School"/>
    <n v="41"/>
    <n v="24"/>
    <n v="0.58536585365853655"/>
  </r>
  <r>
    <x v="167"/>
    <n v="4108280"/>
    <x v="167"/>
    <n v="5440"/>
    <s v="Cascade Virtual Academy"/>
    <n v="898"/>
    <n v="316"/>
    <n v="0.35189309576837419"/>
  </r>
  <r>
    <x v="167"/>
    <n v="4108280"/>
    <x v="167"/>
    <n v="5150"/>
    <s v="Insight School of Oregon Painted Hills"/>
    <n v="291"/>
    <n v="51"/>
    <n v="0.17525773195876287"/>
  </r>
  <r>
    <x v="167"/>
    <n v="4108280"/>
    <x v="167"/>
    <n v="5441"/>
    <s v="Destinations Career Academy of Oregon"/>
    <n v="133"/>
    <n v="19"/>
    <n v="0.14285714285714285"/>
  </r>
  <r>
    <x v="168"/>
    <n v="4100016"/>
    <x v="168"/>
    <n v="4564"/>
    <s v="Yamhill Carlton Intermediate"/>
    <n v="398"/>
    <n v="124"/>
    <n v="0.31155778894472363"/>
  </r>
  <r>
    <x v="168"/>
    <n v="4100016"/>
    <x v="168"/>
    <n v="1238"/>
    <s v="Yamhill Carlton High"/>
    <n v="297"/>
    <n v="85"/>
    <n v="0.28619528619528617"/>
  </r>
  <r>
    <x v="168"/>
    <n v="4100016"/>
    <x v="168"/>
    <n v="1213"/>
    <s v="Yamhill Carlton Elem"/>
    <n v="343"/>
    <n v="80"/>
    <n v="0.23323615160349853"/>
  </r>
  <r>
    <x v="169"/>
    <n v="4101230"/>
    <x v="169"/>
    <n v="1209"/>
    <s v="Amity Middle"/>
    <n v="192"/>
    <n v="86"/>
    <n v="0.44791666666666669"/>
  </r>
  <r>
    <x v="169"/>
    <n v="4101230"/>
    <x v="169"/>
    <n v="4505"/>
    <s v="Eola Hills Charter"/>
    <n v="23"/>
    <n v="10"/>
    <n v="0.43478260869565216"/>
  </r>
  <r>
    <x v="169"/>
    <n v="4101230"/>
    <x v="169"/>
    <n v="1208"/>
    <s v="Amity Elem"/>
    <n v="285"/>
    <n v="117"/>
    <n v="0.41052631578947368"/>
  </r>
  <r>
    <x v="169"/>
    <n v="4101230"/>
    <x v="169"/>
    <n v="1210"/>
    <s v="Amity High"/>
    <n v="237"/>
    <n v="96"/>
    <n v="0.4050632911392405"/>
  </r>
  <r>
    <x v="170"/>
    <n v="4103990"/>
    <x v="170"/>
    <n v="1211"/>
    <s v="Dayton Grade"/>
    <n v="347"/>
    <n v="275"/>
    <n v="0.79250720461095103"/>
  </r>
  <r>
    <x v="170"/>
    <n v="4103990"/>
    <x v="170"/>
    <n v="1291"/>
    <s v="Dayton Jr High"/>
    <n v="233"/>
    <n v="102"/>
    <n v="0.43776824034334766"/>
  </r>
  <r>
    <x v="170"/>
    <n v="4103990"/>
    <x v="170"/>
    <n v="1212"/>
    <s v="Dayton High"/>
    <n v="338"/>
    <n v="104"/>
    <n v="0.30769230769230771"/>
  </r>
  <r>
    <x v="171"/>
    <n v="4108720"/>
    <x v="171"/>
    <n v="1217"/>
    <s v="Edwards Elem"/>
    <n v="446"/>
    <n v="198"/>
    <n v="0.44394618834080718"/>
  </r>
  <r>
    <x v="171"/>
    <n v="4108720"/>
    <x v="171"/>
    <n v="4342"/>
    <s v="Joan Austin Elem"/>
    <n v="231"/>
    <n v="78"/>
    <n v="0.33766233766233766"/>
  </r>
  <r>
    <x v="171"/>
    <n v="4108720"/>
    <x v="171"/>
    <n v="1221"/>
    <s v="Mountain View Middle"/>
    <n v="496"/>
    <n v="167"/>
    <n v="0.33669354838709675"/>
  </r>
  <r>
    <x v="171"/>
    <n v="4108720"/>
    <x v="171"/>
    <n v="1336"/>
    <s v="Chehalem Valley Middle"/>
    <n v="555"/>
    <n v="152"/>
    <n v="0.27387387387387385"/>
  </r>
  <r>
    <x v="171"/>
    <n v="4108720"/>
    <x v="171"/>
    <n v="1222"/>
    <s v="Newberg Sr High"/>
    <n v="1449"/>
    <n v="380"/>
    <n v="0.26224982746721875"/>
  </r>
  <r>
    <x v="171"/>
    <n v="4108720"/>
    <x v="171"/>
    <n v="1216"/>
    <s v="Dundee Elem"/>
    <n v="187"/>
    <n v="47"/>
    <n v="0.25133689839572193"/>
  </r>
  <r>
    <x v="171"/>
    <n v="4108720"/>
    <x v="171"/>
    <n v="1219"/>
    <s v="Mabel Rush Elem"/>
    <n v="375"/>
    <n v="90"/>
    <n v="0.24"/>
  </r>
  <r>
    <x v="171"/>
    <n v="4108720"/>
    <x v="171"/>
    <n v="1335"/>
    <s v="Antonia Crater Elem"/>
    <n v="331"/>
    <n v="76"/>
    <n v="0.22960725075528701"/>
  </r>
  <r>
    <x v="171"/>
    <n v="4108720"/>
    <x v="171"/>
    <n v="1218"/>
    <s v="Ewing Young Elem"/>
    <n v="268"/>
    <n v="61"/>
    <n v="0.22761194029850745"/>
  </r>
  <r>
    <x v="172"/>
    <n v="4113350"/>
    <x v="172"/>
    <n v="1224"/>
    <s v="Willamina Elem"/>
    <n v="367"/>
    <n v="367"/>
    <n v="1"/>
  </r>
  <r>
    <x v="172"/>
    <n v="4113350"/>
    <x v="172"/>
    <n v="1225"/>
    <s v="Willamina Middle"/>
    <n v="201"/>
    <n v="150"/>
    <n v="0.74626865671641796"/>
  </r>
  <r>
    <x v="172"/>
    <n v="4113350"/>
    <x v="172"/>
    <n v="1226"/>
    <s v="Willamina High"/>
    <n v="303"/>
    <n v="225"/>
    <n v="0.74257425742574257"/>
  </r>
  <r>
    <x v="173"/>
    <n v="4108010"/>
    <x v="173"/>
    <n v="4639"/>
    <s v="Sue Buel Elementary"/>
    <n v="443"/>
    <n v="370"/>
    <n v="0.83521444695259595"/>
  </r>
  <r>
    <x v="173"/>
    <n v="4108010"/>
    <x v="173"/>
    <n v="2784"/>
    <s v="Grandhaven Elem"/>
    <n v="428"/>
    <n v="306"/>
    <n v="0.71495327102803741"/>
  </r>
  <r>
    <x v="173"/>
    <n v="4108010"/>
    <x v="173"/>
    <n v="1231"/>
    <s v="Newby Elem"/>
    <n v="448"/>
    <n v="312"/>
    <n v="0.6964285714285714"/>
  </r>
  <r>
    <x v="173"/>
    <n v="4108010"/>
    <x v="173"/>
    <n v="1228"/>
    <s v="Columbus Elem"/>
    <n v="445"/>
    <n v="307"/>
    <n v="0.68988764044943818"/>
  </r>
  <r>
    <x v="173"/>
    <n v="4108010"/>
    <x v="173"/>
    <n v="1233"/>
    <s v="Patton Middle"/>
    <n v="816"/>
    <n v="546"/>
    <n v="0.66911764705882348"/>
  </r>
  <r>
    <x v="173"/>
    <n v="4108010"/>
    <x v="173"/>
    <n v="1232"/>
    <s v="Wascher Elem"/>
    <n v="402"/>
    <n v="240"/>
    <n v="0.59701492537313428"/>
  </r>
  <r>
    <x v="173"/>
    <n v="4108010"/>
    <x v="173"/>
    <n v="1315"/>
    <s v="Duniway Middle"/>
    <n v="835"/>
    <n v="458"/>
    <n v="0.548502994011976"/>
  </r>
  <r>
    <x v="173"/>
    <n v="4108010"/>
    <x v="173"/>
    <n v="1234"/>
    <s v="McMinnville High"/>
    <n v="2077"/>
    <n v="1104"/>
    <n v="0.53153586904188732"/>
  </r>
  <r>
    <x v="173"/>
    <n v="4108010"/>
    <x v="173"/>
    <n v="1230"/>
    <s v="Memorial Elem"/>
    <n v="550"/>
    <n v="254"/>
    <n v="0.46181818181818179"/>
  </r>
  <r>
    <x v="174"/>
    <n v="4111220"/>
    <x v="174"/>
    <n v="1235"/>
    <s v="Faulconer-Chapman School"/>
    <n v="482"/>
    <n v="459"/>
    <n v="0.9522821576763485"/>
  </r>
  <r>
    <x v="174"/>
    <n v="4111220"/>
    <x v="174"/>
    <n v="4833"/>
    <s v="Sheridan AllPrep Academy"/>
    <n v="142"/>
    <n v="104"/>
    <n v="0.73239436619718312"/>
  </r>
  <r>
    <x v="174"/>
    <n v="4111220"/>
    <x v="174"/>
    <n v="1237"/>
    <s v="Sheridan High"/>
    <n v="226"/>
    <n v="142"/>
    <n v="0.62831858407079644"/>
  </r>
  <r>
    <x v="174"/>
    <n v="4111220"/>
    <x v="174"/>
    <n v="2728"/>
    <s v="Sheridan Japanese School"/>
    <n v="52"/>
    <n v="15"/>
    <n v="0.28846153846153844"/>
  </r>
  <r>
    <x v="175"/>
    <n v="4100040"/>
    <x v="175"/>
    <n v="166"/>
    <s v="Hilda Lahti Elem"/>
    <n v="323"/>
    <n v="108"/>
    <n v="0.33436532507739936"/>
  </r>
  <r>
    <x v="175"/>
    <n v="4100040"/>
    <x v="175"/>
    <n v="169"/>
    <s v="Knappa High"/>
    <n v="153"/>
    <n v="51"/>
    <n v="0.33333333333333331"/>
  </r>
  <r>
    <x v="176"/>
    <n v="4100048"/>
    <x v="176"/>
    <n v="1097"/>
    <s v="Colonel Wright Elem"/>
    <n v="261"/>
    <n v="240"/>
    <n v="0.91954022988505746"/>
  </r>
  <r>
    <x v="176"/>
    <n v="4100048"/>
    <x v="176"/>
    <n v="1093"/>
    <s v="Chenowith Elem"/>
    <n v="356"/>
    <n v="325"/>
    <n v="0.9129213483146067"/>
  </r>
  <r>
    <x v="176"/>
    <n v="4100048"/>
    <x v="176"/>
    <n v="1098"/>
    <s v="Dry Hollow Elem"/>
    <n v="444"/>
    <n v="337"/>
    <n v="0.75900900900900903"/>
  </r>
  <r>
    <x v="176"/>
    <n v="4100048"/>
    <x v="176"/>
    <n v="5250"/>
    <s v="Riverbend Community School"/>
    <n v="33"/>
    <n v="17"/>
    <n v="0.51515151515151514"/>
  </r>
  <r>
    <x v="176"/>
    <n v="4100048"/>
    <x v="176"/>
    <n v="1100"/>
    <s v="The Dalles Middle"/>
    <n v="614"/>
    <n v="310"/>
    <n v="0.50488599348534202"/>
  </r>
  <r>
    <x v="176"/>
    <n v="4100048"/>
    <x v="176"/>
    <n v="1101"/>
    <s v="The Dalles High School"/>
    <n v="801"/>
    <n v="315"/>
    <n v="0.39325842696629215"/>
  </r>
  <r>
    <x v="176"/>
    <n v="4100048"/>
    <x v="176"/>
    <n v="1095"/>
    <s v="Mosier Community School"/>
    <n v="177"/>
    <n v="57"/>
    <n v="0.32203389830508472"/>
  </r>
  <r>
    <x v="177"/>
    <m/>
    <x v="177"/>
    <m/>
    <m/>
    <m/>
    <m/>
    <m/>
  </r>
  <r>
    <x v="177"/>
    <m/>
    <x v="177"/>
    <m/>
    <m/>
    <m/>
    <m/>
    <m/>
  </r>
  <r>
    <x v="177"/>
    <m/>
    <x v="177"/>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4:D183" firstHeaderRow="1" firstDataRow="1" firstDataCol="2"/>
  <pivotFields count="8">
    <pivotField axis="axisRow" outline="0" showAll="0" defaultSubtotal="0">
      <items count="17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s>
    </pivotField>
    <pivotField showAll="0"/>
    <pivotField axis="axisRow" showAll="0" defaultSubtotal="0">
      <items count="178">
        <item x="108"/>
        <item x="4"/>
        <item x="169"/>
        <item x="107"/>
        <item x="53"/>
        <item x="65"/>
        <item x="17"/>
        <item x="145"/>
        <item x="0"/>
        <item x="31"/>
        <item x="159"/>
        <item x="162"/>
        <item x="36"/>
        <item x="87"/>
        <item x="94"/>
        <item x="35"/>
        <item x="70"/>
        <item x="44"/>
        <item x="14"/>
        <item x="113"/>
        <item x="126"/>
        <item x="33"/>
        <item x="103"/>
        <item x="66"/>
        <item x="131"/>
        <item x="22"/>
        <item x="12"/>
        <item x="54"/>
        <item x="27"/>
        <item x="26"/>
        <item x="127"/>
        <item x="6"/>
        <item x="151"/>
        <item x="85"/>
        <item x="32"/>
        <item x="88"/>
        <item x="72"/>
        <item x="130"/>
        <item x="128"/>
        <item x="170"/>
        <item x="58"/>
        <item x="42"/>
        <item x="40"/>
        <item x="157"/>
        <item x="67"/>
        <item x="140"/>
        <item x="152"/>
        <item x="47"/>
        <item x="155"/>
        <item x="15"/>
        <item x="81"/>
        <item x="133"/>
        <item x="83"/>
        <item x="160"/>
        <item x="166"/>
        <item x="164"/>
        <item x="111"/>
        <item x="16"/>
        <item x="49"/>
        <item x="41"/>
        <item x="74"/>
        <item x="98"/>
        <item x="125"/>
        <item x="60"/>
        <item x="61"/>
        <item x="62"/>
        <item x="109"/>
        <item x="97"/>
        <item x="138"/>
        <item x="143"/>
        <item x="158"/>
        <item x="63"/>
        <item x="1"/>
        <item x="150"/>
        <item x="73"/>
        <item x="114"/>
        <item x="18"/>
        <item x="55"/>
        <item x="104"/>
        <item x="153"/>
        <item x="90"/>
        <item x="77"/>
        <item x="76"/>
        <item x="175"/>
        <item x="147"/>
        <item x="78"/>
        <item x="8"/>
        <item x="99"/>
        <item x="96"/>
        <item x="59"/>
        <item x="91"/>
        <item x="84"/>
        <item x="93"/>
        <item x="89"/>
        <item x="173"/>
        <item x="71"/>
        <item x="142"/>
        <item x="167"/>
        <item x="10"/>
        <item x="3"/>
        <item x="57"/>
        <item x="121"/>
        <item x="119"/>
        <item x="30"/>
        <item x="136"/>
        <item x="137"/>
        <item x="171"/>
        <item x="28"/>
        <item x="9"/>
        <item x="45"/>
        <item x="79"/>
        <item x="115"/>
        <item x="149"/>
        <item x="117"/>
        <item x="176"/>
        <item x="106"/>
        <item x="39"/>
        <item x="92"/>
        <item x="105"/>
        <item x="13"/>
        <item x="11"/>
        <item x="123"/>
        <item x="144"/>
        <item x="132"/>
        <item x="5"/>
        <item x="64"/>
        <item x="139"/>
        <item x="2"/>
        <item x="80"/>
        <item x="34"/>
        <item x="122"/>
        <item x="29"/>
        <item x="56"/>
        <item x="69"/>
        <item x="23"/>
        <item x="37"/>
        <item x="50"/>
        <item x="124"/>
        <item x="48"/>
        <item x="129"/>
        <item x="68"/>
        <item x="116"/>
        <item x="102"/>
        <item x="21"/>
        <item x="101"/>
        <item x="19"/>
        <item x="174"/>
        <item x="134"/>
        <item x="163"/>
        <item x="112"/>
        <item x="38"/>
        <item x="95"/>
        <item x="86"/>
        <item x="43"/>
        <item x="156"/>
        <item x="165"/>
        <item x="82"/>
        <item x="25"/>
        <item x="118"/>
        <item x="146"/>
        <item x="52"/>
        <item x="100"/>
        <item x="75"/>
        <item x="161"/>
        <item x="135"/>
        <item x="141"/>
        <item x="148"/>
        <item x="110"/>
        <item x="24"/>
        <item x="154"/>
        <item x="20"/>
        <item x="7"/>
        <item x="172"/>
        <item x="51"/>
        <item x="120"/>
        <item x="168"/>
        <item x="46"/>
        <item x="177"/>
      </items>
    </pivotField>
    <pivotField dataField="1" showAll="0"/>
    <pivotField showAll="0"/>
    <pivotField showAll="0"/>
    <pivotField showAll="0"/>
    <pivotField numFmtId="10" showAll="0"/>
  </pivotFields>
  <rowFields count="2">
    <field x="0"/>
    <field x="2"/>
  </rowFields>
  <rowItems count="179">
    <i>
      <x/>
      <x v="8"/>
    </i>
    <i>
      <x v="1"/>
      <x v="72"/>
    </i>
    <i>
      <x v="2"/>
      <x v="127"/>
    </i>
    <i>
      <x v="3"/>
      <x v="99"/>
    </i>
    <i>
      <x v="4"/>
      <x v="1"/>
    </i>
    <i>
      <x v="5"/>
      <x v="124"/>
    </i>
    <i>
      <x v="6"/>
      <x v="31"/>
    </i>
    <i>
      <x v="7"/>
      <x v="171"/>
    </i>
    <i>
      <x v="8"/>
      <x v="86"/>
    </i>
    <i>
      <x v="9"/>
      <x v="108"/>
    </i>
    <i>
      <x v="10"/>
      <x v="98"/>
    </i>
    <i>
      <x v="11"/>
      <x v="120"/>
    </i>
    <i>
      <x v="12"/>
      <x v="26"/>
    </i>
    <i>
      <x v="13"/>
      <x v="119"/>
    </i>
    <i>
      <x v="14"/>
      <x v="18"/>
    </i>
    <i>
      <x v="15"/>
      <x v="49"/>
    </i>
    <i>
      <x v="16"/>
      <x v="57"/>
    </i>
    <i>
      <x v="17"/>
      <x v="6"/>
    </i>
    <i>
      <x v="18"/>
      <x v="76"/>
    </i>
    <i>
      <x v="19"/>
      <x v="145"/>
    </i>
    <i>
      <x v="20"/>
      <x v="170"/>
    </i>
    <i>
      <x v="21"/>
      <x v="143"/>
    </i>
    <i>
      <x v="22"/>
      <x v="25"/>
    </i>
    <i>
      <x v="23"/>
      <x v="134"/>
    </i>
    <i>
      <x v="24"/>
      <x v="168"/>
    </i>
    <i>
      <x v="25"/>
      <x v="157"/>
    </i>
    <i>
      <x v="26"/>
      <x v="29"/>
    </i>
    <i>
      <x v="27"/>
      <x v="28"/>
    </i>
    <i>
      <x v="28"/>
      <x v="107"/>
    </i>
    <i>
      <x v="29"/>
      <x v="131"/>
    </i>
    <i>
      <x v="30"/>
      <x v="103"/>
    </i>
    <i>
      <x v="31"/>
      <x v="9"/>
    </i>
    <i>
      <x v="32"/>
      <x v="34"/>
    </i>
    <i>
      <x v="33"/>
      <x v="21"/>
    </i>
    <i>
      <x v="34"/>
      <x v="129"/>
    </i>
    <i>
      <x v="35"/>
      <x v="15"/>
    </i>
    <i>
      <x v="36"/>
      <x v="12"/>
    </i>
    <i>
      <x v="37"/>
      <x v="135"/>
    </i>
    <i>
      <x v="38"/>
      <x v="150"/>
    </i>
    <i>
      <x v="39"/>
      <x v="116"/>
    </i>
    <i>
      <x v="40"/>
      <x v="42"/>
    </i>
    <i>
      <x v="41"/>
      <x v="59"/>
    </i>
    <i>
      <x v="42"/>
      <x v="41"/>
    </i>
    <i>
      <x v="43"/>
      <x v="153"/>
    </i>
    <i>
      <x v="44"/>
      <x v="17"/>
    </i>
    <i>
      <x v="45"/>
      <x v="109"/>
    </i>
    <i>
      <x v="46"/>
      <x v="176"/>
    </i>
    <i>
      <x v="47"/>
      <x v="47"/>
    </i>
    <i>
      <x v="48"/>
      <x v="138"/>
    </i>
    <i>
      <x v="49"/>
      <x v="58"/>
    </i>
    <i>
      <x v="50"/>
      <x v="136"/>
    </i>
    <i>
      <x v="51"/>
      <x v="173"/>
    </i>
    <i>
      <x v="52"/>
      <x v="160"/>
    </i>
    <i>
      <x v="53"/>
      <x v="4"/>
    </i>
    <i>
      <x v="54"/>
      <x v="27"/>
    </i>
    <i>
      <x v="55"/>
      <x v="77"/>
    </i>
    <i>
      <x v="56"/>
      <x v="132"/>
    </i>
    <i>
      <x v="57"/>
      <x v="100"/>
    </i>
    <i>
      <x v="58"/>
      <x v="40"/>
    </i>
    <i>
      <x v="59"/>
      <x v="89"/>
    </i>
    <i>
      <x v="60"/>
      <x v="63"/>
    </i>
    <i>
      <x v="61"/>
      <x v="64"/>
    </i>
    <i>
      <x v="62"/>
      <x v="65"/>
    </i>
    <i>
      <x v="63"/>
      <x v="71"/>
    </i>
    <i>
      <x v="64"/>
      <x v="125"/>
    </i>
    <i>
      <x v="65"/>
      <x v="5"/>
    </i>
    <i>
      <x v="66"/>
      <x v="23"/>
    </i>
    <i>
      <x v="67"/>
      <x v="44"/>
    </i>
    <i>
      <x v="68"/>
      <x v="140"/>
    </i>
    <i>
      <x v="69"/>
      <x v="133"/>
    </i>
    <i>
      <x v="70"/>
      <x v="16"/>
    </i>
    <i>
      <x v="71"/>
      <x v="95"/>
    </i>
    <i>
      <x v="72"/>
      <x v="36"/>
    </i>
    <i>
      <x v="73"/>
      <x v="74"/>
    </i>
    <i>
      <x v="74"/>
      <x v="60"/>
    </i>
    <i>
      <x v="75"/>
      <x v="162"/>
    </i>
    <i>
      <x v="76"/>
      <x v="82"/>
    </i>
    <i>
      <x v="77"/>
      <x v="81"/>
    </i>
    <i>
      <x v="78"/>
      <x v="85"/>
    </i>
    <i>
      <x v="79"/>
      <x v="110"/>
    </i>
    <i>
      <x v="80"/>
      <x v="128"/>
    </i>
    <i>
      <x v="81"/>
      <x v="50"/>
    </i>
    <i>
      <x v="82"/>
      <x v="156"/>
    </i>
    <i>
      <x v="83"/>
      <x v="52"/>
    </i>
    <i>
      <x v="84"/>
      <x v="91"/>
    </i>
    <i>
      <x v="85"/>
      <x v="33"/>
    </i>
    <i>
      <x v="86"/>
      <x v="152"/>
    </i>
    <i>
      <x v="87"/>
      <x v="13"/>
    </i>
    <i>
      <x v="88"/>
      <x v="35"/>
    </i>
    <i>
      <x v="89"/>
      <x v="93"/>
    </i>
    <i>
      <x v="90"/>
      <x v="80"/>
    </i>
    <i>
      <x v="91"/>
      <x v="90"/>
    </i>
    <i>
      <x v="92"/>
      <x v="117"/>
    </i>
    <i>
      <x v="93"/>
      <x v="92"/>
    </i>
    <i>
      <x v="94"/>
      <x v="14"/>
    </i>
    <i>
      <x v="95"/>
      <x v="151"/>
    </i>
    <i>
      <x v="96"/>
      <x v="88"/>
    </i>
    <i>
      <x v="97"/>
      <x v="67"/>
    </i>
    <i>
      <x v="98"/>
      <x v="61"/>
    </i>
    <i>
      <x v="99"/>
      <x v="87"/>
    </i>
    <i>
      <x v="100"/>
      <x v="161"/>
    </i>
    <i>
      <x v="101"/>
      <x v="144"/>
    </i>
    <i>
      <x v="102"/>
      <x v="142"/>
    </i>
    <i>
      <x v="103"/>
      <x v="22"/>
    </i>
    <i>
      <x v="104"/>
      <x v="78"/>
    </i>
    <i>
      <x v="105"/>
      <x v="118"/>
    </i>
    <i>
      <x v="106"/>
      <x v="115"/>
    </i>
    <i>
      <x v="107"/>
      <x v="3"/>
    </i>
    <i>
      <x v="108"/>
      <x/>
    </i>
    <i>
      <x v="109"/>
      <x v="66"/>
    </i>
    <i>
      <x v="110"/>
      <x v="167"/>
    </i>
    <i>
      <x v="111"/>
      <x v="56"/>
    </i>
    <i>
      <x v="112"/>
      <x v="149"/>
    </i>
    <i>
      <x v="113"/>
      <x v="19"/>
    </i>
    <i>
      <x v="114"/>
      <x v="75"/>
    </i>
    <i>
      <x v="115"/>
      <x v="111"/>
    </i>
    <i>
      <x v="116"/>
      <x v="141"/>
    </i>
    <i>
      <x v="117"/>
      <x v="113"/>
    </i>
    <i>
      <x v="118"/>
      <x v="158"/>
    </i>
    <i>
      <x v="119"/>
      <x v="102"/>
    </i>
    <i>
      <x v="120"/>
      <x v="174"/>
    </i>
    <i>
      <x v="121"/>
      <x v="101"/>
    </i>
    <i>
      <x v="122"/>
      <x v="130"/>
    </i>
    <i>
      <x v="123"/>
      <x v="121"/>
    </i>
    <i>
      <x v="124"/>
      <x v="137"/>
    </i>
    <i>
      <x v="125"/>
      <x v="62"/>
    </i>
    <i>
      <x v="126"/>
      <x v="20"/>
    </i>
    <i>
      <x v="127"/>
      <x v="30"/>
    </i>
    <i>
      <x v="128"/>
      <x v="38"/>
    </i>
    <i>
      <x v="129"/>
      <x v="139"/>
    </i>
    <i>
      <x v="130"/>
      <x v="37"/>
    </i>
    <i>
      <x v="131"/>
      <x v="24"/>
    </i>
    <i>
      <x v="132"/>
      <x v="123"/>
    </i>
    <i>
      <x v="133"/>
      <x v="51"/>
    </i>
    <i>
      <x v="134"/>
      <x v="147"/>
    </i>
    <i>
      <x v="135"/>
      <x v="164"/>
    </i>
    <i>
      <x v="136"/>
      <x v="104"/>
    </i>
    <i>
      <x v="137"/>
      <x v="105"/>
    </i>
    <i>
      <x v="138"/>
      <x v="68"/>
    </i>
    <i>
      <x v="139"/>
      <x v="126"/>
    </i>
    <i>
      <x v="140"/>
      <x v="45"/>
    </i>
    <i>
      <x v="141"/>
      <x v="165"/>
    </i>
    <i>
      <x v="142"/>
      <x v="96"/>
    </i>
    <i>
      <x v="143"/>
      <x v="69"/>
    </i>
    <i>
      <x v="144"/>
      <x v="122"/>
    </i>
    <i>
      <x v="145"/>
      <x v="7"/>
    </i>
    <i>
      <x v="146"/>
      <x v="159"/>
    </i>
    <i>
      <x v="147"/>
      <x v="84"/>
    </i>
    <i>
      <x v="148"/>
      <x v="166"/>
    </i>
    <i>
      <x v="149"/>
      <x v="112"/>
    </i>
    <i>
      <x v="150"/>
      <x v="73"/>
    </i>
    <i>
      <x v="151"/>
      <x v="32"/>
    </i>
    <i>
      <x v="152"/>
      <x v="46"/>
    </i>
    <i>
      <x v="153"/>
      <x v="79"/>
    </i>
    <i>
      <x v="154"/>
      <x v="169"/>
    </i>
    <i>
      <x v="155"/>
      <x v="48"/>
    </i>
    <i>
      <x v="156"/>
      <x v="154"/>
    </i>
    <i>
      <x v="157"/>
      <x v="43"/>
    </i>
    <i>
      <x v="158"/>
      <x v="70"/>
    </i>
    <i>
      <x v="159"/>
      <x v="10"/>
    </i>
    <i>
      <x v="160"/>
      <x v="53"/>
    </i>
    <i>
      <x v="161"/>
      <x v="163"/>
    </i>
    <i>
      <x v="162"/>
      <x v="11"/>
    </i>
    <i>
      <x v="163"/>
      <x v="148"/>
    </i>
    <i>
      <x v="164"/>
      <x v="55"/>
    </i>
    <i>
      <x v="165"/>
      <x v="155"/>
    </i>
    <i>
      <x v="166"/>
      <x v="54"/>
    </i>
    <i>
      <x v="167"/>
      <x v="97"/>
    </i>
    <i>
      <x v="168"/>
      <x v="175"/>
    </i>
    <i>
      <x v="169"/>
      <x v="2"/>
    </i>
    <i>
      <x v="170"/>
      <x v="39"/>
    </i>
    <i>
      <x v="171"/>
      <x v="106"/>
    </i>
    <i>
      <x v="172"/>
      <x v="172"/>
    </i>
    <i>
      <x v="173"/>
      <x v="94"/>
    </i>
    <i>
      <x v="174"/>
      <x v="146"/>
    </i>
    <i>
      <x v="175"/>
      <x v="83"/>
    </i>
    <i>
      <x v="176"/>
      <x v="114"/>
    </i>
    <i>
      <x v="177"/>
      <x v="177"/>
    </i>
    <i t="grand">
      <x/>
    </i>
  </rowItems>
  <colItems count="1">
    <i/>
  </colItems>
  <dataFields count="1">
    <dataField name="Count of School Inst ID"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4" name="Table4" displayName="Table4" ref="A1:E209" totalsRowShown="0" headerRowDxfId="6" headerRowBorderDxfId="5" headerRowCellStyle="Comma">
  <autoFilter ref="A1:E209"/>
  <sortState ref="A2:E209">
    <sortCondition descending="1" ref="E1:E209"/>
  </sortState>
  <tableColumns count="5">
    <tableColumn id="2" name="County"/>
    <tableColumn id="3" name="Attending District Institution ID"/>
    <tableColumn id="4" name="District Name"/>
    <tableColumn id="5" name="2020-21 Total Enrollment" dataDxfId="4"/>
    <tableColumn id="1" name="2021-22 Total Enrollment" dataDxfId="3"/>
  </tableColumns>
  <tableStyleInfo name="TableStyleMedium6" showFirstColumn="0" showLastColumn="0" showRowStripes="1" showColumnStripes="0"/>
  <extLst>
    <ext xmlns:x14="http://schemas.microsoft.com/office/spreadsheetml/2009/9/main" uri="{504A1905-F514-4f6f-8877-14C23A59335A}">
      <x14:table altText="Enrollment statistics for individual districts on the first school day in October 1, 2020"/>
    </ext>
  </extLst>
</table>
</file>

<file path=xl/tables/table2.xml><?xml version="1.0" encoding="utf-8"?>
<table xmlns="http://schemas.openxmlformats.org/spreadsheetml/2006/main" id="5" name="Table5" displayName="Table5" ref="A1:F1476" totalsRowShown="0" headerRowDxfId="2">
  <autoFilter ref="A1:F1476"/>
  <tableColumns count="6">
    <tableColumn id="1" name="Attending District Institution ID"/>
    <tableColumn id="2" name="District Name"/>
    <tableColumn id="3" name="Attending School Institution ID"/>
    <tableColumn id="4" name="School"/>
    <tableColumn id="5" name="2020-21 Total Enrollment" dataDxfId="1"/>
    <tableColumn id="6" name="2021-22 Total Enrollment" dataDxfId="0"/>
  </tableColumns>
  <tableStyleInfo name="TableStyleMedium6" showFirstColumn="0" showLastColumn="0" showRowStripes="1" showColumnStripes="0"/>
  <extLst>
    <ext xmlns:x14="http://schemas.microsoft.com/office/spreadsheetml/2009/9/main" uri="{504A1905-F514-4f6f-8877-14C23A59335A}">
      <x14:table altText="Enrollment statistics for individual schools on the first school day in October, 2020"/>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17"/>
  <sheetViews>
    <sheetView zoomScale="80" zoomScaleNormal="80" workbookViewId="0">
      <pane xSplit="4" ySplit="4" topLeftCell="E5" activePane="bottomRight" state="frozen"/>
      <selection pane="topRight" activeCell="E1" sqref="E1"/>
      <selection pane="bottomLeft" activeCell="A5" sqref="A5"/>
      <selection pane="bottomRight" activeCell="A4" sqref="A4:Y4"/>
    </sheetView>
  </sheetViews>
  <sheetFormatPr defaultRowHeight="15" x14ac:dyDescent="0.25"/>
  <cols>
    <col min="8" max="8" width="19.85546875" style="70" bestFit="1" customWidth="1"/>
    <col min="9" max="9" width="12.28515625" style="74" bestFit="1" customWidth="1"/>
    <col min="22" max="22" width="11.42578125" bestFit="1" customWidth="1"/>
    <col min="25" max="25" width="19.140625" style="71" bestFit="1" customWidth="1"/>
    <col min="28" max="28" width="11" customWidth="1"/>
  </cols>
  <sheetData>
    <row r="1" spans="1:48" x14ac:dyDescent="0.25">
      <c r="A1" t="s">
        <v>4342</v>
      </c>
      <c r="B1" t="s">
        <v>4343</v>
      </c>
      <c r="C1" t="s">
        <v>4344</v>
      </c>
    </row>
    <row r="2" spans="1:48" x14ac:dyDescent="0.25">
      <c r="A2">
        <v>2019</v>
      </c>
      <c r="B2">
        <v>1.76612298271</v>
      </c>
      <c r="C2">
        <v>0</v>
      </c>
      <c r="AE2">
        <v>43860</v>
      </c>
      <c r="AF2">
        <v>43916</v>
      </c>
      <c r="AG2">
        <v>43916</v>
      </c>
      <c r="AH2">
        <v>43938</v>
      </c>
      <c r="AL2">
        <v>43941</v>
      </c>
      <c r="AN2">
        <v>43860</v>
      </c>
      <c r="AO2">
        <v>43941</v>
      </c>
      <c r="AQ2">
        <v>43860</v>
      </c>
    </row>
    <row r="3" spans="1:48" x14ac:dyDescent="0.25">
      <c r="AE3" t="s">
        <v>4345</v>
      </c>
      <c r="AF3" t="s">
        <v>4345</v>
      </c>
      <c r="AG3" t="s">
        <v>4345</v>
      </c>
      <c r="AH3" t="s">
        <v>4345</v>
      </c>
      <c r="AL3" t="s">
        <v>4345</v>
      </c>
      <c r="AN3" t="s">
        <v>4345</v>
      </c>
      <c r="AO3" t="s">
        <v>4345</v>
      </c>
      <c r="AQ3" t="s">
        <v>4345</v>
      </c>
      <c r="AR3" t="s">
        <v>4345</v>
      </c>
    </row>
    <row r="4" spans="1:48" x14ac:dyDescent="0.25">
      <c r="A4" t="s">
        <v>4346</v>
      </c>
      <c r="B4" t="s">
        <v>4347</v>
      </c>
      <c r="C4" t="s">
        <v>2</v>
      </c>
      <c r="D4" t="s">
        <v>1871</v>
      </c>
      <c r="E4" t="s">
        <v>4348</v>
      </c>
      <c r="F4" t="s">
        <v>4349</v>
      </c>
      <c r="G4" t="s">
        <v>4350</v>
      </c>
      <c r="H4" s="70" t="s">
        <v>4351</v>
      </c>
      <c r="I4" s="74" t="s">
        <v>4352</v>
      </c>
      <c r="J4" t="s">
        <v>4353</v>
      </c>
      <c r="K4" t="s">
        <v>4354</v>
      </c>
      <c r="L4" t="s">
        <v>4355</v>
      </c>
      <c r="M4" t="s">
        <v>4356</v>
      </c>
      <c r="N4" t="s">
        <v>4357</v>
      </c>
      <c r="O4" t="s">
        <v>4358</v>
      </c>
      <c r="P4" t="s">
        <v>4359</v>
      </c>
      <c r="Q4" t="s">
        <v>4360</v>
      </c>
      <c r="R4" t="s">
        <v>4361</v>
      </c>
      <c r="S4" t="s">
        <v>4362</v>
      </c>
      <c r="T4" t="s">
        <v>4363</v>
      </c>
      <c r="U4" t="s">
        <v>4364</v>
      </c>
      <c r="V4" t="s">
        <v>4365</v>
      </c>
      <c r="W4" t="s">
        <v>4366</v>
      </c>
      <c r="X4" t="s">
        <v>4367</v>
      </c>
      <c r="Y4" s="71" t="s">
        <v>4368</v>
      </c>
      <c r="Z4" t="s">
        <v>4369</v>
      </c>
      <c r="AA4" t="s">
        <v>4370</v>
      </c>
      <c r="AB4" t="s">
        <v>4371</v>
      </c>
      <c r="AC4" t="s">
        <v>4372</v>
      </c>
      <c r="AD4" t="s">
        <v>4373</v>
      </c>
      <c r="AE4" t="s">
        <v>4374</v>
      </c>
      <c r="AF4" t="s">
        <v>4375</v>
      </c>
      <c r="AG4" t="s">
        <v>4376</v>
      </c>
      <c r="AH4" t="s">
        <v>4377</v>
      </c>
      <c r="AI4" t="s">
        <v>4378</v>
      </c>
      <c r="AJ4" t="s">
        <v>4379</v>
      </c>
      <c r="AK4" t="s">
        <v>4380</v>
      </c>
      <c r="AL4" t="s">
        <v>4381</v>
      </c>
      <c r="AM4" t="s">
        <v>4382</v>
      </c>
      <c r="AN4" t="s">
        <v>4383</v>
      </c>
      <c r="AO4" t="s">
        <v>4384</v>
      </c>
      <c r="AP4" t="s">
        <v>4385</v>
      </c>
      <c r="AQ4" t="s">
        <v>4386</v>
      </c>
      <c r="AR4" t="s">
        <v>4387</v>
      </c>
      <c r="AS4" t="s">
        <v>4388</v>
      </c>
      <c r="AT4" t="s">
        <v>4389</v>
      </c>
      <c r="AU4" t="s">
        <v>4390</v>
      </c>
      <c r="AV4" t="s">
        <v>4391</v>
      </c>
    </row>
    <row r="5" spans="1:48" x14ac:dyDescent="0.25">
      <c r="A5">
        <v>1894</v>
      </c>
      <c r="B5" t="s">
        <v>4392</v>
      </c>
      <c r="C5" t="s">
        <v>25</v>
      </c>
      <c r="D5" t="s">
        <v>26</v>
      </c>
      <c r="E5">
        <v>2200</v>
      </c>
      <c r="F5">
        <v>4989835</v>
      </c>
      <c r="G5">
        <v>0</v>
      </c>
      <c r="H5" s="70">
        <v>4989835</v>
      </c>
      <c r="I5" s="74">
        <v>3786.36</v>
      </c>
      <c r="J5">
        <v>1</v>
      </c>
      <c r="K5">
        <v>0</v>
      </c>
      <c r="L5">
        <v>416.49959999999999</v>
      </c>
      <c r="M5">
        <v>0</v>
      </c>
      <c r="N5">
        <v>0</v>
      </c>
      <c r="O5">
        <v>0</v>
      </c>
      <c r="P5">
        <v>4</v>
      </c>
      <c r="Q5">
        <v>0</v>
      </c>
      <c r="R5">
        <v>0</v>
      </c>
      <c r="S5">
        <v>0</v>
      </c>
      <c r="U5">
        <v>0</v>
      </c>
      <c r="V5">
        <v>0</v>
      </c>
      <c r="W5">
        <v>4391.4845999999998</v>
      </c>
      <c r="X5">
        <v>-2.0299999999999994</v>
      </c>
      <c r="Y5" s="71">
        <v>34507946.440822579</v>
      </c>
      <c r="Z5">
        <v>505984.49999999994</v>
      </c>
      <c r="AA5">
        <v>35013930.940822579</v>
      </c>
      <c r="AB5">
        <v>7973.1421444179905</v>
      </c>
      <c r="AC5">
        <v>30024095.940822579</v>
      </c>
      <c r="AD5">
        <v>35039905.231934413</v>
      </c>
      <c r="AE5">
        <v>0</v>
      </c>
      <c r="AF5">
        <v>0</v>
      </c>
      <c r="AG5">
        <v>0</v>
      </c>
      <c r="AH5">
        <v>7734.21</v>
      </c>
      <c r="AI5">
        <v>7734.21</v>
      </c>
      <c r="AJ5">
        <v>35013930.940822579</v>
      </c>
      <c r="AK5">
        <v>16.239999999999998</v>
      </c>
      <c r="AL5">
        <v>0</v>
      </c>
      <c r="AM5">
        <v>0</v>
      </c>
      <c r="AN5">
        <v>0</v>
      </c>
      <c r="AO5">
        <v>0</v>
      </c>
      <c r="AP5">
        <v>0</v>
      </c>
      <c r="AQ5">
        <v>172295.78025291298</v>
      </c>
      <c r="AR5">
        <v>0</v>
      </c>
      <c r="AS5">
        <v>7105529.930164516</v>
      </c>
      <c r="AT5">
        <v>4391484.5999999996</v>
      </c>
      <c r="AU5">
        <v>0</v>
      </c>
      <c r="AV5">
        <v>0</v>
      </c>
    </row>
    <row r="6" spans="1:48" x14ac:dyDescent="0.25">
      <c r="A6">
        <v>1895</v>
      </c>
      <c r="B6" t="s">
        <v>4393</v>
      </c>
      <c r="C6" t="s">
        <v>25</v>
      </c>
      <c r="D6" t="s">
        <v>119</v>
      </c>
      <c r="E6">
        <v>2106</v>
      </c>
      <c r="F6">
        <v>1026084</v>
      </c>
      <c r="G6">
        <v>0</v>
      </c>
      <c r="H6" s="70">
        <v>1026084</v>
      </c>
      <c r="I6" s="74">
        <v>100.76</v>
      </c>
      <c r="J6">
        <v>1</v>
      </c>
      <c r="K6">
        <v>0</v>
      </c>
      <c r="L6">
        <v>10</v>
      </c>
      <c r="M6">
        <v>0</v>
      </c>
      <c r="N6">
        <v>0</v>
      </c>
      <c r="O6">
        <v>0</v>
      </c>
      <c r="P6">
        <v>0</v>
      </c>
      <c r="Q6">
        <v>0</v>
      </c>
      <c r="R6">
        <v>0</v>
      </c>
      <c r="S6">
        <v>0</v>
      </c>
      <c r="U6">
        <v>0</v>
      </c>
      <c r="V6">
        <v>0</v>
      </c>
      <c r="W6">
        <v>217.25</v>
      </c>
      <c r="X6">
        <v>0.79000000000000092</v>
      </c>
      <c r="Y6" s="71">
        <v>1734183.8627772403</v>
      </c>
      <c r="Z6">
        <v>240468.30000000002</v>
      </c>
      <c r="AA6">
        <v>1974652.1627772404</v>
      </c>
      <c r="AB6">
        <v>9089.3079989746384</v>
      </c>
      <c r="AC6">
        <v>948568.16277724039</v>
      </c>
      <c r="AD6">
        <v>1975957.4910027394</v>
      </c>
      <c r="AE6">
        <v>0</v>
      </c>
      <c r="AF6">
        <v>0</v>
      </c>
      <c r="AG6">
        <v>0</v>
      </c>
      <c r="AH6">
        <v>0</v>
      </c>
      <c r="AI6">
        <v>0</v>
      </c>
      <c r="AJ6">
        <v>1974652.1627772404</v>
      </c>
      <c r="AK6">
        <v>7.12</v>
      </c>
      <c r="AL6">
        <v>0</v>
      </c>
      <c r="AM6">
        <v>0</v>
      </c>
      <c r="AN6">
        <v>0</v>
      </c>
      <c r="AO6">
        <v>0</v>
      </c>
      <c r="AP6">
        <v>0</v>
      </c>
      <c r="AQ6">
        <v>8466.6146943389776</v>
      </c>
      <c r="AR6">
        <v>0</v>
      </c>
      <c r="AS6">
        <v>443024.09255544806</v>
      </c>
      <c r="AT6">
        <v>217250</v>
      </c>
      <c r="AU6">
        <v>0</v>
      </c>
      <c r="AV6">
        <v>0</v>
      </c>
    </row>
    <row r="7" spans="1:48" x14ac:dyDescent="0.25">
      <c r="A7">
        <v>1896</v>
      </c>
      <c r="B7" t="s">
        <v>4394</v>
      </c>
      <c r="C7" t="s">
        <v>25</v>
      </c>
      <c r="D7" t="s">
        <v>40</v>
      </c>
      <c r="E7">
        <v>2200</v>
      </c>
      <c r="F7">
        <v>283966</v>
      </c>
      <c r="G7">
        <v>0</v>
      </c>
      <c r="H7" s="70">
        <v>283966</v>
      </c>
      <c r="I7" s="74">
        <v>59.36</v>
      </c>
      <c r="J7">
        <v>1</v>
      </c>
      <c r="K7">
        <v>0</v>
      </c>
      <c r="L7">
        <v>6.5296000000000003</v>
      </c>
      <c r="M7">
        <v>0</v>
      </c>
      <c r="N7">
        <v>0</v>
      </c>
      <c r="O7">
        <v>0</v>
      </c>
      <c r="P7">
        <v>0</v>
      </c>
      <c r="Q7">
        <v>0</v>
      </c>
      <c r="R7">
        <v>0</v>
      </c>
      <c r="S7">
        <v>0</v>
      </c>
      <c r="U7">
        <v>0</v>
      </c>
      <c r="V7">
        <v>0</v>
      </c>
      <c r="W7">
        <v>143.1396</v>
      </c>
      <c r="X7">
        <v>2.17</v>
      </c>
      <c r="Y7" s="71">
        <v>1151324.1337799269</v>
      </c>
      <c r="Z7">
        <v>283034.7</v>
      </c>
      <c r="AA7">
        <v>1434358.8337799269</v>
      </c>
      <c r="AB7">
        <v>10020.698910573503</v>
      </c>
      <c r="AC7">
        <v>1150392.8337799269</v>
      </c>
      <c r="AD7">
        <v>1435225.4407878565</v>
      </c>
      <c r="AE7">
        <v>0</v>
      </c>
      <c r="AF7">
        <v>0</v>
      </c>
      <c r="AG7">
        <v>0</v>
      </c>
      <c r="AH7">
        <v>0</v>
      </c>
      <c r="AI7">
        <v>0</v>
      </c>
      <c r="AJ7">
        <v>1434358.8337799269</v>
      </c>
      <c r="AK7">
        <v>12.62</v>
      </c>
      <c r="AL7">
        <v>0</v>
      </c>
      <c r="AM7">
        <v>0</v>
      </c>
      <c r="AN7">
        <v>0</v>
      </c>
      <c r="AO7">
        <v>0</v>
      </c>
      <c r="AP7">
        <v>0</v>
      </c>
      <c r="AQ7">
        <v>3271.6661045322699</v>
      </c>
      <c r="AR7">
        <v>0</v>
      </c>
      <c r="AS7">
        <v>343478.70675598539</v>
      </c>
      <c r="AT7">
        <v>143139.6</v>
      </c>
      <c r="AU7">
        <v>0</v>
      </c>
      <c r="AV7">
        <v>0</v>
      </c>
    </row>
    <row r="8" spans="1:48" x14ac:dyDescent="0.25">
      <c r="A8">
        <v>1897</v>
      </c>
      <c r="B8" t="s">
        <v>4395</v>
      </c>
      <c r="C8" t="s">
        <v>25</v>
      </c>
      <c r="D8" t="s">
        <v>190</v>
      </c>
      <c r="E8">
        <v>2200</v>
      </c>
      <c r="F8">
        <v>907986</v>
      </c>
      <c r="G8">
        <v>0</v>
      </c>
      <c r="H8" s="70">
        <v>907986</v>
      </c>
      <c r="I8" s="74">
        <v>207.43</v>
      </c>
      <c r="J8">
        <v>1</v>
      </c>
      <c r="K8">
        <v>0</v>
      </c>
      <c r="L8">
        <v>22.817299999999999</v>
      </c>
      <c r="M8">
        <v>0.4</v>
      </c>
      <c r="N8">
        <v>0</v>
      </c>
      <c r="O8">
        <v>0</v>
      </c>
      <c r="P8">
        <v>0.25</v>
      </c>
      <c r="Q8">
        <v>0</v>
      </c>
      <c r="R8">
        <v>0</v>
      </c>
      <c r="S8">
        <v>0</v>
      </c>
      <c r="U8">
        <v>0</v>
      </c>
      <c r="V8">
        <v>0</v>
      </c>
      <c r="W8">
        <v>367.25229999999999</v>
      </c>
      <c r="X8">
        <v>-0.34999999999999964</v>
      </c>
      <c r="Y8" s="71">
        <v>2913081.9123085076</v>
      </c>
      <c r="Z8">
        <v>281748.8</v>
      </c>
      <c r="AA8">
        <v>3194830.7123085074</v>
      </c>
      <c r="AB8">
        <v>8699.2803375458989</v>
      </c>
      <c r="AC8">
        <v>2286844.7123085074</v>
      </c>
      <c r="AD8">
        <v>3197023.4025560329</v>
      </c>
      <c r="AE8">
        <v>0</v>
      </c>
      <c r="AF8">
        <v>0</v>
      </c>
      <c r="AG8">
        <v>0</v>
      </c>
      <c r="AH8">
        <v>0</v>
      </c>
      <c r="AI8">
        <v>0</v>
      </c>
      <c r="AJ8">
        <v>3194830.7123085074</v>
      </c>
      <c r="AK8">
        <v>19.18</v>
      </c>
      <c r="AL8">
        <v>0</v>
      </c>
      <c r="AM8">
        <v>0</v>
      </c>
      <c r="AN8">
        <v>0</v>
      </c>
      <c r="AO8">
        <v>0</v>
      </c>
      <c r="AP8">
        <v>0</v>
      </c>
      <c r="AQ8">
        <v>17972.324707375225</v>
      </c>
      <c r="AR8">
        <v>0</v>
      </c>
      <c r="AS8">
        <v>695315.90246170154</v>
      </c>
      <c r="AT8">
        <v>367252.3</v>
      </c>
      <c r="AU8">
        <v>0</v>
      </c>
      <c r="AV8">
        <v>0</v>
      </c>
    </row>
    <row r="9" spans="1:48" x14ac:dyDescent="0.25">
      <c r="A9">
        <v>1898</v>
      </c>
      <c r="B9" t="s">
        <v>4396</v>
      </c>
      <c r="C9" t="s">
        <v>9</v>
      </c>
      <c r="D9" t="s">
        <v>155</v>
      </c>
      <c r="E9">
        <v>2098</v>
      </c>
      <c r="F9">
        <v>1361848</v>
      </c>
      <c r="G9">
        <v>0</v>
      </c>
      <c r="H9" s="70">
        <v>1361848</v>
      </c>
      <c r="I9" s="74">
        <v>371.52</v>
      </c>
      <c r="J9">
        <v>1</v>
      </c>
      <c r="K9">
        <v>0</v>
      </c>
      <c r="L9">
        <v>40.867199999999997</v>
      </c>
      <c r="M9">
        <v>7.1</v>
      </c>
      <c r="N9">
        <v>0</v>
      </c>
      <c r="O9">
        <v>0</v>
      </c>
      <c r="P9">
        <v>0.75</v>
      </c>
      <c r="Q9">
        <v>0</v>
      </c>
      <c r="R9">
        <v>0</v>
      </c>
      <c r="S9">
        <v>0</v>
      </c>
      <c r="U9">
        <v>0</v>
      </c>
      <c r="V9">
        <v>0</v>
      </c>
      <c r="W9">
        <v>592.02369999999996</v>
      </c>
      <c r="X9">
        <v>-2.67</v>
      </c>
      <c r="Y9" s="71">
        <v>4635347.0732083721</v>
      </c>
      <c r="Z9">
        <v>472855.2</v>
      </c>
      <c r="AA9">
        <v>5108202.2732083723</v>
      </c>
      <c r="AB9">
        <v>8628.3746296108966</v>
      </c>
      <c r="AC9">
        <v>3746354.2732083723</v>
      </c>
      <c r="AD9">
        <v>5111691.320419291</v>
      </c>
      <c r="AE9">
        <v>0</v>
      </c>
      <c r="AF9">
        <v>73564.759999999995</v>
      </c>
      <c r="AG9">
        <v>73564.759999999995</v>
      </c>
      <c r="AH9">
        <v>26241.759999999998</v>
      </c>
      <c r="AI9">
        <v>-47323</v>
      </c>
      <c r="AJ9">
        <v>5181767.0332083721</v>
      </c>
      <c r="AK9">
        <v>13.87</v>
      </c>
      <c r="AL9">
        <v>112.67</v>
      </c>
      <c r="AM9">
        <v>112.67</v>
      </c>
      <c r="AN9">
        <v>25214.699420810866</v>
      </c>
      <c r="AO9">
        <v>21623.461964815964</v>
      </c>
      <c r="AP9">
        <v>-3591.24</v>
      </c>
      <c r="AQ9">
        <v>64050.204075025715</v>
      </c>
      <c r="AR9">
        <v>0</v>
      </c>
      <c r="AS9">
        <v>1121459.8466416744</v>
      </c>
      <c r="AT9">
        <v>592023.69999999995</v>
      </c>
      <c r="AU9">
        <v>0</v>
      </c>
      <c r="AV9">
        <v>0</v>
      </c>
    </row>
    <row r="10" spans="1:48" x14ac:dyDescent="0.25">
      <c r="A10">
        <v>1899</v>
      </c>
      <c r="B10" t="s">
        <v>4397</v>
      </c>
      <c r="C10" t="s">
        <v>9</v>
      </c>
      <c r="D10" t="s">
        <v>10</v>
      </c>
      <c r="E10">
        <v>2098</v>
      </c>
      <c r="F10">
        <v>459791</v>
      </c>
      <c r="G10">
        <v>0</v>
      </c>
      <c r="H10" s="70">
        <v>459791</v>
      </c>
      <c r="I10" s="74">
        <v>281.82</v>
      </c>
      <c r="J10">
        <v>1</v>
      </c>
      <c r="K10">
        <v>0</v>
      </c>
      <c r="L10">
        <v>31.0002</v>
      </c>
      <c r="M10">
        <v>1.1000000000000001</v>
      </c>
      <c r="N10">
        <v>0</v>
      </c>
      <c r="O10">
        <v>0</v>
      </c>
      <c r="P10">
        <v>0</v>
      </c>
      <c r="Q10">
        <v>0</v>
      </c>
      <c r="R10">
        <v>0</v>
      </c>
      <c r="S10">
        <v>0</v>
      </c>
      <c r="U10">
        <v>0</v>
      </c>
      <c r="V10">
        <v>0</v>
      </c>
      <c r="W10">
        <v>465.87020000000001</v>
      </c>
      <c r="X10">
        <v>-1.1099999999999994</v>
      </c>
      <c r="Y10" s="71">
        <v>3679696.044444432</v>
      </c>
      <c r="Z10">
        <v>517016.7</v>
      </c>
      <c r="AA10">
        <v>4196712.7444444317</v>
      </c>
      <c r="AB10">
        <v>9008.3305273538244</v>
      </c>
      <c r="AC10">
        <v>3736921.7444444317</v>
      </c>
      <c r="AD10">
        <v>4199482.4686998399</v>
      </c>
      <c r="AE10">
        <v>0</v>
      </c>
      <c r="AF10">
        <v>6881.64</v>
      </c>
      <c r="AG10">
        <v>6881.64</v>
      </c>
      <c r="AH10">
        <v>6008.3</v>
      </c>
      <c r="AI10">
        <v>-873.34</v>
      </c>
      <c r="AJ10">
        <v>4203594.3844444314</v>
      </c>
      <c r="AK10">
        <v>10.24</v>
      </c>
      <c r="AL10">
        <v>0</v>
      </c>
      <c r="AM10">
        <v>0</v>
      </c>
      <c r="AN10">
        <v>0</v>
      </c>
      <c r="AO10">
        <v>0</v>
      </c>
      <c r="AP10">
        <v>0</v>
      </c>
      <c r="AQ10">
        <v>27565.357389063854</v>
      </c>
      <c r="AR10">
        <v>0</v>
      </c>
      <c r="AS10">
        <v>943947.54888888635</v>
      </c>
      <c r="AT10">
        <v>465870.2</v>
      </c>
      <c r="AU10">
        <v>0</v>
      </c>
      <c r="AV10">
        <v>0</v>
      </c>
    </row>
    <row r="11" spans="1:48" x14ac:dyDescent="0.25">
      <c r="A11">
        <v>1900</v>
      </c>
      <c r="B11" t="s">
        <v>4398</v>
      </c>
      <c r="C11" t="s">
        <v>9</v>
      </c>
      <c r="D11" t="s">
        <v>186</v>
      </c>
      <c r="E11">
        <v>2098</v>
      </c>
      <c r="F11">
        <v>4578400</v>
      </c>
      <c r="G11">
        <v>0</v>
      </c>
      <c r="H11" s="70">
        <v>4578400</v>
      </c>
      <c r="I11" s="74">
        <v>1620.53</v>
      </c>
      <c r="J11">
        <v>1</v>
      </c>
      <c r="K11">
        <v>0</v>
      </c>
      <c r="L11">
        <v>172</v>
      </c>
      <c r="M11">
        <v>0</v>
      </c>
      <c r="N11">
        <v>0</v>
      </c>
      <c r="O11">
        <v>0</v>
      </c>
      <c r="P11">
        <v>0.75</v>
      </c>
      <c r="Q11">
        <v>0</v>
      </c>
      <c r="R11">
        <v>0</v>
      </c>
      <c r="S11">
        <v>0</v>
      </c>
      <c r="U11">
        <v>0</v>
      </c>
      <c r="V11">
        <v>0</v>
      </c>
      <c r="W11">
        <v>1931.9060999999999</v>
      </c>
      <c r="X11">
        <v>0.91000000000000014</v>
      </c>
      <c r="Y11" s="71">
        <v>15431549.567037379</v>
      </c>
      <c r="Z11">
        <v>523509.69999999995</v>
      </c>
      <c r="AA11">
        <v>15955059.267037379</v>
      </c>
      <c r="AB11">
        <v>8258.7136440209906</v>
      </c>
      <c r="AC11">
        <v>11376659.267037379</v>
      </c>
      <c r="AD11">
        <v>15966674.665868724</v>
      </c>
      <c r="AE11">
        <v>0</v>
      </c>
      <c r="AF11">
        <v>58998.16</v>
      </c>
      <c r="AG11">
        <v>58998.16</v>
      </c>
      <c r="AH11">
        <v>55175.83</v>
      </c>
      <c r="AI11">
        <v>-3822.33</v>
      </c>
      <c r="AJ11">
        <v>16014057.427037379</v>
      </c>
      <c r="AK11">
        <v>14.77</v>
      </c>
      <c r="AL11">
        <v>0</v>
      </c>
      <c r="AM11">
        <v>0</v>
      </c>
      <c r="AN11">
        <v>0</v>
      </c>
      <c r="AO11">
        <v>0</v>
      </c>
      <c r="AP11">
        <v>0</v>
      </c>
      <c r="AQ11">
        <v>231751.81464613753</v>
      </c>
      <c r="AR11">
        <v>402694.51</v>
      </c>
      <c r="AS11">
        <v>3306748.9594074758</v>
      </c>
      <c r="AT11">
        <v>1931906.0999999999</v>
      </c>
      <c r="AU11">
        <v>402694.51</v>
      </c>
      <c r="AV11">
        <v>0</v>
      </c>
    </row>
    <row r="12" spans="1:48" x14ac:dyDescent="0.25">
      <c r="A12">
        <v>1901</v>
      </c>
      <c r="B12" t="s">
        <v>4399</v>
      </c>
      <c r="C12" t="s">
        <v>9</v>
      </c>
      <c r="D12" t="s">
        <v>64</v>
      </c>
      <c r="E12">
        <v>2098</v>
      </c>
      <c r="F12">
        <v>30532907</v>
      </c>
      <c r="G12">
        <v>0</v>
      </c>
      <c r="H12" s="70">
        <v>30532907</v>
      </c>
      <c r="I12" s="74">
        <v>6734.69</v>
      </c>
      <c r="J12">
        <v>1</v>
      </c>
      <c r="K12">
        <v>0</v>
      </c>
      <c r="L12">
        <v>678</v>
      </c>
      <c r="M12">
        <v>0</v>
      </c>
      <c r="N12">
        <v>0</v>
      </c>
      <c r="O12">
        <v>0</v>
      </c>
      <c r="P12">
        <v>9.75</v>
      </c>
      <c r="Q12">
        <v>0</v>
      </c>
      <c r="R12">
        <v>0</v>
      </c>
      <c r="S12">
        <v>0</v>
      </c>
      <c r="U12">
        <v>0</v>
      </c>
      <c r="V12">
        <v>0</v>
      </c>
      <c r="W12">
        <v>7942.0685000000003</v>
      </c>
      <c r="X12">
        <v>0.44000000000000128</v>
      </c>
      <c r="Y12" s="71">
        <v>63274307.053271286</v>
      </c>
      <c r="Z12">
        <v>2694239.0999999996</v>
      </c>
      <c r="AA12">
        <v>65968546.153271288</v>
      </c>
      <c r="AB12">
        <v>8306.2172220336906</v>
      </c>
      <c r="AC12">
        <v>35435639.153271288</v>
      </c>
      <c r="AD12">
        <v>66016173.017249405</v>
      </c>
      <c r="AE12">
        <v>0</v>
      </c>
      <c r="AF12">
        <v>229388.08</v>
      </c>
      <c r="AG12">
        <v>229388.08</v>
      </c>
      <c r="AH12">
        <v>439176.14</v>
      </c>
      <c r="AI12">
        <v>209788.06</v>
      </c>
      <c r="AJ12">
        <v>66197934.233271286</v>
      </c>
      <c r="AK12">
        <v>16.350000000000001</v>
      </c>
      <c r="AL12">
        <v>0</v>
      </c>
      <c r="AM12">
        <v>0</v>
      </c>
      <c r="AN12">
        <v>0</v>
      </c>
      <c r="AO12">
        <v>0</v>
      </c>
      <c r="AP12">
        <v>0</v>
      </c>
      <c r="AQ12">
        <v>1029035.0116674129</v>
      </c>
      <c r="AR12">
        <v>3551294.94</v>
      </c>
      <c r="AS12">
        <v>13820392.278654257</v>
      </c>
      <c r="AT12">
        <v>7942068.5</v>
      </c>
      <c r="AU12">
        <v>3551294.94</v>
      </c>
      <c r="AV12">
        <v>0</v>
      </c>
    </row>
    <row r="13" spans="1:48" x14ac:dyDescent="0.25">
      <c r="A13">
        <v>1922</v>
      </c>
      <c r="B13" t="s">
        <v>4400</v>
      </c>
      <c r="C13" t="s">
        <v>44</v>
      </c>
      <c r="D13" t="s">
        <v>242</v>
      </c>
      <c r="E13">
        <v>1902</v>
      </c>
      <c r="F13">
        <v>37967536</v>
      </c>
      <c r="G13">
        <v>0</v>
      </c>
      <c r="H13" s="70">
        <v>37967536</v>
      </c>
      <c r="I13" s="74">
        <v>9875.7099999999991</v>
      </c>
      <c r="J13">
        <v>1</v>
      </c>
      <c r="K13">
        <v>0</v>
      </c>
      <c r="L13">
        <v>1086.3280999999999</v>
      </c>
      <c r="M13">
        <v>1.5</v>
      </c>
      <c r="N13">
        <v>0</v>
      </c>
      <c r="O13">
        <v>0</v>
      </c>
      <c r="P13">
        <v>5.25</v>
      </c>
      <c r="Q13">
        <v>0</v>
      </c>
      <c r="R13">
        <v>0</v>
      </c>
      <c r="S13">
        <v>0</v>
      </c>
      <c r="U13">
        <v>0</v>
      </c>
      <c r="V13">
        <v>0</v>
      </c>
      <c r="W13">
        <v>11269.168100000001</v>
      </c>
      <c r="X13">
        <v>0.83999999999999986</v>
      </c>
      <c r="Y13" s="71">
        <v>89980272.970771819</v>
      </c>
      <c r="Z13">
        <v>3586473.0999999996</v>
      </c>
      <c r="AA13">
        <v>93566746.070771813</v>
      </c>
      <c r="AB13">
        <v>8302.8973603447976</v>
      </c>
      <c r="AC13">
        <v>55599210.070771813</v>
      </c>
      <c r="AD13">
        <v>93634474.638986468</v>
      </c>
      <c r="AE13">
        <v>122232</v>
      </c>
      <c r="AF13">
        <v>220212.56</v>
      </c>
      <c r="AG13">
        <v>220212.56</v>
      </c>
      <c r="AH13">
        <v>665505.59</v>
      </c>
      <c r="AI13">
        <v>445293.03</v>
      </c>
      <c r="AJ13">
        <v>93909190.630771816</v>
      </c>
      <c r="AK13">
        <v>12.85</v>
      </c>
      <c r="AL13">
        <v>0</v>
      </c>
      <c r="AM13">
        <v>0</v>
      </c>
      <c r="AN13">
        <v>0</v>
      </c>
      <c r="AO13">
        <v>0</v>
      </c>
      <c r="AP13">
        <v>0</v>
      </c>
      <c r="AQ13">
        <v>1017779.2102971224</v>
      </c>
      <c r="AR13">
        <v>2801069.49</v>
      </c>
      <c r="AS13">
        <v>19588191.352154363</v>
      </c>
      <c r="AT13">
        <v>11269168.100000001</v>
      </c>
      <c r="AU13">
        <v>2801069.49</v>
      </c>
      <c r="AV13">
        <v>0</v>
      </c>
    </row>
    <row r="14" spans="1:48" x14ac:dyDescent="0.25">
      <c r="A14">
        <v>1923</v>
      </c>
      <c r="B14" t="s">
        <v>4401</v>
      </c>
      <c r="C14" t="s">
        <v>44</v>
      </c>
      <c r="D14" t="s">
        <v>138</v>
      </c>
      <c r="E14">
        <v>1902</v>
      </c>
      <c r="F14">
        <v>36637556</v>
      </c>
      <c r="G14">
        <v>0</v>
      </c>
      <c r="H14" s="70">
        <v>36637556</v>
      </c>
      <c r="I14" s="74">
        <v>7013.16</v>
      </c>
      <c r="J14">
        <v>1</v>
      </c>
      <c r="K14">
        <v>0</v>
      </c>
      <c r="L14">
        <v>664</v>
      </c>
      <c r="M14">
        <v>0</v>
      </c>
      <c r="N14">
        <v>0</v>
      </c>
      <c r="O14">
        <v>0</v>
      </c>
      <c r="P14">
        <v>1.75</v>
      </c>
      <c r="Q14">
        <v>0</v>
      </c>
      <c r="R14">
        <v>0</v>
      </c>
      <c r="S14">
        <v>0</v>
      </c>
      <c r="U14">
        <v>0</v>
      </c>
      <c r="V14">
        <v>0</v>
      </c>
      <c r="W14">
        <v>7884.0649999999996</v>
      </c>
      <c r="X14">
        <v>0.83000000000000007</v>
      </c>
      <c r="Y14" s="71">
        <v>62947955.510726668</v>
      </c>
      <c r="Z14">
        <v>2915159.0999999996</v>
      </c>
      <c r="AA14">
        <v>65863114.610726669</v>
      </c>
      <c r="AB14">
        <v>8353.9537802804352</v>
      </c>
      <c r="AC14">
        <v>29225558.610726669</v>
      </c>
      <c r="AD14">
        <v>65910495.828387186</v>
      </c>
      <c r="AE14">
        <v>0</v>
      </c>
      <c r="AF14">
        <v>688164.24</v>
      </c>
      <c r="AG14">
        <v>688164.24</v>
      </c>
      <c r="AH14">
        <v>628233.35</v>
      </c>
      <c r="AI14">
        <v>-59930.89</v>
      </c>
      <c r="AJ14">
        <v>66551278.850726672</v>
      </c>
      <c r="AK14">
        <v>13.9</v>
      </c>
      <c r="AL14">
        <v>0</v>
      </c>
      <c r="AM14">
        <v>0</v>
      </c>
      <c r="AN14">
        <v>0</v>
      </c>
      <c r="AO14">
        <v>0</v>
      </c>
      <c r="AP14">
        <v>0</v>
      </c>
      <c r="AQ14">
        <v>729967.07052232476</v>
      </c>
      <c r="AR14">
        <v>5882906</v>
      </c>
      <c r="AS14">
        <v>13881301.412145332</v>
      </c>
      <c r="AT14">
        <v>7884065</v>
      </c>
      <c r="AU14">
        <v>5882906</v>
      </c>
      <c r="AV14">
        <v>0</v>
      </c>
    </row>
    <row r="15" spans="1:48" x14ac:dyDescent="0.25">
      <c r="A15">
        <v>1924</v>
      </c>
      <c r="B15" t="s">
        <v>4402</v>
      </c>
      <c r="C15" t="s">
        <v>44</v>
      </c>
      <c r="D15" t="s">
        <v>166</v>
      </c>
      <c r="E15">
        <v>1902</v>
      </c>
      <c r="F15">
        <v>70213638</v>
      </c>
      <c r="G15">
        <v>0</v>
      </c>
      <c r="H15" s="70">
        <v>70213638</v>
      </c>
      <c r="I15" s="74">
        <v>17094.259999999998</v>
      </c>
      <c r="J15">
        <v>1</v>
      </c>
      <c r="K15">
        <v>0</v>
      </c>
      <c r="L15">
        <v>1880.3686</v>
      </c>
      <c r="M15">
        <v>292.89999999999998</v>
      </c>
      <c r="N15">
        <v>0</v>
      </c>
      <c r="O15">
        <v>0</v>
      </c>
      <c r="P15">
        <v>18.5</v>
      </c>
      <c r="Q15">
        <v>0</v>
      </c>
      <c r="R15">
        <v>0</v>
      </c>
      <c r="S15">
        <v>0</v>
      </c>
      <c r="U15">
        <v>0</v>
      </c>
      <c r="V15">
        <v>0</v>
      </c>
      <c r="W15">
        <v>20480.130499999999</v>
      </c>
      <c r="X15">
        <v>1.6100000000000012</v>
      </c>
      <c r="Y15" s="71">
        <v>164222791.01616445</v>
      </c>
      <c r="Z15">
        <v>9659757.0999999996</v>
      </c>
      <c r="AA15">
        <v>173882548.11616445</v>
      </c>
      <c r="AB15">
        <v>8490.3046939161086</v>
      </c>
      <c r="AC15">
        <v>103668910.11616445</v>
      </c>
      <c r="AD15">
        <v>174006159.37157097</v>
      </c>
      <c r="AE15">
        <v>123063</v>
      </c>
      <c r="AF15">
        <v>1064360.68</v>
      </c>
      <c r="AG15">
        <v>1064360.68</v>
      </c>
      <c r="AH15">
        <v>1294227.54</v>
      </c>
      <c r="AI15">
        <v>229866.86</v>
      </c>
      <c r="AJ15">
        <v>175069971.79616445</v>
      </c>
      <c r="AK15">
        <v>12.71</v>
      </c>
      <c r="AL15">
        <v>0</v>
      </c>
      <c r="AM15">
        <v>0</v>
      </c>
      <c r="AN15">
        <v>0</v>
      </c>
      <c r="AO15">
        <v>0</v>
      </c>
      <c r="AP15">
        <v>0</v>
      </c>
      <c r="AQ15">
        <v>1766655.380878086</v>
      </c>
      <c r="AR15">
        <v>0</v>
      </c>
      <c r="AS15">
        <v>36991919.151232891</v>
      </c>
      <c r="AT15">
        <v>20480130.5</v>
      </c>
      <c r="AU15">
        <v>0</v>
      </c>
      <c r="AV15">
        <v>0</v>
      </c>
    </row>
    <row r="16" spans="1:48" x14ac:dyDescent="0.25">
      <c r="A16">
        <v>1925</v>
      </c>
      <c r="B16" t="s">
        <v>4403</v>
      </c>
      <c r="C16" t="s">
        <v>44</v>
      </c>
      <c r="D16" t="s">
        <v>154</v>
      </c>
      <c r="E16">
        <v>1902</v>
      </c>
      <c r="F16">
        <v>9030935</v>
      </c>
      <c r="G16">
        <v>0</v>
      </c>
      <c r="H16" s="70">
        <v>9030935</v>
      </c>
      <c r="I16" s="74">
        <v>2727.15</v>
      </c>
      <c r="J16">
        <v>1</v>
      </c>
      <c r="K16">
        <v>0</v>
      </c>
      <c r="L16">
        <v>299.98649999999998</v>
      </c>
      <c r="M16">
        <v>23.3</v>
      </c>
      <c r="N16">
        <v>0</v>
      </c>
      <c r="O16">
        <v>0</v>
      </c>
      <c r="P16">
        <v>4.75</v>
      </c>
      <c r="Q16">
        <v>0</v>
      </c>
      <c r="R16">
        <v>0</v>
      </c>
      <c r="S16">
        <v>0</v>
      </c>
      <c r="U16">
        <v>0</v>
      </c>
      <c r="V16">
        <v>0</v>
      </c>
      <c r="W16">
        <v>3196.8915000000002</v>
      </c>
      <c r="X16">
        <v>-0.66000000000000014</v>
      </c>
      <c r="Y16" s="71">
        <v>25314305.272613335</v>
      </c>
      <c r="Z16">
        <v>1600002.5999999999</v>
      </c>
      <c r="AA16">
        <v>26914307.872613337</v>
      </c>
      <c r="AB16">
        <v>8418.8993816691418</v>
      </c>
      <c r="AC16">
        <v>17883372.872613337</v>
      </c>
      <c r="AD16">
        <v>26933362.067436904</v>
      </c>
      <c r="AE16">
        <v>0</v>
      </c>
      <c r="AF16">
        <v>87167.47</v>
      </c>
      <c r="AG16">
        <v>87167.47</v>
      </c>
      <c r="AH16">
        <v>186096.98</v>
      </c>
      <c r="AI16">
        <v>98929.51</v>
      </c>
      <c r="AJ16">
        <v>27001475.342613336</v>
      </c>
      <c r="AK16">
        <v>13.26</v>
      </c>
      <c r="AL16">
        <v>0</v>
      </c>
      <c r="AM16">
        <v>0</v>
      </c>
      <c r="AN16">
        <v>0</v>
      </c>
      <c r="AO16">
        <v>0</v>
      </c>
      <c r="AP16">
        <v>0</v>
      </c>
      <c r="AQ16">
        <v>279555.40060521237</v>
      </c>
      <c r="AR16">
        <v>0</v>
      </c>
      <c r="AS16">
        <v>5740081.4905226678</v>
      </c>
      <c r="AT16">
        <v>3196891.5</v>
      </c>
      <c r="AU16">
        <v>0</v>
      </c>
      <c r="AV16">
        <v>0</v>
      </c>
    </row>
    <row r="17" spans="1:48" x14ac:dyDescent="0.25">
      <c r="A17">
        <v>1926</v>
      </c>
      <c r="B17" t="s">
        <v>4404</v>
      </c>
      <c r="C17" t="s">
        <v>44</v>
      </c>
      <c r="D17" t="s">
        <v>181</v>
      </c>
      <c r="E17">
        <v>1902</v>
      </c>
      <c r="F17">
        <v>15931217</v>
      </c>
      <c r="G17">
        <v>0</v>
      </c>
      <c r="H17" s="70">
        <v>15931217</v>
      </c>
      <c r="I17" s="74">
        <v>4435.0200000000004</v>
      </c>
      <c r="J17">
        <v>1</v>
      </c>
      <c r="K17">
        <v>0</v>
      </c>
      <c r="L17">
        <v>487.85219999999998</v>
      </c>
      <c r="M17">
        <v>13.3</v>
      </c>
      <c r="N17">
        <v>0</v>
      </c>
      <c r="O17">
        <v>0</v>
      </c>
      <c r="P17">
        <v>5</v>
      </c>
      <c r="Q17">
        <v>0</v>
      </c>
      <c r="R17">
        <v>0</v>
      </c>
      <c r="S17">
        <v>0</v>
      </c>
      <c r="U17">
        <v>0</v>
      </c>
      <c r="V17">
        <v>0</v>
      </c>
      <c r="W17">
        <v>5144.7521999999999</v>
      </c>
      <c r="X17">
        <v>-0.96999999999999886</v>
      </c>
      <c r="Y17" s="71">
        <v>40667851.02476164</v>
      </c>
      <c r="Z17">
        <v>2517160.0999999996</v>
      </c>
      <c r="AA17">
        <v>43185011.124761641</v>
      </c>
      <c r="AB17">
        <v>8393.9924501634196</v>
      </c>
      <c r="AC17">
        <v>27253794.124761641</v>
      </c>
      <c r="AD17">
        <v>43215622.004583806</v>
      </c>
      <c r="AE17">
        <v>0</v>
      </c>
      <c r="AF17">
        <v>183510.46</v>
      </c>
      <c r="AG17">
        <v>183510.46</v>
      </c>
      <c r="AH17">
        <v>352517.93</v>
      </c>
      <c r="AI17">
        <v>169007.47</v>
      </c>
      <c r="AJ17">
        <v>43368521.584761642</v>
      </c>
      <c r="AK17">
        <v>15.38</v>
      </c>
      <c r="AL17">
        <v>0</v>
      </c>
      <c r="AM17">
        <v>0</v>
      </c>
      <c r="AN17">
        <v>0</v>
      </c>
      <c r="AO17">
        <v>0</v>
      </c>
      <c r="AP17">
        <v>0</v>
      </c>
      <c r="AQ17">
        <v>452345.65607057489</v>
      </c>
      <c r="AR17">
        <v>0</v>
      </c>
      <c r="AS17">
        <v>9210937.8309523296</v>
      </c>
      <c r="AT17">
        <v>5144752.2</v>
      </c>
      <c r="AU17">
        <v>0</v>
      </c>
      <c r="AV17">
        <v>0</v>
      </c>
    </row>
    <row r="18" spans="1:48" x14ac:dyDescent="0.25">
      <c r="A18">
        <v>1927</v>
      </c>
      <c r="B18" t="s">
        <v>4405</v>
      </c>
      <c r="C18" t="s">
        <v>44</v>
      </c>
      <c r="D18" t="s">
        <v>59</v>
      </c>
      <c r="E18">
        <v>1902</v>
      </c>
      <c r="F18">
        <v>1963526</v>
      </c>
      <c r="G18">
        <v>0</v>
      </c>
      <c r="H18" s="70">
        <v>1963526</v>
      </c>
      <c r="I18" s="74">
        <v>602.84</v>
      </c>
      <c r="J18">
        <v>1</v>
      </c>
      <c r="K18">
        <v>0</v>
      </c>
      <c r="L18">
        <v>66.312399999999997</v>
      </c>
      <c r="M18">
        <v>4.7</v>
      </c>
      <c r="N18">
        <v>0</v>
      </c>
      <c r="O18">
        <v>0</v>
      </c>
      <c r="P18">
        <v>0.75</v>
      </c>
      <c r="Q18">
        <v>0</v>
      </c>
      <c r="R18">
        <v>0</v>
      </c>
      <c r="S18">
        <v>0</v>
      </c>
      <c r="U18">
        <v>0</v>
      </c>
      <c r="V18">
        <v>0</v>
      </c>
      <c r="W18">
        <v>785.89800000000002</v>
      </c>
      <c r="X18">
        <v>-1.7599999999999998</v>
      </c>
      <c r="Y18" s="71">
        <v>6184894.6685221093</v>
      </c>
      <c r="Z18">
        <v>403953.19999999995</v>
      </c>
      <c r="AA18">
        <v>6588847.8685221095</v>
      </c>
      <c r="AB18">
        <v>8383.846082471402</v>
      </c>
      <c r="AC18">
        <v>4625321.8685221095</v>
      </c>
      <c r="AD18">
        <v>6593503.2673848532</v>
      </c>
      <c r="AE18">
        <v>0</v>
      </c>
      <c r="AF18">
        <v>18351.05</v>
      </c>
      <c r="AG18">
        <v>18351.05</v>
      </c>
      <c r="AH18">
        <v>19368.27</v>
      </c>
      <c r="AI18">
        <v>1017.22</v>
      </c>
      <c r="AJ18">
        <v>6607198.9185221093</v>
      </c>
      <c r="AK18">
        <v>13.85</v>
      </c>
      <c r="AL18">
        <v>188.79</v>
      </c>
      <c r="AM18">
        <v>188.79</v>
      </c>
      <c r="AN18">
        <v>36815.882007613582</v>
      </c>
      <c r="AO18">
        <v>36232.30127218963</v>
      </c>
      <c r="AP18">
        <v>-583.58000000000004</v>
      </c>
      <c r="AQ18">
        <v>62928.219222304098</v>
      </c>
      <c r="AR18">
        <v>0</v>
      </c>
      <c r="AS18">
        <v>1402433.867704422</v>
      </c>
      <c r="AT18">
        <v>785898</v>
      </c>
      <c r="AU18">
        <v>0</v>
      </c>
      <c r="AV18">
        <v>0</v>
      </c>
    </row>
    <row r="19" spans="1:48" x14ac:dyDescent="0.25">
      <c r="A19">
        <v>1928</v>
      </c>
      <c r="B19" t="s">
        <v>4406</v>
      </c>
      <c r="C19" t="s">
        <v>44</v>
      </c>
      <c r="D19" t="s">
        <v>180</v>
      </c>
      <c r="E19">
        <v>1902</v>
      </c>
      <c r="F19">
        <v>28350286</v>
      </c>
      <c r="G19">
        <v>0</v>
      </c>
      <c r="H19" s="70">
        <v>28350286</v>
      </c>
      <c r="I19" s="74">
        <v>7905.99</v>
      </c>
      <c r="J19">
        <v>1</v>
      </c>
      <c r="K19">
        <v>0</v>
      </c>
      <c r="L19">
        <v>869.65890000000002</v>
      </c>
      <c r="M19">
        <v>159.80000000000001</v>
      </c>
      <c r="N19">
        <v>0</v>
      </c>
      <c r="O19">
        <v>0</v>
      </c>
      <c r="P19">
        <v>5.75</v>
      </c>
      <c r="Q19">
        <v>0</v>
      </c>
      <c r="R19">
        <v>0</v>
      </c>
      <c r="S19">
        <v>0</v>
      </c>
      <c r="U19">
        <v>0</v>
      </c>
      <c r="V19">
        <v>0</v>
      </c>
      <c r="W19">
        <v>9311.8479000000007</v>
      </c>
      <c r="X19">
        <v>0.16999999999999993</v>
      </c>
      <c r="Y19" s="71">
        <v>74076303.586102009</v>
      </c>
      <c r="Z19">
        <v>4826342.5</v>
      </c>
      <c r="AA19">
        <v>78902646.086102009</v>
      </c>
      <c r="AB19">
        <v>8473.3607049253897</v>
      </c>
      <c r="AC19">
        <v>50552360.086102009</v>
      </c>
      <c r="AD19">
        <v>78958403.662900537</v>
      </c>
      <c r="AE19">
        <v>7990</v>
      </c>
      <c r="AF19">
        <v>871674.7</v>
      </c>
      <c r="AG19">
        <v>871674.7</v>
      </c>
      <c r="AH19">
        <v>569372.01</v>
      </c>
      <c r="AI19">
        <v>-302302.69</v>
      </c>
      <c r="AJ19">
        <v>79782310.786102012</v>
      </c>
      <c r="AK19">
        <v>14.08</v>
      </c>
      <c r="AL19">
        <v>0</v>
      </c>
      <c r="AM19">
        <v>0</v>
      </c>
      <c r="AN19">
        <v>0</v>
      </c>
      <c r="AO19">
        <v>0</v>
      </c>
      <c r="AP19">
        <v>0</v>
      </c>
      <c r="AQ19">
        <v>820685.68310293241</v>
      </c>
      <c r="AR19">
        <v>0</v>
      </c>
      <c r="AS19">
        <v>16861270.119220402</v>
      </c>
      <c r="AT19">
        <v>9311847.9000000004</v>
      </c>
      <c r="AU19">
        <v>0</v>
      </c>
      <c r="AV19">
        <v>0</v>
      </c>
    </row>
    <row r="20" spans="1:48" x14ac:dyDescent="0.25">
      <c r="A20">
        <v>1929</v>
      </c>
      <c r="B20" t="s">
        <v>4407</v>
      </c>
      <c r="C20" t="s">
        <v>44</v>
      </c>
      <c r="D20" t="s">
        <v>45</v>
      </c>
      <c r="E20">
        <v>1902</v>
      </c>
      <c r="F20">
        <v>15562539</v>
      </c>
      <c r="G20">
        <v>0</v>
      </c>
      <c r="H20" s="70">
        <v>15562539</v>
      </c>
      <c r="I20" s="74">
        <v>4648.47</v>
      </c>
      <c r="J20">
        <v>1</v>
      </c>
      <c r="K20">
        <v>0</v>
      </c>
      <c r="L20">
        <v>511.33170000000001</v>
      </c>
      <c r="M20">
        <v>12.9</v>
      </c>
      <c r="N20">
        <v>0</v>
      </c>
      <c r="O20">
        <v>0</v>
      </c>
      <c r="P20">
        <v>10.5</v>
      </c>
      <c r="Q20">
        <v>0</v>
      </c>
      <c r="R20">
        <v>0</v>
      </c>
      <c r="S20">
        <v>0</v>
      </c>
      <c r="U20">
        <v>0</v>
      </c>
      <c r="V20">
        <v>0</v>
      </c>
      <c r="W20">
        <v>5605.4741999999997</v>
      </c>
      <c r="X20">
        <v>2.16</v>
      </c>
      <c r="Y20" s="71">
        <v>45084403.329170607</v>
      </c>
      <c r="Z20">
        <v>2493938.2999999998</v>
      </c>
      <c r="AA20">
        <v>47578341.629170604</v>
      </c>
      <c r="AB20">
        <v>8487.835271665439</v>
      </c>
      <c r="AC20">
        <v>32015802.629170604</v>
      </c>
      <c r="AD20">
        <v>47612276.868367851</v>
      </c>
      <c r="AE20">
        <v>0</v>
      </c>
      <c r="AF20">
        <v>335628.71</v>
      </c>
      <c r="AG20">
        <v>335628.71</v>
      </c>
      <c r="AH20">
        <v>265930.06</v>
      </c>
      <c r="AI20">
        <v>-69698.649999999994</v>
      </c>
      <c r="AJ20">
        <v>47913970.339170605</v>
      </c>
      <c r="AK20">
        <v>14.13</v>
      </c>
      <c r="AL20">
        <v>0</v>
      </c>
      <c r="AM20">
        <v>0</v>
      </c>
      <c r="AN20">
        <v>0</v>
      </c>
      <c r="AO20">
        <v>0</v>
      </c>
      <c r="AP20">
        <v>0</v>
      </c>
      <c r="AQ20">
        <v>478871.9545928319</v>
      </c>
      <c r="AR20">
        <v>0</v>
      </c>
      <c r="AS20">
        <v>10067641.997834122</v>
      </c>
      <c r="AT20">
        <v>5605474.1999999993</v>
      </c>
      <c r="AU20">
        <v>0</v>
      </c>
      <c r="AV20">
        <v>0</v>
      </c>
    </row>
    <row r="21" spans="1:48" x14ac:dyDescent="0.25">
      <c r="A21">
        <v>1930</v>
      </c>
      <c r="B21" t="s">
        <v>4408</v>
      </c>
      <c r="C21" t="s">
        <v>44</v>
      </c>
      <c r="D21" t="s">
        <v>92</v>
      </c>
      <c r="E21">
        <v>1902</v>
      </c>
      <c r="F21">
        <v>6594722</v>
      </c>
      <c r="G21">
        <v>0</v>
      </c>
      <c r="H21" s="70">
        <v>6594722</v>
      </c>
      <c r="I21" s="74">
        <v>2974.9</v>
      </c>
      <c r="J21">
        <v>1</v>
      </c>
      <c r="K21">
        <v>0</v>
      </c>
      <c r="L21">
        <v>322</v>
      </c>
      <c r="M21">
        <v>0</v>
      </c>
      <c r="N21">
        <v>0</v>
      </c>
      <c r="O21">
        <v>0</v>
      </c>
      <c r="P21">
        <v>2.5</v>
      </c>
      <c r="Q21">
        <v>0</v>
      </c>
      <c r="R21">
        <v>0</v>
      </c>
      <c r="S21">
        <v>0</v>
      </c>
      <c r="U21">
        <v>0</v>
      </c>
      <c r="V21">
        <v>0</v>
      </c>
      <c r="W21">
        <v>3410.1849999999999</v>
      </c>
      <c r="X21">
        <v>-1.0499999999999989</v>
      </c>
      <c r="Y21" s="71">
        <v>26944528.806843489</v>
      </c>
      <c r="Z21">
        <v>1100024.8</v>
      </c>
      <c r="AA21">
        <v>28044553.60684349</v>
      </c>
      <c r="AB21">
        <v>8223.7631116327975</v>
      </c>
      <c r="AC21">
        <v>21449831.60684349</v>
      </c>
      <c r="AD21">
        <v>28064834.878471762</v>
      </c>
      <c r="AE21">
        <v>0</v>
      </c>
      <c r="AF21">
        <v>0</v>
      </c>
      <c r="AG21">
        <v>0</v>
      </c>
      <c r="AH21">
        <v>72119.350000000006</v>
      </c>
      <c r="AI21">
        <v>72119.350000000006</v>
      </c>
      <c r="AJ21">
        <v>28044553.60684349</v>
      </c>
      <c r="AK21">
        <v>13.64</v>
      </c>
      <c r="AL21">
        <v>0</v>
      </c>
      <c r="AM21">
        <v>0</v>
      </c>
      <c r="AN21">
        <v>0</v>
      </c>
      <c r="AO21">
        <v>0</v>
      </c>
      <c r="AP21">
        <v>0</v>
      </c>
      <c r="AQ21">
        <v>222431.4204275407</v>
      </c>
      <c r="AR21">
        <v>0</v>
      </c>
      <c r="AS21">
        <v>5843339.5513686985</v>
      </c>
      <c r="AT21">
        <v>3410185</v>
      </c>
      <c r="AU21">
        <v>0</v>
      </c>
      <c r="AV21">
        <v>0</v>
      </c>
    </row>
    <row r="22" spans="1:48" x14ac:dyDescent="0.25">
      <c r="A22">
        <v>1931</v>
      </c>
      <c r="B22" t="s">
        <v>4409</v>
      </c>
      <c r="C22" t="s">
        <v>44</v>
      </c>
      <c r="D22" t="s">
        <v>102</v>
      </c>
      <c r="E22">
        <v>1902</v>
      </c>
      <c r="F22">
        <v>4491487</v>
      </c>
      <c r="G22">
        <v>0</v>
      </c>
      <c r="H22" s="70">
        <v>4491487</v>
      </c>
      <c r="I22" s="74">
        <v>1989.82</v>
      </c>
      <c r="J22">
        <v>1</v>
      </c>
      <c r="K22">
        <v>0</v>
      </c>
      <c r="L22">
        <v>218.8802</v>
      </c>
      <c r="M22">
        <v>12.7</v>
      </c>
      <c r="N22">
        <v>0</v>
      </c>
      <c r="O22">
        <v>0</v>
      </c>
      <c r="P22">
        <v>0.75</v>
      </c>
      <c r="Q22">
        <v>0</v>
      </c>
      <c r="R22">
        <v>0</v>
      </c>
      <c r="S22">
        <v>0</v>
      </c>
      <c r="U22">
        <v>0</v>
      </c>
      <c r="V22">
        <v>0</v>
      </c>
      <c r="W22">
        <v>2404.0812000000001</v>
      </c>
      <c r="X22">
        <v>-0.41000000000000014</v>
      </c>
      <c r="Y22" s="71">
        <v>19063043.261933547</v>
      </c>
      <c r="Z22">
        <v>791773.5</v>
      </c>
      <c r="AA22">
        <v>19854816.761933547</v>
      </c>
      <c r="AB22">
        <v>8258.7962344755852</v>
      </c>
      <c r="AC22">
        <v>15363329.761933547</v>
      </c>
      <c r="AD22">
        <v>19869165.602888543</v>
      </c>
      <c r="AE22">
        <v>0</v>
      </c>
      <c r="AF22">
        <v>126163.44</v>
      </c>
      <c r="AG22">
        <v>126163.44</v>
      </c>
      <c r="AH22">
        <v>174806.76</v>
      </c>
      <c r="AI22">
        <v>48643.32</v>
      </c>
      <c r="AJ22">
        <v>19980980.201933548</v>
      </c>
      <c r="AK22">
        <v>14.77</v>
      </c>
      <c r="AL22">
        <v>0</v>
      </c>
      <c r="AM22">
        <v>0</v>
      </c>
      <c r="AN22">
        <v>0</v>
      </c>
      <c r="AO22">
        <v>0</v>
      </c>
      <c r="AP22">
        <v>0</v>
      </c>
      <c r="AQ22">
        <v>212071.9686677462</v>
      </c>
      <c r="AR22">
        <v>0</v>
      </c>
      <c r="AS22">
        <v>4164279.4043867099</v>
      </c>
      <c r="AT22">
        <v>2404081.2000000002</v>
      </c>
      <c r="AU22">
        <v>0</v>
      </c>
      <c r="AV22">
        <v>0</v>
      </c>
    </row>
    <row r="23" spans="1:48" x14ac:dyDescent="0.25">
      <c r="A23">
        <v>1933</v>
      </c>
      <c r="B23" t="s">
        <v>4410</v>
      </c>
      <c r="C23" t="s">
        <v>21</v>
      </c>
      <c r="D23" t="s">
        <v>22</v>
      </c>
      <c r="E23">
        <v>2230</v>
      </c>
      <c r="F23">
        <v>8520877</v>
      </c>
      <c r="G23">
        <v>0</v>
      </c>
      <c r="H23" s="70">
        <v>8520877</v>
      </c>
      <c r="I23" s="74">
        <v>1872.42</v>
      </c>
      <c r="J23">
        <v>1</v>
      </c>
      <c r="K23">
        <v>0</v>
      </c>
      <c r="L23">
        <v>205.96619999999999</v>
      </c>
      <c r="M23">
        <v>12.2</v>
      </c>
      <c r="N23">
        <v>0</v>
      </c>
      <c r="O23">
        <v>0</v>
      </c>
      <c r="P23">
        <v>1</v>
      </c>
      <c r="Q23">
        <v>0</v>
      </c>
      <c r="R23">
        <v>0</v>
      </c>
      <c r="S23">
        <v>0</v>
      </c>
      <c r="U23">
        <v>0</v>
      </c>
      <c r="V23">
        <v>0</v>
      </c>
      <c r="W23">
        <v>2220.9472999999998</v>
      </c>
      <c r="X23">
        <v>2.2200000000000006</v>
      </c>
      <c r="Y23" s="71">
        <v>17868794.181510177</v>
      </c>
      <c r="Z23">
        <v>855092</v>
      </c>
      <c r="AA23">
        <v>18723886.181510177</v>
      </c>
      <c r="AB23">
        <v>8430.5855350598267</v>
      </c>
      <c r="AC23">
        <v>10203009.181510177</v>
      </c>
      <c r="AD23">
        <v>18737336.105651096</v>
      </c>
      <c r="AE23">
        <v>0</v>
      </c>
      <c r="AF23">
        <v>0</v>
      </c>
      <c r="AG23">
        <v>0</v>
      </c>
      <c r="AH23">
        <v>0</v>
      </c>
      <c r="AI23">
        <v>0</v>
      </c>
      <c r="AJ23">
        <v>18723886.181510177</v>
      </c>
      <c r="AK23">
        <v>11.96</v>
      </c>
      <c r="AL23">
        <v>0</v>
      </c>
      <c r="AM23">
        <v>0</v>
      </c>
      <c r="AN23">
        <v>0</v>
      </c>
      <c r="AO23">
        <v>0</v>
      </c>
      <c r="AP23">
        <v>0</v>
      </c>
      <c r="AQ23">
        <v>189440.85275085806</v>
      </c>
      <c r="AR23">
        <v>0</v>
      </c>
      <c r="AS23">
        <v>3915795.6363020353</v>
      </c>
      <c r="AT23">
        <v>2220947.2999999998</v>
      </c>
      <c r="AU23">
        <v>0</v>
      </c>
      <c r="AV23">
        <v>0</v>
      </c>
    </row>
    <row r="24" spans="1:48" x14ac:dyDescent="0.25">
      <c r="A24">
        <v>1934</v>
      </c>
      <c r="B24" t="s">
        <v>4411</v>
      </c>
      <c r="C24" t="s">
        <v>21</v>
      </c>
      <c r="D24" t="s">
        <v>126</v>
      </c>
      <c r="E24">
        <v>2230</v>
      </c>
      <c r="F24">
        <v>4256590</v>
      </c>
      <c r="G24">
        <v>-1645572.9128366425</v>
      </c>
      <c r="H24" s="70">
        <v>2611017.0871633575</v>
      </c>
      <c r="I24" s="74">
        <v>138.91999999999999</v>
      </c>
      <c r="J24">
        <v>1</v>
      </c>
      <c r="K24">
        <v>0</v>
      </c>
      <c r="L24">
        <v>15.2812</v>
      </c>
      <c r="M24">
        <v>9.5</v>
      </c>
      <c r="N24">
        <v>0</v>
      </c>
      <c r="O24">
        <v>0</v>
      </c>
      <c r="P24">
        <v>0.5</v>
      </c>
      <c r="Q24">
        <v>0</v>
      </c>
      <c r="R24">
        <v>0</v>
      </c>
      <c r="S24">
        <v>0</v>
      </c>
      <c r="U24">
        <v>0</v>
      </c>
      <c r="V24">
        <v>0</v>
      </c>
      <c r="W24">
        <v>300.48390000000001</v>
      </c>
      <c r="X24">
        <v>-4.55</v>
      </c>
      <c r="Y24" s="71">
        <v>2327745.6871633576</v>
      </c>
      <c r="Z24">
        <v>283271.40000000002</v>
      </c>
      <c r="AA24">
        <v>2611017.0871633575</v>
      </c>
      <c r="AB24">
        <v>8689.3743297506371</v>
      </c>
      <c r="AC24">
        <v>0</v>
      </c>
      <c r="AD24">
        <v>2612769.1921231924</v>
      </c>
      <c r="AE24">
        <v>0</v>
      </c>
      <c r="AF24">
        <v>0</v>
      </c>
      <c r="AG24">
        <v>0</v>
      </c>
      <c r="AH24">
        <v>0</v>
      </c>
      <c r="AI24">
        <v>0</v>
      </c>
      <c r="AJ24">
        <v>2611017.0871633575</v>
      </c>
      <c r="AK24">
        <v>11.96</v>
      </c>
      <c r="AL24">
        <v>46.69</v>
      </c>
      <c r="AM24">
        <v>46.69</v>
      </c>
      <c r="AN24">
        <v>9810.12945512646</v>
      </c>
      <c r="AO24">
        <v>8960.6766587135644</v>
      </c>
      <c r="AP24">
        <v>-849.45</v>
      </c>
      <c r="AQ24">
        <v>15078.750174842533</v>
      </c>
      <c r="AR24">
        <v>0</v>
      </c>
      <c r="AS24">
        <v>578857.69743267156</v>
      </c>
      <c r="AT24">
        <v>300483.90000000002</v>
      </c>
      <c r="AU24">
        <v>0</v>
      </c>
      <c r="AV24">
        <v>0</v>
      </c>
    </row>
    <row r="25" spans="1:48" x14ac:dyDescent="0.25">
      <c r="A25">
        <v>1935</v>
      </c>
      <c r="B25" t="s">
        <v>4412</v>
      </c>
      <c r="C25" t="s">
        <v>21</v>
      </c>
      <c r="D25" t="s">
        <v>210</v>
      </c>
      <c r="E25">
        <v>2230</v>
      </c>
      <c r="F25">
        <v>16632846</v>
      </c>
      <c r="G25">
        <v>-85385.847059652209</v>
      </c>
      <c r="H25" s="70">
        <v>16547460.152940348</v>
      </c>
      <c r="I25" s="74">
        <v>1632.36</v>
      </c>
      <c r="J25">
        <v>1</v>
      </c>
      <c r="K25">
        <v>0</v>
      </c>
      <c r="L25">
        <v>179.55959999999999</v>
      </c>
      <c r="M25">
        <v>21.4</v>
      </c>
      <c r="N25">
        <v>0</v>
      </c>
      <c r="O25">
        <v>0</v>
      </c>
      <c r="P25">
        <v>2.75</v>
      </c>
      <c r="Q25">
        <v>0</v>
      </c>
      <c r="R25">
        <v>0</v>
      </c>
      <c r="S25">
        <v>0</v>
      </c>
      <c r="U25">
        <v>0</v>
      </c>
      <c r="V25">
        <v>0</v>
      </c>
      <c r="W25">
        <v>1980.9595999999999</v>
      </c>
      <c r="X25">
        <v>1.9800000000000004</v>
      </c>
      <c r="Y25" s="71">
        <v>15916963.852940347</v>
      </c>
      <c r="Z25">
        <v>630496.29999999993</v>
      </c>
      <c r="AA25">
        <v>16547460.152940348</v>
      </c>
      <c r="AB25">
        <v>8353.2547321713919</v>
      </c>
      <c r="AC25">
        <v>0</v>
      </c>
      <c r="AD25">
        <v>16559440.925352922</v>
      </c>
      <c r="AE25">
        <v>0</v>
      </c>
      <c r="AF25">
        <v>0</v>
      </c>
      <c r="AG25">
        <v>0</v>
      </c>
      <c r="AH25">
        <v>0</v>
      </c>
      <c r="AI25">
        <v>0</v>
      </c>
      <c r="AJ25">
        <v>16547460.152940348</v>
      </c>
      <c r="AK25">
        <v>11.96</v>
      </c>
      <c r="AL25">
        <v>0</v>
      </c>
      <c r="AM25">
        <v>0</v>
      </c>
      <c r="AN25">
        <v>0</v>
      </c>
      <c r="AO25">
        <v>0</v>
      </c>
      <c r="AP25">
        <v>0</v>
      </c>
      <c r="AQ25">
        <v>159422.65233271226</v>
      </c>
      <c r="AR25">
        <v>1271811.04</v>
      </c>
      <c r="AS25">
        <v>3435591.2905880697</v>
      </c>
      <c r="AT25">
        <v>1980959.5999999999</v>
      </c>
      <c r="AU25">
        <v>1271811.04</v>
      </c>
      <c r="AV25">
        <v>0</v>
      </c>
    </row>
    <row r="26" spans="1:48" x14ac:dyDescent="0.25">
      <c r="A26">
        <v>1936</v>
      </c>
      <c r="B26" t="s">
        <v>4413</v>
      </c>
      <c r="C26" t="s">
        <v>21</v>
      </c>
      <c r="D26" t="s">
        <v>241</v>
      </c>
      <c r="E26">
        <v>2230</v>
      </c>
      <c r="F26">
        <v>5022657</v>
      </c>
      <c r="G26">
        <v>0</v>
      </c>
      <c r="H26" s="70">
        <v>5022657</v>
      </c>
      <c r="I26" s="74">
        <v>1013.8</v>
      </c>
      <c r="J26">
        <v>1</v>
      </c>
      <c r="K26">
        <v>0</v>
      </c>
      <c r="L26">
        <v>111.518</v>
      </c>
      <c r="M26">
        <v>8</v>
      </c>
      <c r="N26">
        <v>0</v>
      </c>
      <c r="O26">
        <v>0</v>
      </c>
      <c r="P26">
        <v>1.75</v>
      </c>
      <c r="Q26">
        <v>0</v>
      </c>
      <c r="R26">
        <v>0</v>
      </c>
      <c r="S26">
        <v>0</v>
      </c>
      <c r="U26">
        <v>0</v>
      </c>
      <c r="V26">
        <v>0</v>
      </c>
      <c r="W26">
        <v>1247.6780000000001</v>
      </c>
      <c r="X26">
        <v>-0.96999999999999886</v>
      </c>
      <c r="Y26" s="71">
        <v>9862551.4035199881</v>
      </c>
      <c r="Z26">
        <v>547546.29999999993</v>
      </c>
      <c r="AA26">
        <v>10410097.703519989</v>
      </c>
      <c r="AB26">
        <v>8343.5771918074915</v>
      </c>
      <c r="AC26">
        <v>5387440.7035199888</v>
      </c>
      <c r="AD26">
        <v>10417521.291640475</v>
      </c>
      <c r="AE26">
        <v>1458</v>
      </c>
      <c r="AF26">
        <v>0</v>
      </c>
      <c r="AG26">
        <v>0</v>
      </c>
      <c r="AH26">
        <v>0</v>
      </c>
      <c r="AI26">
        <v>0</v>
      </c>
      <c r="AJ26">
        <v>10411555.703519989</v>
      </c>
      <c r="AK26">
        <v>11.96</v>
      </c>
      <c r="AL26">
        <v>273.43</v>
      </c>
      <c r="AM26">
        <v>273.43</v>
      </c>
      <c r="AN26">
        <v>49266.254516404311</v>
      </c>
      <c r="AO26">
        <v>52476.286545128503</v>
      </c>
      <c r="AP26">
        <v>3210.03</v>
      </c>
      <c r="AQ26">
        <v>99568.414253194045</v>
      </c>
      <c r="AR26">
        <v>0</v>
      </c>
      <c r="AS26">
        <v>2191820.4007039978</v>
      </c>
      <c r="AT26">
        <v>1247678</v>
      </c>
      <c r="AU26">
        <v>0</v>
      </c>
      <c r="AV26">
        <v>0</v>
      </c>
    </row>
    <row r="27" spans="1:48" x14ac:dyDescent="0.25">
      <c r="A27">
        <v>2262</v>
      </c>
      <c r="B27" t="s">
        <v>4414</v>
      </c>
      <c r="C27" t="s">
        <v>21</v>
      </c>
      <c r="D27" t="s">
        <v>135</v>
      </c>
      <c r="E27">
        <v>2230</v>
      </c>
      <c r="F27">
        <v>2011217</v>
      </c>
      <c r="G27">
        <v>0</v>
      </c>
      <c r="H27" s="70">
        <v>2011217</v>
      </c>
      <c r="I27" s="74">
        <v>495.4</v>
      </c>
      <c r="J27">
        <v>1</v>
      </c>
      <c r="K27">
        <v>0</v>
      </c>
      <c r="L27">
        <v>54.494</v>
      </c>
      <c r="M27">
        <v>12.8</v>
      </c>
      <c r="N27">
        <v>0</v>
      </c>
      <c r="O27">
        <v>0</v>
      </c>
      <c r="P27">
        <v>1.5</v>
      </c>
      <c r="Q27">
        <v>0</v>
      </c>
      <c r="R27">
        <v>0</v>
      </c>
      <c r="S27">
        <v>0</v>
      </c>
      <c r="U27">
        <v>0</v>
      </c>
      <c r="V27">
        <v>0</v>
      </c>
      <c r="W27">
        <v>665.62649999999996</v>
      </c>
      <c r="X27">
        <v>-3.09</v>
      </c>
      <c r="Y27" s="71">
        <v>5199288.747428379</v>
      </c>
      <c r="Z27">
        <v>261965.9</v>
      </c>
      <c r="AA27">
        <v>5461254.6474283794</v>
      </c>
      <c r="AB27">
        <v>8204.6833283055585</v>
      </c>
      <c r="AC27">
        <v>3450037.6474283794</v>
      </c>
      <c r="AD27">
        <v>5465168.1761494167</v>
      </c>
      <c r="AE27">
        <v>0</v>
      </c>
      <c r="AF27">
        <v>0</v>
      </c>
      <c r="AG27">
        <v>0</v>
      </c>
      <c r="AH27">
        <v>0</v>
      </c>
      <c r="AI27">
        <v>0</v>
      </c>
      <c r="AJ27">
        <v>5461254.6474283794</v>
      </c>
      <c r="AK27">
        <v>11.27</v>
      </c>
      <c r="AL27">
        <v>134.15</v>
      </c>
      <c r="AM27">
        <v>134.15</v>
      </c>
      <c r="AN27">
        <v>25082.309009810509</v>
      </c>
      <c r="AO27">
        <v>25745.872216029657</v>
      </c>
      <c r="AP27">
        <v>663.56</v>
      </c>
      <c r="AQ27">
        <v>49672.534250674937</v>
      </c>
      <c r="AR27">
        <v>0</v>
      </c>
      <c r="AS27">
        <v>1144644.109485676</v>
      </c>
      <c r="AT27">
        <v>665626.5</v>
      </c>
      <c r="AU27">
        <v>0</v>
      </c>
      <c r="AV27">
        <v>0</v>
      </c>
    </row>
    <row r="28" spans="1:48" x14ac:dyDescent="0.25">
      <c r="A28">
        <v>1944</v>
      </c>
      <c r="B28" t="s">
        <v>4415</v>
      </c>
      <c r="C28" t="s">
        <v>57</v>
      </c>
      <c r="D28" t="s">
        <v>208</v>
      </c>
      <c r="E28">
        <v>2230</v>
      </c>
      <c r="F28">
        <v>10245433</v>
      </c>
      <c r="G28">
        <v>0</v>
      </c>
      <c r="H28" s="70">
        <v>10245433</v>
      </c>
      <c r="I28" s="74">
        <v>2410.4899999999998</v>
      </c>
      <c r="J28">
        <v>1</v>
      </c>
      <c r="K28">
        <v>0</v>
      </c>
      <c r="L28">
        <v>265.15390000000002</v>
      </c>
      <c r="M28">
        <v>7.5</v>
      </c>
      <c r="N28">
        <v>0</v>
      </c>
      <c r="O28">
        <v>0</v>
      </c>
      <c r="P28">
        <v>3.25</v>
      </c>
      <c r="Q28">
        <v>0</v>
      </c>
      <c r="R28">
        <v>0</v>
      </c>
      <c r="S28">
        <v>0</v>
      </c>
      <c r="U28">
        <v>0</v>
      </c>
      <c r="V28">
        <v>0</v>
      </c>
      <c r="W28">
        <v>2798.7588999999998</v>
      </c>
      <c r="X28">
        <v>-2.4299999999999997</v>
      </c>
      <c r="Y28" s="71">
        <v>21943001.514300197</v>
      </c>
      <c r="Z28">
        <v>1334823.7</v>
      </c>
      <c r="AA28">
        <v>23277825.214300197</v>
      </c>
      <c r="AB28">
        <v>8317.1956020578255</v>
      </c>
      <c r="AC28">
        <v>13032392.214300197</v>
      </c>
      <c r="AD28">
        <v>23294341.813170467</v>
      </c>
      <c r="AE28">
        <v>14048</v>
      </c>
      <c r="AF28">
        <v>91755.23</v>
      </c>
      <c r="AG28">
        <v>91755.23</v>
      </c>
      <c r="AH28">
        <v>92400.44</v>
      </c>
      <c r="AI28">
        <v>645.21</v>
      </c>
      <c r="AJ28">
        <v>23383628.444300197</v>
      </c>
      <c r="AK28">
        <v>13.96</v>
      </c>
      <c r="AL28">
        <v>0</v>
      </c>
      <c r="AM28">
        <v>0</v>
      </c>
      <c r="AN28">
        <v>0</v>
      </c>
      <c r="AO28">
        <v>0</v>
      </c>
      <c r="AP28">
        <v>0</v>
      </c>
      <c r="AQ28">
        <v>242750.74467069987</v>
      </c>
      <c r="AR28">
        <v>0</v>
      </c>
      <c r="AS28">
        <v>4943819.4708600398</v>
      </c>
      <c r="AT28">
        <v>2798758.9</v>
      </c>
      <c r="AU28">
        <v>0</v>
      </c>
      <c r="AV28">
        <v>0</v>
      </c>
    </row>
    <row r="29" spans="1:48" x14ac:dyDescent="0.25">
      <c r="A29">
        <v>1945</v>
      </c>
      <c r="B29" t="s">
        <v>4416</v>
      </c>
      <c r="C29" t="s">
        <v>57</v>
      </c>
      <c r="D29" t="s">
        <v>58</v>
      </c>
      <c r="E29">
        <v>2230</v>
      </c>
      <c r="F29">
        <v>3741219</v>
      </c>
      <c r="G29">
        <v>0</v>
      </c>
      <c r="H29" s="70">
        <v>3741219</v>
      </c>
      <c r="I29" s="74">
        <v>712.04</v>
      </c>
      <c r="J29">
        <v>1</v>
      </c>
      <c r="K29">
        <v>0</v>
      </c>
      <c r="L29">
        <v>78.324399999999997</v>
      </c>
      <c r="M29">
        <v>40.1</v>
      </c>
      <c r="N29">
        <v>0</v>
      </c>
      <c r="O29">
        <v>0</v>
      </c>
      <c r="P29">
        <v>1.5</v>
      </c>
      <c r="Q29">
        <v>0</v>
      </c>
      <c r="R29">
        <v>0</v>
      </c>
      <c r="S29">
        <v>0</v>
      </c>
      <c r="U29">
        <v>0</v>
      </c>
      <c r="V29">
        <v>0</v>
      </c>
      <c r="W29">
        <v>946.1694</v>
      </c>
      <c r="X29">
        <v>-3.49</v>
      </c>
      <c r="Y29" s="71">
        <v>7373932.6075751772</v>
      </c>
      <c r="Z29">
        <v>753208</v>
      </c>
      <c r="AA29">
        <v>8127140.6075751772</v>
      </c>
      <c r="AB29">
        <v>8589.5196014320245</v>
      </c>
      <c r="AC29">
        <v>4385921.6075751772</v>
      </c>
      <c r="AD29">
        <v>8132691.0008017533</v>
      </c>
      <c r="AE29">
        <v>0</v>
      </c>
      <c r="AF29">
        <v>6881.64</v>
      </c>
      <c r="AG29">
        <v>6881.64</v>
      </c>
      <c r="AH29">
        <v>38371.86</v>
      </c>
      <c r="AI29">
        <v>31490.22</v>
      </c>
      <c r="AJ29">
        <v>8134022.2475751769</v>
      </c>
      <c r="AK29">
        <v>17.88</v>
      </c>
      <c r="AL29">
        <v>216.47</v>
      </c>
      <c r="AM29">
        <v>216.47</v>
      </c>
      <c r="AN29">
        <v>44643.937880906131</v>
      </c>
      <c r="AO29">
        <v>41544.606474870961</v>
      </c>
      <c r="AP29">
        <v>-3099.33</v>
      </c>
      <c r="AQ29">
        <v>71756.524206485265</v>
      </c>
      <c r="AR29">
        <v>0</v>
      </c>
      <c r="AS29">
        <v>1783744.0935150357</v>
      </c>
      <c r="AT29">
        <v>946169.4</v>
      </c>
      <c r="AU29">
        <v>0</v>
      </c>
      <c r="AV29">
        <v>0</v>
      </c>
    </row>
    <row r="30" spans="1:48" x14ac:dyDescent="0.25">
      <c r="A30">
        <v>1946</v>
      </c>
      <c r="B30" t="s">
        <v>4417</v>
      </c>
      <c r="C30" t="s">
        <v>57</v>
      </c>
      <c r="D30" t="s">
        <v>199</v>
      </c>
      <c r="E30">
        <v>2230</v>
      </c>
      <c r="F30">
        <v>4147534</v>
      </c>
      <c r="G30">
        <v>0</v>
      </c>
      <c r="H30" s="70">
        <v>4147534</v>
      </c>
      <c r="I30" s="74">
        <v>891.68</v>
      </c>
      <c r="J30">
        <v>1</v>
      </c>
      <c r="K30">
        <v>0</v>
      </c>
      <c r="L30">
        <v>98.084800000000001</v>
      </c>
      <c r="M30">
        <v>8.1</v>
      </c>
      <c r="N30">
        <v>0</v>
      </c>
      <c r="O30">
        <v>0</v>
      </c>
      <c r="P30">
        <v>2</v>
      </c>
      <c r="Q30">
        <v>0</v>
      </c>
      <c r="R30">
        <v>0</v>
      </c>
      <c r="S30">
        <v>0</v>
      </c>
      <c r="U30">
        <v>0</v>
      </c>
      <c r="V30">
        <v>0</v>
      </c>
      <c r="W30">
        <v>1061.1013</v>
      </c>
      <c r="X30">
        <v>-3.4699999999999989</v>
      </c>
      <c r="Y30" s="71">
        <v>8270586.6977753211</v>
      </c>
      <c r="Z30">
        <v>984198.4</v>
      </c>
      <c r="AA30">
        <v>9254785.0977753215</v>
      </c>
      <c r="AB30">
        <v>8721.8676461666018</v>
      </c>
      <c r="AC30">
        <v>5107251.0977753215</v>
      </c>
      <c r="AD30">
        <v>9261010.4066885021</v>
      </c>
      <c r="AE30">
        <v>0</v>
      </c>
      <c r="AF30">
        <v>11469.4</v>
      </c>
      <c r="AG30">
        <v>11469.4</v>
      </c>
      <c r="AH30">
        <v>20037.72</v>
      </c>
      <c r="AI30">
        <v>8568.32</v>
      </c>
      <c r="AJ30">
        <v>9266254.4977753218</v>
      </c>
      <c r="AK30">
        <v>17.36</v>
      </c>
      <c r="AL30">
        <v>275.5</v>
      </c>
      <c r="AM30">
        <v>275.5</v>
      </c>
      <c r="AN30">
        <v>52403.907257112769</v>
      </c>
      <c r="AO30">
        <v>52873.55792408625</v>
      </c>
      <c r="AP30">
        <v>469.65</v>
      </c>
      <c r="AQ30">
        <v>92950.537387947246</v>
      </c>
      <c r="AR30">
        <v>0</v>
      </c>
      <c r="AS30">
        <v>2051804.2435550645</v>
      </c>
      <c r="AT30">
        <v>1061101.3</v>
      </c>
      <c r="AU30">
        <v>0</v>
      </c>
      <c r="AV30">
        <v>0</v>
      </c>
    </row>
    <row r="31" spans="1:48" x14ac:dyDescent="0.25">
      <c r="A31">
        <v>1947</v>
      </c>
      <c r="B31" t="s">
        <v>4418</v>
      </c>
      <c r="C31" t="s">
        <v>57</v>
      </c>
      <c r="D31" t="s">
        <v>239</v>
      </c>
      <c r="E31">
        <v>2230</v>
      </c>
      <c r="F31">
        <v>4063515</v>
      </c>
      <c r="G31">
        <v>0</v>
      </c>
      <c r="H31" s="70">
        <v>4063515</v>
      </c>
      <c r="I31" s="74">
        <v>531.61</v>
      </c>
      <c r="J31">
        <v>1</v>
      </c>
      <c r="K31">
        <v>0</v>
      </c>
      <c r="L31">
        <v>58.4771</v>
      </c>
      <c r="M31">
        <v>28.5</v>
      </c>
      <c r="N31">
        <v>0</v>
      </c>
      <c r="O31">
        <v>0</v>
      </c>
      <c r="P31">
        <v>0.75</v>
      </c>
      <c r="Q31">
        <v>0</v>
      </c>
      <c r="R31">
        <v>0</v>
      </c>
      <c r="S31">
        <v>0</v>
      </c>
      <c r="U31">
        <v>0</v>
      </c>
      <c r="V31">
        <v>0</v>
      </c>
      <c r="W31">
        <v>757.78710000000001</v>
      </c>
      <c r="X31">
        <v>1.3399999999999999</v>
      </c>
      <c r="Y31" s="71">
        <v>6067388.0245461492</v>
      </c>
      <c r="Z31">
        <v>632948.80000000005</v>
      </c>
      <c r="AA31">
        <v>6700336.824546149</v>
      </c>
      <c r="AB31">
        <v>8841.977944129887</v>
      </c>
      <c r="AC31">
        <v>2636821.824546149</v>
      </c>
      <c r="AD31">
        <v>6704903.7756137317</v>
      </c>
      <c r="AE31">
        <v>0</v>
      </c>
      <c r="AF31">
        <v>18351.05</v>
      </c>
      <c r="AG31">
        <v>18351.05</v>
      </c>
      <c r="AH31">
        <v>56587.67</v>
      </c>
      <c r="AI31">
        <v>38236.620000000003</v>
      </c>
      <c r="AJ31">
        <v>6718687.8745461488</v>
      </c>
      <c r="AK31">
        <v>11.54</v>
      </c>
      <c r="AL31">
        <v>172.14</v>
      </c>
      <c r="AM31">
        <v>172.14</v>
      </c>
      <c r="AN31">
        <v>34028.118210263208</v>
      </c>
      <c r="AO31">
        <v>33036.857571877335</v>
      </c>
      <c r="AP31">
        <v>-991.26</v>
      </c>
      <c r="AQ31">
        <v>54495.835806906718</v>
      </c>
      <c r="AR31">
        <v>0</v>
      </c>
      <c r="AS31">
        <v>1477974.6589092298</v>
      </c>
      <c r="AT31">
        <v>757787.1</v>
      </c>
      <c r="AU31">
        <v>0</v>
      </c>
      <c r="AV31">
        <v>0</v>
      </c>
    </row>
    <row r="32" spans="1:48" x14ac:dyDescent="0.25">
      <c r="A32">
        <v>1948</v>
      </c>
      <c r="B32" t="s">
        <v>4419</v>
      </c>
      <c r="C32" t="s">
        <v>57</v>
      </c>
      <c r="D32" t="s">
        <v>225</v>
      </c>
      <c r="E32">
        <v>2230</v>
      </c>
      <c r="F32">
        <v>10135838</v>
      </c>
      <c r="G32">
        <v>0</v>
      </c>
      <c r="H32" s="70">
        <v>10135838</v>
      </c>
      <c r="I32" s="74">
        <v>2842.87</v>
      </c>
      <c r="J32">
        <v>1</v>
      </c>
      <c r="K32">
        <v>0</v>
      </c>
      <c r="L32">
        <v>312.71570000000003</v>
      </c>
      <c r="M32">
        <v>56.4</v>
      </c>
      <c r="N32">
        <v>0</v>
      </c>
      <c r="O32">
        <v>0</v>
      </c>
      <c r="P32">
        <v>8.75</v>
      </c>
      <c r="Q32">
        <v>0</v>
      </c>
      <c r="R32">
        <v>0</v>
      </c>
      <c r="S32">
        <v>0</v>
      </c>
      <c r="U32">
        <v>0</v>
      </c>
      <c r="V32">
        <v>0</v>
      </c>
      <c r="W32">
        <v>3441.0241000000001</v>
      </c>
      <c r="X32">
        <v>0.60000000000000142</v>
      </c>
      <c r="Y32" s="71">
        <v>27438881.938016504</v>
      </c>
      <c r="Z32">
        <v>1173733.3999999999</v>
      </c>
      <c r="AA32">
        <v>28612615.338016503</v>
      </c>
      <c r="AB32">
        <v>8315.1452900363292</v>
      </c>
      <c r="AC32">
        <v>18476777.338016503</v>
      </c>
      <c r="AD32">
        <v>28633268.711536236</v>
      </c>
      <c r="AE32">
        <v>0</v>
      </c>
      <c r="AF32">
        <v>114694.04</v>
      </c>
      <c r="AG32">
        <v>114694.04</v>
      </c>
      <c r="AH32">
        <v>145743.93</v>
      </c>
      <c r="AI32">
        <v>31049.89</v>
      </c>
      <c r="AJ32">
        <v>28727309.378016502</v>
      </c>
      <c r="AK32">
        <v>13.79</v>
      </c>
      <c r="AL32">
        <v>0</v>
      </c>
      <c r="AM32">
        <v>0</v>
      </c>
      <c r="AN32">
        <v>0</v>
      </c>
      <c r="AO32">
        <v>0</v>
      </c>
      <c r="AP32">
        <v>0</v>
      </c>
      <c r="AQ32">
        <v>297330.15704946377</v>
      </c>
      <c r="AR32">
        <v>0</v>
      </c>
      <c r="AS32">
        <v>5986418.5336033003</v>
      </c>
      <c r="AT32">
        <v>3441024.1</v>
      </c>
      <c r="AU32">
        <v>0</v>
      </c>
      <c r="AV32">
        <v>0</v>
      </c>
    </row>
    <row r="33" spans="1:48" x14ac:dyDescent="0.25">
      <c r="A33">
        <v>1964</v>
      </c>
      <c r="B33" t="s">
        <v>4420</v>
      </c>
      <c r="C33" t="s">
        <v>27</v>
      </c>
      <c r="D33" t="s">
        <v>62</v>
      </c>
      <c r="E33">
        <v>1949</v>
      </c>
      <c r="F33">
        <v>2354105</v>
      </c>
      <c r="G33">
        <v>0</v>
      </c>
      <c r="H33" s="70">
        <v>2354105</v>
      </c>
      <c r="I33" s="74">
        <v>1225.56</v>
      </c>
      <c r="J33">
        <v>1</v>
      </c>
      <c r="K33">
        <v>0</v>
      </c>
      <c r="L33">
        <v>134.8116</v>
      </c>
      <c r="M33">
        <v>0.7</v>
      </c>
      <c r="N33">
        <v>0</v>
      </c>
      <c r="O33">
        <v>0</v>
      </c>
      <c r="P33">
        <v>2.75</v>
      </c>
      <c r="Q33">
        <v>0</v>
      </c>
      <c r="R33">
        <v>0</v>
      </c>
      <c r="S33">
        <v>0</v>
      </c>
      <c r="U33">
        <v>0</v>
      </c>
      <c r="V33">
        <v>0</v>
      </c>
      <c r="W33">
        <v>1516.6815999999999</v>
      </c>
      <c r="X33">
        <v>-2.41</v>
      </c>
      <c r="Y33" s="71">
        <v>11892519.605029581</v>
      </c>
      <c r="Z33">
        <v>433904.8</v>
      </c>
      <c r="AA33">
        <v>12326424.405029582</v>
      </c>
      <c r="AB33">
        <v>8127.2327725407777</v>
      </c>
      <c r="AC33">
        <v>9972319.4050295819</v>
      </c>
      <c r="AD33">
        <v>12335375.959617274</v>
      </c>
      <c r="AE33">
        <v>1440</v>
      </c>
      <c r="AF33">
        <v>80285.83</v>
      </c>
      <c r="AG33">
        <v>80285.83</v>
      </c>
      <c r="AH33">
        <v>155487.98000000001</v>
      </c>
      <c r="AI33">
        <v>75202.149999999994</v>
      </c>
      <c r="AJ33">
        <v>12408150.235029582</v>
      </c>
      <c r="AK33">
        <v>13.39</v>
      </c>
      <c r="AL33">
        <v>215.56</v>
      </c>
      <c r="AM33">
        <v>215.56</v>
      </c>
      <c r="AN33">
        <v>39505.298642506554</v>
      </c>
      <c r="AO33">
        <v>41369.960602962004</v>
      </c>
      <c r="AP33">
        <v>1864.66</v>
      </c>
      <c r="AQ33">
        <v>106459.06370953898</v>
      </c>
      <c r="AR33">
        <v>0</v>
      </c>
      <c r="AS33">
        <v>2583451.4370059166</v>
      </c>
      <c r="AT33">
        <v>1516681.5999999999</v>
      </c>
      <c r="AU33">
        <v>0</v>
      </c>
      <c r="AV33">
        <v>0</v>
      </c>
    </row>
    <row r="34" spans="1:48" x14ac:dyDescent="0.25">
      <c r="A34">
        <v>1965</v>
      </c>
      <c r="B34" t="s">
        <v>4421</v>
      </c>
      <c r="C34" t="s">
        <v>27</v>
      </c>
      <c r="D34" t="s">
        <v>61</v>
      </c>
      <c r="E34">
        <v>1949</v>
      </c>
      <c r="F34">
        <v>8927650</v>
      </c>
      <c r="G34">
        <v>0</v>
      </c>
      <c r="H34" s="70">
        <v>8927650</v>
      </c>
      <c r="I34" s="74">
        <v>3213.37</v>
      </c>
      <c r="J34">
        <v>1</v>
      </c>
      <c r="K34">
        <v>0</v>
      </c>
      <c r="L34">
        <v>353.47070000000002</v>
      </c>
      <c r="M34">
        <v>73.400000000000006</v>
      </c>
      <c r="N34">
        <v>0</v>
      </c>
      <c r="O34">
        <v>0</v>
      </c>
      <c r="P34">
        <v>15</v>
      </c>
      <c r="Q34">
        <v>0</v>
      </c>
      <c r="R34">
        <v>0</v>
      </c>
      <c r="S34">
        <v>0</v>
      </c>
      <c r="U34">
        <v>0</v>
      </c>
      <c r="V34">
        <v>0</v>
      </c>
      <c r="W34">
        <v>3896.2718</v>
      </c>
      <c r="X34">
        <v>-0.36999999999999922</v>
      </c>
      <c r="Y34" s="71">
        <v>30902176.297542874</v>
      </c>
      <c r="Z34">
        <v>1525879.5999999999</v>
      </c>
      <c r="AA34">
        <v>32428055.897542875</v>
      </c>
      <c r="AB34">
        <v>8322.8423380378335</v>
      </c>
      <c r="AC34">
        <v>23500405.897542875</v>
      </c>
      <c r="AD34">
        <v>32451316.108767498</v>
      </c>
      <c r="AE34">
        <v>0</v>
      </c>
      <c r="AF34">
        <v>114289.4</v>
      </c>
      <c r="AG34">
        <v>114289.4</v>
      </c>
      <c r="AH34">
        <v>195965.31</v>
      </c>
      <c r="AI34">
        <v>81675.91</v>
      </c>
      <c r="AJ34">
        <v>32542345.297542874</v>
      </c>
      <c r="AK34">
        <v>15.6</v>
      </c>
      <c r="AL34">
        <v>0</v>
      </c>
      <c r="AM34">
        <v>0</v>
      </c>
      <c r="AN34">
        <v>0</v>
      </c>
      <c r="AO34">
        <v>0</v>
      </c>
      <c r="AP34">
        <v>0</v>
      </c>
      <c r="AQ34">
        <v>303546.84179294377</v>
      </c>
      <c r="AR34">
        <v>0</v>
      </c>
      <c r="AS34">
        <v>6829980.1615085751</v>
      </c>
      <c r="AT34">
        <v>3896271.8</v>
      </c>
      <c r="AU34">
        <v>0</v>
      </c>
      <c r="AV34">
        <v>0</v>
      </c>
    </row>
    <row r="35" spans="1:48" x14ac:dyDescent="0.25">
      <c r="A35">
        <v>1966</v>
      </c>
      <c r="B35" t="s">
        <v>4422</v>
      </c>
      <c r="C35" t="s">
        <v>27</v>
      </c>
      <c r="D35" t="s">
        <v>165</v>
      </c>
      <c r="E35">
        <v>1949</v>
      </c>
      <c r="F35">
        <v>5781870</v>
      </c>
      <c r="G35">
        <v>0</v>
      </c>
      <c r="H35" s="70">
        <v>5781870</v>
      </c>
      <c r="I35" s="74">
        <v>4226.22</v>
      </c>
      <c r="J35">
        <v>1</v>
      </c>
      <c r="K35">
        <v>0</v>
      </c>
      <c r="L35">
        <v>464.88420000000002</v>
      </c>
      <c r="M35">
        <v>14.9</v>
      </c>
      <c r="N35">
        <v>0</v>
      </c>
      <c r="O35">
        <v>0</v>
      </c>
      <c r="P35">
        <v>8.5</v>
      </c>
      <c r="Q35">
        <v>0</v>
      </c>
      <c r="R35">
        <v>0</v>
      </c>
      <c r="S35">
        <v>0</v>
      </c>
      <c r="U35">
        <v>0</v>
      </c>
      <c r="V35">
        <v>0</v>
      </c>
      <c r="W35">
        <v>4884.4768000000004</v>
      </c>
      <c r="X35">
        <v>-1.2799999999999994</v>
      </c>
      <c r="Y35" s="71">
        <v>38543589.531952284</v>
      </c>
      <c r="Z35">
        <v>1084952.3999999999</v>
      </c>
      <c r="AA35">
        <v>39628541.931952283</v>
      </c>
      <c r="AB35">
        <v>8113.1600281021456</v>
      </c>
      <c r="AC35">
        <v>33846671.931952283</v>
      </c>
      <c r="AD35">
        <v>39657553.870310158</v>
      </c>
      <c r="AE35">
        <v>0</v>
      </c>
      <c r="AF35">
        <v>91755.23</v>
      </c>
      <c r="AG35">
        <v>91755.23</v>
      </c>
      <c r="AH35">
        <v>20569.86</v>
      </c>
      <c r="AI35">
        <v>-71185.37</v>
      </c>
      <c r="AJ35">
        <v>39720297.16195228</v>
      </c>
      <c r="AK35">
        <v>16.16</v>
      </c>
      <c r="AL35">
        <v>0</v>
      </c>
      <c r="AM35">
        <v>0</v>
      </c>
      <c r="AN35">
        <v>0</v>
      </c>
      <c r="AO35">
        <v>0</v>
      </c>
      <c r="AP35">
        <v>0</v>
      </c>
      <c r="AQ35">
        <v>246455.89361323445</v>
      </c>
      <c r="AR35">
        <v>0</v>
      </c>
      <c r="AS35">
        <v>8146812.8383904565</v>
      </c>
      <c r="AT35">
        <v>4884476.8000000007</v>
      </c>
      <c r="AU35">
        <v>0</v>
      </c>
      <c r="AV35">
        <v>0</v>
      </c>
    </row>
    <row r="36" spans="1:48" x14ac:dyDescent="0.25">
      <c r="A36">
        <v>1967</v>
      </c>
      <c r="B36" t="s">
        <v>4423</v>
      </c>
      <c r="C36" t="s">
        <v>27</v>
      </c>
      <c r="D36" t="s">
        <v>196</v>
      </c>
      <c r="E36">
        <v>1949</v>
      </c>
      <c r="F36">
        <v>262754</v>
      </c>
      <c r="G36">
        <v>0</v>
      </c>
      <c r="H36" s="70">
        <v>262754</v>
      </c>
      <c r="I36" s="74">
        <v>105.61</v>
      </c>
      <c r="J36">
        <v>1</v>
      </c>
      <c r="K36">
        <v>0</v>
      </c>
      <c r="L36">
        <v>11.617100000000001</v>
      </c>
      <c r="M36">
        <v>0</v>
      </c>
      <c r="N36">
        <v>0</v>
      </c>
      <c r="O36">
        <v>0</v>
      </c>
      <c r="P36">
        <v>0</v>
      </c>
      <c r="Q36">
        <v>0</v>
      </c>
      <c r="R36">
        <v>0</v>
      </c>
      <c r="S36">
        <v>0</v>
      </c>
      <c r="U36">
        <v>0</v>
      </c>
      <c r="V36">
        <v>0</v>
      </c>
      <c r="W36">
        <v>245.578</v>
      </c>
      <c r="X36">
        <v>-2.6499999999999986</v>
      </c>
      <c r="Y36" s="71">
        <v>1923010.2613883766</v>
      </c>
      <c r="Z36">
        <v>10839.5</v>
      </c>
      <c r="AA36">
        <v>1933849.7613883766</v>
      </c>
      <c r="AB36">
        <v>7874.6865003720877</v>
      </c>
      <c r="AC36">
        <v>1671095.7613883766</v>
      </c>
      <c r="AD36">
        <v>1935297.2201186721</v>
      </c>
      <c r="AE36">
        <v>0</v>
      </c>
      <c r="AF36">
        <v>0</v>
      </c>
      <c r="AG36">
        <v>0</v>
      </c>
      <c r="AH36">
        <v>0</v>
      </c>
      <c r="AI36">
        <v>0</v>
      </c>
      <c r="AJ36">
        <v>1933849.7613883766</v>
      </c>
      <c r="AK36">
        <v>9.4499999999999993</v>
      </c>
      <c r="AL36">
        <v>21.25</v>
      </c>
      <c r="AM36">
        <v>21.25</v>
      </c>
      <c r="AN36">
        <v>6664.9115480751198</v>
      </c>
      <c r="AO36">
        <v>4078.2689868850557</v>
      </c>
      <c r="AP36">
        <v>-2586.64</v>
      </c>
      <c r="AQ36">
        <v>11159.418738306716</v>
      </c>
      <c r="AR36">
        <v>0</v>
      </c>
      <c r="AS36">
        <v>388937.85227767535</v>
      </c>
      <c r="AT36">
        <v>245578</v>
      </c>
      <c r="AU36">
        <v>0</v>
      </c>
      <c r="AV36">
        <v>0</v>
      </c>
    </row>
    <row r="37" spans="1:48" x14ac:dyDescent="0.25">
      <c r="A37">
        <v>1968</v>
      </c>
      <c r="B37" t="s">
        <v>4424</v>
      </c>
      <c r="C37" t="s">
        <v>27</v>
      </c>
      <c r="D37" t="s">
        <v>160</v>
      </c>
      <c r="E37">
        <v>1949</v>
      </c>
      <c r="F37">
        <v>1851359</v>
      </c>
      <c r="G37">
        <v>0</v>
      </c>
      <c r="H37" s="70">
        <v>1851359</v>
      </c>
      <c r="I37" s="74">
        <v>518.80999999999995</v>
      </c>
      <c r="J37">
        <v>1</v>
      </c>
      <c r="K37">
        <v>0</v>
      </c>
      <c r="L37">
        <v>57.069099999999999</v>
      </c>
      <c r="M37">
        <v>2.5</v>
      </c>
      <c r="N37">
        <v>0</v>
      </c>
      <c r="O37">
        <v>0</v>
      </c>
      <c r="P37">
        <v>2.5</v>
      </c>
      <c r="Q37">
        <v>0</v>
      </c>
      <c r="R37">
        <v>0</v>
      </c>
      <c r="S37">
        <v>0</v>
      </c>
      <c r="U37">
        <v>0</v>
      </c>
      <c r="V37">
        <v>0</v>
      </c>
      <c r="W37">
        <v>717.64030000000002</v>
      </c>
      <c r="X37">
        <v>-2.7299999999999986</v>
      </c>
      <c r="Y37" s="71">
        <v>5616981.7720671343</v>
      </c>
      <c r="Z37">
        <v>425953.5</v>
      </c>
      <c r="AA37">
        <v>6042935.2720671343</v>
      </c>
      <c r="AB37">
        <v>8420.5628809685495</v>
      </c>
      <c r="AC37">
        <v>4191576.2720671343</v>
      </c>
      <c r="AD37">
        <v>6047163.2002623901</v>
      </c>
      <c r="AE37">
        <v>0</v>
      </c>
      <c r="AF37">
        <v>6881.64</v>
      </c>
      <c r="AG37">
        <v>6881.64</v>
      </c>
      <c r="AH37">
        <v>28073.35</v>
      </c>
      <c r="AI37">
        <v>21191.71</v>
      </c>
      <c r="AJ37">
        <v>6049816.9120671339</v>
      </c>
      <c r="AK37">
        <v>16.829999999999998</v>
      </c>
      <c r="AL37">
        <v>129.5</v>
      </c>
      <c r="AM37">
        <v>129.5</v>
      </c>
      <c r="AN37">
        <v>28134.853629161596</v>
      </c>
      <c r="AO37">
        <v>24853.451002428927</v>
      </c>
      <c r="AP37">
        <v>-3281.4</v>
      </c>
      <c r="AQ37">
        <v>50040.667476153882</v>
      </c>
      <c r="AR37">
        <v>0</v>
      </c>
      <c r="AS37">
        <v>1299392.4244134268</v>
      </c>
      <c r="AT37">
        <v>717640.3</v>
      </c>
      <c r="AU37">
        <v>0</v>
      </c>
      <c r="AV37">
        <v>0</v>
      </c>
    </row>
    <row r="38" spans="1:48" x14ac:dyDescent="0.25">
      <c r="A38">
        <v>1969</v>
      </c>
      <c r="B38" t="s">
        <v>4425</v>
      </c>
      <c r="C38" t="s">
        <v>27</v>
      </c>
      <c r="D38" t="s">
        <v>28</v>
      </c>
      <c r="E38">
        <v>1949</v>
      </c>
      <c r="F38">
        <v>3903081</v>
      </c>
      <c r="G38">
        <v>0</v>
      </c>
      <c r="H38" s="70">
        <v>3903081</v>
      </c>
      <c r="I38" s="74">
        <v>687.45</v>
      </c>
      <c r="J38">
        <v>1</v>
      </c>
      <c r="K38">
        <v>0</v>
      </c>
      <c r="L38">
        <v>75.619500000000002</v>
      </c>
      <c r="M38">
        <v>7.1</v>
      </c>
      <c r="N38">
        <v>0</v>
      </c>
      <c r="O38">
        <v>0</v>
      </c>
      <c r="P38">
        <v>3.25</v>
      </c>
      <c r="Q38">
        <v>0</v>
      </c>
      <c r="R38">
        <v>0</v>
      </c>
      <c r="S38">
        <v>0</v>
      </c>
      <c r="U38">
        <v>0</v>
      </c>
      <c r="V38">
        <v>0</v>
      </c>
      <c r="W38">
        <v>902.29300000000001</v>
      </c>
      <c r="X38">
        <v>-0.13999999999999879</v>
      </c>
      <c r="Y38" s="71">
        <v>7165444.3585570585</v>
      </c>
      <c r="Z38">
        <v>348220.6</v>
      </c>
      <c r="AA38">
        <v>7513664.9585570581</v>
      </c>
      <c r="AB38">
        <v>8327.3005094321452</v>
      </c>
      <c r="AC38">
        <v>3610583.9585570581</v>
      </c>
      <c r="AD38">
        <v>7519058.4217129713</v>
      </c>
      <c r="AE38">
        <v>0</v>
      </c>
      <c r="AF38">
        <v>61934.78</v>
      </c>
      <c r="AG38">
        <v>61934.78</v>
      </c>
      <c r="AH38">
        <v>96286.15</v>
      </c>
      <c r="AI38">
        <v>34351.370000000003</v>
      </c>
      <c r="AJ38">
        <v>7575599.7385570584</v>
      </c>
      <c r="AK38">
        <v>17.25</v>
      </c>
      <c r="AL38">
        <v>196.71</v>
      </c>
      <c r="AM38">
        <v>196.71</v>
      </c>
      <c r="AN38">
        <v>39613.102262892557</v>
      </c>
      <c r="AO38">
        <v>37752.296113419259</v>
      </c>
      <c r="AP38">
        <v>-1860.81</v>
      </c>
      <c r="AQ38">
        <v>62711.692904347998</v>
      </c>
      <c r="AR38">
        <v>0</v>
      </c>
      <c r="AS38">
        <v>1591634.3417114117</v>
      </c>
      <c r="AT38">
        <v>902293</v>
      </c>
      <c r="AU38">
        <v>0</v>
      </c>
      <c r="AV38">
        <v>0</v>
      </c>
    </row>
    <row r="39" spans="1:48" x14ac:dyDescent="0.25">
      <c r="A39">
        <v>1970</v>
      </c>
      <c r="B39" t="s">
        <v>4426</v>
      </c>
      <c r="C39" t="s">
        <v>68</v>
      </c>
      <c r="D39" t="s">
        <v>69</v>
      </c>
      <c r="E39">
        <v>1975</v>
      </c>
      <c r="F39">
        <v>10982936</v>
      </c>
      <c r="G39">
        <v>0</v>
      </c>
      <c r="H39" s="70">
        <v>10982936</v>
      </c>
      <c r="I39" s="74">
        <v>2897.6</v>
      </c>
      <c r="J39">
        <v>1</v>
      </c>
      <c r="K39">
        <v>0</v>
      </c>
      <c r="L39">
        <v>318.73599999999999</v>
      </c>
      <c r="M39">
        <v>14.8</v>
      </c>
      <c r="N39">
        <v>0</v>
      </c>
      <c r="O39">
        <v>0</v>
      </c>
      <c r="P39">
        <v>10.25</v>
      </c>
      <c r="Q39">
        <v>0</v>
      </c>
      <c r="R39">
        <v>0</v>
      </c>
      <c r="S39">
        <v>0</v>
      </c>
      <c r="U39">
        <v>0</v>
      </c>
      <c r="V39">
        <v>0</v>
      </c>
      <c r="W39">
        <v>3492.6134999999999</v>
      </c>
      <c r="X39">
        <v>0.74000000000000021</v>
      </c>
      <c r="Y39" s="71">
        <v>27871847.496312808</v>
      </c>
      <c r="Z39">
        <v>1165222.0999999999</v>
      </c>
      <c r="AA39">
        <v>29037069.59631281</v>
      </c>
      <c r="AB39">
        <v>8313.8513884553249</v>
      </c>
      <c r="AC39">
        <v>18054133.59631281</v>
      </c>
      <c r="AD39">
        <v>29058048.865013581</v>
      </c>
      <c r="AE39">
        <v>0</v>
      </c>
      <c r="AF39">
        <v>36702.089999999997</v>
      </c>
      <c r="AG39">
        <v>36702.089999999997</v>
      </c>
      <c r="AH39">
        <v>74640.850000000006</v>
      </c>
      <c r="AI39">
        <v>37938.76</v>
      </c>
      <c r="AJ39">
        <v>29073771.68631281</v>
      </c>
      <c r="AK39">
        <v>14.35</v>
      </c>
      <c r="AL39">
        <v>0</v>
      </c>
      <c r="AM39">
        <v>0</v>
      </c>
      <c r="AN39">
        <v>0</v>
      </c>
      <c r="AO39">
        <v>0</v>
      </c>
      <c r="AP39">
        <v>0</v>
      </c>
      <c r="AQ39">
        <v>284820.98</v>
      </c>
      <c r="AR39">
        <v>0</v>
      </c>
      <c r="AS39">
        <v>6055386.5092625627</v>
      </c>
      <c r="AT39">
        <v>3492613.5</v>
      </c>
      <c r="AU39">
        <v>0</v>
      </c>
      <c r="AV39">
        <v>0</v>
      </c>
    </row>
    <row r="40" spans="1:48" x14ac:dyDescent="0.25">
      <c r="A40">
        <v>1972</v>
      </c>
      <c r="B40" t="s">
        <v>4427</v>
      </c>
      <c r="C40" t="s">
        <v>38</v>
      </c>
      <c r="D40" t="s">
        <v>50</v>
      </c>
      <c r="E40">
        <v>1949</v>
      </c>
      <c r="F40">
        <v>3284967</v>
      </c>
      <c r="G40">
        <v>0</v>
      </c>
      <c r="H40" s="70">
        <v>3284967</v>
      </c>
      <c r="I40" s="74">
        <v>472.65</v>
      </c>
      <c r="J40">
        <v>1</v>
      </c>
      <c r="K40">
        <v>0</v>
      </c>
      <c r="L40">
        <v>51.991500000000002</v>
      </c>
      <c r="M40">
        <v>1.7</v>
      </c>
      <c r="N40">
        <v>0</v>
      </c>
      <c r="O40">
        <v>0</v>
      </c>
      <c r="P40">
        <v>0.75</v>
      </c>
      <c r="Q40">
        <v>0</v>
      </c>
      <c r="R40">
        <v>0</v>
      </c>
      <c r="S40">
        <v>0</v>
      </c>
      <c r="U40">
        <v>0</v>
      </c>
      <c r="V40">
        <v>0</v>
      </c>
      <c r="W40">
        <v>637.93939999999998</v>
      </c>
      <c r="X40">
        <v>0.48000000000000043</v>
      </c>
      <c r="Y40" s="71">
        <v>5083577.6148540191</v>
      </c>
      <c r="Z40">
        <v>222714.09999999998</v>
      </c>
      <c r="AA40">
        <v>5306291.7148540188</v>
      </c>
      <c r="AB40">
        <v>8317.8617198655847</v>
      </c>
      <c r="AC40">
        <v>2021324.7148540188</v>
      </c>
      <c r="AD40">
        <v>5310118.1472696438</v>
      </c>
      <c r="AE40">
        <v>0</v>
      </c>
      <c r="AF40">
        <v>36702.089999999997</v>
      </c>
      <c r="AG40">
        <v>36702.089999999997</v>
      </c>
      <c r="AH40">
        <v>34585.879999999997</v>
      </c>
      <c r="AI40">
        <v>-2116.21</v>
      </c>
      <c r="AJ40">
        <v>5342993.8048540186</v>
      </c>
      <c r="AK40">
        <v>10.32</v>
      </c>
      <c r="AL40">
        <v>152.94999999999999</v>
      </c>
      <c r="AM40">
        <v>152.94999999999999</v>
      </c>
      <c r="AN40">
        <v>31285.745410970096</v>
      </c>
      <c r="AO40">
        <v>29353.940778544431</v>
      </c>
      <c r="AP40">
        <v>-1931.8</v>
      </c>
      <c r="AQ40">
        <v>44201.755571437112</v>
      </c>
      <c r="AR40">
        <v>0</v>
      </c>
      <c r="AS40">
        <v>1112718.3389708037</v>
      </c>
      <c r="AT40">
        <v>637939.4</v>
      </c>
      <c r="AU40">
        <v>0</v>
      </c>
      <c r="AV40">
        <v>0</v>
      </c>
    </row>
    <row r="41" spans="1:48" x14ac:dyDescent="0.25">
      <c r="A41">
        <v>1973</v>
      </c>
      <c r="B41" t="s">
        <v>4428</v>
      </c>
      <c r="C41" t="s">
        <v>38</v>
      </c>
      <c r="D41" t="s">
        <v>194</v>
      </c>
      <c r="E41">
        <v>1949</v>
      </c>
      <c r="F41">
        <v>1838797</v>
      </c>
      <c r="G41">
        <v>0</v>
      </c>
      <c r="H41" s="70">
        <v>1838797</v>
      </c>
      <c r="I41" s="74">
        <v>215.46</v>
      </c>
      <c r="J41">
        <v>1</v>
      </c>
      <c r="K41">
        <v>0</v>
      </c>
      <c r="L41">
        <v>19</v>
      </c>
      <c r="M41">
        <v>0</v>
      </c>
      <c r="N41">
        <v>0</v>
      </c>
      <c r="O41">
        <v>0</v>
      </c>
      <c r="P41">
        <v>1.25</v>
      </c>
      <c r="Q41">
        <v>0</v>
      </c>
      <c r="R41">
        <v>0</v>
      </c>
      <c r="S41">
        <v>0</v>
      </c>
      <c r="U41">
        <v>0</v>
      </c>
      <c r="V41">
        <v>0</v>
      </c>
      <c r="W41">
        <v>390.65</v>
      </c>
      <c r="X41">
        <v>-1.1600000000000001</v>
      </c>
      <c r="Y41" s="71">
        <v>3084703.6020278023</v>
      </c>
      <c r="Z41">
        <v>266461.60000000003</v>
      </c>
      <c r="AA41">
        <v>3351165.2020278024</v>
      </c>
      <c r="AB41">
        <v>8578.4338974217389</v>
      </c>
      <c r="AC41">
        <v>1512368.2020278024</v>
      </c>
      <c r="AD41">
        <v>3353487.0727160564</v>
      </c>
      <c r="AE41">
        <v>0</v>
      </c>
      <c r="AF41">
        <v>0</v>
      </c>
      <c r="AG41">
        <v>0</v>
      </c>
      <c r="AH41">
        <v>3859.29</v>
      </c>
      <c r="AI41">
        <v>3859.29</v>
      </c>
      <c r="AJ41">
        <v>3351165.2020278024</v>
      </c>
      <c r="AK41">
        <v>14.5</v>
      </c>
      <c r="AL41">
        <v>54.56</v>
      </c>
      <c r="AM41">
        <v>54.56</v>
      </c>
      <c r="AN41">
        <v>11398.814387130746</v>
      </c>
      <c r="AO41">
        <v>10471.07557291523</v>
      </c>
      <c r="AP41">
        <v>-927.74</v>
      </c>
      <c r="AQ41">
        <v>20392.496384577564</v>
      </c>
      <c r="AR41">
        <v>0</v>
      </c>
      <c r="AS41">
        <v>724297.21840556059</v>
      </c>
      <c r="AT41">
        <v>390650</v>
      </c>
      <c r="AU41">
        <v>0</v>
      </c>
      <c r="AV41">
        <v>0</v>
      </c>
    </row>
    <row r="42" spans="1:48" x14ac:dyDescent="0.25">
      <c r="A42">
        <v>1974</v>
      </c>
      <c r="B42" t="s">
        <v>4429</v>
      </c>
      <c r="C42" t="s">
        <v>38</v>
      </c>
      <c r="D42" t="s">
        <v>39</v>
      </c>
      <c r="E42">
        <v>1949</v>
      </c>
      <c r="F42">
        <v>6396774</v>
      </c>
      <c r="G42">
        <v>0</v>
      </c>
      <c r="H42" s="70">
        <v>6396774</v>
      </c>
      <c r="I42" s="74">
        <v>1537.24</v>
      </c>
      <c r="J42">
        <v>1</v>
      </c>
      <c r="K42">
        <v>0</v>
      </c>
      <c r="L42">
        <v>169.09639999999999</v>
      </c>
      <c r="M42">
        <v>8.6999999999999993</v>
      </c>
      <c r="N42">
        <v>0</v>
      </c>
      <c r="O42">
        <v>0</v>
      </c>
      <c r="P42">
        <v>3.75</v>
      </c>
      <c r="Q42">
        <v>0</v>
      </c>
      <c r="R42">
        <v>0</v>
      </c>
      <c r="S42">
        <v>0</v>
      </c>
      <c r="U42">
        <v>0</v>
      </c>
      <c r="V42">
        <v>0</v>
      </c>
      <c r="W42">
        <v>1849.8951</v>
      </c>
      <c r="X42">
        <v>-0.60999999999999943</v>
      </c>
      <c r="Y42" s="71">
        <v>14652316.213368144</v>
      </c>
      <c r="Z42">
        <v>591966.89999999991</v>
      </c>
      <c r="AA42">
        <v>15244283.113368144</v>
      </c>
      <c r="AB42">
        <v>8240.620299695991</v>
      </c>
      <c r="AC42">
        <v>8847509.1133681443</v>
      </c>
      <c r="AD42">
        <v>15255311.979645113</v>
      </c>
      <c r="AE42">
        <v>0</v>
      </c>
      <c r="AF42">
        <v>0</v>
      </c>
      <c r="AG42">
        <v>0</v>
      </c>
      <c r="AH42">
        <v>60738.7</v>
      </c>
      <c r="AI42">
        <v>60738.7</v>
      </c>
      <c r="AJ42">
        <v>15244283.113368144</v>
      </c>
      <c r="AK42">
        <v>15.48</v>
      </c>
      <c r="AL42">
        <v>0</v>
      </c>
      <c r="AM42">
        <v>0</v>
      </c>
      <c r="AN42">
        <v>0</v>
      </c>
      <c r="AO42">
        <v>0</v>
      </c>
      <c r="AP42">
        <v>0</v>
      </c>
      <c r="AQ42">
        <v>146988.00980945965</v>
      </c>
      <c r="AR42">
        <v>0</v>
      </c>
      <c r="AS42">
        <v>3179397.742673629</v>
      </c>
      <c r="AT42">
        <v>1849895.0999999999</v>
      </c>
      <c r="AU42">
        <v>0</v>
      </c>
      <c r="AV42">
        <v>0</v>
      </c>
    </row>
    <row r="43" spans="1:48" x14ac:dyDescent="0.25">
      <c r="A43">
        <v>1976</v>
      </c>
      <c r="B43" t="s">
        <v>4430</v>
      </c>
      <c r="C43" t="s">
        <v>32</v>
      </c>
      <c r="D43" t="s">
        <v>33</v>
      </c>
      <c r="E43">
        <v>1975</v>
      </c>
      <c r="F43">
        <v>82684702</v>
      </c>
      <c r="G43">
        <v>0</v>
      </c>
      <c r="H43" s="70">
        <v>82684702</v>
      </c>
      <c r="I43" s="74">
        <v>18239.759999999998</v>
      </c>
      <c r="J43">
        <v>1</v>
      </c>
      <c r="K43">
        <v>0</v>
      </c>
      <c r="L43">
        <v>1856</v>
      </c>
      <c r="M43">
        <v>0</v>
      </c>
      <c r="N43">
        <v>0</v>
      </c>
      <c r="O43">
        <v>0</v>
      </c>
      <c r="P43">
        <v>26.75</v>
      </c>
      <c r="Q43">
        <v>0</v>
      </c>
      <c r="R43">
        <v>0</v>
      </c>
      <c r="S43">
        <v>0</v>
      </c>
      <c r="U43">
        <v>0</v>
      </c>
      <c r="V43">
        <v>0</v>
      </c>
      <c r="W43">
        <v>20906.237499999999</v>
      </c>
      <c r="X43">
        <v>1.7200000000000006</v>
      </c>
      <c r="Y43" s="71">
        <v>167741127.8091684</v>
      </c>
      <c r="Z43">
        <v>6778730.6999999993</v>
      </c>
      <c r="AA43">
        <v>174519858.50916839</v>
      </c>
      <c r="AB43">
        <v>8347.7411231537189</v>
      </c>
      <c r="AC43">
        <v>91835156.509168386</v>
      </c>
      <c r="AD43">
        <v>174646118.03297442</v>
      </c>
      <c r="AE43">
        <v>900</v>
      </c>
      <c r="AF43">
        <v>635404.98</v>
      </c>
      <c r="AG43">
        <v>635404.98</v>
      </c>
      <c r="AH43">
        <v>1012236.26</v>
      </c>
      <c r="AI43">
        <v>376831.28</v>
      </c>
      <c r="AJ43">
        <v>175156163.48916838</v>
      </c>
      <c r="AK43">
        <v>13.78</v>
      </c>
      <c r="AL43">
        <v>0</v>
      </c>
      <c r="AM43">
        <v>0</v>
      </c>
      <c r="AN43">
        <v>0</v>
      </c>
      <c r="AO43">
        <v>0</v>
      </c>
      <c r="AP43">
        <v>0</v>
      </c>
      <c r="AQ43">
        <v>1916973.5874475962</v>
      </c>
      <c r="AR43">
        <v>0</v>
      </c>
      <c r="AS43">
        <v>36462345.093833677</v>
      </c>
      <c r="AT43">
        <v>20906237.5</v>
      </c>
      <c r="AU43">
        <v>0</v>
      </c>
      <c r="AV43">
        <v>0</v>
      </c>
    </row>
    <row r="44" spans="1:48" x14ac:dyDescent="0.25">
      <c r="A44">
        <v>1977</v>
      </c>
      <c r="B44" t="s">
        <v>4431</v>
      </c>
      <c r="C44" t="s">
        <v>32</v>
      </c>
      <c r="D44" t="s">
        <v>200</v>
      </c>
      <c r="E44">
        <v>1975</v>
      </c>
      <c r="F44">
        <v>25232426</v>
      </c>
      <c r="G44">
        <v>0</v>
      </c>
      <c r="H44" s="70">
        <v>25232426</v>
      </c>
      <c r="I44" s="74">
        <v>7333.12</v>
      </c>
      <c r="J44">
        <v>1</v>
      </c>
      <c r="K44">
        <v>0</v>
      </c>
      <c r="L44">
        <v>806.64319999999998</v>
      </c>
      <c r="M44">
        <v>36.5</v>
      </c>
      <c r="N44">
        <v>0</v>
      </c>
      <c r="O44">
        <v>0</v>
      </c>
      <c r="P44">
        <v>8.25</v>
      </c>
      <c r="Q44">
        <v>0</v>
      </c>
      <c r="R44">
        <v>0</v>
      </c>
      <c r="S44">
        <v>0</v>
      </c>
      <c r="U44">
        <v>0</v>
      </c>
      <c r="V44">
        <v>0</v>
      </c>
      <c r="W44">
        <v>8683.1510999999991</v>
      </c>
      <c r="X44">
        <v>0.35000000000000142</v>
      </c>
      <c r="Y44" s="71">
        <v>69143992.976541743</v>
      </c>
      <c r="Z44">
        <v>2343374.5999999996</v>
      </c>
      <c r="AA44">
        <v>71487367.576541737</v>
      </c>
      <c r="AB44">
        <v>8232.8830574584554</v>
      </c>
      <c r="AC44">
        <v>46254941.576541737</v>
      </c>
      <c r="AD44">
        <v>71539412.580300137</v>
      </c>
      <c r="AE44">
        <v>0</v>
      </c>
      <c r="AF44">
        <v>158231.9</v>
      </c>
      <c r="AG44">
        <v>158231.9</v>
      </c>
      <c r="AH44">
        <v>280361.38</v>
      </c>
      <c r="AI44">
        <v>122129.48</v>
      </c>
      <c r="AJ44">
        <v>71645599.476541743</v>
      </c>
      <c r="AK44">
        <v>13.9</v>
      </c>
      <c r="AL44">
        <v>0</v>
      </c>
      <c r="AM44">
        <v>0</v>
      </c>
      <c r="AN44">
        <v>0</v>
      </c>
      <c r="AO44">
        <v>0</v>
      </c>
      <c r="AP44">
        <v>0</v>
      </c>
      <c r="AQ44">
        <v>772731.10680763144</v>
      </c>
      <c r="AR44">
        <v>0</v>
      </c>
      <c r="AS44">
        <v>14822220.711308345</v>
      </c>
      <c r="AT44">
        <v>8683151.0999999996</v>
      </c>
      <c r="AU44">
        <v>0</v>
      </c>
      <c r="AV44">
        <v>0</v>
      </c>
    </row>
    <row r="45" spans="1:48" x14ac:dyDescent="0.25">
      <c r="A45">
        <v>1978</v>
      </c>
      <c r="B45" t="s">
        <v>4432</v>
      </c>
      <c r="C45" t="s">
        <v>32</v>
      </c>
      <c r="D45" t="s">
        <v>216</v>
      </c>
      <c r="E45">
        <v>1975</v>
      </c>
      <c r="F45">
        <v>8464106</v>
      </c>
      <c r="G45">
        <v>0</v>
      </c>
      <c r="H45" s="70">
        <v>8464106</v>
      </c>
      <c r="I45" s="74">
        <v>1077.4000000000001</v>
      </c>
      <c r="J45">
        <v>1</v>
      </c>
      <c r="K45">
        <v>0</v>
      </c>
      <c r="L45">
        <v>103</v>
      </c>
      <c r="M45">
        <v>0</v>
      </c>
      <c r="N45">
        <v>0</v>
      </c>
      <c r="O45">
        <v>0</v>
      </c>
      <c r="P45">
        <v>0.25</v>
      </c>
      <c r="Q45">
        <v>0</v>
      </c>
      <c r="R45">
        <v>0</v>
      </c>
      <c r="S45">
        <v>0</v>
      </c>
      <c r="U45">
        <v>0</v>
      </c>
      <c r="V45">
        <v>0</v>
      </c>
      <c r="W45">
        <v>1207.335</v>
      </c>
      <c r="X45">
        <v>4.2600000000000016</v>
      </c>
      <c r="Y45" s="71">
        <v>9822449.5837124642</v>
      </c>
      <c r="Z45">
        <v>512351.69999999995</v>
      </c>
      <c r="AA45">
        <v>10334801.283712463</v>
      </c>
      <c r="AB45">
        <v>8560.0113338157698</v>
      </c>
      <c r="AC45">
        <v>1870695.2837124635</v>
      </c>
      <c r="AD45">
        <v>10342194.687007446</v>
      </c>
      <c r="AE45">
        <v>0</v>
      </c>
      <c r="AF45">
        <v>12845.73</v>
      </c>
      <c r="AG45">
        <v>12845.73</v>
      </c>
      <c r="AH45">
        <v>26006.58</v>
      </c>
      <c r="AI45">
        <v>13160.85</v>
      </c>
      <c r="AJ45">
        <v>10347647.013712464</v>
      </c>
      <c r="AK45">
        <v>14.82</v>
      </c>
      <c r="AL45">
        <v>0</v>
      </c>
      <c r="AM45">
        <v>0</v>
      </c>
      <c r="AN45">
        <v>0</v>
      </c>
      <c r="AO45">
        <v>0</v>
      </c>
      <c r="AP45">
        <v>0</v>
      </c>
      <c r="AQ45">
        <v>111601.92877997585</v>
      </c>
      <c r="AR45">
        <v>916736.97</v>
      </c>
      <c r="AS45">
        <v>2174631.9127424927</v>
      </c>
      <c r="AT45">
        <v>1207335</v>
      </c>
      <c r="AU45">
        <v>916736.97</v>
      </c>
      <c r="AV45">
        <v>0</v>
      </c>
    </row>
    <row r="46" spans="1:48" x14ac:dyDescent="0.25">
      <c r="A46">
        <v>1990</v>
      </c>
      <c r="B46" t="s">
        <v>4433</v>
      </c>
      <c r="C46" t="s">
        <v>42</v>
      </c>
      <c r="D46" t="s">
        <v>175</v>
      </c>
      <c r="E46">
        <v>1980</v>
      </c>
      <c r="F46">
        <v>1532215</v>
      </c>
      <c r="G46">
        <v>0</v>
      </c>
      <c r="H46" s="70">
        <v>1532215</v>
      </c>
      <c r="I46" s="74">
        <v>607.13</v>
      </c>
      <c r="J46">
        <v>1</v>
      </c>
      <c r="K46">
        <v>0</v>
      </c>
      <c r="L46">
        <v>66.784300000000002</v>
      </c>
      <c r="M46">
        <v>0</v>
      </c>
      <c r="N46">
        <v>0</v>
      </c>
      <c r="O46">
        <v>0</v>
      </c>
      <c r="P46">
        <v>1.25</v>
      </c>
      <c r="Q46">
        <v>0</v>
      </c>
      <c r="R46">
        <v>0</v>
      </c>
      <c r="S46">
        <v>0</v>
      </c>
      <c r="U46">
        <v>0</v>
      </c>
      <c r="V46">
        <v>0</v>
      </c>
      <c r="W46">
        <v>791.18430000000001</v>
      </c>
      <c r="X46">
        <v>-4.08</v>
      </c>
      <c r="Y46" s="71">
        <v>6145451.955921445</v>
      </c>
      <c r="Z46">
        <v>249274.9</v>
      </c>
      <c r="AA46">
        <v>6394726.8559214454</v>
      </c>
      <c r="AB46">
        <v>8082.4744069383651</v>
      </c>
      <c r="AC46">
        <v>4862511.8559214454</v>
      </c>
      <c r="AD46">
        <v>6399352.5660717329</v>
      </c>
      <c r="AE46">
        <v>0</v>
      </c>
      <c r="AF46">
        <v>0</v>
      </c>
      <c r="AG46">
        <v>0</v>
      </c>
      <c r="AH46">
        <v>0</v>
      </c>
      <c r="AI46">
        <v>0</v>
      </c>
      <c r="AJ46">
        <v>6394726.8559214454</v>
      </c>
      <c r="AK46">
        <v>14.82</v>
      </c>
      <c r="AL46">
        <v>196.1</v>
      </c>
      <c r="AM46">
        <v>196.1</v>
      </c>
      <c r="AN46">
        <v>37975.243749659567</v>
      </c>
      <c r="AO46">
        <v>37635.225803678084</v>
      </c>
      <c r="AP46">
        <v>-340.02</v>
      </c>
      <c r="AQ46">
        <v>61965.936629046118</v>
      </c>
      <c r="AR46">
        <v>0</v>
      </c>
      <c r="AS46">
        <v>1328800.3511842892</v>
      </c>
      <c r="AT46">
        <v>791184.3</v>
      </c>
      <c r="AU46">
        <v>0</v>
      </c>
      <c r="AV46">
        <v>0</v>
      </c>
    </row>
    <row r="47" spans="1:48" x14ac:dyDescent="0.25">
      <c r="A47">
        <v>1991</v>
      </c>
      <c r="B47" t="s">
        <v>4434</v>
      </c>
      <c r="C47" t="s">
        <v>42</v>
      </c>
      <c r="D47" t="s">
        <v>81</v>
      </c>
      <c r="E47">
        <v>1980</v>
      </c>
      <c r="F47">
        <v>17367773</v>
      </c>
      <c r="G47">
        <v>0</v>
      </c>
      <c r="H47" s="70">
        <v>17367773</v>
      </c>
      <c r="I47" s="74">
        <v>5939.74</v>
      </c>
      <c r="J47">
        <v>1</v>
      </c>
      <c r="K47">
        <v>0</v>
      </c>
      <c r="L47">
        <v>653.37139999999999</v>
      </c>
      <c r="M47">
        <v>8.1</v>
      </c>
      <c r="N47">
        <v>0</v>
      </c>
      <c r="O47">
        <v>0</v>
      </c>
      <c r="P47">
        <v>31</v>
      </c>
      <c r="Q47">
        <v>0</v>
      </c>
      <c r="R47">
        <v>0</v>
      </c>
      <c r="S47">
        <v>0</v>
      </c>
      <c r="U47">
        <v>0</v>
      </c>
      <c r="V47">
        <v>0</v>
      </c>
      <c r="W47">
        <v>6908.1839</v>
      </c>
      <c r="X47">
        <v>0.96000000000000085</v>
      </c>
      <c r="Y47" s="71">
        <v>55195977.452107251</v>
      </c>
      <c r="Z47">
        <v>2559052.2999999998</v>
      </c>
      <c r="AA47">
        <v>57755029.752107248</v>
      </c>
      <c r="AB47">
        <v>8360.378152658508</v>
      </c>
      <c r="AC47">
        <v>40387256.752107248</v>
      </c>
      <c r="AD47">
        <v>57796576.019979253</v>
      </c>
      <c r="AE47">
        <v>1646</v>
      </c>
      <c r="AF47">
        <v>75927.45</v>
      </c>
      <c r="AG47">
        <v>75927.45</v>
      </c>
      <c r="AH47">
        <v>107530.22</v>
      </c>
      <c r="AI47">
        <v>31602.77</v>
      </c>
      <c r="AJ47">
        <v>57832603.202107251</v>
      </c>
      <c r="AK47">
        <v>14.45</v>
      </c>
      <c r="AL47">
        <v>0</v>
      </c>
      <c r="AM47">
        <v>0</v>
      </c>
      <c r="AN47">
        <v>0</v>
      </c>
      <c r="AO47">
        <v>0</v>
      </c>
      <c r="AP47">
        <v>0</v>
      </c>
      <c r="AQ47">
        <v>596378.55761727318</v>
      </c>
      <c r="AR47">
        <v>1913.27</v>
      </c>
      <c r="AS47">
        <v>12084651.654421449</v>
      </c>
      <c r="AT47">
        <v>6908183.9000000004</v>
      </c>
      <c r="AU47">
        <v>1913.27</v>
      </c>
      <c r="AV47">
        <v>0</v>
      </c>
    </row>
    <row r="48" spans="1:48" x14ac:dyDescent="0.25">
      <c r="A48">
        <v>1992</v>
      </c>
      <c r="B48" t="s">
        <v>4435</v>
      </c>
      <c r="C48" t="s">
        <v>42</v>
      </c>
      <c r="D48" t="s">
        <v>104</v>
      </c>
      <c r="E48">
        <v>1980</v>
      </c>
      <c r="F48">
        <v>4014622</v>
      </c>
      <c r="G48">
        <v>0</v>
      </c>
      <c r="H48" s="70">
        <v>4014622</v>
      </c>
      <c r="I48" s="74">
        <v>740.83</v>
      </c>
      <c r="J48">
        <v>1</v>
      </c>
      <c r="K48">
        <v>0</v>
      </c>
      <c r="L48">
        <v>81.491299999999995</v>
      </c>
      <c r="M48">
        <v>0.3</v>
      </c>
      <c r="N48">
        <v>0</v>
      </c>
      <c r="O48">
        <v>0</v>
      </c>
      <c r="P48">
        <v>2.5</v>
      </c>
      <c r="Q48">
        <v>0</v>
      </c>
      <c r="R48">
        <v>0</v>
      </c>
      <c r="S48">
        <v>0</v>
      </c>
      <c r="U48">
        <v>0</v>
      </c>
      <c r="V48">
        <v>0</v>
      </c>
      <c r="W48">
        <v>952.79629999999997</v>
      </c>
      <c r="X48">
        <v>3.0700000000000003</v>
      </c>
      <c r="Y48" s="71">
        <v>7701550.9749907861</v>
      </c>
      <c r="Z48">
        <v>399569.1</v>
      </c>
      <c r="AA48">
        <v>8101120.0749907857</v>
      </c>
      <c r="AB48">
        <v>8502.4680248976474</v>
      </c>
      <c r="AC48">
        <v>4086498.0749907857</v>
      </c>
      <c r="AD48">
        <v>8106917.0680799019</v>
      </c>
      <c r="AE48">
        <v>0</v>
      </c>
      <c r="AF48">
        <v>0</v>
      </c>
      <c r="AG48">
        <v>0</v>
      </c>
      <c r="AH48">
        <v>0</v>
      </c>
      <c r="AI48">
        <v>0</v>
      </c>
      <c r="AJ48">
        <v>8101120.0749907857</v>
      </c>
      <c r="AK48">
        <v>15.42</v>
      </c>
      <c r="AL48">
        <v>213.59</v>
      </c>
      <c r="AM48">
        <v>213.59</v>
      </c>
      <c r="AN48">
        <v>40375.292771937471</v>
      </c>
      <c r="AO48">
        <v>40991.881078060193</v>
      </c>
      <c r="AP48">
        <v>616.59</v>
      </c>
      <c r="AQ48">
        <v>74198.839257290907</v>
      </c>
      <c r="AR48">
        <v>0</v>
      </c>
      <c r="AS48">
        <v>1700137.8349981573</v>
      </c>
      <c r="AT48">
        <v>952796.29999999993</v>
      </c>
      <c r="AU48">
        <v>0</v>
      </c>
      <c r="AV48">
        <v>0</v>
      </c>
    </row>
    <row r="49" spans="1:48" x14ac:dyDescent="0.25">
      <c r="A49">
        <v>1993</v>
      </c>
      <c r="B49" t="s">
        <v>4436</v>
      </c>
      <c r="C49" t="s">
        <v>42</v>
      </c>
      <c r="D49" t="s">
        <v>80</v>
      </c>
      <c r="E49">
        <v>1980</v>
      </c>
      <c r="F49">
        <v>512890</v>
      </c>
      <c r="G49">
        <v>0</v>
      </c>
      <c r="H49" s="70">
        <v>512890</v>
      </c>
      <c r="I49" s="74">
        <v>191.25</v>
      </c>
      <c r="J49">
        <v>1</v>
      </c>
      <c r="K49">
        <v>0</v>
      </c>
      <c r="L49">
        <v>21.037500000000001</v>
      </c>
      <c r="M49">
        <v>0.3</v>
      </c>
      <c r="N49">
        <v>0</v>
      </c>
      <c r="O49">
        <v>0</v>
      </c>
      <c r="P49">
        <v>2.25</v>
      </c>
      <c r="Q49">
        <v>0</v>
      </c>
      <c r="R49">
        <v>0</v>
      </c>
      <c r="S49">
        <v>0</v>
      </c>
      <c r="U49">
        <v>0</v>
      </c>
      <c r="V49">
        <v>0</v>
      </c>
      <c r="W49">
        <v>356.88420000000002</v>
      </c>
      <c r="X49">
        <v>5.0000000000000711E-2</v>
      </c>
      <c r="Y49" s="71">
        <v>2837144.1217720578</v>
      </c>
      <c r="Z49">
        <v>217479.2</v>
      </c>
      <c r="AA49">
        <v>3054623.321772058</v>
      </c>
      <c r="AB49">
        <v>8559.1441755394553</v>
      </c>
      <c r="AC49">
        <v>2541733.321772058</v>
      </c>
      <c r="AD49">
        <v>3056758.8532929355</v>
      </c>
      <c r="AE49">
        <v>0</v>
      </c>
      <c r="AF49">
        <v>0</v>
      </c>
      <c r="AG49">
        <v>0</v>
      </c>
      <c r="AH49">
        <v>0</v>
      </c>
      <c r="AI49">
        <v>0</v>
      </c>
      <c r="AJ49">
        <v>3054623.321772058</v>
      </c>
      <c r="AK49">
        <v>15.71</v>
      </c>
      <c r="AL49">
        <v>0</v>
      </c>
      <c r="AM49">
        <v>0</v>
      </c>
      <c r="AN49">
        <v>0</v>
      </c>
      <c r="AO49">
        <v>0</v>
      </c>
      <c r="AP49">
        <v>0</v>
      </c>
      <c r="AQ49">
        <v>19683.845929530748</v>
      </c>
      <c r="AR49">
        <v>0</v>
      </c>
      <c r="AS49">
        <v>654420.50435441174</v>
      </c>
      <c r="AT49">
        <v>356884.2</v>
      </c>
      <c r="AU49">
        <v>0</v>
      </c>
      <c r="AV49">
        <v>0</v>
      </c>
    </row>
    <row r="50" spans="1:48" x14ac:dyDescent="0.25">
      <c r="A50">
        <v>1994</v>
      </c>
      <c r="B50" t="s">
        <v>4437</v>
      </c>
      <c r="C50" t="s">
        <v>42</v>
      </c>
      <c r="D50" t="s">
        <v>220</v>
      </c>
      <c r="E50">
        <v>1980</v>
      </c>
      <c r="F50">
        <v>3630243</v>
      </c>
      <c r="G50">
        <v>0</v>
      </c>
      <c r="H50" s="70">
        <v>3630243</v>
      </c>
      <c r="I50" s="74">
        <v>1489.04</v>
      </c>
      <c r="J50">
        <v>1</v>
      </c>
      <c r="K50">
        <v>0</v>
      </c>
      <c r="L50">
        <v>163.7944</v>
      </c>
      <c r="M50">
        <v>25</v>
      </c>
      <c r="N50">
        <v>0</v>
      </c>
      <c r="O50">
        <v>0</v>
      </c>
      <c r="P50">
        <v>6.5</v>
      </c>
      <c r="Q50">
        <v>0</v>
      </c>
      <c r="R50">
        <v>0</v>
      </c>
      <c r="S50">
        <v>0</v>
      </c>
      <c r="U50">
        <v>0</v>
      </c>
      <c r="V50">
        <v>0</v>
      </c>
      <c r="W50">
        <v>1799.944</v>
      </c>
      <c r="X50">
        <v>-0.69999999999999929</v>
      </c>
      <c r="Y50" s="71">
        <v>14249519.953804515</v>
      </c>
      <c r="Z50">
        <v>716324</v>
      </c>
      <c r="AA50">
        <v>14965843.953804515</v>
      </c>
      <c r="AB50">
        <v>8314.6164290691904</v>
      </c>
      <c r="AC50">
        <v>11335600.953804515</v>
      </c>
      <c r="AD50">
        <v>14976569.633471332</v>
      </c>
      <c r="AE50">
        <v>0</v>
      </c>
      <c r="AF50">
        <v>0</v>
      </c>
      <c r="AG50">
        <v>0</v>
      </c>
      <c r="AH50">
        <v>0</v>
      </c>
      <c r="AI50">
        <v>0</v>
      </c>
      <c r="AJ50">
        <v>14965843.953804515</v>
      </c>
      <c r="AK50">
        <v>15.01</v>
      </c>
      <c r="AL50">
        <v>0</v>
      </c>
      <c r="AM50">
        <v>0</v>
      </c>
      <c r="AN50">
        <v>0</v>
      </c>
      <c r="AO50">
        <v>0</v>
      </c>
      <c r="AP50">
        <v>0</v>
      </c>
      <c r="AQ50">
        <v>151761.62836636128</v>
      </c>
      <c r="AR50">
        <v>0</v>
      </c>
      <c r="AS50">
        <v>3136433.5907609034</v>
      </c>
      <c r="AT50">
        <v>1799944</v>
      </c>
      <c r="AU50">
        <v>0</v>
      </c>
      <c r="AV50">
        <v>0</v>
      </c>
    </row>
    <row r="51" spans="1:48" x14ac:dyDescent="0.25">
      <c r="A51">
        <v>1995</v>
      </c>
      <c r="B51" t="s">
        <v>4438</v>
      </c>
      <c r="C51" t="s">
        <v>42</v>
      </c>
      <c r="D51" t="s">
        <v>43</v>
      </c>
      <c r="E51">
        <v>1980</v>
      </c>
      <c r="F51">
        <v>314933</v>
      </c>
      <c r="G51">
        <v>0</v>
      </c>
      <c r="H51" s="70">
        <v>314933</v>
      </c>
      <c r="I51" s="74">
        <v>208.39</v>
      </c>
      <c r="J51">
        <v>1</v>
      </c>
      <c r="K51">
        <v>0</v>
      </c>
      <c r="L51">
        <v>22.922899999999998</v>
      </c>
      <c r="M51">
        <v>3.5</v>
      </c>
      <c r="N51">
        <v>0</v>
      </c>
      <c r="O51">
        <v>0</v>
      </c>
      <c r="P51">
        <v>1</v>
      </c>
      <c r="Q51">
        <v>0</v>
      </c>
      <c r="R51">
        <v>0</v>
      </c>
      <c r="S51">
        <v>0</v>
      </c>
      <c r="U51">
        <v>0</v>
      </c>
      <c r="V51">
        <v>0</v>
      </c>
      <c r="W51">
        <v>363.36259999999999</v>
      </c>
      <c r="X51">
        <v>0.57000000000000028</v>
      </c>
      <c r="Y51" s="71">
        <v>2896988.5134322438</v>
      </c>
      <c r="Z51">
        <v>107506</v>
      </c>
      <c r="AA51">
        <v>3004494.5134322438</v>
      </c>
      <c r="AB51">
        <v>8268.5849160927519</v>
      </c>
      <c r="AC51">
        <v>2689561.5134322438</v>
      </c>
      <c r="AD51">
        <v>3006675.0901038973</v>
      </c>
      <c r="AE51">
        <v>0</v>
      </c>
      <c r="AF51">
        <v>0</v>
      </c>
      <c r="AG51">
        <v>0</v>
      </c>
      <c r="AH51">
        <v>0</v>
      </c>
      <c r="AI51">
        <v>0</v>
      </c>
      <c r="AJ51">
        <v>3004494.5134322438</v>
      </c>
      <c r="AK51">
        <v>13.01</v>
      </c>
      <c r="AL51">
        <v>0</v>
      </c>
      <c r="AM51">
        <v>0</v>
      </c>
      <c r="AN51">
        <v>0</v>
      </c>
      <c r="AO51">
        <v>0</v>
      </c>
      <c r="AP51">
        <v>0</v>
      </c>
      <c r="AQ51">
        <v>21554.063877292196</v>
      </c>
      <c r="AR51">
        <v>0</v>
      </c>
      <c r="AS51">
        <v>622400.10268644884</v>
      </c>
      <c r="AT51">
        <v>363362.6</v>
      </c>
      <c r="AU51">
        <v>0</v>
      </c>
      <c r="AV51">
        <v>0</v>
      </c>
    </row>
    <row r="52" spans="1:48" x14ac:dyDescent="0.25">
      <c r="A52">
        <v>1996</v>
      </c>
      <c r="B52" t="s">
        <v>4439</v>
      </c>
      <c r="C52" t="s">
        <v>42</v>
      </c>
      <c r="D52" t="s">
        <v>167</v>
      </c>
      <c r="E52">
        <v>1980</v>
      </c>
      <c r="F52">
        <v>1030461</v>
      </c>
      <c r="G52">
        <v>0</v>
      </c>
      <c r="H52" s="70">
        <v>1030461</v>
      </c>
      <c r="I52" s="74">
        <v>328.57</v>
      </c>
      <c r="J52">
        <v>1</v>
      </c>
      <c r="K52">
        <v>0</v>
      </c>
      <c r="L52">
        <v>36.142699999999998</v>
      </c>
      <c r="M52">
        <v>0.6</v>
      </c>
      <c r="N52">
        <v>0</v>
      </c>
      <c r="O52">
        <v>0</v>
      </c>
      <c r="P52">
        <v>0.75</v>
      </c>
      <c r="Q52">
        <v>0</v>
      </c>
      <c r="R52">
        <v>0</v>
      </c>
      <c r="S52">
        <v>0</v>
      </c>
      <c r="U52">
        <v>0</v>
      </c>
      <c r="V52">
        <v>0</v>
      </c>
      <c r="W52">
        <v>455.29520000000002</v>
      </c>
      <c r="X52">
        <v>0.44000000000000128</v>
      </c>
      <c r="Y52" s="71">
        <v>3627328.1053519701</v>
      </c>
      <c r="Z52">
        <v>202364.4</v>
      </c>
      <c r="AA52">
        <v>3829692.50535197</v>
      </c>
      <c r="AB52">
        <v>8411.4493307901557</v>
      </c>
      <c r="AC52">
        <v>2799231.50535197</v>
      </c>
      <c r="AD52">
        <v>3832422.8120170771</v>
      </c>
      <c r="AE52">
        <v>0</v>
      </c>
      <c r="AF52">
        <v>0</v>
      </c>
      <c r="AG52">
        <v>0</v>
      </c>
      <c r="AH52">
        <v>0</v>
      </c>
      <c r="AI52">
        <v>0</v>
      </c>
      <c r="AJ52">
        <v>3829692.50535197</v>
      </c>
      <c r="AK52">
        <v>11.68</v>
      </c>
      <c r="AL52">
        <v>79.540000000000006</v>
      </c>
      <c r="AM52">
        <v>79.540000000000006</v>
      </c>
      <c r="AN52">
        <v>15431.048047884478</v>
      </c>
      <c r="AO52">
        <v>15265.200716086463</v>
      </c>
      <c r="AP52">
        <v>-165.85</v>
      </c>
      <c r="AQ52">
        <v>33908.161825858209</v>
      </c>
      <c r="AR52">
        <v>0</v>
      </c>
      <c r="AS52">
        <v>806411.38107039407</v>
      </c>
      <c r="AT52">
        <v>455295.2</v>
      </c>
      <c r="AU52">
        <v>0</v>
      </c>
      <c r="AV52">
        <v>0</v>
      </c>
    </row>
    <row r="53" spans="1:48" x14ac:dyDescent="0.25">
      <c r="A53">
        <v>1997</v>
      </c>
      <c r="B53" t="s">
        <v>4440</v>
      </c>
      <c r="C53" t="s">
        <v>42</v>
      </c>
      <c r="D53" t="s">
        <v>248</v>
      </c>
      <c r="E53">
        <v>1980</v>
      </c>
      <c r="F53">
        <v>1015169</v>
      </c>
      <c r="G53">
        <v>0</v>
      </c>
      <c r="H53" s="70">
        <v>1015169</v>
      </c>
      <c r="I53" s="74">
        <v>237.17</v>
      </c>
      <c r="J53">
        <v>1</v>
      </c>
      <c r="K53">
        <v>0</v>
      </c>
      <c r="L53">
        <v>26.088699999999999</v>
      </c>
      <c r="M53">
        <v>1.7</v>
      </c>
      <c r="N53">
        <v>0</v>
      </c>
      <c r="O53">
        <v>0</v>
      </c>
      <c r="P53">
        <v>1.25</v>
      </c>
      <c r="Q53">
        <v>0</v>
      </c>
      <c r="R53">
        <v>0</v>
      </c>
      <c r="S53">
        <v>0</v>
      </c>
      <c r="U53">
        <v>0</v>
      </c>
      <c r="V53">
        <v>0</v>
      </c>
      <c r="W53">
        <v>426.9162</v>
      </c>
      <c r="X53">
        <v>-3.83</v>
      </c>
      <c r="Y53" s="71">
        <v>3320745.0977275358</v>
      </c>
      <c r="Z53">
        <v>283719.2</v>
      </c>
      <c r="AA53">
        <v>3604464.2977275359</v>
      </c>
      <c r="AB53">
        <v>8443.0253471935139</v>
      </c>
      <c r="AC53">
        <v>2589295.2977275359</v>
      </c>
      <c r="AD53">
        <v>3606963.8379428447</v>
      </c>
      <c r="AE53">
        <v>0</v>
      </c>
      <c r="AF53">
        <v>0</v>
      </c>
      <c r="AG53">
        <v>0</v>
      </c>
      <c r="AH53">
        <v>0</v>
      </c>
      <c r="AI53">
        <v>0</v>
      </c>
      <c r="AJ53">
        <v>3604464.2977275359</v>
      </c>
      <c r="AK53">
        <v>13.57</v>
      </c>
      <c r="AL53">
        <v>103.97</v>
      </c>
      <c r="AM53">
        <v>103.97</v>
      </c>
      <c r="AN53">
        <v>18370.115172092403</v>
      </c>
      <c r="AO53">
        <v>19953.770661950082</v>
      </c>
      <c r="AP53">
        <v>1583.66</v>
      </c>
      <c r="AQ53">
        <v>23520.694836975945</v>
      </c>
      <c r="AR53">
        <v>0</v>
      </c>
      <c r="AS53">
        <v>777636.69954550732</v>
      </c>
      <c r="AT53">
        <v>426916.2</v>
      </c>
      <c r="AU53">
        <v>0</v>
      </c>
      <c r="AV53">
        <v>0</v>
      </c>
    </row>
    <row r="54" spans="1:48" x14ac:dyDescent="0.25">
      <c r="A54">
        <v>1998</v>
      </c>
      <c r="B54" t="s">
        <v>4441</v>
      </c>
      <c r="C54" t="s">
        <v>42</v>
      </c>
      <c r="D54" t="s">
        <v>89</v>
      </c>
      <c r="E54">
        <v>1980</v>
      </c>
      <c r="F54">
        <v>844065</v>
      </c>
      <c r="G54">
        <v>0</v>
      </c>
      <c r="H54" s="70">
        <v>844065</v>
      </c>
      <c r="I54" s="74">
        <v>247.77</v>
      </c>
      <c r="J54">
        <v>1</v>
      </c>
      <c r="K54">
        <v>0</v>
      </c>
      <c r="L54">
        <v>25</v>
      </c>
      <c r="M54">
        <v>0</v>
      </c>
      <c r="N54">
        <v>0</v>
      </c>
      <c r="O54">
        <v>0</v>
      </c>
      <c r="P54">
        <v>0</v>
      </c>
      <c r="Q54">
        <v>0</v>
      </c>
      <c r="R54">
        <v>0</v>
      </c>
      <c r="S54">
        <v>0</v>
      </c>
      <c r="U54">
        <v>0</v>
      </c>
      <c r="V54">
        <v>0</v>
      </c>
      <c r="W54">
        <v>410.34</v>
      </c>
      <c r="X54">
        <v>-3.42</v>
      </c>
      <c r="Y54" s="71">
        <v>3199236.2889094898</v>
      </c>
      <c r="Z54">
        <v>445658.4</v>
      </c>
      <c r="AA54">
        <v>3644894.6889094897</v>
      </c>
      <c r="AB54">
        <v>8882.6209701942043</v>
      </c>
      <c r="AC54">
        <v>2800829.6889094897</v>
      </c>
      <c r="AD54">
        <v>3647302.768881625</v>
      </c>
      <c r="AE54">
        <v>0</v>
      </c>
      <c r="AF54">
        <v>0</v>
      </c>
      <c r="AG54">
        <v>0</v>
      </c>
      <c r="AH54">
        <v>0</v>
      </c>
      <c r="AI54">
        <v>0</v>
      </c>
      <c r="AJ54">
        <v>3644894.6889094897</v>
      </c>
      <c r="AK54">
        <v>14.56</v>
      </c>
      <c r="AL54">
        <v>0</v>
      </c>
      <c r="AM54">
        <v>0</v>
      </c>
      <c r="AN54">
        <v>0</v>
      </c>
      <c r="AO54">
        <v>0</v>
      </c>
      <c r="AP54">
        <v>0</v>
      </c>
      <c r="AQ54">
        <v>24272.498923963165</v>
      </c>
      <c r="AR54">
        <v>0</v>
      </c>
      <c r="AS54">
        <v>818110.61778189801</v>
      </c>
      <c r="AT54">
        <v>410340</v>
      </c>
      <c r="AU54">
        <v>0</v>
      </c>
      <c r="AV54">
        <v>0</v>
      </c>
    </row>
    <row r="55" spans="1:48" x14ac:dyDescent="0.25">
      <c r="A55">
        <v>1999</v>
      </c>
      <c r="B55" t="s">
        <v>4442</v>
      </c>
      <c r="C55" t="s">
        <v>42</v>
      </c>
      <c r="D55" t="s">
        <v>203</v>
      </c>
      <c r="E55">
        <v>1980</v>
      </c>
      <c r="F55">
        <v>1226085</v>
      </c>
      <c r="G55">
        <v>0</v>
      </c>
      <c r="H55" s="70">
        <v>1226085</v>
      </c>
      <c r="I55" s="74">
        <v>389.65</v>
      </c>
      <c r="J55">
        <v>1</v>
      </c>
      <c r="K55">
        <v>0</v>
      </c>
      <c r="L55">
        <v>42.861499999999999</v>
      </c>
      <c r="M55">
        <v>3.2</v>
      </c>
      <c r="N55">
        <v>0</v>
      </c>
      <c r="O55">
        <v>0</v>
      </c>
      <c r="P55">
        <v>0.75</v>
      </c>
      <c r="Q55">
        <v>0</v>
      </c>
      <c r="R55">
        <v>0</v>
      </c>
      <c r="S55">
        <v>0</v>
      </c>
      <c r="U55">
        <v>0</v>
      </c>
      <c r="V55">
        <v>0</v>
      </c>
      <c r="W55">
        <v>539.93219999999997</v>
      </c>
      <c r="X55">
        <v>3.5300000000000011</v>
      </c>
      <c r="Y55" s="71">
        <v>4375294.0272723716</v>
      </c>
      <c r="Z55">
        <v>195527.5</v>
      </c>
      <c r="AA55">
        <v>4570821.5272723716</v>
      </c>
      <c r="AB55">
        <v>8465.547206246214</v>
      </c>
      <c r="AC55">
        <v>3344736.5272723716</v>
      </c>
      <c r="AD55">
        <v>4574114.8313511619</v>
      </c>
      <c r="AE55">
        <v>0</v>
      </c>
      <c r="AF55">
        <v>2293.88</v>
      </c>
      <c r="AG55">
        <v>2293.88</v>
      </c>
      <c r="AH55">
        <v>2944.98</v>
      </c>
      <c r="AI55">
        <v>651.1</v>
      </c>
      <c r="AJ55">
        <v>4573115.4072723715</v>
      </c>
      <c r="AK55">
        <v>15.98</v>
      </c>
      <c r="AL55">
        <v>107.22</v>
      </c>
      <c r="AM55">
        <v>107.22</v>
      </c>
      <c r="AN55">
        <v>18339.854506720894</v>
      </c>
      <c r="AO55">
        <v>20577.505918767794</v>
      </c>
      <c r="AP55">
        <v>2237.65</v>
      </c>
      <c r="AQ55">
        <v>40035.171014098429</v>
      </c>
      <c r="AR55">
        <v>0</v>
      </c>
      <c r="AS55">
        <v>953858.80145447445</v>
      </c>
      <c r="AT55">
        <v>539932.19999999995</v>
      </c>
      <c r="AU55">
        <v>0</v>
      </c>
      <c r="AV55">
        <v>0</v>
      </c>
    </row>
    <row r="56" spans="1:48" x14ac:dyDescent="0.25">
      <c r="A56">
        <v>2000</v>
      </c>
      <c r="B56" t="s">
        <v>4443</v>
      </c>
      <c r="C56" t="s">
        <v>42</v>
      </c>
      <c r="D56" t="s">
        <v>103</v>
      </c>
      <c r="E56">
        <v>1980</v>
      </c>
      <c r="F56">
        <v>1127598</v>
      </c>
      <c r="G56">
        <v>0</v>
      </c>
      <c r="H56" s="70">
        <v>1127598</v>
      </c>
      <c r="I56" s="74">
        <v>294.97000000000003</v>
      </c>
      <c r="J56">
        <v>1</v>
      </c>
      <c r="K56">
        <v>0</v>
      </c>
      <c r="L56">
        <v>32.4467</v>
      </c>
      <c r="M56">
        <v>12.4</v>
      </c>
      <c r="N56">
        <v>0</v>
      </c>
      <c r="O56">
        <v>0</v>
      </c>
      <c r="P56">
        <v>1.25</v>
      </c>
      <c r="Q56">
        <v>0</v>
      </c>
      <c r="R56">
        <v>0</v>
      </c>
      <c r="S56">
        <v>0</v>
      </c>
      <c r="U56">
        <v>0</v>
      </c>
      <c r="V56">
        <v>0</v>
      </c>
      <c r="W56">
        <v>474.56420000000003</v>
      </c>
      <c r="X56">
        <v>-0.85999999999999943</v>
      </c>
      <c r="Y56" s="71">
        <v>3753604.3488428178</v>
      </c>
      <c r="Z56">
        <v>290944</v>
      </c>
      <c r="AA56">
        <v>4044548.3488428178</v>
      </c>
      <c r="AB56">
        <v>8522.6579435254862</v>
      </c>
      <c r="AC56">
        <v>2916950.3488428178</v>
      </c>
      <c r="AD56">
        <v>4047373.7042212575</v>
      </c>
      <c r="AE56">
        <v>0</v>
      </c>
      <c r="AF56">
        <v>16057.17</v>
      </c>
      <c r="AG56">
        <v>16057.17</v>
      </c>
      <c r="AH56">
        <v>19512.650000000001</v>
      </c>
      <c r="AI56">
        <v>3455.48</v>
      </c>
      <c r="AJ56">
        <v>4060605.5188428177</v>
      </c>
      <c r="AK56">
        <v>12.88</v>
      </c>
      <c r="AL56">
        <v>0</v>
      </c>
      <c r="AM56">
        <v>0</v>
      </c>
      <c r="AN56">
        <v>0</v>
      </c>
      <c r="AO56">
        <v>0</v>
      </c>
      <c r="AP56">
        <v>0</v>
      </c>
      <c r="AQ56">
        <v>27116.814374707403</v>
      </c>
      <c r="AR56">
        <v>0</v>
      </c>
      <c r="AS56">
        <v>871000.99976856378</v>
      </c>
      <c r="AT56">
        <v>474564.2</v>
      </c>
      <c r="AU56">
        <v>0</v>
      </c>
      <c r="AV56">
        <v>0</v>
      </c>
    </row>
    <row r="57" spans="1:48" x14ac:dyDescent="0.25">
      <c r="A57">
        <v>2001</v>
      </c>
      <c r="B57" t="s">
        <v>4444</v>
      </c>
      <c r="C57" t="s">
        <v>42</v>
      </c>
      <c r="D57" t="s">
        <v>201</v>
      </c>
      <c r="E57">
        <v>1949</v>
      </c>
      <c r="F57">
        <v>2178756</v>
      </c>
      <c r="G57">
        <v>0</v>
      </c>
      <c r="H57" s="70">
        <v>2178756</v>
      </c>
      <c r="I57" s="74">
        <v>667.45</v>
      </c>
      <c r="J57">
        <v>1</v>
      </c>
      <c r="K57">
        <v>0</v>
      </c>
      <c r="L57">
        <v>73.419499999999999</v>
      </c>
      <c r="M57">
        <v>34.4</v>
      </c>
      <c r="N57">
        <v>0</v>
      </c>
      <c r="O57">
        <v>0</v>
      </c>
      <c r="P57">
        <v>1.5</v>
      </c>
      <c r="Q57">
        <v>0</v>
      </c>
      <c r="R57">
        <v>0</v>
      </c>
      <c r="S57">
        <v>0</v>
      </c>
      <c r="U57">
        <v>0</v>
      </c>
      <c r="V57">
        <v>0</v>
      </c>
      <c r="W57">
        <v>906.36159999999995</v>
      </c>
      <c r="X57">
        <v>-1.17</v>
      </c>
      <c r="Y57" s="71">
        <v>7156535.4137932658</v>
      </c>
      <c r="Z57">
        <v>356071.8</v>
      </c>
      <c r="AA57">
        <v>7512607.2137932656</v>
      </c>
      <c r="AB57">
        <v>8288.7527602595546</v>
      </c>
      <c r="AC57">
        <v>5333851.2137932656</v>
      </c>
      <c r="AD57">
        <v>7517993.9711451922</v>
      </c>
      <c r="AE57">
        <v>0</v>
      </c>
      <c r="AF57">
        <v>6881.64</v>
      </c>
      <c r="AG57">
        <v>6881.64</v>
      </c>
      <c r="AH57">
        <v>66168.72</v>
      </c>
      <c r="AI57">
        <v>59287.08</v>
      </c>
      <c r="AJ57">
        <v>7519488.8537932653</v>
      </c>
      <c r="AK57">
        <v>14.4</v>
      </c>
      <c r="AL57">
        <v>0</v>
      </c>
      <c r="AM57">
        <v>0</v>
      </c>
      <c r="AN57">
        <v>0</v>
      </c>
      <c r="AO57">
        <v>0</v>
      </c>
      <c r="AP57">
        <v>0</v>
      </c>
      <c r="AQ57">
        <v>66134.257393716529</v>
      </c>
      <c r="AR57">
        <v>0</v>
      </c>
      <c r="AS57">
        <v>1586969.5467586531</v>
      </c>
      <c r="AT57">
        <v>906361.6</v>
      </c>
      <c r="AU57">
        <v>0</v>
      </c>
      <c r="AV57">
        <v>0</v>
      </c>
    </row>
    <row r="58" spans="1:48" x14ac:dyDescent="0.25">
      <c r="A58">
        <v>2002</v>
      </c>
      <c r="B58" t="s">
        <v>4445</v>
      </c>
      <c r="C58" t="s">
        <v>42</v>
      </c>
      <c r="D58" t="s">
        <v>245</v>
      </c>
      <c r="E58">
        <v>1980</v>
      </c>
      <c r="F58">
        <v>3402158</v>
      </c>
      <c r="G58">
        <v>0</v>
      </c>
      <c r="H58" s="70">
        <v>3402158</v>
      </c>
      <c r="I58" s="74">
        <v>1394.01</v>
      </c>
      <c r="J58">
        <v>1</v>
      </c>
      <c r="K58">
        <v>0</v>
      </c>
      <c r="L58">
        <v>153.34110000000001</v>
      </c>
      <c r="M58">
        <v>3</v>
      </c>
      <c r="N58">
        <v>0</v>
      </c>
      <c r="O58">
        <v>0</v>
      </c>
      <c r="P58">
        <v>7.25</v>
      </c>
      <c r="Q58">
        <v>0</v>
      </c>
      <c r="R58">
        <v>0</v>
      </c>
      <c r="S58">
        <v>0</v>
      </c>
      <c r="U58">
        <v>0</v>
      </c>
      <c r="V58">
        <v>0</v>
      </c>
      <c r="W58">
        <v>1630.4711</v>
      </c>
      <c r="X58">
        <v>-1.3899999999999988</v>
      </c>
      <c r="Y58" s="71">
        <v>12858189.636833228</v>
      </c>
      <c r="Z58">
        <v>647947.29999999993</v>
      </c>
      <c r="AA58">
        <v>13506136.936833229</v>
      </c>
      <c r="AB58">
        <v>8283.5794739527919</v>
      </c>
      <c r="AC58">
        <v>10103978.936833229</v>
      </c>
      <c r="AD58">
        <v>13515815.355726425</v>
      </c>
      <c r="AE58">
        <v>0</v>
      </c>
      <c r="AF58">
        <v>0</v>
      </c>
      <c r="AG58">
        <v>0</v>
      </c>
      <c r="AH58">
        <v>0</v>
      </c>
      <c r="AI58">
        <v>0</v>
      </c>
      <c r="AJ58">
        <v>13506136.936833229</v>
      </c>
      <c r="AK58">
        <v>16.489999999999998</v>
      </c>
      <c r="AL58">
        <v>0</v>
      </c>
      <c r="AM58">
        <v>0</v>
      </c>
      <c r="AN58">
        <v>0</v>
      </c>
      <c r="AO58">
        <v>0</v>
      </c>
      <c r="AP58">
        <v>0</v>
      </c>
      <c r="AQ58">
        <v>139217.76933347987</v>
      </c>
      <c r="AR58">
        <v>0</v>
      </c>
      <c r="AS58">
        <v>2830816.8473666459</v>
      </c>
      <c r="AT58">
        <v>1630471.1</v>
      </c>
      <c r="AU58">
        <v>0</v>
      </c>
      <c r="AV58">
        <v>0</v>
      </c>
    </row>
    <row r="59" spans="1:48" x14ac:dyDescent="0.25">
      <c r="A59">
        <v>2003</v>
      </c>
      <c r="B59" t="s">
        <v>4446</v>
      </c>
      <c r="C59" t="s">
        <v>42</v>
      </c>
      <c r="D59" t="s">
        <v>229</v>
      </c>
      <c r="E59">
        <v>1980</v>
      </c>
      <c r="F59">
        <v>3152037</v>
      </c>
      <c r="G59">
        <v>0</v>
      </c>
      <c r="H59" s="70">
        <v>3152037</v>
      </c>
      <c r="I59" s="74">
        <v>1347.11</v>
      </c>
      <c r="J59">
        <v>1</v>
      </c>
      <c r="K59">
        <v>0</v>
      </c>
      <c r="L59">
        <v>148.18209999999999</v>
      </c>
      <c r="M59">
        <v>2.2000000000000002</v>
      </c>
      <c r="N59">
        <v>0</v>
      </c>
      <c r="O59">
        <v>0</v>
      </c>
      <c r="P59">
        <v>4.5</v>
      </c>
      <c r="Q59">
        <v>0</v>
      </c>
      <c r="R59">
        <v>0</v>
      </c>
      <c r="S59">
        <v>0</v>
      </c>
      <c r="U59">
        <v>0</v>
      </c>
      <c r="V59">
        <v>0</v>
      </c>
      <c r="W59">
        <v>1574.7646</v>
      </c>
      <c r="X59">
        <v>2.2400000000000002</v>
      </c>
      <c r="Y59" s="71">
        <v>12671274.551216954</v>
      </c>
      <c r="Z59">
        <v>519446.89999999997</v>
      </c>
      <c r="AA59">
        <v>13190721.451216955</v>
      </c>
      <c r="AB59">
        <v>8376.3131652927405</v>
      </c>
      <c r="AC59">
        <v>10038684.451216955</v>
      </c>
      <c r="AD59">
        <v>13200259.178259498</v>
      </c>
      <c r="AE59">
        <v>0</v>
      </c>
      <c r="AF59">
        <v>0</v>
      </c>
      <c r="AG59">
        <v>0</v>
      </c>
      <c r="AH59">
        <v>0</v>
      </c>
      <c r="AI59">
        <v>0</v>
      </c>
      <c r="AJ59">
        <v>13190721.451216955</v>
      </c>
      <c r="AK59">
        <v>12.7</v>
      </c>
      <c r="AL59">
        <v>0</v>
      </c>
      <c r="AM59">
        <v>0</v>
      </c>
      <c r="AN59">
        <v>0</v>
      </c>
      <c r="AO59">
        <v>0</v>
      </c>
      <c r="AP59">
        <v>0</v>
      </c>
      <c r="AQ59">
        <v>132701.39070060282</v>
      </c>
      <c r="AR59">
        <v>0</v>
      </c>
      <c r="AS59">
        <v>2742033.6702433913</v>
      </c>
      <c r="AT59">
        <v>1574764.5999999999</v>
      </c>
      <c r="AU59">
        <v>0</v>
      </c>
      <c r="AV59">
        <v>0</v>
      </c>
    </row>
    <row r="60" spans="1:48" x14ac:dyDescent="0.25">
      <c r="A60">
        <v>2005</v>
      </c>
      <c r="B60" t="s">
        <v>4447</v>
      </c>
      <c r="C60" t="s">
        <v>14</v>
      </c>
      <c r="D60" t="s">
        <v>15</v>
      </c>
      <c r="E60">
        <v>2004</v>
      </c>
      <c r="F60">
        <v>2034268</v>
      </c>
      <c r="G60">
        <v>0</v>
      </c>
      <c r="H60" s="70">
        <v>2034268</v>
      </c>
      <c r="I60" s="74">
        <v>163.80000000000001</v>
      </c>
      <c r="J60">
        <v>1</v>
      </c>
      <c r="K60">
        <v>0</v>
      </c>
      <c r="L60">
        <v>18.018000000000001</v>
      </c>
      <c r="M60">
        <v>0.2</v>
      </c>
      <c r="N60">
        <v>0</v>
      </c>
      <c r="O60">
        <v>0</v>
      </c>
      <c r="P60">
        <v>0</v>
      </c>
      <c r="Q60">
        <v>0</v>
      </c>
      <c r="R60">
        <v>0</v>
      </c>
      <c r="S60">
        <v>0</v>
      </c>
      <c r="U60">
        <v>0</v>
      </c>
      <c r="V60">
        <v>0</v>
      </c>
      <c r="W60">
        <v>311.52800000000002</v>
      </c>
      <c r="X60">
        <v>2.6900000000000013</v>
      </c>
      <c r="Y60" s="71">
        <v>2512886.1546570682</v>
      </c>
      <c r="Z60">
        <v>288200.7</v>
      </c>
      <c r="AA60">
        <v>2801086.8546570684</v>
      </c>
      <c r="AB60">
        <v>8991.4449251979531</v>
      </c>
      <c r="AC60">
        <v>766818.85465706838</v>
      </c>
      <c r="AD60">
        <v>2802978.3157042763</v>
      </c>
      <c r="AE60">
        <v>0</v>
      </c>
      <c r="AF60">
        <v>10447.25</v>
      </c>
      <c r="AG60">
        <v>10447.25</v>
      </c>
      <c r="AH60">
        <v>0</v>
      </c>
      <c r="AI60">
        <v>-10447.25</v>
      </c>
      <c r="AJ60">
        <v>2811534.1046570684</v>
      </c>
      <c r="AK60">
        <v>13.1</v>
      </c>
      <c r="AL60">
        <v>0</v>
      </c>
      <c r="AM60">
        <v>0</v>
      </c>
      <c r="AN60">
        <v>0</v>
      </c>
      <c r="AO60">
        <v>0</v>
      </c>
      <c r="AP60">
        <v>0</v>
      </c>
      <c r="AQ60">
        <v>10742.245970436097</v>
      </c>
      <c r="AR60">
        <v>0</v>
      </c>
      <c r="AS60">
        <v>617857.51093141374</v>
      </c>
      <c r="AT60">
        <v>311528</v>
      </c>
      <c r="AU60">
        <v>0</v>
      </c>
      <c r="AV60">
        <v>0</v>
      </c>
    </row>
    <row r="61" spans="1:48" x14ac:dyDescent="0.25">
      <c r="A61">
        <v>2006</v>
      </c>
      <c r="B61" t="s">
        <v>4448</v>
      </c>
      <c r="C61" t="s">
        <v>14</v>
      </c>
      <c r="D61" t="s">
        <v>60</v>
      </c>
      <c r="E61">
        <v>2004</v>
      </c>
      <c r="F61">
        <v>791886</v>
      </c>
      <c r="G61">
        <v>0</v>
      </c>
      <c r="H61" s="70">
        <v>791886</v>
      </c>
      <c r="I61" s="74">
        <v>141.02000000000001</v>
      </c>
      <c r="J61">
        <v>1</v>
      </c>
      <c r="K61">
        <v>0</v>
      </c>
      <c r="L61">
        <v>15.5122</v>
      </c>
      <c r="M61">
        <v>0.9</v>
      </c>
      <c r="N61">
        <v>0</v>
      </c>
      <c r="O61">
        <v>0</v>
      </c>
      <c r="P61">
        <v>0.25</v>
      </c>
      <c r="Q61">
        <v>0</v>
      </c>
      <c r="R61">
        <v>0</v>
      </c>
      <c r="S61">
        <v>0</v>
      </c>
      <c r="U61">
        <v>0</v>
      </c>
      <c r="V61">
        <v>0</v>
      </c>
      <c r="W61">
        <v>280.81220000000002</v>
      </c>
      <c r="X61">
        <v>0.29000000000000092</v>
      </c>
      <c r="Y61" s="71">
        <v>2235365.5904858857</v>
      </c>
      <c r="Z61">
        <v>185206.40000000002</v>
      </c>
      <c r="AA61">
        <v>2420571.9904858856</v>
      </c>
      <c r="AB61">
        <v>8619.8961102326939</v>
      </c>
      <c r="AC61">
        <v>1628685.9904858856</v>
      </c>
      <c r="AD61">
        <v>2422254.5605190871</v>
      </c>
      <c r="AE61">
        <v>0</v>
      </c>
      <c r="AF61">
        <v>0</v>
      </c>
      <c r="AG61">
        <v>0</v>
      </c>
      <c r="AH61">
        <v>0</v>
      </c>
      <c r="AI61">
        <v>0</v>
      </c>
      <c r="AJ61">
        <v>2420571.9904858856</v>
      </c>
      <c r="AK61">
        <v>12.08</v>
      </c>
      <c r="AL61">
        <v>36.22</v>
      </c>
      <c r="AM61">
        <v>36.22</v>
      </c>
      <c r="AN61">
        <v>6579.8034267177472</v>
      </c>
      <c r="AO61">
        <v>6951.2895390577278</v>
      </c>
      <c r="AP61">
        <v>371.49</v>
      </c>
      <c r="AQ61">
        <v>9390.3850861222909</v>
      </c>
      <c r="AR61">
        <v>0</v>
      </c>
      <c r="AS61">
        <v>521155.67809717712</v>
      </c>
      <c r="AT61">
        <v>280812.2</v>
      </c>
      <c r="AU61">
        <v>0</v>
      </c>
      <c r="AV61">
        <v>0</v>
      </c>
    </row>
    <row r="62" spans="1:48" x14ac:dyDescent="0.25">
      <c r="A62">
        <v>2008</v>
      </c>
      <c r="B62" t="s">
        <v>4449</v>
      </c>
      <c r="C62" t="s">
        <v>75</v>
      </c>
      <c r="D62" t="s">
        <v>127</v>
      </c>
      <c r="E62">
        <v>2007</v>
      </c>
      <c r="F62">
        <v>1642894</v>
      </c>
      <c r="G62">
        <v>0</v>
      </c>
      <c r="H62" s="70">
        <v>1642894</v>
      </c>
      <c r="I62" s="74">
        <v>588.70000000000005</v>
      </c>
      <c r="J62">
        <v>1</v>
      </c>
      <c r="K62">
        <v>0</v>
      </c>
      <c r="L62">
        <v>64.757000000000005</v>
      </c>
      <c r="M62">
        <v>6.6</v>
      </c>
      <c r="N62">
        <v>0</v>
      </c>
      <c r="O62">
        <v>0</v>
      </c>
      <c r="P62">
        <v>1.5</v>
      </c>
      <c r="Q62">
        <v>0</v>
      </c>
      <c r="R62">
        <v>0</v>
      </c>
      <c r="S62">
        <v>0</v>
      </c>
      <c r="U62">
        <v>0</v>
      </c>
      <c r="V62">
        <v>0</v>
      </c>
      <c r="W62">
        <v>831.02070000000003</v>
      </c>
      <c r="X62">
        <v>0.66000000000000014</v>
      </c>
      <c r="Y62" s="71">
        <v>6628798.2066966174</v>
      </c>
      <c r="Z62">
        <v>614955.20000000007</v>
      </c>
      <c r="AA62">
        <v>7243753.4066966176</v>
      </c>
      <c r="AB62">
        <v>8716.6943094156595</v>
      </c>
      <c r="AC62">
        <v>5600859.4066966176</v>
      </c>
      <c r="AD62">
        <v>7248742.933808513</v>
      </c>
      <c r="AE62">
        <v>0</v>
      </c>
      <c r="AF62">
        <v>4358.37</v>
      </c>
      <c r="AG62">
        <v>4358.37</v>
      </c>
      <c r="AH62">
        <v>50480.01</v>
      </c>
      <c r="AI62">
        <v>46121.64</v>
      </c>
      <c r="AJ62">
        <v>7248111.7766966177</v>
      </c>
      <c r="AK62">
        <v>14.7</v>
      </c>
      <c r="AL62">
        <v>169.11</v>
      </c>
      <c r="AM62">
        <v>169.11</v>
      </c>
      <c r="AN62">
        <v>33504.230441018939</v>
      </c>
      <c r="AO62">
        <v>32455.344393982672</v>
      </c>
      <c r="AP62">
        <v>-1048.8900000000001</v>
      </c>
      <c r="AQ62">
        <v>51939.026764630587</v>
      </c>
      <c r="AR62">
        <v>102419.59</v>
      </c>
      <c r="AS62">
        <v>1581837.7233393237</v>
      </c>
      <c r="AT62">
        <v>831020.70000000007</v>
      </c>
      <c r="AU62">
        <v>102419.59</v>
      </c>
      <c r="AV62">
        <v>0</v>
      </c>
    </row>
    <row r="63" spans="1:48" x14ac:dyDescent="0.25">
      <c r="A63">
        <v>2009</v>
      </c>
      <c r="B63" t="s">
        <v>4450</v>
      </c>
      <c r="C63" t="s">
        <v>75</v>
      </c>
      <c r="D63" t="s">
        <v>197</v>
      </c>
      <c r="E63">
        <v>2007</v>
      </c>
      <c r="F63">
        <v>513984</v>
      </c>
      <c r="G63">
        <v>0</v>
      </c>
      <c r="H63" s="70">
        <v>513984</v>
      </c>
      <c r="I63" s="74">
        <v>152.81</v>
      </c>
      <c r="J63">
        <v>1</v>
      </c>
      <c r="K63">
        <v>0</v>
      </c>
      <c r="L63">
        <v>16.809100000000001</v>
      </c>
      <c r="M63">
        <v>0.6</v>
      </c>
      <c r="N63">
        <v>0</v>
      </c>
      <c r="O63">
        <v>0</v>
      </c>
      <c r="P63">
        <v>0.5</v>
      </c>
      <c r="Q63">
        <v>0</v>
      </c>
      <c r="R63">
        <v>0</v>
      </c>
      <c r="S63">
        <v>0</v>
      </c>
      <c r="U63">
        <v>0</v>
      </c>
      <c r="V63">
        <v>0</v>
      </c>
      <c r="W63">
        <v>300.27910000000003</v>
      </c>
      <c r="X63">
        <v>-0.25999999999999979</v>
      </c>
      <c r="Y63" s="71">
        <v>2383037.0449903412</v>
      </c>
      <c r="Z63">
        <v>102825.09999999999</v>
      </c>
      <c r="AA63">
        <v>2485862.1449903413</v>
      </c>
      <c r="AB63">
        <v>8278.5053804621803</v>
      </c>
      <c r="AC63">
        <v>1971878.1449903413</v>
      </c>
      <c r="AD63">
        <v>2487655.8680112986</v>
      </c>
      <c r="AE63">
        <v>0</v>
      </c>
      <c r="AF63">
        <v>0</v>
      </c>
      <c r="AG63">
        <v>0</v>
      </c>
      <c r="AH63">
        <v>0</v>
      </c>
      <c r="AI63">
        <v>0</v>
      </c>
      <c r="AJ63">
        <v>2485862.1449903413</v>
      </c>
      <c r="AK63">
        <v>16.09</v>
      </c>
      <c r="AL63">
        <v>58.75</v>
      </c>
      <c r="AM63">
        <v>58.75</v>
      </c>
      <c r="AN63">
        <v>9437.5450127397398</v>
      </c>
      <c r="AO63">
        <v>11275.214257858683</v>
      </c>
      <c r="AP63">
        <v>1837.67</v>
      </c>
      <c r="AQ63">
        <v>11902.217262333672</v>
      </c>
      <c r="AR63">
        <v>0</v>
      </c>
      <c r="AS63">
        <v>517737.44899806828</v>
      </c>
      <c r="AT63">
        <v>300279.10000000003</v>
      </c>
      <c r="AU63">
        <v>0</v>
      </c>
      <c r="AV63">
        <v>0</v>
      </c>
    </row>
    <row r="64" spans="1:48" x14ac:dyDescent="0.25">
      <c r="A64">
        <v>2010</v>
      </c>
      <c r="B64" t="s">
        <v>4451</v>
      </c>
      <c r="C64" t="s">
        <v>75</v>
      </c>
      <c r="D64" t="s">
        <v>156</v>
      </c>
      <c r="E64">
        <v>2007</v>
      </c>
      <c r="F64">
        <v>267304</v>
      </c>
      <c r="G64">
        <v>0</v>
      </c>
      <c r="H64" s="70">
        <v>267304</v>
      </c>
      <c r="I64" s="74">
        <v>50.44</v>
      </c>
      <c r="J64">
        <v>1</v>
      </c>
      <c r="K64">
        <v>0</v>
      </c>
      <c r="L64">
        <v>5.5484</v>
      </c>
      <c r="M64">
        <v>0.7</v>
      </c>
      <c r="N64">
        <v>0</v>
      </c>
      <c r="O64">
        <v>0</v>
      </c>
      <c r="P64">
        <v>0</v>
      </c>
      <c r="Q64">
        <v>0</v>
      </c>
      <c r="R64">
        <v>0</v>
      </c>
      <c r="S64">
        <v>0</v>
      </c>
      <c r="U64">
        <v>0</v>
      </c>
      <c r="V64">
        <v>0</v>
      </c>
      <c r="W64">
        <v>140.79339999999999</v>
      </c>
      <c r="X64">
        <v>0.5600000000000005</v>
      </c>
      <c r="Y64" s="71">
        <v>1122444.2864262238</v>
      </c>
      <c r="Z64">
        <v>131504.4</v>
      </c>
      <c r="AA64">
        <v>1253948.6864262237</v>
      </c>
      <c r="AB64">
        <v>8906.3030399594281</v>
      </c>
      <c r="AC64">
        <v>986644.68642622372</v>
      </c>
      <c r="AD64">
        <v>1254793.5554392913</v>
      </c>
      <c r="AE64">
        <v>0</v>
      </c>
      <c r="AF64">
        <v>0</v>
      </c>
      <c r="AG64">
        <v>0</v>
      </c>
      <c r="AH64">
        <v>0</v>
      </c>
      <c r="AI64">
        <v>0</v>
      </c>
      <c r="AJ64">
        <v>1253948.6864262237</v>
      </c>
      <c r="AK64">
        <v>13.44</v>
      </c>
      <c r="AL64">
        <v>19.920000000000002</v>
      </c>
      <c r="AM64">
        <v>19.920000000000002</v>
      </c>
      <c r="AN64">
        <v>2836.9373785790804</v>
      </c>
      <c r="AO64">
        <v>3823.0173279411911</v>
      </c>
      <c r="AP64">
        <v>986.08</v>
      </c>
      <c r="AQ64">
        <v>4066.837014946469</v>
      </c>
      <c r="AR64">
        <v>0</v>
      </c>
      <c r="AS64">
        <v>277090.61728524475</v>
      </c>
      <c r="AT64">
        <v>140793.4</v>
      </c>
      <c r="AU64">
        <v>0</v>
      </c>
      <c r="AV64">
        <v>0</v>
      </c>
    </row>
    <row r="65" spans="1:48" x14ac:dyDescent="0.25">
      <c r="A65">
        <v>2011</v>
      </c>
      <c r="B65" t="s">
        <v>4452</v>
      </c>
      <c r="C65" t="s">
        <v>75</v>
      </c>
      <c r="D65" t="s">
        <v>76</v>
      </c>
      <c r="E65">
        <v>2007</v>
      </c>
      <c r="F65">
        <v>160164</v>
      </c>
      <c r="G65">
        <v>0</v>
      </c>
      <c r="H65" s="70">
        <v>160164</v>
      </c>
      <c r="I65" s="74">
        <v>39.119999999999997</v>
      </c>
      <c r="J65">
        <v>1</v>
      </c>
      <c r="K65">
        <v>0</v>
      </c>
      <c r="L65">
        <v>4.3032000000000004</v>
      </c>
      <c r="M65">
        <v>0.8</v>
      </c>
      <c r="N65">
        <v>0</v>
      </c>
      <c r="O65">
        <v>0</v>
      </c>
      <c r="P65">
        <v>0.5</v>
      </c>
      <c r="Q65">
        <v>0</v>
      </c>
      <c r="R65">
        <v>0</v>
      </c>
      <c r="S65">
        <v>0</v>
      </c>
      <c r="U65">
        <v>0</v>
      </c>
      <c r="V65">
        <v>0</v>
      </c>
      <c r="W65">
        <v>140.75</v>
      </c>
      <c r="X65">
        <v>-8.02</v>
      </c>
      <c r="Y65" s="71">
        <v>1068777.4913057515</v>
      </c>
      <c r="Z65">
        <v>42379.200000000004</v>
      </c>
      <c r="AA65">
        <v>1111156.6913057514</v>
      </c>
      <c r="AB65">
        <v>7894.5413236643089</v>
      </c>
      <c r="AC65">
        <v>950992.69130575145</v>
      </c>
      <c r="AD65">
        <v>1111961.1650735706</v>
      </c>
      <c r="AE65">
        <v>0</v>
      </c>
      <c r="AF65">
        <v>0</v>
      </c>
      <c r="AG65">
        <v>0</v>
      </c>
      <c r="AH65">
        <v>0</v>
      </c>
      <c r="AI65">
        <v>0</v>
      </c>
      <c r="AJ65">
        <v>1111156.6913057514</v>
      </c>
      <c r="AK65">
        <v>11.33</v>
      </c>
      <c r="AL65">
        <v>12.09</v>
      </c>
      <c r="AM65">
        <v>12.09</v>
      </c>
      <c r="AN65">
        <v>2375.46223166355</v>
      </c>
      <c r="AO65">
        <v>2320.2951553618973</v>
      </c>
      <c r="AP65">
        <v>-55.17</v>
      </c>
      <c r="AQ65">
        <v>4093.4244325208097</v>
      </c>
      <c r="AR65">
        <v>0</v>
      </c>
      <c r="AS65">
        <v>230707.17826115029</v>
      </c>
      <c r="AT65">
        <v>140750</v>
      </c>
      <c r="AU65">
        <v>0</v>
      </c>
      <c r="AV65">
        <v>0</v>
      </c>
    </row>
    <row r="66" spans="1:48" x14ac:dyDescent="0.25">
      <c r="A66">
        <v>2012</v>
      </c>
      <c r="B66" t="s">
        <v>4453</v>
      </c>
      <c r="C66" t="s">
        <v>75</v>
      </c>
      <c r="D66" t="s">
        <v>144</v>
      </c>
      <c r="E66">
        <v>2007</v>
      </c>
      <c r="F66">
        <v>197923</v>
      </c>
      <c r="G66">
        <v>0</v>
      </c>
      <c r="H66" s="70">
        <v>197923</v>
      </c>
      <c r="I66" s="74">
        <v>34.130000000000003</v>
      </c>
      <c r="J66">
        <v>1</v>
      </c>
      <c r="K66">
        <v>0</v>
      </c>
      <c r="L66">
        <v>3.7543000000000002</v>
      </c>
      <c r="M66">
        <v>0.7</v>
      </c>
      <c r="N66">
        <v>0</v>
      </c>
      <c r="O66">
        <v>0</v>
      </c>
      <c r="P66">
        <v>0</v>
      </c>
      <c r="Q66">
        <v>0</v>
      </c>
      <c r="R66">
        <v>0</v>
      </c>
      <c r="S66">
        <v>0</v>
      </c>
      <c r="U66">
        <v>0</v>
      </c>
      <c r="V66">
        <v>0</v>
      </c>
      <c r="W66">
        <v>117.2518</v>
      </c>
      <c r="X66">
        <v>3.2900000000000009</v>
      </c>
      <c r="Y66" s="71">
        <v>948897.36472022743</v>
      </c>
      <c r="Z66">
        <v>98961.3</v>
      </c>
      <c r="AA66">
        <v>1047858.6647202275</v>
      </c>
      <c r="AB66">
        <v>8936.8236966957211</v>
      </c>
      <c r="AC66">
        <v>849935.66472022748</v>
      </c>
      <c r="AD66">
        <v>1048572.9041615329</v>
      </c>
      <c r="AE66">
        <v>0</v>
      </c>
      <c r="AF66">
        <v>0</v>
      </c>
      <c r="AG66">
        <v>0</v>
      </c>
      <c r="AH66">
        <v>0</v>
      </c>
      <c r="AI66">
        <v>0</v>
      </c>
      <c r="AJ66">
        <v>1047858.6647202275</v>
      </c>
      <c r="AK66">
        <v>12.25</v>
      </c>
      <c r="AL66">
        <v>17.98</v>
      </c>
      <c r="AM66">
        <v>17.98</v>
      </c>
      <c r="AN66">
        <v>3447.8245607664426</v>
      </c>
      <c r="AO66">
        <v>3450.6953592561554</v>
      </c>
      <c r="AP66">
        <v>2.87</v>
      </c>
      <c r="AQ66">
        <v>2698.5745255684615</v>
      </c>
      <c r="AR66">
        <v>0</v>
      </c>
      <c r="AS66">
        <v>229363.99294404552</v>
      </c>
      <c r="AT66">
        <v>117251.8</v>
      </c>
      <c r="AU66">
        <v>0</v>
      </c>
      <c r="AV66">
        <v>0</v>
      </c>
    </row>
    <row r="67" spans="1:48" x14ac:dyDescent="0.25">
      <c r="A67">
        <v>2014</v>
      </c>
      <c r="B67" t="s">
        <v>4454</v>
      </c>
      <c r="C67" t="s">
        <v>77</v>
      </c>
      <c r="D67" t="s">
        <v>109</v>
      </c>
      <c r="E67">
        <v>2013</v>
      </c>
      <c r="F67">
        <v>1984784</v>
      </c>
      <c r="G67">
        <v>0</v>
      </c>
      <c r="H67" s="70">
        <v>1984784</v>
      </c>
      <c r="I67" s="74">
        <v>854.16</v>
      </c>
      <c r="J67">
        <v>1</v>
      </c>
      <c r="K67">
        <v>0</v>
      </c>
      <c r="L67">
        <v>93.957599999999999</v>
      </c>
      <c r="M67">
        <v>2.9</v>
      </c>
      <c r="N67">
        <v>0</v>
      </c>
      <c r="O67">
        <v>0</v>
      </c>
      <c r="P67">
        <v>6.25</v>
      </c>
      <c r="Q67">
        <v>0</v>
      </c>
      <c r="R67">
        <v>0</v>
      </c>
      <c r="S67">
        <v>0</v>
      </c>
      <c r="U67">
        <v>0</v>
      </c>
      <c r="V67">
        <v>0</v>
      </c>
      <c r="W67">
        <v>1095.5255</v>
      </c>
      <c r="X67">
        <v>0.3100000000000005</v>
      </c>
      <c r="Y67" s="71">
        <v>8721742.3905455247</v>
      </c>
      <c r="Z67">
        <v>273297.5</v>
      </c>
      <c r="AA67">
        <v>8995039.8905455247</v>
      </c>
      <c r="AB67">
        <v>8210.7079119066839</v>
      </c>
      <c r="AC67">
        <v>7010255.8905455247</v>
      </c>
      <c r="AD67">
        <v>9001604.7864382118</v>
      </c>
      <c r="AE67">
        <v>0</v>
      </c>
      <c r="AF67">
        <v>0</v>
      </c>
      <c r="AG67">
        <v>0</v>
      </c>
      <c r="AH67">
        <v>0</v>
      </c>
      <c r="AI67">
        <v>0</v>
      </c>
      <c r="AJ67">
        <v>8995039.8905455247</v>
      </c>
      <c r="AK67">
        <v>3.33</v>
      </c>
      <c r="AL67">
        <v>227.86</v>
      </c>
      <c r="AM67">
        <v>227.86</v>
      </c>
      <c r="AN67">
        <v>46410.404221968034</v>
      </c>
      <c r="AO67">
        <v>43730.558651841355</v>
      </c>
      <c r="AP67">
        <v>-2679.85</v>
      </c>
      <c r="AQ67">
        <v>78083.895801309569</v>
      </c>
      <c r="AR67">
        <v>0</v>
      </c>
      <c r="AS67">
        <v>1853667.478109105</v>
      </c>
      <c r="AT67">
        <v>1095525.5</v>
      </c>
      <c r="AU67">
        <v>0</v>
      </c>
      <c r="AV67">
        <v>0</v>
      </c>
    </row>
    <row r="68" spans="1:48" x14ac:dyDescent="0.25">
      <c r="A68">
        <v>2015</v>
      </c>
      <c r="B68" t="s">
        <v>4455</v>
      </c>
      <c r="C68" t="s">
        <v>77</v>
      </c>
      <c r="D68" t="s">
        <v>110</v>
      </c>
      <c r="E68">
        <v>2013</v>
      </c>
      <c r="F68">
        <v>289719</v>
      </c>
      <c r="G68">
        <v>0</v>
      </c>
      <c r="H68" s="70">
        <v>289719</v>
      </c>
      <c r="I68" s="74">
        <v>381.93</v>
      </c>
      <c r="J68">
        <v>1</v>
      </c>
      <c r="K68">
        <v>0</v>
      </c>
      <c r="L68">
        <v>35</v>
      </c>
      <c r="M68">
        <v>0</v>
      </c>
      <c r="N68">
        <v>0</v>
      </c>
      <c r="O68">
        <v>0</v>
      </c>
      <c r="P68">
        <v>0</v>
      </c>
      <c r="Q68">
        <v>0</v>
      </c>
      <c r="R68">
        <v>0</v>
      </c>
      <c r="S68">
        <v>0</v>
      </c>
      <c r="U68">
        <v>0</v>
      </c>
      <c r="V68">
        <v>0</v>
      </c>
      <c r="W68">
        <v>489.64</v>
      </c>
      <c r="X68">
        <v>-1.0999999999999996</v>
      </c>
      <c r="Y68" s="71">
        <v>3867659.0350690712</v>
      </c>
      <c r="Z68">
        <v>43556.1</v>
      </c>
      <c r="AA68">
        <v>3911215.1350690713</v>
      </c>
      <c r="AB68">
        <v>7987.9403951251361</v>
      </c>
      <c r="AC68">
        <v>3621496.1350690713</v>
      </c>
      <c r="AD68">
        <v>3914126.3399380851</v>
      </c>
      <c r="AE68">
        <v>0</v>
      </c>
      <c r="AF68">
        <v>0</v>
      </c>
      <c r="AG68">
        <v>0</v>
      </c>
      <c r="AH68">
        <v>3386.32</v>
      </c>
      <c r="AI68">
        <v>3386.32</v>
      </c>
      <c r="AJ68">
        <v>3911215.1350690713</v>
      </c>
      <c r="AK68">
        <v>14.27</v>
      </c>
      <c r="AL68">
        <v>0</v>
      </c>
      <c r="AM68">
        <v>0</v>
      </c>
      <c r="AN68">
        <v>0</v>
      </c>
      <c r="AO68">
        <v>0</v>
      </c>
      <c r="AP68">
        <v>0</v>
      </c>
      <c r="AQ68">
        <v>7822.8195279891215</v>
      </c>
      <c r="AR68">
        <v>0</v>
      </c>
      <c r="AS68">
        <v>791631.51101381425</v>
      </c>
      <c r="AT68">
        <v>489640</v>
      </c>
      <c r="AU68">
        <v>0</v>
      </c>
      <c r="AV68">
        <v>0</v>
      </c>
    </row>
    <row r="69" spans="1:48" x14ac:dyDescent="0.25">
      <c r="A69">
        <v>2016</v>
      </c>
      <c r="B69" t="s">
        <v>4456</v>
      </c>
      <c r="C69" t="s">
        <v>77</v>
      </c>
      <c r="D69" t="s">
        <v>189</v>
      </c>
      <c r="E69">
        <v>2013</v>
      </c>
      <c r="F69">
        <v>31042</v>
      </c>
      <c r="G69">
        <v>0</v>
      </c>
      <c r="H69" s="70">
        <v>31042</v>
      </c>
      <c r="I69" s="74">
        <v>8</v>
      </c>
      <c r="J69">
        <v>1</v>
      </c>
      <c r="K69">
        <v>0</v>
      </c>
      <c r="L69">
        <v>0</v>
      </c>
      <c r="M69">
        <v>0</v>
      </c>
      <c r="N69">
        <v>0</v>
      </c>
      <c r="O69">
        <v>0</v>
      </c>
      <c r="P69">
        <v>0</v>
      </c>
      <c r="Q69">
        <v>0</v>
      </c>
      <c r="R69">
        <v>0</v>
      </c>
      <c r="S69">
        <v>0</v>
      </c>
      <c r="U69">
        <v>0</v>
      </c>
      <c r="V69">
        <v>0</v>
      </c>
      <c r="W69">
        <v>33.284999999999997</v>
      </c>
      <c r="X69">
        <v>15.89</v>
      </c>
      <c r="Y69" s="71">
        <v>287886.81718999287</v>
      </c>
      <c r="Z69">
        <v>2285.5</v>
      </c>
      <c r="AA69">
        <v>290172.31718999287</v>
      </c>
      <c r="AB69">
        <v>8717.8103406937935</v>
      </c>
      <c r="AC69">
        <v>259130.31718999287</v>
      </c>
      <c r="AD69">
        <v>290389.01093065849</v>
      </c>
      <c r="AE69">
        <v>0</v>
      </c>
      <c r="AF69">
        <v>0</v>
      </c>
      <c r="AG69">
        <v>0</v>
      </c>
      <c r="AH69">
        <v>0</v>
      </c>
      <c r="AI69">
        <v>0</v>
      </c>
      <c r="AJ69">
        <v>290172.31718999287</v>
      </c>
      <c r="AK69">
        <v>13.4</v>
      </c>
      <c r="AL69">
        <v>0</v>
      </c>
      <c r="AM69">
        <v>0</v>
      </c>
      <c r="AN69">
        <v>0</v>
      </c>
      <c r="AO69">
        <v>0</v>
      </c>
      <c r="AP69">
        <v>0</v>
      </c>
      <c r="AQ69">
        <v>719.63304742882531</v>
      </c>
      <c r="AR69">
        <v>0</v>
      </c>
      <c r="AS69">
        <v>58491.563437998579</v>
      </c>
      <c r="AT69">
        <v>33285</v>
      </c>
      <c r="AU69">
        <v>0</v>
      </c>
      <c r="AV69">
        <v>0</v>
      </c>
    </row>
    <row r="70" spans="1:48" x14ac:dyDescent="0.25">
      <c r="A70">
        <v>2017</v>
      </c>
      <c r="B70" t="s">
        <v>4457</v>
      </c>
      <c r="C70" t="s">
        <v>77</v>
      </c>
      <c r="D70" t="s">
        <v>78</v>
      </c>
      <c r="E70">
        <v>2013</v>
      </c>
      <c r="F70">
        <v>39180</v>
      </c>
      <c r="G70">
        <v>0</v>
      </c>
      <c r="H70" s="70">
        <v>39180</v>
      </c>
      <c r="I70" s="74">
        <v>5</v>
      </c>
      <c r="J70">
        <v>1</v>
      </c>
      <c r="K70">
        <v>0</v>
      </c>
      <c r="L70">
        <v>0.55000000000000004</v>
      </c>
      <c r="M70">
        <v>0</v>
      </c>
      <c r="N70">
        <v>0</v>
      </c>
      <c r="O70">
        <v>0</v>
      </c>
      <c r="P70">
        <v>0</v>
      </c>
      <c r="Q70">
        <v>0</v>
      </c>
      <c r="R70">
        <v>0</v>
      </c>
      <c r="S70">
        <v>0</v>
      </c>
      <c r="U70">
        <v>0</v>
      </c>
      <c r="V70">
        <v>0</v>
      </c>
      <c r="W70">
        <v>31.692499999999999</v>
      </c>
      <c r="X70">
        <v>2.8900000000000006</v>
      </c>
      <c r="Y70" s="71">
        <v>255921.87543539904</v>
      </c>
      <c r="Z70">
        <v>6263.2000000000007</v>
      </c>
      <c r="AA70">
        <v>262185.07543539902</v>
      </c>
      <c r="AB70">
        <v>8272.7798512392219</v>
      </c>
      <c r="AC70">
        <v>223005.07543539902</v>
      </c>
      <c r="AD70">
        <v>262377.70901635825</v>
      </c>
      <c r="AE70">
        <v>0</v>
      </c>
      <c r="AF70">
        <v>0</v>
      </c>
      <c r="AG70">
        <v>0</v>
      </c>
      <c r="AH70">
        <v>0</v>
      </c>
      <c r="AI70">
        <v>0</v>
      </c>
      <c r="AJ70">
        <v>262185.07543539902</v>
      </c>
      <c r="AK70">
        <v>5.05</v>
      </c>
      <c r="AL70">
        <v>0</v>
      </c>
      <c r="AM70">
        <v>0</v>
      </c>
      <c r="AN70">
        <v>0</v>
      </c>
      <c r="AO70">
        <v>0</v>
      </c>
      <c r="AP70">
        <v>0</v>
      </c>
      <c r="AQ70">
        <v>563.29897160796884</v>
      </c>
      <c r="AR70">
        <v>0</v>
      </c>
      <c r="AS70">
        <v>53689.655087079809</v>
      </c>
      <c r="AT70">
        <v>31692.5</v>
      </c>
      <c r="AU70">
        <v>0</v>
      </c>
      <c r="AV70">
        <v>0</v>
      </c>
    </row>
    <row r="71" spans="1:48" x14ac:dyDescent="0.25">
      <c r="A71">
        <v>2018</v>
      </c>
      <c r="B71" t="s">
        <v>4458</v>
      </c>
      <c r="C71" t="s">
        <v>77</v>
      </c>
      <c r="D71" t="s">
        <v>228</v>
      </c>
      <c r="E71">
        <v>2013</v>
      </c>
      <c r="F71">
        <v>35944</v>
      </c>
      <c r="G71">
        <v>0</v>
      </c>
      <c r="H71" s="70">
        <v>35944</v>
      </c>
      <c r="I71" s="74">
        <v>5.69</v>
      </c>
      <c r="J71">
        <v>1</v>
      </c>
      <c r="K71">
        <v>0</v>
      </c>
      <c r="L71">
        <v>0</v>
      </c>
      <c r="M71">
        <v>0</v>
      </c>
      <c r="N71">
        <v>0</v>
      </c>
      <c r="O71">
        <v>0</v>
      </c>
      <c r="P71">
        <v>0</v>
      </c>
      <c r="Q71">
        <v>0</v>
      </c>
      <c r="R71">
        <v>0</v>
      </c>
      <c r="S71">
        <v>0</v>
      </c>
      <c r="U71">
        <v>0</v>
      </c>
      <c r="V71">
        <v>0</v>
      </c>
      <c r="W71">
        <v>37.68</v>
      </c>
      <c r="X71">
        <v>5.8900000000000006</v>
      </c>
      <c r="Y71" s="71">
        <v>309262.93438311614</v>
      </c>
      <c r="Z71">
        <v>2811.8999999999996</v>
      </c>
      <c r="AA71">
        <v>312074.83438311616</v>
      </c>
      <c r="AB71">
        <v>8282.2408275773923</v>
      </c>
      <c r="AC71">
        <v>276130.83438311616</v>
      </c>
      <c r="AD71">
        <v>312307.61802619795</v>
      </c>
      <c r="AE71">
        <v>0</v>
      </c>
      <c r="AF71">
        <v>0</v>
      </c>
      <c r="AG71">
        <v>0</v>
      </c>
      <c r="AH71">
        <v>0</v>
      </c>
      <c r="AI71">
        <v>0</v>
      </c>
      <c r="AJ71">
        <v>312074.83438311616</v>
      </c>
      <c r="AK71">
        <v>18</v>
      </c>
      <c r="AL71">
        <v>0</v>
      </c>
      <c r="AM71">
        <v>0</v>
      </c>
      <c r="AN71">
        <v>0</v>
      </c>
      <c r="AO71">
        <v>0</v>
      </c>
      <c r="AP71">
        <v>0</v>
      </c>
      <c r="AQ71">
        <v>1038.3447033676555</v>
      </c>
      <c r="AR71">
        <v>0</v>
      </c>
      <c r="AS71">
        <v>62977.34687662324</v>
      </c>
      <c r="AT71">
        <v>37680</v>
      </c>
      <c r="AU71">
        <v>0</v>
      </c>
      <c r="AV71">
        <v>0</v>
      </c>
    </row>
    <row r="72" spans="1:48" x14ac:dyDescent="0.25">
      <c r="A72">
        <v>2019</v>
      </c>
      <c r="B72" t="s">
        <v>4459</v>
      </c>
      <c r="C72" t="s">
        <v>77</v>
      </c>
      <c r="D72" t="s">
        <v>83</v>
      </c>
      <c r="E72">
        <v>2013</v>
      </c>
      <c r="F72">
        <v>46661</v>
      </c>
      <c r="G72">
        <v>0</v>
      </c>
      <c r="H72" s="70">
        <v>46661</v>
      </c>
      <c r="I72" s="74">
        <v>7.27</v>
      </c>
      <c r="J72">
        <v>1</v>
      </c>
      <c r="K72">
        <v>0</v>
      </c>
      <c r="L72">
        <v>0</v>
      </c>
      <c r="M72">
        <v>0</v>
      </c>
      <c r="N72">
        <v>0</v>
      </c>
      <c r="O72">
        <v>0</v>
      </c>
      <c r="P72">
        <v>0</v>
      </c>
      <c r="Q72">
        <v>0</v>
      </c>
      <c r="R72">
        <v>0</v>
      </c>
      <c r="S72">
        <v>0</v>
      </c>
      <c r="U72">
        <v>0</v>
      </c>
      <c r="V72">
        <v>0</v>
      </c>
      <c r="W72">
        <v>32.642499999999998</v>
      </c>
      <c r="X72">
        <v>23.89</v>
      </c>
      <c r="Y72" s="71">
        <v>293859.87492084346</v>
      </c>
      <c r="Z72">
        <v>1353.8</v>
      </c>
      <c r="AA72">
        <v>295213.67492084345</v>
      </c>
      <c r="AB72">
        <v>9043.843912716351</v>
      </c>
      <c r="AC72">
        <v>248552.67492084345</v>
      </c>
      <c r="AD72">
        <v>295434.86460972769</v>
      </c>
      <c r="AE72">
        <v>0</v>
      </c>
      <c r="AF72">
        <v>0</v>
      </c>
      <c r="AG72">
        <v>0</v>
      </c>
      <c r="AH72">
        <v>0</v>
      </c>
      <c r="AI72">
        <v>0</v>
      </c>
      <c r="AJ72">
        <v>295213.67492084345</v>
      </c>
      <c r="AK72">
        <v>2.5</v>
      </c>
      <c r="AL72">
        <v>0</v>
      </c>
      <c r="AM72">
        <v>0</v>
      </c>
      <c r="AN72">
        <v>0</v>
      </c>
      <c r="AO72">
        <v>0</v>
      </c>
      <c r="AP72">
        <v>0</v>
      </c>
      <c r="AQ72">
        <v>674.65598196452379</v>
      </c>
      <c r="AR72">
        <v>0</v>
      </c>
      <c r="AS72">
        <v>59313.49498416869</v>
      </c>
      <c r="AT72">
        <v>32642.5</v>
      </c>
      <c r="AU72">
        <v>0</v>
      </c>
      <c r="AV72">
        <v>0</v>
      </c>
    </row>
    <row r="73" spans="1:48" x14ac:dyDescent="0.25">
      <c r="A73">
        <v>2020</v>
      </c>
      <c r="B73" t="s">
        <v>4460</v>
      </c>
      <c r="C73" t="s">
        <v>77</v>
      </c>
      <c r="D73" t="s">
        <v>99</v>
      </c>
      <c r="E73">
        <v>2013</v>
      </c>
      <c r="F73">
        <v>92860</v>
      </c>
      <c r="G73">
        <v>0</v>
      </c>
      <c r="H73" s="70">
        <v>92860</v>
      </c>
      <c r="I73" s="74">
        <v>442.62</v>
      </c>
      <c r="J73">
        <v>1</v>
      </c>
      <c r="K73">
        <v>0</v>
      </c>
      <c r="L73">
        <v>25</v>
      </c>
      <c r="M73">
        <v>0</v>
      </c>
      <c r="N73">
        <v>0</v>
      </c>
      <c r="O73">
        <v>0</v>
      </c>
      <c r="P73">
        <v>0</v>
      </c>
      <c r="Q73">
        <v>0</v>
      </c>
      <c r="R73">
        <v>0</v>
      </c>
      <c r="S73">
        <v>0</v>
      </c>
      <c r="U73">
        <v>0</v>
      </c>
      <c r="V73">
        <v>0</v>
      </c>
      <c r="W73">
        <v>494.16</v>
      </c>
      <c r="X73">
        <v>-1.8699999999999992</v>
      </c>
      <c r="Y73" s="71">
        <v>3886562.0612877747</v>
      </c>
      <c r="Z73">
        <v>3632.9999999999995</v>
      </c>
      <c r="AA73">
        <v>3890195.0612877747</v>
      </c>
      <c r="AB73">
        <v>7872.3390425930356</v>
      </c>
      <c r="AC73">
        <v>3797335.0612877747</v>
      </c>
      <c r="AD73">
        <v>3893120.4945521737</v>
      </c>
      <c r="AE73">
        <v>0</v>
      </c>
      <c r="AF73">
        <v>0</v>
      </c>
      <c r="AG73">
        <v>0</v>
      </c>
      <c r="AH73">
        <v>0</v>
      </c>
      <c r="AI73">
        <v>0</v>
      </c>
      <c r="AJ73">
        <v>3890195.0612877747</v>
      </c>
      <c r="AK73">
        <v>13</v>
      </c>
      <c r="AL73">
        <v>0</v>
      </c>
      <c r="AM73">
        <v>0</v>
      </c>
      <c r="AN73">
        <v>0</v>
      </c>
      <c r="AO73">
        <v>0</v>
      </c>
      <c r="AP73">
        <v>0</v>
      </c>
      <c r="AQ73">
        <v>4389.880593125411</v>
      </c>
      <c r="AR73">
        <v>0</v>
      </c>
      <c r="AS73">
        <v>778765.61225755501</v>
      </c>
      <c r="AT73">
        <v>494160</v>
      </c>
      <c r="AU73">
        <v>0</v>
      </c>
      <c r="AV73">
        <v>0</v>
      </c>
    </row>
    <row r="74" spans="1:48" x14ac:dyDescent="0.25">
      <c r="A74">
        <v>2021</v>
      </c>
      <c r="B74" t="s">
        <v>4461</v>
      </c>
      <c r="C74" t="s">
        <v>77</v>
      </c>
      <c r="D74" t="s">
        <v>79</v>
      </c>
      <c r="E74">
        <v>2013</v>
      </c>
      <c r="F74">
        <v>8984</v>
      </c>
      <c r="G74">
        <v>0</v>
      </c>
      <c r="H74" s="70">
        <v>8984</v>
      </c>
      <c r="I74" s="74">
        <v>5.13</v>
      </c>
      <c r="J74">
        <v>1</v>
      </c>
      <c r="K74">
        <v>0</v>
      </c>
      <c r="L74">
        <v>0</v>
      </c>
      <c r="M74">
        <v>0</v>
      </c>
      <c r="N74">
        <v>0</v>
      </c>
      <c r="O74">
        <v>0</v>
      </c>
      <c r="P74">
        <v>0</v>
      </c>
      <c r="Q74">
        <v>0</v>
      </c>
      <c r="R74">
        <v>0</v>
      </c>
      <c r="S74">
        <v>0</v>
      </c>
      <c r="U74">
        <v>0</v>
      </c>
      <c r="V74">
        <v>0</v>
      </c>
      <c r="W74">
        <v>30.41</v>
      </c>
      <c r="X74">
        <v>-4.1099999999999994</v>
      </c>
      <c r="Y74" s="71">
        <v>236166.62312879227</v>
      </c>
      <c r="Z74">
        <v>2571.1</v>
      </c>
      <c r="AA74">
        <v>238737.72312879228</v>
      </c>
      <c r="AB74">
        <v>7850.6321318248038</v>
      </c>
      <c r="AC74">
        <v>229753.72312879228</v>
      </c>
      <c r="AD74">
        <v>238915.48683984255</v>
      </c>
      <c r="AE74">
        <v>0</v>
      </c>
      <c r="AF74">
        <v>0</v>
      </c>
      <c r="AG74">
        <v>0</v>
      </c>
      <c r="AH74">
        <v>0</v>
      </c>
      <c r="AI74">
        <v>0</v>
      </c>
      <c r="AJ74">
        <v>238737.72312879228</v>
      </c>
      <c r="AK74">
        <v>12.5</v>
      </c>
      <c r="AL74">
        <v>0</v>
      </c>
      <c r="AM74">
        <v>0</v>
      </c>
      <c r="AN74">
        <v>0</v>
      </c>
      <c r="AO74">
        <v>0</v>
      </c>
      <c r="AP74">
        <v>0</v>
      </c>
      <c r="AQ74">
        <v>269.8623927858095</v>
      </c>
      <c r="AR74">
        <v>0</v>
      </c>
      <c r="AS74">
        <v>48261.764625758457</v>
      </c>
      <c r="AT74">
        <v>30410</v>
      </c>
      <c r="AU74">
        <v>0</v>
      </c>
      <c r="AV74">
        <v>0</v>
      </c>
    </row>
    <row r="75" spans="1:48" x14ac:dyDescent="0.25">
      <c r="A75">
        <v>2022</v>
      </c>
      <c r="B75" t="s">
        <v>4462</v>
      </c>
      <c r="C75" t="s">
        <v>77</v>
      </c>
      <c r="D75" t="s">
        <v>218</v>
      </c>
      <c r="E75">
        <v>2013</v>
      </c>
      <c r="F75">
        <v>36019</v>
      </c>
      <c r="G75">
        <v>0</v>
      </c>
      <c r="H75" s="70">
        <v>36019</v>
      </c>
      <c r="I75" s="74">
        <v>14.9</v>
      </c>
      <c r="J75">
        <v>1</v>
      </c>
      <c r="K75">
        <v>0</v>
      </c>
      <c r="L75">
        <v>1.639</v>
      </c>
      <c r="M75">
        <v>0</v>
      </c>
      <c r="N75">
        <v>0</v>
      </c>
      <c r="O75">
        <v>0</v>
      </c>
      <c r="P75">
        <v>0</v>
      </c>
      <c r="Q75">
        <v>0</v>
      </c>
      <c r="R75">
        <v>0</v>
      </c>
      <c r="S75">
        <v>0</v>
      </c>
      <c r="U75">
        <v>0</v>
      </c>
      <c r="V75">
        <v>0</v>
      </c>
      <c r="W75">
        <v>41.026499999999999</v>
      </c>
      <c r="X75">
        <v>3.3900000000000006</v>
      </c>
      <c r="Y75" s="71">
        <v>332201.1028013085</v>
      </c>
      <c r="Z75">
        <v>102555.90000000001</v>
      </c>
      <c r="AA75">
        <v>434757.00280130852</v>
      </c>
      <c r="AB75">
        <v>10596.980069011701</v>
      </c>
      <c r="AC75">
        <v>398738.00280130852</v>
      </c>
      <c r="AD75">
        <v>435007.05210999836</v>
      </c>
      <c r="AE75">
        <v>0</v>
      </c>
      <c r="AF75">
        <v>0</v>
      </c>
      <c r="AG75">
        <v>0</v>
      </c>
      <c r="AH75">
        <v>0</v>
      </c>
      <c r="AI75">
        <v>0</v>
      </c>
      <c r="AJ75">
        <v>434757.00280130852</v>
      </c>
      <c r="AK75">
        <v>3</v>
      </c>
      <c r="AL75">
        <v>0</v>
      </c>
      <c r="AM75">
        <v>0</v>
      </c>
      <c r="AN75">
        <v>0</v>
      </c>
      <c r="AO75">
        <v>0</v>
      </c>
      <c r="AP75">
        <v>0</v>
      </c>
      <c r="AQ75">
        <v>1206.5586691944468</v>
      </c>
      <c r="AR75">
        <v>0</v>
      </c>
      <c r="AS75">
        <v>107462.58056026172</v>
      </c>
      <c r="AT75">
        <v>41026.5</v>
      </c>
      <c r="AU75">
        <v>0</v>
      </c>
      <c r="AV75">
        <v>0</v>
      </c>
    </row>
    <row r="76" spans="1:48" x14ac:dyDescent="0.25">
      <c r="A76">
        <v>2023</v>
      </c>
      <c r="B76" t="s">
        <v>4463</v>
      </c>
      <c r="C76" t="s">
        <v>77</v>
      </c>
      <c r="D76" t="s">
        <v>111</v>
      </c>
      <c r="E76">
        <v>2013</v>
      </c>
      <c r="F76">
        <v>521974</v>
      </c>
      <c r="G76">
        <v>0</v>
      </c>
      <c r="H76" s="70">
        <v>521974</v>
      </c>
      <c r="I76" s="74">
        <v>65.88</v>
      </c>
      <c r="J76">
        <v>1</v>
      </c>
      <c r="K76">
        <v>0</v>
      </c>
      <c r="L76">
        <v>6</v>
      </c>
      <c r="M76">
        <v>0</v>
      </c>
      <c r="N76">
        <v>0</v>
      </c>
      <c r="O76">
        <v>0</v>
      </c>
      <c r="P76">
        <v>0</v>
      </c>
      <c r="Q76">
        <v>0</v>
      </c>
      <c r="R76">
        <v>0</v>
      </c>
      <c r="S76">
        <v>0</v>
      </c>
      <c r="U76">
        <v>0</v>
      </c>
      <c r="V76">
        <v>0</v>
      </c>
      <c r="W76">
        <v>142.59</v>
      </c>
      <c r="X76">
        <v>4.18</v>
      </c>
      <c r="Y76" s="71">
        <v>1159558.0317237177</v>
      </c>
      <c r="Z76">
        <v>367017.3</v>
      </c>
      <c r="AA76">
        <v>1526575.3317237177</v>
      </c>
      <c r="AB76">
        <v>10706.047631136249</v>
      </c>
      <c r="AC76">
        <v>1004601.3317237177</v>
      </c>
      <c r="AD76">
        <v>1527448.1364247657</v>
      </c>
      <c r="AE76">
        <v>0</v>
      </c>
      <c r="AF76">
        <v>0</v>
      </c>
      <c r="AG76">
        <v>0</v>
      </c>
      <c r="AH76">
        <v>0</v>
      </c>
      <c r="AI76">
        <v>0</v>
      </c>
      <c r="AJ76">
        <v>1526575.3317237177</v>
      </c>
      <c r="AK76">
        <v>18.5</v>
      </c>
      <c r="AL76">
        <v>65.88</v>
      </c>
      <c r="AM76">
        <v>65.88</v>
      </c>
      <c r="AN76">
        <v>9957.650198812571</v>
      </c>
      <c r="AO76">
        <v>12643.593452046467</v>
      </c>
      <c r="AP76">
        <v>2685.94</v>
      </c>
      <c r="AQ76">
        <v>4735.6703112266532</v>
      </c>
      <c r="AR76">
        <v>0</v>
      </c>
      <c r="AS76">
        <v>378718.52634474356</v>
      </c>
      <c r="AT76">
        <v>142590</v>
      </c>
      <c r="AU76">
        <v>0</v>
      </c>
      <c r="AV76">
        <v>0</v>
      </c>
    </row>
    <row r="77" spans="1:48" x14ac:dyDescent="0.25">
      <c r="A77">
        <v>2024</v>
      </c>
      <c r="B77" t="s">
        <v>4464</v>
      </c>
      <c r="C77" t="s">
        <v>117</v>
      </c>
      <c r="D77" t="s">
        <v>118</v>
      </c>
      <c r="E77">
        <v>2223</v>
      </c>
      <c r="F77">
        <v>11753873</v>
      </c>
      <c r="G77">
        <v>0</v>
      </c>
      <c r="H77" s="70">
        <v>11753873</v>
      </c>
      <c r="I77" s="74">
        <v>4018.44</v>
      </c>
      <c r="J77">
        <v>1</v>
      </c>
      <c r="K77">
        <v>0</v>
      </c>
      <c r="L77">
        <v>442.02839999999998</v>
      </c>
      <c r="M77">
        <v>2.2999999999999998</v>
      </c>
      <c r="N77">
        <v>0</v>
      </c>
      <c r="O77">
        <v>0</v>
      </c>
      <c r="P77">
        <v>3.25</v>
      </c>
      <c r="Q77">
        <v>0</v>
      </c>
      <c r="R77">
        <v>0</v>
      </c>
      <c r="S77">
        <v>0</v>
      </c>
      <c r="U77">
        <v>0</v>
      </c>
      <c r="V77">
        <v>0</v>
      </c>
      <c r="W77">
        <v>5015.8783999999996</v>
      </c>
      <c r="X77">
        <v>2.1900000000000013</v>
      </c>
      <c r="Y77" s="71">
        <v>40348973.075343318</v>
      </c>
      <c r="Z77">
        <v>1536481.7999999998</v>
      </c>
      <c r="AA77">
        <v>41885454.875343315</v>
      </c>
      <c r="AB77">
        <v>8350.5722298497749</v>
      </c>
      <c r="AC77">
        <v>30131581.875343315</v>
      </c>
      <c r="AD77">
        <v>41915825.734256051</v>
      </c>
      <c r="AE77">
        <v>50838</v>
      </c>
      <c r="AF77">
        <v>0</v>
      </c>
      <c r="AG77">
        <v>0</v>
      </c>
      <c r="AH77">
        <v>0</v>
      </c>
      <c r="AI77">
        <v>0</v>
      </c>
      <c r="AJ77">
        <v>41936292.875343315</v>
      </c>
      <c r="AK77">
        <v>13.78</v>
      </c>
      <c r="AL77">
        <v>0</v>
      </c>
      <c r="AM77">
        <v>0</v>
      </c>
      <c r="AN77">
        <v>0</v>
      </c>
      <c r="AO77">
        <v>0</v>
      </c>
      <c r="AP77">
        <v>0</v>
      </c>
      <c r="AQ77">
        <v>408950.74</v>
      </c>
      <c r="AR77">
        <v>0</v>
      </c>
      <c r="AS77">
        <v>8694554.9350686632</v>
      </c>
      <c r="AT77">
        <v>5015878.3999999994</v>
      </c>
      <c r="AU77">
        <v>0</v>
      </c>
      <c r="AV77">
        <v>0</v>
      </c>
    </row>
    <row r="78" spans="1:48" x14ac:dyDescent="0.25">
      <c r="A78">
        <v>2039</v>
      </c>
      <c r="B78" t="s">
        <v>4465</v>
      </c>
      <c r="C78" t="s">
        <v>17</v>
      </c>
      <c r="D78" t="s">
        <v>187</v>
      </c>
      <c r="E78">
        <v>2025</v>
      </c>
      <c r="F78">
        <v>9095272</v>
      </c>
      <c r="G78">
        <v>0</v>
      </c>
      <c r="H78" s="70">
        <v>9095272</v>
      </c>
      <c r="I78" s="74">
        <v>2564.1999999999998</v>
      </c>
      <c r="J78">
        <v>1</v>
      </c>
      <c r="K78">
        <v>0</v>
      </c>
      <c r="L78">
        <v>282.06200000000001</v>
      </c>
      <c r="M78">
        <v>27.8</v>
      </c>
      <c r="N78">
        <v>0</v>
      </c>
      <c r="O78">
        <v>0</v>
      </c>
      <c r="P78">
        <v>3.75</v>
      </c>
      <c r="Q78">
        <v>0</v>
      </c>
      <c r="R78">
        <v>0</v>
      </c>
      <c r="S78">
        <v>0</v>
      </c>
      <c r="U78">
        <v>0</v>
      </c>
      <c r="V78">
        <v>0</v>
      </c>
      <c r="W78">
        <v>3192.0319</v>
      </c>
      <c r="X78">
        <v>1.1000000000000014</v>
      </c>
      <c r="Y78" s="71">
        <v>25523875.875354279</v>
      </c>
      <c r="Z78">
        <v>1248536.7999999998</v>
      </c>
      <c r="AA78">
        <v>26772412.67535428</v>
      </c>
      <c r="AB78">
        <v>8387.2635092883247</v>
      </c>
      <c r="AC78">
        <v>17677140.67535428</v>
      </c>
      <c r="AD78">
        <v>26791624.614941169</v>
      </c>
      <c r="AE78">
        <v>0</v>
      </c>
      <c r="AF78">
        <v>22938.81</v>
      </c>
      <c r="AG78">
        <v>22938.81</v>
      </c>
      <c r="AH78">
        <v>154524.54999999999</v>
      </c>
      <c r="AI78">
        <v>131585.74</v>
      </c>
      <c r="AJ78">
        <v>26795351.485354278</v>
      </c>
      <c r="AK78">
        <v>14.98</v>
      </c>
      <c r="AL78">
        <v>0</v>
      </c>
      <c r="AM78">
        <v>0</v>
      </c>
      <c r="AN78">
        <v>0</v>
      </c>
      <c r="AO78">
        <v>0</v>
      </c>
      <c r="AP78">
        <v>0</v>
      </c>
      <c r="AQ78">
        <v>259947.17990543548</v>
      </c>
      <c r="AR78">
        <v>1791500.09</v>
      </c>
      <c r="AS78">
        <v>5635094.8050708566</v>
      </c>
      <c r="AT78">
        <v>3192031.9</v>
      </c>
      <c r="AU78">
        <v>1791500.09</v>
      </c>
      <c r="AV78">
        <v>0</v>
      </c>
    </row>
    <row r="79" spans="1:48" x14ac:dyDescent="0.25">
      <c r="A79">
        <v>2041</v>
      </c>
      <c r="B79" t="s">
        <v>4466</v>
      </c>
      <c r="C79" t="s">
        <v>17</v>
      </c>
      <c r="D79" t="s">
        <v>18</v>
      </c>
      <c r="E79">
        <v>2025</v>
      </c>
      <c r="F79">
        <v>13997660</v>
      </c>
      <c r="G79">
        <v>0</v>
      </c>
      <c r="H79" s="70">
        <v>13997660</v>
      </c>
      <c r="I79" s="74">
        <v>2851.54</v>
      </c>
      <c r="J79">
        <v>1</v>
      </c>
      <c r="K79">
        <v>0</v>
      </c>
      <c r="L79">
        <v>313.6694</v>
      </c>
      <c r="M79">
        <v>1.9</v>
      </c>
      <c r="N79">
        <v>0</v>
      </c>
      <c r="O79">
        <v>0</v>
      </c>
      <c r="P79">
        <v>3.5</v>
      </c>
      <c r="Q79">
        <v>0</v>
      </c>
      <c r="R79">
        <v>0</v>
      </c>
      <c r="S79">
        <v>0</v>
      </c>
      <c r="U79">
        <v>0</v>
      </c>
      <c r="V79">
        <v>0</v>
      </c>
      <c r="W79">
        <v>3331.8278</v>
      </c>
      <c r="X79">
        <v>-0.83999999999999986</v>
      </c>
      <c r="Y79" s="71">
        <v>26356306.663362183</v>
      </c>
      <c r="Z79">
        <v>691021.1</v>
      </c>
      <c r="AA79">
        <v>27047327.763362184</v>
      </c>
      <c r="AB79">
        <v>8117.8648438440259</v>
      </c>
      <c r="AC79">
        <v>13049667.763362184</v>
      </c>
      <c r="AD79">
        <v>27067166.277458668</v>
      </c>
      <c r="AE79">
        <v>0</v>
      </c>
      <c r="AF79">
        <v>22938.81</v>
      </c>
      <c r="AG79">
        <v>22938.81</v>
      </c>
      <c r="AH79">
        <v>119973.28</v>
      </c>
      <c r="AI79">
        <v>97034.47</v>
      </c>
      <c r="AJ79">
        <v>27070266.573362183</v>
      </c>
      <c r="AK79">
        <v>13.98</v>
      </c>
      <c r="AL79">
        <v>0</v>
      </c>
      <c r="AM79">
        <v>0</v>
      </c>
      <c r="AN79">
        <v>0</v>
      </c>
      <c r="AO79">
        <v>0</v>
      </c>
      <c r="AP79">
        <v>0</v>
      </c>
      <c r="AQ79">
        <v>289041.40971704718</v>
      </c>
      <c r="AR79">
        <v>0</v>
      </c>
      <c r="AS79">
        <v>5571664.4286724376</v>
      </c>
      <c r="AT79">
        <v>3331827.8</v>
      </c>
      <c r="AU79">
        <v>0</v>
      </c>
      <c r="AV79">
        <v>0</v>
      </c>
    </row>
    <row r="80" spans="1:48" x14ac:dyDescent="0.25">
      <c r="A80">
        <v>2042</v>
      </c>
      <c r="B80" t="s">
        <v>4467</v>
      </c>
      <c r="C80" t="s">
        <v>17</v>
      </c>
      <c r="D80" t="s">
        <v>53</v>
      </c>
      <c r="E80">
        <v>2025</v>
      </c>
      <c r="F80">
        <v>11998948</v>
      </c>
      <c r="G80">
        <v>0</v>
      </c>
      <c r="H80" s="70">
        <v>11998948</v>
      </c>
      <c r="I80" s="74">
        <v>4767.9399999999996</v>
      </c>
      <c r="J80">
        <v>1</v>
      </c>
      <c r="K80">
        <v>0</v>
      </c>
      <c r="L80">
        <v>524.47339999999997</v>
      </c>
      <c r="M80">
        <v>18</v>
      </c>
      <c r="N80">
        <v>0</v>
      </c>
      <c r="O80">
        <v>0</v>
      </c>
      <c r="P80">
        <v>7</v>
      </c>
      <c r="Q80">
        <v>0</v>
      </c>
      <c r="R80">
        <v>0</v>
      </c>
      <c r="S80">
        <v>0</v>
      </c>
      <c r="U80">
        <v>0</v>
      </c>
      <c r="V80">
        <v>0</v>
      </c>
      <c r="W80">
        <v>5552.7983999999997</v>
      </c>
      <c r="X80">
        <v>0.30000000000000071</v>
      </c>
      <c r="Y80" s="71">
        <v>44204713.863223381</v>
      </c>
      <c r="Z80">
        <v>1549331.7</v>
      </c>
      <c r="AA80">
        <v>45754045.563223384</v>
      </c>
      <c r="AB80">
        <v>8239.8175239395314</v>
      </c>
      <c r="AC80">
        <v>33755097.563223384</v>
      </c>
      <c r="AD80">
        <v>45787318.656085275</v>
      </c>
      <c r="AE80">
        <v>0</v>
      </c>
      <c r="AF80">
        <v>211037.03</v>
      </c>
      <c r="AG80">
        <v>211037.03</v>
      </c>
      <c r="AH80">
        <v>122748.57</v>
      </c>
      <c r="AI80">
        <v>-88288.46</v>
      </c>
      <c r="AJ80">
        <v>45965082.593223386</v>
      </c>
      <c r="AK80">
        <v>15.92</v>
      </c>
      <c r="AL80">
        <v>0</v>
      </c>
      <c r="AM80">
        <v>0</v>
      </c>
      <c r="AN80">
        <v>0</v>
      </c>
      <c r="AO80">
        <v>0</v>
      </c>
      <c r="AP80">
        <v>0</v>
      </c>
      <c r="AQ80">
        <v>472152.40405507141</v>
      </c>
      <c r="AR80">
        <v>2585330.89</v>
      </c>
      <c r="AS80">
        <v>9485225.1666446775</v>
      </c>
      <c r="AT80">
        <v>5552798.3999999994</v>
      </c>
      <c r="AU80">
        <v>2585330.89</v>
      </c>
      <c r="AV80">
        <v>0</v>
      </c>
    </row>
    <row r="81" spans="1:48" x14ac:dyDescent="0.25">
      <c r="A81">
        <v>2043</v>
      </c>
      <c r="B81" t="s">
        <v>4468</v>
      </c>
      <c r="C81" t="s">
        <v>17</v>
      </c>
      <c r="D81" t="s">
        <v>86</v>
      </c>
      <c r="E81">
        <v>2025</v>
      </c>
      <c r="F81">
        <v>10904057</v>
      </c>
      <c r="G81">
        <v>0</v>
      </c>
      <c r="H81" s="70">
        <v>10904057</v>
      </c>
      <c r="I81" s="74">
        <v>4102.67</v>
      </c>
      <c r="J81">
        <v>1</v>
      </c>
      <c r="K81">
        <v>0</v>
      </c>
      <c r="L81">
        <v>451.2937</v>
      </c>
      <c r="M81">
        <v>2.9</v>
      </c>
      <c r="N81">
        <v>0</v>
      </c>
      <c r="O81">
        <v>0</v>
      </c>
      <c r="P81">
        <v>9</v>
      </c>
      <c r="Q81">
        <v>0</v>
      </c>
      <c r="R81">
        <v>0</v>
      </c>
      <c r="S81">
        <v>0</v>
      </c>
      <c r="U81">
        <v>0</v>
      </c>
      <c r="V81">
        <v>0</v>
      </c>
      <c r="W81">
        <v>4930.3522000000003</v>
      </c>
      <c r="X81">
        <v>-1.7699999999999996</v>
      </c>
      <c r="Y81" s="71">
        <v>38798925.830989234</v>
      </c>
      <c r="Z81">
        <v>1265075</v>
      </c>
      <c r="AA81">
        <v>40064000.830989234</v>
      </c>
      <c r="AB81">
        <v>8125.9916545088263</v>
      </c>
      <c r="AC81">
        <v>29159943.830989234</v>
      </c>
      <c r="AD81">
        <v>40093204.962162003</v>
      </c>
      <c r="AE81">
        <v>0</v>
      </c>
      <c r="AF81">
        <v>13763.28</v>
      </c>
      <c r="AG81">
        <v>13763.28</v>
      </c>
      <c r="AH81">
        <v>10214.41</v>
      </c>
      <c r="AI81">
        <v>-3548.87</v>
      </c>
      <c r="AJ81">
        <v>40077764.110989235</v>
      </c>
      <c r="AK81">
        <v>14.22</v>
      </c>
      <c r="AL81">
        <v>0</v>
      </c>
      <c r="AM81">
        <v>0</v>
      </c>
      <c r="AN81">
        <v>0</v>
      </c>
      <c r="AO81">
        <v>0</v>
      </c>
      <c r="AP81">
        <v>0</v>
      </c>
      <c r="AQ81">
        <v>414141.7052446903</v>
      </c>
      <c r="AR81">
        <v>0</v>
      </c>
      <c r="AS81">
        <v>8267858.0481978469</v>
      </c>
      <c r="AT81">
        <v>4930352.2</v>
      </c>
      <c r="AU81">
        <v>0</v>
      </c>
      <c r="AV81">
        <v>0</v>
      </c>
    </row>
    <row r="82" spans="1:48" x14ac:dyDescent="0.25">
      <c r="A82">
        <v>2044</v>
      </c>
      <c r="B82" t="s">
        <v>4469</v>
      </c>
      <c r="C82" t="s">
        <v>17</v>
      </c>
      <c r="D82" t="s">
        <v>205</v>
      </c>
      <c r="E82">
        <v>2025</v>
      </c>
      <c r="F82">
        <v>3482444</v>
      </c>
      <c r="G82">
        <v>0</v>
      </c>
      <c r="H82" s="70">
        <v>3482444</v>
      </c>
      <c r="I82" s="74">
        <v>1025.97</v>
      </c>
      <c r="J82">
        <v>1</v>
      </c>
      <c r="K82">
        <v>0</v>
      </c>
      <c r="L82">
        <v>112.8567</v>
      </c>
      <c r="M82">
        <v>22.9</v>
      </c>
      <c r="N82">
        <v>0</v>
      </c>
      <c r="O82">
        <v>0</v>
      </c>
      <c r="P82">
        <v>2.75</v>
      </c>
      <c r="Q82">
        <v>0</v>
      </c>
      <c r="R82">
        <v>0</v>
      </c>
      <c r="S82">
        <v>0</v>
      </c>
      <c r="U82">
        <v>0</v>
      </c>
      <c r="V82">
        <v>0</v>
      </c>
      <c r="W82">
        <v>1294.1342</v>
      </c>
      <c r="X82">
        <v>-2.16</v>
      </c>
      <c r="Y82" s="71">
        <v>10161778.281709712</v>
      </c>
      <c r="Z82">
        <v>611734.19999999995</v>
      </c>
      <c r="AA82">
        <v>10773512.481709711</v>
      </c>
      <c r="AB82">
        <v>8324.880434895942</v>
      </c>
      <c r="AC82">
        <v>7291068.4817097113</v>
      </c>
      <c r="AD82">
        <v>10781161.299287299</v>
      </c>
      <c r="AE82">
        <v>0</v>
      </c>
      <c r="AF82">
        <v>55053.14</v>
      </c>
      <c r="AG82">
        <v>55053.14</v>
      </c>
      <c r="AH82">
        <v>40700.61</v>
      </c>
      <c r="AI82">
        <v>-14352.53</v>
      </c>
      <c r="AJ82">
        <v>10828565.621709712</v>
      </c>
      <c r="AK82">
        <v>13.16</v>
      </c>
      <c r="AL82">
        <v>226.16</v>
      </c>
      <c r="AM82">
        <v>226.16</v>
      </c>
      <c r="AN82">
        <v>46656.272128111552</v>
      </c>
      <c r="AO82">
        <v>43404.297132890548</v>
      </c>
      <c r="AP82">
        <v>-3251.97</v>
      </c>
      <c r="AQ82">
        <v>93233.562379203649</v>
      </c>
      <c r="AR82">
        <v>0</v>
      </c>
      <c r="AS82">
        <v>2285189.4583419422</v>
      </c>
      <c r="AT82">
        <v>1294134.2</v>
      </c>
      <c r="AU82">
        <v>0</v>
      </c>
      <c r="AV82">
        <v>0</v>
      </c>
    </row>
    <row r="83" spans="1:48" x14ac:dyDescent="0.25">
      <c r="A83">
        <v>2045</v>
      </c>
      <c r="B83" t="s">
        <v>4470</v>
      </c>
      <c r="C83" t="s">
        <v>17</v>
      </c>
      <c r="D83" t="s">
        <v>198</v>
      </c>
      <c r="E83">
        <v>2025</v>
      </c>
      <c r="F83">
        <v>543037</v>
      </c>
      <c r="G83">
        <v>0</v>
      </c>
      <c r="H83" s="70">
        <v>543037</v>
      </c>
      <c r="I83" s="74">
        <v>221.68</v>
      </c>
      <c r="J83">
        <v>1</v>
      </c>
      <c r="K83">
        <v>0</v>
      </c>
      <c r="L83">
        <v>23</v>
      </c>
      <c r="M83">
        <v>0</v>
      </c>
      <c r="N83">
        <v>0</v>
      </c>
      <c r="O83">
        <v>0</v>
      </c>
      <c r="P83">
        <v>0</v>
      </c>
      <c r="Q83">
        <v>0</v>
      </c>
      <c r="R83">
        <v>0</v>
      </c>
      <c r="S83">
        <v>0</v>
      </c>
      <c r="U83">
        <v>0</v>
      </c>
      <c r="V83">
        <v>0</v>
      </c>
      <c r="W83">
        <v>373.43689999999998</v>
      </c>
      <c r="X83">
        <v>1.6100000000000012</v>
      </c>
      <c r="Y83" s="71">
        <v>2994456.0161090912</v>
      </c>
      <c r="Z83">
        <v>173110</v>
      </c>
      <c r="AA83">
        <v>3167566.0161090912</v>
      </c>
      <c r="AB83">
        <v>8482.1987760424618</v>
      </c>
      <c r="AC83">
        <v>2624529.0161090912</v>
      </c>
      <c r="AD83">
        <v>3169819.9570214367</v>
      </c>
      <c r="AE83">
        <v>0</v>
      </c>
      <c r="AF83">
        <v>0</v>
      </c>
      <c r="AG83">
        <v>0</v>
      </c>
      <c r="AH83">
        <v>0</v>
      </c>
      <c r="AI83">
        <v>0</v>
      </c>
      <c r="AJ83">
        <v>3167566.0161090912</v>
      </c>
      <c r="AK83">
        <v>14.03</v>
      </c>
      <c r="AL83">
        <v>0</v>
      </c>
      <c r="AM83">
        <v>0</v>
      </c>
      <c r="AN83">
        <v>0</v>
      </c>
      <c r="AO83">
        <v>0</v>
      </c>
      <c r="AP83">
        <v>0</v>
      </c>
      <c r="AQ83">
        <v>22637.607385646435</v>
      </c>
      <c r="AR83">
        <v>0</v>
      </c>
      <c r="AS83">
        <v>668135.20322181832</v>
      </c>
      <c r="AT83">
        <v>373436.89999999997</v>
      </c>
      <c r="AU83">
        <v>0</v>
      </c>
      <c r="AV83">
        <v>0</v>
      </c>
    </row>
    <row r="84" spans="1:48" x14ac:dyDescent="0.25">
      <c r="A84">
        <v>2046</v>
      </c>
      <c r="B84" t="s">
        <v>4471</v>
      </c>
      <c r="C84" t="s">
        <v>17</v>
      </c>
      <c r="D84" t="s">
        <v>41</v>
      </c>
      <c r="E84">
        <v>2025</v>
      </c>
      <c r="F84">
        <v>466755</v>
      </c>
      <c r="G84">
        <v>0</v>
      </c>
      <c r="H84" s="70">
        <v>466755</v>
      </c>
      <c r="I84" s="74">
        <v>219.66</v>
      </c>
      <c r="J84">
        <v>1</v>
      </c>
      <c r="K84">
        <v>0</v>
      </c>
      <c r="L84">
        <v>24.162600000000001</v>
      </c>
      <c r="M84">
        <v>15.7</v>
      </c>
      <c r="N84">
        <v>0</v>
      </c>
      <c r="O84">
        <v>0</v>
      </c>
      <c r="P84">
        <v>1</v>
      </c>
      <c r="Q84">
        <v>0</v>
      </c>
      <c r="R84">
        <v>0</v>
      </c>
      <c r="S84">
        <v>0</v>
      </c>
      <c r="U84">
        <v>0</v>
      </c>
      <c r="V84">
        <v>0</v>
      </c>
      <c r="W84">
        <v>401.23939999999999</v>
      </c>
      <c r="X84">
        <v>-2.129999999999999</v>
      </c>
      <c r="Y84" s="71">
        <v>3151136.5863848263</v>
      </c>
      <c r="Z84">
        <v>125029.79999999999</v>
      </c>
      <c r="AA84">
        <v>3276166.3863848262</v>
      </c>
      <c r="AB84">
        <v>8165.116352942473</v>
      </c>
      <c r="AC84">
        <v>2809411.3863848262</v>
      </c>
      <c r="AD84">
        <v>3278538.2614880945</v>
      </c>
      <c r="AE84">
        <v>0</v>
      </c>
      <c r="AF84">
        <v>0</v>
      </c>
      <c r="AG84">
        <v>0</v>
      </c>
      <c r="AH84">
        <v>15208.31</v>
      </c>
      <c r="AI84">
        <v>15208.31</v>
      </c>
      <c r="AJ84">
        <v>3276166.3863848262</v>
      </c>
      <c r="AK84">
        <v>11.92</v>
      </c>
      <c r="AL84">
        <v>0</v>
      </c>
      <c r="AM84">
        <v>0</v>
      </c>
      <c r="AN84">
        <v>0</v>
      </c>
      <c r="AO84">
        <v>0</v>
      </c>
      <c r="AP84">
        <v>0</v>
      </c>
      <c r="AQ84">
        <v>22512.506428166198</v>
      </c>
      <c r="AR84">
        <v>0</v>
      </c>
      <c r="AS84">
        <v>683280.8992769653</v>
      </c>
      <c r="AT84">
        <v>401239.39999999997</v>
      </c>
      <c r="AU84">
        <v>0</v>
      </c>
      <c r="AV84">
        <v>0</v>
      </c>
    </row>
    <row r="85" spans="1:48" x14ac:dyDescent="0.25">
      <c r="A85">
        <v>2047</v>
      </c>
      <c r="B85" t="s">
        <v>4472</v>
      </c>
      <c r="C85" t="s">
        <v>17</v>
      </c>
      <c r="D85" t="s">
        <v>191</v>
      </c>
      <c r="E85">
        <v>2025</v>
      </c>
      <c r="F85">
        <v>205076</v>
      </c>
      <c r="G85">
        <v>0</v>
      </c>
      <c r="H85" s="70">
        <v>205076</v>
      </c>
      <c r="I85" s="74">
        <v>20.27</v>
      </c>
      <c r="J85">
        <v>1</v>
      </c>
      <c r="K85">
        <v>0</v>
      </c>
      <c r="L85">
        <v>2.2296999999999998</v>
      </c>
      <c r="M85">
        <v>0.7</v>
      </c>
      <c r="N85">
        <v>0</v>
      </c>
      <c r="O85">
        <v>0</v>
      </c>
      <c r="P85">
        <v>0</v>
      </c>
      <c r="Q85">
        <v>0</v>
      </c>
      <c r="R85">
        <v>0</v>
      </c>
      <c r="S85">
        <v>0</v>
      </c>
      <c r="U85">
        <v>0</v>
      </c>
      <c r="V85">
        <v>0</v>
      </c>
      <c r="W85">
        <v>50.5107</v>
      </c>
      <c r="X85">
        <v>-8.85</v>
      </c>
      <c r="Y85" s="71">
        <v>381699.19271587708</v>
      </c>
      <c r="Z85">
        <v>11443.599999999999</v>
      </c>
      <c r="AA85">
        <v>393142.79271587706</v>
      </c>
      <c r="AB85">
        <v>7783.356649499553</v>
      </c>
      <c r="AC85">
        <v>188066.79271587706</v>
      </c>
      <c r="AD85">
        <v>393430.09946609923</v>
      </c>
      <c r="AE85">
        <v>0</v>
      </c>
      <c r="AF85">
        <v>0</v>
      </c>
      <c r="AG85">
        <v>0</v>
      </c>
      <c r="AH85">
        <v>0</v>
      </c>
      <c r="AI85">
        <v>0</v>
      </c>
      <c r="AJ85">
        <v>393142.79271587706</v>
      </c>
      <c r="AK85">
        <v>13.85</v>
      </c>
      <c r="AL85">
        <v>0</v>
      </c>
      <c r="AM85">
        <v>0</v>
      </c>
      <c r="AN85">
        <v>0</v>
      </c>
      <c r="AO85">
        <v>0</v>
      </c>
      <c r="AP85">
        <v>0</v>
      </c>
      <c r="AQ85">
        <v>2167.3895016996375</v>
      </c>
      <c r="AR85">
        <v>0</v>
      </c>
      <c r="AS85">
        <v>80917.278543175416</v>
      </c>
      <c r="AT85">
        <v>50510.7</v>
      </c>
      <c r="AU85">
        <v>0</v>
      </c>
      <c r="AV85">
        <v>0</v>
      </c>
    </row>
    <row r="86" spans="1:48" x14ac:dyDescent="0.25">
      <c r="A86">
        <v>2048</v>
      </c>
      <c r="B86" t="s">
        <v>4473</v>
      </c>
      <c r="C86" t="s">
        <v>17</v>
      </c>
      <c r="D86" t="s">
        <v>151</v>
      </c>
      <c r="E86">
        <v>2025</v>
      </c>
      <c r="F86">
        <v>38993336</v>
      </c>
      <c r="G86">
        <v>0</v>
      </c>
      <c r="H86" s="70">
        <v>38993336</v>
      </c>
      <c r="I86" s="74">
        <v>14317.08</v>
      </c>
      <c r="J86">
        <v>1</v>
      </c>
      <c r="K86">
        <v>0</v>
      </c>
      <c r="L86">
        <v>1574.8788</v>
      </c>
      <c r="M86">
        <v>114.2</v>
      </c>
      <c r="N86">
        <v>0</v>
      </c>
      <c r="O86">
        <v>0</v>
      </c>
      <c r="P86">
        <v>45.75</v>
      </c>
      <c r="Q86">
        <v>0</v>
      </c>
      <c r="R86">
        <v>0</v>
      </c>
      <c r="S86">
        <v>0</v>
      </c>
      <c r="U86">
        <v>0</v>
      </c>
      <c r="V86">
        <v>0</v>
      </c>
      <c r="W86">
        <v>17189.291300000001</v>
      </c>
      <c r="X86">
        <v>-1.5</v>
      </c>
      <c r="Y86" s="71">
        <v>135474370.80561826</v>
      </c>
      <c r="Z86">
        <v>4134980.4999999995</v>
      </c>
      <c r="AA86">
        <v>139609351.30561826</v>
      </c>
      <c r="AB86">
        <v>8121.8794230113635</v>
      </c>
      <c r="AC86">
        <v>100616015.30561826</v>
      </c>
      <c r="AD86">
        <v>139711323.4919821</v>
      </c>
      <c r="AE86">
        <v>25229</v>
      </c>
      <c r="AF86">
        <v>183510.46</v>
      </c>
      <c r="AG86">
        <v>183510.46</v>
      </c>
      <c r="AH86">
        <v>218453.46</v>
      </c>
      <c r="AI86">
        <v>34943</v>
      </c>
      <c r="AJ86">
        <v>139818090.76561826</v>
      </c>
      <c r="AK86">
        <v>20.28</v>
      </c>
      <c r="AL86">
        <v>0</v>
      </c>
      <c r="AM86">
        <v>0</v>
      </c>
      <c r="AN86">
        <v>0</v>
      </c>
      <c r="AO86">
        <v>0</v>
      </c>
      <c r="AP86">
        <v>0</v>
      </c>
      <c r="AQ86">
        <v>1414744.4950555554</v>
      </c>
      <c r="AR86">
        <v>0</v>
      </c>
      <c r="AS86">
        <v>28797602.853123654</v>
      </c>
      <c r="AT86">
        <v>17189291.300000001</v>
      </c>
      <c r="AU86">
        <v>0</v>
      </c>
      <c r="AV86">
        <v>0</v>
      </c>
    </row>
    <row r="87" spans="1:48" x14ac:dyDescent="0.25">
      <c r="A87">
        <v>2050</v>
      </c>
      <c r="B87" t="s">
        <v>4474</v>
      </c>
      <c r="C87" t="s">
        <v>19</v>
      </c>
      <c r="D87" t="s">
        <v>71</v>
      </c>
      <c r="E87">
        <v>2049</v>
      </c>
      <c r="F87">
        <v>1672887</v>
      </c>
      <c r="G87">
        <v>0</v>
      </c>
      <c r="H87" s="70">
        <v>1672887</v>
      </c>
      <c r="I87" s="74">
        <v>676.25</v>
      </c>
      <c r="J87">
        <v>1</v>
      </c>
      <c r="K87">
        <v>0</v>
      </c>
      <c r="L87">
        <v>74.387500000000003</v>
      </c>
      <c r="M87">
        <v>2.2000000000000002</v>
      </c>
      <c r="N87">
        <v>0</v>
      </c>
      <c r="O87">
        <v>0</v>
      </c>
      <c r="P87">
        <v>2.5</v>
      </c>
      <c r="Q87">
        <v>0</v>
      </c>
      <c r="R87">
        <v>0</v>
      </c>
      <c r="S87">
        <v>0</v>
      </c>
      <c r="U87">
        <v>0</v>
      </c>
      <c r="V87">
        <v>0</v>
      </c>
      <c r="W87">
        <v>917.79250000000002</v>
      </c>
      <c r="X87">
        <v>-0.85999999999999943</v>
      </c>
      <c r="Y87" s="71">
        <v>7259354.8340463145</v>
      </c>
      <c r="Z87">
        <v>250359.9</v>
      </c>
      <c r="AA87">
        <v>7509714.7340463148</v>
      </c>
      <c r="AB87">
        <v>8182.366639568655</v>
      </c>
      <c r="AC87">
        <v>5836827.7340463148</v>
      </c>
      <c r="AD87">
        <v>7515178.884052081</v>
      </c>
      <c r="AE87">
        <v>0</v>
      </c>
      <c r="AF87">
        <v>0</v>
      </c>
      <c r="AG87">
        <v>0</v>
      </c>
      <c r="AH87">
        <v>0</v>
      </c>
      <c r="AI87">
        <v>0</v>
      </c>
      <c r="AJ87">
        <v>7509714.7340463148</v>
      </c>
      <c r="AK87">
        <v>13.7</v>
      </c>
      <c r="AL87">
        <v>199.65</v>
      </c>
      <c r="AM87">
        <v>199.65</v>
      </c>
      <c r="AN87">
        <v>36946.381127028224</v>
      </c>
      <c r="AO87">
        <v>38316.536622663596</v>
      </c>
      <c r="AP87">
        <v>1370.16</v>
      </c>
      <c r="AQ87">
        <v>58833.385261646712</v>
      </c>
      <c r="AR87">
        <v>0</v>
      </c>
      <c r="AS87">
        <v>1552014.9268092632</v>
      </c>
      <c r="AT87">
        <v>917792.5</v>
      </c>
      <c r="AU87">
        <v>0</v>
      </c>
      <c r="AV87">
        <v>0</v>
      </c>
    </row>
    <row r="88" spans="1:48" x14ac:dyDescent="0.25">
      <c r="A88">
        <v>2051</v>
      </c>
      <c r="B88" t="s">
        <v>4475</v>
      </c>
      <c r="C88" t="s">
        <v>19</v>
      </c>
      <c r="D88" t="s">
        <v>20</v>
      </c>
      <c r="E88">
        <v>2049</v>
      </c>
      <c r="F88">
        <v>866</v>
      </c>
      <c r="G88">
        <v>0</v>
      </c>
      <c r="H88" s="70">
        <v>866</v>
      </c>
      <c r="I88" s="74">
        <v>6.5</v>
      </c>
      <c r="J88">
        <v>1</v>
      </c>
      <c r="K88">
        <v>0</v>
      </c>
      <c r="L88">
        <v>0</v>
      </c>
      <c r="M88">
        <v>0</v>
      </c>
      <c r="N88">
        <v>0</v>
      </c>
      <c r="O88">
        <v>0</v>
      </c>
      <c r="P88">
        <v>0</v>
      </c>
      <c r="Q88">
        <v>0</v>
      </c>
      <c r="R88">
        <v>0</v>
      </c>
      <c r="S88">
        <v>0</v>
      </c>
      <c r="U88">
        <v>0</v>
      </c>
      <c r="V88">
        <v>0</v>
      </c>
      <c r="W88">
        <v>32.93</v>
      </c>
      <c r="X88">
        <v>-12.11</v>
      </c>
      <c r="Y88" s="71">
        <v>244105.46956468251</v>
      </c>
      <c r="Z88">
        <v>40304.700000000004</v>
      </c>
      <c r="AA88">
        <v>284410.16956468252</v>
      </c>
      <c r="AB88">
        <v>8636.8104939168697</v>
      </c>
      <c r="AC88">
        <v>283544.16956468252</v>
      </c>
      <c r="AD88">
        <v>284593.9088822144</v>
      </c>
      <c r="AE88">
        <v>0</v>
      </c>
      <c r="AF88">
        <v>0</v>
      </c>
      <c r="AG88">
        <v>0</v>
      </c>
      <c r="AH88">
        <v>0</v>
      </c>
      <c r="AI88">
        <v>0</v>
      </c>
      <c r="AJ88">
        <v>284410.16956468252</v>
      </c>
      <c r="AK88">
        <v>10.55</v>
      </c>
      <c r="AL88">
        <v>0</v>
      </c>
      <c r="AM88">
        <v>0</v>
      </c>
      <c r="AN88">
        <v>0</v>
      </c>
      <c r="AO88">
        <v>0</v>
      </c>
      <c r="AP88">
        <v>0</v>
      </c>
      <c r="AQ88">
        <v>621.07514139162549</v>
      </c>
      <c r="AR88">
        <v>0</v>
      </c>
      <c r="AS88">
        <v>64942.973912936512</v>
      </c>
      <c r="AT88">
        <v>32930</v>
      </c>
      <c r="AU88">
        <v>0</v>
      </c>
      <c r="AV88">
        <v>0</v>
      </c>
    </row>
    <row r="89" spans="1:48" x14ac:dyDescent="0.25">
      <c r="A89">
        <v>2052</v>
      </c>
      <c r="B89" t="s">
        <v>4476</v>
      </c>
      <c r="C89" t="s">
        <v>19</v>
      </c>
      <c r="D89" t="s">
        <v>37</v>
      </c>
      <c r="E89">
        <v>2049</v>
      </c>
      <c r="F89">
        <v>283498</v>
      </c>
      <c r="G89">
        <v>0</v>
      </c>
      <c r="H89" s="70">
        <v>283498</v>
      </c>
      <c r="I89" s="74">
        <v>30.56</v>
      </c>
      <c r="J89">
        <v>1</v>
      </c>
      <c r="K89">
        <v>0</v>
      </c>
      <c r="L89">
        <v>2</v>
      </c>
      <c r="M89">
        <v>0</v>
      </c>
      <c r="N89">
        <v>0</v>
      </c>
      <c r="O89">
        <v>0</v>
      </c>
      <c r="P89">
        <v>0</v>
      </c>
      <c r="Q89">
        <v>0</v>
      </c>
      <c r="R89">
        <v>0</v>
      </c>
      <c r="S89">
        <v>0</v>
      </c>
      <c r="U89">
        <v>0</v>
      </c>
      <c r="V89">
        <v>0</v>
      </c>
      <c r="W89">
        <v>61.4</v>
      </c>
      <c r="X89">
        <v>-4.6499999999999995</v>
      </c>
      <c r="Y89" s="71">
        <v>475373.6358029347</v>
      </c>
      <c r="Z89">
        <v>21889.699999999997</v>
      </c>
      <c r="AA89">
        <v>497263.33580293471</v>
      </c>
      <c r="AB89">
        <v>8098.7513974419335</v>
      </c>
      <c r="AC89">
        <v>213765.33580293471</v>
      </c>
      <c r="AD89">
        <v>497621.15174032783</v>
      </c>
      <c r="AE89">
        <v>0</v>
      </c>
      <c r="AF89">
        <v>0</v>
      </c>
      <c r="AG89">
        <v>0</v>
      </c>
      <c r="AH89">
        <v>0</v>
      </c>
      <c r="AI89">
        <v>0</v>
      </c>
      <c r="AJ89">
        <v>497263.33580293471</v>
      </c>
      <c r="AK89">
        <v>17</v>
      </c>
      <c r="AL89">
        <v>0</v>
      </c>
      <c r="AM89">
        <v>0</v>
      </c>
      <c r="AN89">
        <v>0</v>
      </c>
      <c r="AO89">
        <v>0</v>
      </c>
      <c r="AP89">
        <v>0</v>
      </c>
      <c r="AQ89">
        <v>1568.8671218679497</v>
      </c>
      <c r="AR89">
        <v>0</v>
      </c>
      <c r="AS89">
        <v>103830.60716058695</v>
      </c>
      <c r="AT89">
        <v>61400</v>
      </c>
      <c r="AU89">
        <v>0</v>
      </c>
      <c r="AV89">
        <v>0</v>
      </c>
    </row>
    <row r="90" spans="1:48" x14ac:dyDescent="0.25">
      <c r="A90">
        <v>2053</v>
      </c>
      <c r="B90" t="s">
        <v>4477</v>
      </c>
      <c r="C90" t="s">
        <v>19</v>
      </c>
      <c r="D90" t="s">
        <v>124</v>
      </c>
      <c r="E90">
        <v>2049</v>
      </c>
      <c r="F90">
        <v>4817557</v>
      </c>
      <c r="G90">
        <v>0</v>
      </c>
      <c r="H90" s="70">
        <v>4817557</v>
      </c>
      <c r="I90" s="74">
        <v>2885.82</v>
      </c>
      <c r="J90">
        <v>1</v>
      </c>
      <c r="K90">
        <v>0</v>
      </c>
      <c r="L90">
        <v>317.4402</v>
      </c>
      <c r="M90">
        <v>65.3</v>
      </c>
      <c r="N90">
        <v>0</v>
      </c>
      <c r="O90">
        <v>0</v>
      </c>
      <c r="P90">
        <v>12</v>
      </c>
      <c r="Q90">
        <v>0</v>
      </c>
      <c r="R90">
        <v>0</v>
      </c>
      <c r="S90">
        <v>0</v>
      </c>
      <c r="U90">
        <v>0</v>
      </c>
      <c r="V90">
        <v>0</v>
      </c>
      <c r="W90">
        <v>3892.6179000000002</v>
      </c>
      <c r="X90">
        <v>-1.5299999999999994</v>
      </c>
      <c r="Y90" s="71">
        <v>30673826.008386753</v>
      </c>
      <c r="Z90">
        <v>1556184.7</v>
      </c>
      <c r="AA90">
        <v>32230010.708386753</v>
      </c>
      <c r="AB90">
        <v>8279.7776551319748</v>
      </c>
      <c r="AC90">
        <v>27412453.708386753</v>
      </c>
      <c r="AD90">
        <v>32253099.03929111</v>
      </c>
      <c r="AE90">
        <v>0</v>
      </c>
      <c r="AF90">
        <v>68816.42</v>
      </c>
      <c r="AG90">
        <v>68816.42</v>
      </c>
      <c r="AH90">
        <v>100242.19</v>
      </c>
      <c r="AI90">
        <v>31425.77</v>
      </c>
      <c r="AJ90">
        <v>32298827.128386755</v>
      </c>
      <c r="AK90">
        <v>23</v>
      </c>
      <c r="AL90">
        <v>0</v>
      </c>
      <c r="AM90">
        <v>0</v>
      </c>
      <c r="AN90">
        <v>0</v>
      </c>
      <c r="AO90">
        <v>0</v>
      </c>
      <c r="AP90">
        <v>0</v>
      </c>
      <c r="AQ90">
        <v>264330.72578668519</v>
      </c>
      <c r="AR90">
        <v>0</v>
      </c>
      <c r="AS90">
        <v>6777287.5196773503</v>
      </c>
      <c r="AT90">
        <v>3892617.9000000004</v>
      </c>
      <c r="AU90">
        <v>0</v>
      </c>
      <c r="AV90">
        <v>0</v>
      </c>
    </row>
    <row r="91" spans="1:48" x14ac:dyDescent="0.25">
      <c r="A91">
        <v>2054</v>
      </c>
      <c r="B91" t="s">
        <v>4478</v>
      </c>
      <c r="C91" t="s">
        <v>105</v>
      </c>
      <c r="D91" t="s">
        <v>106</v>
      </c>
      <c r="E91">
        <v>2025</v>
      </c>
      <c r="F91">
        <v>15429053</v>
      </c>
      <c r="G91">
        <v>0</v>
      </c>
      <c r="H91" s="70">
        <v>15429053</v>
      </c>
      <c r="I91" s="74">
        <v>6082.21</v>
      </c>
      <c r="J91">
        <v>1</v>
      </c>
      <c r="K91">
        <v>0</v>
      </c>
      <c r="L91">
        <v>669.04309999999998</v>
      </c>
      <c r="M91">
        <v>8.9</v>
      </c>
      <c r="N91">
        <v>0</v>
      </c>
      <c r="O91">
        <v>0</v>
      </c>
      <c r="P91">
        <v>11.5</v>
      </c>
      <c r="Q91">
        <v>0</v>
      </c>
      <c r="R91">
        <v>0</v>
      </c>
      <c r="S91">
        <v>0</v>
      </c>
      <c r="U91">
        <v>0</v>
      </c>
      <c r="V91">
        <v>0</v>
      </c>
      <c r="W91">
        <v>7111.8881000000001</v>
      </c>
      <c r="X91">
        <v>1.4700000000000006</v>
      </c>
      <c r="Y91" s="71">
        <v>56983707.844050184</v>
      </c>
      <c r="Z91">
        <v>1991245.9</v>
      </c>
      <c r="AA91">
        <v>58974953.744050182</v>
      </c>
      <c r="AB91">
        <v>8292.4468038312043</v>
      </c>
      <c r="AC91">
        <v>43545900.744050182</v>
      </c>
      <c r="AD91">
        <v>59017845.644868195</v>
      </c>
      <c r="AE91">
        <v>0</v>
      </c>
      <c r="AF91">
        <v>91755.23</v>
      </c>
      <c r="AG91">
        <v>91755.23</v>
      </c>
      <c r="AH91">
        <v>63260.95</v>
      </c>
      <c r="AI91">
        <v>-28494.28</v>
      </c>
      <c r="AJ91">
        <v>59066708.974050179</v>
      </c>
      <c r="AK91">
        <v>10.95</v>
      </c>
      <c r="AL91">
        <v>0</v>
      </c>
      <c r="AM91">
        <v>0</v>
      </c>
      <c r="AN91">
        <v>0</v>
      </c>
      <c r="AO91">
        <v>0</v>
      </c>
      <c r="AP91">
        <v>0</v>
      </c>
      <c r="AQ91">
        <v>620607.12235780014</v>
      </c>
      <c r="AR91">
        <v>0</v>
      </c>
      <c r="AS91">
        <v>12205892.118810037</v>
      </c>
      <c r="AT91">
        <v>7111888.1000000006</v>
      </c>
      <c r="AU91">
        <v>0</v>
      </c>
      <c r="AV91">
        <v>0</v>
      </c>
    </row>
    <row r="92" spans="1:48" x14ac:dyDescent="0.25">
      <c r="A92">
        <v>2055</v>
      </c>
      <c r="B92" t="s">
        <v>4479</v>
      </c>
      <c r="C92" t="s">
        <v>105</v>
      </c>
      <c r="D92" t="s">
        <v>231</v>
      </c>
      <c r="E92">
        <v>2025</v>
      </c>
      <c r="F92">
        <v>17449566</v>
      </c>
      <c r="G92">
        <v>0</v>
      </c>
      <c r="H92" s="70">
        <v>17449566</v>
      </c>
      <c r="I92" s="74">
        <v>4702.93</v>
      </c>
      <c r="J92">
        <v>1</v>
      </c>
      <c r="K92">
        <v>0</v>
      </c>
      <c r="L92">
        <v>517.32230000000004</v>
      </c>
      <c r="M92">
        <v>10.4</v>
      </c>
      <c r="N92">
        <v>0</v>
      </c>
      <c r="O92">
        <v>0</v>
      </c>
      <c r="P92">
        <v>15.5</v>
      </c>
      <c r="Q92">
        <v>0</v>
      </c>
      <c r="R92">
        <v>0</v>
      </c>
      <c r="S92">
        <v>0</v>
      </c>
      <c r="U92">
        <v>0</v>
      </c>
      <c r="V92">
        <v>0</v>
      </c>
      <c r="W92">
        <v>5690.7973000000002</v>
      </c>
      <c r="X92">
        <v>1.2200000000000006</v>
      </c>
      <c r="Y92" s="71">
        <v>45534460.317628026</v>
      </c>
      <c r="Z92">
        <v>3369550.8</v>
      </c>
      <c r="AA92">
        <v>48904011.117628023</v>
      </c>
      <c r="AB92">
        <v>8593.5253954007494</v>
      </c>
      <c r="AC92">
        <v>31454445.117628023</v>
      </c>
      <c r="AD92">
        <v>48938285.11680495</v>
      </c>
      <c r="AE92">
        <v>272</v>
      </c>
      <c r="AF92">
        <v>228929.3</v>
      </c>
      <c r="AG92">
        <v>228929.3</v>
      </c>
      <c r="AH92">
        <v>196853.2</v>
      </c>
      <c r="AI92">
        <v>-32076.1</v>
      </c>
      <c r="AJ92">
        <v>49133212.41762802</v>
      </c>
      <c r="AK92">
        <v>12.58</v>
      </c>
      <c r="AL92">
        <v>307.7</v>
      </c>
      <c r="AM92">
        <v>307.7</v>
      </c>
      <c r="AN92">
        <v>60776.655107092505</v>
      </c>
      <c r="AO92">
        <v>59053.334930095603</v>
      </c>
      <c r="AP92">
        <v>-1723.32</v>
      </c>
      <c r="AQ92">
        <v>477303.67796968448</v>
      </c>
      <c r="AR92">
        <v>0</v>
      </c>
      <c r="AS92">
        <v>10494137.423525605</v>
      </c>
      <c r="AT92">
        <v>5690797.2999999998</v>
      </c>
      <c r="AU92">
        <v>0</v>
      </c>
      <c r="AV92">
        <v>0</v>
      </c>
    </row>
    <row r="93" spans="1:48" x14ac:dyDescent="0.25">
      <c r="A93">
        <v>2056</v>
      </c>
      <c r="B93" t="s">
        <v>4480</v>
      </c>
      <c r="C93" t="s">
        <v>132</v>
      </c>
      <c r="D93" t="s">
        <v>134</v>
      </c>
      <c r="E93">
        <v>2025</v>
      </c>
      <c r="F93">
        <v>7034413</v>
      </c>
      <c r="G93">
        <v>0</v>
      </c>
      <c r="H93" s="70">
        <v>7034413</v>
      </c>
      <c r="I93" s="74">
        <v>2920.94</v>
      </c>
      <c r="J93">
        <v>1</v>
      </c>
      <c r="K93">
        <v>0</v>
      </c>
      <c r="L93">
        <v>321.30340000000001</v>
      </c>
      <c r="M93">
        <v>9</v>
      </c>
      <c r="N93">
        <v>0</v>
      </c>
      <c r="O93">
        <v>0</v>
      </c>
      <c r="P93">
        <v>18.25</v>
      </c>
      <c r="Q93">
        <v>0</v>
      </c>
      <c r="R93">
        <v>0</v>
      </c>
      <c r="S93">
        <v>0</v>
      </c>
      <c r="U93">
        <v>0</v>
      </c>
      <c r="V93">
        <v>0</v>
      </c>
      <c r="W93">
        <v>3627.3724000000002</v>
      </c>
      <c r="X93">
        <v>-1.7599999999999998</v>
      </c>
      <c r="Y93" s="71">
        <v>28546854.957646221</v>
      </c>
      <c r="Z93">
        <v>1084402.8999999999</v>
      </c>
      <c r="AA93">
        <v>29631257.857646219</v>
      </c>
      <c r="AB93">
        <v>8168.7939891824226</v>
      </c>
      <c r="AC93">
        <v>22596844.857646219</v>
      </c>
      <c r="AD93">
        <v>29652745.207589477</v>
      </c>
      <c r="AE93">
        <v>307976</v>
      </c>
      <c r="AF93">
        <v>0</v>
      </c>
      <c r="AG93">
        <v>0</v>
      </c>
      <c r="AH93">
        <v>27845.98</v>
      </c>
      <c r="AI93">
        <v>27845.98</v>
      </c>
      <c r="AJ93">
        <v>29939233.857646219</v>
      </c>
      <c r="AK93">
        <v>13.62</v>
      </c>
      <c r="AL93">
        <v>0</v>
      </c>
      <c r="AM93">
        <v>0</v>
      </c>
      <c r="AN93">
        <v>0</v>
      </c>
      <c r="AO93">
        <v>0</v>
      </c>
      <c r="AP93">
        <v>0</v>
      </c>
      <c r="AQ93">
        <v>293092.86644980259</v>
      </c>
      <c r="AR93">
        <v>0</v>
      </c>
      <c r="AS93">
        <v>6210296.5475292439</v>
      </c>
      <c r="AT93">
        <v>3627372.4000000004</v>
      </c>
      <c r="AU93">
        <v>0</v>
      </c>
      <c r="AV93">
        <v>0</v>
      </c>
    </row>
    <row r="94" spans="1:48" x14ac:dyDescent="0.25">
      <c r="A94">
        <v>2057</v>
      </c>
      <c r="B94" t="s">
        <v>4481</v>
      </c>
      <c r="C94" t="s">
        <v>132</v>
      </c>
      <c r="D94" t="s">
        <v>133</v>
      </c>
      <c r="E94">
        <v>2025</v>
      </c>
      <c r="F94">
        <v>18216969</v>
      </c>
      <c r="G94">
        <v>0</v>
      </c>
      <c r="H94" s="70">
        <v>18216969</v>
      </c>
      <c r="I94" s="74">
        <v>6643.43</v>
      </c>
      <c r="J94">
        <v>1</v>
      </c>
      <c r="K94">
        <v>0</v>
      </c>
      <c r="L94">
        <v>730.77729999999997</v>
      </c>
      <c r="M94">
        <v>10</v>
      </c>
      <c r="N94">
        <v>0</v>
      </c>
      <c r="O94">
        <v>0</v>
      </c>
      <c r="P94">
        <v>10.75</v>
      </c>
      <c r="Q94">
        <v>0</v>
      </c>
      <c r="R94">
        <v>0</v>
      </c>
      <c r="S94">
        <v>0</v>
      </c>
      <c r="U94">
        <v>0</v>
      </c>
      <c r="V94">
        <v>0</v>
      </c>
      <c r="W94">
        <v>8297.7047999999995</v>
      </c>
      <c r="X94">
        <v>-0.25999999999999979</v>
      </c>
      <c r="Y94" s="71">
        <v>65851196.193122223</v>
      </c>
      <c r="Z94">
        <v>2934509.1999999997</v>
      </c>
      <c r="AA94">
        <v>68785705.393122226</v>
      </c>
      <c r="AB94">
        <v>8289.7267438487597</v>
      </c>
      <c r="AC94">
        <v>50568736.393122226</v>
      </c>
      <c r="AD94">
        <v>68835271.89349094</v>
      </c>
      <c r="AE94">
        <v>14610</v>
      </c>
      <c r="AF94">
        <v>66063.77</v>
      </c>
      <c r="AG94">
        <v>66063.77</v>
      </c>
      <c r="AH94">
        <v>47725.55</v>
      </c>
      <c r="AI94">
        <v>-18338.22</v>
      </c>
      <c r="AJ94">
        <v>68866379.163122222</v>
      </c>
      <c r="AK94">
        <v>13.55</v>
      </c>
      <c r="AL94">
        <v>381.18</v>
      </c>
      <c r="AM94">
        <v>381.18</v>
      </c>
      <c r="AN94">
        <v>77024.741120007748</v>
      </c>
      <c r="AO94">
        <v>73155.509290392729</v>
      </c>
      <c r="AP94">
        <v>-3869.23</v>
      </c>
      <c r="AQ94">
        <v>642535.29355019738</v>
      </c>
      <c r="AR94">
        <v>836257.67</v>
      </c>
      <c r="AS94">
        <v>14356510.028624445</v>
      </c>
      <c r="AT94">
        <v>8297704.7999999998</v>
      </c>
      <c r="AU94">
        <v>836257.67</v>
      </c>
      <c r="AV94">
        <v>0</v>
      </c>
    </row>
    <row r="95" spans="1:48" x14ac:dyDescent="0.25">
      <c r="A95">
        <v>2059</v>
      </c>
      <c r="B95" t="s">
        <v>4482</v>
      </c>
      <c r="C95" t="s">
        <v>5</v>
      </c>
      <c r="D95" t="s">
        <v>137</v>
      </c>
      <c r="E95">
        <v>2058</v>
      </c>
      <c r="F95">
        <v>3204959</v>
      </c>
      <c r="G95">
        <v>0</v>
      </c>
      <c r="H95" s="70">
        <v>3204959</v>
      </c>
      <c r="I95" s="74">
        <v>734.61</v>
      </c>
      <c r="J95">
        <v>1</v>
      </c>
      <c r="K95">
        <v>0</v>
      </c>
      <c r="L95">
        <v>80.807100000000005</v>
      </c>
      <c r="M95">
        <v>1.3</v>
      </c>
      <c r="N95">
        <v>0</v>
      </c>
      <c r="O95">
        <v>0</v>
      </c>
      <c r="P95">
        <v>2.5</v>
      </c>
      <c r="Q95">
        <v>0</v>
      </c>
      <c r="R95">
        <v>0</v>
      </c>
      <c r="S95">
        <v>0</v>
      </c>
      <c r="U95">
        <v>0</v>
      </c>
      <c r="V95">
        <v>0</v>
      </c>
      <c r="W95">
        <v>1009.4764</v>
      </c>
      <c r="X95">
        <v>0.33000000000000007</v>
      </c>
      <c r="Y95" s="71">
        <v>8037576.2080770712</v>
      </c>
      <c r="Z95">
        <v>277649.39999999997</v>
      </c>
      <c r="AA95">
        <v>8315225.6080770716</v>
      </c>
      <c r="AB95">
        <v>8237.1669194812985</v>
      </c>
      <c r="AC95">
        <v>5110266.6080770716</v>
      </c>
      <c r="AD95">
        <v>8321275.5289154546</v>
      </c>
      <c r="AE95">
        <v>0</v>
      </c>
      <c r="AF95">
        <v>0</v>
      </c>
      <c r="AG95">
        <v>0</v>
      </c>
      <c r="AH95">
        <v>0</v>
      </c>
      <c r="AI95">
        <v>0</v>
      </c>
      <c r="AJ95">
        <v>8315225.6080770716</v>
      </c>
      <c r="AK95">
        <v>14.81</v>
      </c>
      <c r="AL95">
        <v>233.5</v>
      </c>
      <c r="AM95">
        <v>233.5</v>
      </c>
      <c r="AN95">
        <v>46003.776531038369</v>
      </c>
      <c r="AO95">
        <v>44812.979220595786</v>
      </c>
      <c r="AP95">
        <v>-1190.8</v>
      </c>
      <c r="AQ95">
        <v>60431.535880600713</v>
      </c>
      <c r="AR95">
        <v>0</v>
      </c>
      <c r="AS95">
        <v>1718575.0016154144</v>
      </c>
      <c r="AT95">
        <v>1009476.4</v>
      </c>
      <c r="AU95">
        <v>0</v>
      </c>
      <c r="AV95">
        <v>0</v>
      </c>
    </row>
    <row r="96" spans="1:48" x14ac:dyDescent="0.25">
      <c r="A96">
        <v>2060</v>
      </c>
      <c r="B96" t="s">
        <v>4483</v>
      </c>
      <c r="C96" t="s">
        <v>5</v>
      </c>
      <c r="D96" t="s">
        <v>182</v>
      </c>
      <c r="E96">
        <v>2058</v>
      </c>
      <c r="F96">
        <v>419202</v>
      </c>
      <c r="G96">
        <v>0</v>
      </c>
      <c r="H96" s="70">
        <v>419202</v>
      </c>
      <c r="I96" s="74">
        <v>204.37</v>
      </c>
      <c r="J96">
        <v>1</v>
      </c>
      <c r="K96">
        <v>0</v>
      </c>
      <c r="L96">
        <v>20</v>
      </c>
      <c r="M96">
        <v>0</v>
      </c>
      <c r="N96">
        <v>0</v>
      </c>
      <c r="O96">
        <v>0</v>
      </c>
      <c r="P96">
        <v>0.5</v>
      </c>
      <c r="Q96">
        <v>0</v>
      </c>
      <c r="R96">
        <v>0</v>
      </c>
      <c r="S96">
        <v>0</v>
      </c>
      <c r="U96">
        <v>0</v>
      </c>
      <c r="V96">
        <v>0</v>
      </c>
      <c r="W96">
        <v>351.19</v>
      </c>
      <c r="X96">
        <v>1.1300000000000008</v>
      </c>
      <c r="Y96" s="71">
        <v>2808623.1999715785</v>
      </c>
      <c r="Z96">
        <v>45321.5</v>
      </c>
      <c r="AA96">
        <v>2853944.6999715785</v>
      </c>
      <c r="AB96">
        <v>8126.497622288729</v>
      </c>
      <c r="AC96">
        <v>2434742.6999715785</v>
      </c>
      <c r="AD96">
        <v>2856058.7636625199</v>
      </c>
      <c r="AE96">
        <v>0</v>
      </c>
      <c r="AF96">
        <v>0</v>
      </c>
      <c r="AG96">
        <v>0</v>
      </c>
      <c r="AH96">
        <v>0</v>
      </c>
      <c r="AI96">
        <v>0</v>
      </c>
      <c r="AJ96">
        <v>2853944.6999715785</v>
      </c>
      <c r="AK96">
        <v>17.559999999999999</v>
      </c>
      <c r="AL96">
        <v>0</v>
      </c>
      <c r="AM96">
        <v>0</v>
      </c>
      <c r="AN96">
        <v>0</v>
      </c>
      <c r="AO96">
        <v>0</v>
      </c>
      <c r="AP96">
        <v>0</v>
      </c>
      <c r="AQ96">
        <v>6118.4241775435812</v>
      </c>
      <c r="AR96">
        <v>0</v>
      </c>
      <c r="AS96">
        <v>579853.23999431578</v>
      </c>
      <c r="AT96">
        <v>351190</v>
      </c>
      <c r="AU96">
        <v>0</v>
      </c>
      <c r="AV96">
        <v>0</v>
      </c>
    </row>
    <row r="97" spans="1:48" x14ac:dyDescent="0.25">
      <c r="A97">
        <v>2061</v>
      </c>
      <c r="B97" t="s">
        <v>4484</v>
      </c>
      <c r="C97" t="s">
        <v>5</v>
      </c>
      <c r="D97" t="s">
        <v>168</v>
      </c>
      <c r="E97">
        <v>2058</v>
      </c>
      <c r="F97">
        <v>1030655</v>
      </c>
      <c r="G97">
        <v>0</v>
      </c>
      <c r="H97" s="70">
        <v>1030655</v>
      </c>
      <c r="I97" s="74">
        <v>224.59</v>
      </c>
      <c r="J97">
        <v>1</v>
      </c>
      <c r="K97">
        <v>0</v>
      </c>
      <c r="L97">
        <v>24.704899999999999</v>
      </c>
      <c r="M97">
        <v>4.3</v>
      </c>
      <c r="N97">
        <v>0</v>
      </c>
      <c r="O97">
        <v>0</v>
      </c>
      <c r="P97">
        <v>1.25</v>
      </c>
      <c r="Q97">
        <v>0</v>
      </c>
      <c r="R97">
        <v>0</v>
      </c>
      <c r="S97">
        <v>0</v>
      </c>
      <c r="U97">
        <v>0</v>
      </c>
      <c r="V97">
        <v>0</v>
      </c>
      <c r="W97">
        <v>398.5274</v>
      </c>
      <c r="X97">
        <v>3.58</v>
      </c>
      <c r="Y97" s="71">
        <v>3230312.2335424554</v>
      </c>
      <c r="Z97">
        <v>304940</v>
      </c>
      <c r="AA97">
        <v>3535252.2335424554</v>
      </c>
      <c r="AB97">
        <v>8870.7883913187779</v>
      </c>
      <c r="AC97">
        <v>2504597.2335424554</v>
      </c>
      <c r="AD97">
        <v>3537683.7045220463</v>
      </c>
      <c r="AE97">
        <v>0</v>
      </c>
      <c r="AF97">
        <v>0</v>
      </c>
      <c r="AG97">
        <v>0</v>
      </c>
      <c r="AH97">
        <v>0</v>
      </c>
      <c r="AI97">
        <v>0</v>
      </c>
      <c r="AJ97">
        <v>3535252.2335424554</v>
      </c>
      <c r="AK97">
        <v>8.81</v>
      </c>
      <c r="AL97">
        <v>81.680000000000007</v>
      </c>
      <c r="AM97">
        <v>81.680000000000007</v>
      </c>
      <c r="AN97">
        <v>12864.565366063269</v>
      </c>
      <c r="AO97">
        <v>15675.906392883358</v>
      </c>
      <c r="AP97">
        <v>2811.34</v>
      </c>
      <c r="AQ97">
        <v>17247.195424982317</v>
      </c>
      <c r="AR97">
        <v>0</v>
      </c>
      <c r="AS97">
        <v>768038.44670849107</v>
      </c>
      <c r="AT97">
        <v>398527.4</v>
      </c>
      <c r="AU97">
        <v>0</v>
      </c>
      <c r="AV97">
        <v>0</v>
      </c>
    </row>
    <row r="98" spans="1:48" x14ac:dyDescent="0.25">
      <c r="A98">
        <v>2062</v>
      </c>
      <c r="B98" t="s">
        <v>4485</v>
      </c>
      <c r="C98" t="s">
        <v>5</v>
      </c>
      <c r="D98" t="s">
        <v>193</v>
      </c>
      <c r="E98">
        <v>2058</v>
      </c>
      <c r="F98">
        <v>42193</v>
      </c>
      <c r="G98">
        <v>0</v>
      </c>
      <c r="H98" s="70">
        <v>42193</v>
      </c>
      <c r="I98" s="74">
        <v>8.81</v>
      </c>
      <c r="J98">
        <v>1</v>
      </c>
      <c r="K98">
        <v>0</v>
      </c>
      <c r="L98">
        <v>0.96909999999999996</v>
      </c>
      <c r="M98">
        <v>1.2</v>
      </c>
      <c r="N98">
        <v>0</v>
      </c>
      <c r="O98">
        <v>0</v>
      </c>
      <c r="P98">
        <v>0</v>
      </c>
      <c r="Q98">
        <v>0</v>
      </c>
      <c r="R98">
        <v>0</v>
      </c>
      <c r="S98">
        <v>0</v>
      </c>
      <c r="U98">
        <v>0</v>
      </c>
      <c r="V98">
        <v>0</v>
      </c>
      <c r="W98">
        <v>37.019100000000002</v>
      </c>
      <c r="X98">
        <v>-2.1099999999999994</v>
      </c>
      <c r="Y98" s="71">
        <v>290762.46494701656</v>
      </c>
      <c r="Z98">
        <v>57364.200000000004</v>
      </c>
      <c r="AA98">
        <v>348126.66494701657</v>
      </c>
      <c r="AB98">
        <v>9403.974298322124</v>
      </c>
      <c r="AC98">
        <v>305933.66494701657</v>
      </c>
      <c r="AD98">
        <v>348345.5232010677</v>
      </c>
      <c r="AE98">
        <v>0</v>
      </c>
      <c r="AF98">
        <v>0</v>
      </c>
      <c r="AG98">
        <v>0</v>
      </c>
      <c r="AH98">
        <v>0</v>
      </c>
      <c r="AI98">
        <v>0</v>
      </c>
      <c r="AJ98">
        <v>348126.66494701657</v>
      </c>
      <c r="AK98">
        <v>8.1999999999999993</v>
      </c>
      <c r="AL98">
        <v>0</v>
      </c>
      <c r="AM98">
        <v>0</v>
      </c>
      <c r="AN98">
        <v>0</v>
      </c>
      <c r="AO98">
        <v>0</v>
      </c>
      <c r="AP98">
        <v>0</v>
      </c>
      <c r="AQ98">
        <v>653.80890980748734</v>
      </c>
      <c r="AR98">
        <v>0</v>
      </c>
      <c r="AS98">
        <v>81098.17298940332</v>
      </c>
      <c r="AT98">
        <v>37019.1</v>
      </c>
      <c r="AU98">
        <v>0</v>
      </c>
      <c r="AV98">
        <v>0</v>
      </c>
    </row>
    <row r="99" spans="1:48" x14ac:dyDescent="0.25">
      <c r="A99">
        <v>2063</v>
      </c>
      <c r="B99" t="s">
        <v>4486</v>
      </c>
      <c r="C99" t="s">
        <v>5</v>
      </c>
      <c r="D99" t="s">
        <v>6</v>
      </c>
      <c r="E99">
        <v>2058</v>
      </c>
      <c r="F99">
        <v>211699</v>
      </c>
      <c r="G99">
        <v>0</v>
      </c>
      <c r="H99" s="70">
        <v>211699</v>
      </c>
      <c r="I99" s="74">
        <v>10.62</v>
      </c>
      <c r="J99">
        <v>1</v>
      </c>
      <c r="K99">
        <v>0</v>
      </c>
      <c r="L99">
        <v>1.1681999999999999</v>
      </c>
      <c r="M99">
        <v>0.5</v>
      </c>
      <c r="N99">
        <v>0</v>
      </c>
      <c r="O99">
        <v>0</v>
      </c>
      <c r="P99">
        <v>0</v>
      </c>
      <c r="Q99">
        <v>0</v>
      </c>
      <c r="R99">
        <v>0</v>
      </c>
      <c r="S99">
        <v>0</v>
      </c>
      <c r="U99">
        <v>0</v>
      </c>
      <c r="V99">
        <v>0</v>
      </c>
      <c r="W99">
        <v>35.985700000000001</v>
      </c>
      <c r="X99">
        <v>-10.11</v>
      </c>
      <c r="Y99" s="71">
        <v>269934.70350785379</v>
      </c>
      <c r="Z99">
        <v>38634.300000000003</v>
      </c>
      <c r="AA99">
        <v>308569.00350785378</v>
      </c>
      <c r="AB99">
        <v>8574.7672966721166</v>
      </c>
      <c r="AC99">
        <v>96870.003507853777</v>
      </c>
      <c r="AD99">
        <v>308772.18460940447</v>
      </c>
      <c r="AE99">
        <v>0</v>
      </c>
      <c r="AF99">
        <v>0</v>
      </c>
      <c r="AG99">
        <v>0</v>
      </c>
      <c r="AH99">
        <v>0</v>
      </c>
      <c r="AI99">
        <v>0</v>
      </c>
      <c r="AJ99">
        <v>308569.00350785378</v>
      </c>
      <c r="AK99">
        <v>22</v>
      </c>
      <c r="AL99">
        <v>0</v>
      </c>
      <c r="AM99">
        <v>0</v>
      </c>
      <c r="AN99">
        <v>0</v>
      </c>
      <c r="AO99">
        <v>0</v>
      </c>
      <c r="AP99">
        <v>0</v>
      </c>
      <c r="AQ99">
        <v>626.6356070659092</v>
      </c>
      <c r="AR99">
        <v>0</v>
      </c>
      <c r="AS99">
        <v>69440.660701570756</v>
      </c>
      <c r="AT99">
        <v>35985.700000000004</v>
      </c>
      <c r="AU99">
        <v>0</v>
      </c>
      <c r="AV99">
        <v>0</v>
      </c>
    </row>
    <row r="100" spans="1:48" x14ac:dyDescent="0.25">
      <c r="A100">
        <v>2081</v>
      </c>
      <c r="B100" t="s">
        <v>4487</v>
      </c>
      <c r="C100" t="s">
        <v>34</v>
      </c>
      <c r="D100" t="s">
        <v>192</v>
      </c>
      <c r="E100">
        <v>2064</v>
      </c>
      <c r="F100">
        <v>3186064</v>
      </c>
      <c r="G100">
        <v>0</v>
      </c>
      <c r="H100" s="70">
        <v>3186064</v>
      </c>
      <c r="I100" s="74">
        <v>1042.92</v>
      </c>
      <c r="J100">
        <v>1</v>
      </c>
      <c r="K100">
        <v>0</v>
      </c>
      <c r="L100">
        <v>114.7212</v>
      </c>
      <c r="M100">
        <v>4.5</v>
      </c>
      <c r="N100">
        <v>0</v>
      </c>
      <c r="O100">
        <v>0</v>
      </c>
      <c r="P100">
        <v>1.75</v>
      </c>
      <c r="Q100">
        <v>0</v>
      </c>
      <c r="R100">
        <v>0</v>
      </c>
      <c r="S100">
        <v>0</v>
      </c>
      <c r="U100">
        <v>0</v>
      </c>
      <c r="V100">
        <v>0</v>
      </c>
      <c r="W100">
        <v>1206.0762</v>
      </c>
      <c r="X100">
        <v>0.12000000000000099</v>
      </c>
      <c r="Y100" s="71">
        <v>9591745.2674250994</v>
      </c>
      <c r="Z100">
        <v>504475.3</v>
      </c>
      <c r="AA100">
        <v>10096220.5674251</v>
      </c>
      <c r="AB100">
        <v>8371.129923155022</v>
      </c>
      <c r="AC100">
        <v>6910156.5674251001</v>
      </c>
      <c r="AD100">
        <v>10103440.318512689</v>
      </c>
      <c r="AE100">
        <v>0</v>
      </c>
      <c r="AF100">
        <v>59300.49</v>
      </c>
      <c r="AG100">
        <v>59300.49</v>
      </c>
      <c r="AH100">
        <v>40914.949999999997</v>
      </c>
      <c r="AI100">
        <v>-18385.54</v>
      </c>
      <c r="AJ100">
        <v>10155521.0574251</v>
      </c>
      <c r="AK100">
        <v>17</v>
      </c>
      <c r="AL100">
        <v>329.91</v>
      </c>
      <c r="AM100">
        <v>329.91</v>
      </c>
      <c r="AN100">
        <v>62132.711174053293</v>
      </c>
      <c r="AO100">
        <v>63315.845715917589</v>
      </c>
      <c r="AP100">
        <v>1183.1300000000001</v>
      </c>
      <c r="AQ100">
        <v>115355.55568165872</v>
      </c>
      <c r="AR100">
        <v>0</v>
      </c>
      <c r="AS100">
        <v>2128322.1634850199</v>
      </c>
      <c r="AT100">
        <v>1206076.2</v>
      </c>
      <c r="AU100">
        <v>0</v>
      </c>
      <c r="AV100">
        <v>0</v>
      </c>
    </row>
    <row r="101" spans="1:48" x14ac:dyDescent="0.25">
      <c r="A101">
        <v>2082</v>
      </c>
      <c r="B101" t="s">
        <v>4488</v>
      </c>
      <c r="C101" t="s">
        <v>34</v>
      </c>
      <c r="D101" t="s">
        <v>93</v>
      </c>
      <c r="E101">
        <v>2064</v>
      </c>
      <c r="F101">
        <v>76419563</v>
      </c>
      <c r="G101">
        <v>0</v>
      </c>
      <c r="H101" s="70">
        <v>76419563</v>
      </c>
      <c r="I101" s="74">
        <v>16907.7</v>
      </c>
      <c r="J101">
        <v>1</v>
      </c>
      <c r="K101">
        <v>0</v>
      </c>
      <c r="L101">
        <v>1859.847</v>
      </c>
      <c r="M101">
        <v>92.3</v>
      </c>
      <c r="N101">
        <v>0</v>
      </c>
      <c r="O101">
        <v>0</v>
      </c>
      <c r="P101">
        <v>33.5</v>
      </c>
      <c r="Q101">
        <v>0</v>
      </c>
      <c r="R101">
        <v>0</v>
      </c>
      <c r="S101">
        <v>0</v>
      </c>
      <c r="U101">
        <v>0</v>
      </c>
      <c r="V101">
        <v>0</v>
      </c>
      <c r="W101">
        <v>19960.682100000002</v>
      </c>
      <c r="X101">
        <v>-9.9999999999997868E-3</v>
      </c>
      <c r="Y101" s="71">
        <v>158629774.07834965</v>
      </c>
      <c r="Z101">
        <v>6231588.2999999998</v>
      </c>
      <c r="AA101">
        <v>164861362.37834966</v>
      </c>
      <c r="AB101">
        <v>8259.3050454097283</v>
      </c>
      <c r="AC101">
        <v>88441799.378349662</v>
      </c>
      <c r="AD101">
        <v>164980763.74400267</v>
      </c>
      <c r="AE101">
        <v>110623</v>
      </c>
      <c r="AF101">
        <v>1189254.69</v>
      </c>
      <c r="AG101">
        <v>1189254.69</v>
      </c>
      <c r="AH101">
        <v>1121786</v>
      </c>
      <c r="AI101">
        <v>-67468.69</v>
      </c>
      <c r="AJ101">
        <v>166161240.06834966</v>
      </c>
      <c r="AK101">
        <v>17.829999999999998</v>
      </c>
      <c r="AL101">
        <v>0</v>
      </c>
      <c r="AM101">
        <v>0</v>
      </c>
      <c r="AN101">
        <v>0</v>
      </c>
      <c r="AO101">
        <v>0</v>
      </c>
      <c r="AP101">
        <v>0</v>
      </c>
      <c r="AQ101">
        <v>1971396.6600375629</v>
      </c>
      <c r="AR101">
        <v>0</v>
      </c>
      <c r="AS101">
        <v>34465071.935669936</v>
      </c>
      <c r="AT101">
        <v>19960682.100000001</v>
      </c>
      <c r="AU101">
        <v>0</v>
      </c>
      <c r="AV101">
        <v>0</v>
      </c>
    </row>
    <row r="102" spans="1:48" x14ac:dyDescent="0.25">
      <c r="A102">
        <v>2083</v>
      </c>
      <c r="B102" t="s">
        <v>4489</v>
      </c>
      <c r="C102" t="s">
        <v>34</v>
      </c>
      <c r="D102" t="s">
        <v>224</v>
      </c>
      <c r="E102">
        <v>2064</v>
      </c>
      <c r="F102">
        <v>28560173</v>
      </c>
      <c r="G102">
        <v>0</v>
      </c>
      <c r="H102" s="70">
        <v>28560173</v>
      </c>
      <c r="I102" s="74">
        <v>10525.2</v>
      </c>
      <c r="J102">
        <v>1</v>
      </c>
      <c r="K102">
        <v>0</v>
      </c>
      <c r="L102">
        <v>1157.7719999999999</v>
      </c>
      <c r="M102">
        <v>234.7</v>
      </c>
      <c r="N102">
        <v>0</v>
      </c>
      <c r="O102">
        <v>0</v>
      </c>
      <c r="P102">
        <v>24.25</v>
      </c>
      <c r="Q102">
        <v>0</v>
      </c>
      <c r="R102">
        <v>0</v>
      </c>
      <c r="S102">
        <v>0</v>
      </c>
      <c r="U102">
        <v>0</v>
      </c>
      <c r="V102">
        <v>0</v>
      </c>
      <c r="W102">
        <v>12729.137000000001</v>
      </c>
      <c r="X102">
        <v>-0.50999999999999979</v>
      </c>
      <c r="Y102" s="71">
        <v>100878860.7530155</v>
      </c>
      <c r="Z102">
        <v>4012475.5999999996</v>
      </c>
      <c r="AA102">
        <v>104891336.3530155</v>
      </c>
      <c r="AB102">
        <v>8240.2551212242815</v>
      </c>
      <c r="AC102">
        <v>76331163.353015497</v>
      </c>
      <c r="AD102">
        <v>104967268.33873138</v>
      </c>
      <c r="AE102">
        <v>93123</v>
      </c>
      <c r="AF102">
        <v>458776.16</v>
      </c>
      <c r="AG102">
        <v>458776.16</v>
      </c>
      <c r="AH102">
        <v>572876.30000000005</v>
      </c>
      <c r="AI102">
        <v>114100.14</v>
      </c>
      <c r="AJ102">
        <v>105443235.51301549</v>
      </c>
      <c r="AK102">
        <v>15.38</v>
      </c>
      <c r="AL102">
        <v>0</v>
      </c>
      <c r="AM102">
        <v>0</v>
      </c>
      <c r="AN102">
        <v>0</v>
      </c>
      <c r="AO102">
        <v>0</v>
      </c>
      <c r="AP102">
        <v>0</v>
      </c>
      <c r="AQ102">
        <v>1221297.3401719155</v>
      </c>
      <c r="AR102">
        <v>7865279.5599999996</v>
      </c>
      <c r="AS102">
        <v>21913962.250603098</v>
      </c>
      <c r="AT102">
        <v>12729137</v>
      </c>
      <c r="AU102">
        <v>7865279.5599999996</v>
      </c>
      <c r="AV102">
        <v>0</v>
      </c>
    </row>
    <row r="103" spans="1:48" x14ac:dyDescent="0.25">
      <c r="A103">
        <v>2084</v>
      </c>
      <c r="B103" t="s">
        <v>4490</v>
      </c>
      <c r="C103" t="s">
        <v>34</v>
      </c>
      <c r="D103" t="s">
        <v>95</v>
      </c>
      <c r="E103">
        <v>2064</v>
      </c>
      <c r="F103">
        <v>6290892</v>
      </c>
      <c r="G103">
        <v>0</v>
      </c>
      <c r="H103" s="70">
        <v>6290892</v>
      </c>
      <c r="I103" s="74">
        <v>1477.86</v>
      </c>
      <c r="J103">
        <v>1</v>
      </c>
      <c r="K103">
        <v>0</v>
      </c>
      <c r="L103">
        <v>162.56460000000001</v>
      </c>
      <c r="M103">
        <v>31.5</v>
      </c>
      <c r="N103">
        <v>0</v>
      </c>
      <c r="O103">
        <v>0</v>
      </c>
      <c r="P103">
        <v>4</v>
      </c>
      <c r="Q103">
        <v>0</v>
      </c>
      <c r="R103">
        <v>0</v>
      </c>
      <c r="S103">
        <v>0</v>
      </c>
      <c r="U103">
        <v>0</v>
      </c>
      <c r="V103">
        <v>0</v>
      </c>
      <c r="W103">
        <v>1743.2971</v>
      </c>
      <c r="X103">
        <v>0.20000000000000107</v>
      </c>
      <c r="Y103" s="71">
        <v>13870341.218377627</v>
      </c>
      <c r="Z103">
        <v>690804.1</v>
      </c>
      <c r="AA103">
        <v>14561145.318377627</v>
      </c>
      <c r="AB103">
        <v>8352.6470148878398</v>
      </c>
      <c r="AC103">
        <v>8270253.3183776271</v>
      </c>
      <c r="AD103">
        <v>14571585.588454098</v>
      </c>
      <c r="AE103">
        <v>35051</v>
      </c>
      <c r="AF103">
        <v>34408.21</v>
      </c>
      <c r="AG103">
        <v>34408.21</v>
      </c>
      <c r="AH103">
        <v>99109.45</v>
      </c>
      <c r="AI103">
        <v>64701.24</v>
      </c>
      <c r="AJ103">
        <v>14630604.528377628</v>
      </c>
      <c r="AK103">
        <v>15</v>
      </c>
      <c r="AL103">
        <v>0</v>
      </c>
      <c r="AM103">
        <v>0</v>
      </c>
      <c r="AN103">
        <v>0</v>
      </c>
      <c r="AO103">
        <v>0</v>
      </c>
      <c r="AP103">
        <v>0</v>
      </c>
      <c r="AQ103">
        <v>168121.29049418512</v>
      </c>
      <c r="AR103">
        <v>0</v>
      </c>
      <c r="AS103">
        <v>3077221.9736755253</v>
      </c>
      <c r="AT103">
        <v>1743297.1</v>
      </c>
      <c r="AU103">
        <v>0</v>
      </c>
      <c r="AV103">
        <v>0</v>
      </c>
    </row>
    <row r="104" spans="1:48" x14ac:dyDescent="0.25">
      <c r="A104">
        <v>2085</v>
      </c>
      <c r="B104" t="s">
        <v>4491</v>
      </c>
      <c r="C104" t="s">
        <v>34</v>
      </c>
      <c r="D104" t="s">
        <v>147</v>
      </c>
      <c r="E104">
        <v>2064</v>
      </c>
      <c r="F104">
        <v>1114997</v>
      </c>
      <c r="G104">
        <v>0</v>
      </c>
      <c r="H104" s="70">
        <v>1114997</v>
      </c>
      <c r="I104" s="74">
        <v>152.51</v>
      </c>
      <c r="J104">
        <v>1</v>
      </c>
      <c r="K104">
        <v>0</v>
      </c>
      <c r="L104">
        <v>16.7761</v>
      </c>
      <c r="M104">
        <v>4.3</v>
      </c>
      <c r="N104">
        <v>0</v>
      </c>
      <c r="O104">
        <v>0</v>
      </c>
      <c r="P104">
        <v>1.25</v>
      </c>
      <c r="Q104">
        <v>0</v>
      </c>
      <c r="R104">
        <v>0</v>
      </c>
      <c r="S104">
        <v>0</v>
      </c>
      <c r="U104">
        <v>0</v>
      </c>
      <c r="V104">
        <v>0</v>
      </c>
      <c r="W104">
        <v>300.75360000000001</v>
      </c>
      <c r="X104">
        <v>-2.8499999999999996</v>
      </c>
      <c r="Y104" s="71">
        <v>2352409.5939546064</v>
      </c>
      <c r="Z104">
        <v>236970</v>
      </c>
      <c r="AA104">
        <v>2589379.5939546064</v>
      </c>
      <c r="AB104">
        <v>8609.6379027702624</v>
      </c>
      <c r="AC104">
        <v>1474382.5939546064</v>
      </c>
      <c r="AD104">
        <v>2591150.2635513158</v>
      </c>
      <c r="AE104">
        <v>0</v>
      </c>
      <c r="AF104">
        <v>0</v>
      </c>
      <c r="AG104">
        <v>0</v>
      </c>
      <c r="AH104">
        <v>0</v>
      </c>
      <c r="AI104">
        <v>0</v>
      </c>
      <c r="AJ104">
        <v>2589379.5939546064</v>
      </c>
      <c r="AK104">
        <v>17.37</v>
      </c>
      <c r="AL104">
        <v>54.19</v>
      </c>
      <c r="AM104">
        <v>54.19</v>
      </c>
      <c r="AN104">
        <v>9155.742566467552</v>
      </c>
      <c r="AO104">
        <v>10400.06571290829</v>
      </c>
      <c r="AP104">
        <v>1244.32</v>
      </c>
      <c r="AQ104">
        <v>16543.318832782224</v>
      </c>
      <c r="AR104">
        <v>0</v>
      </c>
      <c r="AS104">
        <v>565269.91879092134</v>
      </c>
      <c r="AT104">
        <v>300753.59999999998</v>
      </c>
      <c r="AU104">
        <v>0</v>
      </c>
      <c r="AV104">
        <v>0</v>
      </c>
    </row>
    <row r="105" spans="1:48" x14ac:dyDescent="0.25">
      <c r="A105">
        <v>2086</v>
      </c>
      <c r="B105" t="s">
        <v>4492</v>
      </c>
      <c r="C105" t="s">
        <v>34</v>
      </c>
      <c r="D105" t="s">
        <v>67</v>
      </c>
      <c r="E105">
        <v>2064</v>
      </c>
      <c r="F105">
        <v>3589043</v>
      </c>
      <c r="G105">
        <v>0</v>
      </c>
      <c r="H105" s="70">
        <v>3589043</v>
      </c>
      <c r="I105" s="74">
        <v>1278.21</v>
      </c>
      <c r="J105">
        <v>1</v>
      </c>
      <c r="K105">
        <v>0</v>
      </c>
      <c r="L105">
        <v>140.60310000000001</v>
      </c>
      <c r="M105">
        <v>47.1</v>
      </c>
      <c r="N105">
        <v>0</v>
      </c>
      <c r="O105">
        <v>0</v>
      </c>
      <c r="P105">
        <v>3.5</v>
      </c>
      <c r="Q105">
        <v>0</v>
      </c>
      <c r="R105">
        <v>0</v>
      </c>
      <c r="S105">
        <v>0</v>
      </c>
      <c r="U105">
        <v>0</v>
      </c>
      <c r="V105">
        <v>0</v>
      </c>
      <c r="W105">
        <v>1535.2781</v>
      </c>
      <c r="X105">
        <v>0.49000000000000021</v>
      </c>
      <c r="Y105" s="71">
        <v>12234920.46940749</v>
      </c>
      <c r="Z105">
        <v>678974.79999999993</v>
      </c>
      <c r="AA105">
        <v>12913895.26940749</v>
      </c>
      <c r="AB105">
        <v>8411.4371652976024</v>
      </c>
      <c r="AC105">
        <v>9324852.2694074903</v>
      </c>
      <c r="AD105">
        <v>12923104.550711652</v>
      </c>
      <c r="AE105">
        <v>0</v>
      </c>
      <c r="AF105">
        <v>127081</v>
      </c>
      <c r="AG105">
        <v>127081</v>
      </c>
      <c r="AH105">
        <v>138085.63</v>
      </c>
      <c r="AI105">
        <v>11004.63</v>
      </c>
      <c r="AJ105">
        <v>13040976.26940749</v>
      </c>
      <c r="AK105">
        <v>12.01</v>
      </c>
      <c r="AL105">
        <v>347.55</v>
      </c>
      <c r="AM105">
        <v>347.55</v>
      </c>
      <c r="AN105">
        <v>63118.0740902131</v>
      </c>
      <c r="AO105">
        <v>66701.288771383581</v>
      </c>
      <c r="AP105">
        <v>3583.21</v>
      </c>
      <c r="AQ105">
        <v>141205.26420734794</v>
      </c>
      <c r="AR105">
        <v>0</v>
      </c>
      <c r="AS105">
        <v>2746191.1398814986</v>
      </c>
      <c r="AT105">
        <v>1535278.1</v>
      </c>
      <c r="AU105">
        <v>0</v>
      </c>
      <c r="AV105">
        <v>0</v>
      </c>
    </row>
    <row r="106" spans="1:48" x14ac:dyDescent="0.25">
      <c r="A106">
        <v>2087</v>
      </c>
      <c r="B106" t="s">
        <v>4493</v>
      </c>
      <c r="C106" t="s">
        <v>34</v>
      </c>
      <c r="D106" t="s">
        <v>219</v>
      </c>
      <c r="E106">
        <v>2064</v>
      </c>
      <c r="F106">
        <v>7775857</v>
      </c>
      <c r="G106">
        <v>0</v>
      </c>
      <c r="H106" s="70">
        <v>7775857</v>
      </c>
      <c r="I106" s="74">
        <v>2770.43</v>
      </c>
      <c r="J106">
        <v>1</v>
      </c>
      <c r="K106">
        <v>0</v>
      </c>
      <c r="L106">
        <v>304.7473</v>
      </c>
      <c r="M106">
        <v>83.7</v>
      </c>
      <c r="N106">
        <v>0</v>
      </c>
      <c r="O106">
        <v>0</v>
      </c>
      <c r="P106">
        <v>7.75</v>
      </c>
      <c r="Q106">
        <v>0</v>
      </c>
      <c r="R106">
        <v>0</v>
      </c>
      <c r="S106">
        <v>0</v>
      </c>
      <c r="U106">
        <v>0</v>
      </c>
      <c r="V106">
        <v>0</v>
      </c>
      <c r="W106">
        <v>3405.8148000000001</v>
      </c>
      <c r="X106">
        <v>0.47000000000000064</v>
      </c>
      <c r="Y106" s="71">
        <v>27138572.350671705</v>
      </c>
      <c r="Z106">
        <v>1754703.2999999998</v>
      </c>
      <c r="AA106">
        <v>28893275.650671706</v>
      </c>
      <c r="AB106">
        <v>8483.5134460839454</v>
      </c>
      <c r="AC106">
        <v>21117418.650671706</v>
      </c>
      <c r="AD106">
        <v>28913702.97977414</v>
      </c>
      <c r="AE106">
        <v>0</v>
      </c>
      <c r="AF106">
        <v>154148.79</v>
      </c>
      <c r="AG106">
        <v>154148.79</v>
      </c>
      <c r="AH106">
        <v>205481.25</v>
      </c>
      <c r="AI106">
        <v>51332.46</v>
      </c>
      <c r="AJ106">
        <v>29047424.440671705</v>
      </c>
      <c r="AK106">
        <v>10.85</v>
      </c>
      <c r="AL106">
        <v>0</v>
      </c>
      <c r="AM106">
        <v>0</v>
      </c>
      <c r="AN106">
        <v>0</v>
      </c>
      <c r="AO106">
        <v>0</v>
      </c>
      <c r="AP106">
        <v>0</v>
      </c>
      <c r="AQ106">
        <v>315693.0839846094</v>
      </c>
      <c r="AR106">
        <v>0</v>
      </c>
      <c r="AS106">
        <v>6170692.0401343415</v>
      </c>
      <c r="AT106">
        <v>3405814.8000000003</v>
      </c>
      <c r="AU106">
        <v>0</v>
      </c>
      <c r="AV106">
        <v>0</v>
      </c>
    </row>
    <row r="107" spans="1:48" x14ac:dyDescent="0.25">
      <c r="A107">
        <v>2088</v>
      </c>
      <c r="B107" t="s">
        <v>4494</v>
      </c>
      <c r="C107" t="s">
        <v>34</v>
      </c>
      <c r="D107" t="s">
        <v>35</v>
      </c>
      <c r="E107">
        <v>2064</v>
      </c>
      <c r="F107">
        <v>17463959</v>
      </c>
      <c r="G107">
        <v>0</v>
      </c>
      <c r="H107" s="70">
        <v>17463959</v>
      </c>
      <c r="I107" s="74">
        <v>5520.44</v>
      </c>
      <c r="J107">
        <v>1</v>
      </c>
      <c r="K107">
        <v>0</v>
      </c>
      <c r="L107">
        <v>607.24839999999995</v>
      </c>
      <c r="M107">
        <v>237.3</v>
      </c>
      <c r="N107">
        <v>0</v>
      </c>
      <c r="O107">
        <v>0</v>
      </c>
      <c r="P107">
        <v>17.25</v>
      </c>
      <c r="Q107">
        <v>0</v>
      </c>
      <c r="R107">
        <v>0</v>
      </c>
      <c r="S107">
        <v>0</v>
      </c>
      <c r="U107">
        <v>0</v>
      </c>
      <c r="V107">
        <v>0</v>
      </c>
      <c r="W107">
        <v>6759.8544000000002</v>
      </c>
      <c r="X107">
        <v>-0.61999999999999922</v>
      </c>
      <c r="Y107" s="71">
        <v>53539253.589917921</v>
      </c>
      <c r="Z107">
        <v>2250655.4</v>
      </c>
      <c r="AA107">
        <v>55789908.989917919</v>
      </c>
      <c r="AB107">
        <v>8253.1228764214084</v>
      </c>
      <c r="AC107">
        <v>38325949.989917919</v>
      </c>
      <c r="AD107">
        <v>55830208.23406563</v>
      </c>
      <c r="AE107">
        <v>0</v>
      </c>
      <c r="AF107">
        <v>229388.08</v>
      </c>
      <c r="AG107">
        <v>229388.08</v>
      </c>
      <c r="AH107">
        <v>165482.09</v>
      </c>
      <c r="AI107">
        <v>-63905.99</v>
      </c>
      <c r="AJ107">
        <v>56019297.069917917</v>
      </c>
      <c r="AK107">
        <v>13.48</v>
      </c>
      <c r="AL107">
        <v>0</v>
      </c>
      <c r="AM107">
        <v>0</v>
      </c>
      <c r="AN107">
        <v>0</v>
      </c>
      <c r="AO107">
        <v>0</v>
      </c>
      <c r="AP107">
        <v>0</v>
      </c>
      <c r="AQ107">
        <v>637723.83295931271</v>
      </c>
      <c r="AR107">
        <v>0</v>
      </c>
      <c r="AS107">
        <v>11641209.295983585</v>
      </c>
      <c r="AT107">
        <v>6759854.4000000004</v>
      </c>
      <c r="AU107">
        <v>0</v>
      </c>
      <c r="AV107">
        <v>0</v>
      </c>
    </row>
    <row r="108" spans="1:48" x14ac:dyDescent="0.25">
      <c r="A108">
        <v>2089</v>
      </c>
      <c r="B108" t="s">
        <v>4495</v>
      </c>
      <c r="C108" t="s">
        <v>34</v>
      </c>
      <c r="D108" t="s">
        <v>70</v>
      </c>
      <c r="E108">
        <v>2064</v>
      </c>
      <c r="F108">
        <v>1302094</v>
      </c>
      <c r="G108">
        <v>0</v>
      </c>
      <c r="H108" s="70">
        <v>1302094</v>
      </c>
      <c r="I108" s="74">
        <v>244.37</v>
      </c>
      <c r="J108">
        <v>1</v>
      </c>
      <c r="K108">
        <v>0</v>
      </c>
      <c r="L108">
        <v>26.880700000000001</v>
      </c>
      <c r="M108">
        <v>5.0999999999999996</v>
      </c>
      <c r="N108">
        <v>0</v>
      </c>
      <c r="O108">
        <v>0</v>
      </c>
      <c r="P108">
        <v>1</v>
      </c>
      <c r="Q108">
        <v>0</v>
      </c>
      <c r="R108">
        <v>0</v>
      </c>
      <c r="S108">
        <v>0</v>
      </c>
      <c r="U108">
        <v>0</v>
      </c>
      <c r="V108">
        <v>0</v>
      </c>
      <c r="W108">
        <v>409.15820000000002</v>
      </c>
      <c r="X108">
        <v>-2.0499999999999989</v>
      </c>
      <c r="Y108" s="71">
        <v>3214772.1879742034</v>
      </c>
      <c r="Z108">
        <v>285469.60000000003</v>
      </c>
      <c r="AA108">
        <v>3500241.7879742035</v>
      </c>
      <c r="AB108">
        <v>8554.7394332417225</v>
      </c>
      <c r="AC108">
        <v>2198147.7879742035</v>
      </c>
      <c r="AD108">
        <v>3502661.5618895208</v>
      </c>
      <c r="AE108">
        <v>0</v>
      </c>
      <c r="AF108">
        <v>35601.03</v>
      </c>
      <c r="AG108">
        <v>35601.03</v>
      </c>
      <c r="AH108">
        <v>26239.9</v>
      </c>
      <c r="AI108">
        <v>-9361.1299999999992</v>
      </c>
      <c r="AJ108">
        <v>3535842.8179742033</v>
      </c>
      <c r="AK108">
        <v>15.24</v>
      </c>
      <c r="AL108">
        <v>88.7</v>
      </c>
      <c r="AM108">
        <v>88.7</v>
      </c>
      <c r="AN108">
        <v>15181.397558569517</v>
      </c>
      <c r="AO108">
        <v>17023.174547609622</v>
      </c>
      <c r="AP108">
        <v>1841.78</v>
      </c>
      <c r="AQ108">
        <v>26524.078904070302</v>
      </c>
      <c r="AR108">
        <v>0</v>
      </c>
      <c r="AS108">
        <v>762390.25759484072</v>
      </c>
      <c r="AT108">
        <v>409158.2</v>
      </c>
      <c r="AU108">
        <v>0</v>
      </c>
      <c r="AV108">
        <v>0</v>
      </c>
    </row>
    <row r="109" spans="1:48" x14ac:dyDescent="0.25">
      <c r="A109">
        <v>2090</v>
      </c>
      <c r="B109" t="s">
        <v>4496</v>
      </c>
      <c r="C109" t="s">
        <v>34</v>
      </c>
      <c r="D109" t="s">
        <v>149</v>
      </c>
      <c r="E109">
        <v>2064</v>
      </c>
      <c r="F109">
        <v>1841722</v>
      </c>
      <c r="G109">
        <v>0</v>
      </c>
      <c r="H109" s="70">
        <v>1841722</v>
      </c>
      <c r="I109" s="74">
        <v>199.62</v>
      </c>
      <c r="J109">
        <v>1</v>
      </c>
      <c r="K109">
        <v>0</v>
      </c>
      <c r="L109">
        <v>21.958200000000001</v>
      </c>
      <c r="M109">
        <v>7.8</v>
      </c>
      <c r="N109">
        <v>0</v>
      </c>
      <c r="O109">
        <v>0</v>
      </c>
      <c r="P109">
        <v>0.5</v>
      </c>
      <c r="Q109">
        <v>0</v>
      </c>
      <c r="R109">
        <v>0</v>
      </c>
      <c r="S109">
        <v>0</v>
      </c>
      <c r="U109">
        <v>0</v>
      </c>
      <c r="V109">
        <v>0</v>
      </c>
      <c r="W109">
        <v>363.7432</v>
      </c>
      <c r="X109">
        <v>-3.4399999999999995</v>
      </c>
      <c r="Y109" s="71">
        <v>2835620.804582255</v>
      </c>
      <c r="Z109">
        <v>238691.20000000001</v>
      </c>
      <c r="AA109">
        <v>3074312.0045822551</v>
      </c>
      <c r="AB109">
        <v>8451.8748517697513</v>
      </c>
      <c r="AC109">
        <v>1232590.0045822551</v>
      </c>
      <c r="AD109">
        <v>3076446.3894952284</v>
      </c>
      <c r="AE109">
        <v>0</v>
      </c>
      <c r="AF109">
        <v>2890.29</v>
      </c>
      <c r="AG109">
        <v>2890.29</v>
      </c>
      <c r="AH109">
        <v>4101.54</v>
      </c>
      <c r="AI109">
        <v>1211.25</v>
      </c>
      <c r="AJ109">
        <v>3077202.2945822552</v>
      </c>
      <c r="AK109">
        <v>16.059999999999999</v>
      </c>
      <c r="AL109">
        <v>0</v>
      </c>
      <c r="AM109">
        <v>0</v>
      </c>
      <c r="AN109">
        <v>0</v>
      </c>
      <c r="AO109">
        <v>0</v>
      </c>
      <c r="AP109">
        <v>0</v>
      </c>
      <c r="AQ109">
        <v>22983.828940162624</v>
      </c>
      <c r="AR109">
        <v>104750.26</v>
      </c>
      <c r="AS109">
        <v>663420.94891645107</v>
      </c>
      <c r="AT109">
        <v>363743.2</v>
      </c>
      <c r="AU109">
        <v>104750.26</v>
      </c>
      <c r="AV109">
        <v>0</v>
      </c>
    </row>
    <row r="110" spans="1:48" x14ac:dyDescent="0.25">
      <c r="A110">
        <v>2091</v>
      </c>
      <c r="B110" t="s">
        <v>4497</v>
      </c>
      <c r="C110" t="s">
        <v>34</v>
      </c>
      <c r="D110" t="s">
        <v>130</v>
      </c>
      <c r="E110">
        <v>2064</v>
      </c>
      <c r="F110">
        <v>5537371</v>
      </c>
      <c r="G110">
        <v>0</v>
      </c>
      <c r="H110" s="70">
        <v>5537371</v>
      </c>
      <c r="I110" s="74">
        <v>1685.79</v>
      </c>
      <c r="J110">
        <v>1</v>
      </c>
      <c r="K110">
        <v>0</v>
      </c>
      <c r="L110">
        <v>185.43690000000001</v>
      </c>
      <c r="M110">
        <v>15.1</v>
      </c>
      <c r="N110">
        <v>0</v>
      </c>
      <c r="O110">
        <v>0</v>
      </c>
      <c r="P110">
        <v>4.5</v>
      </c>
      <c r="Q110">
        <v>0</v>
      </c>
      <c r="R110">
        <v>0</v>
      </c>
      <c r="S110">
        <v>0</v>
      </c>
      <c r="U110">
        <v>0</v>
      </c>
      <c r="V110">
        <v>0</v>
      </c>
      <c r="W110">
        <v>1971.4319</v>
      </c>
      <c r="X110">
        <v>0.28000000000000114</v>
      </c>
      <c r="Y110" s="71">
        <v>15692432.881781455</v>
      </c>
      <c r="Z110">
        <v>925987.29999999993</v>
      </c>
      <c r="AA110">
        <v>16618420.181781456</v>
      </c>
      <c r="AB110">
        <v>8429.6191929234046</v>
      </c>
      <c r="AC110">
        <v>11081049.181781456</v>
      </c>
      <c r="AD110">
        <v>16630231.948692108</v>
      </c>
      <c r="AE110">
        <v>0</v>
      </c>
      <c r="AF110">
        <v>99353.48</v>
      </c>
      <c r="AG110">
        <v>99353.48</v>
      </c>
      <c r="AH110">
        <v>77605.19</v>
      </c>
      <c r="AI110">
        <v>-21748.29</v>
      </c>
      <c r="AJ110">
        <v>16717773.661781456</v>
      </c>
      <c r="AK110">
        <v>14.47</v>
      </c>
      <c r="AL110">
        <v>0</v>
      </c>
      <c r="AM110">
        <v>0</v>
      </c>
      <c r="AN110">
        <v>0</v>
      </c>
      <c r="AO110">
        <v>0</v>
      </c>
      <c r="AP110">
        <v>0</v>
      </c>
      <c r="AQ110">
        <v>189818.38121769324</v>
      </c>
      <c r="AR110">
        <v>0</v>
      </c>
      <c r="AS110">
        <v>3524402.5343562919</v>
      </c>
      <c r="AT110">
        <v>1971431.9000000001</v>
      </c>
      <c r="AU110">
        <v>0</v>
      </c>
      <c r="AV110">
        <v>0</v>
      </c>
    </row>
    <row r="111" spans="1:48" x14ac:dyDescent="0.25">
      <c r="A111">
        <v>2092</v>
      </c>
      <c r="B111" t="s">
        <v>4498</v>
      </c>
      <c r="C111" t="s">
        <v>34</v>
      </c>
      <c r="D111" t="s">
        <v>145</v>
      </c>
      <c r="E111">
        <v>2064</v>
      </c>
      <c r="F111">
        <v>1368398</v>
      </c>
      <c r="G111">
        <v>0</v>
      </c>
      <c r="H111" s="70">
        <v>1368398</v>
      </c>
      <c r="I111" s="74">
        <v>866.22</v>
      </c>
      <c r="J111">
        <v>1</v>
      </c>
      <c r="K111">
        <v>0</v>
      </c>
      <c r="L111">
        <v>94</v>
      </c>
      <c r="M111">
        <v>0</v>
      </c>
      <c r="N111">
        <v>0</v>
      </c>
      <c r="O111">
        <v>0</v>
      </c>
      <c r="P111">
        <v>2</v>
      </c>
      <c r="Q111">
        <v>0</v>
      </c>
      <c r="R111">
        <v>0</v>
      </c>
      <c r="S111">
        <v>0</v>
      </c>
      <c r="U111">
        <v>0</v>
      </c>
      <c r="V111">
        <v>0</v>
      </c>
      <c r="W111">
        <v>1157.7850000000001</v>
      </c>
      <c r="X111">
        <v>-4.47</v>
      </c>
      <c r="Y111" s="71">
        <v>8973052.7784662899</v>
      </c>
      <c r="Z111">
        <v>499100.69999999995</v>
      </c>
      <c r="AA111">
        <v>9472153.4784662891</v>
      </c>
      <c r="AB111">
        <v>8181.2715473652606</v>
      </c>
      <c r="AC111">
        <v>8103755.4784662891</v>
      </c>
      <c r="AD111">
        <v>9478907.5368519258</v>
      </c>
      <c r="AE111">
        <v>1553</v>
      </c>
      <c r="AF111">
        <v>51581.120000000003</v>
      </c>
      <c r="AG111">
        <v>51581.120000000003</v>
      </c>
      <c r="AH111">
        <v>45116.59</v>
      </c>
      <c r="AI111">
        <v>-6464.53</v>
      </c>
      <c r="AJ111">
        <v>9525287.5984662883</v>
      </c>
      <c r="AK111">
        <v>14.26</v>
      </c>
      <c r="AL111">
        <v>133.41</v>
      </c>
      <c r="AM111">
        <v>133.41</v>
      </c>
      <c r="AN111">
        <v>24868.593060624218</v>
      </c>
      <c r="AO111">
        <v>25603.852496015777</v>
      </c>
      <c r="AP111">
        <v>735.26</v>
      </c>
      <c r="AQ111">
        <v>110777.43075234428</v>
      </c>
      <c r="AR111">
        <v>0</v>
      </c>
      <c r="AS111">
        <v>2003584.7536932577</v>
      </c>
      <c r="AT111">
        <v>1157785</v>
      </c>
      <c r="AU111">
        <v>0</v>
      </c>
      <c r="AV111">
        <v>0</v>
      </c>
    </row>
    <row r="112" spans="1:48" x14ac:dyDescent="0.25">
      <c r="A112">
        <v>2093</v>
      </c>
      <c r="B112" t="s">
        <v>4499</v>
      </c>
      <c r="C112" t="s">
        <v>34</v>
      </c>
      <c r="D112" t="s">
        <v>176</v>
      </c>
      <c r="E112">
        <v>2064</v>
      </c>
      <c r="F112">
        <v>1345297</v>
      </c>
      <c r="G112">
        <v>0</v>
      </c>
      <c r="H112" s="70">
        <v>1345297</v>
      </c>
      <c r="I112" s="74">
        <v>566.79999999999995</v>
      </c>
      <c r="J112">
        <v>1</v>
      </c>
      <c r="K112">
        <v>0</v>
      </c>
      <c r="L112">
        <v>62.347999999999999</v>
      </c>
      <c r="M112">
        <v>7.7</v>
      </c>
      <c r="N112">
        <v>0</v>
      </c>
      <c r="O112">
        <v>0</v>
      </c>
      <c r="P112">
        <v>2</v>
      </c>
      <c r="Q112">
        <v>0</v>
      </c>
      <c r="R112">
        <v>0</v>
      </c>
      <c r="S112">
        <v>0</v>
      </c>
      <c r="U112">
        <v>0</v>
      </c>
      <c r="V112">
        <v>0</v>
      </c>
      <c r="W112">
        <v>783.7355</v>
      </c>
      <c r="X112">
        <v>-2.17</v>
      </c>
      <c r="Y112" s="71">
        <v>6153688.3547395328</v>
      </c>
      <c r="Z112">
        <v>245827.4</v>
      </c>
      <c r="AA112">
        <v>6399515.7547395332</v>
      </c>
      <c r="AB112">
        <v>8165.4024281655393</v>
      </c>
      <c r="AC112">
        <v>5054218.7547395332</v>
      </c>
      <c r="AD112">
        <v>6404147.6644653575</v>
      </c>
      <c r="AE112">
        <v>0</v>
      </c>
      <c r="AF112">
        <v>50465.38</v>
      </c>
      <c r="AG112">
        <v>50465.38</v>
      </c>
      <c r="AH112">
        <v>15121.97</v>
      </c>
      <c r="AI112">
        <v>-35343.410000000003</v>
      </c>
      <c r="AJ112">
        <v>6449981.1347395331</v>
      </c>
      <c r="AK112">
        <v>17.93</v>
      </c>
      <c r="AL112">
        <v>134.12</v>
      </c>
      <c r="AM112">
        <v>134.12</v>
      </c>
      <c r="AN112">
        <v>26931.992180644069</v>
      </c>
      <c r="AO112">
        <v>25740.11465981288</v>
      </c>
      <c r="AP112">
        <v>-1191.8800000000001</v>
      </c>
      <c r="AQ112">
        <v>63326.85528318771</v>
      </c>
      <c r="AR112">
        <v>0</v>
      </c>
      <c r="AS112">
        <v>1332093.0249479068</v>
      </c>
      <c r="AT112">
        <v>783735.5</v>
      </c>
      <c r="AU112">
        <v>0</v>
      </c>
      <c r="AV112">
        <v>0</v>
      </c>
    </row>
    <row r="113" spans="1:48" x14ac:dyDescent="0.25">
      <c r="A113">
        <v>2094</v>
      </c>
      <c r="B113" t="s">
        <v>4500</v>
      </c>
      <c r="C113" t="s">
        <v>34</v>
      </c>
      <c r="D113" t="s">
        <v>148</v>
      </c>
      <c r="E113">
        <v>2064</v>
      </c>
      <c r="F113">
        <v>940325</v>
      </c>
      <c r="G113">
        <v>0</v>
      </c>
      <c r="H113" s="70">
        <v>940325</v>
      </c>
      <c r="I113" s="74">
        <v>576.77</v>
      </c>
      <c r="J113">
        <v>1</v>
      </c>
      <c r="K113">
        <v>0</v>
      </c>
      <c r="L113">
        <v>56</v>
      </c>
      <c r="M113">
        <v>0</v>
      </c>
      <c r="N113">
        <v>0</v>
      </c>
      <c r="O113">
        <v>0</v>
      </c>
      <c r="P113">
        <v>0.5</v>
      </c>
      <c r="Q113">
        <v>0</v>
      </c>
      <c r="R113">
        <v>0</v>
      </c>
      <c r="S113">
        <v>0</v>
      </c>
      <c r="U113">
        <v>0</v>
      </c>
      <c r="V113">
        <v>0</v>
      </c>
      <c r="W113">
        <v>738.29</v>
      </c>
      <c r="X113">
        <v>-8.0000000000000071E-2</v>
      </c>
      <c r="Y113" s="71">
        <v>5864991.3941985369</v>
      </c>
      <c r="Z113">
        <v>166454.39999999999</v>
      </c>
      <c r="AA113">
        <v>6031445.7941985372</v>
      </c>
      <c r="AB113">
        <v>8169.4805485629458</v>
      </c>
      <c r="AC113">
        <v>5091120.7941985372</v>
      </c>
      <c r="AD113">
        <v>6035860.4003850436</v>
      </c>
      <c r="AE113">
        <v>13647</v>
      </c>
      <c r="AF113">
        <v>3899.6</v>
      </c>
      <c r="AG113">
        <v>3899.6</v>
      </c>
      <c r="AH113">
        <v>14290.65</v>
      </c>
      <c r="AI113">
        <v>10391.049999999999</v>
      </c>
      <c r="AJ113">
        <v>6048992.3941985369</v>
      </c>
      <c r="AK113">
        <v>16.079999999999998</v>
      </c>
      <c r="AL113">
        <v>77.05</v>
      </c>
      <c r="AM113">
        <v>77.05</v>
      </c>
      <c r="AN113">
        <v>18334.180631963736</v>
      </c>
      <c r="AO113">
        <v>14787.323550093812</v>
      </c>
      <c r="AP113">
        <v>-3546.86</v>
      </c>
      <c r="AQ113">
        <v>36854.746572023578</v>
      </c>
      <c r="AR113">
        <v>0</v>
      </c>
      <c r="AS113">
        <v>1245167.5688397076</v>
      </c>
      <c r="AT113">
        <v>738290</v>
      </c>
      <c r="AU113">
        <v>0</v>
      </c>
      <c r="AV113">
        <v>0</v>
      </c>
    </row>
    <row r="114" spans="1:48" x14ac:dyDescent="0.25">
      <c r="A114">
        <v>2095</v>
      </c>
      <c r="B114" t="s">
        <v>4501</v>
      </c>
      <c r="C114" t="s">
        <v>34</v>
      </c>
      <c r="D114" t="s">
        <v>36</v>
      </c>
      <c r="E114">
        <v>2064</v>
      </c>
      <c r="F114">
        <v>545509</v>
      </c>
      <c r="G114">
        <v>0</v>
      </c>
      <c r="H114" s="70">
        <v>545509</v>
      </c>
      <c r="I114" s="74">
        <v>228.3</v>
      </c>
      <c r="J114">
        <v>1</v>
      </c>
      <c r="K114">
        <v>0</v>
      </c>
      <c r="L114">
        <v>25.113</v>
      </c>
      <c r="M114">
        <v>10.6</v>
      </c>
      <c r="N114">
        <v>0</v>
      </c>
      <c r="O114">
        <v>0</v>
      </c>
      <c r="P114">
        <v>0.5</v>
      </c>
      <c r="Q114">
        <v>0</v>
      </c>
      <c r="R114">
        <v>0</v>
      </c>
      <c r="S114">
        <v>0</v>
      </c>
      <c r="U114">
        <v>0</v>
      </c>
      <c r="V114">
        <v>0</v>
      </c>
      <c r="W114">
        <v>381.24299999999999</v>
      </c>
      <c r="X114">
        <v>2.9000000000000004</v>
      </c>
      <c r="Y114" s="71">
        <v>3078764.9560994431</v>
      </c>
      <c r="Z114">
        <v>157661</v>
      </c>
      <c r="AA114">
        <v>3236425.9560994431</v>
      </c>
      <c r="AB114">
        <v>8489.1419805726091</v>
      </c>
      <c r="AC114">
        <v>2690916.9560994431</v>
      </c>
      <c r="AD114">
        <v>3238743.3567414018</v>
      </c>
      <c r="AE114">
        <v>0</v>
      </c>
      <c r="AF114">
        <v>0</v>
      </c>
      <c r="AG114">
        <v>0</v>
      </c>
      <c r="AH114">
        <v>0</v>
      </c>
      <c r="AI114">
        <v>0</v>
      </c>
      <c r="AJ114">
        <v>3236425.9560994431</v>
      </c>
      <c r="AK114">
        <v>15.68</v>
      </c>
      <c r="AL114">
        <v>0</v>
      </c>
      <c r="AM114">
        <v>0</v>
      </c>
      <c r="AN114">
        <v>0</v>
      </c>
      <c r="AO114">
        <v>0</v>
      </c>
      <c r="AP114">
        <v>0</v>
      </c>
      <c r="AQ114">
        <v>25599.325671268147</v>
      </c>
      <c r="AR114">
        <v>0</v>
      </c>
      <c r="AS114">
        <v>678817.3912198887</v>
      </c>
      <c r="AT114">
        <v>381243</v>
      </c>
      <c r="AU114">
        <v>0</v>
      </c>
      <c r="AV114">
        <v>0</v>
      </c>
    </row>
    <row r="115" spans="1:48" x14ac:dyDescent="0.25">
      <c r="A115">
        <v>2096</v>
      </c>
      <c r="B115" t="s">
        <v>4502</v>
      </c>
      <c r="C115" t="s">
        <v>34</v>
      </c>
      <c r="D115" t="s">
        <v>217</v>
      </c>
      <c r="E115">
        <v>2064</v>
      </c>
      <c r="F115">
        <v>7597831</v>
      </c>
      <c r="G115">
        <v>0</v>
      </c>
      <c r="H115" s="70">
        <v>7597831</v>
      </c>
      <c r="I115" s="74">
        <v>1314.79</v>
      </c>
      <c r="J115">
        <v>1</v>
      </c>
      <c r="K115">
        <v>0</v>
      </c>
      <c r="L115">
        <v>144.62690000000001</v>
      </c>
      <c r="M115">
        <v>8.5</v>
      </c>
      <c r="N115">
        <v>0</v>
      </c>
      <c r="O115">
        <v>0</v>
      </c>
      <c r="P115">
        <v>5.25</v>
      </c>
      <c r="Q115">
        <v>0</v>
      </c>
      <c r="R115">
        <v>0</v>
      </c>
      <c r="S115">
        <v>0</v>
      </c>
      <c r="U115">
        <v>0</v>
      </c>
      <c r="V115">
        <v>0</v>
      </c>
      <c r="W115">
        <v>1605.9613999999999</v>
      </c>
      <c r="X115">
        <v>-1.2799999999999994</v>
      </c>
      <c r="Y115" s="71">
        <v>12672701.609670749</v>
      </c>
      <c r="Z115">
        <v>678983.2</v>
      </c>
      <c r="AA115">
        <v>13351684.809670748</v>
      </c>
      <c r="AB115">
        <v>8313.8267268881737</v>
      </c>
      <c r="AC115">
        <v>5753853.8096707482</v>
      </c>
      <c r="AD115">
        <v>13361223.610866798</v>
      </c>
      <c r="AE115">
        <v>0</v>
      </c>
      <c r="AF115">
        <v>22938.81</v>
      </c>
      <c r="AG115">
        <v>22938.81</v>
      </c>
      <c r="AH115">
        <v>78337.149999999994</v>
      </c>
      <c r="AI115">
        <v>55398.34</v>
      </c>
      <c r="AJ115">
        <v>13374623.619670749</v>
      </c>
      <c r="AK115">
        <v>16.29</v>
      </c>
      <c r="AL115">
        <v>0</v>
      </c>
      <c r="AM115">
        <v>0</v>
      </c>
      <c r="AN115">
        <v>0</v>
      </c>
      <c r="AO115">
        <v>0</v>
      </c>
      <c r="AP115">
        <v>0</v>
      </c>
      <c r="AQ115">
        <v>153386.21164510676</v>
      </c>
      <c r="AR115">
        <v>0</v>
      </c>
      <c r="AS115">
        <v>2821801.0319341496</v>
      </c>
      <c r="AT115">
        <v>1605961.4</v>
      </c>
      <c r="AU115">
        <v>0</v>
      </c>
      <c r="AV115">
        <v>0</v>
      </c>
    </row>
    <row r="116" spans="1:48" x14ac:dyDescent="0.25">
      <c r="A116">
        <v>2097</v>
      </c>
      <c r="B116" t="s">
        <v>4503</v>
      </c>
      <c r="C116" t="s">
        <v>141</v>
      </c>
      <c r="D116" t="s">
        <v>142</v>
      </c>
      <c r="E116">
        <v>2098</v>
      </c>
      <c r="F116">
        <v>38133331</v>
      </c>
      <c r="G116">
        <v>0</v>
      </c>
      <c r="H116" s="70">
        <v>38133331</v>
      </c>
      <c r="I116" s="74">
        <v>5479.47</v>
      </c>
      <c r="J116">
        <v>1</v>
      </c>
      <c r="K116">
        <v>0</v>
      </c>
      <c r="L116">
        <v>602.74170000000004</v>
      </c>
      <c r="M116">
        <v>57.1</v>
      </c>
      <c r="N116">
        <v>0</v>
      </c>
      <c r="O116">
        <v>0</v>
      </c>
      <c r="P116">
        <v>15.5</v>
      </c>
      <c r="Q116">
        <v>0</v>
      </c>
      <c r="R116">
        <v>0</v>
      </c>
      <c r="S116">
        <v>0</v>
      </c>
      <c r="U116">
        <v>0</v>
      </c>
      <c r="V116">
        <v>0</v>
      </c>
      <c r="W116">
        <v>7003.3742000000002</v>
      </c>
      <c r="X116">
        <v>-2.0499999999999989</v>
      </c>
      <c r="Y116" s="71">
        <v>55025788.558401331</v>
      </c>
      <c r="Z116">
        <v>2530574.1999999997</v>
      </c>
      <c r="AA116">
        <v>57556362.758401334</v>
      </c>
      <c r="AB116">
        <v>8218.3760448501143</v>
      </c>
      <c r="AC116">
        <v>19423031.758401334</v>
      </c>
      <c r="AD116">
        <v>57597780.924304806</v>
      </c>
      <c r="AE116">
        <v>1132</v>
      </c>
      <c r="AF116">
        <v>174596.9</v>
      </c>
      <c r="AG116">
        <v>174596.9</v>
      </c>
      <c r="AH116">
        <v>280248.25</v>
      </c>
      <c r="AI116">
        <v>105651.35</v>
      </c>
      <c r="AJ116">
        <v>57732091.658401333</v>
      </c>
      <c r="AK116">
        <v>14.25</v>
      </c>
      <c r="AL116">
        <v>373.19000000000005</v>
      </c>
      <c r="AM116">
        <v>373.19000000000005</v>
      </c>
      <c r="AN116">
        <v>70550.850022090279</v>
      </c>
      <c r="AO116">
        <v>71622.080151323957</v>
      </c>
      <c r="AP116">
        <v>1071.23</v>
      </c>
      <c r="AQ116">
        <v>498165.1</v>
      </c>
      <c r="AR116">
        <v>978210.3</v>
      </c>
      <c r="AS116">
        <v>12073663.441680267</v>
      </c>
      <c r="AT116">
        <v>7003374.2000000002</v>
      </c>
      <c r="AU116">
        <v>978210.3</v>
      </c>
      <c r="AV116">
        <v>0</v>
      </c>
    </row>
    <row r="117" spans="1:48" x14ac:dyDescent="0.25">
      <c r="A117">
        <v>2099</v>
      </c>
      <c r="B117" t="s">
        <v>4504</v>
      </c>
      <c r="C117" t="s">
        <v>51</v>
      </c>
      <c r="D117" t="s">
        <v>113</v>
      </c>
      <c r="E117">
        <v>2098</v>
      </c>
      <c r="F117">
        <v>1971152</v>
      </c>
      <c r="G117">
        <v>0</v>
      </c>
      <c r="H117" s="70">
        <v>1971152</v>
      </c>
      <c r="I117" s="74">
        <v>813.86</v>
      </c>
      <c r="J117">
        <v>1</v>
      </c>
      <c r="K117">
        <v>0</v>
      </c>
      <c r="L117">
        <v>89.524600000000007</v>
      </c>
      <c r="M117">
        <v>7.8</v>
      </c>
      <c r="N117">
        <v>0</v>
      </c>
      <c r="O117">
        <v>0</v>
      </c>
      <c r="P117">
        <v>0.75</v>
      </c>
      <c r="Q117">
        <v>0</v>
      </c>
      <c r="R117">
        <v>0</v>
      </c>
      <c r="S117">
        <v>0</v>
      </c>
      <c r="U117">
        <v>0</v>
      </c>
      <c r="V117">
        <v>0</v>
      </c>
      <c r="W117">
        <v>1044.6908000000001</v>
      </c>
      <c r="X117">
        <v>-2.1499999999999986</v>
      </c>
      <c r="Y117" s="71">
        <v>8203564.3744714521</v>
      </c>
      <c r="Z117">
        <v>218849.4</v>
      </c>
      <c r="AA117">
        <v>8422413.7744714525</v>
      </c>
      <c r="AB117">
        <v>8062.1115592014903</v>
      </c>
      <c r="AC117">
        <v>6451261.7744714525</v>
      </c>
      <c r="AD117">
        <v>8428588.6353714652</v>
      </c>
      <c r="AE117">
        <v>0</v>
      </c>
      <c r="AF117">
        <v>16198.01</v>
      </c>
      <c r="AG117">
        <v>16198.01</v>
      </c>
      <c r="AH117">
        <v>6093.89</v>
      </c>
      <c r="AI117">
        <v>-10104.120000000001</v>
      </c>
      <c r="AJ117">
        <v>8438611.7844714522</v>
      </c>
      <c r="AK117">
        <v>16.07</v>
      </c>
      <c r="AL117">
        <v>252.96</v>
      </c>
      <c r="AM117">
        <v>252.96</v>
      </c>
      <c r="AN117">
        <v>52924.012443185602</v>
      </c>
      <c r="AO117">
        <v>48547.714019879699</v>
      </c>
      <c r="AP117">
        <v>-4376.3</v>
      </c>
      <c r="AQ117">
        <v>88156.80852540482</v>
      </c>
      <c r="AR117">
        <v>0</v>
      </c>
      <c r="AS117">
        <v>1729471.4128942909</v>
      </c>
      <c r="AT117">
        <v>1044690.8</v>
      </c>
      <c r="AU117">
        <v>0</v>
      </c>
      <c r="AV117">
        <v>0</v>
      </c>
    </row>
    <row r="118" spans="1:48" x14ac:dyDescent="0.25">
      <c r="A118">
        <v>2100</v>
      </c>
      <c r="B118" t="s">
        <v>4505</v>
      </c>
      <c r="C118" t="s">
        <v>51</v>
      </c>
      <c r="D118" t="s">
        <v>107</v>
      </c>
      <c r="E118">
        <v>2098</v>
      </c>
      <c r="F118">
        <v>27703947</v>
      </c>
      <c r="G118">
        <v>0</v>
      </c>
      <c r="H118" s="70">
        <v>27703947</v>
      </c>
      <c r="I118" s="74">
        <v>9264.09</v>
      </c>
      <c r="J118">
        <v>1</v>
      </c>
      <c r="K118">
        <v>0</v>
      </c>
      <c r="L118">
        <v>1019.0499</v>
      </c>
      <c r="M118">
        <v>52.2</v>
      </c>
      <c r="N118">
        <v>0</v>
      </c>
      <c r="O118">
        <v>0</v>
      </c>
      <c r="P118">
        <v>28.5</v>
      </c>
      <c r="Q118">
        <v>0</v>
      </c>
      <c r="R118">
        <v>0</v>
      </c>
      <c r="S118">
        <v>0</v>
      </c>
      <c r="U118">
        <v>0</v>
      </c>
      <c r="V118">
        <v>0</v>
      </c>
      <c r="W118">
        <v>11167.707700000001</v>
      </c>
      <c r="X118">
        <v>-1.3699999999999992</v>
      </c>
      <c r="Y118" s="71">
        <v>88080422.12497282</v>
      </c>
      <c r="Z118">
        <v>3809990.8</v>
      </c>
      <c r="AA118">
        <v>91890412.924972817</v>
      </c>
      <c r="AB118">
        <v>8228.2251105992691</v>
      </c>
      <c r="AC118">
        <v>64186465.924972817</v>
      </c>
      <c r="AD118">
        <v>91956711.466656551</v>
      </c>
      <c r="AE118">
        <v>4613</v>
      </c>
      <c r="AF118">
        <v>488596.61</v>
      </c>
      <c r="AG118">
        <v>488596.61</v>
      </c>
      <c r="AH118">
        <v>514663.57</v>
      </c>
      <c r="AI118">
        <v>26066.959999999999</v>
      </c>
      <c r="AJ118">
        <v>92383622.534972817</v>
      </c>
      <c r="AK118">
        <v>10.65</v>
      </c>
      <c r="AL118">
        <v>0</v>
      </c>
      <c r="AM118">
        <v>0</v>
      </c>
      <c r="AN118">
        <v>0</v>
      </c>
      <c r="AO118">
        <v>0</v>
      </c>
      <c r="AP118">
        <v>0</v>
      </c>
      <c r="AQ118">
        <v>1039073.6672685818</v>
      </c>
      <c r="AR118">
        <v>0</v>
      </c>
      <c r="AS118">
        <v>19243936.058994561</v>
      </c>
      <c r="AT118">
        <v>11167707.700000001</v>
      </c>
      <c r="AU118">
        <v>0</v>
      </c>
      <c r="AV118">
        <v>0</v>
      </c>
    </row>
    <row r="119" spans="1:48" x14ac:dyDescent="0.25">
      <c r="A119">
        <v>2101</v>
      </c>
      <c r="B119" t="s">
        <v>4506</v>
      </c>
      <c r="C119" t="s">
        <v>51</v>
      </c>
      <c r="D119" t="s">
        <v>140</v>
      </c>
      <c r="E119">
        <v>2098</v>
      </c>
      <c r="F119">
        <v>10962813</v>
      </c>
      <c r="G119">
        <v>0</v>
      </c>
      <c r="H119" s="70">
        <v>10962813</v>
      </c>
      <c r="I119" s="74">
        <v>4188.87</v>
      </c>
      <c r="J119">
        <v>1</v>
      </c>
      <c r="K119">
        <v>0</v>
      </c>
      <c r="L119">
        <v>460.77569999999997</v>
      </c>
      <c r="M119">
        <v>51.2</v>
      </c>
      <c r="N119">
        <v>0</v>
      </c>
      <c r="O119">
        <v>0</v>
      </c>
      <c r="P119">
        <v>9.5</v>
      </c>
      <c r="Q119">
        <v>0</v>
      </c>
      <c r="R119">
        <v>0</v>
      </c>
      <c r="S119">
        <v>0</v>
      </c>
      <c r="U119">
        <v>0</v>
      </c>
      <c r="V119">
        <v>0</v>
      </c>
      <c r="W119">
        <v>4937.8348999999998</v>
      </c>
      <c r="X119">
        <v>-1.7799999999999994</v>
      </c>
      <c r="Y119" s="71">
        <v>38855630.003002472</v>
      </c>
      <c r="Z119">
        <v>1279456.5</v>
      </c>
      <c r="AA119">
        <v>40135086.503002472</v>
      </c>
      <c r="AB119">
        <v>8128.07380477676</v>
      </c>
      <c r="AC119">
        <v>29172273.503002472</v>
      </c>
      <c r="AD119">
        <v>40164333.315668143</v>
      </c>
      <c r="AE119">
        <v>0</v>
      </c>
      <c r="AF119">
        <v>243151.35999999999</v>
      </c>
      <c r="AG119">
        <v>243151.35999999999</v>
      </c>
      <c r="AH119">
        <v>248393.76</v>
      </c>
      <c r="AI119">
        <v>5242.3999999999996</v>
      </c>
      <c r="AJ119">
        <v>40378237.863002472</v>
      </c>
      <c r="AK119">
        <v>15.46</v>
      </c>
      <c r="AL119">
        <v>0</v>
      </c>
      <c r="AM119">
        <v>0</v>
      </c>
      <c r="AN119">
        <v>0</v>
      </c>
      <c r="AO119">
        <v>0</v>
      </c>
      <c r="AP119">
        <v>0</v>
      </c>
      <c r="AQ119">
        <v>437081.98365692247</v>
      </c>
      <c r="AR119">
        <v>0</v>
      </c>
      <c r="AS119">
        <v>8332587.3526004944</v>
      </c>
      <c r="AT119">
        <v>4937834.8999999994</v>
      </c>
      <c r="AU119">
        <v>0</v>
      </c>
      <c r="AV119">
        <v>0</v>
      </c>
    </row>
    <row r="120" spans="1:48" x14ac:dyDescent="0.25">
      <c r="A120">
        <v>2102</v>
      </c>
      <c r="B120" t="s">
        <v>4507</v>
      </c>
      <c r="C120" t="s">
        <v>51</v>
      </c>
      <c r="D120" t="s">
        <v>230</v>
      </c>
      <c r="E120">
        <v>2098</v>
      </c>
      <c r="F120">
        <v>5237733</v>
      </c>
      <c r="G120">
        <v>0</v>
      </c>
      <c r="H120" s="70">
        <v>5237733</v>
      </c>
      <c r="I120" s="74">
        <v>2278.0700000000002</v>
      </c>
      <c r="J120">
        <v>1</v>
      </c>
      <c r="K120">
        <v>0</v>
      </c>
      <c r="L120">
        <v>250.58770000000001</v>
      </c>
      <c r="M120">
        <v>107</v>
      </c>
      <c r="N120">
        <v>0</v>
      </c>
      <c r="O120">
        <v>0</v>
      </c>
      <c r="P120">
        <v>2.5</v>
      </c>
      <c r="Q120">
        <v>0</v>
      </c>
      <c r="R120">
        <v>0</v>
      </c>
      <c r="S120">
        <v>0</v>
      </c>
      <c r="U120">
        <v>0</v>
      </c>
      <c r="V120">
        <v>0</v>
      </c>
      <c r="W120">
        <v>2734.3202000000001</v>
      </c>
      <c r="X120">
        <v>-1.0399999999999991</v>
      </c>
      <c r="Y120" s="71">
        <v>21605598.073456902</v>
      </c>
      <c r="Z120">
        <v>989826.6</v>
      </c>
      <c r="AA120">
        <v>22595424.673456904</v>
      </c>
      <c r="AB120">
        <v>8263.6352075579525</v>
      </c>
      <c r="AC120">
        <v>17357691.673456904</v>
      </c>
      <c r="AD120">
        <v>22611687.307194546</v>
      </c>
      <c r="AE120">
        <v>0</v>
      </c>
      <c r="AF120">
        <v>27526.57</v>
      </c>
      <c r="AG120">
        <v>27526.57</v>
      </c>
      <c r="AH120">
        <v>117253.06</v>
      </c>
      <c r="AI120">
        <v>89726.49</v>
      </c>
      <c r="AJ120">
        <v>22622951.243456904</v>
      </c>
      <c r="AK120">
        <v>13.76</v>
      </c>
      <c r="AL120">
        <v>0</v>
      </c>
      <c r="AM120">
        <v>0</v>
      </c>
      <c r="AN120">
        <v>0</v>
      </c>
      <c r="AO120">
        <v>0</v>
      </c>
      <c r="AP120">
        <v>0</v>
      </c>
      <c r="AQ120">
        <v>236358.79805598565</v>
      </c>
      <c r="AR120">
        <v>0</v>
      </c>
      <c r="AS120">
        <v>4740500.8666913807</v>
      </c>
      <c r="AT120">
        <v>2734320.2</v>
      </c>
      <c r="AU120">
        <v>0</v>
      </c>
      <c r="AV120">
        <v>0</v>
      </c>
    </row>
    <row r="121" spans="1:48" x14ac:dyDescent="0.25">
      <c r="A121">
        <v>2103</v>
      </c>
      <c r="B121" t="s">
        <v>4508</v>
      </c>
      <c r="C121" t="s">
        <v>51</v>
      </c>
      <c r="D121" t="s">
        <v>209</v>
      </c>
      <c r="E121">
        <v>2098</v>
      </c>
      <c r="F121">
        <v>1764051</v>
      </c>
      <c r="G121">
        <v>0</v>
      </c>
      <c r="H121" s="70">
        <v>1764051</v>
      </c>
      <c r="I121" s="74">
        <v>777.75</v>
      </c>
      <c r="J121">
        <v>1</v>
      </c>
      <c r="K121">
        <v>0</v>
      </c>
      <c r="L121">
        <v>85.552499999999995</v>
      </c>
      <c r="M121">
        <v>0</v>
      </c>
      <c r="N121">
        <v>0</v>
      </c>
      <c r="O121">
        <v>0</v>
      </c>
      <c r="P121">
        <v>2.25</v>
      </c>
      <c r="Q121">
        <v>0</v>
      </c>
      <c r="R121">
        <v>0</v>
      </c>
      <c r="S121">
        <v>0</v>
      </c>
      <c r="U121">
        <v>0</v>
      </c>
      <c r="V121">
        <v>0</v>
      </c>
      <c r="W121">
        <v>969.95249999999999</v>
      </c>
      <c r="X121">
        <v>-1.8699999999999992</v>
      </c>
      <c r="Y121" s="71">
        <v>7628663.9706800031</v>
      </c>
      <c r="Z121">
        <v>425539.8</v>
      </c>
      <c r="AA121">
        <v>8054203.7706800029</v>
      </c>
      <c r="AB121">
        <v>8303.7094813199637</v>
      </c>
      <c r="AC121">
        <v>6290152.7706800029</v>
      </c>
      <c r="AD121">
        <v>8059945.9013833925</v>
      </c>
      <c r="AE121">
        <v>0</v>
      </c>
      <c r="AF121">
        <v>0</v>
      </c>
      <c r="AG121">
        <v>0</v>
      </c>
      <c r="AH121">
        <v>2394.2399999999998</v>
      </c>
      <c r="AI121">
        <v>2394.2399999999998</v>
      </c>
      <c r="AJ121">
        <v>8054203.7706800029</v>
      </c>
      <c r="AK121">
        <v>10.96</v>
      </c>
      <c r="AL121">
        <v>230.55</v>
      </c>
      <c r="AM121">
        <v>230.55</v>
      </c>
      <c r="AN121">
        <v>45224.564397721981</v>
      </c>
      <c r="AO121">
        <v>44246.819525945866</v>
      </c>
      <c r="AP121">
        <v>-977.74</v>
      </c>
      <c r="AQ121">
        <v>76097.033194212912</v>
      </c>
      <c r="AR121">
        <v>97088.97</v>
      </c>
      <c r="AS121">
        <v>1696427.562136001</v>
      </c>
      <c r="AT121">
        <v>969952.5</v>
      </c>
      <c r="AU121">
        <v>97088.97</v>
      </c>
      <c r="AV121">
        <v>0</v>
      </c>
    </row>
    <row r="122" spans="1:48" x14ac:dyDescent="0.25">
      <c r="A122">
        <v>2104</v>
      </c>
      <c r="B122" t="s">
        <v>4509</v>
      </c>
      <c r="C122" t="s">
        <v>51</v>
      </c>
      <c r="D122" t="s">
        <v>207</v>
      </c>
      <c r="E122">
        <v>2098</v>
      </c>
      <c r="F122">
        <v>4081908</v>
      </c>
      <c r="G122">
        <v>0</v>
      </c>
      <c r="H122" s="70">
        <v>4081908</v>
      </c>
      <c r="I122" s="74">
        <v>4715.82</v>
      </c>
      <c r="J122">
        <v>1</v>
      </c>
      <c r="K122">
        <v>0</v>
      </c>
      <c r="L122">
        <v>518.74019999999996</v>
      </c>
      <c r="M122">
        <v>77.900000000000006</v>
      </c>
      <c r="N122">
        <v>0</v>
      </c>
      <c r="O122">
        <v>0</v>
      </c>
      <c r="P122">
        <v>1.25</v>
      </c>
      <c r="Q122">
        <v>0</v>
      </c>
      <c r="R122">
        <v>0</v>
      </c>
      <c r="S122">
        <v>0</v>
      </c>
      <c r="U122">
        <v>0</v>
      </c>
      <c r="V122">
        <v>0</v>
      </c>
      <c r="W122">
        <v>5458.0302000000001</v>
      </c>
      <c r="X122">
        <v>-0.94999999999999929</v>
      </c>
      <c r="Y122" s="71">
        <v>43149047.220760711</v>
      </c>
      <c r="Z122">
        <v>281820.69999999995</v>
      </c>
      <c r="AA122">
        <v>43430867.920760714</v>
      </c>
      <c r="AB122">
        <v>7957.2421421854197</v>
      </c>
      <c r="AC122">
        <v>39348959.920760714</v>
      </c>
      <c r="AD122">
        <v>43463346.40845143</v>
      </c>
      <c r="AE122">
        <v>0</v>
      </c>
      <c r="AF122">
        <v>0</v>
      </c>
      <c r="AG122">
        <v>0</v>
      </c>
      <c r="AH122">
        <v>17131.07</v>
      </c>
      <c r="AI122">
        <v>17131.07</v>
      </c>
      <c r="AJ122">
        <v>43430867.920760714</v>
      </c>
      <c r="AK122">
        <v>14.3</v>
      </c>
      <c r="AL122">
        <v>166.39</v>
      </c>
      <c r="AM122">
        <v>166.39</v>
      </c>
      <c r="AN122">
        <v>29453.08386440801</v>
      </c>
      <c r="AO122">
        <v>31933.32596366138</v>
      </c>
      <c r="AP122">
        <v>2480.2399999999998</v>
      </c>
      <c r="AQ122">
        <v>188638.60566422215</v>
      </c>
      <c r="AR122">
        <v>0</v>
      </c>
      <c r="AS122">
        <v>8745963.9381521437</v>
      </c>
      <c r="AT122">
        <v>5458030.2000000002</v>
      </c>
      <c r="AU122">
        <v>0</v>
      </c>
      <c r="AV122">
        <v>0</v>
      </c>
    </row>
    <row r="123" spans="1:48" x14ac:dyDescent="0.25">
      <c r="A123">
        <v>2105</v>
      </c>
      <c r="B123" t="s">
        <v>4510</v>
      </c>
      <c r="C123" t="s">
        <v>51</v>
      </c>
      <c r="D123" t="s">
        <v>52</v>
      </c>
      <c r="E123">
        <v>2098</v>
      </c>
      <c r="F123">
        <v>3371906</v>
      </c>
      <c r="G123">
        <v>0</v>
      </c>
      <c r="H123" s="70">
        <v>3371906</v>
      </c>
      <c r="I123" s="74">
        <v>647.98</v>
      </c>
      <c r="J123">
        <v>1</v>
      </c>
      <c r="K123">
        <v>0</v>
      </c>
      <c r="L123">
        <v>71.277799999999999</v>
      </c>
      <c r="M123">
        <v>6</v>
      </c>
      <c r="N123">
        <v>0</v>
      </c>
      <c r="O123">
        <v>0</v>
      </c>
      <c r="P123">
        <v>1.25</v>
      </c>
      <c r="Q123">
        <v>0</v>
      </c>
      <c r="R123">
        <v>0</v>
      </c>
      <c r="S123">
        <v>0</v>
      </c>
      <c r="U123">
        <v>0</v>
      </c>
      <c r="V123">
        <v>0</v>
      </c>
      <c r="W123">
        <v>844.4203</v>
      </c>
      <c r="X123">
        <v>-2.6099999999999994</v>
      </c>
      <c r="Y123" s="71">
        <v>6613764.851082908</v>
      </c>
      <c r="Z123">
        <v>420986.3</v>
      </c>
      <c r="AA123">
        <v>7034751.1510829078</v>
      </c>
      <c r="AB123">
        <v>8330.8645600809305</v>
      </c>
      <c r="AC123">
        <v>3662845.1510829078</v>
      </c>
      <c r="AD123">
        <v>7039729.3625184046</v>
      </c>
      <c r="AE123">
        <v>0</v>
      </c>
      <c r="AF123">
        <v>28181.7</v>
      </c>
      <c r="AG123">
        <v>28181.7</v>
      </c>
      <c r="AH123">
        <v>36928.39</v>
      </c>
      <c r="AI123">
        <v>8746.69</v>
      </c>
      <c r="AJ123">
        <v>7062932.851082908</v>
      </c>
      <c r="AK123">
        <v>13.03</v>
      </c>
      <c r="AL123">
        <v>216.17</v>
      </c>
      <c r="AM123">
        <v>216.17</v>
      </c>
      <c r="AN123">
        <v>37441.899522486703</v>
      </c>
      <c r="AO123">
        <v>41487.030912703172</v>
      </c>
      <c r="AP123">
        <v>4045.13</v>
      </c>
      <c r="AQ123">
        <v>66366.311274880485</v>
      </c>
      <c r="AR123">
        <v>0</v>
      </c>
      <c r="AS123">
        <v>1498533.1682165815</v>
      </c>
      <c r="AT123">
        <v>844420.3</v>
      </c>
      <c r="AU123">
        <v>0</v>
      </c>
      <c r="AV123">
        <v>0</v>
      </c>
    </row>
    <row r="124" spans="1:48" x14ac:dyDescent="0.25">
      <c r="A124">
        <v>2107</v>
      </c>
      <c r="B124" t="s">
        <v>4511</v>
      </c>
      <c r="C124" t="s">
        <v>7</v>
      </c>
      <c r="D124" t="s">
        <v>128</v>
      </c>
      <c r="E124">
        <v>2106</v>
      </c>
      <c r="F124">
        <v>191074</v>
      </c>
      <c r="G124">
        <v>0</v>
      </c>
      <c r="H124" s="70">
        <v>191074</v>
      </c>
      <c r="I124" s="74">
        <v>57.97</v>
      </c>
      <c r="J124">
        <v>1</v>
      </c>
      <c r="K124">
        <v>0</v>
      </c>
      <c r="L124">
        <v>6</v>
      </c>
      <c r="M124">
        <v>0</v>
      </c>
      <c r="N124">
        <v>0</v>
      </c>
      <c r="O124">
        <v>0</v>
      </c>
      <c r="P124">
        <v>0</v>
      </c>
      <c r="Q124">
        <v>0</v>
      </c>
      <c r="R124">
        <v>0</v>
      </c>
      <c r="S124">
        <v>0</v>
      </c>
      <c r="U124">
        <v>0</v>
      </c>
      <c r="V124">
        <v>0</v>
      </c>
      <c r="W124">
        <v>170.4025</v>
      </c>
      <c r="X124">
        <v>0.20000000000000107</v>
      </c>
      <c r="Y124" s="71">
        <v>1355787.7308833897</v>
      </c>
      <c r="Z124">
        <v>99659.7</v>
      </c>
      <c r="AA124">
        <v>1455447.4308833897</v>
      </c>
      <c r="AB124">
        <v>8541.232850946375</v>
      </c>
      <c r="AC124">
        <v>1264373.4308833897</v>
      </c>
      <c r="AD124">
        <v>1456467.9385878458</v>
      </c>
      <c r="AE124">
        <v>0</v>
      </c>
      <c r="AF124">
        <v>0</v>
      </c>
      <c r="AG124">
        <v>0</v>
      </c>
      <c r="AH124">
        <v>0</v>
      </c>
      <c r="AI124">
        <v>0</v>
      </c>
      <c r="AJ124">
        <v>1455447.4308833897</v>
      </c>
      <c r="AK124">
        <v>11.15</v>
      </c>
      <c r="AL124">
        <v>26.34</v>
      </c>
      <c r="AM124">
        <v>26.34</v>
      </c>
      <c r="AN124">
        <v>5732.5047963154611</v>
      </c>
      <c r="AO124">
        <v>5055.1343583318758</v>
      </c>
      <c r="AP124">
        <v>-677.37</v>
      </c>
      <c r="AQ124">
        <v>5891.4327188154502</v>
      </c>
      <c r="AR124">
        <v>0</v>
      </c>
      <c r="AS124">
        <v>311021.42617667792</v>
      </c>
      <c r="AT124">
        <v>170402.5</v>
      </c>
      <c r="AU124">
        <v>0</v>
      </c>
      <c r="AV124">
        <v>0</v>
      </c>
    </row>
    <row r="125" spans="1:48" x14ac:dyDescent="0.25">
      <c r="A125">
        <v>2108</v>
      </c>
      <c r="B125" t="s">
        <v>4512</v>
      </c>
      <c r="C125" t="s">
        <v>7</v>
      </c>
      <c r="D125" t="s">
        <v>179</v>
      </c>
      <c r="E125">
        <v>2106</v>
      </c>
      <c r="F125">
        <v>4325640</v>
      </c>
      <c r="G125">
        <v>0</v>
      </c>
      <c r="H125" s="70">
        <v>4325640</v>
      </c>
      <c r="I125" s="74">
        <v>2704.02</v>
      </c>
      <c r="J125">
        <v>1</v>
      </c>
      <c r="K125">
        <v>0</v>
      </c>
      <c r="L125">
        <v>297.44220000000001</v>
      </c>
      <c r="M125">
        <v>1.6</v>
      </c>
      <c r="N125">
        <v>0</v>
      </c>
      <c r="O125">
        <v>0</v>
      </c>
      <c r="P125">
        <v>9.25</v>
      </c>
      <c r="Q125">
        <v>0</v>
      </c>
      <c r="R125">
        <v>0</v>
      </c>
      <c r="S125">
        <v>0</v>
      </c>
      <c r="U125">
        <v>0</v>
      </c>
      <c r="V125">
        <v>0</v>
      </c>
      <c r="W125">
        <v>3372.5372000000002</v>
      </c>
      <c r="X125">
        <v>-1.1999999999999993</v>
      </c>
      <c r="Y125" s="71">
        <v>26624730.101571012</v>
      </c>
      <c r="Z125">
        <v>891921.79999999993</v>
      </c>
      <c r="AA125">
        <v>27516651.901571013</v>
      </c>
      <c r="AB125">
        <v>8159.0358444588874</v>
      </c>
      <c r="AC125">
        <v>23191011.901571013</v>
      </c>
      <c r="AD125">
        <v>27536692.459232654</v>
      </c>
      <c r="AE125">
        <v>0</v>
      </c>
      <c r="AF125">
        <v>0</v>
      </c>
      <c r="AG125">
        <v>0</v>
      </c>
      <c r="AH125">
        <v>0</v>
      </c>
      <c r="AI125">
        <v>0</v>
      </c>
      <c r="AJ125">
        <v>27516651.901571013</v>
      </c>
      <c r="AK125">
        <v>17.489999999999998</v>
      </c>
      <c r="AL125">
        <v>0</v>
      </c>
      <c r="AM125">
        <v>0</v>
      </c>
      <c r="AN125">
        <v>0</v>
      </c>
      <c r="AO125">
        <v>0</v>
      </c>
      <c r="AP125">
        <v>0</v>
      </c>
      <c r="AQ125">
        <v>241590.10437961796</v>
      </c>
      <c r="AR125">
        <v>0</v>
      </c>
      <c r="AS125">
        <v>5681714.7403142033</v>
      </c>
      <c r="AT125">
        <v>3372537.2</v>
      </c>
      <c r="AU125">
        <v>0</v>
      </c>
      <c r="AV125">
        <v>0</v>
      </c>
    </row>
    <row r="126" spans="1:48" x14ac:dyDescent="0.25">
      <c r="A126">
        <v>2109</v>
      </c>
      <c r="B126" t="s">
        <v>4513</v>
      </c>
      <c r="C126" t="s">
        <v>7</v>
      </c>
      <c r="D126" t="s">
        <v>131</v>
      </c>
      <c r="E126">
        <v>2106</v>
      </c>
      <c r="F126">
        <v>61100</v>
      </c>
      <c r="G126">
        <v>0</v>
      </c>
      <c r="H126" s="70">
        <v>61100</v>
      </c>
      <c r="I126" s="74">
        <v>3</v>
      </c>
      <c r="J126">
        <v>1</v>
      </c>
      <c r="K126">
        <v>0</v>
      </c>
      <c r="L126">
        <v>0</v>
      </c>
      <c r="M126">
        <v>0</v>
      </c>
      <c r="N126">
        <v>0</v>
      </c>
      <c r="O126">
        <v>0</v>
      </c>
      <c r="P126">
        <v>0</v>
      </c>
      <c r="Q126">
        <v>0</v>
      </c>
      <c r="R126">
        <v>0</v>
      </c>
      <c r="S126">
        <v>0</v>
      </c>
      <c r="U126">
        <v>0</v>
      </c>
      <c r="V126">
        <v>0</v>
      </c>
      <c r="W126">
        <v>28.79</v>
      </c>
      <c r="X126">
        <v>-7.1099999999999994</v>
      </c>
      <c r="Y126" s="71">
        <v>219772.06553550679</v>
      </c>
      <c r="Z126">
        <v>25641</v>
      </c>
      <c r="AA126">
        <v>245413.06553550679</v>
      </c>
      <c r="AB126">
        <v>8524.2468056792914</v>
      </c>
      <c r="AC126">
        <v>184313.06553550679</v>
      </c>
      <c r="AD126">
        <v>245578.48898712415</v>
      </c>
      <c r="AE126">
        <v>0</v>
      </c>
      <c r="AF126">
        <v>0</v>
      </c>
      <c r="AG126">
        <v>0</v>
      </c>
      <c r="AH126">
        <v>0</v>
      </c>
      <c r="AI126">
        <v>0</v>
      </c>
      <c r="AJ126">
        <v>245413.06553550679</v>
      </c>
      <c r="AK126">
        <v>14.31</v>
      </c>
      <c r="AL126">
        <v>0</v>
      </c>
      <c r="AM126">
        <v>0</v>
      </c>
      <c r="AN126">
        <v>0</v>
      </c>
      <c r="AO126">
        <v>0</v>
      </c>
      <c r="AP126">
        <v>0</v>
      </c>
      <c r="AQ126">
        <v>139.83481151020629</v>
      </c>
      <c r="AR126">
        <v>0</v>
      </c>
      <c r="AS126">
        <v>54210.813107101363</v>
      </c>
      <c r="AT126">
        <v>28790</v>
      </c>
      <c r="AU126">
        <v>0</v>
      </c>
      <c r="AV126">
        <v>0</v>
      </c>
    </row>
    <row r="127" spans="1:48" x14ac:dyDescent="0.25">
      <c r="A127">
        <v>2110</v>
      </c>
      <c r="B127" t="s">
        <v>4514</v>
      </c>
      <c r="C127" t="s">
        <v>7</v>
      </c>
      <c r="D127" t="s">
        <v>174</v>
      </c>
      <c r="E127">
        <v>2106</v>
      </c>
      <c r="F127">
        <v>1012813</v>
      </c>
      <c r="G127">
        <v>0</v>
      </c>
      <c r="H127" s="70">
        <v>1012813</v>
      </c>
      <c r="I127" s="74">
        <v>1179.26</v>
      </c>
      <c r="J127">
        <v>1</v>
      </c>
      <c r="K127">
        <v>0</v>
      </c>
      <c r="L127">
        <v>129.71860000000001</v>
      </c>
      <c r="M127">
        <v>3</v>
      </c>
      <c r="N127">
        <v>0</v>
      </c>
      <c r="O127">
        <v>0</v>
      </c>
      <c r="P127">
        <v>3.5</v>
      </c>
      <c r="Q127">
        <v>0</v>
      </c>
      <c r="R127">
        <v>0</v>
      </c>
      <c r="S127">
        <v>0</v>
      </c>
      <c r="U127">
        <v>0</v>
      </c>
      <c r="V127">
        <v>0</v>
      </c>
      <c r="W127">
        <v>1578.8786</v>
      </c>
      <c r="X127">
        <v>1.4100000000000001</v>
      </c>
      <c r="Y127" s="71">
        <v>12646516.426488956</v>
      </c>
      <c r="Z127">
        <v>328872.59999999998</v>
      </c>
      <c r="AA127">
        <v>12975389.026488956</v>
      </c>
      <c r="AB127">
        <v>8218.1043092793552</v>
      </c>
      <c r="AC127">
        <v>11962576.026488956</v>
      </c>
      <c r="AD127">
        <v>12984908.117976347</v>
      </c>
      <c r="AE127">
        <v>0</v>
      </c>
      <c r="AF127">
        <v>0</v>
      </c>
      <c r="AG127">
        <v>0</v>
      </c>
      <c r="AH127">
        <v>0</v>
      </c>
      <c r="AI127">
        <v>0</v>
      </c>
      <c r="AJ127">
        <v>12975389.026488956</v>
      </c>
      <c r="AK127">
        <v>15</v>
      </c>
      <c r="AL127">
        <v>336.51</v>
      </c>
      <c r="AM127">
        <v>336.51</v>
      </c>
      <c r="AN127">
        <v>63305.311957199323</v>
      </c>
      <c r="AO127">
        <v>64582.50808360894</v>
      </c>
      <c r="AP127">
        <v>1277.2</v>
      </c>
      <c r="AQ127">
        <v>118987.39230228405</v>
      </c>
      <c r="AR127">
        <v>0</v>
      </c>
      <c r="AS127">
        <v>2660852.3252977915</v>
      </c>
      <c r="AT127">
        <v>1578878.6</v>
      </c>
      <c r="AU127">
        <v>0</v>
      </c>
      <c r="AV127">
        <v>0</v>
      </c>
    </row>
    <row r="128" spans="1:48" x14ac:dyDescent="0.25">
      <c r="A128">
        <v>2111</v>
      </c>
      <c r="B128" t="s">
        <v>4515</v>
      </c>
      <c r="C128" t="s">
        <v>7</v>
      </c>
      <c r="D128" t="s">
        <v>13</v>
      </c>
      <c r="E128">
        <v>2106</v>
      </c>
      <c r="F128">
        <v>205854</v>
      </c>
      <c r="G128">
        <v>0</v>
      </c>
      <c r="H128" s="70">
        <v>205854</v>
      </c>
      <c r="I128" s="74">
        <v>103.17</v>
      </c>
      <c r="J128">
        <v>1</v>
      </c>
      <c r="K128">
        <v>0</v>
      </c>
      <c r="L128">
        <v>7</v>
      </c>
      <c r="M128">
        <v>0</v>
      </c>
      <c r="N128">
        <v>0</v>
      </c>
      <c r="O128">
        <v>0</v>
      </c>
      <c r="P128">
        <v>0.25</v>
      </c>
      <c r="Q128">
        <v>0</v>
      </c>
      <c r="R128">
        <v>0</v>
      </c>
      <c r="S128">
        <v>0</v>
      </c>
      <c r="U128">
        <v>0</v>
      </c>
      <c r="V128">
        <v>0</v>
      </c>
      <c r="W128">
        <v>184.14500000000001</v>
      </c>
      <c r="X128">
        <v>12.170000000000002</v>
      </c>
      <c r="Y128" s="71">
        <v>1562451.2364712057</v>
      </c>
      <c r="Z128">
        <v>64789.2</v>
      </c>
      <c r="AA128">
        <v>1627240.4364712057</v>
      </c>
      <c r="AB128">
        <v>8836.7342934709359</v>
      </c>
      <c r="AC128">
        <v>1421386.4364712057</v>
      </c>
      <c r="AD128">
        <v>1628416.500753493</v>
      </c>
      <c r="AE128">
        <v>0</v>
      </c>
      <c r="AF128">
        <v>0</v>
      </c>
      <c r="AG128">
        <v>0</v>
      </c>
      <c r="AH128">
        <v>0</v>
      </c>
      <c r="AI128">
        <v>0</v>
      </c>
      <c r="AJ128">
        <v>1627240.4364712057</v>
      </c>
      <c r="AK128">
        <v>10.84</v>
      </c>
      <c r="AL128">
        <v>0</v>
      </c>
      <c r="AM128">
        <v>0</v>
      </c>
      <c r="AN128">
        <v>0</v>
      </c>
      <c r="AO128">
        <v>0</v>
      </c>
      <c r="AP128">
        <v>0</v>
      </c>
      <c r="AQ128">
        <v>10341.508203515723</v>
      </c>
      <c r="AR128">
        <v>0</v>
      </c>
      <c r="AS128">
        <v>338405.92729424115</v>
      </c>
      <c r="AT128">
        <v>184145</v>
      </c>
      <c r="AU128">
        <v>0</v>
      </c>
      <c r="AV128">
        <v>0</v>
      </c>
    </row>
    <row r="129" spans="1:48" x14ac:dyDescent="0.25">
      <c r="A129">
        <v>2112</v>
      </c>
      <c r="B129" t="s">
        <v>4516</v>
      </c>
      <c r="C129" t="s">
        <v>7</v>
      </c>
      <c r="D129" t="s">
        <v>146</v>
      </c>
      <c r="E129">
        <v>2106</v>
      </c>
      <c r="F129">
        <v>20025</v>
      </c>
      <c r="G129">
        <v>0</v>
      </c>
      <c r="H129" s="70">
        <v>20025</v>
      </c>
      <c r="I129" s="74">
        <v>3</v>
      </c>
      <c r="J129">
        <v>1</v>
      </c>
      <c r="K129">
        <v>0</v>
      </c>
      <c r="L129">
        <v>0</v>
      </c>
      <c r="M129">
        <v>0</v>
      </c>
      <c r="N129">
        <v>0</v>
      </c>
      <c r="O129">
        <v>0</v>
      </c>
      <c r="P129">
        <v>0</v>
      </c>
      <c r="Q129">
        <v>0</v>
      </c>
      <c r="R129">
        <v>0</v>
      </c>
      <c r="S129">
        <v>0</v>
      </c>
      <c r="U129">
        <v>0</v>
      </c>
      <c r="V129">
        <v>0</v>
      </c>
      <c r="W129">
        <v>3.25</v>
      </c>
      <c r="X129">
        <v>0</v>
      </c>
      <c r="Y129" s="71">
        <v>25829.548622133749</v>
      </c>
      <c r="Z129">
        <v>407.4</v>
      </c>
      <c r="AA129">
        <v>26236.94862213375</v>
      </c>
      <c r="AB129">
        <v>8072.9072683488466</v>
      </c>
      <c r="AC129">
        <v>6211.9486221337502</v>
      </c>
      <c r="AD129">
        <v>26256.390643012885</v>
      </c>
      <c r="AE129">
        <v>0</v>
      </c>
      <c r="AF129">
        <v>0</v>
      </c>
      <c r="AG129">
        <v>0</v>
      </c>
      <c r="AH129">
        <v>0</v>
      </c>
      <c r="AI129">
        <v>0</v>
      </c>
      <c r="AJ129">
        <v>26236.94862213375</v>
      </c>
      <c r="AK129">
        <v>14.84</v>
      </c>
      <c r="AL129">
        <v>0</v>
      </c>
      <c r="AM129">
        <v>0</v>
      </c>
      <c r="AN129">
        <v>0</v>
      </c>
      <c r="AO129">
        <v>0</v>
      </c>
      <c r="AP129">
        <v>0</v>
      </c>
      <c r="AQ129">
        <v>257.73951079864332</v>
      </c>
      <c r="AR129">
        <v>0</v>
      </c>
      <c r="AS129">
        <v>5328.8697244267505</v>
      </c>
      <c r="AT129">
        <v>3250</v>
      </c>
      <c r="AU129">
        <v>0</v>
      </c>
      <c r="AV129">
        <v>0</v>
      </c>
    </row>
    <row r="130" spans="1:48" x14ac:dyDescent="0.25">
      <c r="A130">
        <v>2113</v>
      </c>
      <c r="B130" t="s">
        <v>4517</v>
      </c>
      <c r="C130" t="s">
        <v>7</v>
      </c>
      <c r="D130" t="s">
        <v>8</v>
      </c>
      <c r="E130">
        <v>2106</v>
      </c>
      <c r="F130">
        <v>373265</v>
      </c>
      <c r="G130">
        <v>0</v>
      </c>
      <c r="H130" s="70">
        <v>373265</v>
      </c>
      <c r="I130" s="74">
        <v>289.26</v>
      </c>
      <c r="J130">
        <v>1</v>
      </c>
      <c r="K130">
        <v>0</v>
      </c>
      <c r="L130">
        <v>31.8186</v>
      </c>
      <c r="M130">
        <v>1</v>
      </c>
      <c r="N130">
        <v>0</v>
      </c>
      <c r="O130">
        <v>0</v>
      </c>
      <c r="P130">
        <v>0.75</v>
      </c>
      <c r="Q130">
        <v>0</v>
      </c>
      <c r="R130">
        <v>0</v>
      </c>
      <c r="S130">
        <v>0</v>
      </c>
      <c r="U130">
        <v>0</v>
      </c>
      <c r="V130">
        <v>0</v>
      </c>
      <c r="W130">
        <v>477.54910000000001</v>
      </c>
      <c r="X130">
        <v>6.52</v>
      </c>
      <c r="Y130" s="71">
        <v>3932822.8858349863</v>
      </c>
      <c r="Z130">
        <v>155309</v>
      </c>
      <c r="AA130">
        <v>4088131.8858349863</v>
      </c>
      <c r="AB130">
        <v>8560.6524770646338</v>
      </c>
      <c r="AC130">
        <v>3714866.8858349863</v>
      </c>
      <c r="AD130">
        <v>4091092.139836282</v>
      </c>
      <c r="AE130">
        <v>0</v>
      </c>
      <c r="AF130">
        <v>3409.17</v>
      </c>
      <c r="AG130">
        <v>3409.17</v>
      </c>
      <c r="AH130">
        <v>3087.13</v>
      </c>
      <c r="AI130">
        <v>-322.04000000000002</v>
      </c>
      <c r="AJ130">
        <v>4091541.0558349863</v>
      </c>
      <c r="AK130">
        <v>13.71</v>
      </c>
      <c r="AL130">
        <v>88.52</v>
      </c>
      <c r="AM130">
        <v>88.52</v>
      </c>
      <c r="AN130">
        <v>18254.74638536352</v>
      </c>
      <c r="AO130">
        <v>16988.629210308947</v>
      </c>
      <c r="AP130">
        <v>-1266.1199999999999</v>
      </c>
      <c r="AQ130">
        <v>31180.929494103355</v>
      </c>
      <c r="AR130">
        <v>0</v>
      </c>
      <c r="AS130">
        <v>849305.60316699732</v>
      </c>
      <c r="AT130">
        <v>477549.10000000003</v>
      </c>
      <c r="AU130">
        <v>0</v>
      </c>
      <c r="AV130">
        <v>0</v>
      </c>
    </row>
    <row r="131" spans="1:48" x14ac:dyDescent="0.25">
      <c r="A131">
        <v>2114</v>
      </c>
      <c r="B131" t="s">
        <v>4518</v>
      </c>
      <c r="C131" t="s">
        <v>7</v>
      </c>
      <c r="D131" t="s">
        <v>112</v>
      </c>
      <c r="E131">
        <v>2106</v>
      </c>
      <c r="F131">
        <v>120379</v>
      </c>
      <c r="G131">
        <v>0</v>
      </c>
      <c r="H131" s="70">
        <v>120379</v>
      </c>
      <c r="I131" s="74">
        <v>104.66</v>
      </c>
      <c r="J131">
        <v>1</v>
      </c>
      <c r="K131">
        <v>0</v>
      </c>
      <c r="L131">
        <v>11.512600000000001</v>
      </c>
      <c r="M131">
        <v>0.2</v>
      </c>
      <c r="N131">
        <v>0</v>
      </c>
      <c r="O131">
        <v>0</v>
      </c>
      <c r="P131">
        <v>0.25</v>
      </c>
      <c r="Q131">
        <v>0</v>
      </c>
      <c r="R131">
        <v>0</v>
      </c>
      <c r="S131">
        <v>0</v>
      </c>
      <c r="U131">
        <v>0</v>
      </c>
      <c r="V131">
        <v>0</v>
      </c>
      <c r="W131">
        <v>227.7765</v>
      </c>
      <c r="X131">
        <v>4.740000000000002</v>
      </c>
      <c r="Y131" s="71">
        <v>1857936.2374917918</v>
      </c>
      <c r="Z131">
        <v>169569.9</v>
      </c>
      <c r="AA131">
        <v>2027506.1374917917</v>
      </c>
      <c r="AB131">
        <v>8901.2963913827443</v>
      </c>
      <c r="AC131">
        <v>1907127.1374917917</v>
      </c>
      <c r="AD131">
        <v>2028904.6147029058</v>
      </c>
      <c r="AE131">
        <v>0</v>
      </c>
      <c r="AF131">
        <v>0</v>
      </c>
      <c r="AG131">
        <v>0</v>
      </c>
      <c r="AH131">
        <v>0</v>
      </c>
      <c r="AI131">
        <v>0</v>
      </c>
      <c r="AJ131">
        <v>2027506.1374917917</v>
      </c>
      <c r="AK131">
        <v>8.25</v>
      </c>
      <c r="AL131">
        <v>0</v>
      </c>
      <c r="AM131">
        <v>0</v>
      </c>
      <c r="AN131">
        <v>0</v>
      </c>
      <c r="AO131">
        <v>0</v>
      </c>
      <c r="AP131">
        <v>0</v>
      </c>
      <c r="AQ131">
        <v>10495.804309255242</v>
      </c>
      <c r="AR131">
        <v>0</v>
      </c>
      <c r="AS131">
        <v>439415.20749835839</v>
      </c>
      <c r="AT131">
        <v>227776.5</v>
      </c>
      <c r="AU131">
        <v>0</v>
      </c>
      <c r="AV131">
        <v>0</v>
      </c>
    </row>
    <row r="132" spans="1:48" x14ac:dyDescent="0.25">
      <c r="A132">
        <v>2115</v>
      </c>
      <c r="B132" t="s">
        <v>4519</v>
      </c>
      <c r="C132" t="s">
        <v>7</v>
      </c>
      <c r="D132" t="s">
        <v>16</v>
      </c>
      <c r="E132">
        <v>2106</v>
      </c>
      <c r="F132">
        <v>80788</v>
      </c>
      <c r="G132">
        <v>0</v>
      </c>
      <c r="H132" s="70">
        <v>80788</v>
      </c>
      <c r="I132" s="74">
        <v>18.52</v>
      </c>
      <c r="J132">
        <v>1</v>
      </c>
      <c r="K132">
        <v>0</v>
      </c>
      <c r="L132">
        <v>0</v>
      </c>
      <c r="M132">
        <v>0</v>
      </c>
      <c r="N132">
        <v>0</v>
      </c>
      <c r="O132">
        <v>0</v>
      </c>
      <c r="P132">
        <v>0</v>
      </c>
      <c r="Q132">
        <v>0</v>
      </c>
      <c r="R132">
        <v>0</v>
      </c>
      <c r="S132">
        <v>0</v>
      </c>
      <c r="U132">
        <v>0</v>
      </c>
      <c r="V132">
        <v>0</v>
      </c>
      <c r="W132">
        <v>45.357500000000002</v>
      </c>
      <c r="X132">
        <v>-0.60999999999999943</v>
      </c>
      <c r="Y132" s="71">
        <v>359259.52376858861</v>
      </c>
      <c r="Z132">
        <v>95873.400000000009</v>
      </c>
      <c r="AA132">
        <v>455132.92376858863</v>
      </c>
      <c r="AB132">
        <v>10034.3476551527</v>
      </c>
      <c r="AC132">
        <v>374344.92376858863</v>
      </c>
      <c r="AD132">
        <v>455403.34007606335</v>
      </c>
      <c r="AE132">
        <v>0</v>
      </c>
      <c r="AF132">
        <v>0</v>
      </c>
      <c r="AG132">
        <v>0</v>
      </c>
      <c r="AH132">
        <v>0</v>
      </c>
      <c r="AI132">
        <v>0</v>
      </c>
      <c r="AJ132">
        <v>455132.92376858863</v>
      </c>
      <c r="AK132">
        <v>20</v>
      </c>
      <c r="AL132">
        <v>0</v>
      </c>
      <c r="AM132">
        <v>0</v>
      </c>
      <c r="AN132">
        <v>0</v>
      </c>
      <c r="AO132">
        <v>0</v>
      </c>
      <c r="AP132">
        <v>0</v>
      </c>
      <c r="AQ132">
        <v>1595.2490834377729</v>
      </c>
      <c r="AR132">
        <v>0</v>
      </c>
      <c r="AS132">
        <v>110201.26475371773</v>
      </c>
      <c r="AT132">
        <v>45357.5</v>
      </c>
      <c r="AU132">
        <v>0</v>
      </c>
      <c r="AV132">
        <v>0</v>
      </c>
    </row>
    <row r="133" spans="1:48" x14ac:dyDescent="0.25">
      <c r="A133">
        <v>2116</v>
      </c>
      <c r="B133" t="s">
        <v>4520</v>
      </c>
      <c r="C133" t="s">
        <v>7</v>
      </c>
      <c r="D133" t="s">
        <v>238</v>
      </c>
      <c r="E133">
        <v>2106</v>
      </c>
      <c r="F133">
        <v>1797051</v>
      </c>
      <c r="G133">
        <v>0</v>
      </c>
      <c r="H133" s="70">
        <v>1797051</v>
      </c>
      <c r="I133" s="74">
        <v>921.8</v>
      </c>
      <c r="J133">
        <v>1</v>
      </c>
      <c r="K133">
        <v>0</v>
      </c>
      <c r="L133">
        <v>101.398</v>
      </c>
      <c r="M133">
        <v>0.2</v>
      </c>
      <c r="N133">
        <v>0</v>
      </c>
      <c r="O133">
        <v>0</v>
      </c>
      <c r="P133">
        <v>2.5</v>
      </c>
      <c r="Q133">
        <v>0</v>
      </c>
      <c r="R133">
        <v>0</v>
      </c>
      <c r="S133">
        <v>0</v>
      </c>
      <c r="U133">
        <v>0</v>
      </c>
      <c r="V133">
        <v>0</v>
      </c>
      <c r="W133">
        <v>1223.9580000000001</v>
      </c>
      <c r="X133">
        <v>3.42</v>
      </c>
      <c r="Y133" s="71">
        <v>9912293.5517618842</v>
      </c>
      <c r="Z133">
        <v>308943.59999999998</v>
      </c>
      <c r="AA133">
        <v>10221237.151761884</v>
      </c>
      <c r="AB133">
        <v>8350.9705004272073</v>
      </c>
      <c r="AC133">
        <v>8424186.1517618839</v>
      </c>
      <c r="AD133">
        <v>10228698.181027735</v>
      </c>
      <c r="AE133">
        <v>0</v>
      </c>
      <c r="AF133">
        <v>5505.31</v>
      </c>
      <c r="AG133">
        <v>5505.31</v>
      </c>
      <c r="AH133">
        <v>0</v>
      </c>
      <c r="AI133">
        <v>-5505.31</v>
      </c>
      <c r="AJ133">
        <v>10226742.461761884</v>
      </c>
      <c r="AK133">
        <v>26.5</v>
      </c>
      <c r="AL133">
        <v>263.07</v>
      </c>
      <c r="AM133">
        <v>263.07</v>
      </c>
      <c r="AN133">
        <v>51908.38886165429</v>
      </c>
      <c r="AO133">
        <v>50488.010464934188</v>
      </c>
      <c r="AP133">
        <v>-1420.38</v>
      </c>
      <c r="AQ133">
        <v>91921.606193895379</v>
      </c>
      <c r="AR133">
        <v>0</v>
      </c>
      <c r="AS133">
        <v>2106036.150352377</v>
      </c>
      <c r="AT133">
        <v>1223958</v>
      </c>
      <c r="AU133">
        <v>0</v>
      </c>
      <c r="AV133">
        <v>0</v>
      </c>
    </row>
    <row r="134" spans="1:48" x14ac:dyDescent="0.25">
      <c r="A134">
        <v>2137</v>
      </c>
      <c r="B134" t="s">
        <v>4521</v>
      </c>
      <c r="C134" t="s">
        <v>46</v>
      </c>
      <c r="D134" t="s">
        <v>101</v>
      </c>
      <c r="E134">
        <v>2117</v>
      </c>
      <c r="F134">
        <v>2642607</v>
      </c>
      <c r="G134">
        <v>0</v>
      </c>
      <c r="H134" s="70">
        <v>2642607</v>
      </c>
      <c r="I134" s="74">
        <v>1294.19</v>
      </c>
      <c r="J134">
        <v>1</v>
      </c>
      <c r="K134">
        <v>0</v>
      </c>
      <c r="L134">
        <v>142.36089999999999</v>
      </c>
      <c r="M134">
        <v>1.6</v>
      </c>
      <c r="N134">
        <v>0</v>
      </c>
      <c r="O134">
        <v>0</v>
      </c>
      <c r="P134">
        <v>1.75</v>
      </c>
      <c r="Q134">
        <v>0</v>
      </c>
      <c r="R134">
        <v>0</v>
      </c>
      <c r="S134">
        <v>0</v>
      </c>
      <c r="U134">
        <v>0</v>
      </c>
      <c r="V134">
        <v>0</v>
      </c>
      <c r="W134">
        <v>1670.6709000000001</v>
      </c>
      <c r="X134">
        <v>-1.7699999999999996</v>
      </c>
      <c r="Y134" s="71">
        <v>13147181.724074811</v>
      </c>
      <c r="Z134">
        <v>612382.39999999991</v>
      </c>
      <c r="AA134">
        <v>13759564.124074811</v>
      </c>
      <c r="AB134">
        <v>8235.9512720756738</v>
      </c>
      <c r="AC134">
        <v>11116957.124074811</v>
      </c>
      <c r="AD134">
        <v>13769460.068650559</v>
      </c>
      <c r="AE134">
        <v>0</v>
      </c>
      <c r="AF134">
        <v>0</v>
      </c>
      <c r="AG134">
        <v>0</v>
      </c>
      <c r="AH134">
        <v>63406.080000000002</v>
      </c>
      <c r="AI134">
        <v>63406.080000000002</v>
      </c>
      <c r="AJ134">
        <v>13759564.124074811</v>
      </c>
      <c r="AK134">
        <v>14.19</v>
      </c>
      <c r="AL134">
        <v>288.81</v>
      </c>
      <c r="AM134">
        <v>288.81</v>
      </c>
      <c r="AN134">
        <v>54454.067336032589</v>
      </c>
      <c r="AO134">
        <v>55427.993698930492</v>
      </c>
      <c r="AP134">
        <v>973.93</v>
      </c>
      <c r="AQ134">
        <v>110221.26831735529</v>
      </c>
      <c r="AR134">
        <v>0</v>
      </c>
      <c r="AS134">
        <v>2887070.5208149627</v>
      </c>
      <c r="AT134">
        <v>1670670.9000000001</v>
      </c>
      <c r="AU134">
        <v>0</v>
      </c>
      <c r="AV134">
        <v>0</v>
      </c>
    </row>
    <row r="135" spans="1:48" x14ac:dyDescent="0.25">
      <c r="A135">
        <v>2138</v>
      </c>
      <c r="B135" t="s">
        <v>4522</v>
      </c>
      <c r="C135" t="s">
        <v>46</v>
      </c>
      <c r="D135" t="s">
        <v>215</v>
      </c>
      <c r="E135">
        <v>2117</v>
      </c>
      <c r="F135">
        <v>9593398</v>
      </c>
      <c r="G135">
        <v>0</v>
      </c>
      <c r="H135" s="70">
        <v>9593398</v>
      </c>
      <c r="I135" s="74">
        <v>3938.63</v>
      </c>
      <c r="J135">
        <v>1</v>
      </c>
      <c r="K135">
        <v>0</v>
      </c>
      <c r="L135">
        <v>433.24930000000001</v>
      </c>
      <c r="M135">
        <v>9.1</v>
      </c>
      <c r="N135">
        <v>0</v>
      </c>
      <c r="O135">
        <v>0</v>
      </c>
      <c r="P135">
        <v>2.75</v>
      </c>
      <c r="Q135">
        <v>0</v>
      </c>
      <c r="R135">
        <v>0</v>
      </c>
      <c r="S135">
        <v>0</v>
      </c>
      <c r="U135">
        <v>0</v>
      </c>
      <c r="V135">
        <v>0</v>
      </c>
      <c r="W135">
        <v>4577.7417999999998</v>
      </c>
      <c r="X135">
        <v>0.41999999999999993</v>
      </c>
      <c r="Y135" s="71">
        <v>36466738.486034967</v>
      </c>
      <c r="Z135">
        <v>1715289.0999999999</v>
      </c>
      <c r="AA135">
        <v>38182027.586034968</v>
      </c>
      <c r="AB135">
        <v>8340.7997336230219</v>
      </c>
      <c r="AC135">
        <v>28588629.586034968</v>
      </c>
      <c r="AD135">
        <v>38209476.268991508</v>
      </c>
      <c r="AE135">
        <v>0</v>
      </c>
      <c r="AF135">
        <v>321143.31</v>
      </c>
      <c r="AG135">
        <v>321143.31</v>
      </c>
      <c r="AH135">
        <v>627760.76</v>
      </c>
      <c r="AI135">
        <v>306617.45</v>
      </c>
      <c r="AJ135">
        <v>38503170.896034971</v>
      </c>
      <c r="AK135">
        <v>10.43</v>
      </c>
      <c r="AL135">
        <v>0</v>
      </c>
      <c r="AM135">
        <v>0</v>
      </c>
      <c r="AN135">
        <v>0</v>
      </c>
      <c r="AO135">
        <v>0</v>
      </c>
      <c r="AP135">
        <v>0</v>
      </c>
      <c r="AQ135">
        <v>418925.98521861265</v>
      </c>
      <c r="AR135">
        <v>0</v>
      </c>
      <c r="AS135">
        <v>8105015.489206994</v>
      </c>
      <c r="AT135">
        <v>4577741.8</v>
      </c>
      <c r="AU135">
        <v>0</v>
      </c>
      <c r="AV135">
        <v>0</v>
      </c>
    </row>
    <row r="136" spans="1:48" x14ac:dyDescent="0.25">
      <c r="A136">
        <v>2139</v>
      </c>
      <c r="B136" t="s">
        <v>4523</v>
      </c>
      <c r="C136" t="s">
        <v>46</v>
      </c>
      <c r="D136" t="s">
        <v>47</v>
      </c>
      <c r="E136">
        <v>2117</v>
      </c>
      <c r="F136">
        <v>5706128</v>
      </c>
      <c r="G136">
        <v>0</v>
      </c>
      <c r="H136" s="70">
        <v>5706128</v>
      </c>
      <c r="I136" s="74">
        <v>2348.1799999999998</v>
      </c>
      <c r="J136">
        <v>1</v>
      </c>
      <c r="K136">
        <v>0</v>
      </c>
      <c r="L136">
        <v>258.2998</v>
      </c>
      <c r="M136">
        <v>33.5</v>
      </c>
      <c r="N136">
        <v>0</v>
      </c>
      <c r="O136">
        <v>0</v>
      </c>
      <c r="P136">
        <v>2.25</v>
      </c>
      <c r="Q136">
        <v>0</v>
      </c>
      <c r="R136">
        <v>0</v>
      </c>
      <c r="S136">
        <v>0</v>
      </c>
      <c r="U136">
        <v>0</v>
      </c>
      <c r="V136">
        <v>0</v>
      </c>
      <c r="W136">
        <v>2784.6223</v>
      </c>
      <c r="X136">
        <v>-0.54999999999999893</v>
      </c>
      <c r="Y136" s="71">
        <v>22063312.190055307</v>
      </c>
      <c r="Z136">
        <v>1200567.2</v>
      </c>
      <c r="AA136">
        <v>23263879.390055306</v>
      </c>
      <c r="AB136">
        <v>8354.4110776011912</v>
      </c>
      <c r="AC136">
        <v>17557751.390055306</v>
      </c>
      <c r="AD136">
        <v>23280486.547328442</v>
      </c>
      <c r="AE136">
        <v>0</v>
      </c>
      <c r="AF136">
        <v>59640.9</v>
      </c>
      <c r="AG136">
        <v>59640.9</v>
      </c>
      <c r="AH136">
        <v>217144.71</v>
      </c>
      <c r="AI136">
        <v>157503.81</v>
      </c>
      <c r="AJ136">
        <v>23323520.290055305</v>
      </c>
      <c r="AK136">
        <v>14.98</v>
      </c>
      <c r="AL136">
        <v>0</v>
      </c>
      <c r="AM136">
        <v>0</v>
      </c>
      <c r="AN136">
        <v>0</v>
      </c>
      <c r="AO136">
        <v>0</v>
      </c>
      <c r="AP136">
        <v>0</v>
      </c>
      <c r="AQ136">
        <v>248484.04472816343</v>
      </c>
      <c r="AR136">
        <v>0</v>
      </c>
      <c r="AS136">
        <v>4936318.2600110611</v>
      </c>
      <c r="AT136">
        <v>2784622.3</v>
      </c>
      <c r="AU136">
        <v>0</v>
      </c>
      <c r="AV136">
        <v>0</v>
      </c>
    </row>
    <row r="137" spans="1:48" x14ac:dyDescent="0.25">
      <c r="A137">
        <v>2140</v>
      </c>
      <c r="B137" t="s">
        <v>4524</v>
      </c>
      <c r="C137" t="s">
        <v>46</v>
      </c>
      <c r="D137" t="s">
        <v>125</v>
      </c>
      <c r="E137">
        <v>2117</v>
      </c>
      <c r="F137">
        <v>2422677</v>
      </c>
      <c r="G137">
        <v>0</v>
      </c>
      <c r="H137" s="70">
        <v>2422677</v>
      </c>
      <c r="I137" s="74">
        <v>836.1</v>
      </c>
      <c r="J137">
        <v>1</v>
      </c>
      <c r="K137">
        <v>0</v>
      </c>
      <c r="L137">
        <v>91.971000000000004</v>
      </c>
      <c r="M137">
        <v>19.399999999999999</v>
      </c>
      <c r="N137">
        <v>0</v>
      </c>
      <c r="O137">
        <v>0</v>
      </c>
      <c r="P137">
        <v>0.25</v>
      </c>
      <c r="Q137">
        <v>0</v>
      </c>
      <c r="R137">
        <v>0</v>
      </c>
      <c r="S137">
        <v>0</v>
      </c>
      <c r="U137">
        <v>0</v>
      </c>
      <c r="V137">
        <v>0</v>
      </c>
      <c r="W137">
        <v>1101.5389</v>
      </c>
      <c r="X137">
        <v>0.74000000000000021</v>
      </c>
      <c r="Y137" s="71">
        <v>8790530.1379772387</v>
      </c>
      <c r="Z137">
        <v>395321.5</v>
      </c>
      <c r="AA137">
        <v>9185851.6379772387</v>
      </c>
      <c r="AB137">
        <v>8339.107804524414</v>
      </c>
      <c r="AC137">
        <v>6763174.6379772387</v>
      </c>
      <c r="AD137">
        <v>9192468.310726013</v>
      </c>
      <c r="AE137">
        <v>0</v>
      </c>
      <c r="AF137">
        <v>18351.05</v>
      </c>
      <c r="AG137">
        <v>18351.05</v>
      </c>
      <c r="AH137">
        <v>45373.73</v>
      </c>
      <c r="AI137">
        <v>27022.68</v>
      </c>
      <c r="AJ137">
        <v>9204202.6879772395</v>
      </c>
      <c r="AK137">
        <v>12.76</v>
      </c>
      <c r="AL137">
        <v>249.8</v>
      </c>
      <c r="AM137">
        <v>249.8</v>
      </c>
      <c r="AN137">
        <v>48988.234653303552</v>
      </c>
      <c r="AO137">
        <v>47941.251431712328</v>
      </c>
      <c r="AP137">
        <v>-1046.98</v>
      </c>
      <c r="AQ137">
        <v>91004.30777953181</v>
      </c>
      <c r="AR137">
        <v>0</v>
      </c>
      <c r="AS137">
        <v>1925309.373595448</v>
      </c>
      <c r="AT137">
        <v>1101538.8999999999</v>
      </c>
      <c r="AU137">
        <v>0</v>
      </c>
      <c r="AV137">
        <v>0</v>
      </c>
    </row>
    <row r="138" spans="1:48" x14ac:dyDescent="0.25">
      <c r="A138">
        <v>2141</v>
      </c>
      <c r="B138" t="s">
        <v>4525</v>
      </c>
      <c r="C138" t="s">
        <v>46</v>
      </c>
      <c r="D138" t="s">
        <v>169</v>
      </c>
      <c r="E138">
        <v>2117</v>
      </c>
      <c r="F138">
        <v>3857157</v>
      </c>
      <c r="G138">
        <v>0</v>
      </c>
      <c r="H138" s="70">
        <v>3857157</v>
      </c>
      <c r="I138" s="74">
        <v>1866.86</v>
      </c>
      <c r="J138">
        <v>1</v>
      </c>
      <c r="K138">
        <v>0</v>
      </c>
      <c r="L138">
        <v>205.3546</v>
      </c>
      <c r="M138">
        <v>34.4</v>
      </c>
      <c r="N138">
        <v>0</v>
      </c>
      <c r="O138">
        <v>0</v>
      </c>
      <c r="P138">
        <v>0.5</v>
      </c>
      <c r="Q138">
        <v>0</v>
      </c>
      <c r="R138">
        <v>0</v>
      </c>
      <c r="S138">
        <v>0</v>
      </c>
      <c r="U138">
        <v>0</v>
      </c>
      <c r="V138">
        <v>0</v>
      </c>
      <c r="W138">
        <v>2320.7727</v>
      </c>
      <c r="X138">
        <v>-1.2799999999999994</v>
      </c>
      <c r="Y138" s="71">
        <v>18313304.37392202</v>
      </c>
      <c r="Z138">
        <v>910313.6</v>
      </c>
      <c r="AA138">
        <v>19223617.973922022</v>
      </c>
      <c r="AB138">
        <v>8283.2833969143212</v>
      </c>
      <c r="AC138">
        <v>15366460.973922022</v>
      </c>
      <c r="AD138">
        <v>19237402.482943546</v>
      </c>
      <c r="AE138">
        <v>0</v>
      </c>
      <c r="AF138">
        <v>18351.05</v>
      </c>
      <c r="AG138">
        <v>18351.05</v>
      </c>
      <c r="AH138">
        <v>69412.149999999994</v>
      </c>
      <c r="AI138">
        <v>51061.1</v>
      </c>
      <c r="AJ138">
        <v>19241969.023922022</v>
      </c>
      <c r="AK138">
        <v>13.78</v>
      </c>
      <c r="AL138">
        <v>0</v>
      </c>
      <c r="AM138">
        <v>0</v>
      </c>
      <c r="AN138">
        <v>0</v>
      </c>
      <c r="AO138">
        <v>0</v>
      </c>
      <c r="AP138">
        <v>0</v>
      </c>
      <c r="AQ138">
        <v>203466.7706589998</v>
      </c>
      <c r="AR138">
        <v>0</v>
      </c>
      <c r="AS138">
        <v>4040668.7447844045</v>
      </c>
      <c r="AT138">
        <v>2320772.7000000002</v>
      </c>
      <c r="AU138">
        <v>0</v>
      </c>
      <c r="AV138">
        <v>0</v>
      </c>
    </row>
    <row r="139" spans="1:48" x14ac:dyDescent="0.25">
      <c r="A139">
        <v>2142</v>
      </c>
      <c r="B139" t="s">
        <v>4526</v>
      </c>
      <c r="C139" t="s">
        <v>46</v>
      </c>
      <c r="D139" t="s">
        <v>206</v>
      </c>
      <c r="E139">
        <v>2117</v>
      </c>
      <c r="F139">
        <v>89912465</v>
      </c>
      <c r="G139">
        <v>0</v>
      </c>
      <c r="H139" s="70">
        <v>89912465</v>
      </c>
      <c r="I139" s="74">
        <v>41173.24</v>
      </c>
      <c r="J139">
        <v>1</v>
      </c>
      <c r="K139">
        <v>0</v>
      </c>
      <c r="L139">
        <v>4529.0564000000004</v>
      </c>
      <c r="M139">
        <v>1304.3</v>
      </c>
      <c r="N139">
        <v>0</v>
      </c>
      <c r="O139">
        <v>0</v>
      </c>
      <c r="P139">
        <v>69.5</v>
      </c>
      <c r="Q139">
        <v>0</v>
      </c>
      <c r="R139">
        <v>0</v>
      </c>
      <c r="S139">
        <v>0</v>
      </c>
      <c r="U139">
        <v>0</v>
      </c>
      <c r="V139">
        <v>0</v>
      </c>
      <c r="W139">
        <v>52628.766199999998</v>
      </c>
      <c r="X139">
        <v>-0.57000000000000028</v>
      </c>
      <c r="Y139" s="71">
        <v>416945409.47080129</v>
      </c>
      <c r="Z139">
        <v>13802229</v>
      </c>
      <c r="AA139">
        <v>430747638.47080129</v>
      </c>
      <c r="AB139">
        <v>8184.6425362485752</v>
      </c>
      <c r="AC139">
        <v>340835173.47080129</v>
      </c>
      <c r="AD139">
        <v>431061475.21162003</v>
      </c>
      <c r="AE139">
        <v>0</v>
      </c>
      <c r="AF139">
        <v>2250156.21</v>
      </c>
      <c r="AG139">
        <v>2250156.21</v>
      </c>
      <c r="AH139">
        <v>2410520.63</v>
      </c>
      <c r="AI139">
        <v>160364.42000000001</v>
      </c>
      <c r="AJ139">
        <v>432997794.68080127</v>
      </c>
      <c r="AK139">
        <v>10.74</v>
      </c>
      <c r="AL139">
        <v>0</v>
      </c>
      <c r="AM139">
        <v>0</v>
      </c>
      <c r="AN139">
        <v>0</v>
      </c>
      <c r="AO139">
        <v>0</v>
      </c>
      <c r="AP139">
        <v>0</v>
      </c>
      <c r="AQ139">
        <v>4472941.465074474</v>
      </c>
      <c r="AR139">
        <v>0</v>
      </c>
      <c r="AS139">
        <v>89392077.620160267</v>
      </c>
      <c r="AT139">
        <v>52628766.199999996</v>
      </c>
      <c r="AU139">
        <v>0</v>
      </c>
      <c r="AV139">
        <v>0</v>
      </c>
    </row>
    <row r="140" spans="1:48" x14ac:dyDescent="0.25">
      <c r="A140">
        <v>2143</v>
      </c>
      <c r="B140" t="s">
        <v>4527</v>
      </c>
      <c r="C140" t="s">
        <v>46</v>
      </c>
      <c r="D140" t="s">
        <v>171</v>
      </c>
      <c r="E140">
        <v>2117</v>
      </c>
      <c r="F140">
        <v>7780249</v>
      </c>
      <c r="G140">
        <v>0</v>
      </c>
      <c r="H140" s="70">
        <v>7780249</v>
      </c>
      <c r="I140" s="74">
        <v>2237.63</v>
      </c>
      <c r="J140">
        <v>1</v>
      </c>
      <c r="K140">
        <v>0</v>
      </c>
      <c r="L140">
        <v>246.13929999999999</v>
      </c>
      <c r="M140">
        <v>20.399999999999999</v>
      </c>
      <c r="N140">
        <v>0</v>
      </c>
      <c r="O140">
        <v>0</v>
      </c>
      <c r="P140">
        <v>2</v>
      </c>
      <c r="Q140">
        <v>0</v>
      </c>
      <c r="R140">
        <v>0</v>
      </c>
      <c r="S140">
        <v>0</v>
      </c>
      <c r="U140">
        <v>0</v>
      </c>
      <c r="V140">
        <v>0</v>
      </c>
      <c r="W140">
        <v>2670.9429</v>
      </c>
      <c r="X140">
        <v>-1.7199999999999989</v>
      </c>
      <c r="Y140" s="71">
        <v>21024621.198811006</v>
      </c>
      <c r="Z140">
        <v>605687.6</v>
      </c>
      <c r="AA140">
        <v>21630308.798811007</v>
      </c>
      <c r="AB140">
        <v>8098.3793396747669</v>
      </c>
      <c r="AC140">
        <v>13850059.798811007</v>
      </c>
      <c r="AD140">
        <v>21646134.128564268</v>
      </c>
      <c r="AE140">
        <v>0</v>
      </c>
      <c r="AF140">
        <v>4587.76</v>
      </c>
      <c r="AG140">
        <v>4587.76</v>
      </c>
      <c r="AH140">
        <v>197552.79</v>
      </c>
      <c r="AI140">
        <v>192965.03</v>
      </c>
      <c r="AJ140">
        <v>21634896.558811009</v>
      </c>
      <c r="AK140">
        <v>13.75</v>
      </c>
      <c r="AL140">
        <v>0</v>
      </c>
      <c r="AM140">
        <v>0</v>
      </c>
      <c r="AN140">
        <v>0</v>
      </c>
      <c r="AO140">
        <v>0</v>
      </c>
      <c r="AP140">
        <v>0</v>
      </c>
      <c r="AQ140">
        <v>241480.10483855565</v>
      </c>
      <c r="AR140">
        <v>0</v>
      </c>
      <c r="AS140">
        <v>4486709.8377622021</v>
      </c>
      <c r="AT140">
        <v>2670942.9</v>
      </c>
      <c r="AU140">
        <v>0</v>
      </c>
      <c r="AV140">
        <v>0</v>
      </c>
    </row>
    <row r="141" spans="1:48" x14ac:dyDescent="0.25">
      <c r="A141">
        <v>2144</v>
      </c>
      <c r="B141" t="s">
        <v>4528</v>
      </c>
      <c r="C141" t="s">
        <v>46</v>
      </c>
      <c r="D141" t="s">
        <v>226</v>
      </c>
      <c r="E141">
        <v>2117</v>
      </c>
      <c r="F141">
        <v>824518</v>
      </c>
      <c r="G141">
        <v>0</v>
      </c>
      <c r="H141" s="70">
        <v>824518</v>
      </c>
      <c r="I141" s="74">
        <v>231.63</v>
      </c>
      <c r="J141">
        <v>1</v>
      </c>
      <c r="K141">
        <v>0</v>
      </c>
      <c r="L141">
        <v>21</v>
      </c>
      <c r="M141">
        <v>0</v>
      </c>
      <c r="N141">
        <v>0</v>
      </c>
      <c r="O141">
        <v>0</v>
      </c>
      <c r="P141">
        <v>0</v>
      </c>
      <c r="Q141">
        <v>0</v>
      </c>
      <c r="R141">
        <v>0</v>
      </c>
      <c r="S141">
        <v>0</v>
      </c>
      <c r="U141">
        <v>0</v>
      </c>
      <c r="V141">
        <v>0</v>
      </c>
      <c r="W141">
        <v>400.58499999999998</v>
      </c>
      <c r="X141">
        <v>0.66999999999999993</v>
      </c>
      <c r="Y141" s="71">
        <v>3195521.0174117177</v>
      </c>
      <c r="Z141">
        <v>105354.9</v>
      </c>
      <c r="AA141">
        <v>3300875.9174117176</v>
      </c>
      <c r="AB141">
        <v>8240.1385908401899</v>
      </c>
      <c r="AC141">
        <v>2476357.9174117176</v>
      </c>
      <c r="AD141">
        <v>3303281.200881789</v>
      </c>
      <c r="AE141">
        <v>6671</v>
      </c>
      <c r="AF141">
        <v>0</v>
      </c>
      <c r="AG141">
        <v>0</v>
      </c>
      <c r="AH141">
        <v>0</v>
      </c>
      <c r="AI141">
        <v>0</v>
      </c>
      <c r="AJ141">
        <v>3307546.9174117176</v>
      </c>
      <c r="AK141">
        <v>12.19</v>
      </c>
      <c r="AL141">
        <v>89.82</v>
      </c>
      <c r="AM141">
        <v>89.82</v>
      </c>
      <c r="AN141">
        <v>16785.212823259557</v>
      </c>
      <c r="AO141">
        <v>17238.123313036031</v>
      </c>
      <c r="AP141">
        <v>452.91</v>
      </c>
      <c r="AQ141">
        <v>21750.474108812599</v>
      </c>
      <c r="AR141">
        <v>0</v>
      </c>
      <c r="AS141">
        <v>682580.3634823435</v>
      </c>
      <c r="AT141">
        <v>400585</v>
      </c>
      <c r="AU141">
        <v>0</v>
      </c>
      <c r="AV141">
        <v>0</v>
      </c>
    </row>
    <row r="142" spans="1:48" x14ac:dyDescent="0.25">
      <c r="A142">
        <v>2145</v>
      </c>
      <c r="B142" t="s">
        <v>4529</v>
      </c>
      <c r="C142" t="s">
        <v>46</v>
      </c>
      <c r="D142" t="s">
        <v>158</v>
      </c>
      <c r="E142">
        <v>2117</v>
      </c>
      <c r="F142">
        <v>1280879</v>
      </c>
      <c r="G142">
        <v>0</v>
      </c>
      <c r="H142" s="70">
        <v>1280879</v>
      </c>
      <c r="I142" s="74">
        <v>731.17</v>
      </c>
      <c r="J142">
        <v>1</v>
      </c>
      <c r="K142">
        <v>0</v>
      </c>
      <c r="L142">
        <v>80.428700000000006</v>
      </c>
      <c r="M142">
        <v>0</v>
      </c>
      <c r="N142">
        <v>0</v>
      </c>
      <c r="O142">
        <v>0</v>
      </c>
      <c r="P142">
        <v>0.5</v>
      </c>
      <c r="Q142">
        <v>0</v>
      </c>
      <c r="R142">
        <v>0</v>
      </c>
      <c r="S142">
        <v>0</v>
      </c>
      <c r="U142">
        <v>0</v>
      </c>
      <c r="V142">
        <v>0</v>
      </c>
      <c r="W142">
        <v>993.98069999999996</v>
      </c>
      <c r="X142">
        <v>6.0000000000000497E-2</v>
      </c>
      <c r="Y142" s="71">
        <v>7902347.9521187423</v>
      </c>
      <c r="Z142">
        <v>178945.19999999998</v>
      </c>
      <c r="AA142">
        <v>8081293.1521187425</v>
      </c>
      <c r="AB142">
        <v>8130.2314543116809</v>
      </c>
      <c r="AC142">
        <v>6800414.1521187425</v>
      </c>
      <c r="AD142">
        <v>8087241.2860225467</v>
      </c>
      <c r="AE142">
        <v>0</v>
      </c>
      <c r="AF142">
        <v>49746.93</v>
      </c>
      <c r="AG142">
        <v>49746.93</v>
      </c>
      <c r="AH142">
        <v>12860.21</v>
      </c>
      <c r="AI142">
        <v>-36886.720000000001</v>
      </c>
      <c r="AJ142">
        <v>8131040.0821187422</v>
      </c>
      <c r="AK142">
        <v>6.19</v>
      </c>
      <c r="AL142">
        <v>178.24</v>
      </c>
      <c r="AM142">
        <v>178.24</v>
      </c>
      <c r="AN142">
        <v>35563.846977867346</v>
      </c>
      <c r="AO142">
        <v>34207.560669289051</v>
      </c>
      <c r="AP142">
        <v>-1356.29</v>
      </c>
      <c r="AQ142">
        <v>80915.79763217087</v>
      </c>
      <c r="AR142">
        <v>0</v>
      </c>
      <c r="AS142">
        <v>1654619.7124237486</v>
      </c>
      <c r="AT142">
        <v>993980.7</v>
      </c>
      <c r="AU142">
        <v>0</v>
      </c>
      <c r="AV142">
        <v>0</v>
      </c>
    </row>
    <row r="143" spans="1:48" x14ac:dyDescent="0.25">
      <c r="A143">
        <v>2146</v>
      </c>
      <c r="B143" t="s">
        <v>4530</v>
      </c>
      <c r="C143" t="s">
        <v>46</v>
      </c>
      <c r="D143" t="s">
        <v>246</v>
      </c>
      <c r="E143">
        <v>2117</v>
      </c>
      <c r="F143">
        <v>8906408</v>
      </c>
      <c r="G143">
        <v>0</v>
      </c>
      <c r="H143" s="70">
        <v>8906408</v>
      </c>
      <c r="I143" s="74">
        <v>5575.91</v>
      </c>
      <c r="J143">
        <v>1</v>
      </c>
      <c r="K143">
        <v>0</v>
      </c>
      <c r="L143">
        <v>613.3501</v>
      </c>
      <c r="M143">
        <v>47.2</v>
      </c>
      <c r="N143">
        <v>0</v>
      </c>
      <c r="O143">
        <v>0</v>
      </c>
      <c r="P143">
        <v>1.75</v>
      </c>
      <c r="Q143">
        <v>0</v>
      </c>
      <c r="R143">
        <v>0</v>
      </c>
      <c r="S143">
        <v>0</v>
      </c>
      <c r="U143">
        <v>0</v>
      </c>
      <c r="V143">
        <v>0</v>
      </c>
      <c r="W143">
        <v>7520.6151</v>
      </c>
      <c r="X143">
        <v>-1.5</v>
      </c>
      <c r="Y143" s="71">
        <v>59272402.85605792</v>
      </c>
      <c r="Z143">
        <v>2021231.0999999999</v>
      </c>
      <c r="AA143">
        <v>61293633.956057921</v>
      </c>
      <c r="AB143">
        <v>8150.0825585473613</v>
      </c>
      <c r="AC143">
        <v>52387225.956057921</v>
      </c>
      <c r="AD143">
        <v>61338248.568211712</v>
      </c>
      <c r="AE143">
        <v>0</v>
      </c>
      <c r="AF143">
        <v>9175.52</v>
      </c>
      <c r="AG143">
        <v>9175.52</v>
      </c>
      <c r="AH143">
        <v>50129.09</v>
      </c>
      <c r="AI143">
        <v>40953.57</v>
      </c>
      <c r="AJ143">
        <v>61302809.476057924</v>
      </c>
      <c r="AK143">
        <v>12.48</v>
      </c>
      <c r="AL143">
        <v>0</v>
      </c>
      <c r="AM143">
        <v>0</v>
      </c>
      <c r="AN143">
        <v>0</v>
      </c>
      <c r="AO143">
        <v>0</v>
      </c>
      <c r="AP143">
        <v>0</v>
      </c>
      <c r="AQ143">
        <v>599337.84611654887</v>
      </c>
      <c r="AR143">
        <v>0</v>
      </c>
      <c r="AS143">
        <v>12672998.829211585</v>
      </c>
      <c r="AT143">
        <v>7520615.0999999996</v>
      </c>
      <c r="AU143">
        <v>0</v>
      </c>
      <c r="AV143">
        <v>0</v>
      </c>
    </row>
    <row r="144" spans="1:48" x14ac:dyDescent="0.25">
      <c r="A144">
        <v>2147</v>
      </c>
      <c r="B144" t="s">
        <v>4531</v>
      </c>
      <c r="C144" t="s">
        <v>122</v>
      </c>
      <c r="D144" t="s">
        <v>157</v>
      </c>
      <c r="E144">
        <v>2200</v>
      </c>
      <c r="F144">
        <v>8353422</v>
      </c>
      <c r="G144">
        <v>0</v>
      </c>
      <c r="H144" s="70">
        <v>8353422</v>
      </c>
      <c r="I144" s="74">
        <v>2279.27</v>
      </c>
      <c r="J144">
        <v>1</v>
      </c>
      <c r="K144">
        <v>0</v>
      </c>
      <c r="L144">
        <v>250.71969999999999</v>
      </c>
      <c r="M144">
        <v>3.5</v>
      </c>
      <c r="N144">
        <v>0</v>
      </c>
      <c r="O144">
        <v>0</v>
      </c>
      <c r="P144">
        <v>3.75</v>
      </c>
      <c r="Q144">
        <v>0</v>
      </c>
      <c r="R144">
        <v>0</v>
      </c>
      <c r="S144">
        <v>0</v>
      </c>
      <c r="U144">
        <v>0</v>
      </c>
      <c r="V144">
        <v>0</v>
      </c>
      <c r="W144">
        <v>3097.6347000000001</v>
      </c>
      <c r="X144">
        <v>-0.63999999999999879</v>
      </c>
      <c r="Y144" s="71">
        <v>24531084.39932362</v>
      </c>
      <c r="Z144">
        <v>714714</v>
      </c>
      <c r="AA144">
        <v>25245798.39932362</v>
      </c>
      <c r="AB144">
        <v>8150.0244038858482</v>
      </c>
      <c r="AC144">
        <v>16892376.39932362</v>
      </c>
      <c r="AD144">
        <v>25264263.060168322</v>
      </c>
      <c r="AE144">
        <v>0</v>
      </c>
      <c r="AF144">
        <v>0</v>
      </c>
      <c r="AG144">
        <v>0</v>
      </c>
      <c r="AH144">
        <v>0</v>
      </c>
      <c r="AI144">
        <v>0</v>
      </c>
      <c r="AJ144">
        <v>25245798.39932362</v>
      </c>
      <c r="AK144">
        <v>10.69</v>
      </c>
      <c r="AL144">
        <v>612.80999999999995</v>
      </c>
      <c r="AM144">
        <v>612.80999999999995</v>
      </c>
      <c r="AN144">
        <v>114886.50737452417</v>
      </c>
      <c r="AO144">
        <v>117609.60084014262</v>
      </c>
      <c r="AP144">
        <v>2723.09</v>
      </c>
      <c r="AQ144">
        <v>191924.05954666575</v>
      </c>
      <c r="AR144">
        <v>0</v>
      </c>
      <c r="AS144">
        <v>5192102.479864724</v>
      </c>
      <c r="AT144">
        <v>3097634.7</v>
      </c>
      <c r="AU144">
        <v>0</v>
      </c>
      <c r="AV144">
        <v>0</v>
      </c>
    </row>
    <row r="145" spans="1:48" x14ac:dyDescent="0.25">
      <c r="A145">
        <v>3997</v>
      </c>
      <c r="B145" t="s">
        <v>4532</v>
      </c>
      <c r="C145" t="s">
        <v>122</v>
      </c>
      <c r="D145" t="s">
        <v>123</v>
      </c>
      <c r="E145">
        <v>2200</v>
      </c>
      <c r="F145">
        <v>828332</v>
      </c>
      <c r="G145">
        <v>0</v>
      </c>
      <c r="H145" s="70">
        <v>828332</v>
      </c>
      <c r="I145" s="74">
        <v>182.48</v>
      </c>
      <c r="J145">
        <v>1</v>
      </c>
      <c r="K145">
        <v>0</v>
      </c>
      <c r="L145">
        <v>20.072800000000001</v>
      </c>
      <c r="M145">
        <v>0.4</v>
      </c>
      <c r="N145">
        <v>0</v>
      </c>
      <c r="O145">
        <v>0</v>
      </c>
      <c r="P145">
        <v>0.25</v>
      </c>
      <c r="Q145">
        <v>0</v>
      </c>
      <c r="R145">
        <v>0</v>
      </c>
      <c r="S145">
        <v>0</v>
      </c>
      <c r="U145">
        <v>0</v>
      </c>
      <c r="V145">
        <v>0</v>
      </c>
      <c r="W145">
        <v>339.31779999999998</v>
      </c>
      <c r="X145">
        <v>-0.33999999999999986</v>
      </c>
      <c r="Y145" s="71">
        <v>2691652.4883989859</v>
      </c>
      <c r="Z145">
        <v>283830.3</v>
      </c>
      <c r="AA145">
        <v>2975482.7883989858</v>
      </c>
      <c r="AB145">
        <v>8769.0147360350275</v>
      </c>
      <c r="AC145">
        <v>2147150.7883989858</v>
      </c>
      <c r="AD145">
        <v>2977508.8076935695</v>
      </c>
      <c r="AE145">
        <v>0</v>
      </c>
      <c r="AF145">
        <v>0</v>
      </c>
      <c r="AG145">
        <v>0</v>
      </c>
      <c r="AH145">
        <v>0</v>
      </c>
      <c r="AI145">
        <v>0</v>
      </c>
      <c r="AJ145">
        <v>2975482.7883989858</v>
      </c>
      <c r="AK145">
        <v>0</v>
      </c>
      <c r="AL145">
        <v>0</v>
      </c>
      <c r="AM145">
        <v>0</v>
      </c>
      <c r="AN145">
        <v>0</v>
      </c>
      <c r="AO145">
        <v>0</v>
      </c>
      <c r="AP145">
        <v>0</v>
      </c>
      <c r="AQ145">
        <v>15252.920453334265</v>
      </c>
      <c r="AR145">
        <v>0</v>
      </c>
      <c r="AS145">
        <v>651862.61767979711</v>
      </c>
      <c r="AT145">
        <v>339317.8</v>
      </c>
      <c r="AU145">
        <v>0</v>
      </c>
      <c r="AV145">
        <v>0</v>
      </c>
    </row>
    <row r="146" spans="1:48" x14ac:dyDescent="0.25">
      <c r="A146">
        <v>2180</v>
      </c>
      <c r="B146" t="s">
        <v>4533</v>
      </c>
      <c r="C146" t="s">
        <v>48</v>
      </c>
      <c r="D146" t="s">
        <v>195</v>
      </c>
      <c r="E146">
        <v>2148</v>
      </c>
      <c r="F146">
        <v>247489920</v>
      </c>
      <c r="G146">
        <v>0</v>
      </c>
      <c r="H146" s="70">
        <v>247489920</v>
      </c>
      <c r="I146" s="74">
        <v>48439.07</v>
      </c>
      <c r="J146">
        <v>1</v>
      </c>
      <c r="K146">
        <v>0</v>
      </c>
      <c r="L146">
        <v>5328.2977000000001</v>
      </c>
      <c r="M146">
        <v>818</v>
      </c>
      <c r="N146">
        <v>0</v>
      </c>
      <c r="O146">
        <v>0</v>
      </c>
      <c r="P146">
        <v>105.5</v>
      </c>
      <c r="Q146">
        <v>0</v>
      </c>
      <c r="R146">
        <v>0</v>
      </c>
      <c r="S146">
        <v>0</v>
      </c>
      <c r="U146">
        <v>0</v>
      </c>
      <c r="V146">
        <v>0</v>
      </c>
      <c r="W146">
        <v>57823.212699999996</v>
      </c>
      <c r="X146">
        <v>-0.39999999999999858</v>
      </c>
      <c r="Y146" s="71">
        <v>458531842.92735833</v>
      </c>
      <c r="Z146">
        <v>18786622.399999999</v>
      </c>
      <c r="AA146">
        <v>477318465.32735831</v>
      </c>
      <c r="AB146">
        <v>8254.7897814636362</v>
      </c>
      <c r="AC146">
        <v>229828545.32735831</v>
      </c>
      <c r="AD146">
        <v>477663604.36925012</v>
      </c>
      <c r="AE146">
        <v>1062681</v>
      </c>
      <c r="AF146">
        <v>6193478.1200000001</v>
      </c>
      <c r="AG146">
        <v>6193478.1200000001</v>
      </c>
      <c r="AH146">
        <v>5301060.1500000004</v>
      </c>
      <c r="AI146">
        <v>-892417.97</v>
      </c>
      <c r="AJ146">
        <v>484574624.44735831</v>
      </c>
      <c r="AK146">
        <v>13.56</v>
      </c>
      <c r="AL146">
        <v>0</v>
      </c>
      <c r="AM146">
        <v>0</v>
      </c>
      <c r="AN146">
        <v>0</v>
      </c>
      <c r="AO146">
        <v>0</v>
      </c>
      <c r="AP146">
        <v>0</v>
      </c>
      <c r="AQ146">
        <v>5491519.9468052583</v>
      </c>
      <c r="AR146">
        <v>412468.82</v>
      </c>
      <c r="AS146">
        <v>100493765.77547166</v>
      </c>
      <c r="AT146">
        <v>57823212.699999996</v>
      </c>
      <c r="AU146">
        <v>412468.82</v>
      </c>
      <c r="AV146">
        <v>0</v>
      </c>
    </row>
    <row r="147" spans="1:48" x14ac:dyDescent="0.25">
      <c r="A147">
        <v>2181</v>
      </c>
      <c r="B147" t="s">
        <v>4534</v>
      </c>
      <c r="C147" t="s">
        <v>48</v>
      </c>
      <c r="D147" t="s">
        <v>183</v>
      </c>
      <c r="E147">
        <v>2148</v>
      </c>
      <c r="F147">
        <v>21222124</v>
      </c>
      <c r="G147">
        <v>0</v>
      </c>
      <c r="H147" s="70">
        <v>21222124</v>
      </c>
      <c r="I147" s="74">
        <v>3096.79</v>
      </c>
      <c r="J147">
        <v>1</v>
      </c>
      <c r="K147">
        <v>0</v>
      </c>
      <c r="L147">
        <v>340.64690000000002</v>
      </c>
      <c r="M147">
        <v>112.1</v>
      </c>
      <c r="N147">
        <v>0</v>
      </c>
      <c r="O147">
        <v>0</v>
      </c>
      <c r="P147">
        <v>3.5</v>
      </c>
      <c r="Q147">
        <v>0</v>
      </c>
      <c r="R147">
        <v>0</v>
      </c>
      <c r="S147">
        <v>0</v>
      </c>
      <c r="U147">
        <v>0</v>
      </c>
      <c r="V147">
        <v>0</v>
      </c>
      <c r="W147">
        <v>4019.9571000000001</v>
      </c>
      <c r="X147">
        <v>-1.0099999999999998</v>
      </c>
      <c r="Y147" s="71">
        <v>31769555.406930678</v>
      </c>
      <c r="Z147">
        <v>1322727.7</v>
      </c>
      <c r="AA147">
        <v>33092283.106930677</v>
      </c>
      <c r="AB147">
        <v>8231.9990695748165</v>
      </c>
      <c r="AC147">
        <v>11870159.106930677</v>
      </c>
      <c r="AD147">
        <v>33116196.198428258</v>
      </c>
      <c r="AE147">
        <v>50</v>
      </c>
      <c r="AF147">
        <v>606333.71</v>
      </c>
      <c r="AG147">
        <v>606333.71</v>
      </c>
      <c r="AH147">
        <v>420322.51</v>
      </c>
      <c r="AI147">
        <v>-186011.2</v>
      </c>
      <c r="AJ147">
        <v>33698666.816930674</v>
      </c>
      <c r="AK147">
        <v>0</v>
      </c>
      <c r="AL147">
        <v>0</v>
      </c>
      <c r="AM147">
        <v>0</v>
      </c>
      <c r="AN147">
        <v>0</v>
      </c>
      <c r="AO147">
        <v>0</v>
      </c>
      <c r="AP147">
        <v>0</v>
      </c>
      <c r="AQ147">
        <v>361984.7211749577</v>
      </c>
      <c r="AR147">
        <v>0</v>
      </c>
      <c r="AS147">
        <v>6967076.6633861354</v>
      </c>
      <c r="AT147">
        <v>4019957.1</v>
      </c>
      <c r="AU147">
        <v>0</v>
      </c>
      <c r="AV147">
        <v>0</v>
      </c>
    </row>
    <row r="148" spans="1:48" x14ac:dyDescent="0.25">
      <c r="A148">
        <v>2182</v>
      </c>
      <c r="B148" t="s">
        <v>4535</v>
      </c>
      <c r="C148" t="s">
        <v>48</v>
      </c>
      <c r="D148" t="s">
        <v>202</v>
      </c>
      <c r="E148">
        <v>2148</v>
      </c>
      <c r="F148">
        <v>28538047</v>
      </c>
      <c r="G148">
        <v>0</v>
      </c>
      <c r="H148" s="70">
        <v>28538047</v>
      </c>
      <c r="I148" s="74">
        <v>10923.36</v>
      </c>
      <c r="J148">
        <v>1</v>
      </c>
      <c r="K148">
        <v>0</v>
      </c>
      <c r="L148">
        <v>1201.5696</v>
      </c>
      <c r="M148">
        <v>296.39999999999998</v>
      </c>
      <c r="N148">
        <v>0</v>
      </c>
      <c r="O148">
        <v>0</v>
      </c>
      <c r="P148">
        <v>14</v>
      </c>
      <c r="Q148">
        <v>0</v>
      </c>
      <c r="R148">
        <v>0</v>
      </c>
      <c r="S148">
        <v>0</v>
      </c>
      <c r="U148">
        <v>0</v>
      </c>
      <c r="V148">
        <v>0</v>
      </c>
      <c r="W148">
        <v>14844.071</v>
      </c>
      <c r="X148">
        <v>1</v>
      </c>
      <c r="Y148" s="71">
        <v>118629458.64910755</v>
      </c>
      <c r="Z148">
        <v>5747430.5</v>
      </c>
      <c r="AA148">
        <v>124376889.14910755</v>
      </c>
      <c r="AB148">
        <v>8378.8934416379143</v>
      </c>
      <c r="AC148">
        <v>95838842.149107546</v>
      </c>
      <c r="AD148">
        <v>124466182.09207287</v>
      </c>
      <c r="AE148">
        <v>1281715</v>
      </c>
      <c r="AF148">
        <v>1963217.41</v>
      </c>
      <c r="AG148">
        <v>1963217.41</v>
      </c>
      <c r="AH148">
        <v>1271512.02</v>
      </c>
      <c r="AI148">
        <v>-691705.39</v>
      </c>
      <c r="AJ148">
        <v>127621821.55910754</v>
      </c>
      <c r="AK148">
        <v>14.51</v>
      </c>
      <c r="AL148">
        <v>0</v>
      </c>
      <c r="AM148">
        <v>0</v>
      </c>
      <c r="AN148">
        <v>0</v>
      </c>
      <c r="AO148">
        <v>0</v>
      </c>
      <c r="AP148">
        <v>0</v>
      </c>
      <c r="AQ148">
        <v>1274131.5920580616</v>
      </c>
      <c r="AR148">
        <v>76151771</v>
      </c>
      <c r="AS148">
        <v>26535509.333821509</v>
      </c>
      <c r="AT148">
        <v>14844071</v>
      </c>
      <c r="AU148">
        <v>14844071</v>
      </c>
      <c r="AV148">
        <v>61307700</v>
      </c>
    </row>
    <row r="149" spans="1:48" x14ac:dyDescent="0.25">
      <c r="A149">
        <v>2183</v>
      </c>
      <c r="B149" t="s">
        <v>4536</v>
      </c>
      <c r="C149" t="s">
        <v>48</v>
      </c>
      <c r="D149" t="s">
        <v>108</v>
      </c>
      <c r="E149">
        <v>2148</v>
      </c>
      <c r="F149">
        <v>31157022</v>
      </c>
      <c r="G149">
        <v>0</v>
      </c>
      <c r="H149" s="70">
        <v>31157022</v>
      </c>
      <c r="I149" s="74">
        <v>11820.84</v>
      </c>
      <c r="J149">
        <v>1</v>
      </c>
      <c r="K149">
        <v>0</v>
      </c>
      <c r="L149">
        <v>1300.2924</v>
      </c>
      <c r="M149">
        <v>41.7</v>
      </c>
      <c r="N149">
        <v>0</v>
      </c>
      <c r="O149">
        <v>0</v>
      </c>
      <c r="P149">
        <v>22.25</v>
      </c>
      <c r="Q149">
        <v>0</v>
      </c>
      <c r="R149">
        <v>0</v>
      </c>
      <c r="S149">
        <v>0</v>
      </c>
      <c r="U149">
        <v>0</v>
      </c>
      <c r="V149">
        <v>0</v>
      </c>
      <c r="W149">
        <v>14402.207899999999</v>
      </c>
      <c r="X149">
        <v>-0.21999999999999886</v>
      </c>
      <c r="Y149" s="71">
        <v>114322418.29575209</v>
      </c>
      <c r="Z149">
        <v>5089016.8</v>
      </c>
      <c r="AA149">
        <v>119411435.09575209</v>
      </c>
      <c r="AB149">
        <v>8291.1895123908125</v>
      </c>
      <c r="AC149">
        <v>88254413.09575209</v>
      </c>
      <c r="AD149">
        <v>119497486.1094951</v>
      </c>
      <c r="AE149">
        <v>0</v>
      </c>
      <c r="AF149">
        <v>871674.7</v>
      </c>
      <c r="AG149">
        <v>871674.7</v>
      </c>
      <c r="AH149">
        <v>907539.76</v>
      </c>
      <c r="AI149">
        <v>35865.06</v>
      </c>
      <c r="AJ149">
        <v>120283109.79575209</v>
      </c>
      <c r="AK149">
        <v>13.33</v>
      </c>
      <c r="AL149">
        <v>0</v>
      </c>
      <c r="AM149">
        <v>0</v>
      </c>
      <c r="AN149">
        <v>0</v>
      </c>
      <c r="AO149">
        <v>0</v>
      </c>
      <c r="AP149">
        <v>0</v>
      </c>
      <c r="AQ149">
        <v>1351842.7197283162</v>
      </c>
      <c r="AR149">
        <v>0</v>
      </c>
      <c r="AS149">
        <v>25081598.33115042</v>
      </c>
      <c r="AT149">
        <v>14402207.899999999</v>
      </c>
      <c r="AU149">
        <v>0</v>
      </c>
      <c r="AV149">
        <v>0</v>
      </c>
    </row>
    <row r="150" spans="1:48" x14ac:dyDescent="0.25">
      <c r="A150">
        <v>2185</v>
      </c>
      <c r="B150" t="s">
        <v>4537</v>
      </c>
      <c r="C150" t="s">
        <v>48</v>
      </c>
      <c r="D150" t="s">
        <v>49</v>
      </c>
      <c r="E150">
        <v>2148</v>
      </c>
      <c r="F150">
        <v>13586425</v>
      </c>
      <c r="G150">
        <v>0</v>
      </c>
      <c r="H150" s="70">
        <v>13586425</v>
      </c>
      <c r="I150" s="74">
        <v>6033.22</v>
      </c>
      <c r="J150">
        <v>1</v>
      </c>
      <c r="K150">
        <v>0</v>
      </c>
      <c r="L150">
        <v>663.65419999999995</v>
      </c>
      <c r="M150">
        <v>66.8</v>
      </c>
      <c r="N150">
        <v>0</v>
      </c>
      <c r="O150">
        <v>0</v>
      </c>
      <c r="P150">
        <v>10.75</v>
      </c>
      <c r="Q150">
        <v>0</v>
      </c>
      <c r="R150">
        <v>0</v>
      </c>
      <c r="S150">
        <v>0</v>
      </c>
      <c r="U150">
        <v>0</v>
      </c>
      <c r="V150">
        <v>0</v>
      </c>
      <c r="W150">
        <v>7857.2833000000001</v>
      </c>
      <c r="X150">
        <v>0.82000000000000028</v>
      </c>
      <c r="Y150" s="71">
        <v>62730655.816735394</v>
      </c>
      <c r="Z150">
        <v>2243035.1999999997</v>
      </c>
      <c r="AA150">
        <v>64973691.016735397</v>
      </c>
      <c r="AB150">
        <v>8269.2310479291737</v>
      </c>
      <c r="AC150">
        <v>51387266.016735397</v>
      </c>
      <c r="AD150">
        <v>65020908.671909809</v>
      </c>
      <c r="AE150">
        <v>0</v>
      </c>
      <c r="AF150">
        <v>794979.71</v>
      </c>
      <c r="AG150">
        <v>794979.71</v>
      </c>
      <c r="AH150">
        <v>932864.23</v>
      </c>
      <c r="AI150">
        <v>137884.51999999999</v>
      </c>
      <c r="AJ150">
        <v>65768670.726735398</v>
      </c>
      <c r="AK150">
        <v>13.19</v>
      </c>
      <c r="AL150">
        <v>0</v>
      </c>
      <c r="AM150">
        <v>0</v>
      </c>
      <c r="AN150">
        <v>0</v>
      </c>
      <c r="AO150">
        <v>0</v>
      </c>
      <c r="AP150">
        <v>0</v>
      </c>
      <c r="AQ150">
        <v>696895.37121115346</v>
      </c>
      <c r="AR150">
        <v>0</v>
      </c>
      <c r="AS150">
        <v>13629918.089347079</v>
      </c>
      <c r="AT150">
        <v>7857283.2999999998</v>
      </c>
      <c r="AU150">
        <v>0</v>
      </c>
      <c r="AV150">
        <v>0</v>
      </c>
    </row>
    <row r="151" spans="1:48" x14ac:dyDescent="0.25">
      <c r="A151">
        <v>2186</v>
      </c>
      <c r="B151" t="s">
        <v>4538</v>
      </c>
      <c r="C151" t="s">
        <v>48</v>
      </c>
      <c r="D151" t="s">
        <v>63</v>
      </c>
      <c r="E151">
        <v>2148</v>
      </c>
      <c r="F151">
        <v>1995080</v>
      </c>
      <c r="G151">
        <v>0</v>
      </c>
      <c r="H151" s="70">
        <v>1995080</v>
      </c>
      <c r="I151" s="74">
        <v>1215.03</v>
      </c>
      <c r="J151">
        <v>1</v>
      </c>
      <c r="K151">
        <v>0</v>
      </c>
      <c r="L151">
        <v>133.6533</v>
      </c>
      <c r="M151">
        <v>0.4</v>
      </c>
      <c r="N151">
        <v>0</v>
      </c>
      <c r="O151">
        <v>0</v>
      </c>
      <c r="P151">
        <v>0.5</v>
      </c>
      <c r="Q151">
        <v>0</v>
      </c>
      <c r="R151">
        <v>0</v>
      </c>
      <c r="S151">
        <v>0</v>
      </c>
      <c r="U151">
        <v>0</v>
      </c>
      <c r="V151">
        <v>0</v>
      </c>
      <c r="W151">
        <v>1377.2963999999999</v>
      </c>
      <c r="X151">
        <v>-2.0999999999999996</v>
      </c>
      <c r="Y151" s="71">
        <v>10818431.788829558</v>
      </c>
      <c r="Z151">
        <v>532837.19999999995</v>
      </c>
      <c r="AA151">
        <v>11351268.988829557</v>
      </c>
      <c r="AB151">
        <v>8241.7038110529847</v>
      </c>
      <c r="AC151">
        <v>9356188.9888295569</v>
      </c>
      <c r="AD151">
        <v>11359412.072543288</v>
      </c>
      <c r="AE151">
        <v>0</v>
      </c>
      <c r="AF151">
        <v>84873.59</v>
      </c>
      <c r="AG151">
        <v>84873.59</v>
      </c>
      <c r="AH151">
        <v>72891.13</v>
      </c>
      <c r="AI151">
        <v>-11982.46</v>
      </c>
      <c r="AJ151">
        <v>11436142.578829557</v>
      </c>
      <c r="AK151">
        <v>13.55</v>
      </c>
      <c r="AL151">
        <v>0</v>
      </c>
      <c r="AM151">
        <v>0</v>
      </c>
      <c r="AN151">
        <v>0</v>
      </c>
      <c r="AO151">
        <v>0</v>
      </c>
      <c r="AP151">
        <v>0</v>
      </c>
      <c r="AQ151">
        <v>138456.75721178687</v>
      </c>
      <c r="AR151">
        <v>0</v>
      </c>
      <c r="AS151">
        <v>2391399.4637659113</v>
      </c>
      <c r="AT151">
        <v>1377296.4</v>
      </c>
      <c r="AU151">
        <v>0</v>
      </c>
      <c r="AV151">
        <v>0</v>
      </c>
    </row>
    <row r="152" spans="1:48" x14ac:dyDescent="0.25">
      <c r="A152">
        <v>2187</v>
      </c>
      <c r="B152" t="s">
        <v>4539</v>
      </c>
      <c r="C152" t="s">
        <v>48</v>
      </c>
      <c r="D152" t="s">
        <v>73</v>
      </c>
      <c r="E152">
        <v>2148</v>
      </c>
      <c r="F152">
        <v>16791129</v>
      </c>
      <c r="G152">
        <v>0</v>
      </c>
      <c r="H152" s="70">
        <v>16791129</v>
      </c>
      <c r="I152" s="74">
        <v>9975.44</v>
      </c>
      <c r="J152">
        <v>1</v>
      </c>
      <c r="K152">
        <v>0</v>
      </c>
      <c r="L152">
        <v>1097.2983999999999</v>
      </c>
      <c r="M152">
        <v>29</v>
      </c>
      <c r="N152">
        <v>0</v>
      </c>
      <c r="O152">
        <v>0</v>
      </c>
      <c r="P152">
        <v>14.25</v>
      </c>
      <c r="Q152">
        <v>0</v>
      </c>
      <c r="R152">
        <v>0</v>
      </c>
      <c r="S152">
        <v>0</v>
      </c>
      <c r="U152">
        <v>0</v>
      </c>
      <c r="V152">
        <v>0</v>
      </c>
      <c r="W152">
        <v>13313.4311</v>
      </c>
      <c r="X152">
        <v>0.99000000000000021</v>
      </c>
      <c r="Y152" s="71">
        <v>106391155.52691214</v>
      </c>
      <c r="Z152">
        <v>4170772.9</v>
      </c>
      <c r="AA152">
        <v>110561928.42691214</v>
      </c>
      <c r="AB152">
        <v>8304.5405497995289</v>
      </c>
      <c r="AC152">
        <v>93770799.426912144</v>
      </c>
      <c r="AD152">
        <v>110642009.54243489</v>
      </c>
      <c r="AE152">
        <v>0</v>
      </c>
      <c r="AF152">
        <v>922209.35</v>
      </c>
      <c r="AG152">
        <v>922209.35</v>
      </c>
      <c r="AH152">
        <v>764952.18</v>
      </c>
      <c r="AI152">
        <v>-157257.17000000001</v>
      </c>
      <c r="AJ152">
        <v>111484137.77691214</v>
      </c>
      <c r="AK152">
        <v>11.49</v>
      </c>
      <c r="AL152">
        <v>0</v>
      </c>
      <c r="AM152">
        <v>0</v>
      </c>
      <c r="AN152">
        <v>0</v>
      </c>
      <c r="AO152">
        <v>0</v>
      </c>
      <c r="AP152">
        <v>0</v>
      </c>
      <c r="AQ152">
        <v>1183233.3802994355</v>
      </c>
      <c r="AR152">
        <v>0</v>
      </c>
      <c r="AS152">
        <v>23099530.701382432</v>
      </c>
      <c r="AT152">
        <v>13313431.1</v>
      </c>
      <c r="AU152">
        <v>0</v>
      </c>
      <c r="AV152">
        <v>0</v>
      </c>
    </row>
    <row r="153" spans="1:48" x14ac:dyDescent="0.25">
      <c r="A153">
        <v>2188</v>
      </c>
      <c r="B153" t="s">
        <v>4540</v>
      </c>
      <c r="C153" t="s">
        <v>48</v>
      </c>
      <c r="D153" t="s">
        <v>204</v>
      </c>
      <c r="E153">
        <v>2148</v>
      </c>
      <c r="F153">
        <v>2753942</v>
      </c>
      <c r="G153">
        <v>0</v>
      </c>
      <c r="H153" s="70">
        <v>2753942</v>
      </c>
      <c r="I153" s="74">
        <v>571.62</v>
      </c>
      <c r="J153">
        <v>1</v>
      </c>
      <c r="K153">
        <v>0</v>
      </c>
      <c r="L153">
        <v>50</v>
      </c>
      <c r="M153">
        <v>0</v>
      </c>
      <c r="N153">
        <v>0</v>
      </c>
      <c r="O153">
        <v>0</v>
      </c>
      <c r="P153">
        <v>0</v>
      </c>
      <c r="Q153">
        <v>0</v>
      </c>
      <c r="R153">
        <v>0</v>
      </c>
      <c r="S153">
        <v>0</v>
      </c>
      <c r="U153">
        <v>0</v>
      </c>
      <c r="V153">
        <v>0</v>
      </c>
      <c r="W153">
        <v>714.99</v>
      </c>
      <c r="X153">
        <v>1.3900000000000006</v>
      </c>
      <c r="Y153" s="71">
        <v>5726302.1407666244</v>
      </c>
      <c r="Z153">
        <v>123825.79999999999</v>
      </c>
      <c r="AA153">
        <v>5850127.9407666242</v>
      </c>
      <c r="AB153">
        <v>8182.111555079965</v>
      </c>
      <c r="AC153">
        <v>3096185.9407666242</v>
      </c>
      <c r="AD153">
        <v>5854438.1549097244</v>
      </c>
      <c r="AE153">
        <v>0</v>
      </c>
      <c r="AF153">
        <v>0</v>
      </c>
      <c r="AG153">
        <v>0</v>
      </c>
      <c r="AH153">
        <v>0</v>
      </c>
      <c r="AI153">
        <v>0</v>
      </c>
      <c r="AJ153">
        <v>5850127.9407666242</v>
      </c>
      <c r="AK153">
        <v>12.7</v>
      </c>
      <c r="AL153">
        <v>202.48</v>
      </c>
      <c r="AM153">
        <v>202.48</v>
      </c>
      <c r="AN153">
        <v>38438.610188160819</v>
      </c>
      <c r="AO153">
        <v>38859.666092446401</v>
      </c>
      <c r="AP153">
        <v>421.06</v>
      </c>
      <c r="AQ153">
        <v>64499.134414309425</v>
      </c>
      <c r="AR153">
        <v>0</v>
      </c>
      <c r="AS153">
        <v>1194790.7481533249</v>
      </c>
      <c r="AT153">
        <v>714990</v>
      </c>
      <c r="AU153">
        <v>0</v>
      </c>
      <c r="AV153">
        <v>0</v>
      </c>
    </row>
    <row r="154" spans="1:48" x14ac:dyDescent="0.25">
      <c r="A154">
        <v>2190</v>
      </c>
      <c r="B154" t="s">
        <v>4541</v>
      </c>
      <c r="C154" t="s">
        <v>54</v>
      </c>
      <c r="D154" t="s">
        <v>72</v>
      </c>
      <c r="E154">
        <v>2117</v>
      </c>
      <c r="F154">
        <v>7658536</v>
      </c>
      <c r="G154">
        <v>0</v>
      </c>
      <c r="H154" s="70">
        <v>7658536</v>
      </c>
      <c r="I154" s="74">
        <v>3209.16</v>
      </c>
      <c r="J154">
        <v>1</v>
      </c>
      <c r="K154">
        <v>0</v>
      </c>
      <c r="L154">
        <v>353.00760000000002</v>
      </c>
      <c r="M154">
        <v>73.400000000000006</v>
      </c>
      <c r="N154">
        <v>0</v>
      </c>
      <c r="O154">
        <v>0</v>
      </c>
      <c r="P154">
        <v>6.25</v>
      </c>
      <c r="Q154">
        <v>0</v>
      </c>
      <c r="R154">
        <v>0</v>
      </c>
      <c r="S154">
        <v>0</v>
      </c>
      <c r="U154">
        <v>0</v>
      </c>
      <c r="V154">
        <v>0</v>
      </c>
      <c r="W154">
        <v>3850.9276</v>
      </c>
      <c r="X154">
        <v>-0.38999999999999879</v>
      </c>
      <c r="Y154" s="71">
        <v>30539141.011548836</v>
      </c>
      <c r="Z154">
        <v>1269507.3999999999</v>
      </c>
      <c r="AA154">
        <v>31808648.411548834</v>
      </c>
      <c r="AB154">
        <v>8259.9964776145971</v>
      </c>
      <c r="AC154">
        <v>24150112.411548834</v>
      </c>
      <c r="AD154">
        <v>31831635.364432268</v>
      </c>
      <c r="AE154">
        <v>0</v>
      </c>
      <c r="AF154">
        <v>458776.16</v>
      </c>
      <c r="AG154">
        <v>458776.16</v>
      </c>
      <c r="AH154">
        <v>368250.19</v>
      </c>
      <c r="AI154">
        <v>-90525.97</v>
      </c>
      <c r="AJ154">
        <v>32267424.571548834</v>
      </c>
      <c r="AK154">
        <v>10.77</v>
      </c>
      <c r="AL154">
        <v>0</v>
      </c>
      <c r="AM154">
        <v>0</v>
      </c>
      <c r="AN154">
        <v>0</v>
      </c>
      <c r="AO154">
        <v>0</v>
      </c>
      <c r="AP154">
        <v>0</v>
      </c>
      <c r="AQ154">
        <v>346477.2403726785</v>
      </c>
      <c r="AR154">
        <v>0</v>
      </c>
      <c r="AS154">
        <v>6689281.2003097674</v>
      </c>
      <c r="AT154">
        <v>3850927.6</v>
      </c>
      <c r="AU154">
        <v>0</v>
      </c>
      <c r="AV154">
        <v>0</v>
      </c>
    </row>
    <row r="155" spans="1:48" x14ac:dyDescent="0.25">
      <c r="A155">
        <v>2191</v>
      </c>
      <c r="B155" t="s">
        <v>4542</v>
      </c>
      <c r="C155" t="s">
        <v>54</v>
      </c>
      <c r="D155" t="s">
        <v>55</v>
      </c>
      <c r="E155">
        <v>2117</v>
      </c>
      <c r="F155">
        <v>6996880</v>
      </c>
      <c r="G155">
        <v>0</v>
      </c>
      <c r="H155" s="70">
        <v>6996880</v>
      </c>
      <c r="I155" s="74">
        <v>3208.65</v>
      </c>
      <c r="J155">
        <v>1</v>
      </c>
      <c r="K155">
        <v>0</v>
      </c>
      <c r="L155">
        <v>351</v>
      </c>
      <c r="M155">
        <v>0</v>
      </c>
      <c r="N155">
        <v>0</v>
      </c>
      <c r="O155">
        <v>0</v>
      </c>
      <c r="P155">
        <v>4</v>
      </c>
      <c r="Q155">
        <v>0</v>
      </c>
      <c r="R155">
        <v>0</v>
      </c>
      <c r="S155">
        <v>0</v>
      </c>
      <c r="U155">
        <v>0</v>
      </c>
      <c r="V155">
        <v>0</v>
      </c>
      <c r="W155">
        <v>3939.6025</v>
      </c>
      <c r="X155">
        <v>-0.33000000000000007</v>
      </c>
      <c r="Y155" s="71">
        <v>31252799.295189541</v>
      </c>
      <c r="Z155">
        <v>1108280.5999999999</v>
      </c>
      <c r="AA155">
        <v>32361079.895189542</v>
      </c>
      <c r="AB155">
        <v>8214.3007816625013</v>
      </c>
      <c r="AC155">
        <v>25364199.895189542</v>
      </c>
      <c r="AD155">
        <v>32384604.021968428</v>
      </c>
      <c r="AE155">
        <v>0</v>
      </c>
      <c r="AF155">
        <v>1009307.55</v>
      </c>
      <c r="AG155">
        <v>1009307.55</v>
      </c>
      <c r="AH155">
        <v>587978.92000000004</v>
      </c>
      <c r="AI155">
        <v>-421328.63</v>
      </c>
      <c r="AJ155">
        <v>33370387.445189543</v>
      </c>
      <c r="AK155">
        <v>13.14</v>
      </c>
      <c r="AL155">
        <v>0</v>
      </c>
      <c r="AM155">
        <v>0</v>
      </c>
      <c r="AN155">
        <v>0</v>
      </c>
      <c r="AO155">
        <v>0</v>
      </c>
      <c r="AP155">
        <v>0</v>
      </c>
      <c r="AQ155">
        <v>367863.14757442666</v>
      </c>
      <c r="AR155">
        <v>0</v>
      </c>
      <c r="AS155">
        <v>6811467.8830379089</v>
      </c>
      <c r="AT155">
        <v>3939602.5</v>
      </c>
      <c r="AU155">
        <v>0</v>
      </c>
      <c r="AV155">
        <v>0</v>
      </c>
    </row>
    <row r="156" spans="1:48" x14ac:dyDescent="0.25">
      <c r="A156">
        <v>2192</v>
      </c>
      <c r="B156" t="s">
        <v>4543</v>
      </c>
      <c r="C156" t="s">
        <v>54</v>
      </c>
      <c r="D156" t="s">
        <v>185</v>
      </c>
      <c r="E156">
        <v>2117</v>
      </c>
      <c r="F156">
        <v>552414</v>
      </c>
      <c r="G156">
        <v>0</v>
      </c>
      <c r="H156" s="70">
        <v>552414</v>
      </c>
      <c r="I156" s="74">
        <v>311.97000000000003</v>
      </c>
      <c r="J156">
        <v>1</v>
      </c>
      <c r="K156">
        <v>0</v>
      </c>
      <c r="L156">
        <v>33</v>
      </c>
      <c r="M156">
        <v>0</v>
      </c>
      <c r="N156">
        <v>0</v>
      </c>
      <c r="O156">
        <v>0</v>
      </c>
      <c r="P156">
        <v>1.25</v>
      </c>
      <c r="Q156">
        <v>0</v>
      </c>
      <c r="R156">
        <v>0</v>
      </c>
      <c r="S156">
        <v>0</v>
      </c>
      <c r="U156">
        <v>0</v>
      </c>
      <c r="V156">
        <v>0</v>
      </c>
      <c r="W156">
        <v>456.27</v>
      </c>
      <c r="X156">
        <v>1.5</v>
      </c>
      <c r="Y156" s="71">
        <v>3656448.7849444537</v>
      </c>
      <c r="Z156">
        <v>85175.299999999988</v>
      </c>
      <c r="AA156">
        <v>3741624.0849444536</v>
      </c>
      <c r="AB156">
        <v>8200.4604399685577</v>
      </c>
      <c r="AC156">
        <v>3189210.0849444536</v>
      </c>
      <c r="AD156">
        <v>3744376.3108799644</v>
      </c>
      <c r="AE156">
        <v>0</v>
      </c>
      <c r="AF156">
        <v>0</v>
      </c>
      <c r="AG156">
        <v>0</v>
      </c>
      <c r="AH156">
        <v>0</v>
      </c>
      <c r="AI156">
        <v>0</v>
      </c>
      <c r="AJ156">
        <v>3741624.0849444536</v>
      </c>
      <c r="AK156">
        <v>13.1</v>
      </c>
      <c r="AL156">
        <v>95.46</v>
      </c>
      <c r="AM156">
        <v>95.46</v>
      </c>
      <c r="AN156">
        <v>17435.817128747029</v>
      </c>
      <c r="AO156">
        <v>18320.543881790465</v>
      </c>
      <c r="AP156">
        <v>884.73</v>
      </c>
      <c r="AQ156">
        <v>34738.94392466604</v>
      </c>
      <c r="AR156">
        <v>0</v>
      </c>
      <c r="AS156">
        <v>765359.8769888907</v>
      </c>
      <c r="AT156">
        <v>456270</v>
      </c>
      <c r="AU156">
        <v>0</v>
      </c>
      <c r="AV156">
        <v>0</v>
      </c>
    </row>
    <row r="157" spans="1:48" x14ac:dyDescent="0.25">
      <c r="A157">
        <v>2193</v>
      </c>
      <c r="B157" t="s">
        <v>4544</v>
      </c>
      <c r="C157" t="s">
        <v>54</v>
      </c>
      <c r="D157" t="s">
        <v>94</v>
      </c>
      <c r="E157">
        <v>2117</v>
      </c>
      <c r="F157">
        <v>406989</v>
      </c>
      <c r="G157">
        <v>0</v>
      </c>
      <c r="H157" s="70">
        <v>406989</v>
      </c>
      <c r="I157" s="74">
        <v>194.53</v>
      </c>
      <c r="J157">
        <v>1</v>
      </c>
      <c r="K157">
        <v>0</v>
      </c>
      <c r="L157">
        <v>21.398299999999999</v>
      </c>
      <c r="M157">
        <v>7.3</v>
      </c>
      <c r="N157">
        <v>0</v>
      </c>
      <c r="O157">
        <v>0</v>
      </c>
      <c r="P157">
        <v>0.25</v>
      </c>
      <c r="Q157">
        <v>0</v>
      </c>
      <c r="R157">
        <v>0</v>
      </c>
      <c r="S157">
        <v>0</v>
      </c>
      <c r="U157">
        <v>0</v>
      </c>
      <c r="V157">
        <v>0</v>
      </c>
      <c r="W157">
        <v>381.8349</v>
      </c>
      <c r="X157">
        <v>-7.06</v>
      </c>
      <c r="Y157" s="71">
        <v>2915627.4214338637</v>
      </c>
      <c r="Z157">
        <v>67036.899999999994</v>
      </c>
      <c r="AA157">
        <v>2982664.3214338636</v>
      </c>
      <c r="AB157">
        <v>7811.3978618346928</v>
      </c>
      <c r="AC157">
        <v>2575675.3214338636</v>
      </c>
      <c r="AD157">
        <v>2984858.927697897</v>
      </c>
      <c r="AE157">
        <v>0</v>
      </c>
      <c r="AF157">
        <v>0</v>
      </c>
      <c r="AG157">
        <v>0</v>
      </c>
      <c r="AH157">
        <v>0</v>
      </c>
      <c r="AI157">
        <v>0</v>
      </c>
      <c r="AJ157">
        <v>2982664.3214338636</v>
      </c>
      <c r="AK157">
        <v>13.32</v>
      </c>
      <c r="AL157">
        <v>75.22</v>
      </c>
      <c r="AM157">
        <v>75.22</v>
      </c>
      <c r="AN157">
        <v>14519.445503567733</v>
      </c>
      <c r="AO157">
        <v>14436.112620870299</v>
      </c>
      <c r="AP157">
        <v>-83.33</v>
      </c>
      <c r="AQ157">
        <v>23557.44586173143</v>
      </c>
      <c r="AR157">
        <v>90619.8</v>
      </c>
      <c r="AS157">
        <v>609940.24428677268</v>
      </c>
      <c r="AT157">
        <v>381834.9</v>
      </c>
      <c r="AU157">
        <v>90619.8</v>
      </c>
      <c r="AV157">
        <v>0</v>
      </c>
    </row>
    <row r="158" spans="1:48" x14ac:dyDescent="0.25">
      <c r="A158">
        <v>2195</v>
      </c>
      <c r="B158" t="s">
        <v>4545</v>
      </c>
      <c r="C158" t="s">
        <v>212</v>
      </c>
      <c r="D158" t="s">
        <v>213</v>
      </c>
      <c r="E158">
        <v>2004</v>
      </c>
      <c r="F158">
        <v>1730804</v>
      </c>
      <c r="G158">
        <v>0</v>
      </c>
      <c r="H158" s="70">
        <v>1730804</v>
      </c>
      <c r="I158" s="74">
        <v>264.58999999999997</v>
      </c>
      <c r="J158">
        <v>1</v>
      </c>
      <c r="K158">
        <v>0</v>
      </c>
      <c r="L158">
        <v>29.104900000000001</v>
      </c>
      <c r="M158">
        <v>3.5</v>
      </c>
      <c r="N158">
        <v>0</v>
      </c>
      <c r="O158">
        <v>0</v>
      </c>
      <c r="P158">
        <v>0.25</v>
      </c>
      <c r="Q158">
        <v>0</v>
      </c>
      <c r="R158">
        <v>0</v>
      </c>
      <c r="S158">
        <v>0</v>
      </c>
      <c r="U158">
        <v>0</v>
      </c>
      <c r="V158">
        <v>0</v>
      </c>
      <c r="W158">
        <v>429.06990000000002</v>
      </c>
      <c r="X158">
        <v>2.0200000000000014</v>
      </c>
      <c r="Y158" s="71">
        <v>3448324.3577906103</v>
      </c>
      <c r="Z158">
        <v>332690.40000000002</v>
      </c>
      <c r="AA158">
        <v>3781014.7577906102</v>
      </c>
      <c r="AB158">
        <v>8812.1183932748718</v>
      </c>
      <c r="AC158">
        <v>2050210.7577906102</v>
      </c>
      <c r="AD158">
        <v>3783610.3275058605</v>
      </c>
      <c r="AE158">
        <v>0</v>
      </c>
      <c r="AF158">
        <v>0</v>
      </c>
      <c r="AG158">
        <v>0</v>
      </c>
      <c r="AH158">
        <v>0</v>
      </c>
      <c r="AI158">
        <v>0</v>
      </c>
      <c r="AJ158">
        <v>3781014.7577906102</v>
      </c>
      <c r="AK158">
        <v>13.23</v>
      </c>
      <c r="AL158">
        <v>80.459999999999994</v>
      </c>
      <c r="AM158">
        <v>80.459999999999994</v>
      </c>
      <c r="AN158">
        <v>13878.297656008861</v>
      </c>
      <c r="AO158">
        <v>15441.765773401014</v>
      </c>
      <c r="AP158">
        <v>1563.47</v>
      </c>
      <c r="AQ158">
        <v>20101.2</v>
      </c>
      <c r="AR158">
        <v>0</v>
      </c>
      <c r="AS158">
        <v>822741.03155812202</v>
      </c>
      <c r="AT158">
        <v>429069.9</v>
      </c>
      <c r="AU158">
        <v>0</v>
      </c>
      <c r="AV158">
        <v>0</v>
      </c>
    </row>
    <row r="159" spans="1:48" x14ac:dyDescent="0.25">
      <c r="A159">
        <v>2197</v>
      </c>
      <c r="B159" t="s">
        <v>4546</v>
      </c>
      <c r="C159" t="s">
        <v>161</v>
      </c>
      <c r="D159" t="s">
        <v>233</v>
      </c>
      <c r="E159">
        <v>2230</v>
      </c>
      <c r="F159">
        <v>14460284</v>
      </c>
      <c r="G159">
        <v>0</v>
      </c>
      <c r="H159" s="70">
        <v>14460284</v>
      </c>
      <c r="I159" s="74">
        <v>2216.87</v>
      </c>
      <c r="J159">
        <v>1</v>
      </c>
      <c r="K159">
        <v>0</v>
      </c>
      <c r="L159">
        <v>243.85570000000001</v>
      </c>
      <c r="M159">
        <v>13.2</v>
      </c>
      <c r="N159">
        <v>0</v>
      </c>
      <c r="O159">
        <v>0</v>
      </c>
      <c r="P159">
        <v>2</v>
      </c>
      <c r="Q159">
        <v>0</v>
      </c>
      <c r="R159">
        <v>0</v>
      </c>
      <c r="S159">
        <v>0</v>
      </c>
      <c r="U159">
        <v>0</v>
      </c>
      <c r="V159">
        <v>0</v>
      </c>
      <c r="W159">
        <v>2655.2606999999998</v>
      </c>
      <c r="X159">
        <v>-1.2599999999999998</v>
      </c>
      <c r="Y159" s="71">
        <v>20955106.479263153</v>
      </c>
      <c r="Z159">
        <v>1005395.9999999999</v>
      </c>
      <c r="AA159">
        <v>21960502.479263153</v>
      </c>
      <c r="AB159">
        <v>8270.5635944761107</v>
      </c>
      <c r="AC159">
        <v>7500218.4792631529</v>
      </c>
      <c r="AD159">
        <v>21976275.484965049</v>
      </c>
      <c r="AE159">
        <v>0</v>
      </c>
      <c r="AF159">
        <v>91755.23</v>
      </c>
      <c r="AG159">
        <v>91755.23</v>
      </c>
      <c r="AH159">
        <v>59889.14</v>
      </c>
      <c r="AI159">
        <v>-31866.09</v>
      </c>
      <c r="AJ159">
        <v>22052257.709263153</v>
      </c>
      <c r="AK159">
        <v>13</v>
      </c>
      <c r="AL159">
        <v>0</v>
      </c>
      <c r="AM159">
        <v>0</v>
      </c>
      <c r="AN159">
        <v>0</v>
      </c>
      <c r="AO159">
        <v>0</v>
      </c>
      <c r="AP159">
        <v>0</v>
      </c>
      <c r="AQ159">
        <v>211051.77428375467</v>
      </c>
      <c r="AR159">
        <v>58791.12</v>
      </c>
      <c r="AS159">
        <v>4605157.5238526305</v>
      </c>
      <c r="AT159">
        <v>2655260.6999999997</v>
      </c>
      <c r="AU159">
        <v>58791.12</v>
      </c>
      <c r="AV159">
        <v>0</v>
      </c>
    </row>
    <row r="160" spans="1:48" x14ac:dyDescent="0.25">
      <c r="A160">
        <v>2198</v>
      </c>
      <c r="B160" t="s">
        <v>4547</v>
      </c>
      <c r="C160" t="s">
        <v>161</v>
      </c>
      <c r="D160" t="s">
        <v>162</v>
      </c>
      <c r="E160">
        <v>2230</v>
      </c>
      <c r="F160">
        <v>14756676</v>
      </c>
      <c r="G160">
        <v>-6050068.7529632188</v>
      </c>
      <c r="H160" s="70">
        <v>8706607.2470367812</v>
      </c>
      <c r="I160" s="74">
        <v>783.7</v>
      </c>
      <c r="J160">
        <v>1</v>
      </c>
      <c r="K160">
        <v>0</v>
      </c>
      <c r="L160">
        <v>86.206999999999994</v>
      </c>
      <c r="M160">
        <v>24.2</v>
      </c>
      <c r="N160">
        <v>0</v>
      </c>
      <c r="O160">
        <v>0</v>
      </c>
      <c r="P160">
        <v>1.75</v>
      </c>
      <c r="Q160">
        <v>0</v>
      </c>
      <c r="R160">
        <v>0</v>
      </c>
      <c r="S160">
        <v>0</v>
      </c>
      <c r="U160">
        <v>0</v>
      </c>
      <c r="V160">
        <v>0</v>
      </c>
      <c r="W160">
        <v>1030.6595</v>
      </c>
      <c r="X160">
        <v>-0.46999999999999886</v>
      </c>
      <c r="Y160" s="71">
        <v>8169833.2470367812</v>
      </c>
      <c r="Z160">
        <v>536774</v>
      </c>
      <c r="AA160">
        <v>8706607.2470367812</v>
      </c>
      <c r="AB160">
        <v>8447.6078152258633</v>
      </c>
      <c r="AC160">
        <v>0</v>
      </c>
      <c r="AD160">
        <v>8712756.7183609456</v>
      </c>
      <c r="AE160">
        <v>0</v>
      </c>
      <c r="AF160">
        <v>0</v>
      </c>
      <c r="AG160">
        <v>0</v>
      </c>
      <c r="AH160">
        <v>0</v>
      </c>
      <c r="AI160">
        <v>0</v>
      </c>
      <c r="AJ160">
        <v>8706607.2470367812</v>
      </c>
      <c r="AK160">
        <v>17.239999999999998</v>
      </c>
      <c r="AL160">
        <v>211.77</v>
      </c>
      <c r="AM160">
        <v>211.77</v>
      </c>
      <c r="AN160">
        <v>40267.489151551468</v>
      </c>
      <c r="AO160">
        <v>40642.589334242271</v>
      </c>
      <c r="AP160">
        <v>375.1</v>
      </c>
      <c r="AQ160">
        <v>74586.483608552066</v>
      </c>
      <c r="AR160">
        <v>1.0900000000000001</v>
      </c>
      <c r="AS160">
        <v>1848676.2494073564</v>
      </c>
      <c r="AT160">
        <v>1030659.5</v>
      </c>
      <c r="AU160">
        <v>1.0900000000000001</v>
      </c>
      <c r="AV160">
        <v>0</v>
      </c>
    </row>
    <row r="161" spans="1:48" x14ac:dyDescent="0.25">
      <c r="A161">
        <v>2199</v>
      </c>
      <c r="B161" t="s">
        <v>4548</v>
      </c>
      <c r="C161" t="s">
        <v>161</v>
      </c>
      <c r="D161" t="s">
        <v>163</v>
      </c>
      <c r="E161">
        <v>2230</v>
      </c>
      <c r="F161">
        <v>8016306</v>
      </c>
      <c r="G161">
        <v>-2165177.7885135822</v>
      </c>
      <c r="H161" s="70">
        <v>5851128.2114864178</v>
      </c>
      <c r="I161" s="74">
        <v>485.48</v>
      </c>
      <c r="J161">
        <v>1</v>
      </c>
      <c r="K161">
        <v>0</v>
      </c>
      <c r="L161">
        <v>53.402799999999999</v>
      </c>
      <c r="M161">
        <v>6.8</v>
      </c>
      <c r="N161">
        <v>0</v>
      </c>
      <c r="O161">
        <v>0</v>
      </c>
      <c r="P161">
        <v>0.25</v>
      </c>
      <c r="Q161">
        <v>0</v>
      </c>
      <c r="R161">
        <v>0</v>
      </c>
      <c r="S161">
        <v>0</v>
      </c>
      <c r="U161">
        <v>0</v>
      </c>
      <c r="V161">
        <v>0</v>
      </c>
      <c r="W161">
        <v>684.64530000000002</v>
      </c>
      <c r="X161">
        <v>1.1000000000000014</v>
      </c>
      <c r="Y161" s="71">
        <v>5474507.2114864178</v>
      </c>
      <c r="Z161">
        <v>376621</v>
      </c>
      <c r="AA161">
        <v>5851128.2114864178</v>
      </c>
      <c r="AB161">
        <v>8546.2183286534182</v>
      </c>
      <c r="AC161">
        <v>0</v>
      </c>
      <c r="AD161">
        <v>5855248.8984200442</v>
      </c>
      <c r="AE161">
        <v>0</v>
      </c>
      <c r="AF161">
        <v>0</v>
      </c>
      <c r="AG161">
        <v>0</v>
      </c>
      <c r="AH161">
        <v>0</v>
      </c>
      <c r="AI161">
        <v>0</v>
      </c>
      <c r="AJ161">
        <v>5851128.2114864178</v>
      </c>
      <c r="AK161">
        <v>12.44</v>
      </c>
      <c r="AL161">
        <v>152.47999999999999</v>
      </c>
      <c r="AM161">
        <v>152.47999999999999</v>
      </c>
      <c r="AN161">
        <v>27758.486603603444</v>
      </c>
      <c r="AO161">
        <v>29263.739064481564</v>
      </c>
      <c r="AP161">
        <v>1505.25</v>
      </c>
      <c r="AQ161">
        <v>45243.586287786042</v>
      </c>
      <c r="AR161">
        <v>0</v>
      </c>
      <c r="AS161">
        <v>1245549.8422972837</v>
      </c>
      <c r="AT161">
        <v>684645.3</v>
      </c>
      <c r="AU161">
        <v>0</v>
      </c>
      <c r="AV161">
        <v>0</v>
      </c>
    </row>
    <row r="162" spans="1:48" x14ac:dyDescent="0.25">
      <c r="A162">
        <v>2201</v>
      </c>
      <c r="B162" t="s">
        <v>4549</v>
      </c>
      <c r="C162" t="s">
        <v>23</v>
      </c>
      <c r="D162" t="s">
        <v>114</v>
      </c>
      <c r="E162">
        <v>2200</v>
      </c>
      <c r="F162">
        <v>662516</v>
      </c>
      <c r="G162">
        <v>0</v>
      </c>
      <c r="H162" s="70">
        <v>662516</v>
      </c>
      <c r="I162" s="74">
        <v>183.22</v>
      </c>
      <c r="J162">
        <v>1</v>
      </c>
      <c r="K162">
        <v>0</v>
      </c>
      <c r="L162">
        <v>20.154199999999999</v>
      </c>
      <c r="M162">
        <v>0</v>
      </c>
      <c r="N162">
        <v>0</v>
      </c>
      <c r="O162">
        <v>0</v>
      </c>
      <c r="P162">
        <v>0</v>
      </c>
      <c r="Q162">
        <v>0</v>
      </c>
      <c r="R162">
        <v>0</v>
      </c>
      <c r="S162">
        <v>0</v>
      </c>
      <c r="U162">
        <v>0</v>
      </c>
      <c r="V162">
        <v>0</v>
      </c>
      <c r="W162">
        <v>331.8365</v>
      </c>
      <c r="X162">
        <v>-0.77999999999999936</v>
      </c>
      <c r="Y162" s="71">
        <v>2625860.0618357458</v>
      </c>
      <c r="Z162">
        <v>72575.299999999988</v>
      </c>
      <c r="AA162">
        <v>2698435.3618357456</v>
      </c>
      <c r="AB162">
        <v>8131.8220323434753</v>
      </c>
      <c r="AC162">
        <v>2035919.3618357456</v>
      </c>
      <c r="AD162">
        <v>2700411.8588661333</v>
      </c>
      <c r="AE162">
        <v>0</v>
      </c>
      <c r="AF162">
        <v>0</v>
      </c>
      <c r="AG162">
        <v>0</v>
      </c>
      <c r="AH162">
        <v>0</v>
      </c>
      <c r="AI162">
        <v>0</v>
      </c>
      <c r="AJ162">
        <v>2698435.3618357456</v>
      </c>
      <c r="AK162">
        <v>14.18</v>
      </c>
      <c r="AL162">
        <v>46.53</v>
      </c>
      <c r="AM162">
        <v>46.53</v>
      </c>
      <c r="AN162">
        <v>10012.497654798433</v>
      </c>
      <c r="AO162">
        <v>8929.9696922240764</v>
      </c>
      <c r="AP162">
        <v>-1082.53</v>
      </c>
      <c r="AQ162">
        <v>18622.903628817341</v>
      </c>
      <c r="AR162">
        <v>0</v>
      </c>
      <c r="AS162">
        <v>554202.13236714911</v>
      </c>
      <c r="AT162">
        <v>331836.5</v>
      </c>
      <c r="AU162">
        <v>0</v>
      </c>
      <c r="AV162">
        <v>0</v>
      </c>
    </row>
    <row r="163" spans="1:48" x14ac:dyDescent="0.25">
      <c r="A163">
        <v>2202</v>
      </c>
      <c r="B163" t="s">
        <v>4550</v>
      </c>
      <c r="C163" t="s">
        <v>23</v>
      </c>
      <c r="D163" t="s">
        <v>188</v>
      </c>
      <c r="E163">
        <v>2200</v>
      </c>
      <c r="F163">
        <v>624170</v>
      </c>
      <c r="G163">
        <v>0</v>
      </c>
      <c r="H163" s="70">
        <v>624170</v>
      </c>
      <c r="I163" s="74">
        <v>314.85000000000002</v>
      </c>
      <c r="J163">
        <v>1</v>
      </c>
      <c r="K163">
        <v>0</v>
      </c>
      <c r="L163">
        <v>34.633499999999998</v>
      </c>
      <c r="M163">
        <v>0.2</v>
      </c>
      <c r="N163">
        <v>0</v>
      </c>
      <c r="O163">
        <v>0</v>
      </c>
      <c r="P163">
        <v>0.5</v>
      </c>
      <c r="Q163">
        <v>0</v>
      </c>
      <c r="R163">
        <v>0</v>
      </c>
      <c r="S163">
        <v>0</v>
      </c>
      <c r="U163">
        <v>0</v>
      </c>
      <c r="V163">
        <v>0</v>
      </c>
      <c r="W163">
        <v>486.28230000000002</v>
      </c>
      <c r="X163">
        <v>-0.10999999999999943</v>
      </c>
      <c r="Y163" s="71">
        <v>3862392.7630660394</v>
      </c>
      <c r="Z163">
        <v>130733.4</v>
      </c>
      <c r="AA163">
        <v>3993126.1630660393</v>
      </c>
      <c r="AB163">
        <v>8211.5391883809862</v>
      </c>
      <c r="AC163">
        <v>3368956.1630660393</v>
      </c>
      <c r="AD163">
        <v>3996033.4039877253</v>
      </c>
      <c r="AE163">
        <v>0</v>
      </c>
      <c r="AF163">
        <v>0</v>
      </c>
      <c r="AG163">
        <v>0</v>
      </c>
      <c r="AH163">
        <v>0</v>
      </c>
      <c r="AI163">
        <v>0</v>
      </c>
      <c r="AJ163">
        <v>3993126.1630660393</v>
      </c>
      <c r="AK163">
        <v>12.84</v>
      </c>
      <c r="AL163">
        <v>105.86</v>
      </c>
      <c r="AM163">
        <v>105.86</v>
      </c>
      <c r="AN163">
        <v>20930.923979156454</v>
      </c>
      <c r="AO163">
        <v>20316.49670360715</v>
      </c>
      <c r="AP163">
        <v>-614.42999999999995</v>
      </c>
      <c r="AQ163">
        <v>33086.127785325865</v>
      </c>
      <c r="AR163">
        <v>0</v>
      </c>
      <c r="AS163">
        <v>824771.91261320794</v>
      </c>
      <c r="AT163">
        <v>486282.30000000005</v>
      </c>
      <c r="AU163">
        <v>0</v>
      </c>
      <c r="AV163">
        <v>0</v>
      </c>
    </row>
    <row r="164" spans="1:48" x14ac:dyDescent="0.25">
      <c r="A164">
        <v>2203</v>
      </c>
      <c r="B164" t="s">
        <v>4551</v>
      </c>
      <c r="C164" t="s">
        <v>23</v>
      </c>
      <c r="D164" t="s">
        <v>87</v>
      </c>
      <c r="E164">
        <v>2200</v>
      </c>
      <c r="F164">
        <v>567541</v>
      </c>
      <c r="G164">
        <v>0</v>
      </c>
      <c r="H164" s="70">
        <v>567541</v>
      </c>
      <c r="I164" s="74">
        <v>278.24</v>
      </c>
      <c r="J164">
        <v>1</v>
      </c>
      <c r="K164">
        <v>0</v>
      </c>
      <c r="L164">
        <v>30.606400000000001</v>
      </c>
      <c r="M164">
        <v>1.7</v>
      </c>
      <c r="N164">
        <v>0</v>
      </c>
      <c r="O164">
        <v>0</v>
      </c>
      <c r="P164">
        <v>0.25</v>
      </c>
      <c r="Q164">
        <v>0</v>
      </c>
      <c r="R164">
        <v>0</v>
      </c>
      <c r="S164">
        <v>0</v>
      </c>
      <c r="U164">
        <v>0</v>
      </c>
      <c r="V164">
        <v>0</v>
      </c>
      <c r="W164">
        <v>445.07060000000001</v>
      </c>
      <c r="X164">
        <v>-2.0399999999999991</v>
      </c>
      <c r="Y164" s="71">
        <v>3497133.8499533669</v>
      </c>
      <c r="Z164">
        <v>73887.799999999988</v>
      </c>
      <c r="AA164">
        <v>3571021.6499533667</v>
      </c>
      <c r="AB164">
        <v>8023.4948117295698</v>
      </c>
      <c r="AC164">
        <v>3003480.6499533667</v>
      </c>
      <c r="AD164">
        <v>3573653.958799432</v>
      </c>
      <c r="AE164">
        <v>0</v>
      </c>
      <c r="AF164">
        <v>0</v>
      </c>
      <c r="AG164">
        <v>0</v>
      </c>
      <c r="AH164">
        <v>0</v>
      </c>
      <c r="AI164">
        <v>0</v>
      </c>
      <c r="AJ164">
        <v>3571021.6499533667</v>
      </c>
      <c r="AK164">
        <v>13.27</v>
      </c>
      <c r="AL164">
        <v>77.150000000000006</v>
      </c>
      <c r="AM164">
        <v>77.150000000000006</v>
      </c>
      <c r="AN164">
        <v>16359.672216472696</v>
      </c>
      <c r="AO164">
        <v>14806.515404149744</v>
      </c>
      <c r="AP164">
        <v>-1553.16</v>
      </c>
      <c r="AQ164">
        <v>29828.790365783894</v>
      </c>
      <c r="AR164">
        <v>0</v>
      </c>
      <c r="AS164">
        <v>728981.8899906734</v>
      </c>
      <c r="AT164">
        <v>445070.60000000003</v>
      </c>
      <c r="AU164">
        <v>0</v>
      </c>
      <c r="AV164">
        <v>0</v>
      </c>
    </row>
    <row r="165" spans="1:48" x14ac:dyDescent="0.25">
      <c r="A165">
        <v>2204</v>
      </c>
      <c r="B165" t="s">
        <v>4552</v>
      </c>
      <c r="C165" t="s">
        <v>23</v>
      </c>
      <c r="D165" t="s">
        <v>236</v>
      </c>
      <c r="E165">
        <v>2200</v>
      </c>
      <c r="F165">
        <v>2689984</v>
      </c>
      <c r="G165">
        <v>0</v>
      </c>
      <c r="H165" s="70">
        <v>2689984</v>
      </c>
      <c r="I165" s="74">
        <v>1356.93</v>
      </c>
      <c r="J165">
        <v>1</v>
      </c>
      <c r="K165">
        <v>0</v>
      </c>
      <c r="L165">
        <v>131</v>
      </c>
      <c r="M165">
        <v>0</v>
      </c>
      <c r="N165">
        <v>0</v>
      </c>
      <c r="O165">
        <v>0</v>
      </c>
      <c r="P165">
        <v>1.25</v>
      </c>
      <c r="Q165">
        <v>0</v>
      </c>
      <c r="R165">
        <v>0</v>
      </c>
      <c r="S165">
        <v>0</v>
      </c>
      <c r="U165">
        <v>0</v>
      </c>
      <c r="V165">
        <v>0</v>
      </c>
      <c r="W165">
        <v>1750.4475</v>
      </c>
      <c r="X165">
        <v>-2.5</v>
      </c>
      <c r="Y165" s="71">
        <v>13718555.921511604</v>
      </c>
      <c r="Z165">
        <v>347141.19999999995</v>
      </c>
      <c r="AA165">
        <v>14065697.121511603</v>
      </c>
      <c r="AB165">
        <v>8035.4864236211615</v>
      </c>
      <c r="AC165">
        <v>11375713.121511603</v>
      </c>
      <c r="AD165">
        <v>14076023.142092118</v>
      </c>
      <c r="AE165">
        <v>0</v>
      </c>
      <c r="AF165">
        <v>0</v>
      </c>
      <c r="AG165">
        <v>0</v>
      </c>
      <c r="AH165">
        <v>0</v>
      </c>
      <c r="AI165">
        <v>0</v>
      </c>
      <c r="AJ165">
        <v>14065697.121511603</v>
      </c>
      <c r="AK165">
        <v>10.08</v>
      </c>
      <c r="AL165">
        <v>0</v>
      </c>
      <c r="AM165">
        <v>0</v>
      </c>
      <c r="AN165">
        <v>0</v>
      </c>
      <c r="AO165">
        <v>0</v>
      </c>
      <c r="AP165">
        <v>0</v>
      </c>
      <c r="AQ165">
        <v>135536.57907105438</v>
      </c>
      <c r="AR165">
        <v>0</v>
      </c>
      <c r="AS165">
        <v>2882567.6643023207</v>
      </c>
      <c r="AT165">
        <v>1750447.5</v>
      </c>
      <c r="AU165">
        <v>0</v>
      </c>
      <c r="AV165">
        <v>0</v>
      </c>
    </row>
    <row r="166" spans="1:48" x14ac:dyDescent="0.25">
      <c r="A166">
        <v>2205</v>
      </c>
      <c r="B166" t="s">
        <v>4553</v>
      </c>
      <c r="C166" t="s">
        <v>23</v>
      </c>
      <c r="D166" t="s">
        <v>152</v>
      </c>
      <c r="E166">
        <v>2200</v>
      </c>
      <c r="F166">
        <v>3323881</v>
      </c>
      <c r="G166">
        <v>0</v>
      </c>
      <c r="H166" s="70">
        <v>3323881</v>
      </c>
      <c r="I166" s="74">
        <v>1713.36</v>
      </c>
      <c r="J166">
        <v>1</v>
      </c>
      <c r="K166">
        <v>0</v>
      </c>
      <c r="L166">
        <v>188.46960000000001</v>
      </c>
      <c r="M166">
        <v>1.5</v>
      </c>
      <c r="N166">
        <v>0</v>
      </c>
      <c r="O166">
        <v>0</v>
      </c>
      <c r="P166">
        <v>2.5</v>
      </c>
      <c r="Q166">
        <v>0</v>
      </c>
      <c r="R166">
        <v>0</v>
      </c>
      <c r="S166">
        <v>0</v>
      </c>
      <c r="U166">
        <v>0</v>
      </c>
      <c r="V166">
        <v>0</v>
      </c>
      <c r="W166">
        <v>2186.8683000000001</v>
      </c>
      <c r="X166">
        <v>-1.7199999999999989</v>
      </c>
      <c r="Y166" s="71">
        <v>17214174.671868794</v>
      </c>
      <c r="Z166">
        <v>623014.69999999995</v>
      </c>
      <c r="AA166">
        <v>17837189.371868793</v>
      </c>
      <c r="AB166">
        <v>8156.4991233668679</v>
      </c>
      <c r="AC166">
        <v>14513308.371868793</v>
      </c>
      <c r="AD166">
        <v>17850146.56087289</v>
      </c>
      <c r="AE166">
        <v>0</v>
      </c>
      <c r="AF166">
        <v>0</v>
      </c>
      <c r="AG166">
        <v>0</v>
      </c>
      <c r="AH166">
        <v>0</v>
      </c>
      <c r="AI166">
        <v>0</v>
      </c>
      <c r="AJ166">
        <v>17837189.371868793</v>
      </c>
      <c r="AK166">
        <v>9.7899999999999991</v>
      </c>
      <c r="AL166">
        <v>0</v>
      </c>
      <c r="AM166">
        <v>0</v>
      </c>
      <c r="AN166">
        <v>0</v>
      </c>
      <c r="AO166">
        <v>0</v>
      </c>
      <c r="AP166">
        <v>0</v>
      </c>
      <c r="AQ166">
        <v>173361.01554234533</v>
      </c>
      <c r="AR166">
        <v>0</v>
      </c>
      <c r="AS166">
        <v>3692040.8143737586</v>
      </c>
      <c r="AT166">
        <v>2186868.3000000003</v>
      </c>
      <c r="AU166">
        <v>0</v>
      </c>
      <c r="AV166">
        <v>0</v>
      </c>
    </row>
    <row r="167" spans="1:48" x14ac:dyDescent="0.25">
      <c r="A167">
        <v>2206</v>
      </c>
      <c r="B167" t="s">
        <v>4554</v>
      </c>
      <c r="C167" t="s">
        <v>23</v>
      </c>
      <c r="D167" t="s">
        <v>115</v>
      </c>
      <c r="E167">
        <v>2200</v>
      </c>
      <c r="F167">
        <v>9876120</v>
      </c>
      <c r="G167">
        <v>0</v>
      </c>
      <c r="H167" s="70">
        <v>9876120</v>
      </c>
      <c r="I167" s="74">
        <v>5680.18</v>
      </c>
      <c r="J167">
        <v>1</v>
      </c>
      <c r="K167">
        <v>0</v>
      </c>
      <c r="L167">
        <v>624.81979999999999</v>
      </c>
      <c r="M167">
        <v>3.6</v>
      </c>
      <c r="N167">
        <v>0</v>
      </c>
      <c r="O167">
        <v>0</v>
      </c>
      <c r="P167">
        <v>5.75</v>
      </c>
      <c r="Q167">
        <v>0</v>
      </c>
      <c r="R167">
        <v>0</v>
      </c>
      <c r="S167">
        <v>0</v>
      </c>
      <c r="U167">
        <v>0</v>
      </c>
      <c r="V167">
        <v>0</v>
      </c>
      <c r="W167">
        <v>7048.6747999999998</v>
      </c>
      <c r="X167">
        <v>-1.8899999999999988</v>
      </c>
      <c r="Y167" s="71">
        <v>55431512.473628521</v>
      </c>
      <c r="Z167">
        <v>1137896.8999999999</v>
      </c>
      <c r="AA167">
        <v>56569409.373628519</v>
      </c>
      <c r="AB167">
        <v>8025.5382719072986</v>
      </c>
      <c r="AC167">
        <v>46693289.373628519</v>
      </c>
      <c r="AD167">
        <v>56611132.92980212</v>
      </c>
      <c r="AE167">
        <v>0</v>
      </c>
      <c r="AF167">
        <v>41289.85</v>
      </c>
      <c r="AG167">
        <v>41289.85</v>
      </c>
      <c r="AH167">
        <v>40105.58</v>
      </c>
      <c r="AI167">
        <v>-1184.27</v>
      </c>
      <c r="AJ167">
        <v>56610699.223628521</v>
      </c>
      <c r="AK167">
        <v>11.13</v>
      </c>
      <c r="AL167">
        <v>0</v>
      </c>
      <c r="AM167">
        <v>0</v>
      </c>
      <c r="AN167">
        <v>0</v>
      </c>
      <c r="AO167">
        <v>0</v>
      </c>
      <c r="AP167">
        <v>0</v>
      </c>
      <c r="AQ167">
        <v>572303.62029719981</v>
      </c>
      <c r="AR167">
        <v>0</v>
      </c>
      <c r="AS167">
        <v>11549482.370725704</v>
      </c>
      <c r="AT167">
        <v>7048674.7999999998</v>
      </c>
      <c r="AU167">
        <v>0</v>
      </c>
      <c r="AV167">
        <v>0</v>
      </c>
    </row>
    <row r="168" spans="1:48" x14ac:dyDescent="0.25">
      <c r="A168">
        <v>2207</v>
      </c>
      <c r="B168" t="s">
        <v>4555</v>
      </c>
      <c r="C168" t="s">
        <v>23</v>
      </c>
      <c r="D168" t="s">
        <v>184</v>
      </c>
      <c r="E168">
        <v>2200</v>
      </c>
      <c r="F168">
        <v>6429924</v>
      </c>
      <c r="G168">
        <v>0</v>
      </c>
      <c r="H168" s="70">
        <v>6429924</v>
      </c>
      <c r="I168" s="74">
        <v>3074.47</v>
      </c>
      <c r="J168">
        <v>1</v>
      </c>
      <c r="K168">
        <v>0</v>
      </c>
      <c r="L168">
        <v>338.19170000000003</v>
      </c>
      <c r="M168">
        <v>45.6</v>
      </c>
      <c r="N168">
        <v>0</v>
      </c>
      <c r="O168">
        <v>0</v>
      </c>
      <c r="P168">
        <v>5</v>
      </c>
      <c r="Q168">
        <v>0</v>
      </c>
      <c r="R168">
        <v>0</v>
      </c>
      <c r="S168">
        <v>0</v>
      </c>
      <c r="U168">
        <v>0</v>
      </c>
      <c r="V168">
        <v>0</v>
      </c>
      <c r="W168">
        <v>3615.4459000000002</v>
      </c>
      <c r="X168">
        <v>3.7100000000000009</v>
      </c>
      <c r="Y168" s="71">
        <v>29326188.059778024</v>
      </c>
      <c r="Z168">
        <v>873875.79999999993</v>
      </c>
      <c r="AA168">
        <v>30200063.859778024</v>
      </c>
      <c r="AB168">
        <v>8353.0675593231863</v>
      </c>
      <c r="AC168">
        <v>23770139.859778024</v>
      </c>
      <c r="AD168">
        <v>30222137.817356788</v>
      </c>
      <c r="AE168">
        <v>0</v>
      </c>
      <c r="AF168">
        <v>0</v>
      </c>
      <c r="AG168">
        <v>0</v>
      </c>
      <c r="AH168">
        <v>0</v>
      </c>
      <c r="AI168">
        <v>0</v>
      </c>
      <c r="AJ168">
        <v>30200063.859778024</v>
      </c>
      <c r="AK168">
        <v>14.48</v>
      </c>
      <c r="AL168">
        <v>0</v>
      </c>
      <c r="AM168">
        <v>0</v>
      </c>
      <c r="AN168">
        <v>0</v>
      </c>
      <c r="AO168">
        <v>0</v>
      </c>
      <c r="AP168">
        <v>0</v>
      </c>
      <c r="AQ168">
        <v>312327.12691298197</v>
      </c>
      <c r="AR168">
        <v>269488.90999999997</v>
      </c>
      <c r="AS168">
        <v>6214787.9319556057</v>
      </c>
      <c r="AT168">
        <v>3615445.9000000004</v>
      </c>
      <c r="AU168">
        <v>269488.90999999997</v>
      </c>
      <c r="AV168">
        <v>0</v>
      </c>
    </row>
    <row r="169" spans="1:48" x14ac:dyDescent="0.25">
      <c r="A169">
        <v>2208</v>
      </c>
      <c r="B169" t="s">
        <v>4556</v>
      </c>
      <c r="C169" t="s">
        <v>23</v>
      </c>
      <c r="D169" t="s">
        <v>24</v>
      </c>
      <c r="E169">
        <v>2200</v>
      </c>
      <c r="F169">
        <v>1407348</v>
      </c>
      <c r="G169">
        <v>0</v>
      </c>
      <c r="H169" s="70">
        <v>1407348</v>
      </c>
      <c r="I169" s="74">
        <v>584.48</v>
      </c>
      <c r="J169">
        <v>1</v>
      </c>
      <c r="K169">
        <v>0</v>
      </c>
      <c r="L169">
        <v>64.2928</v>
      </c>
      <c r="M169">
        <v>1</v>
      </c>
      <c r="N169">
        <v>0</v>
      </c>
      <c r="O169">
        <v>0</v>
      </c>
      <c r="P169">
        <v>1.5</v>
      </c>
      <c r="Q169">
        <v>0</v>
      </c>
      <c r="R169">
        <v>0</v>
      </c>
      <c r="S169">
        <v>0</v>
      </c>
      <c r="U169">
        <v>0</v>
      </c>
      <c r="V169">
        <v>0</v>
      </c>
      <c r="W169">
        <v>759.03279999999995</v>
      </c>
      <c r="X169">
        <v>2.34</v>
      </c>
      <c r="Y169" s="71">
        <v>6110875.6256518299</v>
      </c>
      <c r="Z169">
        <v>206870.3</v>
      </c>
      <c r="AA169">
        <v>6317745.9256518297</v>
      </c>
      <c r="AB169">
        <v>8323.4162287213803</v>
      </c>
      <c r="AC169">
        <v>4910397.9256518297</v>
      </c>
      <c r="AD169">
        <v>6322345.6100381799</v>
      </c>
      <c r="AE169">
        <v>0</v>
      </c>
      <c r="AF169">
        <v>34408.21</v>
      </c>
      <c r="AG169">
        <v>34408.21</v>
      </c>
      <c r="AH169">
        <v>22865.11</v>
      </c>
      <c r="AI169">
        <v>-11543.1</v>
      </c>
      <c r="AJ169">
        <v>6352154.1356518297</v>
      </c>
      <c r="AK169">
        <v>13.02</v>
      </c>
      <c r="AL169">
        <v>179.22</v>
      </c>
      <c r="AM169">
        <v>179.22</v>
      </c>
      <c r="AN169">
        <v>31743.43797471419</v>
      </c>
      <c r="AO169">
        <v>34395.640839037158</v>
      </c>
      <c r="AP169">
        <v>2652.2</v>
      </c>
      <c r="AQ169">
        <v>57455.360403517348</v>
      </c>
      <c r="AR169">
        <v>0</v>
      </c>
      <c r="AS169">
        <v>1309496.2671303661</v>
      </c>
      <c r="AT169">
        <v>759032.79999999993</v>
      </c>
      <c r="AU169">
        <v>0</v>
      </c>
      <c r="AV169">
        <v>0</v>
      </c>
    </row>
    <row r="170" spans="1:48" x14ac:dyDescent="0.25">
      <c r="A170">
        <v>2209</v>
      </c>
      <c r="B170" t="s">
        <v>4557</v>
      </c>
      <c r="C170" t="s">
        <v>23</v>
      </c>
      <c r="D170" t="s">
        <v>227</v>
      </c>
      <c r="E170">
        <v>2200</v>
      </c>
      <c r="F170">
        <v>1247893</v>
      </c>
      <c r="G170">
        <v>0</v>
      </c>
      <c r="H170" s="70">
        <v>1247893</v>
      </c>
      <c r="I170" s="74">
        <v>479.34</v>
      </c>
      <c r="J170">
        <v>1</v>
      </c>
      <c r="K170">
        <v>0</v>
      </c>
      <c r="L170">
        <v>52.727400000000003</v>
      </c>
      <c r="M170">
        <v>0.1</v>
      </c>
      <c r="N170">
        <v>0</v>
      </c>
      <c r="O170">
        <v>0</v>
      </c>
      <c r="P170">
        <v>1.25</v>
      </c>
      <c r="Q170">
        <v>0</v>
      </c>
      <c r="R170">
        <v>0</v>
      </c>
      <c r="S170">
        <v>0</v>
      </c>
      <c r="U170">
        <v>0</v>
      </c>
      <c r="V170">
        <v>0</v>
      </c>
      <c r="W170">
        <v>660.10490000000004</v>
      </c>
      <c r="X170">
        <v>-4.5799999999999992</v>
      </c>
      <c r="Y170" s="71">
        <v>5112731.8302078424</v>
      </c>
      <c r="Z170">
        <v>158375.69999999998</v>
      </c>
      <c r="AA170">
        <v>5271107.5302078426</v>
      </c>
      <c r="AB170">
        <v>7985.2573889511232</v>
      </c>
      <c r="AC170">
        <v>4023214.5302078426</v>
      </c>
      <c r="AD170">
        <v>5274955.9071363937</v>
      </c>
      <c r="AE170">
        <v>0</v>
      </c>
      <c r="AF170">
        <v>0</v>
      </c>
      <c r="AG170">
        <v>0</v>
      </c>
      <c r="AH170">
        <v>0</v>
      </c>
      <c r="AI170">
        <v>0</v>
      </c>
      <c r="AJ170">
        <v>5271107.5302078426</v>
      </c>
      <c r="AK170">
        <v>14.36</v>
      </c>
      <c r="AL170">
        <v>139.53</v>
      </c>
      <c r="AM170">
        <v>139.53</v>
      </c>
      <c r="AN170">
        <v>25905.020849598441</v>
      </c>
      <c r="AO170">
        <v>26778.393964238672</v>
      </c>
      <c r="AP170">
        <v>873.37</v>
      </c>
      <c r="AQ170">
        <v>46237.550675567261</v>
      </c>
      <c r="AR170">
        <v>287415.28000000003</v>
      </c>
      <c r="AS170">
        <v>1085896.6460415686</v>
      </c>
      <c r="AT170">
        <v>660104.9</v>
      </c>
      <c r="AU170">
        <v>287415.28000000003</v>
      </c>
      <c r="AV170">
        <v>0</v>
      </c>
    </row>
    <row r="171" spans="1:48" x14ac:dyDescent="0.25">
      <c r="A171">
        <v>2210</v>
      </c>
      <c r="B171" t="s">
        <v>4558</v>
      </c>
      <c r="C171" t="s">
        <v>23</v>
      </c>
      <c r="D171" t="s">
        <v>235</v>
      </c>
      <c r="E171">
        <v>2200</v>
      </c>
      <c r="F171">
        <v>92197</v>
      </c>
      <c r="G171">
        <v>0</v>
      </c>
      <c r="H171" s="70">
        <v>92197</v>
      </c>
      <c r="I171" s="74">
        <v>33.67</v>
      </c>
      <c r="J171">
        <v>1</v>
      </c>
      <c r="K171">
        <v>0</v>
      </c>
      <c r="L171">
        <v>3.7037</v>
      </c>
      <c r="M171">
        <v>0</v>
      </c>
      <c r="N171">
        <v>0</v>
      </c>
      <c r="O171">
        <v>0</v>
      </c>
      <c r="P171">
        <v>0</v>
      </c>
      <c r="Q171">
        <v>0</v>
      </c>
      <c r="R171">
        <v>0</v>
      </c>
      <c r="S171">
        <v>0</v>
      </c>
      <c r="U171">
        <v>0</v>
      </c>
      <c r="V171">
        <v>0</v>
      </c>
      <c r="W171">
        <v>114.7437</v>
      </c>
      <c r="X171">
        <v>13.469999999999999</v>
      </c>
      <c r="Y171" s="71">
        <v>980174.57341682189</v>
      </c>
      <c r="Z171">
        <v>23247</v>
      </c>
      <c r="AA171">
        <v>1003421.5734168219</v>
      </c>
      <c r="AB171">
        <v>8744.8946950187401</v>
      </c>
      <c r="AC171">
        <v>911224.57341682189</v>
      </c>
      <c r="AD171">
        <v>1004159.3553579757</v>
      </c>
      <c r="AE171">
        <v>0</v>
      </c>
      <c r="AF171">
        <v>0</v>
      </c>
      <c r="AG171">
        <v>0</v>
      </c>
      <c r="AH171">
        <v>0</v>
      </c>
      <c r="AI171">
        <v>0</v>
      </c>
      <c r="AJ171">
        <v>1003421.5734168219</v>
      </c>
      <c r="AK171">
        <v>12.49</v>
      </c>
      <c r="AL171">
        <v>20.86</v>
      </c>
      <c r="AM171">
        <v>20.86</v>
      </c>
      <c r="AN171">
        <v>1531.9461844327034</v>
      </c>
      <c r="AO171">
        <v>4003.4207560669297</v>
      </c>
      <c r="AP171">
        <v>2471.4699999999998</v>
      </c>
      <c r="AQ171">
        <v>2759.2453174069701</v>
      </c>
      <c r="AR171">
        <v>0</v>
      </c>
      <c r="AS171">
        <v>205333.71468336438</v>
      </c>
      <c r="AT171">
        <v>114743.7</v>
      </c>
      <c r="AU171">
        <v>0</v>
      </c>
      <c r="AV171">
        <v>0</v>
      </c>
    </row>
    <row r="172" spans="1:48" x14ac:dyDescent="0.25">
      <c r="A172">
        <v>2212</v>
      </c>
      <c r="B172" t="s">
        <v>4559</v>
      </c>
      <c r="C172" t="s">
        <v>65</v>
      </c>
      <c r="D172" t="s">
        <v>136</v>
      </c>
      <c r="E172">
        <v>2200</v>
      </c>
      <c r="F172">
        <v>5968367</v>
      </c>
      <c r="G172">
        <v>0</v>
      </c>
      <c r="H172" s="70">
        <v>5968367</v>
      </c>
      <c r="I172" s="74">
        <v>2302.66</v>
      </c>
      <c r="J172">
        <v>1</v>
      </c>
      <c r="K172">
        <v>0</v>
      </c>
      <c r="L172">
        <v>253.29259999999999</v>
      </c>
      <c r="M172">
        <v>28.4</v>
      </c>
      <c r="N172">
        <v>0</v>
      </c>
      <c r="O172">
        <v>0</v>
      </c>
      <c r="P172">
        <v>3.25</v>
      </c>
      <c r="Q172">
        <v>0</v>
      </c>
      <c r="R172">
        <v>0</v>
      </c>
      <c r="S172">
        <v>0</v>
      </c>
      <c r="U172">
        <v>0</v>
      </c>
      <c r="V172">
        <v>0</v>
      </c>
      <c r="W172">
        <v>2726.3222000000001</v>
      </c>
      <c r="X172">
        <v>-0.66000000000000014</v>
      </c>
      <c r="Y172" s="71">
        <v>21588143.495737273</v>
      </c>
      <c r="Z172">
        <v>488456.49999999994</v>
      </c>
      <c r="AA172">
        <v>22076599.995737273</v>
      </c>
      <c r="AB172">
        <v>8097.5755527858273</v>
      </c>
      <c r="AC172">
        <v>16108232.995737273</v>
      </c>
      <c r="AD172">
        <v>22092849.491333421</v>
      </c>
      <c r="AE172">
        <v>53713</v>
      </c>
      <c r="AF172">
        <v>91755.23</v>
      </c>
      <c r="AG172">
        <v>91755.23</v>
      </c>
      <c r="AH172">
        <v>104270.79</v>
      </c>
      <c r="AI172">
        <v>12515.56</v>
      </c>
      <c r="AJ172">
        <v>22222068.225737274</v>
      </c>
      <c r="AK172">
        <v>11.33</v>
      </c>
      <c r="AL172">
        <v>0</v>
      </c>
      <c r="AM172">
        <v>0</v>
      </c>
      <c r="AN172">
        <v>0</v>
      </c>
      <c r="AO172">
        <v>0</v>
      </c>
      <c r="AP172">
        <v>0</v>
      </c>
      <c r="AQ172">
        <v>254657.61313127543</v>
      </c>
      <c r="AR172">
        <v>0</v>
      </c>
      <c r="AS172">
        <v>4544608.0571474545</v>
      </c>
      <c r="AT172">
        <v>2726322.2</v>
      </c>
      <c r="AU172">
        <v>0</v>
      </c>
      <c r="AV172">
        <v>0</v>
      </c>
    </row>
    <row r="173" spans="1:48" x14ac:dyDescent="0.25">
      <c r="A173">
        <v>2213</v>
      </c>
      <c r="B173" t="s">
        <v>4560</v>
      </c>
      <c r="C173" t="s">
        <v>65</v>
      </c>
      <c r="D173" t="s">
        <v>237</v>
      </c>
      <c r="E173">
        <v>2200</v>
      </c>
      <c r="F173">
        <v>999740</v>
      </c>
      <c r="G173">
        <v>0</v>
      </c>
      <c r="H173" s="70">
        <v>999740</v>
      </c>
      <c r="I173" s="74">
        <v>346.57</v>
      </c>
      <c r="J173">
        <v>1</v>
      </c>
      <c r="K173">
        <v>0</v>
      </c>
      <c r="L173">
        <v>38.122700000000002</v>
      </c>
      <c r="M173">
        <v>0.1</v>
      </c>
      <c r="N173">
        <v>0</v>
      </c>
      <c r="O173">
        <v>0</v>
      </c>
      <c r="P173">
        <v>1.25</v>
      </c>
      <c r="Q173">
        <v>0</v>
      </c>
      <c r="R173">
        <v>0</v>
      </c>
      <c r="S173">
        <v>0</v>
      </c>
      <c r="U173">
        <v>0</v>
      </c>
      <c r="V173">
        <v>0</v>
      </c>
      <c r="W173">
        <v>474.55520000000001</v>
      </c>
      <c r="X173">
        <v>3.3000000000000007</v>
      </c>
      <c r="Y173" s="71">
        <v>3840697.9385164073</v>
      </c>
      <c r="Z173">
        <v>106831.9</v>
      </c>
      <c r="AA173">
        <v>3947529.8385164072</v>
      </c>
      <c r="AB173">
        <v>8318.3786385996973</v>
      </c>
      <c r="AC173">
        <v>2947789.8385164072</v>
      </c>
      <c r="AD173">
        <v>3950420.7496431735</v>
      </c>
      <c r="AE173">
        <v>0</v>
      </c>
      <c r="AF173">
        <v>0</v>
      </c>
      <c r="AG173">
        <v>0</v>
      </c>
      <c r="AH173">
        <v>0</v>
      </c>
      <c r="AI173">
        <v>0</v>
      </c>
      <c r="AJ173">
        <v>3947529.8385164072</v>
      </c>
      <c r="AK173">
        <v>13.17</v>
      </c>
      <c r="AL173">
        <v>112.21</v>
      </c>
      <c r="AM173">
        <v>112.21</v>
      </c>
      <c r="AN173">
        <v>22273.741005017218</v>
      </c>
      <c r="AO173">
        <v>21535.179436158684</v>
      </c>
      <c r="AP173">
        <v>-738.56</v>
      </c>
      <c r="AQ173">
        <v>36448.588585467653</v>
      </c>
      <c r="AR173">
        <v>0</v>
      </c>
      <c r="AS173">
        <v>810872.34770328144</v>
      </c>
      <c r="AT173">
        <v>474555.2</v>
      </c>
      <c r="AU173">
        <v>0</v>
      </c>
      <c r="AV173">
        <v>0</v>
      </c>
    </row>
    <row r="174" spans="1:48" x14ac:dyDescent="0.25">
      <c r="A174">
        <v>2214</v>
      </c>
      <c r="B174" t="s">
        <v>4561</v>
      </c>
      <c r="C174" t="s">
        <v>65</v>
      </c>
      <c r="D174" t="s">
        <v>170</v>
      </c>
      <c r="E174">
        <v>2200</v>
      </c>
      <c r="F174">
        <v>482727</v>
      </c>
      <c r="G174">
        <v>0</v>
      </c>
      <c r="H174" s="70">
        <v>482727</v>
      </c>
      <c r="I174" s="74">
        <v>273.42</v>
      </c>
      <c r="J174">
        <v>1</v>
      </c>
      <c r="K174">
        <v>0</v>
      </c>
      <c r="L174">
        <v>30.0762</v>
      </c>
      <c r="M174">
        <v>0</v>
      </c>
      <c r="N174">
        <v>0</v>
      </c>
      <c r="O174">
        <v>0</v>
      </c>
      <c r="P174">
        <v>0.75</v>
      </c>
      <c r="Q174">
        <v>0</v>
      </c>
      <c r="R174">
        <v>0</v>
      </c>
      <c r="S174">
        <v>0</v>
      </c>
      <c r="U174">
        <v>0</v>
      </c>
      <c r="V174">
        <v>0</v>
      </c>
      <c r="W174">
        <v>450.07990000000001</v>
      </c>
      <c r="X174">
        <v>2.4299999999999997</v>
      </c>
      <c r="Y174" s="71">
        <v>3625324.0091745169</v>
      </c>
      <c r="Z174">
        <v>155539.29999999999</v>
      </c>
      <c r="AA174">
        <v>3780863.3091745167</v>
      </c>
      <c r="AB174">
        <v>8400.4269223631545</v>
      </c>
      <c r="AC174">
        <v>3298136.3091745167</v>
      </c>
      <c r="AD174">
        <v>3783592.1073471489</v>
      </c>
      <c r="AE174">
        <v>0</v>
      </c>
      <c r="AF174">
        <v>0</v>
      </c>
      <c r="AG174">
        <v>0</v>
      </c>
      <c r="AH174">
        <v>0</v>
      </c>
      <c r="AI174">
        <v>0</v>
      </c>
      <c r="AJ174">
        <v>3780863.3091745167</v>
      </c>
      <c r="AK174">
        <v>16.41</v>
      </c>
      <c r="AL174">
        <v>0</v>
      </c>
      <c r="AM174">
        <v>0</v>
      </c>
      <c r="AN174">
        <v>0</v>
      </c>
      <c r="AO174">
        <v>0</v>
      </c>
      <c r="AP174">
        <v>0</v>
      </c>
      <c r="AQ174">
        <v>29682.540258723977</v>
      </c>
      <c r="AR174">
        <v>0</v>
      </c>
      <c r="AS174">
        <v>787280.5218349034</v>
      </c>
      <c r="AT174">
        <v>450079.9</v>
      </c>
      <c r="AU174">
        <v>0</v>
      </c>
      <c r="AV174">
        <v>0</v>
      </c>
    </row>
    <row r="175" spans="1:48" x14ac:dyDescent="0.25">
      <c r="A175">
        <v>2215</v>
      </c>
      <c r="B175" t="s">
        <v>4562</v>
      </c>
      <c r="C175" t="s">
        <v>65</v>
      </c>
      <c r="D175" t="s">
        <v>120</v>
      </c>
      <c r="E175">
        <v>2200</v>
      </c>
      <c r="F175">
        <v>610347</v>
      </c>
      <c r="G175">
        <v>0</v>
      </c>
      <c r="H175" s="70">
        <v>610347</v>
      </c>
      <c r="I175" s="74">
        <v>291.24</v>
      </c>
      <c r="J175">
        <v>1</v>
      </c>
      <c r="K175">
        <v>0</v>
      </c>
      <c r="L175">
        <v>32.0364</v>
      </c>
      <c r="M175">
        <v>0.5</v>
      </c>
      <c r="N175">
        <v>0</v>
      </c>
      <c r="O175">
        <v>0</v>
      </c>
      <c r="P175">
        <v>0.25</v>
      </c>
      <c r="Q175">
        <v>0</v>
      </c>
      <c r="R175">
        <v>0</v>
      </c>
      <c r="S175">
        <v>0</v>
      </c>
      <c r="U175">
        <v>0</v>
      </c>
      <c r="V175">
        <v>0</v>
      </c>
      <c r="W175">
        <v>441.14299999999997</v>
      </c>
      <c r="X175">
        <v>3.5300000000000011</v>
      </c>
      <c r="Y175" s="71">
        <v>3574764.263129733</v>
      </c>
      <c r="Z175">
        <v>131254.9</v>
      </c>
      <c r="AA175">
        <v>3706019.1631297329</v>
      </c>
      <c r="AB175">
        <v>8400.9474549743118</v>
      </c>
      <c r="AC175">
        <v>3095672.1631297329</v>
      </c>
      <c r="AD175">
        <v>3708709.9047473464</v>
      </c>
      <c r="AE175">
        <v>0</v>
      </c>
      <c r="AF175">
        <v>9175.52</v>
      </c>
      <c r="AG175">
        <v>9175.52</v>
      </c>
      <c r="AH175">
        <v>12964.4</v>
      </c>
      <c r="AI175">
        <v>3788.88</v>
      </c>
      <c r="AJ175">
        <v>3715194.683129733</v>
      </c>
      <c r="AK175">
        <v>14.52</v>
      </c>
      <c r="AL175">
        <v>0</v>
      </c>
      <c r="AM175">
        <v>0</v>
      </c>
      <c r="AN175">
        <v>0</v>
      </c>
      <c r="AO175">
        <v>0</v>
      </c>
      <c r="AP175">
        <v>0</v>
      </c>
      <c r="AQ175">
        <v>33420.109573078458</v>
      </c>
      <c r="AR175">
        <v>0</v>
      </c>
      <c r="AS175">
        <v>770047.6926259466</v>
      </c>
      <c r="AT175">
        <v>441143</v>
      </c>
      <c r="AU175">
        <v>0</v>
      </c>
      <c r="AV175">
        <v>0</v>
      </c>
    </row>
    <row r="176" spans="1:48" x14ac:dyDescent="0.25">
      <c r="A176">
        <v>2216</v>
      </c>
      <c r="B176" t="s">
        <v>4563</v>
      </c>
      <c r="C176" t="s">
        <v>65</v>
      </c>
      <c r="D176" t="s">
        <v>66</v>
      </c>
      <c r="E176">
        <v>2200</v>
      </c>
      <c r="F176">
        <v>732767</v>
      </c>
      <c r="G176">
        <v>0</v>
      </c>
      <c r="H176" s="70">
        <v>732767</v>
      </c>
      <c r="I176" s="74">
        <v>292.33</v>
      </c>
      <c r="J176">
        <v>1</v>
      </c>
      <c r="K176">
        <v>0</v>
      </c>
      <c r="L176">
        <v>32.156300000000002</v>
      </c>
      <c r="M176">
        <v>0</v>
      </c>
      <c r="N176">
        <v>0</v>
      </c>
      <c r="O176">
        <v>0</v>
      </c>
      <c r="P176">
        <v>0</v>
      </c>
      <c r="Q176">
        <v>0</v>
      </c>
      <c r="R176">
        <v>0</v>
      </c>
      <c r="S176">
        <v>0</v>
      </c>
      <c r="U176">
        <v>0</v>
      </c>
      <c r="V176">
        <v>0</v>
      </c>
      <c r="W176">
        <v>457.55130000000003</v>
      </c>
      <c r="X176">
        <v>2.7900000000000009</v>
      </c>
      <c r="Y176" s="71">
        <v>3692777.8078470151</v>
      </c>
      <c r="Z176">
        <v>132398</v>
      </c>
      <c r="AA176">
        <v>3825175.8078470151</v>
      </c>
      <c r="AB176">
        <v>8360.1025892550515</v>
      </c>
      <c r="AC176">
        <v>3092408.8078470151</v>
      </c>
      <c r="AD176">
        <v>3827955.3788063247</v>
      </c>
      <c r="AE176">
        <v>0</v>
      </c>
      <c r="AF176">
        <v>0</v>
      </c>
      <c r="AG176">
        <v>0</v>
      </c>
      <c r="AH176">
        <v>0</v>
      </c>
      <c r="AI176">
        <v>0</v>
      </c>
      <c r="AJ176">
        <v>3825175.8078470151</v>
      </c>
      <c r="AK176">
        <v>11.5</v>
      </c>
      <c r="AL176">
        <v>0</v>
      </c>
      <c r="AM176">
        <v>0</v>
      </c>
      <c r="AN176">
        <v>0</v>
      </c>
      <c r="AO176">
        <v>0</v>
      </c>
      <c r="AP176">
        <v>0</v>
      </c>
      <c r="AQ176">
        <v>29894.037693779112</v>
      </c>
      <c r="AR176">
        <v>0</v>
      </c>
      <c r="AS176">
        <v>791514.76156940311</v>
      </c>
      <c r="AT176">
        <v>457551.30000000005</v>
      </c>
      <c r="AU176">
        <v>0</v>
      </c>
      <c r="AV176">
        <v>0</v>
      </c>
    </row>
    <row r="177" spans="1:48" x14ac:dyDescent="0.25">
      <c r="A177">
        <v>2217</v>
      </c>
      <c r="B177" t="s">
        <v>4564</v>
      </c>
      <c r="C177" t="s">
        <v>65</v>
      </c>
      <c r="D177" t="s">
        <v>88</v>
      </c>
      <c r="E177">
        <v>2200</v>
      </c>
      <c r="F177">
        <v>934996</v>
      </c>
      <c r="G177">
        <v>0</v>
      </c>
      <c r="H177" s="70">
        <v>934996</v>
      </c>
      <c r="I177" s="74">
        <v>380.54</v>
      </c>
      <c r="J177">
        <v>1</v>
      </c>
      <c r="K177">
        <v>0</v>
      </c>
      <c r="L177">
        <v>41.859400000000001</v>
      </c>
      <c r="M177">
        <v>0.4</v>
      </c>
      <c r="N177">
        <v>0</v>
      </c>
      <c r="O177">
        <v>0</v>
      </c>
      <c r="P177">
        <v>0.5</v>
      </c>
      <c r="Q177">
        <v>0</v>
      </c>
      <c r="R177">
        <v>0</v>
      </c>
      <c r="S177">
        <v>0</v>
      </c>
      <c r="U177">
        <v>0</v>
      </c>
      <c r="V177">
        <v>0</v>
      </c>
      <c r="W177">
        <v>522.20169999999996</v>
      </c>
      <c r="X177">
        <v>-3.3699999999999992</v>
      </c>
      <c r="Y177" s="71">
        <v>4072524.4561907123</v>
      </c>
      <c r="Z177">
        <v>144106.19999999998</v>
      </c>
      <c r="AA177">
        <v>4216630.656190712</v>
      </c>
      <c r="AB177">
        <v>8074.7164480519932</v>
      </c>
      <c r="AC177">
        <v>3281634.656190712</v>
      </c>
      <c r="AD177">
        <v>4219696.0642110519</v>
      </c>
      <c r="AE177">
        <v>0</v>
      </c>
      <c r="AF177">
        <v>0</v>
      </c>
      <c r="AG177">
        <v>0</v>
      </c>
      <c r="AH177">
        <v>0</v>
      </c>
      <c r="AI177">
        <v>0</v>
      </c>
      <c r="AJ177">
        <v>4216630.656190712</v>
      </c>
      <c r="AK177">
        <v>15.94</v>
      </c>
      <c r="AL177">
        <v>104.16</v>
      </c>
      <c r="AM177">
        <v>104.16</v>
      </c>
      <c r="AN177">
        <v>20770.164194370307</v>
      </c>
      <c r="AO177">
        <v>19990.235184656347</v>
      </c>
      <c r="AP177">
        <v>-779.93</v>
      </c>
      <c r="AQ177">
        <v>42861.863991282153</v>
      </c>
      <c r="AR177">
        <v>0</v>
      </c>
      <c r="AS177">
        <v>872147.37123814248</v>
      </c>
      <c r="AT177">
        <v>522201.69999999995</v>
      </c>
      <c r="AU177">
        <v>0</v>
      </c>
      <c r="AV177">
        <v>0</v>
      </c>
    </row>
    <row r="178" spans="1:48" x14ac:dyDescent="0.25">
      <c r="A178">
        <v>2219</v>
      </c>
      <c r="B178" t="s">
        <v>4565</v>
      </c>
      <c r="C178" t="s">
        <v>90</v>
      </c>
      <c r="D178" t="s">
        <v>129</v>
      </c>
      <c r="E178">
        <v>2218</v>
      </c>
      <c r="F178">
        <v>1150346</v>
      </c>
      <c r="G178">
        <v>0</v>
      </c>
      <c r="H178" s="70">
        <v>1150346</v>
      </c>
      <c r="I178" s="74">
        <v>260.05</v>
      </c>
      <c r="J178">
        <v>1</v>
      </c>
      <c r="K178">
        <v>0</v>
      </c>
      <c r="L178">
        <v>24</v>
      </c>
      <c r="M178">
        <v>0</v>
      </c>
      <c r="N178">
        <v>0</v>
      </c>
      <c r="O178">
        <v>0</v>
      </c>
      <c r="P178">
        <v>0.25</v>
      </c>
      <c r="Q178">
        <v>0</v>
      </c>
      <c r="R178">
        <v>0</v>
      </c>
      <c r="S178">
        <v>0</v>
      </c>
      <c r="U178">
        <v>0</v>
      </c>
      <c r="V178">
        <v>0</v>
      </c>
      <c r="W178">
        <v>437.82</v>
      </c>
      <c r="X178">
        <v>3.0300000000000011</v>
      </c>
      <c r="Y178" s="71">
        <v>3538171.0696003893</v>
      </c>
      <c r="Z178">
        <v>201360.59999999998</v>
      </c>
      <c r="AA178">
        <v>3739531.6696003894</v>
      </c>
      <c r="AB178">
        <v>8541.2536421369277</v>
      </c>
      <c r="AC178">
        <v>2589185.6696003894</v>
      </c>
      <c r="AD178">
        <v>3742194.8673517499</v>
      </c>
      <c r="AE178">
        <v>0</v>
      </c>
      <c r="AF178">
        <v>0</v>
      </c>
      <c r="AG178">
        <v>0</v>
      </c>
      <c r="AH178">
        <v>0</v>
      </c>
      <c r="AI178">
        <v>0</v>
      </c>
      <c r="AJ178">
        <v>3739531.6696003894</v>
      </c>
      <c r="AK178">
        <v>12.76</v>
      </c>
      <c r="AL178">
        <v>0</v>
      </c>
      <c r="AM178">
        <v>0</v>
      </c>
      <c r="AN178">
        <v>0</v>
      </c>
      <c r="AO178">
        <v>0</v>
      </c>
      <c r="AP178">
        <v>0</v>
      </c>
      <c r="AQ178">
        <v>23950.777220326199</v>
      </c>
      <c r="AR178">
        <v>0</v>
      </c>
      <c r="AS178">
        <v>788178.453920078</v>
      </c>
      <c r="AT178">
        <v>437820</v>
      </c>
      <c r="AU178">
        <v>0</v>
      </c>
      <c r="AV178">
        <v>0</v>
      </c>
    </row>
    <row r="179" spans="1:48" x14ac:dyDescent="0.25">
      <c r="A179">
        <v>2220</v>
      </c>
      <c r="B179" t="s">
        <v>4566</v>
      </c>
      <c r="C179" t="s">
        <v>90</v>
      </c>
      <c r="D179" t="s">
        <v>240</v>
      </c>
      <c r="E179">
        <v>2218</v>
      </c>
      <c r="F179">
        <v>712353</v>
      </c>
      <c r="G179">
        <v>0</v>
      </c>
      <c r="H179" s="70">
        <v>712353</v>
      </c>
      <c r="I179" s="74">
        <v>178.82</v>
      </c>
      <c r="J179">
        <v>1</v>
      </c>
      <c r="K179">
        <v>0</v>
      </c>
      <c r="L179">
        <v>19.670200000000001</v>
      </c>
      <c r="M179">
        <v>1.2</v>
      </c>
      <c r="N179">
        <v>0</v>
      </c>
      <c r="O179">
        <v>0</v>
      </c>
      <c r="P179">
        <v>1.25</v>
      </c>
      <c r="Q179">
        <v>0</v>
      </c>
      <c r="R179">
        <v>0</v>
      </c>
      <c r="S179">
        <v>0</v>
      </c>
      <c r="U179">
        <v>0</v>
      </c>
      <c r="V179">
        <v>0</v>
      </c>
      <c r="W179">
        <v>317.79020000000003</v>
      </c>
      <c r="X179">
        <v>-1.2899999999999991</v>
      </c>
      <c r="Y179" s="71">
        <v>2507554.0669772583</v>
      </c>
      <c r="Z179">
        <v>190783.2</v>
      </c>
      <c r="AA179">
        <v>2698337.2669772585</v>
      </c>
      <c r="AB179">
        <v>8490.9392013260895</v>
      </c>
      <c r="AC179">
        <v>1985984.2669772585</v>
      </c>
      <c r="AD179">
        <v>2700224.7145373742</v>
      </c>
      <c r="AE179">
        <v>0</v>
      </c>
      <c r="AF179">
        <v>0</v>
      </c>
      <c r="AG179">
        <v>0</v>
      </c>
      <c r="AH179">
        <v>0</v>
      </c>
      <c r="AI179">
        <v>0</v>
      </c>
      <c r="AJ179">
        <v>2698337.2669772585</v>
      </c>
      <c r="AK179">
        <v>10.99</v>
      </c>
      <c r="AL179">
        <v>60.87</v>
      </c>
      <c r="AM179">
        <v>60.87</v>
      </c>
      <c r="AN179">
        <v>10859.79628520072</v>
      </c>
      <c r="AO179">
        <v>11682.081563844391</v>
      </c>
      <c r="AP179">
        <v>822.29</v>
      </c>
      <c r="AQ179">
        <v>18014.349883145584</v>
      </c>
      <c r="AR179">
        <v>0</v>
      </c>
      <c r="AS179">
        <v>577824.09339545178</v>
      </c>
      <c r="AT179">
        <v>317790.2</v>
      </c>
      <c r="AU179">
        <v>0</v>
      </c>
      <c r="AV179">
        <v>0</v>
      </c>
    </row>
    <row r="180" spans="1:48" x14ac:dyDescent="0.25">
      <c r="A180">
        <v>2221</v>
      </c>
      <c r="B180" t="s">
        <v>4567</v>
      </c>
      <c r="C180" t="s">
        <v>90</v>
      </c>
      <c r="D180" t="s">
        <v>91</v>
      </c>
      <c r="E180">
        <v>2218</v>
      </c>
      <c r="F180">
        <v>1326622</v>
      </c>
      <c r="G180">
        <v>0</v>
      </c>
      <c r="H180" s="70">
        <v>1326622</v>
      </c>
      <c r="I180" s="74">
        <v>427.92</v>
      </c>
      <c r="J180">
        <v>1</v>
      </c>
      <c r="K180">
        <v>0</v>
      </c>
      <c r="L180">
        <v>47.071199999999997</v>
      </c>
      <c r="M180">
        <v>1.5</v>
      </c>
      <c r="N180">
        <v>0</v>
      </c>
      <c r="O180">
        <v>0</v>
      </c>
      <c r="P180">
        <v>0.5</v>
      </c>
      <c r="Q180">
        <v>0</v>
      </c>
      <c r="R180">
        <v>0</v>
      </c>
      <c r="S180">
        <v>0</v>
      </c>
      <c r="U180">
        <v>0</v>
      </c>
      <c r="V180">
        <v>0</v>
      </c>
      <c r="W180">
        <v>579.02869999999996</v>
      </c>
      <c r="X180">
        <v>3.4400000000000013</v>
      </c>
      <c r="Y180" s="71">
        <v>4689808.2131799292</v>
      </c>
      <c r="Z180">
        <v>238703.49999999997</v>
      </c>
      <c r="AA180">
        <v>4928511.7131799292</v>
      </c>
      <c r="AB180">
        <v>8511.6881307954682</v>
      </c>
      <c r="AC180">
        <v>3601889.7131799292</v>
      </c>
      <c r="AD180">
        <v>4932041.753543145</v>
      </c>
      <c r="AE180">
        <v>0</v>
      </c>
      <c r="AF180">
        <v>0</v>
      </c>
      <c r="AG180">
        <v>0</v>
      </c>
      <c r="AH180">
        <v>0</v>
      </c>
      <c r="AI180">
        <v>0</v>
      </c>
      <c r="AJ180">
        <v>4928511.7131799292</v>
      </c>
      <c r="AK180">
        <v>18.34</v>
      </c>
      <c r="AL180">
        <v>150.72</v>
      </c>
      <c r="AM180">
        <v>150.72</v>
      </c>
      <c r="AN180">
        <v>24337.140125037073</v>
      </c>
      <c r="AO180">
        <v>28925.962433097204</v>
      </c>
      <c r="AP180">
        <v>4588.82</v>
      </c>
      <c r="AQ180">
        <v>41366.291700586808</v>
      </c>
      <c r="AR180">
        <v>0.06</v>
      </c>
      <c r="AS180">
        <v>1033443.0426359859</v>
      </c>
      <c r="AT180">
        <v>579028.69999999995</v>
      </c>
      <c r="AU180">
        <v>0.06</v>
      </c>
      <c r="AV180">
        <v>0</v>
      </c>
    </row>
    <row r="181" spans="1:48" x14ac:dyDescent="0.25">
      <c r="A181">
        <v>2222</v>
      </c>
      <c r="B181" t="s">
        <v>4568</v>
      </c>
      <c r="C181" t="s">
        <v>90</v>
      </c>
      <c r="D181" t="s">
        <v>234</v>
      </c>
      <c r="E181">
        <v>2218</v>
      </c>
      <c r="F181">
        <v>47981</v>
      </c>
      <c r="G181">
        <v>0</v>
      </c>
      <c r="H181" s="70">
        <v>47981</v>
      </c>
      <c r="I181" s="74">
        <v>2</v>
      </c>
      <c r="J181">
        <v>1</v>
      </c>
      <c r="K181">
        <v>0</v>
      </c>
      <c r="L181">
        <v>0</v>
      </c>
      <c r="M181">
        <v>0</v>
      </c>
      <c r="N181">
        <v>0</v>
      </c>
      <c r="O181">
        <v>0</v>
      </c>
      <c r="P181">
        <v>0</v>
      </c>
      <c r="Q181">
        <v>0</v>
      </c>
      <c r="R181">
        <v>0</v>
      </c>
      <c r="S181">
        <v>0</v>
      </c>
      <c r="U181">
        <v>0</v>
      </c>
      <c r="V181">
        <v>0</v>
      </c>
      <c r="W181">
        <v>27.54</v>
      </c>
      <c r="X181">
        <v>19.89</v>
      </c>
      <c r="Y181" s="71">
        <v>243061.37739507144</v>
      </c>
      <c r="Z181">
        <v>503.99999999999994</v>
      </c>
      <c r="AA181">
        <v>243565.37739507144</v>
      </c>
      <c r="AB181">
        <v>8844.0587289423183</v>
      </c>
      <c r="AC181">
        <v>195584.37739507144</v>
      </c>
      <c r="AD181">
        <v>243748.33081959147</v>
      </c>
      <c r="AE181">
        <v>0</v>
      </c>
      <c r="AF181">
        <v>0</v>
      </c>
      <c r="AG181">
        <v>0</v>
      </c>
      <c r="AH181">
        <v>0</v>
      </c>
      <c r="AI181">
        <v>0</v>
      </c>
      <c r="AJ181">
        <v>243565.37739507144</v>
      </c>
      <c r="AK181">
        <v>14.62</v>
      </c>
      <c r="AL181">
        <v>0</v>
      </c>
      <c r="AM181">
        <v>0</v>
      </c>
      <c r="AN181">
        <v>0</v>
      </c>
      <c r="AO181">
        <v>0</v>
      </c>
      <c r="AP181">
        <v>0</v>
      </c>
      <c r="AQ181">
        <v>13.761195941407305</v>
      </c>
      <c r="AR181">
        <v>0</v>
      </c>
      <c r="AS181">
        <v>48813.875479014292</v>
      </c>
      <c r="AT181">
        <v>27540</v>
      </c>
      <c r="AU181">
        <v>0</v>
      </c>
      <c r="AV181">
        <v>0</v>
      </c>
    </row>
    <row r="182" spans="1:48" x14ac:dyDescent="0.25">
      <c r="A182">
        <v>2225</v>
      </c>
      <c r="B182" t="s">
        <v>4569</v>
      </c>
      <c r="C182" t="s">
        <v>84</v>
      </c>
      <c r="D182" t="s">
        <v>221</v>
      </c>
      <c r="E182">
        <v>2223</v>
      </c>
      <c r="F182">
        <v>1658077</v>
      </c>
      <c r="G182">
        <v>0</v>
      </c>
      <c r="H182" s="70">
        <v>1658077</v>
      </c>
      <c r="I182" s="74">
        <v>238.89</v>
      </c>
      <c r="J182">
        <v>1</v>
      </c>
      <c r="K182">
        <v>0</v>
      </c>
      <c r="L182">
        <v>26.277899999999999</v>
      </c>
      <c r="M182">
        <v>0.7</v>
      </c>
      <c r="N182">
        <v>0</v>
      </c>
      <c r="O182">
        <v>0</v>
      </c>
      <c r="P182">
        <v>1</v>
      </c>
      <c r="Q182">
        <v>0</v>
      </c>
      <c r="R182">
        <v>0</v>
      </c>
      <c r="S182">
        <v>0</v>
      </c>
      <c r="U182">
        <v>0</v>
      </c>
      <c r="V182">
        <v>0</v>
      </c>
      <c r="W182">
        <v>406.93540000000002</v>
      </c>
      <c r="X182">
        <v>8.6700000000000017</v>
      </c>
      <c r="Y182" s="71">
        <v>3389918.6142364549</v>
      </c>
      <c r="Z182">
        <v>316760.80000000005</v>
      </c>
      <c r="AA182">
        <v>3706679.4142364552</v>
      </c>
      <c r="AB182">
        <v>9108.7661929545939</v>
      </c>
      <c r="AC182">
        <v>2048602.4142364552</v>
      </c>
      <c r="AD182">
        <v>3709231.0216780221</v>
      </c>
      <c r="AE182">
        <v>0</v>
      </c>
      <c r="AF182">
        <v>11469.4</v>
      </c>
      <c r="AG182">
        <v>11469.4</v>
      </c>
      <c r="AH182">
        <v>20144.89</v>
      </c>
      <c r="AI182">
        <v>8675.49</v>
      </c>
      <c r="AJ182">
        <v>3718148.8142364551</v>
      </c>
      <c r="AK182">
        <v>19.22</v>
      </c>
      <c r="AL182">
        <v>72.650000000000006</v>
      </c>
      <c r="AM182">
        <v>72.650000000000006</v>
      </c>
      <c r="AN182">
        <v>13547.321628507967</v>
      </c>
      <c r="AO182">
        <v>13942.881971632909</v>
      </c>
      <c r="AP182">
        <v>395.56</v>
      </c>
      <c r="AQ182">
        <v>24665.701264405718</v>
      </c>
      <c r="AR182">
        <v>0</v>
      </c>
      <c r="AS182">
        <v>808717.0208472911</v>
      </c>
      <c r="AT182">
        <v>406935.4</v>
      </c>
      <c r="AU182">
        <v>0</v>
      </c>
      <c r="AV182">
        <v>0</v>
      </c>
    </row>
    <row r="183" spans="1:48" x14ac:dyDescent="0.25">
      <c r="A183">
        <v>2229</v>
      </c>
      <c r="B183" t="s">
        <v>4570</v>
      </c>
      <c r="C183" t="s">
        <v>84</v>
      </c>
      <c r="D183" t="s">
        <v>85</v>
      </c>
      <c r="E183">
        <v>2223</v>
      </c>
      <c r="F183">
        <v>1227591</v>
      </c>
      <c r="G183">
        <v>0</v>
      </c>
      <c r="H183" s="70">
        <v>1227591</v>
      </c>
      <c r="I183" s="74">
        <v>332.45</v>
      </c>
      <c r="J183">
        <v>1</v>
      </c>
      <c r="K183">
        <v>0</v>
      </c>
      <c r="L183">
        <v>36.569499999999998</v>
      </c>
      <c r="M183">
        <v>0</v>
      </c>
      <c r="N183">
        <v>0</v>
      </c>
      <c r="O183">
        <v>0</v>
      </c>
      <c r="P183">
        <v>0.75</v>
      </c>
      <c r="Q183">
        <v>0</v>
      </c>
      <c r="R183">
        <v>0</v>
      </c>
      <c r="S183">
        <v>0</v>
      </c>
      <c r="U183">
        <v>0</v>
      </c>
      <c r="V183">
        <v>0</v>
      </c>
      <c r="W183">
        <v>485.71949999999998</v>
      </c>
      <c r="X183">
        <v>-0.55999999999999872</v>
      </c>
      <c r="Y183" s="71">
        <v>3848271.9092424386</v>
      </c>
      <c r="Z183">
        <v>316946.40000000002</v>
      </c>
      <c r="AA183">
        <v>4165218.3092424385</v>
      </c>
      <c r="AB183">
        <v>8575.3574012211539</v>
      </c>
      <c r="AC183">
        <v>2937627.3092424385</v>
      </c>
      <c r="AD183">
        <v>4168114.9213320501</v>
      </c>
      <c r="AE183">
        <v>0</v>
      </c>
      <c r="AF183">
        <v>524.38</v>
      </c>
      <c r="AG183">
        <v>524.38</v>
      </c>
      <c r="AH183">
        <v>0</v>
      </c>
      <c r="AI183">
        <v>-524.38</v>
      </c>
      <c r="AJ183">
        <v>4165742.6892424384</v>
      </c>
      <c r="AK183">
        <v>27</v>
      </c>
      <c r="AL183">
        <v>106.31</v>
      </c>
      <c r="AM183">
        <v>106.31</v>
      </c>
      <c r="AN183">
        <v>18328.506757206578</v>
      </c>
      <c r="AO183">
        <v>20402.860046858837</v>
      </c>
      <c r="AP183">
        <v>2074.35</v>
      </c>
      <c r="AQ183">
        <v>33339.491389168448</v>
      </c>
      <c r="AR183">
        <v>0</v>
      </c>
      <c r="AS183">
        <v>896432.94184848783</v>
      </c>
      <c r="AT183">
        <v>485719.5</v>
      </c>
      <c r="AU183">
        <v>0</v>
      </c>
      <c r="AV183">
        <v>0</v>
      </c>
    </row>
    <row r="184" spans="1:48" x14ac:dyDescent="0.25">
      <c r="A184">
        <v>4131</v>
      </c>
      <c r="B184" t="s">
        <v>4571</v>
      </c>
      <c r="C184" t="s">
        <v>84</v>
      </c>
      <c r="D184" t="s">
        <v>172</v>
      </c>
      <c r="E184">
        <v>2223</v>
      </c>
      <c r="F184">
        <v>9255464</v>
      </c>
      <c r="G184">
        <v>0</v>
      </c>
      <c r="H184" s="70">
        <v>9255464</v>
      </c>
      <c r="I184" s="74">
        <v>2916.79</v>
      </c>
      <c r="J184">
        <v>1</v>
      </c>
      <c r="K184">
        <v>0</v>
      </c>
      <c r="L184">
        <v>320.84690000000001</v>
      </c>
      <c r="M184">
        <v>34.799999999999997</v>
      </c>
      <c r="N184">
        <v>0</v>
      </c>
      <c r="O184">
        <v>0</v>
      </c>
      <c r="P184">
        <v>13.75</v>
      </c>
      <c r="Q184">
        <v>0</v>
      </c>
      <c r="R184">
        <v>0</v>
      </c>
      <c r="S184">
        <v>0</v>
      </c>
      <c r="U184">
        <v>0</v>
      </c>
      <c r="V184">
        <v>0</v>
      </c>
      <c r="W184">
        <v>3733.6224999999999</v>
      </c>
      <c r="X184">
        <v>-0.49000000000000021</v>
      </c>
      <c r="Y184" s="71">
        <v>29592387.32986059</v>
      </c>
      <c r="Z184">
        <v>1149199.7999999998</v>
      </c>
      <c r="AA184">
        <v>30741587.129860591</v>
      </c>
      <c r="AB184">
        <v>8233.7159500888465</v>
      </c>
      <c r="AC184">
        <v>21486123.129860591</v>
      </c>
      <c r="AD184">
        <v>30763861.456862867</v>
      </c>
      <c r="AE184">
        <v>0</v>
      </c>
      <c r="AF184">
        <v>18351.05</v>
      </c>
      <c r="AG184">
        <v>18351.05</v>
      </c>
      <c r="AH184">
        <v>14509.46</v>
      </c>
      <c r="AI184">
        <v>-3841.59</v>
      </c>
      <c r="AJ184">
        <v>30759938.179860592</v>
      </c>
      <c r="AK184">
        <v>16.079999999999998</v>
      </c>
      <c r="AL184">
        <v>0</v>
      </c>
      <c r="AM184">
        <v>0</v>
      </c>
      <c r="AN184">
        <v>0</v>
      </c>
      <c r="AO184">
        <v>0</v>
      </c>
      <c r="AP184">
        <v>0</v>
      </c>
      <c r="AQ184">
        <v>326336.95099963044</v>
      </c>
      <c r="AR184">
        <v>0</v>
      </c>
      <c r="AS184">
        <v>6381059.2779721189</v>
      </c>
      <c r="AT184">
        <v>3733622.5</v>
      </c>
      <c r="AU184">
        <v>0</v>
      </c>
      <c r="AV184">
        <v>0</v>
      </c>
    </row>
    <row r="185" spans="1:48" x14ac:dyDescent="0.25">
      <c r="A185">
        <v>2239</v>
      </c>
      <c r="B185" t="s">
        <v>4572</v>
      </c>
      <c r="C185" t="s">
        <v>29</v>
      </c>
      <c r="D185" t="s">
        <v>116</v>
      </c>
      <c r="E185">
        <v>2230</v>
      </c>
      <c r="F185">
        <v>80408301</v>
      </c>
      <c r="G185">
        <v>0</v>
      </c>
      <c r="H185" s="70">
        <v>80408301</v>
      </c>
      <c r="I185" s="74">
        <v>20254.599999999999</v>
      </c>
      <c r="J185">
        <v>1</v>
      </c>
      <c r="K185">
        <v>0</v>
      </c>
      <c r="L185">
        <v>2228.0059999999999</v>
      </c>
      <c r="M185">
        <v>286.10000000000002</v>
      </c>
      <c r="N185">
        <v>0</v>
      </c>
      <c r="O185">
        <v>0</v>
      </c>
      <c r="P185">
        <v>21.75</v>
      </c>
      <c r="Q185">
        <v>0</v>
      </c>
      <c r="R185">
        <v>0</v>
      </c>
      <c r="S185">
        <v>0</v>
      </c>
      <c r="U185">
        <v>0</v>
      </c>
      <c r="V185">
        <v>0</v>
      </c>
      <c r="W185">
        <v>24965.1021</v>
      </c>
      <c r="X185">
        <v>-0.16999999999999993</v>
      </c>
      <c r="Y185" s="71">
        <v>198224094.0078184</v>
      </c>
      <c r="Z185">
        <v>11285828.399999999</v>
      </c>
      <c r="AA185">
        <v>209509922.40781841</v>
      </c>
      <c r="AB185">
        <v>8392.1115791398424</v>
      </c>
      <c r="AC185">
        <v>129101621.40781841</v>
      </c>
      <c r="AD185">
        <v>209659126.60146603</v>
      </c>
      <c r="AE185">
        <v>0</v>
      </c>
      <c r="AF185">
        <v>1835104.63</v>
      </c>
      <c r="AG185">
        <v>1835104.63</v>
      </c>
      <c r="AH185">
        <v>1530872.62</v>
      </c>
      <c r="AI185">
        <v>-304232.01</v>
      </c>
      <c r="AJ185">
        <v>211345027.0378184</v>
      </c>
      <c r="AK185">
        <v>16.079999999999998</v>
      </c>
      <c r="AL185">
        <v>0</v>
      </c>
      <c r="AM185">
        <v>0</v>
      </c>
      <c r="AN185">
        <v>0</v>
      </c>
      <c r="AO185">
        <v>0</v>
      </c>
      <c r="AP185">
        <v>0</v>
      </c>
      <c r="AQ185">
        <v>2254741.7847882593</v>
      </c>
      <c r="AR185">
        <v>0</v>
      </c>
      <c r="AS185">
        <v>44465324.685563684</v>
      </c>
      <c r="AT185">
        <v>24965102.100000001</v>
      </c>
      <c r="AU185">
        <v>0</v>
      </c>
      <c r="AV185">
        <v>0</v>
      </c>
    </row>
    <row r="186" spans="1:48" x14ac:dyDescent="0.25">
      <c r="A186">
        <v>2240</v>
      </c>
      <c r="B186" t="s">
        <v>4573</v>
      </c>
      <c r="C186" t="s">
        <v>29</v>
      </c>
      <c r="D186" t="s">
        <v>30</v>
      </c>
      <c r="E186">
        <v>2230</v>
      </c>
      <c r="F186">
        <v>4555418</v>
      </c>
      <c r="G186">
        <v>0</v>
      </c>
      <c r="H186" s="70">
        <v>4555418</v>
      </c>
      <c r="I186" s="74">
        <v>1123.18</v>
      </c>
      <c r="J186">
        <v>1</v>
      </c>
      <c r="K186">
        <v>0</v>
      </c>
      <c r="L186">
        <v>123.5498</v>
      </c>
      <c r="M186">
        <v>6.4</v>
      </c>
      <c r="N186">
        <v>0</v>
      </c>
      <c r="O186">
        <v>0</v>
      </c>
      <c r="P186">
        <v>0.25</v>
      </c>
      <c r="Q186">
        <v>0</v>
      </c>
      <c r="R186">
        <v>0</v>
      </c>
      <c r="S186">
        <v>0</v>
      </c>
      <c r="U186">
        <v>0</v>
      </c>
      <c r="V186">
        <v>0</v>
      </c>
      <c r="W186">
        <v>1299.4422999999999</v>
      </c>
      <c r="X186">
        <v>-0.24000000000000021</v>
      </c>
      <c r="Y186" s="71">
        <v>10313617.248845529</v>
      </c>
      <c r="Z186">
        <v>454276.89999999997</v>
      </c>
      <c r="AA186">
        <v>10767894.148845529</v>
      </c>
      <c r="AB186">
        <v>8286.5504292460919</v>
      </c>
      <c r="AC186">
        <v>6212476.1488455292</v>
      </c>
      <c r="AD186">
        <v>10775657.256316932</v>
      </c>
      <c r="AE186">
        <v>0</v>
      </c>
      <c r="AF186">
        <v>148369.59</v>
      </c>
      <c r="AG186">
        <v>148369.59</v>
      </c>
      <c r="AH186">
        <v>120663.57</v>
      </c>
      <c r="AI186">
        <v>-27706.02</v>
      </c>
      <c r="AJ186">
        <v>10916263.738845529</v>
      </c>
      <c r="AK186">
        <v>16.079999999999998</v>
      </c>
      <c r="AL186">
        <v>0</v>
      </c>
      <c r="AM186">
        <v>0</v>
      </c>
      <c r="AN186">
        <v>0</v>
      </c>
      <c r="AO186">
        <v>0</v>
      </c>
      <c r="AP186">
        <v>0</v>
      </c>
      <c r="AQ186">
        <v>125214.72109788859</v>
      </c>
      <c r="AR186">
        <v>0</v>
      </c>
      <c r="AS186">
        <v>2268566.9237691062</v>
      </c>
      <c r="AT186">
        <v>1299442.3</v>
      </c>
      <c r="AU186">
        <v>0</v>
      </c>
      <c r="AV186">
        <v>0</v>
      </c>
    </row>
    <row r="187" spans="1:48" x14ac:dyDescent="0.25">
      <c r="A187">
        <v>2241</v>
      </c>
      <c r="B187" t="s">
        <v>4574</v>
      </c>
      <c r="C187" t="s">
        <v>29</v>
      </c>
      <c r="D187" t="s">
        <v>96</v>
      </c>
      <c r="E187">
        <v>2230</v>
      </c>
      <c r="F187">
        <v>15251502</v>
      </c>
      <c r="G187">
        <v>0</v>
      </c>
      <c r="H187" s="70">
        <v>15251502</v>
      </c>
      <c r="I187" s="74">
        <v>6047.03</v>
      </c>
      <c r="J187">
        <v>1</v>
      </c>
      <c r="K187">
        <v>0</v>
      </c>
      <c r="L187">
        <v>665.17330000000004</v>
      </c>
      <c r="M187">
        <v>134.9</v>
      </c>
      <c r="N187">
        <v>0</v>
      </c>
      <c r="O187">
        <v>0</v>
      </c>
      <c r="P187">
        <v>6.25</v>
      </c>
      <c r="Q187">
        <v>0</v>
      </c>
      <c r="R187">
        <v>0</v>
      </c>
      <c r="S187">
        <v>0</v>
      </c>
      <c r="U187">
        <v>0</v>
      </c>
      <c r="V187">
        <v>0</v>
      </c>
      <c r="W187">
        <v>7555.6603999999998</v>
      </c>
      <c r="X187">
        <v>6.0000000000000497E-2</v>
      </c>
      <c r="Y187" s="71">
        <v>60069031.007186234</v>
      </c>
      <c r="Z187">
        <v>2291971.5</v>
      </c>
      <c r="AA187">
        <v>62361002.507186234</v>
      </c>
      <c r="AB187">
        <v>8253.5475664293008</v>
      </c>
      <c r="AC187">
        <v>47109500.507186234</v>
      </c>
      <c r="AD187">
        <v>62406216.745039009</v>
      </c>
      <c r="AE187">
        <v>0</v>
      </c>
      <c r="AF187">
        <v>917552.31</v>
      </c>
      <c r="AG187">
        <v>917552.31</v>
      </c>
      <c r="AH187">
        <v>704276.74</v>
      </c>
      <c r="AI187">
        <v>-213275.57</v>
      </c>
      <c r="AJ187">
        <v>63278554.817186236</v>
      </c>
      <c r="AK187">
        <v>14.35</v>
      </c>
      <c r="AL187">
        <v>0</v>
      </c>
      <c r="AM187">
        <v>0</v>
      </c>
      <c r="AN187">
        <v>0</v>
      </c>
      <c r="AO187">
        <v>0</v>
      </c>
      <c r="AP187">
        <v>0</v>
      </c>
      <c r="AQ187">
        <v>671359.20059155091</v>
      </c>
      <c r="AR187">
        <v>0</v>
      </c>
      <c r="AS187">
        <v>13071450.149437249</v>
      </c>
      <c r="AT187">
        <v>7555660.3999999994</v>
      </c>
      <c r="AU187">
        <v>0</v>
      </c>
      <c r="AV187">
        <v>0</v>
      </c>
    </row>
    <row r="188" spans="1:48" x14ac:dyDescent="0.25">
      <c r="A188">
        <v>2242</v>
      </c>
      <c r="B188" t="s">
        <v>4575</v>
      </c>
      <c r="C188" t="s">
        <v>29</v>
      </c>
      <c r="D188" t="s">
        <v>232</v>
      </c>
      <c r="E188">
        <v>2230</v>
      </c>
      <c r="F188">
        <v>58655516</v>
      </c>
      <c r="G188">
        <v>0</v>
      </c>
      <c r="H188" s="70">
        <v>58655516</v>
      </c>
      <c r="I188" s="74">
        <v>12539.46</v>
      </c>
      <c r="J188">
        <v>1</v>
      </c>
      <c r="K188">
        <v>0</v>
      </c>
      <c r="L188">
        <v>1300</v>
      </c>
      <c r="M188">
        <v>0</v>
      </c>
      <c r="N188">
        <v>0</v>
      </c>
      <c r="O188">
        <v>0</v>
      </c>
      <c r="P188">
        <v>5.75</v>
      </c>
      <c r="Q188">
        <v>0</v>
      </c>
      <c r="R188">
        <v>0</v>
      </c>
      <c r="S188">
        <v>0</v>
      </c>
      <c r="U188">
        <v>0</v>
      </c>
      <c r="V188">
        <v>0</v>
      </c>
      <c r="W188">
        <v>14936.785</v>
      </c>
      <c r="X188">
        <v>1.1900000000000013</v>
      </c>
      <c r="Y188" s="71">
        <v>119495707.67181082</v>
      </c>
      <c r="Z188">
        <v>4964722.6999999993</v>
      </c>
      <c r="AA188">
        <v>124460430.37181082</v>
      </c>
      <c r="AB188">
        <v>8332.4778639989017</v>
      </c>
      <c r="AC188">
        <v>65804914.371810824</v>
      </c>
      <c r="AD188">
        <v>124550375.34442763</v>
      </c>
      <c r="AE188">
        <v>0</v>
      </c>
      <c r="AF188">
        <v>2808168.86</v>
      </c>
      <c r="AG188">
        <v>2808168.86</v>
      </c>
      <c r="AH188">
        <v>2461301.6800000002</v>
      </c>
      <c r="AI188">
        <v>-346867.18</v>
      </c>
      <c r="AJ188">
        <v>127268599.23181082</v>
      </c>
      <c r="AK188">
        <v>0</v>
      </c>
      <c r="AL188">
        <v>0</v>
      </c>
      <c r="AM188">
        <v>0</v>
      </c>
      <c r="AN188">
        <v>0</v>
      </c>
      <c r="AO188">
        <v>0</v>
      </c>
      <c r="AP188">
        <v>0</v>
      </c>
      <c r="AQ188">
        <v>1403973.9080703093</v>
      </c>
      <c r="AR188">
        <v>0</v>
      </c>
      <c r="AS188">
        <v>26377290.950362168</v>
      </c>
      <c r="AT188">
        <v>14936785</v>
      </c>
      <c r="AU188">
        <v>0</v>
      </c>
      <c r="AV188">
        <v>0</v>
      </c>
    </row>
    <row r="189" spans="1:48" x14ac:dyDescent="0.25">
      <c r="A189">
        <v>2243</v>
      </c>
      <c r="B189" t="s">
        <v>4576</v>
      </c>
      <c r="C189" t="s">
        <v>29</v>
      </c>
      <c r="D189" t="s">
        <v>31</v>
      </c>
      <c r="E189">
        <v>2230</v>
      </c>
      <c r="F189">
        <v>145687179</v>
      </c>
      <c r="G189">
        <v>0</v>
      </c>
      <c r="H189" s="70">
        <v>145687179</v>
      </c>
      <c r="I189" s="74">
        <v>40609.33</v>
      </c>
      <c r="J189">
        <v>1</v>
      </c>
      <c r="K189">
        <v>0</v>
      </c>
      <c r="L189">
        <v>4467.0263000000004</v>
      </c>
      <c r="M189">
        <v>123.4</v>
      </c>
      <c r="N189">
        <v>0</v>
      </c>
      <c r="O189">
        <v>0</v>
      </c>
      <c r="P189">
        <v>22.5</v>
      </c>
      <c r="Q189">
        <v>0</v>
      </c>
      <c r="R189">
        <v>0</v>
      </c>
      <c r="S189">
        <v>0</v>
      </c>
      <c r="U189">
        <v>0</v>
      </c>
      <c r="V189">
        <v>0</v>
      </c>
      <c r="W189">
        <v>48493.202299999997</v>
      </c>
      <c r="X189">
        <v>0.95000000000000107</v>
      </c>
      <c r="Y189" s="71">
        <v>387436383.67088127</v>
      </c>
      <c r="Z189">
        <v>15179739.399999999</v>
      </c>
      <c r="AA189">
        <v>402616123.07088125</v>
      </c>
      <c r="AB189">
        <v>8302.5270342041586</v>
      </c>
      <c r="AC189">
        <v>256928944.07088125</v>
      </c>
      <c r="AD189">
        <v>402907748.23130745</v>
      </c>
      <c r="AE189">
        <v>593708</v>
      </c>
      <c r="AF189">
        <v>2903590.17</v>
      </c>
      <c r="AG189">
        <v>2903590.17</v>
      </c>
      <c r="AH189">
        <v>2589673.04</v>
      </c>
      <c r="AI189">
        <v>-313917.13</v>
      </c>
      <c r="AJ189">
        <v>406113421.24088126</v>
      </c>
      <c r="AK189">
        <v>12.79</v>
      </c>
      <c r="AL189">
        <v>0</v>
      </c>
      <c r="AM189">
        <v>0</v>
      </c>
      <c r="AN189">
        <v>0</v>
      </c>
      <c r="AO189">
        <v>0</v>
      </c>
      <c r="AP189">
        <v>0</v>
      </c>
      <c r="AQ189">
        <v>4499398.2738799797</v>
      </c>
      <c r="AR189">
        <v>0</v>
      </c>
      <c r="AS189">
        <v>84195848.702176258</v>
      </c>
      <c r="AT189">
        <v>48493202.299999997</v>
      </c>
      <c r="AU189">
        <v>0</v>
      </c>
      <c r="AV189">
        <v>0</v>
      </c>
    </row>
    <row r="190" spans="1:48" x14ac:dyDescent="0.25">
      <c r="A190">
        <v>2244</v>
      </c>
      <c r="B190" t="s">
        <v>4577</v>
      </c>
      <c r="C190" t="s">
        <v>29</v>
      </c>
      <c r="D190" t="s">
        <v>214</v>
      </c>
      <c r="E190">
        <v>2230</v>
      </c>
      <c r="F190">
        <v>16886638</v>
      </c>
      <c r="G190">
        <v>0</v>
      </c>
      <c r="H190" s="70">
        <v>16886638</v>
      </c>
      <c r="I190" s="74">
        <v>5328.68</v>
      </c>
      <c r="J190">
        <v>1</v>
      </c>
      <c r="K190">
        <v>0</v>
      </c>
      <c r="L190">
        <v>569</v>
      </c>
      <c r="M190">
        <v>0</v>
      </c>
      <c r="N190">
        <v>0</v>
      </c>
      <c r="O190">
        <v>0</v>
      </c>
      <c r="P190">
        <v>0.25</v>
      </c>
      <c r="Q190">
        <v>0</v>
      </c>
      <c r="R190">
        <v>0</v>
      </c>
      <c r="S190">
        <v>0</v>
      </c>
      <c r="U190">
        <v>0</v>
      </c>
      <c r="V190">
        <v>0</v>
      </c>
      <c r="W190">
        <v>6010.7425000000003</v>
      </c>
      <c r="X190">
        <v>0.95000000000000107</v>
      </c>
      <c r="Y190" s="71">
        <v>48022820.249527477</v>
      </c>
      <c r="Z190">
        <v>1361666.5999999999</v>
      </c>
      <c r="AA190">
        <v>49384486.849527478</v>
      </c>
      <c r="AB190">
        <v>8216.0376774628876</v>
      </c>
      <c r="AC190">
        <v>32497848.849527478</v>
      </c>
      <c r="AD190">
        <v>49420633.848750144</v>
      </c>
      <c r="AE190">
        <v>0</v>
      </c>
      <c r="AF190">
        <v>64228.66</v>
      </c>
      <c r="AG190">
        <v>64228.66</v>
      </c>
      <c r="AH190">
        <v>197637.63</v>
      </c>
      <c r="AI190">
        <v>133408.97</v>
      </c>
      <c r="AJ190">
        <v>49448715.509527475</v>
      </c>
      <c r="AK190">
        <v>14.22</v>
      </c>
      <c r="AL190">
        <v>0</v>
      </c>
      <c r="AM190">
        <v>0</v>
      </c>
      <c r="AN190">
        <v>0</v>
      </c>
      <c r="AO190">
        <v>0</v>
      </c>
      <c r="AP190">
        <v>0</v>
      </c>
      <c r="AQ190">
        <v>588661.13693846727</v>
      </c>
      <c r="AR190">
        <v>0</v>
      </c>
      <c r="AS190">
        <v>10188758.215905497</v>
      </c>
      <c r="AT190">
        <v>6010742.5</v>
      </c>
      <c r="AU190">
        <v>0</v>
      </c>
      <c r="AV190">
        <v>0</v>
      </c>
    </row>
    <row r="191" spans="1:48" x14ac:dyDescent="0.25">
      <c r="A191">
        <v>2245</v>
      </c>
      <c r="B191" t="s">
        <v>4578</v>
      </c>
      <c r="C191" t="s">
        <v>29</v>
      </c>
      <c r="D191" t="s">
        <v>100</v>
      </c>
      <c r="E191">
        <v>2230</v>
      </c>
      <c r="F191">
        <v>2333549</v>
      </c>
      <c r="G191">
        <v>0</v>
      </c>
      <c r="H191" s="70">
        <v>2333549</v>
      </c>
      <c r="I191" s="74">
        <v>566.16999999999996</v>
      </c>
      <c r="J191">
        <v>1</v>
      </c>
      <c r="K191">
        <v>0</v>
      </c>
      <c r="L191">
        <v>62.278700000000001</v>
      </c>
      <c r="M191">
        <v>9.6</v>
      </c>
      <c r="N191">
        <v>0</v>
      </c>
      <c r="O191">
        <v>0</v>
      </c>
      <c r="P191">
        <v>0.25</v>
      </c>
      <c r="Q191">
        <v>0</v>
      </c>
      <c r="R191">
        <v>0</v>
      </c>
      <c r="S191">
        <v>0</v>
      </c>
      <c r="U191">
        <v>0</v>
      </c>
      <c r="V191">
        <v>0</v>
      </c>
      <c r="W191">
        <v>748.11869999999999</v>
      </c>
      <c r="X191">
        <v>-0.44999999999999929</v>
      </c>
      <c r="Y191" s="71">
        <v>5930849.0510570919</v>
      </c>
      <c r="Z191">
        <v>173892.59999999998</v>
      </c>
      <c r="AA191">
        <v>6104741.6510570915</v>
      </c>
      <c r="AB191">
        <v>8160.124390764583</v>
      </c>
      <c r="AC191">
        <v>3771192.6510570915</v>
      </c>
      <c r="AD191">
        <v>6109205.8286069399</v>
      </c>
      <c r="AE191">
        <v>195321</v>
      </c>
      <c r="AF191">
        <v>11469.4</v>
      </c>
      <c r="AG191">
        <v>11469.4</v>
      </c>
      <c r="AH191">
        <v>81542.62</v>
      </c>
      <c r="AI191">
        <v>70073.22</v>
      </c>
      <c r="AJ191">
        <v>6311532.0510570919</v>
      </c>
      <c r="AK191">
        <v>13.12</v>
      </c>
      <c r="AL191">
        <v>194.62</v>
      </c>
      <c r="AM191">
        <v>194.62</v>
      </c>
      <c r="AN191">
        <v>36993.663416671203</v>
      </c>
      <c r="AO191">
        <v>37351.186363650333</v>
      </c>
      <c r="AP191">
        <v>357.52</v>
      </c>
      <c r="AQ191">
        <v>60974.022397465742</v>
      </c>
      <c r="AR191">
        <v>0</v>
      </c>
      <c r="AS191">
        <v>1311099.5742114184</v>
      </c>
      <c r="AT191">
        <v>748118.7</v>
      </c>
      <c r="AU191">
        <v>0</v>
      </c>
      <c r="AV191">
        <v>0</v>
      </c>
    </row>
    <row r="192" spans="1:48" x14ac:dyDescent="0.25">
      <c r="A192">
        <v>2247</v>
      </c>
      <c r="B192" t="s">
        <v>4579</v>
      </c>
      <c r="C192" t="s">
        <v>97</v>
      </c>
      <c r="D192" t="s">
        <v>223</v>
      </c>
      <c r="E192">
        <v>2004</v>
      </c>
      <c r="F192">
        <v>290150</v>
      </c>
      <c r="G192">
        <v>0</v>
      </c>
      <c r="H192" s="70">
        <v>290150</v>
      </c>
      <c r="I192" s="74">
        <v>60.16</v>
      </c>
      <c r="J192">
        <v>1</v>
      </c>
      <c r="K192">
        <v>0</v>
      </c>
      <c r="L192">
        <v>3</v>
      </c>
      <c r="M192">
        <v>0</v>
      </c>
      <c r="N192">
        <v>0</v>
      </c>
      <c r="O192">
        <v>0</v>
      </c>
      <c r="P192">
        <v>0</v>
      </c>
      <c r="Q192">
        <v>0</v>
      </c>
      <c r="R192">
        <v>0</v>
      </c>
      <c r="S192">
        <v>0</v>
      </c>
      <c r="U192">
        <v>0</v>
      </c>
      <c r="V192">
        <v>0</v>
      </c>
      <c r="W192">
        <v>151.62</v>
      </c>
      <c r="X192">
        <v>7.68</v>
      </c>
      <c r="Y192" s="71">
        <v>1256421.726667796</v>
      </c>
      <c r="Z192">
        <v>180019.80000000002</v>
      </c>
      <c r="AA192">
        <v>1436441.5266677961</v>
      </c>
      <c r="AB192">
        <v>9473.9580970043262</v>
      </c>
      <c r="AC192">
        <v>1146291.5266677961</v>
      </c>
      <c r="AD192">
        <v>1437387.2411206588</v>
      </c>
      <c r="AE192">
        <v>0</v>
      </c>
      <c r="AF192">
        <v>0</v>
      </c>
      <c r="AG192">
        <v>0</v>
      </c>
      <c r="AH192">
        <v>0</v>
      </c>
      <c r="AI192">
        <v>0</v>
      </c>
      <c r="AJ192">
        <v>1436441.5266677961</v>
      </c>
      <c r="AK192">
        <v>13.27</v>
      </c>
      <c r="AL192">
        <v>24.76</v>
      </c>
      <c r="AM192">
        <v>24.76</v>
      </c>
      <c r="AN192">
        <v>3926.3213319534475</v>
      </c>
      <c r="AO192">
        <v>4751.9030642481875</v>
      </c>
      <c r="AP192">
        <v>825.58</v>
      </c>
      <c r="AQ192">
        <v>5282.2574140056986</v>
      </c>
      <c r="AR192">
        <v>4209525.58</v>
      </c>
      <c r="AS192">
        <v>323292.26533355925</v>
      </c>
      <c r="AT192">
        <v>151620</v>
      </c>
      <c r="AU192">
        <v>151620</v>
      </c>
      <c r="AV192">
        <v>4057905.58</v>
      </c>
    </row>
    <row r="193" spans="1:48" x14ac:dyDescent="0.25">
      <c r="A193">
        <v>2248</v>
      </c>
      <c r="B193" t="s">
        <v>4580</v>
      </c>
      <c r="C193" t="s">
        <v>97</v>
      </c>
      <c r="D193" t="s">
        <v>98</v>
      </c>
      <c r="E193">
        <v>2004</v>
      </c>
      <c r="F193">
        <v>684417</v>
      </c>
      <c r="G193">
        <v>0</v>
      </c>
      <c r="H193" s="70">
        <v>684417</v>
      </c>
      <c r="I193" s="74">
        <v>750.13</v>
      </c>
      <c r="J193">
        <v>1</v>
      </c>
      <c r="K193">
        <v>0</v>
      </c>
      <c r="L193">
        <v>46</v>
      </c>
      <c r="M193">
        <v>0</v>
      </c>
      <c r="N193">
        <v>0</v>
      </c>
      <c r="O193">
        <v>0</v>
      </c>
      <c r="P193">
        <v>0</v>
      </c>
      <c r="Q193">
        <v>0</v>
      </c>
      <c r="R193">
        <v>0</v>
      </c>
      <c r="S193">
        <v>0</v>
      </c>
      <c r="U193">
        <v>0</v>
      </c>
      <c r="V193">
        <v>0</v>
      </c>
      <c r="W193">
        <v>853.34</v>
      </c>
      <c r="X193">
        <v>1.5899999999999999</v>
      </c>
      <c r="Y193" s="71">
        <v>6841872.5968919955</v>
      </c>
      <c r="Z193">
        <v>52731</v>
      </c>
      <c r="AA193">
        <v>6894603.5968919955</v>
      </c>
      <c r="AB193">
        <v>8079.550468619771</v>
      </c>
      <c r="AC193">
        <v>6210186.5968919955</v>
      </c>
      <c r="AD193">
        <v>6899753.5060842587</v>
      </c>
      <c r="AE193">
        <v>0</v>
      </c>
      <c r="AF193">
        <v>0</v>
      </c>
      <c r="AG193">
        <v>0</v>
      </c>
      <c r="AH193">
        <v>0</v>
      </c>
      <c r="AI193">
        <v>0</v>
      </c>
      <c r="AJ193">
        <v>6894603.5968919955</v>
      </c>
      <c r="AK193">
        <v>11.83</v>
      </c>
      <c r="AL193">
        <v>0</v>
      </c>
      <c r="AM193">
        <v>0</v>
      </c>
      <c r="AN193">
        <v>0</v>
      </c>
      <c r="AO193">
        <v>0</v>
      </c>
      <c r="AP193">
        <v>0</v>
      </c>
      <c r="AQ193">
        <v>4990.2977420777834</v>
      </c>
      <c r="AR193">
        <v>19060208.84</v>
      </c>
      <c r="AS193">
        <v>1389466.9193783992</v>
      </c>
      <c r="AT193">
        <v>853340</v>
      </c>
      <c r="AU193">
        <v>853340</v>
      </c>
      <c r="AV193">
        <v>18206868.84</v>
      </c>
    </row>
    <row r="194" spans="1:48" x14ac:dyDescent="0.25">
      <c r="A194">
        <v>2249</v>
      </c>
      <c r="B194" t="s">
        <v>4581</v>
      </c>
      <c r="C194" t="s">
        <v>97</v>
      </c>
      <c r="D194" t="s">
        <v>153</v>
      </c>
      <c r="E194">
        <v>2004</v>
      </c>
      <c r="F194">
        <v>629893</v>
      </c>
      <c r="G194">
        <v>0</v>
      </c>
      <c r="H194" s="70">
        <v>629893</v>
      </c>
      <c r="I194" s="74">
        <v>581.9</v>
      </c>
      <c r="J194">
        <v>1</v>
      </c>
      <c r="K194">
        <v>0</v>
      </c>
      <c r="L194">
        <v>61</v>
      </c>
      <c r="M194">
        <v>0</v>
      </c>
      <c r="N194">
        <v>0</v>
      </c>
      <c r="O194">
        <v>0</v>
      </c>
      <c r="P194">
        <v>0</v>
      </c>
      <c r="Q194">
        <v>0</v>
      </c>
      <c r="R194">
        <v>0</v>
      </c>
      <c r="S194">
        <v>0</v>
      </c>
      <c r="U194">
        <v>0</v>
      </c>
      <c r="V194">
        <v>0</v>
      </c>
      <c r="W194">
        <v>731.81500000000005</v>
      </c>
      <c r="X194">
        <v>-3.0599999999999987</v>
      </c>
      <c r="Y194" s="71">
        <v>5717264.4479333526</v>
      </c>
      <c r="Z194">
        <v>146409.9</v>
      </c>
      <c r="AA194">
        <v>5863674.3479333529</v>
      </c>
      <c r="AB194">
        <v>8012.5091012528474</v>
      </c>
      <c r="AC194">
        <v>5233781.3479333529</v>
      </c>
      <c r="AD194">
        <v>5867977.7593631987</v>
      </c>
      <c r="AE194">
        <v>0</v>
      </c>
      <c r="AF194">
        <v>0</v>
      </c>
      <c r="AG194">
        <v>0</v>
      </c>
      <c r="AH194">
        <v>0</v>
      </c>
      <c r="AI194">
        <v>0</v>
      </c>
      <c r="AJ194">
        <v>5863674.3479333529</v>
      </c>
      <c r="AK194">
        <v>9.7200000000000006</v>
      </c>
      <c r="AL194">
        <v>22.14</v>
      </c>
      <c r="AM194">
        <v>22.14</v>
      </c>
      <c r="AN194">
        <v>5170.7911953568037</v>
      </c>
      <c r="AO194">
        <v>4249.0764879828293</v>
      </c>
      <c r="AP194">
        <v>-921.71</v>
      </c>
      <c r="AQ194">
        <v>4962.4137873581267</v>
      </c>
      <c r="AR194">
        <v>0</v>
      </c>
      <c r="AS194">
        <v>1202016.8495866708</v>
      </c>
      <c r="AT194">
        <v>731815</v>
      </c>
      <c r="AU194">
        <v>0</v>
      </c>
      <c r="AV194">
        <v>0</v>
      </c>
    </row>
    <row r="195" spans="1:48" x14ac:dyDescent="0.25">
      <c r="A195">
        <v>2251</v>
      </c>
      <c r="B195" t="s">
        <v>4582</v>
      </c>
      <c r="C195" t="s">
        <v>11</v>
      </c>
      <c r="D195" t="s">
        <v>247</v>
      </c>
      <c r="E195">
        <v>2117</v>
      </c>
      <c r="F195">
        <v>3432815</v>
      </c>
      <c r="G195">
        <v>0</v>
      </c>
      <c r="H195" s="70">
        <v>3432815</v>
      </c>
      <c r="I195" s="74">
        <v>1009.19</v>
      </c>
      <c r="J195">
        <v>1</v>
      </c>
      <c r="K195">
        <v>0</v>
      </c>
      <c r="L195">
        <v>111.01090000000001</v>
      </c>
      <c r="M195">
        <v>2.9</v>
      </c>
      <c r="N195">
        <v>0</v>
      </c>
      <c r="O195">
        <v>0</v>
      </c>
      <c r="P195">
        <v>1</v>
      </c>
      <c r="Q195">
        <v>0</v>
      </c>
      <c r="R195">
        <v>0</v>
      </c>
      <c r="S195">
        <v>0</v>
      </c>
      <c r="U195">
        <v>0</v>
      </c>
      <c r="V195">
        <v>0</v>
      </c>
      <c r="W195">
        <v>1171.6360999999999</v>
      </c>
      <c r="X195">
        <v>-1.6399999999999988</v>
      </c>
      <c r="Y195" s="71">
        <v>9226801.1049353108</v>
      </c>
      <c r="Z195">
        <v>498061.89999999997</v>
      </c>
      <c r="AA195">
        <v>9724863.0049353112</v>
      </c>
      <c r="AB195">
        <v>8300.2418625845621</v>
      </c>
      <c r="AC195">
        <v>6292048.0049353112</v>
      </c>
      <c r="AD195">
        <v>9731808.0608615316</v>
      </c>
      <c r="AE195">
        <v>61606</v>
      </c>
      <c r="AF195">
        <v>9175.52</v>
      </c>
      <c r="AG195">
        <v>9175.52</v>
      </c>
      <c r="AH195">
        <v>71299.19</v>
      </c>
      <c r="AI195">
        <v>62123.67</v>
      </c>
      <c r="AJ195">
        <v>9795644.5249353107</v>
      </c>
      <c r="AK195">
        <v>10.89</v>
      </c>
      <c r="AL195">
        <v>264.01</v>
      </c>
      <c r="AM195">
        <v>264.01</v>
      </c>
      <c r="AN195">
        <v>53391.161464858291</v>
      </c>
      <c r="AO195">
        <v>50668.413893059929</v>
      </c>
      <c r="AP195">
        <v>-2722.75</v>
      </c>
      <c r="AQ195">
        <v>113596.11021863444</v>
      </c>
      <c r="AR195">
        <v>0</v>
      </c>
      <c r="AS195">
        <v>2071166.0189870624</v>
      </c>
      <c r="AT195">
        <v>1171636.0999999999</v>
      </c>
      <c r="AU195">
        <v>0</v>
      </c>
      <c r="AV195">
        <v>0</v>
      </c>
    </row>
    <row r="196" spans="1:48" x14ac:dyDescent="0.25">
      <c r="A196">
        <v>2252</v>
      </c>
      <c r="B196" t="s">
        <v>4583</v>
      </c>
      <c r="C196" t="s">
        <v>11</v>
      </c>
      <c r="D196" t="s">
        <v>12</v>
      </c>
      <c r="E196">
        <v>2117</v>
      </c>
      <c r="F196">
        <v>1905746</v>
      </c>
      <c r="G196">
        <v>0</v>
      </c>
      <c r="H196" s="70">
        <v>1905746</v>
      </c>
      <c r="I196" s="74">
        <v>826.21</v>
      </c>
      <c r="J196">
        <v>1</v>
      </c>
      <c r="K196">
        <v>0</v>
      </c>
      <c r="L196">
        <v>90.883099999999999</v>
      </c>
      <c r="M196">
        <v>6</v>
      </c>
      <c r="N196">
        <v>0</v>
      </c>
      <c r="O196">
        <v>0</v>
      </c>
      <c r="P196">
        <v>1.5</v>
      </c>
      <c r="Q196">
        <v>0</v>
      </c>
      <c r="R196">
        <v>0</v>
      </c>
      <c r="S196">
        <v>0</v>
      </c>
      <c r="U196">
        <v>0</v>
      </c>
      <c r="V196">
        <v>0</v>
      </c>
      <c r="W196">
        <v>1062.5235</v>
      </c>
      <c r="X196">
        <v>-0.16000000000000014</v>
      </c>
      <c r="Y196" s="71">
        <v>8436956.0898955315</v>
      </c>
      <c r="Z196">
        <v>315682.5</v>
      </c>
      <c r="AA196">
        <v>8752638.5898955315</v>
      </c>
      <c r="AB196">
        <v>8237.5953001468024</v>
      </c>
      <c r="AC196">
        <v>6846892.5898955315</v>
      </c>
      <c r="AD196">
        <v>8758989.1258207131</v>
      </c>
      <c r="AE196">
        <v>0</v>
      </c>
      <c r="AF196">
        <v>45877.62</v>
      </c>
      <c r="AG196">
        <v>45877.62</v>
      </c>
      <c r="AH196">
        <v>9035.15</v>
      </c>
      <c r="AI196">
        <v>-36842.47</v>
      </c>
      <c r="AJ196">
        <v>8798516.2098955307</v>
      </c>
      <c r="AK196">
        <v>15.18</v>
      </c>
      <c r="AL196">
        <v>246.23</v>
      </c>
      <c r="AM196">
        <v>246.23</v>
      </c>
      <c r="AN196">
        <v>51316.414595324124</v>
      </c>
      <c r="AO196">
        <v>47256.102241915629</v>
      </c>
      <c r="AP196">
        <v>-4060.31</v>
      </c>
      <c r="AQ196">
        <v>95980.786545405354</v>
      </c>
      <c r="AR196">
        <v>0</v>
      </c>
      <c r="AS196">
        <v>1815471.2479791064</v>
      </c>
      <c r="AT196">
        <v>1062523.5</v>
      </c>
      <c r="AU196">
        <v>0</v>
      </c>
      <c r="AV196">
        <v>0</v>
      </c>
    </row>
    <row r="197" spans="1:48" x14ac:dyDescent="0.25">
      <c r="A197">
        <v>2253</v>
      </c>
      <c r="B197" t="s">
        <v>4584</v>
      </c>
      <c r="C197" t="s">
        <v>11</v>
      </c>
      <c r="D197" t="s">
        <v>74</v>
      </c>
      <c r="E197">
        <v>2117</v>
      </c>
      <c r="F197">
        <v>2460398</v>
      </c>
      <c r="G197">
        <v>0</v>
      </c>
      <c r="H197" s="70">
        <v>2460398</v>
      </c>
      <c r="I197" s="74">
        <v>1013.35</v>
      </c>
      <c r="J197">
        <v>1</v>
      </c>
      <c r="K197">
        <v>0</v>
      </c>
      <c r="L197">
        <v>111.46850000000001</v>
      </c>
      <c r="M197">
        <v>1.8</v>
      </c>
      <c r="N197">
        <v>0</v>
      </c>
      <c r="O197">
        <v>0</v>
      </c>
      <c r="P197">
        <v>0.75</v>
      </c>
      <c r="Q197">
        <v>0</v>
      </c>
      <c r="R197">
        <v>0</v>
      </c>
      <c r="S197">
        <v>0</v>
      </c>
      <c r="U197">
        <v>0</v>
      </c>
      <c r="V197">
        <v>0</v>
      </c>
      <c r="W197">
        <v>1237.4760000000001</v>
      </c>
      <c r="X197">
        <v>0.48000000000000043</v>
      </c>
      <c r="Y197" s="71">
        <v>9861133.0363340043</v>
      </c>
      <c r="Z197">
        <v>418195.39999999997</v>
      </c>
      <c r="AA197">
        <v>10279328.436334005</v>
      </c>
      <c r="AB197">
        <v>8306.6891287863382</v>
      </c>
      <c r="AC197">
        <v>7818930.4363340046</v>
      </c>
      <c r="AD197">
        <v>10286750.95684294</v>
      </c>
      <c r="AE197">
        <v>0</v>
      </c>
      <c r="AF197">
        <v>71110.3</v>
      </c>
      <c r="AG197">
        <v>71110.3</v>
      </c>
      <c r="AH197">
        <v>37118.92</v>
      </c>
      <c r="AI197">
        <v>-33991.379999999997</v>
      </c>
      <c r="AJ197">
        <v>10350438.736334005</v>
      </c>
      <c r="AK197">
        <v>14.9</v>
      </c>
      <c r="AL197">
        <v>321.74</v>
      </c>
      <c r="AM197">
        <v>321.74</v>
      </c>
      <c r="AN197">
        <v>60585.634656934832</v>
      </c>
      <c r="AO197">
        <v>61747.871239548134</v>
      </c>
      <c r="AP197">
        <v>1162.24</v>
      </c>
      <c r="AQ197">
        <v>110194.52301167896</v>
      </c>
      <c r="AR197">
        <v>0</v>
      </c>
      <c r="AS197">
        <v>2146928.5512668011</v>
      </c>
      <c r="AT197">
        <v>1237476</v>
      </c>
      <c r="AU197">
        <v>0</v>
      </c>
      <c r="AV197">
        <v>0</v>
      </c>
    </row>
    <row r="198" spans="1:48" x14ac:dyDescent="0.25">
      <c r="A198">
        <v>2254</v>
      </c>
      <c r="B198" t="s">
        <v>4585</v>
      </c>
      <c r="C198" t="s">
        <v>11</v>
      </c>
      <c r="D198" t="s">
        <v>164</v>
      </c>
      <c r="E198">
        <v>2117</v>
      </c>
      <c r="F198">
        <v>17125649</v>
      </c>
      <c r="G198">
        <v>0</v>
      </c>
      <c r="H198" s="70">
        <v>17125649</v>
      </c>
      <c r="I198" s="74">
        <v>4910.4799999999996</v>
      </c>
      <c r="J198">
        <v>1</v>
      </c>
      <c r="K198">
        <v>0</v>
      </c>
      <c r="L198">
        <v>540.15279999999996</v>
      </c>
      <c r="M198">
        <v>13.6</v>
      </c>
      <c r="N198">
        <v>0</v>
      </c>
      <c r="O198">
        <v>0</v>
      </c>
      <c r="P198">
        <v>3.5</v>
      </c>
      <c r="Q198">
        <v>0</v>
      </c>
      <c r="R198">
        <v>0</v>
      </c>
      <c r="S198">
        <v>0</v>
      </c>
      <c r="U198">
        <v>0</v>
      </c>
      <c r="V198">
        <v>0</v>
      </c>
      <c r="W198">
        <v>5890.8611000000001</v>
      </c>
      <c r="X198">
        <v>2.42</v>
      </c>
      <c r="Y198" s="71">
        <v>47447374.398168474</v>
      </c>
      <c r="Z198">
        <v>1814117.9</v>
      </c>
      <c r="AA198">
        <v>49261492.298168473</v>
      </c>
      <c r="AB198">
        <v>8362.3584840879157</v>
      </c>
      <c r="AC198">
        <v>32135843.298168473</v>
      </c>
      <c r="AD198">
        <v>49297206.156633608</v>
      </c>
      <c r="AE198">
        <v>0</v>
      </c>
      <c r="AF198">
        <v>155523.74</v>
      </c>
      <c r="AG198">
        <v>155523.74</v>
      </c>
      <c r="AH198">
        <v>158503.66</v>
      </c>
      <c r="AI198">
        <v>2979.92</v>
      </c>
      <c r="AJ198">
        <v>49417016.038168475</v>
      </c>
      <c r="AK198">
        <v>15</v>
      </c>
      <c r="AL198">
        <v>0</v>
      </c>
      <c r="AM198">
        <v>0</v>
      </c>
      <c r="AN198">
        <v>0</v>
      </c>
      <c r="AO198">
        <v>0</v>
      </c>
      <c r="AP198">
        <v>0</v>
      </c>
      <c r="AQ198">
        <v>560199.15879629692</v>
      </c>
      <c r="AR198">
        <v>0</v>
      </c>
      <c r="AS198">
        <v>10246822.771633694</v>
      </c>
      <c r="AT198">
        <v>5890861.0999999996</v>
      </c>
      <c r="AU198">
        <v>0</v>
      </c>
      <c r="AV198">
        <v>0</v>
      </c>
    </row>
    <row r="199" spans="1:48" x14ac:dyDescent="0.25">
      <c r="A199">
        <v>2255</v>
      </c>
      <c r="B199" t="s">
        <v>4586</v>
      </c>
      <c r="C199" t="s">
        <v>11</v>
      </c>
      <c r="D199" t="s">
        <v>244</v>
      </c>
      <c r="E199">
        <v>2117</v>
      </c>
      <c r="F199">
        <v>2123893</v>
      </c>
      <c r="G199">
        <v>0</v>
      </c>
      <c r="H199" s="70">
        <v>2123893</v>
      </c>
      <c r="I199" s="74">
        <v>835.27</v>
      </c>
      <c r="J199">
        <v>1</v>
      </c>
      <c r="K199">
        <v>0</v>
      </c>
      <c r="L199">
        <v>91.8797</v>
      </c>
      <c r="M199">
        <v>23.1</v>
      </c>
      <c r="N199">
        <v>0</v>
      </c>
      <c r="O199">
        <v>0</v>
      </c>
      <c r="P199">
        <v>1.5</v>
      </c>
      <c r="Q199">
        <v>0</v>
      </c>
      <c r="R199">
        <v>0</v>
      </c>
      <c r="S199">
        <v>0</v>
      </c>
      <c r="U199">
        <v>0</v>
      </c>
      <c r="V199">
        <v>0</v>
      </c>
      <c r="W199">
        <v>1091.2293</v>
      </c>
      <c r="X199">
        <v>-2.3999999999999986</v>
      </c>
      <c r="Y199" s="71">
        <v>8556968.4488462619</v>
      </c>
      <c r="Z199">
        <v>339864</v>
      </c>
      <c r="AA199">
        <v>8896832.4488462619</v>
      </c>
      <c r="AB199">
        <v>8153.0366247004749</v>
      </c>
      <c r="AC199">
        <v>6772939.4488462619</v>
      </c>
      <c r="AD199">
        <v>8903273.3186298702</v>
      </c>
      <c r="AE199">
        <v>0</v>
      </c>
      <c r="AF199">
        <v>12985.2</v>
      </c>
      <c r="AG199">
        <v>12985.2</v>
      </c>
      <c r="AH199">
        <v>0</v>
      </c>
      <c r="AI199">
        <v>-12985.2</v>
      </c>
      <c r="AJ199">
        <v>8909817.6488462612</v>
      </c>
      <c r="AK199">
        <v>14.19</v>
      </c>
      <c r="AL199">
        <v>257.27</v>
      </c>
      <c r="AM199">
        <v>257.27</v>
      </c>
      <c r="AN199">
        <v>52462.537296270071</v>
      </c>
      <c r="AO199">
        <v>49374.88292969027</v>
      </c>
      <c r="AP199">
        <v>-3087.65</v>
      </c>
      <c r="AQ199">
        <v>98891.559729240456</v>
      </c>
      <c r="AR199">
        <v>0</v>
      </c>
      <c r="AS199">
        <v>1847339.2897692525</v>
      </c>
      <c r="AT199">
        <v>1091229.3</v>
      </c>
      <c r="AU199">
        <v>0</v>
      </c>
      <c r="AV199">
        <v>0</v>
      </c>
    </row>
    <row r="200" spans="1:48" x14ac:dyDescent="0.25">
      <c r="A200">
        <v>2256</v>
      </c>
      <c r="B200" t="s">
        <v>4587</v>
      </c>
      <c r="C200" t="s">
        <v>11</v>
      </c>
      <c r="D200" t="s">
        <v>150</v>
      </c>
      <c r="E200">
        <v>2117</v>
      </c>
      <c r="F200">
        <v>15321608</v>
      </c>
      <c r="G200">
        <v>0</v>
      </c>
      <c r="H200" s="70">
        <v>15321608</v>
      </c>
      <c r="I200" s="74">
        <v>6597.72</v>
      </c>
      <c r="J200">
        <v>1</v>
      </c>
      <c r="K200">
        <v>0</v>
      </c>
      <c r="L200">
        <v>725.74919999999997</v>
      </c>
      <c r="M200">
        <v>8.4</v>
      </c>
      <c r="N200">
        <v>0</v>
      </c>
      <c r="O200">
        <v>0</v>
      </c>
      <c r="P200">
        <v>7.25</v>
      </c>
      <c r="Q200">
        <v>0</v>
      </c>
      <c r="R200">
        <v>0</v>
      </c>
      <c r="S200">
        <v>0</v>
      </c>
      <c r="U200">
        <v>0</v>
      </c>
      <c r="V200">
        <v>0</v>
      </c>
      <c r="W200">
        <v>8101.1907000000001</v>
      </c>
      <c r="X200">
        <v>1.6100000000000012</v>
      </c>
      <c r="Y200" s="71">
        <v>64960530.759713419</v>
      </c>
      <c r="Z200">
        <v>1814345.4</v>
      </c>
      <c r="AA200">
        <v>66774876.159713417</v>
      </c>
      <c r="AB200">
        <v>8242.6002093387851</v>
      </c>
      <c r="AC200">
        <v>51453268.159713417</v>
      </c>
      <c r="AD200">
        <v>66823772.252085224</v>
      </c>
      <c r="AE200">
        <v>28322</v>
      </c>
      <c r="AF200">
        <v>1835.1</v>
      </c>
      <c r="AG200">
        <v>1835.1</v>
      </c>
      <c r="AH200">
        <v>86763.14</v>
      </c>
      <c r="AI200">
        <v>84928.04</v>
      </c>
      <c r="AJ200">
        <v>66805033.259713419</v>
      </c>
      <c r="AK200">
        <v>15.38</v>
      </c>
      <c r="AL200">
        <v>0</v>
      </c>
      <c r="AM200">
        <v>0</v>
      </c>
      <c r="AN200">
        <v>0</v>
      </c>
      <c r="AO200">
        <v>0</v>
      </c>
      <c r="AP200">
        <v>0</v>
      </c>
      <c r="AQ200">
        <v>743109.37607260153</v>
      </c>
      <c r="AR200">
        <v>0</v>
      </c>
      <c r="AS200">
        <v>13740861.339942686</v>
      </c>
      <c r="AT200">
        <v>8101190.7000000002</v>
      </c>
      <c r="AU200">
        <v>0</v>
      </c>
      <c r="AV200">
        <v>0</v>
      </c>
    </row>
    <row r="201" spans="1:48" x14ac:dyDescent="0.25">
      <c r="A201">
        <v>2257</v>
      </c>
      <c r="B201" t="s">
        <v>4588</v>
      </c>
      <c r="C201" t="s">
        <v>11</v>
      </c>
      <c r="D201" t="s">
        <v>211</v>
      </c>
      <c r="E201">
        <v>2117</v>
      </c>
      <c r="F201">
        <v>1833633</v>
      </c>
      <c r="G201">
        <v>0</v>
      </c>
      <c r="H201" s="70">
        <v>1833633</v>
      </c>
      <c r="I201" s="74">
        <v>949.03</v>
      </c>
      <c r="J201">
        <v>1</v>
      </c>
      <c r="K201">
        <v>0</v>
      </c>
      <c r="L201">
        <v>104.3933</v>
      </c>
      <c r="M201">
        <v>5.2</v>
      </c>
      <c r="N201">
        <v>0</v>
      </c>
      <c r="O201">
        <v>0</v>
      </c>
      <c r="P201">
        <v>0.25</v>
      </c>
      <c r="Q201">
        <v>0</v>
      </c>
      <c r="R201">
        <v>0</v>
      </c>
      <c r="S201">
        <v>0</v>
      </c>
      <c r="U201">
        <v>0</v>
      </c>
      <c r="V201">
        <v>0</v>
      </c>
      <c r="W201">
        <v>1203.0195000000001</v>
      </c>
      <c r="X201">
        <v>-4.9799999999999995</v>
      </c>
      <c r="Y201" s="71">
        <v>9296539.0359363314</v>
      </c>
      <c r="Z201">
        <v>330643.59999999998</v>
      </c>
      <c r="AA201">
        <v>9627182.635936331</v>
      </c>
      <c r="AB201">
        <v>8002.5158660656207</v>
      </c>
      <c r="AC201">
        <v>7793549.635936331</v>
      </c>
      <c r="AD201">
        <v>9634180.1839262117</v>
      </c>
      <c r="AE201">
        <v>0</v>
      </c>
      <c r="AF201">
        <v>51001.25</v>
      </c>
      <c r="AG201">
        <v>51001.25</v>
      </c>
      <c r="AH201">
        <v>52048.160000000003</v>
      </c>
      <c r="AI201">
        <v>1046.9100000000001</v>
      </c>
      <c r="AJ201">
        <v>9678183.885936331</v>
      </c>
      <c r="AK201">
        <v>12.16</v>
      </c>
      <c r="AL201">
        <v>235.07</v>
      </c>
      <c r="AM201">
        <v>235.07</v>
      </c>
      <c r="AN201">
        <v>42877.47153984422</v>
      </c>
      <c r="AO201">
        <v>45114.291329273881</v>
      </c>
      <c r="AP201">
        <v>2236.8200000000002</v>
      </c>
      <c r="AQ201">
        <v>105914.71044838463</v>
      </c>
      <c r="AR201">
        <v>0</v>
      </c>
      <c r="AS201">
        <v>2001974.8791872663</v>
      </c>
      <c r="AT201">
        <v>1203019.5</v>
      </c>
      <c r="AU201">
        <v>0</v>
      </c>
      <c r="AV201">
        <v>0</v>
      </c>
    </row>
    <row r="202" spans="1:48" x14ac:dyDescent="0.25">
      <c r="A202">
        <v>3476</v>
      </c>
      <c r="C202" t="s">
        <v>4589</v>
      </c>
      <c r="D202" t="s">
        <v>177</v>
      </c>
      <c r="E202" t="s">
        <v>4590</v>
      </c>
      <c r="F202">
        <v>0</v>
      </c>
      <c r="G202">
        <v>0</v>
      </c>
      <c r="H202" s="70">
        <v>0</v>
      </c>
      <c r="I202" s="74">
        <v>162.22999999999999</v>
      </c>
      <c r="J202">
        <v>1</v>
      </c>
      <c r="K202">
        <v>0</v>
      </c>
      <c r="L202">
        <v>0</v>
      </c>
      <c r="M202">
        <v>0</v>
      </c>
      <c r="N202">
        <v>0</v>
      </c>
      <c r="O202">
        <v>0</v>
      </c>
      <c r="P202">
        <v>0</v>
      </c>
      <c r="Q202">
        <v>0</v>
      </c>
      <c r="R202">
        <v>0</v>
      </c>
      <c r="S202">
        <v>0</v>
      </c>
      <c r="U202">
        <v>0</v>
      </c>
      <c r="V202">
        <v>0</v>
      </c>
      <c r="W202">
        <v>265.97000000000003</v>
      </c>
      <c r="X202">
        <v>0</v>
      </c>
      <c r="Y202" s="71">
        <v>2113810.7837012047</v>
      </c>
      <c r="Z202">
        <v>0</v>
      </c>
      <c r="AA202">
        <v>2113810.7837012047</v>
      </c>
      <c r="AB202">
        <v>7947.5534221950011</v>
      </c>
      <c r="AC202">
        <v>2113810.7837012047</v>
      </c>
      <c r="AD202">
        <v>2115401.8588683503</v>
      </c>
      <c r="AE202">
        <v>0</v>
      </c>
      <c r="AF202">
        <v>0</v>
      </c>
      <c r="AG202">
        <v>0</v>
      </c>
      <c r="AH202">
        <v>0</v>
      </c>
      <c r="AI202">
        <v>0</v>
      </c>
      <c r="AJ202">
        <v>2113810.7837012047</v>
      </c>
      <c r="AK202">
        <v>14.27</v>
      </c>
      <c r="AL202">
        <v>0</v>
      </c>
      <c r="AM202">
        <v>0</v>
      </c>
      <c r="AN202">
        <v>0</v>
      </c>
      <c r="AO202">
        <v>0</v>
      </c>
      <c r="AP202">
        <v>0</v>
      </c>
      <c r="AR202">
        <v>0</v>
      </c>
      <c r="AS202">
        <v>422762.15674024099</v>
      </c>
      <c r="AT202">
        <v>265970</v>
      </c>
      <c r="AU202">
        <v>0</v>
      </c>
      <c r="AV202">
        <v>0</v>
      </c>
    </row>
    <row r="203" spans="1:48" x14ac:dyDescent="0.25">
      <c r="A203">
        <v>3477</v>
      </c>
      <c r="C203" t="s">
        <v>4589</v>
      </c>
      <c r="D203" t="s">
        <v>178</v>
      </c>
      <c r="E203" t="s">
        <v>4590</v>
      </c>
      <c r="F203">
        <v>0</v>
      </c>
      <c r="G203">
        <v>0</v>
      </c>
      <c r="H203" s="70">
        <v>0</v>
      </c>
      <c r="I203" s="74">
        <v>324.55</v>
      </c>
      <c r="J203">
        <v>1</v>
      </c>
      <c r="K203">
        <v>0</v>
      </c>
      <c r="L203">
        <v>0</v>
      </c>
      <c r="M203">
        <v>0</v>
      </c>
      <c r="N203">
        <v>0</v>
      </c>
      <c r="O203">
        <v>0</v>
      </c>
      <c r="P203">
        <v>0</v>
      </c>
      <c r="Q203">
        <v>0</v>
      </c>
      <c r="R203">
        <v>0</v>
      </c>
      <c r="S203">
        <v>0</v>
      </c>
      <c r="U203">
        <v>0</v>
      </c>
      <c r="V203">
        <v>0</v>
      </c>
      <c r="W203">
        <v>678.72</v>
      </c>
      <c r="X203">
        <v>0</v>
      </c>
      <c r="Y203" s="71">
        <v>5394163.4587121904</v>
      </c>
      <c r="Z203">
        <v>0</v>
      </c>
      <c r="AA203">
        <v>5394163.4587121904</v>
      </c>
      <c r="AB203">
        <v>7947.5534221949993</v>
      </c>
      <c r="AC203">
        <v>5394163.4587121904</v>
      </c>
      <c r="AD203">
        <v>5398223.670530986</v>
      </c>
      <c r="AE203">
        <v>0</v>
      </c>
      <c r="AF203">
        <v>0</v>
      </c>
      <c r="AG203">
        <v>0</v>
      </c>
      <c r="AH203">
        <v>0</v>
      </c>
      <c r="AI203">
        <v>0</v>
      </c>
      <c r="AJ203">
        <v>5394163.4587121904</v>
      </c>
      <c r="AK203">
        <v>0</v>
      </c>
      <c r="AL203">
        <v>0</v>
      </c>
      <c r="AM203">
        <v>0</v>
      </c>
      <c r="AN203">
        <v>0</v>
      </c>
      <c r="AO203">
        <v>0</v>
      </c>
      <c r="AP203">
        <v>0</v>
      </c>
      <c r="AQ203">
        <v>0</v>
      </c>
      <c r="AR203">
        <v>0</v>
      </c>
      <c r="AS203">
        <v>1078832.6917424381</v>
      </c>
      <c r="AT203">
        <v>678720</v>
      </c>
      <c r="AU203">
        <v>0</v>
      </c>
      <c r="AV203">
        <v>0</v>
      </c>
    </row>
    <row r="204" spans="1:48" x14ac:dyDescent="0.25">
      <c r="D204" t="s">
        <v>4591</v>
      </c>
      <c r="F204">
        <v>1971056082</v>
      </c>
      <c r="G204">
        <v>-9946205.3013730962</v>
      </c>
      <c r="H204" s="70">
        <v>1961109876.6986268</v>
      </c>
      <c r="I204" s="74">
        <v>573791.59999999974</v>
      </c>
      <c r="K204">
        <v>0</v>
      </c>
      <c r="L204">
        <v>62467.582300000016</v>
      </c>
      <c r="M204">
        <v>6186.7999999999993</v>
      </c>
      <c r="N204">
        <v>0</v>
      </c>
      <c r="O204">
        <v>0</v>
      </c>
      <c r="P204">
        <v>973.25</v>
      </c>
      <c r="Q204">
        <v>0</v>
      </c>
      <c r="R204">
        <v>0</v>
      </c>
      <c r="S204">
        <v>0</v>
      </c>
      <c r="U204">
        <v>0</v>
      </c>
      <c r="V204">
        <v>0</v>
      </c>
      <c r="W204">
        <v>704553.47520000034</v>
      </c>
      <c r="X204">
        <v>21.760000000000094</v>
      </c>
      <c r="Y204" s="71">
        <v>5600111687.5082369</v>
      </c>
      <c r="Z204">
        <v>237203764.10000008</v>
      </c>
      <c r="AA204">
        <v>5837315451.6082363</v>
      </c>
      <c r="AB204">
        <v>1670237.4037651708</v>
      </c>
      <c r="AC204">
        <v>3876205574.9096112</v>
      </c>
      <c r="AD204">
        <v>5841530681.6127129</v>
      </c>
      <c r="AE204">
        <v>4215231</v>
      </c>
      <c r="AF204">
        <v>35000000</v>
      </c>
      <c r="AG204">
        <v>35000000</v>
      </c>
      <c r="AH204">
        <v>35000000</v>
      </c>
      <c r="AI204">
        <v>-2.7989699447061867E-10</v>
      </c>
      <c r="AJ204">
        <v>5876530682.6082363</v>
      </c>
      <c r="AL204">
        <v>13026.359999999997</v>
      </c>
      <c r="AM204">
        <v>13026.359999999997</v>
      </c>
      <c r="AN204">
        <v>2500000.0000000009</v>
      </c>
      <c r="AO204">
        <v>2500000.0000000014</v>
      </c>
      <c r="AP204">
        <v>-1.9999999996343831E-2</v>
      </c>
      <c r="AQ204">
        <v>60862988.000000007</v>
      </c>
      <c r="AR204">
        <v>129729554.05000001</v>
      </c>
      <c r="AS204">
        <v>1222746889.3416481</v>
      </c>
      <c r="AT204">
        <v>704553475.19999981</v>
      </c>
      <c r="AU204">
        <v>46157079.630000003</v>
      </c>
      <c r="AV204">
        <v>83572474.420000002</v>
      </c>
    </row>
    <row r="206" spans="1:48" x14ac:dyDescent="0.25">
      <c r="D206" t="s">
        <v>4592</v>
      </c>
      <c r="H206" s="70">
        <v>-1866389775.334291</v>
      </c>
      <c r="W206">
        <v>0</v>
      </c>
      <c r="X206">
        <v>0</v>
      </c>
      <c r="Y206" s="71">
        <v>0</v>
      </c>
      <c r="Z206">
        <v>0</v>
      </c>
      <c r="AA206">
        <v>0</v>
      </c>
      <c r="AB206">
        <v>1866389775.334291</v>
      </c>
      <c r="AC206">
        <v>0</v>
      </c>
      <c r="AI206">
        <v>0</v>
      </c>
    </row>
    <row r="208" spans="1:48" x14ac:dyDescent="0.25">
      <c r="D208" t="s">
        <v>4591</v>
      </c>
      <c r="F208">
        <v>1971056082</v>
      </c>
      <c r="G208">
        <v>-9946205.3013730962</v>
      </c>
      <c r="H208" s="70">
        <v>1961109876.6986268</v>
      </c>
      <c r="I208" s="74">
        <v>573791.59999999974</v>
      </c>
      <c r="K208">
        <v>0</v>
      </c>
      <c r="L208">
        <v>62467.582300000016</v>
      </c>
      <c r="M208">
        <v>6186.7999999999993</v>
      </c>
      <c r="N208">
        <v>0</v>
      </c>
      <c r="O208">
        <v>0</v>
      </c>
      <c r="P208">
        <v>973.25</v>
      </c>
      <c r="Q208">
        <v>0</v>
      </c>
      <c r="R208">
        <v>0</v>
      </c>
      <c r="S208">
        <v>0</v>
      </c>
      <c r="T208">
        <v>0</v>
      </c>
      <c r="U208">
        <v>0</v>
      </c>
      <c r="V208">
        <v>0</v>
      </c>
      <c r="W208">
        <v>704553.47520000034</v>
      </c>
      <c r="X208">
        <v>21.760000000000094</v>
      </c>
      <c r="Y208" s="71">
        <v>5600111687.5082369</v>
      </c>
      <c r="Z208">
        <v>237203764.10000008</v>
      </c>
      <c r="AA208">
        <v>5837315451.6082363</v>
      </c>
      <c r="AB208">
        <v>8285.1276121393166</v>
      </c>
      <c r="AC208">
        <v>3876205574.9096112</v>
      </c>
      <c r="AD208">
        <v>5841530681.6127129</v>
      </c>
      <c r="AE208">
        <v>4215231</v>
      </c>
      <c r="AF208">
        <v>35000000</v>
      </c>
      <c r="AG208">
        <v>35000000</v>
      </c>
      <c r="AH208">
        <v>35000000</v>
      </c>
      <c r="AI208">
        <v>-2.7989699447061867E-10</v>
      </c>
      <c r="AJ208">
        <v>5876530682.6082363</v>
      </c>
      <c r="AK208">
        <v>0</v>
      </c>
      <c r="AL208">
        <v>13026.359999999997</v>
      </c>
      <c r="AM208">
        <v>13026.359999999997</v>
      </c>
      <c r="AN208">
        <v>2500000.0000000009</v>
      </c>
      <c r="AO208">
        <v>2500000.0000000014</v>
      </c>
      <c r="AP208">
        <v>-1.9999999996343831E-2</v>
      </c>
      <c r="AQ208">
        <v>60862988.000000007</v>
      </c>
      <c r="AR208">
        <v>129729554.05000001</v>
      </c>
      <c r="AS208">
        <v>1222746889.3416481</v>
      </c>
      <c r="AT208">
        <v>704553475.19999981</v>
      </c>
      <c r="AU208">
        <v>46157079.630000003</v>
      </c>
      <c r="AV208">
        <v>83572474.420000002</v>
      </c>
    </row>
    <row r="210" spans="4:30" x14ac:dyDescent="0.25">
      <c r="D210" t="s">
        <v>4593</v>
      </c>
      <c r="F210">
        <v>94720101.36433579</v>
      </c>
      <c r="G210">
        <v>0</v>
      </c>
      <c r="H210" s="70">
        <v>94720101.36433579</v>
      </c>
      <c r="K210">
        <v>533160</v>
      </c>
      <c r="L210">
        <v>57849</v>
      </c>
      <c r="M210">
        <v>5000</v>
      </c>
      <c r="N210">
        <v>27089</v>
      </c>
      <c r="O210">
        <v>1334</v>
      </c>
      <c r="P210">
        <v>861</v>
      </c>
      <c r="Q210">
        <v>20810</v>
      </c>
      <c r="R210">
        <v>2481</v>
      </c>
      <c r="S210">
        <v>6956</v>
      </c>
      <c r="U210">
        <v>655540</v>
      </c>
      <c r="W210">
        <v>704553.47520000034</v>
      </c>
      <c r="AA210">
        <v>5837315451.6140881</v>
      </c>
      <c r="AD210">
        <v>5841530681.6140881</v>
      </c>
    </row>
    <row r="212" spans="4:30" x14ac:dyDescent="0.25">
      <c r="D212" t="s">
        <v>4594</v>
      </c>
      <c r="F212">
        <v>1876335980.6356642</v>
      </c>
      <c r="G212">
        <v>-9946205.3013730962</v>
      </c>
      <c r="H212" s="70">
        <v>1866389775.334291</v>
      </c>
      <c r="K212">
        <v>-533160</v>
      </c>
      <c r="L212">
        <v>4618.5823000000164</v>
      </c>
      <c r="M212">
        <v>1186.7999999999993</v>
      </c>
      <c r="N212">
        <v>-27089</v>
      </c>
      <c r="O212">
        <v>-1334</v>
      </c>
      <c r="P212">
        <v>112.25</v>
      </c>
      <c r="Q212">
        <v>-20810</v>
      </c>
      <c r="R212">
        <v>-2481</v>
      </c>
      <c r="S212">
        <v>-6956</v>
      </c>
      <c r="T212">
        <v>0</v>
      </c>
      <c r="AA212">
        <v>5.85174560546875E-3</v>
      </c>
      <c r="AD212">
        <v>1.3751983642578125E-3</v>
      </c>
    </row>
    <row r="214" spans="4:30" x14ac:dyDescent="0.25">
      <c r="D214" t="s">
        <v>4595</v>
      </c>
      <c r="K214">
        <v>188</v>
      </c>
      <c r="L214">
        <v>145</v>
      </c>
      <c r="M214">
        <v>145</v>
      </c>
      <c r="N214">
        <v>145</v>
      </c>
      <c r="O214">
        <v>0</v>
      </c>
      <c r="P214">
        <v>0</v>
      </c>
      <c r="Q214">
        <v>0</v>
      </c>
      <c r="R214">
        <v>0</v>
      </c>
      <c r="S214">
        <v>0</v>
      </c>
      <c r="T214">
        <v>0</v>
      </c>
      <c r="U214">
        <v>165</v>
      </c>
      <c r="V214">
        <v>165</v>
      </c>
    </row>
    <row r="216" spans="4:30" x14ac:dyDescent="0.25">
      <c r="AB216" t="s">
        <v>4596</v>
      </c>
      <c r="AC216">
        <v>4004483977.907198</v>
      </c>
    </row>
    <row r="217" spans="4:30" x14ac:dyDescent="0.25">
      <c r="AB217" t="s">
        <v>4597</v>
      </c>
      <c r="AC217">
        <v>7507974.2424133951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09"/>
  <sheetViews>
    <sheetView zoomScale="80" zoomScaleNormal="80" workbookViewId="0">
      <pane xSplit="3" ySplit="1" topLeftCell="D188" activePane="bottomRight" state="frozen"/>
      <selection pane="topRight" activeCell="D1" sqref="D1"/>
      <selection pane="bottomLeft" activeCell="A2" sqref="A2"/>
      <selection pane="bottomRight" activeCell="O194" sqref="O194"/>
    </sheetView>
  </sheetViews>
  <sheetFormatPr defaultRowHeight="15" x14ac:dyDescent="0.25"/>
  <cols>
    <col min="1" max="1" width="12.140625" customWidth="1"/>
    <col min="2" max="2" width="11.28515625" customWidth="1"/>
    <col min="3" max="3" width="30.42578125" customWidth="1"/>
    <col min="4" max="4" width="14" style="5" customWidth="1"/>
    <col min="5" max="5" width="13.85546875" style="5" customWidth="1"/>
  </cols>
  <sheetData>
    <row r="1" spans="1:5" ht="63" x14ac:dyDescent="0.25">
      <c r="A1" s="4" t="s">
        <v>2</v>
      </c>
      <c r="B1" s="2" t="s">
        <v>3</v>
      </c>
      <c r="C1" s="2" t="s">
        <v>4</v>
      </c>
      <c r="D1" s="3" t="s">
        <v>249</v>
      </c>
      <c r="E1" s="3" t="s">
        <v>4681</v>
      </c>
    </row>
    <row r="2" spans="1:5" x14ac:dyDescent="0.25">
      <c r="A2" t="s">
        <v>48</v>
      </c>
      <c r="B2">
        <v>2180</v>
      </c>
      <c r="C2" t="s">
        <v>195</v>
      </c>
      <c r="D2" s="5">
        <v>46924</v>
      </c>
      <c r="E2" s="5">
        <v>45123</v>
      </c>
    </row>
    <row r="3" spans="1:5" x14ac:dyDescent="0.25">
      <c r="A3" t="s">
        <v>46</v>
      </c>
      <c r="B3">
        <v>2142</v>
      </c>
      <c r="C3" t="s">
        <v>206</v>
      </c>
      <c r="D3" s="5">
        <v>39892</v>
      </c>
      <c r="E3" s="5">
        <v>39488</v>
      </c>
    </row>
    <row r="4" spans="1:5" x14ac:dyDescent="0.25">
      <c r="A4" t="s">
        <v>29</v>
      </c>
      <c r="B4">
        <v>2243</v>
      </c>
      <c r="C4" t="s">
        <v>31</v>
      </c>
      <c r="D4" s="5">
        <v>39515</v>
      </c>
      <c r="E4" s="5">
        <v>39180</v>
      </c>
    </row>
    <row r="5" spans="1:5" x14ac:dyDescent="0.25">
      <c r="A5" t="s">
        <v>29</v>
      </c>
      <c r="B5">
        <v>2239</v>
      </c>
      <c r="C5" t="s">
        <v>116</v>
      </c>
      <c r="D5" s="5">
        <v>19366</v>
      </c>
      <c r="E5" s="5">
        <v>19013</v>
      </c>
    </row>
    <row r="6" spans="1:5" x14ac:dyDescent="0.25">
      <c r="A6" t="s">
        <v>32</v>
      </c>
      <c r="B6">
        <v>1976</v>
      </c>
      <c r="C6" t="s">
        <v>33</v>
      </c>
      <c r="D6" s="5">
        <v>17542</v>
      </c>
      <c r="E6" s="5">
        <v>17419</v>
      </c>
    </row>
    <row r="7" spans="1:5" x14ac:dyDescent="0.25">
      <c r="A7" t="s">
        <v>44</v>
      </c>
      <c r="B7">
        <v>1924</v>
      </c>
      <c r="C7" t="s">
        <v>166</v>
      </c>
      <c r="D7" s="5">
        <v>16384</v>
      </c>
      <c r="E7" s="5">
        <v>16589</v>
      </c>
    </row>
    <row r="8" spans="1:5" x14ac:dyDescent="0.25">
      <c r="A8" t="s">
        <v>34</v>
      </c>
      <c r="B8">
        <v>2082</v>
      </c>
      <c r="C8" t="s">
        <v>93</v>
      </c>
      <c r="D8" s="5">
        <v>16671</v>
      </c>
      <c r="E8" s="5">
        <v>16482</v>
      </c>
    </row>
    <row r="9" spans="1:5" x14ac:dyDescent="0.25">
      <c r="A9" t="s">
        <v>17</v>
      </c>
      <c r="B9">
        <v>2048</v>
      </c>
      <c r="C9" t="s">
        <v>151</v>
      </c>
      <c r="D9" s="5">
        <v>13940</v>
      </c>
      <c r="E9" s="5">
        <v>14135</v>
      </c>
    </row>
    <row r="10" spans="1:5" x14ac:dyDescent="0.25">
      <c r="A10" t="s">
        <v>29</v>
      </c>
      <c r="B10">
        <v>2242</v>
      </c>
      <c r="C10" t="s">
        <v>232</v>
      </c>
      <c r="D10" s="5">
        <v>11859</v>
      </c>
      <c r="E10" s="5">
        <v>11767</v>
      </c>
    </row>
    <row r="11" spans="1:5" x14ac:dyDescent="0.25">
      <c r="A11" t="s">
        <v>48</v>
      </c>
      <c r="B11">
        <v>2183</v>
      </c>
      <c r="C11" t="s">
        <v>108</v>
      </c>
      <c r="D11" s="5">
        <v>11694</v>
      </c>
      <c r="E11" s="5">
        <v>11471</v>
      </c>
    </row>
    <row r="12" spans="1:5" x14ac:dyDescent="0.25">
      <c r="A12" t="s">
        <v>48</v>
      </c>
      <c r="B12">
        <v>2182</v>
      </c>
      <c r="C12" t="s">
        <v>202</v>
      </c>
      <c r="D12" s="5">
        <v>10443</v>
      </c>
      <c r="E12" s="5">
        <v>9940</v>
      </c>
    </row>
    <row r="13" spans="1:5" x14ac:dyDescent="0.25">
      <c r="A13" t="s">
        <v>34</v>
      </c>
      <c r="B13">
        <v>2083</v>
      </c>
      <c r="C13" t="s">
        <v>224</v>
      </c>
      <c r="D13" s="5">
        <v>9827</v>
      </c>
      <c r="E13" s="5">
        <v>9833</v>
      </c>
    </row>
    <row r="14" spans="1:5" x14ac:dyDescent="0.25">
      <c r="A14" t="s">
        <v>44</v>
      </c>
      <c r="B14">
        <v>1922</v>
      </c>
      <c r="C14" t="s">
        <v>242</v>
      </c>
      <c r="D14" s="5">
        <v>9295</v>
      </c>
      <c r="E14" s="5">
        <v>9121</v>
      </c>
    </row>
    <row r="15" spans="1:5" x14ac:dyDescent="0.25">
      <c r="A15" t="s">
        <v>51</v>
      </c>
      <c r="B15">
        <v>2100</v>
      </c>
      <c r="C15" t="s">
        <v>107</v>
      </c>
      <c r="D15" s="5">
        <v>8988</v>
      </c>
      <c r="E15" s="5">
        <v>9046</v>
      </c>
    </row>
    <row r="16" spans="1:5" x14ac:dyDescent="0.25">
      <c r="A16" t="s">
        <v>48</v>
      </c>
      <c r="B16">
        <v>2187</v>
      </c>
      <c r="C16" t="s">
        <v>73</v>
      </c>
      <c r="D16" s="5">
        <v>9209</v>
      </c>
      <c r="E16" s="5">
        <v>8720</v>
      </c>
    </row>
    <row r="17" spans="1:5" x14ac:dyDescent="0.25">
      <c r="A17" t="s">
        <v>44</v>
      </c>
      <c r="B17">
        <v>1928</v>
      </c>
      <c r="C17" t="s">
        <v>180</v>
      </c>
      <c r="D17" s="5">
        <v>7380</v>
      </c>
      <c r="E17" s="5">
        <v>7206</v>
      </c>
    </row>
    <row r="18" spans="1:5" x14ac:dyDescent="0.25">
      <c r="A18" t="s">
        <v>32</v>
      </c>
      <c r="B18">
        <v>1977</v>
      </c>
      <c r="C18" t="s">
        <v>200</v>
      </c>
      <c r="D18" s="5">
        <v>7069</v>
      </c>
      <c r="E18" s="5">
        <v>7066</v>
      </c>
    </row>
    <row r="19" spans="1:5" x14ac:dyDescent="0.25">
      <c r="A19" t="s">
        <v>132</v>
      </c>
      <c r="B19">
        <v>2057</v>
      </c>
      <c r="C19" t="s">
        <v>133</v>
      </c>
      <c r="D19" s="5">
        <v>6784</v>
      </c>
      <c r="E19" s="5">
        <v>6967</v>
      </c>
    </row>
    <row r="20" spans="1:5" x14ac:dyDescent="0.25">
      <c r="A20" t="s">
        <v>44</v>
      </c>
      <c r="B20">
        <v>1923</v>
      </c>
      <c r="C20" t="s">
        <v>138</v>
      </c>
      <c r="D20" s="5">
        <v>6845</v>
      </c>
      <c r="E20" s="5">
        <v>6838</v>
      </c>
    </row>
    <row r="21" spans="1:5" x14ac:dyDescent="0.25">
      <c r="A21" t="s">
        <v>11</v>
      </c>
      <c r="B21">
        <v>2256</v>
      </c>
      <c r="C21" t="s">
        <v>150</v>
      </c>
      <c r="D21" s="5">
        <v>6345</v>
      </c>
      <c r="E21" s="5">
        <v>6429</v>
      </c>
    </row>
    <row r="22" spans="1:5" x14ac:dyDescent="0.25">
      <c r="A22" t="s">
        <v>9</v>
      </c>
      <c r="B22">
        <v>1901</v>
      </c>
      <c r="C22" t="s">
        <v>64</v>
      </c>
      <c r="D22" s="5">
        <v>6461</v>
      </c>
      <c r="E22" s="5">
        <v>6377</v>
      </c>
    </row>
    <row r="23" spans="1:5" x14ac:dyDescent="0.25">
      <c r="A23" t="s">
        <v>29</v>
      </c>
      <c r="B23">
        <v>2241</v>
      </c>
      <c r="C23" t="s">
        <v>96</v>
      </c>
      <c r="D23" s="5">
        <v>5747</v>
      </c>
      <c r="E23" s="5">
        <v>5795</v>
      </c>
    </row>
    <row r="24" spans="1:5" x14ac:dyDescent="0.25">
      <c r="A24" t="s">
        <v>42</v>
      </c>
      <c r="B24">
        <v>1991</v>
      </c>
      <c r="C24" t="s">
        <v>81</v>
      </c>
      <c r="D24" s="5">
        <v>5581</v>
      </c>
      <c r="E24" s="5">
        <v>5678</v>
      </c>
    </row>
    <row r="25" spans="1:5" x14ac:dyDescent="0.25">
      <c r="A25" t="s">
        <v>105</v>
      </c>
      <c r="B25">
        <v>2054</v>
      </c>
      <c r="C25" t="s">
        <v>106</v>
      </c>
      <c r="D25" s="5">
        <v>5687</v>
      </c>
      <c r="E25" s="5">
        <v>5603</v>
      </c>
    </row>
    <row r="26" spans="1:5" x14ac:dyDescent="0.25">
      <c r="A26" t="s">
        <v>48</v>
      </c>
      <c r="B26">
        <v>2185</v>
      </c>
      <c r="C26" t="s">
        <v>49</v>
      </c>
      <c r="D26" s="5">
        <v>5710</v>
      </c>
      <c r="E26" s="5">
        <v>5520</v>
      </c>
    </row>
    <row r="27" spans="1:5" x14ac:dyDescent="0.25">
      <c r="A27" t="s">
        <v>23</v>
      </c>
      <c r="B27">
        <v>2206</v>
      </c>
      <c r="C27" t="s">
        <v>115</v>
      </c>
      <c r="D27" s="5">
        <v>5508</v>
      </c>
      <c r="E27" s="5">
        <v>5446</v>
      </c>
    </row>
    <row r="28" spans="1:5" x14ac:dyDescent="0.25">
      <c r="A28" t="s">
        <v>34</v>
      </c>
      <c r="B28">
        <v>2088</v>
      </c>
      <c r="C28" t="s">
        <v>35</v>
      </c>
      <c r="D28" s="5">
        <v>5291</v>
      </c>
      <c r="E28" s="5">
        <v>5269</v>
      </c>
    </row>
    <row r="29" spans="1:5" x14ac:dyDescent="0.25">
      <c r="A29" t="s">
        <v>46</v>
      </c>
      <c r="B29">
        <v>2146</v>
      </c>
      <c r="C29" t="s">
        <v>246</v>
      </c>
      <c r="D29" s="5">
        <v>5363</v>
      </c>
      <c r="E29" s="5">
        <v>5245</v>
      </c>
    </row>
    <row r="30" spans="1:5" x14ac:dyDescent="0.25">
      <c r="A30" t="s">
        <v>141</v>
      </c>
      <c r="B30">
        <v>2097</v>
      </c>
      <c r="C30" t="s">
        <v>142</v>
      </c>
      <c r="D30" s="5">
        <v>5004</v>
      </c>
      <c r="E30" s="5">
        <v>5206</v>
      </c>
    </row>
    <row r="31" spans="1:5" x14ac:dyDescent="0.25">
      <c r="A31" t="s">
        <v>29</v>
      </c>
      <c r="B31">
        <v>2244</v>
      </c>
      <c r="C31" t="s">
        <v>214</v>
      </c>
      <c r="D31" s="5">
        <v>4842</v>
      </c>
      <c r="E31" s="5">
        <v>4908</v>
      </c>
    </row>
    <row r="32" spans="1:5" x14ac:dyDescent="0.25">
      <c r="A32" t="s">
        <v>17</v>
      </c>
      <c r="B32">
        <v>2042</v>
      </c>
      <c r="C32" t="s">
        <v>53</v>
      </c>
      <c r="D32" s="5">
        <v>4731</v>
      </c>
      <c r="E32" s="5">
        <v>4710</v>
      </c>
    </row>
    <row r="33" spans="1:5" x14ac:dyDescent="0.25">
      <c r="A33" t="s">
        <v>25</v>
      </c>
      <c r="B33">
        <v>1894</v>
      </c>
      <c r="C33" t="s">
        <v>26</v>
      </c>
      <c r="D33" s="5">
        <v>4669</v>
      </c>
      <c r="E33" s="5">
        <v>4527</v>
      </c>
    </row>
    <row r="34" spans="1:5" x14ac:dyDescent="0.25">
      <c r="A34" t="s">
        <v>105</v>
      </c>
      <c r="B34">
        <v>2055</v>
      </c>
      <c r="C34" t="s">
        <v>231</v>
      </c>
      <c r="D34" s="5">
        <v>4445</v>
      </c>
      <c r="E34" s="5">
        <v>4468</v>
      </c>
    </row>
    <row r="35" spans="1:5" x14ac:dyDescent="0.25">
      <c r="A35" t="s">
        <v>11</v>
      </c>
      <c r="B35">
        <v>2254</v>
      </c>
      <c r="C35" t="s">
        <v>164</v>
      </c>
      <c r="D35" s="5">
        <v>4432</v>
      </c>
      <c r="E35" s="5">
        <v>4331</v>
      </c>
    </row>
    <row r="36" spans="1:5" x14ac:dyDescent="0.25">
      <c r="A36" t="s">
        <v>44</v>
      </c>
      <c r="B36">
        <v>1926</v>
      </c>
      <c r="C36" t="s">
        <v>181</v>
      </c>
      <c r="D36" s="5">
        <v>4335</v>
      </c>
      <c r="E36" s="5">
        <v>4292</v>
      </c>
    </row>
    <row r="37" spans="1:5" x14ac:dyDescent="0.25">
      <c r="A37" t="s">
        <v>17</v>
      </c>
      <c r="B37">
        <v>2043</v>
      </c>
      <c r="C37" t="s">
        <v>86</v>
      </c>
      <c r="D37" s="5">
        <v>3998</v>
      </c>
      <c r="E37" s="5">
        <v>4204</v>
      </c>
    </row>
    <row r="38" spans="1:5" x14ac:dyDescent="0.25">
      <c r="A38" t="s">
        <v>44</v>
      </c>
      <c r="B38">
        <v>1929</v>
      </c>
      <c r="C38" t="s">
        <v>45</v>
      </c>
      <c r="D38" s="5">
        <v>4190</v>
      </c>
      <c r="E38" s="5">
        <v>4138</v>
      </c>
    </row>
    <row r="39" spans="1:5" x14ac:dyDescent="0.25">
      <c r="A39" t="s">
        <v>27</v>
      </c>
      <c r="B39">
        <v>1966</v>
      </c>
      <c r="C39" t="s">
        <v>165</v>
      </c>
      <c r="D39" s="5">
        <v>5404</v>
      </c>
      <c r="E39" s="5">
        <v>4092</v>
      </c>
    </row>
    <row r="40" spans="1:5" x14ac:dyDescent="0.25">
      <c r="A40" t="s">
        <v>51</v>
      </c>
      <c r="B40">
        <v>2101</v>
      </c>
      <c r="C40" t="s">
        <v>140</v>
      </c>
      <c r="D40" s="5">
        <v>3779</v>
      </c>
      <c r="E40" s="5">
        <v>4063</v>
      </c>
    </row>
    <row r="41" spans="1:5" x14ac:dyDescent="0.25">
      <c r="A41" t="s">
        <v>117</v>
      </c>
      <c r="B41">
        <v>2024</v>
      </c>
      <c r="C41" t="s">
        <v>118</v>
      </c>
      <c r="D41" s="5">
        <v>3770</v>
      </c>
      <c r="E41" s="5">
        <v>3895</v>
      </c>
    </row>
    <row r="42" spans="1:5" x14ac:dyDescent="0.25">
      <c r="A42" t="s">
        <v>46</v>
      </c>
      <c r="B42">
        <v>2138</v>
      </c>
      <c r="C42" t="s">
        <v>215</v>
      </c>
      <c r="D42" s="5">
        <v>3616</v>
      </c>
      <c r="E42" s="5">
        <v>3531</v>
      </c>
    </row>
    <row r="43" spans="1:5" x14ac:dyDescent="0.25">
      <c r="A43" t="s">
        <v>51</v>
      </c>
      <c r="B43">
        <v>2104</v>
      </c>
      <c r="C43" t="s">
        <v>207</v>
      </c>
      <c r="D43" s="5">
        <v>5231</v>
      </c>
      <c r="E43" s="5">
        <v>3222</v>
      </c>
    </row>
    <row r="44" spans="1:5" x14ac:dyDescent="0.25">
      <c r="A44" t="s">
        <v>68</v>
      </c>
      <c r="B44">
        <v>1970</v>
      </c>
      <c r="C44" t="s">
        <v>69</v>
      </c>
      <c r="D44" s="5">
        <v>3060</v>
      </c>
      <c r="E44" s="5">
        <v>3216</v>
      </c>
    </row>
    <row r="45" spans="1:5" x14ac:dyDescent="0.25">
      <c r="A45" t="s">
        <v>54</v>
      </c>
      <c r="B45">
        <v>2191</v>
      </c>
      <c r="C45" t="s">
        <v>55</v>
      </c>
      <c r="D45" s="5">
        <v>3127</v>
      </c>
      <c r="E45" s="5">
        <v>3147</v>
      </c>
    </row>
    <row r="46" spans="1:5" x14ac:dyDescent="0.25">
      <c r="A46" t="s">
        <v>54</v>
      </c>
      <c r="B46">
        <v>2190</v>
      </c>
      <c r="C46" t="s">
        <v>72</v>
      </c>
      <c r="D46" s="5">
        <v>3036</v>
      </c>
      <c r="E46" s="5">
        <v>3051</v>
      </c>
    </row>
    <row r="47" spans="1:5" x14ac:dyDescent="0.25">
      <c r="A47" t="s">
        <v>27</v>
      </c>
      <c r="B47">
        <v>1965</v>
      </c>
      <c r="C47" t="s">
        <v>61</v>
      </c>
      <c r="D47" s="5">
        <v>3022</v>
      </c>
      <c r="E47" s="5">
        <v>3024</v>
      </c>
    </row>
    <row r="48" spans="1:5" x14ac:dyDescent="0.25">
      <c r="A48" t="s">
        <v>44</v>
      </c>
      <c r="B48">
        <v>1930</v>
      </c>
      <c r="C48" t="s">
        <v>92</v>
      </c>
      <c r="D48" s="5">
        <v>3184</v>
      </c>
      <c r="E48" s="5">
        <v>3021</v>
      </c>
    </row>
    <row r="49" spans="1:5" x14ac:dyDescent="0.25">
      <c r="A49" t="s">
        <v>23</v>
      </c>
      <c r="B49">
        <v>2207</v>
      </c>
      <c r="C49" t="s">
        <v>184</v>
      </c>
      <c r="D49" s="5">
        <v>2918</v>
      </c>
      <c r="E49" s="5">
        <v>2956</v>
      </c>
    </row>
    <row r="50" spans="1:5" x14ac:dyDescent="0.25">
      <c r="A50" t="s">
        <v>57</v>
      </c>
      <c r="B50">
        <v>1948</v>
      </c>
      <c r="C50" t="s">
        <v>225</v>
      </c>
      <c r="D50" s="5">
        <v>2655</v>
      </c>
      <c r="E50" s="5">
        <v>2799</v>
      </c>
    </row>
    <row r="51" spans="1:5" x14ac:dyDescent="0.25">
      <c r="A51" t="s">
        <v>34</v>
      </c>
      <c r="B51">
        <v>2087</v>
      </c>
      <c r="C51" t="s">
        <v>219</v>
      </c>
      <c r="D51" s="5">
        <v>2686</v>
      </c>
      <c r="E51" s="5">
        <v>2797</v>
      </c>
    </row>
    <row r="52" spans="1:5" x14ac:dyDescent="0.25">
      <c r="A52" t="s">
        <v>84</v>
      </c>
      <c r="B52">
        <v>4131</v>
      </c>
      <c r="C52" t="s">
        <v>172</v>
      </c>
      <c r="D52" s="5">
        <v>2774</v>
      </c>
      <c r="E52" s="5">
        <v>2775</v>
      </c>
    </row>
    <row r="53" spans="1:5" x14ac:dyDescent="0.25">
      <c r="A53" t="s">
        <v>19</v>
      </c>
      <c r="B53">
        <v>2053</v>
      </c>
      <c r="C53" t="s">
        <v>124</v>
      </c>
      <c r="D53" s="5">
        <v>2750</v>
      </c>
      <c r="E53" s="5">
        <v>2772</v>
      </c>
    </row>
    <row r="54" spans="1:5" x14ac:dyDescent="0.25">
      <c r="A54" t="s">
        <v>48</v>
      </c>
      <c r="B54">
        <v>2181</v>
      </c>
      <c r="C54" t="s">
        <v>183</v>
      </c>
      <c r="D54" s="5">
        <v>2977</v>
      </c>
      <c r="E54" s="5">
        <v>2772</v>
      </c>
    </row>
    <row r="55" spans="1:5" x14ac:dyDescent="0.25">
      <c r="A55" t="s">
        <v>132</v>
      </c>
      <c r="B55">
        <v>2056</v>
      </c>
      <c r="C55" t="s">
        <v>134</v>
      </c>
      <c r="D55" s="5">
        <v>2799</v>
      </c>
      <c r="E55" s="5">
        <v>2706</v>
      </c>
    </row>
    <row r="56" spans="1:5" x14ac:dyDescent="0.25">
      <c r="A56" t="s">
        <v>46</v>
      </c>
      <c r="B56">
        <v>2139</v>
      </c>
      <c r="C56" t="s">
        <v>47</v>
      </c>
      <c r="D56" s="5">
        <v>2453</v>
      </c>
      <c r="E56" s="5">
        <v>2560</v>
      </c>
    </row>
    <row r="57" spans="1:5" x14ac:dyDescent="0.25">
      <c r="A57" t="s">
        <v>44</v>
      </c>
      <c r="B57">
        <v>1925</v>
      </c>
      <c r="C57" t="s">
        <v>154</v>
      </c>
      <c r="D57" s="5">
        <v>2546</v>
      </c>
      <c r="E57" s="5">
        <v>2520</v>
      </c>
    </row>
    <row r="58" spans="1:5" x14ac:dyDescent="0.25">
      <c r="A58" t="s">
        <v>17</v>
      </c>
      <c r="B58">
        <v>2041</v>
      </c>
      <c r="C58" t="s">
        <v>18</v>
      </c>
      <c r="D58" s="5">
        <v>2551</v>
      </c>
      <c r="E58" s="5">
        <v>2434</v>
      </c>
    </row>
    <row r="59" spans="1:5" x14ac:dyDescent="0.25">
      <c r="A59" t="s">
        <v>7</v>
      </c>
      <c r="B59">
        <v>2108</v>
      </c>
      <c r="C59" t="s">
        <v>179</v>
      </c>
      <c r="D59" s="5">
        <v>2331</v>
      </c>
      <c r="E59" s="5">
        <v>2268</v>
      </c>
    </row>
    <row r="60" spans="1:5" x14ac:dyDescent="0.25">
      <c r="A60" t="s">
        <v>122</v>
      </c>
      <c r="B60">
        <v>2147</v>
      </c>
      <c r="C60" t="s">
        <v>157</v>
      </c>
      <c r="D60" s="5">
        <v>2217</v>
      </c>
      <c r="E60" s="5">
        <v>2254</v>
      </c>
    </row>
    <row r="61" spans="1:5" x14ac:dyDescent="0.25">
      <c r="A61" t="s">
        <v>51</v>
      </c>
      <c r="B61">
        <v>2102</v>
      </c>
      <c r="C61" t="s">
        <v>230</v>
      </c>
      <c r="D61" s="5">
        <v>2132</v>
      </c>
      <c r="E61" s="5">
        <v>2245</v>
      </c>
    </row>
    <row r="62" spans="1:5" x14ac:dyDescent="0.25">
      <c r="A62" t="s">
        <v>17</v>
      </c>
      <c r="B62">
        <v>2039</v>
      </c>
      <c r="C62" t="s">
        <v>187</v>
      </c>
      <c r="D62" s="5">
        <v>2394</v>
      </c>
      <c r="E62" s="5">
        <v>2240</v>
      </c>
    </row>
    <row r="63" spans="1:5" x14ac:dyDescent="0.25">
      <c r="A63" t="s">
        <v>57</v>
      </c>
      <c r="B63">
        <v>1944</v>
      </c>
      <c r="C63" t="s">
        <v>208</v>
      </c>
      <c r="D63" s="5">
        <v>2123</v>
      </c>
      <c r="E63" s="5">
        <v>2171</v>
      </c>
    </row>
    <row r="64" spans="1:5" x14ac:dyDescent="0.25">
      <c r="A64" t="s">
        <v>161</v>
      </c>
      <c r="B64">
        <v>2197</v>
      </c>
      <c r="C64" t="s">
        <v>233</v>
      </c>
      <c r="D64" s="5">
        <v>2076</v>
      </c>
      <c r="E64" s="5">
        <v>2114</v>
      </c>
    </row>
    <row r="65" spans="1:5" x14ac:dyDescent="0.25">
      <c r="A65" t="s">
        <v>46</v>
      </c>
      <c r="B65">
        <v>2143</v>
      </c>
      <c r="C65" t="s">
        <v>171</v>
      </c>
      <c r="D65" s="5">
        <v>2107</v>
      </c>
      <c r="E65" s="5">
        <v>2075</v>
      </c>
    </row>
    <row r="66" spans="1:5" x14ac:dyDescent="0.25">
      <c r="A66" t="s">
        <v>65</v>
      </c>
      <c r="B66">
        <v>2212</v>
      </c>
      <c r="C66" t="s">
        <v>136</v>
      </c>
      <c r="D66" s="5">
        <v>1979</v>
      </c>
      <c r="E66" s="5">
        <v>2049</v>
      </c>
    </row>
    <row r="67" spans="1:5" x14ac:dyDescent="0.25">
      <c r="A67" t="s">
        <v>51</v>
      </c>
      <c r="B67">
        <v>2103</v>
      </c>
      <c r="C67" t="s">
        <v>209</v>
      </c>
      <c r="D67" s="5">
        <v>2836</v>
      </c>
      <c r="E67" s="5">
        <v>1893</v>
      </c>
    </row>
    <row r="68" spans="1:5" x14ac:dyDescent="0.25">
      <c r="A68" t="s">
        <v>21</v>
      </c>
      <c r="B68">
        <v>1933</v>
      </c>
      <c r="C68" t="s">
        <v>22</v>
      </c>
      <c r="D68" s="5">
        <v>1809</v>
      </c>
      <c r="E68" s="5">
        <v>1746</v>
      </c>
    </row>
    <row r="69" spans="1:5" x14ac:dyDescent="0.25">
      <c r="A69" t="s">
        <v>44</v>
      </c>
      <c r="B69">
        <v>1931</v>
      </c>
      <c r="C69" t="s">
        <v>102</v>
      </c>
      <c r="D69" s="5">
        <v>1796</v>
      </c>
      <c r="E69" s="5">
        <v>1729</v>
      </c>
    </row>
    <row r="70" spans="1:5" x14ac:dyDescent="0.25">
      <c r="A70" t="s">
        <v>46</v>
      </c>
      <c r="B70">
        <v>2141</v>
      </c>
      <c r="C70" t="s">
        <v>169</v>
      </c>
      <c r="D70" s="5">
        <v>1753</v>
      </c>
      <c r="E70" s="5">
        <v>1675</v>
      </c>
    </row>
    <row r="71" spans="1:5" x14ac:dyDescent="0.25">
      <c r="A71" t="s">
        <v>23</v>
      </c>
      <c r="B71">
        <v>2205</v>
      </c>
      <c r="C71" t="s">
        <v>152</v>
      </c>
      <c r="D71" s="5">
        <v>1609</v>
      </c>
      <c r="E71" s="5">
        <v>1609</v>
      </c>
    </row>
    <row r="72" spans="1:5" x14ac:dyDescent="0.25">
      <c r="A72" t="s">
        <v>34</v>
      </c>
      <c r="B72">
        <v>2091</v>
      </c>
      <c r="C72" t="s">
        <v>130</v>
      </c>
      <c r="D72" s="5">
        <v>1623</v>
      </c>
      <c r="E72" s="5">
        <v>1605</v>
      </c>
    </row>
    <row r="73" spans="1:5" x14ac:dyDescent="0.25">
      <c r="A73" t="s">
        <v>9</v>
      </c>
      <c r="B73">
        <v>1900</v>
      </c>
      <c r="C73" t="s">
        <v>186</v>
      </c>
      <c r="D73" s="5">
        <v>1543</v>
      </c>
      <c r="E73" s="5">
        <v>1554</v>
      </c>
    </row>
    <row r="74" spans="1:5" x14ac:dyDescent="0.25">
      <c r="A74" t="s">
        <v>21</v>
      </c>
      <c r="B74">
        <v>1935</v>
      </c>
      <c r="C74" t="s">
        <v>210</v>
      </c>
      <c r="D74" s="5">
        <v>1513</v>
      </c>
      <c r="E74" s="5">
        <v>1495</v>
      </c>
    </row>
    <row r="75" spans="1:5" x14ac:dyDescent="0.25">
      <c r="A75" t="s">
        <v>97</v>
      </c>
      <c r="B75">
        <v>2248</v>
      </c>
      <c r="C75" t="s">
        <v>98</v>
      </c>
      <c r="D75" s="5">
        <v>1317</v>
      </c>
      <c r="E75" s="5">
        <v>1436</v>
      </c>
    </row>
    <row r="76" spans="1:5" x14ac:dyDescent="0.25">
      <c r="A76" t="s">
        <v>42</v>
      </c>
      <c r="B76">
        <v>1994</v>
      </c>
      <c r="C76" t="s">
        <v>220</v>
      </c>
      <c r="D76" s="5">
        <v>1383</v>
      </c>
      <c r="E76" s="5">
        <v>1428</v>
      </c>
    </row>
    <row r="77" spans="1:5" x14ac:dyDescent="0.25">
      <c r="A77" t="s">
        <v>38</v>
      </c>
      <c r="B77">
        <v>1974</v>
      </c>
      <c r="C77" t="s">
        <v>39</v>
      </c>
      <c r="D77" s="5">
        <v>1405</v>
      </c>
      <c r="E77" s="5">
        <v>1418</v>
      </c>
    </row>
    <row r="78" spans="1:5" x14ac:dyDescent="0.25">
      <c r="A78" t="s">
        <v>42</v>
      </c>
      <c r="B78">
        <v>2002</v>
      </c>
      <c r="C78" t="s">
        <v>245</v>
      </c>
      <c r="D78" s="5">
        <v>1363</v>
      </c>
      <c r="E78" s="5">
        <v>1400</v>
      </c>
    </row>
    <row r="79" spans="1:5" x14ac:dyDescent="0.25">
      <c r="A79" t="s">
        <v>34</v>
      </c>
      <c r="B79">
        <v>2084</v>
      </c>
      <c r="C79" t="s">
        <v>95</v>
      </c>
      <c r="D79" s="5">
        <v>1416</v>
      </c>
      <c r="E79" s="5">
        <v>1386</v>
      </c>
    </row>
    <row r="80" spans="1:5" x14ac:dyDescent="0.25">
      <c r="A80" t="s">
        <v>23</v>
      </c>
      <c r="B80">
        <v>2204</v>
      </c>
      <c r="C80" t="s">
        <v>236</v>
      </c>
      <c r="D80" s="5">
        <v>1440</v>
      </c>
      <c r="E80" s="5">
        <v>1347</v>
      </c>
    </row>
    <row r="81" spans="1:5" x14ac:dyDescent="0.25">
      <c r="A81" t="s">
        <v>46</v>
      </c>
      <c r="B81">
        <v>2137</v>
      </c>
      <c r="C81" t="s">
        <v>101</v>
      </c>
      <c r="D81" s="5">
        <v>1504</v>
      </c>
      <c r="E81" s="5">
        <v>1329</v>
      </c>
    </row>
    <row r="82" spans="1:5" x14ac:dyDescent="0.25">
      <c r="A82" t="s">
        <v>42</v>
      </c>
      <c r="B82">
        <v>2003</v>
      </c>
      <c r="C82" t="s">
        <v>229</v>
      </c>
      <c r="D82" s="5">
        <v>1337</v>
      </c>
      <c r="E82" s="5">
        <v>1323</v>
      </c>
    </row>
    <row r="83" spans="1:5" x14ac:dyDescent="0.25">
      <c r="A83" t="s">
        <v>27</v>
      </c>
      <c r="B83">
        <v>1964</v>
      </c>
      <c r="C83" t="s">
        <v>62</v>
      </c>
      <c r="D83" s="5">
        <v>1322</v>
      </c>
      <c r="E83" s="5">
        <v>1246</v>
      </c>
    </row>
    <row r="84" spans="1:5" x14ac:dyDescent="0.25">
      <c r="A84" t="s">
        <v>34</v>
      </c>
      <c r="B84">
        <v>2096</v>
      </c>
      <c r="C84" t="s">
        <v>217</v>
      </c>
      <c r="D84" s="5">
        <v>1222</v>
      </c>
      <c r="E84" s="5">
        <v>1196</v>
      </c>
    </row>
    <row r="85" spans="1:5" x14ac:dyDescent="0.25">
      <c r="A85" t="s">
        <v>7</v>
      </c>
      <c r="B85">
        <v>2110</v>
      </c>
      <c r="C85" t="s">
        <v>174</v>
      </c>
      <c r="D85" s="5">
        <v>1180</v>
      </c>
      <c r="E85" s="5">
        <v>1186</v>
      </c>
    </row>
    <row r="86" spans="1:5" x14ac:dyDescent="0.25">
      <c r="A86" t="s">
        <v>34</v>
      </c>
      <c r="B86">
        <v>2092</v>
      </c>
      <c r="C86" t="s">
        <v>145</v>
      </c>
      <c r="D86" s="5">
        <v>1252</v>
      </c>
      <c r="E86" s="5">
        <v>1159</v>
      </c>
    </row>
    <row r="87" spans="1:5" x14ac:dyDescent="0.25">
      <c r="A87" t="s">
        <v>97</v>
      </c>
      <c r="B87">
        <v>2249</v>
      </c>
      <c r="C87" t="s">
        <v>153</v>
      </c>
      <c r="D87" s="5">
        <v>1285</v>
      </c>
      <c r="E87" s="5">
        <v>1130</v>
      </c>
    </row>
    <row r="88" spans="1:5" x14ac:dyDescent="0.25">
      <c r="A88" t="s">
        <v>34</v>
      </c>
      <c r="B88">
        <v>2086</v>
      </c>
      <c r="C88" t="s">
        <v>67</v>
      </c>
      <c r="D88" s="5">
        <v>1152</v>
      </c>
      <c r="E88" s="5">
        <v>1094</v>
      </c>
    </row>
    <row r="89" spans="1:5" x14ac:dyDescent="0.25">
      <c r="A89" t="s">
        <v>32</v>
      </c>
      <c r="B89">
        <v>1978</v>
      </c>
      <c r="C89" t="s">
        <v>216</v>
      </c>
      <c r="D89" s="5">
        <v>1076</v>
      </c>
      <c r="E89" s="5">
        <v>1091</v>
      </c>
    </row>
    <row r="90" spans="1:5" x14ac:dyDescent="0.25">
      <c r="A90" t="s">
        <v>77</v>
      </c>
      <c r="B90">
        <v>2023</v>
      </c>
      <c r="C90" t="s">
        <v>111</v>
      </c>
      <c r="D90" s="5">
        <v>1110</v>
      </c>
      <c r="E90" s="5">
        <v>1065</v>
      </c>
    </row>
    <row r="91" spans="1:5" x14ac:dyDescent="0.25">
      <c r="A91" t="s">
        <v>17</v>
      </c>
      <c r="B91">
        <v>2044</v>
      </c>
      <c r="C91" t="s">
        <v>205</v>
      </c>
      <c r="D91" s="5">
        <v>1070</v>
      </c>
      <c r="E91" s="5">
        <v>1045</v>
      </c>
    </row>
    <row r="92" spans="1:5" x14ac:dyDescent="0.25">
      <c r="A92" t="s">
        <v>48</v>
      </c>
      <c r="B92">
        <v>2186</v>
      </c>
      <c r="C92" t="s">
        <v>63</v>
      </c>
      <c r="D92" s="5">
        <v>1083</v>
      </c>
      <c r="E92" s="5">
        <v>1037</v>
      </c>
    </row>
    <row r="93" spans="1:5" x14ac:dyDescent="0.25">
      <c r="A93" t="s">
        <v>29</v>
      </c>
      <c r="B93">
        <v>2240</v>
      </c>
      <c r="C93" t="s">
        <v>30</v>
      </c>
      <c r="D93" s="5">
        <v>1062</v>
      </c>
      <c r="E93" s="5">
        <v>1036</v>
      </c>
    </row>
    <row r="94" spans="1:5" x14ac:dyDescent="0.25">
      <c r="A94" t="s">
        <v>11</v>
      </c>
      <c r="B94">
        <v>2251</v>
      </c>
      <c r="C94" t="s">
        <v>247</v>
      </c>
      <c r="D94" s="5">
        <v>1040</v>
      </c>
      <c r="E94" s="5">
        <v>1021</v>
      </c>
    </row>
    <row r="95" spans="1:5" x14ac:dyDescent="0.25">
      <c r="A95" t="s">
        <v>21</v>
      </c>
      <c r="B95">
        <v>1936</v>
      </c>
      <c r="C95" t="s">
        <v>241</v>
      </c>
      <c r="D95" s="5">
        <v>945</v>
      </c>
      <c r="E95" s="5">
        <v>978</v>
      </c>
    </row>
    <row r="96" spans="1:5" x14ac:dyDescent="0.25">
      <c r="A96" t="s">
        <v>77</v>
      </c>
      <c r="B96">
        <v>2015</v>
      </c>
      <c r="C96" t="s">
        <v>110</v>
      </c>
      <c r="D96" s="5">
        <v>786</v>
      </c>
      <c r="E96" s="5">
        <v>959</v>
      </c>
    </row>
    <row r="97" spans="1:5" x14ac:dyDescent="0.25">
      <c r="A97" t="s">
        <v>9</v>
      </c>
      <c r="B97">
        <v>1899</v>
      </c>
      <c r="C97" t="s">
        <v>10</v>
      </c>
      <c r="D97" s="5">
        <v>460</v>
      </c>
      <c r="E97" s="5">
        <v>941</v>
      </c>
    </row>
    <row r="98" spans="1:5" x14ac:dyDescent="0.25">
      <c r="A98" t="s">
        <v>34</v>
      </c>
      <c r="B98">
        <v>2081</v>
      </c>
      <c r="C98" t="s">
        <v>192</v>
      </c>
      <c r="D98" s="5">
        <v>986</v>
      </c>
      <c r="E98" s="5">
        <v>929</v>
      </c>
    </row>
    <row r="99" spans="1:5" x14ac:dyDescent="0.25">
      <c r="A99" t="s">
        <v>11</v>
      </c>
      <c r="B99">
        <v>2253</v>
      </c>
      <c r="C99" t="s">
        <v>74</v>
      </c>
      <c r="D99" s="5">
        <v>943</v>
      </c>
      <c r="E99" s="5">
        <v>908</v>
      </c>
    </row>
    <row r="100" spans="1:5" x14ac:dyDescent="0.25">
      <c r="A100" t="s">
        <v>11</v>
      </c>
      <c r="B100">
        <v>2257</v>
      </c>
      <c r="C100" t="s">
        <v>211</v>
      </c>
      <c r="D100" s="5">
        <v>917</v>
      </c>
      <c r="E100" s="5">
        <v>882</v>
      </c>
    </row>
    <row r="101" spans="1:5" x14ac:dyDescent="0.25">
      <c r="A101" t="s">
        <v>75</v>
      </c>
      <c r="B101">
        <v>2009</v>
      </c>
      <c r="C101" t="s">
        <v>197</v>
      </c>
      <c r="D101" s="5">
        <v>175</v>
      </c>
      <c r="E101" s="5">
        <v>877</v>
      </c>
    </row>
    <row r="102" spans="1:5" x14ac:dyDescent="0.25">
      <c r="A102" t="s">
        <v>7</v>
      </c>
      <c r="B102">
        <v>2116</v>
      </c>
      <c r="C102" t="s">
        <v>238</v>
      </c>
      <c r="D102" s="5">
        <v>819</v>
      </c>
      <c r="E102" s="5">
        <v>872</v>
      </c>
    </row>
    <row r="103" spans="1:5" x14ac:dyDescent="0.25">
      <c r="A103" t="s">
        <v>11</v>
      </c>
      <c r="B103">
        <v>2255</v>
      </c>
      <c r="C103" t="s">
        <v>244</v>
      </c>
      <c r="D103" s="5">
        <v>844</v>
      </c>
      <c r="E103" s="5">
        <v>856</v>
      </c>
    </row>
    <row r="104" spans="1:5" x14ac:dyDescent="0.25">
      <c r="A104" t="s">
        <v>57</v>
      </c>
      <c r="B104">
        <v>1946</v>
      </c>
      <c r="C104" t="s">
        <v>199</v>
      </c>
      <c r="D104" s="5">
        <v>857</v>
      </c>
      <c r="E104" s="5">
        <v>850</v>
      </c>
    </row>
    <row r="105" spans="1:5" x14ac:dyDescent="0.25">
      <c r="A105" t="s">
        <v>46</v>
      </c>
      <c r="B105">
        <v>2140</v>
      </c>
      <c r="C105" t="s">
        <v>125</v>
      </c>
      <c r="D105" s="5">
        <v>781</v>
      </c>
      <c r="E105" s="5">
        <v>792</v>
      </c>
    </row>
    <row r="106" spans="1:5" x14ac:dyDescent="0.25">
      <c r="A106" t="s">
        <v>11</v>
      </c>
      <c r="B106">
        <v>2252</v>
      </c>
      <c r="C106" t="s">
        <v>12</v>
      </c>
      <c r="D106" s="5">
        <v>733</v>
      </c>
      <c r="E106" s="5">
        <v>790</v>
      </c>
    </row>
    <row r="107" spans="1:5" x14ac:dyDescent="0.25">
      <c r="A107" t="s">
        <v>34</v>
      </c>
      <c r="B107">
        <v>2094</v>
      </c>
      <c r="C107" t="s">
        <v>148</v>
      </c>
      <c r="D107" s="5">
        <v>753</v>
      </c>
      <c r="E107" s="5">
        <v>771</v>
      </c>
    </row>
    <row r="108" spans="1:5" x14ac:dyDescent="0.25">
      <c r="A108" t="s">
        <v>77</v>
      </c>
      <c r="B108">
        <v>2014</v>
      </c>
      <c r="C108" t="s">
        <v>109</v>
      </c>
      <c r="D108" s="5">
        <v>745</v>
      </c>
      <c r="E108" s="5">
        <v>768</v>
      </c>
    </row>
    <row r="109" spans="1:5" x14ac:dyDescent="0.25">
      <c r="A109" t="s">
        <v>5</v>
      </c>
      <c r="B109">
        <v>2059</v>
      </c>
      <c r="C109" t="s">
        <v>137</v>
      </c>
      <c r="D109" s="5">
        <v>736</v>
      </c>
      <c r="E109" s="5">
        <v>762</v>
      </c>
    </row>
    <row r="110" spans="1:5" x14ac:dyDescent="0.25">
      <c r="A110" t="s">
        <v>51</v>
      </c>
      <c r="B110">
        <v>2099</v>
      </c>
      <c r="C110" t="s">
        <v>113</v>
      </c>
      <c r="D110" s="5">
        <v>712</v>
      </c>
      <c r="E110" s="5">
        <v>736</v>
      </c>
    </row>
    <row r="111" spans="1:5" x14ac:dyDescent="0.25">
      <c r="A111" t="s">
        <v>161</v>
      </c>
      <c r="B111">
        <v>2198</v>
      </c>
      <c r="C111" t="s">
        <v>162</v>
      </c>
      <c r="D111" s="5">
        <v>711</v>
      </c>
      <c r="E111" s="5">
        <v>691</v>
      </c>
    </row>
    <row r="112" spans="1:5" x14ac:dyDescent="0.25">
      <c r="A112" t="s">
        <v>42</v>
      </c>
      <c r="B112">
        <v>1992</v>
      </c>
      <c r="C112" t="s">
        <v>104</v>
      </c>
      <c r="D112" s="5">
        <v>692</v>
      </c>
      <c r="E112" s="5">
        <v>675</v>
      </c>
    </row>
    <row r="113" spans="1:5" x14ac:dyDescent="0.25">
      <c r="A113" t="s">
        <v>19</v>
      </c>
      <c r="B113">
        <v>2050</v>
      </c>
      <c r="C113" t="s">
        <v>71</v>
      </c>
      <c r="D113" s="5">
        <v>646</v>
      </c>
      <c r="E113" s="5">
        <v>674</v>
      </c>
    </row>
    <row r="114" spans="1:5" x14ac:dyDescent="0.25">
      <c r="A114" t="s">
        <v>57</v>
      </c>
      <c r="B114">
        <v>1945</v>
      </c>
      <c r="C114" t="s">
        <v>58</v>
      </c>
      <c r="D114" s="5">
        <v>651</v>
      </c>
      <c r="E114" s="5">
        <v>658</v>
      </c>
    </row>
    <row r="115" spans="1:5" x14ac:dyDescent="0.25">
      <c r="A115" t="s">
        <v>46</v>
      </c>
      <c r="B115">
        <v>2145</v>
      </c>
      <c r="C115" t="s">
        <v>158</v>
      </c>
      <c r="D115" s="5">
        <v>658</v>
      </c>
      <c r="E115" s="5">
        <v>628</v>
      </c>
    </row>
    <row r="116" spans="1:5" x14ac:dyDescent="0.25">
      <c r="A116" t="s">
        <v>27</v>
      </c>
      <c r="B116">
        <v>1969</v>
      </c>
      <c r="C116" t="s">
        <v>28</v>
      </c>
      <c r="D116" s="5">
        <v>634</v>
      </c>
      <c r="E116" s="5">
        <v>616</v>
      </c>
    </row>
    <row r="117" spans="1:5" x14ac:dyDescent="0.25">
      <c r="A117" t="s">
        <v>42</v>
      </c>
      <c r="B117">
        <v>1990</v>
      </c>
      <c r="C117" t="s">
        <v>175</v>
      </c>
      <c r="D117" s="5">
        <v>576</v>
      </c>
      <c r="E117" s="5">
        <v>595</v>
      </c>
    </row>
    <row r="118" spans="1:5" x14ac:dyDescent="0.25">
      <c r="A118" t="s">
        <v>42</v>
      </c>
      <c r="B118">
        <v>2001</v>
      </c>
      <c r="C118" t="s">
        <v>201</v>
      </c>
      <c r="D118" s="5">
        <v>568</v>
      </c>
      <c r="E118" s="5">
        <v>593</v>
      </c>
    </row>
    <row r="119" spans="1:5" x14ac:dyDescent="0.25">
      <c r="A119" t="s">
        <v>23</v>
      </c>
      <c r="B119">
        <v>2208</v>
      </c>
      <c r="C119" t="s">
        <v>24</v>
      </c>
      <c r="D119" s="5">
        <v>548</v>
      </c>
      <c r="E119" s="5">
        <v>585</v>
      </c>
    </row>
    <row r="120" spans="1:5" x14ac:dyDescent="0.25">
      <c r="A120" t="s">
        <v>48</v>
      </c>
      <c r="B120">
        <v>2188</v>
      </c>
      <c r="C120" t="s">
        <v>204</v>
      </c>
      <c r="D120" s="5">
        <v>601</v>
      </c>
      <c r="E120" s="5">
        <v>563</v>
      </c>
    </row>
    <row r="121" spans="1:5" x14ac:dyDescent="0.25">
      <c r="A121" t="s">
        <v>57</v>
      </c>
      <c r="B121">
        <v>1947</v>
      </c>
      <c r="C121" t="s">
        <v>239</v>
      </c>
      <c r="D121" s="5">
        <v>536</v>
      </c>
      <c r="E121" s="5">
        <v>562</v>
      </c>
    </row>
    <row r="122" spans="1:5" x14ac:dyDescent="0.25">
      <c r="A122" t="s">
        <v>51</v>
      </c>
      <c r="B122">
        <v>2105</v>
      </c>
      <c r="C122" t="s">
        <v>52</v>
      </c>
      <c r="D122" s="5">
        <v>576</v>
      </c>
      <c r="E122" s="5">
        <v>551</v>
      </c>
    </row>
    <row r="123" spans="1:5" x14ac:dyDescent="0.25">
      <c r="A123" t="s">
        <v>23</v>
      </c>
      <c r="B123">
        <v>2209</v>
      </c>
      <c r="C123" t="s">
        <v>227</v>
      </c>
      <c r="D123" s="5">
        <v>500</v>
      </c>
      <c r="E123" s="5">
        <v>514</v>
      </c>
    </row>
    <row r="124" spans="1:5" x14ac:dyDescent="0.25">
      <c r="A124" t="s">
        <v>75</v>
      </c>
      <c r="B124">
        <v>2008</v>
      </c>
      <c r="C124" t="s">
        <v>127</v>
      </c>
      <c r="D124" s="5">
        <v>543</v>
      </c>
      <c r="E124" s="5">
        <v>509</v>
      </c>
    </row>
    <row r="125" spans="1:5" x14ac:dyDescent="0.25">
      <c r="A125" t="s">
        <v>34</v>
      </c>
      <c r="B125">
        <v>2093</v>
      </c>
      <c r="C125" t="s">
        <v>176</v>
      </c>
      <c r="D125" s="5">
        <v>527</v>
      </c>
      <c r="E125" s="5">
        <v>502</v>
      </c>
    </row>
    <row r="126" spans="1:5" x14ac:dyDescent="0.25">
      <c r="A126" t="s">
        <v>29</v>
      </c>
      <c r="B126">
        <v>2245</v>
      </c>
      <c r="C126" t="s">
        <v>100</v>
      </c>
      <c r="D126" s="5">
        <v>512</v>
      </c>
      <c r="E126" s="5">
        <v>487</v>
      </c>
    </row>
    <row r="127" spans="1:5" x14ac:dyDescent="0.25">
      <c r="A127" t="s">
        <v>44</v>
      </c>
      <c r="B127">
        <v>1927</v>
      </c>
      <c r="C127" t="s">
        <v>59</v>
      </c>
      <c r="D127" s="5">
        <v>510</v>
      </c>
      <c r="E127" s="5">
        <v>473</v>
      </c>
    </row>
    <row r="128" spans="1:5" x14ac:dyDescent="0.25">
      <c r="A128" t="s">
        <v>161</v>
      </c>
      <c r="B128">
        <v>2199</v>
      </c>
      <c r="C128" t="s">
        <v>163</v>
      </c>
      <c r="D128" s="5">
        <v>455</v>
      </c>
      <c r="E128" s="5">
        <v>469</v>
      </c>
    </row>
    <row r="129" spans="1:5" x14ac:dyDescent="0.25">
      <c r="A129" t="s">
        <v>21</v>
      </c>
      <c r="B129">
        <v>2262</v>
      </c>
      <c r="C129" t="s">
        <v>135</v>
      </c>
      <c r="D129" s="5">
        <v>492</v>
      </c>
      <c r="E129" s="5">
        <v>468</v>
      </c>
    </row>
    <row r="130" spans="1:5" x14ac:dyDescent="0.25">
      <c r="A130" t="s">
        <v>27</v>
      </c>
      <c r="B130">
        <v>1968</v>
      </c>
      <c r="C130" t="s">
        <v>160</v>
      </c>
      <c r="D130" s="5">
        <v>496</v>
      </c>
      <c r="E130" s="5">
        <v>449</v>
      </c>
    </row>
    <row r="131" spans="1:5" x14ac:dyDescent="0.25">
      <c r="A131" t="s">
        <v>38</v>
      </c>
      <c r="B131">
        <v>1972</v>
      </c>
      <c r="C131" t="s">
        <v>50</v>
      </c>
      <c r="D131" s="5">
        <v>434</v>
      </c>
      <c r="E131" s="5">
        <v>420</v>
      </c>
    </row>
    <row r="132" spans="1:5" x14ac:dyDescent="0.25">
      <c r="A132" t="s">
        <v>65</v>
      </c>
      <c r="B132">
        <v>2217</v>
      </c>
      <c r="C132" t="s">
        <v>88</v>
      </c>
      <c r="D132" s="5">
        <v>408</v>
      </c>
      <c r="E132" s="5">
        <v>412</v>
      </c>
    </row>
    <row r="133" spans="1:5" x14ac:dyDescent="0.25">
      <c r="A133" t="s">
        <v>90</v>
      </c>
      <c r="B133">
        <v>2221</v>
      </c>
      <c r="C133" t="s">
        <v>91</v>
      </c>
      <c r="D133" s="5">
        <v>373</v>
      </c>
      <c r="E133" s="5">
        <v>403</v>
      </c>
    </row>
    <row r="134" spans="1:5" x14ac:dyDescent="0.25">
      <c r="A134" t="s">
        <v>48</v>
      </c>
      <c r="B134">
        <v>2148</v>
      </c>
      <c r="C134" t="s">
        <v>159</v>
      </c>
      <c r="D134" s="5">
        <v>429</v>
      </c>
      <c r="E134" s="5">
        <v>377</v>
      </c>
    </row>
    <row r="135" spans="1:5" x14ac:dyDescent="0.25">
      <c r="A135" t="s">
        <v>9</v>
      </c>
      <c r="B135">
        <v>1898</v>
      </c>
      <c r="C135" t="s">
        <v>155</v>
      </c>
      <c r="D135" s="5">
        <v>345</v>
      </c>
      <c r="E135" s="5">
        <v>360</v>
      </c>
    </row>
    <row r="136" spans="1:5" x14ac:dyDescent="0.25">
      <c r="A136" t="s">
        <v>84</v>
      </c>
      <c r="B136">
        <v>2229</v>
      </c>
      <c r="C136" t="s">
        <v>85</v>
      </c>
      <c r="D136" s="5">
        <v>345</v>
      </c>
      <c r="E136" s="5">
        <v>356</v>
      </c>
    </row>
    <row r="137" spans="1:5" x14ac:dyDescent="0.25">
      <c r="A137" t="s">
        <v>65</v>
      </c>
      <c r="B137">
        <v>2213</v>
      </c>
      <c r="C137" t="s">
        <v>237</v>
      </c>
      <c r="D137" s="5">
        <v>326</v>
      </c>
      <c r="E137" s="5">
        <v>354</v>
      </c>
    </row>
    <row r="138" spans="1:5" x14ac:dyDescent="0.25">
      <c r="A138" t="s">
        <v>23</v>
      </c>
      <c r="B138">
        <v>2200</v>
      </c>
      <c r="C138" t="s">
        <v>121</v>
      </c>
      <c r="D138" s="5">
        <v>503</v>
      </c>
      <c r="E138" s="5">
        <v>353</v>
      </c>
    </row>
    <row r="139" spans="1:5" x14ac:dyDescent="0.25">
      <c r="A139" t="s">
        <v>42</v>
      </c>
      <c r="B139">
        <v>1999</v>
      </c>
      <c r="C139" t="s">
        <v>203</v>
      </c>
      <c r="D139" s="5">
        <v>367</v>
      </c>
      <c r="E139" s="5">
        <v>352</v>
      </c>
    </row>
    <row r="140" spans="1:5" x14ac:dyDescent="0.25">
      <c r="A140" t="s">
        <v>42</v>
      </c>
      <c r="B140">
        <v>1996</v>
      </c>
      <c r="C140" t="s">
        <v>167</v>
      </c>
      <c r="D140" s="5">
        <v>319</v>
      </c>
      <c r="E140" s="5">
        <v>330</v>
      </c>
    </row>
    <row r="141" spans="1:5" x14ac:dyDescent="0.25">
      <c r="A141" t="s">
        <v>34</v>
      </c>
      <c r="B141">
        <v>2095</v>
      </c>
      <c r="C141" t="s">
        <v>36</v>
      </c>
      <c r="D141" s="5">
        <v>217</v>
      </c>
      <c r="E141" s="5">
        <v>302</v>
      </c>
    </row>
    <row r="142" spans="1:5" x14ac:dyDescent="0.25">
      <c r="A142" t="s">
        <v>23</v>
      </c>
      <c r="B142">
        <v>2203</v>
      </c>
      <c r="C142" t="s">
        <v>87</v>
      </c>
      <c r="D142" s="5">
        <v>290</v>
      </c>
      <c r="E142" s="5">
        <v>302</v>
      </c>
    </row>
    <row r="143" spans="1:5" x14ac:dyDescent="0.25">
      <c r="A143" t="s">
        <v>54</v>
      </c>
      <c r="B143">
        <v>2192</v>
      </c>
      <c r="C143" t="s">
        <v>185</v>
      </c>
      <c r="D143" s="5">
        <v>305</v>
      </c>
      <c r="E143" s="5">
        <v>301</v>
      </c>
    </row>
    <row r="144" spans="1:5" x14ac:dyDescent="0.25">
      <c r="A144" t="s">
        <v>46</v>
      </c>
      <c r="B144">
        <v>2144</v>
      </c>
      <c r="C144" t="s">
        <v>226</v>
      </c>
      <c r="D144" s="5">
        <v>289</v>
      </c>
      <c r="E144" s="5">
        <v>297</v>
      </c>
    </row>
    <row r="145" spans="1:5" x14ac:dyDescent="0.25">
      <c r="A145" t="s">
        <v>65</v>
      </c>
      <c r="B145">
        <v>2216</v>
      </c>
      <c r="C145" t="s">
        <v>66</v>
      </c>
      <c r="D145" s="5">
        <v>252</v>
      </c>
      <c r="E145" s="5">
        <v>289</v>
      </c>
    </row>
    <row r="146" spans="1:5" x14ac:dyDescent="0.25">
      <c r="A146" t="s">
        <v>23</v>
      </c>
      <c r="B146">
        <v>2202</v>
      </c>
      <c r="C146" t="s">
        <v>188</v>
      </c>
      <c r="D146" s="5">
        <v>280</v>
      </c>
      <c r="E146" s="5">
        <v>283</v>
      </c>
    </row>
    <row r="147" spans="1:5" x14ac:dyDescent="0.25">
      <c r="A147" t="s">
        <v>65</v>
      </c>
      <c r="B147">
        <v>2215</v>
      </c>
      <c r="C147" t="s">
        <v>120</v>
      </c>
      <c r="D147" s="5">
        <v>279</v>
      </c>
      <c r="E147" s="5">
        <v>282</v>
      </c>
    </row>
    <row r="148" spans="1:5" x14ac:dyDescent="0.25">
      <c r="A148" t="s">
        <v>42</v>
      </c>
      <c r="B148">
        <v>2000</v>
      </c>
      <c r="C148" t="s">
        <v>103</v>
      </c>
      <c r="D148" s="5">
        <v>279</v>
      </c>
      <c r="E148" s="5">
        <v>279</v>
      </c>
    </row>
    <row r="149" spans="1:5" x14ac:dyDescent="0.25">
      <c r="A149" t="s">
        <v>90</v>
      </c>
      <c r="B149">
        <v>2219</v>
      </c>
      <c r="C149" t="s">
        <v>129</v>
      </c>
      <c r="D149" s="5">
        <v>270</v>
      </c>
      <c r="E149" s="5">
        <v>276</v>
      </c>
    </row>
    <row r="150" spans="1:5" x14ac:dyDescent="0.25">
      <c r="A150" t="s">
        <v>7</v>
      </c>
      <c r="B150">
        <v>2113</v>
      </c>
      <c r="C150" t="s">
        <v>8</v>
      </c>
      <c r="D150" s="5">
        <v>254</v>
      </c>
      <c r="E150" s="5">
        <v>263</v>
      </c>
    </row>
    <row r="151" spans="1:5" x14ac:dyDescent="0.25">
      <c r="A151" t="s">
        <v>65</v>
      </c>
      <c r="B151">
        <v>2214</v>
      </c>
      <c r="C151" t="s">
        <v>170</v>
      </c>
      <c r="D151" s="5">
        <v>244</v>
      </c>
      <c r="E151" s="5">
        <v>261</v>
      </c>
    </row>
    <row r="152" spans="1:5" x14ac:dyDescent="0.25">
      <c r="A152" t="s">
        <v>34</v>
      </c>
      <c r="B152">
        <v>2089</v>
      </c>
      <c r="C152" t="s">
        <v>70</v>
      </c>
      <c r="D152" s="5">
        <v>248</v>
      </c>
      <c r="E152" s="5">
        <v>251</v>
      </c>
    </row>
    <row r="153" spans="1:5" x14ac:dyDescent="0.25">
      <c r="A153" t="s">
        <v>212</v>
      </c>
      <c r="B153">
        <v>2195</v>
      </c>
      <c r="C153" t="s">
        <v>213</v>
      </c>
      <c r="D153" s="5">
        <v>230</v>
      </c>
      <c r="E153" s="5">
        <v>248</v>
      </c>
    </row>
    <row r="154" spans="1:5" x14ac:dyDescent="0.25">
      <c r="A154" t="s">
        <v>5</v>
      </c>
      <c r="B154">
        <v>2061</v>
      </c>
      <c r="C154" t="s">
        <v>168</v>
      </c>
      <c r="D154" s="5">
        <v>233</v>
      </c>
      <c r="E154" s="5">
        <v>243</v>
      </c>
    </row>
    <row r="155" spans="1:5" x14ac:dyDescent="0.25">
      <c r="A155" t="s">
        <v>46</v>
      </c>
      <c r="B155">
        <v>3477</v>
      </c>
      <c r="C155" t="s">
        <v>178</v>
      </c>
      <c r="D155" s="5">
        <v>264</v>
      </c>
      <c r="E155" s="5">
        <v>240</v>
      </c>
    </row>
    <row r="156" spans="1:5" x14ac:dyDescent="0.25">
      <c r="A156" t="s">
        <v>42</v>
      </c>
      <c r="B156">
        <v>1997</v>
      </c>
      <c r="C156" t="s">
        <v>248</v>
      </c>
      <c r="D156" s="5">
        <v>248</v>
      </c>
      <c r="E156" s="5">
        <v>227</v>
      </c>
    </row>
    <row r="157" spans="1:5" x14ac:dyDescent="0.25">
      <c r="A157" t="s">
        <v>42</v>
      </c>
      <c r="B157">
        <v>1995</v>
      </c>
      <c r="C157" t="s">
        <v>43</v>
      </c>
      <c r="D157" s="5">
        <v>226</v>
      </c>
      <c r="E157" s="5">
        <v>225</v>
      </c>
    </row>
    <row r="158" spans="1:5" x14ac:dyDescent="0.25">
      <c r="A158" t="s">
        <v>84</v>
      </c>
      <c r="B158">
        <v>2225</v>
      </c>
      <c r="C158" t="s">
        <v>221</v>
      </c>
      <c r="D158" s="5">
        <v>237</v>
      </c>
      <c r="E158" s="5">
        <v>225</v>
      </c>
    </row>
    <row r="159" spans="1:5" x14ac:dyDescent="0.25">
      <c r="A159" t="s">
        <v>42</v>
      </c>
      <c r="B159">
        <v>1998</v>
      </c>
      <c r="C159" t="s">
        <v>89</v>
      </c>
      <c r="D159" s="5">
        <v>226</v>
      </c>
      <c r="E159" s="5">
        <v>224</v>
      </c>
    </row>
    <row r="160" spans="1:5" x14ac:dyDescent="0.25">
      <c r="A160" t="s">
        <v>38</v>
      </c>
      <c r="B160">
        <v>1973</v>
      </c>
      <c r="C160" t="s">
        <v>194</v>
      </c>
      <c r="D160" s="5">
        <v>194</v>
      </c>
      <c r="E160" s="5">
        <v>222</v>
      </c>
    </row>
    <row r="161" spans="1:5" x14ac:dyDescent="0.25">
      <c r="A161" t="s">
        <v>7</v>
      </c>
      <c r="B161">
        <v>2114</v>
      </c>
      <c r="C161" t="s">
        <v>112</v>
      </c>
      <c r="D161" s="5">
        <v>176</v>
      </c>
      <c r="E161" s="5">
        <v>220</v>
      </c>
    </row>
    <row r="162" spans="1:5" x14ac:dyDescent="0.25">
      <c r="A162" t="s">
        <v>17</v>
      </c>
      <c r="B162">
        <v>2045</v>
      </c>
      <c r="C162" t="s">
        <v>198</v>
      </c>
      <c r="D162" s="5">
        <v>198</v>
      </c>
      <c r="E162" s="5">
        <v>220</v>
      </c>
    </row>
    <row r="163" spans="1:5" x14ac:dyDescent="0.25">
      <c r="A163" t="s">
        <v>42</v>
      </c>
      <c r="B163">
        <v>1993</v>
      </c>
      <c r="C163" t="s">
        <v>80</v>
      </c>
      <c r="D163" s="5">
        <v>206</v>
      </c>
      <c r="E163" s="5">
        <v>218</v>
      </c>
    </row>
    <row r="164" spans="1:5" x14ac:dyDescent="0.25">
      <c r="A164" t="s">
        <v>5</v>
      </c>
      <c r="B164">
        <v>2060</v>
      </c>
      <c r="C164" t="s">
        <v>182</v>
      </c>
      <c r="D164" s="5">
        <v>194</v>
      </c>
      <c r="E164" s="5">
        <v>210</v>
      </c>
    </row>
    <row r="165" spans="1:5" x14ac:dyDescent="0.25">
      <c r="A165" t="s">
        <v>90</v>
      </c>
      <c r="B165">
        <v>2220</v>
      </c>
      <c r="C165" t="s">
        <v>240</v>
      </c>
      <c r="D165" s="5">
        <v>189</v>
      </c>
      <c r="E165" s="5">
        <v>200</v>
      </c>
    </row>
    <row r="166" spans="1:5" x14ac:dyDescent="0.25">
      <c r="A166" t="s">
        <v>25</v>
      </c>
      <c r="B166">
        <v>1897</v>
      </c>
      <c r="C166" t="s">
        <v>190</v>
      </c>
      <c r="D166" s="5">
        <v>192</v>
      </c>
      <c r="E166" s="5">
        <v>196</v>
      </c>
    </row>
    <row r="167" spans="1:5" x14ac:dyDescent="0.25">
      <c r="A167" t="s">
        <v>29</v>
      </c>
      <c r="B167">
        <v>2230</v>
      </c>
      <c r="C167" t="s">
        <v>173</v>
      </c>
      <c r="D167" s="5">
        <v>213</v>
      </c>
      <c r="E167" s="5">
        <v>191</v>
      </c>
    </row>
    <row r="168" spans="1:5" x14ac:dyDescent="0.25">
      <c r="A168" t="s">
        <v>17</v>
      </c>
      <c r="B168">
        <v>2046</v>
      </c>
      <c r="C168" t="s">
        <v>41</v>
      </c>
      <c r="D168" s="5">
        <v>232</v>
      </c>
      <c r="E168" s="5">
        <v>187</v>
      </c>
    </row>
    <row r="169" spans="1:5" x14ac:dyDescent="0.25">
      <c r="A169" t="s">
        <v>44</v>
      </c>
      <c r="B169">
        <v>1902</v>
      </c>
      <c r="C169" t="s">
        <v>56</v>
      </c>
      <c r="D169" s="5">
        <v>194</v>
      </c>
      <c r="E169" s="5">
        <v>184</v>
      </c>
    </row>
    <row r="170" spans="1:5" x14ac:dyDescent="0.25">
      <c r="A170" t="s">
        <v>54</v>
      </c>
      <c r="B170">
        <v>2193</v>
      </c>
      <c r="C170" t="s">
        <v>94</v>
      </c>
      <c r="D170" s="5">
        <v>170</v>
      </c>
      <c r="E170" s="5">
        <v>173</v>
      </c>
    </row>
    <row r="171" spans="1:5" x14ac:dyDescent="0.25">
      <c r="A171" t="s">
        <v>34</v>
      </c>
      <c r="B171">
        <v>2090</v>
      </c>
      <c r="C171" t="s">
        <v>149</v>
      </c>
      <c r="D171" s="5">
        <v>188</v>
      </c>
      <c r="E171" s="5">
        <v>167</v>
      </c>
    </row>
    <row r="172" spans="1:5" x14ac:dyDescent="0.25">
      <c r="A172" t="s">
        <v>23</v>
      </c>
      <c r="B172">
        <v>2201</v>
      </c>
      <c r="C172" t="s">
        <v>114</v>
      </c>
      <c r="D172" s="5">
        <v>162</v>
      </c>
      <c r="E172" s="5">
        <v>162</v>
      </c>
    </row>
    <row r="173" spans="1:5" x14ac:dyDescent="0.25">
      <c r="A173" t="s">
        <v>14</v>
      </c>
      <c r="B173">
        <v>2005</v>
      </c>
      <c r="C173" t="s">
        <v>15</v>
      </c>
      <c r="D173" s="5">
        <v>162</v>
      </c>
      <c r="E173" s="5">
        <v>160</v>
      </c>
    </row>
    <row r="174" spans="1:5" x14ac:dyDescent="0.25">
      <c r="A174" t="s">
        <v>21</v>
      </c>
      <c r="B174">
        <v>1934</v>
      </c>
      <c r="C174" t="s">
        <v>126</v>
      </c>
      <c r="D174" s="5">
        <v>112</v>
      </c>
      <c r="E174" s="5">
        <v>148</v>
      </c>
    </row>
    <row r="175" spans="1:5" x14ac:dyDescent="0.25">
      <c r="A175" t="s">
        <v>34</v>
      </c>
      <c r="B175">
        <v>2085</v>
      </c>
      <c r="C175" t="s">
        <v>147</v>
      </c>
      <c r="D175" s="5">
        <v>142</v>
      </c>
      <c r="E175" s="5">
        <v>135</v>
      </c>
    </row>
    <row r="176" spans="1:5" x14ac:dyDescent="0.25">
      <c r="A176" t="s">
        <v>14</v>
      </c>
      <c r="B176">
        <v>2006</v>
      </c>
      <c r="C176" t="s">
        <v>60</v>
      </c>
      <c r="D176" s="5">
        <v>134</v>
      </c>
      <c r="E176" s="5">
        <v>129</v>
      </c>
    </row>
    <row r="177" spans="1:5" x14ac:dyDescent="0.25">
      <c r="A177" t="s">
        <v>122</v>
      </c>
      <c r="B177">
        <v>3997</v>
      </c>
      <c r="C177" t="s">
        <v>123</v>
      </c>
      <c r="D177" s="5">
        <v>149</v>
      </c>
      <c r="E177" s="5">
        <v>129</v>
      </c>
    </row>
    <row r="178" spans="1:5" x14ac:dyDescent="0.25">
      <c r="A178" t="s">
        <v>27</v>
      </c>
      <c r="B178">
        <v>1967</v>
      </c>
      <c r="C178" t="s">
        <v>196</v>
      </c>
      <c r="D178" s="5">
        <v>125</v>
      </c>
      <c r="E178" s="5">
        <v>123</v>
      </c>
    </row>
    <row r="179" spans="1:5" x14ac:dyDescent="0.25">
      <c r="A179" t="s">
        <v>7</v>
      </c>
      <c r="B179">
        <v>2111</v>
      </c>
      <c r="C179" t="s">
        <v>13</v>
      </c>
      <c r="D179" s="5">
        <v>82</v>
      </c>
      <c r="E179" s="5">
        <v>99</v>
      </c>
    </row>
    <row r="180" spans="1:5" x14ac:dyDescent="0.25">
      <c r="A180" t="s">
        <v>25</v>
      </c>
      <c r="B180">
        <v>1895</v>
      </c>
      <c r="C180" t="s">
        <v>119</v>
      </c>
      <c r="D180" s="5">
        <v>21</v>
      </c>
      <c r="E180" s="5">
        <v>93</v>
      </c>
    </row>
    <row r="181" spans="1:5" x14ac:dyDescent="0.25">
      <c r="A181" t="s">
        <v>34</v>
      </c>
      <c r="B181">
        <v>2064</v>
      </c>
      <c r="C181" t="s">
        <v>139</v>
      </c>
      <c r="D181" s="5">
        <v>105</v>
      </c>
      <c r="E181" s="5">
        <v>85</v>
      </c>
    </row>
    <row r="182" spans="1:5" x14ac:dyDescent="0.25">
      <c r="A182" t="s">
        <v>46</v>
      </c>
      <c r="B182">
        <v>3476</v>
      </c>
      <c r="C182" t="s">
        <v>177</v>
      </c>
      <c r="D182" s="5">
        <v>98</v>
      </c>
      <c r="E182" s="5">
        <v>84</v>
      </c>
    </row>
    <row r="183" spans="1:5" x14ac:dyDescent="0.25">
      <c r="A183" t="s">
        <v>97</v>
      </c>
      <c r="B183">
        <v>2247</v>
      </c>
      <c r="C183" t="s">
        <v>223</v>
      </c>
      <c r="D183" s="5">
        <v>49</v>
      </c>
      <c r="E183" s="5">
        <v>67</v>
      </c>
    </row>
    <row r="184" spans="1:5" x14ac:dyDescent="0.25">
      <c r="A184" t="s">
        <v>7</v>
      </c>
      <c r="B184">
        <v>2107</v>
      </c>
      <c r="C184" t="s">
        <v>128</v>
      </c>
      <c r="D184" s="5">
        <v>52</v>
      </c>
      <c r="E184" s="5">
        <v>61</v>
      </c>
    </row>
    <row r="185" spans="1:5" x14ac:dyDescent="0.25">
      <c r="A185" t="s">
        <v>17</v>
      </c>
      <c r="B185">
        <v>2025</v>
      </c>
      <c r="C185" t="s">
        <v>222</v>
      </c>
      <c r="D185" s="5">
        <v>78</v>
      </c>
      <c r="E185" s="5">
        <v>59</v>
      </c>
    </row>
    <row r="186" spans="1:5" x14ac:dyDescent="0.25">
      <c r="A186" t="s">
        <v>75</v>
      </c>
      <c r="B186">
        <v>2011</v>
      </c>
      <c r="C186" t="s">
        <v>76</v>
      </c>
      <c r="D186" s="5">
        <v>57</v>
      </c>
      <c r="E186" s="5">
        <v>58</v>
      </c>
    </row>
    <row r="187" spans="1:5" x14ac:dyDescent="0.25">
      <c r="A187" t="s">
        <v>75</v>
      </c>
      <c r="B187">
        <v>2010</v>
      </c>
      <c r="C187" t="s">
        <v>156</v>
      </c>
      <c r="D187" s="5">
        <v>51</v>
      </c>
      <c r="E187" s="5">
        <v>55</v>
      </c>
    </row>
    <row r="188" spans="1:5" x14ac:dyDescent="0.25">
      <c r="A188" t="s">
        <v>51</v>
      </c>
      <c r="B188">
        <v>2098</v>
      </c>
      <c r="C188" t="s">
        <v>143</v>
      </c>
      <c r="D188" s="5">
        <v>71</v>
      </c>
      <c r="E188" s="5">
        <v>39</v>
      </c>
    </row>
    <row r="189" spans="1:5" x14ac:dyDescent="0.25">
      <c r="A189" t="s">
        <v>46</v>
      </c>
      <c r="B189">
        <v>2117</v>
      </c>
      <c r="C189" t="s">
        <v>243</v>
      </c>
      <c r="D189" s="5">
        <v>32</v>
      </c>
      <c r="E189" s="5">
        <v>24</v>
      </c>
    </row>
    <row r="190" spans="1:5" x14ac:dyDescent="0.25">
      <c r="A190" t="s">
        <v>25</v>
      </c>
      <c r="B190">
        <v>1896</v>
      </c>
      <c r="C190" t="s">
        <v>40</v>
      </c>
      <c r="D190" s="5">
        <v>30</v>
      </c>
      <c r="E190" s="5">
        <v>23</v>
      </c>
    </row>
    <row r="191" spans="1:5" x14ac:dyDescent="0.25">
      <c r="A191" t="s">
        <v>75</v>
      </c>
      <c r="B191">
        <v>2012</v>
      </c>
      <c r="C191" t="s">
        <v>144</v>
      </c>
      <c r="D191" s="5">
        <v>37</v>
      </c>
      <c r="E191" s="5">
        <v>23</v>
      </c>
    </row>
    <row r="192" spans="1:5" x14ac:dyDescent="0.25">
      <c r="A192" t="s">
        <v>23</v>
      </c>
      <c r="B192">
        <v>2210</v>
      </c>
      <c r="C192" t="s">
        <v>235</v>
      </c>
      <c r="D192" s="5">
        <v>28</v>
      </c>
      <c r="E192" s="5">
        <v>23</v>
      </c>
    </row>
    <row r="193" spans="1:5" x14ac:dyDescent="0.25">
      <c r="A193" t="s">
        <v>19</v>
      </c>
      <c r="B193">
        <v>2052</v>
      </c>
      <c r="C193" t="s">
        <v>37</v>
      </c>
      <c r="D193" s="5">
        <v>22</v>
      </c>
      <c r="E193" s="5">
        <v>20</v>
      </c>
    </row>
    <row r="194" spans="1:5" x14ac:dyDescent="0.25">
      <c r="A194" t="s">
        <v>42</v>
      </c>
      <c r="B194">
        <v>1980</v>
      </c>
      <c r="C194" t="s">
        <v>82</v>
      </c>
      <c r="D194" s="5">
        <v>14</v>
      </c>
      <c r="E194" s="5">
        <v>17</v>
      </c>
    </row>
    <row r="195" spans="1:5" x14ac:dyDescent="0.25">
      <c r="A195" t="s">
        <v>7</v>
      </c>
      <c r="B195">
        <v>2115</v>
      </c>
      <c r="C195" t="s">
        <v>16</v>
      </c>
      <c r="D195" s="5">
        <v>16</v>
      </c>
      <c r="E195" s="5">
        <v>16</v>
      </c>
    </row>
    <row r="196" spans="1:5" x14ac:dyDescent="0.25">
      <c r="A196" t="s">
        <v>77</v>
      </c>
      <c r="B196">
        <v>2019</v>
      </c>
      <c r="C196" t="s">
        <v>83</v>
      </c>
      <c r="D196" s="5">
        <v>8</v>
      </c>
      <c r="E196" s="5">
        <v>15</v>
      </c>
    </row>
    <row r="197" spans="1:5" x14ac:dyDescent="0.25">
      <c r="A197" t="s">
        <v>17</v>
      </c>
      <c r="B197">
        <v>2047</v>
      </c>
      <c r="C197" t="s">
        <v>191</v>
      </c>
      <c r="D197" s="5">
        <v>18</v>
      </c>
      <c r="E197" s="5">
        <v>12</v>
      </c>
    </row>
    <row r="198" spans="1:5" x14ac:dyDescent="0.25">
      <c r="A198" t="s">
        <v>77</v>
      </c>
      <c r="B198">
        <v>2022</v>
      </c>
      <c r="C198" t="s">
        <v>218</v>
      </c>
      <c r="D198" s="5">
        <v>16</v>
      </c>
      <c r="E198" s="5">
        <v>10</v>
      </c>
    </row>
    <row r="199" spans="1:5" x14ac:dyDescent="0.25">
      <c r="A199" t="s">
        <v>19</v>
      </c>
      <c r="B199">
        <v>2051</v>
      </c>
      <c r="C199" t="s">
        <v>20</v>
      </c>
      <c r="D199" s="5">
        <v>10</v>
      </c>
      <c r="E199" s="5">
        <v>9</v>
      </c>
    </row>
    <row r="200" spans="1:5" x14ac:dyDescent="0.25">
      <c r="A200" t="s">
        <v>5</v>
      </c>
      <c r="B200">
        <v>2062</v>
      </c>
      <c r="C200" t="s">
        <v>193</v>
      </c>
      <c r="D200" s="5">
        <v>13</v>
      </c>
      <c r="E200" s="5">
        <v>9</v>
      </c>
    </row>
    <row r="201" spans="1:5" x14ac:dyDescent="0.25">
      <c r="A201" t="s">
        <v>77</v>
      </c>
      <c r="B201">
        <v>2017</v>
      </c>
      <c r="C201" t="s">
        <v>78</v>
      </c>
      <c r="D201" s="5">
        <v>3</v>
      </c>
      <c r="E201" s="5">
        <v>8</v>
      </c>
    </row>
    <row r="202" spans="1:5" x14ac:dyDescent="0.25">
      <c r="A202" t="s">
        <v>77</v>
      </c>
      <c r="B202">
        <v>2020</v>
      </c>
      <c r="C202" t="s">
        <v>99</v>
      </c>
      <c r="D202" s="5">
        <v>9</v>
      </c>
      <c r="E202" s="5">
        <v>7</v>
      </c>
    </row>
    <row r="203" spans="1:5" x14ac:dyDescent="0.25">
      <c r="A203" t="s">
        <v>5</v>
      </c>
      <c r="B203">
        <v>2063</v>
      </c>
      <c r="C203" t="s">
        <v>6</v>
      </c>
      <c r="D203" s="5">
        <v>12</v>
      </c>
      <c r="E203" s="5">
        <v>5</v>
      </c>
    </row>
    <row r="204" spans="1:5" x14ac:dyDescent="0.25">
      <c r="A204" t="s">
        <v>7</v>
      </c>
      <c r="B204">
        <v>2109</v>
      </c>
      <c r="C204" t="s">
        <v>131</v>
      </c>
      <c r="D204" s="5">
        <v>7</v>
      </c>
      <c r="E204" s="5">
        <v>4</v>
      </c>
    </row>
    <row r="205" spans="1:5" x14ac:dyDescent="0.25">
      <c r="A205" t="s">
        <v>77</v>
      </c>
      <c r="B205">
        <v>2018</v>
      </c>
      <c r="C205" t="s">
        <v>228</v>
      </c>
      <c r="D205" s="5">
        <v>2</v>
      </c>
      <c r="E205" s="5">
        <v>4</v>
      </c>
    </row>
    <row r="206" spans="1:5" x14ac:dyDescent="0.25">
      <c r="A206" t="s">
        <v>77</v>
      </c>
      <c r="B206">
        <v>2016</v>
      </c>
      <c r="C206" t="s">
        <v>189</v>
      </c>
      <c r="D206" s="5">
        <v>5</v>
      </c>
      <c r="E206" s="5">
        <v>3</v>
      </c>
    </row>
    <row r="207" spans="1:5" x14ac:dyDescent="0.25">
      <c r="A207" t="s">
        <v>77</v>
      </c>
      <c r="B207">
        <v>2021</v>
      </c>
      <c r="C207" t="s">
        <v>79</v>
      </c>
      <c r="D207" s="5">
        <v>7</v>
      </c>
      <c r="E207" s="5">
        <v>2</v>
      </c>
    </row>
    <row r="208" spans="1:5" x14ac:dyDescent="0.25">
      <c r="A208" t="s">
        <v>90</v>
      </c>
      <c r="B208">
        <v>2222</v>
      </c>
      <c r="C208" t="s">
        <v>234</v>
      </c>
      <c r="D208" s="5">
        <v>3</v>
      </c>
      <c r="E208" s="5">
        <v>2</v>
      </c>
    </row>
    <row r="209" spans="1:5" x14ac:dyDescent="0.25">
      <c r="A209" t="s">
        <v>7</v>
      </c>
      <c r="B209">
        <v>2112</v>
      </c>
      <c r="C209" t="s">
        <v>146</v>
      </c>
      <c r="D209" s="5">
        <v>2</v>
      </c>
      <c r="E209" s="5">
        <v>1</v>
      </c>
    </row>
  </sheetData>
  <pageMargins left="0.25" right="0.25" top="0.75" bottom="0.75" header="0.3" footer="0.3"/>
  <pageSetup orientation="landscape" horizontalDpi="4294967293" verticalDpi="4294967293"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1476"/>
  <sheetViews>
    <sheetView zoomScale="80" zoomScaleNormal="80" workbookViewId="0">
      <pane xSplit="4" ySplit="1" topLeftCell="E2" activePane="bottomRight" state="frozen"/>
      <selection pane="topRight" activeCell="E1" sqref="E1"/>
      <selection pane="bottomLeft" activeCell="A2" sqref="A2"/>
      <selection pane="bottomRight" activeCell="J38" sqref="J38"/>
    </sheetView>
  </sheetViews>
  <sheetFormatPr defaultRowHeight="15" x14ac:dyDescent="0.25"/>
  <cols>
    <col min="1" max="1" width="12.5703125" customWidth="1"/>
    <col min="2" max="2" width="30.5703125" customWidth="1"/>
    <col min="3" max="3" width="10.5703125" customWidth="1"/>
    <col min="4" max="4" width="27.140625" customWidth="1"/>
    <col min="5" max="5" width="15.140625" style="5" customWidth="1"/>
    <col min="6" max="6" width="15.85546875" style="5" customWidth="1"/>
  </cols>
  <sheetData>
    <row r="1" spans="1:6" ht="63" customHeight="1" x14ac:dyDescent="0.25">
      <c r="A1" s="7" t="s">
        <v>3</v>
      </c>
      <c r="B1" s="2" t="s">
        <v>4</v>
      </c>
      <c r="C1" s="6" t="s">
        <v>1570</v>
      </c>
      <c r="D1" s="8" t="s">
        <v>250</v>
      </c>
      <c r="E1" s="3" t="s">
        <v>249</v>
      </c>
      <c r="F1" s="3" t="s">
        <v>4681</v>
      </c>
    </row>
    <row r="2" spans="1:6" x14ac:dyDescent="0.25">
      <c r="A2">
        <v>2063</v>
      </c>
      <c r="B2" t="s">
        <v>6</v>
      </c>
      <c r="C2">
        <v>498</v>
      </c>
      <c r="D2" t="s">
        <v>251</v>
      </c>
      <c r="E2" s="5">
        <v>12</v>
      </c>
      <c r="F2" s="5">
        <v>5</v>
      </c>
    </row>
    <row r="3" spans="1:6" x14ac:dyDescent="0.25">
      <c r="A3">
        <v>2113</v>
      </c>
      <c r="B3" t="s">
        <v>8</v>
      </c>
      <c r="C3">
        <v>707</v>
      </c>
      <c r="D3" t="s">
        <v>252</v>
      </c>
      <c r="E3" s="5">
        <v>171</v>
      </c>
      <c r="F3" s="5">
        <v>182</v>
      </c>
    </row>
    <row r="4" spans="1:6" x14ac:dyDescent="0.25">
      <c r="A4">
        <v>2113</v>
      </c>
      <c r="B4" t="s">
        <v>8</v>
      </c>
      <c r="C4">
        <v>708</v>
      </c>
      <c r="D4" t="s">
        <v>253</v>
      </c>
      <c r="E4" s="5">
        <v>83</v>
      </c>
      <c r="F4" s="5">
        <v>81</v>
      </c>
    </row>
    <row r="5" spans="1:6" x14ac:dyDescent="0.25">
      <c r="A5">
        <v>1899</v>
      </c>
      <c r="B5" t="s">
        <v>10</v>
      </c>
      <c r="C5">
        <v>17</v>
      </c>
      <c r="D5" t="s">
        <v>254</v>
      </c>
      <c r="E5" s="5">
        <v>460</v>
      </c>
      <c r="F5" s="5">
        <v>941</v>
      </c>
    </row>
    <row r="6" spans="1:6" x14ac:dyDescent="0.25">
      <c r="A6">
        <v>2252</v>
      </c>
      <c r="B6" t="s">
        <v>12</v>
      </c>
      <c r="C6">
        <v>1208</v>
      </c>
      <c r="D6" t="s">
        <v>255</v>
      </c>
      <c r="E6" s="5">
        <v>281</v>
      </c>
      <c r="F6" s="5">
        <v>319</v>
      </c>
    </row>
    <row r="7" spans="1:6" x14ac:dyDescent="0.25">
      <c r="A7">
        <v>2252</v>
      </c>
      <c r="B7" t="s">
        <v>12</v>
      </c>
      <c r="C7">
        <v>1210</v>
      </c>
      <c r="D7" t="s">
        <v>256</v>
      </c>
      <c r="E7" s="5">
        <v>239</v>
      </c>
      <c r="F7" s="5">
        <v>258</v>
      </c>
    </row>
    <row r="8" spans="1:6" x14ac:dyDescent="0.25">
      <c r="A8">
        <v>2252</v>
      </c>
      <c r="B8" t="s">
        <v>12</v>
      </c>
      <c r="C8">
        <v>1209</v>
      </c>
      <c r="D8" t="s">
        <v>257</v>
      </c>
      <c r="E8" s="5">
        <v>192</v>
      </c>
      <c r="F8" s="5">
        <v>188</v>
      </c>
    </row>
    <row r="9" spans="1:6" x14ac:dyDescent="0.25">
      <c r="A9">
        <v>2252</v>
      </c>
      <c r="B9" t="s">
        <v>12</v>
      </c>
      <c r="C9">
        <v>4505</v>
      </c>
      <c r="D9" t="s">
        <v>258</v>
      </c>
      <c r="E9" s="5">
        <v>21</v>
      </c>
      <c r="F9" s="5">
        <v>25</v>
      </c>
    </row>
    <row r="10" spans="1:6" x14ac:dyDescent="0.25">
      <c r="A10">
        <v>2111</v>
      </c>
      <c r="B10" t="s">
        <v>13</v>
      </c>
      <c r="C10">
        <v>705</v>
      </c>
      <c r="D10" t="s">
        <v>259</v>
      </c>
      <c r="E10" s="5">
        <v>61</v>
      </c>
      <c r="F10" s="5">
        <v>79</v>
      </c>
    </row>
    <row r="11" spans="1:6" x14ac:dyDescent="0.25">
      <c r="A11">
        <v>2111</v>
      </c>
      <c r="B11" t="s">
        <v>13</v>
      </c>
      <c r="C11">
        <v>2111</v>
      </c>
      <c r="D11" t="s">
        <v>13</v>
      </c>
      <c r="E11" s="5">
        <v>21</v>
      </c>
      <c r="F11" s="5">
        <v>20</v>
      </c>
    </row>
    <row r="12" spans="1:6" x14ac:dyDescent="0.25">
      <c r="A12">
        <v>2005</v>
      </c>
      <c r="B12" t="s">
        <v>15</v>
      </c>
      <c r="C12">
        <v>323</v>
      </c>
      <c r="D12" t="s">
        <v>260</v>
      </c>
      <c r="E12" s="5">
        <v>162</v>
      </c>
      <c r="F12" s="5">
        <v>160</v>
      </c>
    </row>
    <row r="13" spans="1:6" x14ac:dyDescent="0.25">
      <c r="A13">
        <v>2115</v>
      </c>
      <c r="B13" t="s">
        <v>16</v>
      </c>
      <c r="C13">
        <v>711</v>
      </c>
      <c r="D13" t="s">
        <v>261</v>
      </c>
      <c r="E13" s="5">
        <v>16</v>
      </c>
      <c r="F13" s="5">
        <v>16</v>
      </c>
    </row>
    <row r="14" spans="1:6" x14ac:dyDescent="0.25">
      <c r="A14">
        <v>2041</v>
      </c>
      <c r="B14" t="s">
        <v>18</v>
      </c>
      <c r="C14">
        <v>381</v>
      </c>
      <c r="D14" t="s">
        <v>262</v>
      </c>
      <c r="E14" s="5">
        <v>938</v>
      </c>
      <c r="F14" s="5">
        <v>906</v>
      </c>
    </row>
    <row r="15" spans="1:6" x14ac:dyDescent="0.25">
      <c r="A15">
        <v>2041</v>
      </c>
      <c r="B15" t="s">
        <v>18</v>
      </c>
      <c r="C15">
        <v>380</v>
      </c>
      <c r="D15" t="s">
        <v>263</v>
      </c>
      <c r="E15" s="5">
        <v>503</v>
      </c>
      <c r="F15" s="5">
        <v>459</v>
      </c>
    </row>
    <row r="16" spans="1:6" x14ac:dyDescent="0.25">
      <c r="A16">
        <v>2041</v>
      </c>
      <c r="B16" t="s">
        <v>18</v>
      </c>
      <c r="C16">
        <v>2041</v>
      </c>
      <c r="D16" t="s">
        <v>18</v>
      </c>
      <c r="E16" s="5">
        <v>165</v>
      </c>
      <c r="F16" s="5">
        <v>153</v>
      </c>
    </row>
    <row r="17" spans="1:6" x14ac:dyDescent="0.25">
      <c r="A17">
        <v>2041</v>
      </c>
      <c r="B17" t="s">
        <v>18</v>
      </c>
      <c r="C17">
        <v>375</v>
      </c>
      <c r="D17" t="s">
        <v>264</v>
      </c>
      <c r="E17" s="5">
        <v>271</v>
      </c>
      <c r="F17" s="5">
        <v>245</v>
      </c>
    </row>
    <row r="18" spans="1:6" x14ac:dyDescent="0.25">
      <c r="A18">
        <v>2041</v>
      </c>
      <c r="B18" t="s">
        <v>18</v>
      </c>
      <c r="C18">
        <v>377</v>
      </c>
      <c r="D18" t="s">
        <v>265</v>
      </c>
      <c r="E18" s="5">
        <v>293</v>
      </c>
      <c r="F18" s="5">
        <v>278</v>
      </c>
    </row>
    <row r="19" spans="1:6" x14ac:dyDescent="0.25">
      <c r="A19">
        <v>2041</v>
      </c>
      <c r="B19" t="s">
        <v>18</v>
      </c>
      <c r="C19">
        <v>4476</v>
      </c>
      <c r="D19" t="s">
        <v>266</v>
      </c>
      <c r="E19" s="5">
        <v>107</v>
      </c>
      <c r="F19" s="5">
        <v>174</v>
      </c>
    </row>
    <row r="20" spans="1:6" x14ac:dyDescent="0.25">
      <c r="A20">
        <v>2041</v>
      </c>
      <c r="B20" t="s">
        <v>18</v>
      </c>
      <c r="C20">
        <v>379</v>
      </c>
      <c r="D20" t="s">
        <v>267</v>
      </c>
      <c r="E20" s="5">
        <v>274</v>
      </c>
      <c r="F20" s="5">
        <v>219</v>
      </c>
    </row>
    <row r="21" spans="1:6" x14ac:dyDescent="0.25">
      <c r="A21">
        <v>2051</v>
      </c>
      <c r="B21" t="s">
        <v>20</v>
      </c>
      <c r="C21">
        <v>427</v>
      </c>
      <c r="D21" t="s">
        <v>268</v>
      </c>
      <c r="E21" s="5">
        <v>10</v>
      </c>
      <c r="F21" s="5">
        <v>9</v>
      </c>
    </row>
    <row r="22" spans="1:6" x14ac:dyDescent="0.25">
      <c r="A22">
        <v>1933</v>
      </c>
      <c r="B22" t="s">
        <v>22</v>
      </c>
      <c r="C22">
        <v>143</v>
      </c>
      <c r="D22" t="s">
        <v>269</v>
      </c>
      <c r="E22" s="5">
        <v>362</v>
      </c>
      <c r="F22" s="5">
        <v>341</v>
      </c>
    </row>
    <row r="23" spans="1:6" x14ac:dyDescent="0.25">
      <c r="A23">
        <v>1933</v>
      </c>
      <c r="B23" t="s">
        <v>22</v>
      </c>
      <c r="C23">
        <v>144</v>
      </c>
      <c r="D23" t="s">
        <v>270</v>
      </c>
      <c r="E23" s="5">
        <v>435</v>
      </c>
      <c r="F23" s="5">
        <v>401</v>
      </c>
    </row>
    <row r="24" spans="1:6" x14ac:dyDescent="0.25">
      <c r="A24">
        <v>1933</v>
      </c>
      <c r="B24" t="s">
        <v>22</v>
      </c>
      <c r="C24">
        <v>1933</v>
      </c>
      <c r="D24" t="s">
        <v>22</v>
      </c>
      <c r="E24" s="5">
        <v>9</v>
      </c>
      <c r="F24" s="5">
        <v>1</v>
      </c>
    </row>
    <row r="25" spans="1:6" x14ac:dyDescent="0.25">
      <c r="A25">
        <v>1933</v>
      </c>
      <c r="B25" t="s">
        <v>22</v>
      </c>
      <c r="C25">
        <v>146</v>
      </c>
      <c r="D25" t="s">
        <v>271</v>
      </c>
      <c r="E25" s="5">
        <v>579</v>
      </c>
      <c r="F25" s="5">
        <v>605</v>
      </c>
    </row>
    <row r="26" spans="1:6" x14ac:dyDescent="0.25">
      <c r="A26">
        <v>1933</v>
      </c>
      <c r="B26" t="s">
        <v>22</v>
      </c>
      <c r="C26">
        <v>147</v>
      </c>
      <c r="D26" t="s">
        <v>272</v>
      </c>
      <c r="E26" s="5">
        <v>424</v>
      </c>
      <c r="F26" s="5">
        <v>398</v>
      </c>
    </row>
    <row r="27" spans="1:6" x14ac:dyDescent="0.25">
      <c r="A27">
        <v>2208</v>
      </c>
      <c r="B27" t="s">
        <v>24</v>
      </c>
      <c r="C27">
        <v>1053</v>
      </c>
      <c r="D27" t="s">
        <v>273</v>
      </c>
      <c r="E27" s="5">
        <v>119</v>
      </c>
      <c r="F27" s="5">
        <v>150</v>
      </c>
    </row>
    <row r="28" spans="1:6" x14ac:dyDescent="0.25">
      <c r="A28">
        <v>2208</v>
      </c>
      <c r="B28" t="s">
        <v>24</v>
      </c>
      <c r="C28">
        <v>1055</v>
      </c>
      <c r="D28" t="s">
        <v>274</v>
      </c>
      <c r="E28" s="5">
        <v>221</v>
      </c>
      <c r="F28" s="5">
        <v>212</v>
      </c>
    </row>
    <row r="29" spans="1:6" x14ac:dyDescent="0.25">
      <c r="A29">
        <v>2208</v>
      </c>
      <c r="B29" t="s">
        <v>24</v>
      </c>
      <c r="C29">
        <v>1056</v>
      </c>
      <c r="D29" t="s">
        <v>275</v>
      </c>
      <c r="E29" s="5">
        <v>208</v>
      </c>
      <c r="F29" s="5">
        <v>223</v>
      </c>
    </row>
    <row r="30" spans="1:6" x14ac:dyDescent="0.25">
      <c r="A30">
        <v>1894</v>
      </c>
      <c r="B30" t="s">
        <v>26</v>
      </c>
      <c r="C30">
        <v>4759</v>
      </c>
      <c r="D30" t="s">
        <v>276</v>
      </c>
      <c r="E30" s="5">
        <v>329</v>
      </c>
      <c r="F30" s="5">
        <v>320</v>
      </c>
    </row>
    <row r="31" spans="1:6" x14ac:dyDescent="0.25">
      <c r="A31">
        <v>1894</v>
      </c>
      <c r="B31" t="s">
        <v>26</v>
      </c>
      <c r="C31">
        <v>5509</v>
      </c>
      <c r="D31" t="s">
        <v>277</v>
      </c>
      <c r="E31" s="14">
        <v>67</v>
      </c>
      <c r="F31" s="5">
        <v>80</v>
      </c>
    </row>
    <row r="32" spans="1:6" x14ac:dyDescent="0.25">
      <c r="A32">
        <v>1894</v>
      </c>
      <c r="B32" t="s">
        <v>26</v>
      </c>
      <c r="C32">
        <v>8</v>
      </c>
      <c r="D32" t="s">
        <v>278</v>
      </c>
      <c r="E32" s="5">
        <v>393</v>
      </c>
      <c r="F32" s="5">
        <v>441</v>
      </c>
    </row>
    <row r="33" spans="1:6" x14ac:dyDescent="0.25">
      <c r="A33">
        <v>1894</v>
      </c>
      <c r="B33" t="s">
        <v>26</v>
      </c>
      <c r="C33">
        <v>1</v>
      </c>
      <c r="D33" t="s">
        <v>279</v>
      </c>
      <c r="E33" s="5">
        <v>262</v>
      </c>
      <c r="F33" s="5">
        <v>268</v>
      </c>
    </row>
    <row r="34" spans="1:6" x14ac:dyDescent="0.25">
      <c r="A34">
        <v>1894</v>
      </c>
      <c r="B34" t="s">
        <v>26</v>
      </c>
      <c r="C34">
        <v>5604</v>
      </c>
      <c r="D34" t="s">
        <v>280</v>
      </c>
      <c r="E34" s="5">
        <v>83</v>
      </c>
      <c r="F34" s="9">
        <v>38</v>
      </c>
    </row>
    <row r="35" spans="1:6" x14ac:dyDescent="0.25">
      <c r="A35">
        <v>1894</v>
      </c>
      <c r="B35" t="s">
        <v>26</v>
      </c>
      <c r="C35">
        <v>4728</v>
      </c>
      <c r="D35" t="s">
        <v>281</v>
      </c>
      <c r="E35" s="13">
        <v>2727</v>
      </c>
      <c r="F35" s="5">
        <v>2586</v>
      </c>
    </row>
    <row r="36" spans="1:6" x14ac:dyDescent="0.25">
      <c r="A36">
        <v>1894</v>
      </c>
      <c r="B36" t="s">
        <v>26</v>
      </c>
      <c r="C36">
        <v>2</v>
      </c>
      <c r="D36" t="s">
        <v>282</v>
      </c>
      <c r="E36" s="5">
        <v>262</v>
      </c>
      <c r="F36" s="5">
        <v>266</v>
      </c>
    </row>
    <row r="37" spans="1:6" x14ac:dyDescent="0.25">
      <c r="A37">
        <v>1894</v>
      </c>
      <c r="B37" t="s">
        <v>26</v>
      </c>
      <c r="C37">
        <v>3493</v>
      </c>
      <c r="D37" t="s">
        <v>4622</v>
      </c>
      <c r="E37" s="5">
        <v>138</v>
      </c>
      <c r="F37" s="5">
        <v>105</v>
      </c>
    </row>
    <row r="38" spans="1:6" x14ac:dyDescent="0.25">
      <c r="A38">
        <v>1894</v>
      </c>
      <c r="B38" t="s">
        <v>26</v>
      </c>
      <c r="C38">
        <v>4</v>
      </c>
      <c r="D38" t="s">
        <v>284</v>
      </c>
      <c r="E38" s="5">
        <v>113</v>
      </c>
      <c r="F38" s="5">
        <v>112</v>
      </c>
    </row>
    <row r="39" spans="1:6" x14ac:dyDescent="0.25">
      <c r="A39">
        <v>1894</v>
      </c>
      <c r="B39" t="s">
        <v>26</v>
      </c>
      <c r="C39">
        <v>5</v>
      </c>
      <c r="D39" t="s">
        <v>285</v>
      </c>
      <c r="E39" s="5">
        <v>20</v>
      </c>
      <c r="F39" s="5">
        <v>24</v>
      </c>
    </row>
    <row r="40" spans="1:6" x14ac:dyDescent="0.25">
      <c r="A40">
        <v>1894</v>
      </c>
      <c r="B40" t="s">
        <v>26</v>
      </c>
      <c r="C40">
        <v>7</v>
      </c>
      <c r="D40" t="s">
        <v>286</v>
      </c>
      <c r="E40" s="5">
        <v>275</v>
      </c>
      <c r="F40" s="5">
        <v>287</v>
      </c>
    </row>
    <row r="41" spans="1:6" x14ac:dyDescent="0.25">
      <c r="A41">
        <v>1969</v>
      </c>
      <c r="B41" t="s">
        <v>28</v>
      </c>
      <c r="C41">
        <v>218</v>
      </c>
      <c r="D41" t="s">
        <v>287</v>
      </c>
      <c r="E41" s="5">
        <v>203</v>
      </c>
      <c r="F41" s="5">
        <v>213</v>
      </c>
    </row>
    <row r="42" spans="1:6" x14ac:dyDescent="0.25">
      <c r="A42">
        <v>1969</v>
      </c>
      <c r="B42" t="s">
        <v>28</v>
      </c>
      <c r="C42">
        <v>216</v>
      </c>
      <c r="D42" t="s">
        <v>288</v>
      </c>
      <c r="E42" s="5">
        <v>220</v>
      </c>
      <c r="F42" s="5">
        <v>190</v>
      </c>
    </row>
    <row r="43" spans="1:6" x14ac:dyDescent="0.25">
      <c r="A43">
        <v>1969</v>
      </c>
      <c r="B43" t="s">
        <v>28</v>
      </c>
      <c r="C43">
        <v>217</v>
      </c>
      <c r="D43" t="s">
        <v>289</v>
      </c>
      <c r="E43" s="5">
        <v>211</v>
      </c>
      <c r="F43" s="5">
        <v>213</v>
      </c>
    </row>
    <row r="44" spans="1:6" x14ac:dyDescent="0.25">
      <c r="A44">
        <v>2240</v>
      </c>
      <c r="B44" t="s">
        <v>30</v>
      </c>
      <c r="C44">
        <v>1120</v>
      </c>
      <c r="D44" t="s">
        <v>290</v>
      </c>
      <c r="E44" s="5">
        <v>430</v>
      </c>
      <c r="F44" s="5">
        <v>421</v>
      </c>
    </row>
    <row r="45" spans="1:6" x14ac:dyDescent="0.25">
      <c r="A45">
        <v>2240</v>
      </c>
      <c r="B45" t="s">
        <v>30</v>
      </c>
      <c r="C45">
        <v>1124</v>
      </c>
      <c r="D45" t="s">
        <v>291</v>
      </c>
      <c r="E45" s="5">
        <v>365</v>
      </c>
      <c r="F45" s="5">
        <v>349</v>
      </c>
    </row>
    <row r="46" spans="1:6" x14ac:dyDescent="0.25">
      <c r="A46">
        <v>2240</v>
      </c>
      <c r="B46" t="s">
        <v>30</v>
      </c>
      <c r="C46">
        <v>1123</v>
      </c>
      <c r="D46" t="s">
        <v>292</v>
      </c>
      <c r="E46" s="5">
        <v>265</v>
      </c>
      <c r="F46" s="5">
        <v>259</v>
      </c>
    </row>
    <row r="47" spans="1:6" x14ac:dyDescent="0.25">
      <c r="A47">
        <v>2240</v>
      </c>
      <c r="B47" t="s">
        <v>30</v>
      </c>
      <c r="C47">
        <v>2240</v>
      </c>
      <c r="D47" t="s">
        <v>30</v>
      </c>
      <c r="E47" s="5">
        <v>2</v>
      </c>
      <c r="F47" s="5">
        <v>7</v>
      </c>
    </row>
    <row r="48" spans="1:6" x14ac:dyDescent="0.25">
      <c r="A48">
        <v>2243</v>
      </c>
      <c r="B48" t="s">
        <v>31</v>
      </c>
      <c r="C48">
        <v>1186</v>
      </c>
      <c r="D48" t="s">
        <v>293</v>
      </c>
      <c r="E48" s="5">
        <v>1766</v>
      </c>
      <c r="F48" s="5">
        <v>1779</v>
      </c>
    </row>
    <row r="49" spans="1:6" x14ac:dyDescent="0.25">
      <c r="A49">
        <v>2243</v>
      </c>
      <c r="B49" t="s">
        <v>31</v>
      </c>
      <c r="C49">
        <v>1153</v>
      </c>
      <c r="D49" t="s">
        <v>294</v>
      </c>
      <c r="E49" s="5">
        <v>822</v>
      </c>
      <c r="F49" s="5">
        <v>846</v>
      </c>
    </row>
    <row r="50" spans="1:6" x14ac:dyDescent="0.25">
      <c r="A50">
        <v>2243</v>
      </c>
      <c r="B50" t="s">
        <v>31</v>
      </c>
      <c r="C50">
        <v>4805</v>
      </c>
      <c r="D50" t="s">
        <v>295</v>
      </c>
      <c r="E50" s="5">
        <v>438</v>
      </c>
      <c r="F50" s="5">
        <v>398</v>
      </c>
    </row>
    <row r="51" spans="1:6" x14ac:dyDescent="0.25">
      <c r="A51">
        <v>2243</v>
      </c>
      <c r="B51" t="s">
        <v>31</v>
      </c>
      <c r="C51">
        <v>1304</v>
      </c>
      <c r="D51" t="s">
        <v>296</v>
      </c>
      <c r="E51" s="5">
        <v>707</v>
      </c>
      <c r="F51" s="5">
        <v>693</v>
      </c>
    </row>
    <row r="52" spans="1:6" x14ac:dyDescent="0.25">
      <c r="A52">
        <v>2243</v>
      </c>
      <c r="B52" t="s">
        <v>31</v>
      </c>
      <c r="C52">
        <v>1154</v>
      </c>
      <c r="D52" t="s">
        <v>297</v>
      </c>
      <c r="E52" s="5">
        <v>515</v>
      </c>
      <c r="F52" s="5">
        <v>512</v>
      </c>
    </row>
    <row r="53" spans="1:6" x14ac:dyDescent="0.25">
      <c r="A53">
        <v>2243</v>
      </c>
      <c r="B53" t="s">
        <v>31</v>
      </c>
      <c r="C53">
        <v>1155</v>
      </c>
      <c r="D53" t="s">
        <v>298</v>
      </c>
      <c r="E53" s="5">
        <v>696</v>
      </c>
      <c r="F53" s="5">
        <v>698</v>
      </c>
    </row>
    <row r="54" spans="1:6" x14ac:dyDescent="0.25">
      <c r="A54">
        <v>2243</v>
      </c>
      <c r="B54" t="s">
        <v>31</v>
      </c>
      <c r="C54">
        <v>4638</v>
      </c>
      <c r="D54" t="s">
        <v>299</v>
      </c>
      <c r="E54" s="5">
        <v>840</v>
      </c>
      <c r="F54" s="5">
        <v>828</v>
      </c>
    </row>
    <row r="55" spans="1:6" x14ac:dyDescent="0.25">
      <c r="A55">
        <v>2243</v>
      </c>
      <c r="B55" t="s">
        <v>31</v>
      </c>
      <c r="C55">
        <v>1187</v>
      </c>
      <c r="D55" t="s">
        <v>300</v>
      </c>
      <c r="E55" s="5">
        <v>1567</v>
      </c>
      <c r="F55" s="5">
        <v>1472</v>
      </c>
    </row>
    <row r="56" spans="1:6" x14ac:dyDescent="0.25">
      <c r="A56">
        <v>2243</v>
      </c>
      <c r="B56" t="s">
        <v>31</v>
      </c>
      <c r="C56">
        <v>2243</v>
      </c>
      <c r="D56" t="s">
        <v>31</v>
      </c>
      <c r="E56" s="5">
        <v>383</v>
      </c>
      <c r="F56" s="5">
        <v>345</v>
      </c>
    </row>
    <row r="57" spans="1:6" x14ac:dyDescent="0.25">
      <c r="A57">
        <v>2243</v>
      </c>
      <c r="B57" t="s">
        <v>31</v>
      </c>
      <c r="C57">
        <v>1156</v>
      </c>
      <c r="D57" t="s">
        <v>301</v>
      </c>
      <c r="E57" s="5">
        <v>447</v>
      </c>
      <c r="F57" s="5">
        <v>375</v>
      </c>
    </row>
    <row r="58" spans="1:6" x14ac:dyDescent="0.25">
      <c r="A58">
        <v>2243</v>
      </c>
      <c r="B58" t="s">
        <v>31</v>
      </c>
      <c r="C58">
        <v>4671</v>
      </c>
      <c r="D58" t="s">
        <v>302</v>
      </c>
      <c r="E58" s="5">
        <v>573</v>
      </c>
      <c r="F58" s="5">
        <v>608</v>
      </c>
    </row>
    <row r="59" spans="1:6" x14ac:dyDescent="0.25">
      <c r="A59">
        <v>2243</v>
      </c>
      <c r="B59" t="s">
        <v>31</v>
      </c>
      <c r="C59">
        <v>1158</v>
      </c>
      <c r="D59" t="s">
        <v>303</v>
      </c>
      <c r="E59" s="5">
        <v>367</v>
      </c>
      <c r="F59" s="5">
        <v>375</v>
      </c>
    </row>
    <row r="60" spans="1:6" x14ac:dyDescent="0.25">
      <c r="A60">
        <v>2243</v>
      </c>
      <c r="B60" t="s">
        <v>31</v>
      </c>
      <c r="C60">
        <v>1180</v>
      </c>
      <c r="D60" t="s">
        <v>304</v>
      </c>
      <c r="E60" s="5">
        <v>854</v>
      </c>
      <c r="F60" s="5">
        <v>633</v>
      </c>
    </row>
    <row r="61" spans="1:6" x14ac:dyDescent="0.25">
      <c r="A61">
        <v>2243</v>
      </c>
      <c r="B61" t="s">
        <v>31</v>
      </c>
      <c r="C61">
        <v>1159</v>
      </c>
      <c r="D61" t="s">
        <v>305</v>
      </c>
      <c r="E61" s="5">
        <v>426</v>
      </c>
      <c r="F61" s="5">
        <v>380</v>
      </c>
    </row>
    <row r="62" spans="1:6" x14ac:dyDescent="0.25">
      <c r="A62">
        <v>2243</v>
      </c>
      <c r="B62" t="s">
        <v>31</v>
      </c>
      <c r="C62">
        <v>1305</v>
      </c>
      <c r="D62" t="s">
        <v>306</v>
      </c>
      <c r="E62" s="5">
        <v>106</v>
      </c>
      <c r="F62" s="5">
        <v>87</v>
      </c>
    </row>
    <row r="63" spans="1:6" x14ac:dyDescent="0.25">
      <c r="A63">
        <v>2243</v>
      </c>
      <c r="B63" t="s">
        <v>31</v>
      </c>
      <c r="C63">
        <v>1319</v>
      </c>
      <c r="D63" t="s">
        <v>307</v>
      </c>
      <c r="E63" s="5">
        <v>897</v>
      </c>
      <c r="F63" s="5">
        <v>850</v>
      </c>
    </row>
    <row r="64" spans="1:6" x14ac:dyDescent="0.25">
      <c r="A64">
        <v>2243</v>
      </c>
      <c r="B64" t="s">
        <v>31</v>
      </c>
      <c r="C64">
        <v>1160</v>
      </c>
      <c r="D64" t="s">
        <v>308</v>
      </c>
      <c r="E64" s="5">
        <v>401</v>
      </c>
      <c r="F64" s="5">
        <v>416</v>
      </c>
    </row>
    <row r="65" spans="1:6" x14ac:dyDescent="0.25">
      <c r="A65">
        <v>2243</v>
      </c>
      <c r="B65" t="s">
        <v>31</v>
      </c>
      <c r="C65">
        <v>1162</v>
      </c>
      <c r="D65" t="s">
        <v>309</v>
      </c>
      <c r="E65" s="5">
        <v>465</v>
      </c>
      <c r="F65" s="5">
        <v>432</v>
      </c>
    </row>
    <row r="66" spans="1:6" x14ac:dyDescent="0.25">
      <c r="A66">
        <v>2243</v>
      </c>
      <c r="B66" t="s">
        <v>31</v>
      </c>
      <c r="C66">
        <v>1161</v>
      </c>
      <c r="D66" t="s">
        <v>310</v>
      </c>
      <c r="E66" s="5">
        <v>339</v>
      </c>
      <c r="F66" s="5">
        <v>341</v>
      </c>
    </row>
    <row r="67" spans="1:6" x14ac:dyDescent="0.25">
      <c r="A67">
        <v>2243</v>
      </c>
      <c r="B67" t="s">
        <v>31</v>
      </c>
      <c r="C67">
        <v>1370</v>
      </c>
      <c r="D67" t="s">
        <v>311</v>
      </c>
      <c r="E67" s="5">
        <v>540</v>
      </c>
      <c r="F67" s="5">
        <v>476</v>
      </c>
    </row>
    <row r="68" spans="1:6" x14ac:dyDescent="0.25">
      <c r="A68">
        <v>2243</v>
      </c>
      <c r="B68" t="s">
        <v>31</v>
      </c>
      <c r="C68">
        <v>1163</v>
      </c>
      <c r="D68" t="s">
        <v>312</v>
      </c>
      <c r="E68" s="5">
        <v>348</v>
      </c>
      <c r="F68" s="5">
        <v>334</v>
      </c>
    </row>
    <row r="69" spans="1:6" x14ac:dyDescent="0.25">
      <c r="A69">
        <v>2243</v>
      </c>
      <c r="B69" t="s">
        <v>31</v>
      </c>
      <c r="C69">
        <v>1181</v>
      </c>
      <c r="D69" t="s">
        <v>313</v>
      </c>
      <c r="E69" s="5">
        <v>979</v>
      </c>
      <c r="F69" s="5">
        <v>759</v>
      </c>
    </row>
    <row r="70" spans="1:6" x14ac:dyDescent="0.25">
      <c r="A70">
        <v>2243</v>
      </c>
      <c r="B70" t="s">
        <v>31</v>
      </c>
      <c r="C70">
        <v>5506</v>
      </c>
      <c r="D70" t="s">
        <v>314</v>
      </c>
      <c r="E70" s="5">
        <v>1213</v>
      </c>
      <c r="F70" s="5">
        <v>1653</v>
      </c>
    </row>
    <row r="71" spans="1:6" x14ac:dyDescent="0.25">
      <c r="A71">
        <v>2243</v>
      </c>
      <c r="B71" t="s">
        <v>31</v>
      </c>
      <c r="C71">
        <v>1157</v>
      </c>
      <c r="D71" t="s">
        <v>315</v>
      </c>
      <c r="E71" s="9">
        <v>308</v>
      </c>
      <c r="F71" s="5">
        <v>303</v>
      </c>
    </row>
    <row r="72" spans="1:6" x14ac:dyDescent="0.25">
      <c r="A72">
        <v>2243</v>
      </c>
      <c r="B72" t="s">
        <v>31</v>
      </c>
      <c r="C72">
        <v>1164</v>
      </c>
      <c r="D72" t="s">
        <v>316</v>
      </c>
      <c r="E72" s="5">
        <v>438</v>
      </c>
      <c r="F72" s="5">
        <v>405</v>
      </c>
    </row>
    <row r="73" spans="1:6" x14ac:dyDescent="0.25">
      <c r="A73">
        <v>2243</v>
      </c>
      <c r="B73" t="s">
        <v>31</v>
      </c>
      <c r="C73">
        <v>1184</v>
      </c>
      <c r="D73" t="s">
        <v>317</v>
      </c>
      <c r="E73" s="5">
        <v>701</v>
      </c>
      <c r="F73" s="5">
        <v>700</v>
      </c>
    </row>
    <row r="74" spans="1:6" x14ac:dyDescent="0.25">
      <c r="A74">
        <v>2243</v>
      </c>
      <c r="B74" t="s">
        <v>31</v>
      </c>
      <c r="C74">
        <v>1165</v>
      </c>
      <c r="D74" t="s">
        <v>318</v>
      </c>
      <c r="E74" s="5">
        <v>556</v>
      </c>
      <c r="F74" s="5">
        <v>501</v>
      </c>
    </row>
    <row r="75" spans="1:6" x14ac:dyDescent="0.25">
      <c r="A75">
        <v>2243</v>
      </c>
      <c r="B75" t="s">
        <v>31</v>
      </c>
      <c r="C75">
        <v>4867</v>
      </c>
      <c r="D75" t="s">
        <v>319</v>
      </c>
      <c r="E75" s="5">
        <v>334</v>
      </c>
      <c r="F75" s="5">
        <v>329</v>
      </c>
    </row>
    <row r="76" spans="1:6" x14ac:dyDescent="0.25">
      <c r="A76">
        <v>2243</v>
      </c>
      <c r="B76" t="s">
        <v>31</v>
      </c>
      <c r="C76">
        <v>4474</v>
      </c>
      <c r="D76" t="s">
        <v>320</v>
      </c>
      <c r="E76" s="5">
        <v>867</v>
      </c>
      <c r="F76" s="5">
        <v>857</v>
      </c>
    </row>
    <row r="77" spans="1:6" x14ac:dyDescent="0.25">
      <c r="A77">
        <v>2243</v>
      </c>
      <c r="B77" t="s">
        <v>31</v>
      </c>
      <c r="C77">
        <v>3437</v>
      </c>
      <c r="D77" t="s">
        <v>321</v>
      </c>
      <c r="E77" s="5">
        <v>657</v>
      </c>
      <c r="F77" s="5">
        <v>571</v>
      </c>
    </row>
    <row r="78" spans="1:6" x14ac:dyDescent="0.25">
      <c r="A78">
        <v>2243</v>
      </c>
      <c r="B78" t="s">
        <v>31</v>
      </c>
      <c r="C78">
        <v>1166</v>
      </c>
      <c r="D78" t="s">
        <v>322</v>
      </c>
      <c r="E78" s="5">
        <v>549</v>
      </c>
      <c r="F78" s="5">
        <v>509</v>
      </c>
    </row>
    <row r="79" spans="1:6" x14ac:dyDescent="0.25">
      <c r="A79">
        <v>2243</v>
      </c>
      <c r="B79" t="s">
        <v>31</v>
      </c>
      <c r="C79">
        <v>1168</v>
      </c>
      <c r="D79" t="s">
        <v>323</v>
      </c>
      <c r="E79" s="5">
        <v>284</v>
      </c>
      <c r="F79" s="5">
        <v>257</v>
      </c>
    </row>
    <row r="80" spans="1:6" x14ac:dyDescent="0.25">
      <c r="A80">
        <v>2243</v>
      </c>
      <c r="B80" t="s">
        <v>31</v>
      </c>
      <c r="C80">
        <v>1169</v>
      </c>
      <c r="D80" t="s">
        <v>324</v>
      </c>
      <c r="E80" s="5">
        <v>605</v>
      </c>
      <c r="F80" s="5">
        <v>580</v>
      </c>
    </row>
    <row r="81" spans="1:6" x14ac:dyDescent="0.25">
      <c r="A81">
        <v>2243</v>
      </c>
      <c r="B81" t="s">
        <v>31</v>
      </c>
      <c r="C81">
        <v>1182</v>
      </c>
      <c r="D81" t="s">
        <v>325</v>
      </c>
      <c r="E81" s="5">
        <v>830</v>
      </c>
      <c r="F81" s="5">
        <v>693</v>
      </c>
    </row>
    <row r="82" spans="1:6" x14ac:dyDescent="0.25">
      <c r="A82">
        <v>2243</v>
      </c>
      <c r="B82" t="s">
        <v>31</v>
      </c>
      <c r="C82">
        <v>1170</v>
      </c>
      <c r="D82" t="s">
        <v>326</v>
      </c>
      <c r="E82" s="5">
        <v>253</v>
      </c>
      <c r="F82" s="5">
        <v>277</v>
      </c>
    </row>
    <row r="83" spans="1:6" x14ac:dyDescent="0.25">
      <c r="A83">
        <v>2243</v>
      </c>
      <c r="B83" t="s">
        <v>31</v>
      </c>
      <c r="C83">
        <v>1183</v>
      </c>
      <c r="D83" t="s">
        <v>327</v>
      </c>
      <c r="E83" s="5">
        <v>800</v>
      </c>
      <c r="F83" s="5">
        <v>887</v>
      </c>
    </row>
    <row r="84" spans="1:6" x14ac:dyDescent="0.25">
      <c r="A84">
        <v>2243</v>
      </c>
      <c r="B84" t="s">
        <v>31</v>
      </c>
      <c r="C84">
        <v>5381</v>
      </c>
      <c r="D84" t="s">
        <v>328</v>
      </c>
      <c r="E84" s="5">
        <v>1754</v>
      </c>
      <c r="F84" s="5">
        <v>1765</v>
      </c>
    </row>
    <row r="85" spans="1:6" x14ac:dyDescent="0.25">
      <c r="A85">
        <v>2243</v>
      </c>
      <c r="B85" t="s">
        <v>31</v>
      </c>
      <c r="C85">
        <v>1303</v>
      </c>
      <c r="D85" t="s">
        <v>329</v>
      </c>
      <c r="E85" s="5">
        <v>518</v>
      </c>
      <c r="F85" s="5">
        <v>498</v>
      </c>
    </row>
    <row r="86" spans="1:6" x14ac:dyDescent="0.25">
      <c r="A86">
        <v>2243</v>
      </c>
      <c r="B86" t="s">
        <v>31</v>
      </c>
      <c r="C86">
        <v>1171</v>
      </c>
      <c r="D86" t="s">
        <v>330</v>
      </c>
      <c r="E86" s="5">
        <v>482</v>
      </c>
      <c r="F86" s="5">
        <v>519</v>
      </c>
    </row>
    <row r="87" spans="1:6" x14ac:dyDescent="0.25">
      <c r="A87">
        <v>2243</v>
      </c>
      <c r="B87" t="s">
        <v>31</v>
      </c>
      <c r="C87">
        <v>4522</v>
      </c>
      <c r="D87" t="s">
        <v>331</v>
      </c>
      <c r="E87" s="5">
        <v>2</v>
      </c>
      <c r="F87" s="5" t="s">
        <v>1</v>
      </c>
    </row>
    <row r="88" spans="1:6" x14ac:dyDescent="0.25">
      <c r="A88">
        <v>2243</v>
      </c>
      <c r="B88" t="s">
        <v>31</v>
      </c>
      <c r="C88">
        <v>1172</v>
      </c>
      <c r="D88" t="s">
        <v>332</v>
      </c>
      <c r="E88" s="9">
        <v>447</v>
      </c>
      <c r="F88" s="5">
        <v>352</v>
      </c>
    </row>
    <row r="89" spans="1:6" x14ac:dyDescent="0.25">
      <c r="A89">
        <v>2243</v>
      </c>
      <c r="B89" t="s">
        <v>31</v>
      </c>
      <c r="C89">
        <v>1173</v>
      </c>
      <c r="D89" t="s">
        <v>333</v>
      </c>
      <c r="E89" s="5">
        <v>323</v>
      </c>
      <c r="F89" s="5">
        <v>319</v>
      </c>
    </row>
    <row r="90" spans="1:6" x14ac:dyDescent="0.25">
      <c r="A90">
        <v>2243</v>
      </c>
      <c r="B90" t="s">
        <v>31</v>
      </c>
      <c r="C90">
        <v>1174</v>
      </c>
      <c r="D90" t="s">
        <v>334</v>
      </c>
      <c r="E90" s="5">
        <v>351</v>
      </c>
      <c r="F90" s="5">
        <v>377</v>
      </c>
    </row>
    <row r="91" spans="1:6" x14ac:dyDescent="0.25">
      <c r="A91">
        <v>2243</v>
      </c>
      <c r="B91" t="s">
        <v>31</v>
      </c>
      <c r="C91">
        <v>1175</v>
      </c>
      <c r="D91" t="s">
        <v>335</v>
      </c>
      <c r="E91" s="5">
        <v>418</v>
      </c>
      <c r="F91" s="5">
        <v>420</v>
      </c>
    </row>
    <row r="92" spans="1:6" x14ac:dyDescent="0.25">
      <c r="A92">
        <v>2243</v>
      </c>
      <c r="B92" t="s">
        <v>31</v>
      </c>
      <c r="C92">
        <v>5382</v>
      </c>
      <c r="D92" t="s">
        <v>336</v>
      </c>
      <c r="E92" s="5">
        <v>667</v>
      </c>
      <c r="F92" s="5">
        <v>706</v>
      </c>
    </row>
    <row r="93" spans="1:6" x14ac:dyDescent="0.25">
      <c r="A93">
        <v>2243</v>
      </c>
      <c r="B93" t="s">
        <v>31</v>
      </c>
      <c r="C93">
        <v>2781</v>
      </c>
      <c r="D93" t="s">
        <v>337</v>
      </c>
      <c r="E93" s="5">
        <v>590</v>
      </c>
      <c r="F93" s="5">
        <v>597</v>
      </c>
    </row>
    <row r="94" spans="1:6" x14ac:dyDescent="0.25">
      <c r="A94">
        <v>2243</v>
      </c>
      <c r="B94" t="s">
        <v>31</v>
      </c>
      <c r="C94">
        <v>1671</v>
      </c>
      <c r="D94" t="s">
        <v>339</v>
      </c>
      <c r="E94" s="5">
        <v>4</v>
      </c>
      <c r="F94" s="5">
        <v>5</v>
      </c>
    </row>
    <row r="95" spans="1:6" x14ac:dyDescent="0.25">
      <c r="A95">
        <v>2243</v>
      </c>
      <c r="B95" t="s">
        <v>31</v>
      </c>
      <c r="C95">
        <v>1270</v>
      </c>
      <c r="D95" t="s">
        <v>340</v>
      </c>
      <c r="E95" s="5">
        <v>472</v>
      </c>
      <c r="F95" s="9">
        <v>469</v>
      </c>
    </row>
    <row r="96" spans="1:6" x14ac:dyDescent="0.25">
      <c r="A96">
        <v>2243</v>
      </c>
      <c r="B96" t="s">
        <v>31</v>
      </c>
      <c r="C96">
        <v>2783</v>
      </c>
      <c r="D96" t="s">
        <v>341</v>
      </c>
      <c r="E96" s="5">
        <v>1481</v>
      </c>
      <c r="F96" s="5">
        <v>1517</v>
      </c>
    </row>
    <row r="97" spans="1:6" x14ac:dyDescent="0.25">
      <c r="A97">
        <v>2243</v>
      </c>
      <c r="B97" t="s">
        <v>31</v>
      </c>
      <c r="C97">
        <v>4712</v>
      </c>
      <c r="D97" t="s">
        <v>342</v>
      </c>
      <c r="E97" s="5">
        <v>852</v>
      </c>
      <c r="F97" s="5">
        <v>666</v>
      </c>
    </row>
    <row r="98" spans="1:6" x14ac:dyDescent="0.25">
      <c r="A98">
        <v>2243</v>
      </c>
      <c r="B98" t="s">
        <v>31</v>
      </c>
      <c r="C98">
        <v>2782</v>
      </c>
      <c r="D98" t="s">
        <v>343</v>
      </c>
      <c r="E98" s="5">
        <v>1409</v>
      </c>
      <c r="F98" s="5">
        <v>1039</v>
      </c>
    </row>
    <row r="99" spans="1:6" x14ac:dyDescent="0.25">
      <c r="A99">
        <v>2243</v>
      </c>
      <c r="B99" t="s">
        <v>31</v>
      </c>
      <c r="C99">
        <v>1188</v>
      </c>
      <c r="D99" t="s">
        <v>344</v>
      </c>
      <c r="E99" s="5">
        <v>2026</v>
      </c>
      <c r="F99" s="5">
        <v>2003</v>
      </c>
    </row>
    <row r="100" spans="1:6" x14ac:dyDescent="0.25">
      <c r="A100">
        <v>2243</v>
      </c>
      <c r="B100" t="s">
        <v>31</v>
      </c>
      <c r="C100">
        <v>1176</v>
      </c>
      <c r="D100" t="s">
        <v>345</v>
      </c>
      <c r="E100" s="5">
        <v>306</v>
      </c>
      <c r="F100" s="5">
        <v>288</v>
      </c>
    </row>
    <row r="101" spans="1:6" x14ac:dyDescent="0.25">
      <c r="A101">
        <v>2243</v>
      </c>
      <c r="B101" t="s">
        <v>31</v>
      </c>
      <c r="C101">
        <v>5652</v>
      </c>
      <c r="D101" t="s">
        <v>4623</v>
      </c>
      <c r="E101" s="5" t="s">
        <v>4682</v>
      </c>
      <c r="F101" s="5">
        <v>874</v>
      </c>
    </row>
    <row r="102" spans="1:6" x14ac:dyDescent="0.25">
      <c r="A102">
        <v>2243</v>
      </c>
      <c r="B102" t="s">
        <v>31</v>
      </c>
      <c r="C102">
        <v>1177</v>
      </c>
      <c r="D102" t="s">
        <v>346</v>
      </c>
      <c r="E102" s="5">
        <v>691</v>
      </c>
      <c r="F102" s="5">
        <v>677</v>
      </c>
    </row>
    <row r="103" spans="1:6" x14ac:dyDescent="0.25">
      <c r="A103">
        <v>2243</v>
      </c>
      <c r="B103" t="s">
        <v>31</v>
      </c>
      <c r="C103">
        <v>1178</v>
      </c>
      <c r="D103" t="s">
        <v>347</v>
      </c>
      <c r="E103" s="5">
        <v>276</v>
      </c>
      <c r="F103" s="5">
        <v>300</v>
      </c>
    </row>
    <row r="104" spans="1:6" x14ac:dyDescent="0.25">
      <c r="A104">
        <v>2243</v>
      </c>
      <c r="B104" t="s">
        <v>31</v>
      </c>
      <c r="C104">
        <v>1320</v>
      </c>
      <c r="D104" t="s">
        <v>348</v>
      </c>
      <c r="E104" s="5">
        <v>2366</v>
      </c>
      <c r="F104" s="5">
        <v>2360</v>
      </c>
    </row>
    <row r="105" spans="1:6" x14ac:dyDescent="0.25">
      <c r="A105">
        <v>2243</v>
      </c>
      <c r="B105" t="s">
        <v>31</v>
      </c>
      <c r="C105">
        <v>1185</v>
      </c>
      <c r="D105" t="s">
        <v>349</v>
      </c>
      <c r="E105" s="5">
        <v>735</v>
      </c>
      <c r="F105" s="5">
        <v>781</v>
      </c>
    </row>
    <row r="106" spans="1:6" x14ac:dyDescent="0.25">
      <c r="A106">
        <v>2243</v>
      </c>
      <c r="B106" t="s">
        <v>31</v>
      </c>
      <c r="C106">
        <v>1179</v>
      </c>
      <c r="D106" t="s">
        <v>350</v>
      </c>
      <c r="E106" s="5">
        <v>474</v>
      </c>
      <c r="F106" s="5">
        <v>489</v>
      </c>
    </row>
    <row r="107" spans="1:6" x14ac:dyDescent="0.25">
      <c r="A107">
        <v>1976</v>
      </c>
      <c r="B107" t="s">
        <v>33</v>
      </c>
      <c r="C107">
        <v>1324</v>
      </c>
      <c r="D107" t="s">
        <v>351</v>
      </c>
      <c r="E107" s="5">
        <v>131</v>
      </c>
      <c r="F107" s="5">
        <v>140</v>
      </c>
    </row>
    <row r="108" spans="1:6" x14ac:dyDescent="0.25">
      <c r="A108">
        <v>1976</v>
      </c>
      <c r="B108" t="s">
        <v>33</v>
      </c>
      <c r="C108">
        <v>241</v>
      </c>
      <c r="D108" t="s">
        <v>352</v>
      </c>
      <c r="E108" s="5">
        <v>543</v>
      </c>
      <c r="F108" s="5">
        <v>536</v>
      </c>
    </row>
    <row r="109" spans="1:6" x14ac:dyDescent="0.25">
      <c r="A109">
        <v>1976</v>
      </c>
      <c r="B109" t="s">
        <v>33</v>
      </c>
      <c r="C109">
        <v>2916</v>
      </c>
      <c r="D109" t="s">
        <v>353</v>
      </c>
      <c r="E109" s="5">
        <v>100</v>
      </c>
      <c r="F109" s="5">
        <v>59</v>
      </c>
    </row>
    <row r="110" spans="1:6" s="10" customFormat="1" x14ac:dyDescent="0.25">
      <c r="A110" s="10">
        <v>1976</v>
      </c>
      <c r="B110" s="10" t="s">
        <v>33</v>
      </c>
      <c r="C110" s="10">
        <v>5309</v>
      </c>
      <c r="D110" s="10" t="s">
        <v>354</v>
      </c>
      <c r="E110" s="11">
        <v>215</v>
      </c>
      <c r="F110" s="11">
        <v>217</v>
      </c>
    </row>
    <row r="111" spans="1:6" x14ac:dyDescent="0.25">
      <c r="A111">
        <v>1976</v>
      </c>
      <c r="B111" t="s">
        <v>33</v>
      </c>
      <c r="C111">
        <v>251</v>
      </c>
      <c r="D111" t="s">
        <v>355</v>
      </c>
      <c r="E111" s="5">
        <v>1668</v>
      </c>
      <c r="F111" s="5">
        <v>1333</v>
      </c>
    </row>
    <row r="112" spans="1:6" x14ac:dyDescent="0.25">
      <c r="A112">
        <v>1976</v>
      </c>
      <c r="B112" t="s">
        <v>33</v>
      </c>
      <c r="C112">
        <v>1976</v>
      </c>
      <c r="D112" t="s">
        <v>33</v>
      </c>
      <c r="E112" s="5">
        <v>1226</v>
      </c>
      <c r="F112" s="5">
        <v>591</v>
      </c>
    </row>
    <row r="113" spans="1:6" x14ac:dyDescent="0.25">
      <c r="A113">
        <v>1976</v>
      </c>
      <c r="B113" t="s">
        <v>33</v>
      </c>
      <c r="C113">
        <v>250</v>
      </c>
      <c r="D113" t="s">
        <v>356</v>
      </c>
      <c r="E113" s="5">
        <v>377</v>
      </c>
      <c r="F113" s="5">
        <v>386</v>
      </c>
    </row>
    <row r="114" spans="1:6" x14ac:dyDescent="0.25">
      <c r="A114">
        <v>1976</v>
      </c>
      <c r="B114" t="s">
        <v>33</v>
      </c>
      <c r="C114">
        <v>5650</v>
      </c>
      <c r="D114" t="s">
        <v>4683</v>
      </c>
      <c r="E114" s="5" t="s">
        <v>4682</v>
      </c>
      <c r="F114" s="5">
        <v>669</v>
      </c>
    </row>
    <row r="115" spans="1:6" x14ac:dyDescent="0.25">
      <c r="A115">
        <v>1976</v>
      </c>
      <c r="B115" t="s">
        <v>33</v>
      </c>
      <c r="C115">
        <v>242</v>
      </c>
      <c r="D115" t="s">
        <v>357</v>
      </c>
      <c r="E115" s="5">
        <v>717</v>
      </c>
      <c r="F115" s="5">
        <v>631</v>
      </c>
    </row>
    <row r="116" spans="1:6" x14ac:dyDescent="0.25">
      <c r="A116">
        <v>1976</v>
      </c>
      <c r="B116" t="s">
        <v>33</v>
      </c>
      <c r="C116">
        <v>5384</v>
      </c>
      <c r="D116" t="s">
        <v>358</v>
      </c>
      <c r="E116" s="5">
        <v>162</v>
      </c>
      <c r="F116" s="5">
        <v>167</v>
      </c>
    </row>
    <row r="117" spans="1:6" x14ac:dyDescent="0.25">
      <c r="A117">
        <v>1976</v>
      </c>
      <c r="B117" t="s">
        <v>33</v>
      </c>
      <c r="C117">
        <v>1308</v>
      </c>
      <c r="D117" t="s">
        <v>359</v>
      </c>
      <c r="E117" s="5">
        <v>434</v>
      </c>
      <c r="F117" s="5">
        <v>447</v>
      </c>
    </row>
    <row r="118" spans="1:6" x14ac:dyDescent="0.25">
      <c r="A118">
        <v>1976</v>
      </c>
      <c r="B118" t="s">
        <v>33</v>
      </c>
      <c r="C118">
        <v>4129</v>
      </c>
      <c r="D118" t="s">
        <v>360</v>
      </c>
      <c r="E118" s="5">
        <v>164</v>
      </c>
      <c r="F118" s="5">
        <v>164</v>
      </c>
    </row>
    <row r="119" spans="1:6" x14ac:dyDescent="0.25">
      <c r="A119">
        <v>1976</v>
      </c>
      <c r="B119" t="s">
        <v>33</v>
      </c>
      <c r="C119">
        <v>1309</v>
      </c>
      <c r="D119" t="s">
        <v>361</v>
      </c>
      <c r="E119" s="5">
        <v>763</v>
      </c>
      <c r="F119" s="5">
        <v>710</v>
      </c>
    </row>
    <row r="120" spans="1:6" x14ac:dyDescent="0.25">
      <c r="A120">
        <v>1976</v>
      </c>
      <c r="B120" t="s">
        <v>33</v>
      </c>
      <c r="C120">
        <v>3218</v>
      </c>
      <c r="D120" t="s">
        <v>362</v>
      </c>
      <c r="E120" s="5">
        <v>453</v>
      </c>
      <c r="F120" s="5">
        <v>482</v>
      </c>
    </row>
    <row r="121" spans="1:6" x14ac:dyDescent="0.25">
      <c r="A121">
        <v>1976</v>
      </c>
      <c r="B121" t="s">
        <v>33</v>
      </c>
      <c r="C121">
        <v>3219</v>
      </c>
      <c r="D121" t="s">
        <v>363</v>
      </c>
      <c r="E121" s="5">
        <v>354</v>
      </c>
      <c r="F121" s="5">
        <v>368</v>
      </c>
    </row>
    <row r="122" spans="1:6" x14ac:dyDescent="0.25">
      <c r="A122">
        <v>1976</v>
      </c>
      <c r="B122" t="s">
        <v>33</v>
      </c>
      <c r="C122">
        <v>4290</v>
      </c>
      <c r="D122" t="s">
        <v>364</v>
      </c>
      <c r="E122" s="5">
        <v>38</v>
      </c>
      <c r="F122" s="5">
        <v>26</v>
      </c>
    </row>
    <row r="123" spans="1:6" x14ac:dyDescent="0.25">
      <c r="A123">
        <v>1976</v>
      </c>
      <c r="B123" t="s">
        <v>33</v>
      </c>
      <c r="C123">
        <v>1448</v>
      </c>
      <c r="D123" t="s">
        <v>365</v>
      </c>
      <c r="E123" s="5">
        <v>14</v>
      </c>
      <c r="F123" s="5">
        <v>12</v>
      </c>
    </row>
    <row r="124" spans="1:6" x14ac:dyDescent="0.25">
      <c r="A124">
        <v>1976</v>
      </c>
      <c r="B124" t="s">
        <v>33</v>
      </c>
      <c r="C124">
        <v>246</v>
      </c>
      <c r="D124" t="s">
        <v>366</v>
      </c>
      <c r="E124" s="5">
        <v>401</v>
      </c>
      <c r="F124" s="5">
        <v>407</v>
      </c>
    </row>
    <row r="125" spans="1:6" x14ac:dyDescent="0.25">
      <c r="A125">
        <v>1976</v>
      </c>
      <c r="B125" t="s">
        <v>33</v>
      </c>
      <c r="C125">
        <v>4262</v>
      </c>
      <c r="D125" t="s">
        <v>367</v>
      </c>
      <c r="E125" s="5">
        <v>38</v>
      </c>
      <c r="F125" s="5">
        <v>32</v>
      </c>
    </row>
    <row r="126" spans="1:6" x14ac:dyDescent="0.25">
      <c r="A126">
        <v>1976</v>
      </c>
      <c r="B126" t="s">
        <v>33</v>
      </c>
      <c r="C126">
        <v>245</v>
      </c>
      <c r="D126" t="s">
        <v>368</v>
      </c>
      <c r="E126" s="5">
        <v>272</v>
      </c>
      <c r="F126" s="5">
        <v>334</v>
      </c>
    </row>
    <row r="127" spans="1:6" x14ac:dyDescent="0.25">
      <c r="A127">
        <v>1976</v>
      </c>
      <c r="B127" t="s">
        <v>33</v>
      </c>
      <c r="C127">
        <v>1310</v>
      </c>
      <c r="D127" t="s">
        <v>369</v>
      </c>
      <c r="E127" s="5">
        <v>304</v>
      </c>
      <c r="F127" s="5">
        <v>298</v>
      </c>
    </row>
    <row r="128" spans="1:6" x14ac:dyDescent="0.25">
      <c r="A128">
        <v>1976</v>
      </c>
      <c r="B128" t="s">
        <v>33</v>
      </c>
      <c r="C128">
        <v>253</v>
      </c>
      <c r="D128" t="s">
        <v>370</v>
      </c>
      <c r="E128" s="5">
        <v>414</v>
      </c>
      <c r="F128" s="5">
        <v>403</v>
      </c>
    </row>
    <row r="129" spans="1:6" x14ac:dyDescent="0.25">
      <c r="A129">
        <v>1976</v>
      </c>
      <c r="B129" t="s">
        <v>33</v>
      </c>
      <c r="C129">
        <v>1317</v>
      </c>
      <c r="D129" t="s">
        <v>371</v>
      </c>
      <c r="E129" s="5">
        <v>426</v>
      </c>
      <c r="F129" s="5">
        <v>410</v>
      </c>
    </row>
    <row r="130" spans="1:6" x14ac:dyDescent="0.25">
      <c r="A130">
        <v>1976</v>
      </c>
      <c r="B130" t="s">
        <v>33</v>
      </c>
      <c r="C130">
        <v>1338</v>
      </c>
      <c r="D130" t="s">
        <v>372</v>
      </c>
      <c r="E130" s="5">
        <v>102</v>
      </c>
      <c r="F130" s="5">
        <v>126</v>
      </c>
    </row>
    <row r="131" spans="1:6" x14ac:dyDescent="0.25">
      <c r="A131">
        <v>1976</v>
      </c>
      <c r="B131" t="s">
        <v>33</v>
      </c>
      <c r="C131">
        <v>252</v>
      </c>
      <c r="D131" t="s">
        <v>373</v>
      </c>
      <c r="E131" s="5">
        <v>1226</v>
      </c>
      <c r="F131" s="5">
        <v>1201</v>
      </c>
    </row>
    <row r="132" spans="1:6" x14ac:dyDescent="0.25">
      <c r="A132">
        <v>1976</v>
      </c>
      <c r="B132" t="s">
        <v>33</v>
      </c>
      <c r="C132">
        <v>5452</v>
      </c>
      <c r="D132" t="s">
        <v>374</v>
      </c>
      <c r="E132" s="5">
        <v>262</v>
      </c>
      <c r="F132" s="5">
        <v>287</v>
      </c>
    </row>
    <row r="133" spans="1:6" x14ac:dyDescent="0.25">
      <c r="A133">
        <v>1976</v>
      </c>
      <c r="B133" t="s">
        <v>33</v>
      </c>
      <c r="C133">
        <v>3662</v>
      </c>
      <c r="D133" t="s">
        <v>375</v>
      </c>
      <c r="E133" s="5" t="s">
        <v>1571</v>
      </c>
      <c r="F133" s="9">
        <v>109</v>
      </c>
    </row>
    <row r="134" spans="1:6" x14ac:dyDescent="0.25">
      <c r="A134">
        <v>1976</v>
      </c>
      <c r="B134" t="s">
        <v>33</v>
      </c>
      <c r="C134">
        <v>5292</v>
      </c>
      <c r="D134" t="s">
        <v>376</v>
      </c>
      <c r="E134" s="5">
        <v>565</v>
      </c>
      <c r="F134" s="5">
        <v>605</v>
      </c>
    </row>
    <row r="135" spans="1:6" x14ac:dyDescent="0.25">
      <c r="A135">
        <v>1976</v>
      </c>
      <c r="B135" t="s">
        <v>33</v>
      </c>
      <c r="C135">
        <v>249</v>
      </c>
      <c r="D135" t="s">
        <v>377</v>
      </c>
      <c r="E135" s="5">
        <v>588</v>
      </c>
      <c r="F135" s="5">
        <v>645</v>
      </c>
    </row>
    <row r="136" spans="1:6" x14ac:dyDescent="0.25">
      <c r="A136">
        <v>1976</v>
      </c>
      <c r="B136" t="s">
        <v>33</v>
      </c>
      <c r="C136">
        <v>3947</v>
      </c>
      <c r="D136" t="s">
        <v>378</v>
      </c>
      <c r="E136" s="5">
        <v>453</v>
      </c>
      <c r="F136" s="5">
        <v>510</v>
      </c>
    </row>
    <row r="137" spans="1:6" x14ac:dyDescent="0.25">
      <c r="A137">
        <v>1976</v>
      </c>
      <c r="B137" t="s">
        <v>33</v>
      </c>
      <c r="C137">
        <v>4646</v>
      </c>
      <c r="D137" t="s">
        <v>379</v>
      </c>
      <c r="E137" s="5">
        <v>396</v>
      </c>
      <c r="F137" s="5">
        <v>434</v>
      </c>
    </row>
    <row r="138" spans="1:6" x14ac:dyDescent="0.25">
      <c r="A138">
        <v>1976</v>
      </c>
      <c r="B138" t="s">
        <v>33</v>
      </c>
      <c r="C138">
        <v>247</v>
      </c>
      <c r="D138" t="s">
        <v>380</v>
      </c>
      <c r="E138" s="5">
        <v>420</v>
      </c>
      <c r="F138" s="5">
        <v>421</v>
      </c>
    </row>
    <row r="139" spans="1:6" x14ac:dyDescent="0.25">
      <c r="A139">
        <v>1976</v>
      </c>
      <c r="B139" t="s">
        <v>33</v>
      </c>
      <c r="C139">
        <v>5428</v>
      </c>
      <c r="D139" t="s">
        <v>381</v>
      </c>
      <c r="E139" s="5">
        <v>136</v>
      </c>
      <c r="F139" s="5">
        <v>194</v>
      </c>
    </row>
    <row r="140" spans="1:6" x14ac:dyDescent="0.25">
      <c r="A140">
        <v>1976</v>
      </c>
      <c r="B140" t="s">
        <v>33</v>
      </c>
      <c r="C140">
        <v>3448</v>
      </c>
      <c r="D140" t="s">
        <v>382</v>
      </c>
      <c r="E140" s="5">
        <v>147</v>
      </c>
      <c r="F140" s="5">
        <v>144</v>
      </c>
    </row>
    <row r="141" spans="1:6" x14ac:dyDescent="0.25">
      <c r="A141">
        <v>1976</v>
      </c>
      <c r="B141" t="s">
        <v>33</v>
      </c>
      <c r="C141">
        <v>4793</v>
      </c>
      <c r="D141" t="s">
        <v>383</v>
      </c>
      <c r="E141" s="5">
        <v>208</v>
      </c>
      <c r="F141" s="5">
        <v>231</v>
      </c>
    </row>
    <row r="142" spans="1:6" x14ac:dyDescent="0.25">
      <c r="A142">
        <v>1976</v>
      </c>
      <c r="B142" t="s">
        <v>33</v>
      </c>
      <c r="C142">
        <v>5293</v>
      </c>
      <c r="D142" t="s">
        <v>384</v>
      </c>
      <c r="E142" s="5">
        <v>415</v>
      </c>
      <c r="F142" s="5">
        <v>440</v>
      </c>
    </row>
    <row r="143" spans="1:6" x14ac:dyDescent="0.25">
      <c r="A143">
        <v>1976</v>
      </c>
      <c r="B143" t="s">
        <v>33</v>
      </c>
      <c r="C143">
        <v>3217</v>
      </c>
      <c r="D143" t="s">
        <v>385</v>
      </c>
      <c r="E143" s="5">
        <v>595</v>
      </c>
      <c r="F143" s="5">
        <v>581</v>
      </c>
    </row>
    <row r="144" spans="1:6" x14ac:dyDescent="0.25">
      <c r="A144">
        <v>1976</v>
      </c>
      <c r="B144" t="s">
        <v>33</v>
      </c>
      <c r="C144">
        <v>5429</v>
      </c>
      <c r="D144" t="s">
        <v>386</v>
      </c>
      <c r="E144" s="5">
        <v>146</v>
      </c>
      <c r="F144" s="5" t="s">
        <v>4684</v>
      </c>
    </row>
    <row r="145" spans="1:6" x14ac:dyDescent="0.25">
      <c r="A145">
        <v>1976</v>
      </c>
      <c r="B145" t="s">
        <v>33</v>
      </c>
      <c r="C145">
        <v>3216</v>
      </c>
      <c r="D145" t="s">
        <v>387</v>
      </c>
      <c r="E145" s="5">
        <v>1561</v>
      </c>
      <c r="F145" s="5">
        <v>1527</v>
      </c>
    </row>
    <row r="146" spans="1:6" x14ac:dyDescent="0.25">
      <c r="A146">
        <v>1976</v>
      </c>
      <c r="B146" t="s">
        <v>33</v>
      </c>
      <c r="C146">
        <v>1266</v>
      </c>
      <c r="D146" t="s">
        <v>388</v>
      </c>
      <c r="E146" s="5">
        <v>395</v>
      </c>
      <c r="F146" s="5">
        <v>409</v>
      </c>
    </row>
    <row r="147" spans="1:6" x14ac:dyDescent="0.25">
      <c r="A147">
        <v>1976</v>
      </c>
      <c r="B147" t="s">
        <v>33</v>
      </c>
      <c r="C147">
        <v>3221</v>
      </c>
      <c r="D147" t="s">
        <v>389</v>
      </c>
      <c r="E147" s="5">
        <v>245</v>
      </c>
      <c r="F147" s="5">
        <v>230</v>
      </c>
    </row>
    <row r="148" spans="1:6" x14ac:dyDescent="0.25">
      <c r="A148">
        <v>1976</v>
      </c>
      <c r="B148" t="s">
        <v>33</v>
      </c>
      <c r="C148">
        <v>4680</v>
      </c>
      <c r="D148" t="s">
        <v>390</v>
      </c>
      <c r="E148" s="5">
        <v>468</v>
      </c>
      <c r="F148" s="5">
        <v>503</v>
      </c>
    </row>
    <row r="149" spans="1:6" x14ac:dyDescent="0.25">
      <c r="A149">
        <v>2088</v>
      </c>
      <c r="B149" t="s">
        <v>35</v>
      </c>
      <c r="C149">
        <v>2088</v>
      </c>
      <c r="D149" t="s">
        <v>35</v>
      </c>
      <c r="E149" s="5">
        <v>1</v>
      </c>
      <c r="F149" s="5" t="s">
        <v>1571</v>
      </c>
    </row>
    <row r="150" spans="1:6" x14ac:dyDescent="0.25">
      <c r="A150">
        <v>2088</v>
      </c>
      <c r="B150" t="s">
        <v>35</v>
      </c>
      <c r="C150">
        <v>4717</v>
      </c>
      <c r="D150" t="s">
        <v>391</v>
      </c>
      <c r="E150" s="5">
        <v>4</v>
      </c>
      <c r="F150" s="5">
        <v>4</v>
      </c>
    </row>
    <row r="151" spans="1:6" x14ac:dyDescent="0.25">
      <c r="A151">
        <v>2088</v>
      </c>
      <c r="B151" t="s">
        <v>35</v>
      </c>
      <c r="C151">
        <v>581</v>
      </c>
      <c r="D151" t="s">
        <v>357</v>
      </c>
      <c r="E151" s="5">
        <v>365</v>
      </c>
      <c r="F151" s="5">
        <v>392</v>
      </c>
    </row>
    <row r="152" spans="1:6" x14ac:dyDescent="0.25">
      <c r="A152">
        <v>2088</v>
      </c>
      <c r="B152" t="s">
        <v>35</v>
      </c>
      <c r="C152">
        <v>582</v>
      </c>
      <c r="D152" t="s">
        <v>392</v>
      </c>
      <c r="E152" s="5">
        <v>265</v>
      </c>
      <c r="F152" s="5">
        <v>285</v>
      </c>
    </row>
    <row r="153" spans="1:6" x14ac:dyDescent="0.25">
      <c r="A153">
        <v>2088</v>
      </c>
      <c r="B153" t="s">
        <v>35</v>
      </c>
      <c r="C153">
        <v>583</v>
      </c>
      <c r="D153" t="s">
        <v>393</v>
      </c>
      <c r="E153" s="5">
        <v>269</v>
      </c>
      <c r="F153" s="5">
        <v>275</v>
      </c>
    </row>
    <row r="154" spans="1:6" x14ac:dyDescent="0.25">
      <c r="A154">
        <v>2088</v>
      </c>
      <c r="B154" t="s">
        <v>35</v>
      </c>
      <c r="C154">
        <v>584</v>
      </c>
      <c r="D154" t="s">
        <v>394</v>
      </c>
      <c r="E154" s="5">
        <v>363</v>
      </c>
      <c r="F154" s="5">
        <v>365</v>
      </c>
    </row>
    <row r="155" spans="1:6" x14ac:dyDescent="0.25">
      <c r="A155">
        <v>2088</v>
      </c>
      <c r="B155" t="s">
        <v>35</v>
      </c>
      <c r="C155">
        <v>585</v>
      </c>
      <c r="D155" t="s">
        <v>395</v>
      </c>
      <c r="E155" s="5">
        <v>279</v>
      </c>
      <c r="F155" s="5">
        <v>274</v>
      </c>
    </row>
    <row r="156" spans="1:6" x14ac:dyDescent="0.25">
      <c r="A156">
        <v>2088</v>
      </c>
      <c r="B156" t="s">
        <v>35</v>
      </c>
      <c r="C156">
        <v>1792</v>
      </c>
      <c r="D156" t="s">
        <v>396</v>
      </c>
      <c r="E156" s="5" t="s">
        <v>1571</v>
      </c>
      <c r="F156" s="9">
        <v>2</v>
      </c>
    </row>
    <row r="157" spans="1:6" x14ac:dyDescent="0.25">
      <c r="A157">
        <v>2088</v>
      </c>
      <c r="B157" t="s">
        <v>35</v>
      </c>
      <c r="C157">
        <v>3566</v>
      </c>
      <c r="D157" t="s">
        <v>397</v>
      </c>
      <c r="E157" s="5">
        <v>85</v>
      </c>
      <c r="F157" s="5">
        <v>88</v>
      </c>
    </row>
    <row r="158" spans="1:6" x14ac:dyDescent="0.25">
      <c r="A158">
        <v>2088</v>
      </c>
      <c r="B158" t="s">
        <v>35</v>
      </c>
      <c r="C158">
        <v>3545</v>
      </c>
      <c r="D158" t="s">
        <v>398</v>
      </c>
      <c r="E158" s="5">
        <v>3</v>
      </c>
      <c r="F158" s="5">
        <v>4</v>
      </c>
    </row>
    <row r="159" spans="1:6" x14ac:dyDescent="0.25">
      <c r="A159">
        <v>2088</v>
      </c>
      <c r="B159" t="s">
        <v>35</v>
      </c>
      <c r="C159">
        <v>1532</v>
      </c>
      <c r="D159" t="s">
        <v>399</v>
      </c>
      <c r="E159" s="5">
        <v>23</v>
      </c>
      <c r="F159" s="5">
        <v>13</v>
      </c>
    </row>
    <row r="160" spans="1:6" x14ac:dyDescent="0.25">
      <c r="A160">
        <v>2088</v>
      </c>
      <c r="B160" t="s">
        <v>35</v>
      </c>
      <c r="C160">
        <v>586</v>
      </c>
      <c r="D160" t="s">
        <v>400</v>
      </c>
      <c r="E160" s="5">
        <v>348</v>
      </c>
      <c r="F160" s="5">
        <v>367</v>
      </c>
    </row>
    <row r="161" spans="1:6" x14ac:dyDescent="0.25">
      <c r="A161">
        <v>2088</v>
      </c>
      <c r="B161" t="s">
        <v>35</v>
      </c>
      <c r="C161">
        <v>2264</v>
      </c>
      <c r="D161" t="s">
        <v>401</v>
      </c>
      <c r="E161" s="5">
        <v>691</v>
      </c>
      <c r="F161" s="5">
        <v>652</v>
      </c>
    </row>
    <row r="162" spans="1:6" x14ac:dyDescent="0.25">
      <c r="A162">
        <v>2088</v>
      </c>
      <c r="B162" t="s">
        <v>35</v>
      </c>
      <c r="C162">
        <v>3567</v>
      </c>
      <c r="D162" t="s">
        <v>402</v>
      </c>
      <c r="E162" s="5">
        <v>640</v>
      </c>
      <c r="F162" s="5">
        <v>579</v>
      </c>
    </row>
    <row r="163" spans="1:6" x14ac:dyDescent="0.25">
      <c r="A163">
        <v>2088</v>
      </c>
      <c r="B163" t="s">
        <v>35</v>
      </c>
      <c r="C163">
        <v>1789</v>
      </c>
      <c r="D163" t="s">
        <v>403</v>
      </c>
      <c r="E163" s="5">
        <v>4</v>
      </c>
      <c r="F163" s="5" t="s">
        <v>1571</v>
      </c>
    </row>
    <row r="164" spans="1:6" x14ac:dyDescent="0.25">
      <c r="A164">
        <v>2088</v>
      </c>
      <c r="B164" t="s">
        <v>35</v>
      </c>
      <c r="C164">
        <v>587</v>
      </c>
      <c r="D164" t="s">
        <v>404</v>
      </c>
      <c r="E164" s="5">
        <v>420</v>
      </c>
      <c r="F164" s="5">
        <v>380</v>
      </c>
    </row>
    <row r="165" spans="1:6" x14ac:dyDescent="0.25">
      <c r="A165">
        <v>2088</v>
      </c>
      <c r="B165" t="s">
        <v>35</v>
      </c>
      <c r="C165">
        <v>1545</v>
      </c>
      <c r="D165" t="s">
        <v>405</v>
      </c>
      <c r="E165" s="5">
        <v>14</v>
      </c>
      <c r="F165" s="5">
        <v>7</v>
      </c>
    </row>
    <row r="166" spans="1:6" x14ac:dyDescent="0.25">
      <c r="A166">
        <v>2088</v>
      </c>
      <c r="B166" t="s">
        <v>35</v>
      </c>
      <c r="C166">
        <v>588</v>
      </c>
      <c r="D166" t="s">
        <v>406</v>
      </c>
      <c r="E166" s="5">
        <v>1517</v>
      </c>
      <c r="F166" s="5">
        <v>1582</v>
      </c>
    </row>
    <row r="167" spans="1:6" x14ac:dyDescent="0.25">
      <c r="A167">
        <v>2095</v>
      </c>
      <c r="B167" t="s">
        <v>36</v>
      </c>
      <c r="C167">
        <v>3401</v>
      </c>
      <c r="D167" t="s">
        <v>407</v>
      </c>
      <c r="E167" s="5">
        <v>217</v>
      </c>
      <c r="F167" s="5">
        <v>302</v>
      </c>
    </row>
    <row r="168" spans="1:6" x14ac:dyDescent="0.25">
      <c r="A168">
        <v>2052</v>
      </c>
      <c r="B168" t="s">
        <v>37</v>
      </c>
      <c r="C168">
        <v>428</v>
      </c>
      <c r="D168" t="s">
        <v>408</v>
      </c>
      <c r="E168" s="5">
        <v>22</v>
      </c>
      <c r="F168" s="5">
        <v>20</v>
      </c>
    </row>
    <row r="169" spans="1:6" x14ac:dyDescent="0.25">
      <c r="A169">
        <v>1974</v>
      </c>
      <c r="B169" t="s">
        <v>39</v>
      </c>
      <c r="C169">
        <v>235</v>
      </c>
      <c r="D169" t="s">
        <v>409</v>
      </c>
      <c r="E169" s="5">
        <v>315</v>
      </c>
      <c r="F169" s="5">
        <v>347</v>
      </c>
    </row>
    <row r="170" spans="1:6" x14ac:dyDescent="0.25">
      <c r="A170">
        <v>1974</v>
      </c>
      <c r="B170" t="s">
        <v>39</v>
      </c>
      <c r="C170">
        <v>237</v>
      </c>
      <c r="D170" t="s">
        <v>410</v>
      </c>
      <c r="E170" s="5">
        <v>485</v>
      </c>
      <c r="F170" s="5">
        <v>481</v>
      </c>
    </row>
    <row r="171" spans="1:6" x14ac:dyDescent="0.25">
      <c r="A171">
        <v>1974</v>
      </c>
      <c r="B171" t="s">
        <v>39</v>
      </c>
      <c r="C171">
        <v>236</v>
      </c>
      <c r="D171" t="s">
        <v>411</v>
      </c>
      <c r="E171" s="5">
        <v>605</v>
      </c>
      <c r="F171" s="5">
        <v>590</v>
      </c>
    </row>
    <row r="172" spans="1:6" x14ac:dyDescent="0.25">
      <c r="A172">
        <v>1896</v>
      </c>
      <c r="B172" t="s">
        <v>40</v>
      </c>
      <c r="C172">
        <v>3347</v>
      </c>
      <c r="D172" t="s">
        <v>412</v>
      </c>
      <c r="E172" s="5">
        <v>30</v>
      </c>
      <c r="F172" s="5">
        <v>23</v>
      </c>
    </row>
    <row r="173" spans="1:6" x14ac:dyDescent="0.25">
      <c r="A173">
        <v>2046</v>
      </c>
      <c r="B173" t="s">
        <v>41</v>
      </c>
      <c r="C173">
        <v>406</v>
      </c>
      <c r="D173" t="s">
        <v>413</v>
      </c>
      <c r="E173" s="5">
        <v>232</v>
      </c>
      <c r="F173" s="5">
        <v>187</v>
      </c>
    </row>
    <row r="174" spans="1:6" x14ac:dyDescent="0.25">
      <c r="A174">
        <v>1995</v>
      </c>
      <c r="B174" t="s">
        <v>43</v>
      </c>
      <c r="C174">
        <v>3400</v>
      </c>
      <c r="D174" t="s">
        <v>414</v>
      </c>
      <c r="E174" s="5">
        <v>226</v>
      </c>
      <c r="F174" s="5">
        <v>225</v>
      </c>
    </row>
    <row r="175" spans="1:6" x14ac:dyDescent="0.25">
      <c r="A175">
        <v>1929</v>
      </c>
      <c r="B175" t="s">
        <v>45</v>
      </c>
      <c r="C175">
        <v>4434</v>
      </c>
      <c r="D175" t="s">
        <v>415</v>
      </c>
      <c r="E175" s="5">
        <v>607</v>
      </c>
      <c r="F175" s="5">
        <v>569</v>
      </c>
    </row>
    <row r="176" spans="1:6" x14ac:dyDescent="0.25">
      <c r="A176">
        <v>1929</v>
      </c>
      <c r="B176" t="s">
        <v>45</v>
      </c>
      <c r="C176">
        <v>140</v>
      </c>
      <c r="D176" t="s">
        <v>416</v>
      </c>
      <c r="E176" s="5">
        <v>1364</v>
      </c>
      <c r="F176" s="5">
        <v>1352</v>
      </c>
    </row>
    <row r="177" spans="1:6" x14ac:dyDescent="0.25">
      <c r="A177">
        <v>1929</v>
      </c>
      <c r="B177" t="s">
        <v>45</v>
      </c>
      <c r="C177">
        <v>1929</v>
      </c>
      <c r="D177" t="s">
        <v>45</v>
      </c>
      <c r="E177" s="5">
        <v>2</v>
      </c>
      <c r="F177" s="5">
        <v>46</v>
      </c>
    </row>
    <row r="178" spans="1:6" x14ac:dyDescent="0.25">
      <c r="A178">
        <v>1929</v>
      </c>
      <c r="B178" t="s">
        <v>45</v>
      </c>
      <c r="C178">
        <v>92</v>
      </c>
      <c r="D178" t="s">
        <v>417</v>
      </c>
      <c r="E178" s="5">
        <v>390</v>
      </c>
      <c r="F178" s="5">
        <v>379</v>
      </c>
    </row>
    <row r="179" spans="1:6" x14ac:dyDescent="0.25">
      <c r="A179">
        <v>1929</v>
      </c>
      <c r="B179" t="s">
        <v>45</v>
      </c>
      <c r="C179">
        <v>1307</v>
      </c>
      <c r="D179" t="s">
        <v>418</v>
      </c>
      <c r="E179" s="5">
        <v>407</v>
      </c>
      <c r="F179" s="5">
        <v>409</v>
      </c>
    </row>
    <row r="180" spans="1:6" x14ac:dyDescent="0.25">
      <c r="A180">
        <v>1929</v>
      </c>
      <c r="B180" t="s">
        <v>45</v>
      </c>
      <c r="C180">
        <v>124</v>
      </c>
      <c r="D180" t="s">
        <v>419</v>
      </c>
      <c r="E180" s="5">
        <v>402</v>
      </c>
      <c r="F180" s="5">
        <v>367</v>
      </c>
    </row>
    <row r="181" spans="1:6" x14ac:dyDescent="0.25">
      <c r="A181">
        <v>1929</v>
      </c>
      <c r="B181" t="s">
        <v>45</v>
      </c>
      <c r="C181">
        <v>127</v>
      </c>
      <c r="D181" t="s">
        <v>420</v>
      </c>
      <c r="E181" s="5">
        <v>401</v>
      </c>
      <c r="F181" s="5">
        <v>375</v>
      </c>
    </row>
    <row r="182" spans="1:6" x14ac:dyDescent="0.25">
      <c r="A182">
        <v>1929</v>
      </c>
      <c r="B182" t="s">
        <v>45</v>
      </c>
      <c r="C182">
        <v>4435</v>
      </c>
      <c r="D182" t="s">
        <v>421</v>
      </c>
      <c r="E182" s="5">
        <v>331</v>
      </c>
      <c r="F182" s="5">
        <v>330</v>
      </c>
    </row>
    <row r="183" spans="1:6" x14ac:dyDescent="0.25">
      <c r="A183">
        <v>1929</v>
      </c>
      <c r="B183" t="s">
        <v>45</v>
      </c>
      <c r="C183">
        <v>122</v>
      </c>
      <c r="D183" t="s">
        <v>422</v>
      </c>
      <c r="E183" s="5">
        <v>286</v>
      </c>
      <c r="F183" s="5">
        <v>311</v>
      </c>
    </row>
    <row r="184" spans="1:6" x14ac:dyDescent="0.25">
      <c r="A184">
        <v>2139</v>
      </c>
      <c r="B184" t="s">
        <v>47</v>
      </c>
      <c r="C184">
        <v>719</v>
      </c>
      <c r="D184" t="s">
        <v>423</v>
      </c>
      <c r="E184" s="5">
        <v>562</v>
      </c>
      <c r="F184" s="5">
        <v>549</v>
      </c>
    </row>
    <row r="185" spans="1:6" x14ac:dyDescent="0.25">
      <c r="A185">
        <v>2139</v>
      </c>
      <c r="B185" t="s">
        <v>47</v>
      </c>
      <c r="C185">
        <v>810</v>
      </c>
      <c r="D185" t="s">
        <v>424</v>
      </c>
      <c r="E185" s="5">
        <v>597</v>
      </c>
      <c r="F185" s="5">
        <v>636</v>
      </c>
    </row>
    <row r="186" spans="1:6" x14ac:dyDescent="0.25">
      <c r="A186">
        <v>2139</v>
      </c>
      <c r="B186" t="s">
        <v>47</v>
      </c>
      <c r="C186">
        <v>5380</v>
      </c>
      <c r="D186" t="s">
        <v>425</v>
      </c>
      <c r="E186" s="5">
        <v>98</v>
      </c>
      <c r="F186" s="5">
        <v>100</v>
      </c>
    </row>
    <row r="187" spans="1:6" x14ac:dyDescent="0.25">
      <c r="A187">
        <v>2139</v>
      </c>
      <c r="B187" t="s">
        <v>47</v>
      </c>
      <c r="C187">
        <v>811</v>
      </c>
      <c r="D187" t="s">
        <v>426</v>
      </c>
      <c r="E187" s="5">
        <v>674</v>
      </c>
      <c r="F187" s="5">
        <v>705</v>
      </c>
    </row>
    <row r="188" spans="1:6" x14ac:dyDescent="0.25">
      <c r="A188">
        <v>2139</v>
      </c>
      <c r="B188" t="s">
        <v>47</v>
      </c>
      <c r="C188">
        <v>2498</v>
      </c>
      <c r="D188" t="s">
        <v>427</v>
      </c>
      <c r="E188" s="5">
        <v>1</v>
      </c>
      <c r="F188" s="5" t="s">
        <v>1571</v>
      </c>
    </row>
    <row r="189" spans="1:6" x14ac:dyDescent="0.25">
      <c r="A189">
        <v>2139</v>
      </c>
      <c r="B189" t="s">
        <v>47</v>
      </c>
      <c r="C189">
        <v>806</v>
      </c>
      <c r="D189" t="s">
        <v>428</v>
      </c>
      <c r="E189" s="5">
        <v>161</v>
      </c>
      <c r="F189" s="5">
        <v>165</v>
      </c>
    </row>
    <row r="190" spans="1:6" x14ac:dyDescent="0.25">
      <c r="A190">
        <v>2139</v>
      </c>
      <c r="B190" t="s">
        <v>47</v>
      </c>
      <c r="C190">
        <v>790</v>
      </c>
      <c r="D190" t="s">
        <v>429</v>
      </c>
      <c r="E190" s="5">
        <v>360</v>
      </c>
      <c r="F190" s="5">
        <v>405</v>
      </c>
    </row>
    <row r="191" spans="1:6" x14ac:dyDescent="0.25">
      <c r="A191">
        <v>2185</v>
      </c>
      <c r="B191" t="s">
        <v>49</v>
      </c>
      <c r="C191">
        <v>3649</v>
      </c>
      <c r="D191" t="s">
        <v>430</v>
      </c>
      <c r="E191" s="5">
        <v>549</v>
      </c>
      <c r="F191" s="5">
        <v>547</v>
      </c>
    </row>
    <row r="192" spans="1:6" x14ac:dyDescent="0.25">
      <c r="A192">
        <v>2185</v>
      </c>
      <c r="B192" t="s">
        <v>49</v>
      </c>
      <c r="C192">
        <v>967</v>
      </c>
      <c r="D192" t="s">
        <v>431</v>
      </c>
      <c r="E192" s="5">
        <v>1690</v>
      </c>
      <c r="F192" s="5">
        <v>1700</v>
      </c>
    </row>
    <row r="193" spans="1:6" x14ac:dyDescent="0.25">
      <c r="A193">
        <v>2185</v>
      </c>
      <c r="B193" t="s">
        <v>49</v>
      </c>
      <c r="C193">
        <v>960</v>
      </c>
      <c r="D193" t="s">
        <v>432</v>
      </c>
      <c r="E193" s="5">
        <v>932</v>
      </c>
      <c r="F193" s="5">
        <v>924</v>
      </c>
    </row>
    <row r="194" spans="1:6" x14ac:dyDescent="0.25">
      <c r="A194">
        <v>2185</v>
      </c>
      <c r="B194" t="s">
        <v>49</v>
      </c>
      <c r="C194">
        <v>2185</v>
      </c>
      <c r="D194" t="s">
        <v>49</v>
      </c>
      <c r="E194" s="5">
        <v>63</v>
      </c>
      <c r="F194" s="9">
        <v>54</v>
      </c>
    </row>
    <row r="195" spans="1:6" x14ac:dyDescent="0.25">
      <c r="A195">
        <v>2185</v>
      </c>
      <c r="B195" t="s">
        <v>49</v>
      </c>
      <c r="C195">
        <v>959</v>
      </c>
      <c r="D195" t="s">
        <v>434</v>
      </c>
      <c r="E195" s="5">
        <v>330</v>
      </c>
      <c r="F195" s="5">
        <v>340</v>
      </c>
    </row>
    <row r="196" spans="1:6" x14ac:dyDescent="0.25">
      <c r="A196">
        <v>2185</v>
      </c>
      <c r="B196" t="s">
        <v>49</v>
      </c>
      <c r="C196">
        <v>962</v>
      </c>
      <c r="D196" t="s">
        <v>435</v>
      </c>
      <c r="E196" s="5">
        <v>334</v>
      </c>
      <c r="F196" s="5">
        <v>267</v>
      </c>
    </row>
    <row r="197" spans="1:6" x14ac:dyDescent="0.25">
      <c r="A197">
        <v>2185</v>
      </c>
      <c r="B197" t="s">
        <v>49</v>
      </c>
      <c r="C197">
        <v>5268</v>
      </c>
      <c r="D197" t="s">
        <v>436</v>
      </c>
      <c r="E197" s="5">
        <v>104</v>
      </c>
      <c r="F197" s="5">
        <v>77</v>
      </c>
    </row>
    <row r="198" spans="1:6" x14ac:dyDescent="0.25">
      <c r="A198">
        <v>2185</v>
      </c>
      <c r="B198" t="s">
        <v>49</v>
      </c>
      <c r="C198">
        <v>963</v>
      </c>
      <c r="D198" t="s">
        <v>437</v>
      </c>
      <c r="E198" s="5">
        <v>393</v>
      </c>
      <c r="F198" s="5">
        <v>386</v>
      </c>
    </row>
    <row r="199" spans="1:6" x14ac:dyDescent="0.25">
      <c r="A199">
        <v>2185</v>
      </c>
      <c r="B199" t="s">
        <v>49</v>
      </c>
      <c r="C199">
        <v>964</v>
      </c>
      <c r="D199" t="s">
        <v>438</v>
      </c>
      <c r="E199" s="5">
        <v>462</v>
      </c>
      <c r="F199" s="5">
        <v>392</v>
      </c>
    </row>
    <row r="200" spans="1:6" x14ac:dyDescent="0.25">
      <c r="A200">
        <v>2185</v>
      </c>
      <c r="B200" t="s">
        <v>49</v>
      </c>
      <c r="C200">
        <v>966</v>
      </c>
      <c r="D200" t="s">
        <v>439</v>
      </c>
      <c r="E200" s="5">
        <v>360</v>
      </c>
      <c r="F200" s="5">
        <v>366</v>
      </c>
    </row>
    <row r="201" spans="1:6" x14ac:dyDescent="0.25">
      <c r="A201">
        <v>2185</v>
      </c>
      <c r="B201" t="s">
        <v>49</v>
      </c>
      <c r="C201">
        <v>965</v>
      </c>
      <c r="D201" t="s">
        <v>440</v>
      </c>
      <c r="E201" s="5">
        <v>493</v>
      </c>
      <c r="F201" s="5">
        <v>467</v>
      </c>
    </row>
    <row r="202" spans="1:6" x14ac:dyDescent="0.25">
      <c r="A202">
        <v>1972</v>
      </c>
      <c r="B202" t="s">
        <v>50</v>
      </c>
      <c r="C202">
        <v>239</v>
      </c>
      <c r="D202" t="s">
        <v>441</v>
      </c>
      <c r="E202" s="5">
        <v>138</v>
      </c>
      <c r="F202" s="5">
        <v>130</v>
      </c>
    </row>
    <row r="203" spans="1:6" x14ac:dyDescent="0.25">
      <c r="A203">
        <v>1972</v>
      </c>
      <c r="B203" t="s">
        <v>50</v>
      </c>
      <c r="C203">
        <v>231</v>
      </c>
      <c r="D203" t="s">
        <v>442</v>
      </c>
      <c r="E203" s="5">
        <v>296</v>
      </c>
      <c r="F203" s="5">
        <v>290</v>
      </c>
    </row>
    <row r="204" spans="1:6" x14ac:dyDescent="0.25">
      <c r="A204">
        <v>2105</v>
      </c>
      <c r="B204" t="s">
        <v>52</v>
      </c>
      <c r="C204">
        <v>1311</v>
      </c>
      <c r="D204" t="s">
        <v>443</v>
      </c>
      <c r="E204" s="5">
        <v>192</v>
      </c>
      <c r="F204" s="5">
        <v>248</v>
      </c>
    </row>
    <row r="205" spans="1:6" x14ac:dyDescent="0.25">
      <c r="A205">
        <v>2105</v>
      </c>
      <c r="B205" t="s">
        <v>52</v>
      </c>
      <c r="C205">
        <v>687</v>
      </c>
      <c r="D205" t="s">
        <v>444</v>
      </c>
      <c r="E205" s="5">
        <v>311</v>
      </c>
      <c r="F205" s="5">
        <v>303</v>
      </c>
    </row>
    <row r="206" spans="1:6" x14ac:dyDescent="0.25">
      <c r="A206">
        <v>2105</v>
      </c>
      <c r="B206" t="s">
        <v>52</v>
      </c>
      <c r="C206">
        <v>5605</v>
      </c>
      <c r="D206" t="s">
        <v>445</v>
      </c>
      <c r="E206" s="5">
        <v>73</v>
      </c>
      <c r="F206" s="5" t="s">
        <v>1</v>
      </c>
    </row>
    <row r="207" spans="1:6" x14ac:dyDescent="0.25">
      <c r="A207">
        <v>2042</v>
      </c>
      <c r="B207" t="s">
        <v>53</v>
      </c>
      <c r="C207">
        <v>382</v>
      </c>
      <c r="D207" t="s">
        <v>446</v>
      </c>
      <c r="E207" s="9">
        <v>536</v>
      </c>
      <c r="F207" s="5">
        <v>493</v>
      </c>
    </row>
    <row r="208" spans="1:6" x14ac:dyDescent="0.25">
      <c r="A208">
        <v>2042</v>
      </c>
      <c r="B208" t="s">
        <v>53</v>
      </c>
      <c r="C208">
        <v>2042</v>
      </c>
      <c r="D208" t="s">
        <v>53</v>
      </c>
      <c r="E208" s="5">
        <v>47</v>
      </c>
      <c r="F208" s="5">
        <v>43</v>
      </c>
    </row>
    <row r="209" spans="1:6" x14ac:dyDescent="0.25">
      <c r="A209">
        <v>2042</v>
      </c>
      <c r="B209" t="s">
        <v>53</v>
      </c>
      <c r="C209">
        <v>4557</v>
      </c>
      <c r="D209" t="s">
        <v>447</v>
      </c>
      <c r="E209" s="5">
        <v>467</v>
      </c>
      <c r="F209" s="5">
        <v>477</v>
      </c>
    </row>
    <row r="210" spans="1:6" x14ac:dyDescent="0.25">
      <c r="A210">
        <v>2042</v>
      </c>
      <c r="B210" t="s">
        <v>53</v>
      </c>
      <c r="C210">
        <v>4561</v>
      </c>
      <c r="D210" t="s">
        <v>448</v>
      </c>
      <c r="E210" s="5">
        <v>433</v>
      </c>
      <c r="F210" s="5">
        <v>465</v>
      </c>
    </row>
    <row r="211" spans="1:6" x14ac:dyDescent="0.25">
      <c r="A211">
        <v>2042</v>
      </c>
      <c r="B211" t="s">
        <v>53</v>
      </c>
      <c r="C211">
        <v>4559</v>
      </c>
      <c r="D211" t="s">
        <v>449</v>
      </c>
      <c r="E211" s="5">
        <v>442</v>
      </c>
      <c r="F211" s="5">
        <v>473</v>
      </c>
    </row>
    <row r="212" spans="1:6" x14ac:dyDescent="0.25">
      <c r="A212">
        <v>2042</v>
      </c>
      <c r="B212" t="s">
        <v>53</v>
      </c>
      <c r="C212">
        <v>387</v>
      </c>
      <c r="D212" t="s">
        <v>450</v>
      </c>
      <c r="E212" s="5">
        <v>347</v>
      </c>
      <c r="F212" s="5">
        <v>338</v>
      </c>
    </row>
    <row r="213" spans="1:6" x14ac:dyDescent="0.25">
      <c r="A213">
        <v>2042</v>
      </c>
      <c r="B213" t="s">
        <v>53</v>
      </c>
      <c r="C213">
        <v>383</v>
      </c>
      <c r="D213" t="s">
        <v>451</v>
      </c>
      <c r="E213" s="5">
        <v>619</v>
      </c>
      <c r="F213" s="5">
        <v>597</v>
      </c>
    </row>
    <row r="214" spans="1:6" x14ac:dyDescent="0.25">
      <c r="A214">
        <v>2042</v>
      </c>
      <c r="B214" t="s">
        <v>53</v>
      </c>
      <c r="C214">
        <v>384</v>
      </c>
      <c r="D214" t="s">
        <v>452</v>
      </c>
      <c r="E214" s="5">
        <v>235</v>
      </c>
      <c r="F214" s="5">
        <v>236</v>
      </c>
    </row>
    <row r="215" spans="1:6" x14ac:dyDescent="0.25">
      <c r="A215">
        <v>2042</v>
      </c>
      <c r="B215" t="s">
        <v>53</v>
      </c>
      <c r="C215">
        <v>385</v>
      </c>
      <c r="D215" t="s">
        <v>453</v>
      </c>
      <c r="E215" s="5">
        <v>565</v>
      </c>
      <c r="F215" s="5">
        <v>536</v>
      </c>
    </row>
    <row r="216" spans="1:6" x14ac:dyDescent="0.25">
      <c r="A216">
        <v>2042</v>
      </c>
      <c r="B216" t="s">
        <v>53</v>
      </c>
      <c r="C216">
        <v>386</v>
      </c>
      <c r="D216" t="s">
        <v>454</v>
      </c>
      <c r="E216" s="5">
        <v>225</v>
      </c>
      <c r="F216" s="5">
        <v>237</v>
      </c>
    </row>
    <row r="217" spans="1:6" x14ac:dyDescent="0.25">
      <c r="A217">
        <v>2042</v>
      </c>
      <c r="B217" t="s">
        <v>53</v>
      </c>
      <c r="C217">
        <v>388</v>
      </c>
      <c r="D217" t="s">
        <v>455</v>
      </c>
      <c r="E217" s="5">
        <v>815</v>
      </c>
      <c r="F217" s="5">
        <v>815</v>
      </c>
    </row>
    <row r="218" spans="1:6" x14ac:dyDescent="0.25">
      <c r="A218">
        <v>2191</v>
      </c>
      <c r="B218" t="s">
        <v>55</v>
      </c>
      <c r="C218">
        <v>3464</v>
      </c>
      <c r="D218" t="s">
        <v>456</v>
      </c>
      <c r="E218" s="5">
        <v>484</v>
      </c>
      <c r="F218" s="5">
        <v>500</v>
      </c>
    </row>
    <row r="219" spans="1:6" x14ac:dyDescent="0.25">
      <c r="A219">
        <v>2191</v>
      </c>
      <c r="B219" t="s">
        <v>55</v>
      </c>
      <c r="C219">
        <v>1002</v>
      </c>
      <c r="D219" t="s">
        <v>457</v>
      </c>
      <c r="E219" s="5">
        <v>1043</v>
      </c>
      <c r="F219" s="5">
        <v>1051</v>
      </c>
    </row>
    <row r="220" spans="1:6" x14ac:dyDescent="0.25">
      <c r="A220">
        <v>2191</v>
      </c>
      <c r="B220" t="s">
        <v>55</v>
      </c>
      <c r="C220">
        <v>998</v>
      </c>
      <c r="D220" t="s">
        <v>458</v>
      </c>
      <c r="E220" s="5">
        <v>368</v>
      </c>
      <c r="F220" s="5">
        <v>368</v>
      </c>
    </row>
    <row r="221" spans="1:6" x14ac:dyDescent="0.25">
      <c r="A221">
        <v>2191</v>
      </c>
      <c r="B221" t="s">
        <v>55</v>
      </c>
      <c r="C221">
        <v>999</v>
      </c>
      <c r="D221" t="s">
        <v>459</v>
      </c>
      <c r="E221" s="5">
        <v>488</v>
      </c>
      <c r="F221" s="5">
        <v>480</v>
      </c>
    </row>
    <row r="222" spans="1:6" x14ac:dyDescent="0.25">
      <c r="A222">
        <v>2191</v>
      </c>
      <c r="B222" t="s">
        <v>55</v>
      </c>
      <c r="C222">
        <v>1001</v>
      </c>
      <c r="D222" t="s">
        <v>460</v>
      </c>
      <c r="E222" s="5">
        <v>744</v>
      </c>
      <c r="F222" s="5">
        <v>748</v>
      </c>
    </row>
    <row r="223" spans="1:6" x14ac:dyDescent="0.25">
      <c r="A223">
        <v>1902</v>
      </c>
      <c r="B223" t="s">
        <v>56</v>
      </c>
      <c r="C223">
        <v>1902</v>
      </c>
      <c r="D223" t="s">
        <v>56</v>
      </c>
      <c r="E223" s="5">
        <v>194</v>
      </c>
      <c r="F223" s="5">
        <v>184</v>
      </c>
    </row>
    <row r="224" spans="1:6" x14ac:dyDescent="0.25">
      <c r="A224">
        <v>1945</v>
      </c>
      <c r="B224" t="s">
        <v>58</v>
      </c>
      <c r="C224">
        <v>163</v>
      </c>
      <c r="D224" t="s">
        <v>461</v>
      </c>
      <c r="E224" s="5">
        <v>366</v>
      </c>
      <c r="F224" s="5">
        <v>372</v>
      </c>
    </row>
    <row r="225" spans="1:6" x14ac:dyDescent="0.25">
      <c r="A225">
        <v>1945</v>
      </c>
      <c r="B225" t="s">
        <v>58</v>
      </c>
      <c r="C225">
        <v>168</v>
      </c>
      <c r="D225" t="s">
        <v>462</v>
      </c>
      <c r="E225" s="5">
        <v>284</v>
      </c>
      <c r="F225" s="5">
        <v>285</v>
      </c>
    </row>
    <row r="226" spans="1:6" x14ac:dyDescent="0.25">
      <c r="A226">
        <v>1945</v>
      </c>
      <c r="B226" t="s">
        <v>58</v>
      </c>
      <c r="C226">
        <v>5200</v>
      </c>
      <c r="D226" t="s">
        <v>463</v>
      </c>
      <c r="E226" s="5">
        <v>1</v>
      </c>
      <c r="F226" s="5">
        <v>1</v>
      </c>
    </row>
    <row r="227" spans="1:6" x14ac:dyDescent="0.25">
      <c r="A227">
        <v>1927</v>
      </c>
      <c r="B227" t="s">
        <v>59</v>
      </c>
      <c r="C227">
        <v>103</v>
      </c>
      <c r="D227" t="s">
        <v>464</v>
      </c>
      <c r="E227" s="9">
        <v>179</v>
      </c>
      <c r="F227" s="5">
        <v>183</v>
      </c>
    </row>
    <row r="228" spans="1:6" x14ac:dyDescent="0.25">
      <c r="A228">
        <v>1927</v>
      </c>
      <c r="B228" t="s">
        <v>59</v>
      </c>
      <c r="C228">
        <v>104</v>
      </c>
      <c r="D228" t="s">
        <v>465</v>
      </c>
      <c r="E228" s="5">
        <v>195</v>
      </c>
      <c r="F228" s="5">
        <v>166</v>
      </c>
    </row>
    <row r="229" spans="1:6" x14ac:dyDescent="0.25">
      <c r="A229">
        <v>1927</v>
      </c>
      <c r="B229" t="s">
        <v>59</v>
      </c>
      <c r="C229">
        <v>1248</v>
      </c>
      <c r="D229" t="s">
        <v>466</v>
      </c>
      <c r="E229" s="5">
        <v>136</v>
      </c>
      <c r="F229" s="5">
        <v>124</v>
      </c>
    </row>
    <row r="230" spans="1:6" x14ac:dyDescent="0.25">
      <c r="A230">
        <v>2006</v>
      </c>
      <c r="B230" t="s">
        <v>60</v>
      </c>
      <c r="C230">
        <v>325</v>
      </c>
      <c r="D230" t="s">
        <v>467</v>
      </c>
      <c r="E230" s="5">
        <v>99</v>
      </c>
      <c r="F230" s="5">
        <v>90</v>
      </c>
    </row>
    <row r="231" spans="1:6" x14ac:dyDescent="0.25">
      <c r="A231">
        <v>2006</v>
      </c>
      <c r="B231" t="s">
        <v>60</v>
      </c>
      <c r="C231">
        <v>326</v>
      </c>
      <c r="D231" t="s">
        <v>468</v>
      </c>
      <c r="E231" s="5">
        <v>35</v>
      </c>
      <c r="F231" s="5">
        <v>39</v>
      </c>
    </row>
    <row r="232" spans="1:6" x14ac:dyDescent="0.25">
      <c r="A232">
        <v>1965</v>
      </c>
      <c r="B232" t="s">
        <v>61</v>
      </c>
      <c r="C232">
        <v>1965</v>
      </c>
      <c r="D232" t="s">
        <v>61</v>
      </c>
      <c r="E232" s="5">
        <v>44</v>
      </c>
      <c r="F232" s="5">
        <v>148</v>
      </c>
    </row>
    <row r="233" spans="1:6" x14ac:dyDescent="0.25">
      <c r="A233">
        <v>1965</v>
      </c>
      <c r="B233" t="s">
        <v>61</v>
      </c>
      <c r="C233">
        <v>3227</v>
      </c>
      <c r="D233" t="s">
        <v>469</v>
      </c>
      <c r="E233" s="5">
        <v>42</v>
      </c>
      <c r="F233" s="5">
        <v>36</v>
      </c>
    </row>
    <row r="234" spans="1:6" x14ac:dyDescent="0.25">
      <c r="A234">
        <v>1965</v>
      </c>
      <c r="B234" t="s">
        <v>61</v>
      </c>
      <c r="C234">
        <v>192</v>
      </c>
      <c r="D234" t="s">
        <v>470</v>
      </c>
      <c r="E234" s="5">
        <v>350</v>
      </c>
      <c r="F234" s="5">
        <v>313</v>
      </c>
    </row>
    <row r="235" spans="1:6" x14ac:dyDescent="0.25">
      <c r="A235">
        <v>1965</v>
      </c>
      <c r="B235" t="s">
        <v>61</v>
      </c>
      <c r="C235">
        <v>3615</v>
      </c>
      <c r="D235" t="s">
        <v>471</v>
      </c>
      <c r="E235" s="5">
        <v>215</v>
      </c>
      <c r="F235" s="5">
        <v>206</v>
      </c>
    </row>
    <row r="236" spans="1:6" x14ac:dyDescent="0.25">
      <c r="A236">
        <v>1965</v>
      </c>
      <c r="B236" t="s">
        <v>61</v>
      </c>
      <c r="C236">
        <v>196</v>
      </c>
      <c r="D236" t="s">
        <v>472</v>
      </c>
      <c r="E236" s="5">
        <v>276</v>
      </c>
      <c r="F236" s="5">
        <v>264</v>
      </c>
    </row>
    <row r="237" spans="1:6" x14ac:dyDescent="0.25">
      <c r="A237">
        <v>1965</v>
      </c>
      <c r="B237" t="s">
        <v>61</v>
      </c>
      <c r="C237">
        <v>5496</v>
      </c>
      <c r="D237" t="s">
        <v>473</v>
      </c>
      <c r="E237" s="5">
        <v>217</v>
      </c>
      <c r="F237" s="5">
        <v>414</v>
      </c>
    </row>
    <row r="238" spans="1:6" x14ac:dyDescent="0.25">
      <c r="A238">
        <v>1965</v>
      </c>
      <c r="B238" t="s">
        <v>61</v>
      </c>
      <c r="C238">
        <v>201</v>
      </c>
      <c r="D238" t="s">
        <v>474</v>
      </c>
      <c r="E238" s="9">
        <v>986</v>
      </c>
      <c r="F238" s="5">
        <v>827</v>
      </c>
    </row>
    <row r="239" spans="1:6" x14ac:dyDescent="0.25">
      <c r="A239">
        <v>1965</v>
      </c>
      <c r="B239" t="s">
        <v>61</v>
      </c>
      <c r="C239">
        <v>197</v>
      </c>
      <c r="D239" t="s">
        <v>475</v>
      </c>
      <c r="E239" s="5">
        <v>479</v>
      </c>
      <c r="F239" s="5">
        <v>453</v>
      </c>
    </row>
    <row r="240" spans="1:6" x14ac:dyDescent="0.25">
      <c r="A240">
        <v>1965</v>
      </c>
      <c r="B240" t="s">
        <v>61</v>
      </c>
      <c r="C240">
        <v>4079</v>
      </c>
      <c r="D240" t="s">
        <v>476</v>
      </c>
      <c r="E240" s="5">
        <v>53</v>
      </c>
      <c r="F240" s="5">
        <v>54</v>
      </c>
    </row>
    <row r="241" spans="1:6" x14ac:dyDescent="0.25">
      <c r="A241">
        <v>1965</v>
      </c>
      <c r="B241" t="s">
        <v>61</v>
      </c>
      <c r="C241">
        <v>199</v>
      </c>
      <c r="D241" t="s">
        <v>477</v>
      </c>
      <c r="E241" s="5">
        <v>360</v>
      </c>
      <c r="F241" s="5">
        <v>309</v>
      </c>
    </row>
    <row r="242" spans="1:6" x14ac:dyDescent="0.25">
      <c r="A242">
        <v>1964</v>
      </c>
      <c r="B242" t="s">
        <v>62</v>
      </c>
      <c r="C242">
        <v>191</v>
      </c>
      <c r="D242" t="s">
        <v>478</v>
      </c>
      <c r="E242" s="5">
        <v>369</v>
      </c>
      <c r="F242" s="5">
        <v>361</v>
      </c>
    </row>
    <row r="243" spans="1:6" x14ac:dyDescent="0.25">
      <c r="A243">
        <v>1964</v>
      </c>
      <c r="B243" t="s">
        <v>62</v>
      </c>
      <c r="C243">
        <v>4025</v>
      </c>
      <c r="D243" t="s">
        <v>479</v>
      </c>
      <c r="E243" s="5">
        <v>351</v>
      </c>
      <c r="F243" s="5">
        <v>338</v>
      </c>
    </row>
    <row r="244" spans="1:6" x14ac:dyDescent="0.25">
      <c r="A244">
        <v>1964</v>
      </c>
      <c r="B244" t="s">
        <v>62</v>
      </c>
      <c r="C244">
        <v>189</v>
      </c>
      <c r="D244" t="s">
        <v>480</v>
      </c>
      <c r="E244" s="5">
        <v>151</v>
      </c>
      <c r="F244" s="9">
        <v>138</v>
      </c>
    </row>
    <row r="245" spans="1:6" x14ac:dyDescent="0.25">
      <c r="A245">
        <v>1964</v>
      </c>
      <c r="B245" t="s">
        <v>62</v>
      </c>
      <c r="C245">
        <v>5498</v>
      </c>
      <c r="D245" t="s">
        <v>481</v>
      </c>
      <c r="E245" s="5">
        <v>131</v>
      </c>
      <c r="F245" s="5">
        <v>109</v>
      </c>
    </row>
    <row r="246" spans="1:6" x14ac:dyDescent="0.25">
      <c r="A246">
        <v>1964</v>
      </c>
      <c r="B246" t="s">
        <v>62</v>
      </c>
      <c r="C246">
        <v>4857</v>
      </c>
      <c r="D246" t="s">
        <v>482</v>
      </c>
      <c r="E246" s="5">
        <v>320</v>
      </c>
      <c r="F246" s="5">
        <v>300</v>
      </c>
    </row>
    <row r="247" spans="1:6" x14ac:dyDescent="0.25">
      <c r="A247">
        <v>2186</v>
      </c>
      <c r="B247" t="s">
        <v>63</v>
      </c>
      <c r="C247">
        <v>4592</v>
      </c>
      <c r="D247" t="s">
        <v>483</v>
      </c>
      <c r="E247" s="9">
        <v>1082</v>
      </c>
      <c r="F247" s="5">
        <v>1036</v>
      </c>
    </row>
    <row r="248" spans="1:6" x14ac:dyDescent="0.25">
      <c r="A248">
        <v>2186</v>
      </c>
      <c r="B248" t="s">
        <v>63</v>
      </c>
      <c r="C248">
        <v>2186</v>
      </c>
      <c r="D248" t="s">
        <v>63</v>
      </c>
      <c r="E248" s="5">
        <v>1</v>
      </c>
      <c r="F248" s="5">
        <v>1</v>
      </c>
    </row>
    <row r="249" spans="1:6" x14ac:dyDescent="0.25">
      <c r="A249">
        <v>1901</v>
      </c>
      <c r="B249" t="s">
        <v>64</v>
      </c>
      <c r="C249">
        <v>27</v>
      </c>
      <c r="D249" t="s">
        <v>484</v>
      </c>
      <c r="E249" s="5">
        <v>353</v>
      </c>
      <c r="F249" s="5">
        <v>376</v>
      </c>
    </row>
    <row r="250" spans="1:6" x14ac:dyDescent="0.25">
      <c r="A250">
        <v>1901</v>
      </c>
      <c r="B250" t="s">
        <v>64</v>
      </c>
      <c r="C250">
        <v>33</v>
      </c>
      <c r="D250" t="s">
        <v>4666</v>
      </c>
      <c r="E250" s="5">
        <v>273</v>
      </c>
      <c r="F250" s="5">
        <v>308</v>
      </c>
    </row>
    <row r="251" spans="1:6" x14ac:dyDescent="0.25">
      <c r="A251">
        <v>1901</v>
      </c>
      <c r="B251" t="s">
        <v>64</v>
      </c>
      <c r="C251">
        <v>28</v>
      </c>
      <c r="D251" t="s">
        <v>485</v>
      </c>
      <c r="E251" s="5">
        <v>439</v>
      </c>
      <c r="F251" s="5">
        <v>525</v>
      </c>
    </row>
    <row r="252" spans="1:6" x14ac:dyDescent="0.25">
      <c r="A252">
        <v>1901</v>
      </c>
      <c r="B252" t="s">
        <v>64</v>
      </c>
      <c r="C252">
        <v>40</v>
      </c>
      <c r="D252" t="s">
        <v>486</v>
      </c>
      <c r="E252" s="5">
        <v>1059</v>
      </c>
      <c r="F252" s="5">
        <v>1205</v>
      </c>
    </row>
    <row r="253" spans="1:6" x14ac:dyDescent="0.25">
      <c r="A253">
        <v>1901</v>
      </c>
      <c r="B253" t="s">
        <v>64</v>
      </c>
      <c r="C253">
        <v>5688</v>
      </c>
      <c r="D253" t="s">
        <v>4629</v>
      </c>
      <c r="E253" s="5" t="s">
        <v>4682</v>
      </c>
      <c r="F253" s="5">
        <v>174</v>
      </c>
    </row>
    <row r="254" spans="1:6" x14ac:dyDescent="0.25">
      <c r="A254">
        <v>1901</v>
      </c>
      <c r="B254" t="s">
        <v>64</v>
      </c>
      <c r="C254">
        <v>1901</v>
      </c>
      <c r="D254" t="s">
        <v>64</v>
      </c>
      <c r="E254" s="5">
        <v>839</v>
      </c>
      <c r="F254" s="5">
        <v>67</v>
      </c>
    </row>
    <row r="255" spans="1:6" x14ac:dyDescent="0.25">
      <c r="A255">
        <v>1901</v>
      </c>
      <c r="B255" t="s">
        <v>64</v>
      </c>
      <c r="C255">
        <v>41</v>
      </c>
      <c r="D255" t="s">
        <v>487</v>
      </c>
      <c r="E255" s="5">
        <v>829</v>
      </c>
      <c r="F255" s="5">
        <v>927</v>
      </c>
    </row>
    <row r="256" spans="1:6" x14ac:dyDescent="0.25">
      <c r="A256">
        <v>1901</v>
      </c>
      <c r="B256" t="s">
        <v>64</v>
      </c>
      <c r="C256">
        <v>1322</v>
      </c>
      <c r="D256" t="s">
        <v>488</v>
      </c>
      <c r="E256" s="5">
        <v>289</v>
      </c>
      <c r="F256" s="5">
        <v>319</v>
      </c>
    </row>
    <row r="257" spans="1:6" x14ac:dyDescent="0.25">
      <c r="A257">
        <v>1901</v>
      </c>
      <c r="B257" t="s">
        <v>64</v>
      </c>
      <c r="C257">
        <v>30</v>
      </c>
      <c r="D257" t="s">
        <v>489</v>
      </c>
      <c r="E257" s="5">
        <v>390</v>
      </c>
      <c r="F257" s="5">
        <v>386</v>
      </c>
    </row>
    <row r="258" spans="1:6" x14ac:dyDescent="0.25">
      <c r="A258">
        <v>1901</v>
      </c>
      <c r="B258" t="s">
        <v>64</v>
      </c>
      <c r="C258">
        <v>4637</v>
      </c>
      <c r="D258" t="s">
        <v>491</v>
      </c>
      <c r="E258" s="5">
        <v>119</v>
      </c>
      <c r="F258" s="5">
        <v>98</v>
      </c>
    </row>
    <row r="259" spans="1:6" x14ac:dyDescent="0.25">
      <c r="A259">
        <v>1901</v>
      </c>
      <c r="B259" t="s">
        <v>64</v>
      </c>
      <c r="C259">
        <v>35</v>
      </c>
      <c r="D259" t="s">
        <v>4668</v>
      </c>
      <c r="E259" s="5">
        <v>295</v>
      </c>
      <c r="F259" s="5">
        <v>268</v>
      </c>
    </row>
    <row r="260" spans="1:6" x14ac:dyDescent="0.25">
      <c r="A260">
        <v>1901</v>
      </c>
      <c r="B260" t="s">
        <v>64</v>
      </c>
      <c r="C260">
        <v>39</v>
      </c>
      <c r="D260" t="s">
        <v>4670</v>
      </c>
      <c r="E260" s="5">
        <v>317</v>
      </c>
      <c r="F260" s="5">
        <v>383</v>
      </c>
    </row>
    <row r="261" spans="1:6" x14ac:dyDescent="0.25">
      <c r="A261">
        <v>1901</v>
      </c>
      <c r="B261" t="s">
        <v>64</v>
      </c>
      <c r="C261">
        <v>36</v>
      </c>
      <c r="D261" t="s">
        <v>493</v>
      </c>
      <c r="E261" s="5">
        <v>318</v>
      </c>
      <c r="F261" s="5">
        <v>328</v>
      </c>
    </row>
    <row r="262" spans="1:6" x14ac:dyDescent="0.25">
      <c r="A262">
        <v>1901</v>
      </c>
      <c r="B262" t="s">
        <v>64</v>
      </c>
      <c r="C262">
        <v>38</v>
      </c>
      <c r="D262" t="s">
        <v>494</v>
      </c>
      <c r="E262" s="5">
        <v>717</v>
      </c>
      <c r="F262" s="5">
        <v>755</v>
      </c>
    </row>
    <row r="263" spans="1:6" x14ac:dyDescent="0.25">
      <c r="A263">
        <v>1901</v>
      </c>
      <c r="B263" t="s">
        <v>64</v>
      </c>
      <c r="C263">
        <v>37</v>
      </c>
      <c r="D263" t="s">
        <v>495</v>
      </c>
      <c r="E263" s="5">
        <v>215</v>
      </c>
      <c r="F263" s="5">
        <v>258</v>
      </c>
    </row>
    <row r="264" spans="1:6" x14ac:dyDescent="0.25">
      <c r="A264">
        <v>1901</v>
      </c>
      <c r="B264" t="s">
        <v>64</v>
      </c>
      <c r="C264">
        <v>1874</v>
      </c>
      <c r="D264" t="s">
        <v>497</v>
      </c>
      <c r="E264" s="5">
        <v>9</v>
      </c>
      <c r="F264" s="5" t="s">
        <v>1</v>
      </c>
    </row>
    <row r="265" spans="1:6" x14ac:dyDescent="0.25">
      <c r="A265">
        <v>2216</v>
      </c>
      <c r="B265" t="s">
        <v>66</v>
      </c>
      <c r="C265">
        <v>3434</v>
      </c>
      <c r="D265" t="s">
        <v>498</v>
      </c>
      <c r="E265" s="5">
        <v>252</v>
      </c>
      <c r="F265" s="5">
        <v>289</v>
      </c>
    </row>
    <row r="266" spans="1:6" x14ac:dyDescent="0.25">
      <c r="A266">
        <v>2086</v>
      </c>
      <c r="B266" t="s">
        <v>67</v>
      </c>
      <c r="C266">
        <v>570</v>
      </c>
      <c r="D266" t="s">
        <v>499</v>
      </c>
      <c r="E266" s="5">
        <v>510</v>
      </c>
      <c r="F266" s="5">
        <v>453</v>
      </c>
    </row>
    <row r="267" spans="1:6" x14ac:dyDescent="0.25">
      <c r="A267">
        <v>2086</v>
      </c>
      <c r="B267" t="s">
        <v>67</v>
      </c>
      <c r="C267">
        <v>572</v>
      </c>
      <c r="D267" t="s">
        <v>500</v>
      </c>
      <c r="E267" s="5">
        <v>349</v>
      </c>
      <c r="F267" s="5">
        <v>365</v>
      </c>
    </row>
    <row r="268" spans="1:6" x14ac:dyDescent="0.25">
      <c r="A268">
        <v>2086</v>
      </c>
      <c r="B268" t="s">
        <v>67</v>
      </c>
      <c r="C268">
        <v>571</v>
      </c>
      <c r="D268" t="s">
        <v>501</v>
      </c>
      <c r="E268" s="5">
        <v>284</v>
      </c>
      <c r="F268" s="5">
        <v>269</v>
      </c>
    </row>
    <row r="269" spans="1:6" x14ac:dyDescent="0.25">
      <c r="A269">
        <v>2086</v>
      </c>
      <c r="B269" t="s">
        <v>67</v>
      </c>
      <c r="C269">
        <v>2086</v>
      </c>
      <c r="D269" t="s">
        <v>67</v>
      </c>
      <c r="E269" s="5">
        <v>9</v>
      </c>
      <c r="F269" s="5">
        <v>7</v>
      </c>
    </row>
    <row r="270" spans="1:6" x14ac:dyDescent="0.25">
      <c r="A270">
        <v>1970</v>
      </c>
      <c r="B270" t="s">
        <v>69</v>
      </c>
      <c r="C270">
        <v>5302</v>
      </c>
      <c r="D270" t="s">
        <v>502</v>
      </c>
      <c r="E270" s="5">
        <v>383</v>
      </c>
      <c r="F270" s="5">
        <v>441</v>
      </c>
    </row>
    <row r="271" spans="1:6" x14ac:dyDescent="0.25">
      <c r="A271">
        <v>1970</v>
      </c>
      <c r="B271" t="s">
        <v>69</v>
      </c>
      <c r="C271">
        <v>265</v>
      </c>
      <c r="D271" t="s">
        <v>503</v>
      </c>
      <c r="E271" s="5">
        <v>14</v>
      </c>
      <c r="F271" s="5">
        <v>4</v>
      </c>
    </row>
    <row r="272" spans="1:6" x14ac:dyDescent="0.25">
      <c r="A272">
        <v>1970</v>
      </c>
      <c r="B272" t="s">
        <v>69</v>
      </c>
      <c r="C272">
        <v>225</v>
      </c>
      <c r="D272" t="s">
        <v>504</v>
      </c>
      <c r="E272" s="5">
        <v>647</v>
      </c>
      <c r="F272" s="5">
        <v>762</v>
      </c>
    </row>
    <row r="273" spans="1:6" x14ac:dyDescent="0.25">
      <c r="A273">
        <v>1970</v>
      </c>
      <c r="B273" t="s">
        <v>69</v>
      </c>
      <c r="C273">
        <v>224</v>
      </c>
      <c r="D273" t="s">
        <v>505</v>
      </c>
      <c r="E273" s="5">
        <v>587</v>
      </c>
      <c r="F273" s="5">
        <v>650</v>
      </c>
    </row>
    <row r="274" spans="1:6" x14ac:dyDescent="0.25">
      <c r="A274">
        <v>1970</v>
      </c>
      <c r="B274" t="s">
        <v>69</v>
      </c>
      <c r="C274">
        <v>1970</v>
      </c>
      <c r="D274" t="s">
        <v>69</v>
      </c>
      <c r="E274" s="5">
        <v>471</v>
      </c>
      <c r="F274" s="5">
        <v>288</v>
      </c>
    </row>
    <row r="275" spans="1:6" x14ac:dyDescent="0.25">
      <c r="A275">
        <v>1970</v>
      </c>
      <c r="B275" t="s">
        <v>69</v>
      </c>
      <c r="C275">
        <v>219</v>
      </c>
      <c r="D275" t="s">
        <v>506</v>
      </c>
      <c r="E275" s="5">
        <v>430</v>
      </c>
      <c r="F275" s="5">
        <v>486</v>
      </c>
    </row>
    <row r="276" spans="1:6" x14ac:dyDescent="0.25">
      <c r="A276">
        <v>1970</v>
      </c>
      <c r="B276" t="s">
        <v>69</v>
      </c>
      <c r="C276">
        <v>222</v>
      </c>
      <c r="D276" t="s">
        <v>507</v>
      </c>
      <c r="E276" s="5">
        <v>19</v>
      </c>
      <c r="F276" s="5">
        <v>24</v>
      </c>
    </row>
    <row r="277" spans="1:6" x14ac:dyDescent="0.25">
      <c r="A277">
        <v>1970</v>
      </c>
      <c r="B277" t="s">
        <v>69</v>
      </c>
      <c r="C277">
        <v>4392</v>
      </c>
      <c r="D277" t="s">
        <v>508</v>
      </c>
      <c r="E277" s="5">
        <v>92</v>
      </c>
      <c r="F277" s="5">
        <v>87</v>
      </c>
    </row>
    <row r="278" spans="1:6" x14ac:dyDescent="0.25">
      <c r="A278">
        <v>1970</v>
      </c>
      <c r="B278" t="s">
        <v>69</v>
      </c>
      <c r="C278">
        <v>223</v>
      </c>
      <c r="D278" t="s">
        <v>509</v>
      </c>
      <c r="E278" s="5">
        <v>210</v>
      </c>
      <c r="F278" s="5">
        <v>211</v>
      </c>
    </row>
    <row r="279" spans="1:6" x14ac:dyDescent="0.25">
      <c r="A279">
        <v>1970</v>
      </c>
      <c r="B279" t="s">
        <v>69</v>
      </c>
      <c r="C279">
        <v>2915</v>
      </c>
      <c r="D279" t="s">
        <v>510</v>
      </c>
      <c r="E279" s="5">
        <v>19</v>
      </c>
      <c r="F279" s="5" t="s">
        <v>1571</v>
      </c>
    </row>
    <row r="280" spans="1:6" x14ac:dyDescent="0.25">
      <c r="A280">
        <v>1970</v>
      </c>
      <c r="B280" t="s">
        <v>69</v>
      </c>
      <c r="C280">
        <v>5489</v>
      </c>
      <c r="D280" t="s">
        <v>511</v>
      </c>
      <c r="E280" s="5">
        <v>188</v>
      </c>
      <c r="F280" s="5">
        <v>263</v>
      </c>
    </row>
    <row r="281" spans="1:6" x14ac:dyDescent="0.25">
      <c r="A281">
        <v>2089</v>
      </c>
      <c r="B281" t="s">
        <v>70</v>
      </c>
      <c r="C281">
        <v>589</v>
      </c>
      <c r="D281" t="s">
        <v>512</v>
      </c>
      <c r="E281" s="9">
        <v>131</v>
      </c>
      <c r="F281" s="5">
        <v>123</v>
      </c>
    </row>
    <row r="282" spans="1:6" x14ac:dyDescent="0.25">
      <c r="A282">
        <v>2089</v>
      </c>
      <c r="B282" t="s">
        <v>70</v>
      </c>
      <c r="C282">
        <v>592</v>
      </c>
      <c r="D282" t="s">
        <v>513</v>
      </c>
      <c r="E282" s="5">
        <v>117</v>
      </c>
      <c r="F282" s="5">
        <v>128</v>
      </c>
    </row>
    <row r="283" spans="1:6" x14ac:dyDescent="0.25">
      <c r="A283">
        <v>2050</v>
      </c>
      <c r="B283" t="s">
        <v>71</v>
      </c>
      <c r="C283">
        <v>425</v>
      </c>
      <c r="D283" t="s">
        <v>514</v>
      </c>
      <c r="E283" s="5">
        <v>277</v>
      </c>
      <c r="F283" s="5">
        <v>279</v>
      </c>
    </row>
    <row r="284" spans="1:6" x14ac:dyDescent="0.25">
      <c r="A284">
        <v>2050</v>
      </c>
      <c r="B284" t="s">
        <v>71</v>
      </c>
      <c r="C284">
        <v>426</v>
      </c>
      <c r="D284" t="s">
        <v>515</v>
      </c>
      <c r="E284" s="5">
        <v>204</v>
      </c>
      <c r="F284" s="5">
        <v>228</v>
      </c>
    </row>
    <row r="285" spans="1:6" x14ac:dyDescent="0.25">
      <c r="A285">
        <v>2050</v>
      </c>
      <c r="B285" t="s">
        <v>71</v>
      </c>
      <c r="C285">
        <v>1295</v>
      </c>
      <c r="D285" t="s">
        <v>516</v>
      </c>
      <c r="E285" s="5">
        <v>165</v>
      </c>
      <c r="F285" s="5">
        <v>167</v>
      </c>
    </row>
    <row r="286" spans="1:6" x14ac:dyDescent="0.25">
      <c r="A286">
        <v>2190</v>
      </c>
      <c r="B286" t="s">
        <v>72</v>
      </c>
      <c r="C286">
        <v>5298</v>
      </c>
      <c r="D286" t="s">
        <v>517</v>
      </c>
      <c r="E286" s="5">
        <v>211</v>
      </c>
      <c r="F286" s="5">
        <v>190</v>
      </c>
    </row>
    <row r="287" spans="1:6" x14ac:dyDescent="0.25">
      <c r="A287">
        <v>2190</v>
      </c>
      <c r="B287" t="s">
        <v>72</v>
      </c>
      <c r="C287">
        <v>995</v>
      </c>
      <c r="D287" t="s">
        <v>518</v>
      </c>
      <c r="E287" s="5">
        <v>876</v>
      </c>
      <c r="F287" s="5">
        <v>892</v>
      </c>
    </row>
    <row r="288" spans="1:6" x14ac:dyDescent="0.25">
      <c r="A288">
        <v>2190</v>
      </c>
      <c r="B288" t="s">
        <v>72</v>
      </c>
      <c r="C288">
        <v>2190</v>
      </c>
      <c r="D288" t="s">
        <v>72</v>
      </c>
      <c r="E288" s="5">
        <v>56</v>
      </c>
      <c r="F288" s="5">
        <v>144</v>
      </c>
    </row>
    <row r="289" spans="1:6" x14ac:dyDescent="0.25">
      <c r="A289">
        <v>2190</v>
      </c>
      <c r="B289" t="s">
        <v>72</v>
      </c>
      <c r="C289">
        <v>994</v>
      </c>
      <c r="D289" t="s">
        <v>519</v>
      </c>
      <c r="E289" s="5">
        <v>633</v>
      </c>
      <c r="F289" s="5">
        <v>574</v>
      </c>
    </row>
    <row r="290" spans="1:6" x14ac:dyDescent="0.25">
      <c r="A290">
        <v>2190</v>
      </c>
      <c r="B290" t="s">
        <v>72</v>
      </c>
      <c r="C290">
        <v>3461</v>
      </c>
      <c r="D290" t="s">
        <v>520</v>
      </c>
      <c r="E290" s="5">
        <v>193</v>
      </c>
      <c r="F290" s="5">
        <v>233</v>
      </c>
    </row>
    <row r="291" spans="1:6" x14ac:dyDescent="0.25">
      <c r="A291">
        <v>2190</v>
      </c>
      <c r="B291" t="s">
        <v>72</v>
      </c>
      <c r="C291">
        <v>989</v>
      </c>
      <c r="D291" t="s">
        <v>521</v>
      </c>
      <c r="E291" s="5">
        <v>323</v>
      </c>
      <c r="F291" s="5">
        <v>326</v>
      </c>
    </row>
    <row r="292" spans="1:6" x14ac:dyDescent="0.25">
      <c r="A292">
        <v>2190</v>
      </c>
      <c r="B292" t="s">
        <v>72</v>
      </c>
      <c r="C292">
        <v>990</v>
      </c>
      <c r="D292" t="s">
        <v>522</v>
      </c>
      <c r="E292" s="5">
        <v>348</v>
      </c>
      <c r="F292" s="5">
        <v>344</v>
      </c>
    </row>
    <row r="293" spans="1:6" x14ac:dyDescent="0.25">
      <c r="A293">
        <v>2190</v>
      </c>
      <c r="B293" t="s">
        <v>72</v>
      </c>
      <c r="C293">
        <v>1260</v>
      </c>
      <c r="D293" t="s">
        <v>523</v>
      </c>
      <c r="E293" s="5">
        <v>15</v>
      </c>
      <c r="F293" s="5">
        <v>15</v>
      </c>
    </row>
    <row r="294" spans="1:6" x14ac:dyDescent="0.25">
      <c r="A294">
        <v>2190</v>
      </c>
      <c r="B294" t="s">
        <v>72</v>
      </c>
      <c r="C294">
        <v>993</v>
      </c>
      <c r="D294" t="s">
        <v>524</v>
      </c>
      <c r="E294" s="5">
        <v>381</v>
      </c>
      <c r="F294" s="5">
        <v>333</v>
      </c>
    </row>
    <row r="295" spans="1:6" x14ac:dyDescent="0.25">
      <c r="A295">
        <v>2187</v>
      </c>
      <c r="B295" t="s">
        <v>73</v>
      </c>
      <c r="C295">
        <v>980</v>
      </c>
      <c r="D295" t="s">
        <v>525</v>
      </c>
      <c r="E295" s="5">
        <v>718</v>
      </c>
      <c r="F295" s="5">
        <v>592</v>
      </c>
    </row>
    <row r="296" spans="1:6" x14ac:dyDescent="0.25">
      <c r="A296">
        <v>2187</v>
      </c>
      <c r="B296" t="s">
        <v>73</v>
      </c>
      <c r="C296">
        <v>3580</v>
      </c>
      <c r="D296" t="s">
        <v>526</v>
      </c>
      <c r="E296" s="5">
        <v>158</v>
      </c>
      <c r="F296" s="5">
        <v>152</v>
      </c>
    </row>
    <row r="297" spans="1:6" x14ac:dyDescent="0.25">
      <c r="A297">
        <v>2187</v>
      </c>
      <c r="B297" t="s">
        <v>73</v>
      </c>
      <c r="C297">
        <v>972</v>
      </c>
      <c r="D297" t="s">
        <v>527</v>
      </c>
      <c r="E297" s="5">
        <v>421</v>
      </c>
      <c r="F297" s="5">
        <v>422</v>
      </c>
    </row>
    <row r="298" spans="1:6" x14ac:dyDescent="0.25">
      <c r="A298">
        <v>2187</v>
      </c>
      <c r="B298" t="s">
        <v>73</v>
      </c>
      <c r="C298">
        <v>983</v>
      </c>
      <c r="D298" t="s">
        <v>528</v>
      </c>
      <c r="E298" s="5">
        <v>2807</v>
      </c>
      <c r="F298" s="5">
        <v>2783</v>
      </c>
    </row>
    <row r="299" spans="1:6" x14ac:dyDescent="0.25">
      <c r="A299">
        <v>2187</v>
      </c>
      <c r="B299" t="s">
        <v>73</v>
      </c>
      <c r="C299">
        <v>2187</v>
      </c>
      <c r="D299" t="s">
        <v>73</v>
      </c>
      <c r="E299" s="5">
        <v>97</v>
      </c>
      <c r="F299" s="5">
        <v>77</v>
      </c>
    </row>
    <row r="300" spans="1:6" x14ac:dyDescent="0.25">
      <c r="A300">
        <v>2187</v>
      </c>
      <c r="B300" t="s">
        <v>73</v>
      </c>
      <c r="C300">
        <v>3525</v>
      </c>
      <c r="D300" t="s">
        <v>529</v>
      </c>
      <c r="E300" s="5">
        <v>377</v>
      </c>
      <c r="F300" s="5">
        <v>350</v>
      </c>
    </row>
    <row r="301" spans="1:6" x14ac:dyDescent="0.25">
      <c r="A301">
        <v>2187</v>
      </c>
      <c r="B301" t="s">
        <v>73</v>
      </c>
      <c r="C301">
        <v>981</v>
      </c>
      <c r="D301" t="s">
        <v>530</v>
      </c>
      <c r="E301" s="5">
        <v>697</v>
      </c>
      <c r="F301" s="5">
        <v>646</v>
      </c>
    </row>
    <row r="302" spans="1:6" x14ac:dyDescent="0.25">
      <c r="A302">
        <v>2187</v>
      </c>
      <c r="B302" t="s">
        <v>73</v>
      </c>
      <c r="C302">
        <v>973</v>
      </c>
      <c r="D302" t="s">
        <v>531</v>
      </c>
      <c r="E302" s="5">
        <v>504</v>
      </c>
      <c r="F302" s="5">
        <v>457</v>
      </c>
    </row>
    <row r="303" spans="1:6" x14ac:dyDescent="0.25">
      <c r="A303">
        <v>2187</v>
      </c>
      <c r="B303" t="s">
        <v>73</v>
      </c>
      <c r="C303">
        <v>974</v>
      </c>
      <c r="D303" t="s">
        <v>532</v>
      </c>
      <c r="E303" s="5">
        <v>478</v>
      </c>
      <c r="F303" s="5">
        <v>464</v>
      </c>
    </row>
    <row r="304" spans="1:6" x14ac:dyDescent="0.25">
      <c r="A304">
        <v>2187</v>
      </c>
      <c r="B304" t="s">
        <v>73</v>
      </c>
      <c r="C304">
        <v>5636</v>
      </c>
      <c r="D304" t="s">
        <v>4685</v>
      </c>
      <c r="E304" s="5">
        <v>0</v>
      </c>
      <c r="F304" s="5">
        <v>3</v>
      </c>
    </row>
    <row r="305" spans="1:6" x14ac:dyDescent="0.25">
      <c r="A305">
        <v>2187</v>
      </c>
      <c r="B305" t="s">
        <v>73</v>
      </c>
      <c r="C305">
        <v>975</v>
      </c>
      <c r="D305" t="s">
        <v>533</v>
      </c>
      <c r="E305" s="5">
        <v>497</v>
      </c>
      <c r="F305" s="5">
        <v>453</v>
      </c>
    </row>
    <row r="306" spans="1:6" x14ac:dyDescent="0.25">
      <c r="A306">
        <v>2187</v>
      </c>
      <c r="B306" t="s">
        <v>73</v>
      </c>
      <c r="C306">
        <v>976</v>
      </c>
      <c r="D306" t="s">
        <v>534</v>
      </c>
      <c r="E306" s="5">
        <v>405</v>
      </c>
      <c r="F306" s="5">
        <v>398</v>
      </c>
    </row>
    <row r="307" spans="1:6" x14ac:dyDescent="0.25">
      <c r="A307">
        <v>2187</v>
      </c>
      <c r="B307" t="s">
        <v>73</v>
      </c>
      <c r="C307">
        <v>977</v>
      </c>
      <c r="D307" t="s">
        <v>535</v>
      </c>
      <c r="E307" s="5">
        <v>472</v>
      </c>
      <c r="F307" s="5">
        <v>435</v>
      </c>
    </row>
    <row r="308" spans="1:6" x14ac:dyDescent="0.25">
      <c r="A308">
        <v>2187</v>
      </c>
      <c r="B308" t="s">
        <v>73</v>
      </c>
      <c r="C308">
        <v>1885</v>
      </c>
      <c r="D308" t="s">
        <v>1220</v>
      </c>
      <c r="E308" s="5" t="s">
        <v>1571</v>
      </c>
      <c r="F308" s="5">
        <v>3</v>
      </c>
    </row>
    <row r="309" spans="1:6" x14ac:dyDescent="0.25">
      <c r="A309">
        <v>2187</v>
      </c>
      <c r="B309" t="s">
        <v>73</v>
      </c>
      <c r="C309">
        <v>4232</v>
      </c>
      <c r="D309" t="s">
        <v>536</v>
      </c>
      <c r="E309" s="5">
        <v>850</v>
      </c>
      <c r="F309" s="9">
        <v>808</v>
      </c>
    </row>
    <row r="310" spans="1:6" x14ac:dyDescent="0.25">
      <c r="A310">
        <v>2187</v>
      </c>
      <c r="B310" t="s">
        <v>73</v>
      </c>
      <c r="C310">
        <v>1671</v>
      </c>
      <c r="D310" t="s">
        <v>339</v>
      </c>
      <c r="E310" s="5">
        <v>7</v>
      </c>
      <c r="F310" s="5">
        <v>2</v>
      </c>
    </row>
    <row r="311" spans="1:6" x14ac:dyDescent="0.25">
      <c r="A311">
        <v>2187</v>
      </c>
      <c r="B311" t="s">
        <v>73</v>
      </c>
      <c r="C311">
        <v>978</v>
      </c>
      <c r="D311" t="s">
        <v>537</v>
      </c>
      <c r="E311" s="5">
        <v>345</v>
      </c>
      <c r="F311" s="5">
        <v>344</v>
      </c>
    </row>
    <row r="312" spans="1:6" x14ac:dyDescent="0.25">
      <c r="A312">
        <v>2187</v>
      </c>
      <c r="B312" t="s">
        <v>73</v>
      </c>
      <c r="C312">
        <v>979</v>
      </c>
      <c r="D312" t="s">
        <v>538</v>
      </c>
      <c r="E312" s="5">
        <v>376</v>
      </c>
      <c r="F312" s="5">
        <v>331</v>
      </c>
    </row>
    <row r="313" spans="1:6" x14ac:dyDescent="0.25">
      <c r="A313">
        <v>2253</v>
      </c>
      <c r="B313" t="s">
        <v>74</v>
      </c>
      <c r="C313">
        <v>1211</v>
      </c>
      <c r="D313" t="s">
        <v>539</v>
      </c>
      <c r="E313" s="5">
        <v>375</v>
      </c>
      <c r="F313" s="5">
        <v>347</v>
      </c>
    </row>
    <row r="314" spans="1:6" x14ac:dyDescent="0.25">
      <c r="A314">
        <v>2253</v>
      </c>
      <c r="B314" t="s">
        <v>74</v>
      </c>
      <c r="C314">
        <v>1212</v>
      </c>
      <c r="D314" t="s">
        <v>540</v>
      </c>
      <c r="E314" s="5">
        <v>325</v>
      </c>
      <c r="F314" s="5">
        <v>327</v>
      </c>
    </row>
    <row r="315" spans="1:6" x14ac:dyDescent="0.25">
      <c r="A315">
        <v>2253</v>
      </c>
      <c r="B315" t="s">
        <v>74</v>
      </c>
      <c r="C315">
        <v>1291</v>
      </c>
      <c r="D315" t="s">
        <v>541</v>
      </c>
      <c r="E315" s="5">
        <v>243</v>
      </c>
      <c r="F315" s="5">
        <v>232</v>
      </c>
    </row>
    <row r="316" spans="1:6" x14ac:dyDescent="0.25">
      <c r="A316">
        <v>2253</v>
      </c>
      <c r="B316" t="s">
        <v>74</v>
      </c>
      <c r="C316">
        <v>2253</v>
      </c>
      <c r="D316" t="s">
        <v>74</v>
      </c>
      <c r="E316" s="5" t="s">
        <v>1571</v>
      </c>
      <c r="F316" s="5">
        <v>2</v>
      </c>
    </row>
    <row r="317" spans="1:6" x14ac:dyDescent="0.25">
      <c r="A317">
        <v>2011</v>
      </c>
      <c r="B317" t="s">
        <v>76</v>
      </c>
      <c r="C317">
        <v>3353</v>
      </c>
      <c r="D317" t="s">
        <v>542</v>
      </c>
      <c r="E317" s="5">
        <v>57</v>
      </c>
      <c r="F317" s="5">
        <v>58</v>
      </c>
    </row>
    <row r="318" spans="1:6" x14ac:dyDescent="0.25">
      <c r="A318">
        <v>2017</v>
      </c>
      <c r="B318" t="s">
        <v>78</v>
      </c>
      <c r="C318">
        <v>348</v>
      </c>
      <c r="D318" t="s">
        <v>543</v>
      </c>
      <c r="E318" s="5">
        <v>3</v>
      </c>
      <c r="F318" s="5">
        <v>8</v>
      </c>
    </row>
    <row r="319" spans="1:6" x14ac:dyDescent="0.25">
      <c r="A319">
        <v>2021</v>
      </c>
      <c r="B319" t="s">
        <v>79</v>
      </c>
      <c r="C319">
        <v>352</v>
      </c>
      <c r="D319" t="s">
        <v>544</v>
      </c>
      <c r="E319" s="5">
        <v>7</v>
      </c>
      <c r="F319" s="5">
        <v>2</v>
      </c>
    </row>
    <row r="320" spans="1:6" x14ac:dyDescent="0.25">
      <c r="A320">
        <v>1993</v>
      </c>
      <c r="B320" t="s">
        <v>80</v>
      </c>
      <c r="C320">
        <v>3348</v>
      </c>
      <c r="D320" t="s">
        <v>545</v>
      </c>
      <c r="E320" s="5">
        <v>206</v>
      </c>
      <c r="F320" s="5">
        <v>218</v>
      </c>
    </row>
    <row r="321" spans="1:6" x14ac:dyDescent="0.25">
      <c r="A321">
        <v>1991</v>
      </c>
      <c r="B321" t="s">
        <v>81</v>
      </c>
      <c r="C321">
        <v>1991</v>
      </c>
      <c r="D321" t="s">
        <v>81</v>
      </c>
      <c r="E321" s="5">
        <v>76</v>
      </c>
      <c r="F321" s="5">
        <v>3</v>
      </c>
    </row>
    <row r="322" spans="1:6" x14ac:dyDescent="0.25">
      <c r="A322">
        <v>1991</v>
      </c>
      <c r="B322" t="s">
        <v>81</v>
      </c>
      <c r="C322">
        <v>269</v>
      </c>
      <c r="D322" t="s">
        <v>546</v>
      </c>
      <c r="E322" s="5">
        <v>370</v>
      </c>
      <c r="F322" s="5">
        <v>376</v>
      </c>
    </row>
    <row r="323" spans="1:6" x14ac:dyDescent="0.25">
      <c r="A323">
        <v>1991</v>
      </c>
      <c r="B323" t="s">
        <v>81</v>
      </c>
      <c r="C323">
        <v>270</v>
      </c>
      <c r="D323" t="s">
        <v>312</v>
      </c>
      <c r="E323" s="5">
        <v>242</v>
      </c>
      <c r="F323" s="5">
        <v>241</v>
      </c>
    </row>
    <row r="324" spans="1:6" x14ac:dyDescent="0.25">
      <c r="A324">
        <v>1991</v>
      </c>
      <c r="B324" t="s">
        <v>81</v>
      </c>
      <c r="C324">
        <v>271</v>
      </c>
      <c r="D324" t="s">
        <v>547</v>
      </c>
      <c r="E324" s="5">
        <v>287</v>
      </c>
      <c r="F324" s="5">
        <v>334</v>
      </c>
    </row>
    <row r="325" spans="1:6" x14ac:dyDescent="0.25">
      <c r="A325">
        <v>1991</v>
      </c>
      <c r="B325" t="s">
        <v>81</v>
      </c>
      <c r="C325">
        <v>272</v>
      </c>
      <c r="D325" t="s">
        <v>548</v>
      </c>
      <c r="E325" s="5">
        <v>275</v>
      </c>
      <c r="F325" s="5">
        <v>272</v>
      </c>
    </row>
    <row r="326" spans="1:6" x14ac:dyDescent="0.25">
      <c r="A326">
        <v>1991</v>
      </c>
      <c r="B326" t="s">
        <v>81</v>
      </c>
      <c r="C326">
        <v>273</v>
      </c>
      <c r="D326" t="s">
        <v>549</v>
      </c>
      <c r="E326" s="5">
        <v>373</v>
      </c>
      <c r="F326" s="5">
        <v>370</v>
      </c>
    </row>
    <row r="327" spans="1:6" x14ac:dyDescent="0.25">
      <c r="A327">
        <v>1991</v>
      </c>
      <c r="B327" t="s">
        <v>81</v>
      </c>
      <c r="C327">
        <v>278</v>
      </c>
      <c r="D327" t="s">
        <v>550</v>
      </c>
      <c r="E327" s="5">
        <v>695</v>
      </c>
      <c r="F327" s="5">
        <v>655</v>
      </c>
    </row>
    <row r="328" spans="1:6" x14ac:dyDescent="0.25">
      <c r="A328">
        <v>1991</v>
      </c>
      <c r="B328" t="s">
        <v>81</v>
      </c>
      <c r="C328">
        <v>279</v>
      </c>
      <c r="D328" t="s">
        <v>551</v>
      </c>
      <c r="E328" s="5">
        <v>618</v>
      </c>
      <c r="F328" s="5">
        <v>609</v>
      </c>
    </row>
    <row r="329" spans="1:6" x14ac:dyDescent="0.25">
      <c r="A329">
        <v>1991</v>
      </c>
      <c r="B329" t="s">
        <v>81</v>
      </c>
      <c r="C329">
        <v>274</v>
      </c>
      <c r="D329" t="s">
        <v>552</v>
      </c>
      <c r="E329" s="5">
        <v>284</v>
      </c>
      <c r="F329" s="5">
        <v>300</v>
      </c>
    </row>
    <row r="330" spans="1:6" x14ac:dyDescent="0.25">
      <c r="A330">
        <v>1991</v>
      </c>
      <c r="B330" t="s">
        <v>81</v>
      </c>
      <c r="C330">
        <v>4391</v>
      </c>
      <c r="D330" t="s">
        <v>553</v>
      </c>
      <c r="E330" s="5">
        <v>184</v>
      </c>
      <c r="F330" s="5">
        <v>188</v>
      </c>
    </row>
    <row r="331" spans="1:6" x14ac:dyDescent="0.25">
      <c r="A331">
        <v>1991</v>
      </c>
      <c r="B331" t="s">
        <v>81</v>
      </c>
      <c r="C331">
        <v>4511</v>
      </c>
      <c r="D331" t="s">
        <v>554</v>
      </c>
      <c r="E331" s="5">
        <v>5</v>
      </c>
      <c r="F331" s="5">
        <v>4</v>
      </c>
    </row>
    <row r="332" spans="1:6" x14ac:dyDescent="0.25">
      <c r="A332">
        <v>1991</v>
      </c>
      <c r="B332" t="s">
        <v>81</v>
      </c>
      <c r="C332">
        <v>5398</v>
      </c>
      <c r="D332" t="s">
        <v>555</v>
      </c>
      <c r="E332" s="5">
        <v>38</v>
      </c>
      <c r="F332" s="5" t="s">
        <v>1571</v>
      </c>
    </row>
    <row r="333" spans="1:6" x14ac:dyDescent="0.25">
      <c r="A333">
        <v>1991</v>
      </c>
      <c r="B333" t="s">
        <v>81</v>
      </c>
      <c r="C333">
        <v>280</v>
      </c>
      <c r="D333" t="s">
        <v>556</v>
      </c>
      <c r="E333" s="5">
        <v>1558</v>
      </c>
      <c r="F333" s="5">
        <v>1655</v>
      </c>
    </row>
    <row r="334" spans="1:6" x14ac:dyDescent="0.25">
      <c r="A334">
        <v>1991</v>
      </c>
      <c r="B334" t="s">
        <v>81</v>
      </c>
      <c r="C334">
        <v>5670</v>
      </c>
      <c r="D334" t="s">
        <v>4630</v>
      </c>
      <c r="E334" s="5" t="s">
        <v>4682</v>
      </c>
      <c r="F334" s="5">
        <v>118</v>
      </c>
    </row>
    <row r="335" spans="1:6" x14ac:dyDescent="0.25">
      <c r="A335">
        <v>1991</v>
      </c>
      <c r="B335" t="s">
        <v>81</v>
      </c>
      <c r="C335">
        <v>276</v>
      </c>
      <c r="D335" t="s">
        <v>557</v>
      </c>
      <c r="E335" s="5">
        <v>256</v>
      </c>
      <c r="F335" s="5">
        <v>236</v>
      </c>
    </row>
    <row r="336" spans="1:6" x14ac:dyDescent="0.25">
      <c r="A336">
        <v>1991</v>
      </c>
      <c r="B336" t="s">
        <v>81</v>
      </c>
      <c r="C336">
        <v>277</v>
      </c>
      <c r="D336" t="s">
        <v>558</v>
      </c>
      <c r="E336" s="5">
        <v>320</v>
      </c>
      <c r="F336" s="5">
        <v>317</v>
      </c>
    </row>
    <row r="337" spans="1:6" x14ac:dyDescent="0.25">
      <c r="A337">
        <v>1980</v>
      </c>
      <c r="B337" t="s">
        <v>82</v>
      </c>
      <c r="C337">
        <v>5644</v>
      </c>
      <c r="D337" t="s">
        <v>4686</v>
      </c>
      <c r="E337" s="5" t="s">
        <v>1571</v>
      </c>
      <c r="F337" s="5">
        <v>17</v>
      </c>
    </row>
    <row r="338" spans="1:6" x14ac:dyDescent="0.25">
      <c r="A338">
        <v>1980</v>
      </c>
      <c r="B338" t="s">
        <v>82</v>
      </c>
      <c r="C338">
        <v>1250</v>
      </c>
      <c r="D338" t="s">
        <v>559</v>
      </c>
      <c r="E338" s="5">
        <v>14</v>
      </c>
      <c r="F338" s="5" t="s">
        <v>1571</v>
      </c>
    </row>
    <row r="339" spans="1:6" x14ac:dyDescent="0.25">
      <c r="A339">
        <v>2019</v>
      </c>
      <c r="B339" t="s">
        <v>83</v>
      </c>
      <c r="C339">
        <v>350</v>
      </c>
      <c r="D339" t="s">
        <v>560</v>
      </c>
      <c r="E339" s="5">
        <v>8</v>
      </c>
      <c r="F339" s="5">
        <v>15</v>
      </c>
    </row>
    <row r="340" spans="1:6" x14ac:dyDescent="0.25">
      <c r="A340">
        <v>2229</v>
      </c>
      <c r="B340" t="s">
        <v>85</v>
      </c>
      <c r="C340">
        <v>3402</v>
      </c>
      <c r="D340" t="s">
        <v>561</v>
      </c>
      <c r="E340" s="5">
        <v>345</v>
      </c>
      <c r="F340" s="5">
        <v>356</v>
      </c>
    </row>
    <row r="341" spans="1:6" x14ac:dyDescent="0.25">
      <c r="A341">
        <v>2043</v>
      </c>
      <c r="B341" t="s">
        <v>86</v>
      </c>
      <c r="C341">
        <v>5251</v>
      </c>
      <c r="D341" t="s">
        <v>562</v>
      </c>
      <c r="E341" s="5">
        <v>331</v>
      </c>
      <c r="F341" s="5">
        <v>329</v>
      </c>
    </row>
    <row r="342" spans="1:6" x14ac:dyDescent="0.25">
      <c r="A342">
        <v>2043</v>
      </c>
      <c r="B342" t="s">
        <v>86</v>
      </c>
      <c r="C342">
        <v>397</v>
      </c>
      <c r="D342" t="s">
        <v>563</v>
      </c>
      <c r="E342" s="5">
        <v>1013</v>
      </c>
      <c r="F342" s="5">
        <v>1031</v>
      </c>
    </row>
    <row r="343" spans="1:6" x14ac:dyDescent="0.25">
      <c r="A343">
        <v>2043</v>
      </c>
      <c r="B343" t="s">
        <v>86</v>
      </c>
      <c r="C343">
        <v>396</v>
      </c>
      <c r="D343" t="s">
        <v>564</v>
      </c>
      <c r="E343" s="5">
        <v>405</v>
      </c>
      <c r="F343" s="5">
        <v>424</v>
      </c>
    </row>
    <row r="344" spans="1:6" x14ac:dyDescent="0.25">
      <c r="A344">
        <v>2043</v>
      </c>
      <c r="B344" t="s">
        <v>86</v>
      </c>
      <c r="C344">
        <v>2043</v>
      </c>
      <c r="D344" t="s">
        <v>86</v>
      </c>
      <c r="E344" s="9">
        <v>65</v>
      </c>
      <c r="F344" s="5">
        <v>88</v>
      </c>
    </row>
    <row r="345" spans="1:6" x14ac:dyDescent="0.25">
      <c r="A345">
        <v>2043</v>
      </c>
      <c r="B345" t="s">
        <v>86</v>
      </c>
      <c r="C345">
        <v>4020</v>
      </c>
      <c r="D345" t="s">
        <v>565</v>
      </c>
      <c r="E345" s="5">
        <v>249</v>
      </c>
      <c r="F345" s="5">
        <v>264</v>
      </c>
    </row>
    <row r="346" spans="1:6" x14ac:dyDescent="0.25">
      <c r="A346">
        <v>2043</v>
      </c>
      <c r="B346" t="s">
        <v>86</v>
      </c>
      <c r="C346">
        <v>390</v>
      </c>
      <c r="D346" t="s">
        <v>566</v>
      </c>
      <c r="E346" s="5">
        <v>374</v>
      </c>
      <c r="F346" s="5">
        <v>383</v>
      </c>
    </row>
    <row r="347" spans="1:6" x14ac:dyDescent="0.25">
      <c r="A347">
        <v>2043</v>
      </c>
      <c r="B347" t="s">
        <v>86</v>
      </c>
      <c r="C347">
        <v>5572</v>
      </c>
      <c r="D347" t="s">
        <v>567</v>
      </c>
      <c r="E347" s="5">
        <v>29</v>
      </c>
      <c r="F347" s="5">
        <v>98</v>
      </c>
    </row>
    <row r="348" spans="1:6" x14ac:dyDescent="0.25">
      <c r="A348">
        <v>2043</v>
      </c>
      <c r="B348" t="s">
        <v>86</v>
      </c>
      <c r="C348">
        <v>3147</v>
      </c>
      <c r="D348" t="s">
        <v>568</v>
      </c>
      <c r="E348" s="5">
        <v>45</v>
      </c>
      <c r="F348" s="5">
        <v>43</v>
      </c>
    </row>
    <row r="349" spans="1:6" x14ac:dyDescent="0.25">
      <c r="A349">
        <v>2043</v>
      </c>
      <c r="B349" t="s">
        <v>86</v>
      </c>
      <c r="C349">
        <v>393</v>
      </c>
      <c r="D349" t="s">
        <v>569</v>
      </c>
      <c r="E349" s="5">
        <v>237</v>
      </c>
      <c r="F349" s="5">
        <v>232</v>
      </c>
    </row>
    <row r="350" spans="1:6" x14ac:dyDescent="0.25">
      <c r="A350">
        <v>2043</v>
      </c>
      <c r="B350" t="s">
        <v>86</v>
      </c>
      <c r="C350">
        <v>394</v>
      </c>
      <c r="D350" t="s">
        <v>570</v>
      </c>
      <c r="E350" s="5">
        <v>747</v>
      </c>
      <c r="F350" s="5">
        <v>762</v>
      </c>
    </row>
    <row r="351" spans="1:6" x14ac:dyDescent="0.25">
      <c r="A351">
        <v>2043</v>
      </c>
      <c r="B351" t="s">
        <v>86</v>
      </c>
      <c r="C351">
        <v>4378</v>
      </c>
      <c r="D351" t="s">
        <v>571</v>
      </c>
      <c r="E351" s="5">
        <v>151</v>
      </c>
      <c r="F351" s="5">
        <v>196</v>
      </c>
    </row>
    <row r="352" spans="1:6" x14ac:dyDescent="0.25">
      <c r="A352">
        <v>2043</v>
      </c>
      <c r="B352" t="s">
        <v>86</v>
      </c>
      <c r="C352">
        <v>4021</v>
      </c>
      <c r="D352" t="s">
        <v>572</v>
      </c>
      <c r="E352" s="5">
        <v>352</v>
      </c>
      <c r="F352" s="5">
        <v>354</v>
      </c>
    </row>
    <row r="353" spans="1:6" x14ac:dyDescent="0.25">
      <c r="A353">
        <v>2203</v>
      </c>
      <c r="B353" t="s">
        <v>87</v>
      </c>
      <c r="C353">
        <v>3433</v>
      </c>
      <c r="D353" t="s">
        <v>573</v>
      </c>
      <c r="E353" s="5">
        <v>290</v>
      </c>
      <c r="F353" s="5">
        <v>302</v>
      </c>
    </row>
    <row r="354" spans="1:6" x14ac:dyDescent="0.25">
      <c r="A354">
        <v>2217</v>
      </c>
      <c r="B354" t="s">
        <v>88</v>
      </c>
      <c r="C354">
        <v>1083</v>
      </c>
      <c r="D354" t="s">
        <v>574</v>
      </c>
      <c r="E354" s="5">
        <v>184</v>
      </c>
      <c r="F354" s="5">
        <v>178</v>
      </c>
    </row>
    <row r="355" spans="1:6" x14ac:dyDescent="0.25">
      <c r="A355">
        <v>2217</v>
      </c>
      <c r="B355" t="s">
        <v>88</v>
      </c>
      <c r="C355">
        <v>1082</v>
      </c>
      <c r="D355" t="s">
        <v>575</v>
      </c>
      <c r="E355" s="5">
        <v>224</v>
      </c>
      <c r="F355" s="5">
        <v>234</v>
      </c>
    </row>
    <row r="356" spans="1:6" x14ac:dyDescent="0.25">
      <c r="A356">
        <v>1998</v>
      </c>
      <c r="B356" t="s">
        <v>89</v>
      </c>
      <c r="C356">
        <v>302</v>
      </c>
      <c r="D356" t="s">
        <v>576</v>
      </c>
      <c r="E356" s="5">
        <v>226</v>
      </c>
      <c r="F356" s="5">
        <v>224</v>
      </c>
    </row>
    <row r="357" spans="1:6" x14ac:dyDescent="0.25">
      <c r="A357">
        <v>2221</v>
      </c>
      <c r="B357" t="s">
        <v>91</v>
      </c>
      <c r="C357">
        <v>1090</v>
      </c>
      <c r="D357" t="s">
        <v>577</v>
      </c>
      <c r="E357" s="5">
        <v>179</v>
      </c>
      <c r="F357" s="5">
        <v>202</v>
      </c>
    </row>
    <row r="358" spans="1:6" x14ac:dyDescent="0.25">
      <c r="A358">
        <v>2221</v>
      </c>
      <c r="B358" t="s">
        <v>91</v>
      </c>
      <c r="C358">
        <v>1091</v>
      </c>
      <c r="D358" t="s">
        <v>578</v>
      </c>
      <c r="E358" s="5">
        <v>194</v>
      </c>
      <c r="F358" s="5">
        <v>201</v>
      </c>
    </row>
    <row r="359" spans="1:6" x14ac:dyDescent="0.25">
      <c r="A359">
        <v>1930</v>
      </c>
      <c r="B359" t="s">
        <v>92</v>
      </c>
      <c r="C359">
        <v>131</v>
      </c>
      <c r="D359" t="s">
        <v>579</v>
      </c>
      <c r="E359" s="5">
        <v>397</v>
      </c>
      <c r="F359" s="5">
        <v>400</v>
      </c>
    </row>
    <row r="360" spans="1:6" x14ac:dyDescent="0.25">
      <c r="A360">
        <v>1930</v>
      </c>
      <c r="B360" t="s">
        <v>92</v>
      </c>
      <c r="C360">
        <v>135</v>
      </c>
      <c r="D360" t="s">
        <v>580</v>
      </c>
      <c r="E360" s="5">
        <v>493</v>
      </c>
      <c r="F360" s="5">
        <v>510</v>
      </c>
    </row>
    <row r="361" spans="1:6" x14ac:dyDescent="0.25">
      <c r="A361">
        <v>1930</v>
      </c>
      <c r="B361" t="s">
        <v>92</v>
      </c>
      <c r="C361">
        <v>134</v>
      </c>
      <c r="D361" t="s">
        <v>581</v>
      </c>
      <c r="E361" s="5">
        <v>411</v>
      </c>
      <c r="F361" s="9">
        <v>399</v>
      </c>
    </row>
    <row r="362" spans="1:6" x14ac:dyDescent="0.25">
      <c r="A362">
        <v>1930</v>
      </c>
      <c r="B362" t="s">
        <v>92</v>
      </c>
      <c r="C362">
        <v>1930</v>
      </c>
      <c r="D362" t="s">
        <v>92</v>
      </c>
      <c r="E362" s="5">
        <v>15</v>
      </c>
      <c r="F362" s="5" t="s">
        <v>1571</v>
      </c>
    </row>
    <row r="363" spans="1:6" x14ac:dyDescent="0.25">
      <c r="A363">
        <v>1930</v>
      </c>
      <c r="B363" t="s">
        <v>92</v>
      </c>
      <c r="C363">
        <v>132</v>
      </c>
      <c r="D363" t="s">
        <v>582</v>
      </c>
      <c r="E363" s="5">
        <v>434</v>
      </c>
      <c r="F363" s="5">
        <v>415</v>
      </c>
    </row>
    <row r="364" spans="1:6" x14ac:dyDescent="0.25">
      <c r="A364">
        <v>1930</v>
      </c>
      <c r="B364" t="s">
        <v>92</v>
      </c>
      <c r="C364">
        <v>4670</v>
      </c>
      <c r="D364" t="s">
        <v>584</v>
      </c>
      <c r="E364" s="5">
        <v>1434</v>
      </c>
      <c r="F364" s="5">
        <v>1297</v>
      </c>
    </row>
    <row r="365" spans="1:6" x14ac:dyDescent="0.25">
      <c r="A365">
        <v>2082</v>
      </c>
      <c r="B365" t="s">
        <v>93</v>
      </c>
      <c r="C365">
        <v>503</v>
      </c>
      <c r="D365" t="s">
        <v>484</v>
      </c>
      <c r="E365" s="5">
        <v>427</v>
      </c>
      <c r="F365" s="5">
        <v>409</v>
      </c>
    </row>
    <row r="366" spans="1:6" x14ac:dyDescent="0.25">
      <c r="A366">
        <v>2082</v>
      </c>
      <c r="B366" t="s">
        <v>93</v>
      </c>
      <c r="C366">
        <v>4554</v>
      </c>
      <c r="D366" t="s">
        <v>585</v>
      </c>
      <c r="E366" s="5">
        <v>443</v>
      </c>
      <c r="F366" s="5">
        <v>427</v>
      </c>
    </row>
    <row r="367" spans="1:6" x14ac:dyDescent="0.25">
      <c r="A367">
        <v>2082</v>
      </c>
      <c r="B367" t="s">
        <v>93</v>
      </c>
      <c r="C367">
        <v>504</v>
      </c>
      <c r="D367" t="s">
        <v>586</v>
      </c>
      <c r="E367" s="5">
        <v>444</v>
      </c>
      <c r="F367" s="5">
        <v>439</v>
      </c>
    </row>
    <row r="368" spans="1:6" x14ac:dyDescent="0.25">
      <c r="A368">
        <v>2082</v>
      </c>
      <c r="B368" t="s">
        <v>93</v>
      </c>
      <c r="C368">
        <v>4717</v>
      </c>
      <c r="D368" t="s">
        <v>391</v>
      </c>
      <c r="E368" s="5">
        <v>17</v>
      </c>
      <c r="F368" s="5">
        <v>12</v>
      </c>
    </row>
    <row r="369" spans="1:6" x14ac:dyDescent="0.25">
      <c r="A369">
        <v>2082</v>
      </c>
      <c r="B369" t="s">
        <v>93</v>
      </c>
      <c r="C369">
        <v>1241</v>
      </c>
      <c r="D369" t="s">
        <v>587</v>
      </c>
      <c r="E369" s="5">
        <v>462</v>
      </c>
      <c r="F369" s="5">
        <v>449</v>
      </c>
    </row>
    <row r="370" spans="1:6" x14ac:dyDescent="0.25">
      <c r="A370">
        <v>2082</v>
      </c>
      <c r="B370" t="s">
        <v>93</v>
      </c>
      <c r="C370">
        <v>506</v>
      </c>
      <c r="D370" t="s">
        <v>588</v>
      </c>
      <c r="E370" s="5">
        <v>482</v>
      </c>
      <c r="F370" s="5">
        <v>480</v>
      </c>
    </row>
    <row r="371" spans="1:6" x14ac:dyDescent="0.25">
      <c r="A371">
        <v>2082</v>
      </c>
      <c r="B371" t="s">
        <v>93</v>
      </c>
      <c r="C371">
        <v>4739</v>
      </c>
      <c r="D371" t="s">
        <v>589</v>
      </c>
      <c r="E371" s="5">
        <v>324</v>
      </c>
      <c r="F371" s="5">
        <v>282</v>
      </c>
    </row>
    <row r="372" spans="1:6" x14ac:dyDescent="0.25">
      <c r="A372">
        <v>2082</v>
      </c>
      <c r="B372" t="s">
        <v>93</v>
      </c>
      <c r="C372">
        <v>4146</v>
      </c>
      <c r="D372" t="s">
        <v>590</v>
      </c>
      <c r="E372" s="5">
        <v>393</v>
      </c>
      <c r="F372" s="5">
        <v>339</v>
      </c>
    </row>
    <row r="373" spans="1:6" x14ac:dyDescent="0.25">
      <c r="A373">
        <v>2082</v>
      </c>
      <c r="B373" t="s">
        <v>93</v>
      </c>
      <c r="C373">
        <v>1240</v>
      </c>
      <c r="D373" t="s">
        <v>591</v>
      </c>
      <c r="E373" s="5">
        <v>347</v>
      </c>
      <c r="F373" s="5">
        <v>337</v>
      </c>
    </row>
    <row r="374" spans="1:6" x14ac:dyDescent="0.25">
      <c r="A374">
        <v>2082</v>
      </c>
      <c r="B374" t="s">
        <v>93</v>
      </c>
      <c r="C374">
        <v>5408</v>
      </c>
      <c r="D374" t="s">
        <v>592</v>
      </c>
      <c r="E374" s="5">
        <v>88</v>
      </c>
      <c r="F374" s="5">
        <v>115</v>
      </c>
    </row>
    <row r="375" spans="1:6" x14ac:dyDescent="0.25">
      <c r="A375">
        <v>2082</v>
      </c>
      <c r="B375" t="s">
        <v>93</v>
      </c>
      <c r="C375">
        <v>540</v>
      </c>
      <c r="D375" t="s">
        <v>593</v>
      </c>
      <c r="E375" s="5">
        <v>1116</v>
      </c>
      <c r="F375" s="9">
        <v>1116</v>
      </c>
    </row>
    <row r="376" spans="1:6" x14ac:dyDescent="0.25">
      <c r="A376">
        <v>2082</v>
      </c>
      <c r="B376" t="s">
        <v>93</v>
      </c>
      <c r="C376">
        <v>507</v>
      </c>
      <c r="D376" t="s">
        <v>594</v>
      </c>
      <c r="E376" s="5">
        <v>220</v>
      </c>
      <c r="F376" s="5">
        <v>220</v>
      </c>
    </row>
    <row r="377" spans="1:6" x14ac:dyDescent="0.25">
      <c r="A377">
        <v>2082</v>
      </c>
      <c r="B377" t="s">
        <v>93</v>
      </c>
      <c r="C377">
        <v>1774</v>
      </c>
      <c r="D377" t="s">
        <v>596</v>
      </c>
      <c r="E377" s="5">
        <v>374</v>
      </c>
      <c r="F377" s="5">
        <v>404</v>
      </c>
    </row>
    <row r="378" spans="1:6" x14ac:dyDescent="0.25">
      <c r="A378">
        <v>2082</v>
      </c>
      <c r="B378" t="s">
        <v>93</v>
      </c>
      <c r="C378">
        <v>510</v>
      </c>
      <c r="D378" t="s">
        <v>597</v>
      </c>
      <c r="E378" s="5">
        <v>264</v>
      </c>
      <c r="F378" s="5">
        <v>310</v>
      </c>
    </row>
    <row r="379" spans="1:6" x14ac:dyDescent="0.25">
      <c r="A379">
        <v>2082</v>
      </c>
      <c r="B379" t="s">
        <v>93</v>
      </c>
      <c r="C379">
        <v>537</v>
      </c>
      <c r="D379" t="s">
        <v>598</v>
      </c>
      <c r="E379" s="5">
        <v>76</v>
      </c>
      <c r="F379" s="5">
        <v>44</v>
      </c>
    </row>
    <row r="380" spans="1:6" x14ac:dyDescent="0.25">
      <c r="A380">
        <v>2082</v>
      </c>
      <c r="B380" t="s">
        <v>93</v>
      </c>
      <c r="C380">
        <v>2082</v>
      </c>
      <c r="D380" t="s">
        <v>93</v>
      </c>
      <c r="E380" s="5">
        <v>181</v>
      </c>
      <c r="F380" s="5">
        <v>150</v>
      </c>
    </row>
    <row r="381" spans="1:6" x14ac:dyDescent="0.25">
      <c r="A381">
        <v>2082</v>
      </c>
      <c r="B381" t="s">
        <v>93</v>
      </c>
      <c r="C381">
        <v>1339</v>
      </c>
      <c r="D381" t="s">
        <v>599</v>
      </c>
      <c r="E381" s="5">
        <v>123</v>
      </c>
      <c r="F381" s="5">
        <v>111</v>
      </c>
    </row>
    <row r="382" spans="1:6" x14ac:dyDescent="0.25">
      <c r="A382">
        <v>2082</v>
      </c>
      <c r="B382" t="s">
        <v>93</v>
      </c>
      <c r="C382">
        <v>513</v>
      </c>
      <c r="D382" t="s">
        <v>600</v>
      </c>
      <c r="E382" s="5">
        <v>511</v>
      </c>
      <c r="F382" s="5">
        <v>575</v>
      </c>
    </row>
    <row r="383" spans="1:6" x14ac:dyDescent="0.25">
      <c r="A383">
        <v>2082</v>
      </c>
      <c r="B383" t="s">
        <v>93</v>
      </c>
      <c r="C383">
        <v>4157</v>
      </c>
      <c r="D383" t="s">
        <v>601</v>
      </c>
      <c r="E383" s="5">
        <v>486</v>
      </c>
      <c r="F383" s="5">
        <v>473</v>
      </c>
    </row>
    <row r="384" spans="1:6" x14ac:dyDescent="0.25">
      <c r="A384">
        <v>2082</v>
      </c>
      <c r="B384" t="s">
        <v>93</v>
      </c>
      <c r="C384">
        <v>515</v>
      </c>
      <c r="D384" t="s">
        <v>602</v>
      </c>
      <c r="E384" s="5">
        <v>487</v>
      </c>
      <c r="F384" s="5">
        <v>494</v>
      </c>
    </row>
    <row r="385" spans="1:6" x14ac:dyDescent="0.25">
      <c r="A385">
        <v>2082</v>
      </c>
      <c r="B385" t="s">
        <v>93</v>
      </c>
      <c r="C385">
        <v>1792</v>
      </c>
      <c r="D385" t="s">
        <v>396</v>
      </c>
      <c r="E385" s="5">
        <v>1</v>
      </c>
      <c r="F385" s="5">
        <v>2</v>
      </c>
    </row>
    <row r="386" spans="1:6" x14ac:dyDescent="0.25">
      <c r="A386">
        <v>2082</v>
      </c>
      <c r="B386" t="s">
        <v>93</v>
      </c>
      <c r="C386">
        <v>518</v>
      </c>
      <c r="D386" t="s">
        <v>603</v>
      </c>
      <c r="E386" s="5">
        <v>440</v>
      </c>
      <c r="F386" s="5">
        <v>412</v>
      </c>
    </row>
    <row r="387" spans="1:6" x14ac:dyDescent="0.25">
      <c r="A387">
        <v>2082</v>
      </c>
      <c r="B387" t="s">
        <v>93</v>
      </c>
      <c r="C387">
        <v>519</v>
      </c>
      <c r="D387" t="s">
        <v>604</v>
      </c>
      <c r="E387" s="5">
        <v>370</v>
      </c>
      <c r="F387" s="5">
        <v>337</v>
      </c>
    </row>
    <row r="388" spans="1:6" x14ac:dyDescent="0.25">
      <c r="A388">
        <v>2082</v>
      </c>
      <c r="B388" t="s">
        <v>93</v>
      </c>
      <c r="C388">
        <v>3545</v>
      </c>
      <c r="D388" t="s">
        <v>398</v>
      </c>
      <c r="E388" s="5">
        <v>3</v>
      </c>
      <c r="F388" s="5">
        <v>1</v>
      </c>
    </row>
    <row r="389" spans="1:6" x14ac:dyDescent="0.25">
      <c r="A389">
        <v>2082</v>
      </c>
      <c r="B389" t="s">
        <v>93</v>
      </c>
      <c r="C389">
        <v>1532</v>
      </c>
      <c r="D389" t="s">
        <v>399</v>
      </c>
      <c r="E389" s="5">
        <v>7</v>
      </c>
      <c r="F389" s="5">
        <v>8</v>
      </c>
    </row>
    <row r="390" spans="1:6" x14ac:dyDescent="0.25">
      <c r="A390">
        <v>2082</v>
      </c>
      <c r="B390" t="s">
        <v>93</v>
      </c>
      <c r="C390">
        <v>520</v>
      </c>
      <c r="D390" t="s">
        <v>605</v>
      </c>
      <c r="E390" s="5">
        <v>409</v>
      </c>
      <c r="F390" s="5">
        <v>432</v>
      </c>
    </row>
    <row r="391" spans="1:6" x14ac:dyDescent="0.25">
      <c r="A391">
        <v>2082</v>
      </c>
      <c r="B391" t="s">
        <v>93</v>
      </c>
      <c r="C391">
        <v>522</v>
      </c>
      <c r="D391" t="s">
        <v>606</v>
      </c>
      <c r="E391" s="5">
        <v>302</v>
      </c>
      <c r="F391" s="5">
        <v>331</v>
      </c>
    </row>
    <row r="392" spans="1:6" x14ac:dyDescent="0.25">
      <c r="A392">
        <v>2082</v>
      </c>
      <c r="B392" t="s">
        <v>93</v>
      </c>
      <c r="C392">
        <v>524</v>
      </c>
      <c r="D392" t="s">
        <v>607</v>
      </c>
      <c r="E392" s="5">
        <v>591</v>
      </c>
      <c r="F392" s="5">
        <v>548</v>
      </c>
    </row>
    <row r="393" spans="1:6" x14ac:dyDescent="0.25">
      <c r="A393">
        <v>2082</v>
      </c>
      <c r="B393" t="s">
        <v>93</v>
      </c>
      <c r="C393">
        <v>4041</v>
      </c>
      <c r="D393" t="s">
        <v>608</v>
      </c>
      <c r="E393" s="5">
        <v>115</v>
      </c>
      <c r="F393" s="5">
        <v>96</v>
      </c>
    </row>
    <row r="394" spans="1:6" x14ac:dyDescent="0.25">
      <c r="A394">
        <v>2082</v>
      </c>
      <c r="B394" t="s">
        <v>93</v>
      </c>
      <c r="C394">
        <v>1786</v>
      </c>
      <c r="D394" t="s">
        <v>609</v>
      </c>
      <c r="E394" s="5">
        <v>5</v>
      </c>
      <c r="F394" s="5" t="s">
        <v>1571</v>
      </c>
    </row>
    <row r="395" spans="1:6" x14ac:dyDescent="0.25">
      <c r="A395">
        <v>2082</v>
      </c>
      <c r="B395" t="s">
        <v>93</v>
      </c>
      <c r="C395">
        <v>536</v>
      </c>
      <c r="D395" t="s">
        <v>610</v>
      </c>
      <c r="E395" s="5">
        <v>1005</v>
      </c>
      <c r="F395" s="5">
        <v>1014</v>
      </c>
    </row>
    <row r="396" spans="1:6" x14ac:dyDescent="0.25">
      <c r="A396">
        <v>2082</v>
      </c>
      <c r="B396" t="s">
        <v>93</v>
      </c>
      <c r="C396">
        <v>3760</v>
      </c>
      <c r="D396" t="s">
        <v>611</v>
      </c>
      <c r="E396" s="5">
        <v>8</v>
      </c>
      <c r="F396" s="5">
        <v>4</v>
      </c>
    </row>
    <row r="397" spans="1:6" x14ac:dyDescent="0.25">
      <c r="A397">
        <v>2082</v>
      </c>
      <c r="B397" t="s">
        <v>93</v>
      </c>
      <c r="C397">
        <v>3233</v>
      </c>
      <c r="D397" t="s">
        <v>612</v>
      </c>
      <c r="E397" s="5">
        <v>241</v>
      </c>
      <c r="F397" s="5">
        <v>230</v>
      </c>
    </row>
    <row r="398" spans="1:6" x14ac:dyDescent="0.25">
      <c r="A398">
        <v>2082</v>
      </c>
      <c r="B398" t="s">
        <v>93</v>
      </c>
      <c r="C398">
        <v>4811</v>
      </c>
      <c r="D398" t="s">
        <v>613</v>
      </c>
      <c r="E398" s="5">
        <v>9</v>
      </c>
      <c r="F398" s="5">
        <v>9</v>
      </c>
    </row>
    <row r="399" spans="1:6" x14ac:dyDescent="0.25">
      <c r="A399">
        <v>2082</v>
      </c>
      <c r="B399" t="s">
        <v>93</v>
      </c>
      <c r="C399">
        <v>525</v>
      </c>
      <c r="D399" t="s">
        <v>614</v>
      </c>
      <c r="E399" s="5">
        <v>381</v>
      </c>
      <c r="F399" s="5">
        <v>381</v>
      </c>
    </row>
    <row r="400" spans="1:6" x14ac:dyDescent="0.25">
      <c r="A400">
        <v>2082</v>
      </c>
      <c r="B400" t="s">
        <v>93</v>
      </c>
      <c r="C400">
        <v>526</v>
      </c>
      <c r="D400" t="s">
        <v>615</v>
      </c>
      <c r="E400" s="5">
        <v>570</v>
      </c>
      <c r="F400" s="5">
        <v>570</v>
      </c>
    </row>
    <row r="401" spans="1:6" x14ac:dyDescent="0.25">
      <c r="A401">
        <v>2082</v>
      </c>
      <c r="B401" t="s">
        <v>93</v>
      </c>
      <c r="C401">
        <v>1789</v>
      </c>
      <c r="D401" t="s">
        <v>403</v>
      </c>
      <c r="E401" s="5">
        <v>5</v>
      </c>
      <c r="F401" s="5">
        <v>2</v>
      </c>
    </row>
    <row r="402" spans="1:6" x14ac:dyDescent="0.25">
      <c r="A402">
        <v>2082</v>
      </c>
      <c r="B402" t="s">
        <v>93</v>
      </c>
      <c r="C402">
        <v>538</v>
      </c>
      <c r="D402" t="s">
        <v>616</v>
      </c>
      <c r="E402" s="5">
        <v>1427</v>
      </c>
      <c r="F402" s="5">
        <v>1500</v>
      </c>
    </row>
    <row r="403" spans="1:6" x14ac:dyDescent="0.25">
      <c r="A403">
        <v>2082</v>
      </c>
      <c r="B403" t="s">
        <v>93</v>
      </c>
      <c r="C403">
        <v>539</v>
      </c>
      <c r="D403" t="s">
        <v>617</v>
      </c>
      <c r="E403" s="5">
        <v>1538</v>
      </c>
      <c r="F403" s="5">
        <v>1512</v>
      </c>
    </row>
    <row r="404" spans="1:6" x14ac:dyDescent="0.25">
      <c r="A404">
        <v>2082</v>
      </c>
      <c r="B404" t="s">
        <v>93</v>
      </c>
      <c r="C404">
        <v>528</v>
      </c>
      <c r="D404" t="s">
        <v>618</v>
      </c>
      <c r="E404" s="5">
        <v>411</v>
      </c>
      <c r="F404" s="5">
        <v>378</v>
      </c>
    </row>
    <row r="405" spans="1:6" x14ac:dyDescent="0.25">
      <c r="A405">
        <v>2082</v>
      </c>
      <c r="B405" t="s">
        <v>93</v>
      </c>
      <c r="C405">
        <v>529</v>
      </c>
      <c r="D405" t="s">
        <v>619</v>
      </c>
      <c r="E405" s="5">
        <v>323</v>
      </c>
      <c r="F405" s="5">
        <v>304</v>
      </c>
    </row>
    <row r="406" spans="1:6" x14ac:dyDescent="0.25">
      <c r="A406">
        <v>2082</v>
      </c>
      <c r="B406" t="s">
        <v>93</v>
      </c>
      <c r="C406">
        <v>2316</v>
      </c>
      <c r="D406" t="s">
        <v>620</v>
      </c>
      <c r="E406" s="5">
        <v>4</v>
      </c>
      <c r="F406" s="5" t="s">
        <v>1571</v>
      </c>
    </row>
    <row r="407" spans="1:6" x14ac:dyDescent="0.25">
      <c r="A407">
        <v>2082</v>
      </c>
      <c r="B407" t="s">
        <v>93</v>
      </c>
      <c r="C407">
        <v>530</v>
      </c>
      <c r="D407" t="s">
        <v>621</v>
      </c>
      <c r="E407" s="5">
        <v>202</v>
      </c>
      <c r="F407" s="5">
        <v>209</v>
      </c>
    </row>
    <row r="408" spans="1:6" x14ac:dyDescent="0.25">
      <c r="A408">
        <v>2082</v>
      </c>
      <c r="B408" t="s">
        <v>93</v>
      </c>
      <c r="C408">
        <v>1861</v>
      </c>
      <c r="D408" t="s">
        <v>622</v>
      </c>
      <c r="E408" s="5">
        <v>35</v>
      </c>
      <c r="F408" s="5">
        <v>48</v>
      </c>
    </row>
    <row r="409" spans="1:6" x14ac:dyDescent="0.25">
      <c r="A409">
        <v>2082</v>
      </c>
      <c r="B409" t="s">
        <v>93</v>
      </c>
      <c r="C409">
        <v>3229</v>
      </c>
      <c r="D409" t="s">
        <v>623</v>
      </c>
      <c r="E409" s="5">
        <v>226</v>
      </c>
      <c r="F409" s="5">
        <v>223</v>
      </c>
    </row>
    <row r="410" spans="1:6" x14ac:dyDescent="0.25">
      <c r="A410">
        <v>2082</v>
      </c>
      <c r="B410" t="s">
        <v>93</v>
      </c>
      <c r="C410">
        <v>1545</v>
      </c>
      <c r="D410" t="s">
        <v>405</v>
      </c>
      <c r="E410" s="5">
        <v>18</v>
      </c>
      <c r="F410" s="5">
        <v>15</v>
      </c>
    </row>
    <row r="411" spans="1:6" x14ac:dyDescent="0.25">
      <c r="A411">
        <v>2082</v>
      </c>
      <c r="B411" t="s">
        <v>93</v>
      </c>
      <c r="C411">
        <v>534</v>
      </c>
      <c r="D411" t="s">
        <v>624</v>
      </c>
      <c r="E411" s="5">
        <v>469</v>
      </c>
      <c r="F411" s="5">
        <v>459</v>
      </c>
    </row>
    <row r="412" spans="1:6" x14ac:dyDescent="0.25">
      <c r="A412">
        <v>2082</v>
      </c>
      <c r="B412" t="s">
        <v>93</v>
      </c>
      <c r="C412">
        <v>1259</v>
      </c>
      <c r="D412" t="s">
        <v>625</v>
      </c>
      <c r="E412" s="5">
        <v>291</v>
      </c>
      <c r="F412" s="5">
        <v>271</v>
      </c>
    </row>
    <row r="413" spans="1:6" x14ac:dyDescent="0.25">
      <c r="A413">
        <v>2193</v>
      </c>
      <c r="B413" t="s">
        <v>94</v>
      </c>
      <c r="C413">
        <v>1005</v>
      </c>
      <c r="D413" t="s">
        <v>626</v>
      </c>
      <c r="E413" s="5">
        <v>109</v>
      </c>
      <c r="F413" s="5">
        <v>114</v>
      </c>
    </row>
    <row r="414" spans="1:6" x14ac:dyDescent="0.25">
      <c r="A414">
        <v>2193</v>
      </c>
      <c r="B414" t="s">
        <v>94</v>
      </c>
      <c r="C414">
        <v>1006</v>
      </c>
      <c r="D414" t="s">
        <v>627</v>
      </c>
      <c r="E414" s="5">
        <v>61</v>
      </c>
      <c r="F414" s="5">
        <v>59</v>
      </c>
    </row>
    <row r="415" spans="1:6" x14ac:dyDescent="0.25">
      <c r="A415">
        <v>2084</v>
      </c>
      <c r="B415" t="s">
        <v>95</v>
      </c>
      <c r="C415">
        <v>4717</v>
      </c>
      <c r="D415" t="s">
        <v>391</v>
      </c>
      <c r="E415" s="5">
        <v>6</v>
      </c>
      <c r="F415" s="5">
        <v>9</v>
      </c>
    </row>
    <row r="416" spans="1:6" x14ac:dyDescent="0.25">
      <c r="A416">
        <v>2084</v>
      </c>
      <c r="B416" t="s">
        <v>95</v>
      </c>
      <c r="C416">
        <v>563</v>
      </c>
      <c r="D416" t="s">
        <v>628</v>
      </c>
      <c r="E416" s="5">
        <v>274</v>
      </c>
      <c r="F416" s="5">
        <v>297</v>
      </c>
    </row>
    <row r="417" spans="1:6" x14ac:dyDescent="0.25">
      <c r="A417">
        <v>2084</v>
      </c>
      <c r="B417" t="s">
        <v>95</v>
      </c>
      <c r="C417">
        <v>567</v>
      </c>
      <c r="D417" t="s">
        <v>629</v>
      </c>
      <c r="E417" s="5">
        <v>396</v>
      </c>
      <c r="F417" s="5">
        <v>416</v>
      </c>
    </row>
    <row r="418" spans="1:6" x14ac:dyDescent="0.25">
      <c r="A418">
        <v>2084</v>
      </c>
      <c r="B418" t="s">
        <v>95</v>
      </c>
      <c r="C418">
        <v>564</v>
      </c>
      <c r="D418" t="s">
        <v>630</v>
      </c>
      <c r="E418" s="5">
        <v>338</v>
      </c>
      <c r="F418" s="5">
        <v>297</v>
      </c>
    </row>
    <row r="419" spans="1:6" x14ac:dyDescent="0.25">
      <c r="A419">
        <v>2084</v>
      </c>
      <c r="B419" t="s">
        <v>95</v>
      </c>
      <c r="C419">
        <v>1792</v>
      </c>
      <c r="D419" t="s">
        <v>396</v>
      </c>
      <c r="E419" s="5">
        <v>1</v>
      </c>
      <c r="F419" s="9" t="s">
        <v>1571</v>
      </c>
    </row>
    <row r="420" spans="1:6" x14ac:dyDescent="0.25">
      <c r="A420">
        <v>2084</v>
      </c>
      <c r="B420" t="s">
        <v>95</v>
      </c>
      <c r="C420">
        <v>566</v>
      </c>
      <c r="D420" t="s">
        <v>631</v>
      </c>
      <c r="E420" s="5">
        <v>343</v>
      </c>
      <c r="F420" s="5">
        <v>312</v>
      </c>
    </row>
    <row r="421" spans="1:6" x14ac:dyDescent="0.25">
      <c r="A421">
        <v>2084</v>
      </c>
      <c r="B421" t="s">
        <v>95</v>
      </c>
      <c r="C421">
        <v>1545</v>
      </c>
      <c r="D421" t="s">
        <v>405</v>
      </c>
      <c r="E421" s="5">
        <v>1</v>
      </c>
      <c r="F421" s="5">
        <v>1</v>
      </c>
    </row>
    <row r="422" spans="1:6" x14ac:dyDescent="0.25">
      <c r="A422">
        <v>2084</v>
      </c>
      <c r="B422" t="s">
        <v>95</v>
      </c>
      <c r="C422">
        <v>4045</v>
      </c>
      <c r="D422" t="s">
        <v>4631</v>
      </c>
      <c r="E422" s="5">
        <v>57</v>
      </c>
      <c r="F422" s="5">
        <v>54</v>
      </c>
    </row>
    <row r="423" spans="1:6" x14ac:dyDescent="0.25">
      <c r="A423">
        <v>2241</v>
      </c>
      <c r="B423" t="s">
        <v>96</v>
      </c>
      <c r="C423">
        <v>1128</v>
      </c>
      <c r="D423" t="s">
        <v>633</v>
      </c>
      <c r="E423" s="5">
        <v>357</v>
      </c>
      <c r="F423" s="5">
        <v>346</v>
      </c>
    </row>
    <row r="424" spans="1:6" x14ac:dyDescent="0.25">
      <c r="A424">
        <v>2241</v>
      </c>
      <c r="B424" t="s">
        <v>96</v>
      </c>
      <c r="C424">
        <v>1884</v>
      </c>
      <c r="D424" t="s">
        <v>634</v>
      </c>
      <c r="E424" s="5">
        <v>0</v>
      </c>
      <c r="F424" s="5">
        <v>19</v>
      </c>
    </row>
    <row r="425" spans="1:6" x14ac:dyDescent="0.25">
      <c r="A425">
        <v>2241</v>
      </c>
      <c r="B425" t="s">
        <v>96</v>
      </c>
      <c r="C425">
        <v>1129</v>
      </c>
      <c r="D425" t="s">
        <v>635</v>
      </c>
      <c r="E425" s="5">
        <v>222</v>
      </c>
      <c r="F425" s="5">
        <v>211</v>
      </c>
    </row>
    <row r="426" spans="1:6" x14ac:dyDescent="0.25">
      <c r="A426">
        <v>2241</v>
      </c>
      <c r="B426" t="s">
        <v>96</v>
      </c>
      <c r="C426">
        <v>1130</v>
      </c>
      <c r="D426" t="s">
        <v>636</v>
      </c>
      <c r="E426" s="5">
        <v>409</v>
      </c>
      <c r="F426" s="5">
        <v>368</v>
      </c>
    </row>
    <row r="427" spans="1:6" x14ac:dyDescent="0.25">
      <c r="A427">
        <v>2241</v>
      </c>
      <c r="B427" t="s">
        <v>96</v>
      </c>
      <c r="C427">
        <v>3986</v>
      </c>
      <c r="D427" t="s">
        <v>637</v>
      </c>
      <c r="E427" s="5">
        <v>226</v>
      </c>
      <c r="F427" s="5">
        <v>231</v>
      </c>
    </row>
    <row r="428" spans="1:6" x14ac:dyDescent="0.25">
      <c r="A428">
        <v>2241</v>
      </c>
      <c r="B428" t="s">
        <v>96</v>
      </c>
      <c r="C428">
        <v>4595</v>
      </c>
      <c r="D428" t="s">
        <v>638</v>
      </c>
      <c r="E428" s="5">
        <v>203</v>
      </c>
      <c r="F428" s="5">
        <v>200</v>
      </c>
    </row>
    <row r="429" spans="1:6" x14ac:dyDescent="0.25">
      <c r="A429">
        <v>2241</v>
      </c>
      <c r="B429" t="s">
        <v>96</v>
      </c>
      <c r="C429">
        <v>1134</v>
      </c>
      <c r="D429" t="s">
        <v>639</v>
      </c>
      <c r="E429" s="5">
        <v>1884</v>
      </c>
      <c r="F429" s="5">
        <v>1922</v>
      </c>
    </row>
    <row r="430" spans="1:6" x14ac:dyDescent="0.25">
      <c r="A430">
        <v>2241</v>
      </c>
      <c r="B430" t="s">
        <v>96</v>
      </c>
      <c r="C430">
        <v>2241</v>
      </c>
      <c r="D430" t="s">
        <v>96</v>
      </c>
      <c r="E430" s="5">
        <v>1</v>
      </c>
      <c r="F430" s="5">
        <v>2</v>
      </c>
    </row>
    <row r="431" spans="1:6" x14ac:dyDescent="0.25">
      <c r="A431">
        <v>2241</v>
      </c>
      <c r="B431" t="s">
        <v>96</v>
      </c>
      <c r="C431">
        <v>1132</v>
      </c>
      <c r="D431" t="s">
        <v>640</v>
      </c>
      <c r="E431" s="5">
        <v>433</v>
      </c>
      <c r="F431" s="5">
        <v>479</v>
      </c>
    </row>
    <row r="432" spans="1:6" x14ac:dyDescent="0.25">
      <c r="A432">
        <v>2241</v>
      </c>
      <c r="B432" t="s">
        <v>96</v>
      </c>
      <c r="C432">
        <v>1133</v>
      </c>
      <c r="D432" t="s">
        <v>641</v>
      </c>
      <c r="E432" s="5">
        <v>411</v>
      </c>
      <c r="F432" s="5">
        <v>370</v>
      </c>
    </row>
    <row r="433" spans="1:6" x14ac:dyDescent="0.25">
      <c r="A433">
        <v>2241</v>
      </c>
      <c r="B433" t="s">
        <v>96</v>
      </c>
      <c r="C433">
        <v>1126</v>
      </c>
      <c r="D433" t="s">
        <v>642</v>
      </c>
      <c r="E433" s="5">
        <v>859</v>
      </c>
      <c r="F433" s="5">
        <v>860</v>
      </c>
    </row>
    <row r="434" spans="1:6" x14ac:dyDescent="0.25">
      <c r="A434">
        <v>2241</v>
      </c>
      <c r="B434" t="s">
        <v>96</v>
      </c>
      <c r="C434">
        <v>2376</v>
      </c>
      <c r="D434" t="s">
        <v>643</v>
      </c>
      <c r="E434" s="5">
        <v>45</v>
      </c>
      <c r="F434" s="5">
        <v>33</v>
      </c>
    </row>
    <row r="435" spans="1:6" x14ac:dyDescent="0.25">
      <c r="A435">
        <v>2241</v>
      </c>
      <c r="B435" t="s">
        <v>96</v>
      </c>
      <c r="C435">
        <v>1127</v>
      </c>
      <c r="D435" t="s">
        <v>644</v>
      </c>
      <c r="E435" s="5">
        <v>684</v>
      </c>
      <c r="F435" s="5">
        <v>754</v>
      </c>
    </row>
    <row r="436" spans="1:6" x14ac:dyDescent="0.25">
      <c r="A436">
        <v>2248</v>
      </c>
      <c r="B436" t="s">
        <v>98</v>
      </c>
      <c r="C436">
        <v>1205</v>
      </c>
      <c r="D436" t="s">
        <v>645</v>
      </c>
      <c r="E436" s="5">
        <v>1317</v>
      </c>
      <c r="F436" s="5">
        <v>1436</v>
      </c>
    </row>
    <row r="437" spans="1:6" x14ac:dyDescent="0.25">
      <c r="A437">
        <v>2020</v>
      </c>
      <c r="B437" t="s">
        <v>99</v>
      </c>
      <c r="C437">
        <v>351</v>
      </c>
      <c r="D437" t="s">
        <v>646</v>
      </c>
      <c r="E437" s="5">
        <v>9</v>
      </c>
      <c r="F437" s="5">
        <v>7</v>
      </c>
    </row>
    <row r="438" spans="1:6" x14ac:dyDescent="0.25">
      <c r="A438">
        <v>2245</v>
      </c>
      <c r="B438" t="s">
        <v>100</v>
      </c>
      <c r="C438">
        <v>1194</v>
      </c>
      <c r="D438" t="s">
        <v>647</v>
      </c>
      <c r="E438" s="5">
        <v>235</v>
      </c>
      <c r="F438" s="5">
        <v>222</v>
      </c>
    </row>
    <row r="439" spans="1:6" x14ac:dyDescent="0.25">
      <c r="A439">
        <v>2245</v>
      </c>
      <c r="B439" t="s">
        <v>100</v>
      </c>
      <c r="C439">
        <v>1195</v>
      </c>
      <c r="D439" t="s">
        <v>648</v>
      </c>
      <c r="E439" s="5">
        <v>273</v>
      </c>
      <c r="F439" s="5">
        <v>263</v>
      </c>
    </row>
    <row r="440" spans="1:6" x14ac:dyDescent="0.25">
      <c r="A440">
        <v>2245</v>
      </c>
      <c r="B440" t="s">
        <v>100</v>
      </c>
      <c r="C440">
        <v>2245</v>
      </c>
      <c r="D440" t="s">
        <v>100</v>
      </c>
      <c r="E440" s="9">
        <v>3</v>
      </c>
      <c r="F440" s="5">
        <v>2</v>
      </c>
    </row>
    <row r="441" spans="1:6" x14ac:dyDescent="0.25">
      <c r="A441">
        <v>2245</v>
      </c>
      <c r="B441" t="s">
        <v>100</v>
      </c>
      <c r="C441">
        <v>4826</v>
      </c>
      <c r="D441" t="s">
        <v>649</v>
      </c>
      <c r="E441" s="9">
        <v>1</v>
      </c>
      <c r="F441" s="5" t="s">
        <v>1571</v>
      </c>
    </row>
    <row r="442" spans="1:6" x14ac:dyDescent="0.25">
      <c r="A442">
        <v>2137</v>
      </c>
      <c r="B442" t="s">
        <v>101</v>
      </c>
      <c r="C442">
        <v>5392</v>
      </c>
      <c r="D442" t="s">
        <v>650</v>
      </c>
      <c r="E442" s="5">
        <v>589</v>
      </c>
      <c r="F442" s="5">
        <v>475</v>
      </c>
    </row>
    <row r="443" spans="1:6" x14ac:dyDescent="0.25">
      <c r="A443">
        <v>2137</v>
      </c>
      <c r="B443" t="s">
        <v>101</v>
      </c>
      <c r="C443">
        <v>776</v>
      </c>
      <c r="D443" t="s">
        <v>651</v>
      </c>
      <c r="E443" s="5">
        <v>356</v>
      </c>
      <c r="F443" s="5">
        <v>339</v>
      </c>
    </row>
    <row r="444" spans="1:6" x14ac:dyDescent="0.25">
      <c r="A444">
        <v>2137</v>
      </c>
      <c r="B444" t="s">
        <v>101</v>
      </c>
      <c r="C444">
        <v>808</v>
      </c>
      <c r="D444" t="s">
        <v>652</v>
      </c>
      <c r="E444" s="5">
        <v>331</v>
      </c>
      <c r="F444" s="5">
        <v>296</v>
      </c>
    </row>
    <row r="445" spans="1:6" x14ac:dyDescent="0.25">
      <c r="A445">
        <v>2137</v>
      </c>
      <c r="B445" t="s">
        <v>101</v>
      </c>
      <c r="C445">
        <v>786</v>
      </c>
      <c r="D445" t="s">
        <v>653</v>
      </c>
      <c r="E445" s="5">
        <v>212</v>
      </c>
      <c r="F445" s="5">
        <v>214</v>
      </c>
    </row>
    <row r="446" spans="1:6" x14ac:dyDescent="0.25">
      <c r="A446">
        <v>2137</v>
      </c>
      <c r="B446" t="s">
        <v>101</v>
      </c>
      <c r="C446">
        <v>4024</v>
      </c>
      <c r="D446" t="s">
        <v>654</v>
      </c>
      <c r="E446" s="5">
        <v>16</v>
      </c>
      <c r="F446" s="5">
        <v>5</v>
      </c>
    </row>
    <row r="447" spans="1:6" x14ac:dyDescent="0.25">
      <c r="A447">
        <v>1931</v>
      </c>
      <c r="B447" t="s">
        <v>102</v>
      </c>
      <c r="C447">
        <v>4719</v>
      </c>
      <c r="D447" t="s">
        <v>655</v>
      </c>
      <c r="E447" s="5">
        <v>122</v>
      </c>
      <c r="F447" s="5">
        <v>111</v>
      </c>
    </row>
    <row r="448" spans="1:6" x14ac:dyDescent="0.25">
      <c r="A448">
        <v>1931</v>
      </c>
      <c r="B448" t="s">
        <v>102</v>
      </c>
      <c r="C448">
        <v>138</v>
      </c>
      <c r="D448" t="s">
        <v>656</v>
      </c>
      <c r="E448" s="5">
        <v>602</v>
      </c>
      <c r="F448" s="5">
        <v>614</v>
      </c>
    </row>
    <row r="449" spans="1:6" x14ac:dyDescent="0.25">
      <c r="A449">
        <v>1931</v>
      </c>
      <c r="B449" t="s">
        <v>102</v>
      </c>
      <c r="C449">
        <v>1931</v>
      </c>
      <c r="D449" t="s">
        <v>102</v>
      </c>
      <c r="E449" s="5" t="s">
        <v>1571</v>
      </c>
      <c r="F449" s="9">
        <v>1</v>
      </c>
    </row>
    <row r="450" spans="1:6" x14ac:dyDescent="0.25">
      <c r="A450">
        <v>1931</v>
      </c>
      <c r="B450" t="s">
        <v>102</v>
      </c>
      <c r="C450">
        <v>136</v>
      </c>
      <c r="D450" t="s">
        <v>657</v>
      </c>
      <c r="E450" s="5">
        <v>613</v>
      </c>
      <c r="F450" s="5">
        <v>602</v>
      </c>
    </row>
    <row r="451" spans="1:6" x14ac:dyDescent="0.25">
      <c r="A451">
        <v>1931</v>
      </c>
      <c r="B451" t="s">
        <v>102</v>
      </c>
      <c r="C451">
        <v>1671</v>
      </c>
      <c r="D451" t="s">
        <v>339</v>
      </c>
      <c r="E451" s="5">
        <v>3</v>
      </c>
      <c r="F451" s="5">
        <v>2</v>
      </c>
    </row>
    <row r="452" spans="1:6" x14ac:dyDescent="0.25">
      <c r="A452">
        <v>1931</v>
      </c>
      <c r="B452" t="s">
        <v>102</v>
      </c>
      <c r="C452">
        <v>137</v>
      </c>
      <c r="D452" t="s">
        <v>658</v>
      </c>
      <c r="E452" s="5">
        <v>456</v>
      </c>
      <c r="F452" s="5">
        <v>399</v>
      </c>
    </row>
    <row r="453" spans="1:6" x14ac:dyDescent="0.25">
      <c r="A453">
        <v>2000</v>
      </c>
      <c r="B453" t="s">
        <v>103</v>
      </c>
      <c r="C453">
        <v>307</v>
      </c>
      <c r="D453" t="s">
        <v>659</v>
      </c>
      <c r="E453" s="5">
        <v>89</v>
      </c>
      <c r="F453" s="5">
        <v>98</v>
      </c>
    </row>
    <row r="454" spans="1:6" x14ac:dyDescent="0.25">
      <c r="A454">
        <v>2000</v>
      </c>
      <c r="B454" t="s">
        <v>103</v>
      </c>
      <c r="C454">
        <v>306</v>
      </c>
      <c r="D454" t="s">
        <v>660</v>
      </c>
      <c r="E454" s="5">
        <v>190</v>
      </c>
      <c r="F454" s="5">
        <v>181</v>
      </c>
    </row>
    <row r="455" spans="1:6" x14ac:dyDescent="0.25">
      <c r="A455">
        <v>1992</v>
      </c>
      <c r="B455" t="s">
        <v>104</v>
      </c>
      <c r="C455">
        <v>282</v>
      </c>
      <c r="D455" t="s">
        <v>661</v>
      </c>
      <c r="E455" s="5">
        <v>372</v>
      </c>
      <c r="F455" s="5">
        <v>348</v>
      </c>
    </row>
    <row r="456" spans="1:6" x14ac:dyDescent="0.25">
      <c r="A456">
        <v>1992</v>
      </c>
      <c r="B456" t="s">
        <v>104</v>
      </c>
      <c r="C456">
        <v>285</v>
      </c>
      <c r="D456" t="s">
        <v>662</v>
      </c>
      <c r="E456" s="5">
        <v>206</v>
      </c>
      <c r="F456" s="5">
        <v>202</v>
      </c>
    </row>
    <row r="457" spans="1:6" x14ac:dyDescent="0.25">
      <c r="A457">
        <v>1992</v>
      </c>
      <c r="B457" t="s">
        <v>104</v>
      </c>
      <c r="C457">
        <v>284</v>
      </c>
      <c r="D457" t="s">
        <v>663</v>
      </c>
      <c r="E457" s="5">
        <v>114</v>
      </c>
      <c r="F457" s="5">
        <v>125</v>
      </c>
    </row>
    <row r="458" spans="1:6" x14ac:dyDescent="0.25">
      <c r="A458">
        <v>2054</v>
      </c>
      <c r="B458" t="s">
        <v>106</v>
      </c>
      <c r="C458">
        <v>435</v>
      </c>
      <c r="D458" t="s">
        <v>664</v>
      </c>
      <c r="E458" s="5">
        <v>321</v>
      </c>
      <c r="F458" s="5">
        <v>366</v>
      </c>
    </row>
    <row r="459" spans="1:6" x14ac:dyDescent="0.25">
      <c r="A459">
        <v>2054</v>
      </c>
      <c r="B459" t="s">
        <v>106</v>
      </c>
      <c r="C459">
        <v>5680</v>
      </c>
      <c r="D459" t="s">
        <v>4633</v>
      </c>
      <c r="E459" s="5" t="s">
        <v>4682</v>
      </c>
      <c r="F459" s="5">
        <v>127</v>
      </c>
    </row>
    <row r="460" spans="1:6" x14ac:dyDescent="0.25">
      <c r="A460">
        <v>2054</v>
      </c>
      <c r="B460" t="s">
        <v>106</v>
      </c>
      <c r="C460">
        <v>5678</v>
      </c>
      <c r="D460" t="s">
        <v>4632</v>
      </c>
      <c r="E460" s="5" t="s">
        <v>4682</v>
      </c>
      <c r="F460" s="5">
        <v>298</v>
      </c>
    </row>
    <row r="461" spans="1:6" x14ac:dyDescent="0.25">
      <c r="A461">
        <v>2054</v>
      </c>
      <c r="B461" t="s">
        <v>106</v>
      </c>
      <c r="C461">
        <v>442</v>
      </c>
      <c r="D461" t="s">
        <v>665</v>
      </c>
      <c r="E461" s="5">
        <v>1823</v>
      </c>
      <c r="F461" s="5">
        <v>1705</v>
      </c>
    </row>
    <row r="462" spans="1:6" x14ac:dyDescent="0.25">
      <c r="A462">
        <v>2054</v>
      </c>
      <c r="B462" t="s">
        <v>106</v>
      </c>
      <c r="C462">
        <v>2054</v>
      </c>
      <c r="D462" t="s">
        <v>106</v>
      </c>
      <c r="E462" s="5">
        <v>578</v>
      </c>
      <c r="F462" s="5">
        <v>96</v>
      </c>
    </row>
    <row r="463" spans="1:6" x14ac:dyDescent="0.25">
      <c r="A463">
        <v>2054</v>
      </c>
      <c r="B463" t="s">
        <v>106</v>
      </c>
      <c r="C463">
        <v>436</v>
      </c>
      <c r="D463" t="s">
        <v>666</v>
      </c>
      <c r="E463" s="5">
        <v>309</v>
      </c>
      <c r="F463" s="5">
        <v>322</v>
      </c>
    </row>
    <row r="464" spans="1:6" x14ac:dyDescent="0.25">
      <c r="A464">
        <v>2054</v>
      </c>
      <c r="B464" t="s">
        <v>106</v>
      </c>
      <c r="C464">
        <v>437</v>
      </c>
      <c r="D464" t="s">
        <v>493</v>
      </c>
      <c r="E464" s="5">
        <v>320</v>
      </c>
      <c r="F464" s="5">
        <v>349</v>
      </c>
    </row>
    <row r="465" spans="1:6" x14ac:dyDescent="0.25">
      <c r="A465">
        <v>2054</v>
      </c>
      <c r="B465" t="s">
        <v>106</v>
      </c>
      <c r="C465">
        <v>438</v>
      </c>
      <c r="D465" t="s">
        <v>667</v>
      </c>
      <c r="E465" s="5">
        <v>698</v>
      </c>
      <c r="F465" s="5">
        <v>653</v>
      </c>
    </row>
    <row r="466" spans="1:6" x14ac:dyDescent="0.25">
      <c r="A466">
        <v>2054</v>
      </c>
      <c r="B466" t="s">
        <v>106</v>
      </c>
      <c r="C466">
        <v>1351</v>
      </c>
      <c r="D466" t="s">
        <v>668</v>
      </c>
      <c r="E466" s="5">
        <v>327</v>
      </c>
      <c r="F466" s="5">
        <v>353</v>
      </c>
    </row>
    <row r="467" spans="1:6" x14ac:dyDescent="0.25">
      <c r="A467">
        <v>2054</v>
      </c>
      <c r="B467" t="s">
        <v>106</v>
      </c>
      <c r="C467">
        <v>439</v>
      </c>
      <c r="D467" t="s">
        <v>669</v>
      </c>
      <c r="E467" s="5">
        <v>360</v>
      </c>
      <c r="F467" s="5">
        <v>383</v>
      </c>
    </row>
    <row r="468" spans="1:6" x14ac:dyDescent="0.25">
      <c r="A468">
        <v>2054</v>
      </c>
      <c r="B468" t="s">
        <v>106</v>
      </c>
      <c r="C468">
        <v>440</v>
      </c>
      <c r="D468" t="s">
        <v>670</v>
      </c>
      <c r="E468" s="5">
        <v>313</v>
      </c>
      <c r="F468" s="5">
        <v>341</v>
      </c>
    </row>
    <row r="469" spans="1:6" x14ac:dyDescent="0.25">
      <c r="A469">
        <v>2054</v>
      </c>
      <c r="B469" t="s">
        <v>106</v>
      </c>
      <c r="C469">
        <v>441</v>
      </c>
      <c r="D469" t="s">
        <v>671</v>
      </c>
      <c r="E469" s="5">
        <v>638</v>
      </c>
      <c r="F469" s="5">
        <v>610</v>
      </c>
    </row>
    <row r="470" spans="1:6" x14ac:dyDescent="0.25">
      <c r="A470">
        <v>2100</v>
      </c>
      <c r="B470" t="s">
        <v>107</v>
      </c>
      <c r="C470">
        <v>3950</v>
      </c>
      <c r="D470" t="s">
        <v>672</v>
      </c>
      <c r="E470" s="5">
        <v>137</v>
      </c>
      <c r="F470" s="5">
        <v>115</v>
      </c>
    </row>
    <row r="471" spans="1:6" x14ac:dyDescent="0.25">
      <c r="A471">
        <v>2100</v>
      </c>
      <c r="B471" t="s">
        <v>107</v>
      </c>
      <c r="C471">
        <v>632</v>
      </c>
      <c r="D471" t="s">
        <v>673</v>
      </c>
      <c r="E471" s="5">
        <v>647</v>
      </c>
      <c r="F471" s="5">
        <v>643</v>
      </c>
    </row>
    <row r="472" spans="1:6" x14ac:dyDescent="0.25">
      <c r="A472">
        <v>2100</v>
      </c>
      <c r="B472" t="s">
        <v>107</v>
      </c>
      <c r="C472">
        <v>631</v>
      </c>
      <c r="D472" t="s">
        <v>674</v>
      </c>
      <c r="E472" s="5">
        <v>111</v>
      </c>
      <c r="F472" s="5">
        <v>114</v>
      </c>
    </row>
    <row r="473" spans="1:6" x14ac:dyDescent="0.25">
      <c r="A473">
        <v>2100</v>
      </c>
      <c r="B473" t="s">
        <v>107</v>
      </c>
      <c r="C473">
        <v>2100</v>
      </c>
      <c r="D473" t="s">
        <v>107</v>
      </c>
      <c r="E473" s="5">
        <v>663</v>
      </c>
      <c r="F473" s="5">
        <v>439</v>
      </c>
    </row>
    <row r="474" spans="1:6" x14ac:dyDescent="0.25">
      <c r="A474">
        <v>2100</v>
      </c>
      <c r="B474" t="s">
        <v>107</v>
      </c>
      <c r="C474">
        <v>640</v>
      </c>
      <c r="D474" t="s">
        <v>675</v>
      </c>
      <c r="E474" s="5">
        <v>241</v>
      </c>
      <c r="F474" s="5">
        <v>248</v>
      </c>
    </row>
    <row r="475" spans="1:6" x14ac:dyDescent="0.25">
      <c r="A475">
        <v>2100</v>
      </c>
      <c r="B475" t="s">
        <v>107</v>
      </c>
      <c r="C475">
        <v>641</v>
      </c>
      <c r="D475" t="s">
        <v>676</v>
      </c>
      <c r="E475" s="5">
        <v>277</v>
      </c>
      <c r="F475" s="5">
        <v>293</v>
      </c>
    </row>
    <row r="476" spans="1:6" x14ac:dyDescent="0.25">
      <c r="A476">
        <v>2100</v>
      </c>
      <c r="B476" t="s">
        <v>107</v>
      </c>
      <c r="C476">
        <v>633</v>
      </c>
      <c r="D476" t="s">
        <v>677</v>
      </c>
      <c r="E476" s="5">
        <v>442</v>
      </c>
      <c r="F476" s="5">
        <v>495</v>
      </c>
    </row>
    <row r="477" spans="1:6" x14ac:dyDescent="0.25">
      <c r="A477">
        <v>2100</v>
      </c>
      <c r="B477" t="s">
        <v>107</v>
      </c>
      <c r="C477">
        <v>642</v>
      </c>
      <c r="D477" t="s">
        <v>678</v>
      </c>
      <c r="E477" s="5">
        <v>561</v>
      </c>
      <c r="F477" s="5">
        <v>489</v>
      </c>
    </row>
    <row r="478" spans="1:6" x14ac:dyDescent="0.25">
      <c r="A478">
        <v>2100</v>
      </c>
      <c r="B478" t="s">
        <v>107</v>
      </c>
      <c r="C478">
        <v>637</v>
      </c>
      <c r="D478" t="s">
        <v>679</v>
      </c>
      <c r="E478" s="5">
        <v>271</v>
      </c>
      <c r="F478" s="5">
        <v>271</v>
      </c>
    </row>
    <row r="479" spans="1:6" x14ac:dyDescent="0.25">
      <c r="A479">
        <v>2100</v>
      </c>
      <c r="B479" t="s">
        <v>107</v>
      </c>
      <c r="C479">
        <v>638</v>
      </c>
      <c r="D479" t="s">
        <v>680</v>
      </c>
      <c r="E479" s="5">
        <v>510</v>
      </c>
      <c r="F479" s="5">
        <v>487</v>
      </c>
    </row>
    <row r="480" spans="1:6" x14ac:dyDescent="0.25">
      <c r="A480">
        <v>2100</v>
      </c>
      <c r="B480" t="s">
        <v>107</v>
      </c>
      <c r="C480">
        <v>643</v>
      </c>
      <c r="D480" t="s">
        <v>681</v>
      </c>
      <c r="E480" s="5">
        <v>240</v>
      </c>
      <c r="F480" s="5">
        <v>241</v>
      </c>
    </row>
    <row r="481" spans="1:6" x14ac:dyDescent="0.25">
      <c r="A481">
        <v>2100</v>
      </c>
      <c r="B481" t="s">
        <v>107</v>
      </c>
      <c r="C481">
        <v>639</v>
      </c>
      <c r="D481" t="s">
        <v>682</v>
      </c>
      <c r="E481" s="5">
        <v>296</v>
      </c>
      <c r="F481" s="5">
        <v>326</v>
      </c>
    </row>
    <row r="482" spans="1:6" x14ac:dyDescent="0.25">
      <c r="A482">
        <v>2100</v>
      </c>
      <c r="B482" t="s">
        <v>107</v>
      </c>
      <c r="C482">
        <v>636</v>
      </c>
      <c r="D482" t="s">
        <v>683</v>
      </c>
      <c r="E482" s="5">
        <v>360</v>
      </c>
      <c r="F482" s="5">
        <v>385</v>
      </c>
    </row>
    <row r="483" spans="1:6" x14ac:dyDescent="0.25">
      <c r="A483">
        <v>2100</v>
      </c>
      <c r="B483" t="s">
        <v>107</v>
      </c>
      <c r="C483">
        <v>650</v>
      </c>
      <c r="D483" t="s">
        <v>684</v>
      </c>
      <c r="E483" s="5">
        <v>1350</v>
      </c>
      <c r="F483" s="5">
        <v>1465</v>
      </c>
    </row>
    <row r="484" spans="1:6" x14ac:dyDescent="0.25">
      <c r="A484">
        <v>2100</v>
      </c>
      <c r="B484" t="s">
        <v>107</v>
      </c>
      <c r="C484">
        <v>645</v>
      </c>
      <c r="D484" t="s">
        <v>685</v>
      </c>
      <c r="E484" s="5">
        <v>347</v>
      </c>
      <c r="F484" s="5">
        <v>317</v>
      </c>
    </row>
    <row r="485" spans="1:6" x14ac:dyDescent="0.25">
      <c r="A485">
        <v>2100</v>
      </c>
      <c r="B485" t="s">
        <v>107</v>
      </c>
      <c r="C485">
        <v>644</v>
      </c>
      <c r="D485" t="s">
        <v>686</v>
      </c>
      <c r="E485" s="5">
        <v>299</v>
      </c>
      <c r="F485" s="5">
        <v>315</v>
      </c>
    </row>
    <row r="486" spans="1:6" x14ac:dyDescent="0.25">
      <c r="A486">
        <v>2100</v>
      </c>
      <c r="B486" t="s">
        <v>107</v>
      </c>
      <c r="C486">
        <v>647</v>
      </c>
      <c r="D486" t="s">
        <v>687</v>
      </c>
      <c r="E486" s="5">
        <v>111</v>
      </c>
      <c r="F486" s="5">
        <v>130</v>
      </c>
    </row>
    <row r="487" spans="1:6" x14ac:dyDescent="0.25">
      <c r="A487">
        <v>2100</v>
      </c>
      <c r="B487" t="s">
        <v>107</v>
      </c>
      <c r="C487">
        <v>646</v>
      </c>
      <c r="D487" t="s">
        <v>688</v>
      </c>
      <c r="E487" s="5">
        <v>102</v>
      </c>
      <c r="F487" s="5">
        <v>94</v>
      </c>
    </row>
    <row r="488" spans="1:6" x14ac:dyDescent="0.25">
      <c r="A488">
        <v>2100</v>
      </c>
      <c r="B488" t="s">
        <v>107</v>
      </c>
      <c r="C488">
        <v>4744</v>
      </c>
      <c r="D488" t="s">
        <v>689</v>
      </c>
      <c r="E488" s="5">
        <v>568</v>
      </c>
      <c r="F488" s="5">
        <v>635</v>
      </c>
    </row>
    <row r="489" spans="1:6" x14ac:dyDescent="0.25">
      <c r="A489">
        <v>2100</v>
      </c>
      <c r="B489" t="s">
        <v>107</v>
      </c>
      <c r="C489">
        <v>648</v>
      </c>
      <c r="D489" t="s">
        <v>690</v>
      </c>
      <c r="E489" s="5">
        <v>237</v>
      </c>
      <c r="F489" s="5">
        <v>247</v>
      </c>
    </row>
    <row r="490" spans="1:6" x14ac:dyDescent="0.25">
      <c r="A490">
        <v>2100</v>
      </c>
      <c r="B490" t="s">
        <v>107</v>
      </c>
      <c r="C490">
        <v>649</v>
      </c>
      <c r="D490" t="s">
        <v>691</v>
      </c>
      <c r="E490" s="5">
        <v>1218</v>
      </c>
      <c r="F490" s="5">
        <v>1297</v>
      </c>
    </row>
    <row r="491" spans="1:6" x14ac:dyDescent="0.25">
      <c r="A491">
        <v>2183</v>
      </c>
      <c r="B491" t="s">
        <v>108</v>
      </c>
      <c r="C491">
        <v>3553</v>
      </c>
      <c r="D491" t="s">
        <v>692</v>
      </c>
      <c r="E491" s="5">
        <v>2</v>
      </c>
      <c r="F491" s="5" t="s">
        <v>1571</v>
      </c>
    </row>
    <row r="492" spans="1:6" x14ac:dyDescent="0.25">
      <c r="A492">
        <v>2183</v>
      </c>
      <c r="B492" t="s">
        <v>108</v>
      </c>
      <c r="C492">
        <v>1312</v>
      </c>
      <c r="D492" t="s">
        <v>693</v>
      </c>
      <c r="E492" s="5">
        <v>632</v>
      </c>
      <c r="F492" s="5">
        <v>658</v>
      </c>
    </row>
    <row r="493" spans="1:6" x14ac:dyDescent="0.25">
      <c r="A493">
        <v>2183</v>
      </c>
      <c r="B493" t="s">
        <v>108</v>
      </c>
      <c r="C493">
        <v>90</v>
      </c>
      <c r="D493" t="s">
        <v>694</v>
      </c>
      <c r="E493" s="5">
        <v>443</v>
      </c>
      <c r="F493" s="5">
        <v>420</v>
      </c>
    </row>
    <row r="494" spans="1:6" x14ac:dyDescent="0.25">
      <c r="A494">
        <v>2183</v>
      </c>
      <c r="B494" t="s">
        <v>108</v>
      </c>
      <c r="C494">
        <v>932</v>
      </c>
      <c r="D494" t="s">
        <v>695</v>
      </c>
      <c r="E494" s="5">
        <v>551</v>
      </c>
      <c r="F494" s="5">
        <v>547</v>
      </c>
    </row>
    <row r="495" spans="1:6" x14ac:dyDescent="0.25">
      <c r="A495">
        <v>2183</v>
      </c>
      <c r="B495" t="s">
        <v>108</v>
      </c>
      <c r="C495">
        <v>933</v>
      </c>
      <c r="D495" t="s">
        <v>696</v>
      </c>
      <c r="E495" s="5">
        <v>548</v>
      </c>
      <c r="F495" s="5">
        <v>524</v>
      </c>
    </row>
    <row r="496" spans="1:6" x14ac:dyDescent="0.25">
      <c r="A496">
        <v>2183</v>
      </c>
      <c r="B496" t="s">
        <v>108</v>
      </c>
      <c r="C496">
        <v>941</v>
      </c>
      <c r="D496" t="s">
        <v>697</v>
      </c>
      <c r="E496" s="5">
        <v>383</v>
      </c>
      <c r="F496" s="5">
        <v>333</v>
      </c>
    </row>
    <row r="497" spans="1:6" x14ac:dyDescent="0.25">
      <c r="A497">
        <v>2183</v>
      </c>
      <c r="B497" t="s">
        <v>108</v>
      </c>
      <c r="C497">
        <v>934</v>
      </c>
      <c r="D497" t="s">
        <v>698</v>
      </c>
      <c r="E497" s="5">
        <v>728</v>
      </c>
      <c r="F497" s="5">
        <v>657</v>
      </c>
    </row>
    <row r="498" spans="1:6" x14ac:dyDescent="0.25">
      <c r="A498">
        <v>2183</v>
      </c>
      <c r="B498" t="s">
        <v>108</v>
      </c>
      <c r="C498">
        <v>4601</v>
      </c>
      <c r="D498" t="s">
        <v>699</v>
      </c>
      <c r="E498" s="5">
        <v>170</v>
      </c>
      <c r="F498" s="5">
        <v>162</v>
      </c>
    </row>
    <row r="499" spans="1:6" x14ac:dyDescent="0.25">
      <c r="A499">
        <v>2183</v>
      </c>
      <c r="B499" t="s">
        <v>108</v>
      </c>
      <c r="C499">
        <v>986</v>
      </c>
      <c r="D499" t="s">
        <v>700</v>
      </c>
      <c r="E499" s="5">
        <v>1532</v>
      </c>
      <c r="F499" s="5">
        <v>1626</v>
      </c>
    </row>
    <row r="500" spans="1:6" x14ac:dyDescent="0.25">
      <c r="A500">
        <v>2183</v>
      </c>
      <c r="B500" t="s">
        <v>108</v>
      </c>
      <c r="C500">
        <v>2183</v>
      </c>
      <c r="D500" t="s">
        <v>108</v>
      </c>
      <c r="E500" s="5">
        <v>37</v>
      </c>
      <c r="F500" s="5">
        <v>47</v>
      </c>
    </row>
    <row r="501" spans="1:6" x14ac:dyDescent="0.25">
      <c r="A501">
        <v>2183</v>
      </c>
      <c r="B501" t="s">
        <v>108</v>
      </c>
      <c r="C501">
        <v>936</v>
      </c>
      <c r="D501" t="s">
        <v>701</v>
      </c>
      <c r="E501" s="5">
        <v>357</v>
      </c>
      <c r="F501" s="5">
        <v>389</v>
      </c>
    </row>
    <row r="502" spans="1:6" x14ac:dyDescent="0.25">
      <c r="A502">
        <v>2183</v>
      </c>
      <c r="B502" t="s">
        <v>108</v>
      </c>
      <c r="C502">
        <v>935</v>
      </c>
      <c r="D502" t="s">
        <v>666</v>
      </c>
      <c r="E502" s="5">
        <v>434</v>
      </c>
      <c r="F502" s="5">
        <v>403</v>
      </c>
    </row>
    <row r="503" spans="1:6" x14ac:dyDescent="0.25">
      <c r="A503">
        <v>2183</v>
      </c>
      <c r="B503" t="s">
        <v>108</v>
      </c>
      <c r="C503">
        <v>3543</v>
      </c>
      <c r="D503" t="s">
        <v>702</v>
      </c>
      <c r="E503" s="5">
        <v>481</v>
      </c>
      <c r="F503" s="5">
        <v>461</v>
      </c>
    </row>
    <row r="504" spans="1:6" x14ac:dyDescent="0.25">
      <c r="A504">
        <v>2183</v>
      </c>
      <c r="B504" t="s">
        <v>108</v>
      </c>
      <c r="C504">
        <v>937</v>
      </c>
      <c r="D504" t="s">
        <v>703</v>
      </c>
      <c r="E504" s="5">
        <v>509</v>
      </c>
      <c r="F504" s="5">
        <v>472</v>
      </c>
    </row>
    <row r="505" spans="1:6" x14ac:dyDescent="0.25">
      <c r="A505">
        <v>2183</v>
      </c>
      <c r="B505" t="s">
        <v>108</v>
      </c>
      <c r="C505">
        <v>1313</v>
      </c>
      <c r="D505" t="s">
        <v>704</v>
      </c>
      <c r="E505" s="5">
        <v>418</v>
      </c>
      <c r="F505" s="5">
        <v>373</v>
      </c>
    </row>
    <row r="506" spans="1:6" x14ac:dyDescent="0.25">
      <c r="A506">
        <v>2183</v>
      </c>
      <c r="B506" t="s">
        <v>108</v>
      </c>
      <c r="C506">
        <v>4667</v>
      </c>
      <c r="D506" t="s">
        <v>705</v>
      </c>
      <c r="E506" s="5">
        <v>348</v>
      </c>
      <c r="F506" s="5">
        <v>333</v>
      </c>
    </row>
    <row r="507" spans="1:6" x14ac:dyDescent="0.25">
      <c r="A507">
        <v>2183</v>
      </c>
      <c r="B507" t="s">
        <v>108</v>
      </c>
      <c r="C507">
        <v>4740</v>
      </c>
      <c r="D507" t="s">
        <v>706</v>
      </c>
      <c r="E507" s="5">
        <v>822</v>
      </c>
      <c r="F507" s="5">
        <v>782</v>
      </c>
    </row>
    <row r="508" spans="1:6" x14ac:dyDescent="0.25">
      <c r="A508">
        <v>2183</v>
      </c>
      <c r="B508" t="s">
        <v>108</v>
      </c>
      <c r="C508">
        <v>938</v>
      </c>
      <c r="D508" t="s">
        <v>707</v>
      </c>
      <c r="E508" s="5">
        <v>506</v>
      </c>
      <c r="F508" s="5">
        <v>530</v>
      </c>
    </row>
    <row r="509" spans="1:6" x14ac:dyDescent="0.25">
      <c r="A509">
        <v>2183</v>
      </c>
      <c r="B509" t="s">
        <v>108</v>
      </c>
      <c r="C509">
        <v>939</v>
      </c>
      <c r="D509" t="s">
        <v>708</v>
      </c>
      <c r="E509" s="5">
        <v>395</v>
      </c>
      <c r="F509" s="5">
        <v>371</v>
      </c>
    </row>
    <row r="510" spans="1:6" x14ac:dyDescent="0.25">
      <c r="A510">
        <v>2183</v>
      </c>
      <c r="B510" t="s">
        <v>108</v>
      </c>
      <c r="C510">
        <v>5152</v>
      </c>
      <c r="D510" t="s">
        <v>709</v>
      </c>
      <c r="E510" s="5">
        <v>119</v>
      </c>
      <c r="F510" s="5">
        <v>74</v>
      </c>
    </row>
    <row r="511" spans="1:6" x14ac:dyDescent="0.25">
      <c r="A511">
        <v>2183</v>
      </c>
      <c r="B511" t="s">
        <v>108</v>
      </c>
      <c r="C511">
        <v>987</v>
      </c>
      <c r="D511" t="s">
        <v>710</v>
      </c>
      <c r="E511" s="5">
        <v>1688</v>
      </c>
      <c r="F511" s="9">
        <v>1761</v>
      </c>
    </row>
    <row r="512" spans="1:6" x14ac:dyDescent="0.25">
      <c r="A512">
        <v>2183</v>
      </c>
      <c r="B512" t="s">
        <v>108</v>
      </c>
      <c r="C512">
        <v>3577</v>
      </c>
      <c r="D512" t="s">
        <v>711</v>
      </c>
      <c r="E512" s="5">
        <v>197</v>
      </c>
      <c r="F512" s="5">
        <v>187</v>
      </c>
    </row>
    <row r="513" spans="1:6" x14ac:dyDescent="0.25">
      <c r="A513">
        <v>2183</v>
      </c>
      <c r="B513" t="s">
        <v>108</v>
      </c>
      <c r="C513">
        <v>942</v>
      </c>
      <c r="D513" t="s">
        <v>713</v>
      </c>
      <c r="E513" s="5">
        <v>394</v>
      </c>
      <c r="F513" s="5">
        <v>361</v>
      </c>
    </row>
    <row r="514" spans="1:6" x14ac:dyDescent="0.25">
      <c r="A514">
        <v>2014</v>
      </c>
      <c r="B514" t="s">
        <v>109</v>
      </c>
      <c r="C514">
        <v>3740</v>
      </c>
      <c r="D514" t="s">
        <v>714</v>
      </c>
      <c r="E514" s="5">
        <v>2</v>
      </c>
      <c r="F514" s="5">
        <v>5</v>
      </c>
    </row>
    <row r="515" spans="1:6" x14ac:dyDescent="0.25">
      <c r="A515">
        <v>2014</v>
      </c>
      <c r="B515" t="s">
        <v>109</v>
      </c>
      <c r="C515">
        <v>359</v>
      </c>
      <c r="D515" t="s">
        <v>715</v>
      </c>
      <c r="E515" s="5">
        <v>230</v>
      </c>
      <c r="F515" s="5">
        <v>234</v>
      </c>
    </row>
    <row r="516" spans="1:6" x14ac:dyDescent="0.25">
      <c r="A516">
        <v>2014</v>
      </c>
      <c r="B516" t="s">
        <v>109</v>
      </c>
      <c r="C516">
        <v>342</v>
      </c>
      <c r="D516" t="s">
        <v>716</v>
      </c>
      <c r="E516" s="5">
        <v>339</v>
      </c>
      <c r="F516" s="5">
        <v>349</v>
      </c>
    </row>
    <row r="517" spans="1:6" x14ac:dyDescent="0.25">
      <c r="A517">
        <v>2014</v>
      </c>
      <c r="B517" t="s">
        <v>109</v>
      </c>
      <c r="C517">
        <v>355</v>
      </c>
      <c r="D517" t="s">
        <v>717</v>
      </c>
      <c r="E517" s="5">
        <v>174</v>
      </c>
      <c r="F517" s="5">
        <v>180</v>
      </c>
    </row>
    <row r="518" spans="1:6" x14ac:dyDescent="0.25">
      <c r="A518">
        <v>2015</v>
      </c>
      <c r="B518" t="s">
        <v>110</v>
      </c>
      <c r="C518">
        <v>346</v>
      </c>
      <c r="D518" t="s">
        <v>718</v>
      </c>
      <c r="E518" s="5">
        <v>141</v>
      </c>
      <c r="F518" s="5">
        <v>163</v>
      </c>
    </row>
    <row r="519" spans="1:6" x14ac:dyDescent="0.25">
      <c r="A519">
        <v>2015</v>
      </c>
      <c r="B519" t="s">
        <v>110</v>
      </c>
      <c r="C519">
        <v>5446</v>
      </c>
      <c r="D519" t="s">
        <v>719</v>
      </c>
      <c r="E519" s="5">
        <v>645</v>
      </c>
      <c r="F519" s="5">
        <v>796</v>
      </c>
    </row>
    <row r="520" spans="1:6" x14ac:dyDescent="0.25">
      <c r="A520">
        <v>2023</v>
      </c>
      <c r="B520" t="s">
        <v>111</v>
      </c>
      <c r="C520">
        <v>358</v>
      </c>
      <c r="D520" t="s">
        <v>720</v>
      </c>
      <c r="E520" s="5">
        <v>82</v>
      </c>
      <c r="F520" s="5">
        <v>83</v>
      </c>
    </row>
    <row r="521" spans="1:6" x14ac:dyDescent="0.25">
      <c r="A521">
        <v>2023</v>
      </c>
      <c r="B521" t="s">
        <v>111</v>
      </c>
      <c r="C521">
        <v>4702</v>
      </c>
      <c r="D521" t="s">
        <v>721</v>
      </c>
      <c r="E521" s="5">
        <v>1028</v>
      </c>
      <c r="F521" s="5">
        <v>982</v>
      </c>
    </row>
    <row r="522" spans="1:6" x14ac:dyDescent="0.25">
      <c r="A522">
        <v>2114</v>
      </c>
      <c r="B522" t="s">
        <v>112</v>
      </c>
      <c r="C522">
        <v>3362</v>
      </c>
      <c r="D522" t="s">
        <v>722</v>
      </c>
      <c r="E522" s="5">
        <v>176</v>
      </c>
      <c r="F522" s="5">
        <v>220</v>
      </c>
    </row>
    <row r="523" spans="1:6" x14ac:dyDescent="0.25">
      <c r="A523">
        <v>2099</v>
      </c>
      <c r="B523" t="s">
        <v>113</v>
      </c>
      <c r="C523">
        <v>659</v>
      </c>
      <c r="D523" t="s">
        <v>723</v>
      </c>
      <c r="E523" s="5">
        <v>249</v>
      </c>
      <c r="F523" s="5">
        <v>266</v>
      </c>
    </row>
    <row r="524" spans="1:6" x14ac:dyDescent="0.25">
      <c r="A524">
        <v>2099</v>
      </c>
      <c r="B524" t="s">
        <v>113</v>
      </c>
      <c r="C524">
        <v>689</v>
      </c>
      <c r="D524" t="s">
        <v>724</v>
      </c>
      <c r="E524" s="9">
        <v>241</v>
      </c>
      <c r="F524" s="5">
        <v>242</v>
      </c>
    </row>
    <row r="525" spans="1:6" x14ac:dyDescent="0.25">
      <c r="A525">
        <v>2099</v>
      </c>
      <c r="B525" t="s">
        <v>113</v>
      </c>
      <c r="C525">
        <v>2723</v>
      </c>
      <c r="D525" t="s">
        <v>725</v>
      </c>
      <c r="E525" s="5">
        <v>222</v>
      </c>
      <c r="F525" s="5">
        <v>228</v>
      </c>
    </row>
    <row r="526" spans="1:6" x14ac:dyDescent="0.25">
      <c r="A526">
        <v>2201</v>
      </c>
      <c r="B526" t="s">
        <v>114</v>
      </c>
      <c r="C526">
        <v>3364</v>
      </c>
      <c r="D526" t="s">
        <v>726</v>
      </c>
      <c r="E526" s="5">
        <v>162</v>
      </c>
      <c r="F526" s="5">
        <v>162</v>
      </c>
    </row>
    <row r="527" spans="1:6" x14ac:dyDescent="0.25">
      <c r="A527">
        <v>2206</v>
      </c>
      <c r="B527" t="s">
        <v>115</v>
      </c>
      <c r="C527">
        <v>1039</v>
      </c>
      <c r="D527" t="s">
        <v>727</v>
      </c>
      <c r="E527" s="5">
        <v>773</v>
      </c>
      <c r="F527" s="5">
        <v>781</v>
      </c>
    </row>
    <row r="528" spans="1:6" x14ac:dyDescent="0.25">
      <c r="A528">
        <v>2206</v>
      </c>
      <c r="B528" t="s">
        <v>115</v>
      </c>
      <c r="C528">
        <v>3426</v>
      </c>
      <c r="D528" t="s">
        <v>728</v>
      </c>
      <c r="E528" s="5">
        <v>531</v>
      </c>
      <c r="F528" s="5">
        <v>549</v>
      </c>
    </row>
    <row r="529" spans="1:6" x14ac:dyDescent="0.25">
      <c r="A529">
        <v>2206</v>
      </c>
      <c r="B529" t="s">
        <v>115</v>
      </c>
      <c r="C529">
        <v>1040</v>
      </c>
      <c r="D529" t="s">
        <v>729</v>
      </c>
      <c r="E529" s="5">
        <v>1703</v>
      </c>
      <c r="F529" s="5">
        <v>1697</v>
      </c>
    </row>
    <row r="530" spans="1:6" x14ac:dyDescent="0.25">
      <c r="A530">
        <v>2206</v>
      </c>
      <c r="B530" t="s">
        <v>115</v>
      </c>
      <c r="C530">
        <v>2206</v>
      </c>
      <c r="D530" t="s">
        <v>115</v>
      </c>
      <c r="E530" s="5">
        <v>1</v>
      </c>
      <c r="F530" s="5" t="s">
        <v>1571</v>
      </c>
    </row>
    <row r="531" spans="1:6" x14ac:dyDescent="0.25">
      <c r="A531">
        <v>2206</v>
      </c>
      <c r="B531" t="s">
        <v>115</v>
      </c>
      <c r="C531">
        <v>1034</v>
      </c>
      <c r="D531" t="s">
        <v>730</v>
      </c>
      <c r="E531" s="5">
        <v>428</v>
      </c>
      <c r="F531" s="5">
        <v>399</v>
      </c>
    </row>
    <row r="532" spans="1:6" x14ac:dyDescent="0.25">
      <c r="A532">
        <v>2206</v>
      </c>
      <c r="B532" t="s">
        <v>115</v>
      </c>
      <c r="C532">
        <v>1036</v>
      </c>
      <c r="D532" t="s">
        <v>731</v>
      </c>
      <c r="E532" s="5">
        <v>421</v>
      </c>
      <c r="F532" s="5">
        <v>413</v>
      </c>
    </row>
    <row r="533" spans="1:6" x14ac:dyDescent="0.25">
      <c r="A533">
        <v>2206</v>
      </c>
      <c r="B533" t="s">
        <v>115</v>
      </c>
      <c r="C533">
        <v>1333</v>
      </c>
      <c r="D533" t="s">
        <v>732</v>
      </c>
      <c r="E533" s="5">
        <v>564</v>
      </c>
      <c r="F533" s="5">
        <v>533</v>
      </c>
    </row>
    <row r="534" spans="1:6" x14ac:dyDescent="0.25">
      <c r="A534">
        <v>2206</v>
      </c>
      <c r="B534" t="s">
        <v>115</v>
      </c>
      <c r="C534">
        <v>1037</v>
      </c>
      <c r="D534" t="s">
        <v>733</v>
      </c>
      <c r="E534" s="5">
        <v>578</v>
      </c>
      <c r="F534" s="5">
        <v>566</v>
      </c>
    </row>
    <row r="535" spans="1:6" x14ac:dyDescent="0.25">
      <c r="A535">
        <v>2206</v>
      </c>
      <c r="B535" t="s">
        <v>115</v>
      </c>
      <c r="C535">
        <v>1038</v>
      </c>
      <c r="D535" t="s">
        <v>734</v>
      </c>
      <c r="E535" s="5">
        <v>509</v>
      </c>
      <c r="F535" s="9">
        <v>508</v>
      </c>
    </row>
    <row r="536" spans="1:6" x14ac:dyDescent="0.25">
      <c r="A536">
        <v>1975</v>
      </c>
      <c r="B536" t="s">
        <v>735</v>
      </c>
      <c r="C536">
        <v>240</v>
      </c>
      <c r="D536" t="s">
        <v>4687</v>
      </c>
      <c r="E536" s="5" t="s">
        <v>1571</v>
      </c>
      <c r="F536" s="5">
        <v>4</v>
      </c>
    </row>
    <row r="537" spans="1:6" x14ac:dyDescent="0.25">
      <c r="A537">
        <v>2239</v>
      </c>
      <c r="B537" t="s">
        <v>116</v>
      </c>
      <c r="C537">
        <v>5671</v>
      </c>
      <c r="D537" t="s">
        <v>4634</v>
      </c>
      <c r="E537" s="5" t="s">
        <v>4682</v>
      </c>
      <c r="F537" s="5">
        <v>168</v>
      </c>
    </row>
    <row r="538" spans="1:6" x14ac:dyDescent="0.25">
      <c r="A538">
        <v>2239</v>
      </c>
      <c r="B538" t="s">
        <v>116</v>
      </c>
      <c r="C538">
        <v>1112</v>
      </c>
      <c r="D538" t="s">
        <v>736</v>
      </c>
      <c r="E538" s="5">
        <v>341</v>
      </c>
      <c r="F538" s="5">
        <v>323</v>
      </c>
    </row>
    <row r="539" spans="1:6" x14ac:dyDescent="0.25">
      <c r="A539">
        <v>2239</v>
      </c>
      <c r="B539" t="s">
        <v>116</v>
      </c>
      <c r="C539">
        <v>1147</v>
      </c>
      <c r="D539" t="s">
        <v>737</v>
      </c>
      <c r="E539" s="5">
        <v>336</v>
      </c>
      <c r="F539" s="5">
        <v>313</v>
      </c>
    </row>
    <row r="540" spans="1:6" x14ac:dyDescent="0.25">
      <c r="A540">
        <v>2239</v>
      </c>
      <c r="B540" t="s">
        <v>116</v>
      </c>
      <c r="C540">
        <v>1368</v>
      </c>
      <c r="D540" t="s">
        <v>738</v>
      </c>
      <c r="E540" s="5">
        <v>1517</v>
      </c>
      <c r="F540" s="5">
        <v>1533</v>
      </c>
    </row>
    <row r="541" spans="1:6" x14ac:dyDescent="0.25">
      <c r="A541">
        <v>2239</v>
      </c>
      <c r="B541" t="s">
        <v>116</v>
      </c>
      <c r="C541">
        <v>4206</v>
      </c>
      <c r="D541" t="s">
        <v>739</v>
      </c>
      <c r="E541" s="5">
        <v>249</v>
      </c>
      <c r="F541" s="5">
        <v>259</v>
      </c>
    </row>
    <row r="542" spans="1:6" x14ac:dyDescent="0.25">
      <c r="A542">
        <v>2239</v>
      </c>
      <c r="B542" t="s">
        <v>116</v>
      </c>
      <c r="C542">
        <v>1115</v>
      </c>
      <c r="D542" t="s">
        <v>546</v>
      </c>
      <c r="E542" s="5">
        <v>409</v>
      </c>
      <c r="F542" s="5">
        <v>366</v>
      </c>
    </row>
    <row r="543" spans="1:6" x14ac:dyDescent="0.25">
      <c r="A543">
        <v>2239</v>
      </c>
      <c r="B543" t="s">
        <v>116</v>
      </c>
      <c r="C543">
        <v>1197</v>
      </c>
      <c r="D543" t="s">
        <v>740</v>
      </c>
      <c r="E543" s="5">
        <v>717</v>
      </c>
      <c r="F543" s="5">
        <v>794</v>
      </c>
    </row>
    <row r="544" spans="1:6" x14ac:dyDescent="0.25">
      <c r="A544">
        <v>2239</v>
      </c>
      <c r="B544" t="s">
        <v>116</v>
      </c>
      <c r="C544">
        <v>1189</v>
      </c>
      <c r="D544" t="s">
        <v>741</v>
      </c>
      <c r="E544" s="5">
        <v>260</v>
      </c>
      <c r="F544" s="5">
        <v>253</v>
      </c>
    </row>
    <row r="545" spans="1:6" x14ac:dyDescent="0.25">
      <c r="A545">
        <v>2239</v>
      </c>
      <c r="B545" t="s">
        <v>116</v>
      </c>
      <c r="C545">
        <v>4641</v>
      </c>
      <c r="D545" t="s">
        <v>742</v>
      </c>
      <c r="E545" s="5">
        <v>319</v>
      </c>
      <c r="F545" s="5">
        <v>335</v>
      </c>
    </row>
    <row r="546" spans="1:6" x14ac:dyDescent="0.25">
      <c r="A546">
        <v>2239</v>
      </c>
      <c r="B546" t="s">
        <v>116</v>
      </c>
      <c r="C546">
        <v>1200</v>
      </c>
      <c r="D546" t="s">
        <v>743</v>
      </c>
      <c r="E546" s="5">
        <v>1414</v>
      </c>
      <c r="F546" s="5">
        <v>1452</v>
      </c>
    </row>
    <row r="547" spans="1:6" x14ac:dyDescent="0.25">
      <c r="A547">
        <v>2239</v>
      </c>
      <c r="B547" t="s">
        <v>116</v>
      </c>
      <c r="C547">
        <v>1152</v>
      </c>
      <c r="D547" t="s">
        <v>744</v>
      </c>
      <c r="E547" s="5">
        <v>170</v>
      </c>
      <c r="F547" s="5">
        <v>171</v>
      </c>
    </row>
    <row r="548" spans="1:6" x14ac:dyDescent="0.25">
      <c r="A548">
        <v>2239</v>
      </c>
      <c r="B548" t="s">
        <v>116</v>
      </c>
      <c r="C548">
        <v>1201</v>
      </c>
      <c r="D548" t="s">
        <v>745</v>
      </c>
      <c r="E548" s="5">
        <v>1255</v>
      </c>
      <c r="F548" s="5">
        <v>1322</v>
      </c>
    </row>
    <row r="549" spans="1:6" x14ac:dyDescent="0.25">
      <c r="A549">
        <v>2239</v>
      </c>
      <c r="B549" t="s">
        <v>116</v>
      </c>
      <c r="C549">
        <v>4973</v>
      </c>
      <c r="D549" t="s">
        <v>746</v>
      </c>
      <c r="E549" s="5">
        <v>1145</v>
      </c>
      <c r="F549" s="5">
        <v>813</v>
      </c>
    </row>
    <row r="550" spans="1:6" x14ac:dyDescent="0.25">
      <c r="A550">
        <v>2239</v>
      </c>
      <c r="B550" t="s">
        <v>116</v>
      </c>
      <c r="C550">
        <v>2239</v>
      </c>
      <c r="D550" t="s">
        <v>116</v>
      </c>
      <c r="E550" s="5">
        <v>292</v>
      </c>
      <c r="F550" s="5">
        <v>277</v>
      </c>
    </row>
    <row r="551" spans="1:6" x14ac:dyDescent="0.25">
      <c r="A551">
        <v>2239</v>
      </c>
      <c r="B551" t="s">
        <v>116</v>
      </c>
      <c r="C551">
        <v>3536</v>
      </c>
      <c r="D551" t="s">
        <v>747</v>
      </c>
      <c r="E551" s="5">
        <v>467</v>
      </c>
      <c r="F551" s="5">
        <v>457</v>
      </c>
    </row>
    <row r="552" spans="1:6" x14ac:dyDescent="0.25">
      <c r="A552">
        <v>2239</v>
      </c>
      <c r="B552" t="s">
        <v>116</v>
      </c>
      <c r="C552">
        <v>1148</v>
      </c>
      <c r="D552" t="s">
        <v>748</v>
      </c>
      <c r="E552" s="5">
        <v>400</v>
      </c>
      <c r="F552" s="5">
        <v>390</v>
      </c>
    </row>
    <row r="553" spans="1:6" x14ac:dyDescent="0.25">
      <c r="A553">
        <v>2239</v>
      </c>
      <c r="B553" t="s">
        <v>116</v>
      </c>
      <c r="C553">
        <v>1199</v>
      </c>
      <c r="D553" t="s">
        <v>749</v>
      </c>
      <c r="E553" s="5">
        <v>658</v>
      </c>
      <c r="F553" s="5">
        <v>666</v>
      </c>
    </row>
    <row r="554" spans="1:6" x14ac:dyDescent="0.25">
      <c r="A554">
        <v>2239</v>
      </c>
      <c r="B554" t="s">
        <v>116</v>
      </c>
      <c r="C554">
        <v>1285</v>
      </c>
      <c r="D554" t="s">
        <v>750</v>
      </c>
      <c r="E554" s="5">
        <v>427</v>
      </c>
      <c r="F554" s="5">
        <v>385</v>
      </c>
    </row>
    <row r="555" spans="1:6" x14ac:dyDescent="0.25">
      <c r="A555">
        <v>2239</v>
      </c>
      <c r="B555" t="s">
        <v>116</v>
      </c>
      <c r="C555">
        <v>1150</v>
      </c>
      <c r="D555" t="s">
        <v>751</v>
      </c>
      <c r="E555" s="5">
        <v>401</v>
      </c>
      <c r="F555" s="5">
        <v>414</v>
      </c>
    </row>
    <row r="556" spans="1:6" x14ac:dyDescent="0.25">
      <c r="A556">
        <v>2239</v>
      </c>
      <c r="B556" t="s">
        <v>116</v>
      </c>
      <c r="C556">
        <v>1110</v>
      </c>
      <c r="D556" t="s">
        <v>752</v>
      </c>
      <c r="E556" s="5">
        <v>413</v>
      </c>
      <c r="F556" s="5">
        <v>355</v>
      </c>
    </row>
    <row r="557" spans="1:6" x14ac:dyDescent="0.25">
      <c r="A557">
        <v>2239</v>
      </c>
      <c r="B557" t="s">
        <v>116</v>
      </c>
      <c r="C557">
        <v>4018</v>
      </c>
      <c r="D557" t="s">
        <v>753</v>
      </c>
      <c r="E557" s="5">
        <v>1441</v>
      </c>
      <c r="F557" s="5">
        <v>1483</v>
      </c>
    </row>
    <row r="558" spans="1:6" x14ac:dyDescent="0.25">
      <c r="A558">
        <v>2239</v>
      </c>
      <c r="B558" t="s">
        <v>116</v>
      </c>
      <c r="C558">
        <v>4642</v>
      </c>
      <c r="D558" t="s">
        <v>754</v>
      </c>
      <c r="E558" s="5">
        <v>399</v>
      </c>
      <c r="F558" s="5">
        <v>372</v>
      </c>
    </row>
    <row r="559" spans="1:6" x14ac:dyDescent="0.25">
      <c r="A559">
        <v>2239</v>
      </c>
      <c r="B559" t="s">
        <v>116</v>
      </c>
      <c r="C559">
        <v>1116</v>
      </c>
      <c r="D559" t="s">
        <v>755</v>
      </c>
      <c r="E559" s="5">
        <v>370</v>
      </c>
      <c r="F559" s="5">
        <v>335</v>
      </c>
    </row>
    <row r="560" spans="1:6" x14ac:dyDescent="0.25">
      <c r="A560">
        <v>2239</v>
      </c>
      <c r="B560" t="s">
        <v>116</v>
      </c>
      <c r="C560">
        <v>1117</v>
      </c>
      <c r="D560" t="s">
        <v>756</v>
      </c>
      <c r="E560" s="5">
        <v>389</v>
      </c>
      <c r="F560" s="5">
        <v>388</v>
      </c>
    </row>
    <row r="561" spans="1:6" x14ac:dyDescent="0.25">
      <c r="A561">
        <v>2239</v>
      </c>
      <c r="B561" t="s">
        <v>116</v>
      </c>
      <c r="C561">
        <v>1190</v>
      </c>
      <c r="D561" t="s">
        <v>757</v>
      </c>
      <c r="E561" s="5">
        <v>312</v>
      </c>
      <c r="F561" s="5">
        <v>162</v>
      </c>
    </row>
    <row r="562" spans="1:6" x14ac:dyDescent="0.25">
      <c r="A562">
        <v>2239</v>
      </c>
      <c r="B562" t="s">
        <v>116</v>
      </c>
      <c r="C562">
        <v>3160</v>
      </c>
      <c r="D562" t="s">
        <v>758</v>
      </c>
      <c r="E562" s="5">
        <v>475</v>
      </c>
      <c r="F562" s="5">
        <v>467</v>
      </c>
    </row>
    <row r="563" spans="1:6" x14ac:dyDescent="0.25">
      <c r="A563">
        <v>2239</v>
      </c>
      <c r="B563" t="s">
        <v>116</v>
      </c>
      <c r="C563">
        <v>3159</v>
      </c>
      <c r="D563" t="s">
        <v>759</v>
      </c>
      <c r="E563" s="5">
        <v>376</v>
      </c>
      <c r="F563" s="5">
        <v>390</v>
      </c>
    </row>
    <row r="564" spans="1:6" x14ac:dyDescent="0.25">
      <c r="A564">
        <v>2239</v>
      </c>
      <c r="B564" t="s">
        <v>116</v>
      </c>
      <c r="C564">
        <v>4643</v>
      </c>
      <c r="D564" t="s">
        <v>760</v>
      </c>
      <c r="E564" s="5">
        <v>433</v>
      </c>
      <c r="F564" s="5">
        <v>452</v>
      </c>
    </row>
    <row r="565" spans="1:6" x14ac:dyDescent="0.25">
      <c r="A565">
        <v>2239</v>
      </c>
      <c r="B565" t="s">
        <v>116</v>
      </c>
      <c r="C565">
        <v>1196</v>
      </c>
      <c r="D565" t="s">
        <v>761</v>
      </c>
      <c r="E565" s="5">
        <v>693</v>
      </c>
      <c r="F565" s="5">
        <v>721</v>
      </c>
    </row>
    <row r="566" spans="1:6" x14ac:dyDescent="0.25">
      <c r="A566">
        <v>2239</v>
      </c>
      <c r="B566" t="s">
        <v>116</v>
      </c>
      <c r="C566">
        <v>1149</v>
      </c>
      <c r="D566" t="s">
        <v>762</v>
      </c>
      <c r="E566" s="5">
        <v>226</v>
      </c>
      <c r="F566" s="5">
        <v>204</v>
      </c>
    </row>
    <row r="567" spans="1:6" x14ac:dyDescent="0.25">
      <c r="A567">
        <v>2239</v>
      </c>
      <c r="B567" t="s">
        <v>116</v>
      </c>
      <c r="C567">
        <v>4703</v>
      </c>
      <c r="D567" t="s">
        <v>763</v>
      </c>
      <c r="E567" s="5">
        <v>348</v>
      </c>
      <c r="F567" s="5">
        <v>398</v>
      </c>
    </row>
    <row r="568" spans="1:6" x14ac:dyDescent="0.25">
      <c r="A568">
        <v>2239</v>
      </c>
      <c r="B568" t="s">
        <v>116</v>
      </c>
      <c r="C568">
        <v>1198</v>
      </c>
      <c r="D568" t="s">
        <v>764</v>
      </c>
      <c r="E568" s="5">
        <v>715</v>
      </c>
      <c r="F568" s="5">
        <v>695</v>
      </c>
    </row>
    <row r="569" spans="1:6" x14ac:dyDescent="0.25">
      <c r="A569">
        <v>2239</v>
      </c>
      <c r="B569" t="s">
        <v>116</v>
      </c>
      <c r="C569">
        <v>1302</v>
      </c>
      <c r="D569" t="s">
        <v>765</v>
      </c>
      <c r="E569" s="5">
        <v>412</v>
      </c>
      <c r="F569" s="5">
        <v>386</v>
      </c>
    </row>
    <row r="570" spans="1:6" x14ac:dyDescent="0.25">
      <c r="A570">
        <v>2239</v>
      </c>
      <c r="B570" t="s">
        <v>116</v>
      </c>
      <c r="C570">
        <v>1119</v>
      </c>
      <c r="D570" t="s">
        <v>766</v>
      </c>
      <c r="E570" s="5">
        <v>330</v>
      </c>
      <c r="F570" s="5">
        <v>302</v>
      </c>
    </row>
    <row r="571" spans="1:6" x14ac:dyDescent="0.25">
      <c r="A571">
        <v>2239</v>
      </c>
      <c r="B571" t="s">
        <v>116</v>
      </c>
      <c r="C571">
        <v>1114</v>
      </c>
      <c r="D571" t="s">
        <v>767</v>
      </c>
      <c r="E571" s="5">
        <v>439</v>
      </c>
      <c r="F571" s="5">
        <v>433</v>
      </c>
    </row>
    <row r="572" spans="1:6" x14ac:dyDescent="0.25">
      <c r="A572">
        <v>2239</v>
      </c>
      <c r="B572" t="s">
        <v>116</v>
      </c>
      <c r="C572">
        <v>1111</v>
      </c>
      <c r="D572" t="s">
        <v>768</v>
      </c>
      <c r="E572" s="5">
        <v>327</v>
      </c>
      <c r="F572" s="5">
        <v>320</v>
      </c>
    </row>
    <row r="573" spans="1:6" x14ac:dyDescent="0.25">
      <c r="A573">
        <v>2239</v>
      </c>
      <c r="B573" t="s">
        <v>116</v>
      </c>
      <c r="C573">
        <v>1151</v>
      </c>
      <c r="D573" t="s">
        <v>769</v>
      </c>
      <c r="E573" s="5">
        <v>491</v>
      </c>
      <c r="F573" s="5">
        <v>459</v>
      </c>
    </row>
    <row r="574" spans="1:6" x14ac:dyDescent="0.25">
      <c r="A574">
        <v>2024</v>
      </c>
      <c r="B574" t="s">
        <v>118</v>
      </c>
      <c r="C574">
        <v>3372</v>
      </c>
      <c r="D574" t="s">
        <v>770</v>
      </c>
      <c r="E574" s="5">
        <v>60</v>
      </c>
      <c r="F574" s="5">
        <v>76</v>
      </c>
    </row>
    <row r="575" spans="1:6" x14ac:dyDescent="0.25">
      <c r="A575">
        <v>2024</v>
      </c>
      <c r="B575" t="s">
        <v>118</v>
      </c>
      <c r="C575">
        <v>2024</v>
      </c>
      <c r="D575" t="s">
        <v>118</v>
      </c>
      <c r="E575" s="5">
        <v>32</v>
      </c>
      <c r="F575" s="5">
        <v>310</v>
      </c>
    </row>
    <row r="576" spans="1:6" x14ac:dyDescent="0.25">
      <c r="A576">
        <v>2024</v>
      </c>
      <c r="B576" t="s">
        <v>118</v>
      </c>
      <c r="C576">
        <v>361</v>
      </c>
      <c r="D576" t="s">
        <v>771</v>
      </c>
      <c r="E576" s="5">
        <v>486</v>
      </c>
      <c r="F576" s="5">
        <v>477</v>
      </c>
    </row>
    <row r="577" spans="1:6" x14ac:dyDescent="0.25">
      <c r="A577">
        <v>2024</v>
      </c>
      <c r="B577" t="s">
        <v>118</v>
      </c>
      <c r="C577">
        <v>369</v>
      </c>
      <c r="D577" t="s">
        <v>772</v>
      </c>
      <c r="E577" s="5">
        <v>1318</v>
      </c>
      <c r="F577" s="5">
        <v>1177</v>
      </c>
    </row>
    <row r="578" spans="1:6" x14ac:dyDescent="0.25">
      <c r="A578">
        <v>2024</v>
      </c>
      <c r="B578" t="s">
        <v>118</v>
      </c>
      <c r="C578">
        <v>362</v>
      </c>
      <c r="D578" t="s">
        <v>773</v>
      </c>
      <c r="E578" s="5">
        <v>436</v>
      </c>
      <c r="F578" s="5">
        <v>460</v>
      </c>
    </row>
    <row r="579" spans="1:6" x14ac:dyDescent="0.25">
      <c r="A579">
        <v>2024</v>
      </c>
      <c r="B579" t="s">
        <v>118</v>
      </c>
      <c r="C579">
        <v>363</v>
      </c>
      <c r="D579" t="s">
        <v>774</v>
      </c>
      <c r="E579" s="5">
        <v>431</v>
      </c>
      <c r="F579" s="5">
        <v>399</v>
      </c>
    </row>
    <row r="580" spans="1:6" x14ac:dyDescent="0.25">
      <c r="A580">
        <v>2024</v>
      </c>
      <c r="B580" t="s">
        <v>118</v>
      </c>
      <c r="C580">
        <v>364</v>
      </c>
      <c r="D580" t="s">
        <v>775</v>
      </c>
      <c r="E580" s="5">
        <v>232</v>
      </c>
      <c r="F580" s="5">
        <v>264</v>
      </c>
    </row>
    <row r="581" spans="1:6" x14ac:dyDescent="0.25">
      <c r="A581">
        <v>2024</v>
      </c>
      <c r="B581" t="s">
        <v>118</v>
      </c>
      <c r="C581">
        <v>2300</v>
      </c>
      <c r="D581" t="s">
        <v>776</v>
      </c>
      <c r="E581" s="5">
        <v>9</v>
      </c>
      <c r="F581" s="5">
        <v>7</v>
      </c>
    </row>
    <row r="582" spans="1:6" x14ac:dyDescent="0.25">
      <c r="A582">
        <v>2024</v>
      </c>
      <c r="B582" t="s">
        <v>118</v>
      </c>
      <c r="C582">
        <v>366</v>
      </c>
      <c r="D582" t="s">
        <v>777</v>
      </c>
      <c r="E582" s="5">
        <v>382</v>
      </c>
      <c r="F582" s="5">
        <v>383</v>
      </c>
    </row>
    <row r="583" spans="1:6" x14ac:dyDescent="0.25">
      <c r="A583">
        <v>2024</v>
      </c>
      <c r="B583" t="s">
        <v>118</v>
      </c>
      <c r="C583">
        <v>367</v>
      </c>
      <c r="D583" t="s">
        <v>778</v>
      </c>
      <c r="E583" s="5">
        <v>384</v>
      </c>
      <c r="F583" s="5">
        <v>342</v>
      </c>
    </row>
    <row r="584" spans="1:6" x14ac:dyDescent="0.25">
      <c r="A584">
        <v>1895</v>
      </c>
      <c r="B584" t="s">
        <v>119</v>
      </c>
      <c r="C584">
        <v>3351</v>
      </c>
      <c r="D584" t="s">
        <v>779</v>
      </c>
      <c r="E584" s="9">
        <v>21</v>
      </c>
      <c r="F584" s="5">
        <v>93</v>
      </c>
    </row>
    <row r="585" spans="1:6" x14ac:dyDescent="0.25">
      <c r="A585">
        <v>2215</v>
      </c>
      <c r="B585" t="s">
        <v>120</v>
      </c>
      <c r="C585">
        <v>1079</v>
      </c>
      <c r="D585" t="s">
        <v>780</v>
      </c>
      <c r="E585" s="5">
        <v>279</v>
      </c>
      <c r="F585" s="5">
        <v>282</v>
      </c>
    </row>
    <row r="586" spans="1:6" x14ac:dyDescent="0.25">
      <c r="A586">
        <v>2200</v>
      </c>
      <c r="B586" t="s">
        <v>121</v>
      </c>
      <c r="C586">
        <v>4846</v>
      </c>
      <c r="D586" t="s">
        <v>4688</v>
      </c>
      <c r="E586" s="5">
        <v>10</v>
      </c>
      <c r="F586" s="5">
        <v>4</v>
      </c>
    </row>
    <row r="587" spans="1:6" x14ac:dyDescent="0.25">
      <c r="A587">
        <v>2200</v>
      </c>
      <c r="B587" t="s">
        <v>121</v>
      </c>
      <c r="C587">
        <v>5512</v>
      </c>
      <c r="D587" t="s">
        <v>781</v>
      </c>
      <c r="E587" s="5">
        <v>493</v>
      </c>
      <c r="F587" s="5">
        <v>349</v>
      </c>
    </row>
    <row r="588" spans="1:6" x14ac:dyDescent="0.25">
      <c r="A588">
        <v>3997</v>
      </c>
      <c r="B588" t="s">
        <v>123</v>
      </c>
      <c r="C588">
        <v>3363</v>
      </c>
      <c r="D588" t="s">
        <v>782</v>
      </c>
      <c r="E588" s="5">
        <v>149</v>
      </c>
      <c r="F588" s="5">
        <v>129</v>
      </c>
    </row>
    <row r="589" spans="1:6" x14ac:dyDescent="0.25">
      <c r="A589">
        <v>2053</v>
      </c>
      <c r="B589" t="s">
        <v>124</v>
      </c>
      <c r="C589">
        <v>5689</v>
      </c>
      <c r="D589" t="s">
        <v>4635</v>
      </c>
      <c r="E589" s="5" t="s">
        <v>4682</v>
      </c>
      <c r="F589" s="5">
        <v>144</v>
      </c>
    </row>
    <row r="590" spans="1:6" x14ac:dyDescent="0.25">
      <c r="A590">
        <v>2053</v>
      </c>
      <c r="B590" t="s">
        <v>124</v>
      </c>
      <c r="C590">
        <v>3458</v>
      </c>
      <c r="D590" t="s">
        <v>783</v>
      </c>
      <c r="E590" s="5">
        <v>10</v>
      </c>
      <c r="F590" s="5">
        <v>17</v>
      </c>
    </row>
    <row r="591" spans="1:6" x14ac:dyDescent="0.25">
      <c r="A591">
        <v>2053</v>
      </c>
      <c r="B591" t="s">
        <v>124</v>
      </c>
      <c r="C591">
        <v>5359</v>
      </c>
      <c r="D591" t="s">
        <v>784</v>
      </c>
      <c r="E591" s="5">
        <v>72</v>
      </c>
      <c r="F591" s="5">
        <v>71</v>
      </c>
    </row>
    <row r="592" spans="1:6" x14ac:dyDescent="0.25">
      <c r="A592">
        <v>2053</v>
      </c>
      <c r="B592" t="s">
        <v>124</v>
      </c>
      <c r="C592">
        <v>429</v>
      </c>
      <c r="D592" t="s">
        <v>785</v>
      </c>
      <c r="E592" s="5">
        <v>286</v>
      </c>
      <c r="F592" s="5">
        <v>286</v>
      </c>
    </row>
    <row r="593" spans="1:6" x14ac:dyDescent="0.25">
      <c r="A593">
        <v>2053</v>
      </c>
      <c r="B593" t="s">
        <v>124</v>
      </c>
      <c r="C593">
        <v>1773</v>
      </c>
      <c r="D593" t="s">
        <v>786</v>
      </c>
      <c r="E593" s="5">
        <v>455</v>
      </c>
      <c r="F593" s="5">
        <v>410</v>
      </c>
    </row>
    <row r="594" spans="1:6" x14ac:dyDescent="0.25">
      <c r="A594">
        <v>2053</v>
      </c>
      <c r="B594" t="s">
        <v>124</v>
      </c>
      <c r="C594">
        <v>430</v>
      </c>
      <c r="D594" t="s">
        <v>787</v>
      </c>
      <c r="E594" s="5">
        <v>335</v>
      </c>
      <c r="F594" s="5">
        <v>318</v>
      </c>
    </row>
    <row r="595" spans="1:6" x14ac:dyDescent="0.25">
      <c r="A595">
        <v>2053</v>
      </c>
      <c r="B595" t="s">
        <v>124</v>
      </c>
      <c r="C595">
        <v>434</v>
      </c>
      <c r="D595" t="s">
        <v>788</v>
      </c>
      <c r="E595" s="5">
        <v>745</v>
      </c>
      <c r="F595" s="5">
        <v>763</v>
      </c>
    </row>
    <row r="596" spans="1:6" x14ac:dyDescent="0.25">
      <c r="A596">
        <v>2053</v>
      </c>
      <c r="B596" t="s">
        <v>124</v>
      </c>
      <c r="C596">
        <v>431</v>
      </c>
      <c r="D596" t="s">
        <v>789</v>
      </c>
      <c r="E596" s="5">
        <v>262</v>
      </c>
      <c r="F596" s="5">
        <v>254</v>
      </c>
    </row>
    <row r="597" spans="1:6" x14ac:dyDescent="0.25">
      <c r="A597">
        <v>2053</v>
      </c>
      <c r="B597" t="s">
        <v>124</v>
      </c>
      <c r="C597">
        <v>432</v>
      </c>
      <c r="D597" t="s">
        <v>790</v>
      </c>
      <c r="E597" s="5">
        <v>585</v>
      </c>
      <c r="F597" s="5">
        <v>509</v>
      </c>
    </row>
    <row r="598" spans="1:6" x14ac:dyDescent="0.25">
      <c r="A598">
        <v>2140</v>
      </c>
      <c r="B598" t="s">
        <v>125</v>
      </c>
      <c r="C598">
        <v>721</v>
      </c>
      <c r="D598" t="s">
        <v>791</v>
      </c>
      <c r="E598" s="5">
        <v>330</v>
      </c>
      <c r="F598" s="5">
        <v>336</v>
      </c>
    </row>
    <row r="599" spans="1:6" x14ac:dyDescent="0.25">
      <c r="A599">
        <v>2140</v>
      </c>
      <c r="B599" t="s">
        <v>125</v>
      </c>
      <c r="C599">
        <v>723</v>
      </c>
      <c r="D599" t="s">
        <v>792</v>
      </c>
      <c r="E599" s="5">
        <v>255</v>
      </c>
      <c r="F599" s="5">
        <v>262</v>
      </c>
    </row>
    <row r="600" spans="1:6" x14ac:dyDescent="0.25">
      <c r="A600">
        <v>2140</v>
      </c>
      <c r="B600" t="s">
        <v>125</v>
      </c>
      <c r="C600">
        <v>722</v>
      </c>
      <c r="D600" t="s">
        <v>793</v>
      </c>
      <c r="E600" s="5">
        <v>196</v>
      </c>
      <c r="F600" s="5">
        <v>194</v>
      </c>
    </row>
    <row r="601" spans="1:6" x14ac:dyDescent="0.25">
      <c r="A601">
        <v>1934</v>
      </c>
      <c r="B601" t="s">
        <v>126</v>
      </c>
      <c r="C601">
        <v>3352</v>
      </c>
      <c r="D601" t="s">
        <v>794</v>
      </c>
      <c r="E601" s="5">
        <v>112</v>
      </c>
      <c r="F601" s="5">
        <v>148</v>
      </c>
    </row>
    <row r="602" spans="1:6" x14ac:dyDescent="0.25">
      <c r="A602">
        <v>2008</v>
      </c>
      <c r="B602" t="s">
        <v>127</v>
      </c>
      <c r="C602">
        <v>331</v>
      </c>
      <c r="D602" t="s">
        <v>795</v>
      </c>
      <c r="E602" s="5">
        <v>244</v>
      </c>
      <c r="F602" s="5">
        <v>236</v>
      </c>
    </row>
    <row r="603" spans="1:6" x14ac:dyDescent="0.25">
      <c r="A603">
        <v>2008</v>
      </c>
      <c r="B603" t="s">
        <v>127</v>
      </c>
      <c r="C603">
        <v>327</v>
      </c>
      <c r="D603" t="s">
        <v>796</v>
      </c>
      <c r="E603" s="5">
        <v>276</v>
      </c>
      <c r="F603" s="5">
        <v>254</v>
      </c>
    </row>
    <row r="604" spans="1:6" x14ac:dyDescent="0.25">
      <c r="A604">
        <v>2008</v>
      </c>
      <c r="B604" t="s">
        <v>127</v>
      </c>
      <c r="C604">
        <v>330</v>
      </c>
      <c r="D604" t="s">
        <v>797</v>
      </c>
      <c r="E604" s="5">
        <v>23</v>
      </c>
      <c r="F604" s="5">
        <v>19</v>
      </c>
    </row>
    <row r="605" spans="1:6" x14ac:dyDescent="0.25">
      <c r="A605">
        <v>2107</v>
      </c>
      <c r="B605" t="s">
        <v>128</v>
      </c>
      <c r="C605">
        <v>691</v>
      </c>
      <c r="D605" t="s">
        <v>798</v>
      </c>
      <c r="E605" s="5">
        <v>18</v>
      </c>
      <c r="F605" s="5">
        <v>24</v>
      </c>
    </row>
    <row r="606" spans="1:6" x14ac:dyDescent="0.25">
      <c r="A606">
        <v>2107</v>
      </c>
      <c r="B606" t="s">
        <v>128</v>
      </c>
      <c r="C606">
        <v>712</v>
      </c>
      <c r="D606" t="s">
        <v>799</v>
      </c>
      <c r="E606" s="5">
        <v>27</v>
      </c>
      <c r="F606" s="5">
        <v>31</v>
      </c>
    </row>
    <row r="607" spans="1:6" x14ac:dyDescent="0.25">
      <c r="A607">
        <v>2107</v>
      </c>
      <c r="B607" t="s">
        <v>128</v>
      </c>
      <c r="C607">
        <v>3132</v>
      </c>
      <c r="D607" t="s">
        <v>800</v>
      </c>
      <c r="E607" s="5">
        <v>7</v>
      </c>
      <c r="F607" s="5">
        <v>6</v>
      </c>
    </row>
    <row r="608" spans="1:6" x14ac:dyDescent="0.25">
      <c r="A608">
        <v>2219</v>
      </c>
      <c r="B608" t="s">
        <v>129</v>
      </c>
      <c r="C608">
        <v>1084</v>
      </c>
      <c r="D608" t="s">
        <v>801</v>
      </c>
      <c r="E608" s="5">
        <v>7</v>
      </c>
      <c r="F608" s="9">
        <v>6</v>
      </c>
    </row>
    <row r="609" spans="1:6" x14ac:dyDescent="0.25">
      <c r="A609">
        <v>2219</v>
      </c>
      <c r="B609" t="s">
        <v>129</v>
      </c>
      <c r="C609">
        <v>1087</v>
      </c>
      <c r="D609" t="s">
        <v>802</v>
      </c>
      <c r="E609" s="5">
        <v>263</v>
      </c>
      <c r="F609" s="5">
        <v>270</v>
      </c>
    </row>
    <row r="610" spans="1:6" x14ac:dyDescent="0.25">
      <c r="A610">
        <v>2091</v>
      </c>
      <c r="B610" t="s">
        <v>130</v>
      </c>
      <c r="C610">
        <v>4717</v>
      </c>
      <c r="D610" t="s">
        <v>391</v>
      </c>
      <c r="E610" s="5">
        <v>3</v>
      </c>
      <c r="F610" s="5">
        <v>2</v>
      </c>
    </row>
    <row r="611" spans="1:6" x14ac:dyDescent="0.25">
      <c r="A611">
        <v>2091</v>
      </c>
      <c r="B611" t="s">
        <v>130</v>
      </c>
      <c r="C611">
        <v>597</v>
      </c>
      <c r="D611" t="s">
        <v>803</v>
      </c>
      <c r="E611" s="5">
        <v>534</v>
      </c>
      <c r="F611" s="5">
        <v>533</v>
      </c>
    </row>
    <row r="612" spans="1:6" x14ac:dyDescent="0.25">
      <c r="A612">
        <v>2091</v>
      </c>
      <c r="B612" t="s">
        <v>130</v>
      </c>
      <c r="C612">
        <v>595</v>
      </c>
      <c r="D612" t="s">
        <v>804</v>
      </c>
      <c r="E612" s="5">
        <v>459</v>
      </c>
      <c r="F612" s="5">
        <v>452</v>
      </c>
    </row>
    <row r="613" spans="1:6" x14ac:dyDescent="0.25">
      <c r="A613">
        <v>2091</v>
      </c>
      <c r="B613" t="s">
        <v>130</v>
      </c>
      <c r="C613">
        <v>3545</v>
      </c>
      <c r="D613" t="s">
        <v>398</v>
      </c>
      <c r="E613" s="5">
        <v>1</v>
      </c>
      <c r="F613" s="5">
        <v>1</v>
      </c>
    </row>
    <row r="614" spans="1:6" x14ac:dyDescent="0.25">
      <c r="A614">
        <v>2091</v>
      </c>
      <c r="B614" t="s">
        <v>130</v>
      </c>
      <c r="C614">
        <v>596</v>
      </c>
      <c r="D614" t="s">
        <v>805</v>
      </c>
      <c r="E614" s="5">
        <v>523</v>
      </c>
      <c r="F614" s="5">
        <v>496</v>
      </c>
    </row>
    <row r="615" spans="1:6" x14ac:dyDescent="0.25">
      <c r="A615">
        <v>2091</v>
      </c>
      <c r="B615" t="s">
        <v>130</v>
      </c>
      <c r="C615">
        <v>1297</v>
      </c>
      <c r="D615" t="s">
        <v>806</v>
      </c>
      <c r="E615" s="5">
        <v>102</v>
      </c>
      <c r="F615" s="5">
        <v>118</v>
      </c>
    </row>
    <row r="616" spans="1:6" x14ac:dyDescent="0.25">
      <c r="A616">
        <v>2091</v>
      </c>
      <c r="B616" t="s">
        <v>130</v>
      </c>
      <c r="C616">
        <v>1545</v>
      </c>
      <c r="D616" t="s">
        <v>405</v>
      </c>
      <c r="E616" s="5">
        <v>1</v>
      </c>
      <c r="F616" s="5">
        <v>3</v>
      </c>
    </row>
    <row r="617" spans="1:6" x14ac:dyDescent="0.25">
      <c r="A617">
        <v>2109</v>
      </c>
      <c r="B617" t="s">
        <v>131</v>
      </c>
      <c r="C617">
        <v>700</v>
      </c>
      <c r="D617" t="s">
        <v>807</v>
      </c>
      <c r="E617" s="5">
        <v>7</v>
      </c>
      <c r="F617" s="5">
        <v>4</v>
      </c>
    </row>
    <row r="618" spans="1:6" x14ac:dyDescent="0.25">
      <c r="A618">
        <v>2057</v>
      </c>
      <c r="B618" t="s">
        <v>133</v>
      </c>
      <c r="C618">
        <v>467</v>
      </c>
      <c r="D618" t="s">
        <v>808</v>
      </c>
      <c r="E618" s="5">
        <v>197</v>
      </c>
      <c r="F618" s="5">
        <v>234</v>
      </c>
    </row>
    <row r="619" spans="1:6" x14ac:dyDescent="0.25">
      <c r="A619">
        <v>2057</v>
      </c>
      <c r="B619" t="s">
        <v>133</v>
      </c>
      <c r="C619">
        <v>482</v>
      </c>
      <c r="D619" t="s">
        <v>809</v>
      </c>
      <c r="E619" s="5">
        <v>190</v>
      </c>
      <c r="F619" s="5">
        <v>213</v>
      </c>
    </row>
    <row r="620" spans="1:6" x14ac:dyDescent="0.25">
      <c r="A620">
        <v>2057</v>
      </c>
      <c r="B620" t="s">
        <v>133</v>
      </c>
      <c r="C620">
        <v>480</v>
      </c>
      <c r="D620" t="s">
        <v>810</v>
      </c>
      <c r="E620" s="5">
        <v>406</v>
      </c>
      <c r="F620" s="5">
        <v>424</v>
      </c>
    </row>
    <row r="621" spans="1:6" x14ac:dyDescent="0.25">
      <c r="A621">
        <v>2057</v>
      </c>
      <c r="B621" t="s">
        <v>133</v>
      </c>
      <c r="C621">
        <v>468</v>
      </c>
      <c r="D621" t="s">
        <v>811</v>
      </c>
      <c r="E621" s="5">
        <v>181</v>
      </c>
      <c r="F621" s="5">
        <v>210</v>
      </c>
    </row>
    <row r="622" spans="1:6" x14ac:dyDescent="0.25">
      <c r="A622">
        <v>2057</v>
      </c>
      <c r="B622" t="s">
        <v>133</v>
      </c>
      <c r="C622">
        <v>483</v>
      </c>
      <c r="D622" t="s">
        <v>812</v>
      </c>
      <c r="E622" s="5">
        <v>143</v>
      </c>
      <c r="F622" s="5">
        <v>146</v>
      </c>
    </row>
    <row r="623" spans="1:6" x14ac:dyDescent="0.25">
      <c r="A623">
        <v>2057</v>
      </c>
      <c r="B623" t="s">
        <v>133</v>
      </c>
      <c r="C623">
        <v>4848</v>
      </c>
      <c r="D623" t="s">
        <v>813</v>
      </c>
      <c r="E623" s="5">
        <v>97</v>
      </c>
      <c r="F623" s="5">
        <v>340</v>
      </c>
    </row>
    <row r="624" spans="1:6" x14ac:dyDescent="0.25">
      <c r="A624">
        <v>2057</v>
      </c>
      <c r="B624" t="s">
        <v>133</v>
      </c>
      <c r="C624">
        <v>470</v>
      </c>
      <c r="D624" t="s">
        <v>814</v>
      </c>
      <c r="E624" s="5">
        <v>488</v>
      </c>
      <c r="F624" s="5">
        <v>511</v>
      </c>
    </row>
    <row r="625" spans="1:6" x14ac:dyDescent="0.25">
      <c r="A625">
        <v>2057</v>
      </c>
      <c r="B625" t="s">
        <v>133</v>
      </c>
      <c r="C625">
        <v>471</v>
      </c>
      <c r="D625" t="s">
        <v>815</v>
      </c>
      <c r="E625" s="5">
        <v>6</v>
      </c>
      <c r="F625" s="5">
        <v>10</v>
      </c>
    </row>
    <row r="626" spans="1:6" x14ac:dyDescent="0.25">
      <c r="A626">
        <v>2057</v>
      </c>
      <c r="B626" t="s">
        <v>133</v>
      </c>
      <c r="C626">
        <v>472</v>
      </c>
      <c r="D626" t="s">
        <v>816</v>
      </c>
      <c r="E626" s="5">
        <v>112</v>
      </c>
      <c r="F626" s="5">
        <v>123</v>
      </c>
    </row>
    <row r="627" spans="1:6" x14ac:dyDescent="0.25">
      <c r="A627">
        <v>2057</v>
      </c>
      <c r="B627" t="s">
        <v>133</v>
      </c>
      <c r="C627">
        <v>484</v>
      </c>
      <c r="D627" t="s">
        <v>817</v>
      </c>
      <c r="E627" s="5">
        <v>94</v>
      </c>
      <c r="F627" s="5">
        <v>103</v>
      </c>
    </row>
    <row r="628" spans="1:6" x14ac:dyDescent="0.25">
      <c r="A628">
        <v>2057</v>
      </c>
      <c r="B628" t="s">
        <v>133</v>
      </c>
      <c r="C628">
        <v>473</v>
      </c>
      <c r="D628" t="s">
        <v>818</v>
      </c>
      <c r="E628" s="5">
        <v>489</v>
      </c>
      <c r="F628" s="5">
        <v>496</v>
      </c>
    </row>
    <row r="629" spans="1:6" x14ac:dyDescent="0.25">
      <c r="A629">
        <v>2057</v>
      </c>
      <c r="B629" t="s">
        <v>133</v>
      </c>
      <c r="C629">
        <v>485</v>
      </c>
      <c r="D629" t="s">
        <v>819</v>
      </c>
      <c r="E629" s="5">
        <v>662</v>
      </c>
      <c r="F629" s="5">
        <v>657</v>
      </c>
    </row>
    <row r="630" spans="1:6" x14ac:dyDescent="0.25">
      <c r="A630">
        <v>2057</v>
      </c>
      <c r="B630" t="s">
        <v>133</v>
      </c>
      <c r="C630">
        <v>481</v>
      </c>
      <c r="D630" t="s">
        <v>820</v>
      </c>
      <c r="E630" s="5">
        <v>378</v>
      </c>
      <c r="F630" s="5">
        <v>391</v>
      </c>
    </row>
    <row r="631" spans="1:6" x14ac:dyDescent="0.25">
      <c r="A631">
        <v>2057</v>
      </c>
      <c r="B631" t="s">
        <v>133</v>
      </c>
      <c r="C631">
        <v>474</v>
      </c>
      <c r="D631" t="s">
        <v>821</v>
      </c>
      <c r="E631" s="5">
        <v>172</v>
      </c>
      <c r="F631" s="5">
        <v>198</v>
      </c>
    </row>
    <row r="632" spans="1:6" x14ac:dyDescent="0.25">
      <c r="A632">
        <v>2057</v>
      </c>
      <c r="B632" t="s">
        <v>133</v>
      </c>
      <c r="C632">
        <v>2057</v>
      </c>
      <c r="D632" t="s">
        <v>133</v>
      </c>
      <c r="E632" s="5">
        <v>551</v>
      </c>
      <c r="F632" s="5">
        <v>285</v>
      </c>
    </row>
    <row r="633" spans="1:6" x14ac:dyDescent="0.25">
      <c r="A633">
        <v>2057</v>
      </c>
      <c r="B633" t="s">
        <v>133</v>
      </c>
      <c r="C633">
        <v>486</v>
      </c>
      <c r="D633" t="s">
        <v>822</v>
      </c>
      <c r="E633" s="5">
        <v>225</v>
      </c>
      <c r="F633" s="5">
        <v>232</v>
      </c>
    </row>
    <row r="634" spans="1:6" x14ac:dyDescent="0.25">
      <c r="A634">
        <v>2057</v>
      </c>
      <c r="B634" t="s">
        <v>133</v>
      </c>
      <c r="C634">
        <v>475</v>
      </c>
      <c r="D634" t="s">
        <v>823</v>
      </c>
      <c r="E634" s="5">
        <v>120</v>
      </c>
      <c r="F634" s="5">
        <v>123</v>
      </c>
    </row>
    <row r="635" spans="1:6" x14ac:dyDescent="0.25">
      <c r="A635">
        <v>2057</v>
      </c>
      <c r="B635" t="s">
        <v>133</v>
      </c>
      <c r="C635">
        <v>488</v>
      </c>
      <c r="D635" t="s">
        <v>824</v>
      </c>
      <c r="E635" s="5">
        <v>720</v>
      </c>
      <c r="F635" s="5">
        <v>701</v>
      </c>
    </row>
    <row r="636" spans="1:6" x14ac:dyDescent="0.25">
      <c r="A636">
        <v>2057</v>
      </c>
      <c r="B636" t="s">
        <v>133</v>
      </c>
      <c r="C636">
        <v>476</v>
      </c>
      <c r="D636" t="s">
        <v>825</v>
      </c>
      <c r="E636" s="5">
        <v>140</v>
      </c>
      <c r="F636" s="9">
        <v>162</v>
      </c>
    </row>
    <row r="637" spans="1:6" x14ac:dyDescent="0.25">
      <c r="A637">
        <v>2057</v>
      </c>
      <c r="B637" t="s">
        <v>133</v>
      </c>
      <c r="C637">
        <v>477</v>
      </c>
      <c r="D637" t="s">
        <v>826</v>
      </c>
      <c r="E637" s="5">
        <v>569</v>
      </c>
      <c r="F637" s="5">
        <v>589</v>
      </c>
    </row>
    <row r="638" spans="1:6" x14ac:dyDescent="0.25">
      <c r="A638">
        <v>2057</v>
      </c>
      <c r="B638" t="s">
        <v>133</v>
      </c>
      <c r="C638">
        <v>478</v>
      </c>
      <c r="D638" t="s">
        <v>828</v>
      </c>
      <c r="E638" s="5">
        <v>565</v>
      </c>
      <c r="F638" s="5">
        <v>510</v>
      </c>
    </row>
    <row r="639" spans="1:6" x14ac:dyDescent="0.25">
      <c r="A639">
        <v>2057</v>
      </c>
      <c r="B639" t="s">
        <v>133</v>
      </c>
      <c r="C639">
        <v>479</v>
      </c>
      <c r="D639" t="s">
        <v>829</v>
      </c>
      <c r="E639" s="5">
        <v>279</v>
      </c>
      <c r="F639" s="5">
        <v>309</v>
      </c>
    </row>
    <row r="640" spans="1:6" x14ac:dyDescent="0.25">
      <c r="A640">
        <v>2056</v>
      </c>
      <c r="B640" t="s">
        <v>134</v>
      </c>
      <c r="C640">
        <v>4545</v>
      </c>
      <c r="D640" t="s">
        <v>830</v>
      </c>
      <c r="E640" s="5">
        <v>174</v>
      </c>
      <c r="F640" s="5">
        <v>164</v>
      </c>
    </row>
    <row r="641" spans="1:6" x14ac:dyDescent="0.25">
      <c r="A641">
        <v>2056</v>
      </c>
      <c r="B641" t="s">
        <v>134</v>
      </c>
      <c r="C641">
        <v>459</v>
      </c>
      <c r="D641" t="s">
        <v>831</v>
      </c>
      <c r="E641" s="5">
        <v>250</v>
      </c>
      <c r="F641" s="5">
        <v>268</v>
      </c>
    </row>
    <row r="642" spans="1:6" x14ac:dyDescent="0.25">
      <c r="A642">
        <v>2056</v>
      </c>
      <c r="B642" t="s">
        <v>134</v>
      </c>
      <c r="C642">
        <v>1257</v>
      </c>
      <c r="D642" t="s">
        <v>832</v>
      </c>
      <c r="E642" s="5">
        <v>29</v>
      </c>
      <c r="F642" s="5">
        <v>19</v>
      </c>
    </row>
    <row r="643" spans="1:6" x14ac:dyDescent="0.25">
      <c r="A643">
        <v>2056</v>
      </c>
      <c r="B643" t="s">
        <v>134</v>
      </c>
      <c r="C643">
        <v>2056</v>
      </c>
      <c r="D643" t="s">
        <v>134</v>
      </c>
      <c r="E643" s="5">
        <v>7</v>
      </c>
      <c r="F643" s="5">
        <v>2</v>
      </c>
    </row>
    <row r="644" spans="1:6" x14ac:dyDescent="0.25">
      <c r="A644">
        <v>2056</v>
      </c>
      <c r="B644" t="s">
        <v>134</v>
      </c>
      <c r="C644">
        <v>5682</v>
      </c>
      <c r="D644" t="s">
        <v>4689</v>
      </c>
      <c r="E644" s="5" t="s">
        <v>4682</v>
      </c>
      <c r="F644" s="5">
        <v>103</v>
      </c>
    </row>
    <row r="645" spans="1:6" x14ac:dyDescent="0.25">
      <c r="A645">
        <v>2056</v>
      </c>
      <c r="B645" t="s">
        <v>134</v>
      </c>
      <c r="C645">
        <v>5355</v>
      </c>
      <c r="D645" t="s">
        <v>833</v>
      </c>
      <c r="E645" s="5">
        <v>320</v>
      </c>
      <c r="F645" s="5">
        <v>124</v>
      </c>
    </row>
    <row r="646" spans="1:6" x14ac:dyDescent="0.25">
      <c r="A646">
        <v>2056</v>
      </c>
      <c r="B646" t="s">
        <v>134</v>
      </c>
      <c r="C646">
        <v>487</v>
      </c>
      <c r="D646" t="s">
        <v>834</v>
      </c>
      <c r="E646" s="5">
        <v>628</v>
      </c>
      <c r="F646" s="5">
        <v>615</v>
      </c>
    </row>
    <row r="647" spans="1:6" x14ac:dyDescent="0.25">
      <c r="A647">
        <v>2056</v>
      </c>
      <c r="B647" t="s">
        <v>134</v>
      </c>
      <c r="C647">
        <v>461</v>
      </c>
      <c r="D647" t="s">
        <v>835</v>
      </c>
      <c r="E647" s="5">
        <v>322</v>
      </c>
      <c r="F647" s="5">
        <v>306</v>
      </c>
    </row>
    <row r="648" spans="1:6" x14ac:dyDescent="0.25">
      <c r="A648">
        <v>2056</v>
      </c>
      <c r="B648" t="s">
        <v>134</v>
      </c>
      <c r="C648">
        <v>462</v>
      </c>
      <c r="D648" t="s">
        <v>836</v>
      </c>
      <c r="E648" s="5">
        <v>244</v>
      </c>
      <c r="F648" s="5">
        <v>266</v>
      </c>
    </row>
    <row r="649" spans="1:6" x14ac:dyDescent="0.25">
      <c r="A649">
        <v>2056</v>
      </c>
      <c r="B649" t="s">
        <v>134</v>
      </c>
      <c r="C649">
        <v>463</v>
      </c>
      <c r="D649" t="s">
        <v>837</v>
      </c>
      <c r="E649" s="5">
        <v>531</v>
      </c>
      <c r="F649" s="5">
        <v>559</v>
      </c>
    </row>
    <row r="650" spans="1:6" x14ac:dyDescent="0.25">
      <c r="A650">
        <v>2056</v>
      </c>
      <c r="B650" t="s">
        <v>134</v>
      </c>
      <c r="C650">
        <v>465</v>
      </c>
      <c r="D650" t="s">
        <v>838</v>
      </c>
      <c r="E650" s="5">
        <v>294</v>
      </c>
      <c r="F650" s="5">
        <v>280</v>
      </c>
    </row>
    <row r="651" spans="1:6" x14ac:dyDescent="0.25">
      <c r="A651">
        <v>2262</v>
      </c>
      <c r="B651" t="s">
        <v>135</v>
      </c>
      <c r="C651">
        <v>166</v>
      </c>
      <c r="D651" t="s">
        <v>839</v>
      </c>
      <c r="E651" s="5">
        <v>348</v>
      </c>
      <c r="F651" s="5">
        <v>316</v>
      </c>
    </row>
    <row r="652" spans="1:6" x14ac:dyDescent="0.25">
      <c r="A652">
        <v>2262</v>
      </c>
      <c r="B652" t="s">
        <v>135</v>
      </c>
      <c r="C652">
        <v>169</v>
      </c>
      <c r="D652" t="s">
        <v>840</v>
      </c>
      <c r="E652" s="5">
        <v>144</v>
      </c>
      <c r="F652" s="5">
        <v>152</v>
      </c>
    </row>
    <row r="653" spans="1:6" x14ac:dyDescent="0.25">
      <c r="A653">
        <v>2212</v>
      </c>
      <c r="B653" t="s">
        <v>136</v>
      </c>
      <c r="C653">
        <v>1066</v>
      </c>
      <c r="D653" t="s">
        <v>674</v>
      </c>
      <c r="E653" s="5">
        <v>365</v>
      </c>
      <c r="F653" s="5">
        <v>408</v>
      </c>
    </row>
    <row r="654" spans="1:6" x14ac:dyDescent="0.25">
      <c r="A654">
        <v>2212</v>
      </c>
      <c r="B654" t="s">
        <v>136</v>
      </c>
      <c r="C654">
        <v>1068</v>
      </c>
      <c r="D654" t="s">
        <v>841</v>
      </c>
      <c r="E654" s="5">
        <v>247</v>
      </c>
      <c r="F654" s="5">
        <v>255</v>
      </c>
    </row>
    <row r="655" spans="1:6" x14ac:dyDescent="0.25">
      <c r="A655">
        <v>2212</v>
      </c>
      <c r="B655" t="s">
        <v>136</v>
      </c>
      <c r="C655">
        <v>1069</v>
      </c>
      <c r="D655" t="s">
        <v>842</v>
      </c>
      <c r="E655" s="5">
        <v>242</v>
      </c>
      <c r="F655" s="5">
        <v>264</v>
      </c>
    </row>
    <row r="656" spans="1:6" x14ac:dyDescent="0.25">
      <c r="A656">
        <v>2212</v>
      </c>
      <c r="B656" t="s">
        <v>136</v>
      </c>
      <c r="C656">
        <v>1073</v>
      </c>
      <c r="D656" t="s">
        <v>843</v>
      </c>
      <c r="E656" s="5">
        <v>610</v>
      </c>
      <c r="F656" s="5">
        <v>618</v>
      </c>
    </row>
    <row r="657" spans="1:6" x14ac:dyDescent="0.25">
      <c r="A657">
        <v>2212</v>
      </c>
      <c r="B657" t="s">
        <v>136</v>
      </c>
      <c r="C657">
        <v>1072</v>
      </c>
      <c r="D657" t="s">
        <v>844</v>
      </c>
      <c r="E657" s="5">
        <v>497</v>
      </c>
      <c r="F657" s="5">
        <v>481</v>
      </c>
    </row>
    <row r="658" spans="1:6" x14ac:dyDescent="0.25">
      <c r="A658">
        <v>2212</v>
      </c>
      <c r="B658" t="s">
        <v>136</v>
      </c>
      <c r="C658">
        <v>2212</v>
      </c>
      <c r="D658" t="s">
        <v>136</v>
      </c>
      <c r="E658" s="5">
        <v>2</v>
      </c>
      <c r="F658" s="5">
        <v>8</v>
      </c>
    </row>
    <row r="659" spans="1:6" x14ac:dyDescent="0.25">
      <c r="A659">
        <v>2212</v>
      </c>
      <c r="B659" t="s">
        <v>136</v>
      </c>
      <c r="C659">
        <v>1067</v>
      </c>
      <c r="D659" t="s">
        <v>845</v>
      </c>
      <c r="E659" s="5">
        <v>16</v>
      </c>
      <c r="F659" s="5">
        <v>15</v>
      </c>
    </row>
    <row r="660" spans="1:6" x14ac:dyDescent="0.25">
      <c r="A660">
        <v>2059</v>
      </c>
      <c r="B660" t="s">
        <v>137</v>
      </c>
      <c r="C660">
        <v>491</v>
      </c>
      <c r="D660" t="s">
        <v>846</v>
      </c>
      <c r="E660" s="9">
        <v>112</v>
      </c>
      <c r="F660" s="5">
        <v>121</v>
      </c>
    </row>
    <row r="661" spans="1:6" x14ac:dyDescent="0.25">
      <c r="A661">
        <v>2059</v>
      </c>
      <c r="B661" t="s">
        <v>137</v>
      </c>
      <c r="C661">
        <v>490</v>
      </c>
      <c r="D661" t="s">
        <v>847</v>
      </c>
      <c r="E661" s="5">
        <v>298</v>
      </c>
      <c r="F661" s="5">
        <v>327</v>
      </c>
    </row>
    <row r="662" spans="1:6" x14ac:dyDescent="0.25">
      <c r="A662">
        <v>2059</v>
      </c>
      <c r="B662" t="s">
        <v>137</v>
      </c>
      <c r="C662">
        <v>2059</v>
      </c>
      <c r="D662" t="s">
        <v>137</v>
      </c>
      <c r="E662" s="5">
        <v>83</v>
      </c>
      <c r="F662" s="5">
        <v>13</v>
      </c>
    </row>
    <row r="663" spans="1:6" x14ac:dyDescent="0.25">
      <c r="A663">
        <v>2059</v>
      </c>
      <c r="B663" t="s">
        <v>137</v>
      </c>
      <c r="C663">
        <v>492</v>
      </c>
      <c r="D663" t="s">
        <v>848</v>
      </c>
      <c r="E663" s="5">
        <v>201</v>
      </c>
      <c r="F663" s="5">
        <v>254</v>
      </c>
    </row>
    <row r="664" spans="1:6" x14ac:dyDescent="0.25">
      <c r="A664">
        <v>2059</v>
      </c>
      <c r="B664" t="s">
        <v>137</v>
      </c>
      <c r="C664">
        <v>489</v>
      </c>
      <c r="D664" t="s">
        <v>849</v>
      </c>
      <c r="E664" s="5">
        <v>42</v>
      </c>
      <c r="F664" s="5">
        <v>47</v>
      </c>
    </row>
    <row r="665" spans="1:6" x14ac:dyDescent="0.25">
      <c r="A665">
        <v>1923</v>
      </c>
      <c r="B665" t="s">
        <v>138</v>
      </c>
      <c r="C665">
        <v>53</v>
      </c>
      <c r="D665" t="s">
        <v>850</v>
      </c>
      <c r="E665" s="5">
        <v>413</v>
      </c>
      <c r="F665" s="5">
        <v>406</v>
      </c>
    </row>
    <row r="666" spans="1:6" x14ac:dyDescent="0.25">
      <c r="A666">
        <v>1923</v>
      </c>
      <c r="B666" t="s">
        <v>138</v>
      </c>
      <c r="C666">
        <v>54</v>
      </c>
      <c r="D666" t="s">
        <v>851</v>
      </c>
      <c r="E666" s="5">
        <v>395</v>
      </c>
      <c r="F666" s="5">
        <v>370</v>
      </c>
    </row>
    <row r="667" spans="1:6" x14ac:dyDescent="0.25">
      <c r="A667">
        <v>1923</v>
      </c>
      <c r="B667" t="s">
        <v>138</v>
      </c>
      <c r="C667">
        <v>5455</v>
      </c>
      <c r="D667" t="s">
        <v>852</v>
      </c>
      <c r="E667" s="5">
        <v>26</v>
      </c>
      <c r="F667" s="5">
        <v>10</v>
      </c>
    </row>
    <row r="668" spans="1:6" x14ac:dyDescent="0.25">
      <c r="A668">
        <v>1923</v>
      </c>
      <c r="B668" t="s">
        <v>138</v>
      </c>
      <c r="C668">
        <v>55</v>
      </c>
      <c r="D668" t="s">
        <v>853</v>
      </c>
      <c r="E668" s="5">
        <v>346</v>
      </c>
      <c r="F668" s="5">
        <v>301</v>
      </c>
    </row>
    <row r="669" spans="1:6" x14ac:dyDescent="0.25">
      <c r="A669">
        <v>1923</v>
      </c>
      <c r="B669" t="s">
        <v>138</v>
      </c>
      <c r="C669">
        <v>59</v>
      </c>
      <c r="D669" t="s">
        <v>854</v>
      </c>
      <c r="E669" s="5">
        <v>859</v>
      </c>
      <c r="F669" s="5">
        <v>820</v>
      </c>
    </row>
    <row r="670" spans="1:6" x14ac:dyDescent="0.25">
      <c r="A670">
        <v>1923</v>
      </c>
      <c r="B670" t="s">
        <v>138</v>
      </c>
      <c r="C670">
        <v>1923</v>
      </c>
      <c r="D670" t="s">
        <v>138</v>
      </c>
      <c r="E670" s="5">
        <v>39</v>
      </c>
      <c r="F670" s="5">
        <v>175</v>
      </c>
    </row>
    <row r="671" spans="1:6" x14ac:dyDescent="0.25">
      <c r="A671">
        <v>1923</v>
      </c>
      <c r="B671" t="s">
        <v>138</v>
      </c>
      <c r="C671">
        <v>61</v>
      </c>
      <c r="D671" t="s">
        <v>855</v>
      </c>
      <c r="E671" s="5">
        <v>1251</v>
      </c>
      <c r="F671" s="5">
        <v>1252</v>
      </c>
    </row>
    <row r="672" spans="1:6" x14ac:dyDescent="0.25">
      <c r="A672">
        <v>1923</v>
      </c>
      <c r="B672" t="s">
        <v>138</v>
      </c>
      <c r="C672">
        <v>62</v>
      </c>
      <c r="D672" t="s">
        <v>856</v>
      </c>
      <c r="E672" s="5">
        <v>1254</v>
      </c>
      <c r="F672" s="5">
        <v>1198</v>
      </c>
    </row>
    <row r="673" spans="1:6" x14ac:dyDescent="0.25">
      <c r="A673">
        <v>1923</v>
      </c>
      <c r="B673" t="s">
        <v>138</v>
      </c>
      <c r="C673">
        <v>60</v>
      </c>
      <c r="D673" t="s">
        <v>857</v>
      </c>
      <c r="E673" s="5">
        <v>789</v>
      </c>
      <c r="F673" s="5">
        <v>820</v>
      </c>
    </row>
    <row r="674" spans="1:6" x14ac:dyDescent="0.25">
      <c r="A674">
        <v>1923</v>
      </c>
      <c r="B674" t="s">
        <v>138</v>
      </c>
      <c r="C674">
        <v>1288</v>
      </c>
      <c r="D674" t="s">
        <v>858</v>
      </c>
      <c r="E674" s="5">
        <v>525</v>
      </c>
      <c r="F674" s="5">
        <v>513</v>
      </c>
    </row>
    <row r="675" spans="1:6" x14ac:dyDescent="0.25">
      <c r="A675">
        <v>1923</v>
      </c>
      <c r="B675" t="s">
        <v>138</v>
      </c>
      <c r="C675">
        <v>5677</v>
      </c>
      <c r="D675" t="s">
        <v>4636</v>
      </c>
      <c r="E675" s="5" t="s">
        <v>4682</v>
      </c>
      <c r="F675" s="5">
        <v>180</v>
      </c>
    </row>
    <row r="676" spans="1:6" x14ac:dyDescent="0.25">
      <c r="A676">
        <v>1923</v>
      </c>
      <c r="B676" t="s">
        <v>138</v>
      </c>
      <c r="C676">
        <v>56</v>
      </c>
      <c r="D676" t="s">
        <v>859</v>
      </c>
      <c r="E676" s="9">
        <v>526</v>
      </c>
      <c r="F676" s="5">
        <v>344</v>
      </c>
    </row>
    <row r="677" spans="1:6" x14ac:dyDescent="0.25">
      <c r="A677">
        <v>1923</v>
      </c>
      <c r="B677" t="s">
        <v>138</v>
      </c>
      <c r="C677">
        <v>58</v>
      </c>
      <c r="D677" t="s">
        <v>860</v>
      </c>
      <c r="E677" s="5">
        <v>422</v>
      </c>
      <c r="F677" s="5">
        <v>449</v>
      </c>
    </row>
    <row r="678" spans="1:6" x14ac:dyDescent="0.25">
      <c r="A678">
        <v>2064</v>
      </c>
      <c r="B678" t="s">
        <v>139</v>
      </c>
      <c r="C678">
        <v>2064</v>
      </c>
      <c r="D678" t="s">
        <v>139</v>
      </c>
      <c r="E678" s="5">
        <v>90</v>
      </c>
      <c r="F678" s="5">
        <v>73</v>
      </c>
    </row>
    <row r="679" spans="1:6" x14ac:dyDescent="0.25">
      <c r="A679">
        <v>2064</v>
      </c>
      <c r="B679" t="s">
        <v>139</v>
      </c>
      <c r="C679">
        <v>3302</v>
      </c>
      <c r="D679" t="s">
        <v>861</v>
      </c>
      <c r="E679" s="5">
        <v>15</v>
      </c>
      <c r="F679" s="5">
        <v>12</v>
      </c>
    </row>
    <row r="680" spans="1:6" x14ac:dyDescent="0.25">
      <c r="A680">
        <v>2101</v>
      </c>
      <c r="B680" t="s">
        <v>140</v>
      </c>
      <c r="C680">
        <v>652</v>
      </c>
      <c r="D680" t="s">
        <v>862</v>
      </c>
      <c r="E680" s="5">
        <v>281</v>
      </c>
      <c r="F680" s="5">
        <v>305</v>
      </c>
    </row>
    <row r="681" spans="1:6" x14ac:dyDescent="0.25">
      <c r="A681">
        <v>2101</v>
      </c>
      <c r="B681" t="s">
        <v>140</v>
      </c>
      <c r="C681">
        <v>653</v>
      </c>
      <c r="D681" t="s">
        <v>863</v>
      </c>
      <c r="E681" s="5">
        <v>289</v>
      </c>
      <c r="F681" s="9">
        <v>264</v>
      </c>
    </row>
    <row r="682" spans="1:6" x14ac:dyDescent="0.25">
      <c r="A682">
        <v>2101</v>
      </c>
      <c r="B682" t="s">
        <v>140</v>
      </c>
      <c r="C682">
        <v>658</v>
      </c>
      <c r="D682" t="s">
        <v>864</v>
      </c>
      <c r="E682" s="5">
        <v>261</v>
      </c>
      <c r="F682" s="5">
        <v>267</v>
      </c>
    </row>
    <row r="683" spans="1:6" x14ac:dyDescent="0.25">
      <c r="A683">
        <v>2101</v>
      </c>
      <c r="B683" t="s">
        <v>140</v>
      </c>
      <c r="C683">
        <v>671</v>
      </c>
      <c r="D683" t="s">
        <v>865</v>
      </c>
      <c r="E683" s="5">
        <v>222</v>
      </c>
      <c r="F683" s="5">
        <v>240</v>
      </c>
    </row>
    <row r="684" spans="1:6" x14ac:dyDescent="0.25">
      <c r="A684">
        <v>2101</v>
      </c>
      <c r="B684" t="s">
        <v>140</v>
      </c>
      <c r="C684">
        <v>688</v>
      </c>
      <c r="D684" t="s">
        <v>866</v>
      </c>
      <c r="E684" s="5">
        <v>1214</v>
      </c>
      <c r="F684" s="5">
        <v>1290</v>
      </c>
    </row>
    <row r="685" spans="1:6" x14ac:dyDescent="0.25">
      <c r="A685">
        <v>2101</v>
      </c>
      <c r="B685" t="s">
        <v>140</v>
      </c>
      <c r="C685">
        <v>3504</v>
      </c>
      <c r="D685" t="s">
        <v>867</v>
      </c>
      <c r="E685" s="5">
        <v>326</v>
      </c>
      <c r="F685" s="5">
        <v>349</v>
      </c>
    </row>
    <row r="686" spans="1:6" x14ac:dyDescent="0.25">
      <c r="A686">
        <v>2101</v>
      </c>
      <c r="B686" t="s">
        <v>140</v>
      </c>
      <c r="C686">
        <v>3503</v>
      </c>
      <c r="D686" t="s">
        <v>868</v>
      </c>
      <c r="E686" s="5">
        <v>332</v>
      </c>
      <c r="F686" s="5">
        <v>392</v>
      </c>
    </row>
    <row r="687" spans="1:6" x14ac:dyDescent="0.25">
      <c r="A687">
        <v>2101</v>
      </c>
      <c r="B687" t="s">
        <v>140</v>
      </c>
      <c r="C687">
        <v>3505</v>
      </c>
      <c r="D687" t="s">
        <v>869</v>
      </c>
      <c r="E687" s="5">
        <v>304</v>
      </c>
      <c r="F687" s="5">
        <v>318</v>
      </c>
    </row>
    <row r="688" spans="1:6" x14ac:dyDescent="0.25">
      <c r="A688">
        <v>2101</v>
      </c>
      <c r="B688" t="s">
        <v>140</v>
      </c>
      <c r="C688">
        <v>5659</v>
      </c>
      <c r="D688" t="s">
        <v>4637</v>
      </c>
      <c r="E688" s="5" t="s">
        <v>4682</v>
      </c>
      <c r="F688" s="5">
        <v>99</v>
      </c>
    </row>
    <row r="689" spans="1:6" x14ac:dyDescent="0.25">
      <c r="A689">
        <v>2101</v>
      </c>
      <c r="B689" t="s">
        <v>140</v>
      </c>
      <c r="C689">
        <v>674</v>
      </c>
      <c r="D689" t="s">
        <v>870</v>
      </c>
      <c r="E689" s="5">
        <v>550</v>
      </c>
      <c r="F689" s="5">
        <v>539</v>
      </c>
    </row>
    <row r="690" spans="1:6" x14ac:dyDescent="0.25">
      <c r="A690">
        <v>2097</v>
      </c>
      <c r="B690" t="s">
        <v>142</v>
      </c>
      <c r="C690">
        <v>5690</v>
      </c>
      <c r="D690" t="s">
        <v>4638</v>
      </c>
      <c r="E690" s="5" t="s">
        <v>4682</v>
      </c>
      <c r="F690" s="5">
        <v>249</v>
      </c>
    </row>
    <row r="691" spans="1:6" x14ac:dyDescent="0.25">
      <c r="A691">
        <v>2097</v>
      </c>
      <c r="B691" t="s">
        <v>142</v>
      </c>
      <c r="C691">
        <v>623</v>
      </c>
      <c r="D691" t="s">
        <v>871</v>
      </c>
      <c r="E691" s="5">
        <v>238</v>
      </c>
      <c r="F691" s="5">
        <v>253</v>
      </c>
    </row>
    <row r="692" spans="1:6" x14ac:dyDescent="0.25">
      <c r="A692">
        <v>2097</v>
      </c>
      <c r="B692" t="s">
        <v>142</v>
      </c>
      <c r="C692">
        <v>3361</v>
      </c>
      <c r="D692" t="s">
        <v>872</v>
      </c>
      <c r="E692" s="5">
        <v>227</v>
      </c>
      <c r="F692" s="5">
        <v>218</v>
      </c>
    </row>
    <row r="693" spans="1:6" x14ac:dyDescent="0.25">
      <c r="A693">
        <v>2097</v>
      </c>
      <c r="B693" t="s">
        <v>142</v>
      </c>
      <c r="C693">
        <v>3240</v>
      </c>
      <c r="D693" t="s">
        <v>873</v>
      </c>
      <c r="E693" s="5">
        <v>44</v>
      </c>
      <c r="F693" s="5">
        <v>36</v>
      </c>
    </row>
    <row r="694" spans="1:6" x14ac:dyDescent="0.25">
      <c r="A694">
        <v>2097</v>
      </c>
      <c r="B694" t="s">
        <v>142</v>
      </c>
      <c r="C694">
        <v>2097</v>
      </c>
      <c r="D694" t="s">
        <v>142</v>
      </c>
      <c r="E694" s="5" t="s">
        <v>1571</v>
      </c>
      <c r="F694" s="5">
        <v>8</v>
      </c>
    </row>
    <row r="695" spans="1:6" x14ac:dyDescent="0.25">
      <c r="A695">
        <v>2097</v>
      </c>
      <c r="B695" t="s">
        <v>142</v>
      </c>
      <c r="C695">
        <v>627</v>
      </c>
      <c r="D695" t="s">
        <v>874</v>
      </c>
      <c r="E695" s="5">
        <v>597</v>
      </c>
      <c r="F695" s="5">
        <v>635</v>
      </c>
    </row>
    <row r="696" spans="1:6" x14ac:dyDescent="0.25">
      <c r="A696">
        <v>2097</v>
      </c>
      <c r="B696" t="s">
        <v>142</v>
      </c>
      <c r="C696">
        <v>615</v>
      </c>
      <c r="D696" t="s">
        <v>875</v>
      </c>
      <c r="E696" s="5">
        <v>501</v>
      </c>
      <c r="F696" s="5">
        <v>446</v>
      </c>
    </row>
    <row r="697" spans="1:6" x14ac:dyDescent="0.25">
      <c r="A697">
        <v>2097</v>
      </c>
      <c r="B697" t="s">
        <v>142</v>
      </c>
      <c r="C697">
        <v>617</v>
      </c>
      <c r="D697" t="s">
        <v>876</v>
      </c>
      <c r="E697" s="5">
        <v>299</v>
      </c>
      <c r="F697" s="5">
        <v>275</v>
      </c>
    </row>
    <row r="698" spans="1:6" x14ac:dyDescent="0.25">
      <c r="A698">
        <v>2097</v>
      </c>
      <c r="B698" t="s">
        <v>142</v>
      </c>
      <c r="C698">
        <v>614</v>
      </c>
      <c r="D698" t="s">
        <v>4660</v>
      </c>
      <c r="E698" s="5">
        <v>5</v>
      </c>
      <c r="F698" s="5">
        <v>5</v>
      </c>
    </row>
    <row r="699" spans="1:6" x14ac:dyDescent="0.25">
      <c r="A699">
        <v>2097</v>
      </c>
      <c r="B699" t="s">
        <v>142</v>
      </c>
      <c r="C699">
        <v>625</v>
      </c>
      <c r="D699" t="s">
        <v>877</v>
      </c>
      <c r="E699" s="5">
        <v>401</v>
      </c>
      <c r="F699" s="5">
        <v>375</v>
      </c>
    </row>
    <row r="700" spans="1:6" x14ac:dyDescent="0.25">
      <c r="A700">
        <v>2097</v>
      </c>
      <c r="B700" t="s">
        <v>142</v>
      </c>
      <c r="C700">
        <v>4038</v>
      </c>
      <c r="D700" t="s">
        <v>878</v>
      </c>
      <c r="E700" s="5">
        <v>189</v>
      </c>
      <c r="F700" s="5">
        <v>202</v>
      </c>
    </row>
    <row r="701" spans="1:6" x14ac:dyDescent="0.25">
      <c r="A701">
        <v>2097</v>
      </c>
      <c r="B701" t="s">
        <v>142</v>
      </c>
      <c r="C701">
        <v>620</v>
      </c>
      <c r="D701" t="s">
        <v>879</v>
      </c>
      <c r="E701" s="5">
        <v>483</v>
      </c>
      <c r="F701" s="5">
        <v>483</v>
      </c>
    </row>
    <row r="702" spans="1:6" x14ac:dyDescent="0.25">
      <c r="A702">
        <v>2097</v>
      </c>
      <c r="B702" t="s">
        <v>142</v>
      </c>
      <c r="C702">
        <v>628</v>
      </c>
      <c r="D702" t="s">
        <v>880</v>
      </c>
      <c r="E702" s="5">
        <v>460</v>
      </c>
      <c r="F702" s="5">
        <v>463</v>
      </c>
    </row>
    <row r="703" spans="1:6" x14ac:dyDescent="0.25">
      <c r="A703">
        <v>2097</v>
      </c>
      <c r="B703" t="s">
        <v>142</v>
      </c>
      <c r="C703">
        <v>621</v>
      </c>
      <c r="D703" t="s">
        <v>881</v>
      </c>
      <c r="E703" s="5">
        <v>252</v>
      </c>
      <c r="F703" s="5">
        <v>259</v>
      </c>
    </row>
    <row r="704" spans="1:6" x14ac:dyDescent="0.25">
      <c r="A704">
        <v>2097</v>
      </c>
      <c r="B704" t="s">
        <v>142</v>
      </c>
      <c r="C704">
        <v>611</v>
      </c>
      <c r="D704" t="s">
        <v>882</v>
      </c>
      <c r="E704" s="5">
        <v>345</v>
      </c>
      <c r="F704" s="5">
        <v>375</v>
      </c>
    </row>
    <row r="705" spans="1:6" x14ac:dyDescent="0.25">
      <c r="A705">
        <v>2097</v>
      </c>
      <c r="B705" t="s">
        <v>142</v>
      </c>
      <c r="C705">
        <v>622</v>
      </c>
      <c r="D705" t="s">
        <v>883</v>
      </c>
      <c r="E705" s="5">
        <v>101</v>
      </c>
      <c r="F705" s="5">
        <v>104</v>
      </c>
    </row>
    <row r="706" spans="1:6" x14ac:dyDescent="0.25">
      <c r="A706">
        <v>2097</v>
      </c>
      <c r="B706" t="s">
        <v>142</v>
      </c>
      <c r="C706">
        <v>629</v>
      </c>
      <c r="D706" t="s">
        <v>884</v>
      </c>
      <c r="E706" s="5">
        <v>205</v>
      </c>
      <c r="F706" s="5">
        <v>196</v>
      </c>
    </row>
    <row r="707" spans="1:6" x14ac:dyDescent="0.25">
      <c r="A707">
        <v>2097</v>
      </c>
      <c r="B707" t="s">
        <v>142</v>
      </c>
      <c r="C707">
        <v>630</v>
      </c>
      <c r="D707" t="s">
        <v>885</v>
      </c>
      <c r="E707" s="5">
        <v>191</v>
      </c>
      <c r="F707" s="5">
        <v>177</v>
      </c>
    </row>
    <row r="708" spans="1:6" x14ac:dyDescent="0.25">
      <c r="A708">
        <v>2097</v>
      </c>
      <c r="B708" t="s">
        <v>142</v>
      </c>
      <c r="C708">
        <v>624</v>
      </c>
      <c r="D708" t="s">
        <v>886</v>
      </c>
      <c r="E708" s="5">
        <v>107</v>
      </c>
      <c r="F708" s="5">
        <v>96</v>
      </c>
    </row>
    <row r="709" spans="1:6" x14ac:dyDescent="0.25">
      <c r="A709">
        <v>2097</v>
      </c>
      <c r="B709" t="s">
        <v>142</v>
      </c>
      <c r="C709">
        <v>618</v>
      </c>
      <c r="D709" t="s">
        <v>887</v>
      </c>
      <c r="E709" s="5">
        <v>359</v>
      </c>
      <c r="F709" s="5">
        <v>351</v>
      </c>
    </row>
    <row r="710" spans="1:6" x14ac:dyDescent="0.25">
      <c r="A710">
        <v>2098</v>
      </c>
      <c r="B710" t="s">
        <v>143</v>
      </c>
      <c r="C710">
        <v>42</v>
      </c>
      <c r="D710" t="s">
        <v>888</v>
      </c>
      <c r="E710" s="5">
        <v>55</v>
      </c>
      <c r="F710" s="5">
        <v>29</v>
      </c>
    </row>
    <row r="711" spans="1:6" x14ac:dyDescent="0.25">
      <c r="A711">
        <v>2098</v>
      </c>
      <c r="B711" t="s">
        <v>143</v>
      </c>
      <c r="C711">
        <v>1271</v>
      </c>
      <c r="D711" t="s">
        <v>889</v>
      </c>
      <c r="E711" s="5">
        <v>1</v>
      </c>
      <c r="F711" s="5">
        <v>3</v>
      </c>
    </row>
    <row r="712" spans="1:6" x14ac:dyDescent="0.25">
      <c r="A712">
        <v>2098</v>
      </c>
      <c r="B712" t="s">
        <v>143</v>
      </c>
      <c r="C712">
        <v>5160</v>
      </c>
      <c r="D712" t="s">
        <v>890</v>
      </c>
      <c r="E712" s="5">
        <v>15</v>
      </c>
      <c r="F712" s="5">
        <v>7</v>
      </c>
    </row>
    <row r="713" spans="1:6" x14ac:dyDescent="0.25">
      <c r="A713">
        <v>2012</v>
      </c>
      <c r="B713" t="s">
        <v>144</v>
      </c>
      <c r="C713">
        <v>3366</v>
      </c>
      <c r="D713" t="s">
        <v>891</v>
      </c>
      <c r="E713" s="5">
        <v>37</v>
      </c>
      <c r="F713" s="5">
        <v>23</v>
      </c>
    </row>
    <row r="714" spans="1:6" x14ac:dyDescent="0.25">
      <c r="A714">
        <v>2092</v>
      </c>
      <c r="B714" t="s">
        <v>145</v>
      </c>
      <c r="C714">
        <v>5349</v>
      </c>
      <c r="D714" t="s">
        <v>892</v>
      </c>
      <c r="E714" s="5">
        <v>778</v>
      </c>
      <c r="F714" s="5">
        <v>628</v>
      </c>
    </row>
    <row r="715" spans="1:6" x14ac:dyDescent="0.25">
      <c r="A715">
        <v>2092</v>
      </c>
      <c r="B715" t="s">
        <v>145</v>
      </c>
      <c r="C715">
        <v>599</v>
      </c>
      <c r="D715" t="s">
        <v>893</v>
      </c>
      <c r="E715" s="5">
        <v>183</v>
      </c>
      <c r="F715" s="5">
        <v>201</v>
      </c>
    </row>
    <row r="716" spans="1:6" x14ac:dyDescent="0.25">
      <c r="A716">
        <v>2092</v>
      </c>
      <c r="B716" t="s">
        <v>145</v>
      </c>
      <c r="C716">
        <v>2092</v>
      </c>
      <c r="D716" t="s">
        <v>145</v>
      </c>
      <c r="E716" s="5">
        <v>1</v>
      </c>
      <c r="F716" s="5">
        <v>1</v>
      </c>
    </row>
    <row r="717" spans="1:6" x14ac:dyDescent="0.25">
      <c r="A717">
        <v>2092</v>
      </c>
      <c r="B717" t="s">
        <v>145</v>
      </c>
      <c r="C717">
        <v>598</v>
      </c>
      <c r="D717" t="s">
        <v>894</v>
      </c>
      <c r="E717" s="5">
        <v>153</v>
      </c>
      <c r="F717" s="5">
        <v>185</v>
      </c>
    </row>
    <row r="718" spans="1:6" x14ac:dyDescent="0.25">
      <c r="A718">
        <v>2092</v>
      </c>
      <c r="B718" t="s">
        <v>145</v>
      </c>
      <c r="C718">
        <v>5252</v>
      </c>
      <c r="D718" t="s">
        <v>895</v>
      </c>
      <c r="E718" s="5">
        <v>137</v>
      </c>
      <c r="F718" s="5">
        <v>144</v>
      </c>
    </row>
    <row r="719" spans="1:6" x14ac:dyDescent="0.25">
      <c r="A719">
        <v>2112</v>
      </c>
      <c r="B719" t="s">
        <v>146</v>
      </c>
      <c r="C719">
        <v>2112</v>
      </c>
      <c r="D719" t="s">
        <v>146</v>
      </c>
      <c r="E719" s="5">
        <v>2</v>
      </c>
      <c r="F719" s="5">
        <v>1</v>
      </c>
    </row>
    <row r="720" spans="1:6" x14ac:dyDescent="0.25">
      <c r="A720">
        <v>2085</v>
      </c>
      <c r="B720" t="s">
        <v>147</v>
      </c>
      <c r="C720">
        <v>568</v>
      </c>
      <c r="D720" t="s">
        <v>896</v>
      </c>
      <c r="E720" s="5">
        <v>71</v>
      </c>
      <c r="F720" s="5">
        <v>74</v>
      </c>
    </row>
    <row r="721" spans="1:6" x14ac:dyDescent="0.25">
      <c r="A721">
        <v>2085</v>
      </c>
      <c r="B721" t="s">
        <v>147</v>
      </c>
      <c r="C721">
        <v>569</v>
      </c>
      <c r="D721" t="s">
        <v>897</v>
      </c>
      <c r="E721" s="5">
        <v>71</v>
      </c>
      <c r="F721" s="5">
        <v>61</v>
      </c>
    </row>
    <row r="722" spans="1:6" x14ac:dyDescent="0.25">
      <c r="A722">
        <v>2094</v>
      </c>
      <c r="B722" t="s">
        <v>148</v>
      </c>
      <c r="C722">
        <v>603</v>
      </c>
      <c r="D722" t="s">
        <v>898</v>
      </c>
      <c r="E722" s="5">
        <v>133</v>
      </c>
      <c r="F722" s="5">
        <v>142</v>
      </c>
    </row>
    <row r="723" spans="1:6" x14ac:dyDescent="0.25">
      <c r="A723">
        <v>2094</v>
      </c>
      <c r="B723" t="s">
        <v>148</v>
      </c>
      <c r="C723">
        <v>604</v>
      </c>
      <c r="D723" t="s">
        <v>899</v>
      </c>
      <c r="E723" s="5">
        <v>145</v>
      </c>
      <c r="F723" s="5">
        <v>119</v>
      </c>
    </row>
    <row r="724" spans="1:6" x14ac:dyDescent="0.25">
      <c r="A724">
        <v>2094</v>
      </c>
      <c r="B724" t="s">
        <v>148</v>
      </c>
      <c r="C724">
        <v>5444</v>
      </c>
      <c r="D724" t="s">
        <v>900</v>
      </c>
      <c r="E724" s="5">
        <v>475</v>
      </c>
      <c r="F724" s="5">
        <v>510</v>
      </c>
    </row>
    <row r="725" spans="1:6" x14ac:dyDescent="0.25">
      <c r="A725">
        <v>2090</v>
      </c>
      <c r="B725" t="s">
        <v>149</v>
      </c>
      <c r="C725">
        <v>594</v>
      </c>
      <c r="D725" t="s">
        <v>901</v>
      </c>
      <c r="E725" s="5">
        <v>188</v>
      </c>
      <c r="F725" s="5">
        <v>167</v>
      </c>
    </row>
    <row r="726" spans="1:6" x14ac:dyDescent="0.25">
      <c r="A726">
        <v>2256</v>
      </c>
      <c r="B726" t="s">
        <v>150</v>
      </c>
      <c r="C726">
        <v>1228</v>
      </c>
      <c r="D726" t="s">
        <v>902</v>
      </c>
      <c r="E726" s="5">
        <v>441</v>
      </c>
      <c r="F726" s="5">
        <v>435</v>
      </c>
    </row>
    <row r="727" spans="1:6" x14ac:dyDescent="0.25">
      <c r="A727">
        <v>2256</v>
      </c>
      <c r="B727" t="s">
        <v>150</v>
      </c>
      <c r="C727">
        <v>1315</v>
      </c>
      <c r="D727" t="s">
        <v>903</v>
      </c>
      <c r="E727" s="5">
        <v>840</v>
      </c>
      <c r="F727" s="5">
        <v>809</v>
      </c>
    </row>
    <row r="728" spans="1:6" x14ac:dyDescent="0.25">
      <c r="A728">
        <v>2256</v>
      </c>
      <c r="B728" t="s">
        <v>150</v>
      </c>
      <c r="C728">
        <v>2784</v>
      </c>
      <c r="D728" t="s">
        <v>904</v>
      </c>
      <c r="E728" s="5">
        <v>422</v>
      </c>
      <c r="F728" s="5">
        <v>504</v>
      </c>
    </row>
    <row r="729" spans="1:6" x14ac:dyDescent="0.25">
      <c r="A729">
        <v>2256</v>
      </c>
      <c r="B729" t="s">
        <v>150</v>
      </c>
      <c r="C729">
        <v>1234</v>
      </c>
      <c r="D729" t="s">
        <v>905</v>
      </c>
      <c r="E729" s="5">
        <v>2114</v>
      </c>
      <c r="F729" s="5">
        <v>2226</v>
      </c>
    </row>
    <row r="730" spans="1:6" x14ac:dyDescent="0.25">
      <c r="A730">
        <v>2256</v>
      </c>
      <c r="B730" t="s">
        <v>150</v>
      </c>
      <c r="C730">
        <v>1230</v>
      </c>
      <c r="D730" t="s">
        <v>906</v>
      </c>
      <c r="E730" s="5">
        <v>524</v>
      </c>
      <c r="F730" s="5">
        <v>553</v>
      </c>
    </row>
    <row r="731" spans="1:6" x14ac:dyDescent="0.25">
      <c r="A731">
        <v>2256</v>
      </c>
      <c r="B731" t="s">
        <v>150</v>
      </c>
      <c r="C731">
        <v>1231</v>
      </c>
      <c r="D731" t="s">
        <v>907</v>
      </c>
      <c r="E731" s="5">
        <v>431</v>
      </c>
      <c r="F731" s="5">
        <v>408</v>
      </c>
    </row>
    <row r="732" spans="1:6" x14ac:dyDescent="0.25">
      <c r="A732">
        <v>2256</v>
      </c>
      <c r="B732" t="s">
        <v>150</v>
      </c>
      <c r="C732">
        <v>1233</v>
      </c>
      <c r="D732" t="s">
        <v>908</v>
      </c>
      <c r="E732" s="5">
        <v>813</v>
      </c>
      <c r="F732" s="5">
        <v>753</v>
      </c>
    </row>
    <row r="733" spans="1:6" x14ac:dyDescent="0.25">
      <c r="A733">
        <v>2256</v>
      </c>
      <c r="B733" t="s">
        <v>150</v>
      </c>
      <c r="C733">
        <v>4639</v>
      </c>
      <c r="D733" t="s">
        <v>909</v>
      </c>
      <c r="E733" s="5">
        <v>398</v>
      </c>
      <c r="F733" s="5">
        <v>393</v>
      </c>
    </row>
    <row r="734" spans="1:6" x14ac:dyDescent="0.25">
      <c r="A734">
        <v>2256</v>
      </c>
      <c r="B734" t="s">
        <v>150</v>
      </c>
      <c r="C734">
        <v>1232</v>
      </c>
      <c r="D734" t="s">
        <v>910</v>
      </c>
      <c r="E734" s="5">
        <v>362</v>
      </c>
      <c r="F734" s="5">
        <v>348</v>
      </c>
    </row>
    <row r="735" spans="1:6" x14ac:dyDescent="0.25">
      <c r="A735">
        <v>2048</v>
      </c>
      <c r="B735" t="s">
        <v>151</v>
      </c>
      <c r="C735">
        <v>1350</v>
      </c>
      <c r="D735" t="s">
        <v>911</v>
      </c>
      <c r="E735" s="5">
        <v>431</v>
      </c>
      <c r="F735" s="5">
        <v>457</v>
      </c>
    </row>
    <row r="736" spans="1:6" x14ac:dyDescent="0.25">
      <c r="A736">
        <v>2048</v>
      </c>
      <c r="B736" t="s">
        <v>151</v>
      </c>
      <c r="C736">
        <v>3554</v>
      </c>
      <c r="D736" t="s">
        <v>912</v>
      </c>
      <c r="E736" s="5">
        <v>348</v>
      </c>
      <c r="F736" s="5">
        <v>333</v>
      </c>
    </row>
    <row r="737" spans="1:6" x14ac:dyDescent="0.25">
      <c r="A737">
        <v>2048</v>
      </c>
      <c r="B737" t="s">
        <v>151</v>
      </c>
      <c r="C737">
        <v>408</v>
      </c>
      <c r="D737" t="s">
        <v>913</v>
      </c>
      <c r="E737" s="5">
        <v>463</v>
      </c>
      <c r="F737" s="5">
        <v>526</v>
      </c>
    </row>
    <row r="738" spans="1:6" x14ac:dyDescent="0.25">
      <c r="A738">
        <v>2048</v>
      </c>
      <c r="B738" t="s">
        <v>151</v>
      </c>
      <c r="C738">
        <v>421</v>
      </c>
      <c r="D738" t="s">
        <v>914</v>
      </c>
      <c r="E738" s="5">
        <v>1004</v>
      </c>
      <c r="F738" s="5">
        <v>1071</v>
      </c>
    </row>
    <row r="739" spans="1:6" x14ac:dyDescent="0.25">
      <c r="A739">
        <v>2048</v>
      </c>
      <c r="B739" t="s">
        <v>151</v>
      </c>
      <c r="C739">
        <v>409</v>
      </c>
      <c r="D739" t="s">
        <v>915</v>
      </c>
      <c r="E739" s="5">
        <v>513</v>
      </c>
      <c r="F739" s="5">
        <v>633</v>
      </c>
    </row>
    <row r="740" spans="1:6" x14ac:dyDescent="0.25">
      <c r="A740">
        <v>2048</v>
      </c>
      <c r="B740" t="s">
        <v>151</v>
      </c>
      <c r="C740">
        <v>410</v>
      </c>
      <c r="D740" t="s">
        <v>602</v>
      </c>
      <c r="E740" s="5">
        <v>368</v>
      </c>
      <c r="F740" s="5">
        <v>388</v>
      </c>
    </row>
    <row r="741" spans="1:6" x14ac:dyDescent="0.25">
      <c r="A741">
        <v>2048</v>
      </c>
      <c r="B741" t="s">
        <v>151</v>
      </c>
      <c r="C741">
        <v>411</v>
      </c>
      <c r="D741" t="s">
        <v>750</v>
      </c>
      <c r="E741" s="5">
        <v>394</v>
      </c>
      <c r="F741" s="5">
        <v>366</v>
      </c>
    </row>
    <row r="742" spans="1:6" x14ac:dyDescent="0.25">
      <c r="A742">
        <v>2048</v>
      </c>
      <c r="B742" t="s">
        <v>151</v>
      </c>
      <c r="C742">
        <v>412</v>
      </c>
      <c r="D742" t="s">
        <v>916</v>
      </c>
      <c r="E742" s="5">
        <v>348</v>
      </c>
      <c r="F742" s="5">
        <v>375</v>
      </c>
    </row>
    <row r="743" spans="1:6" x14ac:dyDescent="0.25">
      <c r="A743">
        <v>2048</v>
      </c>
      <c r="B743" t="s">
        <v>151</v>
      </c>
      <c r="C743">
        <v>413</v>
      </c>
      <c r="D743" t="s">
        <v>791</v>
      </c>
      <c r="E743" s="5">
        <v>412</v>
      </c>
      <c r="F743" s="5">
        <v>452</v>
      </c>
    </row>
    <row r="744" spans="1:6" x14ac:dyDescent="0.25">
      <c r="A744">
        <v>2048</v>
      </c>
      <c r="B744" t="s">
        <v>151</v>
      </c>
      <c r="C744">
        <v>416</v>
      </c>
      <c r="D744" t="s">
        <v>917</v>
      </c>
      <c r="E744" s="5">
        <v>481</v>
      </c>
      <c r="F744" s="5">
        <v>474</v>
      </c>
    </row>
    <row r="745" spans="1:6" x14ac:dyDescent="0.25">
      <c r="A745">
        <v>2048</v>
      </c>
      <c r="B745" t="s">
        <v>151</v>
      </c>
      <c r="C745">
        <v>5205</v>
      </c>
      <c r="D745" t="s">
        <v>918</v>
      </c>
      <c r="E745" s="9">
        <v>480</v>
      </c>
      <c r="F745" s="5">
        <v>479</v>
      </c>
    </row>
    <row r="746" spans="1:6" x14ac:dyDescent="0.25">
      <c r="A746">
        <v>2048</v>
      </c>
      <c r="B746" t="s">
        <v>151</v>
      </c>
      <c r="C746">
        <v>4821</v>
      </c>
      <c r="D746" t="s">
        <v>919</v>
      </c>
      <c r="E746" s="5">
        <v>1061</v>
      </c>
      <c r="F746" s="5">
        <v>1058</v>
      </c>
    </row>
    <row r="747" spans="1:6" x14ac:dyDescent="0.25">
      <c r="A747">
        <v>2048</v>
      </c>
      <c r="B747" t="s">
        <v>151</v>
      </c>
      <c r="C747">
        <v>414</v>
      </c>
      <c r="D747" t="s">
        <v>920</v>
      </c>
      <c r="E747" s="5">
        <v>481</v>
      </c>
      <c r="F747" s="5">
        <v>521</v>
      </c>
    </row>
    <row r="748" spans="1:6" x14ac:dyDescent="0.25">
      <c r="A748">
        <v>2048</v>
      </c>
      <c r="B748" t="s">
        <v>151</v>
      </c>
      <c r="C748">
        <v>4593</v>
      </c>
      <c r="D748" t="s">
        <v>921</v>
      </c>
      <c r="E748" s="5">
        <v>230</v>
      </c>
      <c r="F748" s="5">
        <v>231</v>
      </c>
    </row>
    <row r="749" spans="1:6" x14ac:dyDescent="0.25">
      <c r="A749">
        <v>2048</v>
      </c>
      <c r="B749" t="s">
        <v>151</v>
      </c>
      <c r="C749">
        <v>422</v>
      </c>
      <c r="D749" t="s">
        <v>922</v>
      </c>
      <c r="E749" s="5">
        <v>938</v>
      </c>
      <c r="F749" s="5">
        <v>931</v>
      </c>
    </row>
    <row r="750" spans="1:6" x14ac:dyDescent="0.25">
      <c r="A750">
        <v>2048</v>
      </c>
      <c r="B750" t="s">
        <v>151</v>
      </c>
      <c r="C750">
        <v>5510</v>
      </c>
      <c r="D750" t="s">
        <v>923</v>
      </c>
      <c r="E750" s="5">
        <v>504</v>
      </c>
      <c r="F750" s="5">
        <v>344</v>
      </c>
    </row>
    <row r="751" spans="1:6" x14ac:dyDescent="0.25">
      <c r="A751">
        <v>2048</v>
      </c>
      <c r="B751" t="s">
        <v>151</v>
      </c>
      <c r="C751">
        <v>2048</v>
      </c>
      <c r="D751" t="s">
        <v>151</v>
      </c>
      <c r="E751" s="5">
        <v>289</v>
      </c>
      <c r="F751" s="5">
        <v>37</v>
      </c>
    </row>
    <row r="752" spans="1:6" x14ac:dyDescent="0.25">
      <c r="A752">
        <v>2048</v>
      </c>
      <c r="B752" t="s">
        <v>151</v>
      </c>
      <c r="C752">
        <v>424</v>
      </c>
      <c r="D752" t="s">
        <v>924</v>
      </c>
      <c r="E752" s="5">
        <v>1660</v>
      </c>
      <c r="F752" s="5">
        <v>1760</v>
      </c>
    </row>
    <row r="753" spans="1:6" x14ac:dyDescent="0.25">
      <c r="A753">
        <v>2048</v>
      </c>
      <c r="B753" t="s">
        <v>151</v>
      </c>
      <c r="C753">
        <v>415</v>
      </c>
      <c r="D753" t="s">
        <v>682</v>
      </c>
      <c r="E753" s="5">
        <v>438</v>
      </c>
      <c r="F753" s="5">
        <v>413</v>
      </c>
    </row>
    <row r="754" spans="1:6" x14ac:dyDescent="0.25">
      <c r="A754">
        <v>2048</v>
      </c>
      <c r="B754" t="s">
        <v>151</v>
      </c>
      <c r="C754">
        <v>417</v>
      </c>
      <c r="D754" t="s">
        <v>838</v>
      </c>
      <c r="E754" s="5">
        <v>328</v>
      </c>
      <c r="F754" s="5">
        <v>367</v>
      </c>
    </row>
    <row r="755" spans="1:6" x14ac:dyDescent="0.25">
      <c r="A755">
        <v>2048</v>
      </c>
      <c r="B755" t="s">
        <v>151</v>
      </c>
      <c r="C755">
        <v>418</v>
      </c>
      <c r="D755" t="s">
        <v>925</v>
      </c>
      <c r="E755" s="5">
        <v>177</v>
      </c>
      <c r="F755" s="5">
        <v>224</v>
      </c>
    </row>
    <row r="756" spans="1:6" x14ac:dyDescent="0.25">
      <c r="A756">
        <v>2048</v>
      </c>
      <c r="B756" t="s">
        <v>151</v>
      </c>
      <c r="C756">
        <v>423</v>
      </c>
      <c r="D756" t="s">
        <v>926</v>
      </c>
      <c r="E756" s="5">
        <v>1745</v>
      </c>
      <c r="F756" s="5">
        <v>1850</v>
      </c>
    </row>
    <row r="757" spans="1:6" x14ac:dyDescent="0.25">
      <c r="A757">
        <v>2048</v>
      </c>
      <c r="B757" t="s">
        <v>151</v>
      </c>
      <c r="C757">
        <v>5304</v>
      </c>
      <c r="D757" t="s">
        <v>927</v>
      </c>
      <c r="E757" s="5">
        <v>120</v>
      </c>
      <c r="F757" s="5">
        <v>115</v>
      </c>
    </row>
    <row r="758" spans="1:6" x14ac:dyDescent="0.25">
      <c r="A758">
        <v>2048</v>
      </c>
      <c r="B758" t="s">
        <v>151</v>
      </c>
      <c r="C758">
        <v>419</v>
      </c>
      <c r="D758" t="s">
        <v>928</v>
      </c>
      <c r="E758" s="5">
        <v>323</v>
      </c>
      <c r="F758" s="5">
        <v>327</v>
      </c>
    </row>
    <row r="759" spans="1:6" x14ac:dyDescent="0.25">
      <c r="A759">
        <v>2048</v>
      </c>
      <c r="B759" t="s">
        <v>151</v>
      </c>
      <c r="C759">
        <v>420</v>
      </c>
      <c r="D759" t="s">
        <v>929</v>
      </c>
      <c r="E759" s="9">
        <v>404</v>
      </c>
      <c r="F759" s="5">
        <v>403</v>
      </c>
    </row>
    <row r="760" spans="1:6" x14ac:dyDescent="0.25">
      <c r="A760">
        <v>2205</v>
      </c>
      <c r="B760" t="s">
        <v>152</v>
      </c>
      <c r="C760">
        <v>1057</v>
      </c>
      <c r="D760" t="s">
        <v>930</v>
      </c>
      <c r="E760" s="5">
        <v>385</v>
      </c>
      <c r="F760" s="5">
        <v>388</v>
      </c>
    </row>
    <row r="761" spans="1:6" x14ac:dyDescent="0.25">
      <c r="A761">
        <v>2205</v>
      </c>
      <c r="B761" t="s">
        <v>152</v>
      </c>
      <c r="C761">
        <v>5296</v>
      </c>
      <c r="D761" t="s">
        <v>931</v>
      </c>
      <c r="E761" s="5">
        <v>262</v>
      </c>
      <c r="F761" s="5">
        <v>236</v>
      </c>
    </row>
    <row r="762" spans="1:6" x14ac:dyDescent="0.25">
      <c r="A762">
        <v>2205</v>
      </c>
      <c r="B762" t="s">
        <v>152</v>
      </c>
      <c r="C762">
        <v>5434</v>
      </c>
      <c r="D762" t="s">
        <v>932</v>
      </c>
      <c r="E762" s="5">
        <v>473</v>
      </c>
      <c r="F762" s="5">
        <v>501</v>
      </c>
    </row>
    <row r="763" spans="1:6" x14ac:dyDescent="0.25">
      <c r="A763">
        <v>2205</v>
      </c>
      <c r="B763" t="s">
        <v>152</v>
      </c>
      <c r="C763">
        <v>1064</v>
      </c>
      <c r="D763" t="s">
        <v>933</v>
      </c>
      <c r="E763" s="5">
        <v>487</v>
      </c>
      <c r="F763" s="5">
        <v>483</v>
      </c>
    </row>
    <row r="764" spans="1:6" x14ac:dyDescent="0.25">
      <c r="A764">
        <v>2205</v>
      </c>
      <c r="B764" t="s">
        <v>152</v>
      </c>
      <c r="C764">
        <v>2205</v>
      </c>
      <c r="D764" t="s">
        <v>152</v>
      </c>
      <c r="E764" s="5">
        <v>2</v>
      </c>
      <c r="F764" s="5">
        <v>1</v>
      </c>
    </row>
    <row r="765" spans="1:6" x14ac:dyDescent="0.25">
      <c r="A765">
        <v>2249</v>
      </c>
      <c r="B765" t="s">
        <v>153</v>
      </c>
      <c r="C765">
        <v>5440</v>
      </c>
      <c r="D765" t="s">
        <v>934</v>
      </c>
      <c r="E765" s="5">
        <v>673</v>
      </c>
      <c r="F765" s="5">
        <v>731</v>
      </c>
    </row>
    <row r="766" spans="1:6" x14ac:dyDescent="0.25">
      <c r="A766">
        <v>2249</v>
      </c>
      <c r="B766" t="s">
        <v>153</v>
      </c>
      <c r="C766">
        <v>5441</v>
      </c>
      <c r="D766" t="s">
        <v>935</v>
      </c>
      <c r="E766" s="5">
        <v>174</v>
      </c>
      <c r="F766" s="5">
        <v>124</v>
      </c>
    </row>
    <row r="767" spans="1:6" x14ac:dyDescent="0.25">
      <c r="A767">
        <v>2249</v>
      </c>
      <c r="B767" t="s">
        <v>153</v>
      </c>
      <c r="C767">
        <v>5150</v>
      </c>
      <c r="D767" t="s">
        <v>936</v>
      </c>
      <c r="E767" s="5">
        <v>399</v>
      </c>
      <c r="F767" s="5">
        <v>234</v>
      </c>
    </row>
    <row r="768" spans="1:6" x14ac:dyDescent="0.25">
      <c r="A768">
        <v>2249</v>
      </c>
      <c r="B768" t="s">
        <v>153</v>
      </c>
      <c r="C768">
        <v>3404</v>
      </c>
      <c r="D768" t="s">
        <v>937</v>
      </c>
      <c r="E768" s="5">
        <v>39</v>
      </c>
      <c r="F768" s="5">
        <v>41</v>
      </c>
    </row>
    <row r="769" spans="1:6" x14ac:dyDescent="0.25">
      <c r="A769">
        <v>1925</v>
      </c>
      <c r="B769" t="s">
        <v>154</v>
      </c>
      <c r="C769">
        <v>93</v>
      </c>
      <c r="D769" t="s">
        <v>938</v>
      </c>
      <c r="E769" s="5">
        <v>140</v>
      </c>
      <c r="F769" s="5">
        <v>141</v>
      </c>
    </row>
    <row r="770" spans="1:6" x14ac:dyDescent="0.25">
      <c r="A770">
        <v>1925</v>
      </c>
      <c r="B770" t="s">
        <v>154</v>
      </c>
      <c r="C770">
        <v>94</v>
      </c>
      <c r="D770" t="s">
        <v>939</v>
      </c>
      <c r="E770" s="5">
        <v>404</v>
      </c>
      <c r="F770" s="5">
        <v>403</v>
      </c>
    </row>
    <row r="771" spans="1:6" x14ac:dyDescent="0.25">
      <c r="A771">
        <v>1925</v>
      </c>
      <c r="B771" t="s">
        <v>154</v>
      </c>
      <c r="C771">
        <v>142</v>
      </c>
      <c r="D771" t="s">
        <v>940</v>
      </c>
      <c r="E771" s="5">
        <v>719</v>
      </c>
      <c r="F771" s="5">
        <v>698</v>
      </c>
    </row>
    <row r="772" spans="1:6" x14ac:dyDescent="0.25">
      <c r="A772">
        <v>1925</v>
      </c>
      <c r="B772" t="s">
        <v>154</v>
      </c>
      <c r="C772">
        <v>4745</v>
      </c>
      <c r="D772" t="s">
        <v>941</v>
      </c>
      <c r="E772" s="5">
        <v>215</v>
      </c>
      <c r="F772" s="5">
        <v>190</v>
      </c>
    </row>
    <row r="773" spans="1:6" x14ac:dyDescent="0.25">
      <c r="A773">
        <v>1925</v>
      </c>
      <c r="B773" t="s">
        <v>154</v>
      </c>
      <c r="C773">
        <v>95</v>
      </c>
      <c r="D773" t="s">
        <v>942</v>
      </c>
      <c r="E773" s="5">
        <v>526</v>
      </c>
      <c r="F773" s="5">
        <v>526</v>
      </c>
    </row>
    <row r="774" spans="1:6" x14ac:dyDescent="0.25">
      <c r="A774">
        <v>1925</v>
      </c>
      <c r="B774" t="s">
        <v>154</v>
      </c>
      <c r="C774">
        <v>1925</v>
      </c>
      <c r="D774" t="s">
        <v>154</v>
      </c>
      <c r="E774" s="5">
        <v>11</v>
      </c>
      <c r="F774" s="5">
        <v>88</v>
      </c>
    </row>
    <row r="775" spans="1:6" x14ac:dyDescent="0.25">
      <c r="A775">
        <v>1925</v>
      </c>
      <c r="B775" t="s">
        <v>154</v>
      </c>
      <c r="C775">
        <v>121</v>
      </c>
      <c r="D775" t="s">
        <v>943</v>
      </c>
      <c r="E775" s="5">
        <v>238</v>
      </c>
      <c r="F775" s="5">
        <v>220</v>
      </c>
    </row>
    <row r="776" spans="1:6" x14ac:dyDescent="0.25">
      <c r="A776">
        <v>1925</v>
      </c>
      <c r="B776" t="s">
        <v>154</v>
      </c>
      <c r="C776">
        <v>4818</v>
      </c>
      <c r="D776" t="s">
        <v>944</v>
      </c>
      <c r="E776" s="5">
        <v>84</v>
      </c>
      <c r="F776" s="5">
        <v>55</v>
      </c>
    </row>
    <row r="777" spans="1:6" x14ac:dyDescent="0.25">
      <c r="A777">
        <v>1925</v>
      </c>
      <c r="B777" t="s">
        <v>154</v>
      </c>
      <c r="C777">
        <v>128</v>
      </c>
      <c r="D777" t="s">
        <v>945</v>
      </c>
      <c r="E777" s="5">
        <v>209</v>
      </c>
      <c r="F777" s="5">
        <v>199</v>
      </c>
    </row>
    <row r="778" spans="1:6" x14ac:dyDescent="0.25">
      <c r="A778">
        <v>1898</v>
      </c>
      <c r="B778" t="s">
        <v>155</v>
      </c>
      <c r="C778">
        <v>1321</v>
      </c>
      <c r="D778" t="s">
        <v>946</v>
      </c>
      <c r="E778" s="5">
        <v>222</v>
      </c>
      <c r="F778" s="5">
        <v>244</v>
      </c>
    </row>
    <row r="779" spans="1:6" x14ac:dyDescent="0.25">
      <c r="A779">
        <v>1898</v>
      </c>
      <c r="B779" t="s">
        <v>155</v>
      </c>
      <c r="C779">
        <v>43</v>
      </c>
      <c r="D779" t="s">
        <v>947</v>
      </c>
      <c r="E779" s="5">
        <v>123</v>
      </c>
      <c r="F779" s="5">
        <v>116</v>
      </c>
    </row>
    <row r="780" spans="1:6" x14ac:dyDescent="0.25">
      <c r="A780">
        <v>2010</v>
      </c>
      <c r="B780" t="s">
        <v>156</v>
      </c>
      <c r="C780">
        <v>3350</v>
      </c>
      <c r="D780" t="s">
        <v>948</v>
      </c>
      <c r="E780" s="5">
        <v>51</v>
      </c>
      <c r="F780" s="5">
        <v>55</v>
      </c>
    </row>
    <row r="781" spans="1:6" x14ac:dyDescent="0.25">
      <c r="A781">
        <v>2147</v>
      </c>
      <c r="B781" t="s">
        <v>157</v>
      </c>
      <c r="C781">
        <v>813</v>
      </c>
      <c r="D781" t="s">
        <v>949</v>
      </c>
      <c r="E781" s="5">
        <v>198</v>
      </c>
      <c r="F781" s="5">
        <v>212</v>
      </c>
    </row>
    <row r="782" spans="1:6" x14ac:dyDescent="0.25">
      <c r="A782">
        <v>2147</v>
      </c>
      <c r="B782" t="s">
        <v>157</v>
      </c>
      <c r="C782">
        <v>815</v>
      </c>
      <c r="D782" t="s">
        <v>950</v>
      </c>
      <c r="E782" s="5">
        <v>162</v>
      </c>
      <c r="F782" s="5">
        <v>177</v>
      </c>
    </row>
    <row r="783" spans="1:6" x14ac:dyDescent="0.25">
      <c r="A783">
        <v>2147</v>
      </c>
      <c r="B783" t="s">
        <v>157</v>
      </c>
      <c r="C783">
        <v>818</v>
      </c>
      <c r="D783" t="s">
        <v>951</v>
      </c>
      <c r="E783" s="5">
        <v>138</v>
      </c>
      <c r="F783" s="5">
        <v>165</v>
      </c>
    </row>
    <row r="784" spans="1:6" x14ac:dyDescent="0.25">
      <c r="A784">
        <v>2147</v>
      </c>
      <c r="B784" t="s">
        <v>157</v>
      </c>
      <c r="C784">
        <v>4048</v>
      </c>
      <c r="D784" t="s">
        <v>952</v>
      </c>
      <c r="E784" s="5">
        <v>182</v>
      </c>
      <c r="F784" s="5">
        <v>180</v>
      </c>
    </row>
    <row r="785" spans="1:6" x14ac:dyDescent="0.25">
      <c r="A785">
        <v>2147</v>
      </c>
      <c r="B785" t="s">
        <v>157</v>
      </c>
      <c r="C785">
        <v>817</v>
      </c>
      <c r="D785" t="s">
        <v>953</v>
      </c>
      <c r="E785" s="5">
        <v>362</v>
      </c>
      <c r="F785" s="5">
        <v>366</v>
      </c>
    </row>
    <row r="786" spans="1:6" x14ac:dyDescent="0.25">
      <c r="A786">
        <v>2147</v>
      </c>
      <c r="B786" t="s">
        <v>157</v>
      </c>
      <c r="C786">
        <v>5433</v>
      </c>
      <c r="D786" t="s">
        <v>954</v>
      </c>
      <c r="E786" s="5">
        <v>145</v>
      </c>
      <c r="F786" s="5">
        <v>71</v>
      </c>
    </row>
    <row r="787" spans="1:6" x14ac:dyDescent="0.25">
      <c r="A787">
        <v>2147</v>
      </c>
      <c r="B787" t="s">
        <v>157</v>
      </c>
      <c r="C787">
        <v>2147</v>
      </c>
      <c r="D787" t="s">
        <v>157</v>
      </c>
      <c r="E787" s="5">
        <v>4</v>
      </c>
      <c r="F787" s="5">
        <v>2</v>
      </c>
    </row>
    <row r="788" spans="1:6" x14ac:dyDescent="0.25">
      <c r="A788">
        <v>2147</v>
      </c>
      <c r="B788" t="s">
        <v>157</v>
      </c>
      <c r="C788">
        <v>820</v>
      </c>
      <c r="D788" t="s">
        <v>955</v>
      </c>
      <c r="E788" s="5">
        <v>457</v>
      </c>
      <c r="F788" s="5">
        <v>497</v>
      </c>
    </row>
    <row r="789" spans="1:6" x14ac:dyDescent="0.25">
      <c r="A789">
        <v>2147</v>
      </c>
      <c r="B789" t="s">
        <v>157</v>
      </c>
      <c r="C789">
        <v>814</v>
      </c>
      <c r="D789" t="s">
        <v>956</v>
      </c>
      <c r="E789" s="5">
        <v>322</v>
      </c>
      <c r="F789" s="9">
        <v>338</v>
      </c>
    </row>
    <row r="790" spans="1:6" x14ac:dyDescent="0.25">
      <c r="A790">
        <v>2147</v>
      </c>
      <c r="B790" t="s">
        <v>157</v>
      </c>
      <c r="C790">
        <v>4047</v>
      </c>
      <c r="D790" t="s">
        <v>957</v>
      </c>
      <c r="E790" s="5">
        <v>247</v>
      </c>
      <c r="F790" s="5">
        <v>246</v>
      </c>
    </row>
    <row r="791" spans="1:6" x14ac:dyDescent="0.25">
      <c r="A791">
        <v>2145</v>
      </c>
      <c r="B791" t="s">
        <v>158</v>
      </c>
      <c r="C791">
        <v>794</v>
      </c>
      <c r="D791" t="s">
        <v>958</v>
      </c>
      <c r="E791" s="5">
        <v>197</v>
      </c>
      <c r="F791" s="5">
        <v>187</v>
      </c>
    </row>
    <row r="792" spans="1:6" x14ac:dyDescent="0.25">
      <c r="A792">
        <v>2145</v>
      </c>
      <c r="B792" t="s">
        <v>158</v>
      </c>
      <c r="C792">
        <v>792</v>
      </c>
      <c r="D792" t="s">
        <v>959</v>
      </c>
      <c r="E792" s="5">
        <v>161</v>
      </c>
      <c r="F792" s="5">
        <v>165</v>
      </c>
    </row>
    <row r="793" spans="1:6" x14ac:dyDescent="0.25">
      <c r="A793">
        <v>2145</v>
      </c>
      <c r="B793" t="s">
        <v>158</v>
      </c>
      <c r="C793">
        <v>793</v>
      </c>
      <c r="D793" t="s">
        <v>960</v>
      </c>
      <c r="E793" s="5">
        <v>300</v>
      </c>
      <c r="F793" s="5">
        <v>276</v>
      </c>
    </row>
    <row r="794" spans="1:6" x14ac:dyDescent="0.25">
      <c r="A794">
        <v>2148</v>
      </c>
      <c r="B794" t="s">
        <v>159</v>
      </c>
      <c r="C794">
        <v>4203</v>
      </c>
      <c r="D794" t="s">
        <v>961</v>
      </c>
      <c r="E794" s="5" t="s">
        <v>1571</v>
      </c>
      <c r="F794" s="5">
        <v>2</v>
      </c>
    </row>
    <row r="795" spans="1:6" x14ac:dyDescent="0.25">
      <c r="A795">
        <v>2148</v>
      </c>
      <c r="B795" t="s">
        <v>159</v>
      </c>
      <c r="C795">
        <v>5662</v>
      </c>
      <c r="D795" t="s">
        <v>4690</v>
      </c>
      <c r="E795" s="5" t="s">
        <v>4682</v>
      </c>
      <c r="F795" s="5">
        <v>24</v>
      </c>
    </row>
    <row r="796" spans="1:6" x14ac:dyDescent="0.25">
      <c r="A796">
        <v>2148</v>
      </c>
      <c r="B796" t="s">
        <v>159</v>
      </c>
      <c r="C796">
        <v>5692</v>
      </c>
      <c r="D796" t="s">
        <v>4691</v>
      </c>
      <c r="E796" s="5" t="s">
        <v>4682</v>
      </c>
      <c r="F796" s="9">
        <v>8</v>
      </c>
    </row>
    <row r="797" spans="1:6" x14ac:dyDescent="0.25">
      <c r="A797">
        <v>2148</v>
      </c>
      <c r="B797" t="s">
        <v>159</v>
      </c>
      <c r="C797">
        <v>1298</v>
      </c>
      <c r="D797" t="s">
        <v>962</v>
      </c>
      <c r="E797" s="5">
        <v>145</v>
      </c>
      <c r="F797" s="5">
        <v>118</v>
      </c>
    </row>
    <row r="798" spans="1:6" x14ac:dyDescent="0.25">
      <c r="A798">
        <v>2148</v>
      </c>
      <c r="B798" t="s">
        <v>159</v>
      </c>
      <c r="C798">
        <v>953</v>
      </c>
      <c r="D798" t="s">
        <v>963</v>
      </c>
      <c r="E798" s="5">
        <v>19</v>
      </c>
      <c r="F798" s="5">
        <v>11</v>
      </c>
    </row>
    <row r="799" spans="1:6" x14ac:dyDescent="0.25">
      <c r="A799">
        <v>2148</v>
      </c>
      <c r="B799" t="s">
        <v>159</v>
      </c>
      <c r="C799">
        <v>1800</v>
      </c>
      <c r="D799" t="s">
        <v>964</v>
      </c>
      <c r="E799" s="5">
        <v>2</v>
      </c>
      <c r="F799" s="5">
        <v>4</v>
      </c>
    </row>
    <row r="800" spans="1:6" x14ac:dyDescent="0.25">
      <c r="A800">
        <v>2148</v>
      </c>
      <c r="B800" t="s">
        <v>159</v>
      </c>
      <c r="C800">
        <v>5450</v>
      </c>
      <c r="D800" t="s">
        <v>965</v>
      </c>
      <c r="E800" s="5">
        <v>7</v>
      </c>
      <c r="F800" s="5">
        <v>13</v>
      </c>
    </row>
    <row r="801" spans="1:6" x14ac:dyDescent="0.25">
      <c r="A801">
        <v>2148</v>
      </c>
      <c r="B801" t="s">
        <v>159</v>
      </c>
      <c r="C801">
        <v>2148</v>
      </c>
      <c r="D801" t="s">
        <v>159</v>
      </c>
      <c r="E801" s="5">
        <v>86</v>
      </c>
      <c r="F801" s="5" t="s">
        <v>1571</v>
      </c>
    </row>
    <row r="802" spans="1:6" x14ac:dyDescent="0.25">
      <c r="A802">
        <v>2148</v>
      </c>
      <c r="B802" t="s">
        <v>159</v>
      </c>
      <c r="C802">
        <v>5691</v>
      </c>
      <c r="D802" t="s">
        <v>4692</v>
      </c>
      <c r="E802" s="5" t="s">
        <v>4682</v>
      </c>
      <c r="F802" s="5">
        <v>6</v>
      </c>
    </row>
    <row r="803" spans="1:6" x14ac:dyDescent="0.25">
      <c r="A803">
        <v>2148</v>
      </c>
      <c r="B803" t="s">
        <v>159</v>
      </c>
      <c r="C803">
        <v>5399</v>
      </c>
      <c r="D803" t="s">
        <v>966</v>
      </c>
      <c r="E803" s="5">
        <v>1</v>
      </c>
      <c r="F803" s="5">
        <v>11</v>
      </c>
    </row>
    <row r="804" spans="1:6" x14ac:dyDescent="0.25">
      <c r="A804">
        <v>2148</v>
      </c>
      <c r="B804" t="s">
        <v>159</v>
      </c>
      <c r="C804">
        <v>3168</v>
      </c>
      <c r="D804" t="s">
        <v>967</v>
      </c>
      <c r="E804" s="5">
        <v>169</v>
      </c>
      <c r="F804" s="5">
        <v>139</v>
      </c>
    </row>
    <row r="805" spans="1:6" x14ac:dyDescent="0.25">
      <c r="A805">
        <v>2148</v>
      </c>
      <c r="B805" t="s">
        <v>159</v>
      </c>
      <c r="C805">
        <v>5663</v>
      </c>
      <c r="D805" t="s">
        <v>4693</v>
      </c>
      <c r="E805" s="5" t="s">
        <v>4682</v>
      </c>
      <c r="F805" s="5">
        <v>41</v>
      </c>
    </row>
    <row r="806" spans="1:6" x14ac:dyDescent="0.25">
      <c r="A806">
        <v>1968</v>
      </c>
      <c r="B806" t="s">
        <v>160</v>
      </c>
      <c r="C806">
        <v>214</v>
      </c>
      <c r="D806" t="s">
        <v>968</v>
      </c>
      <c r="E806" s="5">
        <v>275</v>
      </c>
      <c r="F806" s="5">
        <v>258</v>
      </c>
    </row>
    <row r="807" spans="1:6" x14ac:dyDescent="0.25">
      <c r="A807">
        <v>1968</v>
      </c>
      <c r="B807" t="s">
        <v>160</v>
      </c>
      <c r="C807">
        <v>215</v>
      </c>
      <c r="D807" t="s">
        <v>969</v>
      </c>
      <c r="E807" s="5">
        <v>221</v>
      </c>
      <c r="F807" s="5">
        <v>191</v>
      </c>
    </row>
    <row r="808" spans="1:6" x14ac:dyDescent="0.25">
      <c r="A808">
        <v>2198</v>
      </c>
      <c r="B808" t="s">
        <v>162</v>
      </c>
      <c r="C808">
        <v>1020</v>
      </c>
      <c r="D808" t="s">
        <v>970</v>
      </c>
      <c r="E808" s="5">
        <v>115</v>
      </c>
      <c r="F808" s="5">
        <v>110</v>
      </c>
    </row>
    <row r="809" spans="1:6" x14ac:dyDescent="0.25">
      <c r="A809">
        <v>2198</v>
      </c>
      <c r="B809" t="s">
        <v>162</v>
      </c>
      <c r="C809">
        <v>1022</v>
      </c>
      <c r="D809" t="s">
        <v>971</v>
      </c>
      <c r="E809" s="5">
        <v>259</v>
      </c>
      <c r="F809" s="5">
        <v>246</v>
      </c>
    </row>
    <row r="810" spans="1:6" x14ac:dyDescent="0.25">
      <c r="A810">
        <v>2198</v>
      </c>
      <c r="B810" t="s">
        <v>162</v>
      </c>
      <c r="C810">
        <v>4481</v>
      </c>
      <c r="D810" t="s">
        <v>972</v>
      </c>
      <c r="E810" s="5">
        <v>188</v>
      </c>
      <c r="F810" s="5">
        <v>194</v>
      </c>
    </row>
    <row r="811" spans="1:6" x14ac:dyDescent="0.25">
      <c r="A811">
        <v>2198</v>
      </c>
      <c r="B811" t="s">
        <v>162</v>
      </c>
      <c r="C811">
        <v>1021</v>
      </c>
      <c r="D811" t="s">
        <v>973</v>
      </c>
      <c r="E811" s="5">
        <v>149</v>
      </c>
      <c r="F811" s="5">
        <v>141</v>
      </c>
    </row>
    <row r="812" spans="1:6" x14ac:dyDescent="0.25">
      <c r="A812">
        <v>2199</v>
      </c>
      <c r="B812" t="s">
        <v>163</v>
      </c>
      <c r="C812">
        <v>1023</v>
      </c>
      <c r="D812" t="s">
        <v>974</v>
      </c>
      <c r="E812" s="5">
        <v>222</v>
      </c>
      <c r="F812" s="5">
        <v>150</v>
      </c>
    </row>
    <row r="813" spans="1:6" x14ac:dyDescent="0.25">
      <c r="A813">
        <v>2199</v>
      </c>
      <c r="B813" t="s">
        <v>163</v>
      </c>
      <c r="C813">
        <v>1019</v>
      </c>
      <c r="D813" t="s">
        <v>4639</v>
      </c>
      <c r="E813" s="5">
        <v>233</v>
      </c>
      <c r="F813" s="5">
        <v>319</v>
      </c>
    </row>
    <row r="814" spans="1:6" x14ac:dyDescent="0.25">
      <c r="A814">
        <v>2254</v>
      </c>
      <c r="B814" t="s">
        <v>164</v>
      </c>
      <c r="C814">
        <v>1335</v>
      </c>
      <c r="D814" t="s">
        <v>976</v>
      </c>
      <c r="E814" s="5">
        <v>298</v>
      </c>
      <c r="F814" s="9">
        <v>332</v>
      </c>
    </row>
    <row r="815" spans="1:6" x14ac:dyDescent="0.25">
      <c r="A815">
        <v>2254</v>
      </c>
      <c r="B815" t="s">
        <v>164</v>
      </c>
      <c r="C815">
        <v>1336</v>
      </c>
      <c r="D815" t="s">
        <v>977</v>
      </c>
      <c r="E815" s="5">
        <v>662</v>
      </c>
      <c r="F815" s="5">
        <v>552</v>
      </c>
    </row>
    <row r="816" spans="1:6" x14ac:dyDescent="0.25">
      <c r="A816">
        <v>2254</v>
      </c>
      <c r="B816" t="s">
        <v>164</v>
      </c>
      <c r="C816">
        <v>1216</v>
      </c>
      <c r="D816" t="s">
        <v>978</v>
      </c>
      <c r="E816" s="5">
        <v>192</v>
      </c>
      <c r="F816" s="5">
        <v>187</v>
      </c>
    </row>
    <row r="817" spans="1:6" x14ac:dyDescent="0.25">
      <c r="A817">
        <v>2254</v>
      </c>
      <c r="B817" t="s">
        <v>164</v>
      </c>
      <c r="C817">
        <v>1217</v>
      </c>
      <c r="D817" t="s">
        <v>979</v>
      </c>
      <c r="E817" s="5">
        <v>470</v>
      </c>
      <c r="F817" s="5">
        <v>445</v>
      </c>
    </row>
    <row r="818" spans="1:6" x14ac:dyDescent="0.25">
      <c r="A818">
        <v>2254</v>
      </c>
      <c r="B818" t="s">
        <v>164</v>
      </c>
      <c r="C818">
        <v>1218</v>
      </c>
      <c r="D818" t="s">
        <v>980</v>
      </c>
      <c r="E818" s="5">
        <v>362</v>
      </c>
      <c r="F818" s="5">
        <v>267</v>
      </c>
    </row>
    <row r="819" spans="1:6" x14ac:dyDescent="0.25">
      <c r="A819">
        <v>2254</v>
      </c>
      <c r="B819" t="s">
        <v>164</v>
      </c>
      <c r="C819">
        <v>4342</v>
      </c>
      <c r="D819" t="s">
        <v>981</v>
      </c>
      <c r="E819" s="5">
        <v>215</v>
      </c>
      <c r="F819" s="5">
        <v>230</v>
      </c>
    </row>
    <row r="820" spans="1:6" x14ac:dyDescent="0.25">
      <c r="A820">
        <v>2254</v>
      </c>
      <c r="B820" t="s">
        <v>164</v>
      </c>
      <c r="C820">
        <v>1219</v>
      </c>
      <c r="D820" t="s">
        <v>982</v>
      </c>
      <c r="E820" s="5">
        <v>335</v>
      </c>
      <c r="F820" s="9">
        <v>375</v>
      </c>
    </row>
    <row r="821" spans="1:6" x14ac:dyDescent="0.25">
      <c r="A821">
        <v>2254</v>
      </c>
      <c r="B821" t="s">
        <v>164</v>
      </c>
      <c r="C821">
        <v>1221</v>
      </c>
      <c r="D821" t="s">
        <v>327</v>
      </c>
      <c r="E821" s="5">
        <v>445</v>
      </c>
      <c r="F821" s="5">
        <v>494</v>
      </c>
    </row>
    <row r="822" spans="1:6" x14ac:dyDescent="0.25">
      <c r="A822">
        <v>2254</v>
      </c>
      <c r="B822" t="s">
        <v>164</v>
      </c>
      <c r="C822">
        <v>1222</v>
      </c>
      <c r="D822" t="s">
        <v>983</v>
      </c>
      <c r="E822" s="5">
        <v>1453</v>
      </c>
      <c r="F822" s="5">
        <v>1449</v>
      </c>
    </row>
    <row r="823" spans="1:6" x14ac:dyDescent="0.25">
      <c r="A823">
        <v>1966</v>
      </c>
      <c r="B823" t="s">
        <v>165</v>
      </c>
      <c r="C823">
        <v>204</v>
      </c>
      <c r="D823" t="s">
        <v>984</v>
      </c>
      <c r="E823" s="5">
        <v>465</v>
      </c>
      <c r="F823" s="5">
        <v>468</v>
      </c>
    </row>
    <row r="824" spans="1:6" x14ac:dyDescent="0.25">
      <c r="A824">
        <v>1966</v>
      </c>
      <c r="B824" t="s">
        <v>165</v>
      </c>
      <c r="C824">
        <v>4603</v>
      </c>
      <c r="D824" t="s">
        <v>985</v>
      </c>
      <c r="E824" s="5">
        <v>9</v>
      </c>
      <c r="F824" s="5">
        <v>6</v>
      </c>
    </row>
    <row r="825" spans="1:6" x14ac:dyDescent="0.25">
      <c r="A825">
        <v>1966</v>
      </c>
      <c r="B825" t="s">
        <v>165</v>
      </c>
      <c r="C825">
        <v>205</v>
      </c>
      <c r="D825" t="s">
        <v>986</v>
      </c>
      <c r="E825" s="5">
        <v>432</v>
      </c>
      <c r="F825" s="5">
        <v>466</v>
      </c>
    </row>
    <row r="826" spans="1:6" x14ac:dyDescent="0.25">
      <c r="A826">
        <v>1966</v>
      </c>
      <c r="B826" t="s">
        <v>165</v>
      </c>
      <c r="C826">
        <v>208</v>
      </c>
      <c r="D826" t="s">
        <v>987</v>
      </c>
      <c r="E826" s="5">
        <v>523</v>
      </c>
      <c r="F826" s="5">
        <v>505</v>
      </c>
    </row>
    <row r="827" spans="1:6" x14ac:dyDescent="0.25">
      <c r="A827">
        <v>1966</v>
      </c>
      <c r="B827" t="s">
        <v>165</v>
      </c>
      <c r="C827">
        <v>209</v>
      </c>
      <c r="D827" t="s">
        <v>988</v>
      </c>
      <c r="E827" s="5">
        <v>760</v>
      </c>
      <c r="F827" s="5">
        <v>752</v>
      </c>
    </row>
    <row r="828" spans="1:6" x14ac:dyDescent="0.25">
      <c r="A828">
        <v>1966</v>
      </c>
      <c r="B828" t="s">
        <v>165</v>
      </c>
      <c r="C828">
        <v>4690</v>
      </c>
      <c r="D828" t="s">
        <v>989</v>
      </c>
      <c r="E828" s="5">
        <v>3215</v>
      </c>
      <c r="F828" s="5">
        <v>1895</v>
      </c>
    </row>
    <row r="829" spans="1:6" x14ac:dyDescent="0.25">
      <c r="A829">
        <v>1924</v>
      </c>
      <c r="B829" t="s">
        <v>166</v>
      </c>
      <c r="C829">
        <v>5649</v>
      </c>
      <c r="D829" t="s">
        <v>4694</v>
      </c>
      <c r="E829" s="5" t="s">
        <v>4682</v>
      </c>
      <c r="F829" s="5">
        <v>1060</v>
      </c>
    </row>
    <row r="830" spans="1:6" x14ac:dyDescent="0.25">
      <c r="A830">
        <v>1924</v>
      </c>
      <c r="B830" t="s">
        <v>166</v>
      </c>
      <c r="C830">
        <v>3530</v>
      </c>
      <c r="D830" t="s">
        <v>990</v>
      </c>
      <c r="E830" s="5">
        <v>872</v>
      </c>
      <c r="F830" s="5">
        <v>840</v>
      </c>
    </row>
    <row r="831" spans="1:6" x14ac:dyDescent="0.25">
      <c r="A831">
        <v>1924</v>
      </c>
      <c r="B831" t="s">
        <v>166</v>
      </c>
      <c r="C831">
        <v>4762</v>
      </c>
      <c r="D831" t="s">
        <v>991</v>
      </c>
      <c r="E831" s="5">
        <v>390</v>
      </c>
      <c r="F831" s="5">
        <v>375</v>
      </c>
    </row>
    <row r="832" spans="1:6" x14ac:dyDescent="0.25">
      <c r="A832">
        <v>1924</v>
      </c>
      <c r="B832" t="s">
        <v>166</v>
      </c>
      <c r="C832">
        <v>5451</v>
      </c>
      <c r="D832" t="s">
        <v>992</v>
      </c>
      <c r="E832" s="5">
        <v>412</v>
      </c>
      <c r="F832" s="5">
        <v>433</v>
      </c>
    </row>
    <row r="833" spans="1:6" x14ac:dyDescent="0.25">
      <c r="A833">
        <v>1924</v>
      </c>
      <c r="B833" t="s">
        <v>166</v>
      </c>
      <c r="C833">
        <v>65</v>
      </c>
      <c r="D833" t="s">
        <v>993</v>
      </c>
      <c r="E833" s="5">
        <v>372</v>
      </c>
      <c r="F833" s="5">
        <v>342</v>
      </c>
    </row>
    <row r="834" spans="1:6" x14ac:dyDescent="0.25">
      <c r="A834">
        <v>1924</v>
      </c>
      <c r="B834" t="s">
        <v>166</v>
      </c>
      <c r="C834">
        <v>4475</v>
      </c>
      <c r="D834" t="s">
        <v>994</v>
      </c>
      <c r="E834" s="5">
        <v>229</v>
      </c>
      <c r="F834" s="5">
        <v>224</v>
      </c>
    </row>
    <row r="835" spans="1:6" x14ac:dyDescent="0.25">
      <c r="A835">
        <v>1924</v>
      </c>
      <c r="B835" t="s">
        <v>166</v>
      </c>
      <c r="C835">
        <v>85</v>
      </c>
      <c r="D835" t="s">
        <v>995</v>
      </c>
      <c r="E835" s="5">
        <v>2395</v>
      </c>
      <c r="F835" s="5">
        <v>1435</v>
      </c>
    </row>
    <row r="836" spans="1:6" x14ac:dyDescent="0.25">
      <c r="A836">
        <v>1924</v>
      </c>
      <c r="B836" t="s">
        <v>166</v>
      </c>
      <c r="C836">
        <v>4226</v>
      </c>
      <c r="D836" t="s">
        <v>996</v>
      </c>
      <c r="E836" s="5">
        <v>276</v>
      </c>
      <c r="F836" s="5">
        <v>237</v>
      </c>
    </row>
    <row r="837" spans="1:6" x14ac:dyDescent="0.25">
      <c r="A837">
        <v>1924</v>
      </c>
      <c r="B837" t="s">
        <v>166</v>
      </c>
      <c r="C837">
        <v>4223</v>
      </c>
      <c r="D837" t="s">
        <v>997</v>
      </c>
      <c r="E837" s="5">
        <v>566</v>
      </c>
      <c r="F837" s="9">
        <v>551</v>
      </c>
    </row>
    <row r="838" spans="1:6" x14ac:dyDescent="0.25">
      <c r="A838">
        <v>1924</v>
      </c>
      <c r="B838" t="s">
        <v>166</v>
      </c>
      <c r="C838">
        <v>4763</v>
      </c>
      <c r="D838" t="s">
        <v>998</v>
      </c>
      <c r="E838" s="5">
        <v>410</v>
      </c>
      <c r="F838" s="5">
        <v>451</v>
      </c>
    </row>
    <row r="839" spans="1:6" x14ac:dyDescent="0.25">
      <c r="A839">
        <v>1924</v>
      </c>
      <c r="B839" t="s">
        <v>166</v>
      </c>
      <c r="C839">
        <v>4715</v>
      </c>
      <c r="D839" t="s">
        <v>999</v>
      </c>
      <c r="E839" s="5">
        <v>1052</v>
      </c>
      <c r="F839" s="5">
        <v>1010</v>
      </c>
    </row>
    <row r="840" spans="1:6" x14ac:dyDescent="0.25">
      <c r="A840">
        <v>1924</v>
      </c>
      <c r="B840" t="s">
        <v>166</v>
      </c>
      <c r="C840">
        <v>4764</v>
      </c>
      <c r="D840" t="s">
        <v>1000</v>
      </c>
      <c r="E840" s="5">
        <v>272</v>
      </c>
      <c r="F840" s="5">
        <v>271</v>
      </c>
    </row>
    <row r="841" spans="1:6" x14ac:dyDescent="0.25">
      <c r="A841">
        <v>1924</v>
      </c>
      <c r="B841" t="s">
        <v>166</v>
      </c>
      <c r="C841">
        <v>4765</v>
      </c>
      <c r="D841" t="s">
        <v>1001</v>
      </c>
      <c r="E841" s="5">
        <v>248</v>
      </c>
      <c r="F841" s="5">
        <v>214</v>
      </c>
    </row>
    <row r="842" spans="1:6" x14ac:dyDescent="0.25">
      <c r="A842">
        <v>1924</v>
      </c>
      <c r="B842" t="s">
        <v>166</v>
      </c>
      <c r="C842">
        <v>4369</v>
      </c>
      <c r="D842" t="s">
        <v>1002</v>
      </c>
      <c r="E842" s="5">
        <v>290</v>
      </c>
      <c r="F842" s="5">
        <v>312</v>
      </c>
    </row>
    <row r="843" spans="1:6" x14ac:dyDescent="0.25">
      <c r="A843">
        <v>1924</v>
      </c>
      <c r="B843" t="s">
        <v>166</v>
      </c>
      <c r="C843">
        <v>4005</v>
      </c>
      <c r="D843" t="s">
        <v>1003</v>
      </c>
      <c r="E843" s="5">
        <v>398</v>
      </c>
      <c r="F843" s="5">
        <v>391</v>
      </c>
    </row>
    <row r="844" spans="1:6" x14ac:dyDescent="0.25">
      <c r="A844">
        <v>1924</v>
      </c>
      <c r="B844" t="s">
        <v>166</v>
      </c>
      <c r="C844">
        <v>86</v>
      </c>
      <c r="D844" t="s">
        <v>1005</v>
      </c>
      <c r="E844" s="5">
        <v>817</v>
      </c>
      <c r="F844" s="5">
        <v>849</v>
      </c>
    </row>
    <row r="845" spans="1:6" x14ac:dyDescent="0.25">
      <c r="A845">
        <v>1924</v>
      </c>
      <c r="B845" t="s">
        <v>166</v>
      </c>
      <c r="C845">
        <v>1264</v>
      </c>
      <c r="D845" t="s">
        <v>1006</v>
      </c>
      <c r="E845" s="5">
        <v>360</v>
      </c>
      <c r="F845" s="5">
        <v>354</v>
      </c>
    </row>
    <row r="846" spans="1:6" x14ac:dyDescent="0.25">
      <c r="A846">
        <v>1924</v>
      </c>
      <c r="B846" t="s">
        <v>166</v>
      </c>
      <c r="C846">
        <v>4004</v>
      </c>
      <c r="D846" t="s">
        <v>1007</v>
      </c>
      <c r="E846" s="5">
        <v>101</v>
      </c>
      <c r="F846" s="5">
        <v>63</v>
      </c>
    </row>
    <row r="847" spans="1:6" x14ac:dyDescent="0.25">
      <c r="A847">
        <v>1924</v>
      </c>
      <c r="B847" t="s">
        <v>166</v>
      </c>
      <c r="C847">
        <v>1924</v>
      </c>
      <c r="D847" t="s">
        <v>166</v>
      </c>
      <c r="E847" s="5">
        <v>566</v>
      </c>
      <c r="F847" s="5">
        <v>943</v>
      </c>
    </row>
    <row r="848" spans="1:6" x14ac:dyDescent="0.25">
      <c r="A848">
        <v>1924</v>
      </c>
      <c r="B848" t="s">
        <v>166</v>
      </c>
      <c r="C848">
        <v>3342</v>
      </c>
      <c r="D848" t="s">
        <v>1008</v>
      </c>
      <c r="E848" s="5">
        <v>280</v>
      </c>
      <c r="F848" s="5">
        <v>272</v>
      </c>
    </row>
    <row r="849" spans="1:6" x14ac:dyDescent="0.25">
      <c r="A849">
        <v>1924</v>
      </c>
      <c r="B849" t="s">
        <v>166</v>
      </c>
      <c r="C849">
        <v>4766</v>
      </c>
      <c r="D849" t="s">
        <v>1009</v>
      </c>
      <c r="E849" s="5">
        <v>456</v>
      </c>
      <c r="F849" s="5">
        <v>449</v>
      </c>
    </row>
    <row r="850" spans="1:6" x14ac:dyDescent="0.25">
      <c r="A850">
        <v>1924</v>
      </c>
      <c r="B850" t="s">
        <v>166</v>
      </c>
      <c r="C850">
        <v>87</v>
      </c>
      <c r="D850" t="s">
        <v>1010</v>
      </c>
      <c r="E850" s="5">
        <v>1126</v>
      </c>
      <c r="F850" s="5">
        <v>1095</v>
      </c>
    </row>
    <row r="851" spans="1:6" x14ac:dyDescent="0.25">
      <c r="A851">
        <v>1924</v>
      </c>
      <c r="B851" t="s">
        <v>166</v>
      </c>
      <c r="C851">
        <v>76</v>
      </c>
      <c r="D851" t="s">
        <v>670</v>
      </c>
      <c r="E851" s="5">
        <v>338</v>
      </c>
      <c r="F851" s="5">
        <v>302</v>
      </c>
    </row>
    <row r="852" spans="1:6" x14ac:dyDescent="0.25">
      <c r="A852">
        <v>1924</v>
      </c>
      <c r="B852" t="s">
        <v>166</v>
      </c>
      <c r="C852">
        <v>4767</v>
      </c>
      <c r="D852" t="s">
        <v>1011</v>
      </c>
      <c r="E852" s="5">
        <v>842</v>
      </c>
      <c r="F852" s="5">
        <v>865</v>
      </c>
    </row>
    <row r="853" spans="1:6" x14ac:dyDescent="0.25">
      <c r="A853">
        <v>1924</v>
      </c>
      <c r="B853" t="s">
        <v>166</v>
      </c>
      <c r="C853">
        <v>84</v>
      </c>
      <c r="D853" t="s">
        <v>1012</v>
      </c>
      <c r="E853" s="5">
        <v>807</v>
      </c>
      <c r="F853" s="5">
        <v>719</v>
      </c>
    </row>
    <row r="854" spans="1:6" x14ac:dyDescent="0.25">
      <c r="A854">
        <v>1924</v>
      </c>
      <c r="B854" t="s">
        <v>166</v>
      </c>
      <c r="C854">
        <v>4713</v>
      </c>
      <c r="D854" t="s">
        <v>1013</v>
      </c>
      <c r="E854" s="5">
        <v>335</v>
      </c>
      <c r="F854" s="5">
        <v>445</v>
      </c>
    </row>
    <row r="855" spans="1:6" x14ac:dyDescent="0.25">
      <c r="A855">
        <v>1924</v>
      </c>
      <c r="B855" t="s">
        <v>166</v>
      </c>
      <c r="C855">
        <v>2733</v>
      </c>
      <c r="D855" t="s">
        <v>1014</v>
      </c>
      <c r="E855" s="5">
        <v>147</v>
      </c>
      <c r="F855" s="5">
        <v>134</v>
      </c>
    </row>
    <row r="856" spans="1:6" x14ac:dyDescent="0.25">
      <c r="A856">
        <v>1924</v>
      </c>
      <c r="B856" t="s">
        <v>166</v>
      </c>
      <c r="C856">
        <v>3198</v>
      </c>
      <c r="D856" t="s">
        <v>1015</v>
      </c>
      <c r="E856" s="5">
        <v>418</v>
      </c>
      <c r="F856" s="5">
        <v>393</v>
      </c>
    </row>
    <row r="857" spans="1:6" x14ac:dyDescent="0.25">
      <c r="A857">
        <v>1924</v>
      </c>
      <c r="B857" t="s">
        <v>166</v>
      </c>
      <c r="C857">
        <v>78</v>
      </c>
      <c r="D857" t="s">
        <v>1016</v>
      </c>
      <c r="E857" s="5">
        <v>464</v>
      </c>
      <c r="F857" s="5">
        <v>413</v>
      </c>
    </row>
    <row r="858" spans="1:6" x14ac:dyDescent="0.25">
      <c r="A858">
        <v>1924</v>
      </c>
      <c r="B858" t="s">
        <v>166</v>
      </c>
      <c r="C858">
        <v>4714</v>
      </c>
      <c r="D858" t="s">
        <v>1017</v>
      </c>
      <c r="E858" s="5">
        <v>448</v>
      </c>
      <c r="F858" s="5">
        <v>403</v>
      </c>
    </row>
    <row r="859" spans="1:6" x14ac:dyDescent="0.25">
      <c r="A859">
        <v>1924</v>
      </c>
      <c r="B859" t="s">
        <v>166</v>
      </c>
      <c r="C859">
        <v>79</v>
      </c>
      <c r="D859" t="s">
        <v>1018</v>
      </c>
      <c r="E859" s="5">
        <v>343</v>
      </c>
      <c r="F859" s="5">
        <v>362</v>
      </c>
    </row>
    <row r="860" spans="1:6" x14ac:dyDescent="0.25">
      <c r="A860">
        <v>1924</v>
      </c>
      <c r="B860" t="s">
        <v>166</v>
      </c>
      <c r="C860">
        <v>72</v>
      </c>
      <c r="D860" t="s">
        <v>1019</v>
      </c>
      <c r="E860" s="5">
        <v>354</v>
      </c>
      <c r="F860" s="5">
        <v>382</v>
      </c>
    </row>
    <row r="861" spans="1:6" x14ac:dyDescent="0.25">
      <c r="A861">
        <v>1996</v>
      </c>
      <c r="B861" t="s">
        <v>167</v>
      </c>
      <c r="C861">
        <v>296</v>
      </c>
      <c r="D861" t="s">
        <v>1020</v>
      </c>
      <c r="E861" s="5">
        <v>229</v>
      </c>
      <c r="F861" s="5">
        <v>214</v>
      </c>
    </row>
    <row r="862" spans="1:6" x14ac:dyDescent="0.25">
      <c r="A862">
        <v>1996</v>
      </c>
      <c r="B862" t="s">
        <v>167</v>
      </c>
      <c r="C862">
        <v>297</v>
      </c>
      <c r="D862" t="s">
        <v>1021</v>
      </c>
      <c r="E862" s="5">
        <v>90</v>
      </c>
      <c r="F862" s="5">
        <v>116</v>
      </c>
    </row>
    <row r="863" spans="1:6" x14ac:dyDescent="0.25">
      <c r="A863">
        <v>2061</v>
      </c>
      <c r="B863" t="s">
        <v>168</v>
      </c>
      <c r="C863">
        <v>1289</v>
      </c>
      <c r="D863" t="s">
        <v>1022</v>
      </c>
      <c r="E863" s="5">
        <v>233</v>
      </c>
      <c r="F863" s="5">
        <v>243</v>
      </c>
    </row>
    <row r="864" spans="1:6" x14ac:dyDescent="0.25">
      <c r="A864">
        <v>2141</v>
      </c>
      <c r="B864" t="s">
        <v>169</v>
      </c>
      <c r="C864">
        <v>726</v>
      </c>
      <c r="D864" t="s">
        <v>1023</v>
      </c>
      <c r="E864" s="9">
        <v>623</v>
      </c>
      <c r="F864" s="5">
        <v>599</v>
      </c>
    </row>
    <row r="865" spans="1:6" x14ac:dyDescent="0.25">
      <c r="A865">
        <v>2141</v>
      </c>
      <c r="B865" t="s">
        <v>169</v>
      </c>
      <c r="C865">
        <v>724</v>
      </c>
      <c r="D865" t="s">
        <v>1024</v>
      </c>
      <c r="E865" s="9">
        <v>383</v>
      </c>
      <c r="F865" s="5">
        <v>361</v>
      </c>
    </row>
    <row r="866" spans="1:6" x14ac:dyDescent="0.25">
      <c r="A866">
        <v>2141</v>
      </c>
      <c r="B866" t="s">
        <v>169</v>
      </c>
      <c r="C866">
        <v>725</v>
      </c>
      <c r="D866" t="s">
        <v>1025</v>
      </c>
      <c r="E866" s="5">
        <v>408</v>
      </c>
      <c r="F866" s="5">
        <v>404</v>
      </c>
    </row>
    <row r="867" spans="1:6" x14ac:dyDescent="0.25">
      <c r="A867">
        <v>2141</v>
      </c>
      <c r="B867" t="s">
        <v>169</v>
      </c>
      <c r="C867">
        <v>3146</v>
      </c>
      <c r="D867" t="s">
        <v>1026</v>
      </c>
      <c r="E867" s="5">
        <v>339</v>
      </c>
      <c r="F867" s="5">
        <v>311</v>
      </c>
    </row>
    <row r="868" spans="1:6" x14ac:dyDescent="0.25">
      <c r="A868">
        <v>2214</v>
      </c>
      <c r="B868" t="s">
        <v>170</v>
      </c>
      <c r="C868">
        <v>3365</v>
      </c>
      <c r="D868" t="s">
        <v>1027</v>
      </c>
      <c r="E868" s="5">
        <v>244</v>
      </c>
      <c r="F868" s="5">
        <v>261</v>
      </c>
    </row>
    <row r="869" spans="1:6" x14ac:dyDescent="0.25">
      <c r="A869">
        <v>2143</v>
      </c>
      <c r="B869" t="s">
        <v>171</v>
      </c>
      <c r="C869">
        <v>656</v>
      </c>
      <c r="D869" t="s">
        <v>1028</v>
      </c>
      <c r="E869" s="5">
        <v>163</v>
      </c>
      <c r="F869" s="5">
        <v>160</v>
      </c>
    </row>
    <row r="870" spans="1:6" x14ac:dyDescent="0.25">
      <c r="A870">
        <v>2143</v>
      </c>
      <c r="B870" t="s">
        <v>171</v>
      </c>
      <c r="C870">
        <v>5620</v>
      </c>
      <c r="D870" t="s">
        <v>1029</v>
      </c>
      <c r="E870" s="5">
        <v>120</v>
      </c>
      <c r="F870" s="5">
        <v>106</v>
      </c>
    </row>
    <row r="871" spans="1:6" x14ac:dyDescent="0.25">
      <c r="A871">
        <v>2143</v>
      </c>
      <c r="B871" t="s">
        <v>171</v>
      </c>
      <c r="C871">
        <v>2143</v>
      </c>
      <c r="D871" t="s">
        <v>171</v>
      </c>
      <c r="E871" s="5">
        <v>1</v>
      </c>
      <c r="F871" s="5" t="s">
        <v>1571</v>
      </c>
    </row>
    <row r="872" spans="1:6" x14ac:dyDescent="0.25">
      <c r="A872">
        <v>2143</v>
      </c>
      <c r="B872" t="s">
        <v>171</v>
      </c>
      <c r="C872">
        <v>788</v>
      </c>
      <c r="D872" t="s">
        <v>1030</v>
      </c>
      <c r="E872" s="5">
        <v>309</v>
      </c>
      <c r="F872" s="5">
        <v>338</v>
      </c>
    </row>
    <row r="873" spans="1:6" x14ac:dyDescent="0.25">
      <c r="A873">
        <v>2143</v>
      </c>
      <c r="B873" t="s">
        <v>171</v>
      </c>
      <c r="C873">
        <v>809</v>
      </c>
      <c r="D873" t="s">
        <v>1031</v>
      </c>
      <c r="E873" s="5">
        <v>711</v>
      </c>
      <c r="F873" s="5">
        <v>693</v>
      </c>
    </row>
    <row r="874" spans="1:6" x14ac:dyDescent="0.25">
      <c r="A874">
        <v>2143</v>
      </c>
      <c r="B874" t="s">
        <v>171</v>
      </c>
      <c r="C874">
        <v>789</v>
      </c>
      <c r="D874" t="s">
        <v>1032</v>
      </c>
      <c r="E874" s="5">
        <v>456</v>
      </c>
      <c r="F874" s="5">
        <v>442</v>
      </c>
    </row>
    <row r="875" spans="1:6" x14ac:dyDescent="0.25">
      <c r="A875">
        <v>2143</v>
      </c>
      <c r="B875" t="s">
        <v>171</v>
      </c>
      <c r="C875">
        <v>717</v>
      </c>
      <c r="D875" t="s">
        <v>1033</v>
      </c>
      <c r="E875" s="5">
        <v>347</v>
      </c>
      <c r="F875" s="5">
        <v>336</v>
      </c>
    </row>
    <row r="876" spans="1:6" x14ac:dyDescent="0.25">
      <c r="A876">
        <v>4131</v>
      </c>
      <c r="B876" t="s">
        <v>172</v>
      </c>
      <c r="C876">
        <v>1093</v>
      </c>
      <c r="D876" t="s">
        <v>1034</v>
      </c>
      <c r="E876" s="5">
        <v>371</v>
      </c>
      <c r="F876" s="5">
        <v>332</v>
      </c>
    </row>
    <row r="877" spans="1:6" x14ac:dyDescent="0.25">
      <c r="A877">
        <v>4131</v>
      </c>
      <c r="B877" t="s">
        <v>172</v>
      </c>
      <c r="C877">
        <v>1097</v>
      </c>
      <c r="D877" t="s">
        <v>1035</v>
      </c>
      <c r="E877" s="5">
        <v>253</v>
      </c>
      <c r="F877" s="5">
        <v>263</v>
      </c>
    </row>
    <row r="878" spans="1:6" x14ac:dyDescent="0.25">
      <c r="A878">
        <v>4131</v>
      </c>
      <c r="B878" t="s">
        <v>172</v>
      </c>
      <c r="C878">
        <v>1262</v>
      </c>
      <c r="D878" t="s">
        <v>1036</v>
      </c>
      <c r="E878" s="5">
        <v>6</v>
      </c>
      <c r="F878" s="5">
        <v>5</v>
      </c>
    </row>
    <row r="879" spans="1:6" x14ac:dyDescent="0.25">
      <c r="A879">
        <v>4131</v>
      </c>
      <c r="B879" t="s">
        <v>172</v>
      </c>
      <c r="C879">
        <v>1098</v>
      </c>
      <c r="D879" t="s">
        <v>1037</v>
      </c>
      <c r="E879" s="5">
        <v>421</v>
      </c>
      <c r="F879" s="5">
        <v>444</v>
      </c>
    </row>
    <row r="880" spans="1:6" x14ac:dyDescent="0.25">
      <c r="A880">
        <v>4131</v>
      </c>
      <c r="B880" t="s">
        <v>172</v>
      </c>
      <c r="C880">
        <v>1095</v>
      </c>
      <c r="D880" t="s">
        <v>1038</v>
      </c>
      <c r="E880" s="5">
        <v>183</v>
      </c>
      <c r="F880" s="5">
        <v>177</v>
      </c>
    </row>
    <row r="881" spans="1:6" x14ac:dyDescent="0.25">
      <c r="A881">
        <v>4131</v>
      </c>
      <c r="B881" t="s">
        <v>172</v>
      </c>
      <c r="C881">
        <v>4131</v>
      </c>
      <c r="D881" t="s">
        <v>172</v>
      </c>
      <c r="E881" s="5">
        <v>86</v>
      </c>
      <c r="F881" s="5">
        <v>128</v>
      </c>
    </row>
    <row r="882" spans="1:6" x14ac:dyDescent="0.25">
      <c r="A882">
        <v>4131</v>
      </c>
      <c r="B882" t="s">
        <v>172</v>
      </c>
      <c r="C882">
        <v>5250</v>
      </c>
      <c r="D882" t="s">
        <v>1039</v>
      </c>
      <c r="E882" s="5">
        <v>29</v>
      </c>
      <c r="F882" s="5">
        <v>31</v>
      </c>
    </row>
    <row r="883" spans="1:6" x14ac:dyDescent="0.25">
      <c r="A883">
        <v>4131</v>
      </c>
      <c r="B883" t="s">
        <v>172</v>
      </c>
      <c r="C883">
        <v>1101</v>
      </c>
      <c r="D883" t="s">
        <v>1040</v>
      </c>
      <c r="E883" s="5">
        <v>827</v>
      </c>
      <c r="F883" s="5">
        <v>784</v>
      </c>
    </row>
    <row r="884" spans="1:6" x14ac:dyDescent="0.25">
      <c r="A884">
        <v>4131</v>
      </c>
      <c r="B884" t="s">
        <v>172</v>
      </c>
      <c r="C884">
        <v>1100</v>
      </c>
      <c r="D884" t="s">
        <v>1041</v>
      </c>
      <c r="E884" s="5">
        <v>598</v>
      </c>
      <c r="F884" s="5">
        <v>611</v>
      </c>
    </row>
    <row r="885" spans="1:6" x14ac:dyDescent="0.25">
      <c r="A885">
        <v>2230</v>
      </c>
      <c r="B885" t="s">
        <v>173</v>
      </c>
      <c r="C885">
        <v>1167</v>
      </c>
      <c r="D885" t="s">
        <v>1042</v>
      </c>
      <c r="E885" s="5">
        <v>63</v>
      </c>
      <c r="F885" s="5">
        <v>53</v>
      </c>
    </row>
    <row r="886" spans="1:6" x14ac:dyDescent="0.25">
      <c r="A886">
        <v>2230</v>
      </c>
      <c r="B886" t="s">
        <v>173</v>
      </c>
      <c r="C886">
        <v>1284</v>
      </c>
      <c r="D886" t="s">
        <v>1043</v>
      </c>
      <c r="E886" s="5">
        <v>5</v>
      </c>
      <c r="F886" s="5">
        <v>24</v>
      </c>
    </row>
    <row r="887" spans="1:6" x14ac:dyDescent="0.25">
      <c r="A887">
        <v>2230</v>
      </c>
      <c r="B887" t="s">
        <v>173</v>
      </c>
      <c r="C887">
        <v>2230</v>
      </c>
      <c r="D887" t="s">
        <v>173</v>
      </c>
      <c r="E887" s="5">
        <v>145</v>
      </c>
      <c r="F887" s="5">
        <v>114</v>
      </c>
    </row>
    <row r="888" spans="1:6" x14ac:dyDescent="0.25">
      <c r="A888">
        <v>2110</v>
      </c>
      <c r="B888" t="s">
        <v>174</v>
      </c>
      <c r="C888">
        <v>702</v>
      </c>
      <c r="D888" t="s">
        <v>1044</v>
      </c>
      <c r="E888" s="5">
        <v>548</v>
      </c>
      <c r="F888" s="5">
        <v>544</v>
      </c>
    </row>
    <row r="889" spans="1:6" x14ac:dyDescent="0.25">
      <c r="A889">
        <v>2110</v>
      </c>
      <c r="B889" t="s">
        <v>174</v>
      </c>
      <c r="C889">
        <v>704</v>
      </c>
      <c r="D889" t="s">
        <v>1045</v>
      </c>
      <c r="E889" s="5">
        <v>347</v>
      </c>
      <c r="F889" s="5">
        <v>359</v>
      </c>
    </row>
    <row r="890" spans="1:6" x14ac:dyDescent="0.25">
      <c r="A890">
        <v>2110</v>
      </c>
      <c r="B890" t="s">
        <v>174</v>
      </c>
      <c r="C890">
        <v>703</v>
      </c>
      <c r="D890" t="s">
        <v>1046</v>
      </c>
      <c r="E890" s="5">
        <v>285</v>
      </c>
      <c r="F890" s="5">
        <v>283</v>
      </c>
    </row>
    <row r="891" spans="1:6" x14ac:dyDescent="0.25">
      <c r="A891">
        <v>1990</v>
      </c>
      <c r="B891" t="s">
        <v>175</v>
      </c>
      <c r="C891">
        <v>266</v>
      </c>
      <c r="D891" t="s">
        <v>1047</v>
      </c>
      <c r="E891" s="5">
        <v>179</v>
      </c>
      <c r="F891" s="5">
        <v>189</v>
      </c>
    </row>
    <row r="892" spans="1:6" x14ac:dyDescent="0.25">
      <c r="A892">
        <v>1990</v>
      </c>
      <c r="B892" t="s">
        <v>175</v>
      </c>
      <c r="C892">
        <v>267</v>
      </c>
      <c r="D892" t="s">
        <v>1048</v>
      </c>
      <c r="E892" s="5">
        <v>193</v>
      </c>
      <c r="F892" s="5">
        <v>198</v>
      </c>
    </row>
    <row r="893" spans="1:6" x14ac:dyDescent="0.25">
      <c r="A893">
        <v>1990</v>
      </c>
      <c r="B893" t="s">
        <v>175</v>
      </c>
      <c r="C893">
        <v>268</v>
      </c>
      <c r="D893" t="s">
        <v>1049</v>
      </c>
      <c r="E893" s="5">
        <v>204</v>
      </c>
      <c r="F893" s="5">
        <v>208</v>
      </c>
    </row>
    <row r="894" spans="1:6" x14ac:dyDescent="0.25">
      <c r="A894">
        <v>2093</v>
      </c>
      <c r="B894" t="s">
        <v>176</v>
      </c>
      <c r="C894">
        <v>600</v>
      </c>
      <c r="D894" t="s">
        <v>1050</v>
      </c>
      <c r="E894" s="5">
        <v>282</v>
      </c>
      <c r="F894" s="5">
        <v>269</v>
      </c>
    </row>
    <row r="895" spans="1:6" x14ac:dyDescent="0.25">
      <c r="A895">
        <v>2093</v>
      </c>
      <c r="B895" t="s">
        <v>176</v>
      </c>
      <c r="C895">
        <v>602</v>
      </c>
      <c r="D895" t="s">
        <v>1051</v>
      </c>
      <c r="E895" s="5">
        <v>158</v>
      </c>
      <c r="F895" s="5">
        <v>141</v>
      </c>
    </row>
    <row r="896" spans="1:6" x14ac:dyDescent="0.25">
      <c r="A896">
        <v>2093</v>
      </c>
      <c r="B896" t="s">
        <v>176</v>
      </c>
      <c r="C896">
        <v>601</v>
      </c>
      <c r="D896" t="s">
        <v>1052</v>
      </c>
      <c r="E896" s="5">
        <v>87</v>
      </c>
      <c r="F896" s="5">
        <v>92</v>
      </c>
    </row>
    <row r="897" spans="1:6" x14ac:dyDescent="0.25">
      <c r="A897">
        <v>3476</v>
      </c>
      <c r="B897" t="s">
        <v>177</v>
      </c>
      <c r="C897">
        <v>2858</v>
      </c>
      <c r="D897" t="s">
        <v>1053</v>
      </c>
      <c r="E897" s="5">
        <v>6</v>
      </c>
      <c r="F897" s="5">
        <v>4</v>
      </c>
    </row>
    <row r="898" spans="1:6" x14ac:dyDescent="0.25">
      <c r="A898">
        <v>3476</v>
      </c>
      <c r="B898" t="s">
        <v>177</v>
      </c>
      <c r="C898">
        <v>2831</v>
      </c>
      <c r="D898" t="s">
        <v>1054</v>
      </c>
      <c r="E898" s="5">
        <v>3</v>
      </c>
      <c r="F898" s="5">
        <v>1</v>
      </c>
    </row>
    <row r="899" spans="1:6" x14ac:dyDescent="0.25">
      <c r="A899">
        <v>3476</v>
      </c>
      <c r="B899" t="s">
        <v>177</v>
      </c>
      <c r="C899">
        <v>2848</v>
      </c>
      <c r="D899" t="s">
        <v>1055</v>
      </c>
      <c r="E899" s="5">
        <v>33</v>
      </c>
      <c r="F899" s="5">
        <v>23</v>
      </c>
    </row>
    <row r="900" spans="1:6" x14ac:dyDescent="0.25">
      <c r="A900">
        <v>3476</v>
      </c>
      <c r="B900" t="s">
        <v>177</v>
      </c>
      <c r="C900">
        <v>2836</v>
      </c>
      <c r="D900" t="s">
        <v>1056</v>
      </c>
      <c r="E900" s="5">
        <v>6</v>
      </c>
      <c r="F900" s="5">
        <v>12</v>
      </c>
    </row>
    <row r="901" spans="1:6" x14ac:dyDescent="0.25">
      <c r="A901">
        <v>3476</v>
      </c>
      <c r="B901" t="s">
        <v>177</v>
      </c>
      <c r="C901">
        <v>2838</v>
      </c>
      <c r="D901" t="s">
        <v>1057</v>
      </c>
      <c r="E901" s="5">
        <v>2</v>
      </c>
      <c r="F901" s="5">
        <v>1</v>
      </c>
    </row>
    <row r="902" spans="1:6" x14ac:dyDescent="0.25">
      <c r="A902">
        <v>3476</v>
      </c>
      <c r="B902" t="s">
        <v>177</v>
      </c>
      <c r="C902">
        <v>2839</v>
      </c>
      <c r="D902" t="s">
        <v>1058</v>
      </c>
      <c r="E902" s="5">
        <v>4</v>
      </c>
      <c r="F902" s="5">
        <v>4</v>
      </c>
    </row>
    <row r="903" spans="1:6" x14ac:dyDescent="0.25">
      <c r="A903">
        <v>3476</v>
      </c>
      <c r="B903" t="s">
        <v>177</v>
      </c>
      <c r="C903">
        <v>2841</v>
      </c>
      <c r="D903" t="s">
        <v>1059</v>
      </c>
      <c r="E903" s="5">
        <v>4</v>
      </c>
      <c r="F903" s="5">
        <v>5</v>
      </c>
    </row>
    <row r="904" spans="1:6" x14ac:dyDescent="0.25">
      <c r="A904">
        <v>3476</v>
      </c>
      <c r="B904" t="s">
        <v>177</v>
      </c>
      <c r="C904">
        <v>2842</v>
      </c>
      <c r="D904" t="s">
        <v>1060</v>
      </c>
      <c r="E904" s="5">
        <v>1</v>
      </c>
      <c r="F904" s="5" t="s">
        <v>1571</v>
      </c>
    </row>
    <row r="905" spans="1:6" x14ac:dyDescent="0.25">
      <c r="A905">
        <v>3476</v>
      </c>
      <c r="B905" t="s">
        <v>177</v>
      </c>
      <c r="C905">
        <v>2846</v>
      </c>
      <c r="D905" t="s">
        <v>1061</v>
      </c>
      <c r="E905" s="5">
        <v>8</v>
      </c>
      <c r="F905" s="5">
        <v>17</v>
      </c>
    </row>
    <row r="906" spans="1:6" x14ac:dyDescent="0.25">
      <c r="A906">
        <v>3476</v>
      </c>
      <c r="B906" t="s">
        <v>177</v>
      </c>
      <c r="C906">
        <v>2832</v>
      </c>
      <c r="D906" t="s">
        <v>1062</v>
      </c>
      <c r="E906" s="5">
        <v>2</v>
      </c>
      <c r="F906" s="5">
        <v>6</v>
      </c>
    </row>
    <row r="907" spans="1:6" x14ac:dyDescent="0.25">
      <c r="A907">
        <v>3476</v>
      </c>
      <c r="B907" t="s">
        <v>177</v>
      </c>
      <c r="C907">
        <v>3129</v>
      </c>
      <c r="D907" t="s">
        <v>1063</v>
      </c>
      <c r="E907" s="5">
        <v>15</v>
      </c>
      <c r="F907" s="5">
        <v>9</v>
      </c>
    </row>
    <row r="908" spans="1:6" x14ac:dyDescent="0.25">
      <c r="A908">
        <v>3476</v>
      </c>
      <c r="B908" t="s">
        <v>177</v>
      </c>
      <c r="C908">
        <v>2843</v>
      </c>
      <c r="D908" t="s">
        <v>1064</v>
      </c>
      <c r="E908" s="5">
        <v>14</v>
      </c>
      <c r="F908" s="5">
        <v>2</v>
      </c>
    </row>
    <row r="909" spans="1:6" x14ac:dyDescent="0.25">
      <c r="A909">
        <v>3477</v>
      </c>
      <c r="B909" t="s">
        <v>178</v>
      </c>
      <c r="C909">
        <v>2258</v>
      </c>
      <c r="D909" t="s">
        <v>1065</v>
      </c>
      <c r="E909" s="5">
        <v>17</v>
      </c>
      <c r="F909" s="5">
        <v>13</v>
      </c>
    </row>
    <row r="910" spans="1:6" x14ac:dyDescent="0.25">
      <c r="A910">
        <v>3477</v>
      </c>
      <c r="B910" t="s">
        <v>178</v>
      </c>
      <c r="C910">
        <v>2260</v>
      </c>
      <c r="D910" t="s">
        <v>1066</v>
      </c>
      <c r="E910" s="5">
        <v>53</v>
      </c>
      <c r="F910" s="5">
        <v>44</v>
      </c>
    </row>
    <row r="911" spans="1:6" x14ac:dyDescent="0.25">
      <c r="A911">
        <v>3477</v>
      </c>
      <c r="B911" t="s">
        <v>178</v>
      </c>
      <c r="C911">
        <v>2387</v>
      </c>
      <c r="D911" t="s">
        <v>1067</v>
      </c>
      <c r="E911" s="5">
        <v>3</v>
      </c>
      <c r="F911" s="5">
        <v>7</v>
      </c>
    </row>
    <row r="912" spans="1:6" x14ac:dyDescent="0.25">
      <c r="A912">
        <v>3477</v>
      </c>
      <c r="B912" t="s">
        <v>178</v>
      </c>
      <c r="C912">
        <v>2386</v>
      </c>
      <c r="D912" t="s">
        <v>1068</v>
      </c>
      <c r="E912" s="5">
        <v>10</v>
      </c>
      <c r="F912" s="5">
        <v>4</v>
      </c>
    </row>
    <row r="913" spans="1:6" x14ac:dyDescent="0.25">
      <c r="A913">
        <v>3477</v>
      </c>
      <c r="B913" t="s">
        <v>178</v>
      </c>
      <c r="C913">
        <v>2388</v>
      </c>
      <c r="D913" t="s">
        <v>1069</v>
      </c>
      <c r="E913" s="5">
        <v>6</v>
      </c>
      <c r="F913" s="5">
        <v>9</v>
      </c>
    </row>
    <row r="914" spans="1:6" x14ac:dyDescent="0.25">
      <c r="A914">
        <v>3477</v>
      </c>
      <c r="B914" t="s">
        <v>178</v>
      </c>
      <c r="C914">
        <v>4609</v>
      </c>
      <c r="D914" t="s">
        <v>1070</v>
      </c>
      <c r="E914" s="5">
        <v>28</v>
      </c>
      <c r="F914" s="5">
        <v>26</v>
      </c>
    </row>
    <row r="915" spans="1:6" x14ac:dyDescent="0.25">
      <c r="A915">
        <v>3477</v>
      </c>
      <c r="B915" t="s">
        <v>178</v>
      </c>
      <c r="C915">
        <v>4588</v>
      </c>
      <c r="D915" t="s">
        <v>1071</v>
      </c>
      <c r="E915" s="5">
        <v>26</v>
      </c>
      <c r="F915" s="5">
        <v>20</v>
      </c>
    </row>
    <row r="916" spans="1:6" x14ac:dyDescent="0.25">
      <c r="A916">
        <v>3477</v>
      </c>
      <c r="B916" t="s">
        <v>178</v>
      </c>
      <c r="C916">
        <v>1828</v>
      </c>
      <c r="D916" t="s">
        <v>1072</v>
      </c>
      <c r="E916" s="5">
        <v>121</v>
      </c>
      <c r="F916" s="5">
        <v>117</v>
      </c>
    </row>
    <row r="917" spans="1:6" x14ac:dyDescent="0.25">
      <c r="A917">
        <v>2108</v>
      </c>
      <c r="B917" t="s">
        <v>179</v>
      </c>
      <c r="C917">
        <v>694</v>
      </c>
      <c r="D917" t="s">
        <v>1073</v>
      </c>
      <c r="E917" s="5">
        <v>253</v>
      </c>
      <c r="F917" s="5">
        <v>243</v>
      </c>
    </row>
    <row r="918" spans="1:6" x14ac:dyDescent="0.25">
      <c r="A918">
        <v>2108</v>
      </c>
      <c r="B918" t="s">
        <v>179</v>
      </c>
      <c r="C918">
        <v>692</v>
      </c>
      <c r="D918" t="s">
        <v>1074</v>
      </c>
      <c r="E918" s="5">
        <v>354</v>
      </c>
      <c r="F918" s="5">
        <v>369</v>
      </c>
    </row>
    <row r="919" spans="1:6" x14ac:dyDescent="0.25">
      <c r="A919">
        <v>2108</v>
      </c>
      <c r="B919" t="s">
        <v>179</v>
      </c>
      <c r="C919">
        <v>693</v>
      </c>
      <c r="D919" t="s">
        <v>1075</v>
      </c>
      <c r="E919" s="5">
        <v>140</v>
      </c>
      <c r="F919" s="5">
        <v>113</v>
      </c>
    </row>
    <row r="920" spans="1:6" x14ac:dyDescent="0.25">
      <c r="A920">
        <v>2108</v>
      </c>
      <c r="B920" t="s">
        <v>179</v>
      </c>
      <c r="C920">
        <v>696</v>
      </c>
      <c r="D920" t="s">
        <v>1076</v>
      </c>
      <c r="E920" s="5">
        <v>356</v>
      </c>
      <c r="F920" s="5">
        <v>380</v>
      </c>
    </row>
    <row r="921" spans="1:6" x14ac:dyDescent="0.25">
      <c r="A921">
        <v>2108</v>
      </c>
      <c r="B921" t="s">
        <v>179</v>
      </c>
      <c r="C921">
        <v>699</v>
      </c>
      <c r="D921" t="s">
        <v>1077</v>
      </c>
      <c r="E921" s="5">
        <v>686</v>
      </c>
      <c r="F921" s="5">
        <v>648</v>
      </c>
    </row>
    <row r="922" spans="1:6" x14ac:dyDescent="0.25">
      <c r="A922">
        <v>2108</v>
      </c>
      <c r="B922" t="s">
        <v>179</v>
      </c>
      <c r="C922">
        <v>698</v>
      </c>
      <c r="D922" t="s">
        <v>1078</v>
      </c>
      <c r="E922" s="5">
        <v>361</v>
      </c>
      <c r="F922" s="5">
        <v>367</v>
      </c>
    </row>
    <row r="923" spans="1:6" x14ac:dyDescent="0.25">
      <c r="A923">
        <v>2108</v>
      </c>
      <c r="B923" t="s">
        <v>179</v>
      </c>
      <c r="C923">
        <v>2108</v>
      </c>
      <c r="D923" t="s">
        <v>179</v>
      </c>
      <c r="E923" s="5">
        <v>68</v>
      </c>
      <c r="F923" s="5">
        <v>50</v>
      </c>
    </row>
    <row r="924" spans="1:6" x14ac:dyDescent="0.25">
      <c r="A924">
        <v>2108</v>
      </c>
      <c r="B924" t="s">
        <v>179</v>
      </c>
      <c r="C924">
        <v>697</v>
      </c>
      <c r="D924" t="s">
        <v>1079</v>
      </c>
      <c r="E924" s="5">
        <v>113</v>
      </c>
      <c r="F924" s="5">
        <v>98</v>
      </c>
    </row>
    <row r="925" spans="1:6" x14ac:dyDescent="0.25">
      <c r="A925">
        <v>1928</v>
      </c>
      <c r="B925" t="s">
        <v>180</v>
      </c>
      <c r="C925">
        <v>4585</v>
      </c>
      <c r="D925" t="s">
        <v>1080</v>
      </c>
      <c r="E925" s="5">
        <v>385</v>
      </c>
      <c r="F925" s="5">
        <v>369</v>
      </c>
    </row>
    <row r="926" spans="1:6" x14ac:dyDescent="0.25">
      <c r="A926">
        <v>1928</v>
      </c>
      <c r="B926" t="s">
        <v>180</v>
      </c>
      <c r="C926">
        <v>105</v>
      </c>
      <c r="D926" t="s">
        <v>1081</v>
      </c>
      <c r="E926" s="5">
        <v>388</v>
      </c>
      <c r="F926" s="5">
        <v>403</v>
      </c>
    </row>
    <row r="927" spans="1:6" x14ac:dyDescent="0.25">
      <c r="A927">
        <v>1928</v>
      </c>
      <c r="B927" t="s">
        <v>180</v>
      </c>
      <c r="C927">
        <v>106</v>
      </c>
      <c r="D927" t="s">
        <v>1082</v>
      </c>
      <c r="E927" s="5">
        <v>226</v>
      </c>
      <c r="F927" s="5">
        <v>234</v>
      </c>
    </row>
    <row r="928" spans="1:6" x14ac:dyDescent="0.25">
      <c r="A928">
        <v>1928</v>
      </c>
      <c r="B928" t="s">
        <v>180</v>
      </c>
      <c r="C928">
        <v>4802</v>
      </c>
      <c r="D928" t="s">
        <v>1083</v>
      </c>
      <c r="E928" s="5">
        <v>274</v>
      </c>
      <c r="F928" s="5">
        <v>301</v>
      </c>
    </row>
    <row r="929" spans="1:6" x14ac:dyDescent="0.25">
      <c r="A929">
        <v>1928</v>
      </c>
      <c r="B929" t="s">
        <v>180</v>
      </c>
      <c r="C929">
        <v>109</v>
      </c>
      <c r="D929" t="s">
        <v>1084</v>
      </c>
      <c r="E929" s="5">
        <v>361</v>
      </c>
      <c r="F929" s="5">
        <v>416</v>
      </c>
    </row>
    <row r="930" spans="1:6" x14ac:dyDescent="0.25">
      <c r="A930">
        <v>1928</v>
      </c>
      <c r="B930" t="s">
        <v>180</v>
      </c>
      <c r="C930">
        <v>115</v>
      </c>
      <c r="D930" t="s">
        <v>1085</v>
      </c>
      <c r="E930" s="5">
        <v>664</v>
      </c>
      <c r="F930" s="5">
        <v>668</v>
      </c>
    </row>
    <row r="931" spans="1:6" x14ac:dyDescent="0.25">
      <c r="A931">
        <v>1928</v>
      </c>
      <c r="B931" t="s">
        <v>180</v>
      </c>
      <c r="C931">
        <v>107</v>
      </c>
      <c r="D931" t="s">
        <v>1086</v>
      </c>
      <c r="E931" s="5">
        <v>441</v>
      </c>
      <c r="F931" s="5">
        <v>449</v>
      </c>
    </row>
    <row r="932" spans="1:6" x14ac:dyDescent="0.25">
      <c r="A932">
        <v>1928</v>
      </c>
      <c r="B932" t="s">
        <v>180</v>
      </c>
      <c r="C932">
        <v>110</v>
      </c>
      <c r="D932" t="s">
        <v>1087</v>
      </c>
      <c r="E932" s="5">
        <v>139</v>
      </c>
      <c r="F932" s="5">
        <v>152</v>
      </c>
    </row>
    <row r="933" spans="1:6" x14ac:dyDescent="0.25">
      <c r="A933">
        <v>1928</v>
      </c>
      <c r="B933" t="s">
        <v>180</v>
      </c>
      <c r="C933">
        <v>114</v>
      </c>
      <c r="D933" t="s">
        <v>1088</v>
      </c>
      <c r="E933" s="5">
        <v>521</v>
      </c>
      <c r="F933" s="5">
        <v>566</v>
      </c>
    </row>
    <row r="934" spans="1:6" x14ac:dyDescent="0.25">
      <c r="A934">
        <v>1928</v>
      </c>
      <c r="B934" t="s">
        <v>180</v>
      </c>
      <c r="C934">
        <v>1928</v>
      </c>
      <c r="D934" t="s">
        <v>180</v>
      </c>
      <c r="E934" s="5">
        <v>725</v>
      </c>
      <c r="F934" s="5">
        <v>181</v>
      </c>
    </row>
    <row r="935" spans="1:6" x14ac:dyDescent="0.25">
      <c r="A935">
        <v>1928</v>
      </c>
      <c r="B935" t="s">
        <v>180</v>
      </c>
      <c r="C935">
        <v>118</v>
      </c>
      <c r="D935" t="s">
        <v>1090</v>
      </c>
      <c r="E935" s="5">
        <v>1836</v>
      </c>
      <c r="F935" s="5">
        <v>1970</v>
      </c>
    </row>
    <row r="936" spans="1:6" x14ac:dyDescent="0.25">
      <c r="A936">
        <v>1928</v>
      </c>
      <c r="B936" t="s">
        <v>180</v>
      </c>
      <c r="C936">
        <v>2735</v>
      </c>
      <c r="D936" t="s">
        <v>1091</v>
      </c>
      <c r="E936" s="5">
        <v>149</v>
      </c>
      <c r="F936" s="5">
        <v>125</v>
      </c>
    </row>
    <row r="937" spans="1:6" x14ac:dyDescent="0.25">
      <c r="A937">
        <v>1928</v>
      </c>
      <c r="B937" t="s">
        <v>180</v>
      </c>
      <c r="C937">
        <v>139</v>
      </c>
      <c r="D937" t="s">
        <v>1092</v>
      </c>
      <c r="E937" s="5">
        <v>403</v>
      </c>
      <c r="F937" s="5">
        <v>489</v>
      </c>
    </row>
    <row r="938" spans="1:6" x14ac:dyDescent="0.25">
      <c r="A938">
        <v>1928</v>
      </c>
      <c r="B938" t="s">
        <v>180</v>
      </c>
      <c r="C938">
        <v>4480</v>
      </c>
      <c r="D938" t="s">
        <v>1093</v>
      </c>
      <c r="E938" s="5">
        <v>198</v>
      </c>
      <c r="F938" s="5">
        <v>199</v>
      </c>
    </row>
    <row r="939" spans="1:6" x14ac:dyDescent="0.25">
      <c r="A939">
        <v>1928</v>
      </c>
      <c r="B939" t="s">
        <v>180</v>
      </c>
      <c r="C939">
        <v>116</v>
      </c>
      <c r="D939" t="s">
        <v>4676</v>
      </c>
      <c r="E939" s="5">
        <v>670</v>
      </c>
      <c r="F939" s="5">
        <v>684</v>
      </c>
    </row>
    <row r="940" spans="1:6" x14ac:dyDescent="0.25">
      <c r="A940">
        <v>2336</v>
      </c>
      <c r="B940" t="s">
        <v>1094</v>
      </c>
      <c r="C940">
        <v>4850</v>
      </c>
      <c r="D940" t="s">
        <v>1095</v>
      </c>
      <c r="E940" s="5">
        <v>139</v>
      </c>
      <c r="F940" s="5">
        <v>131</v>
      </c>
    </row>
    <row r="941" spans="1:6" x14ac:dyDescent="0.25">
      <c r="A941">
        <v>2336</v>
      </c>
      <c r="B941" t="s">
        <v>1094</v>
      </c>
      <c r="C941">
        <v>4040</v>
      </c>
      <c r="D941" t="s">
        <v>1096</v>
      </c>
      <c r="E941" s="5">
        <v>350</v>
      </c>
      <c r="F941" s="5">
        <v>340</v>
      </c>
    </row>
    <row r="942" spans="1:6" x14ac:dyDescent="0.25">
      <c r="A942">
        <v>2336</v>
      </c>
      <c r="B942" t="s">
        <v>1094</v>
      </c>
      <c r="C942">
        <v>1832</v>
      </c>
      <c r="D942" t="s">
        <v>1097</v>
      </c>
      <c r="E942" s="5">
        <v>95</v>
      </c>
      <c r="F942" s="5">
        <v>92</v>
      </c>
    </row>
    <row r="943" spans="1:6" x14ac:dyDescent="0.25">
      <c r="A943">
        <v>2336</v>
      </c>
      <c r="B943" t="s">
        <v>1094</v>
      </c>
      <c r="C943">
        <v>4604</v>
      </c>
      <c r="D943" t="s">
        <v>1098</v>
      </c>
      <c r="E943" s="5">
        <v>208</v>
      </c>
      <c r="F943" s="5">
        <v>189</v>
      </c>
    </row>
    <row r="944" spans="1:6" x14ac:dyDescent="0.25">
      <c r="A944">
        <v>2336</v>
      </c>
      <c r="B944" t="s">
        <v>1094</v>
      </c>
      <c r="C944">
        <v>4720</v>
      </c>
      <c r="D944" t="s">
        <v>1099</v>
      </c>
      <c r="E944" s="5">
        <v>327</v>
      </c>
      <c r="F944" s="5">
        <v>279</v>
      </c>
    </row>
    <row r="945" spans="1:6" x14ac:dyDescent="0.25">
      <c r="A945">
        <v>1926</v>
      </c>
      <c r="B945" t="s">
        <v>181</v>
      </c>
      <c r="C945">
        <v>97</v>
      </c>
      <c r="D945" t="s">
        <v>1100</v>
      </c>
      <c r="E945" s="5">
        <v>419</v>
      </c>
      <c r="F945" s="5">
        <v>422</v>
      </c>
    </row>
    <row r="946" spans="1:6" x14ac:dyDescent="0.25">
      <c r="A946">
        <v>1926</v>
      </c>
      <c r="B946" t="s">
        <v>181</v>
      </c>
      <c r="C946">
        <v>102</v>
      </c>
      <c r="D946" t="s">
        <v>1101</v>
      </c>
      <c r="E946" s="5">
        <v>419</v>
      </c>
      <c r="F946" s="5">
        <v>435</v>
      </c>
    </row>
    <row r="947" spans="1:6" x14ac:dyDescent="0.25">
      <c r="A947">
        <v>1926</v>
      </c>
      <c r="B947" t="s">
        <v>181</v>
      </c>
      <c r="C947">
        <v>101</v>
      </c>
      <c r="D947" t="s">
        <v>1102</v>
      </c>
      <c r="E947" s="5">
        <v>436</v>
      </c>
      <c r="F947" s="5">
        <v>441</v>
      </c>
    </row>
    <row r="948" spans="1:6" x14ac:dyDescent="0.25">
      <c r="A948">
        <v>1926</v>
      </c>
      <c r="B948" t="s">
        <v>181</v>
      </c>
      <c r="C948">
        <v>99</v>
      </c>
      <c r="D948" t="s">
        <v>1103</v>
      </c>
      <c r="E948" s="5">
        <v>326</v>
      </c>
      <c r="F948" s="5">
        <v>310</v>
      </c>
    </row>
    <row r="949" spans="1:6" x14ac:dyDescent="0.25">
      <c r="A949">
        <v>1926</v>
      </c>
      <c r="B949" t="s">
        <v>181</v>
      </c>
      <c r="C949">
        <v>96</v>
      </c>
      <c r="D949" t="s">
        <v>1104</v>
      </c>
      <c r="E949" s="5">
        <v>386</v>
      </c>
      <c r="F949" s="5">
        <v>384</v>
      </c>
    </row>
    <row r="950" spans="1:6" x14ac:dyDescent="0.25">
      <c r="A950">
        <v>1926</v>
      </c>
      <c r="B950" t="s">
        <v>181</v>
      </c>
      <c r="C950">
        <v>4820</v>
      </c>
      <c r="D950" t="s">
        <v>1105</v>
      </c>
      <c r="E950" s="5">
        <v>292</v>
      </c>
      <c r="F950" s="5">
        <v>248</v>
      </c>
    </row>
    <row r="951" spans="1:6" x14ac:dyDescent="0.25">
      <c r="A951">
        <v>1926</v>
      </c>
      <c r="B951" t="s">
        <v>181</v>
      </c>
      <c r="C951">
        <v>1926</v>
      </c>
      <c r="D951" t="s">
        <v>181</v>
      </c>
      <c r="E951" s="5">
        <v>72</v>
      </c>
      <c r="F951" s="5">
        <v>69</v>
      </c>
    </row>
    <row r="952" spans="1:6" x14ac:dyDescent="0.25">
      <c r="A952">
        <v>1926</v>
      </c>
      <c r="B952" t="s">
        <v>181</v>
      </c>
      <c r="C952">
        <v>100</v>
      </c>
      <c r="D952" t="s">
        <v>1106</v>
      </c>
      <c r="E952" s="5">
        <v>369</v>
      </c>
      <c r="F952" s="5">
        <v>354</v>
      </c>
    </row>
    <row r="953" spans="1:6" x14ac:dyDescent="0.25">
      <c r="A953">
        <v>1926</v>
      </c>
      <c r="B953" t="s">
        <v>181</v>
      </c>
      <c r="C953">
        <v>141</v>
      </c>
      <c r="D953" t="s">
        <v>1107</v>
      </c>
      <c r="E953" s="5">
        <v>1337</v>
      </c>
      <c r="F953" s="5">
        <v>1346</v>
      </c>
    </row>
    <row r="954" spans="1:6" x14ac:dyDescent="0.25">
      <c r="A954">
        <v>1926</v>
      </c>
      <c r="B954" t="s">
        <v>181</v>
      </c>
      <c r="C954">
        <v>88</v>
      </c>
      <c r="D954" t="s">
        <v>1108</v>
      </c>
      <c r="E954" s="5">
        <v>179</v>
      </c>
      <c r="F954" s="5">
        <v>192</v>
      </c>
    </row>
    <row r="955" spans="1:6" x14ac:dyDescent="0.25">
      <c r="A955">
        <v>1926</v>
      </c>
      <c r="B955" t="s">
        <v>181</v>
      </c>
      <c r="C955">
        <v>2392</v>
      </c>
      <c r="D955" t="s">
        <v>1109</v>
      </c>
      <c r="E955" s="5">
        <v>100</v>
      </c>
      <c r="F955" s="5">
        <v>91</v>
      </c>
    </row>
    <row r="956" spans="1:6" x14ac:dyDescent="0.25">
      <c r="A956">
        <v>2060</v>
      </c>
      <c r="B956" t="s">
        <v>182</v>
      </c>
      <c r="C956">
        <v>3360</v>
      </c>
      <c r="D956" t="s">
        <v>1110</v>
      </c>
      <c r="E956" s="5">
        <v>194</v>
      </c>
      <c r="F956" s="5">
        <v>210</v>
      </c>
    </row>
    <row r="957" spans="1:6" x14ac:dyDescent="0.25">
      <c r="A957">
        <v>2181</v>
      </c>
      <c r="B957" t="s">
        <v>183</v>
      </c>
      <c r="C957">
        <v>931</v>
      </c>
      <c r="D957" t="s">
        <v>1111</v>
      </c>
      <c r="E957" s="5">
        <v>1010</v>
      </c>
      <c r="F957" s="5">
        <v>981</v>
      </c>
    </row>
    <row r="958" spans="1:6" x14ac:dyDescent="0.25">
      <c r="A958">
        <v>2181</v>
      </c>
      <c r="B958" t="s">
        <v>183</v>
      </c>
      <c r="C958">
        <v>930</v>
      </c>
      <c r="D958" t="s">
        <v>1112</v>
      </c>
      <c r="E958" s="5">
        <v>741</v>
      </c>
      <c r="F958" s="5">
        <v>695</v>
      </c>
    </row>
    <row r="959" spans="1:6" x14ac:dyDescent="0.25">
      <c r="A959">
        <v>2181</v>
      </c>
      <c r="B959" t="s">
        <v>183</v>
      </c>
      <c r="C959">
        <v>2181</v>
      </c>
      <c r="D959" t="s">
        <v>183</v>
      </c>
      <c r="E959" s="5">
        <v>24</v>
      </c>
      <c r="F959" s="5">
        <v>22</v>
      </c>
    </row>
    <row r="960" spans="1:6" x14ac:dyDescent="0.25">
      <c r="A960">
        <v>2181</v>
      </c>
      <c r="B960" t="s">
        <v>183</v>
      </c>
      <c r="C960">
        <v>925</v>
      </c>
      <c r="D960" t="s">
        <v>1113</v>
      </c>
      <c r="E960" s="5">
        <v>308</v>
      </c>
      <c r="F960" s="5">
        <v>265</v>
      </c>
    </row>
    <row r="961" spans="1:6" x14ac:dyDescent="0.25">
      <c r="A961">
        <v>2181</v>
      </c>
      <c r="B961" t="s">
        <v>183</v>
      </c>
      <c r="C961">
        <v>926</v>
      </c>
      <c r="D961" t="s">
        <v>1114</v>
      </c>
      <c r="E961" s="5">
        <v>357</v>
      </c>
      <c r="F961" s="5">
        <v>342</v>
      </c>
    </row>
    <row r="962" spans="1:6" x14ac:dyDescent="0.25">
      <c r="A962">
        <v>2181</v>
      </c>
      <c r="B962" t="s">
        <v>183</v>
      </c>
      <c r="C962">
        <v>927</v>
      </c>
      <c r="D962" t="s">
        <v>1115</v>
      </c>
      <c r="E962" s="5">
        <v>276</v>
      </c>
      <c r="F962" s="5">
        <v>214</v>
      </c>
    </row>
    <row r="963" spans="1:6" x14ac:dyDescent="0.25">
      <c r="A963">
        <v>2181</v>
      </c>
      <c r="B963" t="s">
        <v>183</v>
      </c>
      <c r="C963">
        <v>928</v>
      </c>
      <c r="D963" t="s">
        <v>1116</v>
      </c>
      <c r="E963" s="5">
        <v>261</v>
      </c>
      <c r="F963" s="5">
        <v>253</v>
      </c>
    </row>
    <row r="964" spans="1:6" x14ac:dyDescent="0.25">
      <c r="A964">
        <v>2207</v>
      </c>
      <c r="B964" t="s">
        <v>184</v>
      </c>
      <c r="C964">
        <v>4116</v>
      </c>
      <c r="D964" t="s">
        <v>1117</v>
      </c>
      <c r="E964" s="5">
        <v>46</v>
      </c>
      <c r="F964" s="5">
        <v>31</v>
      </c>
    </row>
    <row r="965" spans="1:6" x14ac:dyDescent="0.25">
      <c r="A965">
        <v>2207</v>
      </c>
      <c r="B965" t="s">
        <v>184</v>
      </c>
      <c r="C965">
        <v>2270</v>
      </c>
      <c r="D965" t="s">
        <v>1118</v>
      </c>
      <c r="E965" s="5">
        <v>17</v>
      </c>
      <c r="F965" s="5">
        <v>10</v>
      </c>
    </row>
    <row r="966" spans="1:6" x14ac:dyDescent="0.25">
      <c r="A966">
        <v>2207</v>
      </c>
      <c r="B966" t="s">
        <v>184</v>
      </c>
      <c r="C966">
        <v>1047</v>
      </c>
      <c r="D966" t="s">
        <v>1119</v>
      </c>
      <c r="E966" s="5">
        <v>237</v>
      </c>
      <c r="F966" s="5">
        <v>238</v>
      </c>
    </row>
    <row r="967" spans="1:6" x14ac:dyDescent="0.25">
      <c r="A967">
        <v>2207</v>
      </c>
      <c r="B967" t="s">
        <v>184</v>
      </c>
      <c r="C967">
        <v>4202</v>
      </c>
      <c r="D967" t="s">
        <v>1120</v>
      </c>
      <c r="E967" s="5">
        <v>88</v>
      </c>
      <c r="F967" s="5">
        <v>89</v>
      </c>
    </row>
    <row r="968" spans="1:6" x14ac:dyDescent="0.25">
      <c r="A968">
        <v>2207</v>
      </c>
      <c r="B968" t="s">
        <v>184</v>
      </c>
      <c r="C968">
        <v>5287</v>
      </c>
      <c r="D968" t="s">
        <v>1121</v>
      </c>
      <c r="E968" s="5">
        <v>202</v>
      </c>
      <c r="F968" s="5">
        <v>203</v>
      </c>
    </row>
    <row r="969" spans="1:6" x14ac:dyDescent="0.25">
      <c r="A969">
        <v>2207</v>
      </c>
      <c r="B969" t="s">
        <v>184</v>
      </c>
      <c r="C969">
        <v>1052</v>
      </c>
      <c r="D969" t="s">
        <v>1122</v>
      </c>
      <c r="E969" s="5">
        <v>815</v>
      </c>
      <c r="F969" s="5">
        <v>848</v>
      </c>
    </row>
    <row r="970" spans="1:6" x14ac:dyDescent="0.25">
      <c r="A970">
        <v>2207</v>
      </c>
      <c r="B970" t="s">
        <v>184</v>
      </c>
      <c r="C970">
        <v>1048</v>
      </c>
      <c r="D970" t="s">
        <v>1123</v>
      </c>
      <c r="E970" s="5">
        <v>437</v>
      </c>
      <c r="F970" s="5">
        <v>469</v>
      </c>
    </row>
    <row r="971" spans="1:6" x14ac:dyDescent="0.25">
      <c r="A971">
        <v>2207</v>
      </c>
      <c r="B971" t="s">
        <v>184</v>
      </c>
      <c r="C971">
        <v>1051</v>
      </c>
      <c r="D971" t="s">
        <v>1124</v>
      </c>
      <c r="E971" s="9">
        <v>677</v>
      </c>
      <c r="F971" s="5">
        <v>687</v>
      </c>
    </row>
    <row r="972" spans="1:6" x14ac:dyDescent="0.25">
      <c r="A972">
        <v>2207</v>
      </c>
      <c r="B972" t="s">
        <v>184</v>
      </c>
      <c r="C972">
        <v>1049</v>
      </c>
      <c r="D972" t="s">
        <v>928</v>
      </c>
      <c r="E972" s="5">
        <v>399</v>
      </c>
      <c r="F972" s="5">
        <v>381</v>
      </c>
    </row>
    <row r="973" spans="1:6" x14ac:dyDescent="0.25">
      <c r="A973">
        <v>2192</v>
      </c>
      <c r="B973" t="s">
        <v>185</v>
      </c>
      <c r="C973">
        <v>3378</v>
      </c>
      <c r="D973" t="s">
        <v>1125</v>
      </c>
      <c r="E973" s="5">
        <v>305</v>
      </c>
      <c r="F973" s="5">
        <v>301</v>
      </c>
    </row>
    <row r="974" spans="1:6" x14ac:dyDescent="0.25">
      <c r="A974">
        <v>1900</v>
      </c>
      <c r="B974" t="s">
        <v>186</v>
      </c>
      <c r="C974">
        <v>18</v>
      </c>
      <c r="D974" t="s">
        <v>1126</v>
      </c>
      <c r="E974" s="5">
        <v>20</v>
      </c>
      <c r="F974" s="5">
        <v>22</v>
      </c>
    </row>
    <row r="975" spans="1:6" x14ac:dyDescent="0.25">
      <c r="A975">
        <v>1900</v>
      </c>
      <c r="B975" t="s">
        <v>186</v>
      </c>
      <c r="C975">
        <v>3162</v>
      </c>
      <c r="D975" t="s">
        <v>1127</v>
      </c>
      <c r="E975" s="5">
        <v>137</v>
      </c>
      <c r="F975" s="5">
        <v>161</v>
      </c>
    </row>
    <row r="976" spans="1:6" x14ac:dyDescent="0.25">
      <c r="A976">
        <v>1900</v>
      </c>
      <c r="B976" t="s">
        <v>186</v>
      </c>
      <c r="C976">
        <v>3440</v>
      </c>
      <c r="D976" t="s">
        <v>1128</v>
      </c>
      <c r="E976" s="5">
        <v>208</v>
      </c>
      <c r="F976" s="5">
        <v>202</v>
      </c>
    </row>
    <row r="977" spans="1:6" x14ac:dyDescent="0.25">
      <c r="A977">
        <v>1900</v>
      </c>
      <c r="B977" t="s">
        <v>186</v>
      </c>
      <c r="C977">
        <v>5492</v>
      </c>
      <c r="D977" t="s">
        <v>1129</v>
      </c>
      <c r="E977" s="5">
        <v>194</v>
      </c>
      <c r="F977" s="5">
        <v>93</v>
      </c>
    </row>
    <row r="978" spans="1:6" x14ac:dyDescent="0.25">
      <c r="A978">
        <v>1900</v>
      </c>
      <c r="B978" t="s">
        <v>186</v>
      </c>
      <c r="C978">
        <v>20</v>
      </c>
      <c r="D978" t="s">
        <v>1130</v>
      </c>
      <c r="E978" s="5">
        <v>298</v>
      </c>
      <c r="F978" s="5">
        <v>329</v>
      </c>
    </row>
    <row r="979" spans="1:6" x14ac:dyDescent="0.25">
      <c r="A979">
        <v>1900</v>
      </c>
      <c r="B979" t="s">
        <v>186</v>
      </c>
      <c r="C979">
        <v>22</v>
      </c>
      <c r="D979" t="s">
        <v>1131</v>
      </c>
      <c r="E979" s="5">
        <v>396</v>
      </c>
      <c r="F979" s="5">
        <v>418</v>
      </c>
    </row>
    <row r="980" spans="1:6" x14ac:dyDescent="0.25">
      <c r="A980">
        <v>1900</v>
      </c>
      <c r="B980" t="s">
        <v>186</v>
      </c>
      <c r="C980">
        <v>21</v>
      </c>
      <c r="D980" t="s">
        <v>1132</v>
      </c>
      <c r="E980" s="5">
        <v>290</v>
      </c>
      <c r="F980" s="5">
        <v>329</v>
      </c>
    </row>
    <row r="981" spans="1:6" x14ac:dyDescent="0.25">
      <c r="A981">
        <v>2039</v>
      </c>
      <c r="B981" t="s">
        <v>187</v>
      </c>
      <c r="C981">
        <v>3247</v>
      </c>
      <c r="D981" t="s">
        <v>1133</v>
      </c>
      <c r="E981" s="5">
        <v>70</v>
      </c>
      <c r="F981" s="5">
        <v>63</v>
      </c>
    </row>
    <row r="982" spans="1:6" x14ac:dyDescent="0.25">
      <c r="A982">
        <v>2039</v>
      </c>
      <c r="B982" t="s">
        <v>187</v>
      </c>
      <c r="C982">
        <v>370</v>
      </c>
      <c r="D982" t="s">
        <v>1134</v>
      </c>
      <c r="E982" s="5">
        <v>356</v>
      </c>
      <c r="F982" s="5">
        <v>321</v>
      </c>
    </row>
    <row r="983" spans="1:6" x14ac:dyDescent="0.25">
      <c r="A983">
        <v>2039</v>
      </c>
      <c r="B983" t="s">
        <v>187</v>
      </c>
      <c r="C983">
        <v>371</v>
      </c>
      <c r="D983" t="s">
        <v>1135</v>
      </c>
      <c r="E983" s="5">
        <v>330</v>
      </c>
      <c r="F983" s="5">
        <v>306</v>
      </c>
    </row>
    <row r="984" spans="1:6" x14ac:dyDescent="0.25">
      <c r="A984">
        <v>2039</v>
      </c>
      <c r="B984" t="s">
        <v>187</v>
      </c>
      <c r="C984">
        <v>374</v>
      </c>
      <c r="D984" t="s">
        <v>1136</v>
      </c>
      <c r="E984" s="5">
        <v>681</v>
      </c>
      <c r="F984" s="5">
        <v>667</v>
      </c>
    </row>
    <row r="985" spans="1:6" x14ac:dyDescent="0.25">
      <c r="A985">
        <v>2039</v>
      </c>
      <c r="B985" t="s">
        <v>187</v>
      </c>
      <c r="C985">
        <v>5685</v>
      </c>
      <c r="D985" t="s">
        <v>4642</v>
      </c>
      <c r="E985" s="5" t="s">
        <v>4695</v>
      </c>
      <c r="F985" s="5">
        <v>78</v>
      </c>
    </row>
    <row r="986" spans="1:6" x14ac:dyDescent="0.25">
      <c r="A986">
        <v>2039</v>
      </c>
      <c r="B986" t="s">
        <v>187</v>
      </c>
      <c r="C986">
        <v>2039</v>
      </c>
      <c r="D986" t="s">
        <v>187</v>
      </c>
      <c r="E986" s="5">
        <v>11</v>
      </c>
      <c r="F986" s="5">
        <v>10</v>
      </c>
    </row>
    <row r="987" spans="1:6" x14ac:dyDescent="0.25">
      <c r="A987">
        <v>2039</v>
      </c>
      <c r="B987" t="s">
        <v>187</v>
      </c>
      <c r="C987">
        <v>372</v>
      </c>
      <c r="D987" t="s">
        <v>1137</v>
      </c>
      <c r="E987" s="5">
        <v>401</v>
      </c>
      <c r="F987" s="5">
        <v>319</v>
      </c>
    </row>
    <row r="988" spans="1:6" x14ac:dyDescent="0.25">
      <c r="A988">
        <v>2039</v>
      </c>
      <c r="B988" t="s">
        <v>187</v>
      </c>
      <c r="C988">
        <v>373</v>
      </c>
      <c r="D988" t="s">
        <v>1138</v>
      </c>
      <c r="E988" s="5">
        <v>545</v>
      </c>
      <c r="F988" s="9">
        <v>476</v>
      </c>
    </row>
    <row r="989" spans="1:6" x14ac:dyDescent="0.25">
      <c r="A989">
        <v>2202</v>
      </c>
      <c r="B989" t="s">
        <v>188</v>
      </c>
      <c r="C989">
        <v>1027</v>
      </c>
      <c r="D989" t="s">
        <v>1139</v>
      </c>
      <c r="E989" s="5">
        <v>102</v>
      </c>
      <c r="F989" s="5">
        <v>109</v>
      </c>
    </row>
    <row r="990" spans="1:6" x14ac:dyDescent="0.25">
      <c r="A990">
        <v>2202</v>
      </c>
      <c r="B990" t="s">
        <v>188</v>
      </c>
      <c r="C990">
        <v>1028</v>
      </c>
      <c r="D990" t="s">
        <v>1140</v>
      </c>
      <c r="E990" s="5">
        <v>178</v>
      </c>
      <c r="F990" s="5">
        <v>174</v>
      </c>
    </row>
    <row r="991" spans="1:6" x14ac:dyDescent="0.25">
      <c r="A991">
        <v>2016</v>
      </c>
      <c r="B991" t="s">
        <v>189</v>
      </c>
      <c r="C991">
        <v>347</v>
      </c>
      <c r="D991" t="s">
        <v>1141</v>
      </c>
      <c r="E991" s="5">
        <v>5</v>
      </c>
      <c r="F991" s="5">
        <v>3</v>
      </c>
    </row>
    <row r="992" spans="1:6" x14ac:dyDescent="0.25">
      <c r="A992">
        <v>1897</v>
      </c>
      <c r="B992" t="s">
        <v>190</v>
      </c>
      <c r="C992">
        <v>15</v>
      </c>
      <c r="D992" t="s">
        <v>1142</v>
      </c>
      <c r="E992" s="5">
        <v>192</v>
      </c>
      <c r="F992" s="5">
        <v>196</v>
      </c>
    </row>
    <row r="993" spans="1:6" x14ac:dyDescent="0.25">
      <c r="A993">
        <v>2047</v>
      </c>
      <c r="B993" t="s">
        <v>191</v>
      </c>
      <c r="C993">
        <v>407</v>
      </c>
      <c r="D993" t="s">
        <v>1143</v>
      </c>
      <c r="E993" s="9">
        <v>18</v>
      </c>
      <c r="F993" s="5">
        <v>12</v>
      </c>
    </row>
    <row r="994" spans="1:6" x14ac:dyDescent="0.25">
      <c r="A994">
        <v>2081</v>
      </c>
      <c r="B994" t="s">
        <v>192</v>
      </c>
      <c r="C994">
        <v>4717</v>
      </c>
      <c r="D994" t="s">
        <v>391</v>
      </c>
      <c r="E994" s="5">
        <v>7</v>
      </c>
      <c r="F994" s="5">
        <v>4</v>
      </c>
    </row>
    <row r="995" spans="1:6" x14ac:dyDescent="0.25">
      <c r="A995">
        <v>2081</v>
      </c>
      <c r="B995" t="s">
        <v>192</v>
      </c>
      <c r="C995">
        <v>1532</v>
      </c>
      <c r="D995" t="s">
        <v>399</v>
      </c>
      <c r="E995" s="5" t="s">
        <v>1571</v>
      </c>
      <c r="F995" s="5">
        <v>2</v>
      </c>
    </row>
    <row r="996" spans="1:6" x14ac:dyDescent="0.25">
      <c r="A996">
        <v>2081</v>
      </c>
      <c r="B996" t="s">
        <v>192</v>
      </c>
      <c r="C996">
        <v>500</v>
      </c>
      <c r="D996" t="s">
        <v>1144</v>
      </c>
      <c r="E996" s="5">
        <v>413</v>
      </c>
      <c r="F996" s="5">
        <v>407</v>
      </c>
    </row>
    <row r="997" spans="1:6" x14ac:dyDescent="0.25">
      <c r="A997">
        <v>2081</v>
      </c>
      <c r="B997" t="s">
        <v>192</v>
      </c>
      <c r="C997">
        <v>502</v>
      </c>
      <c r="D997" t="s">
        <v>1145</v>
      </c>
      <c r="E997" s="5">
        <v>562</v>
      </c>
      <c r="F997" s="5">
        <v>516</v>
      </c>
    </row>
    <row r="998" spans="1:6" x14ac:dyDescent="0.25">
      <c r="A998">
        <v>2081</v>
      </c>
      <c r="B998" t="s">
        <v>192</v>
      </c>
      <c r="C998">
        <v>1545</v>
      </c>
      <c r="D998" t="s">
        <v>405</v>
      </c>
      <c r="E998" s="5">
        <v>4</v>
      </c>
      <c r="F998" s="5" t="s">
        <v>1571</v>
      </c>
    </row>
    <row r="999" spans="1:6" x14ac:dyDescent="0.25">
      <c r="A999">
        <v>2062</v>
      </c>
      <c r="B999" t="s">
        <v>193</v>
      </c>
      <c r="C999">
        <v>497</v>
      </c>
      <c r="D999" t="s">
        <v>1146</v>
      </c>
      <c r="E999" s="5">
        <v>12</v>
      </c>
      <c r="F999" s="5">
        <v>9</v>
      </c>
    </row>
    <row r="1000" spans="1:6" x14ac:dyDescent="0.25">
      <c r="A1000">
        <v>2062</v>
      </c>
      <c r="B1000" t="s">
        <v>193</v>
      </c>
      <c r="C1000">
        <v>2062</v>
      </c>
      <c r="D1000" t="s">
        <v>193</v>
      </c>
      <c r="E1000" s="5">
        <v>1</v>
      </c>
      <c r="F1000" s="5" t="s">
        <v>1571</v>
      </c>
    </row>
    <row r="1001" spans="1:6" x14ac:dyDescent="0.25">
      <c r="A1001">
        <v>1973</v>
      </c>
      <c r="B1001" t="s">
        <v>194</v>
      </c>
      <c r="C1001">
        <v>228</v>
      </c>
      <c r="D1001" t="s">
        <v>1147</v>
      </c>
      <c r="E1001" s="5">
        <v>146</v>
      </c>
      <c r="F1001" s="5">
        <v>163</v>
      </c>
    </row>
    <row r="1002" spans="1:6" x14ac:dyDescent="0.25">
      <c r="A1002">
        <v>1973</v>
      </c>
      <c r="B1002" t="s">
        <v>194</v>
      </c>
      <c r="C1002">
        <v>229</v>
      </c>
      <c r="D1002" t="s">
        <v>1148</v>
      </c>
      <c r="E1002" s="5">
        <v>48</v>
      </c>
      <c r="F1002" s="5">
        <v>59</v>
      </c>
    </row>
    <row r="1003" spans="1:6" x14ac:dyDescent="0.25">
      <c r="A1003">
        <v>2180</v>
      </c>
      <c r="B1003" t="s">
        <v>195</v>
      </c>
      <c r="C1003">
        <v>822</v>
      </c>
      <c r="D1003" t="s">
        <v>1149</v>
      </c>
      <c r="E1003" s="5">
        <v>450</v>
      </c>
      <c r="F1003" s="5">
        <v>374</v>
      </c>
    </row>
    <row r="1004" spans="1:6" x14ac:dyDescent="0.25">
      <c r="A1004">
        <v>2180</v>
      </c>
      <c r="B1004" t="s">
        <v>195</v>
      </c>
      <c r="C1004">
        <v>823</v>
      </c>
      <c r="D1004" t="s">
        <v>1150</v>
      </c>
      <c r="E1004" s="5">
        <v>598</v>
      </c>
      <c r="F1004" s="5">
        <v>552</v>
      </c>
    </row>
    <row r="1005" spans="1:6" x14ac:dyDescent="0.25">
      <c r="A1005">
        <v>2180</v>
      </c>
      <c r="B1005" t="s">
        <v>195</v>
      </c>
      <c r="C1005">
        <v>824</v>
      </c>
      <c r="D1005" t="s">
        <v>1074</v>
      </c>
      <c r="E1005" s="5">
        <v>624</v>
      </c>
      <c r="F1005" s="5">
        <v>525</v>
      </c>
    </row>
    <row r="1006" spans="1:6" x14ac:dyDescent="0.25">
      <c r="A1006">
        <v>2180</v>
      </c>
      <c r="B1006" t="s">
        <v>195</v>
      </c>
      <c r="C1006">
        <v>4507</v>
      </c>
      <c r="D1006" t="s">
        <v>1151</v>
      </c>
      <c r="E1006" s="5">
        <v>215</v>
      </c>
      <c r="F1006" s="5">
        <v>167</v>
      </c>
    </row>
    <row r="1007" spans="1:6" x14ac:dyDescent="0.25">
      <c r="A1007">
        <v>2180</v>
      </c>
      <c r="B1007" t="s">
        <v>195</v>
      </c>
      <c r="C1007">
        <v>826</v>
      </c>
      <c r="D1007" t="s">
        <v>1152</v>
      </c>
      <c r="E1007" s="5">
        <v>485</v>
      </c>
      <c r="F1007" s="5">
        <v>270</v>
      </c>
    </row>
    <row r="1008" spans="1:6" x14ac:dyDescent="0.25">
      <c r="A1008">
        <v>2180</v>
      </c>
      <c r="B1008" t="s">
        <v>195</v>
      </c>
      <c r="C1008">
        <v>827</v>
      </c>
      <c r="D1008" t="s">
        <v>269</v>
      </c>
      <c r="E1008" s="5">
        <v>395</v>
      </c>
      <c r="F1008" s="5">
        <v>393</v>
      </c>
    </row>
    <row r="1009" spans="1:6" x14ac:dyDescent="0.25">
      <c r="A1009">
        <v>2180</v>
      </c>
      <c r="B1009" t="s">
        <v>195</v>
      </c>
      <c r="C1009">
        <v>828</v>
      </c>
      <c r="D1009" t="s">
        <v>1153</v>
      </c>
      <c r="E1009" s="5">
        <v>392</v>
      </c>
      <c r="F1009" s="5">
        <v>344</v>
      </c>
    </row>
    <row r="1010" spans="1:6" x14ac:dyDescent="0.25">
      <c r="A1010">
        <v>2180</v>
      </c>
      <c r="B1010" t="s">
        <v>195</v>
      </c>
      <c r="C1010">
        <v>830</v>
      </c>
      <c r="D1010" t="s">
        <v>1154</v>
      </c>
      <c r="E1010" s="5">
        <v>382</v>
      </c>
      <c r="F1010" s="5">
        <v>351</v>
      </c>
    </row>
    <row r="1011" spans="1:6" x14ac:dyDescent="0.25">
      <c r="A1011">
        <v>2180</v>
      </c>
      <c r="B1011" t="s">
        <v>195</v>
      </c>
      <c r="C1011">
        <v>831</v>
      </c>
      <c r="D1011" t="s">
        <v>1155</v>
      </c>
      <c r="E1011" s="5">
        <v>518</v>
      </c>
      <c r="F1011" s="5">
        <v>469</v>
      </c>
    </row>
    <row r="1012" spans="1:6" x14ac:dyDescent="0.25">
      <c r="A1012">
        <v>2180</v>
      </c>
      <c r="B1012" t="s">
        <v>195</v>
      </c>
      <c r="C1012">
        <v>906</v>
      </c>
      <c r="D1012" t="s">
        <v>1156</v>
      </c>
      <c r="E1012" s="5">
        <v>1005</v>
      </c>
      <c r="F1012" s="5">
        <v>899</v>
      </c>
    </row>
    <row r="1013" spans="1:6" x14ac:dyDescent="0.25">
      <c r="A1013">
        <v>2180</v>
      </c>
      <c r="B1013" t="s">
        <v>195</v>
      </c>
      <c r="C1013">
        <v>857</v>
      </c>
      <c r="D1013" t="s">
        <v>1157</v>
      </c>
      <c r="E1013" s="5">
        <v>691</v>
      </c>
      <c r="F1013" s="5">
        <v>656</v>
      </c>
    </row>
    <row r="1014" spans="1:6" x14ac:dyDescent="0.25">
      <c r="A1014">
        <v>2180</v>
      </c>
      <c r="B1014" t="s">
        <v>195</v>
      </c>
      <c r="C1014">
        <v>833</v>
      </c>
      <c r="D1014" t="s">
        <v>1158</v>
      </c>
      <c r="E1014" s="5">
        <v>329</v>
      </c>
      <c r="F1014" s="5">
        <v>323</v>
      </c>
    </row>
    <row r="1015" spans="1:6" x14ac:dyDescent="0.25">
      <c r="A1015">
        <v>2180</v>
      </c>
      <c r="B1015" t="s">
        <v>195</v>
      </c>
      <c r="C1015">
        <v>907</v>
      </c>
      <c r="D1015" t="s">
        <v>1159</v>
      </c>
      <c r="E1015" s="5">
        <v>3</v>
      </c>
      <c r="F1015" s="5" t="s">
        <v>1</v>
      </c>
    </row>
    <row r="1016" spans="1:6" x14ac:dyDescent="0.25">
      <c r="A1016">
        <v>2180</v>
      </c>
      <c r="B1016" t="s">
        <v>195</v>
      </c>
      <c r="C1016">
        <v>834</v>
      </c>
      <c r="D1016" t="s">
        <v>1160</v>
      </c>
      <c r="E1016" s="5">
        <v>515</v>
      </c>
      <c r="F1016" s="5">
        <v>335</v>
      </c>
    </row>
    <row r="1017" spans="1:6" x14ac:dyDescent="0.25">
      <c r="A1017">
        <v>2180</v>
      </c>
      <c r="B1017" t="s">
        <v>195</v>
      </c>
      <c r="C1017">
        <v>835</v>
      </c>
      <c r="D1017" t="s">
        <v>1161</v>
      </c>
      <c r="E1017" s="5">
        <v>437</v>
      </c>
      <c r="F1017" s="5">
        <v>435</v>
      </c>
    </row>
    <row r="1018" spans="1:6" x14ac:dyDescent="0.25">
      <c r="A1018">
        <v>2180</v>
      </c>
      <c r="B1018" t="s">
        <v>195</v>
      </c>
      <c r="C1018">
        <v>837</v>
      </c>
      <c r="D1018" t="s">
        <v>1162</v>
      </c>
      <c r="E1018" s="5">
        <v>448</v>
      </c>
      <c r="F1018" s="5">
        <v>400</v>
      </c>
    </row>
    <row r="1019" spans="1:6" x14ac:dyDescent="0.25">
      <c r="A1019">
        <v>2180</v>
      </c>
      <c r="B1019" t="s">
        <v>195</v>
      </c>
      <c r="C1019">
        <v>838</v>
      </c>
      <c r="D1019" t="s">
        <v>1163</v>
      </c>
      <c r="E1019" s="5">
        <v>346</v>
      </c>
      <c r="F1019" s="5">
        <v>324</v>
      </c>
    </row>
    <row r="1020" spans="1:6" x14ac:dyDescent="0.25">
      <c r="A1020">
        <v>2180</v>
      </c>
      <c r="B1020" t="s">
        <v>195</v>
      </c>
      <c r="C1020">
        <v>841</v>
      </c>
      <c r="D1020" t="s">
        <v>1164</v>
      </c>
      <c r="E1020" s="5">
        <v>543</v>
      </c>
      <c r="F1020" s="5">
        <v>490</v>
      </c>
    </row>
    <row r="1021" spans="1:6" x14ac:dyDescent="0.25">
      <c r="A1021">
        <v>2180</v>
      </c>
      <c r="B1021" t="s">
        <v>195</v>
      </c>
      <c r="C1021">
        <v>839</v>
      </c>
      <c r="D1021" t="s">
        <v>1165</v>
      </c>
      <c r="E1021" s="5">
        <v>375</v>
      </c>
      <c r="F1021" s="5">
        <v>341</v>
      </c>
    </row>
    <row r="1022" spans="1:6" x14ac:dyDescent="0.25">
      <c r="A1022">
        <v>2180</v>
      </c>
      <c r="B1022" t="s">
        <v>195</v>
      </c>
      <c r="C1022">
        <v>840</v>
      </c>
      <c r="D1022" t="s">
        <v>1166</v>
      </c>
      <c r="E1022" s="5">
        <v>305</v>
      </c>
      <c r="F1022" s="5">
        <v>273</v>
      </c>
    </row>
    <row r="1023" spans="1:6" x14ac:dyDescent="0.25">
      <c r="A1023">
        <v>2180</v>
      </c>
      <c r="B1023" t="s">
        <v>195</v>
      </c>
      <c r="C1023">
        <v>909</v>
      </c>
      <c r="D1023" t="s">
        <v>1167</v>
      </c>
      <c r="E1023" s="5">
        <v>1582</v>
      </c>
      <c r="F1023" s="5">
        <v>1625</v>
      </c>
    </row>
    <row r="1024" spans="1:6" x14ac:dyDescent="0.25">
      <c r="A1024">
        <v>2180</v>
      </c>
      <c r="B1024" t="s">
        <v>195</v>
      </c>
      <c r="C1024">
        <v>4640</v>
      </c>
      <c r="D1024" t="s">
        <v>1168</v>
      </c>
      <c r="E1024" s="5">
        <v>450</v>
      </c>
      <c r="F1024" s="5">
        <v>424</v>
      </c>
    </row>
    <row r="1025" spans="1:6" x14ac:dyDescent="0.25">
      <c r="A1025">
        <v>2180</v>
      </c>
      <c r="B1025" t="s">
        <v>195</v>
      </c>
      <c r="C1025">
        <v>843</v>
      </c>
      <c r="D1025" t="s">
        <v>1169</v>
      </c>
      <c r="E1025" s="5">
        <v>387</v>
      </c>
      <c r="F1025" s="5">
        <v>249</v>
      </c>
    </row>
    <row r="1026" spans="1:6" x14ac:dyDescent="0.25">
      <c r="A1026">
        <v>2180</v>
      </c>
      <c r="B1026" t="s">
        <v>195</v>
      </c>
      <c r="C1026">
        <v>1363</v>
      </c>
      <c r="D1026" t="s">
        <v>1170</v>
      </c>
      <c r="E1026" s="5">
        <v>443</v>
      </c>
      <c r="F1026" s="5">
        <v>415</v>
      </c>
    </row>
    <row r="1027" spans="1:6" x14ac:dyDescent="0.25">
      <c r="A1027">
        <v>2180</v>
      </c>
      <c r="B1027" t="s">
        <v>195</v>
      </c>
      <c r="C1027">
        <v>1628</v>
      </c>
      <c r="D1027" t="s">
        <v>1171</v>
      </c>
      <c r="E1027" s="5">
        <v>7</v>
      </c>
      <c r="F1027" s="5">
        <v>11</v>
      </c>
    </row>
    <row r="1028" spans="1:6" x14ac:dyDescent="0.25">
      <c r="A1028">
        <v>2180</v>
      </c>
      <c r="B1028" t="s">
        <v>195</v>
      </c>
      <c r="C1028">
        <v>866</v>
      </c>
      <c r="D1028" t="s">
        <v>1172</v>
      </c>
      <c r="E1028" s="5">
        <v>319</v>
      </c>
      <c r="F1028" s="5">
        <v>297</v>
      </c>
    </row>
    <row r="1029" spans="1:6" x14ac:dyDescent="0.25">
      <c r="A1029">
        <v>2180</v>
      </c>
      <c r="B1029" t="s">
        <v>195</v>
      </c>
      <c r="C1029">
        <v>844</v>
      </c>
      <c r="D1029" t="s">
        <v>1173</v>
      </c>
      <c r="E1029" s="5">
        <v>467</v>
      </c>
      <c r="F1029" s="5">
        <v>436</v>
      </c>
    </row>
    <row r="1030" spans="1:6" x14ac:dyDescent="0.25">
      <c r="A1030">
        <v>2180</v>
      </c>
      <c r="B1030" t="s">
        <v>195</v>
      </c>
      <c r="C1030">
        <v>3991</v>
      </c>
      <c r="D1030" t="s">
        <v>1174</v>
      </c>
      <c r="E1030" s="5">
        <v>138</v>
      </c>
      <c r="F1030" s="5">
        <v>124</v>
      </c>
    </row>
    <row r="1031" spans="1:6" x14ac:dyDescent="0.25">
      <c r="A1031">
        <v>2180</v>
      </c>
      <c r="B1031" t="s">
        <v>195</v>
      </c>
      <c r="C1031">
        <v>847</v>
      </c>
      <c r="D1031" t="s">
        <v>1175</v>
      </c>
      <c r="E1031" s="5">
        <v>701</v>
      </c>
      <c r="F1031" s="5">
        <v>626</v>
      </c>
    </row>
    <row r="1032" spans="1:6" x14ac:dyDescent="0.25">
      <c r="A1032">
        <v>2180</v>
      </c>
      <c r="B1032" t="s">
        <v>195</v>
      </c>
      <c r="C1032">
        <v>2413</v>
      </c>
      <c r="D1032" t="s">
        <v>1176</v>
      </c>
      <c r="E1032" s="5">
        <v>348</v>
      </c>
      <c r="F1032" s="5">
        <v>333</v>
      </c>
    </row>
    <row r="1033" spans="1:6" x14ac:dyDescent="0.25">
      <c r="A1033">
        <v>2180</v>
      </c>
      <c r="B1033" t="s">
        <v>195</v>
      </c>
      <c r="C1033">
        <v>911</v>
      </c>
      <c r="D1033" t="s">
        <v>1177</v>
      </c>
      <c r="E1033" s="5">
        <v>1999</v>
      </c>
      <c r="F1033" s="5">
        <v>2009</v>
      </c>
    </row>
    <row r="1034" spans="1:6" x14ac:dyDescent="0.25">
      <c r="A1034">
        <v>2180</v>
      </c>
      <c r="B1034" t="s">
        <v>195</v>
      </c>
      <c r="C1034">
        <v>849</v>
      </c>
      <c r="D1034" t="s">
        <v>1178</v>
      </c>
      <c r="E1034" s="5">
        <v>431</v>
      </c>
      <c r="F1034" s="5">
        <v>390</v>
      </c>
    </row>
    <row r="1035" spans="1:6" x14ac:dyDescent="0.25">
      <c r="A1035">
        <v>2180</v>
      </c>
      <c r="B1035" t="s">
        <v>195</v>
      </c>
      <c r="C1035">
        <v>850</v>
      </c>
      <c r="D1035" t="s">
        <v>1179</v>
      </c>
      <c r="E1035" s="5">
        <v>396</v>
      </c>
      <c r="F1035" s="5">
        <v>374</v>
      </c>
    </row>
    <row r="1036" spans="1:6" x14ac:dyDescent="0.25">
      <c r="A1036">
        <v>2180</v>
      </c>
      <c r="B1036" t="s">
        <v>195</v>
      </c>
      <c r="C1036">
        <v>912</v>
      </c>
      <c r="D1036" t="s">
        <v>1180</v>
      </c>
      <c r="E1036" s="5">
        <v>1966</v>
      </c>
      <c r="F1036" s="5">
        <v>2124</v>
      </c>
    </row>
    <row r="1037" spans="1:6" x14ac:dyDescent="0.25">
      <c r="A1037">
        <v>2180</v>
      </c>
      <c r="B1037" t="s">
        <v>195</v>
      </c>
      <c r="C1037">
        <v>852</v>
      </c>
      <c r="D1037" t="s">
        <v>1181</v>
      </c>
      <c r="E1037" s="5">
        <v>509</v>
      </c>
      <c r="F1037" s="5">
        <v>478</v>
      </c>
    </row>
    <row r="1038" spans="1:6" x14ac:dyDescent="0.25">
      <c r="A1038">
        <v>2180</v>
      </c>
      <c r="B1038" t="s">
        <v>195</v>
      </c>
      <c r="C1038">
        <v>854</v>
      </c>
      <c r="D1038" t="s">
        <v>1182</v>
      </c>
      <c r="E1038" s="5">
        <v>350</v>
      </c>
      <c r="F1038" s="5">
        <v>341</v>
      </c>
    </row>
    <row r="1039" spans="1:6" x14ac:dyDescent="0.25">
      <c r="A1039">
        <v>2180</v>
      </c>
      <c r="B1039" t="s">
        <v>195</v>
      </c>
      <c r="C1039">
        <v>894</v>
      </c>
      <c r="D1039" t="s">
        <v>1183</v>
      </c>
      <c r="E1039" s="5">
        <v>444</v>
      </c>
      <c r="F1039" s="5">
        <v>387</v>
      </c>
    </row>
    <row r="1040" spans="1:6" x14ac:dyDescent="0.25">
      <c r="A1040">
        <v>2180</v>
      </c>
      <c r="B1040" t="s">
        <v>195</v>
      </c>
      <c r="C1040">
        <v>842</v>
      </c>
      <c r="D1040" t="s">
        <v>1184</v>
      </c>
      <c r="E1040" s="5">
        <v>596</v>
      </c>
      <c r="F1040" s="5">
        <v>545</v>
      </c>
    </row>
    <row r="1041" spans="1:6" x14ac:dyDescent="0.25">
      <c r="A1041">
        <v>2180</v>
      </c>
      <c r="B1041" t="s">
        <v>195</v>
      </c>
      <c r="C1041">
        <v>855</v>
      </c>
      <c r="D1041" t="s">
        <v>1185</v>
      </c>
      <c r="E1041" s="5">
        <v>624</v>
      </c>
      <c r="F1041" s="5">
        <v>574</v>
      </c>
    </row>
    <row r="1042" spans="1:6" x14ac:dyDescent="0.25">
      <c r="A1042">
        <v>2180</v>
      </c>
      <c r="B1042" t="s">
        <v>195</v>
      </c>
      <c r="C1042">
        <v>858</v>
      </c>
      <c r="D1042" t="s">
        <v>1186</v>
      </c>
      <c r="E1042" s="5">
        <v>675</v>
      </c>
      <c r="F1042" s="5">
        <v>630</v>
      </c>
    </row>
    <row r="1043" spans="1:6" x14ac:dyDescent="0.25">
      <c r="A1043">
        <v>2180</v>
      </c>
      <c r="B1043" t="s">
        <v>195</v>
      </c>
      <c r="C1043">
        <v>922</v>
      </c>
      <c r="D1043" t="s">
        <v>4327</v>
      </c>
      <c r="E1043" s="5">
        <v>1540</v>
      </c>
      <c r="F1043" s="5">
        <v>1598</v>
      </c>
    </row>
    <row r="1044" spans="1:6" x14ac:dyDescent="0.25">
      <c r="A1044">
        <v>2180</v>
      </c>
      <c r="B1044" t="s">
        <v>195</v>
      </c>
      <c r="C1044">
        <v>861</v>
      </c>
      <c r="D1044" t="s">
        <v>1187</v>
      </c>
      <c r="E1044" s="5">
        <v>320</v>
      </c>
      <c r="F1044" s="5">
        <v>248</v>
      </c>
    </row>
    <row r="1045" spans="1:6" x14ac:dyDescent="0.25">
      <c r="A1045">
        <v>2180</v>
      </c>
      <c r="B1045" t="s">
        <v>195</v>
      </c>
      <c r="C1045">
        <v>1277</v>
      </c>
      <c r="D1045" t="s">
        <v>1188</v>
      </c>
      <c r="E1045" s="5">
        <v>803</v>
      </c>
      <c r="F1045" s="5">
        <v>753</v>
      </c>
    </row>
    <row r="1046" spans="1:6" x14ac:dyDescent="0.25">
      <c r="A1046">
        <v>2180</v>
      </c>
      <c r="B1046" t="s">
        <v>195</v>
      </c>
      <c r="C1046">
        <v>862</v>
      </c>
      <c r="D1046" t="s">
        <v>1189</v>
      </c>
      <c r="E1046" s="5">
        <v>318</v>
      </c>
      <c r="F1046" s="5">
        <v>332</v>
      </c>
    </row>
    <row r="1047" spans="1:6" x14ac:dyDescent="0.25">
      <c r="A1047">
        <v>2180</v>
      </c>
      <c r="B1047" t="s">
        <v>195</v>
      </c>
      <c r="C1047">
        <v>908</v>
      </c>
      <c r="D1047" t="s">
        <v>1190</v>
      </c>
      <c r="E1047" s="5">
        <v>10</v>
      </c>
      <c r="F1047" s="5">
        <v>10</v>
      </c>
    </row>
    <row r="1048" spans="1:6" x14ac:dyDescent="0.25">
      <c r="A1048">
        <v>2180</v>
      </c>
      <c r="B1048" t="s">
        <v>195</v>
      </c>
      <c r="C1048">
        <v>913</v>
      </c>
      <c r="D1048" t="s">
        <v>792</v>
      </c>
      <c r="E1048" s="5">
        <v>620</v>
      </c>
      <c r="F1048" s="5">
        <v>593</v>
      </c>
    </row>
    <row r="1049" spans="1:6" x14ac:dyDescent="0.25">
      <c r="A1049">
        <v>2180</v>
      </c>
      <c r="B1049" t="s">
        <v>195</v>
      </c>
      <c r="C1049">
        <v>5218</v>
      </c>
      <c r="D1049" t="s">
        <v>1191</v>
      </c>
      <c r="E1049" s="5">
        <v>223</v>
      </c>
      <c r="F1049" s="5">
        <v>219</v>
      </c>
    </row>
    <row r="1050" spans="1:6" x14ac:dyDescent="0.25">
      <c r="A1050">
        <v>2180</v>
      </c>
      <c r="B1050" t="s">
        <v>195</v>
      </c>
      <c r="C1050">
        <v>863</v>
      </c>
      <c r="D1050" t="s">
        <v>4696</v>
      </c>
      <c r="E1050" s="5" t="s">
        <v>0</v>
      </c>
      <c r="F1050" s="5">
        <v>691</v>
      </c>
    </row>
    <row r="1051" spans="1:6" x14ac:dyDescent="0.25">
      <c r="A1051">
        <v>2180</v>
      </c>
      <c r="B1051" t="s">
        <v>195</v>
      </c>
      <c r="C1051">
        <v>864</v>
      </c>
      <c r="D1051" t="s">
        <v>1192</v>
      </c>
      <c r="E1051" s="5">
        <v>424</v>
      </c>
      <c r="F1051" s="5">
        <v>381</v>
      </c>
    </row>
    <row r="1052" spans="1:6" x14ac:dyDescent="0.25">
      <c r="A1052">
        <v>2180</v>
      </c>
      <c r="B1052" t="s">
        <v>195</v>
      </c>
      <c r="C1052">
        <v>1243</v>
      </c>
      <c r="D1052" t="s">
        <v>1193</v>
      </c>
      <c r="E1052" s="5">
        <v>411</v>
      </c>
      <c r="F1052" s="5">
        <v>369</v>
      </c>
    </row>
    <row r="1053" spans="1:6" x14ac:dyDescent="0.25">
      <c r="A1053">
        <v>2180</v>
      </c>
      <c r="B1053" t="s">
        <v>195</v>
      </c>
      <c r="C1053">
        <v>868</v>
      </c>
      <c r="D1053" t="s">
        <v>1194</v>
      </c>
      <c r="E1053" s="5">
        <v>687</v>
      </c>
      <c r="F1053" s="5">
        <v>651</v>
      </c>
    </row>
    <row r="1054" spans="1:6" x14ac:dyDescent="0.25">
      <c r="A1054">
        <v>2180</v>
      </c>
      <c r="B1054" t="s">
        <v>195</v>
      </c>
      <c r="C1054">
        <v>5060</v>
      </c>
      <c r="D1054" t="s">
        <v>1195</v>
      </c>
      <c r="E1054" s="5">
        <v>390</v>
      </c>
      <c r="F1054" s="5">
        <v>379</v>
      </c>
    </row>
    <row r="1055" spans="1:6" x14ac:dyDescent="0.25">
      <c r="A1055">
        <v>2180</v>
      </c>
      <c r="B1055" t="s">
        <v>195</v>
      </c>
      <c r="C1055">
        <v>869</v>
      </c>
      <c r="D1055" t="s">
        <v>1196</v>
      </c>
      <c r="E1055" s="5">
        <v>263</v>
      </c>
      <c r="F1055" s="5">
        <v>236</v>
      </c>
    </row>
    <row r="1056" spans="1:6" x14ac:dyDescent="0.25">
      <c r="A1056">
        <v>2180</v>
      </c>
      <c r="B1056" t="s">
        <v>195</v>
      </c>
      <c r="C1056">
        <v>870</v>
      </c>
      <c r="D1056" t="s">
        <v>1197</v>
      </c>
      <c r="E1056" s="5">
        <v>476</v>
      </c>
      <c r="F1056" s="5">
        <v>278</v>
      </c>
    </row>
    <row r="1057" spans="1:6" x14ac:dyDescent="0.25">
      <c r="A1057">
        <v>2180</v>
      </c>
      <c r="B1057" t="s">
        <v>195</v>
      </c>
      <c r="C1057">
        <v>915</v>
      </c>
      <c r="D1057" t="s">
        <v>4329</v>
      </c>
      <c r="E1057" s="5">
        <v>1169</v>
      </c>
      <c r="F1057" s="5">
        <v>1377</v>
      </c>
    </row>
    <row r="1058" spans="1:6" x14ac:dyDescent="0.25">
      <c r="A1058">
        <v>2180</v>
      </c>
      <c r="B1058" t="s">
        <v>195</v>
      </c>
      <c r="C1058">
        <v>871</v>
      </c>
      <c r="D1058" t="s">
        <v>1198</v>
      </c>
      <c r="E1058" s="5">
        <v>368</v>
      </c>
      <c r="F1058" s="5">
        <v>337</v>
      </c>
    </row>
    <row r="1059" spans="1:6" x14ac:dyDescent="0.25">
      <c r="A1059">
        <v>2180</v>
      </c>
      <c r="B1059" t="s">
        <v>195</v>
      </c>
      <c r="C1059">
        <v>914</v>
      </c>
      <c r="D1059" t="s">
        <v>1199</v>
      </c>
      <c r="E1059" s="5">
        <v>1482</v>
      </c>
      <c r="F1059" s="5">
        <v>1461</v>
      </c>
    </row>
    <row r="1060" spans="1:6" x14ac:dyDescent="0.25">
      <c r="A1060">
        <v>2180</v>
      </c>
      <c r="B1060" t="s">
        <v>195</v>
      </c>
      <c r="C1060">
        <v>872</v>
      </c>
      <c r="D1060" t="s">
        <v>1200</v>
      </c>
      <c r="E1060" s="5">
        <v>461</v>
      </c>
      <c r="F1060" s="5">
        <v>395</v>
      </c>
    </row>
    <row r="1061" spans="1:6" x14ac:dyDescent="0.25">
      <c r="A1061">
        <v>2180</v>
      </c>
      <c r="B1061" t="s">
        <v>195</v>
      </c>
      <c r="C1061">
        <v>873</v>
      </c>
      <c r="D1061" t="s">
        <v>1202</v>
      </c>
      <c r="E1061" s="5">
        <v>347</v>
      </c>
      <c r="F1061" s="5">
        <v>291</v>
      </c>
    </row>
    <row r="1062" spans="1:6" x14ac:dyDescent="0.25">
      <c r="A1062">
        <v>2180</v>
      </c>
      <c r="B1062" t="s">
        <v>195</v>
      </c>
      <c r="C1062">
        <v>1278</v>
      </c>
      <c r="D1062" t="s">
        <v>1203</v>
      </c>
      <c r="E1062" s="5">
        <v>416</v>
      </c>
      <c r="F1062" s="5">
        <v>427</v>
      </c>
    </row>
    <row r="1063" spans="1:6" x14ac:dyDescent="0.25">
      <c r="A1063">
        <v>2180</v>
      </c>
      <c r="B1063" t="s">
        <v>195</v>
      </c>
      <c r="C1063">
        <v>875</v>
      </c>
      <c r="D1063" t="s">
        <v>1204</v>
      </c>
      <c r="E1063" s="5">
        <v>405</v>
      </c>
      <c r="F1063" s="5">
        <v>250</v>
      </c>
    </row>
    <row r="1064" spans="1:6" x14ac:dyDescent="0.25">
      <c r="A1064">
        <v>2180</v>
      </c>
      <c r="B1064" t="s">
        <v>195</v>
      </c>
      <c r="C1064">
        <v>916</v>
      </c>
      <c r="D1064" t="s">
        <v>1205</v>
      </c>
      <c r="E1064" s="5">
        <v>377</v>
      </c>
      <c r="F1064" s="9">
        <v>341</v>
      </c>
    </row>
    <row r="1065" spans="1:6" x14ac:dyDescent="0.25">
      <c r="A1065">
        <v>2180</v>
      </c>
      <c r="B1065" t="s">
        <v>195</v>
      </c>
      <c r="C1065">
        <v>1648</v>
      </c>
      <c r="D1065" t="s">
        <v>1206</v>
      </c>
      <c r="E1065" s="5">
        <v>7</v>
      </c>
      <c r="F1065" s="5">
        <v>10</v>
      </c>
    </row>
    <row r="1066" spans="1:6" x14ac:dyDescent="0.25">
      <c r="A1066">
        <v>2180</v>
      </c>
      <c r="B1066" t="s">
        <v>195</v>
      </c>
      <c r="C1066">
        <v>2275</v>
      </c>
      <c r="D1066" t="s">
        <v>1207</v>
      </c>
      <c r="E1066" s="5">
        <v>1</v>
      </c>
      <c r="F1066" s="5">
        <v>2</v>
      </c>
    </row>
    <row r="1067" spans="1:6" x14ac:dyDescent="0.25">
      <c r="A1067">
        <v>2180</v>
      </c>
      <c r="B1067" t="s">
        <v>195</v>
      </c>
      <c r="C1067">
        <v>1803</v>
      </c>
      <c r="D1067" t="s">
        <v>1208</v>
      </c>
      <c r="E1067" s="5">
        <v>148</v>
      </c>
      <c r="F1067" s="5">
        <v>126</v>
      </c>
    </row>
    <row r="1068" spans="1:6" x14ac:dyDescent="0.25">
      <c r="A1068">
        <v>2180</v>
      </c>
      <c r="B1068" t="s">
        <v>195</v>
      </c>
      <c r="C1068">
        <v>877</v>
      </c>
      <c r="D1068" t="s">
        <v>1209</v>
      </c>
      <c r="E1068" s="5">
        <v>721</v>
      </c>
      <c r="F1068" s="5">
        <v>645</v>
      </c>
    </row>
    <row r="1069" spans="1:6" x14ac:dyDescent="0.25">
      <c r="A1069">
        <v>2180</v>
      </c>
      <c r="B1069" t="s">
        <v>195</v>
      </c>
      <c r="C1069">
        <v>4587</v>
      </c>
      <c r="D1069" t="s">
        <v>1210</v>
      </c>
      <c r="E1069" s="5">
        <v>53</v>
      </c>
      <c r="F1069" s="5">
        <v>42</v>
      </c>
    </row>
    <row r="1070" spans="1:6" x14ac:dyDescent="0.25">
      <c r="A1070">
        <v>2180</v>
      </c>
      <c r="B1070" t="s">
        <v>195</v>
      </c>
      <c r="C1070">
        <v>1281</v>
      </c>
      <c r="D1070" t="s">
        <v>1211</v>
      </c>
      <c r="E1070" s="5">
        <v>4</v>
      </c>
      <c r="F1070" s="5">
        <v>5</v>
      </c>
    </row>
    <row r="1071" spans="1:6" x14ac:dyDescent="0.25">
      <c r="A1071">
        <v>2180</v>
      </c>
      <c r="B1071" t="s">
        <v>195</v>
      </c>
      <c r="C1071">
        <v>878</v>
      </c>
      <c r="D1071" t="s">
        <v>1212</v>
      </c>
      <c r="E1071" s="5">
        <v>486</v>
      </c>
      <c r="F1071" s="5">
        <v>489</v>
      </c>
    </row>
    <row r="1072" spans="1:6" x14ac:dyDescent="0.25">
      <c r="A1072">
        <v>2180</v>
      </c>
      <c r="B1072" t="s">
        <v>195</v>
      </c>
      <c r="C1072">
        <v>3451</v>
      </c>
      <c r="D1072" t="s">
        <v>1213</v>
      </c>
      <c r="E1072" s="5">
        <v>90</v>
      </c>
      <c r="F1072" s="5" t="s">
        <v>1</v>
      </c>
    </row>
    <row r="1073" spans="1:6" x14ac:dyDescent="0.25">
      <c r="A1073">
        <v>2180</v>
      </c>
      <c r="B1073" t="s">
        <v>195</v>
      </c>
      <c r="C1073">
        <v>880</v>
      </c>
      <c r="D1073" t="s">
        <v>1214</v>
      </c>
      <c r="E1073" s="9">
        <v>59</v>
      </c>
      <c r="F1073" s="5">
        <v>35</v>
      </c>
    </row>
    <row r="1074" spans="1:6" x14ac:dyDescent="0.25">
      <c r="A1074">
        <v>2180</v>
      </c>
      <c r="B1074" t="s">
        <v>195</v>
      </c>
      <c r="C1074">
        <v>3584</v>
      </c>
      <c r="D1074" t="s">
        <v>1215</v>
      </c>
      <c r="E1074" s="5">
        <v>11</v>
      </c>
      <c r="F1074" s="5">
        <v>8</v>
      </c>
    </row>
    <row r="1075" spans="1:6" x14ac:dyDescent="0.25">
      <c r="A1075">
        <v>2180</v>
      </c>
      <c r="B1075" t="s">
        <v>195</v>
      </c>
      <c r="C1075">
        <v>879</v>
      </c>
      <c r="D1075" t="s">
        <v>1216</v>
      </c>
      <c r="E1075" s="5">
        <v>237</v>
      </c>
      <c r="F1075" s="5">
        <v>201</v>
      </c>
    </row>
    <row r="1076" spans="1:6" x14ac:dyDescent="0.25">
      <c r="A1076">
        <v>2180</v>
      </c>
      <c r="B1076" t="s">
        <v>195</v>
      </c>
      <c r="C1076">
        <v>4400</v>
      </c>
      <c r="D1076" t="s">
        <v>1217</v>
      </c>
      <c r="E1076" s="5">
        <v>177</v>
      </c>
      <c r="F1076" s="5">
        <v>154</v>
      </c>
    </row>
    <row r="1077" spans="1:6" x14ac:dyDescent="0.25">
      <c r="A1077">
        <v>2180</v>
      </c>
      <c r="B1077" t="s">
        <v>195</v>
      </c>
      <c r="C1077">
        <v>2506</v>
      </c>
      <c r="D1077" t="s">
        <v>1218</v>
      </c>
      <c r="E1077" s="5">
        <v>313</v>
      </c>
      <c r="F1077" s="5">
        <v>300</v>
      </c>
    </row>
    <row r="1078" spans="1:6" x14ac:dyDescent="0.25">
      <c r="A1078">
        <v>2180</v>
      </c>
      <c r="B1078" t="s">
        <v>195</v>
      </c>
      <c r="C1078">
        <v>2180</v>
      </c>
      <c r="D1078" t="s">
        <v>195</v>
      </c>
      <c r="E1078" s="5">
        <v>620</v>
      </c>
      <c r="F1078" s="5">
        <v>1264</v>
      </c>
    </row>
    <row r="1079" spans="1:6" x14ac:dyDescent="0.25">
      <c r="A1079">
        <v>2180</v>
      </c>
      <c r="B1079" t="s">
        <v>195</v>
      </c>
      <c r="C1079">
        <v>4534</v>
      </c>
      <c r="D1079" t="s">
        <v>1219</v>
      </c>
      <c r="E1079" s="5">
        <v>429</v>
      </c>
      <c r="F1079" s="5">
        <v>421</v>
      </c>
    </row>
    <row r="1080" spans="1:6" x14ac:dyDescent="0.25">
      <c r="A1080">
        <v>2180</v>
      </c>
      <c r="B1080" t="s">
        <v>195</v>
      </c>
      <c r="C1080">
        <v>1885</v>
      </c>
      <c r="D1080" t="s">
        <v>1220</v>
      </c>
      <c r="E1080" s="5">
        <v>3</v>
      </c>
      <c r="F1080" s="5">
        <v>3</v>
      </c>
    </row>
    <row r="1081" spans="1:6" x14ac:dyDescent="0.25">
      <c r="A1081">
        <v>2180</v>
      </c>
      <c r="B1081" t="s">
        <v>195</v>
      </c>
      <c r="C1081">
        <v>5270</v>
      </c>
      <c r="D1081" t="s">
        <v>1221</v>
      </c>
      <c r="E1081" s="5">
        <v>13</v>
      </c>
      <c r="F1081" s="5">
        <v>13</v>
      </c>
    </row>
    <row r="1082" spans="1:6" x14ac:dyDescent="0.25">
      <c r="A1082">
        <v>2180</v>
      </c>
      <c r="B1082" t="s">
        <v>195</v>
      </c>
      <c r="C1082">
        <v>883</v>
      </c>
      <c r="D1082" t="s">
        <v>1222</v>
      </c>
      <c r="E1082" s="5">
        <v>601</v>
      </c>
      <c r="F1082" s="5">
        <v>551</v>
      </c>
    </row>
    <row r="1083" spans="1:6" x14ac:dyDescent="0.25">
      <c r="A1083">
        <v>2180</v>
      </c>
      <c r="B1083" t="s">
        <v>195</v>
      </c>
      <c r="C1083">
        <v>1299</v>
      </c>
      <c r="D1083" t="s">
        <v>1223</v>
      </c>
      <c r="E1083" s="5">
        <v>332</v>
      </c>
      <c r="F1083" s="5">
        <v>313</v>
      </c>
    </row>
    <row r="1084" spans="1:6" x14ac:dyDescent="0.25">
      <c r="A1084">
        <v>2180</v>
      </c>
      <c r="B1084" t="s">
        <v>195</v>
      </c>
      <c r="C1084">
        <v>884</v>
      </c>
      <c r="D1084" t="s">
        <v>1224</v>
      </c>
      <c r="E1084" s="5">
        <v>270</v>
      </c>
      <c r="F1084" s="5">
        <v>241</v>
      </c>
    </row>
    <row r="1085" spans="1:6" x14ac:dyDescent="0.25">
      <c r="A1085">
        <v>2180</v>
      </c>
      <c r="B1085" t="s">
        <v>195</v>
      </c>
      <c r="C1085">
        <v>918</v>
      </c>
      <c r="D1085" t="s">
        <v>1225</v>
      </c>
      <c r="E1085" s="5">
        <v>1293</v>
      </c>
      <c r="F1085" s="9">
        <v>1376</v>
      </c>
    </row>
    <row r="1086" spans="1:6" x14ac:dyDescent="0.25">
      <c r="A1086">
        <v>2180</v>
      </c>
      <c r="B1086" t="s">
        <v>195</v>
      </c>
      <c r="C1086">
        <v>829</v>
      </c>
      <c r="D1086" t="s">
        <v>1226</v>
      </c>
      <c r="E1086" s="5">
        <v>266</v>
      </c>
      <c r="F1086" s="5">
        <v>214</v>
      </c>
    </row>
    <row r="1087" spans="1:6" x14ac:dyDescent="0.25">
      <c r="A1087">
        <v>2180</v>
      </c>
      <c r="B1087" t="s">
        <v>195</v>
      </c>
      <c r="C1087">
        <v>5427</v>
      </c>
      <c r="D1087" t="s">
        <v>1227</v>
      </c>
      <c r="E1087" s="5">
        <v>527</v>
      </c>
      <c r="F1087" s="5">
        <v>466</v>
      </c>
    </row>
    <row r="1088" spans="1:6" x14ac:dyDescent="0.25">
      <c r="A1088">
        <v>2180</v>
      </c>
      <c r="B1088" t="s">
        <v>195</v>
      </c>
      <c r="C1088">
        <v>1669</v>
      </c>
      <c r="D1088" t="s">
        <v>1228</v>
      </c>
      <c r="E1088" s="5">
        <v>288</v>
      </c>
      <c r="F1088" s="5">
        <v>151</v>
      </c>
    </row>
    <row r="1089" spans="1:6" x14ac:dyDescent="0.25">
      <c r="A1089">
        <v>2180</v>
      </c>
      <c r="B1089" t="s">
        <v>195</v>
      </c>
      <c r="C1089">
        <v>885</v>
      </c>
      <c r="D1089" t="s">
        <v>1229</v>
      </c>
      <c r="E1089" s="5">
        <v>614</v>
      </c>
      <c r="F1089" s="5">
        <v>592</v>
      </c>
    </row>
    <row r="1090" spans="1:6" x14ac:dyDescent="0.25">
      <c r="A1090">
        <v>2180</v>
      </c>
      <c r="B1090" t="s">
        <v>195</v>
      </c>
      <c r="C1090">
        <v>886</v>
      </c>
      <c r="D1090" t="s">
        <v>1230</v>
      </c>
      <c r="E1090" s="5">
        <v>361</v>
      </c>
      <c r="F1090" s="5">
        <v>342</v>
      </c>
    </row>
    <row r="1091" spans="1:6" x14ac:dyDescent="0.25">
      <c r="A1091">
        <v>2180</v>
      </c>
      <c r="B1091" t="s">
        <v>195</v>
      </c>
      <c r="C1091">
        <v>5305</v>
      </c>
      <c r="D1091" t="s">
        <v>1231</v>
      </c>
      <c r="E1091" s="5">
        <v>15</v>
      </c>
      <c r="F1091" s="5">
        <v>12</v>
      </c>
    </row>
    <row r="1092" spans="1:6" x14ac:dyDescent="0.25">
      <c r="A1092">
        <v>2180</v>
      </c>
      <c r="B1092" t="s">
        <v>195</v>
      </c>
      <c r="C1092">
        <v>887</v>
      </c>
      <c r="D1092" t="s">
        <v>1232</v>
      </c>
      <c r="E1092" s="5">
        <v>461</v>
      </c>
      <c r="F1092" s="5">
        <v>429</v>
      </c>
    </row>
    <row r="1093" spans="1:6" x14ac:dyDescent="0.25">
      <c r="A1093">
        <v>2180</v>
      </c>
      <c r="B1093" t="s">
        <v>195</v>
      </c>
      <c r="C1093">
        <v>888</v>
      </c>
      <c r="D1093" t="s">
        <v>1233</v>
      </c>
      <c r="E1093" s="5">
        <v>550</v>
      </c>
      <c r="F1093" s="5">
        <v>554</v>
      </c>
    </row>
    <row r="1094" spans="1:6" x14ac:dyDescent="0.25">
      <c r="A1094">
        <v>2180</v>
      </c>
      <c r="B1094" t="s">
        <v>195</v>
      </c>
      <c r="C1094">
        <v>1671</v>
      </c>
      <c r="D1094" t="s">
        <v>339</v>
      </c>
      <c r="E1094" s="5">
        <v>11</v>
      </c>
      <c r="F1094" s="5">
        <v>9</v>
      </c>
    </row>
    <row r="1095" spans="1:6" x14ac:dyDescent="0.25">
      <c r="A1095">
        <v>2180</v>
      </c>
      <c r="B1095" t="s">
        <v>195</v>
      </c>
      <c r="C1095">
        <v>889</v>
      </c>
      <c r="D1095" t="s">
        <v>1234</v>
      </c>
      <c r="E1095" s="5">
        <v>339</v>
      </c>
      <c r="F1095" s="5">
        <v>307</v>
      </c>
    </row>
    <row r="1096" spans="1:6" x14ac:dyDescent="0.25">
      <c r="A1096">
        <v>2180</v>
      </c>
      <c r="B1096" t="s">
        <v>195</v>
      </c>
      <c r="C1096">
        <v>890</v>
      </c>
      <c r="D1096" t="s">
        <v>1235</v>
      </c>
      <c r="E1096" s="5">
        <v>181</v>
      </c>
      <c r="F1096" s="5">
        <v>205</v>
      </c>
    </row>
    <row r="1097" spans="1:6" x14ac:dyDescent="0.25">
      <c r="A1097">
        <v>2180</v>
      </c>
      <c r="B1097" t="s">
        <v>195</v>
      </c>
      <c r="C1097">
        <v>892</v>
      </c>
      <c r="D1097" t="s">
        <v>1236</v>
      </c>
      <c r="E1097" s="5">
        <v>323</v>
      </c>
      <c r="F1097" s="9">
        <v>320</v>
      </c>
    </row>
    <row r="1098" spans="1:6" x14ac:dyDescent="0.25">
      <c r="A1098">
        <v>2180</v>
      </c>
      <c r="B1098" t="s">
        <v>195</v>
      </c>
      <c r="C1098">
        <v>893</v>
      </c>
      <c r="D1098" t="s">
        <v>1237</v>
      </c>
      <c r="E1098" s="5">
        <v>525</v>
      </c>
      <c r="F1098" s="5">
        <v>470</v>
      </c>
    </row>
    <row r="1099" spans="1:6" x14ac:dyDescent="0.25">
      <c r="A1099">
        <v>2180</v>
      </c>
      <c r="B1099" t="s">
        <v>195</v>
      </c>
      <c r="C1099">
        <v>895</v>
      </c>
      <c r="D1099" t="s">
        <v>1238</v>
      </c>
      <c r="E1099" s="5">
        <v>570</v>
      </c>
      <c r="F1099" s="5">
        <v>517</v>
      </c>
    </row>
    <row r="1100" spans="1:6" x14ac:dyDescent="0.25">
      <c r="A1100">
        <v>2180</v>
      </c>
      <c r="B1100" t="s">
        <v>195</v>
      </c>
      <c r="C1100">
        <v>896</v>
      </c>
      <c r="D1100" t="s">
        <v>1239</v>
      </c>
      <c r="E1100" s="5">
        <v>228</v>
      </c>
      <c r="F1100" s="5">
        <v>207</v>
      </c>
    </row>
    <row r="1101" spans="1:6" x14ac:dyDescent="0.25">
      <c r="A1101">
        <v>2180</v>
      </c>
      <c r="B1101" t="s">
        <v>195</v>
      </c>
      <c r="C1101">
        <v>4826</v>
      </c>
      <c r="D1101" t="s">
        <v>649</v>
      </c>
      <c r="E1101" s="5">
        <v>1</v>
      </c>
      <c r="F1101" s="5">
        <v>1</v>
      </c>
    </row>
    <row r="1102" spans="1:6" x14ac:dyDescent="0.25">
      <c r="A1102">
        <v>2180</v>
      </c>
      <c r="B1102" t="s">
        <v>195</v>
      </c>
      <c r="C1102">
        <v>898</v>
      </c>
      <c r="D1102" t="s">
        <v>1240</v>
      </c>
      <c r="E1102" s="5">
        <v>800</v>
      </c>
      <c r="F1102" s="5">
        <v>730</v>
      </c>
    </row>
    <row r="1103" spans="1:6" x14ac:dyDescent="0.25">
      <c r="A1103">
        <v>2180</v>
      </c>
      <c r="B1103" t="s">
        <v>195</v>
      </c>
      <c r="C1103">
        <v>900</v>
      </c>
      <c r="D1103" t="s">
        <v>1241</v>
      </c>
      <c r="E1103" s="5">
        <v>185</v>
      </c>
      <c r="F1103" s="5">
        <v>152</v>
      </c>
    </row>
    <row r="1104" spans="1:6" x14ac:dyDescent="0.25">
      <c r="A1104">
        <v>2180</v>
      </c>
      <c r="B1104" t="s">
        <v>195</v>
      </c>
      <c r="C1104">
        <v>1364</v>
      </c>
      <c r="D1104" t="s">
        <v>1243</v>
      </c>
      <c r="E1104" s="5">
        <v>291</v>
      </c>
      <c r="F1104" s="5">
        <v>292</v>
      </c>
    </row>
    <row r="1105" spans="1:6" x14ac:dyDescent="0.25">
      <c r="A1105">
        <v>2180</v>
      </c>
      <c r="B1105" t="s">
        <v>195</v>
      </c>
      <c r="C1105">
        <v>902</v>
      </c>
      <c r="D1105" t="s">
        <v>1244</v>
      </c>
      <c r="E1105" s="5">
        <v>318</v>
      </c>
      <c r="F1105" s="5">
        <v>285</v>
      </c>
    </row>
    <row r="1106" spans="1:6" x14ac:dyDescent="0.25">
      <c r="A1106">
        <v>2180</v>
      </c>
      <c r="B1106" t="s">
        <v>195</v>
      </c>
      <c r="C1106">
        <v>903</v>
      </c>
      <c r="D1106" t="s">
        <v>1245</v>
      </c>
      <c r="E1106" s="5">
        <v>269</v>
      </c>
      <c r="F1106" s="5">
        <v>253</v>
      </c>
    </row>
    <row r="1107" spans="1:6" x14ac:dyDescent="0.25">
      <c r="A1107">
        <v>2180</v>
      </c>
      <c r="B1107" t="s">
        <v>195</v>
      </c>
      <c r="C1107">
        <v>904</v>
      </c>
      <c r="D1107" t="s">
        <v>1246</v>
      </c>
      <c r="E1107" s="5">
        <v>528</v>
      </c>
      <c r="F1107" s="5">
        <v>479</v>
      </c>
    </row>
    <row r="1108" spans="1:6" x14ac:dyDescent="0.25">
      <c r="A1108">
        <v>2180</v>
      </c>
      <c r="B1108" t="s">
        <v>195</v>
      </c>
      <c r="C1108">
        <v>1835</v>
      </c>
      <c r="D1108" t="s">
        <v>1247</v>
      </c>
      <c r="E1108" s="5">
        <v>7</v>
      </c>
      <c r="F1108" s="5">
        <v>7</v>
      </c>
    </row>
    <row r="1109" spans="1:6" x14ac:dyDescent="0.25">
      <c r="A1109">
        <v>1967</v>
      </c>
      <c r="B1109" t="s">
        <v>196</v>
      </c>
      <c r="C1109">
        <v>210</v>
      </c>
      <c r="D1109" t="s">
        <v>1248</v>
      </c>
      <c r="E1109" s="5">
        <v>76</v>
      </c>
      <c r="F1109" s="9">
        <v>64</v>
      </c>
    </row>
    <row r="1110" spans="1:6" x14ac:dyDescent="0.25">
      <c r="A1110">
        <v>1967</v>
      </c>
      <c r="B1110" t="s">
        <v>196</v>
      </c>
      <c r="C1110">
        <v>211</v>
      </c>
      <c r="D1110" t="s">
        <v>1249</v>
      </c>
      <c r="E1110" s="5">
        <v>49</v>
      </c>
      <c r="F1110" s="5">
        <v>59</v>
      </c>
    </row>
    <row r="1111" spans="1:6" x14ac:dyDescent="0.25">
      <c r="A1111">
        <v>2009</v>
      </c>
      <c r="B1111" t="s">
        <v>197</v>
      </c>
      <c r="C1111">
        <v>5622</v>
      </c>
      <c r="D1111" t="s">
        <v>2584</v>
      </c>
      <c r="E1111" s="9" t="s">
        <v>4697</v>
      </c>
      <c r="F1111" s="5">
        <v>679</v>
      </c>
    </row>
    <row r="1112" spans="1:6" x14ac:dyDescent="0.25">
      <c r="A1112">
        <v>2009</v>
      </c>
      <c r="B1112" t="s">
        <v>197</v>
      </c>
      <c r="C1112">
        <v>3349</v>
      </c>
      <c r="D1112" t="s">
        <v>1250</v>
      </c>
      <c r="E1112" s="5">
        <v>175</v>
      </c>
      <c r="F1112" s="5">
        <v>198</v>
      </c>
    </row>
    <row r="1113" spans="1:6" x14ac:dyDescent="0.25">
      <c r="A1113">
        <v>2045</v>
      </c>
      <c r="B1113" t="s">
        <v>198</v>
      </c>
      <c r="C1113">
        <v>3356</v>
      </c>
      <c r="D1113" t="s">
        <v>1251</v>
      </c>
      <c r="E1113" s="9">
        <v>198</v>
      </c>
      <c r="F1113" s="5">
        <v>220</v>
      </c>
    </row>
    <row r="1114" spans="1:6" x14ac:dyDescent="0.25">
      <c r="A1114">
        <v>1946</v>
      </c>
      <c r="B1114" t="s">
        <v>199</v>
      </c>
      <c r="C1114">
        <v>171</v>
      </c>
      <c r="D1114" t="s">
        <v>1252</v>
      </c>
      <c r="E1114" s="5">
        <v>422</v>
      </c>
      <c r="F1114" s="5">
        <v>409</v>
      </c>
    </row>
    <row r="1115" spans="1:6" x14ac:dyDescent="0.25">
      <c r="A1115">
        <v>1946</v>
      </c>
      <c r="B1115" t="s">
        <v>199</v>
      </c>
      <c r="C1115">
        <v>174</v>
      </c>
      <c r="D1115" t="s">
        <v>1254</v>
      </c>
      <c r="E1115" s="5">
        <v>383</v>
      </c>
      <c r="F1115" s="5">
        <v>413</v>
      </c>
    </row>
    <row r="1116" spans="1:6" x14ac:dyDescent="0.25">
      <c r="A1116">
        <v>1946</v>
      </c>
      <c r="B1116" t="s">
        <v>199</v>
      </c>
      <c r="C1116">
        <v>1946</v>
      </c>
      <c r="D1116" t="s">
        <v>199</v>
      </c>
      <c r="E1116" s="5">
        <v>52</v>
      </c>
      <c r="F1116" s="5">
        <v>28</v>
      </c>
    </row>
    <row r="1117" spans="1:6" x14ac:dyDescent="0.25">
      <c r="A1117">
        <v>1977</v>
      </c>
      <c r="B1117" t="s">
        <v>200</v>
      </c>
      <c r="C1117">
        <v>1326</v>
      </c>
      <c r="D1117" t="s">
        <v>1255</v>
      </c>
      <c r="E1117" s="5">
        <v>738</v>
      </c>
      <c r="F1117" s="5">
        <v>688</v>
      </c>
    </row>
    <row r="1118" spans="1:6" x14ac:dyDescent="0.25">
      <c r="A1118">
        <v>1977</v>
      </c>
      <c r="B1118" t="s">
        <v>200</v>
      </c>
      <c r="C1118">
        <v>5500</v>
      </c>
      <c r="D1118" t="s">
        <v>1256</v>
      </c>
      <c r="E1118" s="5">
        <v>236</v>
      </c>
      <c r="F1118" s="9">
        <v>321</v>
      </c>
    </row>
    <row r="1119" spans="1:6" x14ac:dyDescent="0.25">
      <c r="A1119">
        <v>1977</v>
      </c>
      <c r="B1119" t="s">
        <v>200</v>
      </c>
      <c r="C1119">
        <v>258</v>
      </c>
      <c r="D1119" t="s">
        <v>1257</v>
      </c>
      <c r="E1119" s="5">
        <v>331</v>
      </c>
      <c r="F1119" s="5">
        <v>316</v>
      </c>
    </row>
    <row r="1120" spans="1:6" x14ac:dyDescent="0.25">
      <c r="A1120">
        <v>1977</v>
      </c>
      <c r="B1120" t="s">
        <v>200</v>
      </c>
      <c r="C1120">
        <v>259</v>
      </c>
      <c r="D1120" t="s">
        <v>1258</v>
      </c>
      <c r="E1120" s="5">
        <v>289</v>
      </c>
      <c r="F1120" s="5">
        <v>320</v>
      </c>
    </row>
    <row r="1121" spans="1:6" x14ac:dyDescent="0.25">
      <c r="A1121">
        <v>1977</v>
      </c>
      <c r="B1121" t="s">
        <v>200</v>
      </c>
      <c r="C1121">
        <v>262</v>
      </c>
      <c r="D1121" t="s">
        <v>1259</v>
      </c>
      <c r="E1121" s="5">
        <v>637</v>
      </c>
      <c r="F1121" s="5">
        <v>609</v>
      </c>
    </row>
    <row r="1122" spans="1:6" x14ac:dyDescent="0.25">
      <c r="A1122">
        <v>1977</v>
      </c>
      <c r="B1122" t="s">
        <v>200</v>
      </c>
      <c r="C1122">
        <v>1841</v>
      </c>
      <c r="D1122" t="s">
        <v>1260</v>
      </c>
      <c r="E1122" s="5">
        <v>18</v>
      </c>
      <c r="F1122" s="5">
        <v>16</v>
      </c>
    </row>
    <row r="1123" spans="1:6" x14ac:dyDescent="0.25">
      <c r="A1123">
        <v>1977</v>
      </c>
      <c r="B1123" t="s">
        <v>200</v>
      </c>
      <c r="C1123">
        <v>263</v>
      </c>
      <c r="D1123" t="s">
        <v>1262</v>
      </c>
      <c r="E1123" s="5">
        <v>919</v>
      </c>
      <c r="F1123" s="5">
        <v>895</v>
      </c>
    </row>
    <row r="1124" spans="1:6" x14ac:dyDescent="0.25">
      <c r="A1124">
        <v>1977</v>
      </c>
      <c r="B1124" t="s">
        <v>200</v>
      </c>
      <c r="C1124">
        <v>4729</v>
      </c>
      <c r="D1124" t="s">
        <v>1263</v>
      </c>
      <c r="E1124" s="5">
        <v>928</v>
      </c>
      <c r="F1124" s="5">
        <v>913</v>
      </c>
    </row>
    <row r="1125" spans="1:6" x14ac:dyDescent="0.25">
      <c r="A1125">
        <v>1977</v>
      </c>
      <c r="B1125" t="s">
        <v>200</v>
      </c>
      <c r="C1125">
        <v>1977</v>
      </c>
      <c r="D1125" t="s">
        <v>200</v>
      </c>
      <c r="E1125" s="5">
        <v>429</v>
      </c>
      <c r="F1125" s="5">
        <v>342</v>
      </c>
    </row>
    <row r="1126" spans="1:6" x14ac:dyDescent="0.25">
      <c r="A1126">
        <v>1977</v>
      </c>
      <c r="B1126" t="s">
        <v>200</v>
      </c>
      <c r="C1126">
        <v>5058</v>
      </c>
      <c r="D1126" t="s">
        <v>1264</v>
      </c>
      <c r="E1126" s="5">
        <v>963</v>
      </c>
      <c r="F1126" s="5">
        <v>885</v>
      </c>
    </row>
    <row r="1127" spans="1:6" x14ac:dyDescent="0.25">
      <c r="A1127">
        <v>1977</v>
      </c>
      <c r="B1127" t="s">
        <v>200</v>
      </c>
      <c r="C1127">
        <v>256</v>
      </c>
      <c r="D1127" t="s">
        <v>1265</v>
      </c>
      <c r="E1127" s="5">
        <v>427</v>
      </c>
      <c r="F1127" s="5">
        <v>428</v>
      </c>
    </row>
    <row r="1128" spans="1:6" x14ac:dyDescent="0.25">
      <c r="A1128">
        <v>1977</v>
      </c>
      <c r="B1128" t="s">
        <v>200</v>
      </c>
      <c r="C1128">
        <v>260</v>
      </c>
      <c r="D1128" t="s">
        <v>1266</v>
      </c>
      <c r="E1128" s="5">
        <v>243</v>
      </c>
      <c r="F1128" s="5">
        <v>280</v>
      </c>
    </row>
    <row r="1129" spans="1:6" x14ac:dyDescent="0.25">
      <c r="A1129">
        <v>1977</v>
      </c>
      <c r="B1129" t="s">
        <v>200</v>
      </c>
      <c r="C1129">
        <v>4429</v>
      </c>
      <c r="D1129" t="s">
        <v>1267</v>
      </c>
      <c r="E1129" s="5">
        <v>392</v>
      </c>
      <c r="F1129" s="5">
        <v>450</v>
      </c>
    </row>
    <row r="1130" spans="1:6" x14ac:dyDescent="0.25">
      <c r="A1130">
        <v>1977</v>
      </c>
      <c r="B1130" t="s">
        <v>200</v>
      </c>
      <c r="C1130">
        <v>261</v>
      </c>
      <c r="D1130" t="s">
        <v>1268</v>
      </c>
      <c r="E1130" s="5">
        <v>213</v>
      </c>
      <c r="F1130" s="5">
        <v>249</v>
      </c>
    </row>
    <row r="1131" spans="1:6" x14ac:dyDescent="0.25">
      <c r="A1131">
        <v>1977</v>
      </c>
      <c r="B1131" t="s">
        <v>200</v>
      </c>
      <c r="C1131">
        <v>1325</v>
      </c>
      <c r="D1131" t="s">
        <v>1269</v>
      </c>
      <c r="E1131" s="5">
        <v>306</v>
      </c>
      <c r="F1131" s="5">
        <v>354</v>
      </c>
    </row>
    <row r="1132" spans="1:6" x14ac:dyDescent="0.25">
      <c r="A1132">
        <v>2001</v>
      </c>
      <c r="B1132" t="s">
        <v>201</v>
      </c>
      <c r="C1132">
        <v>309</v>
      </c>
      <c r="D1132" t="s">
        <v>666</v>
      </c>
      <c r="E1132" s="5">
        <v>312</v>
      </c>
      <c r="F1132" s="5" t="s">
        <v>4698</v>
      </c>
    </row>
    <row r="1133" spans="1:6" x14ac:dyDescent="0.25">
      <c r="A1133">
        <v>2001</v>
      </c>
      <c r="B1133" t="s">
        <v>201</v>
      </c>
      <c r="C1133">
        <v>310</v>
      </c>
      <c r="D1133" t="s">
        <v>1270</v>
      </c>
      <c r="E1133" s="5">
        <v>256</v>
      </c>
      <c r="F1133" s="5">
        <v>593</v>
      </c>
    </row>
    <row r="1134" spans="1:6" x14ac:dyDescent="0.25">
      <c r="A1134">
        <v>2182</v>
      </c>
      <c r="B1134" t="s">
        <v>202</v>
      </c>
      <c r="C1134">
        <v>943</v>
      </c>
      <c r="D1134" t="s">
        <v>1271</v>
      </c>
      <c r="E1134" s="5">
        <v>427</v>
      </c>
      <c r="F1134" s="5">
        <v>379</v>
      </c>
    </row>
    <row r="1135" spans="1:6" x14ac:dyDescent="0.25">
      <c r="A1135">
        <v>2182</v>
      </c>
      <c r="B1135" t="s">
        <v>202</v>
      </c>
      <c r="C1135">
        <v>949</v>
      </c>
      <c r="D1135" t="s">
        <v>1272</v>
      </c>
      <c r="E1135" s="5">
        <v>419</v>
      </c>
      <c r="F1135" s="5">
        <v>393</v>
      </c>
    </row>
    <row r="1136" spans="1:6" x14ac:dyDescent="0.25">
      <c r="A1136">
        <v>2182</v>
      </c>
      <c r="B1136" t="s">
        <v>202</v>
      </c>
      <c r="C1136">
        <v>945</v>
      </c>
      <c r="D1136" t="s">
        <v>1273</v>
      </c>
      <c r="E1136" s="5">
        <v>286</v>
      </c>
      <c r="F1136" s="5">
        <v>299</v>
      </c>
    </row>
    <row r="1137" spans="1:6" x14ac:dyDescent="0.25">
      <c r="A1137">
        <v>2182</v>
      </c>
      <c r="B1137" t="s">
        <v>202</v>
      </c>
      <c r="C1137">
        <v>946</v>
      </c>
      <c r="D1137" t="s">
        <v>1274</v>
      </c>
      <c r="E1137" s="5">
        <v>410</v>
      </c>
      <c r="F1137" s="5">
        <v>387</v>
      </c>
    </row>
    <row r="1138" spans="1:6" x14ac:dyDescent="0.25">
      <c r="A1138">
        <v>2182</v>
      </c>
      <c r="B1138" t="s">
        <v>202</v>
      </c>
      <c r="C1138">
        <v>947</v>
      </c>
      <c r="D1138" t="s">
        <v>1275</v>
      </c>
      <c r="E1138" s="5">
        <v>404</v>
      </c>
      <c r="F1138" s="5">
        <v>335</v>
      </c>
    </row>
    <row r="1139" spans="1:6" x14ac:dyDescent="0.25">
      <c r="A1139">
        <v>2182</v>
      </c>
      <c r="B1139" t="s">
        <v>202</v>
      </c>
      <c r="C1139">
        <v>954</v>
      </c>
      <c r="D1139" t="s">
        <v>1276</v>
      </c>
      <c r="E1139" s="5">
        <v>794</v>
      </c>
      <c r="F1139" s="5">
        <v>716</v>
      </c>
    </row>
    <row r="1140" spans="1:6" x14ac:dyDescent="0.25">
      <c r="A1140">
        <v>2182</v>
      </c>
      <c r="B1140" t="s">
        <v>202</v>
      </c>
      <c r="C1140">
        <v>948</v>
      </c>
      <c r="D1140" t="s">
        <v>1277</v>
      </c>
      <c r="E1140" s="5">
        <v>395</v>
      </c>
      <c r="F1140" s="5">
        <v>358</v>
      </c>
    </row>
    <row r="1141" spans="1:6" x14ac:dyDescent="0.25">
      <c r="A1141">
        <v>2182</v>
      </c>
      <c r="B1141" t="s">
        <v>202</v>
      </c>
      <c r="C1141">
        <v>3490</v>
      </c>
      <c r="D1141" t="s">
        <v>1278</v>
      </c>
      <c r="E1141" s="5">
        <v>572</v>
      </c>
      <c r="F1141" s="5">
        <v>539</v>
      </c>
    </row>
    <row r="1142" spans="1:6" x14ac:dyDescent="0.25">
      <c r="A1142">
        <v>2182</v>
      </c>
      <c r="B1142" t="s">
        <v>202</v>
      </c>
      <c r="C1142">
        <v>4216</v>
      </c>
      <c r="D1142" t="s">
        <v>1279</v>
      </c>
      <c r="E1142" s="5">
        <v>171</v>
      </c>
      <c r="F1142" s="5">
        <v>157</v>
      </c>
    </row>
    <row r="1143" spans="1:6" x14ac:dyDescent="0.25">
      <c r="A1143">
        <v>2182</v>
      </c>
      <c r="B1143" t="s">
        <v>202</v>
      </c>
      <c r="C1143">
        <v>957</v>
      </c>
      <c r="D1143" t="s">
        <v>1280</v>
      </c>
      <c r="E1143" s="5">
        <v>2624</v>
      </c>
      <c r="F1143" s="5">
        <v>2599</v>
      </c>
    </row>
    <row r="1144" spans="1:6" x14ac:dyDescent="0.25">
      <c r="A1144">
        <v>2182</v>
      </c>
      <c r="B1144" t="s">
        <v>202</v>
      </c>
      <c r="C1144">
        <v>1343</v>
      </c>
      <c r="D1144" t="s">
        <v>1281</v>
      </c>
      <c r="E1144" s="5">
        <v>207</v>
      </c>
      <c r="F1144" s="5">
        <v>176</v>
      </c>
    </row>
    <row r="1145" spans="1:6" x14ac:dyDescent="0.25">
      <c r="A1145">
        <v>2182</v>
      </c>
      <c r="B1145" t="s">
        <v>202</v>
      </c>
      <c r="C1145">
        <v>1254</v>
      </c>
      <c r="D1145" t="s">
        <v>1282</v>
      </c>
      <c r="E1145" s="5">
        <v>944</v>
      </c>
      <c r="F1145" s="5">
        <v>908</v>
      </c>
    </row>
    <row r="1146" spans="1:6" x14ac:dyDescent="0.25">
      <c r="A1146">
        <v>2182</v>
      </c>
      <c r="B1146" t="s">
        <v>202</v>
      </c>
      <c r="C1146">
        <v>2182</v>
      </c>
      <c r="D1146" t="s">
        <v>202</v>
      </c>
      <c r="E1146" s="5">
        <v>65</v>
      </c>
      <c r="F1146" s="5">
        <v>73</v>
      </c>
    </row>
    <row r="1147" spans="1:6" x14ac:dyDescent="0.25">
      <c r="A1147">
        <v>2182</v>
      </c>
      <c r="B1147" t="s">
        <v>202</v>
      </c>
      <c r="C1147">
        <v>4822</v>
      </c>
      <c r="D1147" t="s">
        <v>1283</v>
      </c>
      <c r="E1147" s="5">
        <v>295</v>
      </c>
      <c r="F1147" s="5">
        <v>315</v>
      </c>
    </row>
    <row r="1148" spans="1:6" x14ac:dyDescent="0.25">
      <c r="A1148">
        <v>2182</v>
      </c>
      <c r="B1148" t="s">
        <v>202</v>
      </c>
      <c r="C1148">
        <v>3989</v>
      </c>
      <c r="D1148" t="s">
        <v>1284</v>
      </c>
      <c r="E1148" s="5">
        <v>366</v>
      </c>
      <c r="F1148" s="5">
        <v>343</v>
      </c>
    </row>
    <row r="1149" spans="1:6" x14ac:dyDescent="0.25">
      <c r="A1149">
        <v>2182</v>
      </c>
      <c r="B1149" t="s">
        <v>202</v>
      </c>
      <c r="C1149">
        <v>950</v>
      </c>
      <c r="D1149" t="s">
        <v>1285</v>
      </c>
      <c r="E1149" s="5">
        <v>300</v>
      </c>
      <c r="F1149" s="5">
        <v>266</v>
      </c>
    </row>
    <row r="1150" spans="1:6" x14ac:dyDescent="0.25">
      <c r="A1150">
        <v>2182</v>
      </c>
      <c r="B1150" t="s">
        <v>202</v>
      </c>
      <c r="C1150">
        <v>951</v>
      </c>
      <c r="D1150" t="s">
        <v>1286</v>
      </c>
      <c r="E1150" s="5">
        <v>384</v>
      </c>
      <c r="F1150" s="5">
        <v>333</v>
      </c>
    </row>
    <row r="1151" spans="1:6" x14ac:dyDescent="0.25">
      <c r="A1151">
        <v>2182</v>
      </c>
      <c r="B1151" t="s">
        <v>202</v>
      </c>
      <c r="C1151">
        <v>2263</v>
      </c>
      <c r="D1151" t="s">
        <v>1287</v>
      </c>
      <c r="E1151" s="5">
        <v>574</v>
      </c>
      <c r="F1151" s="5">
        <v>560</v>
      </c>
    </row>
    <row r="1152" spans="1:6" x14ac:dyDescent="0.25">
      <c r="A1152">
        <v>2182</v>
      </c>
      <c r="B1152" t="s">
        <v>202</v>
      </c>
      <c r="C1152">
        <v>952</v>
      </c>
      <c r="D1152" t="s">
        <v>1288</v>
      </c>
      <c r="E1152" s="5">
        <v>429</v>
      </c>
      <c r="F1152" s="5">
        <v>431</v>
      </c>
    </row>
    <row r="1153" spans="1:6" x14ac:dyDescent="0.25">
      <c r="A1153">
        <v>2182</v>
      </c>
      <c r="B1153" t="s">
        <v>202</v>
      </c>
      <c r="C1153">
        <v>1365</v>
      </c>
      <c r="D1153" t="s">
        <v>1289</v>
      </c>
      <c r="E1153" s="5">
        <v>377</v>
      </c>
      <c r="F1153" s="5">
        <v>373</v>
      </c>
    </row>
    <row r="1154" spans="1:6" x14ac:dyDescent="0.25">
      <c r="A1154">
        <v>1999</v>
      </c>
      <c r="B1154" t="s">
        <v>203</v>
      </c>
      <c r="C1154">
        <v>304</v>
      </c>
      <c r="D1154" t="s">
        <v>1290</v>
      </c>
      <c r="E1154" s="5">
        <v>199</v>
      </c>
      <c r="F1154" s="5">
        <v>184</v>
      </c>
    </row>
    <row r="1155" spans="1:6" x14ac:dyDescent="0.25">
      <c r="A1155">
        <v>1999</v>
      </c>
      <c r="B1155" t="s">
        <v>203</v>
      </c>
      <c r="C1155">
        <v>305</v>
      </c>
      <c r="D1155" t="s">
        <v>1291</v>
      </c>
      <c r="E1155" s="5">
        <v>168</v>
      </c>
      <c r="F1155" s="5">
        <v>168</v>
      </c>
    </row>
    <row r="1156" spans="1:6" x14ac:dyDescent="0.25">
      <c r="A1156">
        <v>2188</v>
      </c>
      <c r="B1156" t="s">
        <v>204</v>
      </c>
      <c r="C1156">
        <v>985</v>
      </c>
      <c r="D1156" t="s">
        <v>1292</v>
      </c>
      <c r="E1156" s="5">
        <v>377</v>
      </c>
      <c r="F1156" s="5">
        <v>372</v>
      </c>
    </row>
    <row r="1157" spans="1:6" x14ac:dyDescent="0.25">
      <c r="A1157">
        <v>2188</v>
      </c>
      <c r="B1157" t="s">
        <v>204</v>
      </c>
      <c r="C1157">
        <v>1345</v>
      </c>
      <c r="D1157" t="s">
        <v>1293</v>
      </c>
      <c r="E1157" s="5">
        <v>221</v>
      </c>
      <c r="F1157" s="5">
        <v>190</v>
      </c>
    </row>
    <row r="1158" spans="1:6" x14ac:dyDescent="0.25">
      <c r="A1158">
        <v>2188</v>
      </c>
      <c r="B1158" t="s">
        <v>204</v>
      </c>
      <c r="C1158">
        <v>2188</v>
      </c>
      <c r="D1158" t="s">
        <v>204</v>
      </c>
      <c r="E1158" s="5">
        <v>3</v>
      </c>
      <c r="F1158" s="5">
        <v>1</v>
      </c>
    </row>
    <row r="1159" spans="1:6" x14ac:dyDescent="0.25">
      <c r="A1159">
        <v>2044</v>
      </c>
      <c r="B1159" t="s">
        <v>205</v>
      </c>
      <c r="C1159">
        <v>4856</v>
      </c>
      <c r="D1159" t="s">
        <v>1294</v>
      </c>
      <c r="E1159" s="5">
        <v>209</v>
      </c>
      <c r="F1159" s="5">
        <v>202</v>
      </c>
    </row>
    <row r="1160" spans="1:6" x14ac:dyDescent="0.25">
      <c r="A1160">
        <v>2044</v>
      </c>
      <c r="B1160" t="s">
        <v>205</v>
      </c>
      <c r="C1160">
        <v>399</v>
      </c>
      <c r="D1160" t="s">
        <v>1295</v>
      </c>
      <c r="E1160" s="5">
        <v>425</v>
      </c>
      <c r="F1160" s="5">
        <v>400</v>
      </c>
    </row>
    <row r="1161" spans="1:6" x14ac:dyDescent="0.25">
      <c r="A1161">
        <v>2044</v>
      </c>
      <c r="B1161" t="s">
        <v>205</v>
      </c>
      <c r="C1161">
        <v>401</v>
      </c>
      <c r="D1161" t="s">
        <v>1296</v>
      </c>
      <c r="E1161" s="5">
        <v>338</v>
      </c>
      <c r="F1161" s="5">
        <v>341</v>
      </c>
    </row>
    <row r="1162" spans="1:6" x14ac:dyDescent="0.25">
      <c r="A1162">
        <v>2044</v>
      </c>
      <c r="B1162" t="s">
        <v>205</v>
      </c>
      <c r="C1162">
        <v>5443</v>
      </c>
      <c r="D1162" t="s">
        <v>1297</v>
      </c>
      <c r="E1162" s="5">
        <v>98</v>
      </c>
      <c r="F1162" s="5">
        <v>102</v>
      </c>
    </row>
    <row r="1163" spans="1:6" x14ac:dyDescent="0.25">
      <c r="A1163">
        <v>2142</v>
      </c>
      <c r="B1163" t="s">
        <v>206</v>
      </c>
      <c r="C1163">
        <v>728</v>
      </c>
      <c r="D1163" t="s">
        <v>1298</v>
      </c>
      <c r="E1163" s="5">
        <v>554</v>
      </c>
      <c r="F1163" s="5">
        <v>524</v>
      </c>
    </row>
    <row r="1164" spans="1:6" x14ac:dyDescent="0.25">
      <c r="A1164">
        <v>2142</v>
      </c>
      <c r="B1164" t="s">
        <v>206</v>
      </c>
      <c r="C1164">
        <v>5066</v>
      </c>
      <c r="D1164" t="s">
        <v>1299</v>
      </c>
      <c r="E1164" s="5">
        <v>511</v>
      </c>
      <c r="F1164" s="5">
        <v>450</v>
      </c>
    </row>
    <row r="1165" spans="1:6" x14ac:dyDescent="0.25">
      <c r="A1165">
        <v>2142</v>
      </c>
      <c r="B1165" t="s">
        <v>206</v>
      </c>
      <c r="C1165">
        <v>731</v>
      </c>
      <c r="D1165" t="s">
        <v>1300</v>
      </c>
      <c r="E1165" s="5">
        <v>283</v>
      </c>
      <c r="F1165" s="5">
        <v>291</v>
      </c>
    </row>
    <row r="1166" spans="1:6" x14ac:dyDescent="0.25">
      <c r="A1166">
        <v>2142</v>
      </c>
      <c r="B1166" t="s">
        <v>206</v>
      </c>
      <c r="C1166">
        <v>732</v>
      </c>
      <c r="D1166" t="s">
        <v>1301</v>
      </c>
      <c r="E1166" s="5">
        <v>258</v>
      </c>
      <c r="F1166" s="5">
        <v>273</v>
      </c>
    </row>
    <row r="1167" spans="1:6" x14ac:dyDescent="0.25">
      <c r="A1167">
        <v>2142</v>
      </c>
      <c r="B1167" t="s">
        <v>206</v>
      </c>
      <c r="C1167">
        <v>733</v>
      </c>
      <c r="D1167" t="s">
        <v>1302</v>
      </c>
      <c r="E1167" s="5">
        <v>279</v>
      </c>
      <c r="F1167" s="5">
        <v>299</v>
      </c>
    </row>
    <row r="1168" spans="1:6" x14ac:dyDescent="0.25">
      <c r="A1168">
        <v>2142</v>
      </c>
      <c r="B1168" t="s">
        <v>206</v>
      </c>
      <c r="C1168">
        <v>5064</v>
      </c>
      <c r="D1168" t="s">
        <v>1303</v>
      </c>
      <c r="E1168" s="5">
        <v>569</v>
      </c>
      <c r="F1168" s="5">
        <v>588</v>
      </c>
    </row>
    <row r="1169" spans="1:6" x14ac:dyDescent="0.25">
      <c r="A1169">
        <v>2142</v>
      </c>
      <c r="B1169" t="s">
        <v>206</v>
      </c>
      <c r="C1169">
        <v>1244</v>
      </c>
      <c r="D1169" t="s">
        <v>1304</v>
      </c>
      <c r="E1169" s="5">
        <v>356</v>
      </c>
      <c r="F1169" s="5">
        <v>363</v>
      </c>
    </row>
    <row r="1170" spans="1:6" x14ac:dyDescent="0.25">
      <c r="A1170">
        <v>2142</v>
      </c>
      <c r="B1170" t="s">
        <v>206</v>
      </c>
      <c r="C1170">
        <v>3373</v>
      </c>
      <c r="D1170" t="s">
        <v>1305</v>
      </c>
      <c r="E1170" s="5">
        <v>952</v>
      </c>
      <c r="F1170" s="5">
        <v>885</v>
      </c>
    </row>
    <row r="1171" spans="1:6" x14ac:dyDescent="0.25">
      <c r="A1171">
        <v>2142</v>
      </c>
      <c r="B1171" t="s">
        <v>206</v>
      </c>
      <c r="C1171">
        <v>734</v>
      </c>
      <c r="D1171" t="s">
        <v>392</v>
      </c>
      <c r="E1171" s="5">
        <v>358</v>
      </c>
      <c r="F1171" s="5">
        <v>330</v>
      </c>
    </row>
    <row r="1172" spans="1:6" x14ac:dyDescent="0.25">
      <c r="A1172">
        <v>2142</v>
      </c>
      <c r="B1172" t="s">
        <v>206</v>
      </c>
      <c r="C1172">
        <v>1329</v>
      </c>
      <c r="D1172" t="s">
        <v>1306</v>
      </c>
      <c r="E1172" s="5">
        <v>840</v>
      </c>
      <c r="F1172" s="5">
        <v>822</v>
      </c>
    </row>
    <row r="1173" spans="1:6" x14ac:dyDescent="0.25">
      <c r="A1173">
        <v>2142</v>
      </c>
      <c r="B1173" t="s">
        <v>206</v>
      </c>
      <c r="C1173">
        <v>735</v>
      </c>
      <c r="D1173" t="s">
        <v>1307</v>
      </c>
      <c r="E1173" s="5">
        <v>414</v>
      </c>
      <c r="F1173" s="5">
        <v>425</v>
      </c>
    </row>
    <row r="1174" spans="1:6" x14ac:dyDescent="0.25">
      <c r="A1174">
        <v>2142</v>
      </c>
      <c r="B1174" t="s">
        <v>206</v>
      </c>
      <c r="C1174">
        <v>4589</v>
      </c>
      <c r="D1174" t="s">
        <v>1308</v>
      </c>
      <c r="E1174" s="5">
        <v>202</v>
      </c>
      <c r="F1174" s="5">
        <v>208</v>
      </c>
    </row>
    <row r="1175" spans="1:6" x14ac:dyDescent="0.25">
      <c r="A1175">
        <v>2142</v>
      </c>
      <c r="B1175" t="s">
        <v>206</v>
      </c>
      <c r="C1175">
        <v>736</v>
      </c>
      <c r="D1175" t="s">
        <v>1309</v>
      </c>
      <c r="E1175" s="5">
        <v>335</v>
      </c>
      <c r="F1175" s="5">
        <v>316</v>
      </c>
    </row>
    <row r="1176" spans="1:6" x14ac:dyDescent="0.25">
      <c r="A1176">
        <v>2142</v>
      </c>
      <c r="B1176" t="s">
        <v>206</v>
      </c>
      <c r="C1176">
        <v>751</v>
      </c>
      <c r="D1176" t="s">
        <v>1310</v>
      </c>
      <c r="E1176" s="5">
        <v>573</v>
      </c>
      <c r="F1176" s="5">
        <v>585</v>
      </c>
    </row>
    <row r="1177" spans="1:6" x14ac:dyDescent="0.25">
      <c r="A1177">
        <v>2142</v>
      </c>
      <c r="B1177" t="s">
        <v>206</v>
      </c>
      <c r="C1177">
        <v>3529</v>
      </c>
      <c r="D1177" t="s">
        <v>1311</v>
      </c>
      <c r="E1177" s="5">
        <v>243</v>
      </c>
      <c r="F1177" s="5">
        <v>245</v>
      </c>
    </row>
    <row r="1178" spans="1:6" x14ac:dyDescent="0.25">
      <c r="A1178">
        <v>2142</v>
      </c>
      <c r="B1178" t="s">
        <v>206</v>
      </c>
      <c r="C1178">
        <v>738</v>
      </c>
      <c r="D1178" t="s">
        <v>1312</v>
      </c>
      <c r="E1178" s="5">
        <v>438</v>
      </c>
      <c r="F1178" s="5">
        <v>365</v>
      </c>
    </row>
    <row r="1179" spans="1:6" x14ac:dyDescent="0.25">
      <c r="A1179">
        <v>2142</v>
      </c>
      <c r="B1179" t="s">
        <v>206</v>
      </c>
      <c r="C1179">
        <v>740</v>
      </c>
      <c r="D1179" t="s">
        <v>1313</v>
      </c>
      <c r="E1179" s="5">
        <v>379</v>
      </c>
      <c r="F1179" s="5">
        <v>410</v>
      </c>
    </row>
    <row r="1180" spans="1:6" x14ac:dyDescent="0.25">
      <c r="A1180">
        <v>2142</v>
      </c>
      <c r="B1180" t="s">
        <v>206</v>
      </c>
      <c r="C1180">
        <v>745</v>
      </c>
      <c r="D1180" t="s">
        <v>1314</v>
      </c>
      <c r="E1180" s="5">
        <v>472</v>
      </c>
      <c r="F1180" s="5">
        <v>415</v>
      </c>
    </row>
    <row r="1181" spans="1:6" x14ac:dyDescent="0.25">
      <c r="A1181">
        <v>2142</v>
      </c>
      <c r="B1181" t="s">
        <v>206</v>
      </c>
      <c r="C1181">
        <v>3377</v>
      </c>
      <c r="D1181" t="s">
        <v>1315</v>
      </c>
      <c r="E1181" s="5">
        <v>386</v>
      </c>
      <c r="F1181" s="5">
        <v>360</v>
      </c>
    </row>
    <row r="1182" spans="1:6" x14ac:dyDescent="0.25">
      <c r="A1182">
        <v>2142</v>
      </c>
      <c r="B1182" t="s">
        <v>206</v>
      </c>
      <c r="C1182">
        <v>3376</v>
      </c>
      <c r="D1182" t="s">
        <v>1316</v>
      </c>
      <c r="E1182" s="5">
        <v>499</v>
      </c>
      <c r="F1182" s="5">
        <v>515</v>
      </c>
    </row>
    <row r="1183" spans="1:6" x14ac:dyDescent="0.25">
      <c r="A1183">
        <v>2142</v>
      </c>
      <c r="B1183" t="s">
        <v>206</v>
      </c>
      <c r="C1183">
        <v>4068</v>
      </c>
      <c r="D1183" t="s">
        <v>1317</v>
      </c>
      <c r="E1183" s="5">
        <v>462</v>
      </c>
      <c r="F1183" s="5">
        <v>484</v>
      </c>
    </row>
    <row r="1184" spans="1:6" x14ac:dyDescent="0.25">
      <c r="A1184">
        <v>2142</v>
      </c>
      <c r="B1184" t="s">
        <v>206</v>
      </c>
      <c r="C1184">
        <v>755</v>
      </c>
      <c r="D1184" t="s">
        <v>1318</v>
      </c>
      <c r="E1184" s="5">
        <v>334</v>
      </c>
      <c r="F1184" s="5">
        <v>352</v>
      </c>
    </row>
    <row r="1185" spans="1:6" x14ac:dyDescent="0.25">
      <c r="A1185">
        <v>2142</v>
      </c>
      <c r="B1185" t="s">
        <v>206</v>
      </c>
      <c r="C1185">
        <v>743</v>
      </c>
      <c r="D1185" t="s">
        <v>666</v>
      </c>
      <c r="E1185" s="5">
        <v>368</v>
      </c>
      <c r="F1185" s="5">
        <v>366</v>
      </c>
    </row>
    <row r="1186" spans="1:6" x14ac:dyDescent="0.25">
      <c r="A1186">
        <v>2142</v>
      </c>
      <c r="B1186" t="s">
        <v>206</v>
      </c>
      <c r="C1186">
        <v>744</v>
      </c>
      <c r="D1186" t="s">
        <v>915</v>
      </c>
      <c r="E1186" s="5">
        <v>412</v>
      </c>
      <c r="F1186" s="5">
        <v>398</v>
      </c>
    </row>
    <row r="1187" spans="1:6" x14ac:dyDescent="0.25">
      <c r="A1187">
        <v>2142</v>
      </c>
      <c r="B1187" t="s">
        <v>206</v>
      </c>
      <c r="C1187">
        <v>1330</v>
      </c>
      <c r="D1187" t="s">
        <v>1319</v>
      </c>
      <c r="E1187" s="5">
        <v>1043</v>
      </c>
      <c r="F1187" s="5">
        <v>1055</v>
      </c>
    </row>
    <row r="1188" spans="1:6" x14ac:dyDescent="0.25">
      <c r="A1188">
        <v>2142</v>
      </c>
      <c r="B1188" t="s">
        <v>206</v>
      </c>
      <c r="C1188">
        <v>1358</v>
      </c>
      <c r="D1188" t="s">
        <v>1320</v>
      </c>
      <c r="E1188" s="5">
        <v>188</v>
      </c>
      <c r="F1188" s="5">
        <v>186</v>
      </c>
    </row>
    <row r="1189" spans="1:6" x14ac:dyDescent="0.25">
      <c r="A1189">
        <v>2142</v>
      </c>
      <c r="B1189" t="s">
        <v>206</v>
      </c>
      <c r="C1189">
        <v>3582</v>
      </c>
      <c r="D1189" t="s">
        <v>1321</v>
      </c>
      <c r="E1189" s="5">
        <v>8</v>
      </c>
      <c r="F1189" s="5" t="s">
        <v>1</v>
      </c>
    </row>
    <row r="1190" spans="1:6" x14ac:dyDescent="0.25">
      <c r="A1190">
        <v>2142</v>
      </c>
      <c r="B1190" t="s">
        <v>206</v>
      </c>
      <c r="C1190">
        <v>4210</v>
      </c>
      <c r="D1190" t="s">
        <v>1322</v>
      </c>
      <c r="E1190" s="5">
        <v>98</v>
      </c>
      <c r="F1190" s="5">
        <v>95</v>
      </c>
    </row>
    <row r="1191" spans="1:6" x14ac:dyDescent="0.25">
      <c r="A1191">
        <v>2142</v>
      </c>
      <c r="B1191" t="s">
        <v>206</v>
      </c>
      <c r="C1191">
        <v>765</v>
      </c>
      <c r="D1191" t="s">
        <v>1323</v>
      </c>
      <c r="E1191" s="5">
        <v>900</v>
      </c>
      <c r="F1191" s="5">
        <v>855</v>
      </c>
    </row>
    <row r="1192" spans="1:6" x14ac:dyDescent="0.25">
      <c r="A1192">
        <v>2142</v>
      </c>
      <c r="B1192" t="s">
        <v>206</v>
      </c>
      <c r="C1192">
        <v>4858</v>
      </c>
      <c r="D1192" t="s">
        <v>1324</v>
      </c>
      <c r="E1192" s="5">
        <v>494</v>
      </c>
      <c r="F1192" s="5">
        <v>502</v>
      </c>
    </row>
    <row r="1193" spans="1:6" x14ac:dyDescent="0.25">
      <c r="A1193">
        <v>2142</v>
      </c>
      <c r="B1193" t="s">
        <v>206</v>
      </c>
      <c r="C1193">
        <v>747</v>
      </c>
      <c r="D1193" t="s">
        <v>1325</v>
      </c>
      <c r="E1193" s="5">
        <v>562</v>
      </c>
      <c r="F1193" s="5">
        <v>525</v>
      </c>
    </row>
    <row r="1194" spans="1:6" x14ac:dyDescent="0.25">
      <c r="A1194">
        <v>2142</v>
      </c>
      <c r="B1194" t="s">
        <v>206</v>
      </c>
      <c r="C1194">
        <v>746</v>
      </c>
      <c r="D1194" t="s">
        <v>917</v>
      </c>
      <c r="E1194" s="5">
        <v>364</v>
      </c>
      <c r="F1194" s="5">
        <v>365</v>
      </c>
    </row>
    <row r="1195" spans="1:6" x14ac:dyDescent="0.25">
      <c r="A1195">
        <v>2142</v>
      </c>
      <c r="B1195" t="s">
        <v>206</v>
      </c>
      <c r="C1195">
        <v>3375</v>
      </c>
      <c r="D1195" t="s">
        <v>1326</v>
      </c>
      <c r="E1195" s="5">
        <v>368</v>
      </c>
      <c r="F1195" s="5">
        <v>357</v>
      </c>
    </row>
    <row r="1196" spans="1:6" x14ac:dyDescent="0.25">
      <c r="A1196">
        <v>2142</v>
      </c>
      <c r="B1196" t="s">
        <v>206</v>
      </c>
      <c r="C1196">
        <v>3526</v>
      </c>
      <c r="D1196" t="s">
        <v>1196</v>
      </c>
      <c r="E1196" s="5">
        <v>262</v>
      </c>
      <c r="F1196" s="5">
        <v>270</v>
      </c>
    </row>
    <row r="1197" spans="1:6" x14ac:dyDescent="0.25">
      <c r="A1197">
        <v>2142</v>
      </c>
      <c r="B1197" t="s">
        <v>206</v>
      </c>
      <c r="C1197">
        <v>766</v>
      </c>
      <c r="D1197" t="s">
        <v>1327</v>
      </c>
      <c r="E1197" s="5">
        <v>743</v>
      </c>
      <c r="F1197" s="5">
        <v>755</v>
      </c>
    </row>
    <row r="1198" spans="1:6" x14ac:dyDescent="0.25">
      <c r="A1198">
        <v>2142</v>
      </c>
      <c r="B1198" t="s">
        <v>206</v>
      </c>
      <c r="C1198">
        <v>749</v>
      </c>
      <c r="D1198" t="s">
        <v>676</v>
      </c>
      <c r="E1198" s="5">
        <v>433</v>
      </c>
      <c r="F1198" s="5">
        <v>435</v>
      </c>
    </row>
    <row r="1199" spans="1:6" x14ac:dyDescent="0.25">
      <c r="A1199">
        <v>2142</v>
      </c>
      <c r="B1199" t="s">
        <v>206</v>
      </c>
      <c r="C1199">
        <v>771</v>
      </c>
      <c r="D1199" t="s">
        <v>1328</v>
      </c>
      <c r="E1199" s="5">
        <v>2330</v>
      </c>
      <c r="F1199" s="5">
        <v>2309</v>
      </c>
    </row>
    <row r="1200" spans="1:6" x14ac:dyDescent="0.25">
      <c r="A1200">
        <v>2142</v>
      </c>
      <c r="B1200" t="s">
        <v>206</v>
      </c>
      <c r="C1200">
        <v>750</v>
      </c>
      <c r="D1200" t="s">
        <v>324</v>
      </c>
      <c r="E1200" s="5">
        <v>306</v>
      </c>
      <c r="F1200" s="5">
        <v>305</v>
      </c>
    </row>
    <row r="1201" spans="1:6" x14ac:dyDescent="0.25">
      <c r="A1201">
        <v>2142</v>
      </c>
      <c r="B1201" t="s">
        <v>206</v>
      </c>
      <c r="C1201">
        <v>772</v>
      </c>
      <c r="D1201" t="s">
        <v>1329</v>
      </c>
      <c r="E1201" s="5">
        <v>2061</v>
      </c>
      <c r="F1201" s="5">
        <v>2055</v>
      </c>
    </row>
    <row r="1202" spans="1:6" x14ac:dyDescent="0.25">
      <c r="A1202">
        <v>2142</v>
      </c>
      <c r="B1202" t="s">
        <v>206</v>
      </c>
      <c r="C1202">
        <v>3215</v>
      </c>
      <c r="D1202" t="s">
        <v>1330</v>
      </c>
      <c r="E1202" s="5">
        <v>405</v>
      </c>
      <c r="F1202" s="5">
        <v>369</v>
      </c>
    </row>
    <row r="1203" spans="1:6" x14ac:dyDescent="0.25">
      <c r="A1203">
        <v>2142</v>
      </c>
      <c r="B1203" t="s">
        <v>206</v>
      </c>
      <c r="C1203">
        <v>753</v>
      </c>
      <c r="D1203" t="s">
        <v>1331</v>
      </c>
      <c r="E1203" s="5">
        <v>276</v>
      </c>
      <c r="F1203" s="5">
        <v>280</v>
      </c>
    </row>
    <row r="1204" spans="1:6" x14ac:dyDescent="0.25">
      <c r="A1204">
        <v>2142</v>
      </c>
      <c r="B1204" t="s">
        <v>206</v>
      </c>
      <c r="C1204">
        <v>754</v>
      </c>
      <c r="D1204" t="s">
        <v>1332</v>
      </c>
      <c r="E1204" s="5">
        <v>372</v>
      </c>
      <c r="F1204" s="5">
        <v>323</v>
      </c>
    </row>
    <row r="1205" spans="1:6" x14ac:dyDescent="0.25">
      <c r="A1205">
        <v>2142</v>
      </c>
      <c r="B1205" t="s">
        <v>206</v>
      </c>
      <c r="C1205">
        <v>773</v>
      </c>
      <c r="D1205" t="s">
        <v>1333</v>
      </c>
      <c r="E1205" s="5">
        <v>2049</v>
      </c>
      <c r="F1205" s="5">
        <v>2152</v>
      </c>
    </row>
    <row r="1206" spans="1:6" x14ac:dyDescent="0.25">
      <c r="A1206">
        <v>2142</v>
      </c>
      <c r="B1206" t="s">
        <v>206</v>
      </c>
      <c r="C1206">
        <v>3528</v>
      </c>
      <c r="D1206" t="s">
        <v>1334</v>
      </c>
      <c r="E1206" s="5">
        <v>126</v>
      </c>
      <c r="F1206" s="5">
        <v>128</v>
      </c>
    </row>
    <row r="1207" spans="1:6" x14ac:dyDescent="0.25">
      <c r="A1207">
        <v>2142</v>
      </c>
      <c r="B1207" t="s">
        <v>206</v>
      </c>
      <c r="C1207">
        <v>767</v>
      </c>
      <c r="D1207" t="s">
        <v>1335</v>
      </c>
      <c r="E1207" s="5">
        <v>691</v>
      </c>
      <c r="F1207" s="5">
        <v>671</v>
      </c>
    </row>
    <row r="1208" spans="1:6" x14ac:dyDescent="0.25">
      <c r="A1208">
        <v>2142</v>
      </c>
      <c r="B1208" t="s">
        <v>206</v>
      </c>
      <c r="C1208">
        <v>756</v>
      </c>
      <c r="D1208" t="s">
        <v>1336</v>
      </c>
      <c r="E1208" s="5">
        <v>497</v>
      </c>
      <c r="F1208" s="5">
        <v>512</v>
      </c>
    </row>
    <row r="1209" spans="1:6" x14ac:dyDescent="0.25">
      <c r="A1209">
        <v>2142</v>
      </c>
      <c r="B1209" t="s">
        <v>206</v>
      </c>
      <c r="C1209">
        <v>757</v>
      </c>
      <c r="D1209" t="s">
        <v>1222</v>
      </c>
      <c r="E1209" s="5">
        <v>272</v>
      </c>
      <c r="F1209" s="5">
        <v>312</v>
      </c>
    </row>
    <row r="1210" spans="1:6" x14ac:dyDescent="0.25">
      <c r="A1210">
        <v>2142</v>
      </c>
      <c r="B1210" t="s">
        <v>206</v>
      </c>
      <c r="C1210">
        <v>4596</v>
      </c>
      <c r="D1210" t="s">
        <v>1337</v>
      </c>
      <c r="E1210" s="5">
        <v>471</v>
      </c>
      <c r="F1210" s="5">
        <v>428</v>
      </c>
    </row>
    <row r="1211" spans="1:6" x14ac:dyDescent="0.25">
      <c r="A1211">
        <v>2142</v>
      </c>
      <c r="B1211" t="s">
        <v>206</v>
      </c>
      <c r="C1211">
        <v>759</v>
      </c>
      <c r="D1211" t="s">
        <v>1338</v>
      </c>
      <c r="E1211" s="5">
        <v>252</v>
      </c>
      <c r="F1211" s="5">
        <v>273</v>
      </c>
    </row>
    <row r="1212" spans="1:6" x14ac:dyDescent="0.25">
      <c r="A1212">
        <v>2142</v>
      </c>
      <c r="B1212" t="s">
        <v>206</v>
      </c>
      <c r="C1212">
        <v>2142</v>
      </c>
      <c r="D1212" t="s">
        <v>206</v>
      </c>
      <c r="E1212" s="5">
        <v>184</v>
      </c>
      <c r="F1212" s="5">
        <v>175</v>
      </c>
    </row>
    <row r="1213" spans="1:6" x14ac:dyDescent="0.25">
      <c r="A1213">
        <v>2142</v>
      </c>
      <c r="B1213" t="s">
        <v>206</v>
      </c>
      <c r="C1213">
        <v>760</v>
      </c>
      <c r="D1213" t="s">
        <v>1339</v>
      </c>
      <c r="E1213" s="5">
        <v>335</v>
      </c>
      <c r="F1213" s="5">
        <v>296</v>
      </c>
    </row>
    <row r="1214" spans="1:6" x14ac:dyDescent="0.25">
      <c r="A1214">
        <v>2142</v>
      </c>
      <c r="B1214" t="s">
        <v>206</v>
      </c>
      <c r="C1214">
        <v>741</v>
      </c>
      <c r="D1214" t="s">
        <v>1232</v>
      </c>
      <c r="E1214" s="5">
        <v>530</v>
      </c>
      <c r="F1214" s="5">
        <v>549</v>
      </c>
    </row>
    <row r="1215" spans="1:6" x14ac:dyDescent="0.25">
      <c r="A1215">
        <v>2142</v>
      </c>
      <c r="B1215" t="s">
        <v>206</v>
      </c>
      <c r="C1215">
        <v>775</v>
      </c>
      <c r="D1215" t="s">
        <v>1340</v>
      </c>
      <c r="E1215" s="5">
        <v>2196</v>
      </c>
      <c r="F1215" s="5">
        <v>2204</v>
      </c>
    </row>
    <row r="1216" spans="1:6" x14ac:dyDescent="0.25">
      <c r="A1216">
        <v>2142</v>
      </c>
      <c r="B1216" t="s">
        <v>206</v>
      </c>
      <c r="C1216">
        <v>774</v>
      </c>
      <c r="D1216" t="s">
        <v>1341</v>
      </c>
      <c r="E1216" s="5">
        <v>1732</v>
      </c>
      <c r="F1216" s="5">
        <v>1821</v>
      </c>
    </row>
    <row r="1217" spans="1:6" x14ac:dyDescent="0.25">
      <c r="A1217">
        <v>2142</v>
      </c>
      <c r="B1217" t="s">
        <v>206</v>
      </c>
      <c r="C1217">
        <v>1331</v>
      </c>
      <c r="D1217" t="s">
        <v>1342</v>
      </c>
      <c r="E1217" s="5">
        <v>1104</v>
      </c>
      <c r="F1217" s="5">
        <v>1099</v>
      </c>
    </row>
    <row r="1218" spans="1:6" x14ac:dyDescent="0.25">
      <c r="A1218">
        <v>2142</v>
      </c>
      <c r="B1218" t="s">
        <v>206</v>
      </c>
      <c r="C1218">
        <v>4859</v>
      </c>
      <c r="D1218" t="s">
        <v>1343</v>
      </c>
      <c r="E1218" s="5">
        <v>621</v>
      </c>
      <c r="F1218" s="5">
        <v>559</v>
      </c>
    </row>
    <row r="1219" spans="1:6" x14ac:dyDescent="0.25">
      <c r="A1219">
        <v>2142</v>
      </c>
      <c r="B1219" t="s">
        <v>206</v>
      </c>
      <c r="C1219">
        <v>761</v>
      </c>
      <c r="D1219" t="s">
        <v>1344</v>
      </c>
      <c r="E1219" s="5">
        <v>498</v>
      </c>
      <c r="F1219" s="5">
        <v>473</v>
      </c>
    </row>
    <row r="1220" spans="1:6" x14ac:dyDescent="0.25">
      <c r="A1220">
        <v>2142</v>
      </c>
      <c r="B1220" t="s">
        <v>206</v>
      </c>
      <c r="C1220">
        <v>762</v>
      </c>
      <c r="D1220" t="s">
        <v>1345</v>
      </c>
      <c r="E1220" s="5">
        <v>567</v>
      </c>
      <c r="F1220" s="5">
        <v>546</v>
      </c>
    </row>
    <row r="1221" spans="1:6" x14ac:dyDescent="0.25">
      <c r="A1221">
        <v>2142</v>
      </c>
      <c r="B1221" t="s">
        <v>206</v>
      </c>
      <c r="C1221">
        <v>4390</v>
      </c>
      <c r="D1221" t="s">
        <v>1346</v>
      </c>
      <c r="E1221" s="5">
        <v>167</v>
      </c>
      <c r="F1221" s="5">
        <v>204</v>
      </c>
    </row>
    <row r="1222" spans="1:6" x14ac:dyDescent="0.25">
      <c r="A1222">
        <v>2142</v>
      </c>
      <c r="B1222" t="s">
        <v>206</v>
      </c>
      <c r="C1222">
        <v>768</v>
      </c>
      <c r="D1222" t="s">
        <v>1347</v>
      </c>
      <c r="E1222" s="5">
        <v>1230</v>
      </c>
      <c r="F1222" s="5">
        <v>1219</v>
      </c>
    </row>
    <row r="1223" spans="1:6" x14ac:dyDescent="0.25">
      <c r="A1223">
        <v>2142</v>
      </c>
      <c r="B1223" t="s">
        <v>206</v>
      </c>
      <c r="C1223">
        <v>769</v>
      </c>
      <c r="D1223" t="s">
        <v>1348</v>
      </c>
      <c r="E1223" s="5">
        <v>650</v>
      </c>
      <c r="F1223" s="5">
        <v>624</v>
      </c>
    </row>
    <row r="1224" spans="1:6" x14ac:dyDescent="0.25">
      <c r="A1224">
        <v>2142</v>
      </c>
      <c r="B1224" t="s">
        <v>206</v>
      </c>
      <c r="C1224">
        <v>763</v>
      </c>
      <c r="D1224" t="s">
        <v>928</v>
      </c>
      <c r="E1224" s="5">
        <v>370</v>
      </c>
      <c r="F1224" s="5">
        <v>363</v>
      </c>
    </row>
    <row r="1225" spans="1:6" x14ac:dyDescent="0.25">
      <c r="A1225">
        <v>2142</v>
      </c>
      <c r="B1225" t="s">
        <v>206</v>
      </c>
      <c r="C1225">
        <v>3374</v>
      </c>
      <c r="D1225" t="s">
        <v>1349</v>
      </c>
      <c r="E1225" s="5">
        <v>380</v>
      </c>
      <c r="F1225" s="5">
        <v>359</v>
      </c>
    </row>
    <row r="1226" spans="1:6" x14ac:dyDescent="0.25">
      <c r="A1226">
        <v>2142</v>
      </c>
      <c r="B1226" t="s">
        <v>206</v>
      </c>
      <c r="C1226">
        <v>3463</v>
      </c>
      <c r="D1226" t="s">
        <v>1350</v>
      </c>
      <c r="E1226" s="5">
        <v>1732</v>
      </c>
      <c r="F1226" s="5">
        <v>1681</v>
      </c>
    </row>
    <row r="1227" spans="1:6" x14ac:dyDescent="0.25">
      <c r="A1227">
        <v>2142</v>
      </c>
      <c r="B1227" t="s">
        <v>206</v>
      </c>
      <c r="C1227">
        <v>770</v>
      </c>
      <c r="D1227" t="s">
        <v>1351</v>
      </c>
      <c r="E1227" s="5">
        <v>723</v>
      </c>
      <c r="F1227" s="5">
        <v>674</v>
      </c>
    </row>
    <row r="1228" spans="1:6" x14ac:dyDescent="0.25">
      <c r="A1228">
        <v>2142</v>
      </c>
      <c r="B1228" t="s">
        <v>206</v>
      </c>
      <c r="C1228">
        <v>737</v>
      </c>
      <c r="D1228" t="s">
        <v>1352</v>
      </c>
      <c r="E1228" s="5">
        <v>353</v>
      </c>
      <c r="F1228" s="5">
        <v>370</v>
      </c>
    </row>
    <row r="1229" spans="1:6" x14ac:dyDescent="0.25">
      <c r="A1229">
        <v>2142</v>
      </c>
      <c r="B1229" t="s">
        <v>206</v>
      </c>
      <c r="C1229">
        <v>764</v>
      </c>
      <c r="D1229" t="s">
        <v>1353</v>
      </c>
      <c r="E1229" s="5">
        <v>472</v>
      </c>
      <c r="F1229" s="5">
        <v>486</v>
      </c>
    </row>
    <row r="1230" spans="1:6" x14ac:dyDescent="0.25">
      <c r="A1230">
        <v>2104</v>
      </c>
      <c r="B1230" t="s">
        <v>207</v>
      </c>
      <c r="C1230">
        <v>4399</v>
      </c>
      <c r="D1230" t="s">
        <v>1354</v>
      </c>
      <c r="E1230" s="5">
        <v>4711</v>
      </c>
      <c r="F1230" s="5">
        <v>2695</v>
      </c>
    </row>
    <row r="1231" spans="1:6" x14ac:dyDescent="0.25">
      <c r="A1231">
        <v>2104</v>
      </c>
      <c r="B1231" t="s">
        <v>207</v>
      </c>
      <c r="C1231">
        <v>681</v>
      </c>
      <c r="D1231" t="s">
        <v>1355</v>
      </c>
      <c r="E1231" s="5">
        <v>218</v>
      </c>
      <c r="F1231" s="5">
        <v>226</v>
      </c>
    </row>
    <row r="1232" spans="1:6" x14ac:dyDescent="0.25">
      <c r="A1232">
        <v>2104</v>
      </c>
      <c r="B1232" t="s">
        <v>207</v>
      </c>
      <c r="C1232">
        <v>683</v>
      </c>
      <c r="D1232" t="s">
        <v>1356</v>
      </c>
      <c r="E1232" s="5">
        <v>302</v>
      </c>
      <c r="F1232" s="5">
        <v>301</v>
      </c>
    </row>
    <row r="1233" spans="1:6" x14ac:dyDescent="0.25">
      <c r="A1233">
        <v>1944</v>
      </c>
      <c r="B1233" t="s">
        <v>208</v>
      </c>
      <c r="C1233">
        <v>158</v>
      </c>
      <c r="D1233" t="s">
        <v>1357</v>
      </c>
      <c r="E1233" s="5">
        <v>305</v>
      </c>
      <c r="F1233" s="5">
        <v>320</v>
      </c>
    </row>
    <row r="1234" spans="1:6" x14ac:dyDescent="0.25">
      <c r="A1234">
        <v>1944</v>
      </c>
      <c r="B1234" t="s">
        <v>208</v>
      </c>
      <c r="C1234">
        <v>5300</v>
      </c>
      <c r="D1234" t="s">
        <v>1358</v>
      </c>
      <c r="E1234" s="5">
        <v>25</v>
      </c>
      <c r="F1234" s="5">
        <v>24</v>
      </c>
    </row>
    <row r="1235" spans="1:6" x14ac:dyDescent="0.25">
      <c r="A1235">
        <v>1944</v>
      </c>
      <c r="B1235" t="s">
        <v>208</v>
      </c>
      <c r="C1235">
        <v>159</v>
      </c>
      <c r="D1235" t="s">
        <v>1359</v>
      </c>
      <c r="E1235" s="5">
        <v>416</v>
      </c>
      <c r="F1235" s="5">
        <v>369</v>
      </c>
    </row>
    <row r="1236" spans="1:6" x14ac:dyDescent="0.25">
      <c r="A1236">
        <v>1944</v>
      </c>
      <c r="B1236" t="s">
        <v>208</v>
      </c>
      <c r="C1236">
        <v>958</v>
      </c>
      <c r="D1236" t="s">
        <v>1360</v>
      </c>
      <c r="E1236" s="5">
        <v>216</v>
      </c>
      <c r="F1236" s="5">
        <v>213</v>
      </c>
    </row>
    <row r="1237" spans="1:6" x14ac:dyDescent="0.25">
      <c r="A1237">
        <v>1944</v>
      </c>
      <c r="B1237" t="s">
        <v>208</v>
      </c>
      <c r="C1237">
        <v>162</v>
      </c>
      <c r="D1237" t="s">
        <v>1361</v>
      </c>
      <c r="E1237" s="5">
        <v>636</v>
      </c>
      <c r="F1237" s="5">
        <v>626</v>
      </c>
    </row>
    <row r="1238" spans="1:6" x14ac:dyDescent="0.25">
      <c r="A1238">
        <v>1944</v>
      </c>
      <c r="B1238" t="s">
        <v>208</v>
      </c>
      <c r="C1238">
        <v>161</v>
      </c>
      <c r="D1238" t="s">
        <v>1362</v>
      </c>
      <c r="E1238" s="5">
        <v>320</v>
      </c>
      <c r="F1238" s="5">
        <v>314</v>
      </c>
    </row>
    <row r="1239" spans="1:6" x14ac:dyDescent="0.25">
      <c r="A1239">
        <v>1944</v>
      </c>
      <c r="B1239" t="s">
        <v>208</v>
      </c>
      <c r="C1239">
        <v>5668</v>
      </c>
      <c r="D1239" t="s">
        <v>4646</v>
      </c>
      <c r="E1239" s="5" t="s">
        <v>4697</v>
      </c>
      <c r="F1239" s="5">
        <v>113</v>
      </c>
    </row>
    <row r="1240" spans="1:6" x14ac:dyDescent="0.25">
      <c r="A1240">
        <v>1944</v>
      </c>
      <c r="B1240" t="s">
        <v>208</v>
      </c>
      <c r="C1240">
        <v>1944</v>
      </c>
      <c r="D1240" t="s">
        <v>208</v>
      </c>
      <c r="E1240" s="5">
        <v>1</v>
      </c>
      <c r="F1240" s="9" t="s">
        <v>1571</v>
      </c>
    </row>
    <row r="1241" spans="1:6" x14ac:dyDescent="0.25">
      <c r="A1241">
        <v>1944</v>
      </c>
      <c r="B1241" t="s">
        <v>208</v>
      </c>
      <c r="C1241">
        <v>4221</v>
      </c>
      <c r="D1241" t="s">
        <v>1363</v>
      </c>
      <c r="E1241" s="5">
        <v>77</v>
      </c>
      <c r="F1241" s="5">
        <v>59</v>
      </c>
    </row>
    <row r="1242" spans="1:6" x14ac:dyDescent="0.25">
      <c r="A1242">
        <v>1944</v>
      </c>
      <c r="B1242" t="s">
        <v>208</v>
      </c>
      <c r="C1242">
        <v>160</v>
      </c>
      <c r="D1242" t="s">
        <v>1364</v>
      </c>
      <c r="E1242" s="5">
        <v>127</v>
      </c>
      <c r="F1242" s="5">
        <v>133</v>
      </c>
    </row>
    <row r="1243" spans="1:6" x14ac:dyDescent="0.25">
      <c r="A1243">
        <v>2103</v>
      </c>
      <c r="B1243" t="s">
        <v>209</v>
      </c>
      <c r="C1243">
        <v>676</v>
      </c>
      <c r="D1243" t="s">
        <v>1365</v>
      </c>
      <c r="E1243" s="5">
        <v>275</v>
      </c>
      <c r="F1243" s="5">
        <v>260</v>
      </c>
    </row>
    <row r="1244" spans="1:6" x14ac:dyDescent="0.25">
      <c r="A1244">
        <v>2103</v>
      </c>
      <c r="B1244" t="s">
        <v>209</v>
      </c>
      <c r="C1244">
        <v>2994</v>
      </c>
      <c r="D1244" t="s">
        <v>1366</v>
      </c>
      <c r="E1244" s="5">
        <v>37</v>
      </c>
      <c r="F1244" s="9">
        <v>37</v>
      </c>
    </row>
    <row r="1245" spans="1:6" x14ac:dyDescent="0.25">
      <c r="A1245">
        <v>2103</v>
      </c>
      <c r="B1245" t="s">
        <v>209</v>
      </c>
      <c r="C1245">
        <v>678</v>
      </c>
      <c r="D1245" t="s">
        <v>1368</v>
      </c>
      <c r="E1245" s="5">
        <v>226</v>
      </c>
      <c r="F1245" s="5">
        <v>230</v>
      </c>
    </row>
    <row r="1246" spans="1:6" x14ac:dyDescent="0.25">
      <c r="A1246">
        <v>2103</v>
      </c>
      <c r="B1246" t="s">
        <v>209</v>
      </c>
      <c r="C1246">
        <v>677</v>
      </c>
      <c r="D1246" t="s">
        <v>1369</v>
      </c>
      <c r="E1246" s="5">
        <v>139</v>
      </c>
      <c r="F1246" s="5">
        <v>152</v>
      </c>
    </row>
    <row r="1247" spans="1:6" x14ac:dyDescent="0.25">
      <c r="A1247">
        <v>2103</v>
      </c>
      <c r="B1247" t="s">
        <v>209</v>
      </c>
      <c r="C1247">
        <v>5457</v>
      </c>
      <c r="D1247" t="s">
        <v>1370</v>
      </c>
      <c r="E1247" s="5">
        <v>2159</v>
      </c>
      <c r="F1247" s="5">
        <v>1214</v>
      </c>
    </row>
    <row r="1248" spans="1:6" x14ac:dyDescent="0.25">
      <c r="A1248">
        <v>1935</v>
      </c>
      <c r="B1248" t="s">
        <v>210</v>
      </c>
      <c r="C1248">
        <v>152</v>
      </c>
      <c r="D1248" t="s">
        <v>1371</v>
      </c>
      <c r="E1248" s="9">
        <v>637</v>
      </c>
      <c r="F1248" s="5">
        <v>584</v>
      </c>
    </row>
    <row r="1249" spans="1:6" x14ac:dyDescent="0.25">
      <c r="A1249">
        <v>1935</v>
      </c>
      <c r="B1249" t="s">
        <v>210</v>
      </c>
      <c r="C1249">
        <v>154</v>
      </c>
      <c r="D1249" t="s">
        <v>1372</v>
      </c>
      <c r="E1249" s="5">
        <v>469</v>
      </c>
      <c r="F1249" s="5">
        <v>478</v>
      </c>
    </row>
    <row r="1250" spans="1:6" x14ac:dyDescent="0.25">
      <c r="A1250">
        <v>1935</v>
      </c>
      <c r="B1250" t="s">
        <v>210</v>
      </c>
      <c r="C1250">
        <v>150</v>
      </c>
      <c r="D1250" t="s">
        <v>1373</v>
      </c>
      <c r="E1250" s="5">
        <v>360</v>
      </c>
      <c r="F1250" s="5">
        <v>385</v>
      </c>
    </row>
    <row r="1251" spans="1:6" x14ac:dyDescent="0.25">
      <c r="A1251">
        <v>1935</v>
      </c>
      <c r="B1251" t="s">
        <v>210</v>
      </c>
      <c r="C1251">
        <v>1935</v>
      </c>
      <c r="D1251" t="s">
        <v>210</v>
      </c>
      <c r="E1251" s="5">
        <v>4</v>
      </c>
      <c r="F1251" s="5" t="s">
        <v>1571</v>
      </c>
    </row>
    <row r="1252" spans="1:6" x14ac:dyDescent="0.25">
      <c r="A1252">
        <v>1935</v>
      </c>
      <c r="B1252" t="s">
        <v>210</v>
      </c>
      <c r="C1252">
        <v>5385</v>
      </c>
      <c r="D1252" t="s">
        <v>1374</v>
      </c>
      <c r="E1252" s="5">
        <v>43</v>
      </c>
      <c r="F1252" s="5">
        <v>48</v>
      </c>
    </row>
    <row r="1253" spans="1:6" x14ac:dyDescent="0.25">
      <c r="A1253">
        <v>2257</v>
      </c>
      <c r="B1253" t="s">
        <v>211</v>
      </c>
      <c r="C1253">
        <v>1235</v>
      </c>
      <c r="D1253" t="s">
        <v>1375</v>
      </c>
      <c r="E1253" s="5">
        <v>455</v>
      </c>
      <c r="F1253" s="5">
        <v>460</v>
      </c>
    </row>
    <row r="1254" spans="1:6" x14ac:dyDescent="0.25">
      <c r="A1254">
        <v>2257</v>
      </c>
      <c r="B1254" t="s">
        <v>211</v>
      </c>
      <c r="C1254">
        <v>4833</v>
      </c>
      <c r="D1254" t="s">
        <v>1376</v>
      </c>
      <c r="E1254" s="5">
        <v>189</v>
      </c>
      <c r="F1254" s="5">
        <v>145</v>
      </c>
    </row>
    <row r="1255" spans="1:6" x14ac:dyDescent="0.25">
      <c r="A1255">
        <v>2257</v>
      </c>
      <c r="B1255" t="s">
        <v>211</v>
      </c>
      <c r="C1255">
        <v>1237</v>
      </c>
      <c r="D1255" t="s">
        <v>1377</v>
      </c>
      <c r="E1255" s="5">
        <v>202</v>
      </c>
      <c r="F1255" s="5">
        <v>223</v>
      </c>
    </row>
    <row r="1256" spans="1:6" x14ac:dyDescent="0.25">
      <c r="A1256">
        <v>2257</v>
      </c>
      <c r="B1256" t="s">
        <v>211</v>
      </c>
      <c r="C1256">
        <v>2728</v>
      </c>
      <c r="D1256" t="s">
        <v>1378</v>
      </c>
      <c r="E1256" s="5">
        <v>71</v>
      </c>
      <c r="F1256" s="5">
        <v>54</v>
      </c>
    </row>
    <row r="1257" spans="1:6" x14ac:dyDescent="0.25">
      <c r="A1257">
        <v>2195</v>
      </c>
      <c r="B1257" t="s">
        <v>213</v>
      </c>
      <c r="C1257">
        <v>1010</v>
      </c>
      <c r="D1257" t="s">
        <v>1379</v>
      </c>
      <c r="E1257" s="5">
        <v>230</v>
      </c>
      <c r="F1257" s="9">
        <v>248</v>
      </c>
    </row>
    <row r="1258" spans="1:6" x14ac:dyDescent="0.25">
      <c r="A1258">
        <v>2244</v>
      </c>
      <c r="B1258" t="s">
        <v>214</v>
      </c>
      <c r="C1258">
        <v>1334</v>
      </c>
      <c r="D1258" t="s">
        <v>1380</v>
      </c>
      <c r="E1258" s="5">
        <v>355</v>
      </c>
      <c r="F1258" s="5">
        <v>335</v>
      </c>
    </row>
    <row r="1259" spans="1:6" x14ac:dyDescent="0.25">
      <c r="A1259">
        <v>2244</v>
      </c>
      <c r="B1259" t="s">
        <v>214</v>
      </c>
      <c r="C1259">
        <v>1191</v>
      </c>
      <c r="D1259" t="s">
        <v>1381</v>
      </c>
      <c r="E1259" s="5">
        <v>422</v>
      </c>
      <c r="F1259" s="5">
        <v>464</v>
      </c>
    </row>
    <row r="1260" spans="1:6" x14ac:dyDescent="0.25">
      <c r="A1260">
        <v>2244</v>
      </c>
      <c r="B1260" t="s">
        <v>214</v>
      </c>
      <c r="C1260">
        <v>3222</v>
      </c>
      <c r="D1260" t="s">
        <v>1383</v>
      </c>
      <c r="E1260" s="5">
        <v>405</v>
      </c>
      <c r="F1260" s="5">
        <v>384</v>
      </c>
    </row>
    <row r="1261" spans="1:6" x14ac:dyDescent="0.25">
      <c r="A1261">
        <v>2244</v>
      </c>
      <c r="B1261" t="s">
        <v>214</v>
      </c>
      <c r="C1261">
        <v>4730</v>
      </c>
      <c r="D1261" t="s">
        <v>1384</v>
      </c>
      <c r="E1261" s="5">
        <v>619</v>
      </c>
      <c r="F1261" s="5">
        <v>676</v>
      </c>
    </row>
    <row r="1262" spans="1:6" x14ac:dyDescent="0.25">
      <c r="A1262">
        <v>2244</v>
      </c>
      <c r="B1262" t="s">
        <v>214</v>
      </c>
      <c r="C1262">
        <v>4220</v>
      </c>
      <c r="D1262" t="s">
        <v>1385</v>
      </c>
      <c r="E1262" s="5">
        <v>212</v>
      </c>
      <c r="F1262" s="5">
        <v>198</v>
      </c>
    </row>
    <row r="1263" spans="1:6" x14ac:dyDescent="0.25">
      <c r="A1263">
        <v>2244</v>
      </c>
      <c r="B1263" t="s">
        <v>214</v>
      </c>
      <c r="C1263">
        <v>1193</v>
      </c>
      <c r="D1263" t="s">
        <v>1386</v>
      </c>
      <c r="E1263" s="5">
        <v>1619</v>
      </c>
      <c r="F1263" s="9">
        <v>1688</v>
      </c>
    </row>
    <row r="1264" spans="1:6" x14ac:dyDescent="0.25">
      <c r="A1264">
        <v>2244</v>
      </c>
      <c r="B1264" t="s">
        <v>214</v>
      </c>
      <c r="C1264">
        <v>1192</v>
      </c>
      <c r="D1264" t="s">
        <v>1387</v>
      </c>
      <c r="E1264" s="5">
        <v>1209</v>
      </c>
      <c r="F1264" s="5">
        <v>1159</v>
      </c>
    </row>
    <row r="1265" spans="1:6" x14ac:dyDescent="0.25">
      <c r="A1265">
        <v>2244</v>
      </c>
      <c r="B1265" t="s">
        <v>214</v>
      </c>
      <c r="C1265">
        <v>2244</v>
      </c>
      <c r="D1265" t="s">
        <v>214</v>
      </c>
      <c r="E1265" s="5">
        <v>1</v>
      </c>
      <c r="F1265" s="5">
        <v>4</v>
      </c>
    </row>
    <row r="1266" spans="1:6" x14ac:dyDescent="0.25">
      <c r="A1266">
        <v>2138</v>
      </c>
      <c r="B1266" t="s">
        <v>215</v>
      </c>
      <c r="C1266">
        <v>784</v>
      </c>
      <c r="D1266" t="s">
        <v>1388</v>
      </c>
      <c r="E1266" s="5">
        <v>136</v>
      </c>
      <c r="F1266" s="5">
        <v>122</v>
      </c>
    </row>
    <row r="1267" spans="1:6" x14ac:dyDescent="0.25">
      <c r="A1267">
        <v>2138</v>
      </c>
      <c r="B1267" t="s">
        <v>215</v>
      </c>
      <c r="C1267">
        <v>119</v>
      </c>
      <c r="D1267" t="s">
        <v>1389</v>
      </c>
      <c r="E1267" s="5">
        <v>252</v>
      </c>
      <c r="F1267" s="5">
        <v>282</v>
      </c>
    </row>
    <row r="1268" spans="1:6" x14ac:dyDescent="0.25">
      <c r="A1268">
        <v>2138</v>
      </c>
      <c r="B1268" t="s">
        <v>215</v>
      </c>
      <c r="C1268">
        <v>807</v>
      </c>
      <c r="D1268" t="s">
        <v>1390</v>
      </c>
      <c r="E1268" s="5">
        <v>132</v>
      </c>
      <c r="F1268" s="5">
        <v>142</v>
      </c>
    </row>
    <row r="1269" spans="1:6" x14ac:dyDescent="0.25">
      <c r="A1269">
        <v>2138</v>
      </c>
      <c r="B1269" t="s">
        <v>215</v>
      </c>
      <c r="C1269">
        <v>718</v>
      </c>
      <c r="D1269" t="s">
        <v>1391</v>
      </c>
      <c r="E1269" s="5">
        <v>72</v>
      </c>
      <c r="F1269" s="5">
        <v>77</v>
      </c>
    </row>
    <row r="1270" spans="1:6" x14ac:dyDescent="0.25">
      <c r="A1270">
        <v>2138</v>
      </c>
      <c r="B1270" t="s">
        <v>215</v>
      </c>
      <c r="C1270">
        <v>714</v>
      </c>
      <c r="D1270" t="s">
        <v>1392</v>
      </c>
      <c r="E1270" s="5">
        <v>289</v>
      </c>
      <c r="F1270" s="5">
        <v>252</v>
      </c>
    </row>
    <row r="1271" spans="1:6" x14ac:dyDescent="0.25">
      <c r="A1271">
        <v>2138</v>
      </c>
      <c r="B1271" t="s">
        <v>215</v>
      </c>
      <c r="C1271">
        <v>780</v>
      </c>
      <c r="D1271" t="s">
        <v>1393</v>
      </c>
      <c r="E1271" s="5">
        <v>60</v>
      </c>
      <c r="F1271" s="5">
        <v>65</v>
      </c>
    </row>
    <row r="1272" spans="1:6" x14ac:dyDescent="0.25">
      <c r="A1272">
        <v>2138</v>
      </c>
      <c r="B1272" t="s">
        <v>215</v>
      </c>
      <c r="C1272">
        <v>716</v>
      </c>
      <c r="D1272" t="s">
        <v>1394</v>
      </c>
      <c r="E1272" s="5">
        <v>355</v>
      </c>
      <c r="F1272" s="5">
        <v>340</v>
      </c>
    </row>
    <row r="1273" spans="1:6" x14ac:dyDescent="0.25">
      <c r="A1273">
        <v>2138</v>
      </c>
      <c r="B1273" t="s">
        <v>215</v>
      </c>
      <c r="C1273">
        <v>785</v>
      </c>
      <c r="D1273" t="s">
        <v>1395</v>
      </c>
      <c r="E1273" s="5">
        <v>141</v>
      </c>
      <c r="F1273" s="5">
        <v>145</v>
      </c>
    </row>
    <row r="1274" spans="1:6" x14ac:dyDescent="0.25">
      <c r="A1274">
        <v>2138</v>
      </c>
      <c r="B1274" t="s">
        <v>215</v>
      </c>
      <c r="C1274">
        <v>795</v>
      </c>
      <c r="D1274" t="s">
        <v>1396</v>
      </c>
      <c r="E1274" s="5">
        <v>128</v>
      </c>
      <c r="F1274" s="5">
        <v>114</v>
      </c>
    </row>
    <row r="1275" spans="1:6" x14ac:dyDescent="0.25">
      <c r="A1275">
        <v>2138</v>
      </c>
      <c r="B1275" t="s">
        <v>215</v>
      </c>
      <c r="C1275">
        <v>812</v>
      </c>
      <c r="D1275" t="s">
        <v>1397</v>
      </c>
      <c r="E1275" s="5">
        <v>1266</v>
      </c>
      <c r="F1275" s="5">
        <v>1243</v>
      </c>
    </row>
    <row r="1276" spans="1:6" x14ac:dyDescent="0.25">
      <c r="A1276">
        <v>2138</v>
      </c>
      <c r="B1276" t="s">
        <v>215</v>
      </c>
      <c r="C1276">
        <v>715</v>
      </c>
      <c r="D1276" t="s">
        <v>1398</v>
      </c>
      <c r="E1276" s="5">
        <v>485</v>
      </c>
      <c r="F1276" s="5">
        <v>445</v>
      </c>
    </row>
    <row r="1277" spans="1:6" x14ac:dyDescent="0.25">
      <c r="A1277">
        <v>2138</v>
      </c>
      <c r="B1277" t="s">
        <v>215</v>
      </c>
      <c r="C1277">
        <v>4746</v>
      </c>
      <c r="D1277" t="s">
        <v>1399</v>
      </c>
      <c r="E1277" s="5">
        <v>124</v>
      </c>
      <c r="F1277" s="5">
        <v>103</v>
      </c>
    </row>
    <row r="1278" spans="1:6" x14ac:dyDescent="0.25">
      <c r="A1278">
        <v>2138</v>
      </c>
      <c r="B1278" t="s">
        <v>215</v>
      </c>
      <c r="C1278">
        <v>777</v>
      </c>
      <c r="D1278" t="s">
        <v>1400</v>
      </c>
      <c r="E1278" s="5">
        <v>176</v>
      </c>
      <c r="F1278" s="5">
        <v>201</v>
      </c>
    </row>
    <row r="1279" spans="1:6" x14ac:dyDescent="0.25">
      <c r="A1279">
        <v>1978</v>
      </c>
      <c r="B1279" t="s">
        <v>216</v>
      </c>
      <c r="C1279">
        <v>264</v>
      </c>
      <c r="D1279" t="s">
        <v>1401</v>
      </c>
      <c r="E1279" s="5">
        <v>323</v>
      </c>
      <c r="F1279" s="5">
        <v>358</v>
      </c>
    </row>
    <row r="1280" spans="1:6" x14ac:dyDescent="0.25">
      <c r="A1280">
        <v>1978</v>
      </c>
      <c r="B1280" t="s">
        <v>216</v>
      </c>
      <c r="C1280">
        <v>1294</v>
      </c>
      <c r="D1280" t="s">
        <v>1402</v>
      </c>
      <c r="E1280" s="5">
        <v>394</v>
      </c>
      <c r="F1280" s="5">
        <v>390</v>
      </c>
    </row>
    <row r="1281" spans="1:6" x14ac:dyDescent="0.25">
      <c r="A1281">
        <v>1978</v>
      </c>
      <c r="B1281" t="s">
        <v>216</v>
      </c>
      <c r="C1281">
        <v>1293</v>
      </c>
      <c r="D1281" t="s">
        <v>1403</v>
      </c>
      <c r="E1281" s="5">
        <v>359</v>
      </c>
      <c r="F1281" s="5">
        <v>343</v>
      </c>
    </row>
    <row r="1282" spans="1:6" x14ac:dyDescent="0.25">
      <c r="A1282">
        <v>2096</v>
      </c>
      <c r="B1282" t="s">
        <v>217</v>
      </c>
      <c r="C1282">
        <v>609</v>
      </c>
      <c r="D1282" t="s">
        <v>1404</v>
      </c>
      <c r="E1282" s="5">
        <v>502</v>
      </c>
      <c r="F1282" s="5">
        <v>488</v>
      </c>
    </row>
    <row r="1283" spans="1:6" x14ac:dyDescent="0.25">
      <c r="A1283">
        <v>2096</v>
      </c>
      <c r="B1283" t="s">
        <v>217</v>
      </c>
      <c r="C1283">
        <v>610</v>
      </c>
      <c r="D1283" t="s">
        <v>1405</v>
      </c>
      <c r="E1283" s="5">
        <v>393</v>
      </c>
      <c r="F1283" s="5">
        <v>409</v>
      </c>
    </row>
    <row r="1284" spans="1:6" x14ac:dyDescent="0.25">
      <c r="A1284">
        <v>2096</v>
      </c>
      <c r="B1284" t="s">
        <v>217</v>
      </c>
      <c r="C1284">
        <v>608</v>
      </c>
      <c r="D1284" t="s">
        <v>1406</v>
      </c>
      <c r="E1284" s="5">
        <v>327</v>
      </c>
      <c r="F1284" s="5">
        <v>299</v>
      </c>
    </row>
    <row r="1285" spans="1:6" x14ac:dyDescent="0.25">
      <c r="A1285">
        <v>2022</v>
      </c>
      <c r="B1285" t="s">
        <v>218</v>
      </c>
      <c r="C1285">
        <v>357</v>
      </c>
      <c r="D1285" t="s">
        <v>1407</v>
      </c>
      <c r="E1285" s="5">
        <v>16</v>
      </c>
      <c r="F1285" s="5">
        <v>10</v>
      </c>
    </row>
    <row r="1286" spans="1:6" x14ac:dyDescent="0.25">
      <c r="A1286">
        <v>2087</v>
      </c>
      <c r="B1286" t="s">
        <v>219</v>
      </c>
      <c r="C1286">
        <v>4555</v>
      </c>
      <c r="D1286" t="s">
        <v>1408</v>
      </c>
      <c r="E1286" s="5">
        <v>292</v>
      </c>
      <c r="F1286" s="5">
        <v>329</v>
      </c>
    </row>
    <row r="1287" spans="1:6" x14ac:dyDescent="0.25">
      <c r="A1287">
        <v>2087</v>
      </c>
      <c r="B1287" t="s">
        <v>219</v>
      </c>
      <c r="C1287">
        <v>1791</v>
      </c>
      <c r="D1287" t="s">
        <v>1409</v>
      </c>
      <c r="E1287" s="5">
        <v>64</v>
      </c>
      <c r="F1287" s="9">
        <v>81</v>
      </c>
    </row>
    <row r="1288" spans="1:6" x14ac:dyDescent="0.25">
      <c r="A1288">
        <v>2087</v>
      </c>
      <c r="B1288" t="s">
        <v>219</v>
      </c>
      <c r="C1288">
        <v>573</v>
      </c>
      <c r="D1288" t="s">
        <v>1410</v>
      </c>
      <c r="E1288" s="5">
        <v>436</v>
      </c>
      <c r="F1288" s="5">
        <v>404</v>
      </c>
    </row>
    <row r="1289" spans="1:6" x14ac:dyDescent="0.25">
      <c r="A1289">
        <v>2087</v>
      </c>
      <c r="B1289" t="s">
        <v>219</v>
      </c>
      <c r="C1289">
        <v>2418</v>
      </c>
      <c r="D1289" t="s">
        <v>1411</v>
      </c>
      <c r="E1289" s="5">
        <v>6</v>
      </c>
      <c r="F1289" s="5" t="s">
        <v>1571</v>
      </c>
    </row>
    <row r="1290" spans="1:6" x14ac:dyDescent="0.25">
      <c r="A1290">
        <v>2087</v>
      </c>
      <c r="B1290" t="s">
        <v>219</v>
      </c>
      <c r="C1290">
        <v>4395</v>
      </c>
      <c r="D1290" t="s">
        <v>1412</v>
      </c>
      <c r="E1290" s="5">
        <v>47</v>
      </c>
      <c r="F1290" s="5">
        <v>61</v>
      </c>
    </row>
    <row r="1291" spans="1:6" x14ac:dyDescent="0.25">
      <c r="A1291">
        <v>2087</v>
      </c>
      <c r="B1291" t="s">
        <v>219</v>
      </c>
      <c r="C1291">
        <v>580</v>
      </c>
      <c r="D1291" t="s">
        <v>1413</v>
      </c>
      <c r="E1291" s="5">
        <v>756</v>
      </c>
      <c r="F1291" s="5">
        <v>715</v>
      </c>
    </row>
    <row r="1292" spans="1:6" x14ac:dyDescent="0.25">
      <c r="A1292">
        <v>2087</v>
      </c>
      <c r="B1292" t="s">
        <v>219</v>
      </c>
      <c r="C1292">
        <v>574</v>
      </c>
      <c r="D1292" t="s">
        <v>1414</v>
      </c>
      <c r="E1292" s="5">
        <v>65</v>
      </c>
      <c r="F1292" s="5">
        <v>81</v>
      </c>
    </row>
    <row r="1293" spans="1:6" x14ac:dyDescent="0.25">
      <c r="A1293">
        <v>2087</v>
      </c>
      <c r="B1293" t="s">
        <v>219</v>
      </c>
      <c r="C1293">
        <v>576</v>
      </c>
      <c r="D1293" t="s">
        <v>1415</v>
      </c>
      <c r="E1293" s="5">
        <v>435</v>
      </c>
      <c r="F1293" s="5">
        <v>453</v>
      </c>
    </row>
    <row r="1294" spans="1:6" x14ac:dyDescent="0.25">
      <c r="A1294">
        <v>2087</v>
      </c>
      <c r="B1294" t="s">
        <v>219</v>
      </c>
      <c r="C1294">
        <v>579</v>
      </c>
      <c r="D1294" t="s">
        <v>1047</v>
      </c>
      <c r="E1294" s="5">
        <v>495</v>
      </c>
      <c r="F1294" s="5">
        <v>446</v>
      </c>
    </row>
    <row r="1295" spans="1:6" x14ac:dyDescent="0.25">
      <c r="A1295">
        <v>2087</v>
      </c>
      <c r="B1295" t="s">
        <v>219</v>
      </c>
      <c r="C1295">
        <v>578</v>
      </c>
      <c r="D1295" t="s">
        <v>1416</v>
      </c>
      <c r="E1295" s="5">
        <v>90</v>
      </c>
      <c r="F1295" s="5">
        <v>85</v>
      </c>
    </row>
    <row r="1296" spans="1:6" x14ac:dyDescent="0.25">
      <c r="A1296">
        <v>2087</v>
      </c>
      <c r="B1296" t="s">
        <v>219</v>
      </c>
      <c r="C1296">
        <v>5676</v>
      </c>
      <c r="D1296" t="s">
        <v>4647</v>
      </c>
      <c r="E1296" s="5" t="s">
        <v>4682</v>
      </c>
      <c r="F1296" s="5">
        <v>142</v>
      </c>
    </row>
    <row r="1297" spans="1:6" x14ac:dyDescent="0.25">
      <c r="A1297">
        <v>1994</v>
      </c>
      <c r="B1297" t="s">
        <v>220</v>
      </c>
      <c r="C1297">
        <v>289</v>
      </c>
      <c r="D1297" t="s">
        <v>1417</v>
      </c>
      <c r="E1297" s="5">
        <v>152</v>
      </c>
      <c r="F1297" s="5">
        <v>158</v>
      </c>
    </row>
    <row r="1298" spans="1:6" x14ac:dyDescent="0.25">
      <c r="A1298">
        <v>1994</v>
      </c>
      <c r="B1298" t="s">
        <v>220</v>
      </c>
      <c r="C1298">
        <v>291</v>
      </c>
      <c r="D1298" t="s">
        <v>1418</v>
      </c>
      <c r="E1298" s="5">
        <v>308</v>
      </c>
      <c r="F1298" s="5">
        <v>280</v>
      </c>
    </row>
    <row r="1299" spans="1:6" x14ac:dyDescent="0.25">
      <c r="A1299">
        <v>1994</v>
      </c>
      <c r="B1299" t="s">
        <v>220</v>
      </c>
      <c r="C1299">
        <v>290</v>
      </c>
      <c r="D1299" t="s">
        <v>1419</v>
      </c>
      <c r="E1299" s="5">
        <v>259</v>
      </c>
      <c r="F1299" s="5">
        <v>281</v>
      </c>
    </row>
    <row r="1300" spans="1:6" x14ac:dyDescent="0.25">
      <c r="A1300">
        <v>1994</v>
      </c>
      <c r="B1300" t="s">
        <v>220</v>
      </c>
      <c r="C1300">
        <v>293</v>
      </c>
      <c r="D1300" t="s">
        <v>1420</v>
      </c>
      <c r="E1300" s="9">
        <v>390</v>
      </c>
      <c r="F1300" s="5">
        <v>398</v>
      </c>
    </row>
    <row r="1301" spans="1:6" x14ac:dyDescent="0.25">
      <c r="A1301">
        <v>1994</v>
      </c>
      <c r="B1301" t="s">
        <v>220</v>
      </c>
      <c r="C1301">
        <v>5669</v>
      </c>
      <c r="D1301" t="s">
        <v>4648</v>
      </c>
      <c r="E1301" s="5" t="s">
        <v>4682</v>
      </c>
      <c r="F1301" s="5">
        <v>54</v>
      </c>
    </row>
    <row r="1302" spans="1:6" x14ac:dyDescent="0.25">
      <c r="A1302">
        <v>1994</v>
      </c>
      <c r="B1302" t="s">
        <v>220</v>
      </c>
      <c r="C1302">
        <v>292</v>
      </c>
      <c r="D1302" t="s">
        <v>1421</v>
      </c>
      <c r="E1302" s="5">
        <v>273</v>
      </c>
      <c r="F1302" s="5">
        <v>256</v>
      </c>
    </row>
    <row r="1303" spans="1:6" x14ac:dyDescent="0.25">
      <c r="A1303">
        <v>1994</v>
      </c>
      <c r="B1303" t="s">
        <v>220</v>
      </c>
      <c r="C1303">
        <v>5200</v>
      </c>
      <c r="D1303" t="s">
        <v>463</v>
      </c>
      <c r="E1303" s="5">
        <v>1</v>
      </c>
      <c r="F1303" s="5">
        <v>1</v>
      </c>
    </row>
    <row r="1304" spans="1:6" x14ac:dyDescent="0.25">
      <c r="A1304">
        <v>2225</v>
      </c>
      <c r="B1304" t="s">
        <v>221</v>
      </c>
      <c r="C1304">
        <v>1108</v>
      </c>
      <c r="D1304" t="s">
        <v>1422</v>
      </c>
      <c r="E1304" s="5">
        <v>119</v>
      </c>
      <c r="F1304" s="5">
        <v>110</v>
      </c>
    </row>
    <row r="1305" spans="1:6" x14ac:dyDescent="0.25">
      <c r="A1305">
        <v>2225</v>
      </c>
      <c r="B1305" t="s">
        <v>221</v>
      </c>
      <c r="C1305">
        <v>1109</v>
      </c>
      <c r="D1305" t="s">
        <v>1423</v>
      </c>
      <c r="E1305" s="5">
        <v>118</v>
      </c>
      <c r="F1305" s="5">
        <v>115</v>
      </c>
    </row>
    <row r="1306" spans="1:6" x14ac:dyDescent="0.25">
      <c r="A1306">
        <v>2025</v>
      </c>
      <c r="B1306" t="s">
        <v>222</v>
      </c>
      <c r="C1306">
        <v>2434</v>
      </c>
      <c r="D1306" t="s">
        <v>1424</v>
      </c>
      <c r="E1306" s="9">
        <v>11</v>
      </c>
      <c r="F1306" s="5">
        <v>5</v>
      </c>
    </row>
    <row r="1307" spans="1:6" x14ac:dyDescent="0.25">
      <c r="A1307">
        <v>2025</v>
      </c>
      <c r="B1307" t="s">
        <v>222</v>
      </c>
      <c r="C1307">
        <v>1275</v>
      </c>
      <c r="D1307" t="s">
        <v>1425</v>
      </c>
      <c r="E1307" s="5">
        <v>16</v>
      </c>
      <c r="F1307" s="5">
        <v>6</v>
      </c>
    </row>
    <row r="1308" spans="1:6" x14ac:dyDescent="0.25">
      <c r="A1308">
        <v>2025</v>
      </c>
      <c r="B1308" t="s">
        <v>222</v>
      </c>
      <c r="C1308">
        <v>3653</v>
      </c>
      <c r="D1308" t="s">
        <v>1426</v>
      </c>
      <c r="E1308" s="5">
        <v>9</v>
      </c>
      <c r="F1308" s="5">
        <v>8</v>
      </c>
    </row>
    <row r="1309" spans="1:6" x14ac:dyDescent="0.25">
      <c r="A1309">
        <v>2025</v>
      </c>
      <c r="B1309" t="s">
        <v>222</v>
      </c>
      <c r="C1309">
        <v>3150</v>
      </c>
      <c r="D1309" t="s">
        <v>1427</v>
      </c>
      <c r="E1309" s="5">
        <v>4</v>
      </c>
      <c r="F1309" s="5" t="s">
        <v>1</v>
      </c>
    </row>
    <row r="1310" spans="1:6" x14ac:dyDescent="0.25">
      <c r="A1310">
        <v>2025</v>
      </c>
      <c r="B1310" t="s">
        <v>222</v>
      </c>
      <c r="C1310">
        <v>1782</v>
      </c>
      <c r="D1310" t="s">
        <v>1428</v>
      </c>
      <c r="E1310" s="5">
        <v>4</v>
      </c>
      <c r="F1310" s="5" t="s">
        <v>1</v>
      </c>
    </row>
    <row r="1311" spans="1:6" x14ac:dyDescent="0.25">
      <c r="A1311">
        <v>2025</v>
      </c>
      <c r="B1311" t="s">
        <v>222</v>
      </c>
      <c r="C1311">
        <v>2025</v>
      </c>
      <c r="D1311" t="s">
        <v>222</v>
      </c>
      <c r="E1311" s="5">
        <v>34</v>
      </c>
      <c r="F1311" s="5">
        <v>40</v>
      </c>
    </row>
    <row r="1312" spans="1:6" x14ac:dyDescent="0.25">
      <c r="A1312">
        <v>2247</v>
      </c>
      <c r="B1312" t="s">
        <v>223</v>
      </c>
      <c r="C1312">
        <v>3403</v>
      </c>
      <c r="D1312" t="s">
        <v>1429</v>
      </c>
      <c r="E1312" s="5">
        <v>49</v>
      </c>
      <c r="F1312" s="5">
        <v>67</v>
      </c>
    </row>
    <row r="1313" spans="1:6" x14ac:dyDescent="0.25">
      <c r="A1313">
        <v>2083</v>
      </c>
      <c r="B1313" t="s">
        <v>224</v>
      </c>
      <c r="C1313">
        <v>4440</v>
      </c>
      <c r="D1313" t="s">
        <v>1430</v>
      </c>
      <c r="E1313" s="5">
        <v>201</v>
      </c>
      <c r="F1313" s="5">
        <v>186</v>
      </c>
    </row>
    <row r="1314" spans="1:6" x14ac:dyDescent="0.25">
      <c r="A1314">
        <v>2083</v>
      </c>
      <c r="B1314" t="s">
        <v>224</v>
      </c>
      <c r="C1314">
        <v>1353</v>
      </c>
      <c r="D1314" t="s">
        <v>1431</v>
      </c>
      <c r="E1314" s="5">
        <v>549</v>
      </c>
      <c r="F1314" s="5">
        <v>532</v>
      </c>
    </row>
    <row r="1315" spans="1:6" x14ac:dyDescent="0.25">
      <c r="A1315">
        <v>2083</v>
      </c>
      <c r="B1315" t="s">
        <v>224</v>
      </c>
      <c r="C1315">
        <v>4717</v>
      </c>
      <c r="D1315" t="s">
        <v>391</v>
      </c>
      <c r="E1315" s="5">
        <v>17</v>
      </c>
      <c r="F1315" s="5">
        <v>18</v>
      </c>
    </row>
    <row r="1316" spans="1:6" x14ac:dyDescent="0.25">
      <c r="A1316">
        <v>2083</v>
      </c>
      <c r="B1316" t="s">
        <v>224</v>
      </c>
      <c r="C1316">
        <v>542</v>
      </c>
      <c r="D1316" t="s">
        <v>1432</v>
      </c>
      <c r="E1316" s="5">
        <v>450</v>
      </c>
      <c r="F1316" s="5">
        <v>443</v>
      </c>
    </row>
    <row r="1317" spans="1:6" x14ac:dyDescent="0.25">
      <c r="A1317">
        <v>2083</v>
      </c>
      <c r="B1317" t="s">
        <v>224</v>
      </c>
      <c r="C1317">
        <v>544</v>
      </c>
      <c r="D1317" t="s">
        <v>1365</v>
      </c>
      <c r="E1317" s="5">
        <v>236</v>
      </c>
      <c r="F1317" s="5">
        <v>313</v>
      </c>
    </row>
    <row r="1318" spans="1:6" x14ac:dyDescent="0.25">
      <c r="A1318">
        <v>2083</v>
      </c>
      <c r="B1318" t="s">
        <v>224</v>
      </c>
      <c r="C1318">
        <v>545</v>
      </c>
      <c r="D1318" t="s">
        <v>1433</v>
      </c>
      <c r="E1318" s="5">
        <v>240</v>
      </c>
      <c r="F1318" s="5">
        <v>311</v>
      </c>
    </row>
    <row r="1319" spans="1:6" x14ac:dyDescent="0.25">
      <c r="A1319">
        <v>2083</v>
      </c>
      <c r="B1319" t="s">
        <v>224</v>
      </c>
      <c r="C1319">
        <v>546</v>
      </c>
      <c r="D1319" t="s">
        <v>1434</v>
      </c>
      <c r="E1319" s="5">
        <v>263</v>
      </c>
      <c r="F1319" s="5">
        <v>317</v>
      </c>
    </row>
    <row r="1320" spans="1:6" x14ac:dyDescent="0.25">
      <c r="A1320">
        <v>2083</v>
      </c>
      <c r="B1320" t="s">
        <v>224</v>
      </c>
      <c r="C1320">
        <v>1354</v>
      </c>
      <c r="D1320" t="s">
        <v>1435</v>
      </c>
      <c r="E1320" s="5">
        <v>62</v>
      </c>
      <c r="F1320" s="5">
        <v>41</v>
      </c>
    </row>
    <row r="1321" spans="1:6" x14ac:dyDescent="0.25">
      <c r="A1321">
        <v>2083</v>
      </c>
      <c r="B1321" t="s">
        <v>224</v>
      </c>
      <c r="C1321">
        <v>548</v>
      </c>
      <c r="D1321" t="s">
        <v>1436</v>
      </c>
      <c r="E1321" s="5">
        <v>272</v>
      </c>
      <c r="F1321" s="5">
        <v>345</v>
      </c>
    </row>
    <row r="1322" spans="1:6" x14ac:dyDescent="0.25">
      <c r="A1322">
        <v>2083</v>
      </c>
      <c r="B1322" t="s">
        <v>224</v>
      </c>
      <c r="C1322">
        <v>549</v>
      </c>
      <c r="D1322" t="s">
        <v>1437</v>
      </c>
      <c r="E1322" s="5">
        <v>624</v>
      </c>
      <c r="F1322" s="5">
        <v>605</v>
      </c>
    </row>
    <row r="1323" spans="1:6" x14ac:dyDescent="0.25">
      <c r="A1323">
        <v>2083</v>
      </c>
      <c r="B1323" t="s">
        <v>224</v>
      </c>
      <c r="C1323">
        <v>1792</v>
      </c>
      <c r="D1323" t="s">
        <v>396</v>
      </c>
      <c r="E1323" s="5">
        <v>21</v>
      </c>
      <c r="F1323" s="5">
        <v>21</v>
      </c>
    </row>
    <row r="1324" spans="1:6" x14ac:dyDescent="0.25">
      <c r="A1324">
        <v>2083</v>
      </c>
      <c r="B1324" t="s">
        <v>224</v>
      </c>
      <c r="C1324">
        <v>3545</v>
      </c>
      <c r="D1324" t="s">
        <v>398</v>
      </c>
      <c r="E1324" s="5">
        <v>3</v>
      </c>
      <c r="F1324" s="5">
        <v>2</v>
      </c>
    </row>
    <row r="1325" spans="1:6" x14ac:dyDescent="0.25">
      <c r="A1325">
        <v>2083</v>
      </c>
      <c r="B1325" t="s">
        <v>224</v>
      </c>
      <c r="C1325">
        <v>1532</v>
      </c>
      <c r="D1325" t="s">
        <v>399</v>
      </c>
      <c r="E1325" s="5">
        <v>1</v>
      </c>
      <c r="F1325" s="5" t="s">
        <v>1571</v>
      </c>
    </row>
    <row r="1326" spans="1:6" x14ac:dyDescent="0.25">
      <c r="A1326">
        <v>2083</v>
      </c>
      <c r="B1326" t="s">
        <v>224</v>
      </c>
      <c r="C1326">
        <v>550</v>
      </c>
      <c r="D1326" t="s">
        <v>1438</v>
      </c>
      <c r="E1326" s="5">
        <v>218</v>
      </c>
      <c r="F1326" s="5">
        <v>247</v>
      </c>
    </row>
    <row r="1327" spans="1:6" x14ac:dyDescent="0.25">
      <c r="A1327">
        <v>2083</v>
      </c>
      <c r="B1327" t="s">
        <v>224</v>
      </c>
      <c r="C1327">
        <v>554</v>
      </c>
      <c r="D1327" t="s">
        <v>1439</v>
      </c>
      <c r="E1327" s="5">
        <v>353</v>
      </c>
      <c r="F1327" s="5">
        <v>407</v>
      </c>
    </row>
    <row r="1328" spans="1:6" x14ac:dyDescent="0.25">
      <c r="A1328">
        <v>2083</v>
      </c>
      <c r="B1328" t="s">
        <v>224</v>
      </c>
      <c r="C1328">
        <v>553</v>
      </c>
      <c r="D1328" t="s">
        <v>1440</v>
      </c>
      <c r="E1328" s="5">
        <v>264</v>
      </c>
      <c r="F1328" s="5">
        <v>333</v>
      </c>
    </row>
    <row r="1329" spans="1:6" x14ac:dyDescent="0.25">
      <c r="A1329">
        <v>2083</v>
      </c>
      <c r="B1329" t="s">
        <v>224</v>
      </c>
      <c r="C1329">
        <v>1352</v>
      </c>
      <c r="D1329" t="s">
        <v>1441</v>
      </c>
      <c r="E1329" s="5">
        <v>313</v>
      </c>
      <c r="F1329" s="5">
        <v>385</v>
      </c>
    </row>
    <row r="1330" spans="1:6" x14ac:dyDescent="0.25">
      <c r="A1330">
        <v>2083</v>
      </c>
      <c r="B1330" t="s">
        <v>224</v>
      </c>
      <c r="C1330">
        <v>1789</v>
      </c>
      <c r="D1330" t="s">
        <v>403</v>
      </c>
      <c r="E1330" s="5">
        <v>15</v>
      </c>
      <c r="F1330" s="5">
        <v>13</v>
      </c>
    </row>
    <row r="1331" spans="1:6" x14ac:dyDescent="0.25">
      <c r="A1331">
        <v>2083</v>
      </c>
      <c r="B1331" t="s">
        <v>224</v>
      </c>
      <c r="C1331">
        <v>560</v>
      </c>
      <c r="D1331" t="s">
        <v>1442</v>
      </c>
      <c r="E1331" s="5">
        <v>1343</v>
      </c>
      <c r="F1331" s="5">
        <v>1371</v>
      </c>
    </row>
    <row r="1332" spans="1:6" x14ac:dyDescent="0.25">
      <c r="A1332">
        <v>2083</v>
      </c>
      <c r="B1332" t="s">
        <v>224</v>
      </c>
      <c r="C1332">
        <v>2083</v>
      </c>
      <c r="D1332" t="s">
        <v>224</v>
      </c>
      <c r="E1332" s="5">
        <v>1301</v>
      </c>
      <c r="F1332" s="5">
        <v>597</v>
      </c>
    </row>
    <row r="1333" spans="1:6" x14ac:dyDescent="0.25">
      <c r="A1333">
        <v>2083</v>
      </c>
      <c r="B1333" t="s">
        <v>224</v>
      </c>
      <c r="C1333">
        <v>1252</v>
      </c>
      <c r="D1333" t="s">
        <v>1443</v>
      </c>
      <c r="E1333" s="5">
        <v>36</v>
      </c>
      <c r="F1333" s="5">
        <v>31</v>
      </c>
    </row>
    <row r="1334" spans="1:6" x14ac:dyDescent="0.25">
      <c r="A1334">
        <v>2083</v>
      </c>
      <c r="B1334" t="s">
        <v>224</v>
      </c>
      <c r="C1334">
        <v>556</v>
      </c>
      <c r="D1334" t="s">
        <v>1444</v>
      </c>
      <c r="E1334" s="5">
        <v>318</v>
      </c>
      <c r="F1334" s="5">
        <v>407</v>
      </c>
    </row>
    <row r="1335" spans="1:6" x14ac:dyDescent="0.25">
      <c r="A1335">
        <v>2083</v>
      </c>
      <c r="B1335" t="s">
        <v>224</v>
      </c>
      <c r="C1335">
        <v>561</v>
      </c>
      <c r="D1335" t="s">
        <v>1445</v>
      </c>
      <c r="E1335" s="5">
        <v>1244</v>
      </c>
      <c r="F1335" s="5">
        <v>1300</v>
      </c>
    </row>
    <row r="1336" spans="1:6" x14ac:dyDescent="0.25">
      <c r="A1336">
        <v>2083</v>
      </c>
      <c r="B1336" t="s">
        <v>224</v>
      </c>
      <c r="C1336">
        <v>557</v>
      </c>
      <c r="D1336" t="s">
        <v>1446</v>
      </c>
      <c r="E1336" s="5">
        <v>505</v>
      </c>
      <c r="F1336" s="9">
        <v>537</v>
      </c>
    </row>
    <row r="1337" spans="1:6" x14ac:dyDescent="0.25">
      <c r="A1337">
        <v>2083</v>
      </c>
      <c r="B1337" t="s">
        <v>224</v>
      </c>
      <c r="C1337">
        <v>5059</v>
      </c>
      <c r="D1337" t="s">
        <v>1447</v>
      </c>
      <c r="E1337" s="5">
        <v>352</v>
      </c>
      <c r="F1337" s="5">
        <v>390</v>
      </c>
    </row>
    <row r="1338" spans="1:6" x14ac:dyDescent="0.25">
      <c r="A1338">
        <v>2083</v>
      </c>
      <c r="B1338" t="s">
        <v>224</v>
      </c>
      <c r="C1338">
        <v>558</v>
      </c>
      <c r="D1338" t="s">
        <v>1448</v>
      </c>
      <c r="E1338" s="5">
        <v>112</v>
      </c>
      <c r="F1338" s="5">
        <v>137</v>
      </c>
    </row>
    <row r="1339" spans="1:6" x14ac:dyDescent="0.25">
      <c r="A1339">
        <v>2083</v>
      </c>
      <c r="B1339" t="s">
        <v>224</v>
      </c>
      <c r="C1339">
        <v>4058</v>
      </c>
      <c r="D1339" t="s">
        <v>1449</v>
      </c>
      <c r="E1339" s="5">
        <v>232</v>
      </c>
      <c r="F1339" s="5">
        <v>204</v>
      </c>
    </row>
    <row r="1340" spans="1:6" x14ac:dyDescent="0.25">
      <c r="A1340">
        <v>2083</v>
      </c>
      <c r="B1340" t="s">
        <v>224</v>
      </c>
      <c r="C1340">
        <v>559</v>
      </c>
      <c r="D1340" t="s">
        <v>1450</v>
      </c>
      <c r="E1340" s="5">
        <v>282</v>
      </c>
      <c r="F1340" s="5">
        <v>340</v>
      </c>
    </row>
    <row r="1341" spans="1:6" x14ac:dyDescent="0.25">
      <c r="A1341">
        <v>1948</v>
      </c>
      <c r="B1341" t="s">
        <v>225</v>
      </c>
      <c r="C1341">
        <v>179</v>
      </c>
      <c r="D1341" t="s">
        <v>1451</v>
      </c>
      <c r="E1341" s="5">
        <v>157</v>
      </c>
      <c r="F1341" s="5">
        <v>188</v>
      </c>
    </row>
    <row r="1342" spans="1:6" x14ac:dyDescent="0.25">
      <c r="A1342">
        <v>1948</v>
      </c>
      <c r="B1342" t="s">
        <v>225</v>
      </c>
      <c r="C1342">
        <v>3569</v>
      </c>
      <c r="D1342" t="s">
        <v>272</v>
      </c>
      <c r="E1342" s="5">
        <v>348</v>
      </c>
      <c r="F1342" s="5">
        <v>341</v>
      </c>
    </row>
    <row r="1343" spans="1:6" x14ac:dyDescent="0.25">
      <c r="A1343">
        <v>1948</v>
      </c>
      <c r="B1343" t="s">
        <v>225</v>
      </c>
      <c r="C1343">
        <v>182</v>
      </c>
      <c r="D1343" t="s">
        <v>1452</v>
      </c>
      <c r="E1343" s="5">
        <v>405</v>
      </c>
      <c r="F1343" s="5">
        <v>421</v>
      </c>
    </row>
    <row r="1344" spans="1:6" x14ac:dyDescent="0.25">
      <c r="A1344">
        <v>1948</v>
      </c>
      <c r="B1344" t="s">
        <v>225</v>
      </c>
      <c r="C1344">
        <v>2716</v>
      </c>
      <c r="D1344" t="s">
        <v>1453</v>
      </c>
      <c r="E1344" s="5">
        <v>64</v>
      </c>
      <c r="F1344" s="5">
        <v>52</v>
      </c>
    </row>
    <row r="1345" spans="1:6" x14ac:dyDescent="0.25">
      <c r="A1345">
        <v>1948</v>
      </c>
      <c r="B1345" t="s">
        <v>225</v>
      </c>
      <c r="C1345">
        <v>4602</v>
      </c>
      <c r="D1345" t="s">
        <v>1454</v>
      </c>
      <c r="E1345" s="5">
        <v>201</v>
      </c>
      <c r="F1345" s="5">
        <v>175</v>
      </c>
    </row>
    <row r="1346" spans="1:6" x14ac:dyDescent="0.25">
      <c r="A1346">
        <v>1948</v>
      </c>
      <c r="B1346" t="s">
        <v>225</v>
      </c>
      <c r="C1346">
        <v>185</v>
      </c>
      <c r="D1346" t="s">
        <v>1455</v>
      </c>
      <c r="E1346" s="5">
        <v>798</v>
      </c>
      <c r="F1346" s="5">
        <v>767</v>
      </c>
    </row>
    <row r="1347" spans="1:6" x14ac:dyDescent="0.25">
      <c r="A1347">
        <v>1948</v>
      </c>
      <c r="B1347" t="s">
        <v>225</v>
      </c>
      <c r="C1347">
        <v>184</v>
      </c>
      <c r="D1347" t="s">
        <v>1456</v>
      </c>
      <c r="E1347" s="5">
        <v>613</v>
      </c>
      <c r="F1347" s="5">
        <v>601</v>
      </c>
    </row>
    <row r="1348" spans="1:6" x14ac:dyDescent="0.25">
      <c r="A1348">
        <v>1948</v>
      </c>
      <c r="B1348" t="s">
        <v>225</v>
      </c>
      <c r="C1348">
        <v>1948</v>
      </c>
      <c r="D1348" t="s">
        <v>225</v>
      </c>
      <c r="E1348" s="5">
        <v>69</v>
      </c>
      <c r="F1348" s="5">
        <v>70</v>
      </c>
    </row>
    <row r="1349" spans="1:6" x14ac:dyDescent="0.25">
      <c r="A1349">
        <v>1948</v>
      </c>
      <c r="B1349" t="s">
        <v>225</v>
      </c>
      <c r="C1349">
        <v>5686</v>
      </c>
      <c r="D1349" t="s">
        <v>4649</v>
      </c>
      <c r="E1349" s="5" t="s">
        <v>4682</v>
      </c>
      <c r="F1349" s="5">
        <v>184</v>
      </c>
    </row>
    <row r="1350" spans="1:6" x14ac:dyDescent="0.25">
      <c r="A1350">
        <v>2144</v>
      </c>
      <c r="B1350" t="s">
        <v>226</v>
      </c>
      <c r="C1350">
        <v>778</v>
      </c>
      <c r="D1350" t="s">
        <v>1457</v>
      </c>
      <c r="E1350" s="5">
        <v>137</v>
      </c>
      <c r="F1350" s="5">
        <v>147</v>
      </c>
    </row>
    <row r="1351" spans="1:6" x14ac:dyDescent="0.25">
      <c r="A1351">
        <v>2144</v>
      </c>
      <c r="B1351" t="s">
        <v>226</v>
      </c>
      <c r="C1351">
        <v>779</v>
      </c>
      <c r="D1351" t="s">
        <v>1458</v>
      </c>
      <c r="E1351" s="5">
        <v>152</v>
      </c>
      <c r="F1351" s="5">
        <v>150</v>
      </c>
    </row>
    <row r="1352" spans="1:6" x14ac:dyDescent="0.25">
      <c r="A1352">
        <v>2209</v>
      </c>
      <c r="B1352" t="s">
        <v>227</v>
      </c>
      <c r="C1352">
        <v>1060</v>
      </c>
      <c r="D1352" t="s">
        <v>1459</v>
      </c>
      <c r="E1352" s="5">
        <v>207</v>
      </c>
      <c r="F1352" s="5">
        <v>219</v>
      </c>
    </row>
    <row r="1353" spans="1:6" x14ac:dyDescent="0.25">
      <c r="A1353">
        <v>2209</v>
      </c>
      <c r="B1353" t="s">
        <v>227</v>
      </c>
      <c r="C1353">
        <v>2209</v>
      </c>
      <c r="D1353" t="s">
        <v>227</v>
      </c>
      <c r="E1353" s="5" t="s">
        <v>1571</v>
      </c>
      <c r="F1353" s="5">
        <v>1</v>
      </c>
    </row>
    <row r="1354" spans="1:6" x14ac:dyDescent="0.25">
      <c r="A1354">
        <v>2209</v>
      </c>
      <c r="B1354" t="s">
        <v>227</v>
      </c>
      <c r="C1354">
        <v>1061</v>
      </c>
      <c r="D1354" t="s">
        <v>1460</v>
      </c>
      <c r="E1354" s="5">
        <v>293</v>
      </c>
      <c r="F1354" s="5">
        <v>294</v>
      </c>
    </row>
    <row r="1355" spans="1:6" x14ac:dyDescent="0.25">
      <c r="A1355">
        <v>2018</v>
      </c>
      <c r="B1355" t="s">
        <v>228</v>
      </c>
      <c r="C1355">
        <v>349</v>
      </c>
      <c r="D1355" t="s">
        <v>1461</v>
      </c>
      <c r="E1355" s="5">
        <v>2</v>
      </c>
      <c r="F1355" s="5">
        <v>4</v>
      </c>
    </row>
    <row r="1356" spans="1:6" x14ac:dyDescent="0.25">
      <c r="A1356">
        <v>2003</v>
      </c>
      <c r="B1356" t="s">
        <v>229</v>
      </c>
      <c r="C1356">
        <v>318</v>
      </c>
      <c r="D1356" t="s">
        <v>1462</v>
      </c>
      <c r="E1356" s="5">
        <v>317</v>
      </c>
      <c r="F1356" s="5">
        <v>301</v>
      </c>
    </row>
    <row r="1357" spans="1:6" x14ac:dyDescent="0.25">
      <c r="A1357">
        <v>2003</v>
      </c>
      <c r="B1357" t="s">
        <v>229</v>
      </c>
      <c r="C1357">
        <v>321</v>
      </c>
      <c r="D1357" t="s">
        <v>1463</v>
      </c>
      <c r="E1357" s="5">
        <v>358</v>
      </c>
      <c r="F1357" s="5">
        <v>349</v>
      </c>
    </row>
    <row r="1358" spans="1:6" x14ac:dyDescent="0.25">
      <c r="A1358">
        <v>2003</v>
      </c>
      <c r="B1358" t="s">
        <v>229</v>
      </c>
      <c r="C1358">
        <v>319</v>
      </c>
      <c r="D1358" t="s">
        <v>1464</v>
      </c>
      <c r="E1358" s="5">
        <v>321</v>
      </c>
      <c r="F1358" s="5">
        <v>277</v>
      </c>
    </row>
    <row r="1359" spans="1:6" x14ac:dyDescent="0.25">
      <c r="A1359">
        <v>2003</v>
      </c>
      <c r="B1359" t="s">
        <v>229</v>
      </c>
      <c r="C1359">
        <v>5357</v>
      </c>
      <c r="D1359" t="s">
        <v>1465</v>
      </c>
      <c r="E1359" s="5">
        <v>53</v>
      </c>
      <c r="F1359" s="5">
        <v>118</v>
      </c>
    </row>
    <row r="1360" spans="1:6" x14ac:dyDescent="0.25">
      <c r="A1360">
        <v>2003</v>
      </c>
      <c r="B1360" t="s">
        <v>229</v>
      </c>
      <c r="C1360">
        <v>320</v>
      </c>
      <c r="D1360" t="s">
        <v>1466</v>
      </c>
      <c r="E1360" s="5">
        <v>288</v>
      </c>
      <c r="F1360" s="5">
        <v>278</v>
      </c>
    </row>
    <row r="1361" spans="1:6" x14ac:dyDescent="0.25">
      <c r="A1361">
        <v>2102</v>
      </c>
      <c r="B1361" t="s">
        <v>230</v>
      </c>
      <c r="C1361">
        <v>662</v>
      </c>
      <c r="D1361" t="s">
        <v>1467</v>
      </c>
      <c r="E1361" s="5">
        <v>313</v>
      </c>
      <c r="F1361" s="5">
        <v>321</v>
      </c>
    </row>
    <row r="1362" spans="1:6" x14ac:dyDescent="0.25">
      <c r="A1362">
        <v>2102</v>
      </c>
      <c r="B1362" t="s">
        <v>230</v>
      </c>
      <c r="C1362">
        <v>663</v>
      </c>
      <c r="D1362" t="s">
        <v>1468</v>
      </c>
      <c r="E1362" s="5">
        <v>302</v>
      </c>
      <c r="F1362" s="5">
        <v>278</v>
      </c>
    </row>
    <row r="1363" spans="1:6" x14ac:dyDescent="0.25">
      <c r="A1363">
        <v>2102</v>
      </c>
      <c r="B1363" t="s">
        <v>230</v>
      </c>
      <c r="C1363">
        <v>664</v>
      </c>
      <c r="D1363" t="s">
        <v>1469</v>
      </c>
      <c r="E1363" s="5">
        <v>135</v>
      </c>
      <c r="F1363" s="5">
        <v>139</v>
      </c>
    </row>
    <row r="1364" spans="1:6" x14ac:dyDescent="0.25">
      <c r="A1364">
        <v>2102</v>
      </c>
      <c r="B1364" t="s">
        <v>230</v>
      </c>
      <c r="C1364">
        <v>666</v>
      </c>
      <c r="D1364" t="s">
        <v>1470</v>
      </c>
      <c r="E1364" s="5">
        <v>234</v>
      </c>
      <c r="F1364" s="5">
        <v>303</v>
      </c>
    </row>
    <row r="1365" spans="1:6" x14ac:dyDescent="0.25">
      <c r="A1365">
        <v>2102</v>
      </c>
      <c r="B1365" t="s">
        <v>230</v>
      </c>
      <c r="C1365">
        <v>4484</v>
      </c>
      <c r="D1365" t="s">
        <v>1471</v>
      </c>
      <c r="E1365" s="5">
        <v>132</v>
      </c>
      <c r="F1365" s="5">
        <v>134</v>
      </c>
    </row>
    <row r="1366" spans="1:6" x14ac:dyDescent="0.25">
      <c r="A1366">
        <v>2102</v>
      </c>
      <c r="B1366" t="s">
        <v>230</v>
      </c>
      <c r="C1366">
        <v>669</v>
      </c>
      <c r="D1366" t="s">
        <v>1472</v>
      </c>
      <c r="E1366" s="5">
        <v>675</v>
      </c>
      <c r="F1366" s="5">
        <v>718</v>
      </c>
    </row>
    <row r="1367" spans="1:6" x14ac:dyDescent="0.25">
      <c r="A1367">
        <v>2102</v>
      </c>
      <c r="B1367" t="s">
        <v>230</v>
      </c>
      <c r="C1367">
        <v>668</v>
      </c>
      <c r="D1367" t="s">
        <v>1473</v>
      </c>
      <c r="E1367" s="5">
        <v>341</v>
      </c>
      <c r="F1367" s="5">
        <v>352</v>
      </c>
    </row>
    <row r="1368" spans="1:6" x14ac:dyDescent="0.25">
      <c r="A1368">
        <v>2055</v>
      </c>
      <c r="B1368" t="s">
        <v>231</v>
      </c>
      <c r="C1368">
        <v>402</v>
      </c>
      <c r="D1368" t="s">
        <v>512</v>
      </c>
      <c r="E1368" s="5">
        <v>97</v>
      </c>
      <c r="F1368" s="5">
        <v>94</v>
      </c>
    </row>
    <row r="1369" spans="1:6" x14ac:dyDescent="0.25">
      <c r="A1369">
        <v>2055</v>
      </c>
      <c r="B1369" t="s">
        <v>231</v>
      </c>
      <c r="C1369">
        <v>443</v>
      </c>
      <c r="D1369" t="s">
        <v>1391</v>
      </c>
      <c r="E1369" s="5">
        <v>329</v>
      </c>
      <c r="F1369" s="5">
        <v>352</v>
      </c>
    </row>
    <row r="1370" spans="1:6" x14ac:dyDescent="0.25">
      <c r="A1370">
        <v>2055</v>
      </c>
      <c r="B1370" t="s">
        <v>231</v>
      </c>
      <c r="C1370">
        <v>444</v>
      </c>
      <c r="D1370" t="s">
        <v>1474</v>
      </c>
      <c r="E1370" s="5">
        <v>365</v>
      </c>
      <c r="F1370" s="5">
        <v>330</v>
      </c>
    </row>
    <row r="1371" spans="1:6" x14ac:dyDescent="0.25">
      <c r="A1371">
        <v>2055</v>
      </c>
      <c r="B1371" t="s">
        <v>231</v>
      </c>
      <c r="C1371">
        <v>445</v>
      </c>
      <c r="D1371" t="s">
        <v>1475</v>
      </c>
      <c r="E1371" s="5">
        <v>300</v>
      </c>
      <c r="F1371" s="5">
        <v>297</v>
      </c>
    </row>
    <row r="1372" spans="1:6" x14ac:dyDescent="0.25">
      <c r="A1372">
        <v>2055</v>
      </c>
      <c r="B1372" t="s">
        <v>231</v>
      </c>
      <c r="C1372">
        <v>446</v>
      </c>
      <c r="D1372" t="s">
        <v>1476</v>
      </c>
      <c r="E1372" s="5">
        <v>253</v>
      </c>
      <c r="F1372" s="5">
        <v>269</v>
      </c>
    </row>
    <row r="1373" spans="1:6" x14ac:dyDescent="0.25">
      <c r="A1373">
        <v>2055</v>
      </c>
      <c r="B1373" t="s">
        <v>231</v>
      </c>
      <c r="C1373">
        <v>455</v>
      </c>
      <c r="D1373" t="s">
        <v>1477</v>
      </c>
      <c r="E1373" s="5">
        <v>598</v>
      </c>
      <c r="F1373" s="5">
        <v>559</v>
      </c>
    </row>
    <row r="1374" spans="1:6" x14ac:dyDescent="0.25">
      <c r="A1374">
        <v>2055</v>
      </c>
      <c r="B1374" t="s">
        <v>231</v>
      </c>
      <c r="C1374">
        <v>456</v>
      </c>
      <c r="D1374" t="s">
        <v>1478</v>
      </c>
      <c r="E1374" s="5">
        <v>268</v>
      </c>
      <c r="F1374" s="5">
        <v>293</v>
      </c>
    </row>
    <row r="1375" spans="1:6" x14ac:dyDescent="0.25">
      <c r="A1375">
        <v>2055</v>
      </c>
      <c r="B1375" t="s">
        <v>231</v>
      </c>
      <c r="C1375">
        <v>448</v>
      </c>
      <c r="D1375" t="s">
        <v>1479</v>
      </c>
      <c r="E1375" s="5">
        <v>360</v>
      </c>
      <c r="F1375" s="5">
        <v>315</v>
      </c>
    </row>
    <row r="1376" spans="1:6" x14ac:dyDescent="0.25">
      <c r="A1376">
        <v>2055</v>
      </c>
      <c r="B1376" t="s">
        <v>231</v>
      </c>
      <c r="C1376">
        <v>449</v>
      </c>
      <c r="D1376" t="s">
        <v>1480</v>
      </c>
      <c r="E1376" s="9">
        <v>329</v>
      </c>
      <c r="F1376" s="5">
        <v>325</v>
      </c>
    </row>
    <row r="1377" spans="1:6" x14ac:dyDescent="0.25">
      <c r="A1377">
        <v>2055</v>
      </c>
      <c r="B1377" t="s">
        <v>231</v>
      </c>
      <c r="C1377">
        <v>450</v>
      </c>
      <c r="D1377" t="s">
        <v>1481</v>
      </c>
      <c r="E1377" s="5">
        <v>274</v>
      </c>
      <c r="F1377" s="5">
        <v>323</v>
      </c>
    </row>
    <row r="1378" spans="1:6" x14ac:dyDescent="0.25">
      <c r="A1378">
        <v>2055</v>
      </c>
      <c r="B1378" t="s">
        <v>231</v>
      </c>
      <c r="C1378">
        <v>451</v>
      </c>
      <c r="D1378" t="s">
        <v>1482</v>
      </c>
      <c r="E1378" s="5">
        <v>340</v>
      </c>
      <c r="F1378" s="9">
        <v>336</v>
      </c>
    </row>
    <row r="1379" spans="1:6" x14ac:dyDescent="0.25">
      <c r="A1379">
        <v>2055</v>
      </c>
      <c r="B1379" t="s">
        <v>231</v>
      </c>
      <c r="C1379">
        <v>457</v>
      </c>
      <c r="D1379" t="s">
        <v>1483</v>
      </c>
      <c r="E1379" s="5">
        <v>465</v>
      </c>
      <c r="F1379" s="5">
        <v>456</v>
      </c>
    </row>
    <row r="1380" spans="1:6" x14ac:dyDescent="0.25">
      <c r="A1380">
        <v>2055</v>
      </c>
      <c r="B1380" t="s">
        <v>231</v>
      </c>
      <c r="C1380">
        <v>5505</v>
      </c>
      <c r="D1380" t="s">
        <v>1484</v>
      </c>
      <c r="E1380" s="5">
        <v>119</v>
      </c>
      <c r="F1380" s="5">
        <v>181</v>
      </c>
    </row>
    <row r="1381" spans="1:6" x14ac:dyDescent="0.25">
      <c r="A1381">
        <v>2055</v>
      </c>
      <c r="B1381" t="s">
        <v>231</v>
      </c>
      <c r="C1381">
        <v>4823</v>
      </c>
      <c r="D1381" t="s">
        <v>1485</v>
      </c>
      <c r="E1381" s="5">
        <v>117</v>
      </c>
      <c r="F1381" s="5">
        <v>102</v>
      </c>
    </row>
    <row r="1382" spans="1:6" x14ac:dyDescent="0.25">
      <c r="A1382">
        <v>2055</v>
      </c>
      <c r="B1382" t="s">
        <v>231</v>
      </c>
      <c r="C1382">
        <v>453</v>
      </c>
      <c r="D1382" t="s">
        <v>1486</v>
      </c>
      <c r="E1382" s="5">
        <v>66</v>
      </c>
      <c r="F1382" s="5">
        <v>69</v>
      </c>
    </row>
    <row r="1383" spans="1:6" x14ac:dyDescent="0.25">
      <c r="A1383">
        <v>2055</v>
      </c>
      <c r="B1383" t="s">
        <v>231</v>
      </c>
      <c r="C1383">
        <v>5063</v>
      </c>
      <c r="D1383" t="s">
        <v>1487</v>
      </c>
      <c r="E1383" s="5">
        <v>165</v>
      </c>
      <c r="F1383" s="5">
        <v>167</v>
      </c>
    </row>
    <row r="1384" spans="1:6" x14ac:dyDescent="0.25">
      <c r="A1384">
        <v>2242</v>
      </c>
      <c r="B1384" t="s">
        <v>232</v>
      </c>
      <c r="C1384">
        <v>4364</v>
      </c>
      <c r="D1384" t="s">
        <v>1488</v>
      </c>
      <c r="E1384" s="5">
        <v>501</v>
      </c>
      <c r="F1384" s="5">
        <v>488</v>
      </c>
    </row>
    <row r="1385" spans="1:6" x14ac:dyDescent="0.25">
      <c r="A1385">
        <v>2242</v>
      </c>
      <c r="B1385" t="s">
        <v>232</v>
      </c>
      <c r="C1385">
        <v>1135</v>
      </c>
      <c r="D1385" t="s">
        <v>1489</v>
      </c>
      <c r="E1385" s="5">
        <v>525</v>
      </c>
      <c r="F1385" s="5">
        <v>491</v>
      </c>
    </row>
    <row r="1386" spans="1:6" x14ac:dyDescent="0.25">
      <c r="A1386">
        <v>2242</v>
      </c>
      <c r="B1386" t="s">
        <v>232</v>
      </c>
      <c r="C1386">
        <v>1136</v>
      </c>
      <c r="D1386" t="s">
        <v>1490</v>
      </c>
      <c r="E1386" s="5">
        <v>461</v>
      </c>
      <c r="F1386" s="5">
        <v>421</v>
      </c>
    </row>
    <row r="1387" spans="1:6" x14ac:dyDescent="0.25">
      <c r="A1387">
        <v>2242</v>
      </c>
      <c r="B1387" t="s">
        <v>232</v>
      </c>
      <c r="C1387">
        <v>2714</v>
      </c>
      <c r="D1387" t="s">
        <v>1491</v>
      </c>
      <c r="E1387" s="5">
        <v>170</v>
      </c>
      <c r="F1387" s="5">
        <v>167</v>
      </c>
    </row>
    <row r="1388" spans="1:6" x14ac:dyDescent="0.25">
      <c r="A1388">
        <v>2242</v>
      </c>
      <c r="B1388" t="s">
        <v>232</v>
      </c>
      <c r="C1388">
        <v>1369</v>
      </c>
      <c r="D1388" t="s">
        <v>1492</v>
      </c>
      <c r="E1388" s="5">
        <v>538</v>
      </c>
      <c r="F1388" s="5">
        <v>536</v>
      </c>
    </row>
    <row r="1389" spans="1:6" x14ac:dyDescent="0.25">
      <c r="A1389">
        <v>2242</v>
      </c>
      <c r="B1389" t="s">
        <v>232</v>
      </c>
      <c r="C1389">
        <v>1138</v>
      </c>
      <c r="D1389" t="s">
        <v>1493</v>
      </c>
      <c r="E1389" s="5">
        <v>527</v>
      </c>
      <c r="F1389" s="5">
        <v>509</v>
      </c>
    </row>
    <row r="1390" spans="1:6" x14ac:dyDescent="0.25">
      <c r="A1390">
        <v>2242</v>
      </c>
      <c r="B1390" t="s">
        <v>232</v>
      </c>
      <c r="C1390">
        <v>1142</v>
      </c>
      <c r="D1390" t="s">
        <v>1494</v>
      </c>
      <c r="E1390" s="5">
        <v>426</v>
      </c>
      <c r="F1390" s="5">
        <v>397</v>
      </c>
    </row>
    <row r="1391" spans="1:6" x14ac:dyDescent="0.25">
      <c r="A1391">
        <v>2242</v>
      </c>
      <c r="B1391" t="s">
        <v>232</v>
      </c>
      <c r="C1391">
        <v>1300</v>
      </c>
      <c r="D1391" t="s">
        <v>1495</v>
      </c>
      <c r="E1391" s="5">
        <v>925</v>
      </c>
      <c r="F1391" s="5">
        <v>877</v>
      </c>
    </row>
    <row r="1392" spans="1:6" x14ac:dyDescent="0.25">
      <c r="A1392">
        <v>2242</v>
      </c>
      <c r="B1392" t="s">
        <v>232</v>
      </c>
      <c r="C1392">
        <v>1139</v>
      </c>
      <c r="D1392" t="s">
        <v>1496</v>
      </c>
      <c r="E1392" s="5">
        <v>504</v>
      </c>
      <c r="F1392" s="5">
        <v>481</v>
      </c>
    </row>
    <row r="1393" spans="1:6" x14ac:dyDescent="0.25">
      <c r="A1393">
        <v>2242</v>
      </c>
      <c r="B1393" t="s">
        <v>232</v>
      </c>
      <c r="C1393">
        <v>2273</v>
      </c>
      <c r="D1393" t="s">
        <v>1497</v>
      </c>
      <c r="E1393" s="5">
        <v>11</v>
      </c>
      <c r="F1393" s="5">
        <v>13</v>
      </c>
    </row>
    <row r="1394" spans="1:6" x14ac:dyDescent="0.25">
      <c r="A1394">
        <v>2242</v>
      </c>
      <c r="B1394" t="s">
        <v>232</v>
      </c>
      <c r="C1394">
        <v>1137</v>
      </c>
      <c r="D1394" t="s">
        <v>1498</v>
      </c>
      <c r="E1394" s="5">
        <v>524</v>
      </c>
      <c r="F1394" s="5">
        <v>472</v>
      </c>
    </row>
    <row r="1395" spans="1:6" x14ac:dyDescent="0.25">
      <c r="A1395">
        <v>2242</v>
      </c>
      <c r="B1395" t="s">
        <v>232</v>
      </c>
      <c r="C1395">
        <v>1140</v>
      </c>
      <c r="D1395" t="s">
        <v>1499</v>
      </c>
      <c r="E1395" s="5">
        <v>539</v>
      </c>
      <c r="F1395" s="5">
        <v>519</v>
      </c>
    </row>
    <row r="1396" spans="1:6" x14ac:dyDescent="0.25">
      <c r="A1396">
        <v>2242</v>
      </c>
      <c r="B1396" t="s">
        <v>232</v>
      </c>
      <c r="C1396">
        <v>3579</v>
      </c>
      <c r="D1396" t="s">
        <v>1500</v>
      </c>
      <c r="E1396" s="5">
        <v>220</v>
      </c>
      <c r="F1396" s="5">
        <v>224</v>
      </c>
    </row>
    <row r="1397" spans="1:6" x14ac:dyDescent="0.25">
      <c r="A1397">
        <v>2242</v>
      </c>
      <c r="B1397" t="s">
        <v>232</v>
      </c>
      <c r="C1397">
        <v>1144</v>
      </c>
      <c r="D1397" t="s">
        <v>1501</v>
      </c>
      <c r="E1397" s="5">
        <v>839</v>
      </c>
      <c r="F1397" s="5">
        <v>766</v>
      </c>
    </row>
    <row r="1398" spans="1:6" x14ac:dyDescent="0.25">
      <c r="A1398">
        <v>2242</v>
      </c>
      <c r="B1398" t="s">
        <v>232</v>
      </c>
      <c r="C1398">
        <v>1146</v>
      </c>
      <c r="D1398" t="s">
        <v>1502</v>
      </c>
      <c r="E1398" s="5">
        <v>1782</v>
      </c>
      <c r="F1398" s="5">
        <v>1752</v>
      </c>
    </row>
    <row r="1399" spans="1:6" x14ac:dyDescent="0.25">
      <c r="A1399">
        <v>2242</v>
      </c>
      <c r="B1399" t="s">
        <v>232</v>
      </c>
      <c r="C1399">
        <v>2242</v>
      </c>
      <c r="D1399" t="s">
        <v>232</v>
      </c>
      <c r="E1399" s="5">
        <v>77</v>
      </c>
      <c r="F1399" s="5">
        <v>67</v>
      </c>
    </row>
    <row r="1400" spans="1:6" x14ac:dyDescent="0.25">
      <c r="A1400">
        <v>2242</v>
      </c>
      <c r="B1400" t="s">
        <v>232</v>
      </c>
      <c r="C1400">
        <v>5687</v>
      </c>
      <c r="D1400" t="s">
        <v>4650</v>
      </c>
      <c r="E1400" s="5" t="s">
        <v>4682</v>
      </c>
      <c r="F1400" s="5">
        <v>539</v>
      </c>
    </row>
    <row r="1401" spans="1:6" x14ac:dyDescent="0.25">
      <c r="A1401">
        <v>2242</v>
      </c>
      <c r="B1401" t="s">
        <v>232</v>
      </c>
      <c r="C1401">
        <v>1143</v>
      </c>
      <c r="D1401" t="s">
        <v>1503</v>
      </c>
      <c r="E1401" s="5">
        <v>407</v>
      </c>
      <c r="F1401" s="5">
        <v>366</v>
      </c>
    </row>
    <row r="1402" spans="1:6" x14ac:dyDescent="0.25">
      <c r="A1402">
        <v>2242</v>
      </c>
      <c r="B1402" t="s">
        <v>232</v>
      </c>
      <c r="C1402">
        <v>1301</v>
      </c>
      <c r="D1402" t="s">
        <v>1504</v>
      </c>
      <c r="E1402" s="5">
        <v>1866</v>
      </c>
      <c r="F1402" s="5">
        <v>1734</v>
      </c>
    </row>
    <row r="1403" spans="1:6" x14ac:dyDescent="0.25">
      <c r="A1403">
        <v>2242</v>
      </c>
      <c r="B1403" t="s">
        <v>232</v>
      </c>
      <c r="C1403">
        <v>1145</v>
      </c>
      <c r="D1403" t="s">
        <v>1505</v>
      </c>
      <c r="E1403" s="5">
        <v>1017</v>
      </c>
      <c r="F1403" s="5">
        <v>948</v>
      </c>
    </row>
    <row r="1404" spans="1:6" x14ac:dyDescent="0.25">
      <c r="A1404">
        <v>2197</v>
      </c>
      <c r="B1404" t="s">
        <v>233</v>
      </c>
      <c r="C1404">
        <v>1012</v>
      </c>
      <c r="D1404" t="s">
        <v>1506</v>
      </c>
      <c r="E1404" s="5">
        <v>472</v>
      </c>
      <c r="F1404" s="5">
        <v>464</v>
      </c>
    </row>
    <row r="1405" spans="1:6" x14ac:dyDescent="0.25">
      <c r="A1405">
        <v>2197</v>
      </c>
      <c r="B1405" t="s">
        <v>233</v>
      </c>
      <c r="C1405">
        <v>1013</v>
      </c>
      <c r="D1405" t="s">
        <v>676</v>
      </c>
      <c r="E1405" s="5">
        <v>275</v>
      </c>
      <c r="F1405" s="5">
        <v>284</v>
      </c>
    </row>
    <row r="1406" spans="1:6" x14ac:dyDescent="0.25">
      <c r="A1406">
        <v>2197</v>
      </c>
      <c r="B1406" t="s">
        <v>233</v>
      </c>
      <c r="C1406">
        <v>1014</v>
      </c>
      <c r="D1406" t="s">
        <v>1507</v>
      </c>
      <c r="E1406" s="5">
        <v>288</v>
      </c>
      <c r="F1406" s="5">
        <v>296</v>
      </c>
    </row>
    <row r="1407" spans="1:6" x14ac:dyDescent="0.25">
      <c r="A1407">
        <v>2197</v>
      </c>
      <c r="B1407" t="s">
        <v>233</v>
      </c>
      <c r="C1407">
        <v>1017</v>
      </c>
      <c r="D1407" t="s">
        <v>1508</v>
      </c>
      <c r="E1407" s="5">
        <v>697</v>
      </c>
      <c r="F1407" s="5">
        <v>715</v>
      </c>
    </row>
    <row r="1408" spans="1:6" x14ac:dyDescent="0.25">
      <c r="A1408">
        <v>2197</v>
      </c>
      <c r="B1408" t="s">
        <v>233</v>
      </c>
      <c r="C1408">
        <v>1016</v>
      </c>
      <c r="D1408" t="s">
        <v>1509</v>
      </c>
      <c r="E1408" s="5">
        <v>344</v>
      </c>
      <c r="F1408" s="5">
        <v>355</v>
      </c>
    </row>
    <row r="1409" spans="1:6" x14ac:dyDescent="0.25">
      <c r="A1409">
        <v>2222</v>
      </c>
      <c r="B1409" t="s">
        <v>234</v>
      </c>
      <c r="C1409">
        <v>1092</v>
      </c>
      <c r="D1409" t="s">
        <v>1510</v>
      </c>
      <c r="E1409" s="5">
        <v>3</v>
      </c>
      <c r="F1409" s="5">
        <v>2</v>
      </c>
    </row>
    <row r="1410" spans="1:6" x14ac:dyDescent="0.25">
      <c r="A1410">
        <v>2210</v>
      </c>
      <c r="B1410" t="s">
        <v>235</v>
      </c>
      <c r="C1410">
        <v>3432</v>
      </c>
      <c r="D1410" t="s">
        <v>1511</v>
      </c>
      <c r="E1410" s="5">
        <v>28</v>
      </c>
      <c r="F1410" s="5">
        <v>23</v>
      </c>
    </row>
    <row r="1411" spans="1:6" x14ac:dyDescent="0.25">
      <c r="A1411">
        <v>2204</v>
      </c>
      <c r="B1411" t="s">
        <v>236</v>
      </c>
      <c r="C1411">
        <v>1031</v>
      </c>
      <c r="D1411" t="s">
        <v>1512</v>
      </c>
      <c r="E1411" s="5">
        <v>360</v>
      </c>
      <c r="F1411" s="5">
        <v>317</v>
      </c>
    </row>
    <row r="1412" spans="1:6" x14ac:dyDescent="0.25">
      <c r="A1412">
        <v>2204</v>
      </c>
      <c r="B1412" t="s">
        <v>236</v>
      </c>
      <c r="C1412">
        <v>1032</v>
      </c>
      <c r="D1412" t="s">
        <v>1513</v>
      </c>
      <c r="E1412" s="5">
        <v>651</v>
      </c>
      <c r="F1412" s="5">
        <v>611</v>
      </c>
    </row>
    <row r="1413" spans="1:6" x14ac:dyDescent="0.25">
      <c r="A1413">
        <v>2204</v>
      </c>
      <c r="B1413" t="s">
        <v>236</v>
      </c>
      <c r="C1413">
        <v>1033</v>
      </c>
      <c r="D1413" t="s">
        <v>1514</v>
      </c>
      <c r="E1413" s="5">
        <v>429</v>
      </c>
      <c r="F1413" s="5">
        <v>419</v>
      </c>
    </row>
    <row r="1414" spans="1:6" x14ac:dyDescent="0.25">
      <c r="A1414">
        <v>2213</v>
      </c>
      <c r="B1414" t="s">
        <v>237</v>
      </c>
      <c r="C1414">
        <v>1074</v>
      </c>
      <c r="D1414" t="s">
        <v>849</v>
      </c>
      <c r="E1414" s="5">
        <v>172</v>
      </c>
      <c r="F1414" s="5">
        <v>188</v>
      </c>
    </row>
    <row r="1415" spans="1:6" x14ac:dyDescent="0.25">
      <c r="A1415">
        <v>2213</v>
      </c>
      <c r="B1415" t="s">
        <v>237</v>
      </c>
      <c r="C1415">
        <v>1075</v>
      </c>
      <c r="D1415" t="s">
        <v>1515</v>
      </c>
      <c r="E1415" s="5">
        <v>154</v>
      </c>
      <c r="F1415" s="5">
        <v>166</v>
      </c>
    </row>
    <row r="1416" spans="1:6" x14ac:dyDescent="0.25">
      <c r="A1416">
        <v>2116</v>
      </c>
      <c r="B1416" t="s">
        <v>238</v>
      </c>
      <c r="C1416">
        <v>701</v>
      </c>
      <c r="D1416" t="s">
        <v>1516</v>
      </c>
      <c r="E1416" s="5">
        <v>355</v>
      </c>
      <c r="F1416" s="5">
        <v>408</v>
      </c>
    </row>
    <row r="1417" spans="1:6" x14ac:dyDescent="0.25">
      <c r="A1417">
        <v>2116</v>
      </c>
      <c r="B1417" t="s">
        <v>238</v>
      </c>
      <c r="C1417">
        <v>713</v>
      </c>
      <c r="D1417" t="s">
        <v>1517</v>
      </c>
      <c r="E1417" s="5">
        <v>247</v>
      </c>
      <c r="F1417" s="5">
        <v>266</v>
      </c>
    </row>
    <row r="1418" spans="1:6" x14ac:dyDescent="0.25">
      <c r="A1418">
        <v>2116</v>
      </c>
      <c r="B1418" t="s">
        <v>238</v>
      </c>
      <c r="C1418">
        <v>1357</v>
      </c>
      <c r="D1418" t="s">
        <v>1518</v>
      </c>
      <c r="E1418" s="5">
        <v>111</v>
      </c>
      <c r="F1418" s="5">
        <v>117</v>
      </c>
    </row>
    <row r="1419" spans="1:6" x14ac:dyDescent="0.25">
      <c r="A1419">
        <v>2116</v>
      </c>
      <c r="B1419" t="s">
        <v>238</v>
      </c>
      <c r="C1419">
        <v>2116</v>
      </c>
      <c r="D1419" t="s">
        <v>238</v>
      </c>
      <c r="E1419" s="5">
        <v>33</v>
      </c>
      <c r="F1419" s="5" t="s">
        <v>1571</v>
      </c>
    </row>
    <row r="1420" spans="1:6" x14ac:dyDescent="0.25">
      <c r="A1420">
        <v>2116</v>
      </c>
      <c r="B1420" t="s">
        <v>238</v>
      </c>
      <c r="C1420">
        <v>706</v>
      </c>
      <c r="D1420" t="s">
        <v>1519</v>
      </c>
      <c r="E1420" s="5">
        <v>73</v>
      </c>
      <c r="F1420" s="5">
        <v>81</v>
      </c>
    </row>
    <row r="1421" spans="1:6" x14ac:dyDescent="0.25">
      <c r="A1421">
        <v>1947</v>
      </c>
      <c r="B1421" t="s">
        <v>239</v>
      </c>
      <c r="C1421">
        <v>176</v>
      </c>
      <c r="D1421" t="s">
        <v>1520</v>
      </c>
      <c r="E1421" s="5">
        <v>18</v>
      </c>
      <c r="F1421" s="5">
        <v>24</v>
      </c>
    </row>
    <row r="1422" spans="1:6" x14ac:dyDescent="0.25">
      <c r="A1422">
        <v>1947</v>
      </c>
      <c r="B1422" t="s">
        <v>239</v>
      </c>
      <c r="C1422">
        <v>177</v>
      </c>
      <c r="D1422" t="s">
        <v>1521</v>
      </c>
      <c r="E1422" s="5">
        <v>208</v>
      </c>
      <c r="F1422" s="5">
        <v>219</v>
      </c>
    </row>
    <row r="1423" spans="1:6" x14ac:dyDescent="0.25">
      <c r="A1423">
        <v>1947</v>
      </c>
      <c r="B1423" t="s">
        <v>239</v>
      </c>
      <c r="C1423">
        <v>178</v>
      </c>
      <c r="D1423" t="s">
        <v>1522</v>
      </c>
      <c r="E1423" s="5">
        <v>167</v>
      </c>
      <c r="F1423" s="5">
        <v>192</v>
      </c>
    </row>
    <row r="1424" spans="1:6" x14ac:dyDescent="0.25">
      <c r="A1424">
        <v>1947</v>
      </c>
      <c r="B1424" t="s">
        <v>239</v>
      </c>
      <c r="C1424">
        <v>4396</v>
      </c>
      <c r="D1424" t="s">
        <v>1523</v>
      </c>
      <c r="E1424" s="5">
        <v>143</v>
      </c>
      <c r="F1424" s="5">
        <v>127</v>
      </c>
    </row>
    <row r="1425" spans="1:6" x14ac:dyDescent="0.25">
      <c r="A1425">
        <v>2220</v>
      </c>
      <c r="B1425" t="s">
        <v>240</v>
      </c>
      <c r="C1425">
        <v>1088</v>
      </c>
      <c r="D1425" t="s">
        <v>1524</v>
      </c>
      <c r="E1425" s="5">
        <v>84</v>
      </c>
      <c r="F1425" s="5">
        <v>96</v>
      </c>
    </row>
    <row r="1426" spans="1:6" x14ac:dyDescent="0.25">
      <c r="A1426">
        <v>2220</v>
      </c>
      <c r="B1426" t="s">
        <v>240</v>
      </c>
      <c r="C1426">
        <v>1089</v>
      </c>
      <c r="D1426" t="s">
        <v>1525</v>
      </c>
      <c r="E1426" s="5">
        <v>105</v>
      </c>
      <c r="F1426" s="5">
        <v>104</v>
      </c>
    </row>
    <row r="1427" spans="1:6" x14ac:dyDescent="0.25">
      <c r="A1427">
        <v>1936</v>
      </c>
      <c r="B1427" t="s">
        <v>241</v>
      </c>
      <c r="C1427">
        <v>156</v>
      </c>
      <c r="D1427" t="s">
        <v>1526</v>
      </c>
      <c r="E1427" s="5">
        <v>682</v>
      </c>
      <c r="F1427" s="5">
        <v>468</v>
      </c>
    </row>
    <row r="1428" spans="1:6" x14ac:dyDescent="0.25">
      <c r="A1428">
        <v>1936</v>
      </c>
      <c r="B1428" t="s">
        <v>241</v>
      </c>
      <c r="C1428">
        <v>157</v>
      </c>
      <c r="D1428" t="s">
        <v>1527</v>
      </c>
      <c r="E1428" s="5">
        <v>263</v>
      </c>
      <c r="F1428" s="5">
        <v>290</v>
      </c>
    </row>
    <row r="1429" spans="1:6" x14ac:dyDescent="0.25">
      <c r="A1429">
        <v>1936</v>
      </c>
      <c r="B1429" t="s">
        <v>241</v>
      </c>
      <c r="C1429">
        <v>5664</v>
      </c>
      <c r="D1429" t="s">
        <v>4651</v>
      </c>
      <c r="E1429" s="5" t="s">
        <v>4682</v>
      </c>
      <c r="F1429" s="5">
        <v>220</v>
      </c>
    </row>
    <row r="1430" spans="1:6" x14ac:dyDescent="0.25">
      <c r="A1430">
        <v>1922</v>
      </c>
      <c r="B1430" t="s">
        <v>242</v>
      </c>
      <c r="C1430">
        <v>4773</v>
      </c>
      <c r="D1430" t="s">
        <v>1528</v>
      </c>
      <c r="E1430" s="5">
        <v>85</v>
      </c>
      <c r="F1430" s="5">
        <v>44</v>
      </c>
    </row>
    <row r="1431" spans="1:6" x14ac:dyDescent="0.25">
      <c r="A1431">
        <v>1922</v>
      </c>
      <c r="B1431" t="s">
        <v>242</v>
      </c>
      <c r="C1431">
        <v>1287</v>
      </c>
      <c r="D1431" t="s">
        <v>1529</v>
      </c>
      <c r="E1431" s="5">
        <v>665</v>
      </c>
      <c r="F1431" s="5">
        <v>564</v>
      </c>
    </row>
    <row r="1432" spans="1:6" x14ac:dyDescent="0.25">
      <c r="A1432">
        <v>1922</v>
      </c>
      <c r="B1432" t="s">
        <v>242</v>
      </c>
      <c r="C1432">
        <v>1272</v>
      </c>
      <c r="D1432" t="s">
        <v>1530</v>
      </c>
      <c r="E1432" s="5">
        <v>461</v>
      </c>
      <c r="F1432" s="5">
        <v>457</v>
      </c>
    </row>
    <row r="1433" spans="1:6" x14ac:dyDescent="0.25">
      <c r="A1433">
        <v>1922</v>
      </c>
      <c r="B1433" t="s">
        <v>242</v>
      </c>
      <c r="C1433">
        <v>3455</v>
      </c>
      <c r="D1433" t="s">
        <v>1531</v>
      </c>
      <c r="E1433" s="5">
        <v>294</v>
      </c>
      <c r="F1433" s="5">
        <v>231</v>
      </c>
    </row>
    <row r="1434" spans="1:6" x14ac:dyDescent="0.25">
      <c r="A1434">
        <v>1922</v>
      </c>
      <c r="B1434" t="s">
        <v>242</v>
      </c>
      <c r="C1434">
        <v>3913</v>
      </c>
      <c r="D1434" t="s">
        <v>1532</v>
      </c>
      <c r="E1434" s="5">
        <v>520</v>
      </c>
      <c r="F1434" s="5">
        <v>508</v>
      </c>
    </row>
    <row r="1435" spans="1:6" x14ac:dyDescent="0.25">
      <c r="A1435">
        <v>1922</v>
      </c>
      <c r="B1435" t="s">
        <v>242</v>
      </c>
      <c r="C1435">
        <v>45</v>
      </c>
      <c r="D1435" t="s">
        <v>1533</v>
      </c>
      <c r="E1435" s="5">
        <v>268</v>
      </c>
      <c r="F1435" s="5">
        <v>329</v>
      </c>
    </row>
    <row r="1436" spans="1:6" x14ac:dyDescent="0.25">
      <c r="A1436">
        <v>1922</v>
      </c>
      <c r="B1436" t="s">
        <v>242</v>
      </c>
      <c r="C1436">
        <v>46</v>
      </c>
      <c r="D1436" t="s">
        <v>1534</v>
      </c>
      <c r="E1436" s="5">
        <v>526</v>
      </c>
      <c r="F1436" s="5">
        <v>519</v>
      </c>
    </row>
    <row r="1437" spans="1:6" x14ac:dyDescent="0.25">
      <c r="A1437">
        <v>1922</v>
      </c>
      <c r="B1437" t="s">
        <v>242</v>
      </c>
      <c r="C1437">
        <v>5056</v>
      </c>
      <c r="D1437" t="s">
        <v>1535</v>
      </c>
      <c r="E1437" s="5">
        <v>488</v>
      </c>
      <c r="F1437" s="5">
        <v>463</v>
      </c>
    </row>
    <row r="1438" spans="1:6" x14ac:dyDescent="0.25">
      <c r="A1438">
        <v>1922</v>
      </c>
      <c r="B1438" t="s">
        <v>242</v>
      </c>
      <c r="C1438">
        <v>5377</v>
      </c>
      <c r="D1438" t="s">
        <v>1536</v>
      </c>
      <c r="E1438" s="5">
        <v>399</v>
      </c>
      <c r="F1438" s="5">
        <v>369</v>
      </c>
    </row>
    <row r="1439" spans="1:6" x14ac:dyDescent="0.25">
      <c r="A1439">
        <v>1922</v>
      </c>
      <c r="B1439" t="s">
        <v>242</v>
      </c>
      <c r="C1439">
        <v>2787</v>
      </c>
      <c r="D1439" t="s">
        <v>1537</v>
      </c>
      <c r="E1439" s="5">
        <v>709</v>
      </c>
      <c r="F1439" s="5">
        <v>758</v>
      </c>
    </row>
    <row r="1440" spans="1:6" x14ac:dyDescent="0.25">
      <c r="A1440">
        <v>1922</v>
      </c>
      <c r="B1440" t="s">
        <v>242</v>
      </c>
      <c r="C1440">
        <v>47</v>
      </c>
      <c r="D1440" t="s">
        <v>1538</v>
      </c>
      <c r="E1440" s="5">
        <v>350</v>
      </c>
      <c r="F1440" s="9">
        <v>359</v>
      </c>
    </row>
    <row r="1441" spans="1:6" x14ac:dyDescent="0.25">
      <c r="A1441">
        <v>1922</v>
      </c>
      <c r="B1441" t="s">
        <v>242</v>
      </c>
      <c r="C1441">
        <v>48</v>
      </c>
      <c r="D1441" t="s">
        <v>1539</v>
      </c>
      <c r="E1441" s="5">
        <v>351</v>
      </c>
      <c r="F1441" s="5">
        <v>365</v>
      </c>
    </row>
    <row r="1442" spans="1:6" x14ac:dyDescent="0.25">
      <c r="A1442">
        <v>1922</v>
      </c>
      <c r="B1442" t="s">
        <v>242</v>
      </c>
      <c r="C1442">
        <v>3452</v>
      </c>
      <c r="D1442" t="s">
        <v>1540</v>
      </c>
      <c r="E1442" s="5">
        <v>111</v>
      </c>
      <c r="F1442" s="5">
        <v>110</v>
      </c>
    </row>
    <row r="1443" spans="1:6" x14ac:dyDescent="0.25">
      <c r="A1443">
        <v>1922</v>
      </c>
      <c r="B1443" t="s">
        <v>242</v>
      </c>
      <c r="C1443">
        <v>5057</v>
      </c>
      <c r="D1443" t="s">
        <v>1541</v>
      </c>
      <c r="E1443" s="5">
        <v>501</v>
      </c>
      <c r="F1443" s="5">
        <v>452</v>
      </c>
    </row>
    <row r="1444" spans="1:6" x14ac:dyDescent="0.25">
      <c r="A1444">
        <v>1922</v>
      </c>
      <c r="B1444" t="s">
        <v>242</v>
      </c>
      <c r="C1444">
        <v>51</v>
      </c>
      <c r="D1444" t="s">
        <v>1542</v>
      </c>
      <c r="E1444" s="5">
        <v>1887</v>
      </c>
      <c r="F1444" s="5">
        <v>1883</v>
      </c>
    </row>
    <row r="1445" spans="1:6" x14ac:dyDescent="0.25">
      <c r="A1445">
        <v>1922</v>
      </c>
      <c r="B1445" t="s">
        <v>242</v>
      </c>
      <c r="C1445">
        <v>1286</v>
      </c>
      <c r="D1445" t="s">
        <v>1543</v>
      </c>
      <c r="E1445" s="5">
        <v>468</v>
      </c>
      <c r="F1445" s="5">
        <v>421</v>
      </c>
    </row>
    <row r="1446" spans="1:6" x14ac:dyDescent="0.25">
      <c r="A1446">
        <v>1922</v>
      </c>
      <c r="B1446" t="s">
        <v>242</v>
      </c>
      <c r="C1446">
        <v>1323</v>
      </c>
      <c r="D1446" t="s">
        <v>1544</v>
      </c>
      <c r="E1446" s="5">
        <v>1212</v>
      </c>
      <c r="F1446" s="5">
        <v>1289</v>
      </c>
    </row>
    <row r="1447" spans="1:6" x14ac:dyDescent="0.25">
      <c r="A1447">
        <v>2117</v>
      </c>
      <c r="B1447" t="s">
        <v>243</v>
      </c>
      <c r="C1447">
        <v>2334</v>
      </c>
      <c r="D1447" t="s">
        <v>1545</v>
      </c>
      <c r="E1447" s="5">
        <v>3</v>
      </c>
      <c r="F1447" s="5">
        <v>4</v>
      </c>
    </row>
    <row r="1448" spans="1:6" x14ac:dyDescent="0.25">
      <c r="A1448">
        <v>2117</v>
      </c>
      <c r="B1448" t="s">
        <v>243</v>
      </c>
      <c r="C1448">
        <v>2117</v>
      </c>
      <c r="D1448" t="s">
        <v>243</v>
      </c>
      <c r="E1448" s="5">
        <v>29</v>
      </c>
      <c r="F1448" s="5">
        <v>20</v>
      </c>
    </row>
    <row r="1449" spans="1:6" x14ac:dyDescent="0.25">
      <c r="A1449">
        <v>2255</v>
      </c>
      <c r="B1449" t="s">
        <v>244</v>
      </c>
      <c r="C1449">
        <v>1224</v>
      </c>
      <c r="D1449" t="s">
        <v>1546</v>
      </c>
      <c r="E1449" s="5">
        <v>373</v>
      </c>
      <c r="F1449" s="5">
        <v>366</v>
      </c>
    </row>
    <row r="1450" spans="1:6" x14ac:dyDescent="0.25">
      <c r="A1450">
        <v>2255</v>
      </c>
      <c r="B1450" t="s">
        <v>244</v>
      </c>
      <c r="C1450">
        <v>1226</v>
      </c>
      <c r="D1450" t="s">
        <v>1547</v>
      </c>
      <c r="E1450" s="5">
        <v>263</v>
      </c>
      <c r="F1450" s="5">
        <v>293</v>
      </c>
    </row>
    <row r="1451" spans="1:6" x14ac:dyDescent="0.25">
      <c r="A1451">
        <v>2255</v>
      </c>
      <c r="B1451" t="s">
        <v>244</v>
      </c>
      <c r="C1451">
        <v>1225</v>
      </c>
      <c r="D1451" t="s">
        <v>1548</v>
      </c>
      <c r="E1451" s="5">
        <v>208</v>
      </c>
      <c r="F1451" s="5">
        <v>197</v>
      </c>
    </row>
    <row r="1452" spans="1:6" x14ac:dyDescent="0.25">
      <c r="A1452">
        <v>2002</v>
      </c>
      <c r="B1452" t="s">
        <v>245</v>
      </c>
      <c r="C1452">
        <v>3624</v>
      </c>
      <c r="D1452" t="s">
        <v>1549</v>
      </c>
      <c r="E1452" s="5">
        <v>335</v>
      </c>
      <c r="F1452" s="5">
        <v>340</v>
      </c>
    </row>
    <row r="1453" spans="1:6" x14ac:dyDescent="0.25">
      <c r="A1453">
        <v>2002</v>
      </c>
      <c r="B1453" t="s">
        <v>245</v>
      </c>
      <c r="C1453">
        <v>5201</v>
      </c>
      <c r="D1453" t="s">
        <v>1550</v>
      </c>
      <c r="E1453" s="5">
        <v>55</v>
      </c>
      <c r="F1453" s="5">
        <v>39</v>
      </c>
    </row>
    <row r="1454" spans="1:6" x14ac:dyDescent="0.25">
      <c r="A1454">
        <v>2002</v>
      </c>
      <c r="B1454" t="s">
        <v>245</v>
      </c>
      <c r="C1454">
        <v>316</v>
      </c>
      <c r="D1454" t="s">
        <v>1551</v>
      </c>
      <c r="E1454" s="5">
        <v>386</v>
      </c>
      <c r="F1454" s="5">
        <v>395</v>
      </c>
    </row>
    <row r="1455" spans="1:6" x14ac:dyDescent="0.25">
      <c r="A1455">
        <v>2002</v>
      </c>
      <c r="B1455" t="s">
        <v>245</v>
      </c>
      <c r="C1455">
        <v>313</v>
      </c>
      <c r="D1455" t="s">
        <v>1552</v>
      </c>
      <c r="E1455" s="5">
        <v>159</v>
      </c>
      <c r="F1455" s="5">
        <v>169</v>
      </c>
    </row>
    <row r="1456" spans="1:6" x14ac:dyDescent="0.25">
      <c r="A1456">
        <v>2002</v>
      </c>
      <c r="B1456" t="s">
        <v>245</v>
      </c>
      <c r="C1456">
        <v>311</v>
      </c>
      <c r="D1456" t="s">
        <v>1553</v>
      </c>
      <c r="E1456" s="5">
        <v>206</v>
      </c>
      <c r="F1456" s="5">
        <v>230</v>
      </c>
    </row>
    <row r="1457" spans="1:6" x14ac:dyDescent="0.25">
      <c r="A1457">
        <v>2002</v>
      </c>
      <c r="B1457" t="s">
        <v>245</v>
      </c>
      <c r="C1457">
        <v>315</v>
      </c>
      <c r="D1457" t="s">
        <v>1554</v>
      </c>
      <c r="E1457" s="5">
        <v>222</v>
      </c>
      <c r="F1457" s="5">
        <v>227</v>
      </c>
    </row>
    <row r="1458" spans="1:6" x14ac:dyDescent="0.25">
      <c r="A1458">
        <v>2146</v>
      </c>
      <c r="B1458" t="s">
        <v>246</v>
      </c>
      <c r="C1458">
        <v>4540</v>
      </c>
      <c r="D1458" t="s">
        <v>1555</v>
      </c>
      <c r="E1458" s="5">
        <v>322</v>
      </c>
      <c r="F1458" s="5">
        <v>347</v>
      </c>
    </row>
    <row r="1459" spans="1:6" x14ac:dyDescent="0.25">
      <c r="A1459">
        <v>2146</v>
      </c>
      <c r="B1459" t="s">
        <v>246</v>
      </c>
      <c r="C1459">
        <v>1268</v>
      </c>
      <c r="D1459" t="s">
        <v>1556</v>
      </c>
      <c r="E1459" s="5">
        <v>678</v>
      </c>
      <c r="F1459" s="5">
        <v>653</v>
      </c>
    </row>
    <row r="1460" spans="1:6" x14ac:dyDescent="0.25">
      <c r="A1460">
        <v>2146</v>
      </c>
      <c r="B1460" t="s">
        <v>246</v>
      </c>
      <c r="C1460">
        <v>1359</v>
      </c>
      <c r="D1460" t="s">
        <v>1557</v>
      </c>
      <c r="E1460" s="5">
        <v>672</v>
      </c>
      <c r="F1460" s="5">
        <v>624</v>
      </c>
    </row>
    <row r="1461" spans="1:6" x14ac:dyDescent="0.25">
      <c r="A1461">
        <v>2146</v>
      </c>
      <c r="B1461" t="s">
        <v>246</v>
      </c>
      <c r="C1461">
        <v>1267</v>
      </c>
      <c r="D1461" t="s">
        <v>493</v>
      </c>
      <c r="E1461" s="5">
        <v>623</v>
      </c>
      <c r="F1461" s="5">
        <v>599</v>
      </c>
    </row>
    <row r="1462" spans="1:6" x14ac:dyDescent="0.25">
      <c r="A1462">
        <v>2146</v>
      </c>
      <c r="B1462" t="s">
        <v>246</v>
      </c>
      <c r="C1462">
        <v>796</v>
      </c>
      <c r="D1462" t="s">
        <v>1558</v>
      </c>
      <c r="E1462" s="5">
        <v>414</v>
      </c>
      <c r="F1462" s="5">
        <v>426</v>
      </c>
    </row>
    <row r="1463" spans="1:6" x14ac:dyDescent="0.25">
      <c r="A1463">
        <v>2146</v>
      </c>
      <c r="B1463" t="s">
        <v>246</v>
      </c>
      <c r="C1463">
        <v>1360</v>
      </c>
      <c r="D1463" t="s">
        <v>1559</v>
      </c>
      <c r="E1463" s="5">
        <v>647</v>
      </c>
      <c r="F1463" s="5">
        <v>618</v>
      </c>
    </row>
    <row r="1464" spans="1:6" x14ac:dyDescent="0.25">
      <c r="A1464">
        <v>2146</v>
      </c>
      <c r="B1464" t="s">
        <v>246</v>
      </c>
      <c r="C1464">
        <v>797</v>
      </c>
      <c r="D1464" t="s">
        <v>928</v>
      </c>
      <c r="E1464" s="5">
        <v>492</v>
      </c>
      <c r="F1464" s="5">
        <v>452</v>
      </c>
    </row>
    <row r="1465" spans="1:6" x14ac:dyDescent="0.25">
      <c r="A1465">
        <v>2146</v>
      </c>
      <c r="B1465" t="s">
        <v>246</v>
      </c>
      <c r="C1465">
        <v>4541</v>
      </c>
      <c r="D1465" t="s">
        <v>1560</v>
      </c>
      <c r="E1465" s="5">
        <v>442</v>
      </c>
      <c r="F1465" s="5">
        <v>456</v>
      </c>
    </row>
    <row r="1466" spans="1:6" x14ac:dyDescent="0.25">
      <c r="A1466">
        <v>2146</v>
      </c>
      <c r="B1466" t="s">
        <v>246</v>
      </c>
      <c r="C1466">
        <v>4542</v>
      </c>
      <c r="D1466" t="s">
        <v>1561</v>
      </c>
      <c r="E1466" s="5">
        <v>455</v>
      </c>
      <c r="F1466" s="5">
        <v>430</v>
      </c>
    </row>
    <row r="1467" spans="1:6" x14ac:dyDescent="0.25">
      <c r="A1467">
        <v>2146</v>
      </c>
      <c r="B1467" t="s">
        <v>246</v>
      </c>
      <c r="C1467">
        <v>4230</v>
      </c>
      <c r="D1467" t="s">
        <v>1562</v>
      </c>
      <c r="E1467" s="5">
        <v>164</v>
      </c>
      <c r="F1467" s="5">
        <v>152</v>
      </c>
    </row>
    <row r="1468" spans="1:6" x14ac:dyDescent="0.25">
      <c r="A1468">
        <v>2146</v>
      </c>
      <c r="B1468" t="s">
        <v>246</v>
      </c>
      <c r="C1468">
        <v>4543</v>
      </c>
      <c r="D1468" t="s">
        <v>1563</v>
      </c>
      <c r="E1468" s="5">
        <v>398</v>
      </c>
      <c r="F1468" s="5">
        <v>398</v>
      </c>
    </row>
    <row r="1469" spans="1:6" x14ac:dyDescent="0.25">
      <c r="A1469">
        <v>2146</v>
      </c>
      <c r="B1469" t="s">
        <v>246</v>
      </c>
      <c r="C1469">
        <v>2146</v>
      </c>
      <c r="D1469" t="s">
        <v>246</v>
      </c>
      <c r="E1469" s="5">
        <v>21</v>
      </c>
      <c r="F1469" s="5">
        <v>20</v>
      </c>
    </row>
    <row r="1470" spans="1:6" x14ac:dyDescent="0.25">
      <c r="A1470">
        <v>2146</v>
      </c>
      <c r="B1470" t="s">
        <v>246</v>
      </c>
      <c r="C1470">
        <v>4544</v>
      </c>
      <c r="D1470" t="s">
        <v>1564</v>
      </c>
      <c r="E1470" s="5">
        <v>35</v>
      </c>
      <c r="F1470" s="5">
        <v>70</v>
      </c>
    </row>
    <row r="1471" spans="1:6" x14ac:dyDescent="0.25">
      <c r="A1471">
        <v>2251</v>
      </c>
      <c r="B1471" t="s">
        <v>247</v>
      </c>
      <c r="C1471">
        <v>1213</v>
      </c>
      <c r="D1471" t="s">
        <v>1565</v>
      </c>
      <c r="E1471" s="5">
        <v>229</v>
      </c>
      <c r="F1471" s="5">
        <v>264</v>
      </c>
    </row>
    <row r="1472" spans="1:6" x14ac:dyDescent="0.25">
      <c r="A1472">
        <v>2251</v>
      </c>
      <c r="B1472" t="s">
        <v>247</v>
      </c>
      <c r="C1472">
        <v>1238</v>
      </c>
      <c r="D1472" t="s">
        <v>1566</v>
      </c>
      <c r="E1472" s="5">
        <v>283</v>
      </c>
      <c r="F1472" s="5">
        <v>285</v>
      </c>
    </row>
    <row r="1473" spans="1:6" x14ac:dyDescent="0.25">
      <c r="A1473">
        <v>2251</v>
      </c>
      <c r="B1473" t="s">
        <v>247</v>
      </c>
      <c r="C1473">
        <v>4564</v>
      </c>
      <c r="D1473" t="s">
        <v>1567</v>
      </c>
      <c r="E1473" s="5">
        <v>278</v>
      </c>
      <c r="F1473" s="5">
        <v>335</v>
      </c>
    </row>
    <row r="1474" spans="1:6" x14ac:dyDescent="0.25">
      <c r="A1474">
        <v>2251</v>
      </c>
      <c r="B1474" t="s">
        <v>247</v>
      </c>
      <c r="C1474">
        <v>2251</v>
      </c>
      <c r="D1474" t="s">
        <v>247</v>
      </c>
      <c r="E1474" s="5">
        <v>250</v>
      </c>
      <c r="F1474" s="5">
        <v>137</v>
      </c>
    </row>
    <row r="1475" spans="1:6" x14ac:dyDescent="0.25">
      <c r="A1475">
        <v>1997</v>
      </c>
      <c r="B1475" t="s">
        <v>248</v>
      </c>
      <c r="C1475">
        <v>299</v>
      </c>
      <c r="D1475" t="s">
        <v>1568</v>
      </c>
      <c r="E1475" s="5">
        <v>133</v>
      </c>
      <c r="F1475" s="5">
        <v>138</v>
      </c>
    </row>
    <row r="1476" spans="1:6" x14ac:dyDescent="0.25">
      <c r="A1476">
        <v>1997</v>
      </c>
      <c r="B1476" t="s">
        <v>248</v>
      </c>
      <c r="C1476">
        <v>300</v>
      </c>
      <c r="D1476" t="s">
        <v>1569</v>
      </c>
      <c r="E1476" s="5">
        <v>115</v>
      </c>
      <c r="F1476" s="5">
        <v>89</v>
      </c>
    </row>
  </sheetData>
  <pageMargins left="0.7" right="0.7" top="0.75" bottom="0.75" header="0.3" footer="0.3"/>
  <pageSetup orientation="landscape" horizontalDpi="4294967293" verticalDpi="4294967293" r:id="rId1"/>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zoomScale="90" zoomScaleNormal="90" workbookViewId="0">
      <pane ySplit="3" topLeftCell="A4" activePane="bottomLeft" state="frozen"/>
      <selection pane="bottomLeft" activeCell="G26" sqref="G26"/>
    </sheetView>
  </sheetViews>
  <sheetFormatPr defaultColWidth="12.5703125" defaultRowHeight="15" x14ac:dyDescent="0.25"/>
  <cols>
    <col min="1" max="1" width="49.140625" customWidth="1"/>
    <col min="2" max="3" width="17.140625" bestFit="1" customWidth="1"/>
    <col min="4" max="4" width="19" bestFit="1" customWidth="1"/>
    <col min="5" max="5" width="20.7109375" customWidth="1"/>
    <col min="6" max="7" width="19" bestFit="1" customWidth="1"/>
    <col min="8" max="13" width="16" bestFit="1" customWidth="1"/>
    <col min="14" max="14" width="4.42578125" customWidth="1"/>
    <col min="15" max="15" width="5" bestFit="1" customWidth="1"/>
    <col min="16" max="18" width="19" bestFit="1" customWidth="1"/>
    <col min="19" max="19" width="16" bestFit="1" customWidth="1"/>
    <col min="20" max="21" width="19" bestFit="1" customWidth="1"/>
  </cols>
  <sheetData>
    <row r="2" spans="1:7" ht="15.75" x14ac:dyDescent="0.25">
      <c r="B2" s="24">
        <v>2017</v>
      </c>
      <c r="C2" s="24">
        <v>2018</v>
      </c>
      <c r="D2" s="24">
        <v>2019</v>
      </c>
      <c r="E2" s="24" t="s">
        <v>1792</v>
      </c>
      <c r="F2" s="24">
        <v>2020</v>
      </c>
      <c r="G2" s="24">
        <v>2021</v>
      </c>
    </row>
    <row r="3" spans="1:7" ht="15.75" x14ac:dyDescent="0.25">
      <c r="A3" s="25" t="s">
        <v>1793</v>
      </c>
    </row>
    <row r="4" spans="1:7" x14ac:dyDescent="0.25">
      <c r="A4" t="s">
        <v>1794</v>
      </c>
      <c r="B4" s="18">
        <f>+'[1]MOE Education Data'!E56</f>
        <v>3688130346</v>
      </c>
      <c r="C4" s="18">
        <f>+'[1]MOE Education Data'!J56</f>
        <v>4101930183.5</v>
      </c>
      <c r="D4" s="18">
        <f>+'[1]MOE Education Data'!O56</f>
        <v>4101930183.5</v>
      </c>
      <c r="E4" s="18"/>
      <c r="F4" s="18">
        <f>+'[1]MOE Education Data'!J102</f>
        <v>4410000000</v>
      </c>
      <c r="G4" s="18">
        <f>+'[1]MOE Education Data'!O102</f>
        <v>4590000000</v>
      </c>
    </row>
    <row r="5" spans="1:7" x14ac:dyDescent="0.25">
      <c r="A5" t="s">
        <v>1795</v>
      </c>
      <c r="B5" s="18">
        <f>+'[1]MOE Education Data'!E57</f>
        <v>0</v>
      </c>
      <c r="C5" s="18">
        <f>+'[1]MOE Education Data'!J57</f>
        <v>85000000</v>
      </c>
      <c r="D5" s="18">
        <f>+'[1]MOE Education Data'!O57</f>
        <v>85000000</v>
      </c>
      <c r="E5" s="18"/>
      <c r="F5" s="18">
        <f>+'[1]MOE Education Data'!J103</f>
        <v>146704058.62</v>
      </c>
      <c r="G5" s="18">
        <f>+'[1]MOE Education Data'!O103</f>
        <v>152691979.38</v>
      </c>
    </row>
    <row r="6" spans="1:7" x14ac:dyDescent="0.25">
      <c r="A6" t="s">
        <v>1796</v>
      </c>
      <c r="B6" s="18">
        <f>+'[1]MOE Education Data'!E58</f>
        <v>659497</v>
      </c>
      <c r="C6" s="18">
        <f>+'[1]MOE Education Data'!J58</f>
        <v>683898.5</v>
      </c>
      <c r="D6" s="18">
        <f>+'[1]MOE Education Data'!O58</f>
        <v>683898.5</v>
      </c>
      <c r="E6" s="18"/>
      <c r="F6" s="18">
        <f>+'[1]MOE Education Data'!J104</f>
        <v>670220.53</v>
      </c>
      <c r="G6" s="18">
        <f>+'[1]MOE Education Data'!O104</f>
        <v>697576.47</v>
      </c>
    </row>
    <row r="7" spans="1:7" x14ac:dyDescent="0.25">
      <c r="A7" t="s">
        <v>1797</v>
      </c>
      <c r="B7" s="18">
        <f>+'[1]MOE Education Data'!E59</f>
        <v>9130000</v>
      </c>
      <c r="C7" s="18">
        <f>+'[1]MOE Education Data'!J59</f>
        <v>9467810</v>
      </c>
      <c r="D7" s="18">
        <f>+'[1]MOE Education Data'!O59</f>
        <v>9467810</v>
      </c>
      <c r="E7" s="18"/>
      <c r="F7" s="18">
        <f>+'[1]MOE Education Data'!J105</f>
        <v>6568021.25</v>
      </c>
      <c r="G7" s="18">
        <f>+'[1]MOE Education Data'!O105</f>
        <v>6836103.75</v>
      </c>
    </row>
    <row r="8" spans="1:7" x14ac:dyDescent="0.25">
      <c r="A8" t="s">
        <v>1798</v>
      </c>
      <c r="B8" s="18">
        <f>+'[1]MOE Education Data'!E60</f>
        <v>0</v>
      </c>
      <c r="C8" s="18">
        <f>+'[1]MOE Education Data'!J60</f>
        <v>0</v>
      </c>
      <c r="D8" s="18">
        <f>+'[1]MOE Education Data'!O60</f>
        <v>0</v>
      </c>
      <c r="E8" s="18"/>
      <c r="F8" s="18">
        <f>+'[1]MOE Education Data'!J106</f>
        <v>0</v>
      </c>
      <c r="G8" s="18">
        <f>+'[1]MOE Education Data'!O106</f>
        <v>150000000</v>
      </c>
    </row>
    <row r="9" spans="1:7" x14ac:dyDescent="0.25">
      <c r="A9" t="s">
        <v>1799</v>
      </c>
      <c r="B9" s="18">
        <f>+'[1]MOE Education Data'!E61</f>
        <v>252350</v>
      </c>
      <c r="C9" s="18">
        <f>+'[1]MOE Education Data'!J61</f>
        <v>130843.5</v>
      </c>
      <c r="D9" s="18">
        <f>+'[1]MOE Education Data'!O61</f>
        <v>130843.5</v>
      </c>
      <c r="E9" s="18"/>
      <c r="F9" s="18">
        <f>+'[1]MOE Education Data'!J107</f>
        <v>66549.350000000006</v>
      </c>
      <c r="G9" s="18">
        <f>+'[1]MOE Education Data'!O107</f>
        <v>69265.649999999994</v>
      </c>
    </row>
    <row r="10" spans="1:7" x14ac:dyDescent="0.25">
      <c r="A10" t="s">
        <v>1800</v>
      </c>
      <c r="B10" s="18">
        <f>+'[1]MOE Education Data'!E62</f>
        <v>50000</v>
      </c>
      <c r="C10" s="18">
        <f>+'[1]MOE Education Data'!J62</f>
        <v>25925</v>
      </c>
      <c r="D10" s="18">
        <f>+'[1]MOE Education Data'!O62</f>
        <v>25925</v>
      </c>
      <c r="E10" s="18"/>
      <c r="F10" s="18">
        <f>+'[1]MOE Education Data'!J108</f>
        <v>18375</v>
      </c>
      <c r="G10" s="18">
        <f>+'[1]MOE Education Data'!O108</f>
        <v>19125</v>
      </c>
    </row>
    <row r="11" spans="1:7" x14ac:dyDescent="0.25">
      <c r="A11" t="s">
        <v>1801</v>
      </c>
      <c r="B11" s="18">
        <f>+'[1]MOE Education Data'!E63</f>
        <v>1400000</v>
      </c>
      <c r="C11" s="18">
        <f>+'[1]MOE Education Data'!J63</f>
        <v>1320847.5</v>
      </c>
      <c r="D11" s="18">
        <f>+'[1]MOE Education Data'!O63</f>
        <v>1320847.5</v>
      </c>
      <c r="E11" s="18"/>
      <c r="F11" s="18">
        <f>+'[1]MOE Education Data'!J109</f>
        <v>756209.65</v>
      </c>
      <c r="G11" s="18">
        <f>+'[1]MOE Education Data'!O109</f>
        <v>787075.35</v>
      </c>
    </row>
    <row r="12" spans="1:7" x14ac:dyDescent="0.25">
      <c r="A12" t="s">
        <v>1802</v>
      </c>
      <c r="B12" s="18">
        <f>+'[1]MOE Education Data'!E64</f>
        <v>1500000</v>
      </c>
      <c r="C12" s="18">
        <f>+'[1]MOE Education Data'!J64</f>
        <v>1555499.9999999998</v>
      </c>
      <c r="D12" s="18">
        <f>+'[1]MOE Education Data'!O64</f>
        <v>1555499.9999999998</v>
      </c>
      <c r="E12" s="18"/>
      <c r="F12" s="18">
        <f>+'[1]MOE Education Data'!J110</f>
        <v>791158.4099999998</v>
      </c>
      <c r="G12" s="18">
        <f>+'[1]MOE Education Data'!O110</f>
        <v>823450.58999999973</v>
      </c>
    </row>
    <row r="13" spans="1:7" x14ac:dyDescent="0.25">
      <c r="A13" t="s">
        <v>1803</v>
      </c>
      <c r="B13" s="18">
        <f>+'[1]MOE Education Data'!E65</f>
        <v>2251615.5</v>
      </c>
      <c r="C13" s="18">
        <f>+'[1]MOE Education Data'!J65</f>
        <v>2178870.5</v>
      </c>
      <c r="D13" s="18">
        <f>+'[1]MOE Education Data'!O65</f>
        <v>2178870.5</v>
      </c>
      <c r="E13" s="18"/>
      <c r="F13" s="18">
        <f>+'[1]MOE Education Data'!J111</f>
        <v>2051065.52</v>
      </c>
      <c r="G13" s="18">
        <f>+'[1]MOE Education Data'!O111</f>
        <v>2134782.48</v>
      </c>
    </row>
    <row r="14" spans="1:7" x14ac:dyDescent="0.25">
      <c r="A14" t="s">
        <v>1804</v>
      </c>
      <c r="B14" s="18">
        <f>+'[1]MOE Education Data'!E66</f>
        <v>0</v>
      </c>
      <c r="C14" s="18">
        <f>+'[1]MOE Education Data'!J66</f>
        <v>3118390.5</v>
      </c>
      <c r="D14" s="18">
        <f>+'[1]MOE Education Data'!O66</f>
        <v>3118390.5</v>
      </c>
      <c r="E14" s="18"/>
      <c r="F14" s="18">
        <f>+'[1]MOE Education Data'!J112</f>
        <v>1586075.6099999999</v>
      </c>
      <c r="G14" s="18">
        <f>+'[1]MOE Education Data'!O112</f>
        <v>1650813.3900000001</v>
      </c>
    </row>
    <row r="15" spans="1:7" x14ac:dyDescent="0.25">
      <c r="A15" t="s">
        <v>1805</v>
      </c>
      <c r="B15" s="18">
        <f>+'[1]MOE Education Data'!E67</f>
        <v>16037891</v>
      </c>
      <c r="C15" s="18">
        <f>+'[1]MOE Education Data'!J67</f>
        <v>14382837</v>
      </c>
      <c r="D15" s="18">
        <f>+'[1]MOE Education Data'!O67</f>
        <v>14382837</v>
      </c>
      <c r="E15" s="18"/>
      <c r="F15" s="18">
        <f>+'[1]MOE Education Data'!J113</f>
        <v>12622222.619999999</v>
      </c>
      <c r="G15" s="18">
        <f>+'[1]MOE Education Data'!O113</f>
        <v>13137415.380000001</v>
      </c>
    </row>
    <row r="16" spans="1:7" x14ac:dyDescent="0.25">
      <c r="A16" t="s">
        <v>1806</v>
      </c>
      <c r="B16" s="18">
        <f>+'[1]MOE Education Data'!E68</f>
        <v>1382141.5</v>
      </c>
      <c r="C16" s="18">
        <f>+'[1]MOE Education Data'!J68</f>
        <v>3000000</v>
      </c>
      <c r="D16" s="18">
        <f>+'[1]MOE Education Data'!O68</f>
        <v>3000000</v>
      </c>
      <c r="E16" s="18"/>
      <c r="F16" s="18">
        <f>+'[1]MOE Education Data'!J114</f>
        <v>3051720</v>
      </c>
      <c r="G16" s="18">
        <f>+'[1]MOE Education Data'!O114</f>
        <v>6986280</v>
      </c>
    </row>
    <row r="17" spans="1:8" x14ac:dyDescent="0.25">
      <c r="A17" t="s">
        <v>1807</v>
      </c>
      <c r="B17" s="18">
        <f>+'[1]MOE Education Data'!E69</f>
        <v>0</v>
      </c>
      <c r="C17" s="18">
        <f>+'[1]MOE Education Data'!J69</f>
        <v>0</v>
      </c>
      <c r="D17" s="18">
        <f>+'[1]MOE Education Data'!O69</f>
        <v>0</v>
      </c>
      <c r="E17" s="18"/>
      <c r="F17" s="18">
        <f>+'[1]MOE Education Data'!J115</f>
        <v>0</v>
      </c>
      <c r="G17" s="18">
        <f>+'[1]MOE Education Data'!O115</f>
        <v>1000000</v>
      </c>
    </row>
    <row r="18" spans="1:8" x14ac:dyDescent="0.25">
      <c r="A18" t="s">
        <v>1808</v>
      </c>
      <c r="B18" s="18">
        <f>+'[1]MOE Education Data'!E70</f>
        <v>0</v>
      </c>
      <c r="C18" s="18">
        <f>+'[1]MOE Education Data'!J70</f>
        <v>900000</v>
      </c>
      <c r="D18" s="18">
        <f>+'[1]MOE Education Data'!O70</f>
        <v>900000</v>
      </c>
      <c r="E18" s="18"/>
      <c r="F18" s="18">
        <f>+'[1]MOE Education Data'!J116</f>
        <v>882000</v>
      </c>
      <c r="G18" s="18">
        <f>+'[1]MOE Education Data'!O116</f>
        <v>4108000</v>
      </c>
    </row>
    <row r="19" spans="1:8" x14ac:dyDescent="0.25">
      <c r="A19" t="s">
        <v>1809</v>
      </c>
      <c r="B19" s="18">
        <f>+'[1]MOE Education Data'!E71</f>
        <v>747656.5</v>
      </c>
      <c r="C19" s="18">
        <f>+'[1]MOE Education Data'!J71</f>
        <v>775320</v>
      </c>
      <c r="D19" s="18">
        <f>+'[1]MOE Education Data'!O71</f>
        <v>775320</v>
      </c>
      <c r="E19" s="18"/>
      <c r="F19" s="18">
        <f>+'[1]MOE Education Data'!J117</f>
        <v>788686.36</v>
      </c>
      <c r="G19" s="18">
        <f>+'[1]MOE Education Data'!O117</f>
        <v>820877.64</v>
      </c>
    </row>
    <row r="20" spans="1:8" x14ac:dyDescent="0.25">
      <c r="A20" t="s">
        <v>1810</v>
      </c>
      <c r="B20" s="18">
        <f>+'[1]MOE Education Data'!E72</f>
        <v>0</v>
      </c>
      <c r="C20" s="18">
        <f>+'[1]MOE Education Data'!J72</f>
        <v>0</v>
      </c>
      <c r="D20" s="18">
        <f>+'[1]MOE Education Data'!O72</f>
        <v>0</v>
      </c>
      <c r="E20" s="18"/>
      <c r="F20" s="18">
        <f>+'[1]MOE Education Data'!J118</f>
        <v>0</v>
      </c>
      <c r="G20" s="18">
        <f>+'[1]MOE Education Data'!O118</f>
        <v>1533180</v>
      </c>
    </row>
    <row r="21" spans="1:8" x14ac:dyDescent="0.25">
      <c r="A21" t="s">
        <v>1811</v>
      </c>
      <c r="B21" s="18">
        <f>+'[1]MOE Education Data'!E73</f>
        <v>0</v>
      </c>
      <c r="C21" s="18">
        <f>+'[1]MOE Education Data'!J73</f>
        <v>0</v>
      </c>
      <c r="D21" s="18">
        <f>+'[1]MOE Education Data'!O73</f>
        <v>0</v>
      </c>
      <c r="E21" s="18"/>
      <c r="F21" s="18">
        <f>+'[1]MOE Education Data'!J119</f>
        <v>0</v>
      </c>
      <c r="G21" s="18">
        <f>+'[1]MOE Education Data'!O119</f>
        <v>1000000</v>
      </c>
    </row>
    <row r="22" spans="1:8" x14ac:dyDescent="0.25">
      <c r="A22" t="s">
        <v>1812</v>
      </c>
      <c r="B22" s="18">
        <f>+'[1]MOE Education Data'!E74</f>
        <v>0</v>
      </c>
      <c r="C22" s="18">
        <f>+'[1]MOE Education Data'!J74</f>
        <v>0</v>
      </c>
      <c r="D22" s="18">
        <f>+'[1]MOE Education Data'!O74</f>
        <v>0</v>
      </c>
      <c r="E22" s="18"/>
      <c r="F22" s="18">
        <f>+'[1]MOE Education Data'!J120</f>
        <v>0</v>
      </c>
      <c r="G22" s="18">
        <f>+'[1]MOE Education Data'!O120</f>
        <v>4000000</v>
      </c>
    </row>
    <row r="23" spans="1:8" x14ac:dyDescent="0.25">
      <c r="A23" t="s">
        <v>1813</v>
      </c>
      <c r="B23" s="18">
        <f>+'[1]MOE Education Data'!E75</f>
        <v>0</v>
      </c>
      <c r="C23" s="18">
        <f>+'[1]MOE Education Data'!J75</f>
        <v>0</v>
      </c>
      <c r="D23" s="18">
        <f>+'[1]MOE Education Data'!O75</f>
        <v>0</v>
      </c>
      <c r="E23" s="18"/>
      <c r="F23" s="18">
        <f>+'[1]MOE Education Data'!J121</f>
        <v>0</v>
      </c>
      <c r="G23" s="18">
        <f>+'[1]MOE Education Data'!O121</f>
        <v>20000000</v>
      </c>
    </row>
    <row r="24" spans="1:8" x14ac:dyDescent="0.25">
      <c r="A24" t="s">
        <v>1814</v>
      </c>
      <c r="B24" s="18">
        <f>+'[1]MOE Education Data'!E76</f>
        <v>0</v>
      </c>
      <c r="C24" s="18">
        <f>+'[1]MOE Education Data'!J76</f>
        <v>0</v>
      </c>
      <c r="D24" s="18">
        <f>+'[1]MOE Education Data'!O76</f>
        <v>0</v>
      </c>
      <c r="E24" s="18"/>
      <c r="F24" s="18">
        <f>+'[1]MOE Education Data'!J122</f>
        <v>0</v>
      </c>
      <c r="G24" s="18">
        <f>+'[1]MOE Education Data'!O122</f>
        <v>1725119</v>
      </c>
    </row>
    <row r="25" spans="1:8" x14ac:dyDescent="0.25">
      <c r="A25" t="s">
        <v>1815</v>
      </c>
      <c r="B25" s="18">
        <f>+'[1]MOE Education Data'!E77</f>
        <v>3625000</v>
      </c>
      <c r="C25" s="18">
        <f>+'[1]MOE Education Data'!J77</f>
        <v>0</v>
      </c>
      <c r="D25" s="18">
        <f>+'[1]MOE Education Data'!O77</f>
        <v>0</v>
      </c>
      <c r="E25" s="18"/>
      <c r="F25" s="18">
        <f>+'[1]MOE Education Data'!J123</f>
        <v>0</v>
      </c>
      <c r="G25" s="18">
        <f>+'[1]MOE Education Data'!O123</f>
        <v>14723271</v>
      </c>
    </row>
    <row r="26" spans="1:8" x14ac:dyDescent="0.25">
      <c r="A26" t="s">
        <v>1816</v>
      </c>
      <c r="B26" s="18">
        <f>+'[1]MOE Education Data'!E78</f>
        <v>0</v>
      </c>
      <c r="C26" s="18">
        <f>+'[1]MOE Education Data'!J78</f>
        <v>0</v>
      </c>
      <c r="D26" s="18">
        <f>+'[1]MOE Education Data'!O78</f>
        <v>0</v>
      </c>
      <c r="E26" s="18"/>
      <c r="F26" s="18">
        <f>+'[1]MOE Education Data'!J124</f>
        <v>0</v>
      </c>
      <c r="G26" s="18">
        <f>+'[1]MOE Education Data'!O124</f>
        <v>3000000</v>
      </c>
    </row>
    <row r="27" spans="1:8" x14ac:dyDescent="0.25">
      <c r="A27" t="s">
        <v>1817</v>
      </c>
      <c r="B27" s="18">
        <f>+'[1]MOE Education Data'!E79</f>
        <v>5956638.5</v>
      </c>
      <c r="C27" s="18">
        <f>+'[1]MOE Education Data'!J79</f>
        <v>6213128</v>
      </c>
      <c r="D27" s="18">
        <f>+'[1]MOE Education Data'!O79</f>
        <v>6213128</v>
      </c>
      <c r="E27" s="18"/>
      <c r="F27" s="18">
        <f>+'[1]MOE Education Data'!J125</f>
        <v>5648621.5099999998</v>
      </c>
      <c r="G27" s="18">
        <f>+'[1]MOE Education Data'!O125</f>
        <v>5879177.4900000002</v>
      </c>
    </row>
    <row r="28" spans="1:8" x14ac:dyDescent="0.25">
      <c r="B28" s="18"/>
      <c r="C28" s="18"/>
      <c r="D28" s="18"/>
      <c r="E28" s="18"/>
      <c r="F28" s="18"/>
      <c r="G28" s="18"/>
    </row>
    <row r="29" spans="1:8" ht="15.75" x14ac:dyDescent="0.25">
      <c r="A29" s="25" t="s">
        <v>1818</v>
      </c>
      <c r="B29" s="26">
        <f>SUM(B4:B27)</f>
        <v>3731123136</v>
      </c>
      <c r="C29" s="26">
        <f>SUM(C4:C27)</f>
        <v>4230683554</v>
      </c>
      <c r="D29" s="26">
        <f>SUM(D4:D27)</f>
        <v>4230683554</v>
      </c>
      <c r="E29" s="27">
        <f>AVERAGE(B29:D29)</f>
        <v>4064163414.6666665</v>
      </c>
      <c r="F29" s="26">
        <f>SUM(F4:F27)</f>
        <v>4592204984.4299994</v>
      </c>
      <c r="G29" s="26">
        <f>SUM(G4:G27)</f>
        <v>4983623492.5700006</v>
      </c>
    </row>
    <row r="31" spans="1:8" ht="15.75" x14ac:dyDescent="0.25">
      <c r="A31" s="25" t="s">
        <v>1819</v>
      </c>
    </row>
    <row r="32" spans="1:8" x14ac:dyDescent="0.25">
      <c r="A32" t="s">
        <v>1820</v>
      </c>
      <c r="B32" s="28">
        <v>282205625</v>
      </c>
      <c r="C32" s="28">
        <v>286992997.5</v>
      </c>
      <c r="D32" s="28">
        <v>286992997.5</v>
      </c>
      <c r="E32" s="28"/>
      <c r="F32" s="29">
        <f>+'[1]MOE Education Data'!J129</f>
        <v>322946821.5</v>
      </c>
      <c r="G32" s="29">
        <f>+'[1]MOE Education Data'!O129</f>
        <v>322946821.5</v>
      </c>
      <c r="H32" s="28"/>
    </row>
    <row r="33" spans="1:8" x14ac:dyDescent="0.25">
      <c r="A33" t="s">
        <v>1821</v>
      </c>
      <c r="B33" s="28">
        <v>333663750</v>
      </c>
      <c r="C33" s="28">
        <v>368663041.5</v>
      </c>
      <c r="D33" s="28">
        <v>368663041.5</v>
      </c>
      <c r="E33" s="28"/>
      <c r="F33" s="30">
        <f>+'[1]MOE Education Data'!J130</f>
        <v>418674797.5</v>
      </c>
      <c r="G33" s="30">
        <f>+'[1]MOE Education Data'!O130</f>
        <v>418674797.5</v>
      </c>
      <c r="H33" s="28"/>
    </row>
    <row r="34" spans="1:8" x14ac:dyDescent="0.25">
      <c r="A34" t="s">
        <v>1822</v>
      </c>
      <c r="B34" s="28">
        <v>19560131.5</v>
      </c>
      <c r="C34" s="28">
        <v>23103055</v>
      </c>
      <c r="D34" s="28">
        <v>23103055</v>
      </c>
      <c r="E34" s="28"/>
      <c r="F34" s="30">
        <f>+'[1]MOE Education Data'!J131</f>
        <v>22313758</v>
      </c>
      <c r="G34" s="30">
        <f>+'[1]MOE Education Data'!O131</f>
        <v>22313758</v>
      </c>
    </row>
    <row r="35" spans="1:8" x14ac:dyDescent="0.25">
      <c r="A35" t="s">
        <v>1823</v>
      </c>
      <c r="B35" s="28">
        <v>31560533</v>
      </c>
      <c r="C35" s="28">
        <v>33234430.5</v>
      </c>
      <c r="D35" s="28">
        <v>33234430.5</v>
      </c>
      <c r="E35" s="28"/>
      <c r="F35" s="30">
        <f>+'[1]MOE Education Data'!J132</f>
        <v>37139632</v>
      </c>
      <c r="G35" s="30">
        <f>+'[1]MOE Education Data'!O132</f>
        <v>37139632</v>
      </c>
    </row>
    <row r="36" spans="1:8" x14ac:dyDescent="0.25">
      <c r="A36" t="s">
        <v>1824</v>
      </c>
      <c r="B36" s="28">
        <v>22800770</v>
      </c>
      <c r="C36" s="28">
        <v>35858701.5</v>
      </c>
      <c r="D36" s="28">
        <v>35858701.5</v>
      </c>
      <c r="E36" s="28"/>
      <c r="F36" s="30">
        <f>+'[1]MOE Education Data'!J133</f>
        <v>49954095</v>
      </c>
      <c r="G36" s="30">
        <f>+'[1]MOE Education Data'!O133</f>
        <v>49954095</v>
      </c>
    </row>
    <row r="37" spans="1:8" x14ac:dyDescent="0.25">
      <c r="A37" t="s">
        <v>1825</v>
      </c>
      <c r="B37" s="28">
        <v>4885553.5</v>
      </c>
      <c r="C37" s="28">
        <v>5112020.5</v>
      </c>
      <c r="D37" s="28">
        <v>5112020.5</v>
      </c>
      <c r="E37" s="28"/>
      <c r="F37" s="30">
        <f>+'[1]MOE Education Data'!J134</f>
        <v>5569220</v>
      </c>
      <c r="G37" s="30">
        <f>+'[1]MOE Education Data'!O134</f>
        <v>5569220</v>
      </c>
    </row>
    <row r="38" spans="1:8" x14ac:dyDescent="0.25">
      <c r="A38" t="s">
        <v>1826</v>
      </c>
      <c r="B38" s="28">
        <v>33409898.5</v>
      </c>
      <c r="C38" s="28">
        <v>33166674</v>
      </c>
      <c r="D38" s="28">
        <v>33166674</v>
      </c>
      <c r="E38" s="28"/>
      <c r="F38" s="30">
        <f>+'[1]MOE Education Data'!J135</f>
        <v>32759877.5</v>
      </c>
      <c r="G38" s="30">
        <f>+'[1]MOE Education Data'!O135</f>
        <v>32759877.5</v>
      </c>
    </row>
    <row r="39" spans="1:8" x14ac:dyDescent="0.25">
      <c r="A39" t="s">
        <v>1827</v>
      </c>
      <c r="B39" s="28">
        <v>474309.5</v>
      </c>
      <c r="C39" s="28">
        <v>491859</v>
      </c>
      <c r="D39" s="28">
        <v>491859</v>
      </c>
      <c r="E39" s="28"/>
      <c r="F39" s="30">
        <f>+'[1]MOE Education Data'!J136</f>
        <v>976605.5</v>
      </c>
      <c r="G39" s="30">
        <f>+'[1]MOE Education Data'!O136</f>
        <v>976605.5</v>
      </c>
    </row>
    <row r="40" spans="1:8" x14ac:dyDescent="0.25">
      <c r="A40" t="s">
        <v>1828</v>
      </c>
      <c r="B40" s="28">
        <v>70456656.5</v>
      </c>
      <c r="C40" s="28">
        <v>73063501</v>
      </c>
      <c r="D40" s="28">
        <v>73063501</v>
      </c>
      <c r="E40" s="28"/>
      <c r="F40" s="30">
        <f>+'[1]MOE Education Data'!J137</f>
        <v>82089914</v>
      </c>
      <c r="G40" s="30">
        <f>+'[1]MOE Education Data'!O137</f>
        <v>82089914</v>
      </c>
    </row>
    <row r="41" spans="1:8" x14ac:dyDescent="0.25">
      <c r="A41" t="s">
        <v>1829</v>
      </c>
      <c r="B41" s="28">
        <v>4120000</v>
      </c>
      <c r="C41" s="28">
        <v>4120000</v>
      </c>
      <c r="D41" s="28">
        <v>4120000</v>
      </c>
      <c r="E41" s="28"/>
      <c r="F41" s="30">
        <f>+'[1]MOE Education Data'!J138</f>
        <v>5917258.5</v>
      </c>
      <c r="G41" s="30">
        <f>+'[1]MOE Education Data'!O138</f>
        <v>5917258.5</v>
      </c>
    </row>
    <row r="42" spans="1:8" ht="15.75" x14ac:dyDescent="0.25">
      <c r="A42" s="25" t="s">
        <v>1830</v>
      </c>
      <c r="B42" s="31">
        <f>SUM(B32:B41)</f>
        <v>803137227.5</v>
      </c>
      <c r="C42" s="31">
        <f>SUM(C32:C41)</f>
        <v>863806280.5</v>
      </c>
      <c r="D42" s="31">
        <f>SUM(D32:D41)</f>
        <v>863806280.5</v>
      </c>
      <c r="E42" s="18">
        <f>AVERAGE(B42:D42)</f>
        <v>843583262.83333337</v>
      </c>
      <c r="F42" s="32">
        <f>SUM(F32:F41)</f>
        <v>978341979.5</v>
      </c>
      <c r="G42" s="32">
        <f>SUM(G32:G41)</f>
        <v>978341979.5</v>
      </c>
    </row>
    <row r="44" spans="1:8" x14ac:dyDescent="0.25">
      <c r="A44" s="33"/>
      <c r="E44" s="28"/>
      <c r="G44" s="28"/>
    </row>
    <row r="46" spans="1:8" x14ac:dyDescent="0.25">
      <c r="A46" t="s">
        <v>1831</v>
      </c>
    </row>
    <row r="47" spans="1:8" x14ac:dyDescent="0.25">
      <c r="A47" t="s">
        <v>1832</v>
      </c>
    </row>
    <row r="48" spans="1:8" x14ac:dyDescent="0.25">
      <c r="A48" t="s">
        <v>1833</v>
      </c>
    </row>
    <row r="49" spans="1:1" x14ac:dyDescent="0.25">
      <c r="A49" t="s">
        <v>1834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8"/>
  <sheetViews>
    <sheetView zoomScale="90" zoomScaleNormal="90" workbookViewId="0">
      <selection activeCell="H9" sqref="H9"/>
    </sheetView>
  </sheetViews>
  <sheetFormatPr defaultColWidth="12.5703125" defaultRowHeight="15" x14ac:dyDescent="0.25"/>
  <cols>
    <col min="1" max="1" width="58.7109375" customWidth="1"/>
    <col min="2" max="3" width="17.140625" bestFit="1" customWidth="1"/>
    <col min="4" max="4" width="19" bestFit="1" customWidth="1"/>
    <col min="5" max="5" width="20.28515625" customWidth="1"/>
    <col min="6" max="7" width="19" bestFit="1" customWidth="1"/>
    <col min="8" max="13" width="16" bestFit="1" customWidth="1"/>
    <col min="14" max="14" width="4.42578125" customWidth="1"/>
    <col min="15" max="15" width="5" bestFit="1" customWidth="1"/>
    <col min="16" max="18" width="19" bestFit="1" customWidth="1"/>
    <col min="19" max="19" width="16" bestFit="1" customWidth="1"/>
    <col min="20" max="21" width="19" bestFit="1" customWidth="1"/>
  </cols>
  <sheetData>
    <row r="2" spans="1:7" ht="15.75" x14ac:dyDescent="0.25">
      <c r="B2" s="24">
        <v>2017</v>
      </c>
      <c r="C2" s="24">
        <v>2018</v>
      </c>
      <c r="D2" s="24">
        <v>2019</v>
      </c>
      <c r="E2" s="24" t="s">
        <v>1792</v>
      </c>
      <c r="F2" s="34">
        <v>2022</v>
      </c>
      <c r="G2" s="34">
        <v>2023</v>
      </c>
    </row>
    <row r="3" spans="1:7" ht="15.75" x14ac:dyDescent="0.25">
      <c r="A3" s="25" t="s">
        <v>1835</v>
      </c>
      <c r="F3" s="35"/>
      <c r="G3" s="35"/>
    </row>
    <row r="4" spans="1:7" x14ac:dyDescent="0.25">
      <c r="A4" t="s">
        <v>1794</v>
      </c>
      <c r="B4" s="18">
        <f>+'[1]MOE Education Data'!E56</f>
        <v>3688130346</v>
      </c>
      <c r="C4" s="18">
        <f>+'[1]MOE Education Data'!J56</f>
        <v>4101930183.5</v>
      </c>
      <c r="D4" s="18">
        <f>+'[1]MOE Education Data'!O56</f>
        <v>4101930183.5</v>
      </c>
      <c r="E4" s="18"/>
      <c r="F4" s="36">
        <f>+'[1]MOE Education Data'!T102</f>
        <v>4650000000</v>
      </c>
      <c r="G4" s="36">
        <f>+'[1]MOE Education Data'!Y102</f>
        <v>4650000000</v>
      </c>
    </row>
    <row r="5" spans="1:7" x14ac:dyDescent="0.25">
      <c r="A5" t="s">
        <v>1795</v>
      </c>
      <c r="B5" s="18">
        <f>+'[1]MOE Education Data'!E57</f>
        <v>0</v>
      </c>
      <c r="C5" s="18">
        <f>+'[1]MOE Education Data'!J57</f>
        <v>85000000</v>
      </c>
      <c r="D5" s="18">
        <f>+'[1]MOE Education Data'!O57</f>
        <v>85000000</v>
      </c>
      <c r="E5" s="18"/>
      <c r="F5" s="36">
        <f>+'[1]MOE Education Data'!T103</f>
        <v>153661611.5</v>
      </c>
      <c r="G5" s="36">
        <f>+'[1]MOE Education Data'!Y103</f>
        <v>153661611.5</v>
      </c>
    </row>
    <row r="6" spans="1:7" x14ac:dyDescent="0.25">
      <c r="A6" t="s">
        <v>1796</v>
      </c>
      <c r="B6" s="18">
        <f>+'[1]MOE Education Data'!E58</f>
        <v>659497</v>
      </c>
      <c r="C6" s="18">
        <f>+'[1]MOE Education Data'!J58</f>
        <v>683898.5</v>
      </c>
      <c r="D6" s="18">
        <f>+'[1]MOE Education Data'!O58</f>
        <v>683898.5</v>
      </c>
      <c r="E6" s="18"/>
      <c r="F6" s="36">
        <f>+'[1]MOE Education Data'!T104</f>
        <v>740411.5</v>
      </c>
      <c r="G6" s="36">
        <f>+'[1]MOE Education Data'!Y104</f>
        <v>740411.5</v>
      </c>
    </row>
    <row r="7" spans="1:7" x14ac:dyDescent="0.25">
      <c r="A7" t="s">
        <v>1797</v>
      </c>
      <c r="B7" s="18">
        <f>+'[1]MOE Education Data'!E59</f>
        <v>9130000</v>
      </c>
      <c r="C7" s="18">
        <f>+'[1]MOE Education Data'!J59</f>
        <v>9467810</v>
      </c>
      <c r="D7" s="18">
        <f>+'[1]MOE Education Data'!O59</f>
        <v>9467810</v>
      </c>
      <c r="E7" s="18"/>
      <c r="F7" s="36">
        <f>+'[1]MOE Education Data'!T105</f>
        <v>10250172.5</v>
      </c>
      <c r="G7" s="36">
        <f>+'[1]MOE Education Data'!Y105</f>
        <v>10250172.5</v>
      </c>
    </row>
    <row r="8" spans="1:7" x14ac:dyDescent="0.25">
      <c r="A8" t="s">
        <v>1798</v>
      </c>
      <c r="B8" s="18">
        <f>+'[1]MOE Education Data'!E60</f>
        <v>0</v>
      </c>
      <c r="C8" s="18">
        <f>+'[1]MOE Education Data'!J60</f>
        <v>0</v>
      </c>
      <c r="D8" s="18">
        <f>+'[1]MOE Education Data'!O60</f>
        <v>0</v>
      </c>
      <c r="E8" s="18"/>
      <c r="F8" s="36">
        <f>+'[1]MOE Education Data'!T106</f>
        <v>390076250</v>
      </c>
      <c r="G8" s="36">
        <f>+'[1]MOE Education Data'!Y106</f>
        <v>390076250</v>
      </c>
    </row>
    <row r="9" spans="1:7" x14ac:dyDescent="0.25">
      <c r="A9" t="s">
        <v>1799</v>
      </c>
      <c r="B9" s="18">
        <f>+'[1]MOE Education Data'!E61</f>
        <v>252350</v>
      </c>
      <c r="C9" s="18">
        <f>+'[1]MOE Education Data'!J61</f>
        <v>130843.5</v>
      </c>
      <c r="D9" s="18">
        <f>+'[1]MOE Education Data'!O61</f>
        <v>130843.5</v>
      </c>
      <c r="E9" s="18"/>
      <c r="F9" s="36">
        <f>+'[1]MOE Education Data'!T107</f>
        <v>141655.5</v>
      </c>
      <c r="G9" s="36">
        <f>+'[1]MOE Education Data'!Y107</f>
        <v>141655.5</v>
      </c>
    </row>
    <row r="10" spans="1:7" x14ac:dyDescent="0.25">
      <c r="A10" t="s">
        <v>1800</v>
      </c>
      <c r="B10" s="18">
        <f>+'[1]MOE Education Data'!E62</f>
        <v>50000</v>
      </c>
      <c r="C10" s="18">
        <f>+'[1]MOE Education Data'!J62</f>
        <v>25925</v>
      </c>
      <c r="D10" s="18">
        <f>+'[1]MOE Education Data'!O62</f>
        <v>25925</v>
      </c>
      <c r="E10" s="18"/>
      <c r="F10" s="36">
        <f>+'[1]MOE Education Data'!T108</f>
        <v>39112.5</v>
      </c>
      <c r="G10" s="36">
        <f>+'[1]MOE Education Data'!Y108</f>
        <v>39112.5</v>
      </c>
    </row>
    <row r="11" spans="1:7" x14ac:dyDescent="0.25">
      <c r="A11" t="s">
        <v>1801</v>
      </c>
      <c r="B11" s="18">
        <f>+'[1]MOE Education Data'!E63</f>
        <v>1400000</v>
      </c>
      <c r="C11" s="18">
        <f>+'[1]MOE Education Data'!J63</f>
        <v>1320847.5</v>
      </c>
      <c r="D11" s="18">
        <f>+'[1]MOE Education Data'!O63</f>
        <v>1320847.5</v>
      </c>
      <c r="E11" s="18"/>
      <c r="F11" s="36">
        <f>+'[1]MOE Education Data'!T109</f>
        <v>1429994</v>
      </c>
      <c r="G11" s="36">
        <f>+'[1]MOE Education Data'!Y109</f>
        <v>1429994</v>
      </c>
    </row>
    <row r="12" spans="1:7" x14ac:dyDescent="0.25">
      <c r="A12" t="s">
        <v>1802</v>
      </c>
      <c r="B12" s="18">
        <f>+'[1]MOE Education Data'!E64</f>
        <v>1500000</v>
      </c>
      <c r="C12" s="18">
        <f>+'[1]MOE Education Data'!J64</f>
        <v>1555499.9999999998</v>
      </c>
      <c r="D12" s="18">
        <f>+'[1]MOE Education Data'!O64</f>
        <v>1555499.9999999998</v>
      </c>
      <c r="E12" s="18"/>
      <c r="F12" s="36">
        <f>+'[1]MOE Education Data'!T110</f>
        <v>1684037</v>
      </c>
      <c r="G12" s="36">
        <f>+'[1]MOE Education Data'!Y110</f>
        <v>1684037</v>
      </c>
    </row>
    <row r="13" spans="1:7" x14ac:dyDescent="0.25">
      <c r="A13" t="s">
        <v>1803</v>
      </c>
      <c r="B13" s="18">
        <f>+'[1]MOE Education Data'!E65</f>
        <v>2251615.5</v>
      </c>
      <c r="C13" s="18">
        <f>+'[1]MOE Education Data'!J65</f>
        <v>2178870.5</v>
      </c>
      <c r="D13" s="18">
        <f>+'[1]MOE Education Data'!O65</f>
        <v>2178870.5</v>
      </c>
      <c r="E13" s="18"/>
      <c r="F13" s="36">
        <f>+'[1]MOE Education Data'!T111</f>
        <v>2246369.5</v>
      </c>
      <c r="G13" s="36">
        <f>+'[1]MOE Education Data'!Y111</f>
        <v>2246369.5</v>
      </c>
    </row>
    <row r="14" spans="1:7" x14ac:dyDescent="0.25">
      <c r="A14" t="s">
        <v>1804</v>
      </c>
      <c r="B14" s="18">
        <f>+'[1]MOE Education Data'!E66</f>
        <v>0</v>
      </c>
      <c r="C14" s="18">
        <f>+'[1]MOE Education Data'!J66</f>
        <v>3118390.5</v>
      </c>
      <c r="D14" s="18">
        <f>+'[1]MOE Education Data'!O66</f>
        <v>3118390.5</v>
      </c>
      <c r="E14" s="18"/>
      <c r="F14" s="36">
        <f>+'[1]MOE Education Data'!T112</f>
        <v>3376075.5</v>
      </c>
      <c r="G14" s="36">
        <f>+'[1]MOE Education Data'!Y112</f>
        <v>3376075.5</v>
      </c>
    </row>
    <row r="15" spans="1:7" x14ac:dyDescent="0.25">
      <c r="A15" t="s">
        <v>1805</v>
      </c>
      <c r="B15" s="18">
        <f>+'[1]MOE Education Data'!E67</f>
        <v>16037891</v>
      </c>
      <c r="C15" s="18">
        <f>+'[1]MOE Education Data'!J67</f>
        <v>14382837</v>
      </c>
      <c r="D15" s="18">
        <f>+'[1]MOE Education Data'!O67</f>
        <v>14382837</v>
      </c>
      <c r="E15" s="18"/>
      <c r="F15" s="36">
        <f>+'[1]MOE Education Data'!T113</f>
        <v>14697240.5</v>
      </c>
      <c r="G15" s="36">
        <f>+'[1]MOE Education Data'!Y113</f>
        <v>14697240.5</v>
      </c>
    </row>
    <row r="16" spans="1:7" x14ac:dyDescent="0.25">
      <c r="A16" t="s">
        <v>1806</v>
      </c>
      <c r="B16" s="18">
        <f>+'[1]MOE Education Data'!E68</f>
        <v>1382141.5</v>
      </c>
      <c r="C16" s="18">
        <f>+'[1]MOE Education Data'!J68</f>
        <v>3000000</v>
      </c>
      <c r="D16" s="18">
        <f>+'[1]MOE Education Data'!O68</f>
        <v>3000000</v>
      </c>
      <c r="E16" s="18"/>
      <c r="F16" s="36">
        <f>+'[1]MOE Education Data'!T114</f>
        <v>7221732</v>
      </c>
      <c r="G16" s="36">
        <f>+'[1]MOE Education Data'!Y114</f>
        <v>7221732</v>
      </c>
    </row>
    <row r="17" spans="1:8" x14ac:dyDescent="0.25">
      <c r="A17" t="s">
        <v>1807</v>
      </c>
      <c r="B17" s="18">
        <f>+'[1]MOE Education Data'!E69</f>
        <v>0</v>
      </c>
      <c r="C17" s="18">
        <f>+'[1]MOE Education Data'!J69</f>
        <v>0</v>
      </c>
      <c r="D17" s="18">
        <f>+'[1]MOE Education Data'!O69</f>
        <v>0</v>
      </c>
      <c r="E17" s="18"/>
      <c r="F17" s="36">
        <f>+'[1]MOE Education Data'!T115</f>
        <v>1043000</v>
      </c>
      <c r="G17" s="36">
        <f>+'[1]MOE Education Data'!Y115</f>
        <v>1043000</v>
      </c>
    </row>
    <row r="18" spans="1:8" x14ac:dyDescent="0.25">
      <c r="A18" t="s">
        <v>1808</v>
      </c>
      <c r="B18" s="18">
        <f>+'[1]MOE Education Data'!E70</f>
        <v>0</v>
      </c>
      <c r="C18" s="18">
        <f>+'[1]MOE Education Data'!J70</f>
        <v>900000</v>
      </c>
      <c r="D18" s="18">
        <f>+'[1]MOE Education Data'!O70</f>
        <v>900000</v>
      </c>
      <c r="E18" s="18"/>
      <c r="F18" s="36">
        <f>+'[1]MOE Education Data'!T116</f>
        <v>3327170</v>
      </c>
      <c r="G18" s="36">
        <f>+'[1]MOE Education Data'!Y116</f>
        <v>3327170</v>
      </c>
    </row>
    <row r="19" spans="1:8" x14ac:dyDescent="0.25">
      <c r="A19" t="s">
        <v>1809</v>
      </c>
      <c r="B19" s="18">
        <f>+'[1]MOE Education Data'!E71</f>
        <v>747656.5</v>
      </c>
      <c r="C19" s="18">
        <f>+'[1]MOE Education Data'!J71</f>
        <v>775320</v>
      </c>
      <c r="D19" s="18">
        <f>+'[1]MOE Education Data'!O71</f>
        <v>775320</v>
      </c>
      <c r="E19" s="18"/>
      <c r="F19" s="36">
        <f>+'[1]MOE Education Data'!T117</f>
        <v>839387.5</v>
      </c>
      <c r="G19" s="36">
        <f>+'[1]MOE Education Data'!Y117</f>
        <v>839387.5</v>
      </c>
    </row>
    <row r="20" spans="1:8" x14ac:dyDescent="0.25">
      <c r="A20" t="s">
        <v>1810</v>
      </c>
      <c r="B20" s="18">
        <f>+'[1]MOE Education Data'!E72</f>
        <v>0</v>
      </c>
      <c r="C20" s="18">
        <f>+'[1]MOE Education Data'!J72</f>
        <v>0</v>
      </c>
      <c r="D20" s="18">
        <f>+'[1]MOE Education Data'!O72</f>
        <v>0</v>
      </c>
      <c r="E20" s="18"/>
      <c r="F20" s="36">
        <f>+'[1]MOE Education Data'!T118</f>
        <v>1825250</v>
      </c>
      <c r="G20" s="36">
        <f>+'[1]MOE Education Data'!Y118</f>
        <v>1825250</v>
      </c>
    </row>
    <row r="21" spans="1:8" x14ac:dyDescent="0.25">
      <c r="A21" t="s">
        <v>1811</v>
      </c>
      <c r="B21" s="18">
        <f>+'[1]MOE Education Data'!E73</f>
        <v>0</v>
      </c>
      <c r="C21" s="18">
        <f>+'[1]MOE Education Data'!J73</f>
        <v>0</v>
      </c>
      <c r="D21" s="18">
        <f>+'[1]MOE Education Data'!O73</f>
        <v>0</v>
      </c>
      <c r="E21" s="18"/>
      <c r="F21" s="36">
        <f>+'[1]MOE Education Data'!T119</f>
        <v>1043000</v>
      </c>
      <c r="G21" s="36">
        <f>+'[1]MOE Education Data'!Y119</f>
        <v>1043000</v>
      </c>
    </row>
    <row r="22" spans="1:8" x14ac:dyDescent="0.25">
      <c r="A22" t="s">
        <v>1812</v>
      </c>
      <c r="B22" s="18">
        <f>+'[1]MOE Education Data'!E74</f>
        <v>0</v>
      </c>
      <c r="C22" s="18">
        <f>+'[1]MOE Education Data'!J74</f>
        <v>0</v>
      </c>
      <c r="D22" s="18">
        <f>+'[1]MOE Education Data'!O74</f>
        <v>0</v>
      </c>
      <c r="E22" s="18"/>
      <c r="F22" s="36">
        <f>+'[1]MOE Education Data'!T120</f>
        <v>12516000</v>
      </c>
      <c r="G22" s="36">
        <f>+'[1]MOE Education Data'!Y120</f>
        <v>12516000</v>
      </c>
    </row>
    <row r="23" spans="1:8" x14ac:dyDescent="0.25">
      <c r="A23" t="s">
        <v>1813</v>
      </c>
      <c r="B23" s="18">
        <f>+'[1]MOE Education Data'!E75</f>
        <v>0</v>
      </c>
      <c r="C23" s="18">
        <f>+'[1]MOE Education Data'!J75</f>
        <v>0</v>
      </c>
      <c r="D23" s="18">
        <f>+'[1]MOE Education Data'!O75</f>
        <v>0</v>
      </c>
      <c r="E23" s="18"/>
      <c r="F23" s="36">
        <f>+'[1]MOE Education Data'!T121</f>
        <v>20541600</v>
      </c>
      <c r="G23" s="36">
        <f>+'[1]MOE Education Data'!Y121</f>
        <v>20541600</v>
      </c>
    </row>
    <row r="24" spans="1:8" x14ac:dyDescent="0.25">
      <c r="A24" t="s">
        <v>1814</v>
      </c>
      <c r="B24" s="18">
        <f>+'[1]MOE Education Data'!E76</f>
        <v>0</v>
      </c>
      <c r="C24" s="18">
        <f>+'[1]MOE Education Data'!J76</f>
        <v>0</v>
      </c>
      <c r="D24" s="18">
        <f>+'[1]MOE Education Data'!O76</f>
        <v>0</v>
      </c>
      <c r="E24" s="18"/>
      <c r="F24" s="36">
        <f>+'[1]MOE Education Data'!T122</f>
        <v>1799299</v>
      </c>
      <c r="G24" s="36">
        <f>+'[1]MOE Education Data'!Y122</f>
        <v>1799299</v>
      </c>
    </row>
    <row r="25" spans="1:8" x14ac:dyDescent="0.25">
      <c r="A25" t="s">
        <v>1815</v>
      </c>
      <c r="B25" s="18">
        <f>+'[1]MOE Education Data'!E77</f>
        <v>3625000</v>
      </c>
      <c r="C25" s="18">
        <f>+'[1]MOE Education Data'!J77</f>
        <v>0</v>
      </c>
      <c r="D25" s="18">
        <f>+'[1]MOE Education Data'!O77</f>
        <v>0</v>
      </c>
      <c r="E25" s="18"/>
      <c r="F25" s="36">
        <f>+'[1]MOE Education Data'!T123</f>
        <v>15645000</v>
      </c>
      <c r="G25" s="36">
        <f>+'[1]MOE Education Data'!Y123</f>
        <v>15645000</v>
      </c>
    </row>
    <row r="26" spans="1:8" x14ac:dyDescent="0.25">
      <c r="A26" t="s">
        <v>1816</v>
      </c>
      <c r="B26" s="18">
        <f>+'[1]MOE Education Data'!E78</f>
        <v>0</v>
      </c>
      <c r="C26" s="18">
        <f>+'[1]MOE Education Data'!J78</f>
        <v>0</v>
      </c>
      <c r="D26" s="18">
        <f>+'[1]MOE Education Data'!O78</f>
        <v>0</v>
      </c>
      <c r="E26" s="18"/>
      <c r="F26" s="36">
        <f>+'[1]MOE Education Data'!T124</f>
        <v>3129000</v>
      </c>
      <c r="G26" s="36">
        <f>+'[1]MOE Education Data'!Y124</f>
        <v>3129000</v>
      </c>
    </row>
    <row r="27" spans="1:8" x14ac:dyDescent="0.25">
      <c r="A27" t="s">
        <v>1817</v>
      </c>
      <c r="B27" s="18">
        <f>+'[1]MOE Education Data'!E79</f>
        <v>5956638.5</v>
      </c>
      <c r="C27" s="18">
        <f>+'[1]MOE Education Data'!J79</f>
        <v>6213128</v>
      </c>
      <c r="D27" s="18">
        <v>6337390.5600000005</v>
      </c>
      <c r="E27" s="18"/>
      <c r="F27" s="36">
        <f>+'[1]MOE Education Data'!T125</f>
        <v>7157851</v>
      </c>
      <c r="G27" s="36">
        <f>+'[1]MOE Education Data'!Y125</f>
        <v>7157851</v>
      </c>
    </row>
    <row r="28" spans="1:8" x14ac:dyDescent="0.25">
      <c r="B28" s="18"/>
      <c r="C28" s="18"/>
      <c r="D28" s="18"/>
      <c r="E28" s="18"/>
      <c r="F28" s="36"/>
      <c r="G28" s="36"/>
    </row>
    <row r="29" spans="1:8" ht="15.75" x14ac:dyDescent="0.25">
      <c r="A29" s="25" t="s">
        <v>1818</v>
      </c>
      <c r="B29" s="26">
        <f>SUM(B4:B27)</f>
        <v>3731123136</v>
      </c>
      <c r="C29" s="26">
        <f>SUM(C4:C27)</f>
        <v>4230683554</v>
      </c>
      <c r="D29" s="26">
        <f>SUM(D4:D27)</f>
        <v>4230807816.5599999</v>
      </c>
      <c r="E29" s="27"/>
      <c r="F29" s="37">
        <f>SUM(F4:F27)</f>
        <v>5304431219.5</v>
      </c>
      <c r="G29" s="37">
        <f>SUM(G4:G27)</f>
        <v>5304431219.5</v>
      </c>
    </row>
    <row r="30" spans="1:8" x14ac:dyDescent="0.25">
      <c r="F30" s="35"/>
      <c r="G30" s="35"/>
    </row>
    <row r="31" spans="1:8" ht="15.75" x14ac:dyDescent="0.25">
      <c r="A31" s="25" t="s">
        <v>1819</v>
      </c>
      <c r="F31" s="35"/>
      <c r="G31" s="35"/>
    </row>
    <row r="32" spans="1:8" x14ac:dyDescent="0.25">
      <c r="A32" t="s">
        <v>1820</v>
      </c>
      <c r="B32" s="28">
        <v>282205625</v>
      </c>
      <c r="C32" s="28">
        <v>286992997.5</v>
      </c>
      <c r="D32" s="28">
        <v>286992997.5</v>
      </c>
      <c r="E32" s="28"/>
      <c r="F32" s="36">
        <f>+'[1]MOE Education Data'!T129</f>
        <v>336571281.5</v>
      </c>
      <c r="G32" s="36">
        <f>+'[1]MOE Education Data'!Y129</f>
        <v>336571281.5</v>
      </c>
      <c r="H32" s="28"/>
    </row>
    <row r="33" spans="1:9" x14ac:dyDescent="0.25">
      <c r="A33" t="s">
        <v>1821</v>
      </c>
      <c r="B33" s="28">
        <v>333663750</v>
      </c>
      <c r="C33" s="28">
        <v>368663041.5</v>
      </c>
      <c r="D33" s="28">
        <v>368663041.5</v>
      </c>
      <c r="E33" s="28"/>
      <c r="F33" s="36">
        <f>+'[1]MOE Education Data'!T130</f>
        <v>443043330.5</v>
      </c>
      <c r="G33" s="36">
        <f>+'[1]MOE Education Data'!Y130</f>
        <v>443043330.5</v>
      </c>
      <c r="H33" s="28"/>
    </row>
    <row r="34" spans="1:9" x14ac:dyDescent="0.25">
      <c r="A34" t="s">
        <v>1822</v>
      </c>
      <c r="B34" s="28">
        <v>19560131.5</v>
      </c>
      <c r="C34" s="28">
        <v>23103055</v>
      </c>
      <c r="D34" s="28">
        <v>23103055</v>
      </c>
      <c r="E34" s="28"/>
      <c r="F34" s="36">
        <f>+'[1]MOE Education Data'!T131</f>
        <v>22543393.5</v>
      </c>
      <c r="G34" s="36">
        <f>+'[1]MOE Education Data'!Y131</f>
        <v>22543393.5</v>
      </c>
    </row>
    <row r="35" spans="1:9" x14ac:dyDescent="0.25">
      <c r="A35" t="s">
        <v>1823</v>
      </c>
      <c r="B35" s="28">
        <v>31560533</v>
      </c>
      <c r="C35" s="28">
        <v>33234430.5</v>
      </c>
      <c r="D35" s="28">
        <v>33234430.5</v>
      </c>
      <c r="E35" s="28"/>
      <c r="F35" s="36">
        <f>+'[1]MOE Education Data'!T132</f>
        <v>40264581.5</v>
      </c>
      <c r="G35" s="36">
        <f>+'[1]MOE Education Data'!Y132</f>
        <v>40264581.5</v>
      </c>
    </row>
    <row r="36" spans="1:9" x14ac:dyDescent="0.25">
      <c r="A36" t="s">
        <v>1824</v>
      </c>
      <c r="B36" s="28">
        <v>22800770</v>
      </c>
      <c r="C36" s="28">
        <v>35858701.5</v>
      </c>
      <c r="D36" s="28">
        <v>35858701.5</v>
      </c>
      <c r="E36" s="28"/>
      <c r="F36" s="36">
        <f>+'[1]MOE Education Data'!T133</f>
        <v>54043451</v>
      </c>
      <c r="G36" s="36">
        <f>+'[1]MOE Education Data'!Y133</f>
        <v>54043451</v>
      </c>
    </row>
    <row r="37" spans="1:9" x14ac:dyDescent="0.25">
      <c r="A37" t="s">
        <v>1825</v>
      </c>
      <c r="B37" s="28">
        <v>4885553.5</v>
      </c>
      <c r="C37" s="28">
        <v>5112020.5</v>
      </c>
      <c r="D37" s="28">
        <v>5112020.5</v>
      </c>
      <c r="E37" s="28"/>
      <c r="F37" s="36">
        <f>+'[1]MOE Education Data'!T134</f>
        <v>6047740</v>
      </c>
      <c r="G37" s="36">
        <f>+'[1]MOE Education Data'!Y134</f>
        <v>6047740</v>
      </c>
    </row>
    <row r="38" spans="1:9" x14ac:dyDescent="0.25">
      <c r="A38" t="s">
        <v>1826</v>
      </c>
      <c r="B38" s="28">
        <v>33409898.5</v>
      </c>
      <c r="C38" s="28">
        <v>33166674</v>
      </c>
      <c r="D38" s="28">
        <v>33166674</v>
      </c>
      <c r="E38" s="28"/>
      <c r="F38" s="36">
        <f>+'[1]MOE Education Data'!T135</f>
        <v>33792691</v>
      </c>
      <c r="G38" s="36">
        <f>+'[1]MOE Education Data'!Y135</f>
        <v>33792691</v>
      </c>
    </row>
    <row r="39" spans="1:9" x14ac:dyDescent="0.25">
      <c r="A39" t="s">
        <v>1827</v>
      </c>
      <c r="B39" s="28">
        <v>474309.5</v>
      </c>
      <c r="C39" s="28">
        <v>491859</v>
      </c>
      <c r="D39" s="28">
        <v>491859</v>
      </c>
      <c r="E39" s="28"/>
      <c r="F39" s="36">
        <f>+'[1]MOE Education Data'!T136</f>
        <v>633427</v>
      </c>
      <c r="G39" s="36">
        <f>+'[1]MOE Education Data'!Y136</f>
        <v>633427</v>
      </c>
    </row>
    <row r="40" spans="1:9" x14ac:dyDescent="0.25">
      <c r="A40" t="s">
        <v>1828</v>
      </c>
      <c r="B40" s="28">
        <v>70456656.5</v>
      </c>
      <c r="C40" s="28">
        <v>73063501</v>
      </c>
      <c r="D40" s="28">
        <v>73063501</v>
      </c>
      <c r="E40" s="28"/>
      <c r="F40" s="36">
        <f>+'[1]MOE Education Data'!T137</f>
        <v>85619780.5</v>
      </c>
      <c r="G40" s="36">
        <f>+'[1]MOE Education Data'!Y137</f>
        <v>85619780.5</v>
      </c>
    </row>
    <row r="41" spans="1:9" x14ac:dyDescent="0.25">
      <c r="A41" t="s">
        <v>1829</v>
      </c>
      <c r="B41" s="28">
        <v>4120000</v>
      </c>
      <c r="C41" s="28">
        <v>4120000</v>
      </c>
      <c r="D41" s="28">
        <v>4120000</v>
      </c>
      <c r="E41" s="28"/>
      <c r="F41" s="36">
        <f>+'[1]MOE Education Data'!T138</f>
        <v>6766000</v>
      </c>
      <c r="G41" s="36">
        <f>+'[1]MOE Education Data'!Y138</f>
        <v>6766000</v>
      </c>
    </row>
    <row r="42" spans="1:9" ht="15.75" x14ac:dyDescent="0.25">
      <c r="A42" s="25" t="s">
        <v>1830</v>
      </c>
      <c r="B42" s="31">
        <f>SUM(B32:B41)</f>
        <v>803137227.5</v>
      </c>
      <c r="C42" s="31">
        <f>SUM(C32:C41)</f>
        <v>863806280.5</v>
      </c>
      <c r="D42" s="31">
        <f>SUM(D32:D41)</f>
        <v>863806280.5</v>
      </c>
      <c r="E42" s="18"/>
      <c r="F42" s="38">
        <f>SUM(F32:F41)</f>
        <v>1029325676.5</v>
      </c>
      <c r="G42" s="38">
        <f>SUM(G32:G41)</f>
        <v>1029325676.5</v>
      </c>
    </row>
    <row r="43" spans="1:9" x14ac:dyDescent="0.25">
      <c r="F43" s="35"/>
      <c r="G43" s="35"/>
    </row>
    <row r="44" spans="1:9" ht="15.75" x14ac:dyDescent="0.25">
      <c r="A44" s="25" t="s">
        <v>1836</v>
      </c>
      <c r="F44" s="35"/>
      <c r="G44" s="35"/>
    </row>
    <row r="45" spans="1:9" x14ac:dyDescent="0.25">
      <c r="A45" t="s">
        <v>1837</v>
      </c>
      <c r="B45" s="28">
        <v>8934309000</v>
      </c>
      <c r="C45" s="28">
        <v>9967396000</v>
      </c>
      <c r="D45" s="28">
        <v>9607987000</v>
      </c>
      <c r="E45" s="28"/>
      <c r="F45" s="36">
        <f>24141260440/2</f>
        <v>12070630220</v>
      </c>
      <c r="G45" s="36">
        <v>12070630220</v>
      </c>
      <c r="I45" s="28"/>
    </row>
    <row r="46" spans="1:9" x14ac:dyDescent="0.25">
      <c r="A46" t="s">
        <v>1838</v>
      </c>
      <c r="B46" s="28">
        <v>2475534.5</v>
      </c>
      <c r="C46" s="28">
        <v>4682250</v>
      </c>
      <c r="D46" s="28">
        <v>14257655</v>
      </c>
      <c r="E46" s="28"/>
      <c r="F46" s="39">
        <f>+'[1]MOE Education Data'!R137</f>
        <v>20860000</v>
      </c>
      <c r="G46" s="39">
        <f>+'[1]MOE Education Data'!W137</f>
        <v>20860000</v>
      </c>
    </row>
    <row r="47" spans="1:9" x14ac:dyDescent="0.25">
      <c r="A47" t="s">
        <v>1839</v>
      </c>
      <c r="B47" s="28">
        <v>4030000</v>
      </c>
      <c r="C47" s="28">
        <v>4119996</v>
      </c>
      <c r="D47" s="28">
        <v>4120004</v>
      </c>
      <c r="E47" s="28"/>
      <c r="F47" s="39">
        <f>+'[1]MOE Education Data'!R138</f>
        <v>6766000</v>
      </c>
      <c r="G47" s="39">
        <f>+'[1]MOE Education Data'!W138</f>
        <v>6766000</v>
      </c>
    </row>
    <row r="48" spans="1:9" x14ac:dyDescent="0.25">
      <c r="A48" t="s">
        <v>1840</v>
      </c>
      <c r="B48" s="28">
        <v>22800770</v>
      </c>
      <c r="C48" s="28">
        <v>20771769</v>
      </c>
      <c r="D48" s="28">
        <v>26945634</v>
      </c>
      <c r="E48" s="28"/>
      <c r="F48" s="39">
        <f>+'[1]MOE Education Data'!R133</f>
        <v>24396500</v>
      </c>
      <c r="G48" s="39">
        <f>+'[1]MOE Education Data'!W133</f>
        <v>24396500</v>
      </c>
    </row>
    <row r="49" spans="1:7" x14ac:dyDescent="0.25">
      <c r="A49" t="s">
        <v>1841</v>
      </c>
      <c r="B49" s="28">
        <v>297703906.98000002</v>
      </c>
      <c r="C49" s="28">
        <v>180000000.02000001</v>
      </c>
      <c r="D49" s="28">
        <v>355719906.98000002</v>
      </c>
      <c r="E49" s="28"/>
      <c r="F49" s="39">
        <f>+'[1]MOE Education Data'!R102</f>
        <v>285233435</v>
      </c>
      <c r="G49" s="39">
        <f>+'[1]MOE Education Data'!W102</f>
        <v>285233435</v>
      </c>
    </row>
    <row r="50" spans="1:7" x14ac:dyDescent="0.25">
      <c r="A50" t="s">
        <v>1842</v>
      </c>
      <c r="B50" s="28">
        <v>588387.5</v>
      </c>
      <c r="C50" s="28">
        <v>25125</v>
      </c>
      <c r="D50" s="28">
        <v>133300</v>
      </c>
      <c r="E50" s="28"/>
      <c r="F50" s="39">
        <f>+'[1]MOE Education Data'!S137</f>
        <v>7650100</v>
      </c>
      <c r="G50" s="39">
        <f>+'[1]MOE Education Data'!X137</f>
        <v>7650100</v>
      </c>
    </row>
    <row r="51" spans="1:7" x14ac:dyDescent="0.25">
      <c r="A51" t="s">
        <v>1843</v>
      </c>
      <c r="B51" s="28">
        <v>27600.870000000003</v>
      </c>
      <c r="C51" s="28">
        <v>26284.829999999994</v>
      </c>
      <c r="D51" s="28">
        <v>19525.170000000006</v>
      </c>
      <c r="E51" s="28"/>
      <c r="F51" s="39">
        <f>+'[1]MOE Education Data'!S129</f>
        <v>0</v>
      </c>
      <c r="G51" s="39">
        <f>+'[1]MOE Education Data'!X129</f>
        <v>0</v>
      </c>
    </row>
    <row r="52" spans="1:7" x14ac:dyDescent="0.25">
      <c r="A52" t="s">
        <v>1844</v>
      </c>
      <c r="B52" s="28">
        <v>0</v>
      </c>
      <c r="C52" s="28">
        <v>46053179.549999997</v>
      </c>
      <c r="D52" s="28">
        <v>106547407.84</v>
      </c>
      <c r="E52" s="28"/>
      <c r="F52" s="39">
        <f>+'[1]MOE Education Data'!S103</f>
        <v>153661611.5</v>
      </c>
      <c r="G52" s="39">
        <f>+'[1]MOE Education Data'!X103</f>
        <v>153661611.5</v>
      </c>
    </row>
    <row r="53" spans="1:7" x14ac:dyDescent="0.25">
      <c r="A53" t="s">
        <v>1845</v>
      </c>
      <c r="B53" s="28">
        <v>400826</v>
      </c>
      <c r="C53" s="28">
        <v>51531548.719999999</v>
      </c>
      <c r="D53" s="28">
        <v>32485176.510000002</v>
      </c>
      <c r="E53" s="28"/>
      <c r="F53" s="39">
        <f>+'[1]MOE Education Data'!S102</f>
        <v>356744303</v>
      </c>
      <c r="G53" s="39">
        <f>+'[1]MOE Education Data'!X102</f>
        <v>356744303</v>
      </c>
    </row>
    <row r="54" spans="1:7" x14ac:dyDescent="0.25">
      <c r="A54" t="s">
        <v>1846</v>
      </c>
      <c r="B54" s="28">
        <v>1932308.61</v>
      </c>
      <c r="C54" s="28">
        <v>1882854.59</v>
      </c>
      <c r="D54" s="28">
        <v>1740958.17</v>
      </c>
      <c r="E54" s="28"/>
      <c r="F54" s="39">
        <f>+'[1]MOE Education Data'!S111</f>
        <v>1508661</v>
      </c>
      <c r="G54" s="39">
        <f>+'[1]MOE Education Data'!X111</f>
        <v>1508661</v>
      </c>
    </row>
    <row r="55" spans="1:7" x14ac:dyDescent="0.25">
      <c r="A55" t="s">
        <v>1847</v>
      </c>
      <c r="B55" s="28">
        <v>0</v>
      </c>
      <c r="C55" s="28">
        <v>0</v>
      </c>
      <c r="D55" s="28">
        <v>0</v>
      </c>
      <c r="E55" s="28"/>
      <c r="F55" s="39">
        <f>+'[1]MOE Education Data'!S114</f>
        <v>3973830</v>
      </c>
      <c r="G55" s="39">
        <f>+'[1]MOE Education Data'!X114</f>
        <v>3973830</v>
      </c>
    </row>
    <row r="56" spans="1:7" x14ac:dyDescent="0.25">
      <c r="A56" t="s">
        <v>1848</v>
      </c>
      <c r="B56" s="28">
        <v>0</v>
      </c>
      <c r="C56" s="28">
        <v>0</v>
      </c>
      <c r="D56" s="28">
        <v>0</v>
      </c>
      <c r="E56" s="28"/>
      <c r="F56" s="39">
        <f>+'[1]MOE Education Data'!S115</f>
        <v>1043000</v>
      </c>
      <c r="G56" s="39">
        <f>+'[1]MOE Education Data'!X115</f>
        <v>1043000</v>
      </c>
    </row>
    <row r="57" spans="1:7" x14ac:dyDescent="0.25">
      <c r="A57" t="s">
        <v>1849</v>
      </c>
      <c r="B57" s="28">
        <v>0</v>
      </c>
      <c r="C57" s="28">
        <v>0</v>
      </c>
      <c r="D57" s="28">
        <v>0</v>
      </c>
      <c r="E57" s="28"/>
      <c r="F57" s="39">
        <f>+'[1]MOE Education Data'!S116</f>
        <v>3327170</v>
      </c>
      <c r="G57" s="39">
        <f>+'[1]MOE Education Data'!X116</f>
        <v>3327170</v>
      </c>
    </row>
    <row r="58" spans="1:7" x14ac:dyDescent="0.25">
      <c r="A58" t="s">
        <v>1850</v>
      </c>
      <c r="B58" s="28">
        <v>0</v>
      </c>
      <c r="C58" s="28">
        <v>0</v>
      </c>
      <c r="D58" s="28">
        <v>0</v>
      </c>
      <c r="E58" s="28"/>
      <c r="F58" s="39">
        <f>+'[1]MOE Education Data'!S118</f>
        <v>1825250</v>
      </c>
      <c r="G58" s="39">
        <f>+'[1]MOE Education Data'!X118</f>
        <v>1825250</v>
      </c>
    </row>
    <row r="59" spans="1:7" x14ac:dyDescent="0.25">
      <c r="A59" t="s">
        <v>1851</v>
      </c>
      <c r="B59" s="28">
        <v>0</v>
      </c>
      <c r="C59" s="28">
        <v>0</v>
      </c>
      <c r="D59" s="28">
        <v>0</v>
      </c>
      <c r="E59" s="28"/>
      <c r="F59" s="39">
        <f>+'[1]MOE Education Data'!S119</f>
        <v>1043000</v>
      </c>
      <c r="G59" s="39">
        <f>+'[1]MOE Education Data'!X119</f>
        <v>1043000</v>
      </c>
    </row>
    <row r="60" spans="1:7" x14ac:dyDescent="0.25">
      <c r="A60" t="s">
        <v>1852</v>
      </c>
      <c r="B60" s="28">
        <v>0</v>
      </c>
      <c r="C60" s="28">
        <v>0</v>
      </c>
      <c r="D60" s="28">
        <v>0</v>
      </c>
      <c r="E60" s="28"/>
      <c r="F60" s="39">
        <f>+'[1]MOE Education Data'!S120</f>
        <v>12516000</v>
      </c>
      <c r="G60" s="39">
        <f>+'[1]MOE Education Data'!X120</f>
        <v>12516000</v>
      </c>
    </row>
    <row r="61" spans="1:7" x14ac:dyDescent="0.25">
      <c r="A61" t="s">
        <v>1853</v>
      </c>
      <c r="B61" s="28">
        <v>0</v>
      </c>
      <c r="C61" s="28">
        <v>0</v>
      </c>
      <c r="D61" s="28">
        <v>0</v>
      </c>
      <c r="E61" s="28"/>
      <c r="F61" s="39">
        <f>+'[1]MOE Education Data'!S121</f>
        <v>20541600</v>
      </c>
      <c r="G61" s="39">
        <f>+'[1]MOE Education Data'!X121</f>
        <v>20541600</v>
      </c>
    </row>
    <row r="62" spans="1:7" x14ac:dyDescent="0.25">
      <c r="A62" t="s">
        <v>1854</v>
      </c>
      <c r="B62" s="28">
        <v>0</v>
      </c>
      <c r="C62" s="28">
        <v>0</v>
      </c>
      <c r="D62" s="28">
        <v>0</v>
      </c>
      <c r="E62" s="28"/>
      <c r="F62" s="39">
        <f>+'[1]MOE Education Data'!S122</f>
        <v>1799299</v>
      </c>
      <c r="G62" s="39">
        <f>+'[1]MOE Education Data'!X122</f>
        <v>1799299</v>
      </c>
    </row>
    <row r="63" spans="1:7" x14ac:dyDescent="0.25">
      <c r="A63" t="s">
        <v>1855</v>
      </c>
      <c r="B63" s="28">
        <v>0</v>
      </c>
      <c r="C63" s="28">
        <v>0</v>
      </c>
      <c r="D63" s="28">
        <v>0</v>
      </c>
      <c r="E63" s="28"/>
      <c r="F63" s="39">
        <f>+'[1]MOE Education Data'!S123</f>
        <v>15645000</v>
      </c>
      <c r="G63" s="39">
        <f>+'[1]MOE Education Data'!X123</f>
        <v>15645000</v>
      </c>
    </row>
    <row r="64" spans="1:7" x14ac:dyDescent="0.25">
      <c r="A64" t="s">
        <v>1856</v>
      </c>
      <c r="B64" s="28">
        <v>0</v>
      </c>
      <c r="C64" s="28">
        <v>0</v>
      </c>
      <c r="D64" s="28">
        <v>0</v>
      </c>
      <c r="E64" s="28"/>
      <c r="F64" s="39">
        <f>+'[1]MOE Education Data'!S124</f>
        <v>3129000</v>
      </c>
      <c r="G64" s="39">
        <f>+'[1]MOE Education Data'!X124</f>
        <v>3129000</v>
      </c>
    </row>
    <row r="65" spans="1:7" x14ac:dyDescent="0.25">
      <c r="A65" t="s">
        <v>1857</v>
      </c>
      <c r="B65" s="28">
        <v>0</v>
      </c>
      <c r="C65" s="28">
        <v>0</v>
      </c>
      <c r="D65" s="28">
        <v>0</v>
      </c>
      <c r="E65" s="28"/>
      <c r="F65" s="39">
        <f>+'[1]MOE Education Data'!S106</f>
        <v>390076250</v>
      </c>
      <c r="G65" s="39">
        <f>+'[1]MOE Education Data'!X106</f>
        <v>390076250</v>
      </c>
    </row>
    <row r="66" spans="1:7" ht="15.75" x14ac:dyDescent="0.25">
      <c r="A66" s="40" t="s">
        <v>1858</v>
      </c>
      <c r="B66" s="31">
        <f>SUM(B45:B65)</f>
        <v>9264268334.460001</v>
      </c>
      <c r="C66" s="31">
        <f>SUM(C45:C65)</f>
        <v>10276489007.709999</v>
      </c>
      <c r="D66" s="31">
        <f>SUM(D45:D65)</f>
        <v>10149956567.67</v>
      </c>
      <c r="E66" s="18"/>
      <c r="F66" s="38">
        <f>SUM(F45:F65)</f>
        <v>13382370229.5</v>
      </c>
      <c r="G66" s="38">
        <f>SUM(G45:G65)</f>
        <v>13382370229.5</v>
      </c>
    </row>
    <row r="68" spans="1:7" x14ac:dyDescent="0.25">
      <c r="A68" s="1" t="s">
        <v>1859</v>
      </c>
      <c r="B68" s="41">
        <f>+B29/B66</f>
        <v>0.40274342250228884</v>
      </c>
      <c r="C68" s="41">
        <f>+C29/C66</f>
        <v>0.41168569837674168</v>
      </c>
      <c r="D68" s="41">
        <f>+D29/D66</f>
        <v>0.41683013994721102</v>
      </c>
      <c r="E68" s="41">
        <f>AVERAGE(B68:D68)</f>
        <v>0.41041975360874722</v>
      </c>
      <c r="F68" s="42">
        <f>+F29/F66</f>
        <v>0.3963745680721753</v>
      </c>
      <c r="G68" s="42">
        <f>+G29/G66</f>
        <v>0.3963745680721753</v>
      </c>
    </row>
    <row r="69" spans="1:7" x14ac:dyDescent="0.25">
      <c r="A69" s="1" t="s">
        <v>1860</v>
      </c>
      <c r="B69" s="41">
        <f>+B42/B66</f>
        <v>8.6691921963507501E-2</v>
      </c>
      <c r="C69" s="41">
        <f>+C42/C66</f>
        <v>8.4056556655869918E-2</v>
      </c>
      <c r="D69" s="41">
        <f>+D42/D66</f>
        <v>8.5104431210220766E-2</v>
      </c>
      <c r="E69" s="41">
        <f t="shared" ref="E69" si="0">AVERAGE(B69:D69)</f>
        <v>8.5284303276532733E-2</v>
      </c>
      <c r="F69" s="42">
        <f>+F42/F66</f>
        <v>7.6916544591701844E-2</v>
      </c>
      <c r="G69" s="42">
        <f>+G42/G66</f>
        <v>7.6916544591701844E-2</v>
      </c>
    </row>
    <row r="71" spans="1:7" x14ac:dyDescent="0.25">
      <c r="E71" s="17"/>
    </row>
    <row r="72" spans="1:7" x14ac:dyDescent="0.25">
      <c r="A72" t="s">
        <v>1831</v>
      </c>
    </row>
    <row r="73" spans="1:7" x14ac:dyDescent="0.25">
      <c r="A73" t="s">
        <v>1861</v>
      </c>
    </row>
    <row r="74" spans="1:7" x14ac:dyDescent="0.25">
      <c r="A74" t="s">
        <v>1862</v>
      </c>
    </row>
    <row r="75" spans="1:7" x14ac:dyDescent="0.25">
      <c r="A75" t="s">
        <v>1863</v>
      </c>
    </row>
    <row r="76" spans="1:7" x14ac:dyDescent="0.25">
      <c r="A76" t="s">
        <v>1864</v>
      </c>
    </row>
    <row r="78" spans="1:7" x14ac:dyDescent="0.25">
      <c r="A78" s="43" t="s">
        <v>1865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G183"/>
  <sheetViews>
    <sheetView zoomScale="80" zoomScaleNormal="80" workbookViewId="0">
      <pane xSplit="1" ySplit="4" topLeftCell="B158" activePane="bottomRight" state="frozen"/>
      <selection pane="topRight" activeCell="B1" sqref="B1"/>
      <selection pane="bottomLeft" activeCell="A5" sqref="A5"/>
      <selection pane="bottomRight" activeCell="C172" sqref="C172"/>
    </sheetView>
  </sheetViews>
  <sheetFormatPr defaultRowHeight="15" x14ac:dyDescent="0.25"/>
  <cols>
    <col min="2" max="2" width="14.140625" customWidth="1"/>
    <col min="3" max="3" width="35" customWidth="1"/>
    <col min="4" max="4" width="21.42578125" bestFit="1" customWidth="1"/>
    <col min="5" max="5" width="7.140625" bestFit="1" customWidth="1"/>
  </cols>
  <sheetData>
    <row r="4" spans="2:7" x14ac:dyDescent="0.25">
      <c r="B4" s="55" t="s">
        <v>2837</v>
      </c>
      <c r="C4" s="55" t="s">
        <v>1871</v>
      </c>
      <c r="D4" t="s">
        <v>2839</v>
      </c>
      <c r="E4" t="s">
        <v>2842</v>
      </c>
      <c r="F4" t="s">
        <v>2840</v>
      </c>
      <c r="G4" t="s">
        <v>2843</v>
      </c>
    </row>
    <row r="5" spans="2:7" x14ac:dyDescent="0.25">
      <c r="B5" s="43">
        <v>1894</v>
      </c>
      <c r="C5" s="43" t="s">
        <v>26</v>
      </c>
      <c r="D5" s="56">
        <v>12</v>
      </c>
      <c r="E5" s="56">
        <v>4</v>
      </c>
      <c r="F5" s="58">
        <f>IF(D5=1,1,ROUND(D5/E5,2))</f>
        <v>3</v>
      </c>
      <c r="G5" s="58">
        <f>ROUNDUP(F5,0)</f>
        <v>3</v>
      </c>
    </row>
    <row r="6" spans="2:7" x14ac:dyDescent="0.25">
      <c r="B6" s="43">
        <v>1895</v>
      </c>
      <c r="C6" s="43" t="s">
        <v>119</v>
      </c>
      <c r="D6" s="56">
        <v>1</v>
      </c>
      <c r="E6" s="56">
        <v>4</v>
      </c>
      <c r="F6" s="58">
        <f t="shared" ref="F6:F69" si="0">IF(D6=1,1,ROUND(D6/E6,2))</f>
        <v>1</v>
      </c>
      <c r="G6" s="58">
        <f t="shared" ref="G6:G69" si="1">ROUNDUP(F6,0)</f>
        <v>1</v>
      </c>
    </row>
    <row r="7" spans="2:7" x14ac:dyDescent="0.25">
      <c r="B7" s="43">
        <v>1897</v>
      </c>
      <c r="C7" s="43" t="s">
        <v>190</v>
      </c>
      <c r="D7" s="56">
        <v>1</v>
      </c>
      <c r="E7" s="56">
        <v>4</v>
      </c>
      <c r="F7" s="58">
        <f t="shared" si="0"/>
        <v>1</v>
      </c>
      <c r="G7" s="58">
        <f t="shared" si="1"/>
        <v>1</v>
      </c>
    </row>
    <row r="8" spans="2:7" x14ac:dyDescent="0.25">
      <c r="B8" s="43">
        <v>1898</v>
      </c>
      <c r="C8" s="43" t="s">
        <v>155</v>
      </c>
      <c r="D8" s="56">
        <v>2</v>
      </c>
      <c r="E8" s="56">
        <v>4</v>
      </c>
      <c r="F8" s="58">
        <f t="shared" si="0"/>
        <v>0.5</v>
      </c>
      <c r="G8" s="58">
        <f t="shared" si="1"/>
        <v>1</v>
      </c>
    </row>
    <row r="9" spans="2:7" x14ac:dyDescent="0.25">
      <c r="B9" s="43">
        <v>1899</v>
      </c>
      <c r="C9" s="43" t="s">
        <v>10</v>
      </c>
      <c r="D9" s="56">
        <v>1</v>
      </c>
      <c r="E9" s="56">
        <v>4</v>
      </c>
      <c r="F9" s="58">
        <f t="shared" si="0"/>
        <v>1</v>
      </c>
      <c r="G9" s="58">
        <f t="shared" si="1"/>
        <v>1</v>
      </c>
    </row>
    <row r="10" spans="2:7" x14ac:dyDescent="0.25">
      <c r="B10" s="43">
        <v>1900</v>
      </c>
      <c r="C10" s="43" t="s">
        <v>186</v>
      </c>
      <c r="D10" s="56">
        <v>7</v>
      </c>
      <c r="E10" s="56">
        <v>4</v>
      </c>
      <c r="F10" s="58">
        <f t="shared" si="0"/>
        <v>1.75</v>
      </c>
      <c r="G10" s="58">
        <f t="shared" si="1"/>
        <v>2</v>
      </c>
    </row>
    <row r="11" spans="2:7" x14ac:dyDescent="0.25">
      <c r="B11" s="43">
        <v>1901</v>
      </c>
      <c r="C11" s="43" t="s">
        <v>64</v>
      </c>
      <c r="D11" s="56">
        <v>14</v>
      </c>
      <c r="E11" s="56">
        <v>4</v>
      </c>
      <c r="F11" s="58">
        <f t="shared" si="0"/>
        <v>3.5</v>
      </c>
      <c r="G11" s="58">
        <f t="shared" si="1"/>
        <v>4</v>
      </c>
    </row>
    <row r="12" spans="2:7" x14ac:dyDescent="0.25">
      <c r="B12" s="43">
        <v>1922</v>
      </c>
      <c r="C12" s="43" t="s">
        <v>242</v>
      </c>
      <c r="D12" s="56">
        <v>17</v>
      </c>
      <c r="E12" s="56">
        <v>4</v>
      </c>
      <c r="F12" s="58">
        <f t="shared" si="0"/>
        <v>4.25</v>
      </c>
      <c r="G12" s="58">
        <f t="shared" si="1"/>
        <v>5</v>
      </c>
    </row>
    <row r="13" spans="2:7" x14ac:dyDescent="0.25">
      <c r="B13" s="43">
        <v>1923</v>
      </c>
      <c r="C13" s="43" t="s">
        <v>138</v>
      </c>
      <c r="D13" s="56">
        <v>12</v>
      </c>
      <c r="E13" s="56">
        <v>4</v>
      </c>
      <c r="F13" s="58">
        <f t="shared" si="0"/>
        <v>3</v>
      </c>
      <c r="G13" s="58">
        <f t="shared" si="1"/>
        <v>3</v>
      </c>
    </row>
    <row r="14" spans="2:7" x14ac:dyDescent="0.25">
      <c r="B14" s="43">
        <v>1924</v>
      </c>
      <c r="C14" s="43" t="s">
        <v>166</v>
      </c>
      <c r="D14" s="56">
        <v>31</v>
      </c>
      <c r="E14" s="56">
        <v>4</v>
      </c>
      <c r="F14" s="58">
        <f t="shared" si="0"/>
        <v>7.75</v>
      </c>
      <c r="G14" s="58">
        <f t="shared" si="1"/>
        <v>8</v>
      </c>
    </row>
    <row r="15" spans="2:7" x14ac:dyDescent="0.25">
      <c r="B15" s="43">
        <v>1925</v>
      </c>
      <c r="C15" s="43" t="s">
        <v>154</v>
      </c>
      <c r="D15" s="56">
        <v>8</v>
      </c>
      <c r="E15" s="56">
        <v>4</v>
      </c>
      <c r="F15" s="58">
        <f t="shared" si="0"/>
        <v>2</v>
      </c>
      <c r="G15" s="58">
        <f t="shared" si="1"/>
        <v>2</v>
      </c>
    </row>
    <row r="16" spans="2:7" x14ac:dyDescent="0.25">
      <c r="B16" s="43">
        <v>1926</v>
      </c>
      <c r="C16" s="43" t="s">
        <v>181</v>
      </c>
      <c r="D16" s="56">
        <v>10</v>
      </c>
      <c r="E16" s="56">
        <v>4</v>
      </c>
      <c r="F16" s="58">
        <f t="shared" si="0"/>
        <v>2.5</v>
      </c>
      <c r="G16" s="58">
        <f t="shared" si="1"/>
        <v>3</v>
      </c>
    </row>
    <row r="17" spans="2:7" x14ac:dyDescent="0.25">
      <c r="B17" s="43">
        <v>1927</v>
      </c>
      <c r="C17" s="43" t="s">
        <v>59</v>
      </c>
      <c r="D17" s="56">
        <v>3</v>
      </c>
      <c r="E17" s="56">
        <v>4</v>
      </c>
      <c r="F17" s="58">
        <f t="shared" si="0"/>
        <v>0.75</v>
      </c>
      <c r="G17" s="58">
        <f t="shared" si="1"/>
        <v>1</v>
      </c>
    </row>
    <row r="18" spans="2:7" x14ac:dyDescent="0.25">
      <c r="B18" s="43">
        <v>1928</v>
      </c>
      <c r="C18" s="43" t="s">
        <v>180</v>
      </c>
      <c r="D18" s="56">
        <v>14</v>
      </c>
      <c r="E18" s="56">
        <v>4</v>
      </c>
      <c r="F18" s="58">
        <f t="shared" si="0"/>
        <v>3.5</v>
      </c>
      <c r="G18" s="58">
        <f t="shared" si="1"/>
        <v>4</v>
      </c>
    </row>
    <row r="19" spans="2:7" x14ac:dyDescent="0.25">
      <c r="B19" s="43">
        <v>1929</v>
      </c>
      <c r="C19" s="43" t="s">
        <v>45</v>
      </c>
      <c r="D19" s="56">
        <v>8</v>
      </c>
      <c r="E19" s="56">
        <v>4</v>
      </c>
      <c r="F19" s="58">
        <f t="shared" si="0"/>
        <v>2</v>
      </c>
      <c r="G19" s="58">
        <f t="shared" si="1"/>
        <v>2</v>
      </c>
    </row>
    <row r="20" spans="2:7" x14ac:dyDescent="0.25">
      <c r="B20" s="43">
        <v>1930</v>
      </c>
      <c r="C20" s="43" t="s">
        <v>92</v>
      </c>
      <c r="D20" s="56">
        <v>5</v>
      </c>
      <c r="E20" s="56">
        <v>4</v>
      </c>
      <c r="F20" s="58">
        <f t="shared" si="0"/>
        <v>1.25</v>
      </c>
      <c r="G20" s="58">
        <f t="shared" si="1"/>
        <v>2</v>
      </c>
    </row>
    <row r="21" spans="2:7" x14ac:dyDescent="0.25">
      <c r="B21" s="43">
        <v>1931</v>
      </c>
      <c r="C21" s="43" t="s">
        <v>102</v>
      </c>
      <c r="D21" s="56">
        <v>4</v>
      </c>
      <c r="E21" s="56">
        <v>4</v>
      </c>
      <c r="F21" s="58">
        <f t="shared" si="0"/>
        <v>1</v>
      </c>
      <c r="G21" s="58">
        <f t="shared" si="1"/>
        <v>1</v>
      </c>
    </row>
    <row r="22" spans="2:7" x14ac:dyDescent="0.25">
      <c r="B22" s="43">
        <v>1933</v>
      </c>
      <c r="C22" s="43" t="s">
        <v>22</v>
      </c>
      <c r="D22" s="56">
        <v>4</v>
      </c>
      <c r="E22" s="56">
        <v>4</v>
      </c>
      <c r="F22" s="58">
        <f t="shared" si="0"/>
        <v>1</v>
      </c>
      <c r="G22" s="58">
        <f t="shared" si="1"/>
        <v>1</v>
      </c>
    </row>
    <row r="23" spans="2:7" x14ac:dyDescent="0.25">
      <c r="B23" s="43">
        <v>1934</v>
      </c>
      <c r="C23" s="43" t="s">
        <v>126</v>
      </c>
      <c r="D23" s="56">
        <v>1</v>
      </c>
      <c r="E23" s="56">
        <v>4</v>
      </c>
      <c r="F23" s="58">
        <f t="shared" si="0"/>
        <v>1</v>
      </c>
      <c r="G23" s="58">
        <f t="shared" si="1"/>
        <v>1</v>
      </c>
    </row>
    <row r="24" spans="2:7" x14ac:dyDescent="0.25">
      <c r="B24" s="43">
        <v>1935</v>
      </c>
      <c r="C24" s="43" t="s">
        <v>210</v>
      </c>
      <c r="D24" s="56">
        <v>4</v>
      </c>
      <c r="E24" s="56">
        <v>4</v>
      </c>
      <c r="F24" s="58">
        <f t="shared" si="0"/>
        <v>1</v>
      </c>
      <c r="G24" s="58">
        <f t="shared" si="1"/>
        <v>1</v>
      </c>
    </row>
    <row r="25" spans="2:7" x14ac:dyDescent="0.25">
      <c r="B25" s="43">
        <v>1936</v>
      </c>
      <c r="C25" s="43" t="s">
        <v>241</v>
      </c>
      <c r="D25" s="56">
        <v>3</v>
      </c>
      <c r="E25" s="56">
        <v>4</v>
      </c>
      <c r="F25" s="58">
        <f t="shared" si="0"/>
        <v>0.75</v>
      </c>
      <c r="G25" s="58">
        <f t="shared" si="1"/>
        <v>1</v>
      </c>
    </row>
    <row r="26" spans="2:7" x14ac:dyDescent="0.25">
      <c r="B26" s="43">
        <v>1944</v>
      </c>
      <c r="C26" s="43" t="s">
        <v>208</v>
      </c>
      <c r="D26" s="56">
        <v>8</v>
      </c>
      <c r="E26" s="56">
        <v>4</v>
      </c>
      <c r="F26" s="58">
        <f t="shared" si="0"/>
        <v>2</v>
      </c>
      <c r="G26" s="58">
        <f t="shared" si="1"/>
        <v>2</v>
      </c>
    </row>
    <row r="27" spans="2:7" x14ac:dyDescent="0.25">
      <c r="B27" s="43">
        <v>1945</v>
      </c>
      <c r="C27" s="43" t="s">
        <v>58</v>
      </c>
      <c r="D27" s="56">
        <v>2</v>
      </c>
      <c r="E27" s="56">
        <v>4</v>
      </c>
      <c r="F27" s="58">
        <f t="shared" si="0"/>
        <v>0.5</v>
      </c>
      <c r="G27" s="58">
        <f t="shared" si="1"/>
        <v>1</v>
      </c>
    </row>
    <row r="28" spans="2:7" x14ac:dyDescent="0.25">
      <c r="B28" s="43">
        <v>1946</v>
      </c>
      <c r="C28" s="43" t="s">
        <v>199</v>
      </c>
      <c r="D28" s="56">
        <v>2</v>
      </c>
      <c r="E28" s="56">
        <v>4</v>
      </c>
      <c r="F28" s="58">
        <f t="shared" si="0"/>
        <v>0.5</v>
      </c>
      <c r="G28" s="58">
        <f t="shared" si="1"/>
        <v>1</v>
      </c>
    </row>
    <row r="29" spans="2:7" x14ac:dyDescent="0.25">
      <c r="B29" s="43">
        <v>1947</v>
      </c>
      <c r="C29" s="43" t="s">
        <v>239</v>
      </c>
      <c r="D29" s="56">
        <v>4</v>
      </c>
      <c r="E29" s="56">
        <v>4</v>
      </c>
      <c r="F29" s="58">
        <f t="shared" si="0"/>
        <v>1</v>
      </c>
      <c r="G29" s="58">
        <f t="shared" si="1"/>
        <v>1</v>
      </c>
    </row>
    <row r="30" spans="2:7" x14ac:dyDescent="0.25">
      <c r="B30" s="43">
        <v>1948</v>
      </c>
      <c r="C30" s="43" t="s">
        <v>225</v>
      </c>
      <c r="D30" s="56">
        <v>8</v>
      </c>
      <c r="E30" s="56">
        <v>4</v>
      </c>
      <c r="F30" s="58">
        <f t="shared" si="0"/>
        <v>2</v>
      </c>
      <c r="G30" s="58">
        <f t="shared" si="1"/>
        <v>2</v>
      </c>
    </row>
    <row r="31" spans="2:7" x14ac:dyDescent="0.25">
      <c r="B31" s="43">
        <v>1964</v>
      </c>
      <c r="C31" s="43" t="s">
        <v>62</v>
      </c>
      <c r="D31" s="56">
        <v>5</v>
      </c>
      <c r="E31" s="56">
        <v>4</v>
      </c>
      <c r="F31" s="58">
        <f t="shared" si="0"/>
        <v>1.25</v>
      </c>
      <c r="G31" s="58">
        <f t="shared" si="1"/>
        <v>2</v>
      </c>
    </row>
    <row r="32" spans="2:7" x14ac:dyDescent="0.25">
      <c r="B32" s="43">
        <v>1965</v>
      </c>
      <c r="C32" s="43" t="s">
        <v>61</v>
      </c>
      <c r="D32" s="56">
        <v>9</v>
      </c>
      <c r="E32" s="56">
        <v>4</v>
      </c>
      <c r="F32" s="58">
        <f t="shared" si="0"/>
        <v>2.25</v>
      </c>
      <c r="G32" s="58">
        <f t="shared" si="1"/>
        <v>3</v>
      </c>
    </row>
    <row r="33" spans="2:7" x14ac:dyDescent="0.25">
      <c r="B33" s="43">
        <v>1966</v>
      </c>
      <c r="C33" s="43" t="s">
        <v>165</v>
      </c>
      <c r="D33" s="56">
        <v>5</v>
      </c>
      <c r="E33" s="56">
        <v>4</v>
      </c>
      <c r="F33" s="58">
        <f t="shared" si="0"/>
        <v>1.25</v>
      </c>
      <c r="G33" s="58">
        <f t="shared" si="1"/>
        <v>2</v>
      </c>
    </row>
    <row r="34" spans="2:7" x14ac:dyDescent="0.25">
      <c r="B34" s="43">
        <v>1967</v>
      </c>
      <c r="C34" s="43" t="s">
        <v>196</v>
      </c>
      <c r="D34" s="56">
        <v>2</v>
      </c>
      <c r="E34" s="56">
        <v>4</v>
      </c>
      <c r="F34" s="58">
        <f t="shared" si="0"/>
        <v>0.5</v>
      </c>
      <c r="G34" s="58">
        <f t="shared" si="1"/>
        <v>1</v>
      </c>
    </row>
    <row r="35" spans="2:7" x14ac:dyDescent="0.25">
      <c r="B35" s="43">
        <v>1968</v>
      </c>
      <c r="C35" s="43" t="s">
        <v>160</v>
      </c>
      <c r="D35" s="56">
        <v>2</v>
      </c>
      <c r="E35" s="56">
        <v>4</v>
      </c>
      <c r="F35" s="58">
        <f t="shared" si="0"/>
        <v>0.5</v>
      </c>
      <c r="G35" s="58">
        <f t="shared" si="1"/>
        <v>1</v>
      </c>
    </row>
    <row r="36" spans="2:7" x14ac:dyDescent="0.25">
      <c r="B36" s="43">
        <v>1969</v>
      </c>
      <c r="C36" s="43" t="s">
        <v>28</v>
      </c>
      <c r="D36" s="56">
        <v>3</v>
      </c>
      <c r="E36" s="56">
        <v>4</v>
      </c>
      <c r="F36" s="58">
        <f t="shared" si="0"/>
        <v>0.75</v>
      </c>
      <c r="G36" s="58">
        <f t="shared" si="1"/>
        <v>1</v>
      </c>
    </row>
    <row r="37" spans="2:7" x14ac:dyDescent="0.25">
      <c r="B37" s="43">
        <v>1970</v>
      </c>
      <c r="C37" s="43" t="s">
        <v>69</v>
      </c>
      <c r="D37" s="56">
        <v>9</v>
      </c>
      <c r="E37" s="56">
        <v>4</v>
      </c>
      <c r="F37" s="58">
        <f t="shared" si="0"/>
        <v>2.25</v>
      </c>
      <c r="G37" s="58">
        <f t="shared" si="1"/>
        <v>3</v>
      </c>
    </row>
    <row r="38" spans="2:7" x14ac:dyDescent="0.25">
      <c r="B38" s="43">
        <v>1972</v>
      </c>
      <c r="C38" s="43" t="s">
        <v>50</v>
      </c>
      <c r="D38" s="56">
        <v>2</v>
      </c>
      <c r="E38" s="56">
        <v>4</v>
      </c>
      <c r="F38" s="58">
        <f t="shared" si="0"/>
        <v>0.5</v>
      </c>
      <c r="G38" s="58">
        <f t="shared" si="1"/>
        <v>1</v>
      </c>
    </row>
    <row r="39" spans="2:7" x14ac:dyDescent="0.25">
      <c r="B39" s="43">
        <v>1973</v>
      </c>
      <c r="C39" s="43" t="s">
        <v>194</v>
      </c>
      <c r="D39" s="56">
        <v>2</v>
      </c>
      <c r="E39" s="56">
        <v>4</v>
      </c>
      <c r="F39" s="58">
        <f t="shared" si="0"/>
        <v>0.5</v>
      </c>
      <c r="G39" s="58">
        <f t="shared" si="1"/>
        <v>1</v>
      </c>
    </row>
    <row r="40" spans="2:7" x14ac:dyDescent="0.25">
      <c r="B40" s="43">
        <v>1974</v>
      </c>
      <c r="C40" s="43" t="s">
        <v>39</v>
      </c>
      <c r="D40" s="56">
        <v>3</v>
      </c>
      <c r="E40" s="56">
        <v>4</v>
      </c>
      <c r="F40" s="58">
        <f t="shared" si="0"/>
        <v>0.75</v>
      </c>
      <c r="G40" s="58">
        <f t="shared" si="1"/>
        <v>1</v>
      </c>
    </row>
    <row r="41" spans="2:7" x14ac:dyDescent="0.25">
      <c r="B41" s="43">
        <v>1976</v>
      </c>
      <c r="C41" s="43" t="s">
        <v>33</v>
      </c>
      <c r="D41" s="56">
        <v>34</v>
      </c>
      <c r="E41" s="56">
        <v>4</v>
      </c>
      <c r="F41" s="58">
        <f t="shared" si="0"/>
        <v>8.5</v>
      </c>
      <c r="G41" s="58">
        <f t="shared" si="1"/>
        <v>9</v>
      </c>
    </row>
    <row r="42" spans="2:7" x14ac:dyDescent="0.25">
      <c r="B42" s="43">
        <v>1977</v>
      </c>
      <c r="C42" s="43" t="s">
        <v>200</v>
      </c>
      <c r="D42" s="56">
        <v>13</v>
      </c>
      <c r="E42" s="56">
        <v>4</v>
      </c>
      <c r="F42" s="58">
        <f t="shared" si="0"/>
        <v>3.25</v>
      </c>
      <c r="G42" s="58">
        <f t="shared" si="1"/>
        <v>4</v>
      </c>
    </row>
    <row r="43" spans="2:7" x14ac:dyDescent="0.25">
      <c r="B43" s="43">
        <v>1978</v>
      </c>
      <c r="C43" s="43" t="s">
        <v>216</v>
      </c>
      <c r="D43" s="56">
        <v>3</v>
      </c>
      <c r="E43" s="56">
        <v>4</v>
      </c>
      <c r="F43" s="58">
        <f t="shared" si="0"/>
        <v>0.75</v>
      </c>
      <c r="G43" s="58">
        <f t="shared" si="1"/>
        <v>1</v>
      </c>
    </row>
    <row r="44" spans="2:7" x14ac:dyDescent="0.25">
      <c r="B44" s="43">
        <v>1990</v>
      </c>
      <c r="C44" s="43" t="s">
        <v>175</v>
      </c>
      <c r="D44" s="56">
        <v>3</v>
      </c>
      <c r="E44" s="56">
        <v>4</v>
      </c>
      <c r="F44" s="58">
        <f t="shared" si="0"/>
        <v>0.75</v>
      </c>
      <c r="G44" s="58">
        <f t="shared" si="1"/>
        <v>1</v>
      </c>
    </row>
    <row r="45" spans="2:7" x14ac:dyDescent="0.25">
      <c r="B45" s="43">
        <v>1991</v>
      </c>
      <c r="C45" s="43" t="s">
        <v>81</v>
      </c>
      <c r="D45" s="56">
        <v>13</v>
      </c>
      <c r="E45" s="56">
        <v>4</v>
      </c>
      <c r="F45" s="58">
        <f t="shared" si="0"/>
        <v>3.25</v>
      </c>
      <c r="G45" s="58">
        <f t="shared" si="1"/>
        <v>4</v>
      </c>
    </row>
    <row r="46" spans="2:7" x14ac:dyDescent="0.25">
      <c r="B46" s="43">
        <v>1992</v>
      </c>
      <c r="C46" s="43" t="s">
        <v>104</v>
      </c>
      <c r="D46" s="56">
        <v>3</v>
      </c>
      <c r="E46" s="56">
        <v>4</v>
      </c>
      <c r="F46" s="58">
        <f t="shared" si="0"/>
        <v>0.75</v>
      </c>
      <c r="G46" s="58">
        <f t="shared" si="1"/>
        <v>1</v>
      </c>
    </row>
    <row r="47" spans="2:7" x14ac:dyDescent="0.25">
      <c r="B47" s="43">
        <v>1993</v>
      </c>
      <c r="C47" s="43" t="s">
        <v>80</v>
      </c>
      <c r="D47" s="56">
        <v>1</v>
      </c>
      <c r="E47" s="56">
        <v>4</v>
      </c>
      <c r="F47" s="58">
        <f t="shared" si="0"/>
        <v>1</v>
      </c>
      <c r="G47" s="58">
        <f t="shared" si="1"/>
        <v>1</v>
      </c>
    </row>
    <row r="48" spans="2:7" x14ac:dyDescent="0.25">
      <c r="B48" s="43">
        <v>1994</v>
      </c>
      <c r="C48" s="43" t="s">
        <v>220</v>
      </c>
      <c r="D48" s="56">
        <v>6</v>
      </c>
      <c r="E48" s="56">
        <v>4</v>
      </c>
      <c r="F48" s="58">
        <f t="shared" si="0"/>
        <v>1.5</v>
      </c>
      <c r="G48" s="58">
        <f t="shared" si="1"/>
        <v>2</v>
      </c>
    </row>
    <row r="49" spans="2:7" x14ac:dyDescent="0.25">
      <c r="B49" s="43">
        <v>1995</v>
      </c>
      <c r="C49" s="43" t="s">
        <v>43</v>
      </c>
      <c r="D49" s="56">
        <v>1</v>
      </c>
      <c r="E49" s="56">
        <v>4</v>
      </c>
      <c r="F49" s="58">
        <f t="shared" si="0"/>
        <v>1</v>
      </c>
      <c r="G49" s="58">
        <f t="shared" si="1"/>
        <v>1</v>
      </c>
    </row>
    <row r="50" spans="2:7" x14ac:dyDescent="0.25">
      <c r="B50" s="43">
        <v>1996</v>
      </c>
      <c r="C50" s="43" t="s">
        <v>167</v>
      </c>
      <c r="D50" s="56">
        <v>2</v>
      </c>
      <c r="E50" s="56">
        <v>4</v>
      </c>
      <c r="F50" s="58">
        <f t="shared" si="0"/>
        <v>0.5</v>
      </c>
      <c r="G50" s="58">
        <f t="shared" si="1"/>
        <v>1</v>
      </c>
    </row>
    <row r="51" spans="2:7" x14ac:dyDescent="0.25">
      <c r="B51" s="43">
        <v>1997</v>
      </c>
      <c r="C51" s="43" t="s">
        <v>248</v>
      </c>
      <c r="D51" s="56">
        <v>2</v>
      </c>
      <c r="E51" s="56">
        <v>4</v>
      </c>
      <c r="F51" s="58">
        <f t="shared" si="0"/>
        <v>0.5</v>
      </c>
      <c r="G51" s="58">
        <f t="shared" si="1"/>
        <v>1</v>
      </c>
    </row>
    <row r="52" spans="2:7" x14ac:dyDescent="0.25">
      <c r="B52" s="43">
        <v>1998</v>
      </c>
      <c r="C52" s="43" t="s">
        <v>89</v>
      </c>
      <c r="D52" s="56">
        <v>1</v>
      </c>
      <c r="E52" s="56">
        <v>4</v>
      </c>
      <c r="F52" s="58">
        <f t="shared" si="0"/>
        <v>1</v>
      </c>
      <c r="G52" s="58">
        <f t="shared" si="1"/>
        <v>1</v>
      </c>
    </row>
    <row r="53" spans="2:7" x14ac:dyDescent="0.25">
      <c r="B53" s="43">
        <v>1999</v>
      </c>
      <c r="C53" s="43" t="s">
        <v>203</v>
      </c>
      <c r="D53" s="56">
        <v>2</v>
      </c>
      <c r="E53" s="56">
        <v>4</v>
      </c>
      <c r="F53" s="58">
        <f t="shared" si="0"/>
        <v>0.5</v>
      </c>
      <c r="G53" s="58">
        <f t="shared" si="1"/>
        <v>1</v>
      </c>
    </row>
    <row r="54" spans="2:7" x14ac:dyDescent="0.25">
      <c r="B54" s="43">
        <v>2000</v>
      </c>
      <c r="C54" s="43" t="s">
        <v>103</v>
      </c>
      <c r="D54" s="56">
        <v>2</v>
      </c>
      <c r="E54" s="56">
        <v>4</v>
      </c>
      <c r="F54" s="58">
        <f t="shared" si="0"/>
        <v>0.5</v>
      </c>
      <c r="G54" s="58">
        <f t="shared" si="1"/>
        <v>1</v>
      </c>
    </row>
    <row r="55" spans="2:7" x14ac:dyDescent="0.25">
      <c r="B55" s="43">
        <v>2001</v>
      </c>
      <c r="C55" s="43" t="s">
        <v>201</v>
      </c>
      <c r="D55" s="56">
        <v>1</v>
      </c>
      <c r="E55" s="56">
        <v>4</v>
      </c>
      <c r="F55" s="58">
        <f t="shared" si="0"/>
        <v>1</v>
      </c>
      <c r="G55" s="58">
        <f t="shared" si="1"/>
        <v>1</v>
      </c>
    </row>
    <row r="56" spans="2:7" x14ac:dyDescent="0.25">
      <c r="B56" s="43">
        <v>2002</v>
      </c>
      <c r="C56" s="43" t="s">
        <v>245</v>
      </c>
      <c r="D56" s="56">
        <v>6</v>
      </c>
      <c r="E56" s="56">
        <v>4</v>
      </c>
      <c r="F56" s="58">
        <f t="shared" si="0"/>
        <v>1.5</v>
      </c>
      <c r="G56" s="58">
        <f t="shared" si="1"/>
        <v>2</v>
      </c>
    </row>
    <row r="57" spans="2:7" x14ac:dyDescent="0.25">
      <c r="B57" s="43">
        <v>2003</v>
      </c>
      <c r="C57" s="43" t="s">
        <v>229</v>
      </c>
      <c r="D57" s="56">
        <v>5</v>
      </c>
      <c r="E57" s="56">
        <v>4</v>
      </c>
      <c r="F57" s="58">
        <f t="shared" si="0"/>
        <v>1.25</v>
      </c>
      <c r="G57" s="58">
        <f t="shared" si="1"/>
        <v>2</v>
      </c>
    </row>
    <row r="58" spans="2:7" x14ac:dyDescent="0.25">
      <c r="B58" s="43">
        <v>2005</v>
      </c>
      <c r="C58" s="43" t="s">
        <v>15</v>
      </c>
      <c r="D58" s="56">
        <v>1</v>
      </c>
      <c r="E58" s="56">
        <v>4</v>
      </c>
      <c r="F58" s="58">
        <f t="shared" si="0"/>
        <v>1</v>
      </c>
      <c r="G58" s="58">
        <f t="shared" si="1"/>
        <v>1</v>
      </c>
    </row>
    <row r="59" spans="2:7" x14ac:dyDescent="0.25">
      <c r="B59" s="43">
        <v>2006</v>
      </c>
      <c r="C59" s="43" t="s">
        <v>60</v>
      </c>
      <c r="D59" s="56">
        <v>2</v>
      </c>
      <c r="E59" s="56">
        <v>4</v>
      </c>
      <c r="F59" s="58">
        <f t="shared" si="0"/>
        <v>0.5</v>
      </c>
      <c r="G59" s="58">
        <f t="shared" si="1"/>
        <v>1</v>
      </c>
    </row>
    <row r="60" spans="2:7" x14ac:dyDescent="0.25">
      <c r="B60" s="43">
        <v>2008</v>
      </c>
      <c r="C60" s="43" t="s">
        <v>127</v>
      </c>
      <c r="D60" s="56">
        <v>3</v>
      </c>
      <c r="E60" s="56">
        <v>4</v>
      </c>
      <c r="F60" s="58">
        <f t="shared" si="0"/>
        <v>0.75</v>
      </c>
      <c r="G60" s="58">
        <f t="shared" si="1"/>
        <v>1</v>
      </c>
    </row>
    <row r="61" spans="2:7" x14ac:dyDescent="0.25">
      <c r="B61" s="43">
        <v>2009</v>
      </c>
      <c r="C61" s="43" t="s">
        <v>197</v>
      </c>
      <c r="D61" s="56">
        <v>2</v>
      </c>
      <c r="E61" s="56">
        <v>4</v>
      </c>
      <c r="F61" s="58">
        <f t="shared" si="0"/>
        <v>0.5</v>
      </c>
      <c r="G61" s="58">
        <f t="shared" si="1"/>
        <v>1</v>
      </c>
    </row>
    <row r="62" spans="2:7" x14ac:dyDescent="0.25">
      <c r="B62" s="43">
        <v>2010</v>
      </c>
      <c r="C62" s="43" t="s">
        <v>156</v>
      </c>
      <c r="D62" s="56">
        <v>1</v>
      </c>
      <c r="E62" s="56">
        <v>4</v>
      </c>
      <c r="F62" s="58">
        <f t="shared" si="0"/>
        <v>1</v>
      </c>
      <c r="G62" s="58">
        <f t="shared" si="1"/>
        <v>1</v>
      </c>
    </row>
    <row r="63" spans="2:7" x14ac:dyDescent="0.25">
      <c r="B63" s="43">
        <v>2011</v>
      </c>
      <c r="C63" s="43" t="s">
        <v>76</v>
      </c>
      <c r="D63" s="56">
        <v>1</v>
      </c>
      <c r="E63" s="56">
        <v>4</v>
      </c>
      <c r="F63" s="58">
        <f t="shared" si="0"/>
        <v>1</v>
      </c>
      <c r="G63" s="58">
        <f t="shared" si="1"/>
        <v>1</v>
      </c>
    </row>
    <row r="64" spans="2:7" x14ac:dyDescent="0.25">
      <c r="B64" s="43">
        <v>2012</v>
      </c>
      <c r="C64" s="43" t="s">
        <v>144</v>
      </c>
      <c r="D64" s="56">
        <v>1</v>
      </c>
      <c r="E64" s="56">
        <v>4</v>
      </c>
      <c r="F64" s="58">
        <f t="shared" si="0"/>
        <v>1</v>
      </c>
      <c r="G64" s="58">
        <f t="shared" si="1"/>
        <v>1</v>
      </c>
    </row>
    <row r="65" spans="2:7" x14ac:dyDescent="0.25">
      <c r="B65" s="43">
        <v>2014</v>
      </c>
      <c r="C65" s="43" t="s">
        <v>109</v>
      </c>
      <c r="D65" s="56">
        <v>4</v>
      </c>
      <c r="E65" s="56">
        <v>4</v>
      </c>
      <c r="F65" s="58">
        <f t="shared" si="0"/>
        <v>1</v>
      </c>
      <c r="G65" s="58">
        <f t="shared" si="1"/>
        <v>1</v>
      </c>
    </row>
    <row r="66" spans="2:7" x14ac:dyDescent="0.25">
      <c r="B66" s="43">
        <v>2015</v>
      </c>
      <c r="C66" s="43" t="s">
        <v>110</v>
      </c>
      <c r="D66" s="56">
        <v>2</v>
      </c>
      <c r="E66" s="56">
        <v>4</v>
      </c>
      <c r="F66" s="58">
        <f t="shared" si="0"/>
        <v>0.5</v>
      </c>
      <c r="G66" s="58">
        <f t="shared" si="1"/>
        <v>1</v>
      </c>
    </row>
    <row r="67" spans="2:7" x14ac:dyDescent="0.25">
      <c r="B67" s="43">
        <v>2023</v>
      </c>
      <c r="C67" s="43" t="s">
        <v>111</v>
      </c>
      <c r="D67" s="56">
        <v>2</v>
      </c>
      <c r="E67" s="56">
        <v>4</v>
      </c>
      <c r="F67" s="58">
        <f t="shared" si="0"/>
        <v>0.5</v>
      </c>
      <c r="G67" s="58">
        <f t="shared" si="1"/>
        <v>1</v>
      </c>
    </row>
    <row r="68" spans="2:7" x14ac:dyDescent="0.25">
      <c r="B68" s="43">
        <v>2024</v>
      </c>
      <c r="C68" s="43" t="s">
        <v>118</v>
      </c>
      <c r="D68" s="56">
        <v>8</v>
      </c>
      <c r="E68" s="56">
        <v>4</v>
      </c>
      <c r="F68" s="58">
        <f t="shared" si="0"/>
        <v>2</v>
      </c>
      <c r="G68" s="58">
        <f t="shared" si="1"/>
        <v>2</v>
      </c>
    </row>
    <row r="69" spans="2:7" x14ac:dyDescent="0.25">
      <c r="B69" s="43">
        <v>2039</v>
      </c>
      <c r="C69" s="43" t="s">
        <v>187</v>
      </c>
      <c r="D69" s="56">
        <v>7</v>
      </c>
      <c r="E69" s="56">
        <v>4</v>
      </c>
      <c r="F69" s="58">
        <f t="shared" si="0"/>
        <v>1.75</v>
      </c>
      <c r="G69" s="58">
        <f t="shared" si="1"/>
        <v>2</v>
      </c>
    </row>
    <row r="70" spans="2:7" x14ac:dyDescent="0.25">
      <c r="B70" s="43">
        <v>2041</v>
      </c>
      <c r="C70" s="43" t="s">
        <v>18</v>
      </c>
      <c r="D70" s="56">
        <v>6</v>
      </c>
      <c r="E70" s="56">
        <v>4</v>
      </c>
      <c r="F70" s="58">
        <f t="shared" ref="F70:F133" si="2">IF(D70=1,1,ROUND(D70/E70,2))</f>
        <v>1.5</v>
      </c>
      <c r="G70" s="58">
        <f t="shared" ref="G70:G133" si="3">ROUNDUP(F70,0)</f>
        <v>2</v>
      </c>
    </row>
    <row r="71" spans="2:7" x14ac:dyDescent="0.25">
      <c r="B71" s="43">
        <v>2042</v>
      </c>
      <c r="C71" s="43" t="s">
        <v>53</v>
      </c>
      <c r="D71" s="56">
        <v>10</v>
      </c>
      <c r="E71" s="56">
        <v>4</v>
      </c>
      <c r="F71" s="58">
        <f t="shared" si="2"/>
        <v>2.5</v>
      </c>
      <c r="G71" s="58">
        <f t="shared" si="3"/>
        <v>3</v>
      </c>
    </row>
    <row r="72" spans="2:7" x14ac:dyDescent="0.25">
      <c r="B72" s="43">
        <v>2043</v>
      </c>
      <c r="C72" s="43" t="s">
        <v>86</v>
      </c>
      <c r="D72" s="56">
        <v>11</v>
      </c>
      <c r="E72" s="56">
        <v>4</v>
      </c>
      <c r="F72" s="58">
        <f t="shared" si="2"/>
        <v>2.75</v>
      </c>
      <c r="G72" s="58">
        <f t="shared" si="3"/>
        <v>3</v>
      </c>
    </row>
    <row r="73" spans="2:7" x14ac:dyDescent="0.25">
      <c r="B73" s="43">
        <v>2044</v>
      </c>
      <c r="C73" s="43" t="s">
        <v>205</v>
      </c>
      <c r="D73" s="56">
        <v>4</v>
      </c>
      <c r="E73" s="56">
        <v>4</v>
      </c>
      <c r="F73" s="58">
        <f t="shared" si="2"/>
        <v>1</v>
      </c>
      <c r="G73" s="58">
        <f t="shared" si="3"/>
        <v>1</v>
      </c>
    </row>
    <row r="74" spans="2:7" x14ac:dyDescent="0.25">
      <c r="B74" s="43">
        <v>2045</v>
      </c>
      <c r="C74" s="43" t="s">
        <v>198</v>
      </c>
      <c r="D74" s="56">
        <v>1</v>
      </c>
      <c r="E74" s="56">
        <v>4</v>
      </c>
      <c r="F74" s="58">
        <f t="shared" si="2"/>
        <v>1</v>
      </c>
      <c r="G74" s="58">
        <f t="shared" si="3"/>
        <v>1</v>
      </c>
    </row>
    <row r="75" spans="2:7" x14ac:dyDescent="0.25">
      <c r="B75" s="43">
        <v>2046</v>
      </c>
      <c r="C75" s="43" t="s">
        <v>41</v>
      </c>
      <c r="D75" s="56">
        <v>1</v>
      </c>
      <c r="E75" s="56">
        <v>4</v>
      </c>
      <c r="F75" s="58">
        <f t="shared" si="2"/>
        <v>1</v>
      </c>
      <c r="G75" s="58">
        <f t="shared" si="3"/>
        <v>1</v>
      </c>
    </row>
    <row r="76" spans="2:7" x14ac:dyDescent="0.25">
      <c r="B76" s="43">
        <v>2048</v>
      </c>
      <c r="C76" s="43" t="s">
        <v>151</v>
      </c>
      <c r="D76" s="56">
        <v>25</v>
      </c>
      <c r="E76" s="56">
        <v>4</v>
      </c>
      <c r="F76" s="58">
        <f t="shared" si="2"/>
        <v>6.25</v>
      </c>
      <c r="G76" s="58">
        <f t="shared" si="3"/>
        <v>7</v>
      </c>
    </row>
    <row r="77" spans="2:7" x14ac:dyDescent="0.25">
      <c r="B77" s="43">
        <v>2050</v>
      </c>
      <c r="C77" s="43" t="s">
        <v>71</v>
      </c>
      <c r="D77" s="56">
        <v>3</v>
      </c>
      <c r="E77" s="56">
        <v>4</v>
      </c>
      <c r="F77" s="58">
        <f t="shared" si="2"/>
        <v>0.75</v>
      </c>
      <c r="G77" s="58">
        <f t="shared" si="3"/>
        <v>1</v>
      </c>
    </row>
    <row r="78" spans="2:7" x14ac:dyDescent="0.25">
      <c r="B78" s="43">
        <v>2053</v>
      </c>
      <c r="C78" s="43" t="s">
        <v>124</v>
      </c>
      <c r="D78" s="56">
        <v>9</v>
      </c>
      <c r="E78" s="56">
        <v>4</v>
      </c>
      <c r="F78" s="58">
        <f t="shared" si="2"/>
        <v>2.25</v>
      </c>
      <c r="G78" s="58">
        <f t="shared" si="3"/>
        <v>3</v>
      </c>
    </row>
    <row r="79" spans="2:7" x14ac:dyDescent="0.25">
      <c r="B79" s="43">
        <v>2054</v>
      </c>
      <c r="C79" s="43" t="s">
        <v>106</v>
      </c>
      <c r="D79" s="56">
        <v>11</v>
      </c>
      <c r="E79" s="56">
        <v>4</v>
      </c>
      <c r="F79" s="58">
        <f t="shared" si="2"/>
        <v>2.75</v>
      </c>
      <c r="G79" s="58">
        <f t="shared" si="3"/>
        <v>3</v>
      </c>
    </row>
    <row r="80" spans="2:7" x14ac:dyDescent="0.25">
      <c r="B80" s="43">
        <v>2055</v>
      </c>
      <c r="C80" s="43" t="s">
        <v>231</v>
      </c>
      <c r="D80" s="56">
        <v>16</v>
      </c>
      <c r="E80" s="56">
        <v>4</v>
      </c>
      <c r="F80" s="58">
        <f t="shared" si="2"/>
        <v>4</v>
      </c>
      <c r="G80" s="58">
        <f t="shared" si="3"/>
        <v>4</v>
      </c>
    </row>
    <row r="81" spans="2:7" x14ac:dyDescent="0.25">
      <c r="B81" s="43">
        <v>2056</v>
      </c>
      <c r="C81" s="43" t="s">
        <v>134</v>
      </c>
      <c r="D81" s="56">
        <v>8</v>
      </c>
      <c r="E81" s="56">
        <v>4</v>
      </c>
      <c r="F81" s="58">
        <f t="shared" si="2"/>
        <v>2</v>
      </c>
      <c r="G81" s="58">
        <f t="shared" si="3"/>
        <v>2</v>
      </c>
    </row>
    <row r="82" spans="2:7" x14ac:dyDescent="0.25">
      <c r="B82" s="43">
        <v>2057</v>
      </c>
      <c r="C82" s="43" t="s">
        <v>133</v>
      </c>
      <c r="D82" s="56">
        <v>21</v>
      </c>
      <c r="E82" s="56">
        <v>4</v>
      </c>
      <c r="F82" s="58">
        <f t="shared" si="2"/>
        <v>5.25</v>
      </c>
      <c r="G82" s="58">
        <f t="shared" si="3"/>
        <v>6</v>
      </c>
    </row>
    <row r="83" spans="2:7" x14ac:dyDescent="0.25">
      <c r="B83" s="43">
        <v>2059</v>
      </c>
      <c r="C83" s="43" t="s">
        <v>137</v>
      </c>
      <c r="D83" s="56">
        <v>4</v>
      </c>
      <c r="E83" s="56">
        <v>4</v>
      </c>
      <c r="F83" s="58">
        <f t="shared" si="2"/>
        <v>1</v>
      </c>
      <c r="G83" s="58">
        <f t="shared" si="3"/>
        <v>1</v>
      </c>
    </row>
    <row r="84" spans="2:7" x14ac:dyDescent="0.25">
      <c r="B84" s="43">
        <v>2061</v>
      </c>
      <c r="C84" s="43" t="s">
        <v>168</v>
      </c>
      <c r="D84" s="56">
        <v>1</v>
      </c>
      <c r="E84" s="56">
        <v>4</v>
      </c>
      <c r="F84" s="58">
        <f t="shared" si="2"/>
        <v>1</v>
      </c>
      <c r="G84" s="58">
        <f t="shared" si="3"/>
        <v>1</v>
      </c>
    </row>
    <row r="85" spans="2:7" x14ac:dyDescent="0.25">
      <c r="B85" s="43">
        <v>2081</v>
      </c>
      <c r="C85" s="43" t="s">
        <v>192</v>
      </c>
      <c r="D85" s="56">
        <v>2</v>
      </c>
      <c r="E85" s="56">
        <v>4</v>
      </c>
      <c r="F85" s="58">
        <f t="shared" si="2"/>
        <v>0.5</v>
      </c>
      <c r="G85" s="58">
        <f t="shared" si="3"/>
        <v>1</v>
      </c>
    </row>
    <row r="86" spans="2:7" x14ac:dyDescent="0.25">
      <c r="B86" s="43">
        <v>2082</v>
      </c>
      <c r="C86" s="43" t="s">
        <v>93</v>
      </c>
      <c r="D86" s="56">
        <v>37</v>
      </c>
      <c r="E86" s="56">
        <v>4</v>
      </c>
      <c r="F86" s="58">
        <f t="shared" si="2"/>
        <v>9.25</v>
      </c>
      <c r="G86" s="58">
        <f t="shared" si="3"/>
        <v>10</v>
      </c>
    </row>
    <row r="87" spans="2:7" x14ac:dyDescent="0.25">
      <c r="B87" s="43">
        <v>2083</v>
      </c>
      <c r="C87" s="43" t="s">
        <v>224</v>
      </c>
      <c r="D87" s="56">
        <v>21</v>
      </c>
      <c r="E87" s="56">
        <v>4</v>
      </c>
      <c r="F87" s="58">
        <f t="shared" si="2"/>
        <v>5.25</v>
      </c>
      <c r="G87" s="58">
        <f t="shared" si="3"/>
        <v>6</v>
      </c>
    </row>
    <row r="88" spans="2:7" x14ac:dyDescent="0.25">
      <c r="B88" s="43">
        <v>2084</v>
      </c>
      <c r="C88" s="43" t="s">
        <v>95</v>
      </c>
      <c r="D88" s="56">
        <v>5</v>
      </c>
      <c r="E88" s="56">
        <v>4</v>
      </c>
      <c r="F88" s="58">
        <f t="shared" si="2"/>
        <v>1.25</v>
      </c>
      <c r="G88" s="58">
        <f t="shared" si="3"/>
        <v>2</v>
      </c>
    </row>
    <row r="89" spans="2:7" x14ac:dyDescent="0.25">
      <c r="B89" s="43">
        <v>2085</v>
      </c>
      <c r="C89" s="43" t="s">
        <v>147</v>
      </c>
      <c r="D89" s="56">
        <v>2</v>
      </c>
      <c r="E89" s="56">
        <v>4</v>
      </c>
      <c r="F89" s="58">
        <f t="shared" si="2"/>
        <v>0.5</v>
      </c>
      <c r="G89" s="58">
        <f t="shared" si="3"/>
        <v>1</v>
      </c>
    </row>
    <row r="90" spans="2:7" x14ac:dyDescent="0.25">
      <c r="B90" s="43">
        <v>2086</v>
      </c>
      <c r="C90" s="43" t="s">
        <v>67</v>
      </c>
      <c r="D90" s="56">
        <v>3</v>
      </c>
      <c r="E90" s="56">
        <v>4</v>
      </c>
      <c r="F90" s="58">
        <f t="shared" si="2"/>
        <v>0.75</v>
      </c>
      <c r="G90" s="58">
        <f t="shared" si="3"/>
        <v>1</v>
      </c>
    </row>
    <row r="91" spans="2:7" x14ac:dyDescent="0.25">
      <c r="B91" s="43">
        <v>2087</v>
      </c>
      <c r="C91" s="43" t="s">
        <v>219</v>
      </c>
      <c r="D91" s="56">
        <v>10</v>
      </c>
      <c r="E91" s="56">
        <v>4</v>
      </c>
      <c r="F91" s="58">
        <f t="shared" si="2"/>
        <v>2.5</v>
      </c>
      <c r="G91" s="58">
        <f t="shared" si="3"/>
        <v>3</v>
      </c>
    </row>
    <row r="92" spans="2:7" x14ac:dyDescent="0.25">
      <c r="B92" s="43">
        <v>2088</v>
      </c>
      <c r="C92" s="43" t="s">
        <v>35</v>
      </c>
      <c r="D92" s="56">
        <v>11</v>
      </c>
      <c r="E92" s="56">
        <v>4</v>
      </c>
      <c r="F92" s="58">
        <f t="shared" si="2"/>
        <v>2.75</v>
      </c>
      <c r="G92" s="58">
        <f t="shared" si="3"/>
        <v>3</v>
      </c>
    </row>
    <row r="93" spans="2:7" x14ac:dyDescent="0.25">
      <c r="B93" s="43">
        <v>2089</v>
      </c>
      <c r="C93" s="43" t="s">
        <v>70</v>
      </c>
      <c r="D93" s="56">
        <v>2</v>
      </c>
      <c r="E93" s="56">
        <v>4</v>
      </c>
      <c r="F93" s="58">
        <f t="shared" si="2"/>
        <v>0.5</v>
      </c>
      <c r="G93" s="58">
        <f t="shared" si="3"/>
        <v>1</v>
      </c>
    </row>
    <row r="94" spans="2:7" x14ac:dyDescent="0.25">
      <c r="B94" s="43">
        <v>2090</v>
      </c>
      <c r="C94" s="43" t="s">
        <v>149</v>
      </c>
      <c r="D94" s="56">
        <v>1</v>
      </c>
      <c r="E94" s="56">
        <v>4</v>
      </c>
      <c r="F94" s="58">
        <f t="shared" si="2"/>
        <v>1</v>
      </c>
      <c r="G94" s="58">
        <f t="shared" si="3"/>
        <v>1</v>
      </c>
    </row>
    <row r="95" spans="2:7" x14ac:dyDescent="0.25">
      <c r="B95" s="43">
        <v>2091</v>
      </c>
      <c r="C95" s="43" t="s">
        <v>130</v>
      </c>
      <c r="D95" s="56">
        <v>4</v>
      </c>
      <c r="E95" s="56">
        <v>4</v>
      </c>
      <c r="F95" s="58">
        <f t="shared" si="2"/>
        <v>1</v>
      </c>
      <c r="G95" s="58">
        <f t="shared" si="3"/>
        <v>1</v>
      </c>
    </row>
    <row r="96" spans="2:7" x14ac:dyDescent="0.25">
      <c r="B96" s="43">
        <v>2092</v>
      </c>
      <c r="C96" s="43" t="s">
        <v>145</v>
      </c>
      <c r="D96" s="56">
        <v>4</v>
      </c>
      <c r="E96" s="56">
        <v>4</v>
      </c>
      <c r="F96" s="58">
        <f t="shared" si="2"/>
        <v>1</v>
      </c>
      <c r="G96" s="58">
        <f t="shared" si="3"/>
        <v>1</v>
      </c>
    </row>
    <row r="97" spans="2:7" x14ac:dyDescent="0.25">
      <c r="B97" s="43">
        <v>2093</v>
      </c>
      <c r="C97" s="43" t="s">
        <v>176</v>
      </c>
      <c r="D97" s="56">
        <v>3</v>
      </c>
      <c r="E97" s="56">
        <v>4</v>
      </c>
      <c r="F97" s="58">
        <f t="shared" si="2"/>
        <v>0.75</v>
      </c>
      <c r="G97" s="58">
        <f t="shared" si="3"/>
        <v>1</v>
      </c>
    </row>
    <row r="98" spans="2:7" x14ac:dyDescent="0.25">
      <c r="B98" s="43">
        <v>2094</v>
      </c>
      <c r="C98" s="43" t="s">
        <v>148</v>
      </c>
      <c r="D98" s="56">
        <v>3</v>
      </c>
      <c r="E98" s="56">
        <v>4</v>
      </c>
      <c r="F98" s="58">
        <f t="shared" si="2"/>
        <v>0.75</v>
      </c>
      <c r="G98" s="58">
        <f t="shared" si="3"/>
        <v>1</v>
      </c>
    </row>
    <row r="99" spans="2:7" x14ac:dyDescent="0.25">
      <c r="B99" s="43">
        <v>2095</v>
      </c>
      <c r="C99" s="43" t="s">
        <v>36</v>
      </c>
      <c r="D99" s="56">
        <v>1</v>
      </c>
      <c r="E99" s="56">
        <v>4</v>
      </c>
      <c r="F99" s="58">
        <f t="shared" si="2"/>
        <v>1</v>
      </c>
      <c r="G99" s="58">
        <f t="shared" si="3"/>
        <v>1</v>
      </c>
    </row>
    <row r="100" spans="2:7" x14ac:dyDescent="0.25">
      <c r="B100" s="43">
        <v>2096</v>
      </c>
      <c r="C100" s="43" t="s">
        <v>217</v>
      </c>
      <c r="D100" s="56">
        <v>3</v>
      </c>
      <c r="E100" s="56">
        <v>4</v>
      </c>
      <c r="F100" s="58">
        <f t="shared" si="2"/>
        <v>0.75</v>
      </c>
      <c r="G100" s="58">
        <f t="shared" si="3"/>
        <v>1</v>
      </c>
    </row>
    <row r="101" spans="2:7" x14ac:dyDescent="0.25">
      <c r="B101" s="43">
        <v>2097</v>
      </c>
      <c r="C101" s="43" t="s">
        <v>142</v>
      </c>
      <c r="D101" s="56">
        <v>18</v>
      </c>
      <c r="E101" s="56">
        <v>4</v>
      </c>
      <c r="F101" s="58">
        <f t="shared" si="2"/>
        <v>4.5</v>
      </c>
      <c r="G101" s="58">
        <f t="shared" si="3"/>
        <v>5</v>
      </c>
    </row>
    <row r="102" spans="2:7" x14ac:dyDescent="0.25">
      <c r="B102" s="43">
        <v>2099</v>
      </c>
      <c r="C102" s="43" t="s">
        <v>113</v>
      </c>
      <c r="D102" s="56">
        <v>3</v>
      </c>
      <c r="E102" s="56">
        <v>4</v>
      </c>
      <c r="F102" s="58">
        <f t="shared" si="2"/>
        <v>0.75</v>
      </c>
      <c r="G102" s="58">
        <f t="shared" si="3"/>
        <v>1</v>
      </c>
    </row>
    <row r="103" spans="2:7" x14ac:dyDescent="0.25">
      <c r="B103" s="43">
        <v>2100</v>
      </c>
      <c r="C103" s="43" t="s">
        <v>107</v>
      </c>
      <c r="D103" s="56">
        <v>20</v>
      </c>
      <c r="E103" s="56">
        <v>4</v>
      </c>
      <c r="F103" s="58">
        <f t="shared" si="2"/>
        <v>5</v>
      </c>
      <c r="G103" s="58">
        <f t="shared" si="3"/>
        <v>5</v>
      </c>
    </row>
    <row r="104" spans="2:7" x14ac:dyDescent="0.25">
      <c r="B104" s="43">
        <v>2101</v>
      </c>
      <c r="C104" s="43" t="s">
        <v>140</v>
      </c>
      <c r="D104" s="56">
        <v>10</v>
      </c>
      <c r="E104" s="56">
        <v>4</v>
      </c>
      <c r="F104" s="58">
        <f t="shared" si="2"/>
        <v>2.5</v>
      </c>
      <c r="G104" s="58">
        <f t="shared" si="3"/>
        <v>3</v>
      </c>
    </row>
    <row r="105" spans="2:7" x14ac:dyDescent="0.25">
      <c r="B105" s="43">
        <v>2102</v>
      </c>
      <c r="C105" s="43" t="s">
        <v>230</v>
      </c>
      <c r="D105" s="56">
        <v>7</v>
      </c>
      <c r="E105" s="56">
        <v>4</v>
      </c>
      <c r="F105" s="58">
        <f t="shared" si="2"/>
        <v>1.75</v>
      </c>
      <c r="G105" s="58">
        <f t="shared" si="3"/>
        <v>2</v>
      </c>
    </row>
    <row r="106" spans="2:7" x14ac:dyDescent="0.25">
      <c r="B106" s="43">
        <v>2103</v>
      </c>
      <c r="C106" s="43" t="s">
        <v>209</v>
      </c>
      <c r="D106" s="56">
        <v>5</v>
      </c>
      <c r="E106" s="56">
        <v>4</v>
      </c>
      <c r="F106" s="58">
        <f t="shared" si="2"/>
        <v>1.25</v>
      </c>
      <c r="G106" s="58">
        <f t="shared" si="3"/>
        <v>2</v>
      </c>
    </row>
    <row r="107" spans="2:7" x14ac:dyDescent="0.25">
      <c r="B107" s="43">
        <v>2104</v>
      </c>
      <c r="C107" s="43" t="s">
        <v>207</v>
      </c>
      <c r="D107" s="56">
        <v>3</v>
      </c>
      <c r="E107" s="56">
        <v>4</v>
      </c>
      <c r="F107" s="58">
        <f t="shared" si="2"/>
        <v>0.75</v>
      </c>
      <c r="G107" s="58">
        <f t="shared" si="3"/>
        <v>1</v>
      </c>
    </row>
    <row r="108" spans="2:7" x14ac:dyDescent="0.25">
      <c r="B108" s="43">
        <v>2105</v>
      </c>
      <c r="C108" s="43" t="s">
        <v>52</v>
      </c>
      <c r="D108" s="56">
        <v>2</v>
      </c>
      <c r="E108" s="56">
        <v>4</v>
      </c>
      <c r="F108" s="58">
        <f t="shared" si="2"/>
        <v>0.5</v>
      </c>
      <c r="G108" s="58">
        <f t="shared" si="3"/>
        <v>1</v>
      </c>
    </row>
    <row r="109" spans="2:7" x14ac:dyDescent="0.25">
      <c r="B109" s="43">
        <v>2107</v>
      </c>
      <c r="C109" s="43" t="s">
        <v>128</v>
      </c>
      <c r="D109" s="56">
        <v>3</v>
      </c>
      <c r="E109" s="56">
        <v>4</v>
      </c>
      <c r="F109" s="58">
        <f t="shared" si="2"/>
        <v>0.75</v>
      </c>
      <c r="G109" s="58">
        <f t="shared" si="3"/>
        <v>1</v>
      </c>
    </row>
    <row r="110" spans="2:7" x14ac:dyDescent="0.25">
      <c r="B110" s="43">
        <v>2108</v>
      </c>
      <c r="C110" s="43" t="s">
        <v>179</v>
      </c>
      <c r="D110" s="56">
        <v>8</v>
      </c>
      <c r="E110" s="56">
        <v>4</v>
      </c>
      <c r="F110" s="58">
        <f t="shared" si="2"/>
        <v>2</v>
      </c>
      <c r="G110" s="58">
        <f t="shared" si="3"/>
        <v>2</v>
      </c>
    </row>
    <row r="111" spans="2:7" x14ac:dyDescent="0.25">
      <c r="B111" s="43">
        <v>2110</v>
      </c>
      <c r="C111" s="43" t="s">
        <v>174</v>
      </c>
      <c r="D111" s="56">
        <v>3</v>
      </c>
      <c r="E111" s="56">
        <v>4</v>
      </c>
      <c r="F111" s="58">
        <f t="shared" si="2"/>
        <v>0.75</v>
      </c>
      <c r="G111" s="58">
        <f t="shared" si="3"/>
        <v>1</v>
      </c>
    </row>
    <row r="112" spans="2:7" x14ac:dyDescent="0.25">
      <c r="B112" s="43">
        <v>2111</v>
      </c>
      <c r="C112" s="43" t="s">
        <v>13</v>
      </c>
      <c r="D112" s="56">
        <v>1</v>
      </c>
      <c r="E112" s="56">
        <v>4</v>
      </c>
      <c r="F112" s="58">
        <f t="shared" si="2"/>
        <v>1</v>
      </c>
      <c r="G112" s="58">
        <f t="shared" si="3"/>
        <v>1</v>
      </c>
    </row>
    <row r="113" spans="2:7" x14ac:dyDescent="0.25">
      <c r="B113" s="43">
        <v>2113</v>
      </c>
      <c r="C113" s="43" t="s">
        <v>8</v>
      </c>
      <c r="D113" s="56">
        <v>2</v>
      </c>
      <c r="E113" s="56">
        <v>4</v>
      </c>
      <c r="F113" s="58">
        <f t="shared" si="2"/>
        <v>0.5</v>
      </c>
      <c r="G113" s="58">
        <f t="shared" si="3"/>
        <v>1</v>
      </c>
    </row>
    <row r="114" spans="2:7" x14ac:dyDescent="0.25">
      <c r="B114" s="43">
        <v>2114</v>
      </c>
      <c r="C114" s="43" t="s">
        <v>112</v>
      </c>
      <c r="D114" s="56">
        <v>1</v>
      </c>
      <c r="E114" s="56">
        <v>4</v>
      </c>
      <c r="F114" s="58">
        <f t="shared" si="2"/>
        <v>1</v>
      </c>
      <c r="G114" s="58">
        <f t="shared" si="3"/>
        <v>1</v>
      </c>
    </row>
    <row r="115" spans="2:7" x14ac:dyDescent="0.25">
      <c r="B115" s="43">
        <v>2116</v>
      </c>
      <c r="C115" s="43" t="s">
        <v>238</v>
      </c>
      <c r="D115" s="56">
        <v>4</v>
      </c>
      <c r="E115" s="56">
        <v>4</v>
      </c>
      <c r="F115" s="58">
        <f t="shared" si="2"/>
        <v>1</v>
      </c>
      <c r="G115" s="58">
        <f t="shared" si="3"/>
        <v>1</v>
      </c>
    </row>
    <row r="116" spans="2:7" x14ac:dyDescent="0.25">
      <c r="B116" s="43">
        <v>2137</v>
      </c>
      <c r="C116" s="43" t="s">
        <v>101</v>
      </c>
      <c r="D116" s="56">
        <v>5</v>
      </c>
      <c r="E116" s="56">
        <v>4</v>
      </c>
      <c r="F116" s="58">
        <f t="shared" si="2"/>
        <v>1.25</v>
      </c>
      <c r="G116" s="58">
        <f t="shared" si="3"/>
        <v>2</v>
      </c>
    </row>
    <row r="117" spans="2:7" x14ac:dyDescent="0.25">
      <c r="B117" s="43">
        <v>2138</v>
      </c>
      <c r="C117" s="43" t="s">
        <v>215</v>
      </c>
      <c r="D117" s="56">
        <v>13</v>
      </c>
      <c r="E117" s="56">
        <v>4</v>
      </c>
      <c r="F117" s="58">
        <f t="shared" si="2"/>
        <v>3.25</v>
      </c>
      <c r="G117" s="58">
        <f t="shared" si="3"/>
        <v>4</v>
      </c>
    </row>
    <row r="118" spans="2:7" x14ac:dyDescent="0.25">
      <c r="B118" s="43">
        <v>2139</v>
      </c>
      <c r="C118" s="43" t="s">
        <v>47</v>
      </c>
      <c r="D118" s="56">
        <v>6</v>
      </c>
      <c r="E118" s="56">
        <v>4</v>
      </c>
      <c r="F118" s="58">
        <f t="shared" si="2"/>
        <v>1.5</v>
      </c>
      <c r="G118" s="58">
        <f t="shared" si="3"/>
        <v>2</v>
      </c>
    </row>
    <row r="119" spans="2:7" x14ac:dyDescent="0.25">
      <c r="B119" s="43">
        <v>2140</v>
      </c>
      <c r="C119" s="43" t="s">
        <v>125</v>
      </c>
      <c r="D119" s="56">
        <v>3</v>
      </c>
      <c r="E119" s="56">
        <v>4</v>
      </c>
      <c r="F119" s="58">
        <f t="shared" si="2"/>
        <v>0.75</v>
      </c>
      <c r="G119" s="58">
        <f t="shared" si="3"/>
        <v>1</v>
      </c>
    </row>
    <row r="120" spans="2:7" x14ac:dyDescent="0.25">
      <c r="B120" s="43">
        <v>2141</v>
      </c>
      <c r="C120" s="43" t="s">
        <v>169</v>
      </c>
      <c r="D120" s="56">
        <v>4</v>
      </c>
      <c r="E120" s="56">
        <v>4</v>
      </c>
      <c r="F120" s="58">
        <f t="shared" si="2"/>
        <v>1</v>
      </c>
      <c r="G120" s="58">
        <f t="shared" si="3"/>
        <v>1</v>
      </c>
    </row>
    <row r="121" spans="2:7" x14ac:dyDescent="0.25">
      <c r="B121" s="43">
        <v>2142</v>
      </c>
      <c r="C121" s="43" t="s">
        <v>206</v>
      </c>
      <c r="D121" s="56">
        <v>65</v>
      </c>
      <c r="E121" s="56">
        <v>4</v>
      </c>
      <c r="F121" s="58">
        <f t="shared" si="2"/>
        <v>16.25</v>
      </c>
      <c r="G121" s="58">
        <f t="shared" si="3"/>
        <v>17</v>
      </c>
    </row>
    <row r="122" spans="2:7" x14ac:dyDescent="0.25">
      <c r="B122" s="43">
        <v>2143</v>
      </c>
      <c r="C122" s="43" t="s">
        <v>171</v>
      </c>
      <c r="D122" s="56">
        <v>6</v>
      </c>
      <c r="E122" s="56">
        <v>4</v>
      </c>
      <c r="F122" s="58">
        <f t="shared" si="2"/>
        <v>1.5</v>
      </c>
      <c r="G122" s="58">
        <f t="shared" si="3"/>
        <v>2</v>
      </c>
    </row>
    <row r="123" spans="2:7" x14ac:dyDescent="0.25">
      <c r="B123" s="43">
        <v>2144</v>
      </c>
      <c r="C123" s="43" t="s">
        <v>226</v>
      </c>
      <c r="D123" s="56">
        <v>2</v>
      </c>
      <c r="E123" s="56">
        <v>4</v>
      </c>
      <c r="F123" s="58">
        <f t="shared" si="2"/>
        <v>0.5</v>
      </c>
      <c r="G123" s="58">
        <f t="shared" si="3"/>
        <v>1</v>
      </c>
    </row>
    <row r="124" spans="2:7" x14ac:dyDescent="0.25">
      <c r="B124" s="43">
        <v>2145</v>
      </c>
      <c r="C124" s="43" t="s">
        <v>158</v>
      </c>
      <c r="D124" s="56">
        <v>3</v>
      </c>
      <c r="E124" s="56">
        <v>4</v>
      </c>
      <c r="F124" s="58">
        <f t="shared" si="2"/>
        <v>0.75</v>
      </c>
      <c r="G124" s="58">
        <f t="shared" si="3"/>
        <v>1</v>
      </c>
    </row>
    <row r="125" spans="2:7" x14ac:dyDescent="0.25">
      <c r="B125" s="43">
        <v>2146</v>
      </c>
      <c r="C125" s="43" t="s">
        <v>246</v>
      </c>
      <c r="D125" s="56">
        <v>12</v>
      </c>
      <c r="E125" s="56">
        <v>4</v>
      </c>
      <c r="F125" s="58">
        <f t="shared" si="2"/>
        <v>3</v>
      </c>
      <c r="G125" s="58">
        <f t="shared" si="3"/>
        <v>3</v>
      </c>
    </row>
    <row r="126" spans="2:7" x14ac:dyDescent="0.25">
      <c r="B126" s="43">
        <v>2147</v>
      </c>
      <c r="C126" s="43" t="s">
        <v>157</v>
      </c>
      <c r="D126" s="56">
        <v>9</v>
      </c>
      <c r="E126" s="56">
        <v>4</v>
      </c>
      <c r="F126" s="58">
        <f t="shared" si="2"/>
        <v>2.25</v>
      </c>
      <c r="G126" s="58">
        <f t="shared" si="3"/>
        <v>3</v>
      </c>
    </row>
    <row r="127" spans="2:7" x14ac:dyDescent="0.25">
      <c r="B127" s="43">
        <v>2180</v>
      </c>
      <c r="C127" s="43" t="s">
        <v>195</v>
      </c>
      <c r="D127" s="56">
        <v>86</v>
      </c>
      <c r="E127" s="56">
        <v>4</v>
      </c>
      <c r="F127" s="58">
        <f t="shared" si="2"/>
        <v>21.5</v>
      </c>
      <c r="G127" s="58">
        <f t="shared" si="3"/>
        <v>22</v>
      </c>
    </row>
    <row r="128" spans="2:7" x14ac:dyDescent="0.25">
      <c r="B128" s="43">
        <v>2181</v>
      </c>
      <c r="C128" s="43" t="s">
        <v>183</v>
      </c>
      <c r="D128" s="56">
        <v>6</v>
      </c>
      <c r="E128" s="56">
        <v>4</v>
      </c>
      <c r="F128" s="58">
        <f t="shared" si="2"/>
        <v>1.5</v>
      </c>
      <c r="G128" s="58">
        <f t="shared" si="3"/>
        <v>2</v>
      </c>
    </row>
    <row r="129" spans="2:7" x14ac:dyDescent="0.25">
      <c r="B129" s="43">
        <v>2182</v>
      </c>
      <c r="C129" s="43" t="s">
        <v>202</v>
      </c>
      <c r="D129" s="56">
        <v>19</v>
      </c>
      <c r="E129" s="56">
        <v>4</v>
      </c>
      <c r="F129" s="58">
        <f t="shared" si="2"/>
        <v>4.75</v>
      </c>
      <c r="G129" s="58">
        <f t="shared" si="3"/>
        <v>5</v>
      </c>
    </row>
    <row r="130" spans="2:7" x14ac:dyDescent="0.25">
      <c r="B130" s="43">
        <v>2183</v>
      </c>
      <c r="C130" s="43" t="s">
        <v>108</v>
      </c>
      <c r="D130" s="56">
        <v>21</v>
      </c>
      <c r="E130" s="56">
        <v>4</v>
      </c>
      <c r="F130" s="58">
        <f t="shared" si="2"/>
        <v>5.25</v>
      </c>
      <c r="G130" s="58">
        <f t="shared" si="3"/>
        <v>6</v>
      </c>
    </row>
    <row r="131" spans="2:7" x14ac:dyDescent="0.25">
      <c r="B131" s="43">
        <v>2185</v>
      </c>
      <c r="C131" s="43" t="s">
        <v>49</v>
      </c>
      <c r="D131" s="56">
        <v>9</v>
      </c>
      <c r="E131" s="56">
        <v>4</v>
      </c>
      <c r="F131" s="58">
        <f t="shared" si="2"/>
        <v>2.25</v>
      </c>
      <c r="G131" s="58">
        <f t="shared" si="3"/>
        <v>3</v>
      </c>
    </row>
    <row r="132" spans="2:7" x14ac:dyDescent="0.25">
      <c r="B132" s="43">
        <v>2186</v>
      </c>
      <c r="C132" s="43" t="s">
        <v>63</v>
      </c>
      <c r="D132" s="56">
        <v>1</v>
      </c>
      <c r="E132" s="56">
        <v>4</v>
      </c>
      <c r="F132" s="58">
        <f t="shared" si="2"/>
        <v>1</v>
      </c>
      <c r="G132" s="58">
        <f t="shared" si="3"/>
        <v>1</v>
      </c>
    </row>
    <row r="133" spans="2:7" x14ac:dyDescent="0.25">
      <c r="B133" s="43">
        <v>2187</v>
      </c>
      <c r="C133" s="43" t="s">
        <v>73</v>
      </c>
      <c r="D133" s="56">
        <v>14</v>
      </c>
      <c r="E133" s="56">
        <v>4</v>
      </c>
      <c r="F133" s="58">
        <f t="shared" si="2"/>
        <v>3.5</v>
      </c>
      <c r="G133" s="58">
        <f t="shared" si="3"/>
        <v>4</v>
      </c>
    </row>
    <row r="134" spans="2:7" x14ac:dyDescent="0.25">
      <c r="B134" s="43">
        <v>2188</v>
      </c>
      <c r="C134" s="43" t="s">
        <v>204</v>
      </c>
      <c r="D134" s="56">
        <v>2</v>
      </c>
      <c r="E134" s="56">
        <v>4</v>
      </c>
      <c r="F134" s="58">
        <f t="shared" ref="F134:F181" si="4">IF(D134=1,1,ROUND(D134/E134,2))</f>
        <v>0.5</v>
      </c>
      <c r="G134" s="58">
        <f t="shared" ref="G134:G181" si="5">ROUNDUP(F134,0)</f>
        <v>1</v>
      </c>
    </row>
    <row r="135" spans="2:7" x14ac:dyDescent="0.25">
      <c r="B135" s="43">
        <v>2190</v>
      </c>
      <c r="C135" s="43" t="s">
        <v>72</v>
      </c>
      <c r="D135" s="56">
        <v>7</v>
      </c>
      <c r="E135" s="56">
        <v>4</v>
      </c>
      <c r="F135" s="58">
        <f t="shared" si="4"/>
        <v>1.75</v>
      </c>
      <c r="G135" s="58">
        <f t="shared" si="5"/>
        <v>2</v>
      </c>
    </row>
    <row r="136" spans="2:7" x14ac:dyDescent="0.25">
      <c r="B136" s="43">
        <v>2191</v>
      </c>
      <c r="C136" s="43" t="s">
        <v>55</v>
      </c>
      <c r="D136" s="56">
        <v>5</v>
      </c>
      <c r="E136" s="56">
        <v>4</v>
      </c>
      <c r="F136" s="58">
        <f t="shared" si="4"/>
        <v>1.25</v>
      </c>
      <c r="G136" s="58">
        <f t="shared" si="5"/>
        <v>2</v>
      </c>
    </row>
    <row r="137" spans="2:7" x14ac:dyDescent="0.25">
      <c r="B137" s="43">
        <v>2192</v>
      </c>
      <c r="C137" s="43" t="s">
        <v>185</v>
      </c>
      <c r="D137" s="56">
        <v>1</v>
      </c>
      <c r="E137" s="56">
        <v>4</v>
      </c>
      <c r="F137" s="58">
        <f t="shared" si="4"/>
        <v>1</v>
      </c>
      <c r="G137" s="58">
        <f t="shared" si="5"/>
        <v>1</v>
      </c>
    </row>
    <row r="138" spans="2:7" x14ac:dyDescent="0.25">
      <c r="B138" s="43">
        <v>2193</v>
      </c>
      <c r="C138" s="43" t="s">
        <v>94</v>
      </c>
      <c r="D138" s="56">
        <v>2</v>
      </c>
      <c r="E138" s="56">
        <v>4</v>
      </c>
      <c r="F138" s="58">
        <f t="shared" si="4"/>
        <v>0.5</v>
      </c>
      <c r="G138" s="58">
        <f t="shared" si="5"/>
        <v>1</v>
      </c>
    </row>
    <row r="139" spans="2:7" x14ac:dyDescent="0.25">
      <c r="B139" s="43">
        <v>2195</v>
      </c>
      <c r="C139" s="43" t="s">
        <v>213</v>
      </c>
      <c r="D139" s="56">
        <v>1</v>
      </c>
      <c r="E139" s="56">
        <v>4</v>
      </c>
      <c r="F139" s="58">
        <f t="shared" si="4"/>
        <v>1</v>
      </c>
      <c r="G139" s="58">
        <f t="shared" si="5"/>
        <v>1</v>
      </c>
    </row>
    <row r="140" spans="2:7" x14ac:dyDescent="0.25">
      <c r="B140" s="43">
        <v>2197</v>
      </c>
      <c r="C140" s="43" t="s">
        <v>233</v>
      </c>
      <c r="D140" s="56">
        <v>5</v>
      </c>
      <c r="E140" s="56">
        <v>4</v>
      </c>
      <c r="F140" s="58">
        <f t="shared" si="4"/>
        <v>1.25</v>
      </c>
      <c r="G140" s="58">
        <f t="shared" si="5"/>
        <v>2</v>
      </c>
    </row>
    <row r="141" spans="2:7" x14ac:dyDescent="0.25">
      <c r="B141" s="43">
        <v>2198</v>
      </c>
      <c r="C141" s="43" t="s">
        <v>162</v>
      </c>
      <c r="D141" s="56">
        <v>4</v>
      </c>
      <c r="E141" s="56">
        <v>4</v>
      </c>
      <c r="F141" s="58">
        <f t="shared" si="4"/>
        <v>1</v>
      </c>
      <c r="G141" s="58">
        <f t="shared" si="5"/>
        <v>1</v>
      </c>
    </row>
    <row r="142" spans="2:7" x14ac:dyDescent="0.25">
      <c r="B142" s="43">
        <v>2199</v>
      </c>
      <c r="C142" s="43" t="s">
        <v>163</v>
      </c>
      <c r="D142" s="56">
        <v>2</v>
      </c>
      <c r="E142" s="56">
        <v>4</v>
      </c>
      <c r="F142" s="58">
        <f t="shared" si="4"/>
        <v>0.5</v>
      </c>
      <c r="G142" s="58">
        <f t="shared" si="5"/>
        <v>1</v>
      </c>
    </row>
    <row r="143" spans="2:7" x14ac:dyDescent="0.25">
      <c r="B143" s="43">
        <v>2201</v>
      </c>
      <c r="C143" s="43" t="s">
        <v>114</v>
      </c>
      <c r="D143" s="56">
        <v>1</v>
      </c>
      <c r="E143" s="56">
        <v>4</v>
      </c>
      <c r="F143" s="58">
        <f t="shared" si="4"/>
        <v>1</v>
      </c>
      <c r="G143" s="58">
        <f t="shared" si="5"/>
        <v>1</v>
      </c>
    </row>
    <row r="144" spans="2:7" x14ac:dyDescent="0.25">
      <c r="B144" s="43">
        <v>2202</v>
      </c>
      <c r="C144" s="43" t="s">
        <v>188</v>
      </c>
      <c r="D144" s="56">
        <v>2</v>
      </c>
      <c r="E144" s="56">
        <v>4</v>
      </c>
      <c r="F144" s="58">
        <f t="shared" si="4"/>
        <v>0.5</v>
      </c>
      <c r="G144" s="58">
        <f t="shared" si="5"/>
        <v>1</v>
      </c>
    </row>
    <row r="145" spans="2:7" x14ac:dyDescent="0.25">
      <c r="B145" s="43">
        <v>2203</v>
      </c>
      <c r="C145" s="43" t="s">
        <v>87</v>
      </c>
      <c r="D145" s="56">
        <v>1</v>
      </c>
      <c r="E145" s="56">
        <v>4</v>
      </c>
      <c r="F145" s="58">
        <f t="shared" si="4"/>
        <v>1</v>
      </c>
      <c r="G145" s="58">
        <f t="shared" si="5"/>
        <v>1</v>
      </c>
    </row>
    <row r="146" spans="2:7" x14ac:dyDescent="0.25">
      <c r="B146" s="43">
        <v>2204</v>
      </c>
      <c r="C146" s="43" t="s">
        <v>236</v>
      </c>
      <c r="D146" s="56">
        <v>3</v>
      </c>
      <c r="E146" s="56">
        <v>4</v>
      </c>
      <c r="F146" s="58">
        <f t="shared" si="4"/>
        <v>0.75</v>
      </c>
      <c r="G146" s="58">
        <f t="shared" si="5"/>
        <v>1</v>
      </c>
    </row>
    <row r="147" spans="2:7" x14ac:dyDescent="0.25">
      <c r="B147" s="43">
        <v>2205</v>
      </c>
      <c r="C147" s="43" t="s">
        <v>152</v>
      </c>
      <c r="D147" s="56">
        <v>4</v>
      </c>
      <c r="E147" s="56">
        <v>4</v>
      </c>
      <c r="F147" s="58">
        <f t="shared" si="4"/>
        <v>1</v>
      </c>
      <c r="G147" s="58">
        <f t="shared" si="5"/>
        <v>1</v>
      </c>
    </row>
    <row r="148" spans="2:7" x14ac:dyDescent="0.25">
      <c r="B148" s="43">
        <v>2206</v>
      </c>
      <c r="C148" s="43" t="s">
        <v>115</v>
      </c>
      <c r="D148" s="56">
        <v>8</v>
      </c>
      <c r="E148" s="56">
        <v>4</v>
      </c>
      <c r="F148" s="58">
        <f t="shared" si="4"/>
        <v>2</v>
      </c>
      <c r="G148" s="58">
        <f t="shared" si="5"/>
        <v>2</v>
      </c>
    </row>
    <row r="149" spans="2:7" x14ac:dyDescent="0.25">
      <c r="B149" s="43">
        <v>2207</v>
      </c>
      <c r="C149" s="43" t="s">
        <v>184</v>
      </c>
      <c r="D149" s="56">
        <v>8</v>
      </c>
      <c r="E149" s="56">
        <v>4</v>
      </c>
      <c r="F149" s="58">
        <f t="shared" si="4"/>
        <v>2</v>
      </c>
      <c r="G149" s="58">
        <f t="shared" si="5"/>
        <v>2</v>
      </c>
    </row>
    <row r="150" spans="2:7" x14ac:dyDescent="0.25">
      <c r="B150" s="43">
        <v>2208</v>
      </c>
      <c r="C150" s="43" t="s">
        <v>24</v>
      </c>
      <c r="D150" s="56">
        <v>3</v>
      </c>
      <c r="E150" s="56">
        <v>4</v>
      </c>
      <c r="F150" s="58">
        <f t="shared" si="4"/>
        <v>0.75</v>
      </c>
      <c r="G150" s="58">
        <f t="shared" si="5"/>
        <v>1</v>
      </c>
    </row>
    <row r="151" spans="2:7" x14ac:dyDescent="0.25">
      <c r="B151" s="43">
        <v>2209</v>
      </c>
      <c r="C151" s="43" t="s">
        <v>227</v>
      </c>
      <c r="D151" s="56">
        <v>2</v>
      </c>
      <c r="E151" s="56">
        <v>4</v>
      </c>
      <c r="F151" s="58">
        <f t="shared" si="4"/>
        <v>0.5</v>
      </c>
      <c r="G151" s="58">
        <f t="shared" si="5"/>
        <v>1</v>
      </c>
    </row>
    <row r="152" spans="2:7" x14ac:dyDescent="0.25">
      <c r="B152" s="43">
        <v>2212</v>
      </c>
      <c r="C152" s="43" t="s">
        <v>136</v>
      </c>
      <c r="D152" s="56">
        <v>5</v>
      </c>
      <c r="E152" s="56">
        <v>4</v>
      </c>
      <c r="F152" s="58">
        <f t="shared" si="4"/>
        <v>1.25</v>
      </c>
      <c r="G152" s="58">
        <f t="shared" si="5"/>
        <v>2</v>
      </c>
    </row>
    <row r="153" spans="2:7" x14ac:dyDescent="0.25">
      <c r="B153" s="43">
        <v>2213</v>
      </c>
      <c r="C153" s="43" t="s">
        <v>237</v>
      </c>
      <c r="D153" s="56">
        <v>2</v>
      </c>
      <c r="E153" s="56">
        <v>4</v>
      </c>
      <c r="F153" s="58">
        <f t="shared" si="4"/>
        <v>0.5</v>
      </c>
      <c r="G153" s="58">
        <f t="shared" si="5"/>
        <v>1</v>
      </c>
    </row>
    <row r="154" spans="2:7" x14ac:dyDescent="0.25">
      <c r="B154" s="43">
        <v>2214</v>
      </c>
      <c r="C154" s="43" t="s">
        <v>170</v>
      </c>
      <c r="D154" s="56">
        <v>1</v>
      </c>
      <c r="E154" s="56">
        <v>4</v>
      </c>
      <c r="F154" s="58">
        <f t="shared" si="4"/>
        <v>1</v>
      </c>
      <c r="G154" s="58">
        <f t="shared" si="5"/>
        <v>1</v>
      </c>
    </row>
    <row r="155" spans="2:7" x14ac:dyDescent="0.25">
      <c r="B155" s="43">
        <v>2215</v>
      </c>
      <c r="C155" s="43" t="s">
        <v>120</v>
      </c>
      <c r="D155" s="56">
        <v>1</v>
      </c>
      <c r="E155" s="56">
        <v>4</v>
      </c>
      <c r="F155" s="58">
        <f t="shared" si="4"/>
        <v>1</v>
      </c>
      <c r="G155" s="58">
        <f t="shared" si="5"/>
        <v>1</v>
      </c>
    </row>
    <row r="156" spans="2:7" x14ac:dyDescent="0.25">
      <c r="B156" s="43">
        <v>2216</v>
      </c>
      <c r="C156" s="43" t="s">
        <v>66</v>
      </c>
      <c r="D156" s="56">
        <v>1</v>
      </c>
      <c r="E156" s="56">
        <v>4</v>
      </c>
      <c r="F156" s="58">
        <f t="shared" si="4"/>
        <v>1</v>
      </c>
      <c r="G156" s="58">
        <f t="shared" si="5"/>
        <v>1</v>
      </c>
    </row>
    <row r="157" spans="2:7" x14ac:dyDescent="0.25">
      <c r="B157" s="43">
        <v>2217</v>
      </c>
      <c r="C157" s="43" t="s">
        <v>88</v>
      </c>
      <c r="D157" s="56">
        <v>2</v>
      </c>
      <c r="E157" s="56">
        <v>4</v>
      </c>
      <c r="F157" s="58">
        <f t="shared" si="4"/>
        <v>0.5</v>
      </c>
      <c r="G157" s="58">
        <f t="shared" si="5"/>
        <v>1</v>
      </c>
    </row>
    <row r="158" spans="2:7" x14ac:dyDescent="0.25">
      <c r="B158" s="43">
        <v>2219</v>
      </c>
      <c r="C158" s="43" t="s">
        <v>129</v>
      </c>
      <c r="D158" s="56">
        <v>2</v>
      </c>
      <c r="E158" s="56">
        <v>4</v>
      </c>
      <c r="F158" s="58">
        <f t="shared" si="4"/>
        <v>0.5</v>
      </c>
      <c r="G158" s="58">
        <f t="shared" si="5"/>
        <v>1</v>
      </c>
    </row>
    <row r="159" spans="2:7" x14ac:dyDescent="0.25">
      <c r="B159" s="43">
        <v>2220</v>
      </c>
      <c r="C159" s="43" t="s">
        <v>240</v>
      </c>
      <c r="D159" s="56">
        <v>2</v>
      </c>
      <c r="E159" s="56">
        <v>4</v>
      </c>
      <c r="F159" s="58">
        <f t="shared" si="4"/>
        <v>0.5</v>
      </c>
      <c r="G159" s="58">
        <f t="shared" si="5"/>
        <v>1</v>
      </c>
    </row>
    <row r="160" spans="2:7" x14ac:dyDescent="0.25">
      <c r="B160" s="43">
        <v>2221</v>
      </c>
      <c r="C160" s="43" t="s">
        <v>91</v>
      </c>
      <c r="D160" s="56">
        <v>2</v>
      </c>
      <c r="E160" s="56">
        <v>4</v>
      </c>
      <c r="F160" s="58">
        <f t="shared" si="4"/>
        <v>0.5</v>
      </c>
      <c r="G160" s="58">
        <f t="shared" si="5"/>
        <v>1</v>
      </c>
    </row>
    <row r="161" spans="2:7" x14ac:dyDescent="0.25">
      <c r="B161" s="43">
        <v>2225</v>
      </c>
      <c r="C161" s="43" t="s">
        <v>221</v>
      </c>
      <c r="D161" s="56">
        <v>2</v>
      </c>
      <c r="E161" s="56">
        <v>4</v>
      </c>
      <c r="F161" s="58">
        <f t="shared" si="4"/>
        <v>0.5</v>
      </c>
      <c r="G161" s="58">
        <f t="shared" si="5"/>
        <v>1</v>
      </c>
    </row>
    <row r="162" spans="2:7" x14ac:dyDescent="0.25">
      <c r="B162" s="43">
        <v>2229</v>
      </c>
      <c r="C162" s="43" t="s">
        <v>85</v>
      </c>
      <c r="D162" s="56">
        <v>1</v>
      </c>
      <c r="E162" s="56">
        <v>4</v>
      </c>
      <c r="F162" s="58">
        <f t="shared" si="4"/>
        <v>1</v>
      </c>
      <c r="G162" s="58">
        <f t="shared" si="5"/>
        <v>1</v>
      </c>
    </row>
    <row r="163" spans="2:7" x14ac:dyDescent="0.25">
      <c r="B163" s="43">
        <v>2239</v>
      </c>
      <c r="C163" s="43" t="s">
        <v>116</v>
      </c>
      <c r="D163" s="56">
        <v>36</v>
      </c>
      <c r="E163" s="56">
        <v>4</v>
      </c>
      <c r="F163" s="58">
        <f t="shared" si="4"/>
        <v>9</v>
      </c>
      <c r="G163" s="58">
        <f t="shared" si="5"/>
        <v>9</v>
      </c>
    </row>
    <row r="164" spans="2:7" x14ac:dyDescent="0.25">
      <c r="B164" s="43">
        <v>2240</v>
      </c>
      <c r="C164" s="43" t="s">
        <v>30</v>
      </c>
      <c r="D164" s="56">
        <v>3</v>
      </c>
      <c r="E164" s="56">
        <v>4</v>
      </c>
      <c r="F164" s="58">
        <f t="shared" si="4"/>
        <v>0.75</v>
      </c>
      <c r="G164" s="58">
        <f t="shared" si="5"/>
        <v>1</v>
      </c>
    </row>
    <row r="165" spans="2:7" x14ac:dyDescent="0.25">
      <c r="B165" s="43">
        <v>2241</v>
      </c>
      <c r="C165" s="43" t="s">
        <v>96</v>
      </c>
      <c r="D165" s="56">
        <v>10</v>
      </c>
      <c r="E165" s="56">
        <v>4</v>
      </c>
      <c r="F165" s="58">
        <f t="shared" si="4"/>
        <v>2.5</v>
      </c>
      <c r="G165" s="58">
        <f t="shared" si="5"/>
        <v>3</v>
      </c>
    </row>
    <row r="166" spans="2:7" x14ac:dyDescent="0.25">
      <c r="B166" s="43">
        <v>2242</v>
      </c>
      <c r="C166" s="43" t="s">
        <v>232</v>
      </c>
      <c r="D166" s="56">
        <v>18</v>
      </c>
      <c r="E166" s="56">
        <v>4</v>
      </c>
      <c r="F166" s="58">
        <f t="shared" si="4"/>
        <v>4.5</v>
      </c>
      <c r="G166" s="58">
        <f t="shared" si="5"/>
        <v>5</v>
      </c>
    </row>
    <row r="167" spans="2:7" x14ac:dyDescent="0.25">
      <c r="B167" s="43">
        <v>2243</v>
      </c>
      <c r="C167" s="43" t="s">
        <v>31</v>
      </c>
      <c r="D167" s="56">
        <v>56</v>
      </c>
      <c r="E167" s="56">
        <v>4</v>
      </c>
      <c r="F167" s="58">
        <f t="shared" si="4"/>
        <v>14</v>
      </c>
      <c r="G167" s="58">
        <f t="shared" si="5"/>
        <v>14</v>
      </c>
    </row>
    <row r="168" spans="2:7" x14ac:dyDescent="0.25">
      <c r="B168" s="43">
        <v>2244</v>
      </c>
      <c r="C168" s="43" t="s">
        <v>214</v>
      </c>
      <c r="D168" s="56">
        <v>7</v>
      </c>
      <c r="E168" s="56">
        <v>4</v>
      </c>
      <c r="F168" s="58">
        <f t="shared" si="4"/>
        <v>1.75</v>
      </c>
      <c r="G168" s="58">
        <f t="shared" si="5"/>
        <v>2</v>
      </c>
    </row>
    <row r="169" spans="2:7" x14ac:dyDescent="0.25">
      <c r="B169" s="43">
        <v>2245</v>
      </c>
      <c r="C169" s="43" t="s">
        <v>100</v>
      </c>
      <c r="D169" s="56">
        <v>2</v>
      </c>
      <c r="E169" s="56">
        <v>4</v>
      </c>
      <c r="F169" s="58">
        <f t="shared" si="4"/>
        <v>0.5</v>
      </c>
      <c r="G169" s="58">
        <f t="shared" si="5"/>
        <v>1</v>
      </c>
    </row>
    <row r="170" spans="2:7" x14ac:dyDescent="0.25">
      <c r="B170" s="43">
        <v>2247</v>
      </c>
      <c r="C170" s="43" t="s">
        <v>223</v>
      </c>
      <c r="D170" s="56">
        <v>1</v>
      </c>
      <c r="E170" s="56">
        <v>4</v>
      </c>
      <c r="F170" s="58">
        <f t="shared" si="4"/>
        <v>1</v>
      </c>
      <c r="G170" s="58">
        <f t="shared" si="5"/>
        <v>1</v>
      </c>
    </row>
    <row r="171" spans="2:7" x14ac:dyDescent="0.25">
      <c r="B171" s="43">
        <v>2248</v>
      </c>
      <c r="C171" s="43" t="s">
        <v>98</v>
      </c>
      <c r="D171" s="56">
        <v>1</v>
      </c>
      <c r="E171" s="56">
        <v>4</v>
      </c>
      <c r="F171" s="58">
        <f t="shared" si="4"/>
        <v>1</v>
      </c>
      <c r="G171" s="58">
        <f t="shared" si="5"/>
        <v>1</v>
      </c>
    </row>
    <row r="172" spans="2:7" x14ac:dyDescent="0.25">
      <c r="B172" s="43">
        <v>2249</v>
      </c>
      <c r="C172" s="43" t="s">
        <v>153</v>
      </c>
      <c r="D172" s="56">
        <v>4</v>
      </c>
      <c r="E172" s="56">
        <v>4</v>
      </c>
      <c r="F172" s="58">
        <f t="shared" si="4"/>
        <v>1</v>
      </c>
      <c r="G172" s="58">
        <f t="shared" si="5"/>
        <v>1</v>
      </c>
    </row>
    <row r="173" spans="2:7" x14ac:dyDescent="0.25">
      <c r="B173" s="43">
        <v>2251</v>
      </c>
      <c r="C173" s="43" t="s">
        <v>2829</v>
      </c>
      <c r="D173" s="56">
        <v>3</v>
      </c>
      <c r="E173" s="56">
        <v>4</v>
      </c>
      <c r="F173" s="58">
        <f t="shared" si="4"/>
        <v>0.75</v>
      </c>
      <c r="G173" s="58">
        <f t="shared" si="5"/>
        <v>1</v>
      </c>
    </row>
    <row r="174" spans="2:7" x14ac:dyDescent="0.25">
      <c r="B174" s="43">
        <v>2252</v>
      </c>
      <c r="C174" s="43" t="s">
        <v>12</v>
      </c>
      <c r="D174" s="56">
        <v>4</v>
      </c>
      <c r="E174" s="56">
        <v>4</v>
      </c>
      <c r="F174" s="58">
        <f t="shared" si="4"/>
        <v>1</v>
      </c>
      <c r="G174" s="58">
        <f t="shared" si="5"/>
        <v>1</v>
      </c>
    </row>
    <row r="175" spans="2:7" x14ac:dyDescent="0.25">
      <c r="B175" s="43">
        <v>2253</v>
      </c>
      <c r="C175" s="43" t="s">
        <v>74</v>
      </c>
      <c r="D175" s="56">
        <v>3</v>
      </c>
      <c r="E175" s="56">
        <v>4</v>
      </c>
      <c r="F175" s="58">
        <f t="shared" si="4"/>
        <v>0.75</v>
      </c>
      <c r="G175" s="58">
        <f t="shared" si="5"/>
        <v>1</v>
      </c>
    </row>
    <row r="176" spans="2:7" x14ac:dyDescent="0.25">
      <c r="B176" s="43">
        <v>2254</v>
      </c>
      <c r="C176" s="43" t="s">
        <v>164</v>
      </c>
      <c r="D176" s="56">
        <v>9</v>
      </c>
      <c r="E176" s="56">
        <v>4</v>
      </c>
      <c r="F176" s="58">
        <f t="shared" si="4"/>
        <v>2.25</v>
      </c>
      <c r="G176" s="58">
        <f t="shared" si="5"/>
        <v>3</v>
      </c>
    </row>
    <row r="177" spans="2:7" x14ac:dyDescent="0.25">
      <c r="B177" s="43">
        <v>2255</v>
      </c>
      <c r="C177" s="43" t="s">
        <v>244</v>
      </c>
      <c r="D177" s="56">
        <v>3</v>
      </c>
      <c r="E177" s="56">
        <v>4</v>
      </c>
      <c r="F177" s="58">
        <f t="shared" si="4"/>
        <v>0.75</v>
      </c>
      <c r="G177" s="58">
        <f t="shared" si="5"/>
        <v>1</v>
      </c>
    </row>
    <row r="178" spans="2:7" x14ac:dyDescent="0.25">
      <c r="B178" s="43">
        <v>2256</v>
      </c>
      <c r="C178" s="43" t="s">
        <v>150</v>
      </c>
      <c r="D178" s="56">
        <v>9</v>
      </c>
      <c r="E178" s="56">
        <v>4</v>
      </c>
      <c r="F178" s="58">
        <f t="shared" si="4"/>
        <v>2.25</v>
      </c>
      <c r="G178" s="58">
        <f t="shared" si="5"/>
        <v>3</v>
      </c>
    </row>
    <row r="179" spans="2:7" x14ac:dyDescent="0.25">
      <c r="B179" s="43">
        <v>2257</v>
      </c>
      <c r="C179" s="43" t="s">
        <v>211</v>
      </c>
      <c r="D179" s="56">
        <v>4</v>
      </c>
      <c r="E179" s="56">
        <v>4</v>
      </c>
      <c r="F179" s="58">
        <f t="shared" si="4"/>
        <v>1</v>
      </c>
      <c r="G179" s="58">
        <f t="shared" si="5"/>
        <v>1</v>
      </c>
    </row>
    <row r="180" spans="2:7" x14ac:dyDescent="0.25">
      <c r="B180" s="43">
        <v>2262</v>
      </c>
      <c r="C180" s="43" t="s">
        <v>135</v>
      </c>
      <c r="D180" s="56">
        <v>2</v>
      </c>
      <c r="E180" s="56">
        <v>4</v>
      </c>
      <c r="F180" s="58">
        <f t="shared" si="4"/>
        <v>0.5</v>
      </c>
      <c r="G180" s="58">
        <f t="shared" si="5"/>
        <v>1</v>
      </c>
    </row>
    <row r="181" spans="2:7" x14ac:dyDescent="0.25">
      <c r="B181" s="43">
        <v>4131</v>
      </c>
      <c r="C181" s="43" t="s">
        <v>172</v>
      </c>
      <c r="D181" s="56">
        <v>7</v>
      </c>
      <c r="E181" s="56">
        <v>4</v>
      </c>
      <c r="F181" s="58">
        <f t="shared" si="4"/>
        <v>1.75</v>
      </c>
      <c r="G181" s="58">
        <f t="shared" si="5"/>
        <v>2</v>
      </c>
    </row>
    <row r="182" spans="2:7" x14ac:dyDescent="0.25">
      <c r="B182" s="43" t="s">
        <v>4933</v>
      </c>
      <c r="C182" s="43" t="s">
        <v>4933</v>
      </c>
      <c r="D182" s="56"/>
      <c r="E182" s="56"/>
    </row>
    <row r="183" spans="2:7" x14ac:dyDescent="0.25">
      <c r="B183" s="43" t="s">
        <v>2838</v>
      </c>
      <c r="D183" s="56">
        <v>1241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5"/>
  <sheetViews>
    <sheetView workbookViewId="0">
      <selection activeCell="B17" sqref="B17"/>
    </sheetView>
  </sheetViews>
  <sheetFormatPr defaultRowHeight="15" x14ac:dyDescent="0.25"/>
  <cols>
    <col min="1" max="1" width="17.28515625" bestFit="1" customWidth="1"/>
    <col min="2" max="2" width="46.140625" customWidth="1"/>
  </cols>
  <sheetData>
    <row r="3" spans="1:11" ht="200.25" customHeight="1" x14ac:dyDescent="0.25">
      <c r="A3" s="23" t="s">
        <v>4926</v>
      </c>
      <c r="B3" s="116" t="s">
        <v>4931</v>
      </c>
      <c r="C3" s="116"/>
      <c r="D3" s="116"/>
      <c r="E3" s="116"/>
      <c r="F3" s="116"/>
      <c r="G3" s="116"/>
      <c r="H3" s="116"/>
      <c r="I3" s="104"/>
      <c r="J3" s="104"/>
      <c r="K3" s="104"/>
    </row>
    <row r="4" spans="1:11" ht="26.25" customHeight="1" x14ac:dyDescent="0.25">
      <c r="A4" s="23" t="s">
        <v>4927</v>
      </c>
      <c r="B4" s="89"/>
      <c r="C4" s="89"/>
      <c r="D4" s="89"/>
      <c r="E4" s="89"/>
      <c r="F4" s="89"/>
      <c r="G4" s="89"/>
      <c r="H4" s="89"/>
      <c r="I4" s="104"/>
      <c r="J4" s="104"/>
      <c r="K4" s="104"/>
    </row>
    <row r="5" spans="1:11" x14ac:dyDescent="0.25">
      <c r="A5">
        <v>1</v>
      </c>
      <c r="B5" t="s">
        <v>4922</v>
      </c>
    </row>
    <row r="7" spans="1:11" x14ac:dyDescent="0.25">
      <c r="A7">
        <v>2</v>
      </c>
      <c r="B7" t="s">
        <v>4923</v>
      </c>
    </row>
    <row r="9" spans="1:11" x14ac:dyDescent="0.25">
      <c r="A9">
        <v>3</v>
      </c>
      <c r="B9" t="s">
        <v>4925</v>
      </c>
    </row>
    <row r="11" spans="1:11" x14ac:dyDescent="0.25">
      <c r="A11">
        <v>4</v>
      </c>
      <c r="B11" t="s">
        <v>4924</v>
      </c>
    </row>
    <row r="13" spans="1:11" x14ac:dyDescent="0.25">
      <c r="A13">
        <v>5</v>
      </c>
      <c r="B13" t="s">
        <v>4621</v>
      </c>
    </row>
    <row r="15" spans="1:11" x14ac:dyDescent="0.25">
      <c r="A15">
        <v>6</v>
      </c>
      <c r="B15" t="s">
        <v>4945</v>
      </c>
    </row>
  </sheetData>
  <mergeCells count="1">
    <mergeCell ref="B3:H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E12"/>
  <sheetViews>
    <sheetView tabSelected="1" zoomScale="90" zoomScaleNormal="90" workbookViewId="0">
      <pane ySplit="1" topLeftCell="A2" activePane="bottomLeft" state="frozen"/>
      <selection pane="bottomLeft"/>
    </sheetView>
  </sheetViews>
  <sheetFormatPr defaultRowHeight="15" x14ac:dyDescent="0.25"/>
  <cols>
    <col min="1" max="1" width="4.7109375" customWidth="1"/>
    <col min="2" max="2" width="107.140625" customWidth="1"/>
    <col min="3" max="3" width="10.85546875" bestFit="1" customWidth="1"/>
    <col min="4" max="4" width="10.85546875" style="105" customWidth="1"/>
  </cols>
  <sheetData>
    <row r="1" spans="2:5" x14ac:dyDescent="0.25">
      <c r="B1" t="s">
        <v>1791</v>
      </c>
      <c r="C1" t="s">
        <v>1869</v>
      </c>
      <c r="D1" s="105" t="s">
        <v>4929</v>
      </c>
      <c r="E1" t="s">
        <v>1870</v>
      </c>
    </row>
    <row r="2" spans="2:5" s="23" customFormat="1" ht="81" customHeight="1" x14ac:dyDescent="0.25">
      <c r="B2" s="53" t="s">
        <v>4949</v>
      </c>
      <c r="D2" s="106"/>
    </row>
    <row r="4" spans="2:5" x14ac:dyDescent="0.25">
      <c r="B4" t="s">
        <v>1782</v>
      </c>
      <c r="C4" t="s">
        <v>4620</v>
      </c>
      <c r="D4" s="105">
        <v>44726</v>
      </c>
      <c r="E4" t="s">
        <v>4615</v>
      </c>
    </row>
    <row r="5" spans="2:5" x14ac:dyDescent="0.25">
      <c r="B5" t="s">
        <v>1783</v>
      </c>
      <c r="C5" t="s">
        <v>4620</v>
      </c>
      <c r="D5" s="105">
        <v>44726</v>
      </c>
      <c r="E5" t="s">
        <v>4616</v>
      </c>
    </row>
    <row r="6" spans="2:5" x14ac:dyDescent="0.25">
      <c r="B6" t="s">
        <v>1784</v>
      </c>
      <c r="C6" t="s">
        <v>4620</v>
      </c>
      <c r="D6" s="105">
        <v>44726</v>
      </c>
      <c r="E6" t="s">
        <v>4616</v>
      </c>
    </row>
    <row r="7" spans="2:5" x14ac:dyDescent="0.25">
      <c r="B7" t="s">
        <v>1785</v>
      </c>
      <c r="C7" t="s">
        <v>4620</v>
      </c>
      <c r="D7" s="105">
        <v>44726</v>
      </c>
      <c r="E7" t="s">
        <v>4616</v>
      </c>
    </row>
    <row r="8" spans="2:5" x14ac:dyDescent="0.25">
      <c r="B8" t="s">
        <v>1786</v>
      </c>
      <c r="C8" t="s">
        <v>4620</v>
      </c>
      <c r="D8" s="105">
        <v>44726</v>
      </c>
      <c r="E8" t="s">
        <v>4616</v>
      </c>
    </row>
    <row r="9" spans="2:5" x14ac:dyDescent="0.25">
      <c r="B9" t="s">
        <v>1787</v>
      </c>
      <c r="C9" t="s">
        <v>4620</v>
      </c>
      <c r="D9" s="105">
        <v>44726</v>
      </c>
      <c r="E9" t="s">
        <v>4615</v>
      </c>
    </row>
    <row r="10" spans="2:5" x14ac:dyDescent="0.25">
      <c r="B10" t="s">
        <v>1788</v>
      </c>
      <c r="C10" t="s">
        <v>4620</v>
      </c>
      <c r="D10" s="105">
        <v>44726</v>
      </c>
      <c r="E10" t="s">
        <v>4616</v>
      </c>
    </row>
    <row r="11" spans="2:5" x14ac:dyDescent="0.25">
      <c r="B11" t="s">
        <v>1789</v>
      </c>
      <c r="C11" t="s">
        <v>4620</v>
      </c>
      <c r="D11" s="105">
        <v>44726</v>
      </c>
      <c r="E11" t="s">
        <v>4616</v>
      </c>
    </row>
    <row r="12" spans="2:5" ht="33.75" customHeight="1" x14ac:dyDescent="0.25">
      <c r="B12" s="12" t="s">
        <v>1790</v>
      </c>
      <c r="C12" t="s">
        <v>4620</v>
      </c>
      <c r="D12" s="105">
        <v>44741</v>
      </c>
      <c r="E12" t="s">
        <v>4947</v>
      </c>
    </row>
  </sheetData>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50"/>
  <sheetViews>
    <sheetView zoomScale="80" zoomScaleNormal="80" workbookViewId="0">
      <pane xSplit="3" ySplit="7" topLeftCell="D8" activePane="bottomRight" state="frozen"/>
      <selection pane="topRight" activeCell="D1" sqref="D1"/>
      <selection pane="bottomLeft" activeCell="A8" sqref="A8"/>
      <selection pane="bottomRight" activeCell="Y945" sqref="Y945"/>
    </sheetView>
  </sheetViews>
  <sheetFormatPr defaultRowHeight="15" x14ac:dyDescent="0.25"/>
  <cols>
    <col min="1" max="1" width="9.5703125" customWidth="1"/>
    <col min="2" max="2" width="11.7109375" customWidth="1"/>
    <col min="3" max="3" width="18.28515625" customWidth="1"/>
    <col min="4" max="4" width="9.7109375" customWidth="1"/>
    <col min="5" max="5" width="27.42578125" customWidth="1"/>
    <col min="6" max="6" width="13.7109375" customWidth="1"/>
    <col min="7" max="7" width="15.42578125" customWidth="1"/>
    <col min="8" max="8" width="11.5703125" customWidth="1"/>
    <col min="9" max="10" width="9.5703125" customWidth="1"/>
    <col min="11" max="11" width="12.85546875" customWidth="1"/>
    <col min="12" max="12" width="7.7109375" bestFit="1" customWidth="1"/>
    <col min="13" max="14" width="10.7109375" bestFit="1" customWidth="1"/>
    <col min="15" max="15" width="14.28515625" bestFit="1" customWidth="1"/>
    <col min="16" max="16" width="10.7109375" style="64" bestFit="1" customWidth="1"/>
    <col min="17" max="17" width="8.85546875" bestFit="1" customWidth="1"/>
    <col min="18" max="18" width="10" customWidth="1"/>
    <col min="19" max="19" width="11.5703125" style="64" bestFit="1" customWidth="1"/>
    <col min="20" max="20" width="8.85546875" bestFit="1" customWidth="1"/>
    <col min="21" max="21" width="10" customWidth="1"/>
  </cols>
  <sheetData>
    <row r="1" spans="1:23" x14ac:dyDescent="0.25">
      <c r="A1" s="1" t="s">
        <v>1094</v>
      </c>
      <c r="B1" s="1"/>
      <c r="C1" s="1"/>
    </row>
    <row r="2" spans="1:23" x14ac:dyDescent="0.25">
      <c r="A2" t="s">
        <v>1866</v>
      </c>
    </row>
    <row r="3" spans="1:23" x14ac:dyDescent="0.25">
      <c r="A3" s="44" t="s">
        <v>1867</v>
      </c>
      <c r="B3" t="s">
        <v>4932</v>
      </c>
    </row>
    <row r="4" spans="1:23" x14ac:dyDescent="0.25">
      <c r="A4" s="44" t="s">
        <v>1868</v>
      </c>
      <c r="B4" s="45">
        <v>44740</v>
      </c>
    </row>
    <row r="5" spans="1:23" x14ac:dyDescent="0.25">
      <c r="R5" t="s">
        <v>4934</v>
      </c>
      <c r="U5" t="s">
        <v>4934</v>
      </c>
      <c r="V5" t="s">
        <v>4941</v>
      </c>
    </row>
    <row r="6" spans="1:23" x14ac:dyDescent="0.25">
      <c r="R6" s="69">
        <f>COUNTIF(R8:R1230,"Fail")</f>
        <v>72</v>
      </c>
      <c r="U6" s="69">
        <f>COUNTIF(U8:U1230,"Fail")</f>
        <v>22</v>
      </c>
      <c r="V6" s="110">
        <f>COUNTIF(V8:V1230,"Review")</f>
        <v>12</v>
      </c>
      <c r="W6" s="75">
        <f>COUNTA(W8:W1248)</f>
        <v>12</v>
      </c>
    </row>
    <row r="7" spans="1:23" s="54" customFormat="1" ht="69" customHeight="1" x14ac:dyDescent="0.25">
      <c r="A7" s="59" t="s">
        <v>2836</v>
      </c>
      <c r="B7" s="59" t="s">
        <v>2835</v>
      </c>
      <c r="C7" s="59" t="s">
        <v>1871</v>
      </c>
      <c r="D7" s="59" t="s">
        <v>1872</v>
      </c>
      <c r="E7" s="59" t="s">
        <v>250</v>
      </c>
      <c r="F7" s="59" t="s">
        <v>1873</v>
      </c>
      <c r="G7" s="59" t="s">
        <v>1874</v>
      </c>
      <c r="H7" s="59" t="s">
        <v>1875</v>
      </c>
      <c r="I7" s="59" t="s">
        <v>4943</v>
      </c>
      <c r="J7" s="59" t="s">
        <v>2841</v>
      </c>
      <c r="K7" s="59" t="s">
        <v>2844</v>
      </c>
      <c r="L7" s="59" t="s">
        <v>4341</v>
      </c>
      <c r="M7" s="65" t="s">
        <v>4339</v>
      </c>
      <c r="N7" s="65" t="s">
        <v>4340</v>
      </c>
      <c r="O7" s="65" t="s">
        <v>4928</v>
      </c>
      <c r="P7" s="113" t="s">
        <v>4935</v>
      </c>
      <c r="Q7" s="114" t="s">
        <v>4936</v>
      </c>
      <c r="R7" s="114" t="s">
        <v>4937</v>
      </c>
      <c r="S7" s="111" t="s">
        <v>4938</v>
      </c>
      <c r="T7" s="112" t="s">
        <v>4939</v>
      </c>
      <c r="U7" s="112" t="s">
        <v>4940</v>
      </c>
      <c r="V7" s="115" t="s">
        <v>4948</v>
      </c>
      <c r="W7" s="54" t="s">
        <v>4942</v>
      </c>
    </row>
    <row r="8" spans="1:23" x14ac:dyDescent="0.25">
      <c r="A8" s="46">
        <v>1894</v>
      </c>
      <c r="B8" s="60">
        <f t="shared" ref="B8:B71" si="0">IF(ISNA(VLOOKUP($A8,POVRT,7,FALSE)),0,VLOOKUP($A8,POVRT,7,FALSE))</f>
        <v>4101710</v>
      </c>
      <c r="C8" s="46" t="s">
        <v>26</v>
      </c>
      <c r="D8" s="46">
        <v>2</v>
      </c>
      <c r="E8" s="46" t="s">
        <v>1897</v>
      </c>
      <c r="F8" s="46">
        <v>272</v>
      </c>
      <c r="G8" s="46">
        <v>150</v>
      </c>
      <c r="H8" s="61">
        <f t="shared" ref="H8:H71" si="1">G8/F8</f>
        <v>0.55147058823529416</v>
      </c>
      <c r="I8" s="62">
        <f t="shared" ref="I8:I71" si="2">IF(ISNA(VLOOKUP($A8,Quar,3,FALSE)),0,VLOOKUP($A8,Quar,3,FALSE))</f>
        <v>12</v>
      </c>
      <c r="J8" s="62">
        <f t="shared" ref="J8:J71" si="3">IF(ISNA(VLOOKUP($A8,Quar,6,FALSE)),0,VLOOKUP($A8,Quar,6,FALSE))</f>
        <v>3</v>
      </c>
      <c r="K8" s="20" t="s">
        <v>1781</v>
      </c>
      <c r="L8" s="20" t="str">
        <f t="shared" ref="L8:L71" si="4">IF(ISNA(VLOOKUP($A8,LEA1K,9,FALSE)),"",VLOOKUP($A8,LEA1K,9,FALSE))</f>
        <v>Yes</v>
      </c>
      <c r="M8" s="66">
        <f t="shared" ref="M8:M71" si="5">IF(ISNA(VLOOKUP($D8,PERPUP18_19,34,FALSE)),0,VLOOKUP($D8,PERPUP18_19,34,FALSE))</f>
        <v>10818.076829096201</v>
      </c>
      <c r="N8" s="66">
        <f t="shared" ref="N8:N71" si="6">IF(ISNA(VLOOKUP($D8,PERPUP19_20,34,FALSE)),0,VLOOKUP($D8,PERPUP19_20,34,FALSE))</f>
        <v>10855.083010873501</v>
      </c>
      <c r="O8" s="66">
        <f t="shared" ref="O8:O71" si="7">IF(ISNA(VLOOKUP($D8,PERPUP20_21,34,FALSE)),0,VLOOKUP($D8,PERPUP20_21,34,FALSE))</f>
        <v>14435.222329070501</v>
      </c>
      <c r="P8" s="67">
        <f>N8-M8</f>
        <v>37.006181777300299</v>
      </c>
      <c r="Q8" s="68">
        <f>IF($M8&gt;0,(N8/$M8),"")</f>
        <v>1.0034207726901854</v>
      </c>
      <c r="R8" s="20" t="str">
        <f>IF((AND($L8="Yes",$K8="Yes",Q8&lt;100%)),"Fail","")</f>
        <v/>
      </c>
      <c r="S8" s="67">
        <f>O8-M8</f>
        <v>3617.1454999743</v>
      </c>
      <c r="T8" s="68">
        <f>IF($M8&gt;0,(O8/$M8),"")</f>
        <v>1.3343612323260321</v>
      </c>
      <c r="U8" s="20" t="str">
        <f>IF((AND($L8="Yes",$K8="Yes",T8&lt;100%)),"Fail","")</f>
        <v/>
      </c>
      <c r="V8" s="20" t="str">
        <f>IF((AND($R8="Fail",$U8="Fail")),"Review","")</f>
        <v/>
      </c>
    </row>
    <row r="9" spans="1:23" x14ac:dyDescent="0.25">
      <c r="A9" s="46">
        <v>1894</v>
      </c>
      <c r="B9" s="60">
        <f t="shared" si="0"/>
        <v>4101710</v>
      </c>
      <c r="C9" s="46" t="s">
        <v>26</v>
      </c>
      <c r="D9" s="46">
        <v>5604</v>
      </c>
      <c r="E9" s="46" t="s">
        <v>280</v>
      </c>
      <c r="F9" s="46">
        <v>112</v>
      </c>
      <c r="G9" s="46">
        <v>60</v>
      </c>
      <c r="H9" s="61">
        <f t="shared" si="1"/>
        <v>0.5357142857142857</v>
      </c>
      <c r="I9" s="62">
        <f t="shared" si="2"/>
        <v>12</v>
      </c>
      <c r="J9" s="62">
        <f t="shared" si="3"/>
        <v>3</v>
      </c>
      <c r="K9" s="20" t="s">
        <v>1781</v>
      </c>
      <c r="L9" s="20" t="str">
        <f t="shared" si="4"/>
        <v>Yes</v>
      </c>
      <c r="M9" s="66">
        <f t="shared" si="5"/>
        <v>0</v>
      </c>
      <c r="N9" s="66">
        <f t="shared" si="6"/>
        <v>0</v>
      </c>
      <c r="O9" s="66">
        <f t="shared" si="7"/>
        <v>3684.7761527745301</v>
      </c>
      <c r="P9" s="67">
        <f t="shared" ref="P9:P72" si="8">N9-M9</f>
        <v>0</v>
      </c>
      <c r="Q9" s="68" t="str">
        <f t="shared" ref="Q9:Q72" si="9">IF(M9&gt;0,(N9/M9),"")</f>
        <v/>
      </c>
      <c r="R9" s="20" t="str">
        <f t="shared" ref="R9:R72" si="10">IF((AND(L9="Yes",K9="Yes",Q9&lt;100%)),"Fail","")</f>
        <v/>
      </c>
      <c r="S9" s="67">
        <f t="shared" ref="S9:S72" si="11">O9-M9</f>
        <v>3684.7761527745301</v>
      </c>
      <c r="T9" s="68" t="str">
        <f t="shared" ref="T9:T72" si="12">IF($M9&gt;0,(O9/$M9),"")</f>
        <v/>
      </c>
      <c r="U9" s="20" t="str">
        <f t="shared" ref="U9:U72" si="13">IF((AND($L9="Yes",$K9="Yes",T9&lt;100%)),"Fail","")</f>
        <v/>
      </c>
      <c r="V9" s="20" t="str">
        <f t="shared" ref="V9:V72" si="14">IF((AND($R9="Fail",$U9="Fail")),"Review","")</f>
        <v/>
      </c>
    </row>
    <row r="10" spans="1:23" x14ac:dyDescent="0.25">
      <c r="A10" s="46">
        <v>1894</v>
      </c>
      <c r="B10" s="60">
        <f t="shared" si="0"/>
        <v>4101710</v>
      </c>
      <c r="C10" s="46" t="s">
        <v>26</v>
      </c>
      <c r="D10" s="46">
        <v>5509</v>
      </c>
      <c r="E10" s="46" t="s">
        <v>277</v>
      </c>
      <c r="F10" s="46">
        <v>70</v>
      </c>
      <c r="G10" s="46">
        <v>37</v>
      </c>
      <c r="H10" s="61">
        <f t="shared" si="1"/>
        <v>0.52857142857142858</v>
      </c>
      <c r="I10" s="62">
        <f t="shared" si="2"/>
        <v>12</v>
      </c>
      <c r="J10" s="62">
        <f t="shared" si="3"/>
        <v>3</v>
      </c>
      <c r="K10" s="20" t="s">
        <v>1781</v>
      </c>
      <c r="L10" s="20" t="str">
        <f t="shared" si="4"/>
        <v>Yes</v>
      </c>
      <c r="M10" s="66">
        <f t="shared" si="5"/>
        <v>0</v>
      </c>
      <c r="N10" s="66">
        <f t="shared" si="6"/>
        <v>0</v>
      </c>
      <c r="O10" s="66">
        <f t="shared" si="7"/>
        <v>3684.7761527745301</v>
      </c>
      <c r="P10" s="67">
        <f t="shared" si="8"/>
        <v>0</v>
      </c>
      <c r="Q10" s="68" t="str">
        <f t="shared" si="9"/>
        <v/>
      </c>
      <c r="R10" s="20" t="str">
        <f t="shared" si="10"/>
        <v/>
      </c>
      <c r="S10" s="67">
        <f t="shared" si="11"/>
        <v>3684.7761527745301</v>
      </c>
      <c r="T10" s="68" t="str">
        <f t="shared" si="12"/>
        <v/>
      </c>
      <c r="U10" s="20" t="str">
        <f t="shared" si="13"/>
        <v/>
      </c>
      <c r="V10" s="20" t="str">
        <f t="shared" si="14"/>
        <v/>
      </c>
    </row>
    <row r="11" spans="1:23" x14ac:dyDescent="0.25">
      <c r="A11" s="46">
        <v>1894</v>
      </c>
      <c r="B11" s="60">
        <f t="shared" si="0"/>
        <v>4101710</v>
      </c>
      <c r="C11" s="46" t="s">
        <v>26</v>
      </c>
      <c r="D11" s="46">
        <v>7</v>
      </c>
      <c r="E11" s="46" t="s">
        <v>1898</v>
      </c>
      <c r="F11" s="46">
        <v>260</v>
      </c>
      <c r="G11" s="46">
        <v>124</v>
      </c>
      <c r="H11" s="61">
        <f t="shared" si="1"/>
        <v>0.47692307692307695</v>
      </c>
      <c r="I11" s="62">
        <f t="shared" si="2"/>
        <v>12</v>
      </c>
      <c r="J11" s="62">
        <f t="shared" si="3"/>
        <v>3</v>
      </c>
      <c r="K11" s="20"/>
      <c r="L11" s="20" t="str">
        <f t="shared" si="4"/>
        <v>Yes</v>
      </c>
      <c r="M11" s="66">
        <f t="shared" si="5"/>
        <v>9200.2621517329098</v>
      </c>
      <c r="N11" s="66">
        <f t="shared" si="6"/>
        <v>9611.7345304974697</v>
      </c>
      <c r="O11" s="66">
        <f t="shared" si="7"/>
        <v>12838.857261937799</v>
      </c>
      <c r="P11" s="67">
        <f t="shared" si="8"/>
        <v>411.47237876455983</v>
      </c>
      <c r="Q11" s="68">
        <f t="shared" si="9"/>
        <v>1.0447239841624576</v>
      </c>
      <c r="R11" s="20" t="str">
        <f t="shared" si="10"/>
        <v/>
      </c>
      <c r="S11" s="67">
        <f t="shared" si="11"/>
        <v>3638.5951102048894</v>
      </c>
      <c r="T11" s="68">
        <f t="shared" si="12"/>
        <v>1.3954881991617536</v>
      </c>
      <c r="U11" s="20" t="str">
        <f t="shared" si="13"/>
        <v/>
      </c>
      <c r="V11" s="20" t="str">
        <f t="shared" si="14"/>
        <v/>
      </c>
    </row>
    <row r="12" spans="1:23" x14ac:dyDescent="0.25">
      <c r="A12" s="46">
        <v>1894</v>
      </c>
      <c r="B12" s="60">
        <f t="shared" si="0"/>
        <v>4101710</v>
      </c>
      <c r="C12" s="46" t="s">
        <v>26</v>
      </c>
      <c r="D12" s="46">
        <v>4728</v>
      </c>
      <c r="E12" s="46" t="s">
        <v>281</v>
      </c>
      <c r="F12" s="90">
        <v>2730</v>
      </c>
      <c r="G12" s="90">
        <v>1110</v>
      </c>
      <c r="H12" s="61">
        <f t="shared" si="1"/>
        <v>0.40659340659340659</v>
      </c>
      <c r="I12" s="62">
        <f t="shared" si="2"/>
        <v>12</v>
      </c>
      <c r="J12" s="62">
        <f t="shared" si="3"/>
        <v>3</v>
      </c>
      <c r="K12" s="20"/>
      <c r="L12" s="20" t="str">
        <f t="shared" si="4"/>
        <v>Yes</v>
      </c>
      <c r="M12" s="66">
        <f t="shared" si="5"/>
        <v>3865.5864721459998</v>
      </c>
      <c r="N12" s="66">
        <f t="shared" si="6"/>
        <v>3528.2321390952202</v>
      </c>
      <c r="O12" s="66">
        <f t="shared" si="7"/>
        <v>3684.7761527745301</v>
      </c>
      <c r="P12" s="67">
        <f t="shared" si="8"/>
        <v>-337.35433305077959</v>
      </c>
      <c r="Q12" s="68">
        <f t="shared" si="9"/>
        <v>0.91272880959160241</v>
      </c>
      <c r="R12" s="20" t="str">
        <f t="shared" si="10"/>
        <v/>
      </c>
      <c r="S12" s="67">
        <f t="shared" si="11"/>
        <v>-180.81031937146963</v>
      </c>
      <c r="T12" s="68">
        <f t="shared" si="12"/>
        <v>0.95322564359268058</v>
      </c>
      <c r="U12" s="20" t="str">
        <f t="shared" si="13"/>
        <v/>
      </c>
      <c r="V12" s="20" t="str">
        <f t="shared" si="14"/>
        <v/>
      </c>
    </row>
    <row r="13" spans="1:23" ht="30" x14ac:dyDescent="0.25">
      <c r="A13" s="46">
        <v>1894</v>
      </c>
      <c r="B13" s="60">
        <f t="shared" si="0"/>
        <v>4101710</v>
      </c>
      <c r="C13" s="46" t="s">
        <v>26</v>
      </c>
      <c r="D13" s="46">
        <v>3493</v>
      </c>
      <c r="E13" s="46" t="s">
        <v>4622</v>
      </c>
      <c r="F13" s="46">
        <v>161</v>
      </c>
      <c r="G13" s="46">
        <v>64</v>
      </c>
      <c r="H13" s="61">
        <f t="shared" si="1"/>
        <v>0.39751552795031053</v>
      </c>
      <c r="I13" s="62">
        <f t="shared" si="2"/>
        <v>12</v>
      </c>
      <c r="J13" s="62">
        <f t="shared" si="3"/>
        <v>3</v>
      </c>
      <c r="K13" s="20"/>
      <c r="L13" s="20" t="str">
        <f t="shared" si="4"/>
        <v>Yes</v>
      </c>
      <c r="M13" s="66">
        <f t="shared" si="5"/>
        <v>8675.1062591997197</v>
      </c>
      <c r="N13" s="66">
        <f t="shared" si="6"/>
        <v>9598.9904378350202</v>
      </c>
      <c r="O13" s="66">
        <f t="shared" si="7"/>
        <v>7592.5481153328501</v>
      </c>
      <c r="P13" s="67">
        <f t="shared" si="8"/>
        <v>923.88417863530049</v>
      </c>
      <c r="Q13" s="68">
        <f t="shared" si="9"/>
        <v>1.1064983126466659</v>
      </c>
      <c r="R13" s="20" t="str">
        <f t="shared" si="10"/>
        <v/>
      </c>
      <c r="S13" s="67">
        <f t="shared" si="11"/>
        <v>-1082.5581438668696</v>
      </c>
      <c r="T13" s="68">
        <f t="shared" si="12"/>
        <v>0.87521096439379686</v>
      </c>
      <c r="U13" s="20" t="str">
        <f t="shared" si="13"/>
        <v/>
      </c>
      <c r="V13" s="20" t="str">
        <f t="shared" si="14"/>
        <v/>
      </c>
    </row>
    <row r="14" spans="1:23" x14ac:dyDescent="0.25">
      <c r="A14" s="46">
        <v>1894</v>
      </c>
      <c r="B14" s="60">
        <f t="shared" si="0"/>
        <v>4101710</v>
      </c>
      <c r="C14" s="46" t="s">
        <v>26</v>
      </c>
      <c r="D14" s="46">
        <v>8</v>
      </c>
      <c r="E14" s="46" t="s">
        <v>1899</v>
      </c>
      <c r="F14" s="46">
        <v>379</v>
      </c>
      <c r="G14" s="46">
        <v>143</v>
      </c>
      <c r="H14" s="61">
        <f t="shared" si="1"/>
        <v>0.37730870712401055</v>
      </c>
      <c r="I14" s="62">
        <f t="shared" si="2"/>
        <v>12</v>
      </c>
      <c r="J14" s="62">
        <f t="shared" si="3"/>
        <v>3</v>
      </c>
      <c r="K14" s="20"/>
      <c r="L14" s="20" t="str">
        <f t="shared" si="4"/>
        <v>Yes</v>
      </c>
      <c r="M14" s="66">
        <f t="shared" si="5"/>
        <v>17324.544949095802</v>
      </c>
      <c r="N14" s="66">
        <f t="shared" si="6"/>
        <v>16663.455069451498</v>
      </c>
      <c r="O14" s="66">
        <f t="shared" si="7"/>
        <v>19907.609618375802</v>
      </c>
      <c r="P14" s="67">
        <f t="shared" si="8"/>
        <v>-661.08987964430344</v>
      </c>
      <c r="Q14" s="68">
        <f t="shared" si="9"/>
        <v>0.96184085171721601</v>
      </c>
      <c r="R14" s="20" t="str">
        <f t="shared" si="10"/>
        <v/>
      </c>
      <c r="S14" s="67">
        <f t="shared" si="11"/>
        <v>2583.0646692800001</v>
      </c>
      <c r="T14" s="68">
        <f t="shared" si="12"/>
        <v>1.149098557963268</v>
      </c>
      <c r="U14" s="20" t="str">
        <f t="shared" si="13"/>
        <v/>
      </c>
      <c r="V14" s="20" t="str">
        <f t="shared" si="14"/>
        <v/>
      </c>
    </row>
    <row r="15" spans="1:23" x14ac:dyDescent="0.25">
      <c r="A15" s="46">
        <v>1894</v>
      </c>
      <c r="B15" s="60">
        <f t="shared" si="0"/>
        <v>4101710</v>
      </c>
      <c r="C15" s="46" t="s">
        <v>26</v>
      </c>
      <c r="D15" s="46">
        <v>1</v>
      </c>
      <c r="E15" s="46" t="s">
        <v>279</v>
      </c>
      <c r="F15" s="46">
        <v>261</v>
      </c>
      <c r="G15" s="46">
        <v>93</v>
      </c>
      <c r="H15" s="61">
        <f t="shared" si="1"/>
        <v>0.35632183908045978</v>
      </c>
      <c r="I15" s="62">
        <f t="shared" si="2"/>
        <v>12</v>
      </c>
      <c r="J15" s="62">
        <f t="shared" si="3"/>
        <v>3</v>
      </c>
      <c r="K15" s="20"/>
      <c r="L15" s="20" t="str">
        <f t="shared" si="4"/>
        <v>Yes</v>
      </c>
      <c r="M15" s="66">
        <f t="shared" si="5"/>
        <v>11119.7775630135</v>
      </c>
      <c r="N15" s="66">
        <f t="shared" si="6"/>
        <v>11054.5572423289</v>
      </c>
      <c r="O15" s="66">
        <f t="shared" si="7"/>
        <v>11484.4032588226</v>
      </c>
      <c r="P15" s="67">
        <f t="shared" si="8"/>
        <v>-65.220320684600665</v>
      </c>
      <c r="Q15" s="68">
        <f t="shared" si="9"/>
        <v>0.99413474592319762</v>
      </c>
      <c r="R15" s="20" t="str">
        <f t="shared" si="10"/>
        <v/>
      </c>
      <c r="S15" s="67">
        <f t="shared" si="11"/>
        <v>364.62569580909985</v>
      </c>
      <c r="T15" s="68">
        <f t="shared" si="12"/>
        <v>1.032790736482168</v>
      </c>
      <c r="U15" s="20" t="str">
        <f t="shared" si="13"/>
        <v/>
      </c>
      <c r="V15" s="20" t="str">
        <f t="shared" si="14"/>
        <v/>
      </c>
    </row>
    <row r="16" spans="1:23" x14ac:dyDescent="0.25">
      <c r="A16" s="46">
        <v>1894</v>
      </c>
      <c r="B16" s="60">
        <f t="shared" si="0"/>
        <v>4101710</v>
      </c>
      <c r="C16" s="46" t="s">
        <v>26</v>
      </c>
      <c r="D16" s="46">
        <v>4759</v>
      </c>
      <c r="E16" s="46" t="s">
        <v>276</v>
      </c>
      <c r="F16" s="46">
        <v>364</v>
      </c>
      <c r="G16" s="46">
        <v>112</v>
      </c>
      <c r="H16" s="61">
        <f t="shared" si="1"/>
        <v>0.30769230769230771</v>
      </c>
      <c r="I16" s="62">
        <f t="shared" si="2"/>
        <v>12</v>
      </c>
      <c r="J16" s="62">
        <f t="shared" si="3"/>
        <v>3</v>
      </c>
      <c r="K16" s="20"/>
      <c r="L16" s="20" t="str">
        <f t="shared" si="4"/>
        <v>Yes</v>
      </c>
      <c r="M16" s="66">
        <f t="shared" si="5"/>
        <v>3865.5864721459898</v>
      </c>
      <c r="N16" s="66">
        <f t="shared" si="6"/>
        <v>3528.2321390952302</v>
      </c>
      <c r="O16" s="66">
        <f t="shared" si="7"/>
        <v>3684.7761527745301</v>
      </c>
      <c r="P16" s="67">
        <f t="shared" si="8"/>
        <v>-337.35433305075958</v>
      </c>
      <c r="Q16" s="68">
        <f t="shared" si="9"/>
        <v>0.91272880959160729</v>
      </c>
      <c r="R16" s="20" t="str">
        <f t="shared" si="10"/>
        <v/>
      </c>
      <c r="S16" s="67">
        <f t="shared" si="11"/>
        <v>-180.81031937145963</v>
      </c>
      <c r="T16" s="68">
        <f t="shared" si="12"/>
        <v>0.95322564359268303</v>
      </c>
      <c r="U16" s="20" t="str">
        <f t="shared" si="13"/>
        <v/>
      </c>
      <c r="V16" s="20" t="str">
        <f t="shared" si="14"/>
        <v/>
      </c>
    </row>
    <row r="17" spans="1:22" x14ac:dyDescent="0.25">
      <c r="A17" s="46">
        <v>1894</v>
      </c>
      <c r="B17" s="60">
        <f t="shared" si="0"/>
        <v>4101710</v>
      </c>
      <c r="C17" s="46" t="s">
        <v>26</v>
      </c>
      <c r="D17" s="46">
        <v>4</v>
      </c>
      <c r="E17" s="46" t="s">
        <v>1895</v>
      </c>
      <c r="F17" s="46">
        <v>110</v>
      </c>
      <c r="G17" s="46">
        <v>23</v>
      </c>
      <c r="H17" s="61">
        <f t="shared" si="1"/>
        <v>0.20909090909090908</v>
      </c>
      <c r="I17" s="62">
        <f t="shared" si="2"/>
        <v>12</v>
      </c>
      <c r="J17" s="62">
        <f t="shared" si="3"/>
        <v>3</v>
      </c>
      <c r="K17" s="20"/>
      <c r="L17" s="20" t="str">
        <f t="shared" si="4"/>
        <v>Yes</v>
      </c>
      <c r="M17" s="66">
        <f t="shared" si="5"/>
        <v>10857.382259821299</v>
      </c>
      <c r="N17" s="66">
        <f t="shared" si="6"/>
        <v>10873.888397553001</v>
      </c>
      <c r="O17" s="66">
        <f t="shared" si="7"/>
        <v>14594.538635090201</v>
      </c>
      <c r="P17" s="67">
        <f t="shared" si="8"/>
        <v>16.506137731701529</v>
      </c>
      <c r="Q17" s="68">
        <f t="shared" si="9"/>
        <v>1.0015202686372002</v>
      </c>
      <c r="R17" s="20" t="str">
        <f t="shared" si="10"/>
        <v/>
      </c>
      <c r="S17" s="67">
        <f t="shared" si="11"/>
        <v>3737.1563752689017</v>
      </c>
      <c r="T17" s="68">
        <f t="shared" si="12"/>
        <v>1.3442041816192267</v>
      </c>
      <c r="U17" s="20" t="str">
        <f t="shared" si="13"/>
        <v/>
      </c>
      <c r="V17" s="20" t="str">
        <f t="shared" si="14"/>
        <v/>
      </c>
    </row>
    <row r="18" spans="1:22" x14ac:dyDescent="0.25">
      <c r="A18" s="46">
        <v>1894</v>
      </c>
      <c r="B18" s="60">
        <f t="shared" si="0"/>
        <v>4101710</v>
      </c>
      <c r="C18" s="46" t="s">
        <v>26</v>
      </c>
      <c r="D18" s="46">
        <v>5</v>
      </c>
      <c r="E18" s="46" t="s">
        <v>1896</v>
      </c>
      <c r="F18" s="46">
        <v>19</v>
      </c>
      <c r="G18" s="46">
        <v>2</v>
      </c>
      <c r="H18" s="61">
        <f t="shared" si="1"/>
        <v>0.10526315789473684</v>
      </c>
      <c r="I18" s="62">
        <f t="shared" si="2"/>
        <v>12</v>
      </c>
      <c r="J18" s="62">
        <f t="shared" si="3"/>
        <v>3</v>
      </c>
      <c r="K18" s="20"/>
      <c r="L18" s="20" t="str">
        <f t="shared" si="4"/>
        <v>Yes</v>
      </c>
      <c r="M18" s="66">
        <f t="shared" si="5"/>
        <v>10820.9900435746</v>
      </c>
      <c r="N18" s="66">
        <f t="shared" si="6"/>
        <v>11548.8980589067</v>
      </c>
      <c r="O18" s="66">
        <f t="shared" si="7"/>
        <v>18000.302924338001</v>
      </c>
      <c r="P18" s="67">
        <f t="shared" si="8"/>
        <v>727.90801533209924</v>
      </c>
      <c r="Q18" s="68">
        <f t="shared" si="9"/>
        <v>1.0672681531357959</v>
      </c>
      <c r="R18" s="20" t="str">
        <f t="shared" si="10"/>
        <v/>
      </c>
      <c r="S18" s="67">
        <f t="shared" si="11"/>
        <v>7179.3128807634002</v>
      </c>
      <c r="T18" s="68">
        <f t="shared" si="12"/>
        <v>1.6634617398087717</v>
      </c>
      <c r="U18" s="20" t="str">
        <f t="shared" si="13"/>
        <v/>
      </c>
      <c r="V18" s="20" t="str">
        <f t="shared" si="14"/>
        <v/>
      </c>
    </row>
    <row r="19" spans="1:22" x14ac:dyDescent="0.25">
      <c r="A19" s="46">
        <v>1894</v>
      </c>
      <c r="B19" s="60">
        <f t="shared" si="0"/>
        <v>4101710</v>
      </c>
      <c r="C19" s="46" t="s">
        <v>26</v>
      </c>
      <c r="D19" s="46">
        <v>5491</v>
      </c>
      <c r="E19" s="46" t="s">
        <v>1900</v>
      </c>
      <c r="F19" s="46">
        <v>1</v>
      </c>
      <c r="G19" s="46">
        <v>0</v>
      </c>
      <c r="H19" s="61">
        <f t="shared" si="1"/>
        <v>0</v>
      </c>
      <c r="I19" s="62">
        <f t="shared" si="2"/>
        <v>12</v>
      </c>
      <c r="J19" s="62">
        <f t="shared" si="3"/>
        <v>3</v>
      </c>
      <c r="K19" s="20"/>
      <c r="L19" s="20" t="str">
        <f t="shared" si="4"/>
        <v>Yes</v>
      </c>
      <c r="M19" s="66">
        <f t="shared" si="5"/>
        <v>0</v>
      </c>
      <c r="N19" s="66">
        <f t="shared" si="6"/>
        <v>0</v>
      </c>
      <c r="O19" s="66">
        <f t="shared" si="7"/>
        <v>0</v>
      </c>
      <c r="P19" s="67">
        <f t="shared" si="8"/>
        <v>0</v>
      </c>
      <c r="Q19" s="68" t="str">
        <f t="shared" si="9"/>
        <v/>
      </c>
      <c r="R19" s="20" t="str">
        <f t="shared" si="10"/>
        <v/>
      </c>
      <c r="S19" s="67">
        <f t="shared" si="11"/>
        <v>0</v>
      </c>
      <c r="T19" s="68" t="str">
        <f t="shared" si="12"/>
        <v/>
      </c>
      <c r="U19" s="20" t="str">
        <f t="shared" si="13"/>
        <v/>
      </c>
      <c r="V19" s="20" t="str">
        <f t="shared" si="14"/>
        <v/>
      </c>
    </row>
    <row r="20" spans="1:22" x14ac:dyDescent="0.25">
      <c r="A20" s="46">
        <v>1895</v>
      </c>
      <c r="B20" s="60">
        <f t="shared" si="0"/>
        <v>4106600</v>
      </c>
      <c r="C20" s="46" t="s">
        <v>119</v>
      </c>
      <c r="D20" s="46">
        <v>3351</v>
      </c>
      <c r="E20" s="46" t="s">
        <v>779</v>
      </c>
      <c r="F20" s="46">
        <v>85</v>
      </c>
      <c r="G20" s="46">
        <v>85</v>
      </c>
      <c r="H20" s="61">
        <f t="shared" si="1"/>
        <v>1</v>
      </c>
      <c r="I20" s="62">
        <f t="shared" si="2"/>
        <v>1</v>
      </c>
      <c r="J20" s="62">
        <f t="shared" si="3"/>
        <v>1</v>
      </c>
      <c r="K20" s="20" t="s">
        <v>1781</v>
      </c>
      <c r="L20" s="20" t="str">
        <f t="shared" si="4"/>
        <v/>
      </c>
      <c r="M20" s="66">
        <f t="shared" si="5"/>
        <v>20442.370782477999</v>
      </c>
      <c r="N20" s="66">
        <f t="shared" si="6"/>
        <v>22279.184059944499</v>
      </c>
      <c r="O20" s="66">
        <f t="shared" si="7"/>
        <v>29244.3923085106</v>
      </c>
      <c r="P20" s="67">
        <f t="shared" si="8"/>
        <v>1836.8132774664991</v>
      </c>
      <c r="Q20" s="68">
        <f t="shared" si="9"/>
        <v>1.0898532414371873</v>
      </c>
      <c r="R20" s="20" t="str">
        <f t="shared" si="10"/>
        <v/>
      </c>
      <c r="S20" s="67">
        <f t="shared" si="11"/>
        <v>8802.0215260326004</v>
      </c>
      <c r="T20" s="68">
        <f t="shared" si="12"/>
        <v>1.4305773346786752</v>
      </c>
      <c r="U20" s="20" t="str">
        <f t="shared" si="13"/>
        <v/>
      </c>
      <c r="V20" s="20" t="str">
        <f t="shared" si="14"/>
        <v/>
      </c>
    </row>
    <row r="21" spans="1:22" x14ac:dyDescent="0.25">
      <c r="A21" s="46">
        <v>1897</v>
      </c>
      <c r="B21" s="60">
        <f t="shared" si="0"/>
        <v>4109720</v>
      </c>
      <c r="C21" s="46" t="s">
        <v>190</v>
      </c>
      <c r="D21" s="46">
        <v>15</v>
      </c>
      <c r="E21" s="46" t="s">
        <v>2508</v>
      </c>
      <c r="F21" s="46">
        <v>196</v>
      </c>
      <c r="G21" s="46">
        <v>115</v>
      </c>
      <c r="H21" s="61">
        <f t="shared" si="1"/>
        <v>0.58673469387755106</v>
      </c>
      <c r="I21" s="62">
        <f t="shared" si="2"/>
        <v>1</v>
      </c>
      <c r="J21" s="62">
        <f t="shared" si="3"/>
        <v>1</v>
      </c>
      <c r="K21" s="20" t="s">
        <v>1781</v>
      </c>
      <c r="L21" s="20" t="str">
        <f t="shared" si="4"/>
        <v/>
      </c>
      <c r="M21" s="66">
        <f t="shared" si="5"/>
        <v>19408.082120787702</v>
      </c>
      <c r="N21" s="66">
        <f t="shared" si="6"/>
        <v>19649.927049207199</v>
      </c>
      <c r="O21" s="66">
        <f t="shared" si="7"/>
        <v>26461.031405323502</v>
      </c>
      <c r="P21" s="67">
        <f t="shared" si="8"/>
        <v>241.84492841949759</v>
      </c>
      <c r="Q21" s="68">
        <f t="shared" si="9"/>
        <v>1.0124610421016542</v>
      </c>
      <c r="R21" s="20" t="str">
        <f t="shared" si="10"/>
        <v/>
      </c>
      <c r="S21" s="67">
        <f t="shared" si="11"/>
        <v>7052.9492845358</v>
      </c>
      <c r="T21" s="68">
        <f t="shared" si="12"/>
        <v>1.3634026917570332</v>
      </c>
      <c r="U21" s="20" t="str">
        <f t="shared" si="13"/>
        <v/>
      </c>
      <c r="V21" s="20" t="str">
        <f t="shared" si="14"/>
        <v/>
      </c>
    </row>
    <row r="22" spans="1:22" x14ac:dyDescent="0.25">
      <c r="A22" s="46">
        <v>1898</v>
      </c>
      <c r="B22" s="60">
        <f t="shared" si="0"/>
        <v>4108430</v>
      </c>
      <c r="C22" s="46" t="s">
        <v>155</v>
      </c>
      <c r="D22" s="46">
        <v>1321</v>
      </c>
      <c r="E22" s="46" t="s">
        <v>2381</v>
      </c>
      <c r="F22" s="46">
        <v>255</v>
      </c>
      <c r="G22" s="46">
        <v>107</v>
      </c>
      <c r="H22" s="61">
        <f t="shared" si="1"/>
        <v>0.41960784313725491</v>
      </c>
      <c r="I22" s="62">
        <f t="shared" si="2"/>
        <v>2</v>
      </c>
      <c r="J22" s="62">
        <f t="shared" si="3"/>
        <v>1</v>
      </c>
      <c r="K22" s="20" t="s">
        <v>1781</v>
      </c>
      <c r="L22" s="20" t="str">
        <f t="shared" si="4"/>
        <v/>
      </c>
      <c r="M22" s="66">
        <f t="shared" si="5"/>
        <v>14738.1273636694</v>
      </c>
      <c r="N22" s="66">
        <f t="shared" si="6"/>
        <v>14756.642528426</v>
      </c>
      <c r="O22" s="66">
        <f t="shared" si="7"/>
        <v>15182.199581045301</v>
      </c>
      <c r="P22" s="67">
        <f t="shared" si="8"/>
        <v>18.515164756599916</v>
      </c>
      <c r="Q22" s="68">
        <f t="shared" si="9"/>
        <v>1.0012562766150495</v>
      </c>
      <c r="R22" s="20" t="str">
        <f t="shared" si="10"/>
        <v/>
      </c>
      <c r="S22" s="67">
        <f t="shared" si="11"/>
        <v>444.07221737590044</v>
      </c>
      <c r="T22" s="68">
        <f t="shared" si="12"/>
        <v>1.030130844063037</v>
      </c>
      <c r="U22" s="20" t="str">
        <f t="shared" si="13"/>
        <v/>
      </c>
      <c r="V22" s="20" t="str">
        <f t="shared" si="14"/>
        <v/>
      </c>
    </row>
    <row r="23" spans="1:22" x14ac:dyDescent="0.25">
      <c r="A23" s="46">
        <v>1898</v>
      </c>
      <c r="B23" s="60">
        <f t="shared" si="0"/>
        <v>4108430</v>
      </c>
      <c r="C23" s="46" t="s">
        <v>155</v>
      </c>
      <c r="D23" s="46">
        <v>43</v>
      </c>
      <c r="E23" s="46" t="s">
        <v>2382</v>
      </c>
      <c r="F23" s="46">
        <v>119</v>
      </c>
      <c r="G23" s="46">
        <v>39</v>
      </c>
      <c r="H23" s="61">
        <f t="shared" si="1"/>
        <v>0.32773109243697479</v>
      </c>
      <c r="I23" s="62">
        <f t="shared" si="2"/>
        <v>2</v>
      </c>
      <c r="J23" s="62">
        <f t="shared" si="3"/>
        <v>1</v>
      </c>
      <c r="K23" s="20"/>
      <c r="L23" s="20" t="str">
        <f t="shared" si="4"/>
        <v/>
      </c>
      <c r="M23" s="66">
        <f t="shared" si="5"/>
        <v>21674.990653409699</v>
      </c>
      <c r="N23" s="66">
        <f t="shared" si="6"/>
        <v>20702.147933600299</v>
      </c>
      <c r="O23" s="66">
        <f t="shared" si="7"/>
        <v>20167.5592294702</v>
      </c>
      <c r="P23" s="67">
        <f t="shared" si="8"/>
        <v>-972.84271980939957</v>
      </c>
      <c r="Q23" s="68">
        <f t="shared" si="9"/>
        <v>0.95511681018158312</v>
      </c>
      <c r="R23" s="20" t="str">
        <f t="shared" si="10"/>
        <v/>
      </c>
      <c r="S23" s="67">
        <f t="shared" si="11"/>
        <v>-1507.4314239394989</v>
      </c>
      <c r="T23" s="68">
        <f t="shared" si="12"/>
        <v>0.93045296083196394</v>
      </c>
      <c r="U23" s="20" t="str">
        <f t="shared" si="13"/>
        <v/>
      </c>
      <c r="V23" s="20" t="str">
        <f t="shared" si="14"/>
        <v/>
      </c>
    </row>
    <row r="24" spans="1:22" x14ac:dyDescent="0.25">
      <c r="A24" s="46">
        <v>1899</v>
      </c>
      <c r="B24" s="60">
        <f t="shared" si="0"/>
        <v>4101200</v>
      </c>
      <c r="C24" s="46" t="s">
        <v>10</v>
      </c>
      <c r="D24" s="46">
        <v>17</v>
      </c>
      <c r="E24" s="46" t="s">
        <v>254</v>
      </c>
      <c r="F24" s="46">
        <v>256</v>
      </c>
      <c r="G24" s="46">
        <v>130</v>
      </c>
      <c r="H24" s="61">
        <f t="shared" si="1"/>
        <v>0.5078125</v>
      </c>
      <c r="I24" s="62">
        <f t="shared" si="2"/>
        <v>1</v>
      </c>
      <c r="J24" s="62">
        <f t="shared" si="3"/>
        <v>1</v>
      </c>
      <c r="K24" s="20" t="s">
        <v>1781</v>
      </c>
      <c r="L24" s="20" t="str">
        <f t="shared" si="4"/>
        <v/>
      </c>
      <c r="M24" s="66">
        <f t="shared" si="5"/>
        <v>13716.824167834</v>
      </c>
      <c r="N24" s="66">
        <f t="shared" si="6"/>
        <v>17089.095529409198</v>
      </c>
      <c r="O24" s="66">
        <f t="shared" si="7"/>
        <v>11955.021093462599</v>
      </c>
      <c r="P24" s="67">
        <f t="shared" si="8"/>
        <v>3372.2713615751982</v>
      </c>
      <c r="Q24" s="68">
        <f t="shared" si="9"/>
        <v>1.2458492811683908</v>
      </c>
      <c r="R24" s="20" t="str">
        <f t="shared" si="10"/>
        <v/>
      </c>
      <c r="S24" s="67">
        <f t="shared" si="11"/>
        <v>-1761.8030743714007</v>
      </c>
      <c r="T24" s="68">
        <f t="shared" si="12"/>
        <v>0.87155896636024288</v>
      </c>
      <c r="U24" s="20" t="str">
        <f t="shared" si="13"/>
        <v/>
      </c>
      <c r="V24" s="20" t="str">
        <f t="shared" si="14"/>
        <v/>
      </c>
    </row>
    <row r="25" spans="1:22" x14ac:dyDescent="0.25">
      <c r="A25" s="46">
        <v>1900</v>
      </c>
      <c r="B25" s="60">
        <f t="shared" si="0"/>
        <v>4109600</v>
      </c>
      <c r="C25" s="46" t="s">
        <v>186</v>
      </c>
      <c r="D25" s="46">
        <v>5492</v>
      </c>
      <c r="E25" s="46" t="s">
        <v>1129</v>
      </c>
      <c r="F25" s="46">
        <v>97</v>
      </c>
      <c r="G25" s="46">
        <v>30</v>
      </c>
      <c r="H25" s="61">
        <f t="shared" si="1"/>
        <v>0.30927835051546393</v>
      </c>
      <c r="I25" s="62">
        <f t="shared" si="2"/>
        <v>7</v>
      </c>
      <c r="J25" s="62">
        <f t="shared" si="3"/>
        <v>2</v>
      </c>
      <c r="K25" s="20" t="s">
        <v>1781</v>
      </c>
      <c r="L25" s="20" t="str">
        <f t="shared" si="4"/>
        <v>Yes</v>
      </c>
      <c r="M25" s="66">
        <f t="shared" si="5"/>
        <v>0</v>
      </c>
      <c r="N25" s="66">
        <f t="shared" si="6"/>
        <v>0</v>
      </c>
      <c r="O25" s="66">
        <f t="shared" si="7"/>
        <v>3436.85766482289</v>
      </c>
      <c r="P25" s="67">
        <f t="shared" si="8"/>
        <v>0</v>
      </c>
      <c r="Q25" s="68" t="str">
        <f t="shared" si="9"/>
        <v/>
      </c>
      <c r="R25" s="20" t="str">
        <f t="shared" si="10"/>
        <v/>
      </c>
      <c r="S25" s="67">
        <f t="shared" si="11"/>
        <v>3436.85766482289</v>
      </c>
      <c r="T25" s="68" t="str">
        <f t="shared" si="12"/>
        <v/>
      </c>
      <c r="U25" s="20" t="str">
        <f t="shared" si="13"/>
        <v/>
      </c>
      <c r="V25" s="20" t="str">
        <f t="shared" si="14"/>
        <v/>
      </c>
    </row>
    <row r="26" spans="1:22" x14ac:dyDescent="0.25">
      <c r="A26" s="46">
        <v>1900</v>
      </c>
      <c r="B26" s="60">
        <f t="shared" si="0"/>
        <v>4109600</v>
      </c>
      <c r="C26" s="46" t="s">
        <v>186</v>
      </c>
      <c r="D26" s="46">
        <v>3440</v>
      </c>
      <c r="E26" s="46" t="s">
        <v>2497</v>
      </c>
      <c r="F26" s="46">
        <v>193</v>
      </c>
      <c r="G26" s="46">
        <v>53</v>
      </c>
      <c r="H26" s="61">
        <f t="shared" si="1"/>
        <v>0.27461139896373055</v>
      </c>
      <c r="I26" s="62">
        <f t="shared" si="2"/>
        <v>7</v>
      </c>
      <c r="J26" s="62">
        <f t="shared" si="3"/>
        <v>2</v>
      </c>
      <c r="K26" s="20" t="s">
        <v>1781</v>
      </c>
      <c r="L26" s="20" t="str">
        <f t="shared" si="4"/>
        <v>Yes</v>
      </c>
      <c r="M26" s="66">
        <f t="shared" si="5"/>
        <v>4332.8267212246101</v>
      </c>
      <c r="N26" s="66">
        <f t="shared" si="6"/>
        <v>4636.1582529571597</v>
      </c>
      <c r="O26" s="66">
        <f t="shared" si="7"/>
        <v>5706.5206146103701</v>
      </c>
      <c r="P26" s="67">
        <f t="shared" si="8"/>
        <v>303.33153173254959</v>
      </c>
      <c r="Q26" s="68">
        <f t="shared" si="9"/>
        <v>1.0700077688883014</v>
      </c>
      <c r="R26" s="20" t="str">
        <f t="shared" si="10"/>
        <v/>
      </c>
      <c r="S26" s="67">
        <f t="shared" si="11"/>
        <v>1373.69389338576</v>
      </c>
      <c r="T26" s="68">
        <f t="shared" si="12"/>
        <v>1.3170433487812099</v>
      </c>
      <c r="U26" s="20" t="str">
        <f t="shared" si="13"/>
        <v/>
      </c>
      <c r="V26" s="20" t="str">
        <f t="shared" si="14"/>
        <v/>
      </c>
    </row>
    <row r="27" spans="1:22" x14ac:dyDescent="0.25">
      <c r="A27" s="46">
        <v>1900</v>
      </c>
      <c r="B27" s="60">
        <f t="shared" si="0"/>
        <v>4109600</v>
      </c>
      <c r="C27" s="46" t="s">
        <v>186</v>
      </c>
      <c r="D27" s="46">
        <v>20</v>
      </c>
      <c r="E27" s="46" t="s">
        <v>2498</v>
      </c>
      <c r="F27" s="46">
        <v>331</v>
      </c>
      <c r="G27" s="46">
        <v>75</v>
      </c>
      <c r="H27" s="61">
        <f t="shared" si="1"/>
        <v>0.22658610271903323</v>
      </c>
      <c r="I27" s="62">
        <f t="shared" si="2"/>
        <v>7</v>
      </c>
      <c r="J27" s="62">
        <f t="shared" si="3"/>
        <v>2</v>
      </c>
      <c r="K27" s="20"/>
      <c r="L27" s="20" t="str">
        <f t="shared" si="4"/>
        <v>Yes</v>
      </c>
      <c r="M27" s="66">
        <f t="shared" si="5"/>
        <v>11960.4278082817</v>
      </c>
      <c r="N27" s="66">
        <f t="shared" si="6"/>
        <v>12533.0159746468</v>
      </c>
      <c r="O27" s="66">
        <f t="shared" si="7"/>
        <v>14675.5533989875</v>
      </c>
      <c r="P27" s="67">
        <f t="shared" si="8"/>
        <v>572.58816636509982</v>
      </c>
      <c r="Q27" s="68">
        <f t="shared" si="9"/>
        <v>1.0478735523129554</v>
      </c>
      <c r="R27" s="20" t="str">
        <f t="shared" si="10"/>
        <v/>
      </c>
      <c r="S27" s="67">
        <f t="shared" si="11"/>
        <v>2715.1255907058003</v>
      </c>
      <c r="T27" s="68">
        <f t="shared" si="12"/>
        <v>1.2270090697613492</v>
      </c>
      <c r="U27" s="20" t="str">
        <f t="shared" si="13"/>
        <v/>
      </c>
      <c r="V27" s="20" t="str">
        <f t="shared" si="14"/>
        <v/>
      </c>
    </row>
    <row r="28" spans="1:22" x14ac:dyDescent="0.25">
      <c r="A28" s="46">
        <v>1900</v>
      </c>
      <c r="B28" s="60">
        <f t="shared" si="0"/>
        <v>4109600</v>
      </c>
      <c r="C28" s="46" t="s">
        <v>186</v>
      </c>
      <c r="D28" s="46">
        <v>21</v>
      </c>
      <c r="E28" s="46" t="s">
        <v>2499</v>
      </c>
      <c r="F28" s="46">
        <v>338</v>
      </c>
      <c r="G28" s="46">
        <v>75</v>
      </c>
      <c r="H28" s="61">
        <f t="shared" si="1"/>
        <v>0.22189349112426035</v>
      </c>
      <c r="I28" s="62">
        <f t="shared" si="2"/>
        <v>7</v>
      </c>
      <c r="J28" s="62">
        <f t="shared" si="3"/>
        <v>2</v>
      </c>
      <c r="K28" s="20"/>
      <c r="L28" s="20" t="str">
        <f t="shared" si="4"/>
        <v>Yes</v>
      </c>
      <c r="M28" s="66">
        <f t="shared" si="5"/>
        <v>11389.189746795</v>
      </c>
      <c r="N28" s="66">
        <f t="shared" si="6"/>
        <v>11815.5907702404</v>
      </c>
      <c r="O28" s="66">
        <f t="shared" si="7"/>
        <v>14381.308982143901</v>
      </c>
      <c r="P28" s="67">
        <f t="shared" si="8"/>
        <v>426.40102344539991</v>
      </c>
      <c r="Q28" s="68">
        <f t="shared" si="9"/>
        <v>1.0374391008425681</v>
      </c>
      <c r="R28" s="20" t="str">
        <f t="shared" si="10"/>
        <v/>
      </c>
      <c r="S28" s="67">
        <f t="shared" si="11"/>
        <v>2992.1192353489005</v>
      </c>
      <c r="T28" s="68">
        <f t="shared" si="12"/>
        <v>1.2627157244606364</v>
      </c>
      <c r="U28" s="20" t="str">
        <f t="shared" si="13"/>
        <v/>
      </c>
      <c r="V28" s="20" t="str">
        <f t="shared" si="14"/>
        <v/>
      </c>
    </row>
    <row r="29" spans="1:22" x14ac:dyDescent="0.25">
      <c r="A29" s="46">
        <v>1900</v>
      </c>
      <c r="B29" s="60">
        <f t="shared" si="0"/>
        <v>4109600</v>
      </c>
      <c r="C29" s="46" t="s">
        <v>186</v>
      </c>
      <c r="D29" s="46">
        <v>3162</v>
      </c>
      <c r="E29" s="46" t="s">
        <v>2495</v>
      </c>
      <c r="F29" s="46">
        <v>163</v>
      </c>
      <c r="G29" s="46">
        <v>34</v>
      </c>
      <c r="H29" s="61">
        <f t="shared" si="1"/>
        <v>0.20858895705521471</v>
      </c>
      <c r="I29" s="62">
        <f t="shared" si="2"/>
        <v>7</v>
      </c>
      <c r="J29" s="62">
        <f t="shared" si="3"/>
        <v>2</v>
      </c>
      <c r="K29" s="20"/>
      <c r="L29" s="20" t="str">
        <f t="shared" si="4"/>
        <v>Yes</v>
      </c>
      <c r="M29" s="66">
        <f t="shared" si="5"/>
        <v>12144.597587009301</v>
      </c>
      <c r="N29" s="66">
        <f t="shared" si="6"/>
        <v>14462.507070088701</v>
      </c>
      <c r="O29" s="66">
        <f t="shared" si="7"/>
        <v>17775.343681122598</v>
      </c>
      <c r="P29" s="67">
        <f t="shared" si="8"/>
        <v>2317.9094830794002</v>
      </c>
      <c r="Q29" s="68">
        <f t="shared" si="9"/>
        <v>1.1908593073152787</v>
      </c>
      <c r="R29" s="20" t="str">
        <f t="shared" si="10"/>
        <v/>
      </c>
      <c r="S29" s="67">
        <f t="shared" si="11"/>
        <v>5630.7460941132977</v>
      </c>
      <c r="T29" s="68">
        <f t="shared" si="12"/>
        <v>1.4636420477312753</v>
      </c>
      <c r="U29" s="20" t="str">
        <f t="shared" si="13"/>
        <v/>
      </c>
      <c r="V29" s="20" t="str">
        <f t="shared" si="14"/>
        <v/>
      </c>
    </row>
    <row r="30" spans="1:22" x14ac:dyDescent="0.25">
      <c r="A30" s="46">
        <v>1900</v>
      </c>
      <c r="B30" s="60">
        <f t="shared" si="0"/>
        <v>4109600</v>
      </c>
      <c r="C30" s="46" t="s">
        <v>186</v>
      </c>
      <c r="D30" s="46">
        <v>22</v>
      </c>
      <c r="E30" s="46" t="s">
        <v>2500</v>
      </c>
      <c r="F30" s="46">
        <v>416</v>
      </c>
      <c r="G30" s="46">
        <v>73</v>
      </c>
      <c r="H30" s="61">
        <f t="shared" si="1"/>
        <v>0.17548076923076922</v>
      </c>
      <c r="I30" s="62">
        <f t="shared" si="2"/>
        <v>7</v>
      </c>
      <c r="J30" s="62">
        <f t="shared" si="3"/>
        <v>2</v>
      </c>
      <c r="K30" s="20"/>
      <c r="L30" s="20" t="str">
        <f t="shared" si="4"/>
        <v>Yes</v>
      </c>
      <c r="M30" s="66">
        <f t="shared" si="5"/>
        <v>14918.6487290474</v>
      </c>
      <c r="N30" s="66">
        <f t="shared" si="6"/>
        <v>14963.668458988999</v>
      </c>
      <c r="O30" s="66">
        <f t="shared" si="7"/>
        <v>17208.011239392799</v>
      </c>
      <c r="P30" s="67">
        <f t="shared" si="8"/>
        <v>45.019729941599508</v>
      </c>
      <c r="Q30" s="68">
        <f t="shared" si="9"/>
        <v>1.0030176814776759</v>
      </c>
      <c r="R30" s="20" t="str">
        <f t="shared" si="10"/>
        <v/>
      </c>
      <c r="S30" s="67">
        <f t="shared" si="11"/>
        <v>2289.3625103453996</v>
      </c>
      <c r="T30" s="68">
        <f t="shared" si="12"/>
        <v>1.1534564257075033</v>
      </c>
      <c r="U30" s="20" t="str">
        <f t="shared" si="13"/>
        <v/>
      </c>
      <c r="V30" s="20" t="str">
        <f t="shared" si="14"/>
        <v/>
      </c>
    </row>
    <row r="31" spans="1:22" x14ac:dyDescent="0.25">
      <c r="A31" s="46">
        <v>1900</v>
      </c>
      <c r="B31" s="60">
        <f t="shared" si="0"/>
        <v>4109600</v>
      </c>
      <c r="C31" s="46" t="s">
        <v>186</v>
      </c>
      <c r="D31" s="46">
        <v>18</v>
      </c>
      <c r="E31" s="46" t="s">
        <v>2496</v>
      </c>
      <c r="F31" s="46">
        <v>21</v>
      </c>
      <c r="G31" s="46">
        <v>3</v>
      </c>
      <c r="H31" s="61">
        <f t="shared" si="1"/>
        <v>0.14285714285714285</v>
      </c>
      <c r="I31" s="62">
        <f t="shared" si="2"/>
        <v>7</v>
      </c>
      <c r="J31" s="62">
        <f t="shared" si="3"/>
        <v>2</v>
      </c>
      <c r="K31" s="20"/>
      <c r="L31" s="20" t="str">
        <f t="shared" si="4"/>
        <v>Yes</v>
      </c>
      <c r="M31" s="66">
        <f t="shared" si="5"/>
        <v>14290.2252273104</v>
      </c>
      <c r="N31" s="66">
        <f t="shared" si="6"/>
        <v>21527.836376543</v>
      </c>
      <c r="O31" s="66">
        <f t="shared" si="7"/>
        <v>25029.096393789001</v>
      </c>
      <c r="P31" s="67">
        <f t="shared" si="8"/>
        <v>7237.6111492325999</v>
      </c>
      <c r="Q31" s="68">
        <f t="shared" si="9"/>
        <v>1.5064728535839045</v>
      </c>
      <c r="R31" s="20" t="str">
        <f t="shared" si="10"/>
        <v/>
      </c>
      <c r="S31" s="67">
        <f t="shared" si="11"/>
        <v>10738.871166478601</v>
      </c>
      <c r="T31" s="68">
        <f t="shared" si="12"/>
        <v>1.7514836887213843</v>
      </c>
      <c r="U31" s="20" t="str">
        <f t="shared" si="13"/>
        <v/>
      </c>
      <c r="V31" s="20" t="str">
        <f t="shared" si="14"/>
        <v/>
      </c>
    </row>
    <row r="32" spans="1:22" x14ac:dyDescent="0.25">
      <c r="A32" s="46">
        <v>1901</v>
      </c>
      <c r="B32" s="60">
        <f t="shared" si="0"/>
        <v>4103480</v>
      </c>
      <c r="C32" s="46" t="s">
        <v>64</v>
      </c>
      <c r="D32" s="46">
        <v>30</v>
      </c>
      <c r="E32" s="46" t="s">
        <v>2038</v>
      </c>
      <c r="F32" s="46">
        <v>448</v>
      </c>
      <c r="G32" s="46">
        <v>260</v>
      </c>
      <c r="H32" s="61">
        <f t="shared" si="1"/>
        <v>0.5803571428571429</v>
      </c>
      <c r="I32" s="62">
        <f t="shared" si="2"/>
        <v>14</v>
      </c>
      <c r="J32" s="62">
        <f t="shared" si="3"/>
        <v>4</v>
      </c>
      <c r="K32" s="20" t="s">
        <v>1781</v>
      </c>
      <c r="L32" s="20" t="str">
        <f t="shared" si="4"/>
        <v>Yes</v>
      </c>
      <c r="M32" s="66">
        <f t="shared" si="5"/>
        <v>15582.3132254717</v>
      </c>
      <c r="N32" s="66">
        <f t="shared" si="6"/>
        <v>17183.666407647699</v>
      </c>
      <c r="O32" s="66">
        <f t="shared" si="7"/>
        <v>18476.1151505579</v>
      </c>
      <c r="P32" s="67">
        <f t="shared" si="8"/>
        <v>1601.3531821759989</v>
      </c>
      <c r="Q32" s="68">
        <f t="shared" si="9"/>
        <v>1.1027673593134002</v>
      </c>
      <c r="R32" s="20" t="str">
        <f t="shared" si="10"/>
        <v/>
      </c>
      <c r="S32" s="67">
        <f t="shared" si="11"/>
        <v>2893.8019250861998</v>
      </c>
      <c r="T32" s="68">
        <f t="shared" si="12"/>
        <v>1.1857106761501772</v>
      </c>
      <c r="U32" s="20" t="str">
        <f t="shared" si="13"/>
        <v/>
      </c>
      <c r="V32" s="20" t="str">
        <f t="shared" si="14"/>
        <v/>
      </c>
    </row>
    <row r="33" spans="1:22" x14ac:dyDescent="0.25">
      <c r="A33" s="46">
        <v>1901</v>
      </c>
      <c r="B33" s="60">
        <f t="shared" si="0"/>
        <v>4103480</v>
      </c>
      <c r="C33" s="46" t="s">
        <v>64</v>
      </c>
      <c r="D33" s="46">
        <v>39</v>
      </c>
      <c r="E33" s="46" t="s">
        <v>4626</v>
      </c>
      <c r="F33" s="46">
        <v>414</v>
      </c>
      <c r="G33" s="46">
        <v>231</v>
      </c>
      <c r="H33" s="61">
        <f t="shared" si="1"/>
        <v>0.55797101449275366</v>
      </c>
      <c r="I33" s="62">
        <f t="shared" si="2"/>
        <v>14</v>
      </c>
      <c r="J33" s="62">
        <f t="shared" si="3"/>
        <v>4</v>
      </c>
      <c r="K33" s="20" t="s">
        <v>1781</v>
      </c>
      <c r="L33" s="20" t="str">
        <f t="shared" si="4"/>
        <v>Yes</v>
      </c>
      <c r="M33" s="66">
        <f t="shared" si="5"/>
        <v>15223.9059905797</v>
      </c>
      <c r="N33" s="66">
        <f t="shared" si="6"/>
        <v>17172.667107935002</v>
      </c>
      <c r="O33" s="66">
        <f t="shared" si="7"/>
        <v>17511.6590638835</v>
      </c>
      <c r="P33" s="67">
        <f t="shared" si="8"/>
        <v>1948.7611173553014</v>
      </c>
      <c r="Q33" s="68">
        <f t="shared" si="9"/>
        <v>1.1280066441924406</v>
      </c>
      <c r="R33" s="20" t="str">
        <f t="shared" si="10"/>
        <v/>
      </c>
      <c r="S33" s="67">
        <f t="shared" si="11"/>
        <v>2287.7530733038002</v>
      </c>
      <c r="T33" s="68">
        <f t="shared" si="12"/>
        <v>1.1502737257258042</v>
      </c>
      <c r="U33" s="20" t="str">
        <f t="shared" si="13"/>
        <v/>
      </c>
      <c r="V33" s="20" t="str">
        <f t="shared" si="14"/>
        <v/>
      </c>
    </row>
    <row r="34" spans="1:22" x14ac:dyDescent="0.25">
      <c r="A34" s="46">
        <v>1901</v>
      </c>
      <c r="B34" s="60">
        <f t="shared" si="0"/>
        <v>4103480</v>
      </c>
      <c r="C34" s="46" t="s">
        <v>64</v>
      </c>
      <c r="D34" s="46">
        <v>36</v>
      </c>
      <c r="E34" s="46" t="s">
        <v>2039</v>
      </c>
      <c r="F34" s="46">
        <v>376</v>
      </c>
      <c r="G34" s="46">
        <v>179</v>
      </c>
      <c r="H34" s="61">
        <f t="shared" si="1"/>
        <v>0.47606382978723405</v>
      </c>
      <c r="I34" s="62">
        <f t="shared" si="2"/>
        <v>14</v>
      </c>
      <c r="J34" s="62">
        <f t="shared" si="3"/>
        <v>4</v>
      </c>
      <c r="K34" s="20" t="s">
        <v>1781</v>
      </c>
      <c r="L34" s="20" t="str">
        <f t="shared" si="4"/>
        <v>Yes</v>
      </c>
      <c r="M34" s="66">
        <f t="shared" si="5"/>
        <v>15523.1325043421</v>
      </c>
      <c r="N34" s="66">
        <f t="shared" si="6"/>
        <v>17359.770806288601</v>
      </c>
      <c r="O34" s="66">
        <f t="shared" si="7"/>
        <v>38315.058669698403</v>
      </c>
      <c r="P34" s="67">
        <f t="shared" si="8"/>
        <v>1836.6383019465011</v>
      </c>
      <c r="Q34" s="68">
        <f t="shared" si="9"/>
        <v>1.1183162162297307</v>
      </c>
      <c r="R34" s="20" t="str">
        <f t="shared" si="10"/>
        <v/>
      </c>
      <c r="S34" s="67">
        <f t="shared" si="11"/>
        <v>22791.926165356301</v>
      </c>
      <c r="T34" s="68">
        <f t="shared" si="12"/>
        <v>2.468255595897348</v>
      </c>
      <c r="U34" s="20" t="str">
        <f t="shared" si="13"/>
        <v/>
      </c>
      <c r="V34" s="20" t="str">
        <f t="shared" si="14"/>
        <v/>
      </c>
    </row>
    <row r="35" spans="1:22" x14ac:dyDescent="0.25">
      <c r="A35" s="46">
        <v>1901</v>
      </c>
      <c r="B35" s="60">
        <f t="shared" si="0"/>
        <v>4103480</v>
      </c>
      <c r="C35" s="46" t="s">
        <v>64</v>
      </c>
      <c r="D35" s="46">
        <v>38</v>
      </c>
      <c r="E35" s="46" t="s">
        <v>2043</v>
      </c>
      <c r="F35" s="46">
        <v>798</v>
      </c>
      <c r="G35" s="46">
        <v>355</v>
      </c>
      <c r="H35" s="61">
        <f t="shared" si="1"/>
        <v>0.44486215538847118</v>
      </c>
      <c r="I35" s="62">
        <f t="shared" si="2"/>
        <v>14</v>
      </c>
      <c r="J35" s="62">
        <f t="shared" si="3"/>
        <v>4</v>
      </c>
      <c r="K35" s="20" t="s">
        <v>1781</v>
      </c>
      <c r="L35" s="20" t="str">
        <f t="shared" si="4"/>
        <v>Yes</v>
      </c>
      <c r="M35" s="66">
        <f t="shared" si="5"/>
        <v>14940.1403117512</v>
      </c>
      <c r="N35" s="66">
        <f t="shared" si="6"/>
        <v>16450.760820978499</v>
      </c>
      <c r="O35" s="66">
        <f t="shared" si="7"/>
        <v>16853.164401644299</v>
      </c>
      <c r="P35" s="67">
        <f t="shared" si="8"/>
        <v>1510.6205092272994</v>
      </c>
      <c r="Q35" s="68">
        <f t="shared" si="9"/>
        <v>1.1011115342764966</v>
      </c>
      <c r="R35" s="20" t="str">
        <f t="shared" si="10"/>
        <v/>
      </c>
      <c r="S35" s="67">
        <f t="shared" si="11"/>
        <v>1913.0240898930988</v>
      </c>
      <c r="T35" s="68">
        <f t="shared" si="12"/>
        <v>1.1280459252707558</v>
      </c>
      <c r="U35" s="20" t="str">
        <f t="shared" si="13"/>
        <v/>
      </c>
      <c r="V35" s="20" t="str">
        <f t="shared" si="14"/>
        <v/>
      </c>
    </row>
    <row r="36" spans="1:22" x14ac:dyDescent="0.25">
      <c r="A36" s="46">
        <v>1901</v>
      </c>
      <c r="B36" s="60">
        <f t="shared" si="0"/>
        <v>4103480</v>
      </c>
      <c r="C36" s="46" t="s">
        <v>64</v>
      </c>
      <c r="D36" s="46">
        <v>37</v>
      </c>
      <c r="E36" s="46" t="s">
        <v>2040</v>
      </c>
      <c r="F36" s="46">
        <v>291</v>
      </c>
      <c r="G36" s="46">
        <v>126</v>
      </c>
      <c r="H36" s="61">
        <f t="shared" si="1"/>
        <v>0.4329896907216495</v>
      </c>
      <c r="I36" s="62">
        <f t="shared" si="2"/>
        <v>14</v>
      </c>
      <c r="J36" s="62">
        <f t="shared" si="3"/>
        <v>4</v>
      </c>
      <c r="K36" s="20"/>
      <c r="L36" s="20" t="str">
        <f t="shared" si="4"/>
        <v>Yes</v>
      </c>
      <c r="M36" s="66">
        <f t="shared" si="5"/>
        <v>15665.001135792299</v>
      </c>
      <c r="N36" s="66">
        <f t="shared" si="6"/>
        <v>18331.320898735801</v>
      </c>
      <c r="O36" s="66">
        <f t="shared" si="7"/>
        <v>17792.529008871701</v>
      </c>
      <c r="P36" s="67">
        <f t="shared" si="8"/>
        <v>2666.3197629435017</v>
      </c>
      <c r="Q36" s="68">
        <f t="shared" si="9"/>
        <v>1.1702087181373604</v>
      </c>
      <c r="R36" s="20" t="str">
        <f t="shared" si="10"/>
        <v/>
      </c>
      <c r="S36" s="67">
        <f t="shared" si="11"/>
        <v>2127.5278730794016</v>
      </c>
      <c r="T36" s="68">
        <f t="shared" si="12"/>
        <v>1.1358140899344273</v>
      </c>
      <c r="U36" s="20" t="str">
        <f t="shared" si="13"/>
        <v/>
      </c>
      <c r="V36" s="20" t="str">
        <f t="shared" si="14"/>
        <v/>
      </c>
    </row>
    <row r="37" spans="1:22" x14ac:dyDescent="0.25">
      <c r="A37" s="46">
        <v>1901</v>
      </c>
      <c r="B37" s="60">
        <f t="shared" si="0"/>
        <v>4103480</v>
      </c>
      <c r="C37" s="46" t="s">
        <v>64</v>
      </c>
      <c r="D37" s="46">
        <v>40</v>
      </c>
      <c r="E37" s="46" t="s">
        <v>2045</v>
      </c>
      <c r="F37" s="90">
        <v>1210</v>
      </c>
      <c r="G37" s="46">
        <v>477</v>
      </c>
      <c r="H37" s="61">
        <f t="shared" si="1"/>
        <v>0.39421487603305783</v>
      </c>
      <c r="I37" s="62">
        <f t="shared" si="2"/>
        <v>14</v>
      </c>
      <c r="J37" s="62">
        <f t="shared" si="3"/>
        <v>4</v>
      </c>
      <c r="K37" s="20"/>
      <c r="L37" s="20" t="str">
        <f t="shared" si="4"/>
        <v>Yes</v>
      </c>
      <c r="M37" s="66">
        <f t="shared" si="5"/>
        <v>15772.842920348399</v>
      </c>
      <c r="N37" s="66">
        <f t="shared" si="6"/>
        <v>17229.148615326299</v>
      </c>
      <c r="O37" s="66">
        <f t="shared" si="7"/>
        <v>17563.737077370399</v>
      </c>
      <c r="P37" s="67">
        <f t="shared" si="8"/>
        <v>1456.3056949779002</v>
      </c>
      <c r="Q37" s="68">
        <f t="shared" si="9"/>
        <v>1.0923299434561118</v>
      </c>
      <c r="R37" s="20" t="str">
        <f t="shared" si="10"/>
        <v/>
      </c>
      <c r="S37" s="67">
        <f t="shared" si="11"/>
        <v>1790.8941570219995</v>
      </c>
      <c r="T37" s="68">
        <f t="shared" si="12"/>
        <v>1.1135428892600956</v>
      </c>
      <c r="U37" s="20" t="str">
        <f t="shared" si="13"/>
        <v/>
      </c>
      <c r="V37" s="20" t="str">
        <f t="shared" si="14"/>
        <v/>
      </c>
    </row>
    <row r="38" spans="1:22" x14ac:dyDescent="0.25">
      <c r="A38" s="46">
        <v>1901</v>
      </c>
      <c r="B38" s="60">
        <f t="shared" si="0"/>
        <v>4103480</v>
      </c>
      <c r="C38" s="46" t="s">
        <v>64</v>
      </c>
      <c r="D38" s="46">
        <v>28</v>
      </c>
      <c r="E38" s="46" t="s">
        <v>2044</v>
      </c>
      <c r="F38" s="46">
        <v>618</v>
      </c>
      <c r="G38" s="46">
        <v>182</v>
      </c>
      <c r="H38" s="61">
        <f t="shared" si="1"/>
        <v>0.29449838187702265</v>
      </c>
      <c r="I38" s="62">
        <f t="shared" si="2"/>
        <v>14</v>
      </c>
      <c r="J38" s="62">
        <f t="shared" si="3"/>
        <v>4</v>
      </c>
      <c r="K38" s="20"/>
      <c r="L38" s="20" t="str">
        <f t="shared" si="4"/>
        <v>Yes</v>
      </c>
      <c r="M38" s="66">
        <f t="shared" si="5"/>
        <v>14385.0193084353</v>
      </c>
      <c r="N38" s="66">
        <f t="shared" si="6"/>
        <v>16152.927453005301</v>
      </c>
      <c r="O38" s="66">
        <f t="shared" si="7"/>
        <v>16975.6268680748</v>
      </c>
      <c r="P38" s="67">
        <f t="shared" si="8"/>
        <v>1767.9081445700012</v>
      </c>
      <c r="Q38" s="68">
        <f t="shared" si="9"/>
        <v>1.1228992541937923</v>
      </c>
      <c r="R38" s="20" t="str">
        <f t="shared" si="10"/>
        <v/>
      </c>
      <c r="S38" s="67">
        <f t="shared" si="11"/>
        <v>2590.6075596395003</v>
      </c>
      <c r="T38" s="68">
        <f t="shared" si="12"/>
        <v>1.1800906557087749</v>
      </c>
      <c r="U38" s="20" t="str">
        <f t="shared" si="13"/>
        <v/>
      </c>
      <c r="V38" s="20" t="str">
        <f t="shared" si="14"/>
        <v/>
      </c>
    </row>
    <row r="39" spans="1:22" ht="30" x14ac:dyDescent="0.25">
      <c r="A39" s="46">
        <v>1901</v>
      </c>
      <c r="B39" s="60">
        <f t="shared" si="0"/>
        <v>4103480</v>
      </c>
      <c r="C39" s="46" t="s">
        <v>64</v>
      </c>
      <c r="D39" s="46">
        <v>35</v>
      </c>
      <c r="E39" s="46" t="s">
        <v>4627</v>
      </c>
      <c r="F39" s="46">
        <v>346</v>
      </c>
      <c r="G39" s="46">
        <v>95</v>
      </c>
      <c r="H39" s="61">
        <f t="shared" si="1"/>
        <v>0.27456647398843931</v>
      </c>
      <c r="I39" s="62">
        <f t="shared" si="2"/>
        <v>14</v>
      </c>
      <c r="J39" s="62">
        <f t="shared" si="3"/>
        <v>4</v>
      </c>
      <c r="K39" s="20"/>
      <c r="L39" s="20" t="str">
        <f t="shared" si="4"/>
        <v>Yes</v>
      </c>
      <c r="M39" s="66">
        <f t="shared" si="5"/>
        <v>15551.730941120901</v>
      </c>
      <c r="N39" s="66">
        <f t="shared" si="6"/>
        <v>17433.1297805707</v>
      </c>
      <c r="O39" s="66">
        <f t="shared" si="7"/>
        <v>18368.4572811939</v>
      </c>
      <c r="P39" s="67">
        <f t="shared" si="8"/>
        <v>1881.3988394497992</v>
      </c>
      <c r="Q39" s="68">
        <f t="shared" si="9"/>
        <v>1.1209768125858661</v>
      </c>
      <c r="R39" s="20" t="str">
        <f t="shared" si="10"/>
        <v/>
      </c>
      <c r="S39" s="67">
        <f t="shared" si="11"/>
        <v>2816.7263400729989</v>
      </c>
      <c r="T39" s="68">
        <f t="shared" si="12"/>
        <v>1.1811197962938769</v>
      </c>
      <c r="U39" s="20" t="str">
        <f t="shared" si="13"/>
        <v/>
      </c>
      <c r="V39" s="20" t="str">
        <f t="shared" si="14"/>
        <v/>
      </c>
    </row>
    <row r="40" spans="1:22" x14ac:dyDescent="0.25">
      <c r="A40" s="46">
        <v>1901</v>
      </c>
      <c r="B40" s="60">
        <f t="shared" si="0"/>
        <v>4103480</v>
      </c>
      <c r="C40" s="46" t="s">
        <v>64</v>
      </c>
      <c r="D40" s="46">
        <v>27</v>
      </c>
      <c r="E40" s="46" t="s">
        <v>2041</v>
      </c>
      <c r="F40" s="46">
        <v>431</v>
      </c>
      <c r="G40" s="46">
        <v>107</v>
      </c>
      <c r="H40" s="61">
        <f t="shared" si="1"/>
        <v>0.24825986078886311</v>
      </c>
      <c r="I40" s="62">
        <f t="shared" si="2"/>
        <v>14</v>
      </c>
      <c r="J40" s="62">
        <f t="shared" si="3"/>
        <v>4</v>
      </c>
      <c r="K40" s="20"/>
      <c r="L40" s="20" t="str">
        <f t="shared" si="4"/>
        <v>Yes</v>
      </c>
      <c r="M40" s="66">
        <f t="shared" si="5"/>
        <v>14411.588171291</v>
      </c>
      <c r="N40" s="66">
        <f t="shared" si="6"/>
        <v>16672.529938972399</v>
      </c>
      <c r="O40" s="66">
        <f t="shared" si="7"/>
        <v>17164.798561705698</v>
      </c>
      <c r="P40" s="67">
        <f t="shared" si="8"/>
        <v>2260.9417676813991</v>
      </c>
      <c r="Q40" s="68">
        <f t="shared" si="9"/>
        <v>1.1568835953961945</v>
      </c>
      <c r="R40" s="20" t="str">
        <f t="shared" si="10"/>
        <v/>
      </c>
      <c r="S40" s="67">
        <f t="shared" si="11"/>
        <v>2753.2103904146988</v>
      </c>
      <c r="T40" s="68">
        <f t="shared" si="12"/>
        <v>1.1910414284457078</v>
      </c>
      <c r="U40" s="20" t="str">
        <f t="shared" si="13"/>
        <v/>
      </c>
      <c r="V40" s="20" t="str">
        <f t="shared" si="14"/>
        <v/>
      </c>
    </row>
    <row r="41" spans="1:22" x14ac:dyDescent="0.25">
      <c r="A41" s="46">
        <v>1901</v>
      </c>
      <c r="B41" s="60">
        <f t="shared" si="0"/>
        <v>4103480</v>
      </c>
      <c r="C41" s="46" t="s">
        <v>64</v>
      </c>
      <c r="D41" s="46">
        <v>41</v>
      </c>
      <c r="E41" s="46" t="s">
        <v>2046</v>
      </c>
      <c r="F41" s="46">
        <v>914</v>
      </c>
      <c r="G41" s="46">
        <v>219</v>
      </c>
      <c r="H41" s="61">
        <f t="shared" si="1"/>
        <v>0.23960612691466082</v>
      </c>
      <c r="I41" s="62">
        <f t="shared" si="2"/>
        <v>14</v>
      </c>
      <c r="J41" s="62">
        <f t="shared" si="3"/>
        <v>4</v>
      </c>
      <c r="K41" s="20"/>
      <c r="L41" s="20" t="str">
        <f t="shared" si="4"/>
        <v>Yes</v>
      </c>
      <c r="M41" s="66">
        <f t="shared" si="5"/>
        <v>16106.3546475486</v>
      </c>
      <c r="N41" s="66">
        <f t="shared" si="6"/>
        <v>17863.1853643904</v>
      </c>
      <c r="O41" s="66">
        <f t="shared" si="7"/>
        <v>17965.418545177101</v>
      </c>
      <c r="P41" s="67">
        <f t="shared" si="8"/>
        <v>1756.8307168417996</v>
      </c>
      <c r="Q41" s="68">
        <f t="shared" si="9"/>
        <v>1.1090768678131144</v>
      </c>
      <c r="R41" s="20" t="str">
        <f t="shared" si="10"/>
        <v/>
      </c>
      <c r="S41" s="67">
        <f t="shared" si="11"/>
        <v>1859.0638976285009</v>
      </c>
      <c r="T41" s="68">
        <f t="shared" si="12"/>
        <v>1.1154242495157929</v>
      </c>
      <c r="U41" s="20" t="str">
        <f t="shared" si="13"/>
        <v/>
      </c>
      <c r="V41" s="20" t="str">
        <f t="shared" si="14"/>
        <v/>
      </c>
    </row>
    <row r="42" spans="1:22" x14ac:dyDescent="0.25">
      <c r="A42" s="46">
        <v>1901</v>
      </c>
      <c r="B42" s="60">
        <f t="shared" si="0"/>
        <v>4103480</v>
      </c>
      <c r="C42" s="46" t="s">
        <v>64</v>
      </c>
      <c r="D42" s="46">
        <v>1322</v>
      </c>
      <c r="E42" s="46" t="s">
        <v>488</v>
      </c>
      <c r="F42" s="46">
        <v>318</v>
      </c>
      <c r="G42" s="46">
        <v>67</v>
      </c>
      <c r="H42" s="61">
        <f t="shared" si="1"/>
        <v>0.21069182389937108</v>
      </c>
      <c r="I42" s="62">
        <f t="shared" si="2"/>
        <v>14</v>
      </c>
      <c r="J42" s="62">
        <f t="shared" si="3"/>
        <v>4</v>
      </c>
      <c r="K42" s="20"/>
      <c r="L42" s="20" t="str">
        <f t="shared" si="4"/>
        <v>Yes</v>
      </c>
      <c r="M42" s="66">
        <f t="shared" si="5"/>
        <v>15030.021794709201</v>
      </c>
      <c r="N42" s="66">
        <f t="shared" si="6"/>
        <v>16714.144618464201</v>
      </c>
      <c r="O42" s="66">
        <f t="shared" si="7"/>
        <v>17250.9116289677</v>
      </c>
      <c r="P42" s="67">
        <f t="shared" si="8"/>
        <v>1684.1228237550004</v>
      </c>
      <c r="Q42" s="68">
        <f t="shared" si="9"/>
        <v>1.112050590927808</v>
      </c>
      <c r="R42" s="20" t="str">
        <f t="shared" si="10"/>
        <v/>
      </c>
      <c r="S42" s="67">
        <f t="shared" si="11"/>
        <v>2220.8898342584998</v>
      </c>
      <c r="T42" s="68">
        <f t="shared" si="12"/>
        <v>1.1477635804254314</v>
      </c>
      <c r="U42" s="20" t="str">
        <f t="shared" si="13"/>
        <v/>
      </c>
      <c r="V42" s="20" t="str">
        <f t="shared" si="14"/>
        <v/>
      </c>
    </row>
    <row r="43" spans="1:22" x14ac:dyDescent="0.25">
      <c r="A43" s="46">
        <v>1901</v>
      </c>
      <c r="B43" s="60">
        <f t="shared" si="0"/>
        <v>4103480</v>
      </c>
      <c r="C43" s="46" t="s">
        <v>64</v>
      </c>
      <c r="D43" s="46">
        <v>33</v>
      </c>
      <c r="E43" s="46" t="s">
        <v>4628</v>
      </c>
      <c r="F43" s="46">
        <v>383</v>
      </c>
      <c r="G43" s="46">
        <v>62</v>
      </c>
      <c r="H43" s="61">
        <f t="shared" si="1"/>
        <v>0.16187989556135771</v>
      </c>
      <c r="I43" s="62">
        <f t="shared" si="2"/>
        <v>14</v>
      </c>
      <c r="J43" s="62">
        <f t="shared" si="3"/>
        <v>4</v>
      </c>
      <c r="K43" s="20"/>
      <c r="L43" s="20" t="str">
        <f t="shared" si="4"/>
        <v>Yes</v>
      </c>
      <c r="M43" s="66">
        <f t="shared" si="5"/>
        <v>14710.7386434117</v>
      </c>
      <c r="N43" s="66">
        <f t="shared" si="6"/>
        <v>16496.995010421098</v>
      </c>
      <c r="O43" s="66">
        <f t="shared" si="7"/>
        <v>17075.2784136306</v>
      </c>
      <c r="P43" s="67">
        <f t="shared" si="8"/>
        <v>1786.2563670093987</v>
      </c>
      <c r="Q43" s="68">
        <f t="shared" si="9"/>
        <v>1.1214253349412462</v>
      </c>
      <c r="R43" s="20" t="str">
        <f t="shared" si="10"/>
        <v/>
      </c>
      <c r="S43" s="67">
        <f t="shared" si="11"/>
        <v>2364.5397702189002</v>
      </c>
      <c r="T43" s="68">
        <f t="shared" si="12"/>
        <v>1.1607356250107723</v>
      </c>
      <c r="U43" s="20" t="str">
        <f t="shared" si="13"/>
        <v/>
      </c>
      <c r="V43" s="20" t="str">
        <f t="shared" si="14"/>
        <v/>
      </c>
    </row>
    <row r="44" spans="1:22" x14ac:dyDescent="0.25">
      <c r="A44" s="46">
        <v>1901</v>
      </c>
      <c r="B44" s="60">
        <f t="shared" si="0"/>
        <v>4103480</v>
      </c>
      <c r="C44" s="46" t="s">
        <v>64</v>
      </c>
      <c r="D44" s="46">
        <v>4637</v>
      </c>
      <c r="E44" s="46" t="s">
        <v>2042</v>
      </c>
      <c r="F44" s="46">
        <v>98</v>
      </c>
      <c r="G44" s="46">
        <v>13</v>
      </c>
      <c r="H44" s="61">
        <f t="shared" si="1"/>
        <v>0.1326530612244898</v>
      </c>
      <c r="I44" s="62">
        <f t="shared" si="2"/>
        <v>14</v>
      </c>
      <c r="J44" s="62">
        <f t="shared" si="3"/>
        <v>4</v>
      </c>
      <c r="K44" s="20"/>
      <c r="L44" s="20" t="str">
        <f t="shared" si="4"/>
        <v>Yes</v>
      </c>
      <c r="M44" s="66">
        <f t="shared" si="5"/>
        <v>8508.2171209095795</v>
      </c>
      <c r="N44" s="66">
        <f t="shared" si="6"/>
        <v>9624.8895615257607</v>
      </c>
      <c r="O44" s="66">
        <f t="shared" si="7"/>
        <v>10406.883375866801</v>
      </c>
      <c r="P44" s="67">
        <f t="shared" si="8"/>
        <v>1116.6724406161811</v>
      </c>
      <c r="Q44" s="68">
        <f t="shared" si="9"/>
        <v>1.131246349822441</v>
      </c>
      <c r="R44" s="20" t="str">
        <f t="shared" si="10"/>
        <v/>
      </c>
      <c r="S44" s="67">
        <f t="shared" si="11"/>
        <v>1898.6662549572211</v>
      </c>
      <c r="T44" s="68">
        <f t="shared" si="12"/>
        <v>1.223156770446197</v>
      </c>
      <c r="U44" s="20" t="str">
        <f t="shared" si="13"/>
        <v/>
      </c>
      <c r="V44" s="20" t="str">
        <f t="shared" si="14"/>
        <v/>
      </c>
    </row>
    <row r="45" spans="1:22" x14ac:dyDescent="0.25">
      <c r="A45" s="46">
        <v>1901</v>
      </c>
      <c r="B45" s="60">
        <f t="shared" si="0"/>
        <v>4103480</v>
      </c>
      <c r="C45" s="46" t="s">
        <v>64</v>
      </c>
      <c r="D45" s="46">
        <v>5688</v>
      </c>
      <c r="E45" s="46" t="s">
        <v>4629</v>
      </c>
      <c r="F45" s="46">
        <v>178</v>
      </c>
      <c r="G45" s="46">
        <v>0</v>
      </c>
      <c r="H45" s="61">
        <f t="shared" si="1"/>
        <v>0</v>
      </c>
      <c r="I45" s="62">
        <f t="shared" si="2"/>
        <v>14</v>
      </c>
      <c r="J45" s="62">
        <f t="shared" si="3"/>
        <v>4</v>
      </c>
      <c r="K45" s="20"/>
      <c r="L45" s="20" t="str">
        <f t="shared" si="4"/>
        <v>Yes</v>
      </c>
      <c r="M45" s="66">
        <f t="shared" si="5"/>
        <v>0</v>
      </c>
      <c r="N45" s="66">
        <f t="shared" si="6"/>
        <v>0</v>
      </c>
      <c r="O45" s="66">
        <f t="shared" si="7"/>
        <v>0</v>
      </c>
      <c r="P45" s="67">
        <f t="shared" si="8"/>
        <v>0</v>
      </c>
      <c r="Q45" s="68" t="str">
        <f t="shared" si="9"/>
        <v/>
      </c>
      <c r="R45" s="20" t="str">
        <f t="shared" si="10"/>
        <v/>
      </c>
      <c r="S45" s="67">
        <f t="shared" si="11"/>
        <v>0</v>
      </c>
      <c r="T45" s="68" t="str">
        <f t="shared" si="12"/>
        <v/>
      </c>
      <c r="U45" s="20" t="str">
        <f t="shared" si="13"/>
        <v/>
      </c>
      <c r="V45" s="20" t="str">
        <f t="shared" si="14"/>
        <v/>
      </c>
    </row>
    <row r="46" spans="1:22" ht="30" x14ac:dyDescent="0.25">
      <c r="A46" s="46">
        <v>1922</v>
      </c>
      <c r="B46" s="60">
        <f t="shared" si="0"/>
        <v>4113170</v>
      </c>
      <c r="C46" s="46" t="s">
        <v>242</v>
      </c>
      <c r="D46" s="46">
        <v>46</v>
      </c>
      <c r="E46" s="46" t="s">
        <v>2808</v>
      </c>
      <c r="F46" s="46">
        <v>528</v>
      </c>
      <c r="G46" s="46">
        <v>172</v>
      </c>
      <c r="H46" s="61">
        <f t="shared" si="1"/>
        <v>0.32575757575757575</v>
      </c>
      <c r="I46" s="62">
        <f t="shared" si="2"/>
        <v>17</v>
      </c>
      <c r="J46" s="62">
        <f t="shared" si="3"/>
        <v>5</v>
      </c>
      <c r="K46" s="20" t="s">
        <v>1781</v>
      </c>
      <c r="L46" s="20" t="str">
        <f t="shared" si="4"/>
        <v>Yes</v>
      </c>
      <c r="M46" s="66">
        <f t="shared" si="5"/>
        <v>13054.826681516</v>
      </c>
      <c r="N46" s="66">
        <f t="shared" si="6"/>
        <v>13413.793569152</v>
      </c>
      <c r="O46" s="66">
        <f t="shared" si="7"/>
        <v>14810.7203502833</v>
      </c>
      <c r="P46" s="67">
        <f t="shared" si="8"/>
        <v>358.96688763599923</v>
      </c>
      <c r="Q46" s="68">
        <f t="shared" si="9"/>
        <v>1.0274968711874399</v>
      </c>
      <c r="R46" s="20" t="str">
        <f t="shared" si="10"/>
        <v/>
      </c>
      <c r="S46" s="67">
        <f t="shared" si="11"/>
        <v>1755.8936687672995</v>
      </c>
      <c r="T46" s="68">
        <f t="shared" si="12"/>
        <v>1.1345014921763323</v>
      </c>
      <c r="U46" s="20" t="str">
        <f t="shared" si="13"/>
        <v/>
      </c>
      <c r="V46" s="20" t="str">
        <f t="shared" si="14"/>
        <v/>
      </c>
    </row>
    <row r="47" spans="1:22" ht="30" x14ac:dyDescent="0.25">
      <c r="A47" s="46">
        <v>1922</v>
      </c>
      <c r="B47" s="60">
        <f t="shared" si="0"/>
        <v>4113170</v>
      </c>
      <c r="C47" s="46" t="s">
        <v>242</v>
      </c>
      <c r="D47" s="46">
        <v>3913</v>
      </c>
      <c r="E47" s="46" t="s">
        <v>2799</v>
      </c>
      <c r="F47" s="46">
        <v>529</v>
      </c>
      <c r="G47" s="46">
        <v>169</v>
      </c>
      <c r="H47" s="61">
        <f t="shared" si="1"/>
        <v>0.31947069943289225</v>
      </c>
      <c r="I47" s="62">
        <f t="shared" si="2"/>
        <v>17</v>
      </c>
      <c r="J47" s="62">
        <f t="shared" si="3"/>
        <v>5</v>
      </c>
      <c r="K47" s="20" t="s">
        <v>1781</v>
      </c>
      <c r="L47" s="20" t="str">
        <f t="shared" si="4"/>
        <v>Yes</v>
      </c>
      <c r="M47" s="66">
        <f t="shared" si="5"/>
        <v>13603.7375392023</v>
      </c>
      <c r="N47" s="66">
        <f t="shared" si="6"/>
        <v>14064.0390697126</v>
      </c>
      <c r="O47" s="66">
        <f t="shared" si="7"/>
        <v>17257.8387318512</v>
      </c>
      <c r="P47" s="67">
        <f t="shared" si="8"/>
        <v>460.30153051029993</v>
      </c>
      <c r="Q47" s="68">
        <f t="shared" si="9"/>
        <v>1.0338364018846906</v>
      </c>
      <c r="R47" s="20" t="str">
        <f t="shared" si="10"/>
        <v/>
      </c>
      <c r="S47" s="67">
        <f t="shared" si="11"/>
        <v>3654.1011926488991</v>
      </c>
      <c r="T47" s="68">
        <f t="shared" si="12"/>
        <v>1.2686100920514503</v>
      </c>
      <c r="U47" s="20" t="str">
        <f t="shared" si="13"/>
        <v/>
      </c>
      <c r="V47" s="20" t="str">
        <f t="shared" si="14"/>
        <v/>
      </c>
    </row>
    <row r="48" spans="1:22" ht="30" x14ac:dyDescent="0.25">
      <c r="A48" s="46">
        <v>1922</v>
      </c>
      <c r="B48" s="60">
        <f t="shared" si="0"/>
        <v>4113170</v>
      </c>
      <c r="C48" s="46" t="s">
        <v>242</v>
      </c>
      <c r="D48" s="46">
        <v>4773</v>
      </c>
      <c r="E48" s="46" t="s">
        <v>2812</v>
      </c>
      <c r="F48" s="46">
        <v>80</v>
      </c>
      <c r="G48" s="46">
        <v>24</v>
      </c>
      <c r="H48" s="61">
        <f t="shared" si="1"/>
        <v>0.3</v>
      </c>
      <c r="I48" s="62">
        <f t="shared" si="2"/>
        <v>17</v>
      </c>
      <c r="J48" s="62">
        <f t="shared" si="3"/>
        <v>5</v>
      </c>
      <c r="K48" s="20" t="s">
        <v>1781</v>
      </c>
      <c r="L48" s="20" t="str">
        <f t="shared" si="4"/>
        <v>Yes</v>
      </c>
      <c r="M48" s="66">
        <f t="shared" si="5"/>
        <v>31844.4088275166</v>
      </c>
      <c r="N48" s="66">
        <f t="shared" si="6"/>
        <v>34598.935284188898</v>
      </c>
      <c r="O48" s="66">
        <f t="shared" si="7"/>
        <v>28792.339665859701</v>
      </c>
      <c r="P48" s="67">
        <f t="shared" si="8"/>
        <v>2754.5264566722981</v>
      </c>
      <c r="Q48" s="68">
        <f t="shared" si="9"/>
        <v>1.0864995318830388</v>
      </c>
      <c r="R48" s="20" t="str">
        <f t="shared" si="10"/>
        <v/>
      </c>
      <c r="S48" s="67">
        <f t="shared" si="11"/>
        <v>-3052.0691616568984</v>
      </c>
      <c r="T48" s="68">
        <f t="shared" si="12"/>
        <v>0.90415682771226014</v>
      </c>
      <c r="U48" s="20" t="str">
        <f t="shared" si="13"/>
        <v>Fail</v>
      </c>
      <c r="V48" s="20" t="str">
        <f t="shared" si="14"/>
        <v/>
      </c>
    </row>
    <row r="49" spans="1:22" ht="30" x14ac:dyDescent="0.25">
      <c r="A49" s="46">
        <v>1922</v>
      </c>
      <c r="B49" s="60">
        <f t="shared" si="0"/>
        <v>4113170</v>
      </c>
      <c r="C49" s="46" t="s">
        <v>242</v>
      </c>
      <c r="D49" s="46">
        <v>1272</v>
      </c>
      <c r="E49" s="46" t="s">
        <v>2800</v>
      </c>
      <c r="F49" s="46">
        <v>452</v>
      </c>
      <c r="G49" s="46">
        <v>126</v>
      </c>
      <c r="H49" s="61">
        <f t="shared" si="1"/>
        <v>0.27876106194690264</v>
      </c>
      <c r="I49" s="62">
        <f t="shared" si="2"/>
        <v>17</v>
      </c>
      <c r="J49" s="62">
        <f t="shared" si="3"/>
        <v>5</v>
      </c>
      <c r="K49" s="20" t="s">
        <v>1781</v>
      </c>
      <c r="L49" s="20" t="str">
        <f t="shared" si="4"/>
        <v>Yes</v>
      </c>
      <c r="M49" s="66">
        <f t="shared" si="5"/>
        <v>12966.6902946913</v>
      </c>
      <c r="N49" s="66">
        <f t="shared" si="6"/>
        <v>13452.778330180199</v>
      </c>
      <c r="O49" s="66">
        <f t="shared" si="7"/>
        <v>16405.597599380799</v>
      </c>
      <c r="P49" s="67">
        <f t="shared" si="8"/>
        <v>486.08803548889955</v>
      </c>
      <c r="Q49" s="68">
        <f t="shared" si="9"/>
        <v>1.0374874408535777</v>
      </c>
      <c r="R49" s="20" t="str">
        <f>IF((AND(L49="Yes",K49="Yes",Q49&lt;100%)),"Fail","")</f>
        <v/>
      </c>
      <c r="S49" s="67">
        <f t="shared" si="11"/>
        <v>3438.9073046894991</v>
      </c>
      <c r="T49" s="68">
        <f t="shared" si="12"/>
        <v>1.2652108769882029</v>
      </c>
      <c r="U49" s="20" t="str">
        <f t="shared" si="13"/>
        <v/>
      </c>
      <c r="V49" s="20" t="str">
        <f t="shared" si="14"/>
        <v/>
      </c>
    </row>
    <row r="50" spans="1:22" ht="30" x14ac:dyDescent="0.25">
      <c r="A50" s="46">
        <v>1922</v>
      </c>
      <c r="B50" s="60">
        <f t="shared" si="0"/>
        <v>4113170</v>
      </c>
      <c r="C50" s="46" t="s">
        <v>242</v>
      </c>
      <c r="D50" s="46">
        <v>5377</v>
      </c>
      <c r="E50" s="46" t="s">
        <v>2809</v>
      </c>
      <c r="F50" s="46">
        <v>389</v>
      </c>
      <c r="G50" s="46">
        <v>95</v>
      </c>
      <c r="H50" s="61">
        <f t="shared" si="1"/>
        <v>0.2442159383033419</v>
      </c>
      <c r="I50" s="62">
        <f t="shared" si="2"/>
        <v>17</v>
      </c>
      <c r="J50" s="62">
        <f t="shared" si="3"/>
        <v>5</v>
      </c>
      <c r="K50" s="20" t="s">
        <v>1781</v>
      </c>
      <c r="L50" s="20" t="str">
        <f t="shared" si="4"/>
        <v>Yes</v>
      </c>
      <c r="M50" s="66">
        <f t="shared" si="5"/>
        <v>3753.1860850462999</v>
      </c>
      <c r="N50" s="66">
        <f t="shared" si="6"/>
        <v>3712.8033307938799</v>
      </c>
      <c r="O50" s="66">
        <f t="shared" si="7"/>
        <v>4583.8562208211697</v>
      </c>
      <c r="P50" s="67">
        <f t="shared" si="8"/>
        <v>-40.38275425242</v>
      </c>
      <c r="Q50" s="68">
        <f t="shared" si="9"/>
        <v>0.98924040712681005</v>
      </c>
      <c r="R50" s="20" t="str">
        <f t="shared" si="10"/>
        <v>Fail</v>
      </c>
      <c r="S50" s="67">
        <f t="shared" si="11"/>
        <v>830.67013577486978</v>
      </c>
      <c r="T50" s="68">
        <f t="shared" si="12"/>
        <v>1.2213239943216465</v>
      </c>
      <c r="U50" s="20" t="str">
        <f t="shared" si="13"/>
        <v/>
      </c>
      <c r="V50" s="20" t="str">
        <f t="shared" si="14"/>
        <v/>
      </c>
    </row>
    <row r="51" spans="1:22" ht="30" x14ac:dyDescent="0.25">
      <c r="A51" s="46">
        <v>1922</v>
      </c>
      <c r="B51" s="60">
        <f t="shared" si="0"/>
        <v>4113170</v>
      </c>
      <c r="C51" s="46" t="s">
        <v>242</v>
      </c>
      <c r="D51" s="46">
        <v>5056</v>
      </c>
      <c r="E51" s="46" t="s">
        <v>2801</v>
      </c>
      <c r="F51" s="46">
        <v>483</v>
      </c>
      <c r="G51" s="46">
        <v>104</v>
      </c>
      <c r="H51" s="61">
        <f t="shared" si="1"/>
        <v>0.21532091097308489</v>
      </c>
      <c r="I51" s="62">
        <f t="shared" si="2"/>
        <v>17</v>
      </c>
      <c r="J51" s="62">
        <f t="shared" si="3"/>
        <v>5</v>
      </c>
      <c r="K51" s="20"/>
      <c r="L51" s="20" t="str">
        <f t="shared" si="4"/>
        <v>Yes</v>
      </c>
      <c r="M51" s="66">
        <f t="shared" si="5"/>
        <v>13256.101268164901</v>
      </c>
      <c r="N51" s="66">
        <f t="shared" si="6"/>
        <v>14059.357362930499</v>
      </c>
      <c r="O51" s="66">
        <f t="shared" si="7"/>
        <v>16203.2897062991</v>
      </c>
      <c r="P51" s="67">
        <f t="shared" si="8"/>
        <v>803.25609476559839</v>
      </c>
      <c r="Q51" s="68">
        <f t="shared" si="9"/>
        <v>1.0605951990344742</v>
      </c>
      <c r="R51" s="20" t="str">
        <f t="shared" si="10"/>
        <v/>
      </c>
      <c r="S51" s="67">
        <f t="shared" si="11"/>
        <v>2947.1884381341988</v>
      </c>
      <c r="T51" s="68">
        <f t="shared" si="12"/>
        <v>1.2223269405169677</v>
      </c>
      <c r="U51" s="20" t="str">
        <f t="shared" si="13"/>
        <v/>
      </c>
      <c r="V51" s="20" t="str">
        <f t="shared" si="14"/>
        <v/>
      </c>
    </row>
    <row r="52" spans="1:22" ht="30" x14ac:dyDescent="0.25">
      <c r="A52" s="46">
        <v>1922</v>
      </c>
      <c r="B52" s="60">
        <f t="shared" si="0"/>
        <v>4113170</v>
      </c>
      <c r="C52" s="46" t="s">
        <v>242</v>
      </c>
      <c r="D52" s="46">
        <v>1323</v>
      </c>
      <c r="E52" s="46" t="s">
        <v>2813</v>
      </c>
      <c r="F52" s="90">
        <v>1212</v>
      </c>
      <c r="G52" s="46">
        <v>258</v>
      </c>
      <c r="H52" s="61">
        <f t="shared" si="1"/>
        <v>0.21287128712871287</v>
      </c>
      <c r="I52" s="62">
        <f t="shared" si="2"/>
        <v>17</v>
      </c>
      <c r="J52" s="62">
        <f t="shared" si="3"/>
        <v>5</v>
      </c>
      <c r="K52" s="20"/>
      <c r="L52" s="20" t="str">
        <f t="shared" si="4"/>
        <v>Yes</v>
      </c>
      <c r="M52" s="66">
        <f t="shared" si="5"/>
        <v>14624.3604717954</v>
      </c>
      <c r="N52" s="66">
        <f t="shared" si="6"/>
        <v>15087.2178423717</v>
      </c>
      <c r="O52" s="66">
        <f t="shared" si="7"/>
        <v>15133.5715137316</v>
      </c>
      <c r="P52" s="67">
        <f t="shared" si="8"/>
        <v>462.85737057629922</v>
      </c>
      <c r="Q52" s="68">
        <f t="shared" si="9"/>
        <v>1.0316497512126406</v>
      </c>
      <c r="R52" s="20" t="str">
        <f t="shared" si="10"/>
        <v/>
      </c>
      <c r="S52" s="67">
        <f t="shared" si="11"/>
        <v>509.21104193619976</v>
      </c>
      <c r="T52" s="68">
        <f t="shared" si="12"/>
        <v>1.0348193716175327</v>
      </c>
      <c r="U52" s="20" t="str">
        <f t="shared" si="13"/>
        <v/>
      </c>
      <c r="V52" s="20" t="str">
        <f t="shared" si="14"/>
        <v/>
      </c>
    </row>
    <row r="53" spans="1:22" ht="30" x14ac:dyDescent="0.25">
      <c r="A53" s="46">
        <v>1922</v>
      </c>
      <c r="B53" s="60">
        <f t="shared" si="0"/>
        <v>4113170</v>
      </c>
      <c r="C53" s="46" t="s">
        <v>242</v>
      </c>
      <c r="D53" s="46">
        <v>1286</v>
      </c>
      <c r="E53" s="46" t="s">
        <v>2802</v>
      </c>
      <c r="F53" s="46">
        <v>461</v>
      </c>
      <c r="G53" s="46">
        <v>73</v>
      </c>
      <c r="H53" s="61">
        <f t="shared" si="1"/>
        <v>0.15835140997830802</v>
      </c>
      <c r="I53" s="62">
        <f t="shared" si="2"/>
        <v>17</v>
      </c>
      <c r="J53" s="62">
        <f t="shared" si="3"/>
        <v>5</v>
      </c>
      <c r="K53" s="20"/>
      <c r="L53" s="20" t="str">
        <f t="shared" si="4"/>
        <v>Yes</v>
      </c>
      <c r="M53" s="66">
        <f t="shared" si="5"/>
        <v>12619.062397391101</v>
      </c>
      <c r="N53" s="66">
        <f t="shared" si="6"/>
        <v>13189.6099820739</v>
      </c>
      <c r="O53" s="66">
        <f t="shared" si="7"/>
        <v>14180.597048423</v>
      </c>
      <c r="P53" s="67">
        <f t="shared" si="8"/>
        <v>570.54758468279942</v>
      </c>
      <c r="Q53" s="68">
        <f t="shared" si="9"/>
        <v>1.0452131518741643</v>
      </c>
      <c r="R53" s="20" t="str">
        <f t="shared" si="10"/>
        <v/>
      </c>
      <c r="S53" s="67">
        <f t="shared" si="11"/>
        <v>1561.5346510318996</v>
      </c>
      <c r="T53" s="68">
        <f t="shared" si="12"/>
        <v>1.1237441104463304</v>
      </c>
      <c r="U53" s="20" t="str">
        <f t="shared" si="13"/>
        <v/>
      </c>
      <c r="V53" s="20" t="str">
        <f t="shared" si="14"/>
        <v/>
      </c>
    </row>
    <row r="54" spans="1:22" ht="30" x14ac:dyDescent="0.25">
      <c r="A54" s="46">
        <v>1922</v>
      </c>
      <c r="B54" s="60">
        <f t="shared" si="0"/>
        <v>4113170</v>
      </c>
      <c r="C54" s="46" t="s">
        <v>242</v>
      </c>
      <c r="D54" s="46">
        <v>3455</v>
      </c>
      <c r="E54" s="46" t="s">
        <v>2804</v>
      </c>
      <c r="F54" s="46">
        <v>282</v>
      </c>
      <c r="G54" s="46">
        <v>31</v>
      </c>
      <c r="H54" s="61">
        <f t="shared" si="1"/>
        <v>0.1099290780141844</v>
      </c>
      <c r="I54" s="62">
        <f t="shared" si="2"/>
        <v>17</v>
      </c>
      <c r="J54" s="62">
        <f t="shared" si="3"/>
        <v>5</v>
      </c>
      <c r="K54" s="20"/>
      <c r="L54" s="20" t="str">
        <f t="shared" si="4"/>
        <v>Yes</v>
      </c>
      <c r="M54" s="66">
        <f t="shared" si="5"/>
        <v>15441.0273403846</v>
      </c>
      <c r="N54" s="66">
        <f t="shared" si="6"/>
        <v>15557.307302700399</v>
      </c>
      <c r="O54" s="66">
        <f t="shared" si="7"/>
        <v>17681.0423099953</v>
      </c>
      <c r="P54" s="67">
        <f t="shared" si="8"/>
        <v>116.27996231579891</v>
      </c>
      <c r="Q54" s="68">
        <f t="shared" si="9"/>
        <v>1.0075305845752685</v>
      </c>
      <c r="R54" s="20" t="str">
        <f t="shared" si="10"/>
        <v/>
      </c>
      <c r="S54" s="67">
        <f t="shared" si="11"/>
        <v>2240.0149696107001</v>
      </c>
      <c r="T54" s="68">
        <f t="shared" si="12"/>
        <v>1.1450690371975538</v>
      </c>
      <c r="U54" s="20" t="str">
        <f t="shared" si="13"/>
        <v/>
      </c>
      <c r="V54" s="20" t="str">
        <f t="shared" si="14"/>
        <v/>
      </c>
    </row>
    <row r="55" spans="1:22" ht="30" x14ac:dyDescent="0.25">
      <c r="A55" s="46">
        <v>1922</v>
      </c>
      <c r="B55" s="60">
        <f t="shared" si="0"/>
        <v>4113170</v>
      </c>
      <c r="C55" s="46" t="s">
        <v>242</v>
      </c>
      <c r="D55" s="46">
        <v>48</v>
      </c>
      <c r="E55" s="46" t="s">
        <v>2803</v>
      </c>
      <c r="F55" s="46">
        <v>353</v>
      </c>
      <c r="G55" s="46">
        <v>36</v>
      </c>
      <c r="H55" s="61">
        <f t="shared" si="1"/>
        <v>0.10198300283286119</v>
      </c>
      <c r="I55" s="62">
        <f t="shared" si="2"/>
        <v>17</v>
      </c>
      <c r="J55" s="62">
        <f t="shared" si="3"/>
        <v>5</v>
      </c>
      <c r="K55" s="20"/>
      <c r="L55" s="20" t="str">
        <f t="shared" si="4"/>
        <v>Yes</v>
      </c>
      <c r="M55" s="66">
        <f t="shared" si="5"/>
        <v>13747.0461343929</v>
      </c>
      <c r="N55" s="66">
        <f t="shared" si="6"/>
        <v>13558.959092396901</v>
      </c>
      <c r="O55" s="66">
        <f t="shared" si="7"/>
        <v>16031.107276839601</v>
      </c>
      <c r="P55" s="67">
        <f t="shared" si="8"/>
        <v>-188.08704199599924</v>
      </c>
      <c r="Q55" s="68">
        <f t="shared" si="9"/>
        <v>0.98631800314356732</v>
      </c>
      <c r="R55" s="20" t="str">
        <f t="shared" si="10"/>
        <v/>
      </c>
      <c r="S55" s="67">
        <f t="shared" si="11"/>
        <v>2284.0611424467006</v>
      </c>
      <c r="T55" s="68">
        <f t="shared" si="12"/>
        <v>1.1661492309051285</v>
      </c>
      <c r="U55" s="20" t="str">
        <f t="shared" si="13"/>
        <v/>
      </c>
      <c r="V55" s="20" t="str">
        <f t="shared" si="14"/>
        <v/>
      </c>
    </row>
    <row r="56" spans="1:22" ht="30" x14ac:dyDescent="0.25">
      <c r="A56" s="46">
        <v>1922</v>
      </c>
      <c r="B56" s="60">
        <f t="shared" si="0"/>
        <v>4113170</v>
      </c>
      <c r="C56" s="46" t="s">
        <v>242</v>
      </c>
      <c r="D56" s="46">
        <v>2787</v>
      </c>
      <c r="E56" s="46" t="s">
        <v>2811</v>
      </c>
      <c r="F56" s="46">
        <v>700</v>
      </c>
      <c r="G56" s="46">
        <v>69</v>
      </c>
      <c r="H56" s="61">
        <f t="shared" si="1"/>
        <v>9.8571428571428574E-2</v>
      </c>
      <c r="I56" s="62">
        <f t="shared" si="2"/>
        <v>17</v>
      </c>
      <c r="J56" s="62">
        <f t="shared" si="3"/>
        <v>5</v>
      </c>
      <c r="K56" s="20"/>
      <c r="L56" s="20" t="str">
        <f t="shared" si="4"/>
        <v>Yes</v>
      </c>
      <c r="M56" s="66">
        <f t="shared" si="5"/>
        <v>12044.3823612053</v>
      </c>
      <c r="N56" s="66">
        <f t="shared" si="6"/>
        <v>12055.344449206101</v>
      </c>
      <c r="O56" s="66">
        <f t="shared" si="7"/>
        <v>13301.0735927962</v>
      </c>
      <c r="P56" s="67">
        <f t="shared" si="8"/>
        <v>10.962088000800577</v>
      </c>
      <c r="Q56" s="68">
        <f t="shared" si="9"/>
        <v>1.0009101411489649</v>
      </c>
      <c r="R56" s="20" t="str">
        <f t="shared" si="10"/>
        <v/>
      </c>
      <c r="S56" s="67">
        <f t="shared" si="11"/>
        <v>1256.6912315908994</v>
      </c>
      <c r="T56" s="68">
        <f t="shared" si="12"/>
        <v>1.1043383706945966</v>
      </c>
      <c r="U56" s="20" t="str">
        <f t="shared" si="13"/>
        <v/>
      </c>
      <c r="V56" s="20" t="str">
        <f t="shared" si="14"/>
        <v/>
      </c>
    </row>
    <row r="57" spans="1:22" ht="30" x14ac:dyDescent="0.25">
      <c r="A57" s="46">
        <v>1922</v>
      </c>
      <c r="B57" s="60">
        <f t="shared" si="0"/>
        <v>4113170</v>
      </c>
      <c r="C57" s="46" t="s">
        <v>242</v>
      </c>
      <c r="D57" s="46">
        <v>45</v>
      </c>
      <c r="E57" s="46" t="s">
        <v>2806</v>
      </c>
      <c r="F57" s="46">
        <v>266</v>
      </c>
      <c r="G57" s="46">
        <v>25</v>
      </c>
      <c r="H57" s="61">
        <f t="shared" si="1"/>
        <v>9.3984962406015032E-2</v>
      </c>
      <c r="I57" s="62">
        <f t="shared" si="2"/>
        <v>17</v>
      </c>
      <c r="J57" s="62">
        <f t="shared" si="3"/>
        <v>5</v>
      </c>
      <c r="K57" s="20"/>
      <c r="L57" s="20" t="str">
        <f t="shared" si="4"/>
        <v>Yes</v>
      </c>
      <c r="M57" s="66">
        <f t="shared" si="5"/>
        <v>15134.451919110201</v>
      </c>
      <c r="N57" s="66">
        <f t="shared" si="6"/>
        <v>15775.258843514201</v>
      </c>
      <c r="O57" s="66">
        <f t="shared" si="7"/>
        <v>16172.3222542698</v>
      </c>
      <c r="P57" s="67">
        <f t="shared" si="8"/>
        <v>640.8069244039998</v>
      </c>
      <c r="Q57" s="68">
        <f t="shared" si="9"/>
        <v>1.0423409402487087</v>
      </c>
      <c r="R57" s="20" t="str">
        <f t="shared" si="10"/>
        <v/>
      </c>
      <c r="S57" s="67">
        <f t="shared" si="11"/>
        <v>1037.8703351595996</v>
      </c>
      <c r="T57" s="68">
        <f t="shared" si="12"/>
        <v>1.0685766713394547</v>
      </c>
      <c r="U57" s="20" t="str">
        <f t="shared" si="13"/>
        <v/>
      </c>
      <c r="V57" s="20" t="str">
        <f t="shared" si="14"/>
        <v/>
      </c>
    </row>
    <row r="58" spans="1:22" ht="30" x14ac:dyDescent="0.25">
      <c r="A58" s="46">
        <v>1922</v>
      </c>
      <c r="B58" s="60">
        <f t="shared" si="0"/>
        <v>4113170</v>
      </c>
      <c r="C58" s="46" t="s">
        <v>242</v>
      </c>
      <c r="D58" s="46">
        <v>1287</v>
      </c>
      <c r="E58" s="46" t="s">
        <v>2810</v>
      </c>
      <c r="F58" s="46">
        <v>655</v>
      </c>
      <c r="G58" s="46">
        <v>60</v>
      </c>
      <c r="H58" s="61">
        <f t="shared" si="1"/>
        <v>9.1603053435114504E-2</v>
      </c>
      <c r="I58" s="62">
        <f t="shared" si="2"/>
        <v>17</v>
      </c>
      <c r="J58" s="62">
        <f t="shared" si="3"/>
        <v>5</v>
      </c>
      <c r="K58" s="20"/>
      <c r="L58" s="20" t="str">
        <f t="shared" si="4"/>
        <v>Yes</v>
      </c>
      <c r="M58" s="66">
        <f t="shared" si="5"/>
        <v>11896.4568738206</v>
      </c>
      <c r="N58" s="66">
        <f t="shared" si="6"/>
        <v>12170.395644645099</v>
      </c>
      <c r="O58" s="66">
        <f t="shared" si="7"/>
        <v>13551.713481787199</v>
      </c>
      <c r="P58" s="67">
        <f t="shared" si="8"/>
        <v>273.93877082449944</v>
      </c>
      <c r="Q58" s="68">
        <f t="shared" si="9"/>
        <v>1.0230269208496297</v>
      </c>
      <c r="R58" s="20" t="str">
        <f t="shared" si="10"/>
        <v/>
      </c>
      <c r="S58" s="67">
        <f t="shared" si="11"/>
        <v>1655.2566079665994</v>
      </c>
      <c r="T58" s="68">
        <f t="shared" si="12"/>
        <v>1.1391386213158277</v>
      </c>
      <c r="U58" s="20" t="str">
        <f t="shared" si="13"/>
        <v/>
      </c>
      <c r="V58" s="20" t="str">
        <f t="shared" si="14"/>
        <v/>
      </c>
    </row>
    <row r="59" spans="1:22" ht="30" x14ac:dyDescent="0.25">
      <c r="A59" s="46">
        <v>1922</v>
      </c>
      <c r="B59" s="60">
        <f t="shared" si="0"/>
        <v>4113170</v>
      </c>
      <c r="C59" s="46" t="s">
        <v>242</v>
      </c>
      <c r="D59" s="46">
        <v>51</v>
      </c>
      <c r="E59" s="46" t="s">
        <v>2814</v>
      </c>
      <c r="F59" s="90">
        <v>1879</v>
      </c>
      <c r="G59" s="46">
        <v>169</v>
      </c>
      <c r="H59" s="61">
        <f t="shared" si="1"/>
        <v>8.9941458222458748E-2</v>
      </c>
      <c r="I59" s="62">
        <f t="shared" si="2"/>
        <v>17</v>
      </c>
      <c r="J59" s="62">
        <f t="shared" si="3"/>
        <v>5</v>
      </c>
      <c r="K59" s="20"/>
      <c r="L59" s="20" t="str">
        <f t="shared" si="4"/>
        <v>Yes</v>
      </c>
      <c r="M59" s="66">
        <f t="shared" si="5"/>
        <v>12554.8865652841</v>
      </c>
      <c r="N59" s="66">
        <f t="shared" si="6"/>
        <v>12529.6455527979</v>
      </c>
      <c r="O59" s="66">
        <f t="shared" si="7"/>
        <v>13065.169502549999</v>
      </c>
      <c r="P59" s="67">
        <f t="shared" si="8"/>
        <v>-25.241012486199907</v>
      </c>
      <c r="Q59" s="68">
        <f t="shared" si="9"/>
        <v>0.99798954675098428</v>
      </c>
      <c r="R59" s="20" t="str">
        <f t="shared" si="10"/>
        <v/>
      </c>
      <c r="S59" s="67">
        <f t="shared" si="11"/>
        <v>510.28293726589982</v>
      </c>
      <c r="T59" s="68">
        <f t="shared" si="12"/>
        <v>1.0406441694723789</v>
      </c>
      <c r="U59" s="20" t="str">
        <f t="shared" si="13"/>
        <v/>
      </c>
      <c r="V59" s="20" t="str">
        <f t="shared" si="14"/>
        <v/>
      </c>
    </row>
    <row r="60" spans="1:22" ht="30" x14ac:dyDescent="0.25">
      <c r="A60" s="46">
        <v>1922</v>
      </c>
      <c r="B60" s="60">
        <f t="shared" si="0"/>
        <v>4113170</v>
      </c>
      <c r="C60" s="46" t="s">
        <v>242</v>
      </c>
      <c r="D60" s="46">
        <v>47</v>
      </c>
      <c r="E60" s="46" t="s">
        <v>2805</v>
      </c>
      <c r="F60" s="46">
        <v>340</v>
      </c>
      <c r="G60" s="46">
        <v>24</v>
      </c>
      <c r="H60" s="61">
        <f t="shared" si="1"/>
        <v>7.0588235294117646E-2</v>
      </c>
      <c r="I60" s="62">
        <f t="shared" si="2"/>
        <v>17</v>
      </c>
      <c r="J60" s="62">
        <f t="shared" si="3"/>
        <v>5</v>
      </c>
      <c r="K60" s="20"/>
      <c r="L60" s="20" t="str">
        <f t="shared" si="4"/>
        <v>Yes</v>
      </c>
      <c r="M60" s="66">
        <f t="shared" si="5"/>
        <v>12541.4820975607</v>
      </c>
      <c r="N60" s="66">
        <f t="shared" si="6"/>
        <v>12756.4645227119</v>
      </c>
      <c r="O60" s="66">
        <f t="shared" si="7"/>
        <v>14914.697424612799</v>
      </c>
      <c r="P60" s="67">
        <f t="shared" si="8"/>
        <v>214.9824251512</v>
      </c>
      <c r="Q60" s="68">
        <f t="shared" si="9"/>
        <v>1.0171417080915033</v>
      </c>
      <c r="R60" s="20" t="str">
        <f t="shared" si="10"/>
        <v/>
      </c>
      <c r="S60" s="67">
        <f t="shared" si="11"/>
        <v>2373.2153270520994</v>
      </c>
      <c r="T60" s="68">
        <f t="shared" si="12"/>
        <v>1.1892292560473126</v>
      </c>
      <c r="U60" s="20" t="str">
        <f t="shared" si="13"/>
        <v/>
      </c>
      <c r="V60" s="20" t="str">
        <f t="shared" si="14"/>
        <v/>
      </c>
    </row>
    <row r="61" spans="1:22" ht="30" x14ac:dyDescent="0.25">
      <c r="A61" s="46">
        <v>1922</v>
      </c>
      <c r="B61" s="60">
        <f t="shared" si="0"/>
        <v>4113170</v>
      </c>
      <c r="C61" s="46" t="s">
        <v>242</v>
      </c>
      <c r="D61" s="46">
        <v>5057</v>
      </c>
      <c r="E61" s="46" t="s">
        <v>2807</v>
      </c>
      <c r="F61" s="46">
        <v>488</v>
      </c>
      <c r="G61" s="46">
        <v>32</v>
      </c>
      <c r="H61" s="61">
        <f t="shared" si="1"/>
        <v>6.5573770491803282E-2</v>
      </c>
      <c r="I61" s="62">
        <f t="shared" si="2"/>
        <v>17</v>
      </c>
      <c r="J61" s="62">
        <f t="shared" si="3"/>
        <v>5</v>
      </c>
      <c r="K61" s="20"/>
      <c r="L61" s="20" t="str">
        <f t="shared" si="4"/>
        <v>Yes</v>
      </c>
      <c r="M61" s="66">
        <f t="shared" si="5"/>
        <v>3753.1860850462999</v>
      </c>
      <c r="N61" s="66">
        <f t="shared" si="6"/>
        <v>3712.8033307938799</v>
      </c>
      <c r="O61" s="66">
        <f t="shared" si="7"/>
        <v>4583.8562208211697</v>
      </c>
      <c r="P61" s="67">
        <f t="shared" si="8"/>
        <v>-40.38275425242</v>
      </c>
      <c r="Q61" s="68">
        <f t="shared" si="9"/>
        <v>0.98924040712681005</v>
      </c>
      <c r="R61" s="20" t="str">
        <f t="shared" si="10"/>
        <v/>
      </c>
      <c r="S61" s="67">
        <f t="shared" si="11"/>
        <v>830.67013577486978</v>
      </c>
      <c r="T61" s="68">
        <f t="shared" si="12"/>
        <v>1.2213239943216465</v>
      </c>
      <c r="U61" s="20" t="str">
        <f t="shared" si="13"/>
        <v/>
      </c>
      <c r="V61" s="20" t="str">
        <f t="shared" si="14"/>
        <v/>
      </c>
    </row>
    <row r="62" spans="1:22" ht="30" x14ac:dyDescent="0.25">
      <c r="A62" s="46">
        <v>1922</v>
      </c>
      <c r="B62" s="60">
        <f t="shared" si="0"/>
        <v>4113170</v>
      </c>
      <c r="C62" s="46" t="s">
        <v>242</v>
      </c>
      <c r="D62" s="46">
        <v>3452</v>
      </c>
      <c r="E62" s="46" t="s">
        <v>1540</v>
      </c>
      <c r="F62" s="46">
        <v>109</v>
      </c>
      <c r="G62" s="46">
        <v>0</v>
      </c>
      <c r="H62" s="61">
        <f t="shared" si="1"/>
        <v>0</v>
      </c>
      <c r="I62" s="62">
        <f t="shared" si="2"/>
        <v>17</v>
      </c>
      <c r="J62" s="62">
        <f t="shared" si="3"/>
        <v>5</v>
      </c>
      <c r="K62" s="20"/>
      <c r="L62" s="20" t="str">
        <f t="shared" si="4"/>
        <v>Yes</v>
      </c>
      <c r="M62" s="66">
        <f t="shared" si="5"/>
        <v>3782.0786344716798</v>
      </c>
      <c r="N62" s="66">
        <f t="shared" si="6"/>
        <v>3764.5879461784898</v>
      </c>
      <c r="O62" s="66">
        <f t="shared" si="7"/>
        <v>4747.0377237891798</v>
      </c>
      <c r="P62" s="67">
        <f t="shared" si="8"/>
        <v>-17.490688293190033</v>
      </c>
      <c r="Q62" s="68">
        <f t="shared" si="9"/>
        <v>0.99537537688038225</v>
      </c>
      <c r="R62" s="20" t="str">
        <f t="shared" si="10"/>
        <v/>
      </c>
      <c r="S62" s="67">
        <f t="shared" si="11"/>
        <v>964.9590893175</v>
      </c>
      <c r="T62" s="68">
        <f t="shared" si="12"/>
        <v>1.2551398800972564</v>
      </c>
      <c r="U62" s="20" t="str">
        <f t="shared" si="13"/>
        <v/>
      </c>
      <c r="V62" s="20" t="str">
        <f t="shared" si="14"/>
        <v/>
      </c>
    </row>
    <row r="63" spans="1:22" x14ac:dyDescent="0.25">
      <c r="A63" s="46">
        <v>1923</v>
      </c>
      <c r="B63" s="60">
        <f t="shared" si="0"/>
        <v>4107230</v>
      </c>
      <c r="C63" s="46" t="s">
        <v>138</v>
      </c>
      <c r="D63" s="46">
        <v>5455</v>
      </c>
      <c r="E63" s="46" t="s">
        <v>852</v>
      </c>
      <c r="F63" s="46">
        <v>23</v>
      </c>
      <c r="G63" s="46">
        <v>12</v>
      </c>
      <c r="H63" s="61">
        <f t="shared" si="1"/>
        <v>0.52173913043478259</v>
      </c>
      <c r="I63" s="62">
        <f t="shared" si="2"/>
        <v>12</v>
      </c>
      <c r="J63" s="62">
        <f t="shared" si="3"/>
        <v>3</v>
      </c>
      <c r="K63" s="20" t="s">
        <v>1781</v>
      </c>
      <c r="L63" s="20" t="str">
        <f t="shared" si="4"/>
        <v>Yes</v>
      </c>
      <c r="M63" s="66">
        <f t="shared" si="5"/>
        <v>0</v>
      </c>
      <c r="N63" s="66">
        <f t="shared" si="6"/>
        <v>6793.4821644840904</v>
      </c>
      <c r="O63" s="66">
        <f t="shared" si="7"/>
        <v>6197.7274029540904</v>
      </c>
      <c r="P63" s="67">
        <f t="shared" si="8"/>
        <v>6793.4821644840904</v>
      </c>
      <c r="Q63" s="68" t="str">
        <f t="shared" si="9"/>
        <v/>
      </c>
      <c r="R63" s="20" t="str">
        <f t="shared" si="10"/>
        <v/>
      </c>
      <c r="S63" s="67">
        <f t="shared" si="11"/>
        <v>6197.7274029540904</v>
      </c>
      <c r="T63" s="68" t="str">
        <f t="shared" si="12"/>
        <v/>
      </c>
      <c r="U63" s="20" t="str">
        <f t="shared" si="13"/>
        <v/>
      </c>
      <c r="V63" s="20" t="str">
        <f t="shared" si="14"/>
        <v/>
      </c>
    </row>
    <row r="64" spans="1:22" x14ac:dyDescent="0.25">
      <c r="A64" s="46">
        <v>1923</v>
      </c>
      <c r="B64" s="60">
        <f t="shared" si="0"/>
        <v>4107230</v>
      </c>
      <c r="C64" s="46" t="s">
        <v>138</v>
      </c>
      <c r="D64" s="46">
        <v>1288</v>
      </c>
      <c r="E64" s="46" t="s">
        <v>858</v>
      </c>
      <c r="F64" s="46">
        <v>571</v>
      </c>
      <c r="G64" s="46">
        <v>60</v>
      </c>
      <c r="H64" s="61">
        <f t="shared" si="1"/>
        <v>0.10507880910683012</v>
      </c>
      <c r="I64" s="62">
        <f t="shared" si="2"/>
        <v>12</v>
      </c>
      <c r="J64" s="62">
        <f t="shared" si="3"/>
        <v>3</v>
      </c>
      <c r="K64" s="20" t="s">
        <v>1781</v>
      </c>
      <c r="L64" s="20" t="str">
        <f t="shared" si="4"/>
        <v>Yes</v>
      </c>
      <c r="M64" s="66">
        <f t="shared" si="5"/>
        <v>12526.9029806701</v>
      </c>
      <c r="N64" s="66">
        <f t="shared" si="6"/>
        <v>14320.5021077197</v>
      </c>
      <c r="O64" s="66">
        <f t="shared" si="7"/>
        <v>14108.189924037701</v>
      </c>
      <c r="P64" s="67">
        <f t="shared" si="8"/>
        <v>1793.5991270495997</v>
      </c>
      <c r="Q64" s="68">
        <f t="shared" si="9"/>
        <v>1.1431797731504147</v>
      </c>
      <c r="R64" s="20" t="str">
        <f t="shared" si="10"/>
        <v/>
      </c>
      <c r="S64" s="67">
        <f t="shared" si="11"/>
        <v>1581.2869433676005</v>
      </c>
      <c r="T64" s="68">
        <f t="shared" si="12"/>
        <v>1.1262312756638762</v>
      </c>
      <c r="U64" s="20" t="str">
        <f t="shared" si="13"/>
        <v/>
      </c>
      <c r="V64" s="20" t="str">
        <f t="shared" si="14"/>
        <v/>
      </c>
    </row>
    <row r="65" spans="1:22" x14ac:dyDescent="0.25">
      <c r="A65" s="46">
        <v>1923</v>
      </c>
      <c r="B65" s="60">
        <f t="shared" si="0"/>
        <v>4107230</v>
      </c>
      <c r="C65" s="46" t="s">
        <v>138</v>
      </c>
      <c r="D65" s="46">
        <v>59</v>
      </c>
      <c r="E65" s="46" t="s">
        <v>2319</v>
      </c>
      <c r="F65" s="46">
        <v>864</v>
      </c>
      <c r="G65" s="46">
        <v>66</v>
      </c>
      <c r="H65" s="61">
        <f t="shared" si="1"/>
        <v>7.6388888888888895E-2</v>
      </c>
      <c r="I65" s="62">
        <f t="shared" si="2"/>
        <v>12</v>
      </c>
      <c r="J65" s="62">
        <f t="shared" si="3"/>
        <v>3</v>
      </c>
      <c r="K65" s="20" t="s">
        <v>1781</v>
      </c>
      <c r="L65" s="20" t="str">
        <f t="shared" si="4"/>
        <v>Yes</v>
      </c>
      <c r="M65" s="66">
        <f t="shared" si="5"/>
        <v>12487.7889656032</v>
      </c>
      <c r="N65" s="66">
        <f t="shared" si="6"/>
        <v>13842.797573502499</v>
      </c>
      <c r="O65" s="66">
        <f t="shared" si="7"/>
        <v>13317.861761259101</v>
      </c>
      <c r="P65" s="67">
        <f t="shared" si="8"/>
        <v>1355.008607899299</v>
      </c>
      <c r="Q65" s="68">
        <f t="shared" si="9"/>
        <v>1.1085066869428672</v>
      </c>
      <c r="R65" s="20" t="str">
        <f t="shared" si="10"/>
        <v/>
      </c>
      <c r="S65" s="67">
        <f t="shared" si="11"/>
        <v>830.07279565590034</v>
      </c>
      <c r="T65" s="68">
        <f t="shared" si="12"/>
        <v>1.0664707577892516</v>
      </c>
      <c r="U65" s="20" t="str">
        <f t="shared" si="13"/>
        <v/>
      </c>
      <c r="V65" s="20" t="str">
        <f t="shared" si="14"/>
        <v/>
      </c>
    </row>
    <row r="66" spans="1:22" x14ac:dyDescent="0.25">
      <c r="A66" s="46">
        <v>1923</v>
      </c>
      <c r="B66" s="60">
        <f t="shared" si="0"/>
        <v>4107230</v>
      </c>
      <c r="C66" s="46" t="s">
        <v>138</v>
      </c>
      <c r="D66" s="46">
        <v>56</v>
      </c>
      <c r="E66" s="46" t="s">
        <v>2320</v>
      </c>
      <c r="F66" s="46">
        <v>568</v>
      </c>
      <c r="G66" s="46">
        <v>41</v>
      </c>
      <c r="H66" s="61">
        <f t="shared" si="1"/>
        <v>7.2183098591549297E-2</v>
      </c>
      <c r="I66" s="62">
        <f t="shared" si="2"/>
        <v>12</v>
      </c>
      <c r="J66" s="62">
        <f t="shared" si="3"/>
        <v>3</v>
      </c>
      <c r="K66" s="20"/>
      <c r="L66" s="20" t="str">
        <f t="shared" si="4"/>
        <v>Yes</v>
      </c>
      <c r="M66" s="66">
        <f t="shared" si="5"/>
        <v>13191.013431846801</v>
      </c>
      <c r="N66" s="66">
        <f t="shared" si="6"/>
        <v>14686.603463420401</v>
      </c>
      <c r="O66" s="66">
        <f t="shared" si="7"/>
        <v>14983.320971454899</v>
      </c>
      <c r="P66" s="67">
        <f t="shared" si="8"/>
        <v>1495.5900315735998</v>
      </c>
      <c r="Q66" s="68">
        <f t="shared" si="9"/>
        <v>1.1133794639282852</v>
      </c>
      <c r="R66" s="20" t="str">
        <f t="shared" si="10"/>
        <v/>
      </c>
      <c r="S66" s="67">
        <f t="shared" si="11"/>
        <v>1792.3075396080985</v>
      </c>
      <c r="T66" s="68">
        <f t="shared" si="12"/>
        <v>1.1358733768916469</v>
      </c>
      <c r="U66" s="20" t="str">
        <f t="shared" si="13"/>
        <v/>
      </c>
      <c r="V66" s="20" t="str">
        <f t="shared" si="14"/>
        <v/>
      </c>
    </row>
    <row r="67" spans="1:22" x14ac:dyDescent="0.25">
      <c r="A67" s="46">
        <v>1923</v>
      </c>
      <c r="B67" s="60">
        <f t="shared" si="0"/>
        <v>4107230</v>
      </c>
      <c r="C67" s="46" t="s">
        <v>138</v>
      </c>
      <c r="D67" s="46">
        <v>54</v>
      </c>
      <c r="E67" s="46" t="s">
        <v>2321</v>
      </c>
      <c r="F67" s="46">
        <v>426</v>
      </c>
      <c r="G67" s="46">
        <v>30</v>
      </c>
      <c r="H67" s="61">
        <f t="shared" si="1"/>
        <v>7.0422535211267609E-2</v>
      </c>
      <c r="I67" s="62">
        <f t="shared" si="2"/>
        <v>12</v>
      </c>
      <c r="J67" s="62">
        <f t="shared" si="3"/>
        <v>3</v>
      </c>
      <c r="K67" s="20"/>
      <c r="L67" s="20" t="str">
        <f t="shared" si="4"/>
        <v>Yes</v>
      </c>
      <c r="M67" s="66">
        <f t="shared" si="5"/>
        <v>13048.5228224535</v>
      </c>
      <c r="N67" s="66">
        <f t="shared" si="6"/>
        <v>14551.749826703501</v>
      </c>
      <c r="O67" s="66">
        <f t="shared" si="7"/>
        <v>14228.057503547099</v>
      </c>
      <c r="P67" s="67">
        <f t="shared" si="8"/>
        <v>1503.2270042500004</v>
      </c>
      <c r="Q67" s="68">
        <f t="shared" si="9"/>
        <v>1.1152028489894115</v>
      </c>
      <c r="R67" s="20" t="str">
        <f t="shared" si="10"/>
        <v/>
      </c>
      <c r="S67" s="67">
        <f t="shared" si="11"/>
        <v>1179.5346810935989</v>
      </c>
      <c r="T67" s="68">
        <f t="shared" si="12"/>
        <v>1.0903960315771446</v>
      </c>
      <c r="U67" s="20" t="str">
        <f t="shared" si="13"/>
        <v/>
      </c>
      <c r="V67" s="20" t="str">
        <f t="shared" si="14"/>
        <v/>
      </c>
    </row>
    <row r="68" spans="1:22" x14ac:dyDescent="0.25">
      <c r="A68" s="46">
        <v>1923</v>
      </c>
      <c r="B68" s="60">
        <f t="shared" si="0"/>
        <v>4107230</v>
      </c>
      <c r="C68" s="46" t="s">
        <v>138</v>
      </c>
      <c r="D68" s="46">
        <v>61</v>
      </c>
      <c r="E68" s="46" t="s">
        <v>2322</v>
      </c>
      <c r="F68" s="90">
        <v>1274</v>
      </c>
      <c r="G68" s="46">
        <v>80</v>
      </c>
      <c r="H68" s="61">
        <f t="shared" si="1"/>
        <v>6.2794348508634218E-2</v>
      </c>
      <c r="I68" s="62">
        <f t="shared" si="2"/>
        <v>12</v>
      </c>
      <c r="J68" s="62">
        <f t="shared" si="3"/>
        <v>3</v>
      </c>
      <c r="K68" s="20"/>
      <c r="L68" s="20" t="str">
        <f t="shared" si="4"/>
        <v>Yes</v>
      </c>
      <c r="M68" s="66">
        <f t="shared" si="5"/>
        <v>15992.4703047238</v>
      </c>
      <c r="N68" s="66">
        <f t="shared" si="6"/>
        <v>15555.5812946688</v>
      </c>
      <c r="O68" s="66">
        <f t="shared" si="7"/>
        <v>15212.730915141499</v>
      </c>
      <c r="P68" s="67">
        <f t="shared" si="8"/>
        <v>-436.88901005499974</v>
      </c>
      <c r="Q68" s="68">
        <f t="shared" si="9"/>
        <v>0.97268158066074673</v>
      </c>
      <c r="R68" s="20" t="str">
        <f t="shared" si="10"/>
        <v/>
      </c>
      <c r="S68" s="67">
        <f t="shared" si="11"/>
        <v>-779.73938958230065</v>
      </c>
      <c r="T68" s="68">
        <f t="shared" si="12"/>
        <v>0.9512433429779773</v>
      </c>
      <c r="U68" s="20" t="str">
        <f t="shared" si="13"/>
        <v/>
      </c>
      <c r="V68" s="20" t="str">
        <f t="shared" si="14"/>
        <v/>
      </c>
    </row>
    <row r="69" spans="1:22" x14ac:dyDescent="0.25">
      <c r="A69" s="46">
        <v>1923</v>
      </c>
      <c r="B69" s="60">
        <f t="shared" si="0"/>
        <v>4107230</v>
      </c>
      <c r="C69" s="46" t="s">
        <v>138</v>
      </c>
      <c r="D69" s="46">
        <v>55</v>
      </c>
      <c r="E69" s="46" t="s">
        <v>2323</v>
      </c>
      <c r="F69" s="46">
        <v>405</v>
      </c>
      <c r="G69" s="46">
        <v>24</v>
      </c>
      <c r="H69" s="61">
        <f t="shared" si="1"/>
        <v>5.9259259259259262E-2</v>
      </c>
      <c r="I69" s="62">
        <f t="shared" si="2"/>
        <v>12</v>
      </c>
      <c r="J69" s="62">
        <f t="shared" si="3"/>
        <v>3</v>
      </c>
      <c r="K69" s="20"/>
      <c r="L69" s="20" t="str">
        <f t="shared" si="4"/>
        <v>Yes</v>
      </c>
      <c r="M69" s="66">
        <f t="shared" si="5"/>
        <v>13578.6628398435</v>
      </c>
      <c r="N69" s="66">
        <f t="shared" si="6"/>
        <v>15625.8912006544</v>
      </c>
      <c r="O69" s="66">
        <f t="shared" si="7"/>
        <v>15600.8100195068</v>
      </c>
      <c r="P69" s="67">
        <f t="shared" si="8"/>
        <v>2047.2283608108992</v>
      </c>
      <c r="Q69" s="68">
        <f t="shared" si="9"/>
        <v>1.1507680384259762</v>
      </c>
      <c r="R69" s="20" t="str">
        <f t="shared" si="10"/>
        <v/>
      </c>
      <c r="S69" s="67">
        <f t="shared" si="11"/>
        <v>2022.1471796632995</v>
      </c>
      <c r="T69" s="68">
        <f t="shared" si="12"/>
        <v>1.1489209359945052</v>
      </c>
      <c r="U69" s="20" t="str">
        <f t="shared" si="13"/>
        <v/>
      </c>
      <c r="V69" s="20" t="str">
        <f t="shared" si="14"/>
        <v/>
      </c>
    </row>
    <row r="70" spans="1:22" x14ac:dyDescent="0.25">
      <c r="A70" s="46">
        <v>1923</v>
      </c>
      <c r="B70" s="60">
        <f t="shared" si="0"/>
        <v>4107230</v>
      </c>
      <c r="C70" s="46" t="s">
        <v>138</v>
      </c>
      <c r="D70" s="46">
        <v>62</v>
      </c>
      <c r="E70" s="46" t="s">
        <v>2324</v>
      </c>
      <c r="F70" s="90">
        <v>1222</v>
      </c>
      <c r="G70" s="46">
        <v>63</v>
      </c>
      <c r="H70" s="61">
        <f t="shared" si="1"/>
        <v>5.1554828150572829E-2</v>
      </c>
      <c r="I70" s="62">
        <f t="shared" si="2"/>
        <v>12</v>
      </c>
      <c r="J70" s="62">
        <f t="shared" si="3"/>
        <v>3</v>
      </c>
      <c r="K70" s="20"/>
      <c r="L70" s="20" t="str">
        <f t="shared" si="4"/>
        <v>Yes</v>
      </c>
      <c r="M70" s="66">
        <f t="shared" si="5"/>
        <v>15604.6767003556</v>
      </c>
      <c r="N70" s="66">
        <f t="shared" si="6"/>
        <v>15360.637105308901</v>
      </c>
      <c r="O70" s="66">
        <f t="shared" si="7"/>
        <v>14773.6680555246</v>
      </c>
      <c r="P70" s="67">
        <f t="shared" si="8"/>
        <v>-244.03959504669911</v>
      </c>
      <c r="Q70" s="68">
        <f t="shared" si="9"/>
        <v>0.98436112456971714</v>
      </c>
      <c r="R70" s="20" t="str">
        <f t="shared" si="10"/>
        <v/>
      </c>
      <c r="S70" s="67">
        <f t="shared" si="11"/>
        <v>-831.0086448309994</v>
      </c>
      <c r="T70" s="68">
        <f t="shared" si="12"/>
        <v>0.94674617995693156</v>
      </c>
      <c r="U70" s="20" t="str">
        <f t="shared" si="13"/>
        <v/>
      </c>
      <c r="V70" s="20" t="str">
        <f t="shared" si="14"/>
        <v/>
      </c>
    </row>
    <row r="71" spans="1:22" x14ac:dyDescent="0.25">
      <c r="A71" s="46">
        <v>1923</v>
      </c>
      <c r="B71" s="60">
        <f t="shared" si="0"/>
        <v>4107230</v>
      </c>
      <c r="C71" s="46" t="s">
        <v>138</v>
      </c>
      <c r="D71" s="46">
        <v>53</v>
      </c>
      <c r="E71" s="46" t="s">
        <v>2325</v>
      </c>
      <c r="F71" s="46">
        <v>427</v>
      </c>
      <c r="G71" s="46">
        <v>22</v>
      </c>
      <c r="H71" s="61">
        <f t="shared" si="1"/>
        <v>5.1522248243559721E-2</v>
      </c>
      <c r="I71" s="62">
        <f t="shared" si="2"/>
        <v>12</v>
      </c>
      <c r="J71" s="62">
        <f t="shared" si="3"/>
        <v>3</v>
      </c>
      <c r="K71" s="20"/>
      <c r="L71" s="20" t="str">
        <f t="shared" si="4"/>
        <v>Yes</v>
      </c>
      <c r="M71" s="66">
        <f t="shared" si="5"/>
        <v>13495.758365424501</v>
      </c>
      <c r="N71" s="66">
        <f t="shared" si="6"/>
        <v>15226.97341207</v>
      </c>
      <c r="O71" s="66">
        <f t="shared" si="7"/>
        <v>15627.671113283101</v>
      </c>
      <c r="P71" s="67">
        <f t="shared" si="8"/>
        <v>1731.2150466454987</v>
      </c>
      <c r="Q71" s="68">
        <f t="shared" si="9"/>
        <v>1.1282784560725976</v>
      </c>
      <c r="R71" s="20" t="str">
        <f t="shared" si="10"/>
        <v/>
      </c>
      <c r="S71" s="67">
        <f t="shared" si="11"/>
        <v>2131.9127478585997</v>
      </c>
      <c r="T71" s="68">
        <f t="shared" si="12"/>
        <v>1.1579690959287223</v>
      </c>
      <c r="U71" s="20" t="str">
        <f t="shared" si="13"/>
        <v/>
      </c>
      <c r="V71" s="20" t="str">
        <f t="shared" si="14"/>
        <v/>
      </c>
    </row>
    <row r="72" spans="1:22" x14ac:dyDescent="0.25">
      <c r="A72" s="46">
        <v>1923</v>
      </c>
      <c r="B72" s="60">
        <f t="shared" ref="B72:B135" si="15">IF(ISNA(VLOOKUP($A72,POVRT,7,FALSE)),0,VLOOKUP($A72,POVRT,7,FALSE))</f>
        <v>4107230</v>
      </c>
      <c r="C72" s="46" t="s">
        <v>138</v>
      </c>
      <c r="D72" s="46">
        <v>60</v>
      </c>
      <c r="E72" s="46" t="s">
        <v>2326</v>
      </c>
      <c r="F72" s="46">
        <v>845</v>
      </c>
      <c r="G72" s="46">
        <v>42</v>
      </c>
      <c r="H72" s="61">
        <f t="shared" ref="H72:H135" si="16">G72/F72</f>
        <v>4.9704142011834318E-2</v>
      </c>
      <c r="I72" s="62">
        <f t="shared" ref="I72:I135" si="17">IF(ISNA(VLOOKUP($A72,Quar,3,FALSE)),0,VLOOKUP($A72,Quar,3,FALSE))</f>
        <v>12</v>
      </c>
      <c r="J72" s="62">
        <f t="shared" ref="J72:J135" si="18">IF(ISNA(VLOOKUP($A72,Quar,6,FALSE)),0,VLOOKUP($A72,Quar,6,FALSE))</f>
        <v>3</v>
      </c>
      <c r="K72" s="20"/>
      <c r="L72" s="20" t="str">
        <f t="shared" ref="L72:L135" si="19">IF(ISNA(VLOOKUP($A72,LEA1K,9,FALSE)),"",VLOOKUP($A72,LEA1K,9,FALSE))</f>
        <v>Yes</v>
      </c>
      <c r="M72" s="66">
        <f t="shared" ref="M72:M135" si="20">IF(ISNA(VLOOKUP($D72,PERPUP18_19,34,FALSE)),0,VLOOKUP($D72,PERPUP18_19,34,FALSE))</f>
        <v>12001.0847736368</v>
      </c>
      <c r="N72" s="66">
        <f t="shared" ref="N72:N135" si="21">IF(ISNA(VLOOKUP($D72,PERPUP19_20,34,FALSE)),0,VLOOKUP($D72,PERPUP19_20,34,FALSE))</f>
        <v>13204.050310668499</v>
      </c>
      <c r="O72" s="66">
        <f t="shared" ref="O72:O135" si="22">IF(ISNA(VLOOKUP($D72,PERPUP20_21,34,FALSE)),0,VLOOKUP($D72,PERPUP20_21,34,FALSE))</f>
        <v>12919.943406796599</v>
      </c>
      <c r="P72" s="67">
        <f t="shared" si="8"/>
        <v>1202.9655370316996</v>
      </c>
      <c r="Q72" s="68">
        <f t="shared" si="9"/>
        <v>1.1002380667849541</v>
      </c>
      <c r="R72" s="20" t="str">
        <f t="shared" si="10"/>
        <v/>
      </c>
      <c r="S72" s="67">
        <f t="shared" si="11"/>
        <v>918.85863315979987</v>
      </c>
      <c r="T72" s="68">
        <f t="shared" si="12"/>
        <v>1.0765646314888375</v>
      </c>
      <c r="U72" s="20" t="str">
        <f t="shared" si="13"/>
        <v/>
      </c>
      <c r="V72" s="20" t="str">
        <f t="shared" si="14"/>
        <v/>
      </c>
    </row>
    <row r="73" spans="1:22" x14ac:dyDescent="0.25">
      <c r="A73" s="46">
        <v>1923</v>
      </c>
      <c r="B73" s="60">
        <f t="shared" si="15"/>
        <v>4107230</v>
      </c>
      <c r="C73" s="46" t="s">
        <v>138</v>
      </c>
      <c r="D73" s="46">
        <v>58</v>
      </c>
      <c r="E73" s="46" t="s">
        <v>2327</v>
      </c>
      <c r="F73" s="46">
        <v>464</v>
      </c>
      <c r="G73" s="46">
        <v>11</v>
      </c>
      <c r="H73" s="61">
        <f t="shared" si="16"/>
        <v>2.3706896551724137E-2</v>
      </c>
      <c r="I73" s="62">
        <f t="shared" si="17"/>
        <v>12</v>
      </c>
      <c r="J73" s="62">
        <f t="shared" si="18"/>
        <v>3</v>
      </c>
      <c r="K73" s="20"/>
      <c r="L73" s="20" t="str">
        <f t="shared" si="19"/>
        <v>Yes</v>
      </c>
      <c r="M73" s="66">
        <f t="shared" si="20"/>
        <v>12424.3700629738</v>
      </c>
      <c r="N73" s="66">
        <f t="shared" si="21"/>
        <v>14163.3787357784</v>
      </c>
      <c r="O73" s="66">
        <f t="shared" si="22"/>
        <v>14111.568969751201</v>
      </c>
      <c r="P73" s="67">
        <f t="shared" ref="P73:P136" si="23">N73-M73</f>
        <v>1739.0086728046008</v>
      </c>
      <c r="Q73" s="68">
        <f t="shared" ref="Q73:Q136" si="24">IF(M73&gt;0,(N73/M73),"")</f>
        <v>1.1399675528006903</v>
      </c>
      <c r="R73" s="20" t="str">
        <f t="shared" ref="R73:R136" si="25">IF((AND(L73="Yes",K73="Yes",Q73&lt;100%)),"Fail","")</f>
        <v/>
      </c>
      <c r="S73" s="67">
        <f t="shared" ref="S73:S136" si="26">O73-M73</f>
        <v>1687.1989067774011</v>
      </c>
      <c r="T73" s="68">
        <f t="shared" ref="T73:T136" si="27">IF($M73&gt;0,(O73/$M73),"")</f>
        <v>1.1357975413019505</v>
      </c>
      <c r="U73" s="20" t="str">
        <f t="shared" ref="U73:U136" si="28">IF((AND($L73="Yes",$K73="Yes",T73&lt;100%)),"Fail","")</f>
        <v/>
      </c>
      <c r="V73" s="20" t="str">
        <f t="shared" ref="V73:V136" si="29">IF((AND($R73="Fail",$U73="Fail")),"Review","")</f>
        <v/>
      </c>
    </row>
    <row r="74" spans="1:22" ht="30" x14ac:dyDescent="0.25">
      <c r="A74" s="46">
        <v>1923</v>
      </c>
      <c r="B74" s="60">
        <f t="shared" si="15"/>
        <v>4107230</v>
      </c>
      <c r="C74" s="46" t="s">
        <v>138</v>
      </c>
      <c r="D74" s="46">
        <v>5677</v>
      </c>
      <c r="E74" s="46" t="s">
        <v>4636</v>
      </c>
      <c r="F74" s="46">
        <v>177</v>
      </c>
      <c r="G74" s="46">
        <v>0</v>
      </c>
      <c r="H74" s="61">
        <f t="shared" si="16"/>
        <v>0</v>
      </c>
      <c r="I74" s="62">
        <f t="shared" si="17"/>
        <v>12</v>
      </c>
      <c r="J74" s="62">
        <f t="shared" si="18"/>
        <v>3</v>
      </c>
      <c r="K74" s="20"/>
      <c r="L74" s="20" t="str">
        <f t="shared" si="19"/>
        <v>Yes</v>
      </c>
      <c r="M74" s="66">
        <f t="shared" si="20"/>
        <v>0</v>
      </c>
      <c r="N74" s="66">
        <f t="shared" si="21"/>
        <v>0</v>
      </c>
      <c r="O74" s="66">
        <f t="shared" si="22"/>
        <v>0</v>
      </c>
      <c r="P74" s="67">
        <f t="shared" si="23"/>
        <v>0</v>
      </c>
      <c r="Q74" s="68" t="str">
        <f t="shared" si="24"/>
        <v/>
      </c>
      <c r="R74" s="20" t="str">
        <f t="shared" si="25"/>
        <v/>
      </c>
      <c r="S74" s="67">
        <f t="shared" si="26"/>
        <v>0</v>
      </c>
      <c r="T74" s="68" t="str">
        <f t="shared" si="27"/>
        <v/>
      </c>
      <c r="U74" s="20" t="str">
        <f t="shared" si="28"/>
        <v/>
      </c>
      <c r="V74" s="20" t="str">
        <f t="shared" si="29"/>
        <v/>
      </c>
    </row>
    <row r="75" spans="1:22" ht="30" x14ac:dyDescent="0.25">
      <c r="A75" s="46">
        <v>1924</v>
      </c>
      <c r="B75" s="60">
        <f t="shared" si="15"/>
        <v>4108830</v>
      </c>
      <c r="C75" s="46" t="s">
        <v>166</v>
      </c>
      <c r="D75" s="46">
        <v>72</v>
      </c>
      <c r="E75" s="46" t="s">
        <v>2411</v>
      </c>
      <c r="F75" s="46">
        <v>421</v>
      </c>
      <c r="G75" s="46">
        <v>387</v>
      </c>
      <c r="H75" s="61">
        <f t="shared" si="16"/>
        <v>0.91923990498812347</v>
      </c>
      <c r="I75" s="62">
        <f t="shared" si="17"/>
        <v>31</v>
      </c>
      <c r="J75" s="62">
        <f t="shared" si="18"/>
        <v>8</v>
      </c>
      <c r="K75" s="20" t="s">
        <v>1781</v>
      </c>
      <c r="L75" s="20" t="str">
        <f t="shared" si="19"/>
        <v>Yes</v>
      </c>
      <c r="M75" s="66">
        <f t="shared" si="20"/>
        <v>17706.986515378601</v>
      </c>
      <c r="N75" s="66">
        <f t="shared" si="21"/>
        <v>19455.065330264199</v>
      </c>
      <c r="O75" s="66">
        <f t="shared" si="22"/>
        <v>23138.691480898098</v>
      </c>
      <c r="P75" s="67">
        <f t="shared" si="23"/>
        <v>1748.0788148855972</v>
      </c>
      <c r="Q75" s="68">
        <f t="shared" si="24"/>
        <v>1.0987225473610307</v>
      </c>
      <c r="R75" s="20" t="str">
        <f t="shared" si="25"/>
        <v/>
      </c>
      <c r="S75" s="67">
        <f t="shared" si="26"/>
        <v>5431.7049655194969</v>
      </c>
      <c r="T75" s="68">
        <f t="shared" si="27"/>
        <v>1.3067549049524625</v>
      </c>
      <c r="U75" s="20" t="str">
        <f t="shared" si="28"/>
        <v/>
      </c>
      <c r="V75" s="20" t="str">
        <f t="shared" si="29"/>
        <v/>
      </c>
    </row>
    <row r="76" spans="1:22" ht="30" x14ac:dyDescent="0.25">
      <c r="A76" s="46">
        <v>1924</v>
      </c>
      <c r="B76" s="60">
        <f t="shared" si="15"/>
        <v>4108830</v>
      </c>
      <c r="C76" s="46" t="s">
        <v>166</v>
      </c>
      <c r="D76" s="46">
        <v>3342</v>
      </c>
      <c r="E76" s="46" t="s">
        <v>2184</v>
      </c>
      <c r="F76" s="46">
        <v>338</v>
      </c>
      <c r="G76" s="46">
        <v>210</v>
      </c>
      <c r="H76" s="61">
        <f t="shared" si="16"/>
        <v>0.62130177514792895</v>
      </c>
      <c r="I76" s="62">
        <f t="shared" si="17"/>
        <v>31</v>
      </c>
      <c r="J76" s="62">
        <f t="shared" si="18"/>
        <v>8</v>
      </c>
      <c r="K76" s="20" t="s">
        <v>1781</v>
      </c>
      <c r="L76" s="20" t="str">
        <f t="shared" si="19"/>
        <v>Yes</v>
      </c>
      <c r="M76" s="66">
        <f t="shared" si="20"/>
        <v>17288.345020185901</v>
      </c>
      <c r="N76" s="66">
        <f t="shared" si="21"/>
        <v>18645.049035071501</v>
      </c>
      <c r="O76" s="66">
        <f t="shared" si="22"/>
        <v>20991.5948028651</v>
      </c>
      <c r="P76" s="67">
        <f t="shared" si="23"/>
        <v>1356.7040148855995</v>
      </c>
      <c r="Q76" s="68">
        <f t="shared" si="24"/>
        <v>1.0784750659072058</v>
      </c>
      <c r="R76" s="20" t="str">
        <f t="shared" si="25"/>
        <v/>
      </c>
      <c r="S76" s="67">
        <f t="shared" si="26"/>
        <v>3703.2497826791987</v>
      </c>
      <c r="T76" s="68">
        <f t="shared" si="27"/>
        <v>1.2142049906081396</v>
      </c>
      <c r="U76" s="20" t="str">
        <f t="shared" si="28"/>
        <v/>
      </c>
      <c r="V76" s="20" t="str">
        <f t="shared" si="29"/>
        <v/>
      </c>
    </row>
    <row r="77" spans="1:22" ht="30" x14ac:dyDescent="0.25">
      <c r="A77" s="46">
        <v>1924</v>
      </c>
      <c r="B77" s="60">
        <f t="shared" si="15"/>
        <v>4108830</v>
      </c>
      <c r="C77" s="46" t="s">
        <v>166</v>
      </c>
      <c r="D77" s="46">
        <v>4764</v>
      </c>
      <c r="E77" s="46" t="s">
        <v>2412</v>
      </c>
      <c r="F77" s="46">
        <v>310</v>
      </c>
      <c r="G77" s="46">
        <v>189</v>
      </c>
      <c r="H77" s="61">
        <f t="shared" si="16"/>
        <v>0.60967741935483866</v>
      </c>
      <c r="I77" s="62">
        <f t="shared" si="17"/>
        <v>31</v>
      </c>
      <c r="J77" s="62">
        <f t="shared" si="18"/>
        <v>8</v>
      </c>
      <c r="K77" s="20" t="s">
        <v>1781</v>
      </c>
      <c r="L77" s="20" t="str">
        <f t="shared" si="19"/>
        <v>Yes</v>
      </c>
      <c r="M77" s="66">
        <f t="shared" si="20"/>
        <v>16824.163342296899</v>
      </c>
      <c r="N77" s="66">
        <f t="shared" si="21"/>
        <v>18450.167409667902</v>
      </c>
      <c r="O77" s="66">
        <f t="shared" si="22"/>
        <v>22026.310571776299</v>
      </c>
      <c r="P77" s="67">
        <f t="shared" si="23"/>
        <v>1626.0040673710027</v>
      </c>
      <c r="Q77" s="68">
        <f t="shared" si="24"/>
        <v>1.0966469496455218</v>
      </c>
      <c r="R77" s="20" t="str">
        <f t="shared" si="25"/>
        <v/>
      </c>
      <c r="S77" s="67">
        <f t="shared" si="26"/>
        <v>5202.1472294794003</v>
      </c>
      <c r="T77" s="68">
        <f t="shared" si="27"/>
        <v>1.3092068903302256</v>
      </c>
      <c r="U77" s="20" t="str">
        <f t="shared" si="28"/>
        <v/>
      </c>
      <c r="V77" s="20" t="str">
        <f t="shared" si="29"/>
        <v/>
      </c>
    </row>
    <row r="78" spans="1:22" ht="30" x14ac:dyDescent="0.25">
      <c r="A78" s="46">
        <v>1924</v>
      </c>
      <c r="B78" s="60">
        <f t="shared" si="15"/>
        <v>4108830</v>
      </c>
      <c r="C78" s="46" t="s">
        <v>166</v>
      </c>
      <c r="D78" s="46">
        <v>4765</v>
      </c>
      <c r="E78" s="46" t="s">
        <v>2413</v>
      </c>
      <c r="F78" s="46">
        <v>272</v>
      </c>
      <c r="G78" s="46">
        <v>160</v>
      </c>
      <c r="H78" s="61">
        <f t="shared" si="16"/>
        <v>0.58823529411764708</v>
      </c>
      <c r="I78" s="62">
        <f t="shared" si="17"/>
        <v>31</v>
      </c>
      <c r="J78" s="62">
        <f t="shared" si="18"/>
        <v>8</v>
      </c>
      <c r="K78" s="20" t="s">
        <v>1781</v>
      </c>
      <c r="L78" s="20" t="str">
        <f t="shared" si="19"/>
        <v>Yes</v>
      </c>
      <c r="M78" s="66">
        <f t="shared" si="20"/>
        <v>9583.2122577447208</v>
      </c>
      <c r="N78" s="66">
        <f t="shared" si="21"/>
        <v>10020.9642866615</v>
      </c>
      <c r="O78" s="66">
        <f t="shared" si="22"/>
        <v>9758.6538283970294</v>
      </c>
      <c r="P78" s="67">
        <f t="shared" si="23"/>
        <v>437.75202891677873</v>
      </c>
      <c r="Q78" s="68">
        <f t="shared" si="24"/>
        <v>1.0456790496905677</v>
      </c>
      <c r="R78" s="20" t="str">
        <f t="shared" si="25"/>
        <v/>
      </c>
      <c r="S78" s="67">
        <f t="shared" si="26"/>
        <v>175.44157065230866</v>
      </c>
      <c r="T78" s="68">
        <f t="shared" si="27"/>
        <v>1.0183071777952664</v>
      </c>
      <c r="U78" s="20" t="str">
        <f t="shared" si="28"/>
        <v/>
      </c>
      <c r="V78" s="20" t="str">
        <f t="shared" si="29"/>
        <v/>
      </c>
    </row>
    <row r="79" spans="1:22" ht="30" x14ac:dyDescent="0.25">
      <c r="A79" s="46">
        <v>1924</v>
      </c>
      <c r="B79" s="60">
        <f t="shared" si="15"/>
        <v>4108830</v>
      </c>
      <c r="C79" s="46" t="s">
        <v>166</v>
      </c>
      <c r="D79" s="46">
        <v>4004</v>
      </c>
      <c r="E79" s="46" t="s">
        <v>2429</v>
      </c>
      <c r="F79" s="46">
        <v>178</v>
      </c>
      <c r="G79" s="46">
        <v>100</v>
      </c>
      <c r="H79" s="61">
        <f t="shared" si="16"/>
        <v>0.5617977528089888</v>
      </c>
      <c r="I79" s="62">
        <f t="shared" si="17"/>
        <v>31</v>
      </c>
      <c r="J79" s="62">
        <f t="shared" si="18"/>
        <v>8</v>
      </c>
      <c r="K79" s="20" t="s">
        <v>1781</v>
      </c>
      <c r="L79" s="20" t="str">
        <f t="shared" si="19"/>
        <v>Yes</v>
      </c>
      <c r="M79" s="66">
        <f t="shared" si="20"/>
        <v>24303.218842390001</v>
      </c>
      <c r="N79" s="66">
        <f t="shared" si="21"/>
        <v>28224.122541400899</v>
      </c>
      <c r="O79" s="66">
        <f t="shared" si="22"/>
        <v>34636.6238387099</v>
      </c>
      <c r="P79" s="67">
        <f t="shared" si="23"/>
        <v>3920.903699010898</v>
      </c>
      <c r="Q79" s="68">
        <f t="shared" si="24"/>
        <v>1.1613326911319255</v>
      </c>
      <c r="R79" s="20" t="str">
        <f t="shared" si="25"/>
        <v/>
      </c>
      <c r="S79" s="67">
        <f t="shared" si="26"/>
        <v>10333.4049963199</v>
      </c>
      <c r="T79" s="68">
        <f t="shared" si="27"/>
        <v>1.4251866826091462</v>
      </c>
      <c r="U79" s="20" t="str">
        <f t="shared" si="28"/>
        <v/>
      </c>
      <c r="V79" s="20" t="str">
        <f t="shared" si="29"/>
        <v/>
      </c>
    </row>
    <row r="80" spans="1:22" ht="30" x14ac:dyDescent="0.25">
      <c r="A80" s="46">
        <v>1924</v>
      </c>
      <c r="B80" s="60">
        <f t="shared" si="15"/>
        <v>4108830</v>
      </c>
      <c r="C80" s="46" t="s">
        <v>166</v>
      </c>
      <c r="D80" s="46">
        <v>84</v>
      </c>
      <c r="E80" s="46" t="s">
        <v>2425</v>
      </c>
      <c r="F80" s="46">
        <v>854</v>
      </c>
      <c r="G80" s="46">
        <v>418</v>
      </c>
      <c r="H80" s="61">
        <f t="shared" si="16"/>
        <v>0.48946135831381732</v>
      </c>
      <c r="I80" s="62">
        <f t="shared" si="17"/>
        <v>31</v>
      </c>
      <c r="J80" s="62">
        <f t="shared" si="18"/>
        <v>8</v>
      </c>
      <c r="K80" s="20" t="s">
        <v>1781</v>
      </c>
      <c r="L80" s="20" t="str">
        <f t="shared" si="19"/>
        <v>Yes</v>
      </c>
      <c r="M80" s="66">
        <f t="shared" si="20"/>
        <v>15814.5463195786</v>
      </c>
      <c r="N80" s="66">
        <f t="shared" si="21"/>
        <v>16489.627371051702</v>
      </c>
      <c r="O80" s="66">
        <f t="shared" si="22"/>
        <v>19972.318640065299</v>
      </c>
      <c r="P80" s="67">
        <f t="shared" si="23"/>
        <v>675.08105147310198</v>
      </c>
      <c r="Q80" s="68">
        <f t="shared" si="24"/>
        <v>1.0426873485859878</v>
      </c>
      <c r="R80" s="20" t="str">
        <f t="shared" si="25"/>
        <v/>
      </c>
      <c r="S80" s="67">
        <f t="shared" si="26"/>
        <v>4157.7723204866998</v>
      </c>
      <c r="T80" s="68">
        <f t="shared" si="27"/>
        <v>1.262908099699283</v>
      </c>
      <c r="U80" s="20" t="str">
        <f t="shared" si="28"/>
        <v/>
      </c>
      <c r="V80" s="20" t="str">
        <f t="shared" si="29"/>
        <v/>
      </c>
    </row>
    <row r="81" spans="1:22" ht="30" x14ac:dyDescent="0.25">
      <c r="A81" s="46">
        <v>1924</v>
      </c>
      <c r="B81" s="60">
        <f t="shared" si="15"/>
        <v>4108830</v>
      </c>
      <c r="C81" s="46" t="s">
        <v>166</v>
      </c>
      <c r="D81" s="46">
        <v>76</v>
      </c>
      <c r="E81" s="46" t="s">
        <v>2166</v>
      </c>
      <c r="F81" s="46">
        <v>375</v>
      </c>
      <c r="G81" s="46">
        <v>180</v>
      </c>
      <c r="H81" s="61">
        <f t="shared" si="16"/>
        <v>0.48</v>
      </c>
      <c r="I81" s="62">
        <f t="shared" si="17"/>
        <v>31</v>
      </c>
      <c r="J81" s="62">
        <f t="shared" si="18"/>
        <v>8</v>
      </c>
      <c r="K81" s="20" t="s">
        <v>1781</v>
      </c>
      <c r="L81" s="20" t="str">
        <f t="shared" si="19"/>
        <v>Yes</v>
      </c>
      <c r="M81" s="66">
        <f t="shared" si="20"/>
        <v>16217.082962657199</v>
      </c>
      <c r="N81" s="66">
        <f t="shared" si="21"/>
        <v>17562.298800835801</v>
      </c>
      <c r="O81" s="66">
        <f t="shared" si="22"/>
        <v>20343.447886756101</v>
      </c>
      <c r="P81" s="67">
        <f t="shared" si="23"/>
        <v>1345.2158381786012</v>
      </c>
      <c r="Q81" s="68">
        <f t="shared" si="24"/>
        <v>1.0829505430339232</v>
      </c>
      <c r="R81" s="20" t="str">
        <f t="shared" si="25"/>
        <v/>
      </c>
      <c r="S81" s="67">
        <f t="shared" si="26"/>
        <v>4126.3649240989016</v>
      </c>
      <c r="T81" s="68">
        <f t="shared" si="27"/>
        <v>1.254445570365559</v>
      </c>
      <c r="U81" s="20" t="str">
        <f t="shared" si="28"/>
        <v/>
      </c>
      <c r="V81" s="20" t="str">
        <f t="shared" si="29"/>
        <v/>
      </c>
    </row>
    <row r="82" spans="1:22" ht="30" x14ac:dyDescent="0.25">
      <c r="A82" s="46">
        <v>1924</v>
      </c>
      <c r="B82" s="60">
        <f t="shared" si="15"/>
        <v>4108830</v>
      </c>
      <c r="C82" s="46" t="s">
        <v>166</v>
      </c>
      <c r="D82" s="46">
        <v>65</v>
      </c>
      <c r="E82" s="46" t="s">
        <v>2414</v>
      </c>
      <c r="F82" s="46">
        <v>408</v>
      </c>
      <c r="G82" s="46">
        <v>188</v>
      </c>
      <c r="H82" s="61">
        <f t="shared" si="16"/>
        <v>0.46078431372549017</v>
      </c>
      <c r="I82" s="62">
        <f t="shared" si="17"/>
        <v>31</v>
      </c>
      <c r="J82" s="62">
        <f t="shared" si="18"/>
        <v>8</v>
      </c>
      <c r="K82" s="20" t="s">
        <v>1781</v>
      </c>
      <c r="L82" s="20" t="str">
        <f t="shared" si="19"/>
        <v>Yes</v>
      </c>
      <c r="M82" s="66">
        <f t="shared" si="20"/>
        <v>16614.2216882504</v>
      </c>
      <c r="N82" s="66">
        <f t="shared" si="21"/>
        <v>18659.992045925701</v>
      </c>
      <c r="O82" s="66">
        <f t="shared" si="22"/>
        <v>21986.509222253299</v>
      </c>
      <c r="P82" s="67">
        <f t="shared" si="23"/>
        <v>2045.7703576753011</v>
      </c>
      <c r="Q82" s="68">
        <f t="shared" si="24"/>
        <v>1.1231336860710166</v>
      </c>
      <c r="R82" s="20" t="str">
        <f t="shared" si="25"/>
        <v/>
      </c>
      <c r="S82" s="67">
        <f t="shared" si="26"/>
        <v>5372.2875340028986</v>
      </c>
      <c r="T82" s="68">
        <f t="shared" si="27"/>
        <v>1.3233547520196018</v>
      </c>
      <c r="U82" s="20" t="str">
        <f t="shared" si="28"/>
        <v/>
      </c>
      <c r="V82" s="20" t="str">
        <f t="shared" si="29"/>
        <v/>
      </c>
    </row>
    <row r="83" spans="1:22" ht="30" x14ac:dyDescent="0.25">
      <c r="A83" s="46">
        <v>1924</v>
      </c>
      <c r="B83" s="60">
        <f t="shared" si="15"/>
        <v>4108830</v>
      </c>
      <c r="C83" s="46" t="s">
        <v>166</v>
      </c>
      <c r="D83" s="46">
        <v>4762</v>
      </c>
      <c r="E83" s="46" t="s">
        <v>2416</v>
      </c>
      <c r="F83" s="46">
        <v>446</v>
      </c>
      <c r="G83" s="46">
        <v>196</v>
      </c>
      <c r="H83" s="61">
        <f t="shared" si="16"/>
        <v>0.43946188340807174</v>
      </c>
      <c r="I83" s="62">
        <f t="shared" si="17"/>
        <v>31</v>
      </c>
      <c r="J83" s="62">
        <f t="shared" si="18"/>
        <v>8</v>
      </c>
      <c r="K83" s="20"/>
      <c r="L83" s="20" t="str">
        <f t="shared" si="19"/>
        <v>Yes</v>
      </c>
      <c r="M83" s="66">
        <f t="shared" si="20"/>
        <v>17916.4374948677</v>
      </c>
      <c r="N83" s="66">
        <f t="shared" si="21"/>
        <v>18598.492775721199</v>
      </c>
      <c r="O83" s="66">
        <f t="shared" si="22"/>
        <v>24501.2404982154</v>
      </c>
      <c r="P83" s="67">
        <f t="shared" si="23"/>
        <v>682.05528085349943</v>
      </c>
      <c r="Q83" s="68">
        <f t="shared" si="24"/>
        <v>1.0380686886580481</v>
      </c>
      <c r="R83" s="20" t="str">
        <f t="shared" si="25"/>
        <v/>
      </c>
      <c r="S83" s="67">
        <f t="shared" si="26"/>
        <v>6584.8030033477007</v>
      </c>
      <c r="T83" s="68">
        <f t="shared" si="27"/>
        <v>1.3675285896112979</v>
      </c>
      <c r="U83" s="20" t="str">
        <f t="shared" si="28"/>
        <v/>
      </c>
      <c r="V83" s="20" t="str">
        <f t="shared" si="29"/>
        <v/>
      </c>
    </row>
    <row r="84" spans="1:22" ht="30" x14ac:dyDescent="0.25">
      <c r="A84" s="46">
        <v>1924</v>
      </c>
      <c r="B84" s="60">
        <f t="shared" si="15"/>
        <v>4108830</v>
      </c>
      <c r="C84" s="46" t="s">
        <v>166</v>
      </c>
      <c r="D84" s="46">
        <v>4005</v>
      </c>
      <c r="E84" s="46" t="s">
        <v>2415</v>
      </c>
      <c r="F84" s="46">
        <v>467</v>
      </c>
      <c r="G84" s="46">
        <v>205</v>
      </c>
      <c r="H84" s="61">
        <f t="shared" si="16"/>
        <v>0.43897216274089934</v>
      </c>
      <c r="I84" s="62">
        <f t="shared" si="17"/>
        <v>31</v>
      </c>
      <c r="J84" s="62">
        <f t="shared" si="18"/>
        <v>8</v>
      </c>
      <c r="K84" s="20"/>
      <c r="L84" s="20" t="str">
        <f t="shared" si="19"/>
        <v>Yes</v>
      </c>
      <c r="M84" s="66">
        <f t="shared" si="20"/>
        <v>15205.101438493401</v>
      </c>
      <c r="N84" s="66">
        <f t="shared" si="21"/>
        <v>17081.986240685801</v>
      </c>
      <c r="O84" s="66">
        <f t="shared" si="22"/>
        <v>9758.6538283970403</v>
      </c>
      <c r="P84" s="67">
        <f t="shared" si="23"/>
        <v>1876.8848021924005</v>
      </c>
      <c r="Q84" s="68">
        <f t="shared" si="24"/>
        <v>1.1234378349782566</v>
      </c>
      <c r="R84" s="20" t="str">
        <f t="shared" si="25"/>
        <v/>
      </c>
      <c r="S84" s="67">
        <f t="shared" si="26"/>
        <v>-5446.4476100963602</v>
      </c>
      <c r="T84" s="68">
        <f t="shared" si="27"/>
        <v>0.64180129727329049</v>
      </c>
      <c r="U84" s="20" t="str">
        <f t="shared" si="28"/>
        <v/>
      </c>
      <c r="V84" s="20" t="str">
        <f t="shared" si="29"/>
        <v/>
      </c>
    </row>
    <row r="85" spans="1:22" ht="30" x14ac:dyDescent="0.25">
      <c r="A85" s="46">
        <v>1924</v>
      </c>
      <c r="B85" s="60">
        <f t="shared" si="15"/>
        <v>4108830</v>
      </c>
      <c r="C85" s="46" t="s">
        <v>166</v>
      </c>
      <c r="D85" s="46">
        <v>86</v>
      </c>
      <c r="E85" s="46" t="s">
        <v>2430</v>
      </c>
      <c r="F85" s="46">
        <v>855</v>
      </c>
      <c r="G85" s="46">
        <v>351</v>
      </c>
      <c r="H85" s="61">
        <f t="shared" si="16"/>
        <v>0.41052631578947368</v>
      </c>
      <c r="I85" s="62">
        <f t="shared" si="17"/>
        <v>31</v>
      </c>
      <c r="J85" s="62">
        <f t="shared" si="18"/>
        <v>8</v>
      </c>
      <c r="K85" s="20"/>
      <c r="L85" s="20" t="str">
        <f t="shared" si="19"/>
        <v>Yes</v>
      </c>
      <c r="M85" s="66">
        <f t="shared" si="20"/>
        <v>18011.8129073977</v>
      </c>
      <c r="N85" s="66">
        <f t="shared" si="21"/>
        <v>19399.348556506699</v>
      </c>
      <c r="O85" s="66">
        <f t="shared" si="22"/>
        <v>20036.019669539</v>
      </c>
      <c r="P85" s="67">
        <f t="shared" si="23"/>
        <v>1387.5356491089988</v>
      </c>
      <c r="Q85" s="68">
        <f t="shared" si="24"/>
        <v>1.0770347580358843</v>
      </c>
      <c r="R85" s="20" t="str">
        <f t="shared" si="25"/>
        <v/>
      </c>
      <c r="S85" s="67">
        <f t="shared" si="26"/>
        <v>2024.2067621413007</v>
      </c>
      <c r="T85" s="68">
        <f t="shared" si="27"/>
        <v>1.112382177882268</v>
      </c>
      <c r="U85" s="20" t="str">
        <f t="shared" si="28"/>
        <v/>
      </c>
      <c r="V85" s="20" t="str">
        <f t="shared" si="29"/>
        <v/>
      </c>
    </row>
    <row r="86" spans="1:22" ht="30" x14ac:dyDescent="0.25">
      <c r="A86" s="46">
        <v>1924</v>
      </c>
      <c r="B86" s="60">
        <f t="shared" si="15"/>
        <v>4108830</v>
      </c>
      <c r="C86" s="46" t="s">
        <v>166</v>
      </c>
      <c r="D86" s="46">
        <v>4369</v>
      </c>
      <c r="E86" s="46" t="s">
        <v>1002</v>
      </c>
      <c r="F86" s="46">
        <v>295</v>
      </c>
      <c r="G86" s="46">
        <v>121</v>
      </c>
      <c r="H86" s="61">
        <f t="shared" si="16"/>
        <v>0.4101694915254237</v>
      </c>
      <c r="I86" s="62">
        <f t="shared" si="17"/>
        <v>31</v>
      </c>
      <c r="J86" s="62">
        <f t="shared" si="18"/>
        <v>8</v>
      </c>
      <c r="K86" s="20"/>
      <c r="L86" s="20" t="str">
        <f t="shared" si="19"/>
        <v>Yes</v>
      </c>
      <c r="M86" s="66">
        <f t="shared" si="20"/>
        <v>17715.363803153101</v>
      </c>
      <c r="N86" s="66">
        <f t="shared" si="21"/>
        <v>18740.7325881121</v>
      </c>
      <c r="O86" s="66">
        <f t="shared" si="22"/>
        <v>18756.9142158984</v>
      </c>
      <c r="P86" s="67">
        <f t="shared" si="23"/>
        <v>1025.3687849589987</v>
      </c>
      <c r="Q86" s="68">
        <f t="shared" si="24"/>
        <v>1.0578801991510045</v>
      </c>
      <c r="R86" s="20" t="str">
        <f t="shared" si="25"/>
        <v/>
      </c>
      <c r="S86" s="67">
        <f t="shared" si="26"/>
        <v>1041.5504127452987</v>
      </c>
      <c r="T86" s="68">
        <f t="shared" si="27"/>
        <v>1.0587936225481249</v>
      </c>
      <c r="U86" s="20" t="str">
        <f t="shared" si="28"/>
        <v/>
      </c>
      <c r="V86" s="20" t="str">
        <f t="shared" si="29"/>
        <v/>
      </c>
    </row>
    <row r="87" spans="1:22" ht="30" x14ac:dyDescent="0.25">
      <c r="A87" s="46">
        <v>1924</v>
      </c>
      <c r="B87" s="60">
        <f t="shared" si="15"/>
        <v>4108830</v>
      </c>
      <c r="C87" s="46" t="s">
        <v>166</v>
      </c>
      <c r="D87" s="46">
        <v>3530</v>
      </c>
      <c r="E87" s="46" t="s">
        <v>2426</v>
      </c>
      <c r="F87" s="46">
        <v>959</v>
      </c>
      <c r="G87" s="46">
        <v>393</v>
      </c>
      <c r="H87" s="61">
        <f t="shared" si="16"/>
        <v>0.40980187695516163</v>
      </c>
      <c r="I87" s="62">
        <f t="shared" si="17"/>
        <v>31</v>
      </c>
      <c r="J87" s="62">
        <f t="shared" si="18"/>
        <v>8</v>
      </c>
      <c r="K87" s="20"/>
      <c r="L87" s="20" t="str">
        <f t="shared" si="19"/>
        <v>Yes</v>
      </c>
      <c r="M87" s="66">
        <f t="shared" si="20"/>
        <v>15698.064783056199</v>
      </c>
      <c r="N87" s="66">
        <f t="shared" si="21"/>
        <v>16396.943885013301</v>
      </c>
      <c r="O87" s="66">
        <f t="shared" si="22"/>
        <v>20237.253854457402</v>
      </c>
      <c r="P87" s="67">
        <f t="shared" si="23"/>
        <v>698.87910195710174</v>
      </c>
      <c r="Q87" s="68">
        <f t="shared" si="24"/>
        <v>1.0445200801255095</v>
      </c>
      <c r="R87" s="20" t="str">
        <f t="shared" si="25"/>
        <v/>
      </c>
      <c r="S87" s="67">
        <f t="shared" si="26"/>
        <v>4539.1890714012025</v>
      </c>
      <c r="T87" s="68">
        <f t="shared" si="27"/>
        <v>1.2891559650270143</v>
      </c>
      <c r="U87" s="20" t="str">
        <f t="shared" si="28"/>
        <v/>
      </c>
      <c r="V87" s="20" t="str">
        <f t="shared" si="29"/>
        <v/>
      </c>
    </row>
    <row r="88" spans="1:22" ht="30" x14ac:dyDescent="0.25">
      <c r="A88" s="46">
        <v>1924</v>
      </c>
      <c r="B88" s="60">
        <f t="shared" si="15"/>
        <v>4108830</v>
      </c>
      <c r="C88" s="46" t="s">
        <v>166</v>
      </c>
      <c r="D88" s="46">
        <v>87</v>
      </c>
      <c r="E88" s="46" t="s">
        <v>2431</v>
      </c>
      <c r="F88" s="90">
        <v>1148</v>
      </c>
      <c r="G88" s="46">
        <v>379</v>
      </c>
      <c r="H88" s="61">
        <f t="shared" si="16"/>
        <v>0.33013937282229966</v>
      </c>
      <c r="I88" s="62">
        <f t="shared" si="17"/>
        <v>31</v>
      </c>
      <c r="J88" s="62">
        <f t="shared" si="18"/>
        <v>8</v>
      </c>
      <c r="K88" s="20"/>
      <c r="L88" s="20" t="str">
        <f t="shared" si="19"/>
        <v>Yes</v>
      </c>
      <c r="M88" s="66">
        <f t="shared" si="20"/>
        <v>15729.5450570922</v>
      </c>
      <c r="N88" s="66">
        <f t="shared" si="21"/>
        <v>16554.291816700301</v>
      </c>
      <c r="O88" s="66">
        <f t="shared" si="22"/>
        <v>17435.0147556802</v>
      </c>
      <c r="P88" s="67">
        <f t="shared" si="23"/>
        <v>824.74675960810055</v>
      </c>
      <c r="Q88" s="68">
        <f t="shared" si="24"/>
        <v>1.0524329697149273</v>
      </c>
      <c r="R88" s="20" t="str">
        <f t="shared" si="25"/>
        <v/>
      </c>
      <c r="S88" s="67">
        <f t="shared" si="26"/>
        <v>1705.469698588</v>
      </c>
      <c r="T88" s="68">
        <f t="shared" si="27"/>
        <v>1.1084246042970602</v>
      </c>
      <c r="U88" s="20" t="str">
        <f t="shared" si="28"/>
        <v/>
      </c>
      <c r="V88" s="20" t="str">
        <f t="shared" si="29"/>
        <v/>
      </c>
    </row>
    <row r="89" spans="1:22" ht="30" x14ac:dyDescent="0.25">
      <c r="A89" s="46">
        <v>1924</v>
      </c>
      <c r="B89" s="60">
        <f t="shared" si="15"/>
        <v>4108830</v>
      </c>
      <c r="C89" s="46" t="s">
        <v>166</v>
      </c>
      <c r="D89" s="46">
        <v>4226</v>
      </c>
      <c r="E89" s="46" t="s">
        <v>996</v>
      </c>
      <c r="F89" s="46">
        <v>290</v>
      </c>
      <c r="G89" s="46">
        <v>93</v>
      </c>
      <c r="H89" s="61">
        <f t="shared" si="16"/>
        <v>0.32068965517241377</v>
      </c>
      <c r="I89" s="62">
        <f t="shared" si="17"/>
        <v>31</v>
      </c>
      <c r="J89" s="62">
        <f t="shared" si="18"/>
        <v>8</v>
      </c>
      <c r="K89" s="20"/>
      <c r="L89" s="20" t="str">
        <f t="shared" si="19"/>
        <v>Yes</v>
      </c>
      <c r="M89" s="66">
        <f t="shared" si="20"/>
        <v>9583.2122577447208</v>
      </c>
      <c r="N89" s="66">
        <f t="shared" si="21"/>
        <v>10020.9642866615</v>
      </c>
      <c r="O89" s="66">
        <f t="shared" si="22"/>
        <v>9758.6538283970494</v>
      </c>
      <c r="P89" s="67">
        <f t="shared" si="23"/>
        <v>437.75202891677873</v>
      </c>
      <c r="Q89" s="68">
        <f t="shared" si="24"/>
        <v>1.0456790496905677</v>
      </c>
      <c r="R89" s="20" t="str">
        <f t="shared" si="25"/>
        <v/>
      </c>
      <c r="S89" s="67">
        <f t="shared" si="26"/>
        <v>175.44157065232866</v>
      </c>
      <c r="T89" s="68">
        <f t="shared" si="27"/>
        <v>1.0183071777952684</v>
      </c>
      <c r="U89" s="20" t="str">
        <f t="shared" si="28"/>
        <v/>
      </c>
      <c r="V89" s="20" t="str">
        <f t="shared" si="29"/>
        <v/>
      </c>
    </row>
    <row r="90" spans="1:22" ht="30" x14ac:dyDescent="0.25">
      <c r="A90" s="46">
        <v>1924</v>
      </c>
      <c r="B90" s="60">
        <f t="shared" si="15"/>
        <v>4108830</v>
      </c>
      <c r="C90" s="46" t="s">
        <v>166</v>
      </c>
      <c r="D90" s="46">
        <v>78</v>
      </c>
      <c r="E90" s="46" t="s">
        <v>2419</v>
      </c>
      <c r="F90" s="46">
        <v>478</v>
      </c>
      <c r="G90" s="46">
        <v>139</v>
      </c>
      <c r="H90" s="61">
        <f t="shared" si="16"/>
        <v>0.29079497907949792</v>
      </c>
      <c r="I90" s="62">
        <f t="shared" si="17"/>
        <v>31</v>
      </c>
      <c r="J90" s="62">
        <f t="shared" si="18"/>
        <v>8</v>
      </c>
      <c r="K90" s="20"/>
      <c r="L90" s="20" t="str">
        <f t="shared" si="19"/>
        <v>Yes</v>
      </c>
      <c r="M90" s="66">
        <f t="shared" si="20"/>
        <v>15805.817050543001</v>
      </c>
      <c r="N90" s="66">
        <f t="shared" si="21"/>
        <v>16425.620196626402</v>
      </c>
      <c r="O90" s="66">
        <f t="shared" si="22"/>
        <v>19307.628185858601</v>
      </c>
      <c r="P90" s="67">
        <f t="shared" si="23"/>
        <v>619.80314608340086</v>
      </c>
      <c r="Q90" s="68">
        <f t="shared" si="24"/>
        <v>1.0392136100336622</v>
      </c>
      <c r="R90" s="20" t="str">
        <f t="shared" si="25"/>
        <v/>
      </c>
      <c r="S90" s="67">
        <f t="shared" si="26"/>
        <v>3501.8111353156</v>
      </c>
      <c r="T90" s="68">
        <f t="shared" si="27"/>
        <v>1.2215520478389503</v>
      </c>
      <c r="U90" s="20" t="str">
        <f t="shared" si="28"/>
        <v/>
      </c>
      <c r="V90" s="20" t="str">
        <f t="shared" si="29"/>
        <v/>
      </c>
    </row>
    <row r="91" spans="1:22" ht="30" x14ac:dyDescent="0.25">
      <c r="A91" s="46">
        <v>1924</v>
      </c>
      <c r="B91" s="60">
        <f t="shared" si="15"/>
        <v>4108830</v>
      </c>
      <c r="C91" s="46" t="s">
        <v>166</v>
      </c>
      <c r="D91" s="46">
        <v>4767</v>
      </c>
      <c r="E91" s="46" t="s">
        <v>2427</v>
      </c>
      <c r="F91" s="90">
        <v>1007</v>
      </c>
      <c r="G91" s="46">
        <v>292</v>
      </c>
      <c r="H91" s="61">
        <f t="shared" si="16"/>
        <v>0.28997020854021849</v>
      </c>
      <c r="I91" s="62">
        <f t="shared" si="17"/>
        <v>31</v>
      </c>
      <c r="J91" s="62">
        <f t="shared" si="18"/>
        <v>8</v>
      </c>
      <c r="K91" s="20"/>
      <c r="L91" s="20" t="str">
        <f t="shared" si="19"/>
        <v>Yes</v>
      </c>
      <c r="M91" s="66">
        <f t="shared" si="20"/>
        <v>9583.2122577447299</v>
      </c>
      <c r="N91" s="66">
        <f t="shared" si="21"/>
        <v>10020.9642866615</v>
      </c>
      <c r="O91" s="66">
        <f t="shared" si="22"/>
        <v>9758.6538283970403</v>
      </c>
      <c r="P91" s="67">
        <f t="shared" si="23"/>
        <v>437.75202891676963</v>
      </c>
      <c r="Q91" s="68">
        <f t="shared" si="24"/>
        <v>1.0456790496905668</v>
      </c>
      <c r="R91" s="20" t="str">
        <f t="shared" si="25"/>
        <v/>
      </c>
      <c r="S91" s="67">
        <f t="shared" si="26"/>
        <v>175.44157065231047</v>
      </c>
      <c r="T91" s="68">
        <f t="shared" si="27"/>
        <v>1.0183071777952666</v>
      </c>
      <c r="U91" s="20" t="str">
        <f t="shared" si="28"/>
        <v/>
      </c>
      <c r="V91" s="20" t="str">
        <f t="shared" si="29"/>
        <v/>
      </c>
    </row>
    <row r="92" spans="1:22" ht="30" x14ac:dyDescent="0.25">
      <c r="A92" s="46">
        <v>1924</v>
      </c>
      <c r="B92" s="60">
        <f t="shared" si="15"/>
        <v>4108830</v>
      </c>
      <c r="C92" s="46" t="s">
        <v>166</v>
      </c>
      <c r="D92" s="46">
        <v>79</v>
      </c>
      <c r="E92" s="46" t="s">
        <v>2418</v>
      </c>
      <c r="F92" s="46">
        <v>397</v>
      </c>
      <c r="G92" s="46">
        <v>111</v>
      </c>
      <c r="H92" s="61">
        <f t="shared" si="16"/>
        <v>0.27959697732997479</v>
      </c>
      <c r="I92" s="62">
        <f t="shared" si="17"/>
        <v>31</v>
      </c>
      <c r="J92" s="62">
        <f t="shared" si="18"/>
        <v>8</v>
      </c>
      <c r="K92" s="20"/>
      <c r="L92" s="20" t="str">
        <f t="shared" si="19"/>
        <v>Yes</v>
      </c>
      <c r="M92" s="66">
        <f t="shared" si="20"/>
        <v>15905.3091027149</v>
      </c>
      <c r="N92" s="66">
        <f t="shared" si="21"/>
        <v>17310.871973318099</v>
      </c>
      <c r="O92" s="66">
        <f t="shared" si="22"/>
        <v>20852.483422446199</v>
      </c>
      <c r="P92" s="67">
        <f t="shared" si="23"/>
        <v>1405.5628706031985</v>
      </c>
      <c r="Q92" s="68">
        <f t="shared" si="24"/>
        <v>1.0883706730580471</v>
      </c>
      <c r="R92" s="20" t="str">
        <f t="shared" si="25"/>
        <v/>
      </c>
      <c r="S92" s="67">
        <f t="shared" si="26"/>
        <v>4947.174319731299</v>
      </c>
      <c r="T92" s="68">
        <f t="shared" si="27"/>
        <v>1.3110391811805064</v>
      </c>
      <c r="U92" s="20" t="str">
        <f t="shared" si="28"/>
        <v/>
      </c>
      <c r="V92" s="20" t="str">
        <f t="shared" si="29"/>
        <v/>
      </c>
    </row>
    <row r="93" spans="1:22" ht="30" x14ac:dyDescent="0.25">
      <c r="A93" s="46">
        <v>1924</v>
      </c>
      <c r="B93" s="60">
        <f t="shared" si="15"/>
        <v>4108830</v>
      </c>
      <c r="C93" s="46" t="s">
        <v>166</v>
      </c>
      <c r="D93" s="46">
        <v>4714</v>
      </c>
      <c r="E93" s="46" t="s">
        <v>2417</v>
      </c>
      <c r="F93" s="46">
        <v>498</v>
      </c>
      <c r="G93" s="46">
        <v>139</v>
      </c>
      <c r="H93" s="61">
        <f t="shared" si="16"/>
        <v>0.27911646586345379</v>
      </c>
      <c r="I93" s="62">
        <f t="shared" si="17"/>
        <v>31</v>
      </c>
      <c r="J93" s="62">
        <f t="shared" si="18"/>
        <v>8</v>
      </c>
      <c r="K93" s="20"/>
      <c r="L93" s="20" t="str">
        <f t="shared" si="19"/>
        <v>Yes</v>
      </c>
      <c r="M93" s="66">
        <f t="shared" si="20"/>
        <v>9583.2122577447208</v>
      </c>
      <c r="N93" s="66">
        <f t="shared" si="21"/>
        <v>10020.9642866615</v>
      </c>
      <c r="O93" s="66">
        <f t="shared" si="22"/>
        <v>9758.6538283970403</v>
      </c>
      <c r="P93" s="67">
        <f t="shared" si="23"/>
        <v>437.75202891677873</v>
      </c>
      <c r="Q93" s="68">
        <f t="shared" si="24"/>
        <v>1.0456790496905677</v>
      </c>
      <c r="R93" s="20" t="str">
        <f t="shared" si="25"/>
        <v/>
      </c>
      <c r="S93" s="67">
        <f t="shared" si="26"/>
        <v>175.44157065231957</v>
      </c>
      <c r="T93" s="68">
        <f t="shared" si="27"/>
        <v>1.0183071777952675</v>
      </c>
      <c r="U93" s="20" t="str">
        <f t="shared" si="28"/>
        <v/>
      </c>
      <c r="V93" s="20" t="str">
        <f t="shared" si="29"/>
        <v/>
      </c>
    </row>
    <row r="94" spans="1:22" ht="30" x14ac:dyDescent="0.25">
      <c r="A94" s="46">
        <v>1924</v>
      </c>
      <c r="B94" s="60">
        <f t="shared" si="15"/>
        <v>4108830</v>
      </c>
      <c r="C94" s="46" t="s">
        <v>166</v>
      </c>
      <c r="D94" s="46">
        <v>1264</v>
      </c>
      <c r="E94" s="46" t="s">
        <v>2421</v>
      </c>
      <c r="F94" s="46">
        <v>431</v>
      </c>
      <c r="G94" s="46">
        <v>112</v>
      </c>
      <c r="H94" s="61">
        <f t="shared" si="16"/>
        <v>0.25986078886310904</v>
      </c>
      <c r="I94" s="62">
        <f t="shared" si="17"/>
        <v>31</v>
      </c>
      <c r="J94" s="62">
        <f t="shared" si="18"/>
        <v>8</v>
      </c>
      <c r="K94" s="20"/>
      <c r="L94" s="20" t="str">
        <f t="shared" si="19"/>
        <v>Yes</v>
      </c>
      <c r="M94" s="66">
        <f t="shared" si="20"/>
        <v>15919.827356813399</v>
      </c>
      <c r="N94" s="66">
        <f t="shared" si="21"/>
        <v>16870.555143363799</v>
      </c>
      <c r="O94" s="66">
        <f t="shared" si="22"/>
        <v>19804.5098400649</v>
      </c>
      <c r="P94" s="67">
        <f t="shared" si="23"/>
        <v>950.7277865504002</v>
      </c>
      <c r="Q94" s="68">
        <f t="shared" si="24"/>
        <v>1.0597197296956555</v>
      </c>
      <c r="R94" s="20" t="str">
        <f t="shared" si="25"/>
        <v/>
      </c>
      <c r="S94" s="67">
        <f t="shared" si="26"/>
        <v>3884.6824832515013</v>
      </c>
      <c r="T94" s="68">
        <f t="shared" si="27"/>
        <v>1.2440153650026191</v>
      </c>
      <c r="U94" s="20" t="str">
        <f t="shared" si="28"/>
        <v/>
      </c>
      <c r="V94" s="20" t="str">
        <f t="shared" si="29"/>
        <v/>
      </c>
    </row>
    <row r="95" spans="1:22" ht="30" x14ac:dyDescent="0.25">
      <c r="A95" s="46">
        <v>1924</v>
      </c>
      <c r="B95" s="60">
        <f t="shared" si="15"/>
        <v>4108830</v>
      </c>
      <c r="C95" s="46" t="s">
        <v>166</v>
      </c>
      <c r="D95" s="46">
        <v>4766</v>
      </c>
      <c r="E95" s="46" t="s">
        <v>2420</v>
      </c>
      <c r="F95" s="46">
        <v>585</v>
      </c>
      <c r="G95" s="46">
        <v>146</v>
      </c>
      <c r="H95" s="61">
        <f t="shared" si="16"/>
        <v>0.24957264957264957</v>
      </c>
      <c r="I95" s="62">
        <f t="shared" si="17"/>
        <v>31</v>
      </c>
      <c r="J95" s="62">
        <f t="shared" si="18"/>
        <v>8</v>
      </c>
      <c r="K95" s="20"/>
      <c r="L95" s="20" t="str">
        <f t="shared" si="19"/>
        <v>Yes</v>
      </c>
      <c r="M95" s="66">
        <f t="shared" si="20"/>
        <v>14759.0249666857</v>
      </c>
      <c r="N95" s="66">
        <f t="shared" si="21"/>
        <v>16612.933410445301</v>
      </c>
      <c r="O95" s="66">
        <f t="shared" si="22"/>
        <v>20211.145036855502</v>
      </c>
      <c r="P95" s="67">
        <f t="shared" si="23"/>
        <v>1853.9084437596011</v>
      </c>
      <c r="Q95" s="68">
        <f t="shared" si="24"/>
        <v>1.1256118509145605</v>
      </c>
      <c r="R95" s="20" t="str">
        <f t="shared" si="25"/>
        <v/>
      </c>
      <c r="S95" s="67">
        <f t="shared" si="26"/>
        <v>5452.1200701698017</v>
      </c>
      <c r="T95" s="68">
        <f t="shared" si="27"/>
        <v>1.3694092314686377</v>
      </c>
      <c r="U95" s="20" t="str">
        <f t="shared" si="28"/>
        <v/>
      </c>
      <c r="V95" s="20" t="str">
        <f t="shared" si="29"/>
        <v/>
      </c>
    </row>
    <row r="96" spans="1:22" ht="30" x14ac:dyDescent="0.25">
      <c r="A96" s="46">
        <v>1924</v>
      </c>
      <c r="B96" s="60">
        <f t="shared" si="15"/>
        <v>4108830</v>
      </c>
      <c r="C96" s="46" t="s">
        <v>166</v>
      </c>
      <c r="D96" s="46">
        <v>3198</v>
      </c>
      <c r="E96" s="46" t="s">
        <v>2422</v>
      </c>
      <c r="F96" s="46">
        <v>485</v>
      </c>
      <c r="G96" s="46">
        <v>102</v>
      </c>
      <c r="H96" s="61">
        <f t="shared" si="16"/>
        <v>0.21030927835051547</v>
      </c>
      <c r="I96" s="62">
        <f t="shared" si="17"/>
        <v>31</v>
      </c>
      <c r="J96" s="62">
        <f t="shared" si="18"/>
        <v>8</v>
      </c>
      <c r="K96" s="20"/>
      <c r="L96" s="20" t="str">
        <f t="shared" si="19"/>
        <v>Yes</v>
      </c>
      <c r="M96" s="66">
        <f t="shared" si="20"/>
        <v>15601.298376392901</v>
      </c>
      <c r="N96" s="66">
        <f t="shared" si="21"/>
        <v>16999.912361356499</v>
      </c>
      <c r="O96" s="66">
        <f t="shared" si="22"/>
        <v>19853.567081845002</v>
      </c>
      <c r="P96" s="67">
        <f t="shared" si="23"/>
        <v>1398.6139849635983</v>
      </c>
      <c r="Q96" s="68">
        <f t="shared" si="24"/>
        <v>1.0896472813493465</v>
      </c>
      <c r="R96" s="20" t="str">
        <f t="shared" si="25"/>
        <v/>
      </c>
      <c r="S96" s="67">
        <f t="shared" si="26"/>
        <v>4252.2687054521011</v>
      </c>
      <c r="T96" s="68">
        <f t="shared" si="27"/>
        <v>1.2725586424195579</v>
      </c>
      <c r="U96" s="20" t="str">
        <f t="shared" si="28"/>
        <v/>
      </c>
      <c r="V96" s="20" t="str">
        <f t="shared" si="29"/>
        <v/>
      </c>
    </row>
    <row r="97" spans="1:22" ht="30" x14ac:dyDescent="0.25">
      <c r="A97" s="46">
        <v>1924</v>
      </c>
      <c r="B97" s="60">
        <f t="shared" si="15"/>
        <v>4108830</v>
      </c>
      <c r="C97" s="46" t="s">
        <v>166</v>
      </c>
      <c r="D97" s="46">
        <v>5649</v>
      </c>
      <c r="E97" s="46" t="s">
        <v>4640</v>
      </c>
      <c r="F97" s="90">
        <v>1114</v>
      </c>
      <c r="G97" s="46">
        <v>223</v>
      </c>
      <c r="H97" s="61">
        <f t="shared" si="16"/>
        <v>0.20017953321364451</v>
      </c>
      <c r="I97" s="62">
        <f t="shared" si="17"/>
        <v>31</v>
      </c>
      <c r="J97" s="62">
        <f t="shared" si="18"/>
        <v>8</v>
      </c>
      <c r="K97" s="20"/>
      <c r="L97" s="20" t="str">
        <f t="shared" si="19"/>
        <v>Yes</v>
      </c>
      <c r="M97" s="66">
        <f t="shared" si="20"/>
        <v>0</v>
      </c>
      <c r="N97" s="66">
        <f t="shared" si="21"/>
        <v>0</v>
      </c>
      <c r="O97" s="66">
        <f t="shared" si="22"/>
        <v>0</v>
      </c>
      <c r="P97" s="67">
        <f t="shared" si="23"/>
        <v>0</v>
      </c>
      <c r="Q97" s="68" t="str">
        <f t="shared" si="24"/>
        <v/>
      </c>
      <c r="R97" s="20" t="str">
        <f t="shared" si="25"/>
        <v/>
      </c>
      <c r="S97" s="67">
        <f t="shared" si="26"/>
        <v>0</v>
      </c>
      <c r="T97" s="68" t="str">
        <f t="shared" si="27"/>
        <v/>
      </c>
      <c r="U97" s="20" t="str">
        <f t="shared" si="28"/>
        <v/>
      </c>
      <c r="V97" s="20" t="str">
        <f t="shared" si="29"/>
        <v/>
      </c>
    </row>
    <row r="98" spans="1:22" ht="30" x14ac:dyDescent="0.25">
      <c r="A98" s="46">
        <v>1924</v>
      </c>
      <c r="B98" s="60">
        <f t="shared" si="15"/>
        <v>4108830</v>
      </c>
      <c r="C98" s="46" t="s">
        <v>166</v>
      </c>
      <c r="D98" s="46">
        <v>85</v>
      </c>
      <c r="E98" s="46" t="s">
        <v>2432</v>
      </c>
      <c r="F98" s="90">
        <v>1511</v>
      </c>
      <c r="G98" s="46">
        <v>302</v>
      </c>
      <c r="H98" s="61">
        <f t="shared" si="16"/>
        <v>0.19986763732627399</v>
      </c>
      <c r="I98" s="62">
        <f t="shared" si="17"/>
        <v>31</v>
      </c>
      <c r="J98" s="62">
        <f t="shared" si="18"/>
        <v>8</v>
      </c>
      <c r="K98" s="20"/>
      <c r="L98" s="20" t="str">
        <f t="shared" si="19"/>
        <v>Yes</v>
      </c>
      <c r="M98" s="66">
        <f t="shared" si="20"/>
        <v>15880.676121406799</v>
      </c>
      <c r="N98" s="66">
        <f t="shared" si="21"/>
        <v>16666.188542903001</v>
      </c>
      <c r="O98" s="66">
        <f t="shared" si="22"/>
        <v>16983.017094818599</v>
      </c>
      <c r="P98" s="67">
        <f t="shared" si="23"/>
        <v>785.51242149620157</v>
      </c>
      <c r="Q98" s="68">
        <f t="shared" si="24"/>
        <v>1.049463411726995</v>
      </c>
      <c r="R98" s="20" t="str">
        <f t="shared" si="25"/>
        <v/>
      </c>
      <c r="S98" s="67">
        <f t="shared" si="26"/>
        <v>1102.3409734117995</v>
      </c>
      <c r="T98" s="68">
        <f t="shared" si="27"/>
        <v>1.0694139824390643</v>
      </c>
      <c r="U98" s="20" t="str">
        <f t="shared" si="28"/>
        <v/>
      </c>
      <c r="V98" s="20" t="str">
        <f t="shared" si="29"/>
        <v/>
      </c>
    </row>
    <row r="99" spans="1:22" ht="30" x14ac:dyDescent="0.25">
      <c r="A99" s="46">
        <v>1924</v>
      </c>
      <c r="B99" s="60">
        <f t="shared" si="15"/>
        <v>4108830</v>
      </c>
      <c r="C99" s="46" t="s">
        <v>166</v>
      </c>
      <c r="D99" s="46">
        <v>5451</v>
      </c>
      <c r="E99" s="46" t="s">
        <v>992</v>
      </c>
      <c r="F99" s="46">
        <v>467</v>
      </c>
      <c r="G99" s="46">
        <v>89</v>
      </c>
      <c r="H99" s="61">
        <f t="shared" si="16"/>
        <v>0.19057815845824411</v>
      </c>
      <c r="I99" s="62">
        <f t="shared" si="17"/>
        <v>31</v>
      </c>
      <c r="J99" s="62">
        <f t="shared" si="18"/>
        <v>8</v>
      </c>
      <c r="K99" s="20"/>
      <c r="L99" s="20" t="str">
        <f t="shared" si="19"/>
        <v>Yes</v>
      </c>
      <c r="M99" s="66">
        <f t="shared" si="20"/>
        <v>0</v>
      </c>
      <c r="N99" s="66">
        <f t="shared" si="21"/>
        <v>16058.7571348365</v>
      </c>
      <c r="O99" s="66">
        <f t="shared" si="22"/>
        <v>18953.540413965198</v>
      </c>
      <c r="P99" s="67">
        <f t="shared" si="23"/>
        <v>16058.7571348365</v>
      </c>
      <c r="Q99" s="68" t="str">
        <f t="shared" si="24"/>
        <v/>
      </c>
      <c r="R99" s="20" t="str">
        <f t="shared" si="25"/>
        <v/>
      </c>
      <c r="S99" s="67">
        <f t="shared" si="26"/>
        <v>18953.540413965198</v>
      </c>
      <c r="T99" s="68" t="str">
        <f t="shared" si="27"/>
        <v/>
      </c>
      <c r="U99" s="20" t="str">
        <f t="shared" si="28"/>
        <v/>
      </c>
      <c r="V99" s="20" t="str">
        <f t="shared" si="29"/>
        <v/>
      </c>
    </row>
    <row r="100" spans="1:22" ht="30" x14ac:dyDescent="0.25">
      <c r="A100" s="46">
        <v>1924</v>
      </c>
      <c r="B100" s="60">
        <f t="shared" si="15"/>
        <v>4108830</v>
      </c>
      <c r="C100" s="46" t="s">
        <v>166</v>
      </c>
      <c r="D100" s="46">
        <v>2733</v>
      </c>
      <c r="E100" s="46" t="s">
        <v>1014</v>
      </c>
      <c r="F100" s="46">
        <v>158</v>
      </c>
      <c r="G100" s="46">
        <v>30</v>
      </c>
      <c r="H100" s="61">
        <f t="shared" si="16"/>
        <v>0.189873417721519</v>
      </c>
      <c r="I100" s="62">
        <f t="shared" si="17"/>
        <v>31</v>
      </c>
      <c r="J100" s="62">
        <f t="shared" si="18"/>
        <v>8</v>
      </c>
      <c r="K100" s="20"/>
      <c r="L100" s="20" t="str">
        <f t="shared" si="19"/>
        <v>Yes</v>
      </c>
      <c r="M100" s="66">
        <f t="shared" si="20"/>
        <v>16265.2418022411</v>
      </c>
      <c r="N100" s="66">
        <f t="shared" si="21"/>
        <v>17440.096442688598</v>
      </c>
      <c r="O100" s="66">
        <f t="shared" si="22"/>
        <v>18836.7632906119</v>
      </c>
      <c r="P100" s="67">
        <f t="shared" si="23"/>
        <v>1174.8546404474982</v>
      </c>
      <c r="Q100" s="68">
        <f t="shared" si="24"/>
        <v>1.0722309975303055</v>
      </c>
      <c r="R100" s="20" t="str">
        <f t="shared" si="25"/>
        <v/>
      </c>
      <c r="S100" s="67">
        <f t="shared" si="26"/>
        <v>2571.5214883707995</v>
      </c>
      <c r="T100" s="68">
        <f t="shared" si="27"/>
        <v>1.1580991859596261</v>
      </c>
      <c r="U100" s="20" t="str">
        <f t="shared" si="28"/>
        <v/>
      </c>
      <c r="V100" s="20" t="str">
        <f t="shared" si="29"/>
        <v/>
      </c>
    </row>
    <row r="101" spans="1:22" ht="30" x14ac:dyDescent="0.25">
      <c r="A101" s="46">
        <v>1924</v>
      </c>
      <c r="B101" s="60">
        <f t="shared" si="15"/>
        <v>4108830</v>
      </c>
      <c r="C101" s="46" t="s">
        <v>166</v>
      </c>
      <c r="D101" s="46">
        <v>4223</v>
      </c>
      <c r="E101" s="46" t="s">
        <v>997</v>
      </c>
      <c r="F101" s="46">
        <v>493</v>
      </c>
      <c r="G101" s="46">
        <v>89</v>
      </c>
      <c r="H101" s="61">
        <f t="shared" si="16"/>
        <v>0.18052738336713997</v>
      </c>
      <c r="I101" s="62">
        <f t="shared" si="17"/>
        <v>31</v>
      </c>
      <c r="J101" s="62">
        <f t="shared" si="18"/>
        <v>8</v>
      </c>
      <c r="K101" s="20"/>
      <c r="L101" s="20" t="str">
        <f t="shared" si="19"/>
        <v>Yes</v>
      </c>
      <c r="M101" s="66">
        <f t="shared" si="20"/>
        <v>9583.2122577447299</v>
      </c>
      <c r="N101" s="66">
        <f t="shared" si="21"/>
        <v>10020.9642866615</v>
      </c>
      <c r="O101" s="66">
        <f t="shared" si="22"/>
        <v>9758.6538283970403</v>
      </c>
      <c r="P101" s="67">
        <f t="shared" si="23"/>
        <v>437.75202891676963</v>
      </c>
      <c r="Q101" s="68">
        <f t="shared" si="24"/>
        <v>1.0456790496905668</v>
      </c>
      <c r="R101" s="20" t="str">
        <f t="shared" si="25"/>
        <v/>
      </c>
      <c r="S101" s="67">
        <f t="shared" si="26"/>
        <v>175.44157065231047</v>
      </c>
      <c r="T101" s="68">
        <f t="shared" si="27"/>
        <v>1.0183071777952666</v>
      </c>
      <c r="U101" s="20" t="str">
        <f t="shared" si="28"/>
        <v/>
      </c>
      <c r="V101" s="20" t="str">
        <f t="shared" si="29"/>
        <v/>
      </c>
    </row>
    <row r="102" spans="1:22" ht="30" x14ac:dyDescent="0.25">
      <c r="A102" s="46">
        <v>1924</v>
      </c>
      <c r="B102" s="60">
        <f t="shared" si="15"/>
        <v>4108830</v>
      </c>
      <c r="C102" s="46" t="s">
        <v>166</v>
      </c>
      <c r="D102" s="46">
        <v>4715</v>
      </c>
      <c r="E102" s="46" t="s">
        <v>2428</v>
      </c>
      <c r="F102" s="90">
        <v>1046</v>
      </c>
      <c r="G102" s="46">
        <v>188</v>
      </c>
      <c r="H102" s="61">
        <f t="shared" si="16"/>
        <v>0.17973231357552583</v>
      </c>
      <c r="I102" s="62">
        <f t="shared" si="17"/>
        <v>31</v>
      </c>
      <c r="J102" s="62">
        <f t="shared" si="18"/>
        <v>8</v>
      </c>
      <c r="K102" s="20"/>
      <c r="L102" s="20" t="str">
        <f t="shared" si="19"/>
        <v>Yes</v>
      </c>
      <c r="M102" s="66">
        <f t="shared" si="20"/>
        <v>9583.2122577447208</v>
      </c>
      <c r="N102" s="66">
        <f t="shared" si="21"/>
        <v>10020.9642866615</v>
      </c>
      <c r="O102" s="66">
        <f t="shared" si="22"/>
        <v>9758.6538283970403</v>
      </c>
      <c r="P102" s="67">
        <f t="shared" si="23"/>
        <v>437.75202891677873</v>
      </c>
      <c r="Q102" s="68">
        <f t="shared" si="24"/>
        <v>1.0456790496905677</v>
      </c>
      <c r="R102" s="20" t="str">
        <f t="shared" si="25"/>
        <v/>
      </c>
      <c r="S102" s="67">
        <f t="shared" si="26"/>
        <v>175.44157065231957</v>
      </c>
      <c r="T102" s="68">
        <f t="shared" si="27"/>
        <v>1.0183071777952675</v>
      </c>
      <c r="U102" s="20" t="str">
        <f t="shared" si="28"/>
        <v/>
      </c>
      <c r="V102" s="20" t="str">
        <f t="shared" si="29"/>
        <v/>
      </c>
    </row>
    <row r="103" spans="1:22" ht="30" x14ac:dyDescent="0.25">
      <c r="A103" s="46">
        <v>1924</v>
      </c>
      <c r="B103" s="60">
        <f t="shared" si="15"/>
        <v>4108830</v>
      </c>
      <c r="C103" s="46" t="s">
        <v>166</v>
      </c>
      <c r="D103" s="46">
        <v>4713</v>
      </c>
      <c r="E103" s="46" t="s">
        <v>2423</v>
      </c>
      <c r="F103" s="46">
        <v>462</v>
      </c>
      <c r="G103" s="46">
        <v>65</v>
      </c>
      <c r="H103" s="61">
        <f t="shared" si="16"/>
        <v>0.1406926406926407</v>
      </c>
      <c r="I103" s="62">
        <f t="shared" si="17"/>
        <v>31</v>
      </c>
      <c r="J103" s="62">
        <f t="shared" si="18"/>
        <v>8</v>
      </c>
      <c r="K103" s="20"/>
      <c r="L103" s="20" t="str">
        <f t="shared" si="19"/>
        <v>Yes</v>
      </c>
      <c r="M103" s="66">
        <f t="shared" si="20"/>
        <v>9583.2122577447299</v>
      </c>
      <c r="N103" s="66">
        <f t="shared" si="21"/>
        <v>10020.9642866615</v>
      </c>
      <c r="O103" s="66">
        <f t="shared" si="22"/>
        <v>9758.6538283970494</v>
      </c>
      <c r="P103" s="67">
        <f t="shared" si="23"/>
        <v>437.75202891676963</v>
      </c>
      <c r="Q103" s="68">
        <f t="shared" si="24"/>
        <v>1.0456790496905668</v>
      </c>
      <c r="R103" s="20" t="str">
        <f t="shared" si="25"/>
        <v/>
      </c>
      <c r="S103" s="67">
        <f t="shared" si="26"/>
        <v>175.44157065231957</v>
      </c>
      <c r="T103" s="68">
        <f t="shared" si="27"/>
        <v>1.0183071777952675</v>
      </c>
      <c r="U103" s="20" t="str">
        <f t="shared" si="28"/>
        <v/>
      </c>
      <c r="V103" s="20" t="str">
        <f t="shared" si="29"/>
        <v/>
      </c>
    </row>
    <row r="104" spans="1:22" ht="30" x14ac:dyDescent="0.25">
      <c r="A104" s="46">
        <v>1924</v>
      </c>
      <c r="B104" s="60">
        <f t="shared" si="15"/>
        <v>4108830</v>
      </c>
      <c r="C104" s="46" t="s">
        <v>166</v>
      </c>
      <c r="D104" s="46">
        <v>4475</v>
      </c>
      <c r="E104" s="46" t="s">
        <v>994</v>
      </c>
      <c r="F104" s="46">
        <v>221</v>
      </c>
      <c r="G104" s="46">
        <v>31</v>
      </c>
      <c r="H104" s="61">
        <f t="shared" si="16"/>
        <v>0.14027149321266968</v>
      </c>
      <c r="I104" s="62">
        <f t="shared" si="17"/>
        <v>31</v>
      </c>
      <c r="J104" s="62">
        <f t="shared" si="18"/>
        <v>8</v>
      </c>
      <c r="K104" s="20"/>
      <c r="L104" s="20" t="str">
        <f t="shared" si="19"/>
        <v>Yes</v>
      </c>
      <c r="M104" s="66">
        <f t="shared" si="20"/>
        <v>9583.2122577447208</v>
      </c>
      <c r="N104" s="66">
        <f t="shared" si="21"/>
        <v>10045.032170408</v>
      </c>
      <c r="O104" s="66">
        <f t="shared" si="22"/>
        <v>9780.7791513944503</v>
      </c>
      <c r="P104" s="67">
        <f t="shared" si="23"/>
        <v>461.81991266327896</v>
      </c>
      <c r="Q104" s="68">
        <f t="shared" si="24"/>
        <v>1.0481905127677891</v>
      </c>
      <c r="R104" s="20" t="str">
        <f t="shared" si="25"/>
        <v/>
      </c>
      <c r="S104" s="67">
        <f t="shared" si="26"/>
        <v>197.56689364972954</v>
      </c>
      <c r="T104" s="68">
        <f t="shared" si="27"/>
        <v>1.0206159363203153</v>
      </c>
      <c r="U104" s="20" t="str">
        <f t="shared" si="28"/>
        <v/>
      </c>
      <c r="V104" s="20" t="str">
        <f t="shared" si="29"/>
        <v/>
      </c>
    </row>
    <row r="105" spans="1:22" ht="30" x14ac:dyDescent="0.25">
      <c r="A105" s="46">
        <v>1924</v>
      </c>
      <c r="B105" s="60">
        <f t="shared" si="15"/>
        <v>4108830</v>
      </c>
      <c r="C105" s="46" t="s">
        <v>166</v>
      </c>
      <c r="D105" s="46">
        <v>4763</v>
      </c>
      <c r="E105" s="46" t="s">
        <v>2424</v>
      </c>
      <c r="F105" s="46">
        <v>489</v>
      </c>
      <c r="G105" s="46">
        <v>49</v>
      </c>
      <c r="H105" s="61">
        <f t="shared" si="16"/>
        <v>0.10020449897750511</v>
      </c>
      <c r="I105" s="62">
        <f t="shared" si="17"/>
        <v>31</v>
      </c>
      <c r="J105" s="62">
        <f t="shared" si="18"/>
        <v>8</v>
      </c>
      <c r="K105" s="20"/>
      <c r="L105" s="20" t="str">
        <f t="shared" si="19"/>
        <v>Yes</v>
      </c>
      <c r="M105" s="66">
        <f t="shared" si="20"/>
        <v>15452.4727943954</v>
      </c>
      <c r="N105" s="66">
        <f t="shared" si="21"/>
        <v>16395.9690949875</v>
      </c>
      <c r="O105" s="66">
        <f t="shared" si="22"/>
        <v>17943.5008287327</v>
      </c>
      <c r="P105" s="67">
        <f t="shared" si="23"/>
        <v>943.49630059209994</v>
      </c>
      <c r="Q105" s="68">
        <f t="shared" si="24"/>
        <v>1.0610579493098544</v>
      </c>
      <c r="R105" s="20" t="str">
        <f t="shared" si="25"/>
        <v/>
      </c>
      <c r="S105" s="67">
        <f t="shared" si="26"/>
        <v>2491.0280343372997</v>
      </c>
      <c r="T105" s="68">
        <f t="shared" si="27"/>
        <v>1.1612057867683672</v>
      </c>
      <c r="U105" s="20" t="str">
        <f t="shared" si="28"/>
        <v/>
      </c>
      <c r="V105" s="20" t="str">
        <f t="shared" si="29"/>
        <v/>
      </c>
    </row>
    <row r="106" spans="1:22" x14ac:dyDescent="0.25">
      <c r="A106" s="46">
        <v>1925</v>
      </c>
      <c r="B106" s="60">
        <f t="shared" si="15"/>
        <v>4108310</v>
      </c>
      <c r="C106" s="46" t="s">
        <v>154</v>
      </c>
      <c r="D106" s="46">
        <v>94</v>
      </c>
      <c r="E106" s="46" t="s">
        <v>2375</v>
      </c>
      <c r="F106" s="46">
        <v>416</v>
      </c>
      <c r="G106" s="46">
        <v>158</v>
      </c>
      <c r="H106" s="61">
        <f t="shared" si="16"/>
        <v>0.37980769230769229</v>
      </c>
      <c r="I106" s="62">
        <f t="shared" si="17"/>
        <v>8</v>
      </c>
      <c r="J106" s="62">
        <f t="shared" si="18"/>
        <v>2</v>
      </c>
      <c r="K106" s="20" t="s">
        <v>1781</v>
      </c>
      <c r="L106" s="20" t="str">
        <f t="shared" si="19"/>
        <v>Yes</v>
      </c>
      <c r="M106" s="66">
        <f t="shared" si="20"/>
        <v>12319.7268805485</v>
      </c>
      <c r="N106" s="66">
        <f t="shared" si="21"/>
        <v>12390.5762173231</v>
      </c>
      <c r="O106" s="66">
        <f t="shared" si="22"/>
        <v>13318.0255919309</v>
      </c>
      <c r="P106" s="67">
        <f t="shared" si="23"/>
        <v>70.849336774599578</v>
      </c>
      <c r="Q106" s="68">
        <f t="shared" si="24"/>
        <v>1.0057508853452315</v>
      </c>
      <c r="R106" s="20" t="str">
        <f t="shared" si="25"/>
        <v/>
      </c>
      <c r="S106" s="67">
        <f t="shared" si="26"/>
        <v>998.29871138240014</v>
      </c>
      <c r="T106" s="68">
        <f t="shared" si="27"/>
        <v>1.0810325359532609</v>
      </c>
      <c r="U106" s="20" t="str">
        <f t="shared" si="28"/>
        <v/>
      </c>
      <c r="V106" s="20" t="str">
        <f t="shared" si="29"/>
        <v/>
      </c>
    </row>
    <row r="107" spans="1:22" x14ac:dyDescent="0.25">
      <c r="A107" s="46">
        <v>1925</v>
      </c>
      <c r="B107" s="60">
        <f t="shared" si="15"/>
        <v>4108310</v>
      </c>
      <c r="C107" s="46" t="s">
        <v>154</v>
      </c>
      <c r="D107" s="46">
        <v>95</v>
      </c>
      <c r="E107" s="46" t="s">
        <v>2379</v>
      </c>
      <c r="F107" s="46">
        <v>522</v>
      </c>
      <c r="G107" s="46">
        <v>150</v>
      </c>
      <c r="H107" s="61">
        <f t="shared" si="16"/>
        <v>0.28735632183908044</v>
      </c>
      <c r="I107" s="62">
        <f t="shared" si="17"/>
        <v>8</v>
      </c>
      <c r="J107" s="62">
        <f t="shared" si="18"/>
        <v>2</v>
      </c>
      <c r="K107" s="20" t="s">
        <v>1781</v>
      </c>
      <c r="L107" s="20" t="str">
        <f t="shared" si="19"/>
        <v>Yes</v>
      </c>
      <c r="M107" s="66">
        <f t="shared" si="20"/>
        <v>11425.946108873</v>
      </c>
      <c r="N107" s="66">
        <f t="shared" si="21"/>
        <v>11281.151061725701</v>
      </c>
      <c r="O107" s="66">
        <f t="shared" si="22"/>
        <v>12553.231063011601</v>
      </c>
      <c r="P107" s="67">
        <f t="shared" si="23"/>
        <v>-144.79504714729956</v>
      </c>
      <c r="Q107" s="68">
        <f t="shared" si="24"/>
        <v>0.987327522310397</v>
      </c>
      <c r="R107" s="20" t="str">
        <f t="shared" si="25"/>
        <v>Fail</v>
      </c>
      <c r="S107" s="67">
        <f t="shared" si="26"/>
        <v>1127.2849541386004</v>
      </c>
      <c r="T107" s="68">
        <f t="shared" si="27"/>
        <v>1.0986600972380913</v>
      </c>
      <c r="U107" s="20" t="str">
        <f t="shared" si="28"/>
        <v/>
      </c>
      <c r="V107" s="20" t="str">
        <f t="shared" si="29"/>
        <v/>
      </c>
    </row>
    <row r="108" spans="1:22" x14ac:dyDescent="0.25">
      <c r="A108" s="46">
        <v>1925</v>
      </c>
      <c r="B108" s="60">
        <f t="shared" si="15"/>
        <v>4108310</v>
      </c>
      <c r="C108" s="46" t="s">
        <v>154</v>
      </c>
      <c r="D108" s="46">
        <v>93</v>
      </c>
      <c r="E108" s="46" t="s">
        <v>2377</v>
      </c>
      <c r="F108" s="46">
        <v>144</v>
      </c>
      <c r="G108" s="46">
        <v>36</v>
      </c>
      <c r="H108" s="61">
        <f t="shared" si="16"/>
        <v>0.25</v>
      </c>
      <c r="I108" s="62">
        <f t="shared" si="17"/>
        <v>8</v>
      </c>
      <c r="J108" s="62">
        <f t="shared" si="18"/>
        <v>2</v>
      </c>
      <c r="K108" s="20"/>
      <c r="L108" s="20" t="str">
        <f t="shared" si="19"/>
        <v>Yes</v>
      </c>
      <c r="M108" s="66">
        <f t="shared" si="20"/>
        <v>11594.507460719</v>
      </c>
      <c r="N108" s="66">
        <f t="shared" si="21"/>
        <v>11698.620048647999</v>
      </c>
      <c r="O108" s="66">
        <f t="shared" si="22"/>
        <v>15397.461536397899</v>
      </c>
      <c r="P108" s="67">
        <f t="shared" si="23"/>
        <v>104.11258792899935</v>
      </c>
      <c r="Q108" s="68">
        <f t="shared" si="24"/>
        <v>1.0089794748316583</v>
      </c>
      <c r="R108" s="20" t="str">
        <f t="shared" si="25"/>
        <v/>
      </c>
      <c r="S108" s="67">
        <f t="shared" si="26"/>
        <v>3802.9540756788992</v>
      </c>
      <c r="T108" s="68">
        <f t="shared" si="27"/>
        <v>1.3279961730640923</v>
      </c>
      <c r="U108" s="20" t="str">
        <f t="shared" si="28"/>
        <v/>
      </c>
      <c r="V108" s="20" t="str">
        <f t="shared" si="29"/>
        <v/>
      </c>
    </row>
    <row r="109" spans="1:22" x14ac:dyDescent="0.25">
      <c r="A109" s="46">
        <v>1925</v>
      </c>
      <c r="B109" s="60">
        <f t="shared" si="15"/>
        <v>4108310</v>
      </c>
      <c r="C109" s="46" t="s">
        <v>154</v>
      </c>
      <c r="D109" s="46">
        <v>128</v>
      </c>
      <c r="E109" s="46" t="s">
        <v>2376</v>
      </c>
      <c r="F109" s="46">
        <v>198</v>
      </c>
      <c r="G109" s="46">
        <v>48</v>
      </c>
      <c r="H109" s="61">
        <f t="shared" si="16"/>
        <v>0.24242424242424243</v>
      </c>
      <c r="I109" s="62">
        <f t="shared" si="17"/>
        <v>8</v>
      </c>
      <c r="J109" s="62">
        <f t="shared" si="18"/>
        <v>2</v>
      </c>
      <c r="K109" s="20"/>
      <c r="L109" s="20" t="str">
        <f t="shared" si="19"/>
        <v>Yes</v>
      </c>
      <c r="M109" s="66">
        <f t="shared" si="20"/>
        <v>11258.946109328001</v>
      </c>
      <c r="N109" s="66">
        <f t="shared" si="21"/>
        <v>11224.2931199872</v>
      </c>
      <c r="O109" s="66">
        <f t="shared" si="22"/>
        <v>13194.827301387701</v>
      </c>
      <c r="P109" s="67">
        <f t="shared" si="23"/>
        <v>-34.652989340800559</v>
      </c>
      <c r="Q109" s="68">
        <f t="shared" si="24"/>
        <v>0.99692218179176728</v>
      </c>
      <c r="R109" s="20" t="str">
        <f t="shared" si="25"/>
        <v/>
      </c>
      <c r="S109" s="67">
        <f t="shared" si="26"/>
        <v>1935.8811920597</v>
      </c>
      <c r="T109" s="68">
        <f t="shared" si="27"/>
        <v>1.1719415985529791</v>
      </c>
      <c r="U109" s="20" t="str">
        <f t="shared" si="28"/>
        <v/>
      </c>
      <c r="V109" s="20" t="str">
        <f t="shared" si="29"/>
        <v/>
      </c>
    </row>
    <row r="110" spans="1:22" x14ac:dyDescent="0.25">
      <c r="A110" s="46">
        <v>1925</v>
      </c>
      <c r="B110" s="60">
        <f t="shared" si="15"/>
        <v>4108310</v>
      </c>
      <c r="C110" s="46" t="s">
        <v>154</v>
      </c>
      <c r="D110" s="46">
        <v>121</v>
      </c>
      <c r="E110" s="46" t="s">
        <v>2378</v>
      </c>
      <c r="F110" s="46">
        <v>254</v>
      </c>
      <c r="G110" s="46">
        <v>60</v>
      </c>
      <c r="H110" s="61">
        <f t="shared" si="16"/>
        <v>0.23622047244094488</v>
      </c>
      <c r="I110" s="62">
        <f t="shared" si="17"/>
        <v>8</v>
      </c>
      <c r="J110" s="62">
        <f t="shared" si="18"/>
        <v>2</v>
      </c>
      <c r="K110" s="20"/>
      <c r="L110" s="20" t="str">
        <f t="shared" si="19"/>
        <v>Yes</v>
      </c>
      <c r="M110" s="66">
        <f t="shared" si="20"/>
        <v>11443.4426097656</v>
      </c>
      <c r="N110" s="66">
        <f t="shared" si="21"/>
        <v>11260.8107144553</v>
      </c>
      <c r="O110" s="66">
        <f t="shared" si="22"/>
        <v>14493.5007341583</v>
      </c>
      <c r="P110" s="67">
        <f t="shared" si="23"/>
        <v>-182.63189531030002</v>
      </c>
      <c r="Q110" s="68">
        <f t="shared" si="24"/>
        <v>0.98404047614531265</v>
      </c>
      <c r="R110" s="20" t="str">
        <f t="shared" si="25"/>
        <v/>
      </c>
      <c r="S110" s="67">
        <f t="shared" si="26"/>
        <v>3050.0581243927008</v>
      </c>
      <c r="T110" s="68">
        <f t="shared" si="27"/>
        <v>1.2665332652422134</v>
      </c>
      <c r="U110" s="20" t="str">
        <f t="shared" si="28"/>
        <v/>
      </c>
      <c r="V110" s="20" t="str">
        <f t="shared" si="29"/>
        <v/>
      </c>
    </row>
    <row r="111" spans="1:22" x14ac:dyDescent="0.25">
      <c r="A111" s="46">
        <v>1925</v>
      </c>
      <c r="B111" s="60">
        <f t="shared" si="15"/>
        <v>4108310</v>
      </c>
      <c r="C111" s="46" t="s">
        <v>154</v>
      </c>
      <c r="D111" s="46">
        <v>142</v>
      </c>
      <c r="E111" s="46" t="s">
        <v>2380</v>
      </c>
      <c r="F111" s="46">
        <v>708</v>
      </c>
      <c r="G111" s="46">
        <v>150</v>
      </c>
      <c r="H111" s="61">
        <f t="shared" si="16"/>
        <v>0.21186440677966101</v>
      </c>
      <c r="I111" s="62">
        <f t="shared" si="17"/>
        <v>8</v>
      </c>
      <c r="J111" s="62">
        <f t="shared" si="18"/>
        <v>2</v>
      </c>
      <c r="K111" s="20"/>
      <c r="L111" s="20" t="str">
        <f t="shared" si="19"/>
        <v>Yes</v>
      </c>
      <c r="M111" s="66">
        <f t="shared" si="20"/>
        <v>13456.850804567999</v>
      </c>
      <c r="N111" s="66">
        <f t="shared" si="21"/>
        <v>13616.8573688939</v>
      </c>
      <c r="O111" s="66">
        <f t="shared" si="22"/>
        <v>14893.9907827484</v>
      </c>
      <c r="P111" s="67">
        <f t="shared" si="23"/>
        <v>160.0065643259004</v>
      </c>
      <c r="Q111" s="68">
        <f t="shared" si="24"/>
        <v>1.011890342447104</v>
      </c>
      <c r="R111" s="20" t="str">
        <f t="shared" si="25"/>
        <v/>
      </c>
      <c r="S111" s="67">
        <f t="shared" si="26"/>
        <v>1437.1399781804012</v>
      </c>
      <c r="T111" s="68">
        <f t="shared" si="27"/>
        <v>1.1067961590012245</v>
      </c>
      <c r="U111" s="20" t="str">
        <f t="shared" si="28"/>
        <v/>
      </c>
      <c r="V111" s="20" t="str">
        <f t="shared" si="29"/>
        <v/>
      </c>
    </row>
    <row r="112" spans="1:22" x14ac:dyDescent="0.25">
      <c r="A112" s="46">
        <v>1925</v>
      </c>
      <c r="B112" s="60">
        <f t="shared" si="15"/>
        <v>4108310</v>
      </c>
      <c r="C112" s="46" t="s">
        <v>154</v>
      </c>
      <c r="D112" s="46">
        <v>4818</v>
      </c>
      <c r="E112" s="46" t="s">
        <v>944</v>
      </c>
      <c r="F112" s="46">
        <v>85</v>
      </c>
      <c r="G112" s="46">
        <v>12</v>
      </c>
      <c r="H112" s="61">
        <f t="shared" si="16"/>
        <v>0.14117647058823529</v>
      </c>
      <c r="I112" s="62">
        <f t="shared" si="17"/>
        <v>8</v>
      </c>
      <c r="J112" s="62">
        <f t="shared" si="18"/>
        <v>2</v>
      </c>
      <c r="K112" s="20"/>
      <c r="L112" s="20" t="str">
        <f t="shared" si="19"/>
        <v>Yes</v>
      </c>
      <c r="M112" s="66">
        <f t="shared" si="20"/>
        <v>5025.3949300473496</v>
      </c>
      <c r="N112" s="66">
        <f t="shared" si="21"/>
        <v>4857.76939075267</v>
      </c>
      <c r="O112" s="66">
        <f t="shared" si="22"/>
        <v>5697.1200906913</v>
      </c>
      <c r="P112" s="67">
        <f t="shared" si="23"/>
        <v>-167.62553929467958</v>
      </c>
      <c r="Q112" s="68">
        <f t="shared" si="24"/>
        <v>0.96664430524804545</v>
      </c>
      <c r="R112" s="20" t="str">
        <f t="shared" si="25"/>
        <v/>
      </c>
      <c r="S112" s="67">
        <f t="shared" si="26"/>
        <v>671.7251606439504</v>
      </c>
      <c r="T112" s="68">
        <f t="shared" si="27"/>
        <v>1.1336661436552253</v>
      </c>
      <c r="U112" s="20" t="str">
        <f t="shared" si="28"/>
        <v/>
      </c>
      <c r="V112" s="20" t="str">
        <f t="shared" si="29"/>
        <v/>
      </c>
    </row>
    <row r="113" spans="1:22" x14ac:dyDescent="0.25">
      <c r="A113" s="46">
        <v>1925</v>
      </c>
      <c r="B113" s="60">
        <f t="shared" si="15"/>
        <v>4108310</v>
      </c>
      <c r="C113" s="46" t="s">
        <v>154</v>
      </c>
      <c r="D113" s="46">
        <v>4745</v>
      </c>
      <c r="E113" s="46" t="s">
        <v>941</v>
      </c>
      <c r="F113" s="46">
        <v>209</v>
      </c>
      <c r="G113" s="46">
        <v>0</v>
      </c>
      <c r="H113" s="61">
        <f t="shared" si="16"/>
        <v>0</v>
      </c>
      <c r="I113" s="62">
        <f t="shared" si="17"/>
        <v>8</v>
      </c>
      <c r="J113" s="62">
        <f t="shared" si="18"/>
        <v>2</v>
      </c>
      <c r="K113" s="20"/>
      <c r="L113" s="20" t="str">
        <f t="shared" si="19"/>
        <v>Yes</v>
      </c>
      <c r="M113" s="66">
        <f t="shared" si="20"/>
        <v>5025.3949300473596</v>
      </c>
      <c r="N113" s="66">
        <f t="shared" si="21"/>
        <v>4857.76939075267</v>
      </c>
      <c r="O113" s="66">
        <f t="shared" si="22"/>
        <v>5697.1200906913</v>
      </c>
      <c r="P113" s="67">
        <f t="shared" si="23"/>
        <v>-167.62553929468959</v>
      </c>
      <c r="Q113" s="68">
        <f t="shared" si="24"/>
        <v>0.96664430524804346</v>
      </c>
      <c r="R113" s="20" t="str">
        <f t="shared" si="25"/>
        <v/>
      </c>
      <c r="S113" s="67">
        <f t="shared" si="26"/>
        <v>671.7251606439404</v>
      </c>
      <c r="T113" s="68">
        <f t="shared" si="27"/>
        <v>1.1336661436552231</v>
      </c>
      <c r="U113" s="20" t="str">
        <f t="shared" si="28"/>
        <v/>
      </c>
      <c r="V113" s="20" t="str">
        <f t="shared" si="29"/>
        <v/>
      </c>
    </row>
    <row r="114" spans="1:22" x14ac:dyDescent="0.25">
      <c r="A114" s="46">
        <v>1926</v>
      </c>
      <c r="B114" s="60">
        <f t="shared" si="15"/>
        <v>4110890</v>
      </c>
      <c r="C114" s="46" t="s">
        <v>181</v>
      </c>
      <c r="D114" s="46">
        <v>100</v>
      </c>
      <c r="E114" s="46" t="s">
        <v>2474</v>
      </c>
      <c r="F114" s="46">
        <v>443</v>
      </c>
      <c r="G114" s="46">
        <v>254</v>
      </c>
      <c r="H114" s="61">
        <f t="shared" si="16"/>
        <v>0.57336343115124155</v>
      </c>
      <c r="I114" s="62">
        <f t="shared" si="17"/>
        <v>10</v>
      </c>
      <c r="J114" s="62">
        <f t="shared" si="18"/>
        <v>3</v>
      </c>
      <c r="K114" s="20" t="s">
        <v>1781</v>
      </c>
      <c r="L114" s="20" t="str">
        <f t="shared" si="19"/>
        <v>Yes</v>
      </c>
      <c r="M114" s="66">
        <f t="shared" si="20"/>
        <v>11819.9100720648</v>
      </c>
      <c r="N114" s="66">
        <f t="shared" si="21"/>
        <v>12147.4964684113</v>
      </c>
      <c r="O114" s="66">
        <f t="shared" si="22"/>
        <v>13459.9218427288</v>
      </c>
      <c r="P114" s="67">
        <f t="shared" si="23"/>
        <v>327.5863963464999</v>
      </c>
      <c r="Q114" s="68">
        <f t="shared" si="24"/>
        <v>1.0277147959966901</v>
      </c>
      <c r="R114" s="20" t="str">
        <f t="shared" si="25"/>
        <v/>
      </c>
      <c r="S114" s="67">
        <f t="shared" si="26"/>
        <v>1640.0117706639994</v>
      </c>
      <c r="T114" s="68">
        <f t="shared" si="27"/>
        <v>1.1387499363924949</v>
      </c>
      <c r="U114" s="20" t="str">
        <f t="shared" si="28"/>
        <v/>
      </c>
      <c r="V114" s="20" t="str">
        <f t="shared" si="29"/>
        <v/>
      </c>
    </row>
    <row r="115" spans="1:22" x14ac:dyDescent="0.25">
      <c r="A115" s="46">
        <v>1926</v>
      </c>
      <c r="B115" s="60">
        <f t="shared" si="15"/>
        <v>4110890</v>
      </c>
      <c r="C115" s="46" t="s">
        <v>181</v>
      </c>
      <c r="D115" s="46">
        <v>88</v>
      </c>
      <c r="E115" s="46" t="s">
        <v>2475</v>
      </c>
      <c r="F115" s="46">
        <v>209</v>
      </c>
      <c r="G115" s="46">
        <v>82</v>
      </c>
      <c r="H115" s="61">
        <f t="shared" si="16"/>
        <v>0.3923444976076555</v>
      </c>
      <c r="I115" s="62">
        <f t="shared" si="17"/>
        <v>10</v>
      </c>
      <c r="J115" s="62">
        <f t="shared" si="18"/>
        <v>3</v>
      </c>
      <c r="K115" s="20" t="s">
        <v>1781</v>
      </c>
      <c r="L115" s="20" t="str">
        <f t="shared" si="19"/>
        <v>Yes</v>
      </c>
      <c r="M115" s="66">
        <f t="shared" si="20"/>
        <v>11753.357401941201</v>
      </c>
      <c r="N115" s="66">
        <f t="shared" si="21"/>
        <v>12400.586600140199</v>
      </c>
      <c r="O115" s="66">
        <f t="shared" si="22"/>
        <v>14499.179204108401</v>
      </c>
      <c r="P115" s="67">
        <f t="shared" si="23"/>
        <v>647.22919819899835</v>
      </c>
      <c r="Q115" s="68">
        <f t="shared" si="24"/>
        <v>1.0550676012023681</v>
      </c>
      <c r="R115" s="20" t="str">
        <f t="shared" si="25"/>
        <v/>
      </c>
      <c r="S115" s="67">
        <f t="shared" si="26"/>
        <v>2745.8218021672001</v>
      </c>
      <c r="T115" s="68">
        <f t="shared" si="27"/>
        <v>1.2336202081044261</v>
      </c>
      <c r="U115" s="20" t="str">
        <f t="shared" si="28"/>
        <v/>
      </c>
      <c r="V115" s="20" t="str">
        <f t="shared" si="29"/>
        <v/>
      </c>
    </row>
    <row r="116" spans="1:22" x14ac:dyDescent="0.25">
      <c r="A116" s="46">
        <v>1926</v>
      </c>
      <c r="B116" s="60">
        <f t="shared" si="15"/>
        <v>4110890</v>
      </c>
      <c r="C116" s="46" t="s">
        <v>181</v>
      </c>
      <c r="D116" s="46">
        <v>96</v>
      </c>
      <c r="E116" s="46" t="s">
        <v>2476</v>
      </c>
      <c r="F116" s="46">
        <v>438</v>
      </c>
      <c r="G116" s="46">
        <v>170</v>
      </c>
      <c r="H116" s="61">
        <f t="shared" si="16"/>
        <v>0.38812785388127852</v>
      </c>
      <c r="I116" s="62">
        <f t="shared" si="17"/>
        <v>10</v>
      </c>
      <c r="J116" s="62">
        <f t="shared" si="18"/>
        <v>3</v>
      </c>
      <c r="K116" s="20" t="s">
        <v>1781</v>
      </c>
      <c r="L116" s="20" t="str">
        <f t="shared" si="19"/>
        <v>Yes</v>
      </c>
      <c r="M116" s="66">
        <f t="shared" si="20"/>
        <v>13329.129219803601</v>
      </c>
      <c r="N116" s="66">
        <f t="shared" si="21"/>
        <v>14034.669425501001</v>
      </c>
      <c r="O116" s="66">
        <f t="shared" si="22"/>
        <v>14655.603161687801</v>
      </c>
      <c r="P116" s="67">
        <f t="shared" si="23"/>
        <v>705.54020569739987</v>
      </c>
      <c r="Q116" s="68">
        <f t="shared" si="24"/>
        <v>1.0529322054023718</v>
      </c>
      <c r="R116" s="20" t="str">
        <f t="shared" si="25"/>
        <v/>
      </c>
      <c r="S116" s="67">
        <f t="shared" si="26"/>
        <v>1326.4739418842</v>
      </c>
      <c r="T116" s="68">
        <f t="shared" si="27"/>
        <v>1.099516924174867</v>
      </c>
      <c r="U116" s="20" t="str">
        <f t="shared" si="28"/>
        <v/>
      </c>
      <c r="V116" s="20" t="str">
        <f t="shared" si="29"/>
        <v/>
      </c>
    </row>
    <row r="117" spans="1:22" x14ac:dyDescent="0.25">
      <c r="A117" s="46">
        <v>1926</v>
      </c>
      <c r="B117" s="60">
        <f t="shared" si="15"/>
        <v>4110890</v>
      </c>
      <c r="C117" s="46" t="s">
        <v>181</v>
      </c>
      <c r="D117" s="46">
        <v>101</v>
      </c>
      <c r="E117" s="46" t="s">
        <v>2477</v>
      </c>
      <c r="F117" s="46">
        <v>463</v>
      </c>
      <c r="G117" s="46">
        <v>178</v>
      </c>
      <c r="H117" s="61">
        <f t="shared" si="16"/>
        <v>0.38444924406047515</v>
      </c>
      <c r="I117" s="62">
        <f t="shared" si="17"/>
        <v>10</v>
      </c>
      <c r="J117" s="62">
        <f t="shared" si="18"/>
        <v>3</v>
      </c>
      <c r="K117" s="20"/>
      <c r="L117" s="20" t="str">
        <f t="shared" si="19"/>
        <v>Yes</v>
      </c>
      <c r="M117" s="66">
        <f t="shared" si="20"/>
        <v>12424.719378027599</v>
      </c>
      <c r="N117" s="66">
        <f t="shared" si="21"/>
        <v>11904.5609596673</v>
      </c>
      <c r="O117" s="66">
        <f t="shared" si="22"/>
        <v>13635.209071195301</v>
      </c>
      <c r="P117" s="67">
        <f t="shared" si="23"/>
        <v>-520.15841836029904</v>
      </c>
      <c r="Q117" s="68">
        <f t="shared" si="24"/>
        <v>0.95813519786369028</v>
      </c>
      <c r="R117" s="20" t="str">
        <f t="shared" si="25"/>
        <v/>
      </c>
      <c r="S117" s="67">
        <f t="shared" si="26"/>
        <v>1210.4896931677013</v>
      </c>
      <c r="T117" s="68">
        <f t="shared" si="27"/>
        <v>1.0974259181505848</v>
      </c>
      <c r="U117" s="20" t="str">
        <f t="shared" si="28"/>
        <v/>
      </c>
      <c r="V117" s="20" t="str">
        <f t="shared" si="29"/>
        <v/>
      </c>
    </row>
    <row r="118" spans="1:22" x14ac:dyDescent="0.25">
      <c r="A118" s="46">
        <v>1926</v>
      </c>
      <c r="B118" s="60">
        <f t="shared" si="15"/>
        <v>4110890</v>
      </c>
      <c r="C118" s="46" t="s">
        <v>181</v>
      </c>
      <c r="D118" s="46">
        <v>2392</v>
      </c>
      <c r="E118" s="46" t="s">
        <v>2480</v>
      </c>
      <c r="F118" s="46">
        <v>106</v>
      </c>
      <c r="G118" s="46">
        <v>40</v>
      </c>
      <c r="H118" s="61">
        <f t="shared" si="16"/>
        <v>0.37735849056603776</v>
      </c>
      <c r="I118" s="62">
        <f t="shared" si="17"/>
        <v>10</v>
      </c>
      <c r="J118" s="62">
        <f t="shared" si="18"/>
        <v>3</v>
      </c>
      <c r="K118" s="20"/>
      <c r="L118" s="20" t="str">
        <f t="shared" si="19"/>
        <v>Yes</v>
      </c>
      <c r="M118" s="66">
        <f t="shared" si="20"/>
        <v>13217.058412501699</v>
      </c>
      <c r="N118" s="66">
        <f t="shared" si="21"/>
        <v>13537.4361230658</v>
      </c>
      <c r="O118" s="66">
        <f t="shared" si="22"/>
        <v>14548.7287205844</v>
      </c>
      <c r="P118" s="67">
        <f t="shared" si="23"/>
        <v>320.3777105641002</v>
      </c>
      <c r="Q118" s="68">
        <f t="shared" si="24"/>
        <v>1.024239713600801</v>
      </c>
      <c r="R118" s="20" t="str">
        <f t="shared" si="25"/>
        <v/>
      </c>
      <c r="S118" s="67">
        <f t="shared" si="26"/>
        <v>1331.670308082701</v>
      </c>
      <c r="T118" s="68">
        <f t="shared" si="27"/>
        <v>1.1007539095706127</v>
      </c>
      <c r="U118" s="20" t="str">
        <f t="shared" si="28"/>
        <v/>
      </c>
      <c r="V118" s="20" t="str">
        <f t="shared" si="29"/>
        <v/>
      </c>
    </row>
    <row r="119" spans="1:22" x14ac:dyDescent="0.25">
      <c r="A119" s="46">
        <v>1926</v>
      </c>
      <c r="B119" s="60">
        <f t="shared" si="15"/>
        <v>4110890</v>
      </c>
      <c r="C119" s="46" t="s">
        <v>181</v>
      </c>
      <c r="D119" s="46">
        <v>102</v>
      </c>
      <c r="E119" s="46" t="s">
        <v>2481</v>
      </c>
      <c r="F119" s="46">
        <v>457</v>
      </c>
      <c r="G119" s="46">
        <v>154</v>
      </c>
      <c r="H119" s="61">
        <f t="shared" si="16"/>
        <v>0.33698030634573306</v>
      </c>
      <c r="I119" s="62">
        <f t="shared" si="17"/>
        <v>10</v>
      </c>
      <c r="J119" s="62">
        <f t="shared" si="18"/>
        <v>3</v>
      </c>
      <c r="K119" s="20"/>
      <c r="L119" s="20" t="str">
        <f t="shared" si="19"/>
        <v>Yes</v>
      </c>
      <c r="M119" s="66">
        <f t="shared" si="20"/>
        <v>13426.8971443141</v>
      </c>
      <c r="N119" s="66">
        <f t="shared" si="21"/>
        <v>12679.305511120099</v>
      </c>
      <c r="O119" s="66">
        <f t="shared" si="22"/>
        <v>13966.861472877201</v>
      </c>
      <c r="P119" s="67">
        <f t="shared" si="23"/>
        <v>-747.59163319400068</v>
      </c>
      <c r="Q119" s="68">
        <f t="shared" si="24"/>
        <v>0.94432134057788741</v>
      </c>
      <c r="R119" s="20" t="str">
        <f t="shared" si="25"/>
        <v/>
      </c>
      <c r="S119" s="67">
        <f t="shared" si="26"/>
        <v>539.96432856310093</v>
      </c>
      <c r="T119" s="68">
        <f t="shared" si="27"/>
        <v>1.0402151236253239</v>
      </c>
      <c r="U119" s="20" t="str">
        <f t="shared" si="28"/>
        <v/>
      </c>
      <c r="V119" s="20" t="str">
        <f t="shared" si="29"/>
        <v/>
      </c>
    </row>
    <row r="120" spans="1:22" x14ac:dyDescent="0.25">
      <c r="A120" s="46">
        <v>1926</v>
      </c>
      <c r="B120" s="60">
        <f t="shared" si="15"/>
        <v>4110890</v>
      </c>
      <c r="C120" s="46" t="s">
        <v>181</v>
      </c>
      <c r="D120" s="46">
        <v>97</v>
      </c>
      <c r="E120" s="46" t="s">
        <v>2482</v>
      </c>
      <c r="F120" s="46">
        <v>447</v>
      </c>
      <c r="G120" s="46">
        <v>139</v>
      </c>
      <c r="H120" s="61">
        <f t="shared" si="16"/>
        <v>0.31096196868008946</v>
      </c>
      <c r="I120" s="62">
        <f t="shared" si="17"/>
        <v>10</v>
      </c>
      <c r="J120" s="62">
        <f t="shared" si="18"/>
        <v>3</v>
      </c>
      <c r="K120" s="20"/>
      <c r="L120" s="20" t="str">
        <f t="shared" si="19"/>
        <v>Yes</v>
      </c>
      <c r="M120" s="66">
        <f t="shared" si="20"/>
        <v>10220.1938072376</v>
      </c>
      <c r="N120" s="66">
        <f t="shared" si="21"/>
        <v>10233.616306445099</v>
      </c>
      <c r="O120" s="66">
        <f t="shared" si="22"/>
        <v>12067.043179107301</v>
      </c>
      <c r="P120" s="67">
        <f t="shared" si="23"/>
        <v>13.422499207499641</v>
      </c>
      <c r="Q120" s="68">
        <f t="shared" si="24"/>
        <v>1.0013133311814493</v>
      </c>
      <c r="R120" s="20" t="str">
        <f t="shared" si="25"/>
        <v/>
      </c>
      <c r="S120" s="67">
        <f t="shared" si="26"/>
        <v>1846.8493718697009</v>
      </c>
      <c r="T120" s="68">
        <f t="shared" si="27"/>
        <v>1.1807059050643272</v>
      </c>
      <c r="U120" s="20" t="str">
        <f t="shared" si="28"/>
        <v/>
      </c>
      <c r="V120" s="20" t="str">
        <f t="shared" si="29"/>
        <v/>
      </c>
    </row>
    <row r="121" spans="1:22" x14ac:dyDescent="0.25">
      <c r="A121" s="46">
        <v>1926</v>
      </c>
      <c r="B121" s="60">
        <f t="shared" si="15"/>
        <v>4110890</v>
      </c>
      <c r="C121" s="46" t="s">
        <v>181</v>
      </c>
      <c r="D121" s="46">
        <v>141</v>
      </c>
      <c r="E121" s="46" t="s">
        <v>2483</v>
      </c>
      <c r="F121" s="90">
        <v>1334</v>
      </c>
      <c r="G121" s="46">
        <v>393</v>
      </c>
      <c r="H121" s="61">
        <f t="shared" si="16"/>
        <v>0.29460269865067468</v>
      </c>
      <c r="I121" s="62">
        <f t="shared" si="17"/>
        <v>10</v>
      </c>
      <c r="J121" s="62">
        <f t="shared" si="18"/>
        <v>3</v>
      </c>
      <c r="K121" s="20"/>
      <c r="L121" s="20" t="str">
        <f t="shared" si="19"/>
        <v>Yes</v>
      </c>
      <c r="M121" s="66">
        <f t="shared" si="20"/>
        <v>12814.4737465298</v>
      </c>
      <c r="N121" s="66">
        <f t="shared" si="21"/>
        <v>13152.1033945175</v>
      </c>
      <c r="O121" s="66">
        <f t="shared" si="22"/>
        <v>14129.3949122868</v>
      </c>
      <c r="P121" s="67">
        <f t="shared" si="23"/>
        <v>337.62964798770008</v>
      </c>
      <c r="Q121" s="68">
        <f t="shared" si="24"/>
        <v>1.0263475234852411</v>
      </c>
      <c r="R121" s="20" t="str">
        <f t="shared" si="25"/>
        <v/>
      </c>
      <c r="S121" s="67">
        <f t="shared" si="26"/>
        <v>1314.9211657569995</v>
      </c>
      <c r="T121" s="68">
        <f t="shared" si="27"/>
        <v>1.1026121861705858</v>
      </c>
      <c r="U121" s="20" t="str">
        <f t="shared" si="28"/>
        <v/>
      </c>
      <c r="V121" s="20" t="str">
        <f t="shared" si="29"/>
        <v/>
      </c>
    </row>
    <row r="122" spans="1:22" x14ac:dyDescent="0.25">
      <c r="A122" s="46">
        <v>1926</v>
      </c>
      <c r="B122" s="60">
        <f t="shared" si="15"/>
        <v>4110890</v>
      </c>
      <c r="C122" s="46" t="s">
        <v>181</v>
      </c>
      <c r="D122" s="46">
        <v>99</v>
      </c>
      <c r="E122" s="46" t="s">
        <v>2478</v>
      </c>
      <c r="F122" s="46">
        <v>385</v>
      </c>
      <c r="G122" s="46">
        <v>98</v>
      </c>
      <c r="H122" s="61">
        <f t="shared" si="16"/>
        <v>0.25454545454545452</v>
      </c>
      <c r="I122" s="62">
        <f t="shared" si="17"/>
        <v>10</v>
      </c>
      <c r="J122" s="62">
        <f t="shared" si="18"/>
        <v>3</v>
      </c>
      <c r="K122" s="20"/>
      <c r="L122" s="20" t="str">
        <f t="shared" si="19"/>
        <v>Yes</v>
      </c>
      <c r="M122" s="66">
        <f t="shared" si="20"/>
        <v>12547.131726993101</v>
      </c>
      <c r="N122" s="66">
        <f t="shared" si="21"/>
        <v>12697.024961724601</v>
      </c>
      <c r="O122" s="66">
        <f t="shared" si="22"/>
        <v>16416.277770984201</v>
      </c>
      <c r="P122" s="67">
        <f t="shared" si="23"/>
        <v>149.89323473150034</v>
      </c>
      <c r="Q122" s="68">
        <f t="shared" si="24"/>
        <v>1.0119464143672796</v>
      </c>
      <c r="R122" s="20" t="str">
        <f t="shared" si="25"/>
        <v/>
      </c>
      <c r="S122" s="67">
        <f t="shared" si="26"/>
        <v>3869.1460439911007</v>
      </c>
      <c r="T122" s="68">
        <f t="shared" si="27"/>
        <v>1.3083689665636702</v>
      </c>
      <c r="U122" s="20" t="str">
        <f t="shared" si="28"/>
        <v/>
      </c>
      <c r="V122" s="20" t="str">
        <f t="shared" si="29"/>
        <v/>
      </c>
    </row>
    <row r="123" spans="1:22" x14ac:dyDescent="0.25">
      <c r="A123" s="46">
        <v>1926</v>
      </c>
      <c r="B123" s="60">
        <f t="shared" si="15"/>
        <v>4110890</v>
      </c>
      <c r="C123" s="46" t="s">
        <v>181</v>
      </c>
      <c r="D123" s="46">
        <v>4820</v>
      </c>
      <c r="E123" s="46" t="s">
        <v>2479</v>
      </c>
      <c r="F123" s="46">
        <v>351</v>
      </c>
      <c r="G123" s="46">
        <v>69</v>
      </c>
      <c r="H123" s="61">
        <f t="shared" si="16"/>
        <v>0.19658119658119658</v>
      </c>
      <c r="I123" s="62">
        <f t="shared" si="17"/>
        <v>10</v>
      </c>
      <c r="J123" s="62">
        <f t="shared" si="18"/>
        <v>3</v>
      </c>
      <c r="K123" s="20"/>
      <c r="L123" s="20" t="str">
        <f t="shared" si="19"/>
        <v>Yes</v>
      </c>
      <c r="M123" s="66">
        <f t="shared" si="20"/>
        <v>3975.6757579477799</v>
      </c>
      <c r="N123" s="66">
        <f t="shared" si="21"/>
        <v>3881.34380323288</v>
      </c>
      <c r="O123" s="66">
        <f t="shared" si="22"/>
        <v>4602.1220656056503</v>
      </c>
      <c r="P123" s="67">
        <f t="shared" si="23"/>
        <v>-94.331954714899894</v>
      </c>
      <c r="Q123" s="68">
        <f t="shared" si="24"/>
        <v>0.97627272432206758</v>
      </c>
      <c r="R123" s="20" t="str">
        <f t="shared" si="25"/>
        <v/>
      </c>
      <c r="S123" s="67">
        <f t="shared" si="26"/>
        <v>626.44630765787042</v>
      </c>
      <c r="T123" s="68">
        <f t="shared" si="27"/>
        <v>1.1575697682099806</v>
      </c>
      <c r="U123" s="20" t="str">
        <f t="shared" si="28"/>
        <v/>
      </c>
      <c r="V123" s="20" t="str">
        <f t="shared" si="29"/>
        <v/>
      </c>
    </row>
    <row r="124" spans="1:22" x14ac:dyDescent="0.25">
      <c r="A124" s="46">
        <v>1927</v>
      </c>
      <c r="B124" s="60">
        <f t="shared" si="15"/>
        <v>4103270</v>
      </c>
      <c r="C124" s="46" t="s">
        <v>59</v>
      </c>
      <c r="D124" s="46">
        <v>103</v>
      </c>
      <c r="E124" s="46" t="s">
        <v>2030</v>
      </c>
      <c r="F124" s="46">
        <v>187</v>
      </c>
      <c r="G124" s="46">
        <v>78</v>
      </c>
      <c r="H124" s="61">
        <f t="shared" si="16"/>
        <v>0.41711229946524064</v>
      </c>
      <c r="I124" s="62">
        <f t="shared" si="17"/>
        <v>3</v>
      </c>
      <c r="J124" s="62">
        <f t="shared" si="18"/>
        <v>1</v>
      </c>
      <c r="K124" s="20" t="s">
        <v>1781</v>
      </c>
      <c r="L124" s="20" t="str">
        <f t="shared" si="19"/>
        <v/>
      </c>
      <c r="M124" s="66">
        <f t="shared" si="20"/>
        <v>11565.499500456601</v>
      </c>
      <c r="N124" s="66">
        <f t="shared" si="21"/>
        <v>13320.945136213601</v>
      </c>
      <c r="O124" s="66">
        <f t="shared" si="22"/>
        <v>18370.098540221199</v>
      </c>
      <c r="P124" s="67">
        <f t="shared" si="23"/>
        <v>1755.4456357569998</v>
      </c>
      <c r="Q124" s="68">
        <f t="shared" si="24"/>
        <v>1.1517829502900152</v>
      </c>
      <c r="R124" s="20" t="str">
        <f t="shared" si="25"/>
        <v/>
      </c>
      <c r="S124" s="67">
        <f t="shared" si="26"/>
        <v>6804.5990397645983</v>
      </c>
      <c r="T124" s="68">
        <f t="shared" si="27"/>
        <v>1.5883532345054319</v>
      </c>
      <c r="U124" s="20" t="str">
        <f t="shared" si="28"/>
        <v/>
      </c>
      <c r="V124" s="20" t="str">
        <f t="shared" si="29"/>
        <v/>
      </c>
    </row>
    <row r="125" spans="1:22" x14ac:dyDescent="0.25">
      <c r="A125" s="46">
        <v>1927</v>
      </c>
      <c r="B125" s="60">
        <f t="shared" si="15"/>
        <v>4103270</v>
      </c>
      <c r="C125" s="46" t="s">
        <v>59</v>
      </c>
      <c r="D125" s="46">
        <v>1248</v>
      </c>
      <c r="E125" s="46" t="s">
        <v>2031</v>
      </c>
      <c r="F125" s="46">
        <v>138</v>
      </c>
      <c r="G125" s="46">
        <v>40</v>
      </c>
      <c r="H125" s="61">
        <f t="shared" si="16"/>
        <v>0.28985507246376813</v>
      </c>
      <c r="I125" s="62">
        <f t="shared" si="17"/>
        <v>3</v>
      </c>
      <c r="J125" s="62">
        <f t="shared" si="18"/>
        <v>1</v>
      </c>
      <c r="K125" s="20"/>
      <c r="L125" s="20" t="str">
        <f t="shared" si="19"/>
        <v/>
      </c>
      <c r="M125" s="66">
        <f t="shared" si="20"/>
        <v>12188.0509260857</v>
      </c>
      <c r="N125" s="66">
        <f t="shared" si="21"/>
        <v>14579.631246647201</v>
      </c>
      <c r="O125" s="66">
        <f t="shared" si="22"/>
        <v>16573.781102564899</v>
      </c>
      <c r="P125" s="67">
        <f t="shared" si="23"/>
        <v>2391.5803205615011</v>
      </c>
      <c r="Q125" s="68">
        <f t="shared" si="24"/>
        <v>1.1962233613122568</v>
      </c>
      <c r="R125" s="20" t="str">
        <f t="shared" si="25"/>
        <v/>
      </c>
      <c r="S125" s="67">
        <f t="shared" si="26"/>
        <v>4385.7301764791991</v>
      </c>
      <c r="T125" s="68">
        <f t="shared" si="27"/>
        <v>1.3598385175018066</v>
      </c>
      <c r="U125" s="20" t="str">
        <f t="shared" si="28"/>
        <v/>
      </c>
      <c r="V125" s="20" t="str">
        <f t="shared" si="29"/>
        <v/>
      </c>
    </row>
    <row r="126" spans="1:22" x14ac:dyDescent="0.25">
      <c r="A126" s="46">
        <v>1927</v>
      </c>
      <c r="B126" s="60">
        <f t="shared" si="15"/>
        <v>4103270</v>
      </c>
      <c r="C126" s="46" t="s">
        <v>59</v>
      </c>
      <c r="D126" s="46">
        <v>104</v>
      </c>
      <c r="E126" s="46" t="s">
        <v>2032</v>
      </c>
      <c r="F126" s="46">
        <v>199</v>
      </c>
      <c r="G126" s="46">
        <v>55</v>
      </c>
      <c r="H126" s="61">
        <f t="shared" si="16"/>
        <v>0.27638190954773867</v>
      </c>
      <c r="I126" s="62">
        <f t="shared" si="17"/>
        <v>3</v>
      </c>
      <c r="J126" s="62">
        <f t="shared" si="18"/>
        <v>1</v>
      </c>
      <c r="K126" s="20"/>
      <c r="L126" s="20" t="str">
        <f t="shared" si="19"/>
        <v/>
      </c>
      <c r="M126" s="66">
        <f t="shared" si="20"/>
        <v>14945.6827560809</v>
      </c>
      <c r="N126" s="66">
        <f t="shared" si="21"/>
        <v>16136.3419124303</v>
      </c>
      <c r="O126" s="66">
        <f t="shared" si="22"/>
        <v>18214.281095569</v>
      </c>
      <c r="P126" s="67">
        <f t="shared" si="23"/>
        <v>1190.6591563494003</v>
      </c>
      <c r="Q126" s="68">
        <f t="shared" si="24"/>
        <v>1.0796657587198524</v>
      </c>
      <c r="R126" s="20" t="str">
        <f t="shared" si="25"/>
        <v/>
      </c>
      <c r="S126" s="67">
        <f t="shared" si="26"/>
        <v>3268.5983394881005</v>
      </c>
      <c r="T126" s="68">
        <f t="shared" si="27"/>
        <v>1.2186984959357723</v>
      </c>
      <c r="U126" s="20" t="str">
        <f t="shared" si="28"/>
        <v/>
      </c>
      <c r="V126" s="20" t="str">
        <f t="shared" si="29"/>
        <v/>
      </c>
    </row>
    <row r="127" spans="1:22" x14ac:dyDescent="0.25">
      <c r="A127" s="46">
        <v>1928</v>
      </c>
      <c r="B127" s="60">
        <f t="shared" si="15"/>
        <v>4109330</v>
      </c>
      <c r="C127" s="46" t="s">
        <v>180</v>
      </c>
      <c r="D127" s="46">
        <v>107</v>
      </c>
      <c r="E127" s="46" t="s">
        <v>2465</v>
      </c>
      <c r="F127" s="46">
        <v>447</v>
      </c>
      <c r="G127" s="46">
        <v>278</v>
      </c>
      <c r="H127" s="61">
        <f t="shared" si="16"/>
        <v>0.62192393736017892</v>
      </c>
      <c r="I127" s="62">
        <f t="shared" si="17"/>
        <v>14</v>
      </c>
      <c r="J127" s="62">
        <f t="shared" si="18"/>
        <v>4</v>
      </c>
      <c r="K127" s="20" t="s">
        <v>1781</v>
      </c>
      <c r="L127" s="20" t="str">
        <f t="shared" si="19"/>
        <v>Yes</v>
      </c>
      <c r="M127" s="66">
        <f t="shared" si="20"/>
        <v>11191.228617135999</v>
      </c>
      <c r="N127" s="66">
        <f t="shared" si="21"/>
        <v>13556.6942683992</v>
      </c>
      <c r="O127" s="66">
        <f t="shared" si="22"/>
        <v>14209.393060201999</v>
      </c>
      <c r="P127" s="67">
        <f t="shared" si="23"/>
        <v>2365.4656512632009</v>
      </c>
      <c r="Q127" s="68">
        <f t="shared" si="24"/>
        <v>1.2113678249447253</v>
      </c>
      <c r="R127" s="20" t="str">
        <f t="shared" si="25"/>
        <v/>
      </c>
      <c r="S127" s="67">
        <f t="shared" si="26"/>
        <v>3018.1644430659999</v>
      </c>
      <c r="T127" s="68">
        <f t="shared" si="27"/>
        <v>1.2696901784710741</v>
      </c>
      <c r="U127" s="20" t="str">
        <f t="shared" si="28"/>
        <v/>
      </c>
      <c r="V127" s="20" t="str">
        <f t="shared" si="29"/>
        <v/>
      </c>
    </row>
    <row r="128" spans="1:22" ht="30" x14ac:dyDescent="0.25">
      <c r="A128" s="46">
        <v>1928</v>
      </c>
      <c r="B128" s="60">
        <f t="shared" si="15"/>
        <v>4109330</v>
      </c>
      <c r="C128" s="46" t="s">
        <v>180</v>
      </c>
      <c r="D128" s="46">
        <v>2735</v>
      </c>
      <c r="E128" s="46" t="s">
        <v>1091</v>
      </c>
      <c r="F128" s="46">
        <v>181</v>
      </c>
      <c r="G128" s="46">
        <v>99</v>
      </c>
      <c r="H128" s="61">
        <f t="shared" si="16"/>
        <v>0.54696132596685088</v>
      </c>
      <c r="I128" s="62">
        <f t="shared" si="17"/>
        <v>14</v>
      </c>
      <c r="J128" s="62">
        <f t="shared" si="18"/>
        <v>4</v>
      </c>
      <c r="K128" s="20" t="s">
        <v>1781</v>
      </c>
      <c r="L128" s="20" t="str">
        <f t="shared" si="19"/>
        <v>Yes</v>
      </c>
      <c r="M128" s="66">
        <f t="shared" si="20"/>
        <v>5574.6459248044002</v>
      </c>
      <c r="N128" s="66">
        <f t="shared" si="21"/>
        <v>4885.4037577668496</v>
      </c>
      <c r="O128" s="66">
        <f t="shared" si="22"/>
        <v>5972.10801043628</v>
      </c>
      <c r="P128" s="67">
        <f t="shared" si="23"/>
        <v>-689.24216703755064</v>
      </c>
      <c r="Q128" s="68">
        <f t="shared" si="24"/>
        <v>0.87636126557011162</v>
      </c>
      <c r="R128" s="20" t="str">
        <f t="shared" si="25"/>
        <v>Fail</v>
      </c>
      <c r="S128" s="67">
        <f t="shared" si="26"/>
        <v>397.46208563187975</v>
      </c>
      <c r="T128" s="68">
        <f t="shared" si="27"/>
        <v>1.071298175882951</v>
      </c>
      <c r="U128" s="20" t="str">
        <f t="shared" si="28"/>
        <v/>
      </c>
      <c r="V128" s="20" t="str">
        <f t="shared" si="29"/>
        <v/>
      </c>
    </row>
    <row r="129" spans="1:22" x14ac:dyDescent="0.25">
      <c r="A129" s="46">
        <v>1928</v>
      </c>
      <c r="B129" s="60">
        <f t="shared" si="15"/>
        <v>4109330</v>
      </c>
      <c r="C129" s="46" t="s">
        <v>180</v>
      </c>
      <c r="D129" s="46">
        <v>106</v>
      </c>
      <c r="E129" s="46" t="s">
        <v>2471</v>
      </c>
      <c r="F129" s="46">
        <v>221</v>
      </c>
      <c r="G129" s="46">
        <v>113</v>
      </c>
      <c r="H129" s="61">
        <f t="shared" si="16"/>
        <v>0.5113122171945701</v>
      </c>
      <c r="I129" s="62">
        <f t="shared" si="17"/>
        <v>14</v>
      </c>
      <c r="J129" s="62">
        <f t="shared" si="18"/>
        <v>4</v>
      </c>
      <c r="K129" s="20" t="s">
        <v>1781</v>
      </c>
      <c r="L129" s="20" t="str">
        <f t="shared" si="19"/>
        <v>Yes</v>
      </c>
      <c r="M129" s="66">
        <f t="shared" si="20"/>
        <v>13157.183401677299</v>
      </c>
      <c r="N129" s="66">
        <f t="shared" si="21"/>
        <v>12894.911262886</v>
      </c>
      <c r="O129" s="66">
        <f t="shared" si="22"/>
        <v>14426.3853755941</v>
      </c>
      <c r="P129" s="67">
        <f t="shared" si="23"/>
        <v>-262.27213879129886</v>
      </c>
      <c r="Q129" s="68">
        <f t="shared" si="24"/>
        <v>0.9800662398034321</v>
      </c>
      <c r="R129" s="20" t="str">
        <f t="shared" si="25"/>
        <v>Fail</v>
      </c>
      <c r="S129" s="67">
        <f t="shared" si="26"/>
        <v>1269.2019739168009</v>
      </c>
      <c r="T129" s="68">
        <f t="shared" si="27"/>
        <v>1.0964645650341092</v>
      </c>
      <c r="U129" s="20" t="str">
        <f t="shared" si="28"/>
        <v/>
      </c>
      <c r="V129" s="20" t="str">
        <f t="shared" si="29"/>
        <v/>
      </c>
    </row>
    <row r="130" spans="1:22" x14ac:dyDescent="0.25">
      <c r="A130" s="46">
        <v>1928</v>
      </c>
      <c r="B130" s="60">
        <f t="shared" si="15"/>
        <v>4109330</v>
      </c>
      <c r="C130" s="46" t="s">
        <v>180</v>
      </c>
      <c r="D130" s="46">
        <v>110</v>
      </c>
      <c r="E130" s="46" t="s">
        <v>2464</v>
      </c>
      <c r="F130" s="46">
        <v>157</v>
      </c>
      <c r="G130" s="46">
        <v>68</v>
      </c>
      <c r="H130" s="61">
        <f t="shared" si="16"/>
        <v>0.43312101910828027</v>
      </c>
      <c r="I130" s="62">
        <f t="shared" si="17"/>
        <v>14</v>
      </c>
      <c r="J130" s="62">
        <f t="shared" si="18"/>
        <v>4</v>
      </c>
      <c r="K130" s="20" t="s">
        <v>1781</v>
      </c>
      <c r="L130" s="20" t="str">
        <f t="shared" si="19"/>
        <v>Yes</v>
      </c>
      <c r="M130" s="66">
        <f t="shared" si="20"/>
        <v>12299.306384765499</v>
      </c>
      <c r="N130" s="66">
        <f t="shared" si="21"/>
        <v>15746.2269356627</v>
      </c>
      <c r="O130" s="66">
        <f t="shared" si="22"/>
        <v>20017.428235507199</v>
      </c>
      <c r="P130" s="67">
        <f t="shared" si="23"/>
        <v>3446.9205508972009</v>
      </c>
      <c r="Q130" s="68">
        <f t="shared" si="24"/>
        <v>1.2802532470584453</v>
      </c>
      <c r="R130" s="20" t="str">
        <f t="shared" si="25"/>
        <v/>
      </c>
      <c r="S130" s="67">
        <f t="shared" si="26"/>
        <v>7718.1218507416997</v>
      </c>
      <c r="T130" s="68">
        <f t="shared" si="27"/>
        <v>1.6275249684243762</v>
      </c>
      <c r="U130" s="20" t="str">
        <f t="shared" si="28"/>
        <v/>
      </c>
      <c r="V130" s="20" t="str">
        <f t="shared" si="29"/>
        <v/>
      </c>
    </row>
    <row r="131" spans="1:22" x14ac:dyDescent="0.25">
      <c r="A131" s="46">
        <v>1928</v>
      </c>
      <c r="B131" s="60">
        <f t="shared" si="15"/>
        <v>4109330</v>
      </c>
      <c r="C131" s="46" t="s">
        <v>180</v>
      </c>
      <c r="D131" s="46">
        <v>109</v>
      </c>
      <c r="E131" s="46" t="s">
        <v>2466</v>
      </c>
      <c r="F131" s="46">
        <v>529</v>
      </c>
      <c r="G131" s="46">
        <v>203</v>
      </c>
      <c r="H131" s="61">
        <f t="shared" si="16"/>
        <v>0.38374291115311909</v>
      </c>
      <c r="I131" s="62">
        <f t="shared" si="17"/>
        <v>14</v>
      </c>
      <c r="J131" s="62">
        <f t="shared" si="18"/>
        <v>4</v>
      </c>
      <c r="K131" s="20"/>
      <c r="L131" s="20" t="str">
        <f t="shared" si="19"/>
        <v>Yes</v>
      </c>
      <c r="M131" s="66">
        <f t="shared" si="20"/>
        <v>11674.5223484621</v>
      </c>
      <c r="N131" s="66">
        <f t="shared" si="21"/>
        <v>13521.4263443652</v>
      </c>
      <c r="O131" s="66">
        <f t="shared" si="22"/>
        <v>16388.352976722301</v>
      </c>
      <c r="P131" s="67">
        <f t="shared" si="23"/>
        <v>1846.9039959030997</v>
      </c>
      <c r="Q131" s="68">
        <f t="shared" si="24"/>
        <v>1.158199534060286</v>
      </c>
      <c r="R131" s="20" t="str">
        <f t="shared" si="25"/>
        <v/>
      </c>
      <c r="S131" s="67">
        <f t="shared" si="26"/>
        <v>4713.8306282602007</v>
      </c>
      <c r="T131" s="68">
        <f t="shared" si="27"/>
        <v>1.4037707486063582</v>
      </c>
      <c r="U131" s="20" t="str">
        <f t="shared" si="28"/>
        <v/>
      </c>
      <c r="V131" s="20" t="str">
        <f t="shared" si="29"/>
        <v/>
      </c>
    </row>
    <row r="132" spans="1:22" x14ac:dyDescent="0.25">
      <c r="A132" s="46">
        <v>1928</v>
      </c>
      <c r="B132" s="60">
        <f t="shared" si="15"/>
        <v>4109330</v>
      </c>
      <c r="C132" s="46" t="s">
        <v>180</v>
      </c>
      <c r="D132" s="46">
        <v>116</v>
      </c>
      <c r="E132" s="46" t="s">
        <v>4641</v>
      </c>
      <c r="F132" s="46">
        <v>684</v>
      </c>
      <c r="G132" s="46">
        <v>261</v>
      </c>
      <c r="H132" s="61">
        <f t="shared" si="16"/>
        <v>0.38157894736842107</v>
      </c>
      <c r="I132" s="62">
        <f t="shared" si="17"/>
        <v>14</v>
      </c>
      <c r="J132" s="62">
        <f t="shared" si="18"/>
        <v>4</v>
      </c>
      <c r="K132" s="20"/>
      <c r="L132" s="20" t="str">
        <f t="shared" si="19"/>
        <v>Yes</v>
      </c>
      <c r="M132" s="66">
        <f t="shared" si="20"/>
        <v>12041.714197785501</v>
      </c>
      <c r="N132" s="66">
        <f t="shared" si="21"/>
        <v>12848.6565940568</v>
      </c>
      <c r="O132" s="66">
        <f t="shared" si="22"/>
        <v>15346.293776671801</v>
      </c>
      <c r="P132" s="67">
        <f t="shared" si="23"/>
        <v>806.942396271299</v>
      </c>
      <c r="Q132" s="68">
        <f t="shared" si="24"/>
        <v>1.0670122528252413</v>
      </c>
      <c r="R132" s="20" t="str">
        <f t="shared" si="25"/>
        <v/>
      </c>
      <c r="S132" s="67">
        <f t="shared" si="26"/>
        <v>3304.5795788862997</v>
      </c>
      <c r="T132" s="68">
        <f t="shared" si="27"/>
        <v>1.274427670729307</v>
      </c>
      <c r="U132" s="20" t="str">
        <f t="shared" si="28"/>
        <v/>
      </c>
      <c r="V132" s="20" t="str">
        <f t="shared" si="29"/>
        <v/>
      </c>
    </row>
    <row r="133" spans="1:22" x14ac:dyDescent="0.25">
      <c r="A133" s="46">
        <v>1928</v>
      </c>
      <c r="B133" s="60">
        <f t="shared" si="15"/>
        <v>4109330</v>
      </c>
      <c r="C133" s="46" t="s">
        <v>180</v>
      </c>
      <c r="D133" s="46">
        <v>115</v>
      </c>
      <c r="E133" s="46" t="s">
        <v>2472</v>
      </c>
      <c r="F133" s="46">
        <v>666</v>
      </c>
      <c r="G133" s="46">
        <v>233</v>
      </c>
      <c r="H133" s="61">
        <f t="shared" si="16"/>
        <v>0.34984984984984985</v>
      </c>
      <c r="I133" s="62">
        <f t="shared" si="17"/>
        <v>14</v>
      </c>
      <c r="J133" s="62">
        <f t="shared" si="18"/>
        <v>4</v>
      </c>
      <c r="K133" s="20"/>
      <c r="L133" s="20" t="str">
        <f t="shared" si="19"/>
        <v>Yes</v>
      </c>
      <c r="M133" s="66">
        <f t="shared" si="20"/>
        <v>12477.687444674601</v>
      </c>
      <c r="N133" s="66">
        <f t="shared" si="21"/>
        <v>13189.1303624259</v>
      </c>
      <c r="O133" s="66">
        <f t="shared" si="22"/>
        <v>15981.5884012428</v>
      </c>
      <c r="P133" s="67">
        <f t="shared" si="23"/>
        <v>711.44291775129932</v>
      </c>
      <c r="Q133" s="68">
        <f t="shared" si="24"/>
        <v>1.0570172093912273</v>
      </c>
      <c r="R133" s="20" t="str">
        <f t="shared" si="25"/>
        <v/>
      </c>
      <c r="S133" s="67">
        <f t="shared" si="26"/>
        <v>3503.900956568199</v>
      </c>
      <c r="T133" s="68">
        <f t="shared" si="27"/>
        <v>1.2808133295616122</v>
      </c>
      <c r="U133" s="20" t="str">
        <f t="shared" si="28"/>
        <v/>
      </c>
      <c r="V133" s="20" t="str">
        <f t="shared" si="29"/>
        <v/>
      </c>
    </row>
    <row r="134" spans="1:22" x14ac:dyDescent="0.25">
      <c r="A134" s="46">
        <v>1928</v>
      </c>
      <c r="B134" s="60">
        <f t="shared" si="15"/>
        <v>4109330</v>
      </c>
      <c r="C134" s="46" t="s">
        <v>180</v>
      </c>
      <c r="D134" s="46">
        <v>139</v>
      </c>
      <c r="E134" s="46" t="s">
        <v>2467</v>
      </c>
      <c r="F134" s="46">
        <v>488</v>
      </c>
      <c r="G134" s="46">
        <v>147</v>
      </c>
      <c r="H134" s="61">
        <f t="shared" si="16"/>
        <v>0.30122950819672129</v>
      </c>
      <c r="I134" s="62">
        <f t="shared" si="17"/>
        <v>14</v>
      </c>
      <c r="J134" s="62">
        <f t="shared" si="18"/>
        <v>4</v>
      </c>
      <c r="K134" s="20"/>
      <c r="L134" s="20" t="str">
        <f t="shared" si="19"/>
        <v>Yes</v>
      </c>
      <c r="M134" s="66">
        <f t="shared" si="20"/>
        <v>11634.738590295899</v>
      </c>
      <c r="N134" s="66">
        <f t="shared" si="21"/>
        <v>12413.246930830799</v>
      </c>
      <c r="O134" s="66">
        <f t="shared" si="22"/>
        <v>14865.338557111399</v>
      </c>
      <c r="P134" s="67">
        <f t="shared" si="23"/>
        <v>778.50834053489962</v>
      </c>
      <c r="Q134" s="68">
        <f t="shared" si="24"/>
        <v>1.066912404992427</v>
      </c>
      <c r="R134" s="20" t="str">
        <f t="shared" si="25"/>
        <v/>
      </c>
      <c r="S134" s="67">
        <f t="shared" si="26"/>
        <v>3230.5999668155</v>
      </c>
      <c r="T134" s="68">
        <f t="shared" si="27"/>
        <v>1.277668461714303</v>
      </c>
      <c r="U134" s="20" t="str">
        <f t="shared" si="28"/>
        <v/>
      </c>
      <c r="V134" s="20" t="str">
        <f t="shared" si="29"/>
        <v/>
      </c>
    </row>
    <row r="135" spans="1:22" x14ac:dyDescent="0.25">
      <c r="A135" s="46">
        <v>1928</v>
      </c>
      <c r="B135" s="60">
        <f t="shared" si="15"/>
        <v>4109330</v>
      </c>
      <c r="C135" s="46" t="s">
        <v>180</v>
      </c>
      <c r="D135" s="46">
        <v>4585</v>
      </c>
      <c r="E135" s="46" t="s">
        <v>1080</v>
      </c>
      <c r="F135" s="46">
        <v>370</v>
      </c>
      <c r="G135" s="46">
        <v>103</v>
      </c>
      <c r="H135" s="61">
        <f t="shared" si="16"/>
        <v>0.27837837837837837</v>
      </c>
      <c r="I135" s="62">
        <f t="shared" si="17"/>
        <v>14</v>
      </c>
      <c r="J135" s="62">
        <f t="shared" si="18"/>
        <v>4</v>
      </c>
      <c r="K135" s="20"/>
      <c r="L135" s="20" t="str">
        <f t="shared" si="19"/>
        <v>Yes</v>
      </c>
      <c r="M135" s="66">
        <f t="shared" si="20"/>
        <v>5574.6459248044002</v>
      </c>
      <c r="N135" s="66">
        <f t="shared" si="21"/>
        <v>4885.4037577668496</v>
      </c>
      <c r="O135" s="66">
        <f t="shared" si="22"/>
        <v>5972.10801043628</v>
      </c>
      <c r="P135" s="67">
        <f t="shared" si="23"/>
        <v>-689.24216703755064</v>
      </c>
      <c r="Q135" s="68">
        <f t="shared" si="24"/>
        <v>0.87636126557011162</v>
      </c>
      <c r="R135" s="20" t="str">
        <f t="shared" si="25"/>
        <v/>
      </c>
      <c r="S135" s="67">
        <f t="shared" si="26"/>
        <v>397.46208563187975</v>
      </c>
      <c r="T135" s="68">
        <f t="shared" si="27"/>
        <v>1.071298175882951</v>
      </c>
      <c r="U135" s="20" t="str">
        <f t="shared" si="28"/>
        <v/>
      </c>
      <c r="V135" s="20" t="str">
        <f t="shared" si="29"/>
        <v/>
      </c>
    </row>
    <row r="136" spans="1:22" x14ac:dyDescent="0.25">
      <c r="A136" s="46">
        <v>1928</v>
      </c>
      <c r="B136" s="60">
        <f t="shared" ref="B136:B199" si="30">IF(ISNA(VLOOKUP($A136,POVRT,7,FALSE)),0,VLOOKUP($A136,POVRT,7,FALSE))</f>
        <v>4109330</v>
      </c>
      <c r="C136" s="46" t="s">
        <v>180</v>
      </c>
      <c r="D136" s="46">
        <v>105</v>
      </c>
      <c r="E136" s="46" t="s">
        <v>2468</v>
      </c>
      <c r="F136" s="46">
        <v>501</v>
      </c>
      <c r="G136" s="46">
        <v>127</v>
      </c>
      <c r="H136" s="61">
        <f t="shared" ref="H136:H199" si="31">G136/F136</f>
        <v>0.25349301397205587</v>
      </c>
      <c r="I136" s="62">
        <f t="shared" ref="I136:I199" si="32">IF(ISNA(VLOOKUP($A136,Quar,3,FALSE)),0,VLOOKUP($A136,Quar,3,FALSE))</f>
        <v>14</v>
      </c>
      <c r="J136" s="62">
        <f t="shared" ref="J136:J199" si="33">IF(ISNA(VLOOKUP($A136,Quar,6,FALSE)),0,VLOOKUP($A136,Quar,6,FALSE))</f>
        <v>4</v>
      </c>
      <c r="K136" s="20"/>
      <c r="L136" s="20" t="str">
        <f t="shared" ref="L136:L199" si="34">IF(ISNA(VLOOKUP($A136,LEA1K,9,FALSE)),"",VLOOKUP($A136,LEA1K,9,FALSE))</f>
        <v>Yes</v>
      </c>
      <c r="M136" s="66">
        <f t="shared" ref="M136:M199" si="35">IF(ISNA(VLOOKUP($D136,PERPUP18_19,34,FALSE)),0,VLOOKUP($D136,PERPUP18_19,34,FALSE))</f>
        <v>11510.278326706701</v>
      </c>
      <c r="N136" s="66">
        <f t="shared" ref="N136:N199" si="36">IF(ISNA(VLOOKUP($D136,PERPUP19_20,34,FALSE)),0,VLOOKUP($D136,PERPUP19_20,34,FALSE))</f>
        <v>11890.109469670901</v>
      </c>
      <c r="O136" s="66">
        <f t="shared" ref="O136:O199" si="37">IF(ISNA(VLOOKUP($D136,PERPUP20_21,34,FALSE)),0,VLOOKUP($D136,PERPUP20_21,34,FALSE))</f>
        <v>14074.593086717899</v>
      </c>
      <c r="P136" s="67">
        <f t="shared" si="23"/>
        <v>379.8311429641999</v>
      </c>
      <c r="Q136" s="68">
        <f t="shared" si="24"/>
        <v>1.0329993013359979</v>
      </c>
      <c r="R136" s="20" t="str">
        <f t="shared" si="25"/>
        <v/>
      </c>
      <c r="S136" s="67">
        <f t="shared" si="26"/>
        <v>2564.3147600111988</v>
      </c>
      <c r="T136" s="68">
        <f t="shared" si="27"/>
        <v>1.2227847743752081</v>
      </c>
      <c r="U136" s="20" t="str">
        <f t="shared" si="28"/>
        <v/>
      </c>
      <c r="V136" s="20" t="str">
        <f t="shared" si="29"/>
        <v/>
      </c>
    </row>
    <row r="137" spans="1:22" x14ac:dyDescent="0.25">
      <c r="A137" s="46">
        <v>1928</v>
      </c>
      <c r="B137" s="60">
        <f t="shared" si="30"/>
        <v>4109330</v>
      </c>
      <c r="C137" s="46" t="s">
        <v>180</v>
      </c>
      <c r="D137" s="46">
        <v>118</v>
      </c>
      <c r="E137" s="46" t="s">
        <v>2473</v>
      </c>
      <c r="F137" s="90">
        <v>1966</v>
      </c>
      <c r="G137" s="46">
        <v>478</v>
      </c>
      <c r="H137" s="61">
        <f t="shared" si="31"/>
        <v>0.24313326551373346</v>
      </c>
      <c r="I137" s="62">
        <f t="shared" si="32"/>
        <v>14</v>
      </c>
      <c r="J137" s="62">
        <f t="shared" si="33"/>
        <v>4</v>
      </c>
      <c r="K137" s="20"/>
      <c r="L137" s="20" t="str">
        <f t="shared" si="34"/>
        <v>Yes</v>
      </c>
      <c r="M137" s="66">
        <f t="shared" si="35"/>
        <v>13974.315234924101</v>
      </c>
      <c r="N137" s="66">
        <f t="shared" si="36"/>
        <v>14637.096174002299</v>
      </c>
      <c r="O137" s="66">
        <f t="shared" si="37"/>
        <v>15300.3965172593</v>
      </c>
      <c r="P137" s="67">
        <f t="shared" ref="P137:P200" si="38">N137-M137</f>
        <v>662.78093907819857</v>
      </c>
      <c r="Q137" s="68">
        <f t="shared" ref="Q137:Q200" si="39">IF(M137&gt;0,(N137/M137),"")</f>
        <v>1.0474285092282591</v>
      </c>
      <c r="R137" s="20" t="str">
        <f t="shared" ref="R137:R200" si="40">IF((AND(L137="Yes",K137="Yes",Q137&lt;100%)),"Fail","")</f>
        <v/>
      </c>
      <c r="S137" s="67">
        <f t="shared" ref="S137:S200" si="41">O137-M137</f>
        <v>1326.0812823351989</v>
      </c>
      <c r="T137" s="68">
        <f t="shared" ref="T137:T200" si="42">IF($M137&gt;0,(O137/$M137),"")</f>
        <v>1.0948941869452826</v>
      </c>
      <c r="U137" s="20" t="str">
        <f t="shared" ref="U137:U200" si="43">IF((AND($L137="Yes",$K137="Yes",T137&lt;100%)),"Fail","")</f>
        <v/>
      </c>
      <c r="V137" s="20" t="str">
        <f t="shared" ref="V137:V200" si="44">IF((AND($R137="Fail",$U137="Fail")),"Review","")</f>
        <v/>
      </c>
    </row>
    <row r="138" spans="1:22" ht="30" x14ac:dyDescent="0.25">
      <c r="A138" s="46">
        <v>1928</v>
      </c>
      <c r="B138" s="60">
        <f t="shared" si="30"/>
        <v>4109330</v>
      </c>
      <c r="C138" s="46" t="s">
        <v>180</v>
      </c>
      <c r="D138" s="46">
        <v>4802</v>
      </c>
      <c r="E138" s="46" t="s">
        <v>1083</v>
      </c>
      <c r="F138" s="46">
        <v>300</v>
      </c>
      <c r="G138" s="46">
        <v>70</v>
      </c>
      <c r="H138" s="61">
        <f t="shared" si="31"/>
        <v>0.23333333333333334</v>
      </c>
      <c r="I138" s="62">
        <f t="shared" si="32"/>
        <v>14</v>
      </c>
      <c r="J138" s="62">
        <f t="shared" si="33"/>
        <v>4</v>
      </c>
      <c r="K138" s="20"/>
      <c r="L138" s="20" t="str">
        <f t="shared" si="34"/>
        <v>Yes</v>
      </c>
      <c r="M138" s="66">
        <f t="shared" si="35"/>
        <v>16996.724734445201</v>
      </c>
      <c r="N138" s="66">
        <f t="shared" si="36"/>
        <v>15415.8686549617</v>
      </c>
      <c r="O138" s="66">
        <f t="shared" si="37"/>
        <v>16102.281611779799</v>
      </c>
      <c r="P138" s="67">
        <f t="shared" si="38"/>
        <v>-1580.8560794835012</v>
      </c>
      <c r="Q138" s="68">
        <f t="shared" si="39"/>
        <v>0.9069905464621798</v>
      </c>
      <c r="R138" s="20" t="str">
        <f t="shared" si="40"/>
        <v/>
      </c>
      <c r="S138" s="67">
        <f t="shared" si="41"/>
        <v>-894.44312266540146</v>
      </c>
      <c r="T138" s="68">
        <f t="shared" si="42"/>
        <v>0.94737555990109423</v>
      </c>
      <c r="U138" s="20" t="str">
        <f t="shared" si="43"/>
        <v/>
      </c>
      <c r="V138" s="20" t="str">
        <f t="shared" si="44"/>
        <v/>
      </c>
    </row>
    <row r="139" spans="1:22" x14ac:dyDescent="0.25">
      <c r="A139" s="46">
        <v>1928</v>
      </c>
      <c r="B139" s="60">
        <f t="shared" si="30"/>
        <v>4109330</v>
      </c>
      <c r="C139" s="46" t="s">
        <v>180</v>
      </c>
      <c r="D139" s="46">
        <v>114</v>
      </c>
      <c r="E139" s="46" t="s">
        <v>2469</v>
      </c>
      <c r="F139" s="46">
        <v>566</v>
      </c>
      <c r="G139" s="46">
        <v>120</v>
      </c>
      <c r="H139" s="61">
        <f t="shared" si="31"/>
        <v>0.21201413427561838</v>
      </c>
      <c r="I139" s="62">
        <f t="shared" si="32"/>
        <v>14</v>
      </c>
      <c r="J139" s="62">
        <f t="shared" si="33"/>
        <v>4</v>
      </c>
      <c r="K139" s="20"/>
      <c r="L139" s="20" t="str">
        <f t="shared" si="34"/>
        <v>Yes</v>
      </c>
      <c r="M139" s="66">
        <f t="shared" si="35"/>
        <v>11032.124578467399</v>
      </c>
      <c r="N139" s="66">
        <f t="shared" si="36"/>
        <v>11303.476015513201</v>
      </c>
      <c r="O139" s="66">
        <f t="shared" si="37"/>
        <v>13430.9390429952</v>
      </c>
      <c r="P139" s="67">
        <f t="shared" si="38"/>
        <v>271.3514370458015</v>
      </c>
      <c r="Q139" s="68">
        <f t="shared" si="39"/>
        <v>1.0245964804980019</v>
      </c>
      <c r="R139" s="20" t="str">
        <f t="shared" si="40"/>
        <v/>
      </c>
      <c r="S139" s="67">
        <f t="shared" si="41"/>
        <v>2398.8144645278007</v>
      </c>
      <c r="T139" s="68">
        <f t="shared" si="42"/>
        <v>1.2174390297594924</v>
      </c>
      <c r="U139" s="20" t="str">
        <f t="shared" si="43"/>
        <v/>
      </c>
      <c r="V139" s="20" t="str">
        <f t="shared" si="44"/>
        <v/>
      </c>
    </row>
    <row r="140" spans="1:22" ht="30" x14ac:dyDescent="0.25">
      <c r="A140" s="46">
        <v>1928</v>
      </c>
      <c r="B140" s="60">
        <f t="shared" si="30"/>
        <v>4109330</v>
      </c>
      <c r="C140" s="46" t="s">
        <v>180</v>
      </c>
      <c r="D140" s="46">
        <v>4480</v>
      </c>
      <c r="E140" s="46" t="s">
        <v>2470</v>
      </c>
      <c r="F140" s="46">
        <v>200</v>
      </c>
      <c r="G140" s="46">
        <v>0</v>
      </c>
      <c r="H140" s="61">
        <f t="shared" si="31"/>
        <v>0</v>
      </c>
      <c r="I140" s="62">
        <f t="shared" si="32"/>
        <v>14</v>
      </c>
      <c r="J140" s="62">
        <f t="shared" si="33"/>
        <v>4</v>
      </c>
      <c r="K140" s="20"/>
      <c r="L140" s="20" t="str">
        <f t="shared" si="34"/>
        <v>Yes</v>
      </c>
      <c r="M140" s="66">
        <f t="shared" si="35"/>
        <v>5574.6459248044002</v>
      </c>
      <c r="N140" s="66">
        <f t="shared" si="36"/>
        <v>4885.4037577668496</v>
      </c>
      <c r="O140" s="66">
        <f t="shared" si="37"/>
        <v>5972.10801043628</v>
      </c>
      <c r="P140" s="67">
        <f t="shared" si="38"/>
        <v>-689.24216703755064</v>
      </c>
      <c r="Q140" s="68">
        <f t="shared" si="39"/>
        <v>0.87636126557011162</v>
      </c>
      <c r="R140" s="20" t="str">
        <f t="shared" si="40"/>
        <v/>
      </c>
      <c r="S140" s="67">
        <f t="shared" si="41"/>
        <v>397.46208563187975</v>
      </c>
      <c r="T140" s="68">
        <f t="shared" si="42"/>
        <v>1.071298175882951</v>
      </c>
      <c r="U140" s="20" t="str">
        <f t="shared" si="43"/>
        <v/>
      </c>
      <c r="V140" s="20" t="str">
        <f t="shared" si="44"/>
        <v/>
      </c>
    </row>
    <row r="141" spans="1:22" x14ac:dyDescent="0.25">
      <c r="A141" s="46">
        <v>1929</v>
      </c>
      <c r="B141" s="60">
        <f t="shared" si="30"/>
        <v>4102640</v>
      </c>
      <c r="C141" s="46" t="s">
        <v>45</v>
      </c>
      <c r="D141" s="46">
        <v>1307</v>
      </c>
      <c r="E141" s="46" t="s">
        <v>1993</v>
      </c>
      <c r="F141" s="46">
        <v>404</v>
      </c>
      <c r="G141" s="46">
        <v>195</v>
      </c>
      <c r="H141" s="61">
        <f t="shared" si="31"/>
        <v>0.48267326732673266</v>
      </c>
      <c r="I141" s="62">
        <f t="shared" si="32"/>
        <v>8</v>
      </c>
      <c r="J141" s="62">
        <f t="shared" si="33"/>
        <v>2</v>
      </c>
      <c r="K141" s="20" t="s">
        <v>1781</v>
      </c>
      <c r="L141" s="20" t="str">
        <f t="shared" si="34"/>
        <v>Yes</v>
      </c>
      <c r="M141" s="66">
        <f t="shared" si="35"/>
        <v>13384.9073429572</v>
      </c>
      <c r="N141" s="66">
        <f t="shared" si="36"/>
        <v>13621.2896242283</v>
      </c>
      <c r="O141" s="66">
        <f t="shared" si="37"/>
        <v>16179.5719625851</v>
      </c>
      <c r="P141" s="67">
        <f t="shared" si="38"/>
        <v>236.38228127110051</v>
      </c>
      <c r="Q141" s="68">
        <f t="shared" si="39"/>
        <v>1.0176603599273684</v>
      </c>
      <c r="R141" s="20" t="str">
        <f t="shared" si="40"/>
        <v/>
      </c>
      <c r="S141" s="67">
        <f t="shared" si="41"/>
        <v>2794.6646196278998</v>
      </c>
      <c r="T141" s="68">
        <f t="shared" si="42"/>
        <v>1.2087922275456304</v>
      </c>
      <c r="U141" s="20" t="str">
        <f t="shared" si="43"/>
        <v/>
      </c>
      <c r="V141" s="20" t="str">
        <f t="shared" si="44"/>
        <v/>
      </c>
    </row>
    <row r="142" spans="1:22" x14ac:dyDescent="0.25">
      <c r="A142" s="46">
        <v>1929</v>
      </c>
      <c r="B142" s="60">
        <f t="shared" si="30"/>
        <v>4102640</v>
      </c>
      <c r="C142" s="46" t="s">
        <v>45</v>
      </c>
      <c r="D142" s="46">
        <v>122</v>
      </c>
      <c r="E142" s="46" t="s">
        <v>1994</v>
      </c>
      <c r="F142" s="46">
        <v>285</v>
      </c>
      <c r="G142" s="46">
        <v>120</v>
      </c>
      <c r="H142" s="61">
        <f t="shared" si="31"/>
        <v>0.42105263157894735</v>
      </c>
      <c r="I142" s="62">
        <f t="shared" si="32"/>
        <v>8</v>
      </c>
      <c r="J142" s="62">
        <f t="shared" si="33"/>
        <v>2</v>
      </c>
      <c r="K142" s="20" t="s">
        <v>1781</v>
      </c>
      <c r="L142" s="20" t="str">
        <f t="shared" si="34"/>
        <v>Yes</v>
      </c>
      <c r="M142" s="66">
        <f t="shared" si="35"/>
        <v>14493.5623589878</v>
      </c>
      <c r="N142" s="66">
        <f t="shared" si="36"/>
        <v>15675.7314202651</v>
      </c>
      <c r="O142" s="66">
        <f t="shared" si="37"/>
        <v>19915.816359516</v>
      </c>
      <c r="P142" s="67">
        <f t="shared" si="38"/>
        <v>1182.1690612773</v>
      </c>
      <c r="Q142" s="68">
        <f t="shared" si="39"/>
        <v>1.0815651136688427</v>
      </c>
      <c r="R142" s="20" t="str">
        <f t="shared" si="40"/>
        <v/>
      </c>
      <c r="S142" s="67">
        <f t="shared" si="41"/>
        <v>5422.2540005282008</v>
      </c>
      <c r="T142" s="68">
        <f t="shared" si="42"/>
        <v>1.3741146494026524</v>
      </c>
      <c r="U142" s="20" t="str">
        <f t="shared" si="43"/>
        <v/>
      </c>
      <c r="V142" s="20" t="str">
        <f t="shared" si="44"/>
        <v/>
      </c>
    </row>
    <row r="143" spans="1:22" x14ac:dyDescent="0.25">
      <c r="A143" s="46">
        <v>1929</v>
      </c>
      <c r="B143" s="60">
        <f t="shared" si="30"/>
        <v>4102640</v>
      </c>
      <c r="C143" s="46" t="s">
        <v>45</v>
      </c>
      <c r="D143" s="46">
        <v>4435</v>
      </c>
      <c r="E143" s="46" t="s">
        <v>1995</v>
      </c>
      <c r="F143" s="46">
        <v>327</v>
      </c>
      <c r="G143" s="46">
        <v>124</v>
      </c>
      <c r="H143" s="61">
        <f t="shared" si="31"/>
        <v>0.37920489296636084</v>
      </c>
      <c r="I143" s="62">
        <f t="shared" si="32"/>
        <v>8</v>
      </c>
      <c r="J143" s="62">
        <f t="shared" si="33"/>
        <v>2</v>
      </c>
      <c r="K143" s="20"/>
      <c r="L143" s="20" t="str">
        <f t="shared" si="34"/>
        <v>Yes</v>
      </c>
      <c r="M143" s="66">
        <f t="shared" si="35"/>
        <v>13267.9898853082</v>
      </c>
      <c r="N143" s="66">
        <f t="shared" si="36"/>
        <v>14063.812271054199</v>
      </c>
      <c r="O143" s="66">
        <f t="shared" si="37"/>
        <v>17211.664908697901</v>
      </c>
      <c r="P143" s="67">
        <f t="shared" si="38"/>
        <v>795.82238574599978</v>
      </c>
      <c r="Q143" s="68">
        <f t="shared" si="39"/>
        <v>1.059980629517002</v>
      </c>
      <c r="R143" s="20" t="str">
        <f t="shared" si="40"/>
        <v/>
      </c>
      <c r="S143" s="67">
        <f t="shared" si="41"/>
        <v>3943.6750233897019</v>
      </c>
      <c r="T143" s="68">
        <f t="shared" si="42"/>
        <v>1.2972322904584499</v>
      </c>
      <c r="U143" s="20" t="str">
        <f t="shared" si="43"/>
        <v/>
      </c>
      <c r="V143" s="20" t="str">
        <f t="shared" si="44"/>
        <v/>
      </c>
    </row>
    <row r="144" spans="1:22" x14ac:dyDescent="0.25">
      <c r="A144" s="46">
        <v>1929</v>
      </c>
      <c r="B144" s="60">
        <f t="shared" si="30"/>
        <v>4102640</v>
      </c>
      <c r="C144" s="46" t="s">
        <v>45</v>
      </c>
      <c r="D144" s="46">
        <v>92</v>
      </c>
      <c r="E144" s="46" t="s">
        <v>417</v>
      </c>
      <c r="F144" s="46">
        <v>395</v>
      </c>
      <c r="G144" s="46">
        <v>139</v>
      </c>
      <c r="H144" s="61">
        <f t="shared" si="31"/>
        <v>0.35189873417721518</v>
      </c>
      <c r="I144" s="62">
        <f t="shared" si="32"/>
        <v>8</v>
      </c>
      <c r="J144" s="62">
        <f t="shared" si="33"/>
        <v>2</v>
      </c>
      <c r="K144" s="20"/>
      <c r="L144" s="20" t="str">
        <f t="shared" si="34"/>
        <v>Yes</v>
      </c>
      <c r="M144" s="66">
        <f t="shared" si="35"/>
        <v>11847.446342396401</v>
      </c>
      <c r="N144" s="66">
        <f t="shared" si="36"/>
        <v>12838.993573396199</v>
      </c>
      <c r="O144" s="66">
        <f t="shared" si="37"/>
        <v>15415.6061478886</v>
      </c>
      <c r="P144" s="67">
        <f t="shared" si="38"/>
        <v>991.54723099979856</v>
      </c>
      <c r="Q144" s="68">
        <f t="shared" si="39"/>
        <v>1.0836929075130326</v>
      </c>
      <c r="R144" s="20" t="str">
        <f t="shared" si="40"/>
        <v/>
      </c>
      <c r="S144" s="67">
        <f t="shared" si="41"/>
        <v>3568.1598054921997</v>
      </c>
      <c r="T144" s="68">
        <f t="shared" si="42"/>
        <v>1.3011754349731424</v>
      </c>
      <c r="U144" s="20" t="str">
        <f t="shared" si="43"/>
        <v/>
      </c>
      <c r="V144" s="20" t="str">
        <f t="shared" si="44"/>
        <v/>
      </c>
    </row>
    <row r="145" spans="1:22" x14ac:dyDescent="0.25">
      <c r="A145" s="46">
        <v>1929</v>
      </c>
      <c r="B145" s="60">
        <f t="shared" si="30"/>
        <v>4102640</v>
      </c>
      <c r="C145" s="46" t="s">
        <v>45</v>
      </c>
      <c r="D145" s="46">
        <v>4434</v>
      </c>
      <c r="E145" s="46" t="s">
        <v>1997</v>
      </c>
      <c r="F145" s="46">
        <v>607</v>
      </c>
      <c r="G145" s="46">
        <v>189</v>
      </c>
      <c r="H145" s="61">
        <f t="shared" si="31"/>
        <v>0.3113673805601318</v>
      </c>
      <c r="I145" s="62">
        <f t="shared" si="32"/>
        <v>8</v>
      </c>
      <c r="J145" s="62">
        <f t="shared" si="33"/>
        <v>2</v>
      </c>
      <c r="K145" s="20"/>
      <c r="L145" s="20" t="str">
        <f t="shared" si="34"/>
        <v>Yes</v>
      </c>
      <c r="M145" s="66">
        <f t="shared" si="35"/>
        <v>12236.9999940245</v>
      </c>
      <c r="N145" s="66">
        <f t="shared" si="36"/>
        <v>12649.0695987614</v>
      </c>
      <c r="O145" s="66">
        <f t="shared" si="37"/>
        <v>16739.580145096799</v>
      </c>
      <c r="P145" s="67">
        <f t="shared" si="38"/>
        <v>412.06960473690015</v>
      </c>
      <c r="Q145" s="68">
        <f t="shared" si="39"/>
        <v>1.0336740708456418</v>
      </c>
      <c r="R145" s="20" t="str">
        <f t="shared" si="40"/>
        <v/>
      </c>
      <c r="S145" s="67">
        <f t="shared" si="41"/>
        <v>4502.5801510722995</v>
      </c>
      <c r="T145" s="68">
        <f t="shared" si="42"/>
        <v>1.367948039002286</v>
      </c>
      <c r="U145" s="20" t="str">
        <f t="shared" si="43"/>
        <v/>
      </c>
      <c r="V145" s="20" t="str">
        <f t="shared" si="44"/>
        <v/>
      </c>
    </row>
    <row r="146" spans="1:22" x14ac:dyDescent="0.25">
      <c r="A146" s="46">
        <v>1929</v>
      </c>
      <c r="B146" s="60">
        <f t="shared" si="30"/>
        <v>4102640</v>
      </c>
      <c r="C146" s="46" t="s">
        <v>45</v>
      </c>
      <c r="D146" s="46">
        <v>140</v>
      </c>
      <c r="E146" s="46" t="s">
        <v>1998</v>
      </c>
      <c r="F146" s="90">
        <v>1367</v>
      </c>
      <c r="G146" s="46">
        <v>378</v>
      </c>
      <c r="H146" s="61">
        <f t="shared" si="31"/>
        <v>0.2765179224579371</v>
      </c>
      <c r="I146" s="62">
        <f t="shared" si="32"/>
        <v>8</v>
      </c>
      <c r="J146" s="62">
        <f t="shared" si="33"/>
        <v>2</v>
      </c>
      <c r="K146" s="20"/>
      <c r="L146" s="20" t="str">
        <f t="shared" si="34"/>
        <v>Yes</v>
      </c>
      <c r="M146" s="66">
        <f t="shared" si="35"/>
        <v>14869.3603831337</v>
      </c>
      <c r="N146" s="66">
        <f t="shared" si="36"/>
        <v>14418.464840254201</v>
      </c>
      <c r="O146" s="66">
        <f t="shared" si="37"/>
        <v>15110.4638824255</v>
      </c>
      <c r="P146" s="67">
        <f t="shared" si="38"/>
        <v>-450.89554287949977</v>
      </c>
      <c r="Q146" s="68">
        <f t="shared" si="39"/>
        <v>0.96967619781473924</v>
      </c>
      <c r="R146" s="20" t="str">
        <f t="shared" si="40"/>
        <v/>
      </c>
      <c r="S146" s="67">
        <f t="shared" si="41"/>
        <v>241.10349929179938</v>
      </c>
      <c r="T146" s="68">
        <f t="shared" si="42"/>
        <v>1.0162147861830884</v>
      </c>
      <c r="U146" s="20" t="str">
        <f t="shared" si="43"/>
        <v/>
      </c>
      <c r="V146" s="20" t="str">
        <f t="shared" si="44"/>
        <v/>
      </c>
    </row>
    <row r="147" spans="1:22" x14ac:dyDescent="0.25">
      <c r="A147" s="46">
        <v>1929</v>
      </c>
      <c r="B147" s="60">
        <f t="shared" si="30"/>
        <v>4102640</v>
      </c>
      <c r="C147" s="46" t="s">
        <v>45</v>
      </c>
      <c r="D147" s="46">
        <v>124</v>
      </c>
      <c r="E147" s="46" t="s">
        <v>1996</v>
      </c>
      <c r="F147" s="46">
        <v>406</v>
      </c>
      <c r="G147" s="46">
        <v>102</v>
      </c>
      <c r="H147" s="61">
        <f t="shared" si="31"/>
        <v>0.25123152709359609</v>
      </c>
      <c r="I147" s="62">
        <f t="shared" si="32"/>
        <v>8</v>
      </c>
      <c r="J147" s="62">
        <f t="shared" si="33"/>
        <v>2</v>
      </c>
      <c r="K147" s="20"/>
      <c r="L147" s="20" t="str">
        <f t="shared" si="34"/>
        <v>Yes</v>
      </c>
      <c r="M147" s="66">
        <f t="shared" si="35"/>
        <v>12166.800080999599</v>
      </c>
      <c r="N147" s="66">
        <f t="shared" si="36"/>
        <v>13341.1283779359</v>
      </c>
      <c r="O147" s="66">
        <f t="shared" si="37"/>
        <v>15565.1462279192</v>
      </c>
      <c r="P147" s="67">
        <f t="shared" si="38"/>
        <v>1174.3282969363008</v>
      </c>
      <c r="Q147" s="68">
        <f t="shared" si="39"/>
        <v>1.0965190756088943</v>
      </c>
      <c r="R147" s="20" t="str">
        <f t="shared" si="40"/>
        <v/>
      </c>
      <c r="S147" s="67">
        <f t="shared" si="41"/>
        <v>3398.3461469196009</v>
      </c>
      <c r="T147" s="68">
        <f t="shared" si="42"/>
        <v>1.2793130588400692</v>
      </c>
      <c r="U147" s="20" t="str">
        <f t="shared" si="43"/>
        <v/>
      </c>
      <c r="V147" s="20" t="str">
        <f t="shared" si="44"/>
        <v/>
      </c>
    </row>
    <row r="148" spans="1:22" x14ac:dyDescent="0.25">
      <c r="A148" s="46">
        <v>1929</v>
      </c>
      <c r="B148" s="60">
        <f t="shared" si="30"/>
        <v>4102640</v>
      </c>
      <c r="C148" s="46" t="s">
        <v>45</v>
      </c>
      <c r="D148" s="46">
        <v>127</v>
      </c>
      <c r="E148" s="46" t="s">
        <v>420</v>
      </c>
      <c r="F148" s="46">
        <v>398</v>
      </c>
      <c r="G148" s="46">
        <v>99</v>
      </c>
      <c r="H148" s="61">
        <f t="shared" si="31"/>
        <v>0.24874371859296482</v>
      </c>
      <c r="I148" s="62">
        <f t="shared" si="32"/>
        <v>8</v>
      </c>
      <c r="J148" s="62">
        <f t="shared" si="33"/>
        <v>2</v>
      </c>
      <c r="K148" s="20"/>
      <c r="L148" s="20" t="str">
        <f t="shared" si="34"/>
        <v>Yes</v>
      </c>
      <c r="M148" s="66">
        <f t="shared" si="35"/>
        <v>12320.5884030609</v>
      </c>
      <c r="N148" s="66">
        <f t="shared" si="36"/>
        <v>12661.897156552501</v>
      </c>
      <c r="O148" s="66">
        <f t="shared" si="37"/>
        <v>15474.786564854699</v>
      </c>
      <c r="P148" s="67">
        <f t="shared" si="38"/>
        <v>341.30875349160124</v>
      </c>
      <c r="Q148" s="68">
        <f t="shared" si="39"/>
        <v>1.0277023095266138</v>
      </c>
      <c r="R148" s="20" t="str">
        <f t="shared" si="40"/>
        <v/>
      </c>
      <c r="S148" s="67">
        <f t="shared" si="41"/>
        <v>3154.1981617938</v>
      </c>
      <c r="T148" s="68">
        <f t="shared" si="42"/>
        <v>1.2560103510162046</v>
      </c>
      <c r="U148" s="20" t="str">
        <f t="shared" si="43"/>
        <v/>
      </c>
      <c r="V148" s="20" t="str">
        <f t="shared" si="44"/>
        <v/>
      </c>
    </row>
    <row r="149" spans="1:22" x14ac:dyDescent="0.25">
      <c r="A149" s="46">
        <v>1930</v>
      </c>
      <c r="B149" s="60">
        <f t="shared" si="30"/>
        <v>4104700</v>
      </c>
      <c r="C149" s="46" t="s">
        <v>92</v>
      </c>
      <c r="D149" s="46">
        <v>134</v>
      </c>
      <c r="E149" s="46" t="s">
        <v>2108</v>
      </c>
      <c r="F149" s="46">
        <v>418</v>
      </c>
      <c r="G149" s="46">
        <v>200</v>
      </c>
      <c r="H149" s="61">
        <f t="shared" si="31"/>
        <v>0.4784688995215311</v>
      </c>
      <c r="I149" s="62">
        <f t="shared" si="32"/>
        <v>5</v>
      </c>
      <c r="J149" s="62">
        <f t="shared" si="33"/>
        <v>2</v>
      </c>
      <c r="K149" s="20" t="s">
        <v>1781</v>
      </c>
      <c r="L149" s="20" t="str">
        <f t="shared" si="34"/>
        <v>Yes</v>
      </c>
      <c r="M149" s="66">
        <f t="shared" si="35"/>
        <v>10532.220457477601</v>
      </c>
      <c r="N149" s="66">
        <f t="shared" si="36"/>
        <v>11195.927270992899</v>
      </c>
      <c r="O149" s="66">
        <f t="shared" si="37"/>
        <v>12005.054623505201</v>
      </c>
      <c r="P149" s="67">
        <f t="shared" si="38"/>
        <v>663.70681351529856</v>
      </c>
      <c r="Q149" s="68">
        <f t="shared" si="39"/>
        <v>1.0630167984229844</v>
      </c>
      <c r="R149" s="20" t="str">
        <f t="shared" si="40"/>
        <v/>
      </c>
      <c r="S149" s="67">
        <f t="shared" si="41"/>
        <v>1472.8341660276001</v>
      </c>
      <c r="T149" s="68">
        <f t="shared" si="42"/>
        <v>1.1398408029886924</v>
      </c>
      <c r="U149" s="20" t="str">
        <f t="shared" si="43"/>
        <v/>
      </c>
      <c r="V149" s="20" t="str">
        <f t="shared" si="44"/>
        <v/>
      </c>
    </row>
    <row r="150" spans="1:22" x14ac:dyDescent="0.25">
      <c r="A150" s="46">
        <v>1930</v>
      </c>
      <c r="B150" s="60">
        <f t="shared" si="30"/>
        <v>4104700</v>
      </c>
      <c r="C150" s="46" t="s">
        <v>92</v>
      </c>
      <c r="D150" s="46">
        <v>132</v>
      </c>
      <c r="E150" s="46" t="s">
        <v>2106</v>
      </c>
      <c r="F150" s="46">
        <v>453</v>
      </c>
      <c r="G150" s="46">
        <v>204</v>
      </c>
      <c r="H150" s="61">
        <f t="shared" si="31"/>
        <v>0.45033112582781459</v>
      </c>
      <c r="I150" s="62">
        <f t="shared" si="32"/>
        <v>5</v>
      </c>
      <c r="J150" s="62">
        <f t="shared" si="33"/>
        <v>2</v>
      </c>
      <c r="K150" s="20" t="s">
        <v>1781</v>
      </c>
      <c r="L150" s="20" t="str">
        <f t="shared" si="34"/>
        <v>Yes</v>
      </c>
      <c r="M150" s="66">
        <f t="shared" si="35"/>
        <v>10703.8588760814</v>
      </c>
      <c r="N150" s="66">
        <f t="shared" si="36"/>
        <v>11078.302913783</v>
      </c>
      <c r="O150" s="66">
        <f t="shared" si="37"/>
        <v>11259.7933289268</v>
      </c>
      <c r="P150" s="67">
        <f t="shared" si="38"/>
        <v>374.44403770159988</v>
      </c>
      <c r="Q150" s="68">
        <f t="shared" si="39"/>
        <v>1.0349821538228914</v>
      </c>
      <c r="R150" s="20" t="str">
        <f t="shared" si="40"/>
        <v/>
      </c>
      <c r="S150" s="67">
        <f t="shared" si="41"/>
        <v>555.9344528454003</v>
      </c>
      <c r="T150" s="68">
        <f t="shared" si="42"/>
        <v>1.0519377599500754</v>
      </c>
      <c r="U150" s="20" t="str">
        <f t="shared" si="43"/>
        <v/>
      </c>
      <c r="V150" s="20" t="str">
        <f t="shared" si="44"/>
        <v/>
      </c>
    </row>
    <row r="151" spans="1:22" x14ac:dyDescent="0.25">
      <c r="A151" s="46">
        <v>1930</v>
      </c>
      <c r="B151" s="60">
        <f t="shared" si="30"/>
        <v>4104700</v>
      </c>
      <c r="C151" s="46" t="s">
        <v>92</v>
      </c>
      <c r="D151" s="46">
        <v>131</v>
      </c>
      <c r="E151" s="46" t="s">
        <v>2107</v>
      </c>
      <c r="F151" s="46">
        <v>425</v>
      </c>
      <c r="G151" s="46">
        <v>185</v>
      </c>
      <c r="H151" s="61">
        <f t="shared" si="31"/>
        <v>0.43529411764705883</v>
      </c>
      <c r="I151" s="62">
        <f t="shared" si="32"/>
        <v>5</v>
      </c>
      <c r="J151" s="62">
        <f t="shared" si="33"/>
        <v>2</v>
      </c>
      <c r="K151" s="20"/>
      <c r="L151" s="20" t="str">
        <f t="shared" si="34"/>
        <v>Yes</v>
      </c>
      <c r="M151" s="66">
        <f t="shared" si="35"/>
        <v>11568.3830076665</v>
      </c>
      <c r="N151" s="66">
        <f t="shared" si="36"/>
        <v>11787.163733670101</v>
      </c>
      <c r="O151" s="66">
        <f t="shared" si="37"/>
        <v>12453.941768606899</v>
      </c>
      <c r="P151" s="67">
        <f t="shared" si="38"/>
        <v>218.78072600360065</v>
      </c>
      <c r="Q151" s="68">
        <f t="shared" si="39"/>
        <v>1.0189119538883362</v>
      </c>
      <c r="R151" s="20" t="str">
        <f t="shared" si="40"/>
        <v/>
      </c>
      <c r="S151" s="67">
        <f t="shared" si="41"/>
        <v>885.55876094039922</v>
      </c>
      <c r="T151" s="68">
        <f t="shared" si="42"/>
        <v>1.0765499171624531</v>
      </c>
      <c r="U151" s="20" t="str">
        <f t="shared" si="43"/>
        <v/>
      </c>
      <c r="V151" s="20" t="str">
        <f t="shared" si="44"/>
        <v/>
      </c>
    </row>
    <row r="152" spans="1:22" x14ac:dyDescent="0.25">
      <c r="A152" s="46">
        <v>1930</v>
      </c>
      <c r="B152" s="60">
        <f t="shared" si="30"/>
        <v>4104700</v>
      </c>
      <c r="C152" s="46" t="s">
        <v>92</v>
      </c>
      <c r="D152" s="46">
        <v>135</v>
      </c>
      <c r="E152" s="46" t="s">
        <v>2109</v>
      </c>
      <c r="F152" s="46">
        <v>554</v>
      </c>
      <c r="G152" s="46">
        <v>235</v>
      </c>
      <c r="H152" s="61">
        <f t="shared" si="31"/>
        <v>0.42418772563176893</v>
      </c>
      <c r="I152" s="62">
        <f t="shared" si="32"/>
        <v>5</v>
      </c>
      <c r="J152" s="62">
        <f t="shared" si="33"/>
        <v>2</v>
      </c>
      <c r="K152" s="20"/>
      <c r="L152" s="20" t="str">
        <f t="shared" si="34"/>
        <v>Yes</v>
      </c>
      <c r="M152" s="66">
        <f t="shared" si="35"/>
        <v>14554.0676185144</v>
      </c>
      <c r="N152" s="66">
        <f t="shared" si="36"/>
        <v>15753.457438432601</v>
      </c>
      <c r="O152" s="66">
        <f t="shared" si="37"/>
        <v>14997.0278024698</v>
      </c>
      <c r="P152" s="67">
        <f t="shared" si="38"/>
        <v>1199.3898199182004</v>
      </c>
      <c r="Q152" s="68">
        <f t="shared" si="39"/>
        <v>1.0824092515821793</v>
      </c>
      <c r="R152" s="20" t="str">
        <f t="shared" si="40"/>
        <v/>
      </c>
      <c r="S152" s="67">
        <f t="shared" si="41"/>
        <v>442.96018395539977</v>
      </c>
      <c r="T152" s="68">
        <f t="shared" si="42"/>
        <v>1.0304354903086959</v>
      </c>
      <c r="U152" s="20" t="str">
        <f t="shared" si="43"/>
        <v/>
      </c>
      <c r="V152" s="20" t="str">
        <f t="shared" si="44"/>
        <v/>
      </c>
    </row>
    <row r="153" spans="1:22" x14ac:dyDescent="0.25">
      <c r="A153" s="46">
        <v>1930</v>
      </c>
      <c r="B153" s="60">
        <f t="shared" si="30"/>
        <v>4104700</v>
      </c>
      <c r="C153" s="46" t="s">
        <v>92</v>
      </c>
      <c r="D153" s="46">
        <v>4670</v>
      </c>
      <c r="E153" s="46" t="s">
        <v>584</v>
      </c>
      <c r="F153" s="90">
        <v>1308</v>
      </c>
      <c r="G153" s="46">
        <v>195</v>
      </c>
      <c r="H153" s="61">
        <f t="shared" si="31"/>
        <v>0.14908256880733944</v>
      </c>
      <c r="I153" s="62">
        <f t="shared" si="32"/>
        <v>5</v>
      </c>
      <c r="J153" s="62">
        <f t="shared" si="33"/>
        <v>2</v>
      </c>
      <c r="K153" s="20"/>
      <c r="L153" s="20" t="str">
        <f t="shared" si="34"/>
        <v>Yes</v>
      </c>
      <c r="M153" s="66">
        <f t="shared" si="35"/>
        <v>4306.8785431181695</v>
      </c>
      <c r="N153" s="66">
        <f t="shared" si="36"/>
        <v>4216.3332490165503</v>
      </c>
      <c r="O153" s="66">
        <f t="shared" si="37"/>
        <v>4589.6149888117197</v>
      </c>
      <c r="P153" s="67">
        <f t="shared" si="38"/>
        <v>-90.54529410161922</v>
      </c>
      <c r="Q153" s="68">
        <f t="shared" si="39"/>
        <v>0.97897658520082975</v>
      </c>
      <c r="R153" s="20" t="str">
        <f t="shared" si="40"/>
        <v/>
      </c>
      <c r="S153" s="67">
        <f t="shared" si="41"/>
        <v>282.73644569355019</v>
      </c>
      <c r="T153" s="68">
        <f t="shared" si="42"/>
        <v>1.0656476477947878</v>
      </c>
      <c r="U153" s="20" t="str">
        <f t="shared" si="43"/>
        <v/>
      </c>
      <c r="V153" s="20" t="str">
        <f t="shared" si="44"/>
        <v/>
      </c>
    </row>
    <row r="154" spans="1:22" x14ac:dyDescent="0.25">
      <c r="A154" s="46">
        <v>1931</v>
      </c>
      <c r="B154" s="60">
        <f t="shared" si="30"/>
        <v>4105610</v>
      </c>
      <c r="C154" s="46" t="s">
        <v>102</v>
      </c>
      <c r="D154" s="46">
        <v>136</v>
      </c>
      <c r="E154" s="46" t="s">
        <v>2158</v>
      </c>
      <c r="F154" s="46">
        <v>610</v>
      </c>
      <c r="G154" s="46">
        <v>251</v>
      </c>
      <c r="H154" s="61">
        <f t="shared" si="31"/>
        <v>0.41147540983606556</v>
      </c>
      <c r="I154" s="62">
        <f t="shared" si="32"/>
        <v>4</v>
      </c>
      <c r="J154" s="62">
        <f t="shared" si="33"/>
        <v>1</v>
      </c>
      <c r="K154" s="20" t="s">
        <v>1781</v>
      </c>
      <c r="L154" s="20" t="str">
        <f t="shared" si="34"/>
        <v>Yes</v>
      </c>
      <c r="M154" s="66">
        <f t="shared" si="35"/>
        <v>11805.711273966201</v>
      </c>
      <c r="N154" s="66">
        <f t="shared" si="36"/>
        <v>13196.3573772481</v>
      </c>
      <c r="O154" s="66">
        <f t="shared" si="37"/>
        <v>13582.0934448063</v>
      </c>
      <c r="P154" s="67">
        <f t="shared" si="38"/>
        <v>1390.6461032818988</v>
      </c>
      <c r="Q154" s="68">
        <f t="shared" si="39"/>
        <v>1.1177943514804172</v>
      </c>
      <c r="R154" s="20" t="str">
        <f t="shared" si="40"/>
        <v/>
      </c>
      <c r="S154" s="67">
        <f t="shared" si="41"/>
        <v>1776.3821708400992</v>
      </c>
      <c r="T154" s="68">
        <f t="shared" si="42"/>
        <v>1.150468034463739</v>
      </c>
      <c r="U154" s="20" t="str">
        <f t="shared" si="43"/>
        <v/>
      </c>
      <c r="V154" s="20" t="str">
        <f t="shared" si="44"/>
        <v/>
      </c>
    </row>
    <row r="155" spans="1:22" ht="30" x14ac:dyDescent="0.25">
      <c r="A155" s="46">
        <v>1931</v>
      </c>
      <c r="B155" s="60">
        <f t="shared" si="30"/>
        <v>4105610</v>
      </c>
      <c r="C155" s="46" t="s">
        <v>102</v>
      </c>
      <c r="D155" s="46">
        <v>4719</v>
      </c>
      <c r="E155" s="46" t="s">
        <v>655</v>
      </c>
      <c r="F155" s="46">
        <v>118</v>
      </c>
      <c r="G155" s="46">
        <v>43</v>
      </c>
      <c r="H155" s="61">
        <f t="shared" si="31"/>
        <v>0.36440677966101692</v>
      </c>
      <c r="I155" s="62">
        <f t="shared" si="32"/>
        <v>4</v>
      </c>
      <c r="J155" s="62">
        <f t="shared" si="33"/>
        <v>1</v>
      </c>
      <c r="K155" s="20"/>
      <c r="L155" s="20" t="str">
        <f t="shared" si="34"/>
        <v>Yes</v>
      </c>
      <c r="M155" s="66">
        <f t="shared" si="35"/>
        <v>5634.5249698694097</v>
      </c>
      <c r="N155" s="66">
        <f t="shared" si="36"/>
        <v>6368.2370960149001</v>
      </c>
      <c r="O155" s="66">
        <f t="shared" si="37"/>
        <v>6214.3080725646996</v>
      </c>
      <c r="P155" s="67">
        <f t="shared" si="38"/>
        <v>733.7121261454904</v>
      </c>
      <c r="Q155" s="68">
        <f t="shared" si="39"/>
        <v>1.1302172108685313</v>
      </c>
      <c r="R155" s="20" t="str">
        <f t="shared" si="40"/>
        <v/>
      </c>
      <c r="S155" s="67">
        <f t="shared" si="41"/>
        <v>579.78310269528993</v>
      </c>
      <c r="T155" s="68">
        <f t="shared" si="42"/>
        <v>1.1028983110014912</v>
      </c>
      <c r="U155" s="20" t="str">
        <f t="shared" si="43"/>
        <v/>
      </c>
      <c r="V155" s="20" t="str">
        <f t="shared" si="44"/>
        <v/>
      </c>
    </row>
    <row r="156" spans="1:22" x14ac:dyDescent="0.25">
      <c r="A156" s="46">
        <v>1931</v>
      </c>
      <c r="B156" s="60">
        <f t="shared" si="30"/>
        <v>4105610</v>
      </c>
      <c r="C156" s="46" t="s">
        <v>102</v>
      </c>
      <c r="D156" s="46">
        <v>137</v>
      </c>
      <c r="E156" s="46" t="s">
        <v>2159</v>
      </c>
      <c r="F156" s="46">
        <v>379</v>
      </c>
      <c r="G156" s="46">
        <v>131</v>
      </c>
      <c r="H156" s="61">
        <f t="shared" si="31"/>
        <v>0.34564643799472294</v>
      </c>
      <c r="I156" s="62">
        <f t="shared" si="32"/>
        <v>4</v>
      </c>
      <c r="J156" s="62">
        <f t="shared" si="33"/>
        <v>1</v>
      </c>
      <c r="K156" s="20"/>
      <c r="L156" s="20" t="str">
        <f t="shared" si="34"/>
        <v>Yes</v>
      </c>
      <c r="M156" s="66">
        <f t="shared" si="35"/>
        <v>12666.762625269101</v>
      </c>
      <c r="N156" s="66">
        <f t="shared" si="36"/>
        <v>14118.9222468916</v>
      </c>
      <c r="O156" s="66">
        <f t="shared" si="37"/>
        <v>14262.6899134345</v>
      </c>
      <c r="P156" s="67">
        <f t="shared" si="38"/>
        <v>1452.1596216224989</v>
      </c>
      <c r="Q156" s="68">
        <f t="shared" si="39"/>
        <v>1.1146433121534594</v>
      </c>
      <c r="R156" s="20" t="str">
        <f t="shared" si="40"/>
        <v/>
      </c>
      <c r="S156" s="67">
        <f t="shared" si="41"/>
        <v>1595.9272881653997</v>
      </c>
      <c r="T156" s="68">
        <f t="shared" si="42"/>
        <v>1.125993305107152</v>
      </c>
      <c r="U156" s="20" t="str">
        <f t="shared" si="43"/>
        <v/>
      </c>
      <c r="V156" s="20" t="str">
        <f t="shared" si="44"/>
        <v/>
      </c>
    </row>
    <row r="157" spans="1:22" x14ac:dyDescent="0.25">
      <c r="A157" s="46">
        <v>1931</v>
      </c>
      <c r="B157" s="60">
        <f t="shared" si="30"/>
        <v>4105610</v>
      </c>
      <c r="C157" s="46" t="s">
        <v>102</v>
      </c>
      <c r="D157" s="46">
        <v>138</v>
      </c>
      <c r="E157" s="46" t="s">
        <v>2160</v>
      </c>
      <c r="F157" s="46">
        <v>631</v>
      </c>
      <c r="G157" s="46">
        <v>167</v>
      </c>
      <c r="H157" s="61">
        <f t="shared" si="31"/>
        <v>0.26465927099841524</v>
      </c>
      <c r="I157" s="62">
        <f t="shared" si="32"/>
        <v>4</v>
      </c>
      <c r="J157" s="62">
        <f t="shared" si="33"/>
        <v>1</v>
      </c>
      <c r="K157" s="20"/>
      <c r="L157" s="20" t="str">
        <f t="shared" si="34"/>
        <v>Yes</v>
      </c>
      <c r="M157" s="66">
        <f t="shared" si="35"/>
        <v>14016.8411676341</v>
      </c>
      <c r="N157" s="66">
        <f t="shared" si="36"/>
        <v>14416.843557378001</v>
      </c>
      <c r="O157" s="66">
        <f t="shared" si="37"/>
        <v>14574.830902822599</v>
      </c>
      <c r="P157" s="67">
        <f t="shared" si="38"/>
        <v>400.00238974390049</v>
      </c>
      <c r="Q157" s="68">
        <f t="shared" si="39"/>
        <v>1.0285372706275315</v>
      </c>
      <c r="R157" s="20" t="str">
        <f t="shared" si="40"/>
        <v/>
      </c>
      <c r="S157" s="67">
        <f t="shared" si="41"/>
        <v>557.98973518849925</v>
      </c>
      <c r="T157" s="68">
        <f t="shared" si="42"/>
        <v>1.0398085223707134</v>
      </c>
      <c r="U157" s="20" t="str">
        <f t="shared" si="43"/>
        <v/>
      </c>
      <c r="V157" s="20" t="str">
        <f t="shared" si="44"/>
        <v/>
      </c>
    </row>
    <row r="158" spans="1:22" x14ac:dyDescent="0.25">
      <c r="A158" s="46">
        <v>1933</v>
      </c>
      <c r="B158" s="60">
        <f t="shared" si="30"/>
        <v>4101620</v>
      </c>
      <c r="C158" s="46" t="s">
        <v>22</v>
      </c>
      <c r="D158" s="46">
        <v>146</v>
      </c>
      <c r="E158" s="46" t="s">
        <v>1891</v>
      </c>
      <c r="F158" s="46">
        <v>568</v>
      </c>
      <c r="G158" s="46">
        <v>269</v>
      </c>
      <c r="H158" s="61">
        <f t="shared" si="31"/>
        <v>0.47359154929577463</v>
      </c>
      <c r="I158" s="62">
        <f t="shared" si="32"/>
        <v>4</v>
      </c>
      <c r="J158" s="62">
        <f t="shared" si="33"/>
        <v>1</v>
      </c>
      <c r="K158" s="20" t="s">
        <v>1781</v>
      </c>
      <c r="L158" s="20" t="str">
        <f t="shared" si="34"/>
        <v>Yes</v>
      </c>
      <c r="M158" s="66">
        <f t="shared" si="35"/>
        <v>13711.2351441357</v>
      </c>
      <c r="N158" s="66">
        <f t="shared" si="36"/>
        <v>13497.127964195301</v>
      </c>
      <c r="O158" s="66">
        <f t="shared" si="37"/>
        <v>14572.419133384999</v>
      </c>
      <c r="P158" s="67">
        <f t="shared" si="38"/>
        <v>-214.10717994039987</v>
      </c>
      <c r="Q158" s="68">
        <f t="shared" si="39"/>
        <v>0.98438454466795622</v>
      </c>
      <c r="R158" s="20" t="str">
        <f t="shared" si="40"/>
        <v>Fail</v>
      </c>
      <c r="S158" s="67">
        <f t="shared" si="41"/>
        <v>861.18398924929897</v>
      </c>
      <c r="T158" s="68">
        <f t="shared" si="42"/>
        <v>1.0628086368730703</v>
      </c>
      <c r="U158" s="20" t="str">
        <f t="shared" si="43"/>
        <v/>
      </c>
      <c r="V158" s="20" t="str">
        <f t="shared" si="44"/>
        <v/>
      </c>
    </row>
    <row r="159" spans="1:22" x14ac:dyDescent="0.25">
      <c r="A159" s="46">
        <v>1933</v>
      </c>
      <c r="B159" s="60">
        <f t="shared" si="30"/>
        <v>4101620</v>
      </c>
      <c r="C159" s="46" t="s">
        <v>22</v>
      </c>
      <c r="D159" s="46">
        <v>144</v>
      </c>
      <c r="E159" s="46" t="s">
        <v>1890</v>
      </c>
      <c r="F159" s="46">
        <v>383</v>
      </c>
      <c r="G159" s="46">
        <v>154</v>
      </c>
      <c r="H159" s="61">
        <f t="shared" si="31"/>
        <v>0.40208877284595301</v>
      </c>
      <c r="I159" s="62">
        <f t="shared" si="32"/>
        <v>4</v>
      </c>
      <c r="J159" s="62">
        <f t="shared" si="33"/>
        <v>1</v>
      </c>
      <c r="K159" s="20"/>
      <c r="L159" s="20" t="str">
        <f t="shared" si="34"/>
        <v>Yes</v>
      </c>
      <c r="M159" s="66">
        <f t="shared" si="35"/>
        <v>11535.4116751115</v>
      </c>
      <c r="N159" s="66">
        <f t="shared" si="36"/>
        <v>11316.934646961699</v>
      </c>
      <c r="O159" s="66">
        <f t="shared" si="37"/>
        <v>13431.2145568612</v>
      </c>
      <c r="P159" s="67">
        <f t="shared" si="38"/>
        <v>-218.47702814980039</v>
      </c>
      <c r="Q159" s="68">
        <f t="shared" si="39"/>
        <v>0.98106031806206095</v>
      </c>
      <c r="R159" s="20" t="str">
        <f t="shared" si="40"/>
        <v/>
      </c>
      <c r="S159" s="67">
        <f t="shared" si="41"/>
        <v>1895.8028817496997</v>
      </c>
      <c r="T159" s="68">
        <f t="shared" si="42"/>
        <v>1.1643463566922396</v>
      </c>
      <c r="U159" s="20" t="str">
        <f t="shared" si="43"/>
        <v/>
      </c>
      <c r="V159" s="20" t="str">
        <f t="shared" si="44"/>
        <v/>
      </c>
    </row>
    <row r="160" spans="1:22" x14ac:dyDescent="0.25">
      <c r="A160" s="46">
        <v>1933</v>
      </c>
      <c r="B160" s="60">
        <f t="shared" si="30"/>
        <v>4101620</v>
      </c>
      <c r="C160" s="46" t="s">
        <v>22</v>
      </c>
      <c r="D160" s="46">
        <v>143</v>
      </c>
      <c r="E160" s="46" t="s">
        <v>1888</v>
      </c>
      <c r="F160" s="46">
        <v>329</v>
      </c>
      <c r="G160" s="46">
        <v>130</v>
      </c>
      <c r="H160" s="61">
        <f t="shared" si="31"/>
        <v>0.39513677811550152</v>
      </c>
      <c r="I160" s="62">
        <f t="shared" si="32"/>
        <v>4</v>
      </c>
      <c r="J160" s="62">
        <f t="shared" si="33"/>
        <v>1</v>
      </c>
      <c r="K160" s="20"/>
      <c r="L160" s="20" t="str">
        <f t="shared" si="34"/>
        <v>Yes</v>
      </c>
      <c r="M160" s="66">
        <f t="shared" si="35"/>
        <v>11371.7312848865</v>
      </c>
      <c r="N160" s="66">
        <f t="shared" si="36"/>
        <v>12047.4638066645</v>
      </c>
      <c r="O160" s="66">
        <f t="shared" si="37"/>
        <v>15067.4252125687</v>
      </c>
      <c r="P160" s="67">
        <f t="shared" si="38"/>
        <v>675.73252177799986</v>
      </c>
      <c r="Q160" s="68">
        <f t="shared" si="39"/>
        <v>1.0594221323780377</v>
      </c>
      <c r="R160" s="20" t="str">
        <f t="shared" si="40"/>
        <v/>
      </c>
      <c r="S160" s="67">
        <f t="shared" si="41"/>
        <v>3695.6939276821995</v>
      </c>
      <c r="T160" s="68">
        <f t="shared" si="42"/>
        <v>1.3249895583264379</v>
      </c>
      <c r="U160" s="20" t="str">
        <f t="shared" si="43"/>
        <v/>
      </c>
      <c r="V160" s="20" t="str">
        <f t="shared" si="44"/>
        <v/>
      </c>
    </row>
    <row r="161" spans="1:22" x14ac:dyDescent="0.25">
      <c r="A161" s="46">
        <v>1933</v>
      </c>
      <c r="B161" s="60">
        <f t="shared" si="30"/>
        <v>4101620</v>
      </c>
      <c r="C161" s="46" t="s">
        <v>22</v>
      </c>
      <c r="D161" s="46">
        <v>147</v>
      </c>
      <c r="E161" s="46" t="s">
        <v>1889</v>
      </c>
      <c r="F161" s="46">
        <v>385</v>
      </c>
      <c r="G161" s="46">
        <v>146</v>
      </c>
      <c r="H161" s="61">
        <f t="shared" si="31"/>
        <v>0.37922077922077924</v>
      </c>
      <c r="I161" s="62">
        <f t="shared" si="32"/>
        <v>4</v>
      </c>
      <c r="J161" s="62">
        <f t="shared" si="33"/>
        <v>1</v>
      </c>
      <c r="K161" s="20"/>
      <c r="L161" s="20" t="str">
        <f t="shared" si="34"/>
        <v>Yes</v>
      </c>
      <c r="M161" s="66">
        <f t="shared" si="35"/>
        <v>10826.58826479</v>
      </c>
      <c r="N161" s="66">
        <f t="shared" si="36"/>
        <v>11472.0389890595</v>
      </c>
      <c r="O161" s="66">
        <f t="shared" si="37"/>
        <v>13154.5599265531</v>
      </c>
      <c r="P161" s="67">
        <f t="shared" si="38"/>
        <v>645.45072426949991</v>
      </c>
      <c r="Q161" s="68">
        <f t="shared" si="39"/>
        <v>1.0596171858099215</v>
      </c>
      <c r="R161" s="20" t="str">
        <f t="shared" si="40"/>
        <v/>
      </c>
      <c r="S161" s="67">
        <f t="shared" si="41"/>
        <v>2327.9716617631002</v>
      </c>
      <c r="T161" s="68">
        <f t="shared" si="42"/>
        <v>1.2150235701983865</v>
      </c>
      <c r="U161" s="20" t="str">
        <f t="shared" si="43"/>
        <v/>
      </c>
      <c r="V161" s="20" t="str">
        <f t="shared" si="44"/>
        <v/>
      </c>
    </row>
    <row r="162" spans="1:22" x14ac:dyDescent="0.25">
      <c r="A162" s="46">
        <v>1934</v>
      </c>
      <c r="B162" s="60">
        <f t="shared" si="30"/>
        <v>4106750</v>
      </c>
      <c r="C162" s="46" t="s">
        <v>126</v>
      </c>
      <c r="D162" s="46">
        <v>3352</v>
      </c>
      <c r="E162" s="46" t="s">
        <v>794</v>
      </c>
      <c r="F162" s="46">
        <v>155</v>
      </c>
      <c r="G162" s="46">
        <v>62</v>
      </c>
      <c r="H162" s="61">
        <f t="shared" si="31"/>
        <v>0.4</v>
      </c>
      <c r="I162" s="62">
        <f t="shared" si="32"/>
        <v>1</v>
      </c>
      <c r="J162" s="62">
        <f t="shared" si="33"/>
        <v>1</v>
      </c>
      <c r="K162" s="20" t="s">
        <v>1781</v>
      </c>
      <c r="L162" s="20" t="str">
        <f t="shared" si="34"/>
        <v/>
      </c>
      <c r="M162" s="66">
        <f t="shared" si="35"/>
        <v>56162.493707719797</v>
      </c>
      <c r="N162" s="66">
        <f t="shared" si="36"/>
        <v>59280.106098625802</v>
      </c>
      <c r="O162" s="66">
        <f t="shared" si="37"/>
        <v>157712.90391134299</v>
      </c>
      <c r="P162" s="67">
        <f t="shared" si="38"/>
        <v>3117.6123909060043</v>
      </c>
      <c r="Q162" s="68">
        <f t="shared" si="39"/>
        <v>1.0555105762776604</v>
      </c>
      <c r="R162" s="20" t="str">
        <f t="shared" si="40"/>
        <v/>
      </c>
      <c r="S162" s="67">
        <f t="shared" si="41"/>
        <v>101550.41020362319</v>
      </c>
      <c r="T162" s="68">
        <f t="shared" si="42"/>
        <v>2.8081535113471041</v>
      </c>
      <c r="U162" s="20" t="str">
        <f t="shared" si="43"/>
        <v/>
      </c>
      <c r="V162" s="20" t="str">
        <f t="shared" si="44"/>
        <v/>
      </c>
    </row>
    <row r="163" spans="1:22" x14ac:dyDescent="0.25">
      <c r="A163" s="46">
        <v>1935</v>
      </c>
      <c r="B163" s="60">
        <f t="shared" si="30"/>
        <v>4111100</v>
      </c>
      <c r="C163" s="46" t="s">
        <v>210</v>
      </c>
      <c r="D163" s="46">
        <v>152</v>
      </c>
      <c r="E163" s="46" t="s">
        <v>2681</v>
      </c>
      <c r="F163" s="46">
        <v>615</v>
      </c>
      <c r="G163" s="46">
        <v>215</v>
      </c>
      <c r="H163" s="61">
        <f t="shared" si="31"/>
        <v>0.34959349593495936</v>
      </c>
      <c r="I163" s="62">
        <f t="shared" si="32"/>
        <v>4</v>
      </c>
      <c r="J163" s="62">
        <f t="shared" si="33"/>
        <v>1</v>
      </c>
      <c r="K163" s="20" t="s">
        <v>1781</v>
      </c>
      <c r="L163" s="20" t="str">
        <f t="shared" si="34"/>
        <v>Yes</v>
      </c>
      <c r="M163" s="66">
        <f t="shared" si="35"/>
        <v>13376.7901702074</v>
      </c>
      <c r="N163" s="66">
        <f t="shared" si="36"/>
        <v>14343.2842567076</v>
      </c>
      <c r="O163" s="66">
        <f t="shared" si="37"/>
        <v>16599.781992455799</v>
      </c>
      <c r="P163" s="67">
        <f t="shared" si="38"/>
        <v>966.49408650020086</v>
      </c>
      <c r="Q163" s="68">
        <f t="shared" si="39"/>
        <v>1.0722515696368449</v>
      </c>
      <c r="R163" s="20" t="str">
        <f t="shared" si="40"/>
        <v/>
      </c>
      <c r="S163" s="67">
        <f t="shared" si="41"/>
        <v>3222.9918222483993</v>
      </c>
      <c r="T163" s="68">
        <f t="shared" si="42"/>
        <v>1.2409391028220358</v>
      </c>
      <c r="U163" s="20" t="str">
        <f t="shared" si="43"/>
        <v/>
      </c>
      <c r="V163" s="20" t="str">
        <f t="shared" si="44"/>
        <v/>
      </c>
    </row>
    <row r="164" spans="1:22" x14ac:dyDescent="0.25">
      <c r="A164" s="46">
        <v>1935</v>
      </c>
      <c r="B164" s="60">
        <f t="shared" si="30"/>
        <v>4111100</v>
      </c>
      <c r="C164" s="46" t="s">
        <v>210</v>
      </c>
      <c r="D164" s="46">
        <v>150</v>
      </c>
      <c r="E164" s="46" t="s">
        <v>2683</v>
      </c>
      <c r="F164" s="46">
        <v>386</v>
      </c>
      <c r="G164" s="46">
        <v>121</v>
      </c>
      <c r="H164" s="61">
        <f t="shared" si="31"/>
        <v>0.31347150259067358</v>
      </c>
      <c r="I164" s="62">
        <f t="shared" si="32"/>
        <v>4</v>
      </c>
      <c r="J164" s="62">
        <f t="shared" si="33"/>
        <v>1</v>
      </c>
      <c r="K164" s="20"/>
      <c r="L164" s="20" t="str">
        <f t="shared" si="34"/>
        <v>Yes</v>
      </c>
      <c r="M164" s="66">
        <f t="shared" si="35"/>
        <v>11753.8345929601</v>
      </c>
      <c r="N164" s="66">
        <f t="shared" si="36"/>
        <v>11836.7930804315</v>
      </c>
      <c r="O164" s="66">
        <f t="shared" si="37"/>
        <v>12475.3019476399</v>
      </c>
      <c r="P164" s="67">
        <f t="shared" si="38"/>
        <v>82.958487471400076</v>
      </c>
      <c r="Q164" s="68">
        <f t="shared" si="39"/>
        <v>1.0070579934416541</v>
      </c>
      <c r="R164" s="20" t="str">
        <f t="shared" si="40"/>
        <v/>
      </c>
      <c r="S164" s="67">
        <f t="shared" si="41"/>
        <v>721.46735467980034</v>
      </c>
      <c r="T164" s="68">
        <f t="shared" si="42"/>
        <v>1.0613814452614401</v>
      </c>
      <c r="U164" s="20" t="str">
        <f t="shared" si="43"/>
        <v/>
      </c>
      <c r="V164" s="20" t="str">
        <f t="shared" si="44"/>
        <v/>
      </c>
    </row>
    <row r="165" spans="1:22" x14ac:dyDescent="0.25">
      <c r="A165" s="46">
        <v>1935</v>
      </c>
      <c r="B165" s="60">
        <f t="shared" si="30"/>
        <v>4111100</v>
      </c>
      <c r="C165" s="46" t="s">
        <v>210</v>
      </c>
      <c r="D165" s="46">
        <v>154</v>
      </c>
      <c r="E165" s="46" t="s">
        <v>2684</v>
      </c>
      <c r="F165" s="46">
        <v>478</v>
      </c>
      <c r="G165" s="46">
        <v>141</v>
      </c>
      <c r="H165" s="61">
        <f t="shared" si="31"/>
        <v>0.29497907949790797</v>
      </c>
      <c r="I165" s="62">
        <f t="shared" si="32"/>
        <v>4</v>
      </c>
      <c r="J165" s="62">
        <f t="shared" si="33"/>
        <v>1</v>
      </c>
      <c r="K165" s="20"/>
      <c r="L165" s="20" t="str">
        <f t="shared" si="34"/>
        <v>Yes</v>
      </c>
      <c r="M165" s="66">
        <f t="shared" si="35"/>
        <v>15427.538602451301</v>
      </c>
      <c r="N165" s="66">
        <f t="shared" si="36"/>
        <v>15670.3267427519</v>
      </c>
      <c r="O165" s="66">
        <f t="shared" si="37"/>
        <v>16328.5759906804</v>
      </c>
      <c r="P165" s="67">
        <f t="shared" si="38"/>
        <v>242.78814030059948</v>
      </c>
      <c r="Q165" s="68">
        <f t="shared" si="39"/>
        <v>1.0157373218474413</v>
      </c>
      <c r="R165" s="20" t="str">
        <f t="shared" si="40"/>
        <v/>
      </c>
      <c r="S165" s="67">
        <f t="shared" si="41"/>
        <v>901.03738822909872</v>
      </c>
      <c r="T165" s="68">
        <f t="shared" si="42"/>
        <v>1.0584044811974045</v>
      </c>
      <c r="U165" s="20" t="str">
        <f t="shared" si="43"/>
        <v/>
      </c>
      <c r="V165" s="20" t="str">
        <f t="shared" si="44"/>
        <v/>
      </c>
    </row>
    <row r="166" spans="1:22" x14ac:dyDescent="0.25">
      <c r="A166" s="46">
        <v>1935</v>
      </c>
      <c r="B166" s="60">
        <f t="shared" si="30"/>
        <v>4111100</v>
      </c>
      <c r="C166" s="46" t="s">
        <v>210</v>
      </c>
      <c r="D166" s="46">
        <v>5385</v>
      </c>
      <c r="E166" s="46" t="s">
        <v>2682</v>
      </c>
      <c r="F166" s="46">
        <v>48</v>
      </c>
      <c r="G166" s="46">
        <v>6</v>
      </c>
      <c r="H166" s="61">
        <f t="shared" si="31"/>
        <v>0.125</v>
      </c>
      <c r="I166" s="62">
        <f t="shared" si="32"/>
        <v>4</v>
      </c>
      <c r="J166" s="62">
        <f t="shared" si="33"/>
        <v>1</v>
      </c>
      <c r="K166" s="20"/>
      <c r="L166" s="20" t="str">
        <f t="shared" si="34"/>
        <v>Yes</v>
      </c>
      <c r="M166" s="66">
        <f t="shared" si="35"/>
        <v>3658.6548905879799</v>
      </c>
      <c r="N166" s="66">
        <f t="shared" si="36"/>
        <v>3521.2377839368801</v>
      </c>
      <c r="O166" s="66">
        <f t="shared" si="37"/>
        <v>3529.61317548429</v>
      </c>
      <c r="P166" s="67">
        <f t="shared" si="38"/>
        <v>-137.41710665109986</v>
      </c>
      <c r="Q166" s="68">
        <f t="shared" si="39"/>
        <v>0.96244053873334423</v>
      </c>
      <c r="R166" s="20" t="str">
        <f t="shared" si="40"/>
        <v/>
      </c>
      <c r="S166" s="67">
        <f t="shared" si="41"/>
        <v>-129.04171510368997</v>
      </c>
      <c r="T166" s="68">
        <f t="shared" si="42"/>
        <v>0.96472973839766785</v>
      </c>
      <c r="U166" s="20" t="str">
        <f t="shared" si="43"/>
        <v/>
      </c>
      <c r="V166" s="20" t="str">
        <f t="shared" si="44"/>
        <v/>
      </c>
    </row>
    <row r="167" spans="1:22" ht="30" x14ac:dyDescent="0.25">
      <c r="A167" s="46">
        <v>1936</v>
      </c>
      <c r="B167" s="60">
        <f t="shared" si="30"/>
        <v>4113080</v>
      </c>
      <c r="C167" s="46" t="s">
        <v>241</v>
      </c>
      <c r="D167" s="46">
        <v>157</v>
      </c>
      <c r="E167" s="46" t="s">
        <v>2798</v>
      </c>
      <c r="F167" s="46">
        <v>289</v>
      </c>
      <c r="G167" s="46">
        <v>122</v>
      </c>
      <c r="H167" s="61">
        <f t="shared" si="31"/>
        <v>0.42214532871972316</v>
      </c>
      <c r="I167" s="62">
        <f t="shared" si="32"/>
        <v>3</v>
      </c>
      <c r="J167" s="62">
        <f t="shared" si="33"/>
        <v>1</v>
      </c>
      <c r="K167" s="20" t="s">
        <v>1781</v>
      </c>
      <c r="L167" s="20" t="str">
        <f t="shared" si="34"/>
        <v/>
      </c>
      <c r="M167" s="66">
        <f t="shared" si="35"/>
        <v>14121.5825304149</v>
      </c>
      <c r="N167" s="66">
        <f t="shared" si="36"/>
        <v>15176.5266357452</v>
      </c>
      <c r="O167" s="66">
        <f t="shared" si="37"/>
        <v>15705.630205834799</v>
      </c>
      <c r="P167" s="67">
        <f t="shared" si="38"/>
        <v>1054.9441053302999</v>
      </c>
      <c r="Q167" s="68">
        <f t="shared" si="39"/>
        <v>1.0747043826751126</v>
      </c>
      <c r="R167" s="20" t="str">
        <f t="shared" si="40"/>
        <v/>
      </c>
      <c r="S167" s="67">
        <f t="shared" si="41"/>
        <v>1584.047675419899</v>
      </c>
      <c r="T167" s="68">
        <f t="shared" si="42"/>
        <v>1.1121721076237876</v>
      </c>
      <c r="U167" s="20" t="str">
        <f t="shared" si="43"/>
        <v/>
      </c>
      <c r="V167" s="20" t="str">
        <f t="shared" si="44"/>
        <v/>
      </c>
    </row>
    <row r="168" spans="1:22" ht="30" x14ac:dyDescent="0.25">
      <c r="A168" s="46">
        <v>1936</v>
      </c>
      <c r="B168" s="60">
        <f t="shared" si="30"/>
        <v>4113080</v>
      </c>
      <c r="C168" s="46" t="s">
        <v>241</v>
      </c>
      <c r="D168" s="46">
        <v>156</v>
      </c>
      <c r="E168" s="46" t="s">
        <v>2797</v>
      </c>
      <c r="F168" s="46">
        <v>471</v>
      </c>
      <c r="G168" s="46">
        <v>191</v>
      </c>
      <c r="H168" s="61">
        <f t="shared" si="31"/>
        <v>0.40552016985138006</v>
      </c>
      <c r="I168" s="62">
        <f t="shared" si="32"/>
        <v>3</v>
      </c>
      <c r="J168" s="62">
        <f t="shared" si="33"/>
        <v>1</v>
      </c>
      <c r="K168" s="20"/>
      <c r="L168" s="20" t="str">
        <f t="shared" si="34"/>
        <v/>
      </c>
      <c r="M168" s="66">
        <f t="shared" si="35"/>
        <v>13103.3052150194</v>
      </c>
      <c r="N168" s="66">
        <f t="shared" si="36"/>
        <v>11582.2418525989</v>
      </c>
      <c r="O168" s="66">
        <f t="shared" si="37"/>
        <v>15669.3171472874</v>
      </c>
      <c r="P168" s="67">
        <f t="shared" si="38"/>
        <v>-1521.0633624205002</v>
      </c>
      <c r="Q168" s="68">
        <f t="shared" si="39"/>
        <v>0.88391758129261833</v>
      </c>
      <c r="R168" s="20" t="str">
        <f t="shared" si="40"/>
        <v/>
      </c>
      <c r="S168" s="67">
        <f t="shared" si="41"/>
        <v>2566.0119322680002</v>
      </c>
      <c r="T168" s="68">
        <f t="shared" si="42"/>
        <v>1.1958293644359868</v>
      </c>
      <c r="U168" s="20" t="str">
        <f t="shared" si="43"/>
        <v/>
      </c>
      <c r="V168" s="20" t="str">
        <f t="shared" si="44"/>
        <v/>
      </c>
    </row>
    <row r="169" spans="1:22" ht="30" x14ac:dyDescent="0.25">
      <c r="A169" s="46">
        <v>1936</v>
      </c>
      <c r="B169" s="60">
        <f t="shared" si="30"/>
        <v>4113080</v>
      </c>
      <c r="C169" s="46" t="s">
        <v>241</v>
      </c>
      <c r="D169" s="46">
        <v>5664</v>
      </c>
      <c r="E169" s="46" t="s">
        <v>4651</v>
      </c>
      <c r="F169" s="46">
        <v>226</v>
      </c>
      <c r="G169" s="46">
        <v>85</v>
      </c>
      <c r="H169" s="61">
        <f t="shared" si="31"/>
        <v>0.37610619469026546</v>
      </c>
      <c r="I169" s="62">
        <f t="shared" si="32"/>
        <v>3</v>
      </c>
      <c r="J169" s="62">
        <f t="shared" si="33"/>
        <v>1</v>
      </c>
      <c r="K169" s="20"/>
      <c r="L169" s="20" t="str">
        <f t="shared" si="34"/>
        <v/>
      </c>
      <c r="M169" s="66">
        <f t="shared" si="35"/>
        <v>0</v>
      </c>
      <c r="N169" s="66">
        <f t="shared" si="36"/>
        <v>0</v>
      </c>
      <c r="O169" s="66">
        <f t="shared" si="37"/>
        <v>0</v>
      </c>
      <c r="P169" s="67">
        <f t="shared" si="38"/>
        <v>0</v>
      </c>
      <c r="Q169" s="68" t="str">
        <f t="shared" si="39"/>
        <v/>
      </c>
      <c r="R169" s="20" t="str">
        <f t="shared" si="40"/>
        <v/>
      </c>
      <c r="S169" s="67">
        <f t="shared" si="41"/>
        <v>0</v>
      </c>
      <c r="T169" s="68" t="str">
        <f t="shared" si="42"/>
        <v/>
      </c>
      <c r="U169" s="20" t="str">
        <f t="shared" si="43"/>
        <v/>
      </c>
      <c r="V169" s="20" t="str">
        <f t="shared" si="44"/>
        <v/>
      </c>
    </row>
    <row r="170" spans="1:22" x14ac:dyDescent="0.25">
      <c r="A170" s="46">
        <v>1944</v>
      </c>
      <c r="B170" s="60">
        <f t="shared" si="30"/>
        <v>4110980</v>
      </c>
      <c r="C170" s="46" t="s">
        <v>208</v>
      </c>
      <c r="D170" s="46">
        <v>160</v>
      </c>
      <c r="E170" s="46" t="s">
        <v>2675</v>
      </c>
      <c r="F170" s="46">
        <v>136</v>
      </c>
      <c r="G170" s="46">
        <v>51</v>
      </c>
      <c r="H170" s="61">
        <f t="shared" si="31"/>
        <v>0.375</v>
      </c>
      <c r="I170" s="62">
        <f t="shared" si="32"/>
        <v>8</v>
      </c>
      <c r="J170" s="62">
        <f t="shared" si="33"/>
        <v>2</v>
      </c>
      <c r="K170" s="20" t="s">
        <v>1781</v>
      </c>
      <c r="L170" s="20" t="str">
        <f t="shared" si="34"/>
        <v>Yes</v>
      </c>
      <c r="M170" s="66">
        <f t="shared" si="35"/>
        <v>11220.4473085587</v>
      </c>
      <c r="N170" s="66">
        <f t="shared" si="36"/>
        <v>11203.1253208459</v>
      </c>
      <c r="O170" s="66">
        <f t="shared" si="37"/>
        <v>16645.398412837501</v>
      </c>
      <c r="P170" s="67">
        <f t="shared" si="38"/>
        <v>-17.321987712799455</v>
      </c>
      <c r="Q170" s="68">
        <f t="shared" si="39"/>
        <v>0.99845621237403015</v>
      </c>
      <c r="R170" s="20" t="str">
        <f t="shared" si="40"/>
        <v>Fail</v>
      </c>
      <c r="S170" s="67">
        <f t="shared" si="41"/>
        <v>5424.9511042788017</v>
      </c>
      <c r="T170" s="68">
        <f t="shared" si="42"/>
        <v>1.4834879532958347</v>
      </c>
      <c r="U170" s="20" t="str">
        <f t="shared" si="43"/>
        <v/>
      </c>
      <c r="V170" s="20" t="str">
        <f t="shared" si="44"/>
        <v/>
      </c>
    </row>
    <row r="171" spans="1:22" x14ac:dyDescent="0.25">
      <c r="A171" s="46">
        <v>1944</v>
      </c>
      <c r="B171" s="60">
        <f t="shared" si="30"/>
        <v>4110980</v>
      </c>
      <c r="C171" s="46" t="s">
        <v>208</v>
      </c>
      <c r="D171" s="46">
        <v>159</v>
      </c>
      <c r="E171" s="46" t="s">
        <v>2673</v>
      </c>
      <c r="F171" s="46">
        <v>369</v>
      </c>
      <c r="G171" s="46">
        <v>132</v>
      </c>
      <c r="H171" s="61">
        <f t="shared" si="31"/>
        <v>0.35772357723577236</v>
      </c>
      <c r="I171" s="62">
        <f t="shared" si="32"/>
        <v>8</v>
      </c>
      <c r="J171" s="62">
        <f t="shared" si="33"/>
        <v>2</v>
      </c>
      <c r="K171" s="20" t="s">
        <v>1781</v>
      </c>
      <c r="L171" s="20" t="str">
        <f t="shared" si="34"/>
        <v>Yes</v>
      </c>
      <c r="M171" s="66">
        <f t="shared" si="35"/>
        <v>9674.9694101589994</v>
      </c>
      <c r="N171" s="66">
        <f t="shared" si="36"/>
        <v>10284.8477807278</v>
      </c>
      <c r="O171" s="66">
        <f t="shared" si="37"/>
        <v>12323.8719888953</v>
      </c>
      <c r="P171" s="67">
        <f t="shared" si="38"/>
        <v>609.87837056880016</v>
      </c>
      <c r="Q171" s="68">
        <f t="shared" si="39"/>
        <v>1.0630367233955706</v>
      </c>
      <c r="R171" s="20" t="str">
        <f t="shared" si="40"/>
        <v/>
      </c>
      <c r="S171" s="67">
        <f t="shared" si="41"/>
        <v>2648.9025787363007</v>
      </c>
      <c r="T171" s="68">
        <f t="shared" si="42"/>
        <v>1.2737892458817364</v>
      </c>
      <c r="U171" s="20" t="str">
        <f t="shared" si="43"/>
        <v/>
      </c>
      <c r="V171" s="20" t="str">
        <f t="shared" si="44"/>
        <v/>
      </c>
    </row>
    <row r="172" spans="1:22" x14ac:dyDescent="0.25">
      <c r="A172" s="46">
        <v>1944</v>
      </c>
      <c r="B172" s="60">
        <f t="shared" si="30"/>
        <v>4110980</v>
      </c>
      <c r="C172" s="46" t="s">
        <v>208</v>
      </c>
      <c r="D172" s="46">
        <v>158</v>
      </c>
      <c r="E172" s="46" t="s">
        <v>2674</v>
      </c>
      <c r="F172" s="46">
        <v>321</v>
      </c>
      <c r="G172" s="46">
        <v>100</v>
      </c>
      <c r="H172" s="61">
        <f t="shared" si="31"/>
        <v>0.3115264797507788</v>
      </c>
      <c r="I172" s="62">
        <f t="shared" si="32"/>
        <v>8</v>
      </c>
      <c r="J172" s="62">
        <f t="shared" si="33"/>
        <v>2</v>
      </c>
      <c r="K172" s="20"/>
      <c r="L172" s="20" t="str">
        <f t="shared" si="34"/>
        <v>Yes</v>
      </c>
      <c r="M172" s="66">
        <f t="shared" si="35"/>
        <v>10427.8650648892</v>
      </c>
      <c r="N172" s="66">
        <f t="shared" si="36"/>
        <v>10715.837779305701</v>
      </c>
      <c r="O172" s="66">
        <f t="shared" si="37"/>
        <v>12027.8470451301</v>
      </c>
      <c r="P172" s="67">
        <f t="shared" si="38"/>
        <v>287.97271441650082</v>
      </c>
      <c r="Q172" s="68">
        <f t="shared" si="39"/>
        <v>1.0276156924379574</v>
      </c>
      <c r="R172" s="20" t="str">
        <f t="shared" si="40"/>
        <v/>
      </c>
      <c r="S172" s="67">
        <f t="shared" si="41"/>
        <v>1599.9819802409002</v>
      </c>
      <c r="T172" s="68">
        <f t="shared" si="42"/>
        <v>1.1534333221886488</v>
      </c>
      <c r="U172" s="20" t="str">
        <f t="shared" si="43"/>
        <v/>
      </c>
      <c r="V172" s="20" t="str">
        <f t="shared" si="44"/>
        <v/>
      </c>
    </row>
    <row r="173" spans="1:22" x14ac:dyDescent="0.25">
      <c r="A173" s="46">
        <v>1944</v>
      </c>
      <c r="B173" s="60">
        <f t="shared" si="30"/>
        <v>4110980</v>
      </c>
      <c r="C173" s="46" t="s">
        <v>208</v>
      </c>
      <c r="D173" s="46">
        <v>5668</v>
      </c>
      <c r="E173" s="46" t="s">
        <v>4646</v>
      </c>
      <c r="F173" s="46">
        <v>118</v>
      </c>
      <c r="G173" s="46">
        <v>35</v>
      </c>
      <c r="H173" s="61">
        <f t="shared" si="31"/>
        <v>0.29661016949152541</v>
      </c>
      <c r="I173" s="62">
        <f t="shared" si="32"/>
        <v>8</v>
      </c>
      <c r="J173" s="62">
        <f t="shared" si="33"/>
        <v>2</v>
      </c>
      <c r="K173" s="20"/>
      <c r="L173" s="20" t="str">
        <f t="shared" si="34"/>
        <v>Yes</v>
      </c>
      <c r="M173" s="66">
        <f t="shared" si="35"/>
        <v>0</v>
      </c>
      <c r="N173" s="66">
        <f t="shared" si="36"/>
        <v>0</v>
      </c>
      <c r="O173" s="66">
        <f t="shared" si="37"/>
        <v>0</v>
      </c>
      <c r="P173" s="67">
        <f t="shared" si="38"/>
        <v>0</v>
      </c>
      <c r="Q173" s="68" t="str">
        <f t="shared" si="39"/>
        <v/>
      </c>
      <c r="R173" s="20" t="str">
        <f t="shared" si="40"/>
        <v/>
      </c>
      <c r="S173" s="67">
        <f t="shared" si="41"/>
        <v>0</v>
      </c>
      <c r="T173" s="68" t="str">
        <f t="shared" si="42"/>
        <v/>
      </c>
      <c r="U173" s="20" t="str">
        <f t="shared" si="43"/>
        <v/>
      </c>
      <c r="V173" s="20" t="str">
        <f t="shared" si="44"/>
        <v/>
      </c>
    </row>
    <row r="174" spans="1:22" x14ac:dyDescent="0.25">
      <c r="A174" s="46">
        <v>1944</v>
      </c>
      <c r="B174" s="60">
        <f t="shared" si="30"/>
        <v>4110980</v>
      </c>
      <c r="C174" s="46" t="s">
        <v>208</v>
      </c>
      <c r="D174" s="46">
        <v>161</v>
      </c>
      <c r="E174" s="46" t="s">
        <v>2676</v>
      </c>
      <c r="F174" s="46">
        <v>314</v>
      </c>
      <c r="G174" s="46">
        <v>85</v>
      </c>
      <c r="H174" s="61">
        <f t="shared" si="31"/>
        <v>0.27070063694267515</v>
      </c>
      <c r="I174" s="62">
        <f t="shared" si="32"/>
        <v>8</v>
      </c>
      <c r="J174" s="62">
        <f t="shared" si="33"/>
        <v>2</v>
      </c>
      <c r="K174" s="20"/>
      <c r="L174" s="20" t="str">
        <f t="shared" si="34"/>
        <v>Yes</v>
      </c>
      <c r="M174" s="66">
        <f t="shared" si="35"/>
        <v>11447.2871579236</v>
      </c>
      <c r="N174" s="66">
        <f t="shared" si="36"/>
        <v>11269.2810267491</v>
      </c>
      <c r="O174" s="66">
        <f t="shared" si="37"/>
        <v>12627.455540303599</v>
      </c>
      <c r="P174" s="67">
        <f t="shared" si="38"/>
        <v>-178.00613117449939</v>
      </c>
      <c r="Q174" s="68">
        <f t="shared" si="39"/>
        <v>0.9844499287281977</v>
      </c>
      <c r="R174" s="20" t="str">
        <f t="shared" si="40"/>
        <v/>
      </c>
      <c r="S174" s="67">
        <f t="shared" si="41"/>
        <v>1180.1683823799995</v>
      </c>
      <c r="T174" s="68">
        <f t="shared" si="42"/>
        <v>1.1030959008976295</v>
      </c>
      <c r="U174" s="20" t="str">
        <f t="shared" si="43"/>
        <v/>
      </c>
      <c r="V174" s="20" t="str">
        <f t="shared" si="44"/>
        <v/>
      </c>
    </row>
    <row r="175" spans="1:22" x14ac:dyDescent="0.25">
      <c r="A175" s="46">
        <v>1944</v>
      </c>
      <c r="B175" s="60">
        <f t="shared" si="30"/>
        <v>4110980</v>
      </c>
      <c r="C175" s="46" t="s">
        <v>208</v>
      </c>
      <c r="D175" s="46">
        <v>162</v>
      </c>
      <c r="E175" s="46" t="s">
        <v>2677</v>
      </c>
      <c r="F175" s="46">
        <v>664</v>
      </c>
      <c r="G175" s="46">
        <v>174</v>
      </c>
      <c r="H175" s="61">
        <f t="shared" si="31"/>
        <v>0.26204819277108432</v>
      </c>
      <c r="I175" s="62">
        <f t="shared" si="32"/>
        <v>8</v>
      </c>
      <c r="J175" s="62">
        <f t="shared" si="33"/>
        <v>2</v>
      </c>
      <c r="K175" s="20"/>
      <c r="L175" s="20" t="str">
        <f t="shared" si="34"/>
        <v>Yes</v>
      </c>
      <c r="M175" s="66">
        <f t="shared" si="35"/>
        <v>12539.071500618</v>
      </c>
      <c r="N175" s="66">
        <f t="shared" si="36"/>
        <v>12508.7166686073</v>
      </c>
      <c r="O175" s="66">
        <f t="shared" si="37"/>
        <v>14131.280208443401</v>
      </c>
      <c r="P175" s="67">
        <f t="shared" si="38"/>
        <v>-30.354832010700193</v>
      </c>
      <c r="Q175" s="68">
        <f t="shared" si="39"/>
        <v>0.99757918024399139</v>
      </c>
      <c r="R175" s="20" t="str">
        <f t="shared" si="40"/>
        <v/>
      </c>
      <c r="S175" s="67">
        <f t="shared" si="41"/>
        <v>1592.2087078254008</v>
      </c>
      <c r="T175" s="68">
        <f t="shared" si="42"/>
        <v>1.1269797933401151</v>
      </c>
      <c r="U175" s="20" t="str">
        <f t="shared" si="43"/>
        <v/>
      </c>
      <c r="V175" s="20" t="str">
        <f t="shared" si="44"/>
        <v/>
      </c>
    </row>
    <row r="176" spans="1:22" x14ac:dyDescent="0.25">
      <c r="A176" s="46">
        <v>1944</v>
      </c>
      <c r="B176" s="60">
        <f t="shared" si="30"/>
        <v>4110980</v>
      </c>
      <c r="C176" s="46" t="s">
        <v>208</v>
      </c>
      <c r="D176" s="46">
        <v>958</v>
      </c>
      <c r="E176" s="46" t="s">
        <v>1360</v>
      </c>
      <c r="F176" s="46">
        <v>214</v>
      </c>
      <c r="G176" s="46">
        <v>29</v>
      </c>
      <c r="H176" s="61">
        <f t="shared" si="31"/>
        <v>0.13551401869158877</v>
      </c>
      <c r="I176" s="62">
        <f t="shared" si="32"/>
        <v>8</v>
      </c>
      <c r="J176" s="62">
        <f t="shared" si="33"/>
        <v>2</v>
      </c>
      <c r="K176" s="20"/>
      <c r="L176" s="20" t="str">
        <f t="shared" si="34"/>
        <v>Yes</v>
      </c>
      <c r="M176" s="66">
        <f t="shared" si="35"/>
        <v>5017.6152411149897</v>
      </c>
      <c r="N176" s="66">
        <f t="shared" si="36"/>
        <v>4681.0986000421799</v>
      </c>
      <c r="O176" s="66">
        <f t="shared" si="37"/>
        <v>5449.4836444579196</v>
      </c>
      <c r="P176" s="67">
        <f t="shared" si="38"/>
        <v>-336.51664107280976</v>
      </c>
      <c r="Q176" s="68">
        <f t="shared" si="39"/>
        <v>0.93293295222890971</v>
      </c>
      <c r="R176" s="20" t="str">
        <f t="shared" si="40"/>
        <v/>
      </c>
      <c r="S176" s="67">
        <f t="shared" si="41"/>
        <v>431.86840334292992</v>
      </c>
      <c r="T176" s="68">
        <f t="shared" si="42"/>
        <v>1.0860704503215282</v>
      </c>
      <c r="U176" s="20" t="str">
        <f t="shared" si="43"/>
        <v/>
      </c>
      <c r="V176" s="20" t="str">
        <f t="shared" si="44"/>
        <v/>
      </c>
    </row>
    <row r="177" spans="1:22" ht="30" x14ac:dyDescent="0.25">
      <c r="A177" s="46">
        <v>1944</v>
      </c>
      <c r="B177" s="60">
        <f t="shared" si="30"/>
        <v>4110980</v>
      </c>
      <c r="C177" s="46" t="s">
        <v>208</v>
      </c>
      <c r="D177" s="46">
        <v>4221</v>
      </c>
      <c r="E177" s="46" t="s">
        <v>1363</v>
      </c>
      <c r="F177" s="46">
        <v>59</v>
      </c>
      <c r="G177" s="46">
        <v>3</v>
      </c>
      <c r="H177" s="61">
        <f t="shared" si="31"/>
        <v>5.0847457627118647E-2</v>
      </c>
      <c r="I177" s="62">
        <f t="shared" si="32"/>
        <v>8</v>
      </c>
      <c r="J177" s="62">
        <f t="shared" si="33"/>
        <v>2</v>
      </c>
      <c r="K177" s="20"/>
      <c r="L177" s="20" t="str">
        <f t="shared" si="34"/>
        <v>Yes</v>
      </c>
      <c r="M177" s="66">
        <f t="shared" si="35"/>
        <v>4055.2802051069998</v>
      </c>
      <c r="N177" s="66">
        <f t="shared" si="36"/>
        <v>3022.5247719654799</v>
      </c>
      <c r="O177" s="66">
        <f t="shared" si="37"/>
        <v>3599.4290243882601</v>
      </c>
      <c r="P177" s="67">
        <f t="shared" si="38"/>
        <v>-1032.7554331415199</v>
      </c>
      <c r="Q177" s="68">
        <f t="shared" si="39"/>
        <v>0.74533068471053521</v>
      </c>
      <c r="R177" s="20" t="str">
        <f t="shared" si="40"/>
        <v/>
      </c>
      <c r="S177" s="67">
        <f t="shared" si="41"/>
        <v>-455.85118071873967</v>
      </c>
      <c r="T177" s="68">
        <f t="shared" si="42"/>
        <v>0.8875907070133735</v>
      </c>
      <c r="U177" s="20" t="str">
        <f t="shared" si="43"/>
        <v/>
      </c>
      <c r="V177" s="20" t="str">
        <f t="shared" si="44"/>
        <v/>
      </c>
    </row>
    <row r="178" spans="1:22" x14ac:dyDescent="0.25">
      <c r="A178" s="46">
        <v>1945</v>
      </c>
      <c r="B178" s="60">
        <f t="shared" si="30"/>
        <v>4103260</v>
      </c>
      <c r="C178" s="46" t="s">
        <v>58</v>
      </c>
      <c r="D178" s="46">
        <v>168</v>
      </c>
      <c r="E178" s="46" t="s">
        <v>2029</v>
      </c>
      <c r="F178" s="46">
        <v>292</v>
      </c>
      <c r="G178" s="46">
        <v>155</v>
      </c>
      <c r="H178" s="61">
        <f t="shared" si="31"/>
        <v>0.53082191780821919</v>
      </c>
      <c r="I178" s="62">
        <f t="shared" si="32"/>
        <v>2</v>
      </c>
      <c r="J178" s="62">
        <f t="shared" si="33"/>
        <v>1</v>
      </c>
      <c r="K178" s="20" t="s">
        <v>1781</v>
      </c>
      <c r="L178" s="20" t="str">
        <f t="shared" si="34"/>
        <v/>
      </c>
      <c r="M178" s="66">
        <f t="shared" si="35"/>
        <v>15045.917394080499</v>
      </c>
      <c r="N178" s="66">
        <f t="shared" si="36"/>
        <v>17105.454355182599</v>
      </c>
      <c r="O178" s="66">
        <f t="shared" si="37"/>
        <v>19868.468326118102</v>
      </c>
      <c r="P178" s="67">
        <f t="shared" si="38"/>
        <v>2059.5369611020997</v>
      </c>
      <c r="Q178" s="68">
        <f t="shared" si="39"/>
        <v>1.1368834420101483</v>
      </c>
      <c r="R178" s="20" t="str">
        <f t="shared" si="40"/>
        <v/>
      </c>
      <c r="S178" s="67">
        <f t="shared" si="41"/>
        <v>4822.5509320376023</v>
      </c>
      <c r="T178" s="68">
        <f t="shared" si="42"/>
        <v>1.3205222257789966</v>
      </c>
      <c r="U178" s="20" t="str">
        <f t="shared" si="43"/>
        <v/>
      </c>
      <c r="V178" s="20" t="str">
        <f t="shared" si="44"/>
        <v/>
      </c>
    </row>
    <row r="179" spans="1:22" x14ac:dyDescent="0.25">
      <c r="A179" s="46">
        <v>1945</v>
      </c>
      <c r="B179" s="60">
        <f t="shared" si="30"/>
        <v>4103260</v>
      </c>
      <c r="C179" s="46" t="s">
        <v>58</v>
      </c>
      <c r="D179" s="46">
        <v>163</v>
      </c>
      <c r="E179" s="46" t="s">
        <v>2028</v>
      </c>
      <c r="F179" s="46">
        <v>378</v>
      </c>
      <c r="G179" s="46">
        <v>153</v>
      </c>
      <c r="H179" s="61">
        <f t="shared" si="31"/>
        <v>0.40476190476190477</v>
      </c>
      <c r="I179" s="62">
        <f t="shared" si="32"/>
        <v>2</v>
      </c>
      <c r="J179" s="62">
        <f t="shared" si="33"/>
        <v>1</v>
      </c>
      <c r="K179" s="20"/>
      <c r="L179" s="20" t="str">
        <f t="shared" si="34"/>
        <v/>
      </c>
      <c r="M179" s="66">
        <f t="shared" si="35"/>
        <v>13395.203145068001</v>
      </c>
      <c r="N179" s="66">
        <f t="shared" si="36"/>
        <v>13861.1954327823</v>
      </c>
      <c r="O179" s="66">
        <f t="shared" si="37"/>
        <v>15079.029452286501</v>
      </c>
      <c r="P179" s="67">
        <f t="shared" si="38"/>
        <v>465.99228771429989</v>
      </c>
      <c r="Q179" s="68">
        <f t="shared" si="39"/>
        <v>1.0347879970663882</v>
      </c>
      <c r="R179" s="20" t="str">
        <f t="shared" si="40"/>
        <v/>
      </c>
      <c r="S179" s="67">
        <f t="shared" si="41"/>
        <v>1683.8263072185</v>
      </c>
      <c r="T179" s="68">
        <f t="shared" si="42"/>
        <v>1.1257036783229726</v>
      </c>
      <c r="U179" s="20" t="str">
        <f t="shared" si="43"/>
        <v/>
      </c>
      <c r="V179" s="20" t="str">
        <f t="shared" si="44"/>
        <v/>
      </c>
    </row>
    <row r="180" spans="1:22" x14ac:dyDescent="0.25">
      <c r="A180" s="46">
        <v>1946</v>
      </c>
      <c r="B180" s="60">
        <f t="shared" si="30"/>
        <v>4103265</v>
      </c>
      <c r="C180" s="46" t="s">
        <v>199</v>
      </c>
      <c r="D180" s="46">
        <v>171</v>
      </c>
      <c r="E180" s="46" t="s">
        <v>2585</v>
      </c>
      <c r="F180" s="46">
        <v>416</v>
      </c>
      <c r="G180" s="46">
        <v>212</v>
      </c>
      <c r="H180" s="61">
        <f t="shared" si="31"/>
        <v>0.50961538461538458</v>
      </c>
      <c r="I180" s="62">
        <f t="shared" si="32"/>
        <v>2</v>
      </c>
      <c r="J180" s="62">
        <f t="shared" si="33"/>
        <v>1</v>
      </c>
      <c r="K180" s="20" t="s">
        <v>1781</v>
      </c>
      <c r="L180" s="20" t="str">
        <f t="shared" si="34"/>
        <v/>
      </c>
      <c r="M180" s="66">
        <f t="shared" si="35"/>
        <v>16256.9736782665</v>
      </c>
      <c r="N180" s="66">
        <f t="shared" si="36"/>
        <v>12972.5146165773</v>
      </c>
      <c r="O180" s="66">
        <f t="shared" si="37"/>
        <v>21583.080751911701</v>
      </c>
      <c r="P180" s="67">
        <f t="shared" si="38"/>
        <v>-3284.4590616892001</v>
      </c>
      <c r="Q180" s="68">
        <f t="shared" si="39"/>
        <v>0.79796614507163144</v>
      </c>
      <c r="R180" s="20" t="str">
        <f t="shared" si="40"/>
        <v/>
      </c>
      <c r="S180" s="67">
        <f t="shared" si="41"/>
        <v>5326.1070736452002</v>
      </c>
      <c r="T180" s="68">
        <f t="shared" si="42"/>
        <v>1.3276198374341668</v>
      </c>
      <c r="U180" s="20" t="str">
        <f t="shared" si="43"/>
        <v/>
      </c>
      <c r="V180" s="20" t="str">
        <f t="shared" si="44"/>
        <v/>
      </c>
    </row>
    <row r="181" spans="1:22" x14ac:dyDescent="0.25">
      <c r="A181" s="46">
        <v>1946</v>
      </c>
      <c r="B181" s="60">
        <f t="shared" si="30"/>
        <v>4103265</v>
      </c>
      <c r="C181" s="46" t="s">
        <v>199</v>
      </c>
      <c r="D181" s="46">
        <v>174</v>
      </c>
      <c r="E181" s="46" t="s">
        <v>2586</v>
      </c>
      <c r="F181" s="46">
        <v>448</v>
      </c>
      <c r="G181" s="46">
        <v>221</v>
      </c>
      <c r="H181" s="61">
        <f t="shared" si="31"/>
        <v>0.49330357142857145</v>
      </c>
      <c r="I181" s="62">
        <f t="shared" si="32"/>
        <v>2</v>
      </c>
      <c r="J181" s="62">
        <f t="shared" si="33"/>
        <v>1</v>
      </c>
      <c r="K181" s="20"/>
      <c r="L181" s="20" t="str">
        <f t="shared" si="34"/>
        <v/>
      </c>
      <c r="M181" s="66">
        <f t="shared" si="35"/>
        <v>17379.776706226701</v>
      </c>
      <c r="N181" s="66">
        <f t="shared" si="36"/>
        <v>14273.3233126828</v>
      </c>
      <c r="O181" s="66">
        <f t="shared" si="37"/>
        <v>15442.4294994759</v>
      </c>
      <c r="P181" s="67">
        <f t="shared" si="38"/>
        <v>-3106.4533935439013</v>
      </c>
      <c r="Q181" s="68">
        <f t="shared" si="39"/>
        <v>0.82126045425940697</v>
      </c>
      <c r="R181" s="20" t="str">
        <f t="shared" si="40"/>
        <v/>
      </c>
      <c r="S181" s="67">
        <f t="shared" si="41"/>
        <v>-1937.347206750801</v>
      </c>
      <c r="T181" s="68">
        <f t="shared" si="42"/>
        <v>0.8885286480086535</v>
      </c>
      <c r="U181" s="20" t="str">
        <f t="shared" si="43"/>
        <v/>
      </c>
      <c r="V181" s="20" t="str">
        <f t="shared" si="44"/>
        <v/>
      </c>
    </row>
    <row r="182" spans="1:22" x14ac:dyDescent="0.25">
      <c r="A182" s="46">
        <v>1947</v>
      </c>
      <c r="B182" s="60">
        <f t="shared" si="30"/>
        <v>4112930</v>
      </c>
      <c r="C182" s="46" t="s">
        <v>239</v>
      </c>
      <c r="D182" s="46">
        <v>177</v>
      </c>
      <c r="E182" s="46" t="s">
        <v>2791</v>
      </c>
      <c r="F182" s="46">
        <v>220</v>
      </c>
      <c r="G182" s="46">
        <v>94</v>
      </c>
      <c r="H182" s="61">
        <f t="shared" si="31"/>
        <v>0.42727272727272725</v>
      </c>
      <c r="I182" s="62">
        <f t="shared" si="32"/>
        <v>4</v>
      </c>
      <c r="J182" s="62">
        <f t="shared" si="33"/>
        <v>1</v>
      </c>
      <c r="K182" s="20" t="s">
        <v>1781</v>
      </c>
      <c r="L182" s="20" t="str">
        <f t="shared" si="34"/>
        <v/>
      </c>
      <c r="M182" s="66">
        <f t="shared" si="35"/>
        <v>13587.0951899179</v>
      </c>
      <c r="N182" s="66">
        <f t="shared" si="36"/>
        <v>14312.0883815816</v>
      </c>
      <c r="O182" s="66">
        <f t="shared" si="37"/>
        <v>15528.7834549446</v>
      </c>
      <c r="P182" s="67">
        <f t="shared" si="38"/>
        <v>724.99319166369969</v>
      </c>
      <c r="Q182" s="68">
        <f t="shared" si="39"/>
        <v>1.0533589543261366</v>
      </c>
      <c r="R182" s="20" t="str">
        <f t="shared" si="40"/>
        <v/>
      </c>
      <c r="S182" s="67">
        <f t="shared" si="41"/>
        <v>1941.6882650266998</v>
      </c>
      <c r="T182" s="68">
        <f t="shared" si="42"/>
        <v>1.1429067978023368</v>
      </c>
      <c r="U182" s="20" t="str">
        <f t="shared" si="43"/>
        <v/>
      </c>
      <c r="V182" s="20" t="str">
        <f t="shared" si="44"/>
        <v/>
      </c>
    </row>
    <row r="183" spans="1:22" x14ac:dyDescent="0.25">
      <c r="A183" s="46">
        <v>1947</v>
      </c>
      <c r="B183" s="60">
        <f t="shared" si="30"/>
        <v>4112930</v>
      </c>
      <c r="C183" s="46" t="s">
        <v>239</v>
      </c>
      <c r="D183" s="46">
        <v>4396</v>
      </c>
      <c r="E183" s="46" t="s">
        <v>2793</v>
      </c>
      <c r="F183" s="46">
        <v>129</v>
      </c>
      <c r="G183" s="46">
        <v>42</v>
      </c>
      <c r="H183" s="61">
        <f t="shared" si="31"/>
        <v>0.32558139534883723</v>
      </c>
      <c r="I183" s="62">
        <f t="shared" si="32"/>
        <v>4</v>
      </c>
      <c r="J183" s="62">
        <f t="shared" si="33"/>
        <v>1</v>
      </c>
      <c r="K183" s="20"/>
      <c r="L183" s="20" t="str">
        <f t="shared" si="34"/>
        <v/>
      </c>
      <c r="M183" s="66">
        <f t="shared" si="35"/>
        <v>14145.1960677468</v>
      </c>
      <c r="N183" s="66">
        <f t="shared" si="36"/>
        <v>13923.4054998829</v>
      </c>
      <c r="O183" s="66">
        <f t="shared" si="37"/>
        <v>15077.199584598</v>
      </c>
      <c r="P183" s="67">
        <f t="shared" si="38"/>
        <v>-221.79056786389992</v>
      </c>
      <c r="Q183" s="68">
        <f t="shared" si="39"/>
        <v>0.98432043169980399</v>
      </c>
      <c r="R183" s="20" t="str">
        <f t="shared" si="40"/>
        <v/>
      </c>
      <c r="S183" s="67">
        <f t="shared" si="41"/>
        <v>932.0035168512004</v>
      </c>
      <c r="T183" s="68">
        <f t="shared" si="42"/>
        <v>1.0658883420482457</v>
      </c>
      <c r="U183" s="20" t="str">
        <f t="shared" si="43"/>
        <v/>
      </c>
      <c r="V183" s="20" t="str">
        <f t="shared" si="44"/>
        <v/>
      </c>
    </row>
    <row r="184" spans="1:22" x14ac:dyDescent="0.25">
      <c r="A184" s="46">
        <v>1947</v>
      </c>
      <c r="B184" s="60">
        <f t="shared" si="30"/>
        <v>4112930</v>
      </c>
      <c r="C184" s="46" t="s">
        <v>239</v>
      </c>
      <c r="D184" s="46">
        <v>178</v>
      </c>
      <c r="E184" s="46" t="s">
        <v>2794</v>
      </c>
      <c r="F184" s="46">
        <v>197</v>
      </c>
      <c r="G184" s="46">
        <v>64</v>
      </c>
      <c r="H184" s="61">
        <f t="shared" si="31"/>
        <v>0.32487309644670048</v>
      </c>
      <c r="I184" s="62">
        <f t="shared" si="32"/>
        <v>4</v>
      </c>
      <c r="J184" s="62">
        <f t="shared" si="33"/>
        <v>1</v>
      </c>
      <c r="K184" s="20"/>
      <c r="L184" s="20" t="str">
        <f t="shared" si="34"/>
        <v/>
      </c>
      <c r="M184" s="66">
        <f t="shared" si="35"/>
        <v>18730.449790812399</v>
      </c>
      <c r="N184" s="66">
        <f t="shared" si="36"/>
        <v>20359.7103843925</v>
      </c>
      <c r="O184" s="66">
        <f t="shared" si="37"/>
        <v>24274.7893287181</v>
      </c>
      <c r="P184" s="67">
        <f t="shared" si="38"/>
        <v>1629.2605935801002</v>
      </c>
      <c r="Q184" s="68">
        <f t="shared" si="39"/>
        <v>1.0869845952326933</v>
      </c>
      <c r="R184" s="20" t="str">
        <f t="shared" si="40"/>
        <v/>
      </c>
      <c r="S184" s="67">
        <f t="shared" si="41"/>
        <v>5544.3395379057001</v>
      </c>
      <c r="T184" s="68">
        <f t="shared" si="42"/>
        <v>1.2960067483603779</v>
      </c>
      <c r="U184" s="20" t="str">
        <f t="shared" si="43"/>
        <v/>
      </c>
      <c r="V184" s="20" t="str">
        <f t="shared" si="44"/>
        <v/>
      </c>
    </row>
    <row r="185" spans="1:22" x14ac:dyDescent="0.25">
      <c r="A185" s="46">
        <v>1947</v>
      </c>
      <c r="B185" s="60">
        <f t="shared" si="30"/>
        <v>4112930</v>
      </c>
      <c r="C185" s="46" t="s">
        <v>239</v>
      </c>
      <c r="D185" s="46">
        <v>176</v>
      </c>
      <c r="E185" s="46" t="s">
        <v>2792</v>
      </c>
      <c r="F185" s="46">
        <v>24</v>
      </c>
      <c r="G185" s="46">
        <v>3</v>
      </c>
      <c r="H185" s="61">
        <f t="shared" si="31"/>
        <v>0.125</v>
      </c>
      <c r="I185" s="62">
        <f t="shared" si="32"/>
        <v>4</v>
      </c>
      <c r="J185" s="62">
        <f t="shared" si="33"/>
        <v>1</v>
      </c>
      <c r="K185" s="20"/>
      <c r="L185" s="20" t="str">
        <f t="shared" si="34"/>
        <v/>
      </c>
      <c r="M185" s="66">
        <f t="shared" si="35"/>
        <v>16423.410912881802</v>
      </c>
      <c r="N185" s="66">
        <f t="shared" si="36"/>
        <v>14925.8235622746</v>
      </c>
      <c r="O185" s="66">
        <f t="shared" si="37"/>
        <v>24418.7314829067</v>
      </c>
      <c r="P185" s="67">
        <f t="shared" si="38"/>
        <v>-1497.5873506072021</v>
      </c>
      <c r="Q185" s="68">
        <f t="shared" si="39"/>
        <v>0.90881386585580948</v>
      </c>
      <c r="R185" s="20" t="str">
        <f t="shared" si="40"/>
        <v/>
      </c>
      <c r="S185" s="67">
        <f t="shared" si="41"/>
        <v>7995.3205700248982</v>
      </c>
      <c r="T185" s="68">
        <f t="shared" si="42"/>
        <v>1.4868246074117113</v>
      </c>
      <c r="U185" s="20" t="str">
        <f t="shared" si="43"/>
        <v/>
      </c>
      <c r="V185" s="20" t="str">
        <f t="shared" si="44"/>
        <v/>
      </c>
    </row>
    <row r="186" spans="1:22" x14ac:dyDescent="0.25">
      <c r="A186" s="46">
        <v>1948</v>
      </c>
      <c r="B186" s="60">
        <f t="shared" si="30"/>
        <v>4111720</v>
      </c>
      <c r="C186" s="46" t="s">
        <v>225</v>
      </c>
      <c r="D186" s="46">
        <v>3569</v>
      </c>
      <c r="E186" s="46" t="s">
        <v>1889</v>
      </c>
      <c r="F186" s="46">
        <v>356</v>
      </c>
      <c r="G186" s="46">
        <v>200</v>
      </c>
      <c r="H186" s="61">
        <f t="shared" si="31"/>
        <v>0.5617977528089888</v>
      </c>
      <c r="I186" s="62">
        <f t="shared" si="32"/>
        <v>8</v>
      </c>
      <c r="J186" s="62">
        <f t="shared" si="33"/>
        <v>2</v>
      </c>
      <c r="K186" s="20" t="s">
        <v>1781</v>
      </c>
      <c r="L186" s="20" t="str">
        <f t="shared" si="34"/>
        <v>Yes</v>
      </c>
      <c r="M186" s="66">
        <f t="shared" si="35"/>
        <v>12986.2577187101</v>
      </c>
      <c r="N186" s="66">
        <f t="shared" si="36"/>
        <v>14854.086515189299</v>
      </c>
      <c r="O186" s="66">
        <f t="shared" si="37"/>
        <v>15490.395115019801</v>
      </c>
      <c r="P186" s="67">
        <f t="shared" si="38"/>
        <v>1867.8287964791998</v>
      </c>
      <c r="Q186" s="68">
        <f t="shared" si="39"/>
        <v>1.1438311819261144</v>
      </c>
      <c r="R186" s="20" t="str">
        <f t="shared" si="40"/>
        <v/>
      </c>
      <c r="S186" s="67">
        <f t="shared" si="41"/>
        <v>2504.1373963097012</v>
      </c>
      <c r="T186" s="68">
        <f t="shared" si="42"/>
        <v>1.1928297936596342</v>
      </c>
      <c r="U186" s="20" t="str">
        <f t="shared" si="43"/>
        <v/>
      </c>
      <c r="V186" s="20" t="str">
        <f t="shared" si="44"/>
        <v/>
      </c>
    </row>
    <row r="187" spans="1:22" x14ac:dyDescent="0.25">
      <c r="A187" s="46">
        <v>1948</v>
      </c>
      <c r="B187" s="60">
        <f t="shared" si="30"/>
        <v>4111720</v>
      </c>
      <c r="C187" s="46" t="s">
        <v>225</v>
      </c>
      <c r="D187" s="46">
        <v>2716</v>
      </c>
      <c r="E187" s="46" t="s">
        <v>1453</v>
      </c>
      <c r="F187" s="46">
        <v>79</v>
      </c>
      <c r="G187" s="46">
        <v>41</v>
      </c>
      <c r="H187" s="61">
        <f t="shared" si="31"/>
        <v>0.51898734177215189</v>
      </c>
      <c r="I187" s="62">
        <f t="shared" si="32"/>
        <v>8</v>
      </c>
      <c r="J187" s="62">
        <f t="shared" si="33"/>
        <v>2</v>
      </c>
      <c r="K187" s="20" t="s">
        <v>1781</v>
      </c>
      <c r="L187" s="20" t="str">
        <f t="shared" si="34"/>
        <v>Yes</v>
      </c>
      <c r="M187" s="66">
        <f t="shared" si="35"/>
        <v>12643.3114697251</v>
      </c>
      <c r="N187" s="66">
        <f t="shared" si="36"/>
        <v>12169.226133104299</v>
      </c>
      <c r="O187" s="66">
        <f t="shared" si="37"/>
        <v>17497.693095791099</v>
      </c>
      <c r="P187" s="67">
        <f t="shared" si="38"/>
        <v>-474.08533662080117</v>
      </c>
      <c r="Q187" s="68">
        <f t="shared" si="39"/>
        <v>0.96250307225634546</v>
      </c>
      <c r="R187" s="20" t="str">
        <f t="shared" si="40"/>
        <v>Fail</v>
      </c>
      <c r="S187" s="67">
        <f t="shared" si="41"/>
        <v>4854.3816260659987</v>
      </c>
      <c r="T187" s="68">
        <f t="shared" si="42"/>
        <v>1.3839485911337392</v>
      </c>
      <c r="U187" s="20" t="str">
        <f t="shared" si="43"/>
        <v/>
      </c>
      <c r="V187" s="20" t="str">
        <f t="shared" si="44"/>
        <v/>
      </c>
    </row>
    <row r="188" spans="1:22" x14ac:dyDescent="0.25">
      <c r="A188" s="46">
        <v>1948</v>
      </c>
      <c r="B188" s="60">
        <f t="shared" si="30"/>
        <v>4111720</v>
      </c>
      <c r="C188" s="46" t="s">
        <v>225</v>
      </c>
      <c r="D188" s="46">
        <v>179</v>
      </c>
      <c r="E188" s="46" t="s">
        <v>2734</v>
      </c>
      <c r="F188" s="46">
        <v>188</v>
      </c>
      <c r="G188" s="46">
        <v>79</v>
      </c>
      <c r="H188" s="61">
        <f t="shared" si="31"/>
        <v>0.42021276595744683</v>
      </c>
      <c r="I188" s="62">
        <f t="shared" si="32"/>
        <v>8</v>
      </c>
      <c r="J188" s="62">
        <f t="shared" si="33"/>
        <v>2</v>
      </c>
      <c r="K188" s="20"/>
      <c r="L188" s="20" t="str">
        <f t="shared" si="34"/>
        <v>Yes</v>
      </c>
      <c r="M188" s="66">
        <f t="shared" si="35"/>
        <v>3461.3894973589699</v>
      </c>
      <c r="N188" s="66">
        <f t="shared" si="36"/>
        <v>3539.1502344932701</v>
      </c>
      <c r="O188" s="66">
        <f t="shared" si="37"/>
        <v>3665.1070757090101</v>
      </c>
      <c r="P188" s="67">
        <f t="shared" si="38"/>
        <v>77.760737134300143</v>
      </c>
      <c r="Q188" s="68">
        <f t="shared" si="39"/>
        <v>1.0224651797186164</v>
      </c>
      <c r="R188" s="20" t="str">
        <f t="shared" si="40"/>
        <v/>
      </c>
      <c r="S188" s="67">
        <f t="shared" si="41"/>
        <v>203.71757835004018</v>
      </c>
      <c r="T188" s="68">
        <f t="shared" si="42"/>
        <v>1.058854277597328</v>
      </c>
      <c r="U188" s="20" t="str">
        <f t="shared" si="43"/>
        <v/>
      </c>
      <c r="V188" s="20" t="str">
        <f t="shared" si="44"/>
        <v/>
      </c>
    </row>
    <row r="189" spans="1:22" x14ac:dyDescent="0.25">
      <c r="A189" s="46">
        <v>1948</v>
      </c>
      <c r="B189" s="60">
        <f t="shared" si="30"/>
        <v>4111720</v>
      </c>
      <c r="C189" s="46" t="s">
        <v>225</v>
      </c>
      <c r="D189" s="46">
        <v>184</v>
      </c>
      <c r="E189" s="46" t="s">
        <v>2735</v>
      </c>
      <c r="F189" s="46">
        <v>718</v>
      </c>
      <c r="G189" s="46">
        <v>296</v>
      </c>
      <c r="H189" s="61">
        <f t="shared" si="31"/>
        <v>0.41225626740947074</v>
      </c>
      <c r="I189" s="62">
        <f t="shared" si="32"/>
        <v>8</v>
      </c>
      <c r="J189" s="62">
        <f t="shared" si="33"/>
        <v>2</v>
      </c>
      <c r="K189" s="20"/>
      <c r="L189" s="20" t="str">
        <f t="shared" si="34"/>
        <v>Yes</v>
      </c>
      <c r="M189" s="66">
        <f t="shared" si="35"/>
        <v>13335.224952816099</v>
      </c>
      <c r="N189" s="66">
        <f t="shared" si="36"/>
        <v>12262.725280376801</v>
      </c>
      <c r="O189" s="66">
        <f t="shared" si="37"/>
        <v>12775.792650036599</v>
      </c>
      <c r="P189" s="67">
        <f t="shared" si="38"/>
        <v>-1072.4996724392986</v>
      </c>
      <c r="Q189" s="68">
        <f t="shared" si="39"/>
        <v>0.91957393473045157</v>
      </c>
      <c r="R189" s="20" t="str">
        <f t="shared" si="40"/>
        <v/>
      </c>
      <c r="S189" s="67">
        <f t="shared" si="41"/>
        <v>-559.43230277949988</v>
      </c>
      <c r="T189" s="68">
        <f t="shared" si="42"/>
        <v>0.95804852900802695</v>
      </c>
      <c r="U189" s="20" t="str">
        <f t="shared" si="43"/>
        <v/>
      </c>
      <c r="V189" s="20" t="str">
        <f t="shared" si="44"/>
        <v/>
      </c>
    </row>
    <row r="190" spans="1:22" x14ac:dyDescent="0.25">
      <c r="A190" s="46">
        <v>1948</v>
      </c>
      <c r="B190" s="60">
        <f t="shared" si="30"/>
        <v>4111720</v>
      </c>
      <c r="C190" s="46" t="s">
        <v>225</v>
      </c>
      <c r="D190" s="46">
        <v>182</v>
      </c>
      <c r="E190" s="46" t="s">
        <v>2736</v>
      </c>
      <c r="F190" s="46">
        <v>490</v>
      </c>
      <c r="G190" s="46">
        <v>176</v>
      </c>
      <c r="H190" s="61">
        <f t="shared" si="31"/>
        <v>0.35918367346938773</v>
      </c>
      <c r="I190" s="62">
        <f t="shared" si="32"/>
        <v>8</v>
      </c>
      <c r="J190" s="62">
        <f t="shared" si="33"/>
        <v>2</v>
      </c>
      <c r="K190" s="20"/>
      <c r="L190" s="20" t="str">
        <f t="shared" si="34"/>
        <v>Yes</v>
      </c>
      <c r="M190" s="66">
        <f t="shared" si="35"/>
        <v>12783.5094630984</v>
      </c>
      <c r="N190" s="66">
        <f t="shared" si="36"/>
        <v>14811.663181825999</v>
      </c>
      <c r="O190" s="66">
        <f t="shared" si="37"/>
        <v>15742.538508126299</v>
      </c>
      <c r="P190" s="67">
        <f t="shared" si="38"/>
        <v>2028.153718727599</v>
      </c>
      <c r="Q190" s="68">
        <f t="shared" si="39"/>
        <v>1.15865390678375</v>
      </c>
      <c r="R190" s="20" t="str">
        <f t="shared" si="40"/>
        <v/>
      </c>
      <c r="S190" s="67">
        <f t="shared" si="41"/>
        <v>2959.029045027899</v>
      </c>
      <c r="T190" s="68">
        <f t="shared" si="42"/>
        <v>1.231472355347301</v>
      </c>
      <c r="U190" s="20" t="str">
        <f t="shared" si="43"/>
        <v/>
      </c>
      <c r="V190" s="20" t="str">
        <f t="shared" si="44"/>
        <v/>
      </c>
    </row>
    <row r="191" spans="1:22" x14ac:dyDescent="0.25">
      <c r="A191" s="46">
        <v>1948</v>
      </c>
      <c r="B191" s="60">
        <f t="shared" si="30"/>
        <v>4111720</v>
      </c>
      <c r="C191" s="46" t="s">
        <v>225</v>
      </c>
      <c r="D191" s="46">
        <v>185</v>
      </c>
      <c r="E191" s="46" t="s">
        <v>2737</v>
      </c>
      <c r="F191" s="46">
        <v>907</v>
      </c>
      <c r="G191" s="46">
        <v>298</v>
      </c>
      <c r="H191" s="61">
        <f t="shared" si="31"/>
        <v>0.32855567805953695</v>
      </c>
      <c r="I191" s="62">
        <f t="shared" si="32"/>
        <v>8</v>
      </c>
      <c r="J191" s="62">
        <f t="shared" si="33"/>
        <v>2</v>
      </c>
      <c r="K191" s="20"/>
      <c r="L191" s="20" t="str">
        <f t="shared" si="34"/>
        <v>Yes</v>
      </c>
      <c r="M191" s="66">
        <f t="shared" si="35"/>
        <v>14209.9773452996</v>
      </c>
      <c r="N191" s="66">
        <f t="shared" si="36"/>
        <v>14543.573585693301</v>
      </c>
      <c r="O191" s="66">
        <f t="shared" si="37"/>
        <v>14818.5213718614</v>
      </c>
      <c r="P191" s="67">
        <f t="shared" si="38"/>
        <v>333.59624039370101</v>
      </c>
      <c r="Q191" s="68">
        <f t="shared" si="39"/>
        <v>1.0234761979056954</v>
      </c>
      <c r="R191" s="20" t="str">
        <f t="shared" si="40"/>
        <v/>
      </c>
      <c r="S191" s="67">
        <f t="shared" si="41"/>
        <v>608.54402656179991</v>
      </c>
      <c r="T191" s="68">
        <f t="shared" si="42"/>
        <v>1.042825122924147</v>
      </c>
      <c r="U191" s="20" t="str">
        <f t="shared" si="43"/>
        <v/>
      </c>
      <c r="V191" s="20" t="str">
        <f t="shared" si="44"/>
        <v/>
      </c>
    </row>
    <row r="192" spans="1:22" x14ac:dyDescent="0.25">
      <c r="A192" s="46">
        <v>1948</v>
      </c>
      <c r="B192" s="60">
        <f t="shared" si="30"/>
        <v>4111720</v>
      </c>
      <c r="C192" s="46" t="s">
        <v>225</v>
      </c>
      <c r="D192" s="46">
        <v>4602</v>
      </c>
      <c r="E192" s="46" t="s">
        <v>1454</v>
      </c>
      <c r="F192" s="46">
        <v>200</v>
      </c>
      <c r="G192" s="46">
        <v>50</v>
      </c>
      <c r="H192" s="61">
        <f t="shared" si="31"/>
        <v>0.25</v>
      </c>
      <c r="I192" s="62">
        <f t="shared" si="32"/>
        <v>8</v>
      </c>
      <c r="J192" s="62">
        <f t="shared" si="33"/>
        <v>2</v>
      </c>
      <c r="K192" s="20"/>
      <c r="L192" s="20" t="str">
        <f t="shared" si="34"/>
        <v>Yes</v>
      </c>
      <c r="M192" s="66">
        <f t="shared" si="35"/>
        <v>3461.3894973589699</v>
      </c>
      <c r="N192" s="66">
        <f t="shared" si="36"/>
        <v>3539.1502344932701</v>
      </c>
      <c r="O192" s="66">
        <f t="shared" si="37"/>
        <v>3665.1070757090101</v>
      </c>
      <c r="P192" s="67">
        <f t="shared" si="38"/>
        <v>77.760737134300143</v>
      </c>
      <c r="Q192" s="68">
        <f t="shared" si="39"/>
        <v>1.0224651797186164</v>
      </c>
      <c r="R192" s="20" t="str">
        <f t="shared" si="40"/>
        <v/>
      </c>
      <c r="S192" s="67">
        <f t="shared" si="41"/>
        <v>203.71757835004018</v>
      </c>
      <c r="T192" s="68">
        <f t="shared" si="42"/>
        <v>1.058854277597328</v>
      </c>
      <c r="U192" s="20" t="str">
        <f t="shared" si="43"/>
        <v/>
      </c>
      <c r="V192" s="20" t="str">
        <f t="shared" si="44"/>
        <v/>
      </c>
    </row>
    <row r="193" spans="1:22" x14ac:dyDescent="0.25">
      <c r="A193" s="46">
        <v>1948</v>
      </c>
      <c r="B193" s="60">
        <f t="shared" si="30"/>
        <v>4111720</v>
      </c>
      <c r="C193" s="46" t="s">
        <v>225</v>
      </c>
      <c r="D193" s="46">
        <v>5686</v>
      </c>
      <c r="E193" s="46" t="s">
        <v>4649</v>
      </c>
      <c r="F193" s="46">
        <v>201</v>
      </c>
      <c r="G193" s="46">
        <v>0</v>
      </c>
      <c r="H193" s="61">
        <f t="shared" si="31"/>
        <v>0</v>
      </c>
      <c r="I193" s="62">
        <f t="shared" si="32"/>
        <v>8</v>
      </c>
      <c r="J193" s="62">
        <f t="shared" si="33"/>
        <v>2</v>
      </c>
      <c r="K193" s="20"/>
      <c r="L193" s="20" t="str">
        <f t="shared" si="34"/>
        <v>Yes</v>
      </c>
      <c r="M193" s="66">
        <f t="shared" si="35"/>
        <v>0</v>
      </c>
      <c r="N193" s="66">
        <f t="shared" si="36"/>
        <v>0</v>
      </c>
      <c r="O193" s="66">
        <f t="shared" si="37"/>
        <v>0</v>
      </c>
      <c r="P193" s="67">
        <f t="shared" si="38"/>
        <v>0</v>
      </c>
      <c r="Q193" s="68" t="str">
        <f t="shared" si="39"/>
        <v/>
      </c>
      <c r="R193" s="20" t="str">
        <f t="shared" si="40"/>
        <v/>
      </c>
      <c r="S193" s="67">
        <f t="shared" si="41"/>
        <v>0</v>
      </c>
      <c r="T193" s="68" t="str">
        <f t="shared" si="42"/>
        <v/>
      </c>
      <c r="U193" s="20" t="str">
        <f t="shared" si="43"/>
        <v/>
      </c>
      <c r="V193" s="20" t="str">
        <f t="shared" si="44"/>
        <v/>
      </c>
    </row>
    <row r="194" spans="1:22" ht="30" x14ac:dyDescent="0.25">
      <c r="A194" s="46">
        <v>1964</v>
      </c>
      <c r="B194" s="60">
        <f t="shared" si="30"/>
        <v>4103390</v>
      </c>
      <c r="C194" s="46" t="s">
        <v>62</v>
      </c>
      <c r="D194" s="46">
        <v>189</v>
      </c>
      <c r="E194" s="46" t="s">
        <v>480</v>
      </c>
      <c r="F194" s="46">
        <v>152</v>
      </c>
      <c r="G194" s="46">
        <v>102</v>
      </c>
      <c r="H194" s="61">
        <f t="shared" si="31"/>
        <v>0.67105263157894735</v>
      </c>
      <c r="I194" s="62">
        <f t="shared" si="32"/>
        <v>5</v>
      </c>
      <c r="J194" s="62">
        <f t="shared" si="33"/>
        <v>2</v>
      </c>
      <c r="K194" s="20" t="s">
        <v>1781</v>
      </c>
      <c r="L194" s="20" t="str">
        <f t="shared" si="34"/>
        <v>Yes</v>
      </c>
      <c r="M194" s="66">
        <f t="shared" si="35"/>
        <v>18354.941598573001</v>
      </c>
      <c r="N194" s="66">
        <f t="shared" si="36"/>
        <v>20450.808941631702</v>
      </c>
      <c r="O194" s="66">
        <f t="shared" si="37"/>
        <v>21599.390132333399</v>
      </c>
      <c r="P194" s="67">
        <f t="shared" si="38"/>
        <v>2095.8673430587005</v>
      </c>
      <c r="Q194" s="68">
        <f t="shared" si="39"/>
        <v>1.1141854541897123</v>
      </c>
      <c r="R194" s="20" t="str">
        <f t="shared" si="40"/>
        <v/>
      </c>
      <c r="S194" s="67">
        <f t="shared" si="41"/>
        <v>3244.4485337603983</v>
      </c>
      <c r="T194" s="68">
        <f t="shared" si="42"/>
        <v>1.1767615830503453</v>
      </c>
      <c r="U194" s="20" t="str">
        <f t="shared" si="43"/>
        <v/>
      </c>
      <c r="V194" s="20" t="str">
        <f t="shared" si="44"/>
        <v/>
      </c>
    </row>
    <row r="195" spans="1:22" x14ac:dyDescent="0.25">
      <c r="A195" s="46">
        <v>1964</v>
      </c>
      <c r="B195" s="60">
        <f t="shared" si="30"/>
        <v>4103390</v>
      </c>
      <c r="C195" s="46" t="s">
        <v>62</v>
      </c>
      <c r="D195" s="46">
        <v>4025</v>
      </c>
      <c r="E195" s="46" t="s">
        <v>479</v>
      </c>
      <c r="F195" s="46">
        <v>357</v>
      </c>
      <c r="G195" s="46">
        <v>239</v>
      </c>
      <c r="H195" s="61">
        <f t="shared" si="31"/>
        <v>0.66946778711484589</v>
      </c>
      <c r="I195" s="62">
        <f t="shared" si="32"/>
        <v>5</v>
      </c>
      <c r="J195" s="62">
        <f t="shared" si="33"/>
        <v>2</v>
      </c>
      <c r="K195" s="20" t="s">
        <v>1781</v>
      </c>
      <c r="L195" s="20" t="str">
        <f t="shared" si="34"/>
        <v>Yes</v>
      </c>
      <c r="M195" s="66">
        <f t="shared" si="35"/>
        <v>14339.2566103636</v>
      </c>
      <c r="N195" s="66">
        <f t="shared" si="36"/>
        <v>15806.6408221683</v>
      </c>
      <c r="O195" s="66">
        <f t="shared" si="37"/>
        <v>16737.545789273499</v>
      </c>
      <c r="P195" s="67">
        <f t="shared" si="38"/>
        <v>1467.3842118046996</v>
      </c>
      <c r="Q195" s="68">
        <f t="shared" si="39"/>
        <v>1.1023333532328419</v>
      </c>
      <c r="R195" s="20" t="str">
        <f t="shared" si="40"/>
        <v/>
      </c>
      <c r="S195" s="67">
        <f t="shared" si="41"/>
        <v>2398.2891789098994</v>
      </c>
      <c r="T195" s="68">
        <f t="shared" si="42"/>
        <v>1.1672533830782101</v>
      </c>
      <c r="U195" s="20" t="str">
        <f t="shared" si="43"/>
        <v/>
      </c>
      <c r="V195" s="20" t="str">
        <f t="shared" si="44"/>
        <v/>
      </c>
    </row>
    <row r="196" spans="1:22" x14ac:dyDescent="0.25">
      <c r="A196" s="46">
        <v>1964</v>
      </c>
      <c r="B196" s="60">
        <f t="shared" si="30"/>
        <v>4103390</v>
      </c>
      <c r="C196" s="46" t="s">
        <v>62</v>
      </c>
      <c r="D196" s="46">
        <v>4857</v>
      </c>
      <c r="E196" s="46" t="s">
        <v>482</v>
      </c>
      <c r="F196" s="46">
        <v>384</v>
      </c>
      <c r="G196" s="46">
        <v>257</v>
      </c>
      <c r="H196" s="61">
        <f t="shared" si="31"/>
        <v>0.66927083333333337</v>
      </c>
      <c r="I196" s="62">
        <f t="shared" si="32"/>
        <v>5</v>
      </c>
      <c r="J196" s="62">
        <f t="shared" si="33"/>
        <v>2</v>
      </c>
      <c r="K196" s="20"/>
      <c r="L196" s="20" t="str">
        <f t="shared" si="34"/>
        <v>Yes</v>
      </c>
      <c r="M196" s="66">
        <f t="shared" si="35"/>
        <v>5368.9233449138201</v>
      </c>
      <c r="N196" s="66">
        <f t="shared" si="36"/>
        <v>5992.2453292874798</v>
      </c>
      <c r="O196" s="66">
        <f t="shared" si="37"/>
        <v>6907.5041140357498</v>
      </c>
      <c r="P196" s="67">
        <f t="shared" si="38"/>
        <v>623.32198437365969</v>
      </c>
      <c r="Q196" s="68">
        <f t="shared" si="39"/>
        <v>1.1160981344544909</v>
      </c>
      <c r="R196" s="20" t="str">
        <f t="shared" si="40"/>
        <v/>
      </c>
      <c r="S196" s="67">
        <f t="shared" si="41"/>
        <v>1538.5807691219297</v>
      </c>
      <c r="T196" s="68">
        <f t="shared" si="42"/>
        <v>1.2865715657086974</v>
      </c>
      <c r="U196" s="20" t="str">
        <f t="shared" si="43"/>
        <v/>
      </c>
      <c r="V196" s="20" t="str">
        <f t="shared" si="44"/>
        <v/>
      </c>
    </row>
    <row r="197" spans="1:22" x14ac:dyDescent="0.25">
      <c r="A197" s="46">
        <v>1964</v>
      </c>
      <c r="B197" s="60">
        <f t="shared" si="30"/>
        <v>4103390</v>
      </c>
      <c r="C197" s="46" t="s">
        <v>62</v>
      </c>
      <c r="D197" s="46">
        <v>5498</v>
      </c>
      <c r="E197" s="46" t="s">
        <v>481</v>
      </c>
      <c r="F197" s="46">
        <v>136</v>
      </c>
      <c r="G197" s="46">
        <v>91</v>
      </c>
      <c r="H197" s="61">
        <f t="shared" si="31"/>
        <v>0.66911764705882348</v>
      </c>
      <c r="I197" s="62">
        <f t="shared" si="32"/>
        <v>5</v>
      </c>
      <c r="J197" s="62">
        <f t="shared" si="33"/>
        <v>2</v>
      </c>
      <c r="K197" s="20"/>
      <c r="L197" s="20" t="str">
        <f t="shared" si="34"/>
        <v>Yes</v>
      </c>
      <c r="M197" s="66">
        <f t="shared" si="35"/>
        <v>0</v>
      </c>
      <c r="N197" s="66">
        <f t="shared" si="36"/>
        <v>0</v>
      </c>
      <c r="O197" s="66">
        <f t="shared" si="37"/>
        <v>6907.5041140357498</v>
      </c>
      <c r="P197" s="67">
        <f t="shared" si="38"/>
        <v>0</v>
      </c>
      <c r="Q197" s="68" t="str">
        <f t="shared" si="39"/>
        <v/>
      </c>
      <c r="R197" s="20" t="str">
        <f t="shared" si="40"/>
        <v/>
      </c>
      <c r="S197" s="67">
        <f t="shared" si="41"/>
        <v>6907.5041140357498</v>
      </c>
      <c r="T197" s="68" t="str">
        <f t="shared" si="42"/>
        <v/>
      </c>
      <c r="U197" s="20" t="str">
        <f t="shared" si="43"/>
        <v/>
      </c>
      <c r="V197" s="20" t="str">
        <f t="shared" si="44"/>
        <v/>
      </c>
    </row>
    <row r="198" spans="1:22" x14ac:dyDescent="0.25">
      <c r="A198" s="46">
        <v>1964</v>
      </c>
      <c r="B198" s="60">
        <f t="shared" si="30"/>
        <v>4103390</v>
      </c>
      <c r="C198" s="46" t="s">
        <v>62</v>
      </c>
      <c r="D198" s="46">
        <v>191</v>
      </c>
      <c r="E198" s="46" t="s">
        <v>478</v>
      </c>
      <c r="F198" s="46">
        <v>359</v>
      </c>
      <c r="G198" s="46">
        <v>136</v>
      </c>
      <c r="H198" s="61">
        <f t="shared" si="31"/>
        <v>0.37883008356545961</v>
      </c>
      <c r="I198" s="62">
        <f t="shared" si="32"/>
        <v>5</v>
      </c>
      <c r="J198" s="62">
        <f t="shared" si="33"/>
        <v>2</v>
      </c>
      <c r="K198" s="20"/>
      <c r="L198" s="20" t="str">
        <f t="shared" si="34"/>
        <v>Yes</v>
      </c>
      <c r="M198" s="66">
        <f t="shared" si="35"/>
        <v>16353.7525512497</v>
      </c>
      <c r="N198" s="66">
        <f t="shared" si="36"/>
        <v>16805.293614631999</v>
      </c>
      <c r="O198" s="66">
        <f t="shared" si="37"/>
        <v>18266.0451276885</v>
      </c>
      <c r="P198" s="67">
        <f t="shared" si="38"/>
        <v>451.5410633822994</v>
      </c>
      <c r="Q198" s="68">
        <f t="shared" si="39"/>
        <v>1.0276108533480162</v>
      </c>
      <c r="R198" s="20" t="str">
        <f t="shared" si="40"/>
        <v/>
      </c>
      <c r="S198" s="67">
        <f t="shared" si="41"/>
        <v>1912.2925764388001</v>
      </c>
      <c r="T198" s="68">
        <f t="shared" si="42"/>
        <v>1.1169329528770857</v>
      </c>
      <c r="U198" s="20" t="str">
        <f t="shared" si="43"/>
        <v/>
      </c>
      <c r="V198" s="20" t="str">
        <f t="shared" si="44"/>
        <v/>
      </c>
    </row>
    <row r="199" spans="1:22" x14ac:dyDescent="0.25">
      <c r="A199" s="46">
        <v>1965</v>
      </c>
      <c r="B199" s="60">
        <f t="shared" si="30"/>
        <v>4103660</v>
      </c>
      <c r="C199" s="46" t="s">
        <v>61</v>
      </c>
      <c r="D199" s="46">
        <v>196</v>
      </c>
      <c r="E199" s="46" t="s">
        <v>2035</v>
      </c>
      <c r="F199" s="46">
        <v>265</v>
      </c>
      <c r="G199" s="46">
        <v>199</v>
      </c>
      <c r="H199" s="61">
        <f t="shared" si="31"/>
        <v>0.75094339622641515</v>
      </c>
      <c r="I199" s="62">
        <f t="shared" si="32"/>
        <v>9</v>
      </c>
      <c r="J199" s="62">
        <f t="shared" si="33"/>
        <v>3</v>
      </c>
      <c r="K199" s="20" t="s">
        <v>1781</v>
      </c>
      <c r="L199" s="20" t="str">
        <f t="shared" si="34"/>
        <v>Yes</v>
      </c>
      <c r="M199" s="66">
        <f t="shared" si="35"/>
        <v>12705.2546565545</v>
      </c>
      <c r="N199" s="66">
        <f t="shared" si="36"/>
        <v>12869.9921115285</v>
      </c>
      <c r="O199" s="66">
        <f t="shared" si="37"/>
        <v>16997.502313581201</v>
      </c>
      <c r="P199" s="67">
        <f t="shared" si="38"/>
        <v>164.73745497399977</v>
      </c>
      <c r="Q199" s="68">
        <f t="shared" si="39"/>
        <v>1.0129660883962694</v>
      </c>
      <c r="R199" s="20" t="str">
        <f t="shared" si="40"/>
        <v/>
      </c>
      <c r="S199" s="67">
        <f t="shared" si="41"/>
        <v>4292.2476570267008</v>
      </c>
      <c r="T199" s="68">
        <f t="shared" si="42"/>
        <v>1.3378324774318773</v>
      </c>
      <c r="U199" s="20" t="str">
        <f t="shared" si="43"/>
        <v/>
      </c>
      <c r="V199" s="20" t="str">
        <f t="shared" si="44"/>
        <v/>
      </c>
    </row>
    <row r="200" spans="1:22" x14ac:dyDescent="0.25">
      <c r="A200" s="46">
        <v>1965</v>
      </c>
      <c r="B200" s="60">
        <f t="shared" ref="B200:B263" si="45">IF(ISNA(VLOOKUP($A200,POVRT,7,FALSE)),0,VLOOKUP($A200,POVRT,7,FALSE))</f>
        <v>4103660</v>
      </c>
      <c r="C200" s="46" t="s">
        <v>61</v>
      </c>
      <c r="D200" s="46">
        <v>199</v>
      </c>
      <c r="E200" s="46" t="s">
        <v>477</v>
      </c>
      <c r="F200" s="46">
        <v>309</v>
      </c>
      <c r="G200" s="46">
        <v>231</v>
      </c>
      <c r="H200" s="61">
        <f t="shared" ref="H200:H263" si="46">G200/F200</f>
        <v>0.74757281553398058</v>
      </c>
      <c r="I200" s="62">
        <f t="shared" ref="I200:I263" si="47">IF(ISNA(VLOOKUP($A200,Quar,3,FALSE)),0,VLOOKUP($A200,Quar,3,FALSE))</f>
        <v>9</v>
      </c>
      <c r="J200" s="62">
        <f t="shared" ref="J200:J263" si="48">IF(ISNA(VLOOKUP($A200,Quar,6,FALSE)),0,VLOOKUP($A200,Quar,6,FALSE))</f>
        <v>3</v>
      </c>
      <c r="K200" s="20" t="s">
        <v>1781</v>
      </c>
      <c r="L200" s="20" t="str">
        <f t="shared" ref="L200:L263" si="49">IF(ISNA(VLOOKUP($A200,LEA1K,9,FALSE)),"",VLOOKUP($A200,LEA1K,9,FALSE))</f>
        <v>Yes</v>
      </c>
      <c r="M200" s="66">
        <f t="shared" ref="M200:M263" si="50">IF(ISNA(VLOOKUP($D200,PERPUP18_19,34,FALSE)),0,VLOOKUP($D200,PERPUP18_19,34,FALSE))</f>
        <v>12590.515834673701</v>
      </c>
      <c r="N200" s="66">
        <f t="shared" ref="N200:N263" si="51">IF(ISNA(VLOOKUP($D200,PERPUP19_20,34,FALSE)),0,VLOOKUP($D200,PERPUP19_20,34,FALSE))</f>
        <v>13660.4869374312</v>
      </c>
      <c r="O200" s="66">
        <f t="shared" ref="O200:O263" si="52">IF(ISNA(VLOOKUP($D200,PERPUP20_21,34,FALSE)),0,VLOOKUP($D200,PERPUP20_21,34,FALSE))</f>
        <v>15834.567992697201</v>
      </c>
      <c r="P200" s="67">
        <f t="shared" si="38"/>
        <v>1069.9711027574995</v>
      </c>
      <c r="Q200" s="68">
        <f t="shared" si="39"/>
        <v>1.0849823086525849</v>
      </c>
      <c r="R200" s="20" t="str">
        <f t="shared" si="40"/>
        <v/>
      </c>
      <c r="S200" s="67">
        <f t="shared" si="41"/>
        <v>3244.0521580234999</v>
      </c>
      <c r="T200" s="68">
        <f t="shared" si="42"/>
        <v>1.2576583994350359</v>
      </c>
      <c r="U200" s="20" t="str">
        <f t="shared" si="43"/>
        <v/>
      </c>
      <c r="V200" s="20" t="str">
        <f t="shared" si="44"/>
        <v/>
      </c>
    </row>
    <row r="201" spans="1:22" x14ac:dyDescent="0.25">
      <c r="A201" s="46">
        <v>1965</v>
      </c>
      <c r="B201" s="60">
        <f t="shared" si="45"/>
        <v>4103660</v>
      </c>
      <c r="C201" s="46" t="s">
        <v>61</v>
      </c>
      <c r="D201" s="46">
        <v>192</v>
      </c>
      <c r="E201" s="46" t="s">
        <v>470</v>
      </c>
      <c r="F201" s="46">
        <v>314</v>
      </c>
      <c r="G201" s="46">
        <v>181</v>
      </c>
      <c r="H201" s="61">
        <f t="shared" si="46"/>
        <v>0.57643312101910826</v>
      </c>
      <c r="I201" s="62">
        <f t="shared" si="47"/>
        <v>9</v>
      </c>
      <c r="J201" s="62">
        <f t="shared" si="48"/>
        <v>3</v>
      </c>
      <c r="K201" s="20" t="s">
        <v>1781</v>
      </c>
      <c r="L201" s="20" t="str">
        <f t="shared" si="49"/>
        <v>Yes</v>
      </c>
      <c r="M201" s="66">
        <f t="shared" si="50"/>
        <v>11679.276647627101</v>
      </c>
      <c r="N201" s="66">
        <f t="shared" si="51"/>
        <v>12151.123010596701</v>
      </c>
      <c r="O201" s="66">
        <f t="shared" si="52"/>
        <v>8033.7875527914002</v>
      </c>
      <c r="P201" s="67">
        <f t="shared" ref="P201:P264" si="53">N201-M201</f>
        <v>471.8463629695998</v>
      </c>
      <c r="Q201" s="68">
        <f t="shared" ref="Q201:Q264" si="54">IF(M201&gt;0,(N201/M201),"")</f>
        <v>1.0404003070742798</v>
      </c>
      <c r="R201" s="20" t="str">
        <f t="shared" ref="R201:R264" si="55">IF((AND(L201="Yes",K201="Yes",Q201&lt;100%)),"Fail","")</f>
        <v/>
      </c>
      <c r="S201" s="67">
        <f t="shared" ref="S201:S264" si="56">O201-M201</f>
        <v>-3645.4890948357006</v>
      </c>
      <c r="T201" s="68">
        <f t="shared" ref="T201:T264" si="57">IF($M201&gt;0,(O201/$M201),"")</f>
        <v>0.687866876963107</v>
      </c>
      <c r="U201" s="20" t="str">
        <f t="shared" ref="U201:U264" si="58">IF((AND($L201="Yes",$K201="Yes",T201&lt;100%)),"Fail","")</f>
        <v>Fail</v>
      </c>
      <c r="V201" s="20" t="str">
        <f t="shared" ref="V201:V264" si="59">IF((AND($R201="Fail",$U201="Fail")),"Review","")</f>
        <v/>
      </c>
    </row>
    <row r="202" spans="1:22" x14ac:dyDescent="0.25">
      <c r="A202" s="46">
        <v>1965</v>
      </c>
      <c r="B202" s="60">
        <f t="shared" si="45"/>
        <v>4103660</v>
      </c>
      <c r="C202" s="46" t="s">
        <v>61</v>
      </c>
      <c r="D202" s="46">
        <v>201</v>
      </c>
      <c r="E202" s="46" t="s">
        <v>2037</v>
      </c>
      <c r="F202" s="46">
        <v>821</v>
      </c>
      <c r="G202" s="46">
        <v>439</v>
      </c>
      <c r="H202" s="61">
        <f t="shared" si="46"/>
        <v>0.53471376370280144</v>
      </c>
      <c r="I202" s="62">
        <f t="shared" si="47"/>
        <v>9</v>
      </c>
      <c r="J202" s="62">
        <f t="shared" si="48"/>
        <v>3</v>
      </c>
      <c r="K202" s="20"/>
      <c r="L202" s="20" t="str">
        <f t="shared" si="49"/>
        <v>Yes</v>
      </c>
      <c r="M202" s="66">
        <f t="shared" si="50"/>
        <v>15441.1194902675</v>
      </c>
      <c r="N202" s="66">
        <f t="shared" si="51"/>
        <v>15491.3380451219</v>
      </c>
      <c r="O202" s="66">
        <f t="shared" si="52"/>
        <v>19699.240064104499</v>
      </c>
      <c r="P202" s="67">
        <f t="shared" si="53"/>
        <v>50.218554854400281</v>
      </c>
      <c r="Q202" s="68">
        <f t="shared" si="54"/>
        <v>1.0032522612681065</v>
      </c>
      <c r="R202" s="20" t="str">
        <f t="shared" si="55"/>
        <v/>
      </c>
      <c r="S202" s="67">
        <f t="shared" si="56"/>
        <v>4258.120573836999</v>
      </c>
      <c r="T202" s="68">
        <f t="shared" si="57"/>
        <v>1.2757650166829473</v>
      </c>
      <c r="U202" s="20" t="str">
        <f t="shared" si="58"/>
        <v/>
      </c>
      <c r="V202" s="20" t="str">
        <f t="shared" si="59"/>
        <v/>
      </c>
    </row>
    <row r="203" spans="1:22" x14ac:dyDescent="0.25">
      <c r="A203" s="46">
        <v>1965</v>
      </c>
      <c r="B203" s="60">
        <f t="shared" si="45"/>
        <v>4103660</v>
      </c>
      <c r="C203" s="46" t="s">
        <v>61</v>
      </c>
      <c r="D203" s="46">
        <v>197</v>
      </c>
      <c r="E203" s="46" t="s">
        <v>475</v>
      </c>
      <c r="F203" s="46">
        <v>454</v>
      </c>
      <c r="G203" s="46">
        <v>239</v>
      </c>
      <c r="H203" s="61">
        <f t="shared" si="46"/>
        <v>0.52643171806167399</v>
      </c>
      <c r="I203" s="62">
        <f t="shared" si="47"/>
        <v>9</v>
      </c>
      <c r="J203" s="62">
        <f t="shared" si="48"/>
        <v>3</v>
      </c>
      <c r="K203" s="20"/>
      <c r="L203" s="20" t="str">
        <f t="shared" si="49"/>
        <v>Yes</v>
      </c>
      <c r="M203" s="66">
        <f t="shared" si="50"/>
        <v>12434.218365607499</v>
      </c>
      <c r="N203" s="66">
        <f t="shared" si="51"/>
        <v>12627.8964193958</v>
      </c>
      <c r="O203" s="66">
        <f t="shared" si="52"/>
        <v>14933.3857909702</v>
      </c>
      <c r="P203" s="67">
        <f t="shared" si="53"/>
        <v>193.67805378830053</v>
      </c>
      <c r="Q203" s="68">
        <f t="shared" si="54"/>
        <v>1.0155762146114471</v>
      </c>
      <c r="R203" s="20" t="str">
        <f t="shared" si="55"/>
        <v/>
      </c>
      <c r="S203" s="67">
        <f t="shared" si="56"/>
        <v>2499.1674253627007</v>
      </c>
      <c r="T203" s="68">
        <f t="shared" si="57"/>
        <v>1.2009911159575006</v>
      </c>
      <c r="U203" s="20" t="str">
        <f t="shared" si="58"/>
        <v/>
      </c>
      <c r="V203" s="20" t="str">
        <f t="shared" si="59"/>
        <v/>
      </c>
    </row>
    <row r="204" spans="1:22" x14ac:dyDescent="0.25">
      <c r="A204" s="46">
        <v>1965</v>
      </c>
      <c r="B204" s="60">
        <f t="shared" si="45"/>
        <v>4103660</v>
      </c>
      <c r="C204" s="46" t="s">
        <v>61</v>
      </c>
      <c r="D204" s="46">
        <v>3227</v>
      </c>
      <c r="E204" s="46" t="s">
        <v>469</v>
      </c>
      <c r="F204" s="46">
        <v>38</v>
      </c>
      <c r="G204" s="46">
        <v>20</v>
      </c>
      <c r="H204" s="61">
        <f t="shared" si="46"/>
        <v>0.52631578947368418</v>
      </c>
      <c r="I204" s="62">
        <f t="shared" si="47"/>
        <v>9</v>
      </c>
      <c r="J204" s="62">
        <f t="shared" si="48"/>
        <v>3</v>
      </c>
      <c r="K204" s="20"/>
      <c r="L204" s="20" t="str">
        <f t="shared" si="49"/>
        <v>Yes</v>
      </c>
      <c r="M204" s="66">
        <f t="shared" si="50"/>
        <v>5328.1067716445496</v>
      </c>
      <c r="N204" s="66">
        <f t="shared" si="51"/>
        <v>5647.0848767428797</v>
      </c>
      <c r="O204" s="66">
        <f t="shared" si="52"/>
        <v>7826.2891105025001</v>
      </c>
      <c r="P204" s="67">
        <f t="shared" si="53"/>
        <v>318.97810509833016</v>
      </c>
      <c r="Q204" s="68">
        <f t="shared" si="54"/>
        <v>1.0598670632495368</v>
      </c>
      <c r="R204" s="20" t="str">
        <f t="shared" si="55"/>
        <v/>
      </c>
      <c r="S204" s="67">
        <f t="shared" si="56"/>
        <v>2498.1823388579505</v>
      </c>
      <c r="T204" s="68">
        <f t="shared" si="57"/>
        <v>1.4688686706041503</v>
      </c>
      <c r="U204" s="20" t="str">
        <f t="shared" si="58"/>
        <v/>
      </c>
      <c r="V204" s="20" t="str">
        <f t="shared" si="59"/>
        <v/>
      </c>
    </row>
    <row r="205" spans="1:22" x14ac:dyDescent="0.25">
      <c r="A205" s="46">
        <v>1965</v>
      </c>
      <c r="B205" s="60">
        <f t="shared" si="45"/>
        <v>4103660</v>
      </c>
      <c r="C205" s="46" t="s">
        <v>61</v>
      </c>
      <c r="D205" s="46">
        <v>5496</v>
      </c>
      <c r="E205" s="46" t="s">
        <v>473</v>
      </c>
      <c r="F205" s="46">
        <v>414</v>
      </c>
      <c r="G205" s="46">
        <v>212</v>
      </c>
      <c r="H205" s="61">
        <f t="shared" si="46"/>
        <v>0.51207729468599039</v>
      </c>
      <c r="I205" s="62">
        <f t="shared" si="47"/>
        <v>9</v>
      </c>
      <c r="J205" s="62">
        <f t="shared" si="48"/>
        <v>3</v>
      </c>
      <c r="K205" s="20"/>
      <c r="L205" s="20" t="str">
        <f t="shared" si="49"/>
        <v>Yes</v>
      </c>
      <c r="M205" s="66">
        <f t="shared" si="50"/>
        <v>0</v>
      </c>
      <c r="N205" s="66">
        <f t="shared" si="51"/>
        <v>0</v>
      </c>
      <c r="O205" s="66">
        <f t="shared" si="52"/>
        <v>7826.2891105025001</v>
      </c>
      <c r="P205" s="67">
        <f t="shared" si="53"/>
        <v>0</v>
      </c>
      <c r="Q205" s="68" t="str">
        <f t="shared" si="54"/>
        <v/>
      </c>
      <c r="R205" s="20" t="str">
        <f t="shared" si="55"/>
        <v/>
      </c>
      <c r="S205" s="67">
        <f t="shared" si="56"/>
        <v>7826.2891105025001</v>
      </c>
      <c r="T205" s="68" t="str">
        <f t="shared" si="57"/>
        <v/>
      </c>
      <c r="U205" s="20" t="str">
        <f t="shared" si="58"/>
        <v/>
      </c>
      <c r="V205" s="20" t="str">
        <f t="shared" si="59"/>
        <v/>
      </c>
    </row>
    <row r="206" spans="1:22" x14ac:dyDescent="0.25">
      <c r="A206" s="46">
        <v>1965</v>
      </c>
      <c r="B206" s="60">
        <f t="shared" si="45"/>
        <v>4103660</v>
      </c>
      <c r="C206" s="46" t="s">
        <v>61</v>
      </c>
      <c r="D206" s="46">
        <v>4079</v>
      </c>
      <c r="E206" s="46" t="s">
        <v>476</v>
      </c>
      <c r="F206" s="46">
        <v>55</v>
      </c>
      <c r="G206" s="46">
        <v>27</v>
      </c>
      <c r="H206" s="61">
        <f t="shared" si="46"/>
        <v>0.49090909090909091</v>
      </c>
      <c r="I206" s="62">
        <f t="shared" si="47"/>
        <v>9</v>
      </c>
      <c r="J206" s="62">
        <f t="shared" si="48"/>
        <v>3</v>
      </c>
      <c r="K206" s="20"/>
      <c r="L206" s="20" t="str">
        <f t="shared" si="49"/>
        <v>Yes</v>
      </c>
      <c r="M206" s="66">
        <f t="shared" si="50"/>
        <v>5328.1067716445496</v>
      </c>
      <c r="N206" s="66">
        <f t="shared" si="51"/>
        <v>5647.0848767428897</v>
      </c>
      <c r="O206" s="66">
        <f t="shared" si="52"/>
        <v>7826.2891105025001</v>
      </c>
      <c r="P206" s="67">
        <f t="shared" si="53"/>
        <v>318.97810509834017</v>
      </c>
      <c r="Q206" s="68">
        <f t="shared" si="54"/>
        <v>1.0598670632495388</v>
      </c>
      <c r="R206" s="20" t="str">
        <f t="shared" si="55"/>
        <v/>
      </c>
      <c r="S206" s="67">
        <f t="shared" si="56"/>
        <v>2498.1823388579505</v>
      </c>
      <c r="T206" s="68">
        <f t="shared" si="57"/>
        <v>1.4688686706041503</v>
      </c>
      <c r="U206" s="20" t="str">
        <f t="shared" si="58"/>
        <v/>
      </c>
      <c r="V206" s="20" t="str">
        <f t="shared" si="59"/>
        <v/>
      </c>
    </row>
    <row r="207" spans="1:22" x14ac:dyDescent="0.25">
      <c r="A207" s="46">
        <v>1965</v>
      </c>
      <c r="B207" s="60">
        <f t="shared" si="45"/>
        <v>4103660</v>
      </c>
      <c r="C207" s="46" t="s">
        <v>61</v>
      </c>
      <c r="D207" s="46">
        <v>3615</v>
      </c>
      <c r="E207" s="46" t="s">
        <v>2036</v>
      </c>
      <c r="F207" s="46">
        <v>207</v>
      </c>
      <c r="G207" s="46">
        <v>70</v>
      </c>
      <c r="H207" s="61">
        <f t="shared" si="46"/>
        <v>0.33816425120772947</v>
      </c>
      <c r="I207" s="62">
        <f t="shared" si="47"/>
        <v>9</v>
      </c>
      <c r="J207" s="62">
        <f t="shared" si="48"/>
        <v>3</v>
      </c>
      <c r="K207" s="20"/>
      <c r="L207" s="20" t="str">
        <f t="shared" si="49"/>
        <v>Yes</v>
      </c>
      <c r="M207" s="66">
        <f t="shared" si="50"/>
        <v>5328.1067716445496</v>
      </c>
      <c r="N207" s="66">
        <f t="shared" si="51"/>
        <v>5647.0848767428797</v>
      </c>
      <c r="O207" s="66">
        <f t="shared" si="52"/>
        <v>7826.2891105024901</v>
      </c>
      <c r="P207" s="67">
        <f t="shared" si="53"/>
        <v>318.97810509833016</v>
      </c>
      <c r="Q207" s="68">
        <f t="shared" si="54"/>
        <v>1.0598670632495368</v>
      </c>
      <c r="R207" s="20" t="str">
        <f t="shared" si="55"/>
        <v/>
      </c>
      <c r="S207" s="67">
        <f t="shared" si="56"/>
        <v>2498.1823388579405</v>
      </c>
      <c r="T207" s="68">
        <f t="shared" si="57"/>
        <v>1.4688686706041483</v>
      </c>
      <c r="U207" s="20" t="str">
        <f t="shared" si="58"/>
        <v/>
      </c>
      <c r="V207" s="20" t="str">
        <f t="shared" si="59"/>
        <v/>
      </c>
    </row>
    <row r="208" spans="1:22" x14ac:dyDescent="0.25">
      <c r="A208" s="46">
        <v>1966</v>
      </c>
      <c r="B208" s="60">
        <f t="shared" si="45"/>
        <v>4108820</v>
      </c>
      <c r="C208" s="46" t="s">
        <v>165</v>
      </c>
      <c r="D208" s="46">
        <v>205</v>
      </c>
      <c r="E208" s="46" t="s">
        <v>2407</v>
      </c>
      <c r="F208" s="46">
        <v>466</v>
      </c>
      <c r="G208" s="46">
        <v>360</v>
      </c>
      <c r="H208" s="61">
        <f t="shared" si="46"/>
        <v>0.77253218884120167</v>
      </c>
      <c r="I208" s="62">
        <f t="shared" si="47"/>
        <v>5</v>
      </c>
      <c r="J208" s="62">
        <f t="shared" si="48"/>
        <v>2</v>
      </c>
      <c r="K208" s="20" t="s">
        <v>1781</v>
      </c>
      <c r="L208" s="20" t="str">
        <f t="shared" si="49"/>
        <v>Yes</v>
      </c>
      <c r="M208" s="66">
        <f t="shared" si="50"/>
        <v>10692.227996166501</v>
      </c>
      <c r="N208" s="66">
        <f t="shared" si="51"/>
        <v>12237.307543242599</v>
      </c>
      <c r="O208" s="66">
        <f t="shared" si="52"/>
        <v>12707.1274402573</v>
      </c>
      <c r="P208" s="67">
        <f t="shared" si="53"/>
        <v>1545.0795470760986</v>
      </c>
      <c r="Q208" s="68">
        <f t="shared" si="54"/>
        <v>1.144504919613579</v>
      </c>
      <c r="R208" s="20" t="str">
        <f t="shared" si="55"/>
        <v/>
      </c>
      <c r="S208" s="67">
        <f t="shared" si="56"/>
        <v>2014.8994440907991</v>
      </c>
      <c r="T208" s="68">
        <f t="shared" si="57"/>
        <v>1.1884452374952352</v>
      </c>
      <c r="U208" s="20" t="str">
        <f t="shared" si="58"/>
        <v/>
      </c>
      <c r="V208" s="20" t="str">
        <f t="shared" si="59"/>
        <v/>
      </c>
    </row>
    <row r="209" spans="1:22" x14ac:dyDescent="0.25">
      <c r="A209" s="46">
        <v>1966</v>
      </c>
      <c r="B209" s="60">
        <f t="shared" si="45"/>
        <v>4108820</v>
      </c>
      <c r="C209" s="46" t="s">
        <v>165</v>
      </c>
      <c r="D209" s="46">
        <v>204</v>
      </c>
      <c r="E209" s="46" t="s">
        <v>2408</v>
      </c>
      <c r="F209" s="46">
        <v>469</v>
      </c>
      <c r="G209" s="46">
        <v>322</v>
      </c>
      <c r="H209" s="61">
        <f t="shared" si="46"/>
        <v>0.68656716417910446</v>
      </c>
      <c r="I209" s="62">
        <f t="shared" si="47"/>
        <v>5</v>
      </c>
      <c r="J209" s="62">
        <f t="shared" si="48"/>
        <v>2</v>
      </c>
      <c r="K209" s="20" t="s">
        <v>1781</v>
      </c>
      <c r="L209" s="20" t="str">
        <f t="shared" si="49"/>
        <v>Yes</v>
      </c>
      <c r="M209" s="66">
        <f t="shared" si="50"/>
        <v>11813.325622214899</v>
      </c>
      <c r="N209" s="66">
        <f t="shared" si="51"/>
        <v>11861.3925906773</v>
      </c>
      <c r="O209" s="66">
        <f t="shared" si="52"/>
        <v>11486.144002401599</v>
      </c>
      <c r="P209" s="67">
        <f t="shared" si="53"/>
        <v>48.066968462400837</v>
      </c>
      <c r="Q209" s="68">
        <f t="shared" si="54"/>
        <v>1.0040688769614554</v>
      </c>
      <c r="R209" s="20" t="str">
        <f t="shared" si="55"/>
        <v/>
      </c>
      <c r="S209" s="67">
        <f t="shared" si="56"/>
        <v>-327.18161981330013</v>
      </c>
      <c r="T209" s="68">
        <f t="shared" si="57"/>
        <v>0.97230402087638756</v>
      </c>
      <c r="U209" s="20" t="str">
        <f t="shared" si="58"/>
        <v>Fail</v>
      </c>
      <c r="V209" s="20" t="str">
        <f t="shared" si="59"/>
        <v/>
      </c>
    </row>
    <row r="210" spans="1:22" x14ac:dyDescent="0.25">
      <c r="A210" s="46">
        <v>1966</v>
      </c>
      <c r="B210" s="60">
        <f t="shared" si="45"/>
        <v>4108820</v>
      </c>
      <c r="C210" s="46" t="s">
        <v>165</v>
      </c>
      <c r="D210" s="46">
        <v>4690</v>
      </c>
      <c r="E210" s="46" t="s">
        <v>989</v>
      </c>
      <c r="F210" s="90">
        <v>2001</v>
      </c>
      <c r="G210" s="90">
        <v>1206</v>
      </c>
      <c r="H210" s="61">
        <f t="shared" si="46"/>
        <v>0.60269865067466266</v>
      </c>
      <c r="I210" s="62">
        <f t="shared" si="47"/>
        <v>5</v>
      </c>
      <c r="J210" s="62">
        <f t="shared" si="48"/>
        <v>2</v>
      </c>
      <c r="K210" s="20"/>
      <c r="L210" s="20" t="str">
        <f t="shared" si="49"/>
        <v>Yes</v>
      </c>
      <c r="M210" s="66">
        <f t="shared" si="50"/>
        <v>2844.6669167759501</v>
      </c>
      <c r="N210" s="66">
        <f t="shared" si="51"/>
        <v>2347.8099220518602</v>
      </c>
      <c r="O210" s="66">
        <f t="shared" si="52"/>
        <v>1833.41623433686</v>
      </c>
      <c r="P210" s="67">
        <f t="shared" si="53"/>
        <v>-496.85699472408987</v>
      </c>
      <c r="Q210" s="68">
        <f t="shared" si="54"/>
        <v>0.82533737366791227</v>
      </c>
      <c r="R210" s="20" t="str">
        <f t="shared" si="55"/>
        <v/>
      </c>
      <c r="S210" s="67">
        <f t="shared" si="56"/>
        <v>-1011.25068243909</v>
      </c>
      <c r="T210" s="68">
        <f t="shared" si="57"/>
        <v>0.64450998587025876</v>
      </c>
      <c r="U210" s="20" t="str">
        <f t="shared" si="58"/>
        <v/>
      </c>
      <c r="V210" s="20" t="str">
        <f t="shared" si="59"/>
        <v/>
      </c>
    </row>
    <row r="211" spans="1:22" x14ac:dyDescent="0.25">
      <c r="A211" s="46">
        <v>1966</v>
      </c>
      <c r="B211" s="60">
        <f t="shared" si="45"/>
        <v>4108820</v>
      </c>
      <c r="C211" s="46" t="s">
        <v>165</v>
      </c>
      <c r="D211" s="46">
        <v>208</v>
      </c>
      <c r="E211" s="46" t="s">
        <v>2409</v>
      </c>
      <c r="F211" s="46">
        <v>508</v>
      </c>
      <c r="G211" s="46">
        <v>297</v>
      </c>
      <c r="H211" s="61">
        <f t="shared" si="46"/>
        <v>0.58464566929133854</v>
      </c>
      <c r="I211" s="62">
        <f t="shared" si="47"/>
        <v>5</v>
      </c>
      <c r="J211" s="62">
        <f t="shared" si="48"/>
        <v>2</v>
      </c>
      <c r="K211" s="20"/>
      <c r="L211" s="20" t="str">
        <f t="shared" si="49"/>
        <v>Yes</v>
      </c>
      <c r="M211" s="66">
        <f t="shared" si="50"/>
        <v>11249.5773187342</v>
      </c>
      <c r="N211" s="66">
        <f t="shared" si="51"/>
        <v>11686.9704247508</v>
      </c>
      <c r="O211" s="66">
        <f t="shared" si="52"/>
        <v>11521.4362657564</v>
      </c>
      <c r="P211" s="67">
        <f t="shared" si="53"/>
        <v>437.39310601659963</v>
      </c>
      <c r="Q211" s="68">
        <f t="shared" si="54"/>
        <v>1.0388808480197917</v>
      </c>
      <c r="R211" s="20" t="str">
        <f t="shared" si="55"/>
        <v/>
      </c>
      <c r="S211" s="67">
        <f t="shared" si="56"/>
        <v>271.85894702219957</v>
      </c>
      <c r="T211" s="68">
        <f t="shared" si="57"/>
        <v>1.0241661476977866</v>
      </c>
      <c r="U211" s="20" t="str">
        <f t="shared" si="58"/>
        <v/>
      </c>
      <c r="V211" s="20" t="str">
        <f t="shared" si="59"/>
        <v/>
      </c>
    </row>
    <row r="212" spans="1:22" x14ac:dyDescent="0.25">
      <c r="A212" s="46">
        <v>1966</v>
      </c>
      <c r="B212" s="60">
        <f t="shared" si="45"/>
        <v>4108820</v>
      </c>
      <c r="C212" s="46" t="s">
        <v>165</v>
      </c>
      <c r="D212" s="46">
        <v>209</v>
      </c>
      <c r="E212" s="46" t="s">
        <v>2410</v>
      </c>
      <c r="F212" s="46">
        <v>738</v>
      </c>
      <c r="G212" s="46">
        <v>268</v>
      </c>
      <c r="H212" s="61">
        <f t="shared" si="46"/>
        <v>0.36314363143631434</v>
      </c>
      <c r="I212" s="62">
        <f t="shared" si="47"/>
        <v>5</v>
      </c>
      <c r="J212" s="62">
        <f t="shared" si="48"/>
        <v>2</v>
      </c>
      <c r="K212" s="20"/>
      <c r="L212" s="20" t="str">
        <f t="shared" si="49"/>
        <v>Yes</v>
      </c>
      <c r="M212" s="66">
        <f t="shared" si="50"/>
        <v>14002.746708578799</v>
      </c>
      <c r="N212" s="66">
        <f t="shared" si="51"/>
        <v>13043.5306182678</v>
      </c>
      <c r="O212" s="66">
        <f t="shared" si="52"/>
        <v>13007.3567427293</v>
      </c>
      <c r="P212" s="67">
        <f t="shared" si="53"/>
        <v>-959.21609031099979</v>
      </c>
      <c r="Q212" s="68">
        <f t="shared" si="54"/>
        <v>0.93149800462195498</v>
      </c>
      <c r="R212" s="20" t="str">
        <f t="shared" si="55"/>
        <v/>
      </c>
      <c r="S212" s="67">
        <f t="shared" si="56"/>
        <v>-995.38996584949928</v>
      </c>
      <c r="T212" s="68">
        <f t="shared" si="57"/>
        <v>0.9289146632039218</v>
      </c>
      <c r="U212" s="20" t="str">
        <f t="shared" si="58"/>
        <v/>
      </c>
      <c r="V212" s="20" t="str">
        <f t="shared" si="59"/>
        <v/>
      </c>
    </row>
    <row r="213" spans="1:22" x14ac:dyDescent="0.25">
      <c r="A213" s="46">
        <v>1967</v>
      </c>
      <c r="B213" s="60">
        <f t="shared" si="45"/>
        <v>4110080</v>
      </c>
      <c r="C213" s="46" t="s">
        <v>196</v>
      </c>
      <c r="D213" s="46">
        <v>210</v>
      </c>
      <c r="E213" s="46" t="s">
        <v>2582</v>
      </c>
      <c r="F213" s="46">
        <v>63</v>
      </c>
      <c r="G213" s="46">
        <v>44</v>
      </c>
      <c r="H213" s="61">
        <f t="shared" si="46"/>
        <v>0.69841269841269837</v>
      </c>
      <c r="I213" s="62">
        <f t="shared" si="47"/>
        <v>2</v>
      </c>
      <c r="J213" s="62">
        <f t="shared" si="48"/>
        <v>1</v>
      </c>
      <c r="K213" s="20" t="s">
        <v>1781</v>
      </c>
      <c r="L213" s="20" t="str">
        <f t="shared" si="49"/>
        <v/>
      </c>
      <c r="M213" s="66">
        <f t="shared" si="50"/>
        <v>16545.3337070948</v>
      </c>
      <c r="N213" s="66">
        <f t="shared" si="51"/>
        <v>18299.347407123401</v>
      </c>
      <c r="O213" s="66">
        <f t="shared" si="52"/>
        <v>16913.857119621101</v>
      </c>
      <c r="P213" s="67">
        <f t="shared" si="53"/>
        <v>1754.0137000286013</v>
      </c>
      <c r="Q213" s="68">
        <f t="shared" si="54"/>
        <v>1.1060125912888938</v>
      </c>
      <c r="R213" s="20" t="str">
        <f t="shared" si="55"/>
        <v/>
      </c>
      <c r="S213" s="67">
        <f t="shared" si="56"/>
        <v>368.5234125263014</v>
      </c>
      <c r="T213" s="68">
        <f t="shared" si="57"/>
        <v>1.0222735557378497</v>
      </c>
      <c r="U213" s="20" t="str">
        <f t="shared" si="58"/>
        <v/>
      </c>
      <c r="V213" s="20" t="str">
        <f t="shared" si="59"/>
        <v/>
      </c>
    </row>
    <row r="214" spans="1:22" x14ac:dyDescent="0.25">
      <c r="A214" s="46">
        <v>1967</v>
      </c>
      <c r="B214" s="60">
        <f t="shared" si="45"/>
        <v>4110080</v>
      </c>
      <c r="C214" s="46" t="s">
        <v>196</v>
      </c>
      <c r="D214" s="46">
        <v>211</v>
      </c>
      <c r="E214" s="46" t="s">
        <v>2583</v>
      </c>
      <c r="F214" s="46">
        <v>54</v>
      </c>
      <c r="G214" s="46">
        <v>33</v>
      </c>
      <c r="H214" s="61">
        <f t="shared" si="46"/>
        <v>0.61111111111111116</v>
      </c>
      <c r="I214" s="62">
        <f t="shared" si="47"/>
        <v>2</v>
      </c>
      <c r="J214" s="62">
        <f t="shared" si="48"/>
        <v>1</v>
      </c>
      <c r="K214" s="20"/>
      <c r="L214" s="20" t="str">
        <f t="shared" si="49"/>
        <v/>
      </c>
      <c r="M214" s="66">
        <f t="shared" si="50"/>
        <v>37677.211905063901</v>
      </c>
      <c r="N214" s="66">
        <f t="shared" si="51"/>
        <v>55005.793728149998</v>
      </c>
      <c r="O214" s="66">
        <f t="shared" si="52"/>
        <v>23535.4901958632</v>
      </c>
      <c r="P214" s="67">
        <f t="shared" si="53"/>
        <v>17328.581823086097</v>
      </c>
      <c r="Q214" s="68">
        <f t="shared" si="54"/>
        <v>1.4599220841167682</v>
      </c>
      <c r="R214" s="20" t="str">
        <f t="shared" si="55"/>
        <v/>
      </c>
      <c r="S214" s="67">
        <f t="shared" si="56"/>
        <v>-14141.721709200701</v>
      </c>
      <c r="T214" s="68">
        <f t="shared" si="57"/>
        <v>0.62466114146572449</v>
      </c>
      <c r="U214" s="20" t="str">
        <f t="shared" si="58"/>
        <v/>
      </c>
      <c r="V214" s="20" t="str">
        <f t="shared" si="59"/>
        <v/>
      </c>
    </row>
    <row r="215" spans="1:22" x14ac:dyDescent="0.25">
      <c r="A215" s="46">
        <v>1968</v>
      </c>
      <c r="B215" s="60">
        <f t="shared" si="45"/>
        <v>4100640</v>
      </c>
      <c r="C215" s="46" t="s">
        <v>160</v>
      </c>
      <c r="D215" s="46">
        <v>215</v>
      </c>
      <c r="E215" s="46" t="s">
        <v>2393</v>
      </c>
      <c r="F215" s="46">
        <v>187</v>
      </c>
      <c r="G215" s="46">
        <v>120</v>
      </c>
      <c r="H215" s="61">
        <f t="shared" si="46"/>
        <v>0.64171122994652408</v>
      </c>
      <c r="I215" s="62">
        <f t="shared" si="47"/>
        <v>2</v>
      </c>
      <c r="J215" s="62">
        <f t="shared" si="48"/>
        <v>1</v>
      </c>
      <c r="K215" s="20" t="s">
        <v>1781</v>
      </c>
      <c r="L215" s="20" t="str">
        <f t="shared" si="49"/>
        <v/>
      </c>
      <c r="M215" s="66">
        <f t="shared" si="50"/>
        <v>19689.927255544899</v>
      </c>
      <c r="N215" s="66">
        <f t="shared" si="51"/>
        <v>19335.5242659203</v>
      </c>
      <c r="O215" s="66">
        <f t="shared" si="52"/>
        <v>19408.205080925101</v>
      </c>
      <c r="P215" s="67">
        <f t="shared" si="53"/>
        <v>-354.40298962459929</v>
      </c>
      <c r="Q215" s="68">
        <f t="shared" si="54"/>
        <v>0.98200079741153967</v>
      </c>
      <c r="R215" s="20" t="str">
        <f t="shared" si="55"/>
        <v/>
      </c>
      <c r="S215" s="67">
        <f t="shared" si="56"/>
        <v>-281.72217461979744</v>
      </c>
      <c r="T215" s="68">
        <f t="shared" si="57"/>
        <v>0.98569206625481764</v>
      </c>
      <c r="U215" s="20" t="str">
        <f t="shared" si="58"/>
        <v/>
      </c>
      <c r="V215" s="20" t="str">
        <f t="shared" si="59"/>
        <v/>
      </c>
    </row>
    <row r="216" spans="1:22" x14ac:dyDescent="0.25">
      <c r="A216" s="46">
        <v>1968</v>
      </c>
      <c r="B216" s="60">
        <f t="shared" si="45"/>
        <v>4100640</v>
      </c>
      <c r="C216" s="46" t="s">
        <v>160</v>
      </c>
      <c r="D216" s="46">
        <v>214</v>
      </c>
      <c r="E216" s="46" t="s">
        <v>968</v>
      </c>
      <c r="F216" s="46">
        <v>259</v>
      </c>
      <c r="G216" s="46">
        <v>155</v>
      </c>
      <c r="H216" s="61">
        <f t="shared" si="46"/>
        <v>0.59845559845559848</v>
      </c>
      <c r="I216" s="62">
        <f t="shared" si="47"/>
        <v>2</v>
      </c>
      <c r="J216" s="62">
        <f t="shared" si="48"/>
        <v>1</v>
      </c>
      <c r="K216" s="20"/>
      <c r="L216" s="20" t="str">
        <f t="shared" si="49"/>
        <v/>
      </c>
      <c r="M216" s="66">
        <f t="shared" si="50"/>
        <v>15002.813884105401</v>
      </c>
      <c r="N216" s="66">
        <f t="shared" si="51"/>
        <v>15652.0047285406</v>
      </c>
      <c r="O216" s="66">
        <f t="shared" si="52"/>
        <v>17453.5334730018</v>
      </c>
      <c r="P216" s="67">
        <f t="shared" si="53"/>
        <v>649.19084443519932</v>
      </c>
      <c r="Q216" s="68">
        <f t="shared" si="54"/>
        <v>1.043271272272662</v>
      </c>
      <c r="R216" s="20" t="str">
        <f t="shared" si="55"/>
        <v/>
      </c>
      <c r="S216" s="67">
        <f t="shared" si="56"/>
        <v>2450.7195888963997</v>
      </c>
      <c r="T216" s="68">
        <f t="shared" si="57"/>
        <v>1.1633506626042194</v>
      </c>
      <c r="U216" s="20" t="str">
        <f t="shared" si="58"/>
        <v/>
      </c>
      <c r="V216" s="20" t="str">
        <f t="shared" si="59"/>
        <v/>
      </c>
    </row>
    <row r="217" spans="1:22" x14ac:dyDescent="0.25">
      <c r="A217" s="46">
        <v>1969</v>
      </c>
      <c r="B217" s="60">
        <f t="shared" si="45"/>
        <v>4101800</v>
      </c>
      <c r="C217" s="46" t="s">
        <v>28</v>
      </c>
      <c r="D217" s="46">
        <v>217</v>
      </c>
      <c r="E217" s="46" t="s">
        <v>1901</v>
      </c>
      <c r="F217" s="46">
        <v>215</v>
      </c>
      <c r="G217" s="46">
        <v>126</v>
      </c>
      <c r="H217" s="61">
        <f t="shared" si="46"/>
        <v>0.586046511627907</v>
      </c>
      <c r="I217" s="62">
        <f t="shared" si="47"/>
        <v>3</v>
      </c>
      <c r="J217" s="62">
        <f t="shared" si="48"/>
        <v>1</v>
      </c>
      <c r="K217" s="20" t="s">
        <v>1781</v>
      </c>
      <c r="L217" s="20" t="str">
        <f t="shared" si="49"/>
        <v/>
      </c>
      <c r="M217" s="66">
        <f t="shared" si="50"/>
        <v>12338.895538578499</v>
      </c>
      <c r="N217" s="66">
        <f t="shared" si="51"/>
        <v>13298.201041857999</v>
      </c>
      <c r="O217" s="66">
        <f t="shared" si="52"/>
        <v>16031.211198139399</v>
      </c>
      <c r="P217" s="67">
        <f t="shared" si="53"/>
        <v>959.30550327950004</v>
      </c>
      <c r="Q217" s="68">
        <f t="shared" si="54"/>
        <v>1.0777464644449057</v>
      </c>
      <c r="R217" s="20" t="str">
        <f t="shared" si="55"/>
        <v/>
      </c>
      <c r="S217" s="67">
        <f t="shared" si="56"/>
        <v>3692.3156595608998</v>
      </c>
      <c r="T217" s="68">
        <f t="shared" si="57"/>
        <v>1.2992419903399453</v>
      </c>
      <c r="U217" s="20" t="str">
        <f t="shared" si="58"/>
        <v/>
      </c>
      <c r="V217" s="20" t="str">
        <f t="shared" si="59"/>
        <v/>
      </c>
    </row>
    <row r="218" spans="1:22" x14ac:dyDescent="0.25">
      <c r="A218" s="46">
        <v>1969</v>
      </c>
      <c r="B218" s="60">
        <f t="shared" si="45"/>
        <v>4101800</v>
      </c>
      <c r="C218" s="46" t="s">
        <v>28</v>
      </c>
      <c r="D218" s="46">
        <v>216</v>
      </c>
      <c r="E218" s="46" t="s">
        <v>1902</v>
      </c>
      <c r="F218" s="46">
        <v>194</v>
      </c>
      <c r="G218" s="46">
        <v>112</v>
      </c>
      <c r="H218" s="61">
        <f t="shared" si="46"/>
        <v>0.57731958762886593</v>
      </c>
      <c r="I218" s="62">
        <f t="shared" si="47"/>
        <v>3</v>
      </c>
      <c r="J218" s="62">
        <f t="shared" si="48"/>
        <v>1</v>
      </c>
      <c r="K218" s="20"/>
      <c r="L218" s="20" t="str">
        <f t="shared" si="49"/>
        <v/>
      </c>
      <c r="M218" s="66">
        <f t="shared" si="50"/>
        <v>11930.655175260899</v>
      </c>
      <c r="N218" s="66">
        <f t="shared" si="51"/>
        <v>13171.3710264237</v>
      </c>
      <c r="O218" s="66">
        <f t="shared" si="52"/>
        <v>14456.9932183033</v>
      </c>
      <c r="P218" s="67">
        <f t="shared" si="53"/>
        <v>1240.7158511628004</v>
      </c>
      <c r="Q218" s="68">
        <f t="shared" si="54"/>
        <v>1.1039939410649899</v>
      </c>
      <c r="R218" s="20" t="str">
        <f t="shared" si="55"/>
        <v/>
      </c>
      <c r="S218" s="67">
        <f t="shared" si="56"/>
        <v>2526.3380430424004</v>
      </c>
      <c r="T218" s="68">
        <f t="shared" si="57"/>
        <v>1.2117518280371518</v>
      </c>
      <c r="U218" s="20" t="str">
        <f t="shared" si="58"/>
        <v/>
      </c>
      <c r="V218" s="20" t="str">
        <f t="shared" si="59"/>
        <v/>
      </c>
    </row>
    <row r="219" spans="1:22" x14ac:dyDescent="0.25">
      <c r="A219" s="46">
        <v>1969</v>
      </c>
      <c r="B219" s="60">
        <f t="shared" si="45"/>
        <v>4101800</v>
      </c>
      <c r="C219" s="46" t="s">
        <v>28</v>
      </c>
      <c r="D219" s="46">
        <v>218</v>
      </c>
      <c r="E219" s="46" t="s">
        <v>1903</v>
      </c>
      <c r="F219" s="46">
        <v>207</v>
      </c>
      <c r="G219" s="46">
        <v>106</v>
      </c>
      <c r="H219" s="61">
        <f t="shared" si="46"/>
        <v>0.51207729468599039</v>
      </c>
      <c r="I219" s="62">
        <f t="shared" si="47"/>
        <v>3</v>
      </c>
      <c r="J219" s="62">
        <f t="shared" si="48"/>
        <v>1</v>
      </c>
      <c r="K219" s="20"/>
      <c r="L219" s="20" t="str">
        <f t="shared" si="49"/>
        <v/>
      </c>
      <c r="M219" s="66">
        <f t="shared" si="50"/>
        <v>18319.516520931302</v>
      </c>
      <c r="N219" s="66">
        <f t="shared" si="51"/>
        <v>19646.406836642</v>
      </c>
      <c r="O219" s="66">
        <f t="shared" si="52"/>
        <v>19962.6050139492</v>
      </c>
      <c r="P219" s="67">
        <f t="shared" si="53"/>
        <v>1326.8903157106979</v>
      </c>
      <c r="Q219" s="68">
        <f t="shared" si="54"/>
        <v>1.0724304221781527</v>
      </c>
      <c r="R219" s="20" t="str">
        <f t="shared" si="55"/>
        <v/>
      </c>
      <c r="S219" s="67">
        <f t="shared" si="56"/>
        <v>1643.0884930178981</v>
      </c>
      <c r="T219" s="68">
        <f t="shared" si="57"/>
        <v>1.0896906035233276</v>
      </c>
      <c r="U219" s="20" t="str">
        <f t="shared" si="58"/>
        <v/>
      </c>
      <c r="V219" s="20" t="str">
        <f t="shared" si="59"/>
        <v/>
      </c>
    </row>
    <row r="220" spans="1:22" ht="30" x14ac:dyDescent="0.25">
      <c r="A220" s="46">
        <v>1970</v>
      </c>
      <c r="B220" s="60">
        <f t="shared" si="45"/>
        <v>4103720</v>
      </c>
      <c r="C220" s="46" t="s">
        <v>69</v>
      </c>
      <c r="D220" s="46">
        <v>4392</v>
      </c>
      <c r="E220" s="46" t="s">
        <v>2055</v>
      </c>
      <c r="F220" s="46">
        <v>108</v>
      </c>
      <c r="G220" s="46">
        <v>55</v>
      </c>
      <c r="H220" s="61">
        <f t="shared" si="46"/>
        <v>0.5092592592592593</v>
      </c>
      <c r="I220" s="62">
        <f t="shared" si="47"/>
        <v>9</v>
      </c>
      <c r="J220" s="62">
        <f t="shared" si="48"/>
        <v>3</v>
      </c>
      <c r="K220" s="20" t="s">
        <v>1781</v>
      </c>
      <c r="L220" s="20" t="str">
        <f t="shared" si="49"/>
        <v>Yes</v>
      </c>
      <c r="M220" s="66">
        <f t="shared" si="50"/>
        <v>22437.529934647599</v>
      </c>
      <c r="N220" s="66">
        <f t="shared" si="51"/>
        <v>29887.5899166985</v>
      </c>
      <c r="O220" s="66">
        <f t="shared" si="52"/>
        <v>18592.5502569239</v>
      </c>
      <c r="P220" s="67">
        <f t="shared" si="53"/>
        <v>7450.0599820509015</v>
      </c>
      <c r="Q220" s="68">
        <f t="shared" si="54"/>
        <v>1.3320356564982967</v>
      </c>
      <c r="R220" s="20" t="str">
        <f t="shared" si="55"/>
        <v/>
      </c>
      <c r="S220" s="67">
        <f t="shared" si="56"/>
        <v>-3844.9796777236988</v>
      </c>
      <c r="T220" s="68">
        <f t="shared" si="57"/>
        <v>0.82863623184357937</v>
      </c>
      <c r="U220" s="20" t="str">
        <f t="shared" si="58"/>
        <v>Fail</v>
      </c>
      <c r="V220" s="20" t="str">
        <f t="shared" si="59"/>
        <v/>
      </c>
    </row>
    <row r="221" spans="1:22" x14ac:dyDescent="0.25">
      <c r="A221" s="46">
        <v>1970</v>
      </c>
      <c r="B221" s="60">
        <f t="shared" si="45"/>
        <v>4103720</v>
      </c>
      <c r="C221" s="46" t="s">
        <v>69</v>
      </c>
      <c r="D221" s="46">
        <v>5302</v>
      </c>
      <c r="E221" s="46" t="s">
        <v>2051</v>
      </c>
      <c r="F221" s="46">
        <v>480</v>
      </c>
      <c r="G221" s="46">
        <v>210</v>
      </c>
      <c r="H221" s="61">
        <f t="shared" si="46"/>
        <v>0.4375</v>
      </c>
      <c r="I221" s="62">
        <f t="shared" si="47"/>
        <v>9</v>
      </c>
      <c r="J221" s="62">
        <f t="shared" si="48"/>
        <v>3</v>
      </c>
      <c r="K221" s="20" t="s">
        <v>1781</v>
      </c>
      <c r="L221" s="20" t="str">
        <f t="shared" si="49"/>
        <v>Yes</v>
      </c>
      <c r="M221" s="66">
        <f t="shared" si="50"/>
        <v>7464.3617543400596</v>
      </c>
      <c r="N221" s="66">
        <f t="shared" si="51"/>
        <v>7481.6709221208803</v>
      </c>
      <c r="O221" s="66">
        <f t="shared" si="52"/>
        <v>7448.71458469957</v>
      </c>
      <c r="P221" s="67">
        <f t="shared" si="53"/>
        <v>17.309167780820644</v>
      </c>
      <c r="Q221" s="68">
        <f t="shared" si="54"/>
        <v>1.0023189079455797</v>
      </c>
      <c r="R221" s="20" t="str">
        <f t="shared" si="55"/>
        <v/>
      </c>
      <c r="S221" s="67">
        <f t="shared" si="56"/>
        <v>-15.647169640489665</v>
      </c>
      <c r="T221" s="68">
        <f t="shared" si="57"/>
        <v>0.99790374982410357</v>
      </c>
      <c r="U221" s="20" t="str">
        <f t="shared" si="58"/>
        <v>Fail</v>
      </c>
      <c r="V221" s="20" t="str">
        <f t="shared" si="59"/>
        <v/>
      </c>
    </row>
    <row r="222" spans="1:22" x14ac:dyDescent="0.25">
      <c r="A222" s="46">
        <v>1970</v>
      </c>
      <c r="B222" s="60">
        <f t="shared" si="45"/>
        <v>4103720</v>
      </c>
      <c r="C222" s="46" t="s">
        <v>69</v>
      </c>
      <c r="D222" s="46">
        <v>224</v>
      </c>
      <c r="E222" s="46" t="s">
        <v>2054</v>
      </c>
      <c r="F222" s="46">
        <v>792</v>
      </c>
      <c r="G222" s="46">
        <v>334</v>
      </c>
      <c r="H222" s="61">
        <f t="shared" si="46"/>
        <v>0.42171717171717171</v>
      </c>
      <c r="I222" s="62">
        <f t="shared" si="47"/>
        <v>9</v>
      </c>
      <c r="J222" s="62">
        <f t="shared" si="48"/>
        <v>3</v>
      </c>
      <c r="K222" s="20" t="s">
        <v>1781</v>
      </c>
      <c r="L222" s="20" t="str">
        <f t="shared" si="49"/>
        <v>Yes</v>
      </c>
      <c r="M222" s="66">
        <f t="shared" si="50"/>
        <v>14899.751544648299</v>
      </c>
      <c r="N222" s="66">
        <f t="shared" si="51"/>
        <v>14678.7351793413</v>
      </c>
      <c r="O222" s="66">
        <f t="shared" si="52"/>
        <v>17364.7043745431</v>
      </c>
      <c r="P222" s="67">
        <f t="shared" si="53"/>
        <v>-221.01636530699943</v>
      </c>
      <c r="Q222" s="68">
        <f t="shared" si="54"/>
        <v>0.98516643954466576</v>
      </c>
      <c r="R222" s="20" t="str">
        <f t="shared" si="55"/>
        <v>Fail</v>
      </c>
      <c r="S222" s="67">
        <f t="shared" si="56"/>
        <v>2464.9528298948007</v>
      </c>
      <c r="T222" s="68">
        <f t="shared" si="57"/>
        <v>1.1654358344505527</v>
      </c>
      <c r="U222" s="20" t="str">
        <f t="shared" si="58"/>
        <v/>
      </c>
      <c r="V222" s="20" t="str">
        <f t="shared" si="59"/>
        <v/>
      </c>
    </row>
    <row r="223" spans="1:22" x14ac:dyDescent="0.25">
      <c r="A223" s="46">
        <v>1970</v>
      </c>
      <c r="B223" s="60">
        <f t="shared" si="45"/>
        <v>4103720</v>
      </c>
      <c r="C223" s="46" t="s">
        <v>69</v>
      </c>
      <c r="D223" s="46">
        <v>219</v>
      </c>
      <c r="E223" s="46" t="s">
        <v>2050</v>
      </c>
      <c r="F223" s="46">
        <v>532</v>
      </c>
      <c r="G223" s="46">
        <v>217</v>
      </c>
      <c r="H223" s="61">
        <f t="shared" si="46"/>
        <v>0.40789473684210525</v>
      </c>
      <c r="I223" s="62">
        <f t="shared" si="47"/>
        <v>9</v>
      </c>
      <c r="J223" s="62">
        <f t="shared" si="48"/>
        <v>3</v>
      </c>
      <c r="K223" s="20"/>
      <c r="L223" s="20" t="str">
        <f t="shared" si="49"/>
        <v>Yes</v>
      </c>
      <c r="M223" s="66">
        <f t="shared" si="50"/>
        <v>13698.212777361899</v>
      </c>
      <c r="N223" s="66">
        <f t="shared" si="51"/>
        <v>14035.851549470701</v>
      </c>
      <c r="O223" s="66">
        <f t="shared" si="52"/>
        <v>18345.501837082898</v>
      </c>
      <c r="P223" s="67">
        <f t="shared" si="53"/>
        <v>337.63877210880128</v>
      </c>
      <c r="Q223" s="68">
        <f t="shared" si="54"/>
        <v>1.0246483813324023</v>
      </c>
      <c r="R223" s="20" t="str">
        <f t="shared" si="55"/>
        <v/>
      </c>
      <c r="S223" s="67">
        <f t="shared" si="56"/>
        <v>4647.2890597209989</v>
      </c>
      <c r="T223" s="68">
        <f t="shared" si="57"/>
        <v>1.3392624377540154</v>
      </c>
      <c r="U223" s="20" t="str">
        <f t="shared" si="58"/>
        <v/>
      </c>
      <c r="V223" s="20" t="str">
        <f t="shared" si="59"/>
        <v/>
      </c>
    </row>
    <row r="224" spans="1:22" x14ac:dyDescent="0.25">
      <c r="A224" s="46">
        <v>1970</v>
      </c>
      <c r="B224" s="60">
        <f t="shared" si="45"/>
        <v>4103720</v>
      </c>
      <c r="C224" s="46" t="s">
        <v>69</v>
      </c>
      <c r="D224" s="46">
        <v>5489</v>
      </c>
      <c r="E224" s="46" t="s">
        <v>511</v>
      </c>
      <c r="F224" s="46">
        <v>284</v>
      </c>
      <c r="G224" s="46">
        <v>100</v>
      </c>
      <c r="H224" s="61">
        <f t="shared" si="46"/>
        <v>0.352112676056338</v>
      </c>
      <c r="I224" s="62">
        <f t="shared" si="47"/>
        <v>9</v>
      </c>
      <c r="J224" s="62">
        <f t="shared" si="48"/>
        <v>3</v>
      </c>
      <c r="K224" s="20"/>
      <c r="L224" s="20" t="str">
        <f t="shared" si="49"/>
        <v>Yes</v>
      </c>
      <c r="M224" s="66">
        <f t="shared" si="50"/>
        <v>0</v>
      </c>
      <c r="N224" s="66">
        <f t="shared" si="51"/>
        <v>0</v>
      </c>
      <c r="O224" s="66">
        <f t="shared" si="52"/>
        <v>17947.558756823801</v>
      </c>
      <c r="P224" s="67">
        <f t="shared" si="53"/>
        <v>0</v>
      </c>
      <c r="Q224" s="68" t="str">
        <f t="shared" si="54"/>
        <v/>
      </c>
      <c r="R224" s="20" t="str">
        <f t="shared" si="55"/>
        <v/>
      </c>
      <c r="S224" s="67">
        <f t="shared" si="56"/>
        <v>17947.558756823801</v>
      </c>
      <c r="T224" s="68" t="str">
        <f t="shared" si="57"/>
        <v/>
      </c>
      <c r="U224" s="20" t="str">
        <f t="shared" si="58"/>
        <v/>
      </c>
      <c r="V224" s="20" t="str">
        <f t="shared" si="59"/>
        <v/>
      </c>
    </row>
    <row r="225" spans="1:22" x14ac:dyDescent="0.25">
      <c r="A225" s="46">
        <v>1970</v>
      </c>
      <c r="B225" s="60">
        <f t="shared" si="45"/>
        <v>4103720</v>
      </c>
      <c r="C225" s="46" t="s">
        <v>69</v>
      </c>
      <c r="D225" s="46">
        <v>225</v>
      </c>
      <c r="E225" s="46" t="s">
        <v>2056</v>
      </c>
      <c r="F225" s="46">
        <v>919</v>
      </c>
      <c r="G225" s="46">
        <v>301</v>
      </c>
      <c r="H225" s="61">
        <f t="shared" si="46"/>
        <v>0.32752992383025026</v>
      </c>
      <c r="I225" s="62">
        <f t="shared" si="47"/>
        <v>9</v>
      </c>
      <c r="J225" s="62">
        <f t="shared" si="48"/>
        <v>3</v>
      </c>
      <c r="K225" s="20"/>
      <c r="L225" s="20" t="str">
        <f t="shared" si="49"/>
        <v>Yes</v>
      </c>
      <c r="M225" s="66">
        <f t="shared" si="50"/>
        <v>17543.473457751701</v>
      </c>
      <c r="N225" s="66">
        <f t="shared" si="51"/>
        <v>17301.501540789799</v>
      </c>
      <c r="O225" s="66">
        <f t="shared" si="52"/>
        <v>21267.202824407101</v>
      </c>
      <c r="P225" s="67">
        <f t="shared" si="53"/>
        <v>-241.97191696190202</v>
      </c>
      <c r="Q225" s="68">
        <f t="shared" si="54"/>
        <v>0.98620729711566979</v>
      </c>
      <c r="R225" s="20" t="str">
        <f t="shared" si="55"/>
        <v/>
      </c>
      <c r="S225" s="67">
        <f t="shared" si="56"/>
        <v>3723.7293666553996</v>
      </c>
      <c r="T225" s="68">
        <f t="shared" si="57"/>
        <v>1.2122572462986254</v>
      </c>
      <c r="U225" s="20" t="str">
        <f t="shared" si="58"/>
        <v/>
      </c>
      <c r="V225" s="20" t="str">
        <f t="shared" si="59"/>
        <v/>
      </c>
    </row>
    <row r="226" spans="1:22" ht="30" x14ac:dyDescent="0.25">
      <c r="A226" s="46">
        <v>1970</v>
      </c>
      <c r="B226" s="60">
        <f t="shared" si="45"/>
        <v>4103720</v>
      </c>
      <c r="C226" s="46" t="s">
        <v>69</v>
      </c>
      <c r="D226" s="46">
        <v>223</v>
      </c>
      <c r="E226" s="46" t="s">
        <v>2052</v>
      </c>
      <c r="F226" s="46">
        <v>214</v>
      </c>
      <c r="G226" s="46">
        <v>50</v>
      </c>
      <c r="H226" s="61">
        <f t="shared" si="46"/>
        <v>0.23364485981308411</v>
      </c>
      <c r="I226" s="62">
        <f t="shared" si="47"/>
        <v>9</v>
      </c>
      <c r="J226" s="62">
        <f t="shared" si="48"/>
        <v>3</v>
      </c>
      <c r="K226" s="20"/>
      <c r="L226" s="20" t="str">
        <f t="shared" si="49"/>
        <v>Yes</v>
      </c>
      <c r="M226" s="66">
        <f t="shared" si="50"/>
        <v>7633.39146527305</v>
      </c>
      <c r="N226" s="66">
        <f t="shared" si="51"/>
        <v>7612.3590384737599</v>
      </c>
      <c r="O226" s="66">
        <f t="shared" si="52"/>
        <v>8255.72983443876</v>
      </c>
      <c r="P226" s="67">
        <f t="shared" si="53"/>
        <v>-21.032426799290079</v>
      </c>
      <c r="Q226" s="68">
        <f t="shared" si="54"/>
        <v>0.99724468122786913</v>
      </c>
      <c r="R226" s="20" t="str">
        <f t="shared" si="55"/>
        <v/>
      </c>
      <c r="S226" s="67">
        <f t="shared" si="56"/>
        <v>622.33836916570999</v>
      </c>
      <c r="T226" s="68">
        <f t="shared" si="57"/>
        <v>1.0815284231127074</v>
      </c>
      <c r="U226" s="20" t="str">
        <f t="shared" si="58"/>
        <v/>
      </c>
      <c r="V226" s="20" t="str">
        <f t="shared" si="59"/>
        <v/>
      </c>
    </row>
    <row r="227" spans="1:22" x14ac:dyDescent="0.25">
      <c r="A227" s="46">
        <v>1970</v>
      </c>
      <c r="B227" s="60">
        <f t="shared" si="45"/>
        <v>4103720</v>
      </c>
      <c r="C227" s="46" t="s">
        <v>69</v>
      </c>
      <c r="D227" s="46">
        <v>222</v>
      </c>
      <c r="E227" s="46" t="s">
        <v>507</v>
      </c>
      <c r="F227" s="46">
        <v>24</v>
      </c>
      <c r="G227" s="46">
        <v>3</v>
      </c>
      <c r="H227" s="61">
        <f t="shared" si="46"/>
        <v>0.125</v>
      </c>
      <c r="I227" s="62">
        <f t="shared" si="47"/>
        <v>9</v>
      </c>
      <c r="J227" s="62">
        <f t="shared" si="48"/>
        <v>3</v>
      </c>
      <c r="K227" s="20"/>
      <c r="L227" s="20" t="str">
        <f t="shared" si="49"/>
        <v>Yes</v>
      </c>
      <c r="M227" s="66">
        <f t="shared" si="50"/>
        <v>33768.942723767403</v>
      </c>
      <c r="N227" s="66">
        <f t="shared" si="51"/>
        <v>35425.011687047197</v>
      </c>
      <c r="O227" s="66">
        <f t="shared" si="52"/>
        <v>32408.601212810801</v>
      </c>
      <c r="P227" s="67">
        <f t="shared" si="53"/>
        <v>1656.0689632797948</v>
      </c>
      <c r="Q227" s="68">
        <f t="shared" si="54"/>
        <v>1.0490411848788566</v>
      </c>
      <c r="R227" s="20" t="str">
        <f t="shared" si="55"/>
        <v/>
      </c>
      <c r="S227" s="67">
        <f t="shared" si="56"/>
        <v>-1360.3415109566013</v>
      </c>
      <c r="T227" s="68">
        <f t="shared" si="57"/>
        <v>0.95971619478630699</v>
      </c>
      <c r="U227" s="20" t="str">
        <f t="shared" si="58"/>
        <v/>
      </c>
      <c r="V227" s="20" t="str">
        <f t="shared" si="59"/>
        <v/>
      </c>
    </row>
    <row r="228" spans="1:22" x14ac:dyDescent="0.25">
      <c r="A228" s="46">
        <v>1970</v>
      </c>
      <c r="B228" s="60">
        <f t="shared" si="45"/>
        <v>4103720</v>
      </c>
      <c r="C228" s="46" t="s">
        <v>69</v>
      </c>
      <c r="D228" s="46">
        <v>265</v>
      </c>
      <c r="E228" s="46" t="s">
        <v>2053</v>
      </c>
      <c r="F228" s="46">
        <v>4</v>
      </c>
      <c r="G228" s="46">
        <v>0</v>
      </c>
      <c r="H228" s="61">
        <f t="shared" si="46"/>
        <v>0</v>
      </c>
      <c r="I228" s="62">
        <f t="shared" si="47"/>
        <v>9</v>
      </c>
      <c r="J228" s="62">
        <f t="shared" si="48"/>
        <v>3</v>
      </c>
      <c r="K228" s="20"/>
      <c r="L228" s="20" t="str">
        <f t="shared" si="49"/>
        <v>Yes</v>
      </c>
      <c r="M228" s="66">
        <f t="shared" si="50"/>
        <v>7464.3617543400496</v>
      </c>
      <c r="N228" s="66">
        <f t="shared" si="51"/>
        <v>7481.6709221208803</v>
      </c>
      <c r="O228" s="66">
        <f t="shared" si="52"/>
        <v>7448.71458469955</v>
      </c>
      <c r="P228" s="67">
        <f t="shared" si="53"/>
        <v>17.309167780830649</v>
      </c>
      <c r="Q228" s="68">
        <f t="shared" si="54"/>
        <v>1.002318907945581</v>
      </c>
      <c r="R228" s="20" t="str">
        <f t="shared" si="55"/>
        <v/>
      </c>
      <c r="S228" s="67">
        <f t="shared" si="56"/>
        <v>-15.647169640499669</v>
      </c>
      <c r="T228" s="68">
        <f t="shared" si="57"/>
        <v>0.99790374982410224</v>
      </c>
      <c r="U228" s="20" t="str">
        <f t="shared" si="58"/>
        <v/>
      </c>
      <c r="V228" s="20" t="str">
        <f t="shared" si="59"/>
        <v/>
      </c>
    </row>
    <row r="229" spans="1:22" x14ac:dyDescent="0.25">
      <c r="A229" s="46">
        <v>1972</v>
      </c>
      <c r="B229" s="60">
        <f t="shared" si="45"/>
        <v>4105760</v>
      </c>
      <c r="C229" s="46" t="s">
        <v>50</v>
      </c>
      <c r="D229" s="46">
        <v>231</v>
      </c>
      <c r="E229" s="46" t="s">
        <v>2012</v>
      </c>
      <c r="F229" s="46">
        <v>290</v>
      </c>
      <c r="G229" s="46">
        <v>197</v>
      </c>
      <c r="H229" s="61">
        <f t="shared" si="46"/>
        <v>0.67931034482758623</v>
      </c>
      <c r="I229" s="62">
        <f t="shared" si="47"/>
        <v>2</v>
      </c>
      <c r="J229" s="62">
        <f t="shared" si="48"/>
        <v>1</v>
      </c>
      <c r="K229" s="20" t="s">
        <v>1781</v>
      </c>
      <c r="L229" s="20" t="str">
        <f t="shared" si="49"/>
        <v/>
      </c>
      <c r="M229" s="66">
        <f t="shared" si="50"/>
        <v>12128.802007182599</v>
      </c>
      <c r="N229" s="66">
        <f t="shared" si="51"/>
        <v>12705.127526665499</v>
      </c>
      <c r="O229" s="66">
        <f t="shared" si="52"/>
        <v>14648.7732830272</v>
      </c>
      <c r="P229" s="67">
        <f t="shared" si="53"/>
        <v>576.32551948289984</v>
      </c>
      <c r="Q229" s="68">
        <f t="shared" si="54"/>
        <v>1.0475171017831442</v>
      </c>
      <c r="R229" s="20" t="str">
        <f t="shared" si="55"/>
        <v/>
      </c>
      <c r="S229" s="67">
        <f t="shared" si="56"/>
        <v>2519.9712758446003</v>
      </c>
      <c r="T229" s="68">
        <f t="shared" si="57"/>
        <v>1.2077675333765272</v>
      </c>
      <c r="U229" s="20" t="str">
        <f t="shared" si="58"/>
        <v/>
      </c>
      <c r="V229" s="20" t="str">
        <f t="shared" si="59"/>
        <v/>
      </c>
    </row>
    <row r="230" spans="1:22" x14ac:dyDescent="0.25">
      <c r="A230" s="46">
        <v>1972</v>
      </c>
      <c r="B230" s="60">
        <f t="shared" si="45"/>
        <v>4105760</v>
      </c>
      <c r="C230" s="46" t="s">
        <v>50</v>
      </c>
      <c r="D230" s="46">
        <v>239</v>
      </c>
      <c r="E230" s="46" t="s">
        <v>2013</v>
      </c>
      <c r="F230" s="46">
        <v>130</v>
      </c>
      <c r="G230" s="46">
        <v>80</v>
      </c>
      <c r="H230" s="61">
        <f t="shared" si="46"/>
        <v>0.61538461538461542</v>
      </c>
      <c r="I230" s="62">
        <f t="shared" si="47"/>
        <v>2</v>
      </c>
      <c r="J230" s="62">
        <f t="shared" si="48"/>
        <v>1</v>
      </c>
      <c r="K230" s="20"/>
      <c r="L230" s="20" t="str">
        <f t="shared" si="49"/>
        <v/>
      </c>
      <c r="M230" s="66">
        <f t="shared" si="50"/>
        <v>18066.548813686499</v>
      </c>
      <c r="N230" s="66">
        <f t="shared" si="51"/>
        <v>18738.7509933127</v>
      </c>
      <c r="O230" s="66">
        <f t="shared" si="52"/>
        <v>20425.6160144481</v>
      </c>
      <c r="P230" s="67">
        <f t="shared" si="53"/>
        <v>672.20217962620154</v>
      </c>
      <c r="Q230" s="68">
        <f t="shared" si="54"/>
        <v>1.0372070054197051</v>
      </c>
      <c r="R230" s="20" t="str">
        <f t="shared" si="55"/>
        <v/>
      </c>
      <c r="S230" s="67">
        <f t="shared" si="56"/>
        <v>2359.0672007616013</v>
      </c>
      <c r="T230" s="68">
        <f t="shared" si="57"/>
        <v>1.1305765270993244</v>
      </c>
      <c r="U230" s="20" t="str">
        <f t="shared" si="58"/>
        <v/>
      </c>
      <c r="V230" s="20" t="str">
        <f t="shared" si="59"/>
        <v/>
      </c>
    </row>
    <row r="231" spans="1:22" ht="30" x14ac:dyDescent="0.25">
      <c r="A231" s="46">
        <v>1973</v>
      </c>
      <c r="B231" s="60">
        <f t="shared" si="45"/>
        <v>4110020</v>
      </c>
      <c r="C231" s="46" t="s">
        <v>194</v>
      </c>
      <c r="D231" s="46">
        <v>228</v>
      </c>
      <c r="E231" s="46" t="s">
        <v>2512</v>
      </c>
      <c r="F231" s="46">
        <v>160</v>
      </c>
      <c r="G231" s="46">
        <v>122</v>
      </c>
      <c r="H231" s="61">
        <f t="shared" si="46"/>
        <v>0.76249999999999996</v>
      </c>
      <c r="I231" s="62">
        <f t="shared" si="47"/>
        <v>2</v>
      </c>
      <c r="J231" s="62">
        <f t="shared" si="48"/>
        <v>1</v>
      </c>
      <c r="K231" s="20" t="s">
        <v>1781</v>
      </c>
      <c r="L231" s="20" t="str">
        <f t="shared" si="49"/>
        <v/>
      </c>
      <c r="M231" s="66">
        <f t="shared" si="50"/>
        <v>16940.294554525801</v>
      </c>
      <c r="N231" s="66">
        <f t="shared" si="51"/>
        <v>17686.970777032799</v>
      </c>
      <c r="O231" s="66">
        <f t="shared" si="52"/>
        <v>22901.997817408101</v>
      </c>
      <c r="P231" s="67">
        <f t="shared" si="53"/>
        <v>746.67622250699787</v>
      </c>
      <c r="Q231" s="68">
        <f t="shared" si="54"/>
        <v>1.0440769326710151</v>
      </c>
      <c r="R231" s="20" t="str">
        <f t="shared" si="55"/>
        <v/>
      </c>
      <c r="S231" s="67">
        <f t="shared" si="56"/>
        <v>5961.7032628822999</v>
      </c>
      <c r="T231" s="68">
        <f t="shared" si="57"/>
        <v>1.3519244156996999</v>
      </c>
      <c r="U231" s="20" t="str">
        <f t="shared" si="58"/>
        <v/>
      </c>
      <c r="V231" s="20" t="str">
        <f t="shared" si="59"/>
        <v/>
      </c>
    </row>
    <row r="232" spans="1:22" ht="30" x14ac:dyDescent="0.25">
      <c r="A232" s="46">
        <v>1973</v>
      </c>
      <c r="B232" s="60">
        <f t="shared" si="45"/>
        <v>4110020</v>
      </c>
      <c r="C232" s="46" t="s">
        <v>194</v>
      </c>
      <c r="D232" s="46">
        <v>229</v>
      </c>
      <c r="E232" s="46" t="s">
        <v>2511</v>
      </c>
      <c r="F232" s="46">
        <v>60</v>
      </c>
      <c r="G232" s="46">
        <v>43</v>
      </c>
      <c r="H232" s="61">
        <f t="shared" si="46"/>
        <v>0.71666666666666667</v>
      </c>
      <c r="I232" s="62">
        <f t="shared" si="47"/>
        <v>2</v>
      </c>
      <c r="J232" s="62">
        <f t="shared" si="48"/>
        <v>1</v>
      </c>
      <c r="K232" s="20"/>
      <c r="L232" s="20" t="str">
        <f t="shared" si="49"/>
        <v/>
      </c>
      <c r="M232" s="66">
        <f t="shared" si="50"/>
        <v>30353.249568269101</v>
      </c>
      <c r="N232" s="66">
        <f t="shared" si="51"/>
        <v>31187.570563204899</v>
      </c>
      <c r="O232" s="66">
        <f t="shared" si="52"/>
        <v>30365.8011408085</v>
      </c>
      <c r="P232" s="67">
        <f t="shared" si="53"/>
        <v>834.32099493579881</v>
      </c>
      <c r="Q232" s="68">
        <f t="shared" si="54"/>
        <v>1.0274870403269107</v>
      </c>
      <c r="R232" s="20" t="str">
        <f t="shared" si="55"/>
        <v/>
      </c>
      <c r="S232" s="67">
        <f t="shared" si="56"/>
        <v>12.551572539399785</v>
      </c>
      <c r="T232" s="68">
        <f t="shared" si="57"/>
        <v>1.0004135165993073</v>
      </c>
      <c r="U232" s="20" t="str">
        <f t="shared" si="58"/>
        <v/>
      </c>
      <c r="V232" s="20" t="str">
        <f t="shared" si="59"/>
        <v/>
      </c>
    </row>
    <row r="233" spans="1:22" ht="30" x14ac:dyDescent="0.25">
      <c r="A233" s="46">
        <v>1974</v>
      </c>
      <c r="B233" s="60">
        <f t="shared" si="45"/>
        <v>4102310</v>
      </c>
      <c r="C233" s="46" t="s">
        <v>39</v>
      </c>
      <c r="D233" s="46">
        <v>236</v>
      </c>
      <c r="E233" s="46" t="s">
        <v>1990</v>
      </c>
      <c r="F233" s="46">
        <v>592</v>
      </c>
      <c r="G233" s="46">
        <v>282</v>
      </c>
      <c r="H233" s="61">
        <f t="shared" si="46"/>
        <v>0.47635135135135137</v>
      </c>
      <c r="I233" s="62">
        <f t="shared" si="47"/>
        <v>3</v>
      </c>
      <c r="J233" s="62">
        <f t="shared" si="48"/>
        <v>1</v>
      </c>
      <c r="K233" s="20" t="s">
        <v>1781</v>
      </c>
      <c r="L233" s="20" t="str">
        <f t="shared" si="49"/>
        <v>Yes</v>
      </c>
      <c r="M233" s="66">
        <f t="shared" si="50"/>
        <v>11158.632559605299</v>
      </c>
      <c r="N233" s="66">
        <f t="shared" si="51"/>
        <v>12448.2429138588</v>
      </c>
      <c r="O233" s="66">
        <f t="shared" si="52"/>
        <v>14901.195070592301</v>
      </c>
      <c r="P233" s="67">
        <f t="shared" si="53"/>
        <v>1289.6103542535002</v>
      </c>
      <c r="Q233" s="68">
        <f t="shared" si="54"/>
        <v>1.1155706442850302</v>
      </c>
      <c r="R233" s="20" t="str">
        <f t="shared" si="55"/>
        <v/>
      </c>
      <c r="S233" s="67">
        <f t="shared" si="56"/>
        <v>3742.5625109870016</v>
      </c>
      <c r="T233" s="68">
        <f t="shared" si="57"/>
        <v>1.3353961599681334</v>
      </c>
      <c r="U233" s="20" t="str">
        <f t="shared" si="58"/>
        <v/>
      </c>
      <c r="V233" s="20" t="str">
        <f t="shared" si="59"/>
        <v/>
      </c>
    </row>
    <row r="234" spans="1:22" ht="30" x14ac:dyDescent="0.25">
      <c r="A234" s="46">
        <v>1974</v>
      </c>
      <c r="B234" s="60">
        <f t="shared" si="45"/>
        <v>4102310</v>
      </c>
      <c r="C234" s="46" t="s">
        <v>39</v>
      </c>
      <c r="D234" s="46">
        <v>235</v>
      </c>
      <c r="E234" s="46" t="s">
        <v>1991</v>
      </c>
      <c r="F234" s="46">
        <v>349</v>
      </c>
      <c r="G234" s="46">
        <v>132</v>
      </c>
      <c r="H234" s="61">
        <f t="shared" si="46"/>
        <v>0.37822349570200575</v>
      </c>
      <c r="I234" s="62">
        <f t="shared" si="47"/>
        <v>3</v>
      </c>
      <c r="J234" s="62">
        <f t="shared" si="48"/>
        <v>1</v>
      </c>
      <c r="K234" s="20"/>
      <c r="L234" s="20" t="str">
        <f t="shared" si="49"/>
        <v>Yes</v>
      </c>
      <c r="M234" s="66">
        <f t="shared" si="50"/>
        <v>13559.669993247</v>
      </c>
      <c r="N234" s="66">
        <f t="shared" si="51"/>
        <v>13495.2624954393</v>
      </c>
      <c r="O234" s="66">
        <f t="shared" si="52"/>
        <v>16648.690895911499</v>
      </c>
      <c r="P234" s="67">
        <f t="shared" si="53"/>
        <v>-64.407497807700565</v>
      </c>
      <c r="Q234" s="68">
        <f t="shared" si="54"/>
        <v>0.99525006892942258</v>
      </c>
      <c r="R234" s="20" t="str">
        <f t="shared" si="55"/>
        <v/>
      </c>
      <c r="S234" s="67">
        <f t="shared" si="56"/>
        <v>3089.0209026644989</v>
      </c>
      <c r="T234" s="68">
        <f t="shared" si="57"/>
        <v>1.2278094455250679</v>
      </c>
      <c r="U234" s="20" t="str">
        <f t="shared" si="58"/>
        <v/>
      </c>
      <c r="V234" s="20" t="str">
        <f t="shared" si="59"/>
        <v/>
      </c>
    </row>
    <row r="235" spans="1:22" ht="30" x14ac:dyDescent="0.25">
      <c r="A235" s="46">
        <v>1974</v>
      </c>
      <c r="B235" s="60">
        <f t="shared" si="45"/>
        <v>4102310</v>
      </c>
      <c r="C235" s="46" t="s">
        <v>39</v>
      </c>
      <c r="D235" s="46">
        <v>237</v>
      </c>
      <c r="E235" s="46" t="s">
        <v>1992</v>
      </c>
      <c r="F235" s="46">
        <v>478</v>
      </c>
      <c r="G235" s="46">
        <v>156</v>
      </c>
      <c r="H235" s="61">
        <f t="shared" si="46"/>
        <v>0.32635983263598328</v>
      </c>
      <c r="I235" s="62">
        <f t="shared" si="47"/>
        <v>3</v>
      </c>
      <c r="J235" s="62">
        <f t="shared" si="48"/>
        <v>1</v>
      </c>
      <c r="K235" s="20"/>
      <c r="L235" s="20" t="str">
        <f t="shared" si="49"/>
        <v>Yes</v>
      </c>
      <c r="M235" s="66">
        <f t="shared" si="50"/>
        <v>15561.6462221559</v>
      </c>
      <c r="N235" s="66">
        <f t="shared" si="51"/>
        <v>14892.5463552236</v>
      </c>
      <c r="O235" s="66">
        <f t="shared" si="52"/>
        <v>16195.7917817779</v>
      </c>
      <c r="P235" s="67">
        <f t="shared" si="53"/>
        <v>-669.09986693229985</v>
      </c>
      <c r="Q235" s="68">
        <f t="shared" si="54"/>
        <v>0.95700327218725301</v>
      </c>
      <c r="R235" s="20" t="str">
        <f t="shared" si="55"/>
        <v/>
      </c>
      <c r="S235" s="67">
        <f t="shared" si="56"/>
        <v>634.14555962200029</v>
      </c>
      <c r="T235" s="68">
        <f t="shared" si="57"/>
        <v>1.0407505446768952</v>
      </c>
      <c r="U235" s="20" t="str">
        <f t="shared" si="58"/>
        <v/>
      </c>
      <c r="V235" s="20" t="str">
        <f t="shared" si="59"/>
        <v/>
      </c>
    </row>
    <row r="236" spans="1:22" ht="45" x14ac:dyDescent="0.25">
      <c r="A236" s="46">
        <v>1976</v>
      </c>
      <c r="B236" s="60">
        <f t="shared" si="45"/>
        <v>4101980</v>
      </c>
      <c r="C236" s="46" t="s">
        <v>33</v>
      </c>
      <c r="D236" s="46">
        <v>1310</v>
      </c>
      <c r="E236" s="46" t="s">
        <v>1956</v>
      </c>
      <c r="F236" s="46">
        <v>287</v>
      </c>
      <c r="G236" s="46">
        <v>215</v>
      </c>
      <c r="H236" s="61">
        <f t="shared" si="46"/>
        <v>0.74912891986062713</v>
      </c>
      <c r="I236" s="62">
        <f t="shared" si="47"/>
        <v>34</v>
      </c>
      <c r="J236" s="62">
        <f t="shared" si="48"/>
        <v>9</v>
      </c>
      <c r="K236" s="20" t="s">
        <v>1781</v>
      </c>
      <c r="L236" s="20" t="str">
        <f t="shared" si="49"/>
        <v>Yes</v>
      </c>
      <c r="M236" s="66">
        <f t="shared" si="50"/>
        <v>11810.0367358898</v>
      </c>
      <c r="N236" s="66">
        <f t="shared" si="51"/>
        <v>12020.1770824374</v>
      </c>
      <c r="O236" s="66">
        <f t="shared" si="52"/>
        <v>13544.8490648967</v>
      </c>
      <c r="P236" s="67">
        <f t="shared" si="53"/>
        <v>210.14034654759962</v>
      </c>
      <c r="Q236" s="68">
        <f t="shared" si="54"/>
        <v>1.0177933694235684</v>
      </c>
      <c r="R236" s="20" t="str">
        <f t="shared" si="55"/>
        <v/>
      </c>
      <c r="S236" s="67">
        <f t="shared" si="56"/>
        <v>1734.8123290068997</v>
      </c>
      <c r="T236" s="68">
        <f t="shared" si="57"/>
        <v>1.1468930510381004</v>
      </c>
      <c r="U236" s="20" t="str">
        <f t="shared" si="58"/>
        <v/>
      </c>
      <c r="V236" s="20" t="str">
        <f t="shared" si="59"/>
        <v/>
      </c>
    </row>
    <row r="237" spans="1:22" ht="45" x14ac:dyDescent="0.25">
      <c r="A237" s="46">
        <v>1976</v>
      </c>
      <c r="B237" s="60">
        <f t="shared" si="45"/>
        <v>4101980</v>
      </c>
      <c r="C237" s="46" t="s">
        <v>33</v>
      </c>
      <c r="D237" s="46">
        <v>4793</v>
      </c>
      <c r="E237" s="46" t="s">
        <v>1952</v>
      </c>
      <c r="F237" s="46">
        <v>185</v>
      </c>
      <c r="G237" s="46">
        <v>132</v>
      </c>
      <c r="H237" s="61">
        <f t="shared" si="46"/>
        <v>0.71351351351351355</v>
      </c>
      <c r="I237" s="62">
        <f t="shared" si="47"/>
        <v>34</v>
      </c>
      <c r="J237" s="62">
        <f t="shared" si="48"/>
        <v>9</v>
      </c>
      <c r="K237" s="20" t="s">
        <v>1781</v>
      </c>
      <c r="L237" s="20" t="str">
        <f t="shared" si="49"/>
        <v>Yes</v>
      </c>
      <c r="M237" s="66">
        <f t="shared" si="50"/>
        <v>4723.9989998420297</v>
      </c>
      <c r="N237" s="66">
        <f t="shared" si="51"/>
        <v>5061.9173432160596</v>
      </c>
      <c r="O237" s="66">
        <f t="shared" si="52"/>
        <v>5780.0176663513703</v>
      </c>
      <c r="P237" s="67">
        <f t="shared" si="53"/>
        <v>337.91834337402997</v>
      </c>
      <c r="Q237" s="68">
        <f t="shared" si="54"/>
        <v>1.0715322639537668</v>
      </c>
      <c r="R237" s="20" t="str">
        <f t="shared" si="55"/>
        <v/>
      </c>
      <c r="S237" s="67">
        <f t="shared" si="56"/>
        <v>1056.0186665093406</v>
      </c>
      <c r="T237" s="68">
        <f t="shared" si="57"/>
        <v>1.2235433721608862</v>
      </c>
      <c r="U237" s="20" t="str">
        <f t="shared" si="58"/>
        <v/>
      </c>
      <c r="V237" s="20" t="str">
        <f t="shared" si="59"/>
        <v/>
      </c>
    </row>
    <row r="238" spans="1:22" ht="45" x14ac:dyDescent="0.25">
      <c r="A238" s="46">
        <v>1976</v>
      </c>
      <c r="B238" s="60">
        <f t="shared" si="45"/>
        <v>4101980</v>
      </c>
      <c r="C238" s="46" t="s">
        <v>33</v>
      </c>
      <c r="D238" s="46">
        <v>253</v>
      </c>
      <c r="E238" s="46" t="s">
        <v>1957</v>
      </c>
      <c r="F238" s="46">
        <v>381</v>
      </c>
      <c r="G238" s="46">
        <v>249</v>
      </c>
      <c r="H238" s="61">
        <f t="shared" si="46"/>
        <v>0.65354330708661412</v>
      </c>
      <c r="I238" s="62">
        <f t="shared" si="47"/>
        <v>34</v>
      </c>
      <c r="J238" s="62">
        <f t="shared" si="48"/>
        <v>9</v>
      </c>
      <c r="K238" s="20" t="s">
        <v>1781</v>
      </c>
      <c r="L238" s="20" t="str">
        <f t="shared" si="49"/>
        <v>Yes</v>
      </c>
      <c r="M238" s="66">
        <f t="shared" si="50"/>
        <v>15682.7797021152</v>
      </c>
      <c r="N238" s="66">
        <f t="shared" si="51"/>
        <v>14755.3077371173</v>
      </c>
      <c r="O238" s="66">
        <f t="shared" si="52"/>
        <v>17437.1609233364</v>
      </c>
      <c r="P238" s="67">
        <f t="shared" si="53"/>
        <v>-927.4719649978997</v>
      </c>
      <c r="Q238" s="68">
        <f t="shared" si="54"/>
        <v>0.94086048630315144</v>
      </c>
      <c r="R238" s="20" t="str">
        <f t="shared" si="55"/>
        <v>Fail</v>
      </c>
      <c r="S238" s="67">
        <f t="shared" si="56"/>
        <v>1754.3812212211997</v>
      </c>
      <c r="T238" s="68">
        <f t="shared" si="57"/>
        <v>1.1118667260871222</v>
      </c>
      <c r="U238" s="20" t="str">
        <f t="shared" si="58"/>
        <v/>
      </c>
      <c r="V238" s="20" t="str">
        <f t="shared" si="59"/>
        <v/>
      </c>
    </row>
    <row r="239" spans="1:22" ht="45" x14ac:dyDescent="0.25">
      <c r="A239" s="46">
        <v>1976</v>
      </c>
      <c r="B239" s="60">
        <f t="shared" si="45"/>
        <v>4101980</v>
      </c>
      <c r="C239" s="46" t="s">
        <v>33</v>
      </c>
      <c r="D239" s="46">
        <v>245</v>
      </c>
      <c r="E239" s="46" t="s">
        <v>1955</v>
      </c>
      <c r="F239" s="46">
        <v>294</v>
      </c>
      <c r="G239" s="46">
        <v>185</v>
      </c>
      <c r="H239" s="61">
        <f t="shared" si="46"/>
        <v>0.62925170068027214</v>
      </c>
      <c r="I239" s="62">
        <f t="shared" si="47"/>
        <v>34</v>
      </c>
      <c r="J239" s="62">
        <f t="shared" si="48"/>
        <v>9</v>
      </c>
      <c r="K239" s="20" t="s">
        <v>1781</v>
      </c>
      <c r="L239" s="20" t="str">
        <f t="shared" si="49"/>
        <v>Yes</v>
      </c>
      <c r="M239" s="66">
        <f t="shared" si="50"/>
        <v>11511.7985625565</v>
      </c>
      <c r="N239" s="66">
        <f t="shared" si="51"/>
        <v>12187.887032264</v>
      </c>
      <c r="O239" s="66">
        <f t="shared" si="52"/>
        <v>15285.4542650107</v>
      </c>
      <c r="P239" s="67">
        <f t="shared" si="53"/>
        <v>676.08846970749983</v>
      </c>
      <c r="Q239" s="68">
        <f t="shared" si="54"/>
        <v>1.0587300469195629</v>
      </c>
      <c r="R239" s="20" t="str">
        <f t="shared" si="55"/>
        <v/>
      </c>
      <c r="S239" s="67">
        <f t="shared" si="56"/>
        <v>3773.6557024541999</v>
      </c>
      <c r="T239" s="68">
        <f t="shared" si="57"/>
        <v>1.3278076559407899</v>
      </c>
      <c r="U239" s="20" t="str">
        <f t="shared" si="58"/>
        <v/>
      </c>
      <c r="V239" s="20" t="str">
        <f t="shared" si="59"/>
        <v/>
      </c>
    </row>
    <row r="240" spans="1:22" ht="45" x14ac:dyDescent="0.25">
      <c r="A240" s="46">
        <v>1976</v>
      </c>
      <c r="B240" s="60">
        <f t="shared" si="45"/>
        <v>4101980</v>
      </c>
      <c r="C240" s="46" t="s">
        <v>33</v>
      </c>
      <c r="D240" s="46">
        <v>249</v>
      </c>
      <c r="E240" s="46" t="s">
        <v>1959</v>
      </c>
      <c r="F240" s="46">
        <v>559</v>
      </c>
      <c r="G240" s="46">
        <v>350</v>
      </c>
      <c r="H240" s="61">
        <f t="shared" si="46"/>
        <v>0.62611806797853309</v>
      </c>
      <c r="I240" s="62">
        <f t="shared" si="47"/>
        <v>34</v>
      </c>
      <c r="J240" s="62">
        <f t="shared" si="48"/>
        <v>9</v>
      </c>
      <c r="K240" s="20" t="s">
        <v>1781</v>
      </c>
      <c r="L240" s="20" t="str">
        <f t="shared" si="49"/>
        <v>Yes</v>
      </c>
      <c r="M240" s="66">
        <f t="shared" si="50"/>
        <v>11113.005097587</v>
      </c>
      <c r="N240" s="66">
        <f t="shared" si="51"/>
        <v>11598.872577496601</v>
      </c>
      <c r="O240" s="66">
        <f t="shared" si="52"/>
        <v>13876.2913168251</v>
      </c>
      <c r="P240" s="67">
        <f t="shared" si="53"/>
        <v>485.86747990960066</v>
      </c>
      <c r="Q240" s="68">
        <f t="shared" si="54"/>
        <v>1.0437206206280871</v>
      </c>
      <c r="R240" s="20" t="str">
        <f t="shared" si="55"/>
        <v/>
      </c>
      <c r="S240" s="67">
        <f t="shared" si="56"/>
        <v>2763.2862192380999</v>
      </c>
      <c r="T240" s="68">
        <f t="shared" si="57"/>
        <v>1.2486533745798516</v>
      </c>
      <c r="U240" s="20" t="str">
        <f t="shared" si="58"/>
        <v/>
      </c>
      <c r="V240" s="20" t="str">
        <f t="shared" si="59"/>
        <v/>
      </c>
    </row>
    <row r="241" spans="1:22" ht="45" x14ac:dyDescent="0.25">
      <c r="A241" s="46">
        <v>1976</v>
      </c>
      <c r="B241" s="60">
        <f t="shared" si="45"/>
        <v>4101980</v>
      </c>
      <c r="C241" s="46" t="s">
        <v>33</v>
      </c>
      <c r="D241" s="46">
        <v>241</v>
      </c>
      <c r="E241" s="46" t="s">
        <v>1958</v>
      </c>
      <c r="F241" s="46">
        <v>499</v>
      </c>
      <c r="G241" s="46">
        <v>310</v>
      </c>
      <c r="H241" s="61">
        <f t="shared" si="46"/>
        <v>0.62124248496993983</v>
      </c>
      <c r="I241" s="62">
        <f t="shared" si="47"/>
        <v>34</v>
      </c>
      <c r="J241" s="62">
        <f t="shared" si="48"/>
        <v>9</v>
      </c>
      <c r="K241" s="20" t="s">
        <v>1781</v>
      </c>
      <c r="L241" s="20" t="str">
        <f t="shared" si="49"/>
        <v>Yes</v>
      </c>
      <c r="M241" s="66">
        <f t="shared" si="50"/>
        <v>11554.1447855963</v>
      </c>
      <c r="N241" s="66">
        <f t="shared" si="51"/>
        <v>12153.426234904</v>
      </c>
      <c r="O241" s="66">
        <f t="shared" si="52"/>
        <v>13630.016731359499</v>
      </c>
      <c r="P241" s="67">
        <f t="shared" si="53"/>
        <v>599.28144930770031</v>
      </c>
      <c r="Q241" s="68">
        <f t="shared" si="54"/>
        <v>1.0518672269067271</v>
      </c>
      <c r="R241" s="20" t="str">
        <f t="shared" si="55"/>
        <v/>
      </c>
      <c r="S241" s="67">
        <f t="shared" si="56"/>
        <v>2075.8719457631996</v>
      </c>
      <c r="T241" s="68">
        <f t="shared" si="57"/>
        <v>1.1796646990568298</v>
      </c>
      <c r="U241" s="20" t="str">
        <f t="shared" si="58"/>
        <v/>
      </c>
      <c r="V241" s="20" t="str">
        <f t="shared" si="59"/>
        <v/>
      </c>
    </row>
    <row r="242" spans="1:22" ht="45" x14ac:dyDescent="0.25">
      <c r="A242" s="46">
        <v>1976</v>
      </c>
      <c r="B242" s="60">
        <f t="shared" si="45"/>
        <v>4101980</v>
      </c>
      <c r="C242" s="46" t="s">
        <v>33</v>
      </c>
      <c r="D242" s="46">
        <v>4129</v>
      </c>
      <c r="E242" s="46" t="s">
        <v>1953</v>
      </c>
      <c r="F242" s="46">
        <v>169</v>
      </c>
      <c r="G242" s="46">
        <v>103</v>
      </c>
      <c r="H242" s="61">
        <f t="shared" si="46"/>
        <v>0.60946745562130178</v>
      </c>
      <c r="I242" s="62">
        <f t="shared" si="47"/>
        <v>34</v>
      </c>
      <c r="J242" s="62">
        <f t="shared" si="48"/>
        <v>9</v>
      </c>
      <c r="K242" s="20" t="s">
        <v>1781</v>
      </c>
      <c r="L242" s="20" t="str">
        <f t="shared" si="49"/>
        <v>Yes</v>
      </c>
      <c r="M242" s="66">
        <f t="shared" si="50"/>
        <v>14223.643502714</v>
      </c>
      <c r="N242" s="66">
        <f t="shared" si="51"/>
        <v>14368.2276231333</v>
      </c>
      <c r="O242" s="66">
        <f t="shared" si="52"/>
        <v>16387.634885358399</v>
      </c>
      <c r="P242" s="67">
        <f t="shared" si="53"/>
        <v>144.58412041930023</v>
      </c>
      <c r="Q242" s="68">
        <f t="shared" si="54"/>
        <v>1.010165055134552</v>
      </c>
      <c r="R242" s="20" t="str">
        <f t="shared" si="55"/>
        <v/>
      </c>
      <c r="S242" s="67">
        <f t="shared" si="56"/>
        <v>2163.991382644399</v>
      </c>
      <c r="T242" s="68">
        <f t="shared" si="57"/>
        <v>1.1521404401222155</v>
      </c>
      <c r="U242" s="20" t="str">
        <f t="shared" si="58"/>
        <v/>
      </c>
      <c r="V242" s="20" t="str">
        <f t="shared" si="59"/>
        <v/>
      </c>
    </row>
    <row r="243" spans="1:22" ht="45" x14ac:dyDescent="0.25">
      <c r="A243" s="46">
        <v>1976</v>
      </c>
      <c r="B243" s="60">
        <f t="shared" si="45"/>
        <v>4101980</v>
      </c>
      <c r="C243" s="46" t="s">
        <v>33</v>
      </c>
      <c r="D243" s="46">
        <v>1338</v>
      </c>
      <c r="E243" s="46" t="s">
        <v>1954</v>
      </c>
      <c r="F243" s="46">
        <v>97</v>
      </c>
      <c r="G243" s="46">
        <v>58</v>
      </c>
      <c r="H243" s="61">
        <f t="shared" si="46"/>
        <v>0.59793814432989689</v>
      </c>
      <c r="I243" s="62">
        <f t="shared" si="47"/>
        <v>34</v>
      </c>
      <c r="J243" s="62">
        <f t="shared" si="48"/>
        <v>9</v>
      </c>
      <c r="K243" s="20" t="s">
        <v>1781</v>
      </c>
      <c r="L243" s="20" t="str">
        <f t="shared" si="49"/>
        <v>Yes</v>
      </c>
      <c r="M243" s="66">
        <f t="shared" si="50"/>
        <v>20639.1894641941</v>
      </c>
      <c r="N243" s="66">
        <f t="shared" si="51"/>
        <v>19063.480059163499</v>
      </c>
      <c r="O243" s="66">
        <f t="shared" si="52"/>
        <v>24455.017401024001</v>
      </c>
      <c r="P243" s="67">
        <f t="shared" si="53"/>
        <v>-1575.7094050306005</v>
      </c>
      <c r="Q243" s="68">
        <f t="shared" si="54"/>
        <v>0.9236544919671279</v>
      </c>
      <c r="R243" s="20" t="str">
        <f t="shared" si="55"/>
        <v>Fail</v>
      </c>
      <c r="S243" s="67">
        <f t="shared" si="56"/>
        <v>3815.8279368299009</v>
      </c>
      <c r="T243" s="68">
        <f t="shared" si="57"/>
        <v>1.1848826449047232</v>
      </c>
      <c r="U243" s="20" t="str">
        <f t="shared" si="58"/>
        <v/>
      </c>
      <c r="V243" s="20" t="str">
        <f t="shared" si="59"/>
        <v/>
      </c>
    </row>
    <row r="244" spans="1:22" ht="45" x14ac:dyDescent="0.25">
      <c r="A244" s="46">
        <v>1976</v>
      </c>
      <c r="B244" s="60">
        <f t="shared" si="45"/>
        <v>4101980</v>
      </c>
      <c r="C244" s="46" t="s">
        <v>33</v>
      </c>
      <c r="D244" s="46">
        <v>246</v>
      </c>
      <c r="E244" s="46" t="s">
        <v>1960</v>
      </c>
      <c r="F244" s="46">
        <v>378</v>
      </c>
      <c r="G244" s="46">
        <v>217</v>
      </c>
      <c r="H244" s="61">
        <f t="shared" si="46"/>
        <v>0.57407407407407407</v>
      </c>
      <c r="I244" s="62">
        <f t="shared" si="47"/>
        <v>34</v>
      </c>
      <c r="J244" s="62">
        <f t="shared" si="48"/>
        <v>9</v>
      </c>
      <c r="K244" s="20" t="s">
        <v>1781</v>
      </c>
      <c r="L244" s="20" t="str">
        <f t="shared" si="49"/>
        <v>Yes</v>
      </c>
      <c r="M244" s="66">
        <f t="shared" si="50"/>
        <v>11914.7748551108</v>
      </c>
      <c r="N244" s="66">
        <f t="shared" si="51"/>
        <v>12854.414310022899</v>
      </c>
      <c r="O244" s="66">
        <f t="shared" si="52"/>
        <v>14701.608980826</v>
      </c>
      <c r="P244" s="67">
        <f t="shared" si="53"/>
        <v>939.63945491209961</v>
      </c>
      <c r="Q244" s="68">
        <f t="shared" si="54"/>
        <v>1.078863383180845</v>
      </c>
      <c r="R244" s="20" t="str">
        <f t="shared" si="55"/>
        <v/>
      </c>
      <c r="S244" s="67">
        <f t="shared" si="56"/>
        <v>2786.8341257152006</v>
      </c>
      <c r="T244" s="68">
        <f t="shared" si="57"/>
        <v>1.2338973383554788</v>
      </c>
      <c r="U244" s="20" t="str">
        <f t="shared" si="58"/>
        <v/>
      </c>
      <c r="V244" s="20" t="str">
        <f t="shared" si="59"/>
        <v/>
      </c>
    </row>
    <row r="245" spans="1:22" ht="45" x14ac:dyDescent="0.25">
      <c r="A245" s="46">
        <v>1976</v>
      </c>
      <c r="B245" s="60">
        <f t="shared" si="45"/>
        <v>4101980</v>
      </c>
      <c r="C245" s="46" t="s">
        <v>33</v>
      </c>
      <c r="D245" s="46">
        <v>1308</v>
      </c>
      <c r="E245" s="46" t="s">
        <v>1962</v>
      </c>
      <c r="F245" s="46">
        <v>416</v>
      </c>
      <c r="G245" s="46">
        <v>223</v>
      </c>
      <c r="H245" s="61">
        <f t="shared" si="46"/>
        <v>0.53605769230769229</v>
      </c>
      <c r="I245" s="62">
        <f t="shared" si="47"/>
        <v>34</v>
      </c>
      <c r="J245" s="62">
        <f t="shared" si="48"/>
        <v>9</v>
      </c>
      <c r="K245" s="20"/>
      <c r="L245" s="20" t="str">
        <f t="shared" si="49"/>
        <v>Yes</v>
      </c>
      <c r="M245" s="66">
        <f t="shared" si="50"/>
        <v>11488.3478199154</v>
      </c>
      <c r="N245" s="66">
        <f t="shared" si="51"/>
        <v>12061.337324431001</v>
      </c>
      <c r="O245" s="66">
        <f t="shared" si="52"/>
        <v>15606.902603557401</v>
      </c>
      <c r="P245" s="67">
        <f t="shared" si="53"/>
        <v>572.98950451560086</v>
      </c>
      <c r="Q245" s="68">
        <f t="shared" si="54"/>
        <v>1.0498757100235341</v>
      </c>
      <c r="R245" s="20" t="str">
        <f t="shared" si="55"/>
        <v/>
      </c>
      <c r="S245" s="67">
        <f t="shared" si="56"/>
        <v>4118.554783642001</v>
      </c>
      <c r="T245" s="68">
        <f t="shared" si="57"/>
        <v>1.3584984410467065</v>
      </c>
      <c r="U245" s="20" t="str">
        <f t="shared" si="58"/>
        <v/>
      </c>
      <c r="V245" s="20" t="str">
        <f t="shared" si="59"/>
        <v/>
      </c>
    </row>
    <row r="246" spans="1:22" ht="45" x14ac:dyDescent="0.25">
      <c r="A246" s="46">
        <v>1976</v>
      </c>
      <c r="B246" s="60">
        <f t="shared" si="45"/>
        <v>4101980</v>
      </c>
      <c r="C246" s="46" t="s">
        <v>33</v>
      </c>
      <c r="D246" s="46">
        <v>247</v>
      </c>
      <c r="E246" s="46" t="s">
        <v>1964</v>
      </c>
      <c r="F246" s="46">
        <v>389</v>
      </c>
      <c r="G246" s="46">
        <v>195</v>
      </c>
      <c r="H246" s="61">
        <f t="shared" si="46"/>
        <v>0.50128534704370176</v>
      </c>
      <c r="I246" s="62">
        <f t="shared" si="47"/>
        <v>34</v>
      </c>
      <c r="J246" s="62">
        <f t="shared" si="48"/>
        <v>9</v>
      </c>
      <c r="K246" s="20"/>
      <c r="L246" s="20" t="str">
        <f t="shared" si="49"/>
        <v>Yes</v>
      </c>
      <c r="M246" s="66">
        <f t="shared" si="50"/>
        <v>11140.6109684609</v>
      </c>
      <c r="N246" s="66">
        <f t="shared" si="51"/>
        <v>12088.304183742101</v>
      </c>
      <c r="O246" s="66">
        <f t="shared" si="52"/>
        <v>14645.289903106001</v>
      </c>
      <c r="P246" s="67">
        <f t="shared" si="53"/>
        <v>947.69321528120054</v>
      </c>
      <c r="Q246" s="68">
        <f t="shared" si="54"/>
        <v>1.0850665388069041</v>
      </c>
      <c r="R246" s="20" t="str">
        <f t="shared" si="55"/>
        <v/>
      </c>
      <c r="S246" s="67">
        <f t="shared" si="56"/>
        <v>3504.6789346451005</v>
      </c>
      <c r="T246" s="68">
        <f t="shared" si="57"/>
        <v>1.3145858826384706</v>
      </c>
      <c r="U246" s="20" t="str">
        <f t="shared" si="58"/>
        <v/>
      </c>
      <c r="V246" s="20" t="str">
        <f t="shared" si="59"/>
        <v/>
      </c>
    </row>
    <row r="247" spans="1:22" ht="45" x14ac:dyDescent="0.25">
      <c r="A247" s="46">
        <v>1976</v>
      </c>
      <c r="B247" s="60">
        <f t="shared" si="45"/>
        <v>4101980</v>
      </c>
      <c r="C247" s="46" t="s">
        <v>33</v>
      </c>
      <c r="D247" s="46">
        <v>1309</v>
      </c>
      <c r="E247" s="46" t="s">
        <v>1963</v>
      </c>
      <c r="F247" s="46">
        <v>692</v>
      </c>
      <c r="G247" s="46">
        <v>343</v>
      </c>
      <c r="H247" s="61">
        <f t="shared" si="46"/>
        <v>0.49566473988439308</v>
      </c>
      <c r="I247" s="62">
        <f t="shared" si="47"/>
        <v>34</v>
      </c>
      <c r="J247" s="62">
        <f t="shared" si="48"/>
        <v>9</v>
      </c>
      <c r="K247" s="20"/>
      <c r="L247" s="20" t="str">
        <f t="shared" si="49"/>
        <v>Yes</v>
      </c>
      <c r="M247" s="66">
        <f t="shared" si="50"/>
        <v>10559.1606639725</v>
      </c>
      <c r="N247" s="66">
        <f t="shared" si="51"/>
        <v>11133.4733136332</v>
      </c>
      <c r="O247" s="66">
        <f t="shared" si="52"/>
        <v>12637.8594385911</v>
      </c>
      <c r="P247" s="67">
        <f t="shared" si="53"/>
        <v>574.31264966070012</v>
      </c>
      <c r="Q247" s="68">
        <f t="shared" si="54"/>
        <v>1.0543899906381986</v>
      </c>
      <c r="R247" s="20" t="str">
        <f t="shared" si="55"/>
        <v/>
      </c>
      <c r="S247" s="67">
        <f t="shared" si="56"/>
        <v>2078.6987746186005</v>
      </c>
      <c r="T247" s="68">
        <f t="shared" si="57"/>
        <v>1.1968621219782223</v>
      </c>
      <c r="U247" s="20" t="str">
        <f t="shared" si="58"/>
        <v/>
      </c>
      <c r="V247" s="20" t="str">
        <f t="shared" si="59"/>
        <v/>
      </c>
    </row>
    <row r="248" spans="1:22" ht="45" x14ac:dyDescent="0.25">
      <c r="A248" s="46">
        <v>1976</v>
      </c>
      <c r="B248" s="60">
        <f t="shared" si="45"/>
        <v>4101980</v>
      </c>
      <c r="C248" s="46" t="s">
        <v>33</v>
      </c>
      <c r="D248" s="46">
        <v>3221</v>
      </c>
      <c r="E248" s="46" t="s">
        <v>1961</v>
      </c>
      <c r="F248" s="46">
        <v>222</v>
      </c>
      <c r="G248" s="46">
        <v>106</v>
      </c>
      <c r="H248" s="61">
        <f t="shared" si="46"/>
        <v>0.47747747747747749</v>
      </c>
      <c r="I248" s="62">
        <f t="shared" si="47"/>
        <v>34</v>
      </c>
      <c r="J248" s="62">
        <f t="shared" si="48"/>
        <v>9</v>
      </c>
      <c r="K248" s="20"/>
      <c r="L248" s="20" t="str">
        <f t="shared" si="49"/>
        <v>Yes</v>
      </c>
      <c r="M248" s="66">
        <f t="shared" si="50"/>
        <v>11937.5395404381</v>
      </c>
      <c r="N248" s="66">
        <f t="shared" si="51"/>
        <v>12058.498072324999</v>
      </c>
      <c r="O248" s="66">
        <f t="shared" si="52"/>
        <v>14243.5481747126</v>
      </c>
      <c r="P248" s="67">
        <f t="shared" si="53"/>
        <v>120.95853188689944</v>
      </c>
      <c r="Q248" s="68">
        <f t="shared" si="54"/>
        <v>1.0101326183236634</v>
      </c>
      <c r="R248" s="20" t="str">
        <f t="shared" si="55"/>
        <v/>
      </c>
      <c r="S248" s="67">
        <f t="shared" si="56"/>
        <v>2306.0086342744999</v>
      </c>
      <c r="T248" s="68">
        <f t="shared" si="57"/>
        <v>1.1931728583149783</v>
      </c>
      <c r="U248" s="20" t="str">
        <f t="shared" si="58"/>
        <v/>
      </c>
      <c r="V248" s="20" t="str">
        <f t="shared" si="59"/>
        <v/>
      </c>
    </row>
    <row r="249" spans="1:22" ht="45" x14ac:dyDescent="0.25">
      <c r="A249" s="46">
        <v>1976</v>
      </c>
      <c r="B249" s="60">
        <f t="shared" si="45"/>
        <v>4101980</v>
      </c>
      <c r="C249" s="46" t="s">
        <v>33</v>
      </c>
      <c r="D249" s="46">
        <v>5293</v>
      </c>
      <c r="E249" s="46" t="s">
        <v>1966</v>
      </c>
      <c r="F249" s="46">
        <v>402</v>
      </c>
      <c r="G249" s="46">
        <v>191</v>
      </c>
      <c r="H249" s="61">
        <f t="shared" si="46"/>
        <v>0.47512437810945274</v>
      </c>
      <c r="I249" s="62">
        <f t="shared" si="47"/>
        <v>34</v>
      </c>
      <c r="J249" s="62">
        <f t="shared" si="48"/>
        <v>9</v>
      </c>
      <c r="K249" s="20"/>
      <c r="L249" s="20" t="str">
        <f t="shared" si="49"/>
        <v>Yes</v>
      </c>
      <c r="M249" s="66">
        <f t="shared" si="50"/>
        <v>11331.928521768101</v>
      </c>
      <c r="N249" s="66">
        <f t="shared" si="51"/>
        <v>11997.095345235601</v>
      </c>
      <c r="O249" s="66">
        <f t="shared" si="52"/>
        <v>14874.883274641101</v>
      </c>
      <c r="P249" s="67">
        <f t="shared" si="53"/>
        <v>665.16682346749985</v>
      </c>
      <c r="Q249" s="68">
        <f t="shared" si="54"/>
        <v>1.0586984662133851</v>
      </c>
      <c r="R249" s="20" t="str">
        <f t="shared" si="55"/>
        <v/>
      </c>
      <c r="S249" s="67">
        <f t="shared" si="56"/>
        <v>3542.954752873</v>
      </c>
      <c r="T249" s="68">
        <f t="shared" si="57"/>
        <v>1.3126524091699971</v>
      </c>
      <c r="U249" s="20" t="str">
        <f t="shared" si="58"/>
        <v/>
      </c>
      <c r="V249" s="20" t="str">
        <f t="shared" si="59"/>
        <v/>
      </c>
    </row>
    <row r="250" spans="1:22" ht="45" x14ac:dyDescent="0.25">
      <c r="A250" s="46">
        <v>1976</v>
      </c>
      <c r="B250" s="60">
        <f t="shared" si="45"/>
        <v>4101980</v>
      </c>
      <c r="C250" s="46" t="s">
        <v>33</v>
      </c>
      <c r="D250" s="46">
        <v>250</v>
      </c>
      <c r="E250" s="46" t="s">
        <v>1967</v>
      </c>
      <c r="F250" s="46">
        <v>372</v>
      </c>
      <c r="G250" s="46">
        <v>175</v>
      </c>
      <c r="H250" s="61">
        <f t="shared" si="46"/>
        <v>0.47043010752688175</v>
      </c>
      <c r="I250" s="62">
        <f t="shared" si="47"/>
        <v>34</v>
      </c>
      <c r="J250" s="62">
        <f t="shared" si="48"/>
        <v>9</v>
      </c>
      <c r="K250" s="20"/>
      <c r="L250" s="20" t="str">
        <f t="shared" si="49"/>
        <v>Yes</v>
      </c>
      <c r="M250" s="66">
        <f t="shared" si="50"/>
        <v>11112.9104451761</v>
      </c>
      <c r="N250" s="66">
        <f t="shared" si="51"/>
        <v>11904.9007986817</v>
      </c>
      <c r="O250" s="66">
        <f t="shared" si="52"/>
        <v>14859.349675137901</v>
      </c>
      <c r="P250" s="67">
        <f t="shared" si="53"/>
        <v>791.99035350560007</v>
      </c>
      <c r="Q250" s="68">
        <f t="shared" si="54"/>
        <v>1.0712675907371672</v>
      </c>
      <c r="R250" s="20" t="str">
        <f t="shared" si="55"/>
        <v/>
      </c>
      <c r="S250" s="67">
        <f t="shared" si="56"/>
        <v>3746.4392299618012</v>
      </c>
      <c r="T250" s="68">
        <f t="shared" si="57"/>
        <v>1.3371249366621196</v>
      </c>
      <c r="U250" s="20" t="str">
        <f t="shared" si="58"/>
        <v/>
      </c>
      <c r="V250" s="20" t="str">
        <f t="shared" si="59"/>
        <v/>
      </c>
    </row>
    <row r="251" spans="1:22" ht="45" x14ac:dyDescent="0.25">
      <c r="A251" s="46">
        <v>1976</v>
      </c>
      <c r="B251" s="60">
        <f t="shared" si="45"/>
        <v>4101980</v>
      </c>
      <c r="C251" s="46" t="s">
        <v>33</v>
      </c>
      <c r="D251" s="46">
        <v>1266</v>
      </c>
      <c r="E251" s="46" t="s">
        <v>1965</v>
      </c>
      <c r="F251" s="46">
        <v>371</v>
      </c>
      <c r="G251" s="46">
        <v>172</v>
      </c>
      <c r="H251" s="61">
        <f t="shared" si="46"/>
        <v>0.46361185983827491</v>
      </c>
      <c r="I251" s="62">
        <f t="shared" si="47"/>
        <v>34</v>
      </c>
      <c r="J251" s="62">
        <f t="shared" si="48"/>
        <v>9</v>
      </c>
      <c r="K251" s="20"/>
      <c r="L251" s="20" t="str">
        <f t="shared" si="49"/>
        <v>Yes</v>
      </c>
      <c r="M251" s="66">
        <f t="shared" si="50"/>
        <v>11702.111798387001</v>
      </c>
      <c r="N251" s="66">
        <f t="shared" si="51"/>
        <v>11924.8443906516</v>
      </c>
      <c r="O251" s="66">
        <f t="shared" si="52"/>
        <v>15099.032063368</v>
      </c>
      <c r="P251" s="67">
        <f t="shared" si="53"/>
        <v>222.73259226459959</v>
      </c>
      <c r="Q251" s="68">
        <f t="shared" si="54"/>
        <v>1.0190335382281428</v>
      </c>
      <c r="R251" s="20" t="str">
        <f t="shared" si="55"/>
        <v/>
      </c>
      <c r="S251" s="67">
        <f t="shared" si="56"/>
        <v>3396.9202649809995</v>
      </c>
      <c r="T251" s="68">
        <f t="shared" si="57"/>
        <v>1.2902826706414841</v>
      </c>
      <c r="U251" s="20" t="str">
        <f t="shared" si="58"/>
        <v/>
      </c>
      <c r="V251" s="20" t="str">
        <f t="shared" si="59"/>
        <v/>
      </c>
    </row>
    <row r="252" spans="1:22" ht="45" x14ac:dyDescent="0.25">
      <c r="A252" s="46">
        <v>1976</v>
      </c>
      <c r="B252" s="60">
        <f t="shared" si="45"/>
        <v>4101980</v>
      </c>
      <c r="C252" s="46" t="s">
        <v>33</v>
      </c>
      <c r="D252" s="46">
        <v>1317</v>
      </c>
      <c r="E252" s="46" t="s">
        <v>1972</v>
      </c>
      <c r="F252" s="46">
        <v>396</v>
      </c>
      <c r="G252" s="46">
        <v>170</v>
      </c>
      <c r="H252" s="61">
        <f t="shared" si="46"/>
        <v>0.42929292929292928</v>
      </c>
      <c r="I252" s="62">
        <f t="shared" si="47"/>
        <v>34</v>
      </c>
      <c r="J252" s="62">
        <f t="shared" si="48"/>
        <v>9</v>
      </c>
      <c r="K252" s="20"/>
      <c r="L252" s="20" t="str">
        <f t="shared" si="49"/>
        <v>Yes</v>
      </c>
      <c r="M252" s="66">
        <f t="shared" si="50"/>
        <v>11237.4693193158</v>
      </c>
      <c r="N252" s="66">
        <f t="shared" si="51"/>
        <v>11697.833111449299</v>
      </c>
      <c r="O252" s="66">
        <f t="shared" si="52"/>
        <v>15028.570574179101</v>
      </c>
      <c r="P252" s="67">
        <f t="shared" si="53"/>
        <v>460.36379213349937</v>
      </c>
      <c r="Q252" s="68">
        <f t="shared" si="54"/>
        <v>1.0409668564204391</v>
      </c>
      <c r="R252" s="20" t="str">
        <f t="shared" si="55"/>
        <v/>
      </c>
      <c r="S252" s="67">
        <f t="shared" si="56"/>
        <v>3791.1012548633007</v>
      </c>
      <c r="T252" s="68">
        <f t="shared" si="57"/>
        <v>1.3373625455285447</v>
      </c>
      <c r="U252" s="20" t="str">
        <f t="shared" si="58"/>
        <v/>
      </c>
      <c r="V252" s="20" t="str">
        <f t="shared" si="59"/>
        <v/>
      </c>
    </row>
    <row r="253" spans="1:22" ht="45" x14ac:dyDescent="0.25">
      <c r="A253" s="46">
        <v>1976</v>
      </c>
      <c r="B253" s="60">
        <f t="shared" si="45"/>
        <v>4101980</v>
      </c>
      <c r="C253" s="46" t="s">
        <v>33</v>
      </c>
      <c r="D253" s="46">
        <v>3217</v>
      </c>
      <c r="E253" s="46" t="s">
        <v>1971</v>
      </c>
      <c r="F253" s="46">
        <v>520</v>
      </c>
      <c r="G253" s="46">
        <v>216</v>
      </c>
      <c r="H253" s="61">
        <f t="shared" si="46"/>
        <v>0.41538461538461541</v>
      </c>
      <c r="I253" s="62">
        <f t="shared" si="47"/>
        <v>34</v>
      </c>
      <c r="J253" s="62">
        <f t="shared" si="48"/>
        <v>9</v>
      </c>
      <c r="K253" s="20"/>
      <c r="L253" s="20" t="str">
        <f t="shared" si="49"/>
        <v>Yes</v>
      </c>
      <c r="M253" s="66">
        <f t="shared" si="50"/>
        <v>10837.4339888553</v>
      </c>
      <c r="N253" s="66">
        <f t="shared" si="51"/>
        <v>11504.426720060899</v>
      </c>
      <c r="O253" s="66">
        <f t="shared" si="52"/>
        <v>14000.591280934501</v>
      </c>
      <c r="P253" s="67">
        <f t="shared" si="53"/>
        <v>666.99273120559883</v>
      </c>
      <c r="Q253" s="68">
        <f t="shared" si="54"/>
        <v>1.0615452635643734</v>
      </c>
      <c r="R253" s="20" t="str">
        <f t="shared" si="55"/>
        <v/>
      </c>
      <c r="S253" s="67">
        <f t="shared" si="56"/>
        <v>3163.1572920792005</v>
      </c>
      <c r="T253" s="68">
        <f t="shared" si="57"/>
        <v>1.2918732695702728</v>
      </c>
      <c r="U253" s="20" t="str">
        <f t="shared" si="58"/>
        <v/>
      </c>
      <c r="V253" s="20" t="str">
        <f t="shared" si="59"/>
        <v/>
      </c>
    </row>
    <row r="254" spans="1:22" ht="45" x14ac:dyDescent="0.25">
      <c r="A254" s="46">
        <v>1976</v>
      </c>
      <c r="B254" s="60">
        <f t="shared" si="45"/>
        <v>4101980</v>
      </c>
      <c r="C254" s="46" t="s">
        <v>33</v>
      </c>
      <c r="D254" s="46">
        <v>252</v>
      </c>
      <c r="E254" s="46" t="s">
        <v>1968</v>
      </c>
      <c r="F254" s="90">
        <v>1125</v>
      </c>
      <c r="G254" s="46">
        <v>443</v>
      </c>
      <c r="H254" s="61">
        <f t="shared" si="46"/>
        <v>0.39377777777777778</v>
      </c>
      <c r="I254" s="62">
        <f t="shared" si="47"/>
        <v>34</v>
      </c>
      <c r="J254" s="62">
        <f t="shared" si="48"/>
        <v>9</v>
      </c>
      <c r="K254" s="20"/>
      <c r="L254" s="20" t="str">
        <f t="shared" si="49"/>
        <v>Yes</v>
      </c>
      <c r="M254" s="66">
        <f t="shared" si="50"/>
        <v>11474.9111272478</v>
      </c>
      <c r="N254" s="66">
        <f t="shared" si="51"/>
        <v>11855.117840397799</v>
      </c>
      <c r="O254" s="66">
        <f t="shared" si="52"/>
        <v>13884.739558424501</v>
      </c>
      <c r="P254" s="67">
        <f t="shared" si="53"/>
        <v>380.2067131499989</v>
      </c>
      <c r="Q254" s="68">
        <f t="shared" si="54"/>
        <v>1.0331337392450193</v>
      </c>
      <c r="R254" s="20" t="str">
        <f t="shared" si="55"/>
        <v/>
      </c>
      <c r="S254" s="67">
        <f t="shared" si="56"/>
        <v>2409.8284311767002</v>
      </c>
      <c r="T254" s="68">
        <f t="shared" si="57"/>
        <v>1.2100084614559177</v>
      </c>
      <c r="U254" s="20" t="str">
        <f t="shared" si="58"/>
        <v/>
      </c>
      <c r="V254" s="20" t="str">
        <f t="shared" si="59"/>
        <v/>
      </c>
    </row>
    <row r="255" spans="1:22" ht="45" x14ac:dyDescent="0.25">
      <c r="A255" s="46">
        <v>1976</v>
      </c>
      <c r="B255" s="60">
        <f t="shared" si="45"/>
        <v>4101980</v>
      </c>
      <c r="C255" s="46" t="s">
        <v>33</v>
      </c>
      <c r="D255" s="46">
        <v>5452</v>
      </c>
      <c r="E255" s="46" t="s">
        <v>374</v>
      </c>
      <c r="F255" s="46">
        <v>243</v>
      </c>
      <c r="G255" s="46">
        <v>91</v>
      </c>
      <c r="H255" s="61">
        <f t="shared" si="46"/>
        <v>0.37448559670781895</v>
      </c>
      <c r="I255" s="62">
        <f t="shared" si="47"/>
        <v>34</v>
      </c>
      <c r="J255" s="62">
        <f t="shared" si="48"/>
        <v>9</v>
      </c>
      <c r="K255" s="20"/>
      <c r="L255" s="20" t="str">
        <f t="shared" si="49"/>
        <v>Yes</v>
      </c>
      <c r="M255" s="66">
        <f t="shared" si="50"/>
        <v>0</v>
      </c>
      <c r="N255" s="66">
        <f t="shared" si="51"/>
        <v>12509.9155309906</v>
      </c>
      <c r="O255" s="66">
        <f t="shared" si="52"/>
        <v>15200.6038486748</v>
      </c>
      <c r="P255" s="67">
        <f t="shared" si="53"/>
        <v>12509.9155309906</v>
      </c>
      <c r="Q255" s="68" t="str">
        <f t="shared" si="54"/>
        <v/>
      </c>
      <c r="R255" s="20" t="str">
        <f t="shared" si="55"/>
        <v/>
      </c>
      <c r="S255" s="67">
        <f t="shared" si="56"/>
        <v>15200.6038486748</v>
      </c>
      <c r="T255" s="68" t="str">
        <f t="shared" si="57"/>
        <v/>
      </c>
      <c r="U255" s="20" t="str">
        <f t="shared" si="58"/>
        <v/>
      </c>
      <c r="V255" s="20" t="str">
        <f t="shared" si="59"/>
        <v/>
      </c>
    </row>
    <row r="256" spans="1:22" ht="45" x14ac:dyDescent="0.25">
      <c r="A256" s="46">
        <v>1976</v>
      </c>
      <c r="B256" s="60">
        <f t="shared" si="45"/>
        <v>4101980</v>
      </c>
      <c r="C256" s="46" t="s">
        <v>33</v>
      </c>
      <c r="D256" s="46">
        <v>4646</v>
      </c>
      <c r="E256" s="46" t="s">
        <v>1973</v>
      </c>
      <c r="F256" s="46">
        <v>386</v>
      </c>
      <c r="G256" s="46">
        <v>144</v>
      </c>
      <c r="H256" s="61">
        <f t="shared" si="46"/>
        <v>0.37305699481865284</v>
      </c>
      <c r="I256" s="62">
        <f t="shared" si="47"/>
        <v>34</v>
      </c>
      <c r="J256" s="62">
        <f t="shared" si="48"/>
        <v>9</v>
      </c>
      <c r="K256" s="20"/>
      <c r="L256" s="20" t="str">
        <f t="shared" si="49"/>
        <v>Yes</v>
      </c>
      <c r="M256" s="66">
        <f t="shared" si="50"/>
        <v>11449.405246869101</v>
      </c>
      <c r="N256" s="66">
        <f t="shared" si="51"/>
        <v>11755.5659138553</v>
      </c>
      <c r="O256" s="66">
        <f t="shared" si="52"/>
        <v>15193.6317714629</v>
      </c>
      <c r="P256" s="67">
        <f t="shared" si="53"/>
        <v>306.16066698619943</v>
      </c>
      <c r="Q256" s="68">
        <f t="shared" si="54"/>
        <v>1.0267403118664107</v>
      </c>
      <c r="R256" s="20" t="str">
        <f t="shared" si="55"/>
        <v/>
      </c>
      <c r="S256" s="67">
        <f t="shared" si="56"/>
        <v>3744.2265245937997</v>
      </c>
      <c r="T256" s="68">
        <f t="shared" si="57"/>
        <v>1.3270236701262432</v>
      </c>
      <c r="U256" s="20" t="str">
        <f t="shared" si="58"/>
        <v/>
      </c>
      <c r="V256" s="20" t="str">
        <f t="shared" si="59"/>
        <v/>
      </c>
    </row>
    <row r="257" spans="1:23" ht="45" x14ac:dyDescent="0.25">
      <c r="A257" s="46">
        <v>1976</v>
      </c>
      <c r="B257" s="60">
        <f t="shared" si="45"/>
        <v>4101980</v>
      </c>
      <c r="C257" s="46" t="s">
        <v>33</v>
      </c>
      <c r="D257" s="46">
        <v>251</v>
      </c>
      <c r="E257" s="46" t="s">
        <v>1969</v>
      </c>
      <c r="F257" s="90">
        <v>1563</v>
      </c>
      <c r="G257" s="46">
        <v>523</v>
      </c>
      <c r="H257" s="61">
        <f t="shared" si="46"/>
        <v>0.33461292386436342</v>
      </c>
      <c r="I257" s="62">
        <f t="shared" si="47"/>
        <v>34</v>
      </c>
      <c r="J257" s="62">
        <f t="shared" si="48"/>
        <v>9</v>
      </c>
      <c r="K257" s="20"/>
      <c r="L257" s="20" t="str">
        <f t="shared" si="49"/>
        <v>Yes</v>
      </c>
      <c r="M257" s="66">
        <f t="shared" si="50"/>
        <v>11897.770038666</v>
      </c>
      <c r="N257" s="66">
        <f t="shared" si="51"/>
        <v>12322.8158922484</v>
      </c>
      <c r="O257" s="66">
        <f t="shared" si="52"/>
        <v>13323.641256540501</v>
      </c>
      <c r="P257" s="67">
        <f t="shared" si="53"/>
        <v>425.04585358240001</v>
      </c>
      <c r="Q257" s="68">
        <f t="shared" si="54"/>
        <v>1.0357248334940972</v>
      </c>
      <c r="R257" s="20" t="str">
        <f t="shared" si="55"/>
        <v/>
      </c>
      <c r="S257" s="67">
        <f t="shared" si="56"/>
        <v>1425.8712178745009</v>
      </c>
      <c r="T257" s="68">
        <f t="shared" si="57"/>
        <v>1.1198435684368271</v>
      </c>
      <c r="U257" s="20" t="str">
        <f t="shared" si="58"/>
        <v/>
      </c>
      <c r="V257" s="20" t="str">
        <f t="shared" si="59"/>
        <v/>
      </c>
    </row>
    <row r="258" spans="1:23" ht="45" x14ac:dyDescent="0.25">
      <c r="A258" s="46">
        <v>1976</v>
      </c>
      <c r="B258" s="60">
        <f t="shared" si="45"/>
        <v>4101980</v>
      </c>
      <c r="C258" s="46" t="s">
        <v>33</v>
      </c>
      <c r="D258" s="46">
        <v>5428</v>
      </c>
      <c r="E258" s="46" t="s">
        <v>4625</v>
      </c>
      <c r="F258" s="46">
        <v>123</v>
      </c>
      <c r="G258" s="46">
        <v>40</v>
      </c>
      <c r="H258" s="61">
        <f t="shared" si="46"/>
        <v>0.32520325203252032</v>
      </c>
      <c r="I258" s="62">
        <f t="shared" si="47"/>
        <v>34</v>
      </c>
      <c r="J258" s="62">
        <f t="shared" si="48"/>
        <v>9</v>
      </c>
      <c r="K258" s="20"/>
      <c r="L258" s="20" t="str">
        <f t="shared" si="49"/>
        <v>Yes</v>
      </c>
      <c r="M258" s="66">
        <f t="shared" si="50"/>
        <v>25056.863343970301</v>
      </c>
      <c r="N258" s="66">
        <f t="shared" si="51"/>
        <v>29932.2614561683</v>
      </c>
      <c r="O258" s="66">
        <f t="shared" si="52"/>
        <v>23541.531653987899</v>
      </c>
      <c r="P258" s="67">
        <f t="shared" si="53"/>
        <v>4875.3981121979996</v>
      </c>
      <c r="Q258" s="68">
        <f t="shared" si="54"/>
        <v>1.1945733608101916</v>
      </c>
      <c r="R258" s="20" t="str">
        <f t="shared" si="55"/>
        <v/>
      </c>
      <c r="S258" s="67">
        <f t="shared" si="56"/>
        <v>-1515.3316899824022</v>
      </c>
      <c r="T258" s="68">
        <f t="shared" si="57"/>
        <v>0.93952428645275532</v>
      </c>
      <c r="U258" s="20" t="str">
        <f t="shared" si="58"/>
        <v/>
      </c>
      <c r="V258" s="20" t="str">
        <f t="shared" si="59"/>
        <v/>
      </c>
    </row>
    <row r="259" spans="1:23" ht="45" x14ac:dyDescent="0.25">
      <c r="A259" s="46">
        <v>1976</v>
      </c>
      <c r="B259" s="60">
        <f t="shared" si="45"/>
        <v>4101980</v>
      </c>
      <c r="C259" s="46" t="s">
        <v>33</v>
      </c>
      <c r="D259" s="46">
        <v>3947</v>
      </c>
      <c r="E259" s="46" t="s">
        <v>1974</v>
      </c>
      <c r="F259" s="46">
        <v>435</v>
      </c>
      <c r="G259" s="46">
        <v>132</v>
      </c>
      <c r="H259" s="61">
        <f t="shared" si="46"/>
        <v>0.30344827586206896</v>
      </c>
      <c r="I259" s="62">
        <f t="shared" si="47"/>
        <v>34</v>
      </c>
      <c r="J259" s="62">
        <f t="shared" si="48"/>
        <v>9</v>
      </c>
      <c r="K259" s="20"/>
      <c r="L259" s="20" t="str">
        <f t="shared" si="49"/>
        <v>Yes</v>
      </c>
      <c r="M259" s="66">
        <f t="shared" si="50"/>
        <v>11369.452742904499</v>
      </c>
      <c r="N259" s="66">
        <f t="shared" si="51"/>
        <v>12142.260213687799</v>
      </c>
      <c r="O259" s="66">
        <f t="shared" si="52"/>
        <v>14549.121799872901</v>
      </c>
      <c r="P259" s="67">
        <f t="shared" si="53"/>
        <v>772.80747078330023</v>
      </c>
      <c r="Q259" s="68">
        <f t="shared" si="54"/>
        <v>1.0679722664105884</v>
      </c>
      <c r="R259" s="20" t="str">
        <f t="shared" si="55"/>
        <v/>
      </c>
      <c r="S259" s="67">
        <f t="shared" si="56"/>
        <v>3179.6690569684015</v>
      </c>
      <c r="T259" s="68">
        <f t="shared" si="57"/>
        <v>1.2796677314968201</v>
      </c>
      <c r="U259" s="20" t="str">
        <f t="shared" si="58"/>
        <v/>
      </c>
      <c r="V259" s="20" t="str">
        <f t="shared" si="59"/>
        <v/>
      </c>
    </row>
    <row r="260" spans="1:23" ht="45" x14ac:dyDescent="0.25">
      <c r="A260" s="46">
        <v>1976</v>
      </c>
      <c r="B260" s="60">
        <f t="shared" si="45"/>
        <v>4101980</v>
      </c>
      <c r="C260" s="46" t="s">
        <v>33</v>
      </c>
      <c r="D260" s="46">
        <v>5309</v>
      </c>
      <c r="E260" s="46" t="s">
        <v>1970</v>
      </c>
      <c r="F260" s="46">
        <v>215</v>
      </c>
      <c r="G260" s="46">
        <v>64</v>
      </c>
      <c r="H260" s="61">
        <f t="shared" si="46"/>
        <v>0.29767441860465116</v>
      </c>
      <c r="I260" s="62">
        <f t="shared" si="47"/>
        <v>34</v>
      </c>
      <c r="J260" s="62">
        <f t="shared" si="48"/>
        <v>9</v>
      </c>
      <c r="K260" s="20"/>
      <c r="L260" s="20" t="str">
        <f t="shared" si="49"/>
        <v>Yes</v>
      </c>
      <c r="M260" s="66">
        <f t="shared" si="50"/>
        <v>4723.9989998420197</v>
      </c>
      <c r="N260" s="66">
        <f t="shared" si="51"/>
        <v>5061.9173432160596</v>
      </c>
      <c r="O260" s="66">
        <f t="shared" si="52"/>
        <v>5780.0176663513703</v>
      </c>
      <c r="P260" s="67">
        <f t="shared" si="53"/>
        <v>337.91834337403998</v>
      </c>
      <c r="Q260" s="68">
        <f t="shared" si="54"/>
        <v>1.071532263953769</v>
      </c>
      <c r="R260" s="20" t="str">
        <f t="shared" si="55"/>
        <v/>
      </c>
      <c r="S260" s="67">
        <f t="shared" si="56"/>
        <v>1056.0186665093506</v>
      </c>
      <c r="T260" s="68">
        <f t="shared" si="57"/>
        <v>1.2235433721608886</v>
      </c>
      <c r="U260" s="20" t="str">
        <f t="shared" si="58"/>
        <v/>
      </c>
      <c r="V260" s="20" t="str">
        <f t="shared" si="59"/>
        <v/>
      </c>
    </row>
    <row r="261" spans="1:23" ht="45" x14ac:dyDescent="0.25">
      <c r="A261" s="46">
        <v>1976</v>
      </c>
      <c r="B261" s="60">
        <f t="shared" si="45"/>
        <v>4101980</v>
      </c>
      <c r="C261" s="46" t="s">
        <v>33</v>
      </c>
      <c r="D261" s="46">
        <v>242</v>
      </c>
      <c r="E261" s="46" t="s">
        <v>1975</v>
      </c>
      <c r="F261" s="46">
        <v>644</v>
      </c>
      <c r="G261" s="46">
        <v>182</v>
      </c>
      <c r="H261" s="61">
        <f t="shared" si="46"/>
        <v>0.28260869565217389</v>
      </c>
      <c r="I261" s="62">
        <f t="shared" si="47"/>
        <v>34</v>
      </c>
      <c r="J261" s="62">
        <f t="shared" si="48"/>
        <v>9</v>
      </c>
      <c r="K261" s="20"/>
      <c r="L261" s="20" t="str">
        <f t="shared" si="49"/>
        <v>Yes</v>
      </c>
      <c r="M261" s="66">
        <f t="shared" si="50"/>
        <v>10575.755335318599</v>
      </c>
      <c r="N261" s="66">
        <f t="shared" si="51"/>
        <v>11000.23850062</v>
      </c>
      <c r="O261" s="66">
        <f t="shared" si="52"/>
        <v>13265.771691923101</v>
      </c>
      <c r="P261" s="67">
        <f t="shared" si="53"/>
        <v>424.48316530140073</v>
      </c>
      <c r="Q261" s="68">
        <f t="shared" si="54"/>
        <v>1.0401373851647082</v>
      </c>
      <c r="R261" s="20" t="str">
        <f t="shared" si="55"/>
        <v/>
      </c>
      <c r="S261" s="67">
        <f t="shared" si="56"/>
        <v>2690.0163566045012</v>
      </c>
      <c r="T261" s="68">
        <f t="shared" si="57"/>
        <v>1.2543569013572933</v>
      </c>
      <c r="U261" s="20" t="str">
        <f t="shared" si="58"/>
        <v/>
      </c>
      <c r="V261" s="20" t="str">
        <f t="shared" si="59"/>
        <v/>
      </c>
    </row>
    <row r="262" spans="1:23" ht="45" x14ac:dyDescent="0.25">
      <c r="A262" s="46">
        <v>1976</v>
      </c>
      <c r="B262" s="60">
        <f t="shared" si="45"/>
        <v>4101980</v>
      </c>
      <c r="C262" s="46" t="s">
        <v>33</v>
      </c>
      <c r="D262" s="46">
        <v>1324</v>
      </c>
      <c r="E262" s="46" t="s">
        <v>1976</v>
      </c>
      <c r="F262" s="46">
        <v>115</v>
      </c>
      <c r="G262" s="46">
        <v>26</v>
      </c>
      <c r="H262" s="61">
        <f t="shared" si="46"/>
        <v>0.22608695652173913</v>
      </c>
      <c r="I262" s="62">
        <f t="shared" si="47"/>
        <v>34</v>
      </c>
      <c r="J262" s="62">
        <f t="shared" si="48"/>
        <v>9</v>
      </c>
      <c r="K262" s="20"/>
      <c r="L262" s="20" t="str">
        <f t="shared" si="49"/>
        <v>Yes</v>
      </c>
      <c r="M262" s="66">
        <f t="shared" si="50"/>
        <v>12054.040127755399</v>
      </c>
      <c r="N262" s="66">
        <f t="shared" si="51"/>
        <v>15703.8904691843</v>
      </c>
      <c r="O262" s="66">
        <f t="shared" si="52"/>
        <v>23191.7558765184</v>
      </c>
      <c r="P262" s="67">
        <f t="shared" si="53"/>
        <v>3649.8503414289007</v>
      </c>
      <c r="Q262" s="68">
        <f t="shared" si="54"/>
        <v>1.3027906247818792</v>
      </c>
      <c r="R262" s="20" t="str">
        <f t="shared" si="55"/>
        <v/>
      </c>
      <c r="S262" s="67">
        <f t="shared" si="56"/>
        <v>11137.715748763001</v>
      </c>
      <c r="T262" s="68">
        <f t="shared" si="57"/>
        <v>1.9239819704198191</v>
      </c>
      <c r="U262" s="20" t="str">
        <f t="shared" si="58"/>
        <v/>
      </c>
      <c r="V262" s="20" t="str">
        <f t="shared" si="59"/>
        <v/>
      </c>
    </row>
    <row r="263" spans="1:23" ht="45" x14ac:dyDescent="0.25">
      <c r="A263" s="46">
        <v>1976</v>
      </c>
      <c r="B263" s="60">
        <f t="shared" si="45"/>
        <v>4101980</v>
      </c>
      <c r="C263" s="46" t="s">
        <v>33</v>
      </c>
      <c r="D263" s="46">
        <v>3448</v>
      </c>
      <c r="E263" s="46" t="s">
        <v>382</v>
      </c>
      <c r="F263" s="46">
        <v>141</v>
      </c>
      <c r="G263" s="46">
        <v>29</v>
      </c>
      <c r="H263" s="61">
        <f t="shared" si="46"/>
        <v>0.20567375886524822</v>
      </c>
      <c r="I263" s="62">
        <f t="shared" si="47"/>
        <v>34</v>
      </c>
      <c r="J263" s="62">
        <f t="shared" si="48"/>
        <v>9</v>
      </c>
      <c r="K263" s="20"/>
      <c r="L263" s="20" t="str">
        <f t="shared" si="49"/>
        <v>Yes</v>
      </c>
      <c r="M263" s="66">
        <f t="shared" si="50"/>
        <v>13753.967222293801</v>
      </c>
      <c r="N263" s="66">
        <f t="shared" si="51"/>
        <v>14388.5102345413</v>
      </c>
      <c r="O263" s="66">
        <f t="shared" si="52"/>
        <v>15919.400199747801</v>
      </c>
      <c r="P263" s="67">
        <f t="shared" si="53"/>
        <v>634.54301224749906</v>
      </c>
      <c r="Q263" s="68">
        <f t="shared" si="54"/>
        <v>1.0461352715178038</v>
      </c>
      <c r="R263" s="20" t="str">
        <f t="shared" si="55"/>
        <v/>
      </c>
      <c r="S263" s="67">
        <f t="shared" si="56"/>
        <v>2165.4329774540001</v>
      </c>
      <c r="T263" s="68">
        <f t="shared" si="57"/>
        <v>1.1574406091316003</v>
      </c>
      <c r="U263" s="20" t="str">
        <f t="shared" si="58"/>
        <v/>
      </c>
      <c r="V263" s="20" t="str">
        <f t="shared" si="59"/>
        <v/>
      </c>
    </row>
    <row r="264" spans="1:23" ht="45" x14ac:dyDescent="0.25">
      <c r="A264" s="46">
        <v>1976</v>
      </c>
      <c r="B264" s="60">
        <f t="shared" ref="B264:B327" si="60">IF(ISNA(VLOOKUP($A264,POVRT,7,FALSE)),0,VLOOKUP($A264,POVRT,7,FALSE))</f>
        <v>4101980</v>
      </c>
      <c r="C264" s="46" t="s">
        <v>33</v>
      </c>
      <c r="D264" s="46">
        <v>3216</v>
      </c>
      <c r="E264" s="46" t="s">
        <v>1977</v>
      </c>
      <c r="F264" s="90">
        <v>1516</v>
      </c>
      <c r="G264" s="46">
        <v>189</v>
      </c>
      <c r="H264" s="61">
        <f t="shared" ref="H264:H327" si="61">G264/F264</f>
        <v>0.12467018469656992</v>
      </c>
      <c r="I264" s="62">
        <f t="shared" ref="I264:I327" si="62">IF(ISNA(VLOOKUP($A264,Quar,3,FALSE)),0,VLOOKUP($A264,Quar,3,FALSE))</f>
        <v>34</v>
      </c>
      <c r="J264" s="62">
        <f t="shared" ref="J264:J327" si="63">IF(ISNA(VLOOKUP($A264,Quar,6,FALSE)),0,VLOOKUP($A264,Quar,6,FALSE))</f>
        <v>9</v>
      </c>
      <c r="K264" s="20"/>
      <c r="L264" s="20" t="str">
        <f t="shared" ref="L264:L327" si="64">IF(ISNA(VLOOKUP($A264,LEA1K,9,FALSE)),"",VLOOKUP($A264,LEA1K,9,FALSE))</f>
        <v>Yes</v>
      </c>
      <c r="M264" s="66">
        <f t="shared" ref="M264:M327" si="65">IF(ISNA(VLOOKUP($D264,PERPUP18_19,34,FALSE)),0,VLOOKUP($D264,PERPUP18_19,34,FALSE))</f>
        <v>11056.287895915801</v>
      </c>
      <c r="N264" s="66">
        <f t="shared" ref="N264:N327" si="66">IF(ISNA(VLOOKUP($D264,PERPUP19_20,34,FALSE)),0,VLOOKUP($D264,PERPUP19_20,34,FALSE))</f>
        <v>11290.808500454899</v>
      </c>
      <c r="O264" s="66">
        <f t="shared" ref="O264:O327" si="67">IF(ISNA(VLOOKUP($D264,PERPUP20_21,34,FALSE)),0,VLOOKUP($D264,PERPUP20_21,34,FALSE))</f>
        <v>12786.5454957658</v>
      </c>
      <c r="P264" s="67">
        <f t="shared" si="53"/>
        <v>234.52060453909871</v>
      </c>
      <c r="Q264" s="68">
        <f t="shared" si="54"/>
        <v>1.0212115139137912</v>
      </c>
      <c r="R264" s="20" t="str">
        <f t="shared" si="55"/>
        <v/>
      </c>
      <c r="S264" s="67">
        <f t="shared" si="56"/>
        <v>1730.2575998499997</v>
      </c>
      <c r="T264" s="68">
        <f t="shared" si="57"/>
        <v>1.1564953460093199</v>
      </c>
      <c r="U264" s="20" t="str">
        <f t="shared" si="58"/>
        <v/>
      </c>
      <c r="V264" s="20" t="str">
        <f t="shared" si="59"/>
        <v/>
      </c>
    </row>
    <row r="265" spans="1:23" ht="45" x14ac:dyDescent="0.25">
      <c r="A265" s="46">
        <v>1976</v>
      </c>
      <c r="B265" s="60">
        <f t="shared" si="60"/>
        <v>4101980</v>
      </c>
      <c r="C265" s="46" t="s">
        <v>33</v>
      </c>
      <c r="D265" s="46">
        <v>5292</v>
      </c>
      <c r="E265" s="46" t="s">
        <v>1979</v>
      </c>
      <c r="F265" s="46">
        <v>529</v>
      </c>
      <c r="G265" s="46">
        <v>64</v>
      </c>
      <c r="H265" s="61">
        <f t="shared" si="61"/>
        <v>0.12098298676748583</v>
      </c>
      <c r="I265" s="62">
        <f t="shared" si="62"/>
        <v>34</v>
      </c>
      <c r="J265" s="62">
        <f t="shared" si="63"/>
        <v>9</v>
      </c>
      <c r="K265" s="20"/>
      <c r="L265" s="20" t="str">
        <f t="shared" si="64"/>
        <v>Yes</v>
      </c>
      <c r="M265" s="66">
        <f t="shared" si="65"/>
        <v>10300.3171294616</v>
      </c>
      <c r="N265" s="66">
        <f t="shared" si="66"/>
        <v>10933.434012224199</v>
      </c>
      <c r="O265" s="66">
        <f t="shared" si="67"/>
        <v>13293.583189855701</v>
      </c>
      <c r="P265" s="67">
        <f t="shared" ref="P265:P328" si="68">N265-M265</f>
        <v>633.11688276259883</v>
      </c>
      <c r="Q265" s="68">
        <f t="shared" ref="Q265:Q328" si="69">IF(M265&gt;0,(N265/M265),"")</f>
        <v>1.0614657660346902</v>
      </c>
      <c r="R265" s="20" t="str">
        <f t="shared" ref="R265:R328" si="70">IF((AND(L265="Yes",K265="Yes",Q265&lt;100%)),"Fail","")</f>
        <v/>
      </c>
      <c r="S265" s="67">
        <f t="shared" ref="S265:S328" si="71">O265-M265</f>
        <v>2993.2660603941004</v>
      </c>
      <c r="T265" s="68">
        <f t="shared" ref="T265:T328" si="72">IF($M265&gt;0,(O265/$M265),"")</f>
        <v>1.2905994080349794</v>
      </c>
      <c r="U265" s="20" t="str">
        <f t="shared" ref="U265:U328" si="73">IF((AND($L265="Yes",$K265="Yes",T265&lt;100%)),"Fail","")</f>
        <v/>
      </c>
      <c r="V265" s="20" t="str">
        <f t="shared" ref="V265:V328" si="74">IF((AND($R265="Fail",$U265="Fail")),"Review","")</f>
        <v/>
      </c>
    </row>
    <row r="266" spans="1:23" ht="45" x14ac:dyDescent="0.25">
      <c r="A266" s="46">
        <v>1976</v>
      </c>
      <c r="B266" s="60">
        <f t="shared" si="60"/>
        <v>4101980</v>
      </c>
      <c r="C266" s="46" t="s">
        <v>33</v>
      </c>
      <c r="D266" s="46">
        <v>3218</v>
      </c>
      <c r="E266" s="46" t="s">
        <v>1978</v>
      </c>
      <c r="F266" s="46">
        <v>450</v>
      </c>
      <c r="G266" s="46">
        <v>54</v>
      </c>
      <c r="H266" s="61">
        <f t="shared" si="61"/>
        <v>0.12</v>
      </c>
      <c r="I266" s="62">
        <f t="shared" si="62"/>
        <v>34</v>
      </c>
      <c r="J266" s="62">
        <f t="shared" si="63"/>
        <v>9</v>
      </c>
      <c r="K266" s="20"/>
      <c r="L266" s="20" t="str">
        <f t="shared" si="64"/>
        <v>Yes</v>
      </c>
      <c r="M266" s="66">
        <f t="shared" si="65"/>
        <v>10762.5691389846</v>
      </c>
      <c r="N266" s="66">
        <f t="shared" si="66"/>
        <v>11422.752639952199</v>
      </c>
      <c r="O266" s="66">
        <f t="shared" si="67"/>
        <v>13483.989125153001</v>
      </c>
      <c r="P266" s="67">
        <f t="shared" si="68"/>
        <v>660.18350096759968</v>
      </c>
      <c r="Q266" s="68">
        <f t="shared" si="69"/>
        <v>1.0613406977871349</v>
      </c>
      <c r="R266" s="20" t="str">
        <f t="shared" si="70"/>
        <v/>
      </c>
      <c r="S266" s="67">
        <f t="shared" si="71"/>
        <v>2721.419986168401</v>
      </c>
      <c r="T266" s="68">
        <f t="shared" si="72"/>
        <v>1.2528596983698592</v>
      </c>
      <c r="U266" s="20" t="str">
        <f t="shared" si="73"/>
        <v/>
      </c>
      <c r="V266" s="20" t="str">
        <f t="shared" si="74"/>
        <v/>
      </c>
    </row>
    <row r="267" spans="1:23" ht="45" x14ac:dyDescent="0.25">
      <c r="A267" s="46">
        <v>1976</v>
      </c>
      <c r="B267" s="60">
        <f t="shared" si="60"/>
        <v>4101980</v>
      </c>
      <c r="C267" s="46" t="s">
        <v>33</v>
      </c>
      <c r="D267" s="46">
        <v>4680</v>
      </c>
      <c r="E267" s="46" t="s">
        <v>1980</v>
      </c>
      <c r="F267" s="46">
        <v>482</v>
      </c>
      <c r="G267" s="46">
        <v>44</v>
      </c>
      <c r="H267" s="61">
        <f t="shared" si="61"/>
        <v>9.1286307053941904E-2</v>
      </c>
      <c r="I267" s="62">
        <f t="shared" si="62"/>
        <v>34</v>
      </c>
      <c r="J267" s="62">
        <f t="shared" si="63"/>
        <v>9</v>
      </c>
      <c r="K267" s="20"/>
      <c r="L267" s="20" t="str">
        <f t="shared" si="64"/>
        <v>Yes</v>
      </c>
      <c r="M267" s="66">
        <f t="shared" si="65"/>
        <v>10590.206103013499</v>
      </c>
      <c r="N267" s="66">
        <f t="shared" si="66"/>
        <v>11474.3874807917</v>
      </c>
      <c r="O267" s="66">
        <f t="shared" si="67"/>
        <v>13661.8063461405</v>
      </c>
      <c r="P267" s="67">
        <f t="shared" si="68"/>
        <v>884.18137777820084</v>
      </c>
      <c r="Q267" s="68">
        <f t="shared" si="69"/>
        <v>1.0834904787666599</v>
      </c>
      <c r="R267" s="20" t="str">
        <f t="shared" si="70"/>
        <v/>
      </c>
      <c r="S267" s="67">
        <f t="shared" si="71"/>
        <v>3071.6002431270008</v>
      </c>
      <c r="T267" s="68">
        <f t="shared" si="72"/>
        <v>1.2900415925099853</v>
      </c>
      <c r="U267" s="20" t="str">
        <f t="shared" si="73"/>
        <v/>
      </c>
      <c r="V267" s="20" t="str">
        <f t="shared" si="74"/>
        <v/>
      </c>
    </row>
    <row r="268" spans="1:23" ht="45" x14ac:dyDescent="0.25">
      <c r="A268" s="46">
        <v>1976</v>
      </c>
      <c r="B268" s="60">
        <f t="shared" si="60"/>
        <v>4101980</v>
      </c>
      <c r="C268" s="46" t="s">
        <v>33</v>
      </c>
      <c r="D268" s="46">
        <v>3219</v>
      </c>
      <c r="E268" s="46" t="s">
        <v>1981</v>
      </c>
      <c r="F268" s="46">
        <v>336</v>
      </c>
      <c r="G268" s="46">
        <v>27</v>
      </c>
      <c r="H268" s="61">
        <f t="shared" si="61"/>
        <v>8.0357142857142863E-2</v>
      </c>
      <c r="I268" s="62">
        <f t="shared" si="62"/>
        <v>34</v>
      </c>
      <c r="J268" s="62">
        <f t="shared" si="63"/>
        <v>9</v>
      </c>
      <c r="K268" s="20"/>
      <c r="L268" s="20" t="str">
        <f t="shared" si="64"/>
        <v>Yes</v>
      </c>
      <c r="M268" s="66">
        <f t="shared" si="65"/>
        <v>11154.368211038</v>
      </c>
      <c r="N268" s="66">
        <f t="shared" si="66"/>
        <v>11954.9430233435</v>
      </c>
      <c r="O268" s="66">
        <f t="shared" si="67"/>
        <v>14158.4730514619</v>
      </c>
      <c r="P268" s="67">
        <f t="shared" si="68"/>
        <v>800.57481230550002</v>
      </c>
      <c r="Q268" s="68">
        <f t="shared" si="69"/>
        <v>1.0717723135151014</v>
      </c>
      <c r="R268" s="20" t="str">
        <f t="shared" si="70"/>
        <v/>
      </c>
      <c r="S268" s="67">
        <f t="shared" si="71"/>
        <v>3004.1048404239009</v>
      </c>
      <c r="T268" s="68">
        <f t="shared" si="72"/>
        <v>1.2693209318167511</v>
      </c>
      <c r="U268" s="20" t="str">
        <f t="shared" si="73"/>
        <v/>
      </c>
      <c r="V268" s="20" t="str">
        <f t="shared" si="74"/>
        <v/>
      </c>
    </row>
    <row r="269" spans="1:23" ht="45" x14ac:dyDescent="0.25">
      <c r="A269" s="46">
        <v>1976</v>
      </c>
      <c r="B269" s="60">
        <f t="shared" si="60"/>
        <v>4101980</v>
      </c>
      <c r="C269" s="46" t="s">
        <v>33</v>
      </c>
      <c r="D269" s="46">
        <v>5650</v>
      </c>
      <c r="E269" s="46" t="s">
        <v>4624</v>
      </c>
      <c r="F269" s="46">
        <v>1</v>
      </c>
      <c r="G269" s="46">
        <v>0</v>
      </c>
      <c r="H269" s="61">
        <f t="shared" si="61"/>
        <v>0</v>
      </c>
      <c r="I269" s="62">
        <f t="shared" si="62"/>
        <v>34</v>
      </c>
      <c r="J269" s="62">
        <f t="shared" si="63"/>
        <v>9</v>
      </c>
      <c r="K269" s="20"/>
      <c r="L269" s="20" t="str">
        <f t="shared" si="64"/>
        <v>Yes</v>
      </c>
      <c r="M269" s="66">
        <f t="shared" si="65"/>
        <v>0</v>
      </c>
      <c r="N269" s="66">
        <f t="shared" si="66"/>
        <v>0</v>
      </c>
      <c r="O269" s="66">
        <f t="shared" si="67"/>
        <v>0</v>
      </c>
      <c r="P269" s="67">
        <f t="shared" si="68"/>
        <v>0</v>
      </c>
      <c r="Q269" s="68" t="str">
        <f t="shared" si="69"/>
        <v/>
      </c>
      <c r="R269" s="20" t="str">
        <f t="shared" si="70"/>
        <v/>
      </c>
      <c r="S269" s="67">
        <f t="shared" si="71"/>
        <v>0</v>
      </c>
      <c r="T269" s="68" t="str">
        <f t="shared" si="72"/>
        <v/>
      </c>
      <c r="U269" s="20" t="str">
        <f t="shared" si="73"/>
        <v/>
      </c>
      <c r="V269" s="20" t="str">
        <f t="shared" si="74"/>
        <v/>
      </c>
    </row>
    <row r="270" spans="1:23" x14ac:dyDescent="0.25">
      <c r="A270" s="46">
        <v>1977</v>
      </c>
      <c r="B270" s="60">
        <f t="shared" si="60"/>
        <v>4110350</v>
      </c>
      <c r="C270" s="46" t="s">
        <v>200</v>
      </c>
      <c r="D270" s="46">
        <v>259</v>
      </c>
      <c r="E270" s="46" t="s">
        <v>2587</v>
      </c>
      <c r="F270" s="46">
        <v>333</v>
      </c>
      <c r="G270" s="46">
        <v>180</v>
      </c>
      <c r="H270" s="61">
        <f t="shared" si="61"/>
        <v>0.54054054054054057</v>
      </c>
      <c r="I270" s="62">
        <f t="shared" si="62"/>
        <v>13</v>
      </c>
      <c r="J270" s="62">
        <f t="shared" si="63"/>
        <v>4</v>
      </c>
      <c r="K270" s="20" t="s">
        <v>1781</v>
      </c>
      <c r="L270" s="20" t="str">
        <f t="shared" si="64"/>
        <v>Yes</v>
      </c>
      <c r="M270" s="66">
        <f t="shared" si="65"/>
        <v>16118.657871642699</v>
      </c>
      <c r="N270" s="66">
        <f t="shared" si="66"/>
        <v>16060.0072728464</v>
      </c>
      <c r="O270" s="66">
        <f t="shared" si="67"/>
        <v>15416.3416522724</v>
      </c>
      <c r="P270" s="67">
        <f t="shared" si="68"/>
        <v>-58.650598796299164</v>
      </c>
      <c r="Q270" s="68">
        <f t="shared" si="69"/>
        <v>0.9963613224337069</v>
      </c>
      <c r="R270" s="20" t="str">
        <f t="shared" si="70"/>
        <v>Fail</v>
      </c>
      <c r="S270" s="67">
        <f t="shared" si="71"/>
        <v>-702.31621937029922</v>
      </c>
      <c r="T270" s="68">
        <f t="shared" si="72"/>
        <v>0.95642836860469171</v>
      </c>
      <c r="U270" s="20" t="str">
        <f t="shared" si="73"/>
        <v>Fail</v>
      </c>
      <c r="V270" s="20" t="str">
        <f t="shared" si="74"/>
        <v>Review</v>
      </c>
      <c r="W270" t="s">
        <v>4946</v>
      </c>
    </row>
    <row r="271" spans="1:23" x14ac:dyDescent="0.25">
      <c r="A271" s="46">
        <v>1977</v>
      </c>
      <c r="B271" s="60">
        <f t="shared" si="60"/>
        <v>4110350</v>
      </c>
      <c r="C271" s="46" t="s">
        <v>200</v>
      </c>
      <c r="D271" s="46">
        <v>1325</v>
      </c>
      <c r="E271" s="46" t="s">
        <v>2588</v>
      </c>
      <c r="F271" s="46">
        <v>370</v>
      </c>
      <c r="G271" s="46">
        <v>156</v>
      </c>
      <c r="H271" s="61">
        <f t="shared" si="61"/>
        <v>0.42162162162162165</v>
      </c>
      <c r="I271" s="62">
        <f t="shared" si="62"/>
        <v>13</v>
      </c>
      <c r="J271" s="62">
        <f t="shared" si="63"/>
        <v>4</v>
      </c>
      <c r="K271" s="20" t="s">
        <v>1781</v>
      </c>
      <c r="L271" s="20" t="str">
        <f t="shared" si="64"/>
        <v>Yes</v>
      </c>
      <c r="M271" s="66">
        <f t="shared" si="65"/>
        <v>16232.6637644107</v>
      </c>
      <c r="N271" s="66">
        <f t="shared" si="66"/>
        <v>16504.897008543001</v>
      </c>
      <c r="O271" s="66">
        <f t="shared" si="67"/>
        <v>15138.269446096099</v>
      </c>
      <c r="P271" s="67">
        <f t="shared" si="68"/>
        <v>272.23324413230148</v>
      </c>
      <c r="Q271" s="68">
        <f t="shared" si="69"/>
        <v>1.0167707067726715</v>
      </c>
      <c r="R271" s="20" t="str">
        <f t="shared" si="70"/>
        <v/>
      </c>
      <c r="S271" s="67">
        <f t="shared" si="71"/>
        <v>-1094.3943183146002</v>
      </c>
      <c r="T271" s="68">
        <f t="shared" si="72"/>
        <v>0.93258073140688069</v>
      </c>
      <c r="U271" s="20" t="str">
        <f t="shared" si="73"/>
        <v>Fail</v>
      </c>
      <c r="V271" s="20" t="str">
        <f t="shared" si="74"/>
        <v/>
      </c>
    </row>
    <row r="272" spans="1:23" x14ac:dyDescent="0.25">
      <c r="A272" s="46">
        <v>1977</v>
      </c>
      <c r="B272" s="60">
        <f t="shared" si="60"/>
        <v>4110350</v>
      </c>
      <c r="C272" s="46" t="s">
        <v>200</v>
      </c>
      <c r="D272" s="46">
        <v>5500</v>
      </c>
      <c r="E272" s="46" t="s">
        <v>1256</v>
      </c>
      <c r="F272" s="46">
        <v>256</v>
      </c>
      <c r="G272" s="46">
        <v>104</v>
      </c>
      <c r="H272" s="61">
        <f t="shared" si="61"/>
        <v>0.40625</v>
      </c>
      <c r="I272" s="62">
        <f t="shared" si="62"/>
        <v>13</v>
      </c>
      <c r="J272" s="62">
        <f t="shared" si="63"/>
        <v>4</v>
      </c>
      <c r="K272" s="20" t="s">
        <v>1781</v>
      </c>
      <c r="L272" s="20" t="str">
        <f t="shared" si="64"/>
        <v>Yes</v>
      </c>
      <c r="M272" s="66">
        <f t="shared" si="65"/>
        <v>0</v>
      </c>
      <c r="N272" s="66">
        <f t="shared" si="66"/>
        <v>0</v>
      </c>
      <c r="O272" s="66">
        <f t="shared" si="67"/>
        <v>15107.046821127</v>
      </c>
      <c r="P272" s="67">
        <f t="shared" si="68"/>
        <v>0</v>
      </c>
      <c r="Q272" s="68" t="str">
        <f t="shared" si="69"/>
        <v/>
      </c>
      <c r="R272" s="20" t="str">
        <f t="shared" si="70"/>
        <v/>
      </c>
      <c r="S272" s="67">
        <f t="shared" si="71"/>
        <v>15107.046821127</v>
      </c>
      <c r="T272" s="68" t="str">
        <f t="shared" si="72"/>
        <v/>
      </c>
      <c r="U272" s="20" t="str">
        <f t="shared" si="73"/>
        <v/>
      </c>
      <c r="V272" s="20" t="str">
        <f t="shared" si="74"/>
        <v/>
      </c>
    </row>
    <row r="273" spans="1:22" x14ac:dyDescent="0.25">
      <c r="A273" s="46">
        <v>1977</v>
      </c>
      <c r="B273" s="60">
        <f t="shared" si="60"/>
        <v>4110350</v>
      </c>
      <c r="C273" s="46" t="s">
        <v>200</v>
      </c>
      <c r="D273" s="46">
        <v>262</v>
      </c>
      <c r="E273" s="46" t="s">
        <v>2592</v>
      </c>
      <c r="F273" s="46">
        <v>629</v>
      </c>
      <c r="G273" s="46">
        <v>247</v>
      </c>
      <c r="H273" s="61">
        <f t="shared" si="61"/>
        <v>0.39268680445151033</v>
      </c>
      <c r="I273" s="62">
        <f t="shared" si="62"/>
        <v>13</v>
      </c>
      <c r="J273" s="62">
        <f t="shared" si="63"/>
        <v>4</v>
      </c>
      <c r="K273" s="20" t="s">
        <v>1781</v>
      </c>
      <c r="L273" s="20" t="str">
        <f t="shared" si="64"/>
        <v>Yes</v>
      </c>
      <c r="M273" s="66">
        <f t="shared" si="65"/>
        <v>13919.5903314757</v>
      </c>
      <c r="N273" s="66">
        <f t="shared" si="66"/>
        <v>14288.936535434301</v>
      </c>
      <c r="O273" s="66">
        <f t="shared" si="67"/>
        <v>13237.9258952073</v>
      </c>
      <c r="P273" s="67">
        <f t="shared" si="68"/>
        <v>369.34620395860111</v>
      </c>
      <c r="Q273" s="68">
        <f t="shared" si="69"/>
        <v>1.0265342725729087</v>
      </c>
      <c r="R273" s="20" t="str">
        <f t="shared" si="70"/>
        <v/>
      </c>
      <c r="S273" s="67">
        <f t="shared" si="71"/>
        <v>-681.6644362684001</v>
      </c>
      <c r="T273" s="68">
        <f t="shared" si="72"/>
        <v>0.95102841247224168</v>
      </c>
      <c r="U273" s="20" t="str">
        <f t="shared" si="73"/>
        <v>Fail</v>
      </c>
      <c r="V273" s="20" t="str">
        <f t="shared" si="74"/>
        <v/>
      </c>
    </row>
    <row r="274" spans="1:22" x14ac:dyDescent="0.25">
      <c r="A274" s="46">
        <v>1977</v>
      </c>
      <c r="B274" s="60">
        <f t="shared" si="60"/>
        <v>4110350</v>
      </c>
      <c r="C274" s="46" t="s">
        <v>200</v>
      </c>
      <c r="D274" s="46">
        <v>258</v>
      </c>
      <c r="E274" s="46" t="s">
        <v>2589</v>
      </c>
      <c r="F274" s="46">
        <v>365</v>
      </c>
      <c r="G274" s="46">
        <v>142</v>
      </c>
      <c r="H274" s="61">
        <f t="shared" si="61"/>
        <v>0.38904109589041097</v>
      </c>
      <c r="I274" s="62">
        <f t="shared" si="62"/>
        <v>13</v>
      </c>
      <c r="J274" s="62">
        <f t="shared" si="63"/>
        <v>4</v>
      </c>
      <c r="K274" s="20"/>
      <c r="L274" s="20" t="str">
        <f t="shared" si="64"/>
        <v>Yes</v>
      </c>
      <c r="M274" s="66">
        <f t="shared" si="65"/>
        <v>15029.2736314215</v>
      </c>
      <c r="N274" s="66">
        <f t="shared" si="66"/>
        <v>14910.234685277899</v>
      </c>
      <c r="O274" s="66">
        <f t="shared" si="67"/>
        <v>14847.5189447098</v>
      </c>
      <c r="P274" s="67">
        <f t="shared" si="68"/>
        <v>-119.0389461436007</v>
      </c>
      <c r="Q274" s="68">
        <f t="shared" si="69"/>
        <v>0.99207952765629825</v>
      </c>
      <c r="R274" s="20" t="str">
        <f t="shared" si="70"/>
        <v/>
      </c>
      <c r="S274" s="67">
        <f t="shared" si="71"/>
        <v>-181.75468671169983</v>
      </c>
      <c r="T274" s="68">
        <f t="shared" si="72"/>
        <v>0.98790662202518509</v>
      </c>
      <c r="U274" s="20" t="str">
        <f t="shared" si="73"/>
        <v/>
      </c>
      <c r="V274" s="20" t="str">
        <f t="shared" si="74"/>
        <v/>
      </c>
    </row>
    <row r="275" spans="1:22" x14ac:dyDescent="0.25">
      <c r="A275" s="46">
        <v>1977</v>
      </c>
      <c r="B275" s="60">
        <f t="shared" si="60"/>
        <v>4110350</v>
      </c>
      <c r="C275" s="46" t="s">
        <v>200</v>
      </c>
      <c r="D275" s="46">
        <v>4429</v>
      </c>
      <c r="E275" s="46" t="s">
        <v>2591</v>
      </c>
      <c r="F275" s="46">
        <v>457</v>
      </c>
      <c r="G275" s="46">
        <v>164</v>
      </c>
      <c r="H275" s="61">
        <f t="shared" si="61"/>
        <v>0.35886214442013131</v>
      </c>
      <c r="I275" s="62">
        <f t="shared" si="62"/>
        <v>13</v>
      </c>
      <c r="J275" s="62">
        <f t="shared" si="63"/>
        <v>4</v>
      </c>
      <c r="K275" s="20"/>
      <c r="L275" s="20" t="str">
        <f t="shared" si="64"/>
        <v>Yes</v>
      </c>
      <c r="M275" s="66">
        <f t="shared" si="65"/>
        <v>14476.1274582358</v>
      </c>
      <c r="N275" s="66">
        <f t="shared" si="66"/>
        <v>15818.3566677135</v>
      </c>
      <c r="O275" s="66">
        <f t="shared" si="67"/>
        <v>14085.3889062379</v>
      </c>
      <c r="P275" s="67">
        <f t="shared" si="68"/>
        <v>1342.2292094777004</v>
      </c>
      <c r="Q275" s="68">
        <f t="shared" si="69"/>
        <v>1.0927201845486705</v>
      </c>
      <c r="R275" s="20" t="str">
        <f t="shared" si="70"/>
        <v/>
      </c>
      <c r="S275" s="67">
        <f t="shared" si="71"/>
        <v>-390.73855199789978</v>
      </c>
      <c r="T275" s="68">
        <f t="shared" si="72"/>
        <v>0.97300807463009731</v>
      </c>
      <c r="U275" s="20" t="str">
        <f t="shared" si="73"/>
        <v/>
      </c>
      <c r="V275" s="20" t="str">
        <f t="shared" si="74"/>
        <v/>
      </c>
    </row>
    <row r="276" spans="1:22" x14ac:dyDescent="0.25">
      <c r="A276" s="46">
        <v>1977</v>
      </c>
      <c r="B276" s="60">
        <f t="shared" si="60"/>
        <v>4110350</v>
      </c>
      <c r="C276" s="46" t="s">
        <v>200</v>
      </c>
      <c r="D276" s="46">
        <v>256</v>
      </c>
      <c r="E276" s="46" t="s">
        <v>2590</v>
      </c>
      <c r="F276" s="46">
        <v>486</v>
      </c>
      <c r="G276" s="46">
        <v>174</v>
      </c>
      <c r="H276" s="61">
        <f t="shared" si="61"/>
        <v>0.35802469135802467</v>
      </c>
      <c r="I276" s="62">
        <f t="shared" si="62"/>
        <v>13</v>
      </c>
      <c r="J276" s="62">
        <f t="shared" si="63"/>
        <v>4</v>
      </c>
      <c r="K276" s="20"/>
      <c r="L276" s="20" t="str">
        <f t="shared" si="64"/>
        <v>Yes</v>
      </c>
      <c r="M276" s="66">
        <f t="shared" si="65"/>
        <v>5942.4888781196296</v>
      </c>
      <c r="N276" s="66">
        <f t="shared" si="66"/>
        <v>6044.8685640011599</v>
      </c>
      <c r="O276" s="66">
        <f t="shared" si="67"/>
        <v>14513.001575561801</v>
      </c>
      <c r="P276" s="67">
        <f t="shared" si="68"/>
        <v>102.37968588153035</v>
      </c>
      <c r="Q276" s="68">
        <f t="shared" si="69"/>
        <v>1.0172284185938478</v>
      </c>
      <c r="R276" s="20" t="str">
        <f t="shared" si="70"/>
        <v/>
      </c>
      <c r="S276" s="67">
        <f t="shared" si="71"/>
        <v>8570.512697442171</v>
      </c>
      <c r="T276" s="68">
        <f t="shared" si="72"/>
        <v>2.4422429512655852</v>
      </c>
      <c r="U276" s="20" t="str">
        <f t="shared" si="73"/>
        <v/>
      </c>
      <c r="V276" s="20" t="str">
        <f t="shared" si="74"/>
        <v/>
      </c>
    </row>
    <row r="277" spans="1:22" x14ac:dyDescent="0.25">
      <c r="A277" s="46">
        <v>1977</v>
      </c>
      <c r="B277" s="60">
        <f t="shared" si="60"/>
        <v>4110350</v>
      </c>
      <c r="C277" s="46" t="s">
        <v>200</v>
      </c>
      <c r="D277" s="46">
        <v>1326</v>
      </c>
      <c r="E277" s="46" t="s">
        <v>2593</v>
      </c>
      <c r="F277" s="46">
        <v>750</v>
      </c>
      <c r="G277" s="46">
        <v>254</v>
      </c>
      <c r="H277" s="61">
        <f t="shared" si="61"/>
        <v>0.33866666666666667</v>
      </c>
      <c r="I277" s="62">
        <f t="shared" si="62"/>
        <v>13</v>
      </c>
      <c r="J277" s="62">
        <f t="shared" si="63"/>
        <v>4</v>
      </c>
      <c r="K277" s="20"/>
      <c r="L277" s="20" t="str">
        <f t="shared" si="64"/>
        <v>Yes</v>
      </c>
      <c r="M277" s="66">
        <f t="shared" si="65"/>
        <v>13032.720019738999</v>
      </c>
      <c r="N277" s="66">
        <f t="shared" si="66"/>
        <v>13901.145235972401</v>
      </c>
      <c r="O277" s="66">
        <f t="shared" si="67"/>
        <v>12358.345330734301</v>
      </c>
      <c r="P277" s="67">
        <f t="shared" si="68"/>
        <v>868.42521623340144</v>
      </c>
      <c r="Q277" s="68">
        <f t="shared" si="69"/>
        <v>1.066634226386979</v>
      </c>
      <c r="R277" s="20" t="str">
        <f t="shared" si="70"/>
        <v/>
      </c>
      <c r="S277" s="67">
        <f t="shared" si="71"/>
        <v>-674.37468900469867</v>
      </c>
      <c r="T277" s="68">
        <f t="shared" si="72"/>
        <v>0.94825526152765427</v>
      </c>
      <c r="U277" s="20" t="str">
        <f t="shared" si="73"/>
        <v/>
      </c>
      <c r="V277" s="20" t="str">
        <f t="shared" si="74"/>
        <v/>
      </c>
    </row>
    <row r="278" spans="1:22" ht="30" x14ac:dyDescent="0.25">
      <c r="A278" s="46">
        <v>1977</v>
      </c>
      <c r="B278" s="60">
        <f t="shared" si="60"/>
        <v>4110350</v>
      </c>
      <c r="C278" s="46" t="s">
        <v>200</v>
      </c>
      <c r="D278" s="46">
        <v>260</v>
      </c>
      <c r="E278" s="46" t="s">
        <v>1266</v>
      </c>
      <c r="F278" s="46">
        <v>299</v>
      </c>
      <c r="G278" s="46">
        <v>92</v>
      </c>
      <c r="H278" s="61">
        <f t="shared" si="61"/>
        <v>0.30769230769230771</v>
      </c>
      <c r="I278" s="62">
        <f t="shared" si="62"/>
        <v>13</v>
      </c>
      <c r="J278" s="62">
        <f t="shared" si="63"/>
        <v>4</v>
      </c>
      <c r="K278" s="20"/>
      <c r="L278" s="20" t="str">
        <f t="shared" si="64"/>
        <v>Yes</v>
      </c>
      <c r="M278" s="66">
        <f t="shared" si="65"/>
        <v>13967.5456940322</v>
      </c>
      <c r="N278" s="66">
        <f t="shared" si="66"/>
        <v>15156.3772488661</v>
      </c>
      <c r="O278" s="66">
        <f t="shared" si="67"/>
        <v>16516.444517002299</v>
      </c>
      <c r="P278" s="67">
        <f t="shared" si="68"/>
        <v>1188.8315548338996</v>
      </c>
      <c r="Q278" s="68">
        <f t="shared" si="69"/>
        <v>1.085113847548882</v>
      </c>
      <c r="R278" s="20" t="str">
        <f t="shared" si="70"/>
        <v/>
      </c>
      <c r="S278" s="67">
        <f t="shared" si="71"/>
        <v>2548.898822970099</v>
      </c>
      <c r="T278" s="68">
        <f t="shared" si="72"/>
        <v>1.1824872371141872</v>
      </c>
      <c r="U278" s="20" t="str">
        <f t="shared" si="73"/>
        <v/>
      </c>
      <c r="V278" s="20" t="str">
        <f t="shared" si="74"/>
        <v/>
      </c>
    </row>
    <row r="279" spans="1:22" x14ac:dyDescent="0.25">
      <c r="A279" s="46">
        <v>1977</v>
      </c>
      <c r="B279" s="60">
        <f t="shared" si="60"/>
        <v>4110350</v>
      </c>
      <c r="C279" s="46" t="s">
        <v>200</v>
      </c>
      <c r="D279" s="46">
        <v>263</v>
      </c>
      <c r="E279" s="46" t="s">
        <v>2594</v>
      </c>
      <c r="F279" s="90">
        <v>1169</v>
      </c>
      <c r="G279" s="46">
        <v>335</v>
      </c>
      <c r="H279" s="61">
        <f t="shared" si="61"/>
        <v>0.28656971770744227</v>
      </c>
      <c r="I279" s="62">
        <f t="shared" si="62"/>
        <v>13</v>
      </c>
      <c r="J279" s="62">
        <f t="shared" si="63"/>
        <v>4</v>
      </c>
      <c r="K279" s="20"/>
      <c r="L279" s="20" t="str">
        <f t="shared" si="64"/>
        <v>Yes</v>
      </c>
      <c r="M279" s="66">
        <f t="shared" si="65"/>
        <v>15042.0947008201</v>
      </c>
      <c r="N279" s="66">
        <f t="shared" si="66"/>
        <v>15891.9722340302</v>
      </c>
      <c r="O279" s="66">
        <f t="shared" si="67"/>
        <v>13983.711330824701</v>
      </c>
      <c r="P279" s="67">
        <f t="shared" si="68"/>
        <v>849.8775332100995</v>
      </c>
      <c r="Q279" s="68">
        <f t="shared" si="69"/>
        <v>1.0564999456600792</v>
      </c>
      <c r="R279" s="20" t="str">
        <f t="shared" si="70"/>
        <v/>
      </c>
      <c r="S279" s="67">
        <f t="shared" si="71"/>
        <v>-1058.3833699953993</v>
      </c>
      <c r="T279" s="68">
        <f t="shared" si="72"/>
        <v>0.92963856490428187</v>
      </c>
      <c r="U279" s="20" t="str">
        <f t="shared" si="73"/>
        <v/>
      </c>
      <c r="V279" s="20" t="str">
        <f t="shared" si="74"/>
        <v/>
      </c>
    </row>
    <row r="280" spans="1:22" x14ac:dyDescent="0.25">
      <c r="A280" s="46">
        <v>1977</v>
      </c>
      <c r="B280" s="60">
        <f t="shared" si="60"/>
        <v>4110350</v>
      </c>
      <c r="C280" s="46" t="s">
        <v>200</v>
      </c>
      <c r="D280" s="46">
        <v>5058</v>
      </c>
      <c r="E280" s="46" t="s">
        <v>2595</v>
      </c>
      <c r="F280" s="90">
        <v>1185</v>
      </c>
      <c r="G280" s="46">
        <v>339</v>
      </c>
      <c r="H280" s="61">
        <f t="shared" si="61"/>
        <v>0.28607594936708863</v>
      </c>
      <c r="I280" s="62">
        <f t="shared" si="62"/>
        <v>13</v>
      </c>
      <c r="J280" s="62">
        <f t="shared" si="63"/>
        <v>4</v>
      </c>
      <c r="K280" s="20"/>
      <c r="L280" s="20" t="str">
        <f t="shared" si="64"/>
        <v>Yes</v>
      </c>
      <c r="M280" s="66">
        <f t="shared" si="65"/>
        <v>5942.4888781196296</v>
      </c>
      <c r="N280" s="66">
        <f t="shared" si="66"/>
        <v>6044.8685640011699</v>
      </c>
      <c r="O280" s="66">
        <f t="shared" si="67"/>
        <v>12873.182729558401</v>
      </c>
      <c r="P280" s="67">
        <f t="shared" si="68"/>
        <v>102.37968588154035</v>
      </c>
      <c r="Q280" s="68">
        <f t="shared" si="69"/>
        <v>1.0172284185938496</v>
      </c>
      <c r="R280" s="20" t="str">
        <f t="shared" si="70"/>
        <v/>
      </c>
      <c r="S280" s="67">
        <f t="shared" si="71"/>
        <v>6930.6938514387712</v>
      </c>
      <c r="T280" s="68">
        <f t="shared" si="72"/>
        <v>2.1662947955961234</v>
      </c>
      <c r="U280" s="20" t="str">
        <f t="shared" si="73"/>
        <v/>
      </c>
      <c r="V280" s="20" t="str">
        <f t="shared" si="74"/>
        <v/>
      </c>
    </row>
    <row r="281" spans="1:22" x14ac:dyDescent="0.25">
      <c r="A281" s="46">
        <v>1977</v>
      </c>
      <c r="B281" s="60">
        <f t="shared" si="60"/>
        <v>4110350</v>
      </c>
      <c r="C281" s="46" t="s">
        <v>200</v>
      </c>
      <c r="D281" s="46">
        <v>261</v>
      </c>
      <c r="E281" s="46" t="s">
        <v>1268</v>
      </c>
      <c r="F281" s="46">
        <v>242</v>
      </c>
      <c r="G281" s="46">
        <v>65</v>
      </c>
      <c r="H281" s="61">
        <f t="shared" si="61"/>
        <v>0.26859504132231404</v>
      </c>
      <c r="I281" s="62">
        <f t="shared" si="62"/>
        <v>13</v>
      </c>
      <c r="J281" s="62">
        <f t="shared" si="63"/>
        <v>4</v>
      </c>
      <c r="K281" s="20"/>
      <c r="L281" s="20" t="str">
        <f t="shared" si="64"/>
        <v>Yes</v>
      </c>
      <c r="M281" s="66">
        <f t="shared" si="65"/>
        <v>13956.0741638455</v>
      </c>
      <c r="N281" s="66">
        <f t="shared" si="66"/>
        <v>14394.268881858499</v>
      </c>
      <c r="O281" s="66">
        <f t="shared" si="67"/>
        <v>15750.6902854608</v>
      </c>
      <c r="P281" s="67">
        <f t="shared" si="68"/>
        <v>438.19471801299915</v>
      </c>
      <c r="Q281" s="68">
        <f t="shared" si="69"/>
        <v>1.0313981362429403</v>
      </c>
      <c r="R281" s="20" t="str">
        <f t="shared" si="70"/>
        <v/>
      </c>
      <c r="S281" s="67">
        <f t="shared" si="71"/>
        <v>1794.6161216152996</v>
      </c>
      <c r="T281" s="68">
        <f t="shared" si="72"/>
        <v>1.1285903256565102</v>
      </c>
      <c r="U281" s="20" t="str">
        <f t="shared" si="73"/>
        <v/>
      </c>
      <c r="V281" s="20" t="str">
        <f t="shared" si="74"/>
        <v/>
      </c>
    </row>
    <row r="282" spans="1:22" ht="30" x14ac:dyDescent="0.25">
      <c r="A282" s="46">
        <v>1977</v>
      </c>
      <c r="B282" s="60">
        <f t="shared" si="60"/>
        <v>4110350</v>
      </c>
      <c r="C282" s="46" t="s">
        <v>200</v>
      </c>
      <c r="D282" s="46">
        <v>4729</v>
      </c>
      <c r="E282" s="46" t="s">
        <v>1263</v>
      </c>
      <c r="F282" s="90">
        <v>1148</v>
      </c>
      <c r="G282" s="46">
        <v>83</v>
      </c>
      <c r="H282" s="61">
        <f t="shared" si="61"/>
        <v>7.2299651567944254E-2</v>
      </c>
      <c r="I282" s="62">
        <f t="shared" si="62"/>
        <v>13</v>
      </c>
      <c r="J282" s="62">
        <f t="shared" si="63"/>
        <v>4</v>
      </c>
      <c r="K282" s="20"/>
      <c r="L282" s="20" t="str">
        <f t="shared" si="64"/>
        <v>Yes</v>
      </c>
      <c r="M282" s="66">
        <f t="shared" si="65"/>
        <v>6436.7386931705996</v>
      </c>
      <c r="N282" s="66">
        <f t="shared" si="66"/>
        <v>6700.6063749524801</v>
      </c>
      <c r="O282" s="66">
        <f t="shared" si="67"/>
        <v>5074.2653760921003</v>
      </c>
      <c r="P282" s="67">
        <f t="shared" si="68"/>
        <v>263.86768178188049</v>
      </c>
      <c r="Q282" s="68">
        <f t="shared" si="69"/>
        <v>1.0409940024537341</v>
      </c>
      <c r="R282" s="20" t="str">
        <f t="shared" si="70"/>
        <v/>
      </c>
      <c r="S282" s="67">
        <f t="shared" si="71"/>
        <v>-1362.4733170784993</v>
      </c>
      <c r="T282" s="68">
        <f t="shared" si="72"/>
        <v>0.78832862696071726</v>
      </c>
      <c r="U282" s="20" t="str">
        <f t="shared" si="73"/>
        <v/>
      </c>
      <c r="V282" s="20" t="str">
        <f t="shared" si="74"/>
        <v/>
      </c>
    </row>
    <row r="283" spans="1:22" x14ac:dyDescent="0.25">
      <c r="A283" s="46">
        <v>1978</v>
      </c>
      <c r="B283" s="60">
        <f t="shared" si="60"/>
        <v>4111490</v>
      </c>
      <c r="C283" s="46" t="s">
        <v>216</v>
      </c>
      <c r="D283" s="46">
        <v>264</v>
      </c>
      <c r="E283" s="46" t="s">
        <v>2701</v>
      </c>
      <c r="F283" s="46">
        <v>370</v>
      </c>
      <c r="G283" s="46">
        <v>85</v>
      </c>
      <c r="H283" s="61">
        <f t="shared" si="61"/>
        <v>0.22972972972972974</v>
      </c>
      <c r="I283" s="62">
        <f t="shared" si="62"/>
        <v>3</v>
      </c>
      <c r="J283" s="62">
        <f t="shared" si="63"/>
        <v>1</v>
      </c>
      <c r="K283" s="20" t="s">
        <v>1781</v>
      </c>
      <c r="L283" s="20" t="str">
        <f t="shared" si="64"/>
        <v>Yes</v>
      </c>
      <c r="M283" s="66">
        <f t="shared" si="65"/>
        <v>13944.5347666207</v>
      </c>
      <c r="N283" s="66">
        <f t="shared" si="66"/>
        <v>13539.5967418525</v>
      </c>
      <c r="O283" s="66">
        <f t="shared" si="67"/>
        <v>15608.899635322299</v>
      </c>
      <c r="P283" s="67">
        <f t="shared" si="68"/>
        <v>-404.93802476820019</v>
      </c>
      <c r="Q283" s="68">
        <f t="shared" si="69"/>
        <v>0.97096080783293626</v>
      </c>
      <c r="R283" s="20" t="str">
        <f t="shared" si="70"/>
        <v>Fail</v>
      </c>
      <c r="S283" s="67">
        <f t="shared" si="71"/>
        <v>1664.3648687015993</v>
      </c>
      <c r="T283" s="68">
        <f t="shared" si="72"/>
        <v>1.1193560700702343</v>
      </c>
      <c r="U283" s="20" t="str">
        <f t="shared" si="73"/>
        <v/>
      </c>
      <c r="V283" s="20" t="str">
        <f t="shared" si="74"/>
        <v/>
      </c>
    </row>
    <row r="284" spans="1:22" x14ac:dyDescent="0.25">
      <c r="A284" s="46">
        <v>1978</v>
      </c>
      <c r="B284" s="60">
        <f t="shared" si="60"/>
        <v>4111490</v>
      </c>
      <c r="C284" s="46" t="s">
        <v>216</v>
      </c>
      <c r="D284" s="46">
        <v>1293</v>
      </c>
      <c r="E284" s="46" t="s">
        <v>2702</v>
      </c>
      <c r="F284" s="46">
        <v>345</v>
      </c>
      <c r="G284" s="46">
        <v>74</v>
      </c>
      <c r="H284" s="61">
        <f t="shared" si="61"/>
        <v>0.2144927536231884</v>
      </c>
      <c r="I284" s="62">
        <f t="shared" si="62"/>
        <v>3</v>
      </c>
      <c r="J284" s="62">
        <f t="shared" si="63"/>
        <v>1</v>
      </c>
      <c r="K284" s="20"/>
      <c r="L284" s="20" t="str">
        <f t="shared" si="64"/>
        <v>Yes</v>
      </c>
      <c r="M284" s="66">
        <f t="shared" si="65"/>
        <v>14063.7039620162</v>
      </c>
      <c r="N284" s="66">
        <f t="shared" si="66"/>
        <v>13826.8054913383</v>
      </c>
      <c r="O284" s="66">
        <f t="shared" si="67"/>
        <v>14370.5589778499</v>
      </c>
      <c r="P284" s="67">
        <f t="shared" si="68"/>
        <v>-236.89847067789924</v>
      </c>
      <c r="Q284" s="68">
        <f t="shared" si="69"/>
        <v>0.98315532868739819</v>
      </c>
      <c r="R284" s="20" t="str">
        <f t="shared" si="70"/>
        <v/>
      </c>
      <c r="S284" s="67">
        <f t="shared" si="71"/>
        <v>306.85501583370024</v>
      </c>
      <c r="T284" s="68">
        <f t="shared" si="72"/>
        <v>1.0218189330963212</v>
      </c>
      <c r="U284" s="20" t="str">
        <f t="shared" si="73"/>
        <v/>
      </c>
      <c r="V284" s="20" t="str">
        <f t="shared" si="74"/>
        <v/>
      </c>
    </row>
    <row r="285" spans="1:22" x14ac:dyDescent="0.25">
      <c r="A285" s="46">
        <v>1978</v>
      </c>
      <c r="B285" s="60">
        <f t="shared" si="60"/>
        <v>4111490</v>
      </c>
      <c r="C285" s="46" t="s">
        <v>216</v>
      </c>
      <c r="D285" s="46">
        <v>1294</v>
      </c>
      <c r="E285" s="46" t="s">
        <v>2703</v>
      </c>
      <c r="F285" s="46">
        <v>389</v>
      </c>
      <c r="G285" s="46">
        <v>66</v>
      </c>
      <c r="H285" s="61">
        <f t="shared" si="61"/>
        <v>0.16966580976863754</v>
      </c>
      <c r="I285" s="62">
        <f t="shared" si="62"/>
        <v>3</v>
      </c>
      <c r="J285" s="62">
        <f t="shared" si="63"/>
        <v>1</v>
      </c>
      <c r="K285" s="20"/>
      <c r="L285" s="20" t="str">
        <f t="shared" si="64"/>
        <v>Yes</v>
      </c>
      <c r="M285" s="66">
        <f t="shared" si="65"/>
        <v>14933.478284844499</v>
      </c>
      <c r="N285" s="66">
        <f t="shared" si="66"/>
        <v>14484.5533044817</v>
      </c>
      <c r="O285" s="66">
        <f t="shared" si="67"/>
        <v>15626.243590193</v>
      </c>
      <c r="P285" s="67">
        <f t="shared" si="68"/>
        <v>-448.92498036279903</v>
      </c>
      <c r="Q285" s="68">
        <f t="shared" si="69"/>
        <v>0.96993835114633686</v>
      </c>
      <c r="R285" s="20" t="str">
        <f t="shared" si="70"/>
        <v/>
      </c>
      <c r="S285" s="67">
        <f t="shared" si="71"/>
        <v>692.76530534850099</v>
      </c>
      <c r="T285" s="68">
        <f t="shared" si="72"/>
        <v>1.0463900835515036</v>
      </c>
      <c r="U285" s="20" t="str">
        <f t="shared" si="73"/>
        <v/>
      </c>
      <c r="V285" s="20" t="str">
        <f t="shared" si="74"/>
        <v/>
      </c>
    </row>
    <row r="286" spans="1:22" x14ac:dyDescent="0.25">
      <c r="A286" s="46">
        <v>1990</v>
      </c>
      <c r="B286" s="60">
        <f t="shared" si="60"/>
        <v>4109120</v>
      </c>
      <c r="C286" s="46" t="s">
        <v>175</v>
      </c>
      <c r="D286" s="46">
        <v>267</v>
      </c>
      <c r="E286" s="46" t="s">
        <v>2451</v>
      </c>
      <c r="F286" s="46">
        <v>202</v>
      </c>
      <c r="G286" s="46">
        <v>95</v>
      </c>
      <c r="H286" s="61">
        <f t="shared" si="61"/>
        <v>0.47029702970297027</v>
      </c>
      <c r="I286" s="62">
        <f t="shared" si="62"/>
        <v>3</v>
      </c>
      <c r="J286" s="62">
        <f t="shared" si="63"/>
        <v>1</v>
      </c>
      <c r="K286" s="20" t="s">
        <v>1781</v>
      </c>
      <c r="L286" s="20" t="str">
        <f t="shared" si="64"/>
        <v/>
      </c>
      <c r="M286" s="66">
        <f t="shared" si="65"/>
        <v>12301.906742884201</v>
      </c>
      <c r="N286" s="66">
        <f t="shared" si="66"/>
        <v>12168.9794589554</v>
      </c>
      <c r="O286" s="66">
        <f t="shared" si="67"/>
        <v>16911.891142752102</v>
      </c>
      <c r="P286" s="67">
        <f t="shared" si="68"/>
        <v>-132.92728392880053</v>
      </c>
      <c r="Q286" s="68">
        <f t="shared" si="69"/>
        <v>0.9891945787992833</v>
      </c>
      <c r="R286" s="20" t="str">
        <f t="shared" si="70"/>
        <v/>
      </c>
      <c r="S286" s="67">
        <f t="shared" si="71"/>
        <v>4609.9843998679007</v>
      </c>
      <c r="T286" s="68">
        <f t="shared" si="72"/>
        <v>1.3747373879691014</v>
      </c>
      <c r="U286" s="20" t="str">
        <f t="shared" si="73"/>
        <v/>
      </c>
      <c r="V286" s="20" t="str">
        <f t="shared" si="74"/>
        <v/>
      </c>
    </row>
    <row r="287" spans="1:22" x14ac:dyDescent="0.25">
      <c r="A287" s="46">
        <v>1990</v>
      </c>
      <c r="B287" s="60">
        <f t="shared" si="60"/>
        <v>4109120</v>
      </c>
      <c r="C287" s="46" t="s">
        <v>175</v>
      </c>
      <c r="D287" s="46">
        <v>266</v>
      </c>
      <c r="E287" s="46" t="s">
        <v>2452</v>
      </c>
      <c r="F287" s="46">
        <v>191</v>
      </c>
      <c r="G287" s="46">
        <v>81</v>
      </c>
      <c r="H287" s="61">
        <f t="shared" si="61"/>
        <v>0.42408376963350786</v>
      </c>
      <c r="I287" s="62">
        <f t="shared" si="62"/>
        <v>3</v>
      </c>
      <c r="J287" s="62">
        <f t="shared" si="63"/>
        <v>1</v>
      </c>
      <c r="K287" s="20"/>
      <c r="L287" s="20" t="str">
        <f t="shared" si="64"/>
        <v/>
      </c>
      <c r="M287" s="66">
        <f t="shared" si="65"/>
        <v>12490.8508760803</v>
      </c>
      <c r="N287" s="66">
        <f t="shared" si="66"/>
        <v>12683.440413640201</v>
      </c>
      <c r="O287" s="66">
        <f t="shared" si="67"/>
        <v>16369.0738966546</v>
      </c>
      <c r="P287" s="67">
        <f t="shared" si="68"/>
        <v>192.58953755990115</v>
      </c>
      <c r="Q287" s="68">
        <f t="shared" si="69"/>
        <v>1.0154184482282713</v>
      </c>
      <c r="R287" s="20" t="str">
        <f t="shared" si="70"/>
        <v/>
      </c>
      <c r="S287" s="67">
        <f t="shared" si="71"/>
        <v>3878.2230205742999</v>
      </c>
      <c r="T287" s="68">
        <f t="shared" si="72"/>
        <v>1.3104850949746754</v>
      </c>
      <c r="U287" s="20" t="str">
        <f t="shared" si="73"/>
        <v/>
      </c>
      <c r="V287" s="20" t="str">
        <f t="shared" si="74"/>
        <v/>
      </c>
    </row>
    <row r="288" spans="1:22" x14ac:dyDescent="0.25">
      <c r="A288" s="46">
        <v>1990</v>
      </c>
      <c r="B288" s="60">
        <f t="shared" si="60"/>
        <v>4109120</v>
      </c>
      <c r="C288" s="46" t="s">
        <v>175</v>
      </c>
      <c r="D288" s="46">
        <v>268</v>
      </c>
      <c r="E288" s="46" t="s">
        <v>2453</v>
      </c>
      <c r="F288" s="46">
        <v>211</v>
      </c>
      <c r="G288" s="46">
        <v>88</v>
      </c>
      <c r="H288" s="61">
        <f t="shared" si="61"/>
        <v>0.41706161137440756</v>
      </c>
      <c r="I288" s="62">
        <f t="shared" si="62"/>
        <v>3</v>
      </c>
      <c r="J288" s="62">
        <f t="shared" si="63"/>
        <v>1</v>
      </c>
      <c r="K288" s="20"/>
      <c r="L288" s="20" t="str">
        <f t="shared" si="64"/>
        <v/>
      </c>
      <c r="M288" s="66">
        <f t="shared" si="65"/>
        <v>16383.2022654802</v>
      </c>
      <c r="N288" s="66">
        <f t="shared" si="66"/>
        <v>16104.9363096794</v>
      </c>
      <c r="O288" s="66">
        <f t="shared" si="67"/>
        <v>19363.404351015401</v>
      </c>
      <c r="P288" s="67">
        <f t="shared" si="68"/>
        <v>-278.26595580079993</v>
      </c>
      <c r="Q288" s="68">
        <f t="shared" si="69"/>
        <v>0.98301516691964963</v>
      </c>
      <c r="R288" s="20" t="str">
        <f t="shared" si="70"/>
        <v/>
      </c>
      <c r="S288" s="67">
        <f t="shared" si="71"/>
        <v>2980.2020855352002</v>
      </c>
      <c r="T288" s="68">
        <f t="shared" si="72"/>
        <v>1.1819059569211665</v>
      </c>
      <c r="U288" s="20" t="str">
        <f t="shared" si="73"/>
        <v/>
      </c>
      <c r="V288" s="20" t="str">
        <f t="shared" si="74"/>
        <v/>
      </c>
    </row>
    <row r="289" spans="1:22" ht="30" x14ac:dyDescent="0.25">
      <c r="A289" s="46">
        <v>1991</v>
      </c>
      <c r="B289" s="60">
        <f t="shared" si="60"/>
        <v>4110710</v>
      </c>
      <c r="C289" s="46" t="s">
        <v>81</v>
      </c>
      <c r="D289" s="46">
        <v>270</v>
      </c>
      <c r="E289" s="46" t="s">
        <v>1916</v>
      </c>
      <c r="F289" s="46">
        <v>297</v>
      </c>
      <c r="G289" s="46">
        <v>211</v>
      </c>
      <c r="H289" s="61">
        <f t="shared" si="61"/>
        <v>0.71043771043771042</v>
      </c>
      <c r="I289" s="62">
        <f t="shared" si="62"/>
        <v>13</v>
      </c>
      <c r="J289" s="62">
        <f t="shared" si="63"/>
        <v>4</v>
      </c>
      <c r="K289" s="20" t="s">
        <v>1781</v>
      </c>
      <c r="L289" s="20" t="str">
        <f t="shared" si="64"/>
        <v>Yes</v>
      </c>
      <c r="M289" s="66">
        <f t="shared" si="65"/>
        <v>12395.4297706128</v>
      </c>
      <c r="N289" s="66">
        <f t="shared" si="66"/>
        <v>13441.826206986199</v>
      </c>
      <c r="O289" s="66">
        <f t="shared" si="67"/>
        <v>17011.091668558001</v>
      </c>
      <c r="P289" s="67">
        <f t="shared" si="68"/>
        <v>1046.3964363733994</v>
      </c>
      <c r="Q289" s="68">
        <f t="shared" si="69"/>
        <v>1.084417923035973</v>
      </c>
      <c r="R289" s="20" t="str">
        <f t="shared" si="70"/>
        <v/>
      </c>
      <c r="S289" s="67">
        <f t="shared" si="71"/>
        <v>4615.6618979452014</v>
      </c>
      <c r="T289" s="68">
        <f t="shared" si="72"/>
        <v>1.3723680407506367</v>
      </c>
      <c r="U289" s="20" t="str">
        <f t="shared" si="73"/>
        <v/>
      </c>
      <c r="V289" s="20" t="str">
        <f t="shared" si="74"/>
        <v/>
      </c>
    </row>
    <row r="290" spans="1:22" ht="30" x14ac:dyDescent="0.25">
      <c r="A290" s="46">
        <v>1991</v>
      </c>
      <c r="B290" s="60">
        <f t="shared" si="60"/>
        <v>4110710</v>
      </c>
      <c r="C290" s="46" t="s">
        <v>81</v>
      </c>
      <c r="D290" s="46">
        <v>276</v>
      </c>
      <c r="E290" s="46" t="s">
        <v>2087</v>
      </c>
      <c r="F290" s="46">
        <v>280</v>
      </c>
      <c r="G290" s="46">
        <v>193</v>
      </c>
      <c r="H290" s="61">
        <f t="shared" si="61"/>
        <v>0.68928571428571428</v>
      </c>
      <c r="I290" s="62">
        <f t="shared" si="62"/>
        <v>13</v>
      </c>
      <c r="J290" s="62">
        <f t="shared" si="63"/>
        <v>4</v>
      </c>
      <c r="K290" s="20" t="s">
        <v>1781</v>
      </c>
      <c r="L290" s="20" t="str">
        <f t="shared" si="64"/>
        <v>Yes</v>
      </c>
      <c r="M290" s="66">
        <f t="shared" si="65"/>
        <v>12976.918771791499</v>
      </c>
      <c r="N290" s="66">
        <f t="shared" si="66"/>
        <v>14060.528013769101</v>
      </c>
      <c r="O290" s="66">
        <f t="shared" si="67"/>
        <v>16943.139818048901</v>
      </c>
      <c r="P290" s="67">
        <f t="shared" si="68"/>
        <v>1083.6092419776014</v>
      </c>
      <c r="Q290" s="68">
        <f t="shared" si="69"/>
        <v>1.0835028145766845</v>
      </c>
      <c r="R290" s="20" t="str">
        <f t="shared" si="70"/>
        <v/>
      </c>
      <c r="S290" s="67">
        <f t="shared" si="71"/>
        <v>3966.2210462574021</v>
      </c>
      <c r="T290" s="68">
        <f t="shared" si="72"/>
        <v>1.3056365779894494</v>
      </c>
      <c r="U290" s="20" t="str">
        <f t="shared" si="73"/>
        <v/>
      </c>
      <c r="V290" s="20" t="str">
        <f t="shared" si="74"/>
        <v/>
      </c>
    </row>
    <row r="291" spans="1:22" ht="30" x14ac:dyDescent="0.25">
      <c r="A291" s="46">
        <v>1991</v>
      </c>
      <c r="B291" s="60">
        <f t="shared" si="60"/>
        <v>4110710</v>
      </c>
      <c r="C291" s="46" t="s">
        <v>81</v>
      </c>
      <c r="D291" s="46">
        <v>269</v>
      </c>
      <c r="E291" s="46" t="s">
        <v>2084</v>
      </c>
      <c r="F291" s="46">
        <v>403</v>
      </c>
      <c r="G291" s="46">
        <v>262</v>
      </c>
      <c r="H291" s="61">
        <f t="shared" si="61"/>
        <v>0.65012406947890822</v>
      </c>
      <c r="I291" s="62">
        <f t="shared" si="62"/>
        <v>13</v>
      </c>
      <c r="J291" s="62">
        <f t="shared" si="63"/>
        <v>4</v>
      </c>
      <c r="K291" s="20" t="s">
        <v>1781</v>
      </c>
      <c r="L291" s="20" t="str">
        <f t="shared" si="64"/>
        <v>Yes</v>
      </c>
      <c r="M291" s="66">
        <f t="shared" si="65"/>
        <v>11600.7624159597</v>
      </c>
      <c r="N291" s="66">
        <f t="shared" si="66"/>
        <v>12319.0672191745</v>
      </c>
      <c r="O291" s="66">
        <f t="shared" si="67"/>
        <v>12306.0080354642</v>
      </c>
      <c r="P291" s="67">
        <f t="shared" si="68"/>
        <v>718.3048032147999</v>
      </c>
      <c r="Q291" s="68">
        <f t="shared" si="69"/>
        <v>1.0619187582211489</v>
      </c>
      <c r="R291" s="20" t="str">
        <f t="shared" si="70"/>
        <v/>
      </c>
      <c r="S291" s="67">
        <f t="shared" si="71"/>
        <v>705.2456195044997</v>
      </c>
      <c r="T291" s="68">
        <f t="shared" si="72"/>
        <v>1.0607930405103601</v>
      </c>
      <c r="U291" s="20" t="str">
        <f t="shared" si="73"/>
        <v/>
      </c>
      <c r="V291" s="20" t="str">
        <f t="shared" si="74"/>
        <v/>
      </c>
    </row>
    <row r="292" spans="1:22" ht="30" x14ac:dyDescent="0.25">
      <c r="A292" s="46">
        <v>1991</v>
      </c>
      <c r="B292" s="60">
        <f t="shared" si="60"/>
        <v>4110710</v>
      </c>
      <c r="C292" s="46" t="s">
        <v>81</v>
      </c>
      <c r="D292" s="46">
        <v>277</v>
      </c>
      <c r="E292" s="46" t="s">
        <v>2085</v>
      </c>
      <c r="F292" s="46">
        <v>333</v>
      </c>
      <c r="G292" s="46">
        <v>207</v>
      </c>
      <c r="H292" s="61">
        <f t="shared" si="61"/>
        <v>0.6216216216216216</v>
      </c>
      <c r="I292" s="62">
        <f t="shared" si="62"/>
        <v>13</v>
      </c>
      <c r="J292" s="62">
        <f t="shared" si="63"/>
        <v>4</v>
      </c>
      <c r="K292" s="20" t="s">
        <v>1781</v>
      </c>
      <c r="L292" s="20" t="str">
        <f t="shared" si="64"/>
        <v>Yes</v>
      </c>
      <c r="M292" s="66">
        <f t="shared" si="65"/>
        <v>12757.883680013199</v>
      </c>
      <c r="N292" s="66">
        <f t="shared" si="66"/>
        <v>13013.8797322956</v>
      </c>
      <c r="O292" s="66">
        <f t="shared" si="67"/>
        <v>12905.5270816801</v>
      </c>
      <c r="P292" s="67">
        <f t="shared" si="68"/>
        <v>255.99605228240034</v>
      </c>
      <c r="Q292" s="68">
        <f t="shared" si="69"/>
        <v>1.0200657145576151</v>
      </c>
      <c r="R292" s="20" t="str">
        <f t="shared" si="70"/>
        <v/>
      </c>
      <c r="S292" s="67">
        <f t="shared" si="71"/>
        <v>147.6434016669009</v>
      </c>
      <c r="T292" s="68">
        <f t="shared" si="72"/>
        <v>1.0115727189062087</v>
      </c>
      <c r="U292" s="20" t="str">
        <f t="shared" si="73"/>
        <v/>
      </c>
      <c r="V292" s="20" t="str">
        <f t="shared" si="74"/>
        <v/>
      </c>
    </row>
    <row r="293" spans="1:22" ht="30" x14ac:dyDescent="0.25">
      <c r="A293" s="46">
        <v>1991</v>
      </c>
      <c r="B293" s="60">
        <f t="shared" si="60"/>
        <v>4110710</v>
      </c>
      <c r="C293" s="46" t="s">
        <v>81</v>
      </c>
      <c r="D293" s="46">
        <v>271</v>
      </c>
      <c r="E293" s="46" t="s">
        <v>2088</v>
      </c>
      <c r="F293" s="46">
        <v>348</v>
      </c>
      <c r="G293" s="46">
        <v>215</v>
      </c>
      <c r="H293" s="61">
        <f t="shared" si="61"/>
        <v>0.61781609195402298</v>
      </c>
      <c r="I293" s="62">
        <f t="shared" si="62"/>
        <v>13</v>
      </c>
      <c r="J293" s="62">
        <f t="shared" si="63"/>
        <v>4</v>
      </c>
      <c r="K293" s="20"/>
      <c r="L293" s="20" t="str">
        <f t="shared" si="64"/>
        <v>Yes</v>
      </c>
      <c r="M293" s="66">
        <f t="shared" si="65"/>
        <v>11933.6409984772</v>
      </c>
      <c r="N293" s="66">
        <f t="shared" si="66"/>
        <v>12627.208670326099</v>
      </c>
      <c r="O293" s="66">
        <f t="shared" si="67"/>
        <v>15925.777658318801</v>
      </c>
      <c r="P293" s="67">
        <f t="shared" si="68"/>
        <v>693.56767184889941</v>
      </c>
      <c r="Q293" s="68">
        <f t="shared" si="69"/>
        <v>1.0581186975490047</v>
      </c>
      <c r="R293" s="20" t="str">
        <f t="shared" si="70"/>
        <v/>
      </c>
      <c r="S293" s="67">
        <f t="shared" si="71"/>
        <v>3992.1366598416007</v>
      </c>
      <c r="T293" s="68">
        <f t="shared" si="72"/>
        <v>1.3345279668083714</v>
      </c>
      <c r="U293" s="20" t="str">
        <f t="shared" si="73"/>
        <v/>
      </c>
      <c r="V293" s="20" t="str">
        <f t="shared" si="74"/>
        <v/>
      </c>
    </row>
    <row r="294" spans="1:22" ht="30" x14ac:dyDescent="0.25">
      <c r="A294" s="46">
        <v>1991</v>
      </c>
      <c r="B294" s="60">
        <f t="shared" si="60"/>
        <v>4110710</v>
      </c>
      <c r="C294" s="46" t="s">
        <v>81</v>
      </c>
      <c r="D294" s="46">
        <v>272</v>
      </c>
      <c r="E294" s="46" t="s">
        <v>2086</v>
      </c>
      <c r="F294" s="46">
        <v>285</v>
      </c>
      <c r="G294" s="46">
        <v>162</v>
      </c>
      <c r="H294" s="61">
        <f t="shared" si="61"/>
        <v>0.56842105263157894</v>
      </c>
      <c r="I294" s="62">
        <f t="shared" si="62"/>
        <v>13</v>
      </c>
      <c r="J294" s="62">
        <f t="shared" si="63"/>
        <v>4</v>
      </c>
      <c r="K294" s="20"/>
      <c r="L294" s="20" t="str">
        <f t="shared" si="64"/>
        <v>Yes</v>
      </c>
      <c r="M294" s="66">
        <f t="shared" si="65"/>
        <v>12014.8878853243</v>
      </c>
      <c r="N294" s="66">
        <f t="shared" si="66"/>
        <v>12528.592620846601</v>
      </c>
      <c r="O294" s="66">
        <f t="shared" si="67"/>
        <v>15259.9114571668</v>
      </c>
      <c r="P294" s="67">
        <f t="shared" si="68"/>
        <v>513.70473552230033</v>
      </c>
      <c r="Q294" s="68">
        <f t="shared" si="69"/>
        <v>1.0427556828182949</v>
      </c>
      <c r="R294" s="20" t="str">
        <f t="shared" si="70"/>
        <v/>
      </c>
      <c r="S294" s="67">
        <f t="shared" si="71"/>
        <v>3245.0235718424992</v>
      </c>
      <c r="T294" s="68">
        <f t="shared" si="72"/>
        <v>1.2700835499102878</v>
      </c>
      <c r="U294" s="20" t="str">
        <f t="shared" si="73"/>
        <v/>
      </c>
      <c r="V294" s="20" t="str">
        <f t="shared" si="74"/>
        <v/>
      </c>
    </row>
    <row r="295" spans="1:22" ht="30" x14ac:dyDescent="0.25">
      <c r="A295" s="46">
        <v>1991</v>
      </c>
      <c r="B295" s="60">
        <f t="shared" si="60"/>
        <v>4110710</v>
      </c>
      <c r="C295" s="46" t="s">
        <v>81</v>
      </c>
      <c r="D295" s="46">
        <v>279</v>
      </c>
      <c r="E295" s="46" t="s">
        <v>2091</v>
      </c>
      <c r="F295" s="46">
        <v>702</v>
      </c>
      <c r="G295" s="46">
        <v>378</v>
      </c>
      <c r="H295" s="61">
        <f t="shared" si="61"/>
        <v>0.53846153846153844</v>
      </c>
      <c r="I295" s="62">
        <f t="shared" si="62"/>
        <v>13</v>
      </c>
      <c r="J295" s="62">
        <f t="shared" si="63"/>
        <v>4</v>
      </c>
      <c r="K295" s="20"/>
      <c r="L295" s="20" t="str">
        <f t="shared" si="64"/>
        <v>Yes</v>
      </c>
      <c r="M295" s="66">
        <f t="shared" si="65"/>
        <v>11561.3919564231</v>
      </c>
      <c r="N295" s="66">
        <f t="shared" si="66"/>
        <v>12001.4424020721</v>
      </c>
      <c r="O295" s="66">
        <f t="shared" si="67"/>
        <v>14517.691914593501</v>
      </c>
      <c r="P295" s="67">
        <f t="shared" si="68"/>
        <v>440.05044564899981</v>
      </c>
      <c r="Q295" s="68">
        <f t="shared" si="69"/>
        <v>1.0380620644389211</v>
      </c>
      <c r="R295" s="20" t="str">
        <f t="shared" si="70"/>
        <v/>
      </c>
      <c r="S295" s="67">
        <f t="shared" si="71"/>
        <v>2956.2999581704007</v>
      </c>
      <c r="T295" s="68">
        <f t="shared" si="72"/>
        <v>1.2557045007481116</v>
      </c>
      <c r="U295" s="20" t="str">
        <f t="shared" si="73"/>
        <v/>
      </c>
      <c r="V295" s="20" t="str">
        <f t="shared" si="74"/>
        <v/>
      </c>
    </row>
    <row r="296" spans="1:22" ht="30" x14ac:dyDescent="0.25">
      <c r="A296" s="46">
        <v>1991</v>
      </c>
      <c r="B296" s="60">
        <f t="shared" si="60"/>
        <v>4110710</v>
      </c>
      <c r="C296" s="46" t="s">
        <v>81</v>
      </c>
      <c r="D296" s="46">
        <v>278</v>
      </c>
      <c r="E296" s="46" t="s">
        <v>2092</v>
      </c>
      <c r="F296" s="46">
        <v>750</v>
      </c>
      <c r="G296" s="46">
        <v>396</v>
      </c>
      <c r="H296" s="61">
        <f t="shared" si="61"/>
        <v>0.52800000000000002</v>
      </c>
      <c r="I296" s="62">
        <f t="shared" si="62"/>
        <v>13</v>
      </c>
      <c r="J296" s="62">
        <f t="shared" si="63"/>
        <v>4</v>
      </c>
      <c r="K296" s="20"/>
      <c r="L296" s="20" t="str">
        <f t="shared" si="64"/>
        <v>Yes</v>
      </c>
      <c r="M296" s="66">
        <f t="shared" si="65"/>
        <v>11626.6333412487</v>
      </c>
      <c r="N296" s="66">
        <f t="shared" si="66"/>
        <v>11914.9225967616</v>
      </c>
      <c r="O296" s="66">
        <f t="shared" si="67"/>
        <v>13126.0265496131</v>
      </c>
      <c r="P296" s="67">
        <f t="shared" si="68"/>
        <v>288.28925551290013</v>
      </c>
      <c r="Q296" s="68">
        <f t="shared" si="69"/>
        <v>1.0247955919010634</v>
      </c>
      <c r="R296" s="20" t="str">
        <f t="shared" si="70"/>
        <v/>
      </c>
      <c r="S296" s="67">
        <f t="shared" si="71"/>
        <v>1499.3932083643995</v>
      </c>
      <c r="T296" s="68">
        <f t="shared" si="72"/>
        <v>1.1289619414628727</v>
      </c>
      <c r="U296" s="20" t="str">
        <f t="shared" si="73"/>
        <v/>
      </c>
      <c r="V296" s="20" t="str">
        <f t="shared" si="74"/>
        <v/>
      </c>
    </row>
    <row r="297" spans="1:22" ht="30" x14ac:dyDescent="0.25">
      <c r="A297" s="46">
        <v>1991</v>
      </c>
      <c r="B297" s="60">
        <f t="shared" si="60"/>
        <v>4110710</v>
      </c>
      <c r="C297" s="46" t="s">
        <v>81</v>
      </c>
      <c r="D297" s="46">
        <v>273</v>
      </c>
      <c r="E297" s="46" t="s">
        <v>2089</v>
      </c>
      <c r="F297" s="46">
        <v>397</v>
      </c>
      <c r="G297" s="46">
        <v>153</v>
      </c>
      <c r="H297" s="61">
        <f t="shared" si="61"/>
        <v>0.38539042821158692</v>
      </c>
      <c r="I297" s="62">
        <f t="shared" si="62"/>
        <v>13</v>
      </c>
      <c r="J297" s="62">
        <f t="shared" si="63"/>
        <v>4</v>
      </c>
      <c r="K297" s="20"/>
      <c r="L297" s="20" t="str">
        <f t="shared" si="64"/>
        <v>Yes</v>
      </c>
      <c r="M297" s="66">
        <f t="shared" si="65"/>
        <v>10090.4999321993</v>
      </c>
      <c r="N297" s="66">
        <f t="shared" si="66"/>
        <v>10579.6820200532</v>
      </c>
      <c r="O297" s="66">
        <f t="shared" si="67"/>
        <v>14299.156055346</v>
      </c>
      <c r="P297" s="67">
        <f t="shared" si="68"/>
        <v>489.18208785390016</v>
      </c>
      <c r="Q297" s="68">
        <f t="shared" si="69"/>
        <v>1.0484794699113862</v>
      </c>
      <c r="R297" s="20" t="str">
        <f t="shared" si="70"/>
        <v/>
      </c>
      <c r="S297" s="67">
        <f t="shared" si="71"/>
        <v>4208.6561231467003</v>
      </c>
      <c r="T297" s="68">
        <f t="shared" si="72"/>
        <v>1.4170909421164222</v>
      </c>
      <c r="U297" s="20" t="str">
        <f t="shared" si="73"/>
        <v/>
      </c>
      <c r="V297" s="20" t="str">
        <f t="shared" si="74"/>
        <v/>
      </c>
    </row>
    <row r="298" spans="1:22" ht="30" x14ac:dyDescent="0.25">
      <c r="A298" s="46">
        <v>1991</v>
      </c>
      <c r="B298" s="60">
        <f t="shared" si="60"/>
        <v>4110710</v>
      </c>
      <c r="C298" s="46" t="s">
        <v>81</v>
      </c>
      <c r="D298" s="46">
        <v>280</v>
      </c>
      <c r="E298" s="46" t="s">
        <v>2093</v>
      </c>
      <c r="F298" s="90">
        <v>1650</v>
      </c>
      <c r="G298" s="46">
        <v>629</v>
      </c>
      <c r="H298" s="61">
        <f t="shared" si="61"/>
        <v>0.38121212121212122</v>
      </c>
      <c r="I298" s="62">
        <f t="shared" si="62"/>
        <v>13</v>
      </c>
      <c r="J298" s="62">
        <f t="shared" si="63"/>
        <v>4</v>
      </c>
      <c r="K298" s="20"/>
      <c r="L298" s="20" t="str">
        <f t="shared" si="64"/>
        <v>Yes</v>
      </c>
      <c r="M298" s="66">
        <f t="shared" si="65"/>
        <v>13302.663734439901</v>
      </c>
      <c r="N298" s="66">
        <f t="shared" si="66"/>
        <v>12979.964623628301</v>
      </c>
      <c r="O298" s="66">
        <f t="shared" si="67"/>
        <v>14494.2061624534</v>
      </c>
      <c r="P298" s="67">
        <f t="shared" si="68"/>
        <v>-322.69911081159989</v>
      </c>
      <c r="Q298" s="68">
        <f t="shared" si="69"/>
        <v>0.97574176741939667</v>
      </c>
      <c r="R298" s="20" t="str">
        <f t="shared" si="70"/>
        <v/>
      </c>
      <c r="S298" s="67">
        <f t="shared" si="71"/>
        <v>1191.5424280134994</v>
      </c>
      <c r="T298" s="68">
        <f t="shared" si="72"/>
        <v>1.0895717167478765</v>
      </c>
      <c r="U298" s="20" t="str">
        <f t="shared" si="73"/>
        <v/>
      </c>
      <c r="V298" s="20" t="str">
        <f t="shared" si="74"/>
        <v/>
      </c>
    </row>
    <row r="299" spans="1:22" ht="30" x14ac:dyDescent="0.25">
      <c r="A299" s="46">
        <v>1991</v>
      </c>
      <c r="B299" s="60">
        <f t="shared" si="60"/>
        <v>4110710</v>
      </c>
      <c r="C299" s="46" t="s">
        <v>81</v>
      </c>
      <c r="D299" s="46">
        <v>274</v>
      </c>
      <c r="E299" s="46" t="s">
        <v>2090</v>
      </c>
      <c r="F299" s="46">
        <v>344</v>
      </c>
      <c r="G299" s="46">
        <v>83</v>
      </c>
      <c r="H299" s="61">
        <f t="shared" si="61"/>
        <v>0.24127906976744187</v>
      </c>
      <c r="I299" s="62">
        <f t="shared" si="62"/>
        <v>13</v>
      </c>
      <c r="J299" s="62">
        <f t="shared" si="63"/>
        <v>4</v>
      </c>
      <c r="K299" s="20"/>
      <c r="L299" s="20" t="str">
        <f t="shared" si="64"/>
        <v>Yes</v>
      </c>
      <c r="M299" s="66">
        <f t="shared" si="65"/>
        <v>10691.625474094601</v>
      </c>
      <c r="N299" s="66">
        <f t="shared" si="66"/>
        <v>11746.2091377053</v>
      </c>
      <c r="O299" s="66">
        <f t="shared" si="67"/>
        <v>14661.8135465371</v>
      </c>
      <c r="P299" s="67">
        <f t="shared" si="68"/>
        <v>1054.5836636106997</v>
      </c>
      <c r="Q299" s="68">
        <f t="shared" si="69"/>
        <v>1.0986364202679859</v>
      </c>
      <c r="R299" s="20" t="str">
        <f t="shared" si="70"/>
        <v/>
      </c>
      <c r="S299" s="67">
        <f t="shared" si="71"/>
        <v>3970.1880724424991</v>
      </c>
      <c r="T299" s="68">
        <f t="shared" si="72"/>
        <v>1.3713362464914352</v>
      </c>
      <c r="U299" s="20" t="str">
        <f t="shared" si="73"/>
        <v/>
      </c>
      <c r="V299" s="20" t="str">
        <f t="shared" si="74"/>
        <v/>
      </c>
    </row>
    <row r="300" spans="1:22" ht="30" x14ac:dyDescent="0.25">
      <c r="A300" s="46">
        <v>1991</v>
      </c>
      <c r="B300" s="60">
        <f t="shared" si="60"/>
        <v>4110710</v>
      </c>
      <c r="C300" s="46" t="s">
        <v>81</v>
      </c>
      <c r="D300" s="46">
        <v>5670</v>
      </c>
      <c r="E300" s="46" t="s">
        <v>4630</v>
      </c>
      <c r="F300" s="46">
        <v>105</v>
      </c>
      <c r="G300" s="46">
        <v>25</v>
      </c>
      <c r="H300" s="61">
        <f t="shared" si="61"/>
        <v>0.23809523809523808</v>
      </c>
      <c r="I300" s="62">
        <f t="shared" si="62"/>
        <v>13</v>
      </c>
      <c r="J300" s="62">
        <f t="shared" si="63"/>
        <v>4</v>
      </c>
      <c r="K300" s="20"/>
      <c r="L300" s="20" t="str">
        <f t="shared" si="64"/>
        <v>Yes</v>
      </c>
      <c r="M300" s="66">
        <f t="shared" si="65"/>
        <v>0</v>
      </c>
      <c r="N300" s="66">
        <f t="shared" si="66"/>
        <v>0</v>
      </c>
      <c r="O300" s="66">
        <f t="shared" si="67"/>
        <v>0</v>
      </c>
      <c r="P300" s="67">
        <f t="shared" si="68"/>
        <v>0</v>
      </c>
      <c r="Q300" s="68" t="str">
        <f t="shared" si="69"/>
        <v/>
      </c>
      <c r="R300" s="20" t="str">
        <f t="shared" si="70"/>
        <v/>
      </c>
      <c r="S300" s="67">
        <f t="shared" si="71"/>
        <v>0</v>
      </c>
      <c r="T300" s="68" t="str">
        <f t="shared" si="72"/>
        <v/>
      </c>
      <c r="U300" s="20" t="str">
        <f t="shared" si="73"/>
        <v/>
      </c>
      <c r="V300" s="20" t="str">
        <f t="shared" si="74"/>
        <v/>
      </c>
    </row>
    <row r="301" spans="1:22" ht="30" x14ac:dyDescent="0.25">
      <c r="A301" s="46">
        <v>1991</v>
      </c>
      <c r="B301" s="60">
        <f t="shared" si="60"/>
        <v>4110710</v>
      </c>
      <c r="C301" s="46" t="s">
        <v>81</v>
      </c>
      <c r="D301" s="46">
        <v>4391</v>
      </c>
      <c r="E301" s="46" t="s">
        <v>553</v>
      </c>
      <c r="F301" s="46">
        <v>220</v>
      </c>
      <c r="G301" s="46">
        <v>0</v>
      </c>
      <c r="H301" s="61">
        <f t="shared" si="61"/>
        <v>0</v>
      </c>
      <c r="I301" s="62">
        <f t="shared" si="62"/>
        <v>13</v>
      </c>
      <c r="J301" s="62">
        <f t="shared" si="63"/>
        <v>4</v>
      </c>
      <c r="K301" s="20"/>
      <c r="L301" s="20" t="str">
        <f t="shared" si="64"/>
        <v>Yes</v>
      </c>
      <c r="M301" s="66">
        <f t="shared" si="65"/>
        <v>3552.3988343657802</v>
      </c>
      <c r="N301" s="66">
        <f t="shared" si="66"/>
        <v>3785.61386206731</v>
      </c>
      <c r="O301" s="66">
        <f t="shared" si="67"/>
        <v>4614.2976008573496</v>
      </c>
      <c r="P301" s="67">
        <f t="shared" si="68"/>
        <v>233.21502770152983</v>
      </c>
      <c r="Q301" s="68">
        <f t="shared" si="69"/>
        <v>1.0656500124494512</v>
      </c>
      <c r="R301" s="20" t="str">
        <f t="shared" si="70"/>
        <v/>
      </c>
      <c r="S301" s="67">
        <f t="shared" si="71"/>
        <v>1061.8987664915694</v>
      </c>
      <c r="T301" s="68">
        <f t="shared" si="72"/>
        <v>1.2989244214976083</v>
      </c>
      <c r="U301" s="20" t="str">
        <f t="shared" si="73"/>
        <v/>
      </c>
      <c r="V301" s="20" t="str">
        <f t="shared" si="74"/>
        <v/>
      </c>
    </row>
    <row r="302" spans="1:22" x14ac:dyDescent="0.25">
      <c r="A302" s="46">
        <v>1992</v>
      </c>
      <c r="B302" s="60">
        <f t="shared" si="60"/>
        <v>4105670</v>
      </c>
      <c r="C302" s="46" t="s">
        <v>104</v>
      </c>
      <c r="D302" s="46">
        <v>282</v>
      </c>
      <c r="E302" s="46" t="s">
        <v>2163</v>
      </c>
      <c r="F302" s="46">
        <v>384</v>
      </c>
      <c r="G302" s="46">
        <v>203</v>
      </c>
      <c r="H302" s="61">
        <f t="shared" si="61"/>
        <v>0.52864583333333337</v>
      </c>
      <c r="I302" s="62">
        <f t="shared" si="62"/>
        <v>3</v>
      </c>
      <c r="J302" s="62">
        <f t="shared" si="63"/>
        <v>1</v>
      </c>
      <c r="K302" s="20" t="s">
        <v>1781</v>
      </c>
      <c r="L302" s="20" t="str">
        <f t="shared" si="64"/>
        <v/>
      </c>
      <c r="M302" s="66">
        <f t="shared" si="65"/>
        <v>13251.614974227199</v>
      </c>
      <c r="N302" s="66">
        <f t="shared" si="66"/>
        <v>13463.8407289765</v>
      </c>
      <c r="O302" s="66">
        <f t="shared" si="67"/>
        <v>15896.399662259</v>
      </c>
      <c r="P302" s="67">
        <f t="shared" si="68"/>
        <v>212.2257547493009</v>
      </c>
      <c r="Q302" s="68">
        <f t="shared" si="69"/>
        <v>1.0160150860979626</v>
      </c>
      <c r="R302" s="20" t="str">
        <f t="shared" si="70"/>
        <v/>
      </c>
      <c r="S302" s="67">
        <f t="shared" si="71"/>
        <v>2644.7846880318011</v>
      </c>
      <c r="T302" s="68">
        <f t="shared" si="72"/>
        <v>1.1995820655199831</v>
      </c>
      <c r="U302" s="20" t="str">
        <f t="shared" si="73"/>
        <v/>
      </c>
      <c r="V302" s="20" t="str">
        <f t="shared" si="74"/>
        <v/>
      </c>
    </row>
    <row r="303" spans="1:22" x14ac:dyDescent="0.25">
      <c r="A303" s="46">
        <v>1992</v>
      </c>
      <c r="B303" s="60">
        <f t="shared" si="60"/>
        <v>4105670</v>
      </c>
      <c r="C303" s="46" t="s">
        <v>104</v>
      </c>
      <c r="D303" s="46">
        <v>284</v>
      </c>
      <c r="E303" s="46" t="s">
        <v>2164</v>
      </c>
      <c r="F303" s="46">
        <v>114</v>
      </c>
      <c r="G303" s="46">
        <v>51</v>
      </c>
      <c r="H303" s="61">
        <f t="shared" si="61"/>
        <v>0.44736842105263158</v>
      </c>
      <c r="I303" s="62">
        <f t="shared" si="62"/>
        <v>3</v>
      </c>
      <c r="J303" s="62">
        <f t="shared" si="63"/>
        <v>1</v>
      </c>
      <c r="K303" s="20"/>
      <c r="L303" s="20" t="str">
        <f t="shared" si="64"/>
        <v/>
      </c>
      <c r="M303" s="66">
        <f t="shared" si="65"/>
        <v>13211.7642868558</v>
      </c>
      <c r="N303" s="66">
        <f t="shared" si="66"/>
        <v>12307.415342292101</v>
      </c>
      <c r="O303" s="66">
        <f t="shared" si="67"/>
        <v>14071.181077884299</v>
      </c>
      <c r="P303" s="67">
        <f t="shared" si="68"/>
        <v>-904.34894456369875</v>
      </c>
      <c r="Q303" s="68">
        <f t="shared" si="69"/>
        <v>0.93154972152633519</v>
      </c>
      <c r="R303" s="20" t="str">
        <f t="shared" si="70"/>
        <v/>
      </c>
      <c r="S303" s="67">
        <f t="shared" si="71"/>
        <v>859.41679102849957</v>
      </c>
      <c r="T303" s="68">
        <f t="shared" si="72"/>
        <v>1.0650493584633145</v>
      </c>
      <c r="U303" s="20" t="str">
        <f t="shared" si="73"/>
        <v/>
      </c>
      <c r="V303" s="20" t="str">
        <f t="shared" si="74"/>
        <v/>
      </c>
    </row>
    <row r="304" spans="1:22" x14ac:dyDescent="0.25">
      <c r="A304" s="46">
        <v>1992</v>
      </c>
      <c r="B304" s="60">
        <f t="shared" si="60"/>
        <v>4105670</v>
      </c>
      <c r="C304" s="46" t="s">
        <v>104</v>
      </c>
      <c r="D304" s="46">
        <v>285</v>
      </c>
      <c r="E304" s="46" t="s">
        <v>2165</v>
      </c>
      <c r="F304" s="46">
        <v>196</v>
      </c>
      <c r="G304" s="46">
        <v>74</v>
      </c>
      <c r="H304" s="61">
        <f t="shared" si="61"/>
        <v>0.37755102040816324</v>
      </c>
      <c r="I304" s="62">
        <f t="shared" si="62"/>
        <v>3</v>
      </c>
      <c r="J304" s="62">
        <f t="shared" si="63"/>
        <v>1</v>
      </c>
      <c r="K304" s="20"/>
      <c r="L304" s="20" t="str">
        <f t="shared" si="64"/>
        <v/>
      </c>
      <c r="M304" s="66">
        <f t="shared" si="65"/>
        <v>16470.239759685599</v>
      </c>
      <c r="N304" s="66">
        <f t="shared" si="66"/>
        <v>16657.111669349</v>
      </c>
      <c r="O304" s="66">
        <f t="shared" si="67"/>
        <v>18646.810733724102</v>
      </c>
      <c r="P304" s="67">
        <f t="shared" si="68"/>
        <v>186.87190966340131</v>
      </c>
      <c r="Q304" s="68">
        <f t="shared" si="69"/>
        <v>1.0113460345684104</v>
      </c>
      <c r="R304" s="20" t="str">
        <f t="shared" si="70"/>
        <v/>
      </c>
      <c r="S304" s="67">
        <f t="shared" si="71"/>
        <v>2176.5709740385028</v>
      </c>
      <c r="T304" s="68">
        <f t="shared" si="72"/>
        <v>1.1321517479888861</v>
      </c>
      <c r="U304" s="20" t="str">
        <f t="shared" si="73"/>
        <v/>
      </c>
      <c r="V304" s="20" t="str">
        <f t="shared" si="74"/>
        <v/>
      </c>
    </row>
    <row r="305" spans="1:22" ht="30" x14ac:dyDescent="0.25">
      <c r="A305" s="46">
        <v>1993</v>
      </c>
      <c r="B305" s="60">
        <f t="shared" si="60"/>
        <v>4103960</v>
      </c>
      <c r="C305" s="46" t="s">
        <v>80</v>
      </c>
      <c r="D305" s="46">
        <v>3348</v>
      </c>
      <c r="E305" s="46" t="s">
        <v>545</v>
      </c>
      <c r="F305" s="46">
        <v>215</v>
      </c>
      <c r="G305" s="46">
        <v>162</v>
      </c>
      <c r="H305" s="61">
        <f t="shared" si="61"/>
        <v>0.75348837209302322</v>
      </c>
      <c r="I305" s="62">
        <f t="shared" si="62"/>
        <v>1</v>
      </c>
      <c r="J305" s="62">
        <f t="shared" si="63"/>
        <v>1</v>
      </c>
      <c r="K305" s="20" t="s">
        <v>1781</v>
      </c>
      <c r="L305" s="20" t="str">
        <f t="shared" si="64"/>
        <v/>
      </c>
      <c r="M305" s="66">
        <f t="shared" si="65"/>
        <v>22038.221545074</v>
      </c>
      <c r="N305" s="66">
        <f t="shared" si="66"/>
        <v>19525.631635665501</v>
      </c>
      <c r="O305" s="66">
        <f t="shared" si="67"/>
        <v>19453.1774889876</v>
      </c>
      <c r="P305" s="67">
        <f t="shared" si="68"/>
        <v>-2512.5899094084998</v>
      </c>
      <c r="Q305" s="68">
        <f t="shared" si="69"/>
        <v>0.88598944319215656</v>
      </c>
      <c r="R305" s="20" t="str">
        <f t="shared" si="70"/>
        <v/>
      </c>
      <c r="S305" s="67">
        <f t="shared" si="71"/>
        <v>-2585.0440560864008</v>
      </c>
      <c r="T305" s="68">
        <f t="shared" si="72"/>
        <v>0.88270178467898142</v>
      </c>
      <c r="U305" s="20" t="str">
        <f t="shared" si="73"/>
        <v/>
      </c>
      <c r="V305" s="20" t="str">
        <f t="shared" si="74"/>
        <v/>
      </c>
    </row>
    <row r="306" spans="1:22" ht="30" x14ac:dyDescent="0.25">
      <c r="A306" s="46">
        <v>1994</v>
      </c>
      <c r="B306" s="60">
        <f t="shared" si="60"/>
        <v>4111610</v>
      </c>
      <c r="C306" s="46" t="s">
        <v>220</v>
      </c>
      <c r="D306" s="46">
        <v>289</v>
      </c>
      <c r="E306" s="46" t="s">
        <v>1417</v>
      </c>
      <c r="F306" s="46">
        <v>95</v>
      </c>
      <c r="G306" s="46">
        <v>67</v>
      </c>
      <c r="H306" s="61">
        <f t="shared" si="61"/>
        <v>0.70526315789473681</v>
      </c>
      <c r="I306" s="62">
        <f t="shared" si="62"/>
        <v>6</v>
      </c>
      <c r="J306" s="62">
        <f t="shared" si="63"/>
        <v>2</v>
      </c>
      <c r="K306" s="20" t="s">
        <v>1781</v>
      </c>
      <c r="L306" s="20" t="str">
        <f t="shared" si="64"/>
        <v>Yes</v>
      </c>
      <c r="M306" s="66">
        <f t="shared" si="65"/>
        <v>12648.513859323501</v>
      </c>
      <c r="N306" s="66">
        <f t="shared" si="66"/>
        <v>12937.7162964462</v>
      </c>
      <c r="O306" s="66">
        <f t="shared" si="67"/>
        <v>15978.368836494699</v>
      </c>
      <c r="P306" s="67">
        <f t="shared" si="68"/>
        <v>289.20243712269985</v>
      </c>
      <c r="Q306" s="68">
        <f t="shared" si="69"/>
        <v>1.0228645388967592</v>
      </c>
      <c r="R306" s="20" t="str">
        <f t="shared" si="70"/>
        <v/>
      </c>
      <c r="S306" s="67">
        <f t="shared" si="71"/>
        <v>3329.8549771711987</v>
      </c>
      <c r="T306" s="68">
        <f t="shared" si="72"/>
        <v>1.2632605707046516</v>
      </c>
      <c r="U306" s="20" t="str">
        <f t="shared" si="73"/>
        <v/>
      </c>
      <c r="V306" s="20" t="str">
        <f t="shared" si="74"/>
        <v/>
      </c>
    </row>
    <row r="307" spans="1:22" ht="30" x14ac:dyDescent="0.25">
      <c r="A307" s="46">
        <v>1994</v>
      </c>
      <c r="B307" s="60">
        <f t="shared" si="60"/>
        <v>4111610</v>
      </c>
      <c r="C307" s="46" t="s">
        <v>220</v>
      </c>
      <c r="D307" s="46">
        <v>292</v>
      </c>
      <c r="E307" s="46" t="s">
        <v>2710</v>
      </c>
      <c r="F307" s="46">
        <v>261</v>
      </c>
      <c r="G307" s="46">
        <v>175</v>
      </c>
      <c r="H307" s="61">
        <f t="shared" si="61"/>
        <v>0.67049808429118773</v>
      </c>
      <c r="I307" s="62">
        <f t="shared" si="62"/>
        <v>6</v>
      </c>
      <c r="J307" s="62">
        <f t="shared" si="63"/>
        <v>2</v>
      </c>
      <c r="K307" s="20" t="s">
        <v>1781</v>
      </c>
      <c r="L307" s="20" t="str">
        <f t="shared" si="64"/>
        <v>Yes</v>
      </c>
      <c r="M307" s="66">
        <f t="shared" si="65"/>
        <v>11622.643668831401</v>
      </c>
      <c r="N307" s="66">
        <f t="shared" si="66"/>
        <v>12518.739664946501</v>
      </c>
      <c r="O307" s="66">
        <f t="shared" si="67"/>
        <v>13872.1335592878</v>
      </c>
      <c r="P307" s="67">
        <f t="shared" si="68"/>
        <v>896.09599611510021</v>
      </c>
      <c r="Q307" s="68">
        <f t="shared" si="69"/>
        <v>1.0770991541724859</v>
      </c>
      <c r="R307" s="20" t="str">
        <f t="shared" si="70"/>
        <v/>
      </c>
      <c r="S307" s="67">
        <f t="shared" si="71"/>
        <v>2249.4898904563997</v>
      </c>
      <c r="T307" s="68">
        <f t="shared" si="72"/>
        <v>1.1935437370835764</v>
      </c>
      <c r="U307" s="20" t="str">
        <f t="shared" si="73"/>
        <v/>
      </c>
      <c r="V307" s="20" t="str">
        <f t="shared" si="74"/>
        <v/>
      </c>
    </row>
    <row r="308" spans="1:22" ht="30" x14ac:dyDescent="0.25">
      <c r="A308" s="46">
        <v>1994</v>
      </c>
      <c r="B308" s="60">
        <f t="shared" si="60"/>
        <v>4111610</v>
      </c>
      <c r="C308" s="46" t="s">
        <v>220</v>
      </c>
      <c r="D308" s="46">
        <v>5669</v>
      </c>
      <c r="E308" s="46" t="s">
        <v>4648</v>
      </c>
      <c r="F308" s="46">
        <v>57</v>
      </c>
      <c r="G308" s="46">
        <v>32</v>
      </c>
      <c r="H308" s="61">
        <f t="shared" si="61"/>
        <v>0.56140350877192979</v>
      </c>
      <c r="I308" s="62">
        <f t="shared" si="62"/>
        <v>6</v>
      </c>
      <c r="J308" s="62">
        <f t="shared" si="63"/>
        <v>2</v>
      </c>
      <c r="K308" s="20"/>
      <c r="L308" s="20" t="str">
        <f t="shared" si="64"/>
        <v>Yes</v>
      </c>
      <c r="M308" s="66">
        <f t="shared" si="65"/>
        <v>0</v>
      </c>
      <c r="N308" s="66">
        <f t="shared" si="66"/>
        <v>0</v>
      </c>
      <c r="O308" s="66">
        <f t="shared" si="67"/>
        <v>0</v>
      </c>
      <c r="P308" s="67">
        <f t="shared" si="68"/>
        <v>0</v>
      </c>
      <c r="Q308" s="68" t="str">
        <f t="shared" si="69"/>
        <v/>
      </c>
      <c r="R308" s="20" t="str">
        <f t="shared" si="70"/>
        <v/>
      </c>
      <c r="S308" s="67">
        <f t="shared" si="71"/>
        <v>0</v>
      </c>
      <c r="T308" s="68" t="str">
        <f t="shared" si="72"/>
        <v/>
      </c>
      <c r="U308" s="20" t="str">
        <f t="shared" si="73"/>
        <v/>
      </c>
      <c r="V308" s="20" t="str">
        <f t="shared" si="74"/>
        <v/>
      </c>
    </row>
    <row r="309" spans="1:22" ht="30" x14ac:dyDescent="0.25">
      <c r="A309" s="46">
        <v>1994</v>
      </c>
      <c r="B309" s="60">
        <f t="shared" si="60"/>
        <v>4111610</v>
      </c>
      <c r="C309" s="46" t="s">
        <v>220</v>
      </c>
      <c r="D309" s="46">
        <v>291</v>
      </c>
      <c r="E309" s="46" t="s">
        <v>2712</v>
      </c>
      <c r="F309" s="46">
        <v>282</v>
      </c>
      <c r="G309" s="46">
        <v>155</v>
      </c>
      <c r="H309" s="61">
        <f t="shared" si="61"/>
        <v>0.54964539007092195</v>
      </c>
      <c r="I309" s="62">
        <f t="shared" si="62"/>
        <v>6</v>
      </c>
      <c r="J309" s="62">
        <f t="shared" si="63"/>
        <v>2</v>
      </c>
      <c r="K309" s="20"/>
      <c r="L309" s="20" t="str">
        <f t="shared" si="64"/>
        <v>Yes</v>
      </c>
      <c r="M309" s="66">
        <f t="shared" si="65"/>
        <v>12012.0234168562</v>
      </c>
      <c r="N309" s="66">
        <f t="shared" si="66"/>
        <v>12736.957747357301</v>
      </c>
      <c r="O309" s="66">
        <f t="shared" si="67"/>
        <v>13663.5027384489</v>
      </c>
      <c r="P309" s="67">
        <f t="shared" si="68"/>
        <v>724.9343305011007</v>
      </c>
      <c r="Q309" s="68">
        <f t="shared" si="69"/>
        <v>1.0603507257140223</v>
      </c>
      <c r="R309" s="20" t="str">
        <f t="shared" si="70"/>
        <v/>
      </c>
      <c r="S309" s="67">
        <f t="shared" si="71"/>
        <v>1651.4793215927002</v>
      </c>
      <c r="T309" s="68">
        <f t="shared" si="72"/>
        <v>1.1374855229865117</v>
      </c>
      <c r="U309" s="20" t="str">
        <f t="shared" si="73"/>
        <v/>
      </c>
      <c r="V309" s="20" t="str">
        <f t="shared" si="74"/>
        <v/>
      </c>
    </row>
    <row r="310" spans="1:22" ht="30" x14ac:dyDescent="0.25">
      <c r="A310" s="46">
        <v>1994</v>
      </c>
      <c r="B310" s="60">
        <f t="shared" si="60"/>
        <v>4111610</v>
      </c>
      <c r="C310" s="46" t="s">
        <v>220</v>
      </c>
      <c r="D310" s="46">
        <v>290</v>
      </c>
      <c r="E310" s="46" t="s">
        <v>2711</v>
      </c>
      <c r="F310" s="46">
        <v>301</v>
      </c>
      <c r="G310" s="46">
        <v>163</v>
      </c>
      <c r="H310" s="61">
        <f t="shared" si="61"/>
        <v>0.5415282392026578</v>
      </c>
      <c r="I310" s="62">
        <f t="shared" si="62"/>
        <v>6</v>
      </c>
      <c r="J310" s="62">
        <f t="shared" si="63"/>
        <v>2</v>
      </c>
      <c r="K310" s="20"/>
      <c r="L310" s="20" t="str">
        <f t="shared" si="64"/>
        <v>Yes</v>
      </c>
      <c r="M310" s="66">
        <f t="shared" si="65"/>
        <v>12263.0078130608</v>
      </c>
      <c r="N310" s="66">
        <f t="shared" si="66"/>
        <v>12253.8477575794</v>
      </c>
      <c r="O310" s="66">
        <f t="shared" si="67"/>
        <v>13213.3825804266</v>
      </c>
      <c r="P310" s="67">
        <f t="shared" si="68"/>
        <v>-9.1600554813994677</v>
      </c>
      <c r="Q310" s="68">
        <f t="shared" si="69"/>
        <v>0.999253033544377</v>
      </c>
      <c r="R310" s="20" t="str">
        <f t="shared" si="70"/>
        <v/>
      </c>
      <c r="S310" s="67">
        <f t="shared" si="71"/>
        <v>950.37476736579993</v>
      </c>
      <c r="T310" s="68">
        <f t="shared" si="72"/>
        <v>1.0774993200569927</v>
      </c>
      <c r="U310" s="20" t="str">
        <f t="shared" si="73"/>
        <v/>
      </c>
      <c r="V310" s="20" t="str">
        <f t="shared" si="74"/>
        <v/>
      </c>
    </row>
    <row r="311" spans="1:22" ht="30" x14ac:dyDescent="0.25">
      <c r="A311" s="46">
        <v>1994</v>
      </c>
      <c r="B311" s="60">
        <f t="shared" si="60"/>
        <v>4111610</v>
      </c>
      <c r="C311" s="46" t="s">
        <v>220</v>
      </c>
      <c r="D311" s="46">
        <v>293</v>
      </c>
      <c r="E311" s="46" t="s">
        <v>2713</v>
      </c>
      <c r="F311" s="46">
        <v>405</v>
      </c>
      <c r="G311" s="46">
        <v>212</v>
      </c>
      <c r="H311" s="61">
        <f t="shared" si="61"/>
        <v>0.52345679012345681</v>
      </c>
      <c r="I311" s="62">
        <f t="shared" si="62"/>
        <v>6</v>
      </c>
      <c r="J311" s="62">
        <f t="shared" si="63"/>
        <v>2</v>
      </c>
      <c r="K311" s="20"/>
      <c r="L311" s="20" t="str">
        <f t="shared" si="64"/>
        <v>Yes</v>
      </c>
      <c r="M311" s="66">
        <f t="shared" si="65"/>
        <v>14258.5888647828</v>
      </c>
      <c r="N311" s="66">
        <f t="shared" si="66"/>
        <v>15001.9341809568</v>
      </c>
      <c r="O311" s="66">
        <f t="shared" si="67"/>
        <v>16193.766514762599</v>
      </c>
      <c r="P311" s="67">
        <f t="shared" si="68"/>
        <v>743.34531617399989</v>
      </c>
      <c r="Q311" s="68">
        <f t="shared" si="69"/>
        <v>1.0521331615087088</v>
      </c>
      <c r="R311" s="20" t="str">
        <f t="shared" si="70"/>
        <v/>
      </c>
      <c r="S311" s="67">
        <f t="shared" si="71"/>
        <v>1935.1776499797998</v>
      </c>
      <c r="T311" s="68">
        <f t="shared" si="72"/>
        <v>1.1357201381098436</v>
      </c>
      <c r="U311" s="20" t="str">
        <f t="shared" si="73"/>
        <v/>
      </c>
      <c r="V311" s="20" t="str">
        <f t="shared" si="74"/>
        <v/>
      </c>
    </row>
    <row r="312" spans="1:22" ht="30" x14ac:dyDescent="0.25">
      <c r="A312" s="46">
        <v>1995</v>
      </c>
      <c r="B312" s="60">
        <f t="shared" si="60"/>
        <v>4102610</v>
      </c>
      <c r="C312" s="46" t="s">
        <v>43</v>
      </c>
      <c r="D312" s="46">
        <v>3400</v>
      </c>
      <c r="E312" s="46" t="s">
        <v>414</v>
      </c>
      <c r="F312" s="46">
        <v>234</v>
      </c>
      <c r="G312" s="46">
        <v>125</v>
      </c>
      <c r="H312" s="61">
        <f t="shared" si="61"/>
        <v>0.53418803418803418</v>
      </c>
      <c r="I312" s="62">
        <f t="shared" si="62"/>
        <v>1</v>
      </c>
      <c r="J312" s="62">
        <f t="shared" si="63"/>
        <v>1</v>
      </c>
      <c r="K312" s="20" t="s">
        <v>1781</v>
      </c>
      <c r="L312" s="20" t="str">
        <f t="shared" si="64"/>
        <v/>
      </c>
      <c r="M312" s="66">
        <f t="shared" si="65"/>
        <v>19739.614627665898</v>
      </c>
      <c r="N312" s="66">
        <f t="shared" si="66"/>
        <v>17195.139969018401</v>
      </c>
      <c r="O312" s="66">
        <f t="shared" si="67"/>
        <v>17453.405683925201</v>
      </c>
      <c r="P312" s="67">
        <f t="shared" si="68"/>
        <v>-2544.4746586474976</v>
      </c>
      <c r="Q312" s="68">
        <f t="shared" si="69"/>
        <v>0.87109805806029716</v>
      </c>
      <c r="R312" s="20" t="str">
        <f t="shared" si="70"/>
        <v/>
      </c>
      <c r="S312" s="67">
        <f t="shared" si="71"/>
        <v>-2286.2089437406976</v>
      </c>
      <c r="T312" s="68">
        <f t="shared" si="72"/>
        <v>0.88418168303364542</v>
      </c>
      <c r="U312" s="20" t="str">
        <f t="shared" si="73"/>
        <v/>
      </c>
      <c r="V312" s="20" t="str">
        <f t="shared" si="74"/>
        <v/>
      </c>
    </row>
    <row r="313" spans="1:22" ht="30" x14ac:dyDescent="0.25">
      <c r="A313" s="46">
        <v>1996</v>
      </c>
      <c r="B313" s="60">
        <f t="shared" si="60"/>
        <v>4104350</v>
      </c>
      <c r="C313" s="46" t="s">
        <v>167</v>
      </c>
      <c r="D313" s="46">
        <v>296</v>
      </c>
      <c r="E313" s="46" t="s">
        <v>2433</v>
      </c>
      <c r="F313" s="46">
        <v>224</v>
      </c>
      <c r="G313" s="46">
        <v>224</v>
      </c>
      <c r="H313" s="61">
        <f t="shared" si="61"/>
        <v>1</v>
      </c>
      <c r="I313" s="62">
        <f t="shared" si="62"/>
        <v>2</v>
      </c>
      <c r="J313" s="62">
        <f t="shared" si="63"/>
        <v>1</v>
      </c>
      <c r="K313" s="20" t="s">
        <v>1781</v>
      </c>
      <c r="L313" s="20" t="str">
        <f t="shared" si="64"/>
        <v/>
      </c>
      <c r="M313" s="66">
        <f t="shared" si="65"/>
        <v>13097.2174040956</v>
      </c>
      <c r="N313" s="66">
        <f t="shared" si="66"/>
        <v>14085.185657063001</v>
      </c>
      <c r="O313" s="66">
        <f t="shared" si="67"/>
        <v>15175.695940858601</v>
      </c>
      <c r="P313" s="67">
        <f t="shared" si="68"/>
        <v>987.96825296740099</v>
      </c>
      <c r="Q313" s="68">
        <f t="shared" si="69"/>
        <v>1.0754334468524938</v>
      </c>
      <c r="R313" s="20" t="str">
        <f t="shared" si="70"/>
        <v/>
      </c>
      <c r="S313" s="67">
        <f t="shared" si="71"/>
        <v>2078.4785367630011</v>
      </c>
      <c r="T313" s="68">
        <f t="shared" si="72"/>
        <v>1.1586961926823514</v>
      </c>
      <c r="U313" s="20" t="str">
        <f t="shared" si="73"/>
        <v/>
      </c>
      <c r="V313" s="20" t="str">
        <f t="shared" si="74"/>
        <v/>
      </c>
    </row>
    <row r="314" spans="1:22" ht="30" x14ac:dyDescent="0.25">
      <c r="A314" s="46">
        <v>1996</v>
      </c>
      <c r="B314" s="60">
        <f t="shared" si="60"/>
        <v>4104350</v>
      </c>
      <c r="C314" s="46" t="s">
        <v>167</v>
      </c>
      <c r="D314" s="46">
        <v>297</v>
      </c>
      <c r="E314" s="46" t="s">
        <v>2434</v>
      </c>
      <c r="F314" s="46">
        <v>124</v>
      </c>
      <c r="G314" s="46">
        <v>74</v>
      </c>
      <c r="H314" s="61">
        <f t="shared" si="61"/>
        <v>0.59677419354838712</v>
      </c>
      <c r="I314" s="62">
        <f t="shared" si="62"/>
        <v>2</v>
      </c>
      <c r="J314" s="62">
        <f t="shared" si="63"/>
        <v>1</v>
      </c>
      <c r="K314" s="20"/>
      <c r="L314" s="20" t="str">
        <f t="shared" si="64"/>
        <v/>
      </c>
      <c r="M314" s="66">
        <f t="shared" si="65"/>
        <v>21449.257481160799</v>
      </c>
      <c r="N314" s="66">
        <f t="shared" si="66"/>
        <v>19237.129602405999</v>
      </c>
      <c r="O314" s="66">
        <f t="shared" si="67"/>
        <v>23173.6971168891</v>
      </c>
      <c r="P314" s="67">
        <f t="shared" si="68"/>
        <v>-2212.1278787547999</v>
      </c>
      <c r="Q314" s="68">
        <f t="shared" si="69"/>
        <v>0.89686692508131138</v>
      </c>
      <c r="R314" s="20" t="str">
        <f t="shared" si="70"/>
        <v/>
      </c>
      <c r="S314" s="67">
        <f t="shared" si="71"/>
        <v>1724.4396357283003</v>
      </c>
      <c r="T314" s="68">
        <f t="shared" si="72"/>
        <v>1.080396239228463</v>
      </c>
      <c r="U314" s="20" t="str">
        <f t="shared" si="73"/>
        <v/>
      </c>
      <c r="V314" s="20" t="str">
        <f t="shared" si="74"/>
        <v/>
      </c>
    </row>
    <row r="315" spans="1:22" x14ac:dyDescent="0.25">
      <c r="A315" s="46">
        <v>1997</v>
      </c>
      <c r="B315" s="60">
        <f t="shared" si="60"/>
        <v>4113650</v>
      </c>
      <c r="C315" s="46" t="s">
        <v>248</v>
      </c>
      <c r="D315" s="46">
        <v>299</v>
      </c>
      <c r="E315" s="46" t="s">
        <v>2833</v>
      </c>
      <c r="F315" s="46">
        <v>140</v>
      </c>
      <c r="G315" s="46">
        <v>133</v>
      </c>
      <c r="H315" s="61">
        <f t="shared" si="61"/>
        <v>0.95</v>
      </c>
      <c r="I315" s="62">
        <f t="shared" si="62"/>
        <v>2</v>
      </c>
      <c r="J315" s="62">
        <f t="shared" si="63"/>
        <v>1</v>
      </c>
      <c r="K315" s="20" t="s">
        <v>1781</v>
      </c>
      <c r="L315" s="20" t="str">
        <f t="shared" si="64"/>
        <v/>
      </c>
      <c r="M315" s="66">
        <f t="shared" si="65"/>
        <v>29603.086588387199</v>
      </c>
      <c r="N315" s="66">
        <f t="shared" si="66"/>
        <v>24113.584425056601</v>
      </c>
      <c r="O315" s="66">
        <f t="shared" si="67"/>
        <v>21385.3956109846</v>
      </c>
      <c r="P315" s="67">
        <f t="shared" si="68"/>
        <v>-5489.5021633305987</v>
      </c>
      <c r="Q315" s="68">
        <f t="shared" si="69"/>
        <v>0.81456318256069826</v>
      </c>
      <c r="R315" s="20" t="str">
        <f t="shared" si="70"/>
        <v/>
      </c>
      <c r="S315" s="67">
        <f t="shared" si="71"/>
        <v>-8217.6909774025989</v>
      </c>
      <c r="T315" s="68">
        <f t="shared" si="72"/>
        <v>0.72240425156793409</v>
      </c>
      <c r="U315" s="20" t="str">
        <f t="shared" si="73"/>
        <v/>
      </c>
      <c r="V315" s="20" t="str">
        <f t="shared" si="74"/>
        <v/>
      </c>
    </row>
    <row r="316" spans="1:22" x14ac:dyDescent="0.25">
      <c r="A316" s="46">
        <v>1997</v>
      </c>
      <c r="B316" s="60">
        <f t="shared" si="60"/>
        <v>4113650</v>
      </c>
      <c r="C316" s="46" t="s">
        <v>248</v>
      </c>
      <c r="D316" s="46">
        <v>300</v>
      </c>
      <c r="E316" s="46" t="s">
        <v>2834</v>
      </c>
      <c r="F316" s="46">
        <v>92</v>
      </c>
      <c r="G316" s="46">
        <v>0</v>
      </c>
      <c r="H316" s="61">
        <f t="shared" si="61"/>
        <v>0</v>
      </c>
      <c r="I316" s="62">
        <f t="shared" si="62"/>
        <v>2</v>
      </c>
      <c r="J316" s="62">
        <f t="shared" si="63"/>
        <v>1</v>
      </c>
      <c r="K316" s="20"/>
      <c r="L316" s="20" t="str">
        <f t="shared" si="64"/>
        <v/>
      </c>
      <c r="M316" s="66">
        <f t="shared" si="65"/>
        <v>29705.732542008001</v>
      </c>
      <c r="N316" s="66">
        <f t="shared" si="66"/>
        <v>30334.2373057035</v>
      </c>
      <c r="O316" s="66">
        <f t="shared" si="67"/>
        <v>24880.7518284041</v>
      </c>
      <c r="P316" s="67">
        <f t="shared" si="68"/>
        <v>628.5047636954987</v>
      </c>
      <c r="Q316" s="68">
        <f t="shared" si="69"/>
        <v>1.0211576928058148</v>
      </c>
      <c r="R316" s="20" t="str">
        <f t="shared" si="70"/>
        <v/>
      </c>
      <c r="S316" s="67">
        <f t="shared" si="71"/>
        <v>-4824.9807136039017</v>
      </c>
      <c r="T316" s="68">
        <f t="shared" si="72"/>
        <v>0.83757408753409079</v>
      </c>
      <c r="U316" s="20" t="str">
        <f t="shared" si="73"/>
        <v/>
      </c>
      <c r="V316" s="20" t="str">
        <f t="shared" si="74"/>
        <v/>
      </c>
    </row>
    <row r="317" spans="1:22" x14ac:dyDescent="0.25">
      <c r="A317" s="46">
        <v>1998</v>
      </c>
      <c r="B317" s="60">
        <f t="shared" si="60"/>
        <v>4104620</v>
      </c>
      <c r="C317" s="46" t="s">
        <v>89</v>
      </c>
      <c r="D317" s="46">
        <v>302</v>
      </c>
      <c r="E317" s="46" t="s">
        <v>576</v>
      </c>
      <c r="F317" s="46">
        <v>232</v>
      </c>
      <c r="G317" s="46">
        <v>105</v>
      </c>
      <c r="H317" s="61">
        <f t="shared" si="61"/>
        <v>0.45258620689655171</v>
      </c>
      <c r="I317" s="62">
        <f t="shared" si="62"/>
        <v>1</v>
      </c>
      <c r="J317" s="62">
        <f t="shared" si="63"/>
        <v>1</v>
      </c>
      <c r="K317" s="20" t="s">
        <v>1781</v>
      </c>
      <c r="L317" s="20" t="str">
        <f t="shared" si="64"/>
        <v/>
      </c>
      <c r="M317" s="66">
        <f t="shared" si="65"/>
        <v>21313.1456441808</v>
      </c>
      <c r="N317" s="66">
        <f t="shared" si="66"/>
        <v>21027.687049476099</v>
      </c>
      <c r="O317" s="66">
        <f t="shared" si="67"/>
        <v>21189.526319675399</v>
      </c>
      <c r="P317" s="67">
        <f t="shared" si="68"/>
        <v>-285.45859470470168</v>
      </c>
      <c r="Q317" s="68">
        <f t="shared" si="69"/>
        <v>0.98660645408845871</v>
      </c>
      <c r="R317" s="20" t="str">
        <f t="shared" si="70"/>
        <v/>
      </c>
      <c r="S317" s="67">
        <f t="shared" si="71"/>
        <v>-123.61932450540189</v>
      </c>
      <c r="T317" s="68">
        <f t="shared" si="72"/>
        <v>0.99419985549907997</v>
      </c>
      <c r="U317" s="20" t="str">
        <f t="shared" si="73"/>
        <v/>
      </c>
      <c r="V317" s="20" t="str">
        <f t="shared" si="74"/>
        <v/>
      </c>
    </row>
    <row r="318" spans="1:22" x14ac:dyDescent="0.25">
      <c r="A318" s="46">
        <v>1999</v>
      </c>
      <c r="B318" s="60">
        <f t="shared" si="60"/>
        <v>4110530</v>
      </c>
      <c r="C318" s="46" t="s">
        <v>203</v>
      </c>
      <c r="D318" s="46">
        <v>304</v>
      </c>
      <c r="E318" s="46" t="s">
        <v>2611</v>
      </c>
      <c r="F318" s="46">
        <v>185</v>
      </c>
      <c r="G318" s="46">
        <v>107</v>
      </c>
      <c r="H318" s="61">
        <f t="shared" si="61"/>
        <v>0.57837837837837835</v>
      </c>
      <c r="I318" s="62">
        <f t="shared" si="62"/>
        <v>2</v>
      </c>
      <c r="J318" s="62">
        <f t="shared" si="63"/>
        <v>1</v>
      </c>
      <c r="K318" s="20" t="s">
        <v>1781</v>
      </c>
      <c r="L318" s="20" t="str">
        <f t="shared" si="64"/>
        <v/>
      </c>
      <c r="M318" s="66">
        <f t="shared" si="65"/>
        <v>12313.3345894384</v>
      </c>
      <c r="N318" s="66">
        <f t="shared" si="66"/>
        <v>12274.4192982803</v>
      </c>
      <c r="O318" s="66">
        <f t="shared" si="67"/>
        <v>14264.661313913701</v>
      </c>
      <c r="P318" s="67">
        <f t="shared" si="68"/>
        <v>-38.915291158100445</v>
      </c>
      <c r="Q318" s="68">
        <f t="shared" si="69"/>
        <v>0.99683958144112483</v>
      </c>
      <c r="R318" s="20" t="str">
        <f t="shared" si="70"/>
        <v/>
      </c>
      <c r="S318" s="67">
        <f t="shared" si="71"/>
        <v>1951.3267244753006</v>
      </c>
      <c r="T318" s="68">
        <f t="shared" si="72"/>
        <v>1.1584726468936388</v>
      </c>
      <c r="U318" s="20" t="str">
        <f t="shared" si="73"/>
        <v/>
      </c>
      <c r="V318" s="20" t="str">
        <f t="shared" si="74"/>
        <v/>
      </c>
    </row>
    <row r="319" spans="1:22" x14ac:dyDescent="0.25">
      <c r="A319" s="46">
        <v>1999</v>
      </c>
      <c r="B319" s="60">
        <f t="shared" si="60"/>
        <v>4110530</v>
      </c>
      <c r="C319" s="46" t="s">
        <v>203</v>
      </c>
      <c r="D319" s="46">
        <v>305</v>
      </c>
      <c r="E319" s="46" t="s">
        <v>2612</v>
      </c>
      <c r="F319" s="46">
        <v>164</v>
      </c>
      <c r="G319" s="46">
        <v>78</v>
      </c>
      <c r="H319" s="61">
        <f t="shared" si="61"/>
        <v>0.47560975609756095</v>
      </c>
      <c r="I319" s="62">
        <f t="shared" si="62"/>
        <v>2</v>
      </c>
      <c r="J319" s="62">
        <f t="shared" si="63"/>
        <v>1</v>
      </c>
      <c r="K319" s="20"/>
      <c r="L319" s="20" t="str">
        <f t="shared" si="64"/>
        <v/>
      </c>
      <c r="M319" s="66">
        <f t="shared" si="65"/>
        <v>17546.420273316799</v>
      </c>
      <c r="N319" s="66">
        <f t="shared" si="66"/>
        <v>16318.2129514346</v>
      </c>
      <c r="O319" s="66">
        <f t="shared" si="67"/>
        <v>17848.426557115999</v>
      </c>
      <c r="P319" s="67">
        <f t="shared" si="68"/>
        <v>-1228.2073218821988</v>
      </c>
      <c r="Q319" s="68">
        <f t="shared" si="69"/>
        <v>0.93000239919307304</v>
      </c>
      <c r="R319" s="20" t="str">
        <f t="shared" si="70"/>
        <v/>
      </c>
      <c r="S319" s="67">
        <f t="shared" si="71"/>
        <v>302.0062837992009</v>
      </c>
      <c r="T319" s="68">
        <f t="shared" si="72"/>
        <v>1.0172118460116031</v>
      </c>
      <c r="U319" s="20" t="str">
        <f t="shared" si="73"/>
        <v/>
      </c>
      <c r="V319" s="20" t="str">
        <f t="shared" si="74"/>
        <v/>
      </c>
    </row>
    <row r="320" spans="1:22" x14ac:dyDescent="0.25">
      <c r="A320" s="46">
        <v>2000</v>
      </c>
      <c r="B320" s="60">
        <f t="shared" si="60"/>
        <v>4105640</v>
      </c>
      <c r="C320" s="46" t="s">
        <v>103</v>
      </c>
      <c r="D320" s="46">
        <v>307</v>
      </c>
      <c r="E320" s="46" t="s">
        <v>2162</v>
      </c>
      <c r="F320" s="46">
        <v>108</v>
      </c>
      <c r="G320" s="46">
        <v>71</v>
      </c>
      <c r="H320" s="61">
        <f t="shared" si="61"/>
        <v>0.65740740740740744</v>
      </c>
      <c r="I320" s="62">
        <f t="shared" si="62"/>
        <v>2</v>
      </c>
      <c r="J320" s="62">
        <f t="shared" si="63"/>
        <v>1</v>
      </c>
      <c r="K320" s="20" t="s">
        <v>1781</v>
      </c>
      <c r="L320" s="20" t="str">
        <f t="shared" si="64"/>
        <v/>
      </c>
      <c r="M320" s="66">
        <f t="shared" si="65"/>
        <v>24605.5876142671</v>
      </c>
      <c r="N320" s="66">
        <f t="shared" si="66"/>
        <v>21534.950769660099</v>
      </c>
      <c r="O320" s="66">
        <f t="shared" si="67"/>
        <v>27044.466715345599</v>
      </c>
      <c r="P320" s="67">
        <f t="shared" si="68"/>
        <v>-3070.636844607001</v>
      </c>
      <c r="Q320" s="68">
        <f t="shared" si="69"/>
        <v>0.8752057096646394</v>
      </c>
      <c r="R320" s="20" t="str">
        <f t="shared" si="70"/>
        <v/>
      </c>
      <c r="S320" s="67">
        <f t="shared" si="71"/>
        <v>2438.8791010784989</v>
      </c>
      <c r="T320" s="68">
        <f t="shared" si="72"/>
        <v>1.0991189131229835</v>
      </c>
      <c r="U320" s="20" t="str">
        <f t="shared" si="73"/>
        <v/>
      </c>
      <c r="V320" s="20" t="str">
        <f t="shared" si="74"/>
        <v/>
      </c>
    </row>
    <row r="321" spans="1:23" x14ac:dyDescent="0.25">
      <c r="A321" s="46">
        <v>2000</v>
      </c>
      <c r="B321" s="60">
        <f t="shared" si="60"/>
        <v>4105640</v>
      </c>
      <c r="C321" s="46" t="s">
        <v>103</v>
      </c>
      <c r="D321" s="46">
        <v>306</v>
      </c>
      <c r="E321" s="46" t="s">
        <v>2161</v>
      </c>
      <c r="F321" s="46">
        <v>189</v>
      </c>
      <c r="G321" s="46">
        <v>120</v>
      </c>
      <c r="H321" s="61">
        <f t="shared" si="61"/>
        <v>0.63492063492063489</v>
      </c>
      <c r="I321" s="62">
        <f t="shared" si="62"/>
        <v>2</v>
      </c>
      <c r="J321" s="62">
        <f t="shared" si="63"/>
        <v>1</v>
      </c>
      <c r="K321" s="20"/>
      <c r="L321" s="20" t="str">
        <f t="shared" si="64"/>
        <v/>
      </c>
      <c r="M321" s="66">
        <f t="shared" si="65"/>
        <v>17378.6391085635</v>
      </c>
      <c r="N321" s="66">
        <f t="shared" si="66"/>
        <v>17419.980031399999</v>
      </c>
      <c r="O321" s="66">
        <f t="shared" si="67"/>
        <v>16223.7480731535</v>
      </c>
      <c r="P321" s="67">
        <f t="shared" si="68"/>
        <v>41.340922836498066</v>
      </c>
      <c r="Q321" s="68">
        <f t="shared" si="69"/>
        <v>1.002378835453009</v>
      </c>
      <c r="R321" s="20" t="str">
        <f t="shared" si="70"/>
        <v/>
      </c>
      <c r="S321" s="67">
        <f t="shared" si="71"/>
        <v>-1154.8910354100008</v>
      </c>
      <c r="T321" s="68">
        <f t="shared" si="72"/>
        <v>0.93354536979590552</v>
      </c>
      <c r="U321" s="20" t="str">
        <f t="shared" si="73"/>
        <v/>
      </c>
      <c r="V321" s="20" t="str">
        <f t="shared" si="74"/>
        <v/>
      </c>
    </row>
    <row r="322" spans="1:23" ht="30" x14ac:dyDescent="0.25">
      <c r="A322" s="46">
        <v>2001</v>
      </c>
      <c r="B322" s="60">
        <f t="shared" si="60"/>
        <v>4110410</v>
      </c>
      <c r="C322" s="46" t="s">
        <v>201</v>
      </c>
      <c r="D322" s="46">
        <v>310</v>
      </c>
      <c r="E322" s="46" t="s">
        <v>1270</v>
      </c>
      <c r="F322" s="46">
        <v>607</v>
      </c>
      <c r="G322" s="46">
        <v>607</v>
      </c>
      <c r="H322" s="61">
        <f t="shared" si="61"/>
        <v>1</v>
      </c>
      <c r="I322" s="62">
        <f t="shared" si="62"/>
        <v>1</v>
      </c>
      <c r="J322" s="62">
        <f t="shared" si="63"/>
        <v>1</v>
      </c>
      <c r="K322" s="20" t="s">
        <v>1781</v>
      </c>
      <c r="L322" s="20" t="str">
        <f t="shared" si="64"/>
        <v/>
      </c>
      <c r="M322" s="66">
        <f t="shared" si="65"/>
        <v>18385.840768640799</v>
      </c>
      <c r="N322" s="66">
        <f t="shared" si="66"/>
        <v>21685.049612032901</v>
      </c>
      <c r="O322" s="66">
        <f t="shared" si="67"/>
        <v>22753.054118824799</v>
      </c>
      <c r="P322" s="67">
        <f t="shared" si="68"/>
        <v>3299.2088433921017</v>
      </c>
      <c r="Q322" s="68">
        <f t="shared" si="69"/>
        <v>1.1794429139742844</v>
      </c>
      <c r="R322" s="20" t="str">
        <f t="shared" si="70"/>
        <v/>
      </c>
      <c r="S322" s="67">
        <f t="shared" si="71"/>
        <v>4367.2133501839999</v>
      </c>
      <c r="T322" s="68">
        <f t="shared" si="72"/>
        <v>1.2375313375732477</v>
      </c>
      <c r="U322" s="20" t="str">
        <f t="shared" si="73"/>
        <v/>
      </c>
      <c r="V322" s="20" t="str">
        <f t="shared" si="74"/>
        <v/>
      </c>
    </row>
    <row r="323" spans="1:23" ht="30" x14ac:dyDescent="0.25">
      <c r="A323" s="46">
        <v>2002</v>
      </c>
      <c r="B323" s="60">
        <f t="shared" si="60"/>
        <v>4113490</v>
      </c>
      <c r="C323" s="46" t="s">
        <v>245</v>
      </c>
      <c r="D323" s="46">
        <v>311</v>
      </c>
      <c r="E323" s="46" t="s">
        <v>2820</v>
      </c>
      <c r="F323" s="46">
        <v>246</v>
      </c>
      <c r="G323" s="46">
        <v>195</v>
      </c>
      <c r="H323" s="61">
        <f t="shared" si="61"/>
        <v>0.79268292682926833</v>
      </c>
      <c r="I323" s="62">
        <f t="shared" si="62"/>
        <v>6</v>
      </c>
      <c r="J323" s="62">
        <f t="shared" si="63"/>
        <v>2</v>
      </c>
      <c r="K323" s="20" t="s">
        <v>1781</v>
      </c>
      <c r="L323" s="20" t="str">
        <f t="shared" si="64"/>
        <v>Yes</v>
      </c>
      <c r="M323" s="66">
        <f t="shared" si="65"/>
        <v>10878.6253137486</v>
      </c>
      <c r="N323" s="66">
        <f t="shared" si="66"/>
        <v>13143.1338377923</v>
      </c>
      <c r="O323" s="66">
        <f t="shared" si="67"/>
        <v>17610.956200115001</v>
      </c>
      <c r="P323" s="67">
        <f t="shared" si="68"/>
        <v>2264.5085240437002</v>
      </c>
      <c r="Q323" s="68">
        <f t="shared" si="69"/>
        <v>1.2081612757801092</v>
      </c>
      <c r="R323" s="20" t="str">
        <f t="shared" si="70"/>
        <v/>
      </c>
      <c r="S323" s="67">
        <f t="shared" si="71"/>
        <v>6732.3308863664006</v>
      </c>
      <c r="T323" s="68">
        <f t="shared" si="72"/>
        <v>1.6188586050351381</v>
      </c>
      <c r="U323" s="20" t="str">
        <f t="shared" si="73"/>
        <v/>
      </c>
      <c r="V323" s="20" t="str">
        <f t="shared" si="74"/>
        <v/>
      </c>
    </row>
    <row r="324" spans="1:23" ht="30" x14ac:dyDescent="0.25">
      <c r="A324" s="46">
        <v>2002</v>
      </c>
      <c r="B324" s="60">
        <f t="shared" si="60"/>
        <v>4113490</v>
      </c>
      <c r="C324" s="46" t="s">
        <v>245</v>
      </c>
      <c r="D324" s="46">
        <v>3624</v>
      </c>
      <c r="E324" s="46" t="s">
        <v>2818</v>
      </c>
      <c r="F324" s="46">
        <v>343</v>
      </c>
      <c r="G324" s="46">
        <v>238</v>
      </c>
      <c r="H324" s="61">
        <f t="shared" si="61"/>
        <v>0.69387755102040816</v>
      </c>
      <c r="I324" s="62">
        <f t="shared" si="62"/>
        <v>6</v>
      </c>
      <c r="J324" s="62">
        <f t="shared" si="63"/>
        <v>2</v>
      </c>
      <c r="K324" s="20" t="s">
        <v>1781</v>
      </c>
      <c r="L324" s="20" t="str">
        <f t="shared" si="64"/>
        <v>Yes</v>
      </c>
      <c r="M324" s="66">
        <f t="shared" si="65"/>
        <v>10919.749521670999</v>
      </c>
      <c r="N324" s="66">
        <f t="shared" si="66"/>
        <v>12415.8724344121</v>
      </c>
      <c r="O324" s="66">
        <f t="shared" si="67"/>
        <v>17356.254763996301</v>
      </c>
      <c r="P324" s="67">
        <f t="shared" si="68"/>
        <v>1496.1229127411007</v>
      </c>
      <c r="Q324" s="68">
        <f t="shared" si="69"/>
        <v>1.1370107354360044</v>
      </c>
      <c r="R324" s="20" t="str">
        <f t="shared" si="70"/>
        <v/>
      </c>
      <c r="S324" s="67">
        <f t="shared" si="71"/>
        <v>6436.5052423253019</v>
      </c>
      <c r="T324" s="68">
        <f t="shared" si="72"/>
        <v>1.5894370772472035</v>
      </c>
      <c r="U324" s="20" t="str">
        <f t="shared" si="73"/>
        <v/>
      </c>
      <c r="V324" s="20" t="str">
        <f t="shared" si="74"/>
        <v/>
      </c>
    </row>
    <row r="325" spans="1:23" ht="30" x14ac:dyDescent="0.25">
      <c r="A325" s="46">
        <v>2002</v>
      </c>
      <c r="B325" s="60">
        <f t="shared" si="60"/>
        <v>4113490</v>
      </c>
      <c r="C325" s="46" t="s">
        <v>245</v>
      </c>
      <c r="D325" s="46">
        <v>315</v>
      </c>
      <c r="E325" s="46" t="s">
        <v>2821</v>
      </c>
      <c r="F325" s="46">
        <v>224</v>
      </c>
      <c r="G325" s="46">
        <v>142</v>
      </c>
      <c r="H325" s="61">
        <f t="shared" si="61"/>
        <v>0.6339285714285714</v>
      </c>
      <c r="I325" s="62">
        <f t="shared" si="62"/>
        <v>6</v>
      </c>
      <c r="J325" s="62">
        <f t="shared" si="63"/>
        <v>2</v>
      </c>
      <c r="K325" s="20"/>
      <c r="L325" s="20" t="str">
        <f t="shared" si="64"/>
        <v>Yes</v>
      </c>
      <c r="M325" s="66">
        <f t="shared" si="65"/>
        <v>11700.9124444875</v>
      </c>
      <c r="N325" s="66">
        <f t="shared" si="66"/>
        <v>13106.148578405</v>
      </c>
      <c r="O325" s="66">
        <f t="shared" si="67"/>
        <v>17910.850593851101</v>
      </c>
      <c r="P325" s="67">
        <f t="shared" si="68"/>
        <v>1405.2361339175004</v>
      </c>
      <c r="Q325" s="68">
        <f t="shared" si="69"/>
        <v>1.1200962865575095</v>
      </c>
      <c r="R325" s="20" t="str">
        <f t="shared" si="70"/>
        <v/>
      </c>
      <c r="S325" s="67">
        <f t="shared" si="71"/>
        <v>6209.938149363601</v>
      </c>
      <c r="T325" s="68">
        <f t="shared" si="72"/>
        <v>1.5307225550849421</v>
      </c>
      <c r="U325" s="20" t="str">
        <f t="shared" si="73"/>
        <v/>
      </c>
      <c r="V325" s="20" t="str">
        <f t="shared" si="74"/>
        <v/>
      </c>
    </row>
    <row r="326" spans="1:23" ht="30" x14ac:dyDescent="0.25">
      <c r="A326" s="46">
        <v>2002</v>
      </c>
      <c r="B326" s="60">
        <f t="shared" si="60"/>
        <v>4113490</v>
      </c>
      <c r="C326" s="46" t="s">
        <v>245</v>
      </c>
      <c r="D326" s="46">
        <v>5201</v>
      </c>
      <c r="E326" s="46" t="s">
        <v>2822</v>
      </c>
      <c r="F326" s="46">
        <v>34</v>
      </c>
      <c r="G326" s="46">
        <v>21</v>
      </c>
      <c r="H326" s="61">
        <f t="shared" si="61"/>
        <v>0.61764705882352944</v>
      </c>
      <c r="I326" s="62">
        <f t="shared" si="62"/>
        <v>6</v>
      </c>
      <c r="J326" s="62">
        <f t="shared" si="63"/>
        <v>2</v>
      </c>
      <c r="K326" s="20"/>
      <c r="L326" s="20" t="str">
        <f t="shared" si="64"/>
        <v>Yes</v>
      </c>
      <c r="M326" s="66">
        <f t="shared" si="65"/>
        <v>11770.311737760299</v>
      </c>
      <c r="N326" s="66">
        <f t="shared" si="66"/>
        <v>14651.875812107801</v>
      </c>
      <c r="O326" s="66">
        <f t="shared" si="67"/>
        <v>13850.514522052799</v>
      </c>
      <c r="P326" s="67">
        <f t="shared" si="68"/>
        <v>2881.5640743475014</v>
      </c>
      <c r="Q326" s="68">
        <f t="shared" si="69"/>
        <v>1.2448162919171601</v>
      </c>
      <c r="R326" s="20" t="str">
        <f t="shared" si="70"/>
        <v/>
      </c>
      <c r="S326" s="67">
        <f t="shared" si="71"/>
        <v>2080.2027842924999</v>
      </c>
      <c r="T326" s="68">
        <f t="shared" si="72"/>
        <v>1.1767330237838143</v>
      </c>
      <c r="U326" s="20" t="str">
        <f t="shared" si="73"/>
        <v/>
      </c>
      <c r="V326" s="20" t="str">
        <f t="shared" si="74"/>
        <v/>
      </c>
    </row>
    <row r="327" spans="1:23" ht="30" x14ac:dyDescent="0.25">
      <c r="A327" s="46">
        <v>2002</v>
      </c>
      <c r="B327" s="60">
        <f t="shared" si="60"/>
        <v>4113490</v>
      </c>
      <c r="C327" s="46" t="s">
        <v>245</v>
      </c>
      <c r="D327" s="46">
        <v>316</v>
      </c>
      <c r="E327" s="46" t="s">
        <v>2823</v>
      </c>
      <c r="F327" s="46">
        <v>395</v>
      </c>
      <c r="G327" s="46">
        <v>229</v>
      </c>
      <c r="H327" s="61">
        <f t="shared" si="61"/>
        <v>0.57974683544303796</v>
      </c>
      <c r="I327" s="62">
        <f t="shared" si="62"/>
        <v>6</v>
      </c>
      <c r="J327" s="62">
        <f t="shared" si="63"/>
        <v>2</v>
      </c>
      <c r="K327" s="20"/>
      <c r="L327" s="20" t="str">
        <f t="shared" si="64"/>
        <v>Yes</v>
      </c>
      <c r="M327" s="66">
        <f t="shared" si="65"/>
        <v>12313.976547447801</v>
      </c>
      <c r="N327" s="66">
        <f t="shared" si="66"/>
        <v>13889.9091097129</v>
      </c>
      <c r="O327" s="66">
        <f t="shared" si="67"/>
        <v>20792.272007408701</v>
      </c>
      <c r="P327" s="67">
        <f t="shared" si="68"/>
        <v>1575.9325622650995</v>
      </c>
      <c r="Q327" s="68">
        <f t="shared" si="69"/>
        <v>1.1279791752235981</v>
      </c>
      <c r="R327" s="20" t="str">
        <f t="shared" si="70"/>
        <v/>
      </c>
      <c r="S327" s="67">
        <f t="shared" si="71"/>
        <v>8478.2954599609002</v>
      </c>
      <c r="T327" s="68">
        <f t="shared" si="72"/>
        <v>1.6885099567383954</v>
      </c>
      <c r="U327" s="20" t="str">
        <f t="shared" si="73"/>
        <v/>
      </c>
      <c r="V327" s="20" t="str">
        <f t="shared" si="74"/>
        <v/>
      </c>
    </row>
    <row r="328" spans="1:23" ht="30" x14ac:dyDescent="0.25">
      <c r="A328" s="46">
        <v>2002</v>
      </c>
      <c r="B328" s="60">
        <f t="shared" ref="B328:B391" si="75">IF(ISNA(VLOOKUP($A328,POVRT,7,FALSE)),0,VLOOKUP($A328,POVRT,7,FALSE))</f>
        <v>4113490</v>
      </c>
      <c r="C328" s="46" t="s">
        <v>245</v>
      </c>
      <c r="D328" s="46">
        <v>313</v>
      </c>
      <c r="E328" s="46" t="s">
        <v>2819</v>
      </c>
      <c r="F328" s="46">
        <v>171</v>
      </c>
      <c r="G328" s="46">
        <v>74</v>
      </c>
      <c r="H328" s="61">
        <f t="shared" ref="H328:H391" si="76">G328/F328</f>
        <v>0.43274853801169588</v>
      </c>
      <c r="I328" s="62">
        <f t="shared" ref="I328:I391" si="77">IF(ISNA(VLOOKUP($A328,Quar,3,FALSE)),0,VLOOKUP($A328,Quar,3,FALSE))</f>
        <v>6</v>
      </c>
      <c r="J328" s="62">
        <f t="shared" ref="J328:J391" si="78">IF(ISNA(VLOOKUP($A328,Quar,6,FALSE)),0,VLOOKUP($A328,Quar,6,FALSE))</f>
        <v>2</v>
      </c>
      <c r="K328" s="20"/>
      <c r="L328" s="20" t="str">
        <f t="shared" ref="L328:L391" si="79">IF(ISNA(VLOOKUP($A328,LEA1K,9,FALSE)),"",VLOOKUP($A328,LEA1K,9,FALSE))</f>
        <v>Yes</v>
      </c>
      <c r="M328" s="66">
        <f t="shared" ref="M328:M391" si="80">IF(ISNA(VLOOKUP($D328,PERPUP18_19,34,FALSE)),0,VLOOKUP($D328,PERPUP18_19,34,FALSE))</f>
        <v>9100.3404298948408</v>
      </c>
      <c r="N328" s="66">
        <f t="shared" ref="N328:N391" si="81">IF(ISNA(VLOOKUP($D328,PERPUP19_20,34,FALSE)),0,VLOOKUP($D328,PERPUP19_20,34,FALSE))</f>
        <v>11028.793229319401</v>
      </c>
      <c r="O328" s="66">
        <f t="shared" ref="O328:O391" si="82">IF(ISNA(VLOOKUP($D328,PERPUP20_21,34,FALSE)),0,VLOOKUP($D328,PERPUP20_21,34,FALSE))</f>
        <v>16545.607935201999</v>
      </c>
      <c r="P328" s="67">
        <f t="shared" si="68"/>
        <v>1928.45279942456</v>
      </c>
      <c r="Q328" s="68">
        <f t="shared" si="69"/>
        <v>1.2119099625206926</v>
      </c>
      <c r="R328" s="20" t="str">
        <f t="shared" si="70"/>
        <v/>
      </c>
      <c r="S328" s="67">
        <f t="shared" si="71"/>
        <v>7445.267505307158</v>
      </c>
      <c r="T328" s="68">
        <f t="shared" si="72"/>
        <v>1.8181306581509051</v>
      </c>
      <c r="U328" s="20" t="str">
        <f t="shared" si="73"/>
        <v/>
      </c>
      <c r="V328" s="20" t="str">
        <f t="shared" si="74"/>
        <v/>
      </c>
    </row>
    <row r="329" spans="1:23" x14ac:dyDescent="0.25">
      <c r="A329" s="46">
        <v>2003</v>
      </c>
      <c r="B329" s="60">
        <f t="shared" si="75"/>
        <v>4111940</v>
      </c>
      <c r="C329" s="46" t="s">
        <v>229</v>
      </c>
      <c r="D329" s="46">
        <v>320</v>
      </c>
      <c r="E329" s="46" t="s">
        <v>2743</v>
      </c>
      <c r="F329" s="46">
        <v>292</v>
      </c>
      <c r="G329" s="46">
        <v>138</v>
      </c>
      <c r="H329" s="61">
        <f t="shared" si="76"/>
        <v>0.4726027397260274</v>
      </c>
      <c r="I329" s="62">
        <f t="shared" si="77"/>
        <v>5</v>
      </c>
      <c r="J329" s="62">
        <f t="shared" si="78"/>
        <v>2</v>
      </c>
      <c r="K329" s="20" t="s">
        <v>1781</v>
      </c>
      <c r="L329" s="20" t="str">
        <f t="shared" si="79"/>
        <v>Yes</v>
      </c>
      <c r="M329" s="66">
        <f t="shared" si="80"/>
        <v>10196.233277793101</v>
      </c>
      <c r="N329" s="66">
        <f t="shared" si="81"/>
        <v>10713.9828087282</v>
      </c>
      <c r="O329" s="66">
        <f t="shared" si="82"/>
        <v>12195.627621014301</v>
      </c>
      <c r="P329" s="67">
        <f t="shared" ref="P329:P392" si="83">N329-M329</f>
        <v>517.74953093509976</v>
      </c>
      <c r="Q329" s="68">
        <f t="shared" ref="Q329:Q392" si="84">IF(M329&gt;0,(N329/M329),"")</f>
        <v>1.050778509752492</v>
      </c>
      <c r="R329" s="20" t="str">
        <f t="shared" ref="R329:R392" si="85">IF((AND(L329="Yes",K329="Yes",Q329&lt;100%)),"Fail","")</f>
        <v/>
      </c>
      <c r="S329" s="67">
        <f t="shared" ref="S329:S392" si="86">O329-M329</f>
        <v>1999.3943432212</v>
      </c>
      <c r="T329" s="68">
        <f t="shared" ref="T329:T392" si="87">IF($M329&gt;0,(O329/$M329),"")</f>
        <v>1.1960914671867879</v>
      </c>
      <c r="U329" s="20" t="str">
        <f t="shared" ref="U329:U392" si="88">IF((AND($L329="Yes",$K329="Yes",T329&lt;100%)),"Fail","")</f>
        <v/>
      </c>
      <c r="V329" s="20" t="str">
        <f t="shared" ref="V329:V392" si="89">IF((AND($R329="Fail",$U329="Fail")),"Review","")</f>
        <v/>
      </c>
    </row>
    <row r="330" spans="1:23" x14ac:dyDescent="0.25">
      <c r="A330" s="46">
        <v>2003</v>
      </c>
      <c r="B330" s="60">
        <f t="shared" si="75"/>
        <v>4111940</v>
      </c>
      <c r="C330" s="46" t="s">
        <v>229</v>
      </c>
      <c r="D330" s="46">
        <v>319</v>
      </c>
      <c r="E330" s="46" t="s">
        <v>2744</v>
      </c>
      <c r="F330" s="46">
        <v>283</v>
      </c>
      <c r="G330" s="46">
        <v>127</v>
      </c>
      <c r="H330" s="61">
        <f t="shared" si="76"/>
        <v>0.44876325088339225</v>
      </c>
      <c r="I330" s="62">
        <f t="shared" si="77"/>
        <v>5</v>
      </c>
      <c r="J330" s="62">
        <f t="shared" si="78"/>
        <v>2</v>
      </c>
      <c r="K330" s="20" t="s">
        <v>1781</v>
      </c>
      <c r="L330" s="20" t="str">
        <f t="shared" si="79"/>
        <v>Yes</v>
      </c>
      <c r="M330" s="66">
        <f t="shared" si="80"/>
        <v>12750.385281536801</v>
      </c>
      <c r="N330" s="66">
        <f t="shared" si="81"/>
        <v>10964.3041266893</v>
      </c>
      <c r="O330" s="66">
        <f t="shared" si="82"/>
        <v>12314.169397784301</v>
      </c>
      <c r="P330" s="67">
        <f t="shared" si="83"/>
        <v>-1786.0811548475012</v>
      </c>
      <c r="Q330" s="68">
        <f t="shared" si="84"/>
        <v>0.85991943651821745</v>
      </c>
      <c r="R330" s="20" t="str">
        <f t="shared" si="85"/>
        <v>Fail</v>
      </c>
      <c r="S330" s="67">
        <f t="shared" si="86"/>
        <v>-436.2158837525003</v>
      </c>
      <c r="T330" s="68">
        <f t="shared" si="87"/>
        <v>0.96578802333258407</v>
      </c>
      <c r="U330" s="20" t="str">
        <f t="shared" si="88"/>
        <v>Fail</v>
      </c>
      <c r="V330" s="20" t="str">
        <f t="shared" si="89"/>
        <v>Review</v>
      </c>
      <c r="W330" t="s">
        <v>4946</v>
      </c>
    </row>
    <row r="331" spans="1:23" x14ac:dyDescent="0.25">
      <c r="A331" s="46">
        <v>2003</v>
      </c>
      <c r="B331" s="60">
        <f t="shared" si="75"/>
        <v>4111940</v>
      </c>
      <c r="C331" s="46" t="s">
        <v>229</v>
      </c>
      <c r="D331" s="46">
        <v>321</v>
      </c>
      <c r="E331" s="46" t="s">
        <v>2745</v>
      </c>
      <c r="F331" s="46">
        <v>351</v>
      </c>
      <c r="G331" s="46">
        <v>157</v>
      </c>
      <c r="H331" s="61">
        <f t="shared" si="76"/>
        <v>0.44729344729344728</v>
      </c>
      <c r="I331" s="62">
        <f t="shared" si="77"/>
        <v>5</v>
      </c>
      <c r="J331" s="62">
        <f t="shared" si="78"/>
        <v>2</v>
      </c>
      <c r="K331" s="20"/>
      <c r="L331" s="20" t="str">
        <f t="shared" si="79"/>
        <v>Yes</v>
      </c>
      <c r="M331" s="66">
        <f t="shared" si="80"/>
        <v>14602.8046905029</v>
      </c>
      <c r="N331" s="66">
        <f t="shared" si="81"/>
        <v>13401.0454499565</v>
      </c>
      <c r="O331" s="66">
        <f t="shared" si="82"/>
        <v>16429.2117499093</v>
      </c>
      <c r="P331" s="67">
        <f t="shared" si="83"/>
        <v>-1201.7592405464002</v>
      </c>
      <c r="Q331" s="68">
        <f t="shared" si="84"/>
        <v>0.91770353257357629</v>
      </c>
      <c r="R331" s="20" t="str">
        <f t="shared" si="85"/>
        <v/>
      </c>
      <c r="S331" s="67">
        <f t="shared" si="86"/>
        <v>1826.4070594063996</v>
      </c>
      <c r="T331" s="68">
        <f t="shared" si="87"/>
        <v>1.125072347272728</v>
      </c>
      <c r="U331" s="20" t="str">
        <f t="shared" si="88"/>
        <v/>
      </c>
      <c r="V331" s="20" t="str">
        <f t="shared" si="89"/>
        <v/>
      </c>
    </row>
    <row r="332" spans="1:23" x14ac:dyDescent="0.25">
      <c r="A332" s="46">
        <v>2003</v>
      </c>
      <c r="B332" s="60">
        <f t="shared" si="75"/>
        <v>4111940</v>
      </c>
      <c r="C332" s="46" t="s">
        <v>229</v>
      </c>
      <c r="D332" s="46">
        <v>318</v>
      </c>
      <c r="E332" s="46" t="s">
        <v>2742</v>
      </c>
      <c r="F332" s="46">
        <v>319</v>
      </c>
      <c r="G332" s="46">
        <v>139</v>
      </c>
      <c r="H332" s="61">
        <f t="shared" si="76"/>
        <v>0.43573667711598746</v>
      </c>
      <c r="I332" s="62">
        <f t="shared" si="77"/>
        <v>5</v>
      </c>
      <c r="J332" s="62">
        <f t="shared" si="78"/>
        <v>2</v>
      </c>
      <c r="K332" s="20"/>
      <c r="L332" s="20" t="str">
        <f t="shared" si="79"/>
        <v>Yes</v>
      </c>
      <c r="M332" s="66">
        <f t="shared" si="80"/>
        <v>10929.541783327701</v>
      </c>
      <c r="N332" s="66">
        <f t="shared" si="81"/>
        <v>11654.900327449501</v>
      </c>
      <c r="O332" s="66">
        <f t="shared" si="82"/>
        <v>13769.9425226692</v>
      </c>
      <c r="P332" s="67">
        <f t="shared" si="83"/>
        <v>725.35854412180015</v>
      </c>
      <c r="Q332" s="68">
        <f t="shared" si="84"/>
        <v>1.0663667844912115</v>
      </c>
      <c r="R332" s="20" t="str">
        <f t="shared" si="85"/>
        <v/>
      </c>
      <c r="S332" s="67">
        <f t="shared" si="86"/>
        <v>2840.4007393414995</v>
      </c>
      <c r="T332" s="68">
        <f t="shared" si="87"/>
        <v>1.2598828748405853</v>
      </c>
      <c r="U332" s="20" t="str">
        <f t="shared" si="88"/>
        <v/>
      </c>
      <c r="V332" s="20" t="str">
        <f t="shared" si="89"/>
        <v/>
      </c>
    </row>
    <row r="333" spans="1:23" ht="30" x14ac:dyDescent="0.25">
      <c r="A333" s="46">
        <v>2003</v>
      </c>
      <c r="B333" s="60">
        <f t="shared" si="75"/>
        <v>4111940</v>
      </c>
      <c r="C333" s="46" t="s">
        <v>229</v>
      </c>
      <c r="D333" s="46">
        <v>5357</v>
      </c>
      <c r="E333" s="46" t="s">
        <v>1465</v>
      </c>
      <c r="F333" s="46">
        <v>111</v>
      </c>
      <c r="G333" s="46">
        <v>42</v>
      </c>
      <c r="H333" s="61">
        <f t="shared" si="76"/>
        <v>0.3783783783783784</v>
      </c>
      <c r="I333" s="62">
        <f t="shared" si="77"/>
        <v>5</v>
      </c>
      <c r="J333" s="62">
        <f t="shared" si="78"/>
        <v>2</v>
      </c>
      <c r="K333" s="20"/>
      <c r="L333" s="20" t="str">
        <f t="shared" si="79"/>
        <v>Yes</v>
      </c>
      <c r="M333" s="66">
        <f t="shared" si="80"/>
        <v>8691.7587060215392</v>
      </c>
      <c r="N333" s="66">
        <f t="shared" si="81"/>
        <v>10556.751299265001</v>
      </c>
      <c r="O333" s="66">
        <f t="shared" si="82"/>
        <v>7294.85981924323</v>
      </c>
      <c r="P333" s="67">
        <f t="shared" si="83"/>
        <v>1864.9925932434617</v>
      </c>
      <c r="Q333" s="68">
        <f t="shared" si="84"/>
        <v>1.2145702217839318</v>
      </c>
      <c r="R333" s="20" t="str">
        <f t="shared" si="85"/>
        <v/>
      </c>
      <c r="S333" s="67">
        <f t="shared" si="86"/>
        <v>-1396.8988867783091</v>
      </c>
      <c r="T333" s="68">
        <f t="shared" si="87"/>
        <v>0.83928466792220591</v>
      </c>
      <c r="U333" s="20" t="str">
        <f t="shared" si="88"/>
        <v/>
      </c>
      <c r="V333" s="20" t="str">
        <f t="shared" si="89"/>
        <v/>
      </c>
    </row>
    <row r="334" spans="1:23" ht="30" x14ac:dyDescent="0.25">
      <c r="A334" s="46">
        <v>2005</v>
      </c>
      <c r="B334" s="60">
        <f t="shared" si="75"/>
        <v>4101470</v>
      </c>
      <c r="C334" s="46" t="s">
        <v>15</v>
      </c>
      <c r="D334" s="46">
        <v>323</v>
      </c>
      <c r="E334" s="46" t="s">
        <v>1882</v>
      </c>
      <c r="F334" s="46">
        <v>159</v>
      </c>
      <c r="G334" s="46">
        <v>75</v>
      </c>
      <c r="H334" s="61">
        <f t="shared" si="76"/>
        <v>0.47169811320754718</v>
      </c>
      <c r="I334" s="62">
        <f t="shared" si="77"/>
        <v>1</v>
      </c>
      <c r="J334" s="62">
        <f t="shared" si="78"/>
        <v>1</v>
      </c>
      <c r="K334" s="20" t="s">
        <v>1781</v>
      </c>
      <c r="L334" s="20" t="str">
        <f t="shared" si="79"/>
        <v/>
      </c>
      <c r="M334" s="66">
        <f t="shared" si="80"/>
        <v>23406.293843616098</v>
      </c>
      <c r="N334" s="66">
        <f t="shared" si="81"/>
        <v>24462.310620092499</v>
      </c>
      <c r="O334" s="66">
        <f t="shared" si="82"/>
        <v>27306.882864370102</v>
      </c>
      <c r="P334" s="67">
        <f t="shared" si="83"/>
        <v>1056.016776476401</v>
      </c>
      <c r="Q334" s="68">
        <f t="shared" si="84"/>
        <v>1.0451167871142668</v>
      </c>
      <c r="R334" s="20" t="str">
        <f t="shared" si="85"/>
        <v/>
      </c>
      <c r="S334" s="67">
        <f t="shared" si="86"/>
        <v>3900.5890207540033</v>
      </c>
      <c r="T334" s="68">
        <f t="shared" si="87"/>
        <v>1.1666470158332163</v>
      </c>
      <c r="U334" s="20" t="str">
        <f t="shared" si="88"/>
        <v/>
      </c>
      <c r="V334" s="20" t="str">
        <f t="shared" si="89"/>
        <v/>
      </c>
    </row>
    <row r="335" spans="1:23" x14ac:dyDescent="0.25">
      <c r="A335" s="46">
        <v>2006</v>
      </c>
      <c r="B335" s="60">
        <f t="shared" si="75"/>
        <v>4103330</v>
      </c>
      <c r="C335" s="46" t="s">
        <v>60</v>
      </c>
      <c r="D335" s="46">
        <v>325</v>
      </c>
      <c r="E335" s="46" t="s">
        <v>2033</v>
      </c>
      <c r="F335" s="46">
        <v>98</v>
      </c>
      <c r="G335" s="46">
        <v>37</v>
      </c>
      <c r="H335" s="61">
        <f t="shared" si="76"/>
        <v>0.37755102040816324</v>
      </c>
      <c r="I335" s="62">
        <f t="shared" si="77"/>
        <v>2</v>
      </c>
      <c r="J335" s="62">
        <f t="shared" si="78"/>
        <v>1</v>
      </c>
      <c r="K335" s="20" t="s">
        <v>1781</v>
      </c>
      <c r="L335" s="20" t="str">
        <f t="shared" si="79"/>
        <v/>
      </c>
      <c r="M335" s="66">
        <f t="shared" si="80"/>
        <v>20677.029520873701</v>
      </c>
      <c r="N335" s="66">
        <f t="shared" si="81"/>
        <v>23423.871679789601</v>
      </c>
      <c r="O335" s="66">
        <f t="shared" si="82"/>
        <v>29388.913082109699</v>
      </c>
      <c r="P335" s="67">
        <f t="shared" si="83"/>
        <v>2746.8421589159007</v>
      </c>
      <c r="Q335" s="68">
        <f t="shared" si="84"/>
        <v>1.1328451050545212</v>
      </c>
      <c r="R335" s="20" t="str">
        <f t="shared" si="85"/>
        <v/>
      </c>
      <c r="S335" s="67">
        <f t="shared" si="86"/>
        <v>8711.8835612359981</v>
      </c>
      <c r="T335" s="68">
        <f t="shared" si="87"/>
        <v>1.4213314853780739</v>
      </c>
      <c r="U335" s="20" t="str">
        <f t="shared" si="88"/>
        <v/>
      </c>
      <c r="V335" s="20" t="str">
        <f t="shared" si="89"/>
        <v/>
      </c>
    </row>
    <row r="336" spans="1:23" x14ac:dyDescent="0.25">
      <c r="A336" s="46">
        <v>2006</v>
      </c>
      <c r="B336" s="60">
        <f t="shared" si="75"/>
        <v>4103330</v>
      </c>
      <c r="C336" s="46" t="s">
        <v>60</v>
      </c>
      <c r="D336" s="46">
        <v>326</v>
      </c>
      <c r="E336" s="46" t="s">
        <v>2034</v>
      </c>
      <c r="F336" s="46">
        <v>35</v>
      </c>
      <c r="G336" s="46">
        <v>7</v>
      </c>
      <c r="H336" s="61">
        <f t="shared" si="76"/>
        <v>0.2</v>
      </c>
      <c r="I336" s="62">
        <f t="shared" si="77"/>
        <v>2</v>
      </c>
      <c r="J336" s="62">
        <f t="shared" si="78"/>
        <v>1</v>
      </c>
      <c r="K336" s="20"/>
      <c r="L336" s="20" t="str">
        <f t="shared" si="79"/>
        <v/>
      </c>
      <c r="M336" s="66">
        <f t="shared" si="80"/>
        <v>32823.439830197298</v>
      </c>
      <c r="N336" s="66">
        <f t="shared" si="81"/>
        <v>33600.519683215498</v>
      </c>
      <c r="O336" s="66">
        <f t="shared" si="82"/>
        <v>37495.224562454503</v>
      </c>
      <c r="P336" s="67">
        <f t="shared" si="83"/>
        <v>777.07985301820008</v>
      </c>
      <c r="Q336" s="68">
        <f t="shared" si="84"/>
        <v>1.023674540421059</v>
      </c>
      <c r="R336" s="20" t="str">
        <f t="shared" si="85"/>
        <v/>
      </c>
      <c r="S336" s="67">
        <f t="shared" si="86"/>
        <v>4671.7847322572052</v>
      </c>
      <c r="T336" s="68">
        <f t="shared" si="87"/>
        <v>1.1423307476737767</v>
      </c>
      <c r="U336" s="20" t="str">
        <f t="shared" si="88"/>
        <v/>
      </c>
      <c r="V336" s="20" t="str">
        <f t="shared" si="89"/>
        <v/>
      </c>
    </row>
    <row r="337" spans="1:22" x14ac:dyDescent="0.25">
      <c r="A337" s="46">
        <v>2008</v>
      </c>
      <c r="B337" s="60">
        <f t="shared" si="75"/>
        <v>4106780</v>
      </c>
      <c r="C337" s="46" t="s">
        <v>127</v>
      </c>
      <c r="D337" s="46">
        <v>327</v>
      </c>
      <c r="E337" s="46" t="s">
        <v>2270</v>
      </c>
      <c r="F337" s="46">
        <v>254</v>
      </c>
      <c r="G337" s="46">
        <v>141</v>
      </c>
      <c r="H337" s="61">
        <f t="shared" si="76"/>
        <v>0.55511811023622049</v>
      </c>
      <c r="I337" s="62">
        <f t="shared" si="77"/>
        <v>3</v>
      </c>
      <c r="J337" s="62">
        <f t="shared" si="78"/>
        <v>1</v>
      </c>
      <c r="K337" s="20" t="s">
        <v>1781</v>
      </c>
      <c r="L337" s="20" t="str">
        <f t="shared" si="79"/>
        <v/>
      </c>
      <c r="M337" s="66">
        <f t="shared" si="80"/>
        <v>16776.108890970499</v>
      </c>
      <c r="N337" s="66">
        <f t="shared" si="81"/>
        <v>16361.055635171901</v>
      </c>
      <c r="O337" s="66">
        <f t="shared" si="82"/>
        <v>19562.535249676701</v>
      </c>
      <c r="P337" s="67">
        <f t="shared" si="83"/>
        <v>-415.05325579859891</v>
      </c>
      <c r="Q337" s="68">
        <f t="shared" si="84"/>
        <v>0.97525926551287501</v>
      </c>
      <c r="R337" s="20" t="str">
        <f t="shared" si="85"/>
        <v/>
      </c>
      <c r="S337" s="67">
        <f t="shared" si="86"/>
        <v>2786.4263587062014</v>
      </c>
      <c r="T337" s="68">
        <f t="shared" si="87"/>
        <v>1.1660949137142258</v>
      </c>
      <c r="U337" s="20" t="str">
        <f t="shared" si="88"/>
        <v/>
      </c>
      <c r="V337" s="20" t="str">
        <f t="shared" si="89"/>
        <v/>
      </c>
    </row>
    <row r="338" spans="1:22" x14ac:dyDescent="0.25">
      <c r="A338" s="46">
        <v>2008</v>
      </c>
      <c r="B338" s="60">
        <f t="shared" si="75"/>
        <v>4106780</v>
      </c>
      <c r="C338" s="46" t="s">
        <v>127</v>
      </c>
      <c r="D338" s="46">
        <v>331</v>
      </c>
      <c r="E338" s="46" t="s">
        <v>2272</v>
      </c>
      <c r="F338" s="46">
        <v>236</v>
      </c>
      <c r="G338" s="46">
        <v>102</v>
      </c>
      <c r="H338" s="61">
        <f t="shared" si="76"/>
        <v>0.43220338983050849</v>
      </c>
      <c r="I338" s="62">
        <f t="shared" si="77"/>
        <v>3</v>
      </c>
      <c r="J338" s="62">
        <f t="shared" si="78"/>
        <v>1</v>
      </c>
      <c r="K338" s="20"/>
      <c r="L338" s="20" t="str">
        <f t="shared" si="79"/>
        <v/>
      </c>
      <c r="M338" s="66">
        <f t="shared" si="80"/>
        <v>20779.037059168601</v>
      </c>
      <c r="N338" s="66">
        <f t="shared" si="81"/>
        <v>20673.366325795501</v>
      </c>
      <c r="O338" s="66">
        <f t="shared" si="82"/>
        <v>23315.740381707099</v>
      </c>
      <c r="P338" s="67">
        <f t="shared" si="83"/>
        <v>-105.67073337309921</v>
      </c>
      <c r="Q338" s="68">
        <f t="shared" si="84"/>
        <v>0.9949145509932823</v>
      </c>
      <c r="R338" s="20" t="str">
        <f t="shared" si="85"/>
        <v/>
      </c>
      <c r="S338" s="67">
        <f t="shared" si="86"/>
        <v>2536.7033225384985</v>
      </c>
      <c r="T338" s="68">
        <f t="shared" si="87"/>
        <v>1.1220799267701964</v>
      </c>
      <c r="U338" s="20" t="str">
        <f t="shared" si="88"/>
        <v/>
      </c>
      <c r="V338" s="20" t="str">
        <f t="shared" si="89"/>
        <v/>
      </c>
    </row>
    <row r="339" spans="1:22" x14ac:dyDescent="0.25">
      <c r="A339" s="46">
        <v>2008</v>
      </c>
      <c r="B339" s="60">
        <f t="shared" si="75"/>
        <v>4106780</v>
      </c>
      <c r="C339" s="46" t="s">
        <v>127</v>
      </c>
      <c r="D339" s="46">
        <v>330</v>
      </c>
      <c r="E339" s="46" t="s">
        <v>2271</v>
      </c>
      <c r="F339" s="46">
        <v>19</v>
      </c>
      <c r="G339" s="46">
        <v>4</v>
      </c>
      <c r="H339" s="61">
        <f t="shared" si="76"/>
        <v>0.21052631578947367</v>
      </c>
      <c r="I339" s="62">
        <f t="shared" si="77"/>
        <v>3</v>
      </c>
      <c r="J339" s="62">
        <f t="shared" si="78"/>
        <v>1</v>
      </c>
      <c r="K339" s="20"/>
      <c r="L339" s="20" t="str">
        <f t="shared" si="79"/>
        <v/>
      </c>
      <c r="M339" s="66">
        <f t="shared" si="80"/>
        <v>22261.232177399099</v>
      </c>
      <c r="N339" s="66">
        <f t="shared" si="81"/>
        <v>25073.524749292999</v>
      </c>
      <c r="O339" s="66">
        <f t="shared" si="82"/>
        <v>26030.0108870982</v>
      </c>
      <c r="P339" s="67">
        <f t="shared" si="83"/>
        <v>2812.2925718939005</v>
      </c>
      <c r="Q339" s="68">
        <f t="shared" si="84"/>
        <v>1.1263313975382325</v>
      </c>
      <c r="R339" s="20" t="str">
        <f t="shared" si="85"/>
        <v/>
      </c>
      <c r="S339" s="67">
        <f t="shared" si="86"/>
        <v>3768.7787096991015</v>
      </c>
      <c r="T339" s="68">
        <f t="shared" si="87"/>
        <v>1.1692978483700189</v>
      </c>
      <c r="U339" s="20" t="str">
        <f t="shared" si="88"/>
        <v/>
      </c>
      <c r="V339" s="20" t="str">
        <f t="shared" si="89"/>
        <v/>
      </c>
    </row>
    <row r="340" spans="1:22" x14ac:dyDescent="0.25">
      <c r="A340" s="46">
        <v>2009</v>
      </c>
      <c r="B340" s="60">
        <f t="shared" si="75"/>
        <v>4110110</v>
      </c>
      <c r="C340" s="46" t="s">
        <v>197</v>
      </c>
      <c r="D340" s="46">
        <v>3349</v>
      </c>
      <c r="E340" s="46" t="s">
        <v>1250</v>
      </c>
      <c r="F340" s="46">
        <v>194</v>
      </c>
      <c r="G340" s="46">
        <v>74</v>
      </c>
      <c r="H340" s="61">
        <f t="shared" si="76"/>
        <v>0.38144329896907214</v>
      </c>
      <c r="I340" s="62">
        <f t="shared" si="77"/>
        <v>2</v>
      </c>
      <c r="J340" s="62">
        <f t="shared" si="78"/>
        <v>1</v>
      </c>
      <c r="K340" s="20" t="s">
        <v>1781</v>
      </c>
      <c r="L340" s="20" t="str">
        <f t="shared" si="79"/>
        <v/>
      </c>
      <c r="M340" s="66">
        <f t="shared" si="80"/>
        <v>22067.4577827225</v>
      </c>
      <c r="N340" s="66">
        <f t="shared" si="81"/>
        <v>32812.3813958791</v>
      </c>
      <c r="O340" s="66">
        <f t="shared" si="82"/>
        <v>25807.110200487601</v>
      </c>
      <c r="P340" s="67">
        <f t="shared" si="83"/>
        <v>10744.923613156599</v>
      </c>
      <c r="Q340" s="68">
        <f t="shared" si="84"/>
        <v>1.4869126167115285</v>
      </c>
      <c r="R340" s="20" t="str">
        <f t="shared" si="85"/>
        <v/>
      </c>
      <c r="S340" s="67">
        <f t="shared" si="86"/>
        <v>3739.6524177651008</v>
      </c>
      <c r="T340" s="68">
        <f t="shared" si="87"/>
        <v>1.1694645778678243</v>
      </c>
      <c r="U340" s="20" t="str">
        <f t="shared" si="88"/>
        <v/>
      </c>
      <c r="V340" s="20" t="str">
        <f t="shared" si="89"/>
        <v/>
      </c>
    </row>
    <row r="341" spans="1:22" ht="30" x14ac:dyDescent="0.25">
      <c r="A341" s="46">
        <v>2009</v>
      </c>
      <c r="B341" s="60">
        <f t="shared" si="75"/>
        <v>4110110</v>
      </c>
      <c r="C341" s="46" t="s">
        <v>197</v>
      </c>
      <c r="D341" s="46">
        <v>5622</v>
      </c>
      <c r="E341" s="46" t="s">
        <v>2584</v>
      </c>
      <c r="F341" s="46">
        <v>248</v>
      </c>
      <c r="G341" s="46">
        <v>88</v>
      </c>
      <c r="H341" s="61">
        <f t="shared" si="76"/>
        <v>0.35483870967741937</v>
      </c>
      <c r="I341" s="62">
        <f t="shared" si="77"/>
        <v>2</v>
      </c>
      <c r="J341" s="62">
        <f t="shared" si="78"/>
        <v>1</v>
      </c>
      <c r="K341" s="20"/>
      <c r="L341" s="20" t="str">
        <f t="shared" si="79"/>
        <v/>
      </c>
      <c r="M341" s="66">
        <f t="shared" si="80"/>
        <v>0</v>
      </c>
      <c r="N341" s="66">
        <f t="shared" si="81"/>
        <v>0</v>
      </c>
      <c r="O341" s="66">
        <f t="shared" si="82"/>
        <v>9926.7512055162606</v>
      </c>
      <c r="P341" s="67">
        <f t="shared" si="83"/>
        <v>0</v>
      </c>
      <c r="Q341" s="68" t="str">
        <f t="shared" si="84"/>
        <v/>
      </c>
      <c r="R341" s="20" t="str">
        <f t="shared" si="85"/>
        <v/>
      </c>
      <c r="S341" s="67">
        <f t="shared" si="86"/>
        <v>9926.7512055162606</v>
      </c>
      <c r="T341" s="68" t="str">
        <f t="shared" si="87"/>
        <v/>
      </c>
      <c r="U341" s="20" t="str">
        <f t="shared" si="88"/>
        <v/>
      </c>
      <c r="V341" s="20" t="str">
        <f t="shared" si="89"/>
        <v/>
      </c>
    </row>
    <row r="342" spans="1:22" x14ac:dyDescent="0.25">
      <c r="A342" s="46">
        <v>2010</v>
      </c>
      <c r="B342" s="60">
        <f t="shared" si="75"/>
        <v>4108460</v>
      </c>
      <c r="C342" s="46" t="s">
        <v>156</v>
      </c>
      <c r="D342" s="46">
        <v>3350</v>
      </c>
      <c r="E342" s="46" t="s">
        <v>948</v>
      </c>
      <c r="F342" s="46">
        <v>55</v>
      </c>
      <c r="G342" s="46">
        <v>28</v>
      </c>
      <c r="H342" s="61">
        <f t="shared" si="76"/>
        <v>0.50909090909090904</v>
      </c>
      <c r="I342" s="62">
        <f t="shared" si="77"/>
        <v>1</v>
      </c>
      <c r="J342" s="62">
        <f t="shared" si="78"/>
        <v>1</v>
      </c>
      <c r="K342" s="20" t="s">
        <v>1781</v>
      </c>
      <c r="L342" s="20" t="str">
        <f t="shared" si="79"/>
        <v/>
      </c>
      <c r="M342" s="66">
        <f t="shared" si="80"/>
        <v>31035.0772549748</v>
      </c>
      <c r="N342" s="66">
        <f t="shared" si="81"/>
        <v>33931.026120841598</v>
      </c>
      <c r="O342" s="66">
        <f t="shared" si="82"/>
        <v>48331.142652148999</v>
      </c>
      <c r="P342" s="67">
        <f t="shared" si="83"/>
        <v>2895.9488658667979</v>
      </c>
      <c r="Q342" s="68">
        <f t="shared" si="84"/>
        <v>1.0933121204137679</v>
      </c>
      <c r="R342" s="20" t="str">
        <f t="shared" si="85"/>
        <v/>
      </c>
      <c r="S342" s="67">
        <f t="shared" si="86"/>
        <v>17296.065397174199</v>
      </c>
      <c r="T342" s="68">
        <f t="shared" si="87"/>
        <v>1.5573069870287404</v>
      </c>
      <c r="U342" s="20" t="str">
        <f t="shared" si="88"/>
        <v/>
      </c>
      <c r="V342" s="20" t="str">
        <f t="shared" si="89"/>
        <v/>
      </c>
    </row>
    <row r="343" spans="1:22" x14ac:dyDescent="0.25">
      <c r="A343" s="46">
        <v>2011</v>
      </c>
      <c r="B343" s="60">
        <f t="shared" si="75"/>
        <v>4104020</v>
      </c>
      <c r="C343" s="46" t="s">
        <v>76</v>
      </c>
      <c r="D343" s="46">
        <v>3353</v>
      </c>
      <c r="E343" s="46" t="s">
        <v>542</v>
      </c>
      <c r="F343" s="46">
        <v>59</v>
      </c>
      <c r="G343" s="46">
        <v>59</v>
      </c>
      <c r="H343" s="61">
        <f t="shared" si="76"/>
        <v>1</v>
      </c>
      <c r="I343" s="62">
        <f t="shared" si="77"/>
        <v>1</v>
      </c>
      <c r="J343" s="62">
        <f t="shared" si="78"/>
        <v>1</v>
      </c>
      <c r="K343" s="20" t="s">
        <v>1781</v>
      </c>
      <c r="L343" s="20" t="str">
        <f t="shared" si="79"/>
        <v/>
      </c>
      <c r="M343" s="66">
        <f t="shared" si="80"/>
        <v>33097.562412653802</v>
      </c>
      <c r="N343" s="66">
        <f t="shared" si="81"/>
        <v>30538.788873052599</v>
      </c>
      <c r="O343" s="66">
        <f t="shared" si="82"/>
        <v>28001.965327700102</v>
      </c>
      <c r="P343" s="67">
        <f t="shared" si="83"/>
        <v>-2558.7735396012031</v>
      </c>
      <c r="Q343" s="68">
        <f t="shared" si="84"/>
        <v>0.92268997010417486</v>
      </c>
      <c r="R343" s="20" t="str">
        <f t="shared" si="85"/>
        <v/>
      </c>
      <c r="S343" s="67">
        <f t="shared" si="86"/>
        <v>-5095.5970849537007</v>
      </c>
      <c r="T343" s="68">
        <f t="shared" si="87"/>
        <v>0.84604313086798322</v>
      </c>
      <c r="U343" s="20" t="str">
        <f t="shared" si="88"/>
        <v/>
      </c>
      <c r="V343" s="20" t="str">
        <f t="shared" si="89"/>
        <v/>
      </c>
    </row>
    <row r="344" spans="1:22" x14ac:dyDescent="0.25">
      <c r="A344" s="46">
        <v>2012</v>
      </c>
      <c r="B344" s="60">
        <f t="shared" si="75"/>
        <v>4107530</v>
      </c>
      <c r="C344" s="46" t="s">
        <v>144</v>
      </c>
      <c r="D344" s="46">
        <v>3366</v>
      </c>
      <c r="E344" s="46" t="s">
        <v>891</v>
      </c>
      <c r="F344" s="46">
        <v>35</v>
      </c>
      <c r="G344" s="46">
        <v>35</v>
      </c>
      <c r="H344" s="61">
        <f t="shared" si="76"/>
        <v>1</v>
      </c>
      <c r="I344" s="62">
        <f t="shared" si="77"/>
        <v>1</v>
      </c>
      <c r="J344" s="62">
        <f t="shared" si="78"/>
        <v>1</v>
      </c>
      <c r="K344" s="20" t="s">
        <v>1781</v>
      </c>
      <c r="L344" s="20" t="str">
        <f t="shared" si="79"/>
        <v/>
      </c>
      <c r="M344" s="66">
        <f t="shared" si="80"/>
        <v>42357.085143000899</v>
      </c>
      <c r="N344" s="66">
        <f t="shared" si="81"/>
        <v>36727.3387296898</v>
      </c>
      <c r="O344" s="66">
        <f t="shared" si="82"/>
        <v>53040.848925755003</v>
      </c>
      <c r="P344" s="67">
        <f t="shared" si="83"/>
        <v>-5629.7464133110989</v>
      </c>
      <c r="Q344" s="68">
        <f t="shared" si="84"/>
        <v>0.86708843646099287</v>
      </c>
      <c r="R344" s="20" t="str">
        <f t="shared" si="85"/>
        <v/>
      </c>
      <c r="S344" s="67">
        <f t="shared" si="86"/>
        <v>10683.763782754104</v>
      </c>
      <c r="T344" s="68">
        <f t="shared" si="87"/>
        <v>1.2522308545709617</v>
      </c>
      <c r="U344" s="20" t="str">
        <f t="shared" si="88"/>
        <v/>
      </c>
      <c r="V344" s="20" t="str">
        <f t="shared" si="89"/>
        <v/>
      </c>
    </row>
    <row r="345" spans="1:22" ht="30" x14ac:dyDescent="0.25">
      <c r="A345" s="46">
        <v>2014</v>
      </c>
      <c r="B345" s="60">
        <f t="shared" si="75"/>
        <v>4102490</v>
      </c>
      <c r="C345" s="46" t="s">
        <v>109</v>
      </c>
      <c r="D345" s="46">
        <v>342</v>
      </c>
      <c r="E345" s="46" t="s">
        <v>2207</v>
      </c>
      <c r="F345" s="46">
        <v>350</v>
      </c>
      <c r="G345" s="46">
        <v>136</v>
      </c>
      <c r="H345" s="61">
        <f t="shared" si="76"/>
        <v>0.38857142857142857</v>
      </c>
      <c r="I345" s="62">
        <f t="shared" si="77"/>
        <v>4</v>
      </c>
      <c r="J345" s="62">
        <f t="shared" si="78"/>
        <v>1</v>
      </c>
      <c r="K345" s="20" t="s">
        <v>1781</v>
      </c>
      <c r="L345" s="20" t="str">
        <f t="shared" si="79"/>
        <v/>
      </c>
      <c r="M345" s="66">
        <f t="shared" si="80"/>
        <v>12029.1840618766</v>
      </c>
      <c r="N345" s="66">
        <f t="shared" si="81"/>
        <v>11985.2429188635</v>
      </c>
      <c r="O345" s="66">
        <f t="shared" si="82"/>
        <v>14223.7132042761</v>
      </c>
      <c r="P345" s="67">
        <f t="shared" si="83"/>
        <v>-43.941143013100373</v>
      </c>
      <c r="Q345" s="68">
        <f t="shared" si="84"/>
        <v>0.99634712190061503</v>
      </c>
      <c r="R345" s="20" t="str">
        <f t="shared" si="85"/>
        <v/>
      </c>
      <c r="S345" s="67">
        <f t="shared" si="86"/>
        <v>2194.5291423995004</v>
      </c>
      <c r="T345" s="68">
        <f t="shared" si="87"/>
        <v>1.1824337487157168</v>
      </c>
      <c r="U345" s="20" t="str">
        <f t="shared" si="88"/>
        <v/>
      </c>
      <c r="V345" s="20" t="str">
        <f t="shared" si="89"/>
        <v/>
      </c>
    </row>
    <row r="346" spans="1:22" ht="30" x14ac:dyDescent="0.25">
      <c r="A346" s="46">
        <v>2014</v>
      </c>
      <c r="B346" s="60">
        <f t="shared" si="75"/>
        <v>4102490</v>
      </c>
      <c r="C346" s="46" t="s">
        <v>109</v>
      </c>
      <c r="D346" s="46">
        <v>359</v>
      </c>
      <c r="E346" s="46" t="s">
        <v>2209</v>
      </c>
      <c r="F346" s="46">
        <v>242</v>
      </c>
      <c r="G346" s="46">
        <v>80</v>
      </c>
      <c r="H346" s="61">
        <f t="shared" si="76"/>
        <v>0.33057851239669422</v>
      </c>
      <c r="I346" s="62">
        <f t="shared" si="77"/>
        <v>4</v>
      </c>
      <c r="J346" s="62">
        <f t="shared" si="78"/>
        <v>1</v>
      </c>
      <c r="K346" s="20"/>
      <c r="L346" s="20" t="str">
        <f t="shared" si="79"/>
        <v/>
      </c>
      <c r="M346" s="66">
        <f t="shared" si="80"/>
        <v>17083.143148559699</v>
      </c>
      <c r="N346" s="66">
        <f t="shared" si="81"/>
        <v>17402.863840602698</v>
      </c>
      <c r="O346" s="66">
        <f t="shared" si="82"/>
        <v>18218.343369723301</v>
      </c>
      <c r="P346" s="67">
        <f t="shared" si="83"/>
        <v>319.72069204299987</v>
      </c>
      <c r="Q346" s="68">
        <f t="shared" si="84"/>
        <v>1.0187155659390441</v>
      </c>
      <c r="R346" s="20" t="str">
        <f t="shared" si="85"/>
        <v/>
      </c>
      <c r="S346" s="67">
        <f t="shared" si="86"/>
        <v>1135.2002211636027</v>
      </c>
      <c r="T346" s="68">
        <f t="shared" si="87"/>
        <v>1.066451484442388</v>
      </c>
      <c r="U346" s="20" t="str">
        <f t="shared" si="88"/>
        <v/>
      </c>
      <c r="V346" s="20" t="str">
        <f t="shared" si="89"/>
        <v/>
      </c>
    </row>
    <row r="347" spans="1:22" ht="30" x14ac:dyDescent="0.25">
      <c r="A347" s="46">
        <v>2014</v>
      </c>
      <c r="B347" s="60">
        <f t="shared" si="75"/>
        <v>4102490</v>
      </c>
      <c r="C347" s="46" t="s">
        <v>109</v>
      </c>
      <c r="D347" s="46">
        <v>355</v>
      </c>
      <c r="E347" s="46" t="s">
        <v>2208</v>
      </c>
      <c r="F347" s="46">
        <v>182</v>
      </c>
      <c r="G347" s="46">
        <v>53</v>
      </c>
      <c r="H347" s="61">
        <f t="shared" si="76"/>
        <v>0.29120879120879123</v>
      </c>
      <c r="I347" s="62">
        <f t="shared" si="77"/>
        <v>4</v>
      </c>
      <c r="J347" s="62">
        <f t="shared" si="78"/>
        <v>1</v>
      </c>
      <c r="K347" s="20"/>
      <c r="L347" s="20" t="str">
        <f t="shared" si="79"/>
        <v/>
      </c>
      <c r="M347" s="66">
        <f t="shared" si="80"/>
        <v>13809.1418963737</v>
      </c>
      <c r="N347" s="66">
        <f t="shared" si="81"/>
        <v>13445.8034633604</v>
      </c>
      <c r="O347" s="66">
        <f t="shared" si="82"/>
        <v>16043.925487472699</v>
      </c>
      <c r="P347" s="67">
        <f t="shared" si="83"/>
        <v>-363.33843301329944</v>
      </c>
      <c r="Q347" s="68">
        <f t="shared" si="84"/>
        <v>0.97368855822180289</v>
      </c>
      <c r="R347" s="20" t="str">
        <f t="shared" si="85"/>
        <v/>
      </c>
      <c r="S347" s="67">
        <f t="shared" si="86"/>
        <v>2234.7835910989998</v>
      </c>
      <c r="T347" s="68">
        <f t="shared" si="87"/>
        <v>1.1618336322321272</v>
      </c>
      <c r="U347" s="20" t="str">
        <f t="shared" si="88"/>
        <v/>
      </c>
      <c r="V347" s="20" t="str">
        <f t="shared" si="89"/>
        <v/>
      </c>
    </row>
    <row r="348" spans="1:22" ht="30" x14ac:dyDescent="0.25">
      <c r="A348" s="46">
        <v>2014</v>
      </c>
      <c r="B348" s="60">
        <f t="shared" si="75"/>
        <v>4102490</v>
      </c>
      <c r="C348" s="46" t="s">
        <v>109</v>
      </c>
      <c r="D348" s="46">
        <v>3740</v>
      </c>
      <c r="E348" s="46" t="s">
        <v>714</v>
      </c>
      <c r="F348" s="46">
        <v>4</v>
      </c>
      <c r="G348" s="46">
        <v>0</v>
      </c>
      <c r="H348" s="61">
        <f t="shared" si="76"/>
        <v>0</v>
      </c>
      <c r="I348" s="62">
        <f t="shared" si="77"/>
        <v>4</v>
      </c>
      <c r="J348" s="62">
        <f t="shared" si="78"/>
        <v>1</v>
      </c>
      <c r="K348" s="20"/>
      <c r="L348" s="20" t="str">
        <f t="shared" si="79"/>
        <v/>
      </c>
      <c r="M348" s="66">
        <f t="shared" si="80"/>
        <v>34444.309897743398</v>
      </c>
      <c r="N348" s="66">
        <f t="shared" si="81"/>
        <v>13544.7513142752</v>
      </c>
      <c r="O348" s="66">
        <f t="shared" si="82"/>
        <v>34363.449416690099</v>
      </c>
      <c r="P348" s="67">
        <f t="shared" si="83"/>
        <v>-20899.558583468199</v>
      </c>
      <c r="Q348" s="68">
        <f t="shared" si="84"/>
        <v>0.39323625163303322</v>
      </c>
      <c r="R348" s="20" t="str">
        <f t="shared" si="85"/>
        <v/>
      </c>
      <c r="S348" s="67">
        <f t="shared" si="86"/>
        <v>-80.860481053299736</v>
      </c>
      <c r="T348" s="68">
        <f t="shared" si="87"/>
        <v>0.9976524284767686</v>
      </c>
      <c r="U348" s="20" t="str">
        <f t="shared" si="88"/>
        <v/>
      </c>
      <c r="V348" s="20" t="str">
        <f t="shared" si="89"/>
        <v/>
      </c>
    </row>
    <row r="349" spans="1:22" ht="30" x14ac:dyDescent="0.25">
      <c r="A349" s="46">
        <v>2015</v>
      </c>
      <c r="B349" s="60">
        <f t="shared" si="75"/>
        <v>4103600</v>
      </c>
      <c r="C349" s="46" t="s">
        <v>110</v>
      </c>
      <c r="D349" s="46">
        <v>346</v>
      </c>
      <c r="E349" s="46" t="s">
        <v>2210</v>
      </c>
      <c r="F349" s="46">
        <v>163</v>
      </c>
      <c r="G349" s="46">
        <v>64</v>
      </c>
      <c r="H349" s="61">
        <f t="shared" si="76"/>
        <v>0.39263803680981596</v>
      </c>
      <c r="I349" s="62">
        <f t="shared" si="77"/>
        <v>2</v>
      </c>
      <c r="J349" s="62">
        <f t="shared" si="78"/>
        <v>1</v>
      </c>
      <c r="K349" s="20" t="s">
        <v>1781</v>
      </c>
      <c r="L349" s="20" t="str">
        <f t="shared" si="79"/>
        <v/>
      </c>
      <c r="M349" s="66">
        <f t="shared" si="80"/>
        <v>34655.682026163297</v>
      </c>
      <c r="N349" s="66">
        <f t="shared" si="81"/>
        <v>43425.676626776702</v>
      </c>
      <c r="O349" s="66">
        <f t="shared" si="82"/>
        <v>57164.0890091529</v>
      </c>
      <c r="P349" s="67">
        <f t="shared" si="83"/>
        <v>8769.9946006134051</v>
      </c>
      <c r="Q349" s="68">
        <f t="shared" si="84"/>
        <v>1.2530607994958085</v>
      </c>
      <c r="R349" s="20" t="str">
        <f t="shared" si="85"/>
        <v/>
      </c>
      <c r="S349" s="67">
        <f t="shared" si="86"/>
        <v>22508.406982989603</v>
      </c>
      <c r="T349" s="68">
        <f t="shared" si="87"/>
        <v>1.649486770048181</v>
      </c>
      <c r="U349" s="20" t="str">
        <f t="shared" si="88"/>
        <v/>
      </c>
      <c r="V349" s="20" t="str">
        <f t="shared" si="89"/>
        <v/>
      </c>
    </row>
    <row r="350" spans="1:22" ht="30" x14ac:dyDescent="0.25">
      <c r="A350" s="46">
        <v>2015</v>
      </c>
      <c r="B350" s="60">
        <f t="shared" si="75"/>
        <v>4103600</v>
      </c>
      <c r="C350" s="46" t="s">
        <v>110</v>
      </c>
      <c r="D350" s="46">
        <v>5446</v>
      </c>
      <c r="E350" s="46" t="s">
        <v>719</v>
      </c>
      <c r="F350" s="46">
        <v>661</v>
      </c>
      <c r="G350" s="46">
        <v>255</v>
      </c>
      <c r="H350" s="61">
        <f t="shared" si="76"/>
        <v>0.38577912254160363</v>
      </c>
      <c r="I350" s="62">
        <f t="shared" si="77"/>
        <v>2</v>
      </c>
      <c r="J350" s="62">
        <f t="shared" si="78"/>
        <v>1</v>
      </c>
      <c r="K350" s="20"/>
      <c r="L350" s="20" t="str">
        <f t="shared" si="79"/>
        <v/>
      </c>
      <c r="M350" s="66">
        <f t="shared" si="80"/>
        <v>383.57811041246498</v>
      </c>
      <c r="N350" s="66">
        <f t="shared" si="81"/>
        <v>424.56565584466802</v>
      </c>
      <c r="O350" s="66">
        <f t="shared" si="82"/>
        <v>321.72599326129699</v>
      </c>
      <c r="P350" s="67">
        <f t="shared" si="83"/>
        <v>40.987545432203035</v>
      </c>
      <c r="Q350" s="68">
        <f t="shared" si="84"/>
        <v>1.1068557989091943</v>
      </c>
      <c r="R350" s="20" t="str">
        <f t="shared" si="85"/>
        <v/>
      </c>
      <c r="S350" s="67">
        <f t="shared" si="86"/>
        <v>-61.852117151167988</v>
      </c>
      <c r="T350" s="68">
        <f t="shared" si="87"/>
        <v>0.83874961716491625</v>
      </c>
      <c r="U350" s="20" t="str">
        <f t="shared" si="88"/>
        <v/>
      </c>
      <c r="V350" s="20" t="str">
        <f t="shared" si="89"/>
        <v/>
      </c>
    </row>
    <row r="351" spans="1:22" ht="30" x14ac:dyDescent="0.25">
      <c r="A351" s="46">
        <v>2023</v>
      </c>
      <c r="B351" s="60">
        <f t="shared" si="75"/>
        <v>4103630</v>
      </c>
      <c r="C351" s="46" t="s">
        <v>111</v>
      </c>
      <c r="D351" s="46">
        <v>358</v>
      </c>
      <c r="E351" s="46" t="s">
        <v>2211</v>
      </c>
      <c r="F351" s="46">
        <v>90</v>
      </c>
      <c r="G351" s="46">
        <v>40</v>
      </c>
      <c r="H351" s="61">
        <f t="shared" si="76"/>
        <v>0.44444444444444442</v>
      </c>
      <c r="I351" s="62">
        <f t="shared" si="77"/>
        <v>2</v>
      </c>
      <c r="J351" s="62">
        <f t="shared" si="78"/>
        <v>1</v>
      </c>
      <c r="K351" s="20" t="s">
        <v>1781</v>
      </c>
      <c r="L351" s="20" t="str">
        <f t="shared" si="79"/>
        <v>Yes</v>
      </c>
      <c r="M351" s="66">
        <f t="shared" si="80"/>
        <v>38289.122864780402</v>
      </c>
      <c r="N351" s="66">
        <f t="shared" si="81"/>
        <v>78891.171681099702</v>
      </c>
      <c r="O351" s="66">
        <f t="shared" si="82"/>
        <v>45984.0285817685</v>
      </c>
      <c r="P351" s="67">
        <f t="shared" si="83"/>
        <v>40602.0488163193</v>
      </c>
      <c r="Q351" s="68">
        <f t="shared" si="84"/>
        <v>2.0604068669764803</v>
      </c>
      <c r="R351" s="20" t="str">
        <f t="shared" si="85"/>
        <v/>
      </c>
      <c r="S351" s="67">
        <f t="shared" si="86"/>
        <v>7694.905716988098</v>
      </c>
      <c r="T351" s="68">
        <f t="shared" si="87"/>
        <v>1.2009684511228678</v>
      </c>
      <c r="U351" s="20" t="str">
        <f t="shared" si="88"/>
        <v/>
      </c>
      <c r="V351" s="20" t="str">
        <f t="shared" si="89"/>
        <v/>
      </c>
    </row>
    <row r="352" spans="1:22" ht="30" x14ac:dyDescent="0.25">
      <c r="A352" s="46">
        <v>2023</v>
      </c>
      <c r="B352" s="60">
        <f t="shared" si="75"/>
        <v>4103630</v>
      </c>
      <c r="C352" s="46" t="s">
        <v>111</v>
      </c>
      <c r="D352" s="46">
        <v>4702</v>
      </c>
      <c r="E352" s="46" t="s">
        <v>721</v>
      </c>
      <c r="F352" s="90">
        <v>1050</v>
      </c>
      <c r="G352" s="46">
        <v>103</v>
      </c>
      <c r="H352" s="61">
        <f t="shared" si="76"/>
        <v>9.8095238095238096E-2</v>
      </c>
      <c r="I352" s="62">
        <f t="shared" si="77"/>
        <v>2</v>
      </c>
      <c r="J352" s="62">
        <f t="shared" si="78"/>
        <v>1</v>
      </c>
      <c r="K352" s="20"/>
      <c r="L352" s="20" t="str">
        <f t="shared" si="79"/>
        <v>Yes</v>
      </c>
      <c r="M352" s="66">
        <f t="shared" si="80"/>
        <v>532.14523297591597</v>
      </c>
      <c r="N352" s="66">
        <f t="shared" si="81"/>
        <v>398.63874826526001</v>
      </c>
      <c r="O352" s="66">
        <f t="shared" si="82"/>
        <v>308.14583521702599</v>
      </c>
      <c r="P352" s="67">
        <f t="shared" si="83"/>
        <v>-133.50648471065597</v>
      </c>
      <c r="Q352" s="68">
        <f t="shared" si="84"/>
        <v>0.74911645085299816</v>
      </c>
      <c r="R352" s="20" t="str">
        <f t="shared" si="85"/>
        <v/>
      </c>
      <c r="S352" s="67">
        <f t="shared" si="86"/>
        <v>-223.99939775888998</v>
      </c>
      <c r="T352" s="68">
        <f t="shared" si="87"/>
        <v>0.57906341374850234</v>
      </c>
      <c r="U352" s="20" t="str">
        <f t="shared" si="88"/>
        <v/>
      </c>
      <c r="V352" s="20" t="str">
        <f t="shared" si="89"/>
        <v/>
      </c>
    </row>
    <row r="353" spans="1:22" ht="30" x14ac:dyDescent="0.25">
      <c r="A353" s="46">
        <v>2024</v>
      </c>
      <c r="B353" s="60">
        <f t="shared" si="75"/>
        <v>4106510</v>
      </c>
      <c r="C353" s="46" t="s">
        <v>118</v>
      </c>
      <c r="D353" s="46">
        <v>3372</v>
      </c>
      <c r="E353" s="46" t="s">
        <v>770</v>
      </c>
      <c r="F353" s="46">
        <v>77</v>
      </c>
      <c r="G353" s="46">
        <v>63</v>
      </c>
      <c r="H353" s="61">
        <f t="shared" si="76"/>
        <v>0.81818181818181823</v>
      </c>
      <c r="I353" s="62">
        <f t="shared" si="77"/>
        <v>8</v>
      </c>
      <c r="J353" s="62">
        <f t="shared" si="78"/>
        <v>2</v>
      </c>
      <c r="K353" s="20" t="s">
        <v>1781</v>
      </c>
      <c r="L353" s="20" t="str">
        <f t="shared" si="79"/>
        <v>Yes</v>
      </c>
      <c r="M353" s="66">
        <f t="shared" si="80"/>
        <v>20228.170475290801</v>
      </c>
      <c r="N353" s="66">
        <f t="shared" si="81"/>
        <v>21558.8228159918</v>
      </c>
      <c r="O353" s="66">
        <f t="shared" si="82"/>
        <v>23059.6281283637</v>
      </c>
      <c r="P353" s="67">
        <f t="shared" si="83"/>
        <v>1330.652340700999</v>
      </c>
      <c r="Q353" s="68">
        <f t="shared" si="84"/>
        <v>1.0657821399283947</v>
      </c>
      <c r="R353" s="20" t="str">
        <f t="shared" si="85"/>
        <v/>
      </c>
      <c r="S353" s="67">
        <f t="shared" si="86"/>
        <v>2831.4576530728991</v>
      </c>
      <c r="T353" s="68">
        <f t="shared" si="87"/>
        <v>1.1399759635470541</v>
      </c>
      <c r="U353" s="20" t="str">
        <f t="shared" si="88"/>
        <v/>
      </c>
      <c r="V353" s="20" t="str">
        <f t="shared" si="89"/>
        <v/>
      </c>
    </row>
    <row r="354" spans="1:22" ht="30" x14ac:dyDescent="0.25">
      <c r="A354" s="46">
        <v>2024</v>
      </c>
      <c r="B354" s="60">
        <f t="shared" si="75"/>
        <v>4106510</v>
      </c>
      <c r="C354" s="46" t="s">
        <v>118</v>
      </c>
      <c r="D354" s="46">
        <v>363</v>
      </c>
      <c r="E354" s="46" t="s">
        <v>2254</v>
      </c>
      <c r="F354" s="46">
        <v>414</v>
      </c>
      <c r="G354" s="46">
        <v>332</v>
      </c>
      <c r="H354" s="61">
        <f t="shared" si="76"/>
        <v>0.80193236714975846</v>
      </c>
      <c r="I354" s="62">
        <f t="shared" si="77"/>
        <v>8</v>
      </c>
      <c r="J354" s="62">
        <f t="shared" si="78"/>
        <v>2</v>
      </c>
      <c r="K354" s="20" t="s">
        <v>1781</v>
      </c>
      <c r="L354" s="20" t="str">
        <f t="shared" si="79"/>
        <v>Yes</v>
      </c>
      <c r="M354" s="66">
        <f t="shared" si="80"/>
        <v>14485.5538343196</v>
      </c>
      <c r="N354" s="66">
        <f t="shared" si="81"/>
        <v>15458.0304406958</v>
      </c>
      <c r="O354" s="66">
        <f t="shared" si="82"/>
        <v>16177.167376359999</v>
      </c>
      <c r="P354" s="67">
        <f t="shared" si="83"/>
        <v>972.47660637619992</v>
      </c>
      <c r="Q354" s="68">
        <f t="shared" si="84"/>
        <v>1.0671342371509593</v>
      </c>
      <c r="R354" s="20" t="str">
        <f t="shared" si="85"/>
        <v/>
      </c>
      <c r="S354" s="67">
        <f t="shared" si="86"/>
        <v>1691.6135420403989</v>
      </c>
      <c r="T354" s="68">
        <f t="shared" si="87"/>
        <v>1.116779348679964</v>
      </c>
      <c r="U354" s="20" t="str">
        <f t="shared" si="88"/>
        <v/>
      </c>
      <c r="V354" s="20" t="str">
        <f t="shared" si="89"/>
        <v/>
      </c>
    </row>
    <row r="355" spans="1:22" ht="30" x14ac:dyDescent="0.25">
      <c r="A355" s="46">
        <v>2024</v>
      </c>
      <c r="B355" s="60">
        <f t="shared" si="75"/>
        <v>4106510</v>
      </c>
      <c r="C355" s="46" t="s">
        <v>118</v>
      </c>
      <c r="D355" s="46">
        <v>364</v>
      </c>
      <c r="E355" s="46" t="s">
        <v>2255</v>
      </c>
      <c r="F355" s="46">
        <v>272</v>
      </c>
      <c r="G355" s="46">
        <v>213</v>
      </c>
      <c r="H355" s="61">
        <f t="shared" si="76"/>
        <v>0.78308823529411764</v>
      </c>
      <c r="I355" s="62">
        <f t="shared" si="77"/>
        <v>8</v>
      </c>
      <c r="J355" s="62">
        <f t="shared" si="78"/>
        <v>2</v>
      </c>
      <c r="K355" s="20"/>
      <c r="L355" s="20" t="str">
        <f t="shared" si="79"/>
        <v>Yes</v>
      </c>
      <c r="M355" s="66">
        <f t="shared" si="80"/>
        <v>16692.956768236199</v>
      </c>
      <c r="N355" s="66">
        <f t="shared" si="81"/>
        <v>16089.2559907836</v>
      </c>
      <c r="O355" s="66">
        <f t="shared" si="82"/>
        <v>17077.002058222501</v>
      </c>
      <c r="P355" s="67">
        <f t="shared" si="83"/>
        <v>-603.70077745259914</v>
      </c>
      <c r="Q355" s="68">
        <f t="shared" si="84"/>
        <v>0.96383500024385516</v>
      </c>
      <c r="R355" s="20" t="str">
        <f t="shared" si="85"/>
        <v/>
      </c>
      <c r="S355" s="67">
        <f t="shared" si="86"/>
        <v>384.04528998630121</v>
      </c>
      <c r="T355" s="68">
        <f t="shared" si="87"/>
        <v>1.0230064269211476</v>
      </c>
      <c r="U355" s="20" t="str">
        <f t="shared" si="88"/>
        <v/>
      </c>
      <c r="V355" s="20" t="str">
        <f t="shared" si="89"/>
        <v/>
      </c>
    </row>
    <row r="356" spans="1:22" ht="30" x14ac:dyDescent="0.25">
      <c r="A356" s="46">
        <v>2024</v>
      </c>
      <c r="B356" s="60">
        <f t="shared" si="75"/>
        <v>4106510</v>
      </c>
      <c r="C356" s="46" t="s">
        <v>118</v>
      </c>
      <c r="D356" s="46">
        <v>367</v>
      </c>
      <c r="E356" s="46" t="s">
        <v>2256</v>
      </c>
      <c r="F356" s="46">
        <v>370</v>
      </c>
      <c r="G356" s="46">
        <v>251</v>
      </c>
      <c r="H356" s="61">
        <f t="shared" si="76"/>
        <v>0.67837837837837833</v>
      </c>
      <c r="I356" s="62">
        <f t="shared" si="77"/>
        <v>8</v>
      </c>
      <c r="J356" s="62">
        <f t="shared" si="78"/>
        <v>2</v>
      </c>
      <c r="K356" s="20"/>
      <c r="L356" s="20" t="str">
        <f t="shared" si="79"/>
        <v>Yes</v>
      </c>
      <c r="M356" s="66">
        <f t="shared" si="80"/>
        <v>16479.523521092298</v>
      </c>
      <c r="N356" s="66">
        <f t="shared" si="81"/>
        <v>16494.2467987085</v>
      </c>
      <c r="O356" s="66">
        <f t="shared" si="82"/>
        <v>16770.6490352564</v>
      </c>
      <c r="P356" s="67">
        <f t="shared" si="83"/>
        <v>14.723277616201813</v>
      </c>
      <c r="Q356" s="68">
        <f t="shared" si="84"/>
        <v>1.000893428599277</v>
      </c>
      <c r="R356" s="20" t="str">
        <f t="shared" si="85"/>
        <v/>
      </c>
      <c r="S356" s="67">
        <f t="shared" si="86"/>
        <v>291.12551416410133</v>
      </c>
      <c r="T356" s="68">
        <f t="shared" si="87"/>
        <v>1.0176658939071561</v>
      </c>
      <c r="U356" s="20" t="str">
        <f t="shared" si="88"/>
        <v/>
      </c>
      <c r="V356" s="20" t="str">
        <f t="shared" si="89"/>
        <v/>
      </c>
    </row>
    <row r="357" spans="1:22" ht="30" x14ac:dyDescent="0.25">
      <c r="A357" s="46">
        <v>2024</v>
      </c>
      <c r="B357" s="60">
        <f t="shared" si="75"/>
        <v>4106510</v>
      </c>
      <c r="C357" s="46" t="s">
        <v>118</v>
      </c>
      <c r="D357" s="46">
        <v>362</v>
      </c>
      <c r="E357" s="46" t="s">
        <v>2257</v>
      </c>
      <c r="F357" s="46">
        <v>484</v>
      </c>
      <c r="G357" s="46">
        <v>213</v>
      </c>
      <c r="H357" s="61">
        <f t="shared" si="76"/>
        <v>0.44008264462809915</v>
      </c>
      <c r="I357" s="62">
        <f t="shared" si="77"/>
        <v>8</v>
      </c>
      <c r="J357" s="62">
        <f t="shared" si="78"/>
        <v>2</v>
      </c>
      <c r="K357" s="20"/>
      <c r="L357" s="20" t="str">
        <f t="shared" si="79"/>
        <v>Yes</v>
      </c>
      <c r="M357" s="66">
        <f t="shared" si="80"/>
        <v>14485.5091254868</v>
      </c>
      <c r="N357" s="66">
        <f t="shared" si="81"/>
        <v>14262.642968198899</v>
      </c>
      <c r="O357" s="66">
        <f t="shared" si="82"/>
        <v>15176.4357893902</v>
      </c>
      <c r="P357" s="67">
        <f t="shared" si="83"/>
        <v>-222.86615728790093</v>
      </c>
      <c r="Q357" s="68">
        <f t="shared" si="84"/>
        <v>0.98461454441419838</v>
      </c>
      <c r="R357" s="20" t="str">
        <f t="shared" si="85"/>
        <v/>
      </c>
      <c r="S357" s="67">
        <f t="shared" si="86"/>
        <v>690.92666390339946</v>
      </c>
      <c r="T357" s="68">
        <f t="shared" si="87"/>
        <v>1.0476977825161655</v>
      </c>
      <c r="U357" s="20" t="str">
        <f t="shared" si="88"/>
        <v/>
      </c>
      <c r="V357" s="20" t="str">
        <f t="shared" si="89"/>
        <v/>
      </c>
    </row>
    <row r="358" spans="1:22" ht="30" x14ac:dyDescent="0.25">
      <c r="A358" s="46">
        <v>2024</v>
      </c>
      <c r="B358" s="60">
        <f t="shared" si="75"/>
        <v>4106510</v>
      </c>
      <c r="C358" s="46" t="s">
        <v>118</v>
      </c>
      <c r="D358" s="46">
        <v>369</v>
      </c>
      <c r="E358" s="46" t="s">
        <v>2258</v>
      </c>
      <c r="F358" s="90">
        <v>1370</v>
      </c>
      <c r="G358" s="46">
        <v>574</v>
      </c>
      <c r="H358" s="61">
        <f t="shared" si="76"/>
        <v>0.41897810218978104</v>
      </c>
      <c r="I358" s="62">
        <f t="shared" si="77"/>
        <v>8</v>
      </c>
      <c r="J358" s="62">
        <f t="shared" si="78"/>
        <v>2</v>
      </c>
      <c r="K358" s="20"/>
      <c r="L358" s="20" t="str">
        <f t="shared" si="79"/>
        <v>Yes</v>
      </c>
      <c r="M358" s="66">
        <f t="shared" si="80"/>
        <v>15065.816420343601</v>
      </c>
      <c r="N358" s="66">
        <f t="shared" si="81"/>
        <v>15315.0101566825</v>
      </c>
      <c r="O358" s="66">
        <f t="shared" si="82"/>
        <v>17690.538743119701</v>
      </c>
      <c r="P358" s="67">
        <f t="shared" si="83"/>
        <v>249.19373633889882</v>
      </c>
      <c r="Q358" s="68">
        <f t="shared" si="84"/>
        <v>1.0165403406882356</v>
      </c>
      <c r="R358" s="20" t="str">
        <f t="shared" si="85"/>
        <v/>
      </c>
      <c r="S358" s="67">
        <f t="shared" si="86"/>
        <v>2624.7223227761006</v>
      </c>
      <c r="T358" s="68">
        <f t="shared" si="87"/>
        <v>1.1742170652784472</v>
      </c>
      <c r="U358" s="20" t="str">
        <f t="shared" si="88"/>
        <v/>
      </c>
      <c r="V358" s="20" t="str">
        <f t="shared" si="89"/>
        <v/>
      </c>
    </row>
    <row r="359" spans="1:22" ht="30" x14ac:dyDescent="0.25">
      <c r="A359" s="46">
        <v>2024</v>
      </c>
      <c r="B359" s="60">
        <f t="shared" si="75"/>
        <v>4106510</v>
      </c>
      <c r="C359" s="46" t="s">
        <v>118</v>
      </c>
      <c r="D359" s="46">
        <v>361</v>
      </c>
      <c r="E359" s="46" t="s">
        <v>2259</v>
      </c>
      <c r="F359" s="46">
        <v>503</v>
      </c>
      <c r="G359" s="46">
        <v>201</v>
      </c>
      <c r="H359" s="61">
        <f t="shared" si="76"/>
        <v>0.39960238568588469</v>
      </c>
      <c r="I359" s="62">
        <f t="shared" si="77"/>
        <v>8</v>
      </c>
      <c r="J359" s="62">
        <f t="shared" si="78"/>
        <v>2</v>
      </c>
      <c r="K359" s="20"/>
      <c r="L359" s="20" t="str">
        <f t="shared" si="79"/>
        <v>Yes</v>
      </c>
      <c r="M359" s="66">
        <f t="shared" si="80"/>
        <v>12775.244135347401</v>
      </c>
      <c r="N359" s="66">
        <f t="shared" si="81"/>
        <v>13233.5633894723</v>
      </c>
      <c r="O359" s="66">
        <f t="shared" si="82"/>
        <v>14627.299982275599</v>
      </c>
      <c r="P359" s="67">
        <f t="shared" si="83"/>
        <v>458.31925412489909</v>
      </c>
      <c r="Q359" s="68">
        <f t="shared" si="84"/>
        <v>1.0358755769572177</v>
      </c>
      <c r="R359" s="20" t="str">
        <f t="shared" si="85"/>
        <v/>
      </c>
      <c r="S359" s="67">
        <f t="shared" si="86"/>
        <v>1852.0558469281987</v>
      </c>
      <c r="T359" s="68">
        <f t="shared" si="87"/>
        <v>1.1449722468945862</v>
      </c>
      <c r="U359" s="20" t="str">
        <f t="shared" si="88"/>
        <v/>
      </c>
      <c r="V359" s="20" t="str">
        <f t="shared" si="89"/>
        <v/>
      </c>
    </row>
    <row r="360" spans="1:22" ht="30" x14ac:dyDescent="0.25">
      <c r="A360" s="46">
        <v>2024</v>
      </c>
      <c r="B360" s="60">
        <f t="shared" si="75"/>
        <v>4106510</v>
      </c>
      <c r="C360" s="46" t="s">
        <v>118</v>
      </c>
      <c r="D360" s="46">
        <v>366</v>
      </c>
      <c r="E360" s="46" t="s">
        <v>2260</v>
      </c>
      <c r="F360" s="46">
        <v>416</v>
      </c>
      <c r="G360" s="46">
        <v>147</v>
      </c>
      <c r="H360" s="61">
        <f t="shared" si="76"/>
        <v>0.35336538461538464</v>
      </c>
      <c r="I360" s="62">
        <f t="shared" si="77"/>
        <v>8</v>
      </c>
      <c r="J360" s="62">
        <f t="shared" si="78"/>
        <v>2</v>
      </c>
      <c r="K360" s="20"/>
      <c r="L360" s="20" t="str">
        <f t="shared" si="79"/>
        <v>Yes</v>
      </c>
      <c r="M360" s="66">
        <f t="shared" si="80"/>
        <v>13897.6533213599</v>
      </c>
      <c r="N360" s="66">
        <f t="shared" si="81"/>
        <v>15836.738091584401</v>
      </c>
      <c r="O360" s="66">
        <f t="shared" si="82"/>
        <v>17581.3694556224</v>
      </c>
      <c r="P360" s="67">
        <f t="shared" si="83"/>
        <v>1939.084770224501</v>
      </c>
      <c r="Q360" s="68">
        <f t="shared" si="84"/>
        <v>1.1395260570534047</v>
      </c>
      <c r="R360" s="20" t="str">
        <f t="shared" si="85"/>
        <v/>
      </c>
      <c r="S360" s="67">
        <f t="shared" si="86"/>
        <v>3683.7161342625004</v>
      </c>
      <c r="T360" s="68">
        <f t="shared" si="87"/>
        <v>1.2650602982448007</v>
      </c>
      <c r="U360" s="20" t="str">
        <f t="shared" si="88"/>
        <v/>
      </c>
      <c r="V360" s="20" t="str">
        <f t="shared" si="89"/>
        <v/>
      </c>
    </row>
    <row r="361" spans="1:22" ht="30" x14ac:dyDescent="0.25">
      <c r="A361" s="46">
        <v>2039</v>
      </c>
      <c r="B361" s="60">
        <f t="shared" si="75"/>
        <v>4109630</v>
      </c>
      <c r="C361" s="46" t="s">
        <v>187</v>
      </c>
      <c r="D361" s="46">
        <v>371</v>
      </c>
      <c r="E361" s="46" t="s">
        <v>2501</v>
      </c>
      <c r="F361" s="46">
        <v>307</v>
      </c>
      <c r="G361" s="46">
        <v>229</v>
      </c>
      <c r="H361" s="61">
        <f t="shared" si="76"/>
        <v>0.74592833876221498</v>
      </c>
      <c r="I361" s="62">
        <f t="shared" si="77"/>
        <v>7</v>
      </c>
      <c r="J361" s="62">
        <f t="shared" si="78"/>
        <v>2</v>
      </c>
      <c r="K361" s="20" t="s">
        <v>1781</v>
      </c>
      <c r="L361" s="20" t="str">
        <f t="shared" si="79"/>
        <v>Yes</v>
      </c>
      <c r="M361" s="66">
        <f t="shared" si="80"/>
        <v>12190.8964681822</v>
      </c>
      <c r="N361" s="66">
        <f t="shared" si="81"/>
        <v>13708.609191193</v>
      </c>
      <c r="O361" s="66">
        <f t="shared" si="82"/>
        <v>15822.773683344099</v>
      </c>
      <c r="P361" s="67">
        <f t="shared" si="83"/>
        <v>1517.7127230107999</v>
      </c>
      <c r="Q361" s="68">
        <f t="shared" si="84"/>
        <v>1.1244955797116296</v>
      </c>
      <c r="R361" s="20" t="str">
        <f t="shared" si="85"/>
        <v/>
      </c>
      <c r="S361" s="67">
        <f t="shared" si="86"/>
        <v>3631.8772151618996</v>
      </c>
      <c r="T361" s="68">
        <f t="shared" si="87"/>
        <v>1.2979171568424823</v>
      </c>
      <c r="U361" s="20" t="str">
        <f t="shared" si="88"/>
        <v/>
      </c>
      <c r="V361" s="20" t="str">
        <f t="shared" si="89"/>
        <v/>
      </c>
    </row>
    <row r="362" spans="1:22" ht="30" x14ac:dyDescent="0.25">
      <c r="A362" s="46">
        <v>2039</v>
      </c>
      <c r="B362" s="60">
        <f t="shared" si="75"/>
        <v>4109630</v>
      </c>
      <c r="C362" s="46" t="s">
        <v>187</v>
      </c>
      <c r="D362" s="46">
        <v>372</v>
      </c>
      <c r="E362" s="46" t="s">
        <v>2503</v>
      </c>
      <c r="F362" s="46">
        <v>314</v>
      </c>
      <c r="G362" s="46">
        <v>215</v>
      </c>
      <c r="H362" s="61">
        <f t="shared" si="76"/>
        <v>0.6847133757961783</v>
      </c>
      <c r="I362" s="62">
        <f t="shared" si="77"/>
        <v>7</v>
      </c>
      <c r="J362" s="62">
        <f t="shared" si="78"/>
        <v>2</v>
      </c>
      <c r="K362" s="20" t="s">
        <v>1781</v>
      </c>
      <c r="L362" s="20" t="str">
        <f t="shared" si="79"/>
        <v>Yes</v>
      </c>
      <c r="M362" s="66">
        <f t="shared" si="80"/>
        <v>11663.0543051843</v>
      </c>
      <c r="N362" s="66">
        <f t="shared" si="81"/>
        <v>13854.472814615499</v>
      </c>
      <c r="O362" s="66">
        <f t="shared" si="82"/>
        <v>15931.8077082488</v>
      </c>
      <c r="P362" s="67">
        <f t="shared" si="83"/>
        <v>2191.4185094311997</v>
      </c>
      <c r="Q362" s="68">
        <f t="shared" si="84"/>
        <v>1.1878940500566049</v>
      </c>
      <c r="R362" s="20" t="str">
        <f t="shared" si="85"/>
        <v/>
      </c>
      <c r="S362" s="67">
        <f t="shared" si="86"/>
        <v>4268.7534030645002</v>
      </c>
      <c r="T362" s="68">
        <f t="shared" si="87"/>
        <v>1.3660064757794201</v>
      </c>
      <c r="U362" s="20" t="str">
        <f t="shared" si="88"/>
        <v/>
      </c>
      <c r="V362" s="20" t="str">
        <f t="shared" si="89"/>
        <v/>
      </c>
    </row>
    <row r="363" spans="1:22" ht="30" x14ac:dyDescent="0.25">
      <c r="A363" s="46">
        <v>2039</v>
      </c>
      <c r="B363" s="60">
        <f t="shared" si="75"/>
        <v>4109630</v>
      </c>
      <c r="C363" s="46" t="s">
        <v>187</v>
      </c>
      <c r="D363" s="46">
        <v>373</v>
      </c>
      <c r="E363" s="46" t="s">
        <v>2504</v>
      </c>
      <c r="F363" s="46">
        <v>484</v>
      </c>
      <c r="G363" s="46">
        <v>305</v>
      </c>
      <c r="H363" s="61">
        <f t="shared" si="76"/>
        <v>0.6301652892561983</v>
      </c>
      <c r="I363" s="62">
        <f t="shared" si="77"/>
        <v>7</v>
      </c>
      <c r="J363" s="62">
        <f t="shared" si="78"/>
        <v>2</v>
      </c>
      <c r="K363" s="20"/>
      <c r="L363" s="20" t="str">
        <f t="shared" si="79"/>
        <v>Yes</v>
      </c>
      <c r="M363" s="66">
        <f t="shared" si="80"/>
        <v>11682.3513167892</v>
      </c>
      <c r="N363" s="66">
        <f t="shared" si="81"/>
        <v>13966.312926894199</v>
      </c>
      <c r="O363" s="66">
        <f t="shared" si="82"/>
        <v>15559.079001911299</v>
      </c>
      <c r="P363" s="67">
        <f t="shared" si="83"/>
        <v>2283.9616101049996</v>
      </c>
      <c r="Q363" s="68">
        <f t="shared" si="84"/>
        <v>1.1955053009596297</v>
      </c>
      <c r="R363" s="20" t="str">
        <f t="shared" si="85"/>
        <v/>
      </c>
      <c r="S363" s="67">
        <f t="shared" si="86"/>
        <v>3876.7276851220995</v>
      </c>
      <c r="T363" s="68">
        <f t="shared" si="87"/>
        <v>1.3318448127433635</v>
      </c>
      <c r="U363" s="20" t="str">
        <f t="shared" si="88"/>
        <v/>
      </c>
      <c r="V363" s="20" t="str">
        <f t="shared" si="89"/>
        <v/>
      </c>
    </row>
    <row r="364" spans="1:22" ht="30" x14ac:dyDescent="0.25">
      <c r="A364" s="46">
        <v>2039</v>
      </c>
      <c r="B364" s="60">
        <f t="shared" si="75"/>
        <v>4109630</v>
      </c>
      <c r="C364" s="46" t="s">
        <v>187</v>
      </c>
      <c r="D364" s="46">
        <v>370</v>
      </c>
      <c r="E364" s="46" t="s">
        <v>2502</v>
      </c>
      <c r="F364" s="46">
        <v>328</v>
      </c>
      <c r="G364" s="46">
        <v>193</v>
      </c>
      <c r="H364" s="61">
        <f t="shared" si="76"/>
        <v>0.58841463414634143</v>
      </c>
      <c r="I364" s="62">
        <f t="shared" si="77"/>
        <v>7</v>
      </c>
      <c r="J364" s="62">
        <f t="shared" si="78"/>
        <v>2</v>
      </c>
      <c r="K364" s="20"/>
      <c r="L364" s="20" t="str">
        <f t="shared" si="79"/>
        <v>Yes</v>
      </c>
      <c r="M364" s="66">
        <f t="shared" si="80"/>
        <v>11891.9309863908</v>
      </c>
      <c r="N364" s="66">
        <f t="shared" si="81"/>
        <v>13715.085797408599</v>
      </c>
      <c r="O364" s="66">
        <f t="shared" si="82"/>
        <v>16108.9773278209</v>
      </c>
      <c r="P364" s="67">
        <f t="shared" si="83"/>
        <v>1823.1548110177991</v>
      </c>
      <c r="Q364" s="68">
        <f t="shared" si="84"/>
        <v>1.1533102414657661</v>
      </c>
      <c r="R364" s="20" t="str">
        <f t="shared" si="85"/>
        <v/>
      </c>
      <c r="S364" s="67">
        <f t="shared" si="86"/>
        <v>4217.0463414300993</v>
      </c>
      <c r="T364" s="68">
        <f t="shared" si="87"/>
        <v>1.3546140947383662</v>
      </c>
      <c r="U364" s="20" t="str">
        <f t="shared" si="88"/>
        <v/>
      </c>
      <c r="V364" s="20" t="str">
        <f t="shared" si="89"/>
        <v/>
      </c>
    </row>
    <row r="365" spans="1:22" ht="30" x14ac:dyDescent="0.25">
      <c r="A365" s="46">
        <v>2039</v>
      </c>
      <c r="B365" s="60">
        <f t="shared" si="75"/>
        <v>4109630</v>
      </c>
      <c r="C365" s="46" t="s">
        <v>187</v>
      </c>
      <c r="D365" s="46">
        <v>374</v>
      </c>
      <c r="E365" s="46" t="s">
        <v>2505</v>
      </c>
      <c r="F365" s="46">
        <v>682</v>
      </c>
      <c r="G365" s="46">
        <v>381</v>
      </c>
      <c r="H365" s="61">
        <f t="shared" si="76"/>
        <v>0.55865102639296182</v>
      </c>
      <c r="I365" s="62">
        <f t="shared" si="77"/>
        <v>7</v>
      </c>
      <c r="J365" s="62">
        <f t="shared" si="78"/>
        <v>2</v>
      </c>
      <c r="K365" s="20"/>
      <c r="L365" s="20" t="str">
        <f t="shared" si="79"/>
        <v>Yes</v>
      </c>
      <c r="M365" s="66">
        <f t="shared" si="80"/>
        <v>14564.683152096601</v>
      </c>
      <c r="N365" s="66">
        <f t="shared" si="81"/>
        <v>15827.7273118179</v>
      </c>
      <c r="O365" s="66">
        <f t="shared" si="82"/>
        <v>17357.026546560501</v>
      </c>
      <c r="P365" s="67">
        <f t="shared" si="83"/>
        <v>1263.0441597212994</v>
      </c>
      <c r="Q365" s="68">
        <f t="shared" si="84"/>
        <v>1.086719645496681</v>
      </c>
      <c r="R365" s="20" t="str">
        <f t="shared" si="85"/>
        <v/>
      </c>
      <c r="S365" s="67">
        <f t="shared" si="86"/>
        <v>2792.3433944639</v>
      </c>
      <c r="T365" s="68">
        <f t="shared" si="87"/>
        <v>1.1917201606999559</v>
      </c>
      <c r="U365" s="20" t="str">
        <f t="shared" si="88"/>
        <v/>
      </c>
      <c r="V365" s="20" t="str">
        <f t="shared" si="89"/>
        <v/>
      </c>
    </row>
    <row r="366" spans="1:22" ht="30" x14ac:dyDescent="0.25">
      <c r="A366" s="46">
        <v>2039</v>
      </c>
      <c r="B366" s="60">
        <f t="shared" si="75"/>
        <v>4109630</v>
      </c>
      <c r="C366" s="46" t="s">
        <v>187</v>
      </c>
      <c r="D366" s="46">
        <v>3247</v>
      </c>
      <c r="E366" s="46" t="s">
        <v>1133</v>
      </c>
      <c r="F366" s="46">
        <v>90</v>
      </c>
      <c r="G366" s="46">
        <v>48</v>
      </c>
      <c r="H366" s="61">
        <f t="shared" si="76"/>
        <v>0.53333333333333333</v>
      </c>
      <c r="I366" s="62">
        <f t="shared" si="77"/>
        <v>7</v>
      </c>
      <c r="J366" s="62">
        <f t="shared" si="78"/>
        <v>2</v>
      </c>
      <c r="K366" s="20"/>
      <c r="L366" s="20" t="str">
        <f t="shared" si="79"/>
        <v>Yes</v>
      </c>
      <c r="M366" s="66">
        <f t="shared" si="80"/>
        <v>5301.0966728911799</v>
      </c>
      <c r="N366" s="66">
        <f t="shared" si="81"/>
        <v>5900.6007664041999</v>
      </c>
      <c r="O366" s="66">
        <f t="shared" si="82"/>
        <v>7743.3374655933803</v>
      </c>
      <c r="P366" s="67">
        <f t="shared" si="83"/>
        <v>599.50409351302005</v>
      </c>
      <c r="Q366" s="68">
        <f t="shared" si="84"/>
        <v>1.1130905792717896</v>
      </c>
      <c r="R366" s="20" t="str">
        <f t="shared" si="85"/>
        <v/>
      </c>
      <c r="S366" s="67">
        <f t="shared" si="86"/>
        <v>2442.2407927022005</v>
      </c>
      <c r="T366" s="68">
        <f t="shared" si="87"/>
        <v>1.4607048207951696</v>
      </c>
      <c r="U366" s="20" t="str">
        <f t="shared" si="88"/>
        <v/>
      </c>
      <c r="V366" s="20" t="str">
        <f t="shared" si="89"/>
        <v/>
      </c>
    </row>
    <row r="367" spans="1:22" ht="30" x14ac:dyDescent="0.25">
      <c r="A367" s="46">
        <v>2039</v>
      </c>
      <c r="B367" s="60">
        <f t="shared" si="75"/>
        <v>4109630</v>
      </c>
      <c r="C367" s="46" t="s">
        <v>187</v>
      </c>
      <c r="D367" s="46">
        <v>5685</v>
      </c>
      <c r="E367" s="46" t="s">
        <v>4642</v>
      </c>
      <c r="F367" s="46">
        <v>78</v>
      </c>
      <c r="G367" s="46">
        <v>8</v>
      </c>
      <c r="H367" s="61">
        <f t="shared" si="76"/>
        <v>0.10256410256410256</v>
      </c>
      <c r="I367" s="62">
        <f t="shared" si="77"/>
        <v>7</v>
      </c>
      <c r="J367" s="62">
        <f t="shared" si="78"/>
        <v>2</v>
      </c>
      <c r="K367" s="20"/>
      <c r="L367" s="20" t="str">
        <f t="shared" si="79"/>
        <v>Yes</v>
      </c>
      <c r="M367" s="66">
        <f t="shared" si="80"/>
        <v>0</v>
      </c>
      <c r="N367" s="66">
        <f t="shared" si="81"/>
        <v>0</v>
      </c>
      <c r="O367" s="66">
        <f t="shared" si="82"/>
        <v>0</v>
      </c>
      <c r="P367" s="67">
        <f t="shared" si="83"/>
        <v>0</v>
      </c>
      <c r="Q367" s="68" t="str">
        <f t="shared" si="84"/>
        <v/>
      </c>
      <c r="R367" s="20" t="str">
        <f t="shared" si="85"/>
        <v/>
      </c>
      <c r="S367" s="67">
        <f t="shared" si="86"/>
        <v>0</v>
      </c>
      <c r="T367" s="68" t="str">
        <f t="shared" si="87"/>
        <v/>
      </c>
      <c r="U367" s="20" t="str">
        <f t="shared" si="88"/>
        <v/>
      </c>
      <c r="V367" s="20" t="str">
        <f t="shared" si="89"/>
        <v/>
      </c>
    </row>
    <row r="368" spans="1:22" x14ac:dyDescent="0.25">
      <c r="A368" s="46">
        <v>2041</v>
      </c>
      <c r="B368" s="60">
        <f t="shared" si="75"/>
        <v>4101560</v>
      </c>
      <c r="C368" s="46" t="s">
        <v>18</v>
      </c>
      <c r="D368" s="46">
        <v>4476</v>
      </c>
      <c r="E368" s="46" t="s">
        <v>266</v>
      </c>
      <c r="F368" s="46">
        <v>177</v>
      </c>
      <c r="G368" s="46">
        <v>63</v>
      </c>
      <c r="H368" s="61">
        <f t="shared" si="76"/>
        <v>0.3559322033898305</v>
      </c>
      <c r="I368" s="62">
        <f t="shared" si="77"/>
        <v>6</v>
      </c>
      <c r="J368" s="62">
        <f t="shared" si="78"/>
        <v>2</v>
      </c>
      <c r="K368" s="20" t="s">
        <v>1781</v>
      </c>
      <c r="L368" s="20" t="str">
        <f t="shared" si="79"/>
        <v>Yes</v>
      </c>
      <c r="M368" s="66">
        <f t="shared" si="80"/>
        <v>14559.8989491801</v>
      </c>
      <c r="N368" s="66">
        <f t="shared" si="81"/>
        <v>14922.9425420263</v>
      </c>
      <c r="O368" s="66">
        <f t="shared" si="82"/>
        <v>19618.730440161398</v>
      </c>
      <c r="P368" s="67">
        <f t="shared" si="83"/>
        <v>363.04359284619932</v>
      </c>
      <c r="Q368" s="68">
        <f t="shared" si="84"/>
        <v>1.0249344857483811</v>
      </c>
      <c r="R368" s="20" t="str">
        <f t="shared" si="85"/>
        <v/>
      </c>
      <c r="S368" s="67">
        <f t="shared" si="86"/>
        <v>5058.831490981298</v>
      </c>
      <c r="T368" s="68">
        <f t="shared" si="87"/>
        <v>1.3474496291930771</v>
      </c>
      <c r="U368" s="20" t="str">
        <f t="shared" si="88"/>
        <v/>
      </c>
      <c r="V368" s="20" t="str">
        <f t="shared" si="89"/>
        <v/>
      </c>
    </row>
    <row r="369" spans="1:23" x14ac:dyDescent="0.25">
      <c r="A369" s="46">
        <v>2041</v>
      </c>
      <c r="B369" s="60">
        <f t="shared" si="75"/>
        <v>4101560</v>
      </c>
      <c r="C369" s="46" t="s">
        <v>18</v>
      </c>
      <c r="D369" s="46">
        <v>379</v>
      </c>
      <c r="E369" s="46" t="s">
        <v>1883</v>
      </c>
      <c r="F369" s="46">
        <v>221</v>
      </c>
      <c r="G369" s="46">
        <v>74</v>
      </c>
      <c r="H369" s="61">
        <f t="shared" si="76"/>
        <v>0.33484162895927599</v>
      </c>
      <c r="I369" s="62">
        <f t="shared" si="77"/>
        <v>6</v>
      </c>
      <c r="J369" s="62">
        <f t="shared" si="78"/>
        <v>2</v>
      </c>
      <c r="K369" s="20" t="s">
        <v>1781</v>
      </c>
      <c r="L369" s="20" t="str">
        <f t="shared" si="79"/>
        <v>Yes</v>
      </c>
      <c r="M369" s="66">
        <f t="shared" si="80"/>
        <v>14303.9529143325</v>
      </c>
      <c r="N369" s="66">
        <f t="shared" si="81"/>
        <v>15890.3816248489</v>
      </c>
      <c r="O369" s="66">
        <f t="shared" si="82"/>
        <v>20020.7891201362</v>
      </c>
      <c r="P369" s="67">
        <f t="shared" si="83"/>
        <v>1586.4287105164003</v>
      </c>
      <c r="Q369" s="68">
        <f t="shared" si="84"/>
        <v>1.1109084125218844</v>
      </c>
      <c r="R369" s="20" t="str">
        <f t="shared" si="85"/>
        <v/>
      </c>
      <c r="S369" s="67">
        <f t="shared" si="86"/>
        <v>5716.8362058037001</v>
      </c>
      <c r="T369" s="68">
        <f t="shared" si="87"/>
        <v>1.399668276317902</v>
      </c>
      <c r="U369" s="20" t="str">
        <f t="shared" si="88"/>
        <v/>
      </c>
      <c r="V369" s="20" t="str">
        <f t="shared" si="89"/>
        <v/>
      </c>
    </row>
    <row r="370" spans="1:23" x14ac:dyDescent="0.25">
      <c r="A370" s="46">
        <v>2041</v>
      </c>
      <c r="B370" s="60">
        <f t="shared" si="75"/>
        <v>4101560</v>
      </c>
      <c r="C370" s="46" t="s">
        <v>18</v>
      </c>
      <c r="D370" s="46">
        <v>380</v>
      </c>
      <c r="E370" s="46" t="s">
        <v>1886</v>
      </c>
      <c r="F370" s="46">
        <v>459</v>
      </c>
      <c r="G370" s="46">
        <v>143</v>
      </c>
      <c r="H370" s="61">
        <f t="shared" si="76"/>
        <v>0.31154684095860569</v>
      </c>
      <c r="I370" s="62">
        <f t="shared" si="77"/>
        <v>6</v>
      </c>
      <c r="J370" s="62">
        <f t="shared" si="78"/>
        <v>2</v>
      </c>
      <c r="K370" s="20"/>
      <c r="L370" s="20" t="str">
        <f t="shared" si="79"/>
        <v>Yes</v>
      </c>
      <c r="M370" s="66">
        <f t="shared" si="80"/>
        <v>15477.905156143799</v>
      </c>
      <c r="N370" s="66">
        <f t="shared" si="81"/>
        <v>17352.3103032863</v>
      </c>
      <c r="O370" s="66">
        <f t="shared" si="82"/>
        <v>19291.513309783099</v>
      </c>
      <c r="P370" s="67">
        <f t="shared" si="83"/>
        <v>1874.4051471425009</v>
      </c>
      <c r="Q370" s="68">
        <f t="shared" si="84"/>
        <v>1.1211019920482246</v>
      </c>
      <c r="R370" s="20" t="str">
        <f t="shared" si="85"/>
        <v/>
      </c>
      <c r="S370" s="67">
        <f t="shared" si="86"/>
        <v>3813.6081536392994</v>
      </c>
      <c r="T370" s="68">
        <f t="shared" si="87"/>
        <v>1.2463904588616455</v>
      </c>
      <c r="U370" s="20" t="str">
        <f t="shared" si="88"/>
        <v/>
      </c>
      <c r="V370" s="20" t="str">
        <f t="shared" si="89"/>
        <v/>
      </c>
    </row>
    <row r="371" spans="1:23" x14ac:dyDescent="0.25">
      <c r="A371" s="46">
        <v>2041</v>
      </c>
      <c r="B371" s="60">
        <f t="shared" si="75"/>
        <v>4101560</v>
      </c>
      <c r="C371" s="46" t="s">
        <v>18</v>
      </c>
      <c r="D371" s="46">
        <v>375</v>
      </c>
      <c r="E371" s="46" t="s">
        <v>1884</v>
      </c>
      <c r="F371" s="46">
        <v>245</v>
      </c>
      <c r="G371" s="46">
        <v>63</v>
      </c>
      <c r="H371" s="61">
        <f t="shared" si="76"/>
        <v>0.25714285714285712</v>
      </c>
      <c r="I371" s="62">
        <f t="shared" si="77"/>
        <v>6</v>
      </c>
      <c r="J371" s="62">
        <f t="shared" si="78"/>
        <v>2</v>
      </c>
      <c r="K371" s="20"/>
      <c r="L371" s="20" t="str">
        <f t="shared" si="79"/>
        <v>Yes</v>
      </c>
      <c r="M371" s="66">
        <f t="shared" si="80"/>
        <v>14234.9207140117</v>
      </c>
      <c r="N371" s="66">
        <f t="shared" si="81"/>
        <v>15602.6827582274</v>
      </c>
      <c r="O371" s="66">
        <f t="shared" si="82"/>
        <v>19207.179250373501</v>
      </c>
      <c r="P371" s="67">
        <f t="shared" si="83"/>
        <v>1367.7620442157004</v>
      </c>
      <c r="Q371" s="68">
        <f t="shared" si="84"/>
        <v>1.0960849780406143</v>
      </c>
      <c r="R371" s="20" t="str">
        <f t="shared" si="85"/>
        <v/>
      </c>
      <c r="S371" s="67">
        <f t="shared" si="86"/>
        <v>4972.2585363618018</v>
      </c>
      <c r="T371" s="68">
        <f t="shared" si="87"/>
        <v>1.3493000513496021</v>
      </c>
      <c r="U371" s="20" t="str">
        <f t="shared" si="88"/>
        <v/>
      </c>
      <c r="V371" s="20" t="str">
        <f t="shared" si="89"/>
        <v/>
      </c>
    </row>
    <row r="372" spans="1:23" x14ac:dyDescent="0.25">
      <c r="A372" s="46">
        <v>2041</v>
      </c>
      <c r="B372" s="60">
        <f t="shared" si="75"/>
        <v>4101560</v>
      </c>
      <c r="C372" s="46" t="s">
        <v>18</v>
      </c>
      <c r="D372" s="46">
        <v>377</v>
      </c>
      <c r="E372" s="46" t="s">
        <v>1885</v>
      </c>
      <c r="F372" s="46">
        <v>278</v>
      </c>
      <c r="G372" s="46">
        <v>71</v>
      </c>
      <c r="H372" s="61">
        <f t="shared" si="76"/>
        <v>0.25539568345323743</v>
      </c>
      <c r="I372" s="62">
        <f t="shared" si="77"/>
        <v>6</v>
      </c>
      <c r="J372" s="62">
        <f t="shared" si="78"/>
        <v>2</v>
      </c>
      <c r="K372" s="20"/>
      <c r="L372" s="20" t="str">
        <f t="shared" si="79"/>
        <v>Yes</v>
      </c>
      <c r="M372" s="66">
        <f t="shared" si="80"/>
        <v>14063.973759832799</v>
      </c>
      <c r="N372" s="66">
        <f t="shared" si="81"/>
        <v>16029.4944078423</v>
      </c>
      <c r="O372" s="66">
        <f t="shared" si="82"/>
        <v>19878.1640823587</v>
      </c>
      <c r="P372" s="67">
        <f t="shared" si="83"/>
        <v>1965.5206480095003</v>
      </c>
      <c r="Q372" s="68">
        <f t="shared" si="84"/>
        <v>1.1397557106955856</v>
      </c>
      <c r="R372" s="20" t="str">
        <f t="shared" si="85"/>
        <v/>
      </c>
      <c r="S372" s="67">
        <f t="shared" si="86"/>
        <v>5814.1903225259011</v>
      </c>
      <c r="T372" s="68">
        <f t="shared" si="87"/>
        <v>1.4134102083673843</v>
      </c>
      <c r="U372" s="20" t="str">
        <f t="shared" si="88"/>
        <v/>
      </c>
      <c r="V372" s="20" t="str">
        <f t="shared" si="89"/>
        <v/>
      </c>
    </row>
    <row r="373" spans="1:23" x14ac:dyDescent="0.25">
      <c r="A373" s="46">
        <v>2041</v>
      </c>
      <c r="B373" s="60">
        <f t="shared" si="75"/>
        <v>4101560</v>
      </c>
      <c r="C373" s="46" t="s">
        <v>18</v>
      </c>
      <c r="D373" s="46">
        <v>381</v>
      </c>
      <c r="E373" s="46" t="s">
        <v>1887</v>
      </c>
      <c r="F373" s="46">
        <v>907</v>
      </c>
      <c r="G373" s="46">
        <v>228</v>
      </c>
      <c r="H373" s="61">
        <f t="shared" si="76"/>
        <v>0.25137816979051819</v>
      </c>
      <c r="I373" s="62">
        <f t="shared" si="77"/>
        <v>6</v>
      </c>
      <c r="J373" s="62">
        <f t="shared" si="78"/>
        <v>2</v>
      </c>
      <c r="K373" s="20"/>
      <c r="L373" s="20" t="str">
        <f t="shared" si="79"/>
        <v>Yes</v>
      </c>
      <c r="M373" s="66">
        <f t="shared" si="80"/>
        <v>16686.322143250902</v>
      </c>
      <c r="N373" s="66">
        <f t="shared" si="81"/>
        <v>17481.073180516101</v>
      </c>
      <c r="O373" s="66">
        <f t="shared" si="82"/>
        <v>19467.5741639183</v>
      </c>
      <c r="P373" s="67">
        <f t="shared" si="83"/>
        <v>794.75103726519956</v>
      </c>
      <c r="Q373" s="68">
        <f t="shared" si="84"/>
        <v>1.0476288921214825</v>
      </c>
      <c r="R373" s="20" t="str">
        <f t="shared" si="85"/>
        <v/>
      </c>
      <c r="S373" s="67">
        <f t="shared" si="86"/>
        <v>2781.252020667398</v>
      </c>
      <c r="T373" s="68">
        <f t="shared" si="87"/>
        <v>1.1666785524569492</v>
      </c>
      <c r="U373" s="20" t="str">
        <f t="shared" si="88"/>
        <v/>
      </c>
      <c r="V373" s="20" t="str">
        <f t="shared" si="89"/>
        <v/>
      </c>
    </row>
    <row r="374" spans="1:23" x14ac:dyDescent="0.25">
      <c r="A374" s="46">
        <v>2042</v>
      </c>
      <c r="B374" s="60">
        <f t="shared" si="75"/>
        <v>4102940</v>
      </c>
      <c r="C374" s="46" t="s">
        <v>53</v>
      </c>
      <c r="D374" s="46">
        <v>384</v>
      </c>
      <c r="E374" s="46" t="s">
        <v>2016</v>
      </c>
      <c r="F374" s="46">
        <v>245</v>
      </c>
      <c r="G374" s="46">
        <v>205</v>
      </c>
      <c r="H374" s="61">
        <f t="shared" si="76"/>
        <v>0.83673469387755106</v>
      </c>
      <c r="I374" s="62">
        <f t="shared" si="77"/>
        <v>10</v>
      </c>
      <c r="J374" s="62">
        <f t="shared" si="78"/>
        <v>3</v>
      </c>
      <c r="K374" s="20" t="s">
        <v>1781</v>
      </c>
      <c r="L374" s="20" t="str">
        <f t="shared" si="79"/>
        <v>Yes</v>
      </c>
      <c r="M374" s="66">
        <f t="shared" si="80"/>
        <v>14506.7171576734</v>
      </c>
      <c r="N374" s="66">
        <f t="shared" si="81"/>
        <v>14880.588599381999</v>
      </c>
      <c r="O374" s="66">
        <f t="shared" si="82"/>
        <v>16265.1950865623</v>
      </c>
      <c r="P374" s="67">
        <f t="shared" si="83"/>
        <v>373.87144170859938</v>
      </c>
      <c r="Q374" s="68">
        <f t="shared" si="84"/>
        <v>1.0257722982839601</v>
      </c>
      <c r="R374" s="20" t="str">
        <f t="shared" si="85"/>
        <v/>
      </c>
      <c r="S374" s="67">
        <f t="shared" si="86"/>
        <v>1758.4779288889004</v>
      </c>
      <c r="T374" s="68">
        <f t="shared" si="87"/>
        <v>1.1212181853258747</v>
      </c>
      <c r="U374" s="20" t="str">
        <f t="shared" si="88"/>
        <v/>
      </c>
      <c r="V374" s="20" t="str">
        <f t="shared" si="89"/>
        <v/>
      </c>
    </row>
    <row r="375" spans="1:23" x14ac:dyDescent="0.25">
      <c r="A375" s="46">
        <v>2042</v>
      </c>
      <c r="B375" s="60">
        <f t="shared" si="75"/>
        <v>4102940</v>
      </c>
      <c r="C375" s="46" t="s">
        <v>53</v>
      </c>
      <c r="D375" s="46">
        <v>4561</v>
      </c>
      <c r="E375" s="46" t="s">
        <v>448</v>
      </c>
      <c r="F375" s="46">
        <v>445</v>
      </c>
      <c r="G375" s="46">
        <v>306</v>
      </c>
      <c r="H375" s="61">
        <f t="shared" si="76"/>
        <v>0.68764044943820224</v>
      </c>
      <c r="I375" s="62">
        <f t="shared" si="77"/>
        <v>10</v>
      </c>
      <c r="J375" s="62">
        <f t="shared" si="78"/>
        <v>3</v>
      </c>
      <c r="K375" s="20" t="s">
        <v>1781</v>
      </c>
      <c r="L375" s="20" t="str">
        <f t="shared" si="79"/>
        <v>Yes</v>
      </c>
      <c r="M375" s="66">
        <f t="shared" si="80"/>
        <v>14681.621444411399</v>
      </c>
      <c r="N375" s="66">
        <f t="shared" si="81"/>
        <v>14050.1070390319</v>
      </c>
      <c r="O375" s="66">
        <f t="shared" si="82"/>
        <v>13257.7795936944</v>
      </c>
      <c r="P375" s="67">
        <f t="shared" si="83"/>
        <v>-631.51440537949929</v>
      </c>
      <c r="Q375" s="68">
        <f t="shared" si="84"/>
        <v>0.95698605853784036</v>
      </c>
      <c r="R375" s="20" t="str">
        <f t="shared" si="85"/>
        <v>Fail</v>
      </c>
      <c r="S375" s="67">
        <f t="shared" si="86"/>
        <v>-1423.841850716999</v>
      </c>
      <c r="T375" s="68">
        <f t="shared" si="87"/>
        <v>0.90301876014798155</v>
      </c>
      <c r="U375" s="20" t="str">
        <f t="shared" si="88"/>
        <v>Fail</v>
      </c>
      <c r="V375" s="20" t="str">
        <f t="shared" si="89"/>
        <v>Review</v>
      </c>
      <c r="W375" t="s">
        <v>4946</v>
      </c>
    </row>
    <row r="376" spans="1:23" x14ac:dyDescent="0.25">
      <c r="A376" s="46">
        <v>2042</v>
      </c>
      <c r="B376" s="60">
        <f t="shared" si="75"/>
        <v>4102940</v>
      </c>
      <c r="C376" s="46" t="s">
        <v>53</v>
      </c>
      <c r="D376" s="46">
        <v>382</v>
      </c>
      <c r="E376" s="46" t="s">
        <v>2019</v>
      </c>
      <c r="F376" s="46">
        <v>538</v>
      </c>
      <c r="G376" s="46">
        <v>354</v>
      </c>
      <c r="H376" s="61">
        <f t="shared" si="76"/>
        <v>0.65799256505576209</v>
      </c>
      <c r="I376" s="62">
        <f t="shared" si="77"/>
        <v>10</v>
      </c>
      <c r="J376" s="62">
        <f t="shared" si="78"/>
        <v>3</v>
      </c>
      <c r="K376" s="20" t="s">
        <v>1781</v>
      </c>
      <c r="L376" s="20" t="str">
        <f t="shared" si="79"/>
        <v>Yes</v>
      </c>
      <c r="M376" s="66">
        <f t="shared" si="80"/>
        <v>12789.901439117</v>
      </c>
      <c r="N376" s="66">
        <f t="shared" si="81"/>
        <v>14350.5528412737</v>
      </c>
      <c r="O376" s="66">
        <f t="shared" si="82"/>
        <v>14197.758483215701</v>
      </c>
      <c r="P376" s="67">
        <f t="shared" si="83"/>
        <v>1560.6514021567</v>
      </c>
      <c r="Q376" s="68">
        <f t="shared" si="84"/>
        <v>1.1220221601851879</v>
      </c>
      <c r="R376" s="20" t="str">
        <f t="shared" si="85"/>
        <v/>
      </c>
      <c r="S376" s="67">
        <f t="shared" si="86"/>
        <v>1407.8570440987005</v>
      </c>
      <c r="T376" s="68">
        <f t="shared" si="87"/>
        <v>1.1100756757822128</v>
      </c>
      <c r="U376" s="20" t="str">
        <f t="shared" si="88"/>
        <v/>
      </c>
      <c r="V376" s="20" t="str">
        <f t="shared" si="89"/>
        <v/>
      </c>
    </row>
    <row r="377" spans="1:23" x14ac:dyDescent="0.25">
      <c r="A377" s="46">
        <v>2042</v>
      </c>
      <c r="B377" s="60">
        <f t="shared" si="75"/>
        <v>4102940</v>
      </c>
      <c r="C377" s="46" t="s">
        <v>53</v>
      </c>
      <c r="D377" s="46">
        <v>383</v>
      </c>
      <c r="E377" s="46" t="s">
        <v>2018</v>
      </c>
      <c r="F377" s="46">
        <v>615</v>
      </c>
      <c r="G377" s="46">
        <v>403</v>
      </c>
      <c r="H377" s="61">
        <f t="shared" si="76"/>
        <v>0.65528455284552845</v>
      </c>
      <c r="I377" s="62">
        <f t="shared" si="77"/>
        <v>10</v>
      </c>
      <c r="J377" s="62">
        <f t="shared" si="78"/>
        <v>3</v>
      </c>
      <c r="K377" s="20"/>
      <c r="L377" s="20" t="str">
        <f t="shared" si="79"/>
        <v>Yes</v>
      </c>
      <c r="M377" s="66">
        <f t="shared" si="80"/>
        <v>11859.839129055599</v>
      </c>
      <c r="N377" s="66">
        <f t="shared" si="81"/>
        <v>11639.8820168934</v>
      </c>
      <c r="O377" s="66">
        <f t="shared" si="82"/>
        <v>12620.511642527201</v>
      </c>
      <c r="P377" s="67">
        <f t="shared" si="83"/>
        <v>-219.95711216219934</v>
      </c>
      <c r="Q377" s="68">
        <f t="shared" si="84"/>
        <v>0.98145361756018068</v>
      </c>
      <c r="R377" s="20" t="str">
        <f t="shared" si="85"/>
        <v/>
      </c>
      <c r="S377" s="67">
        <f t="shared" si="86"/>
        <v>760.67251347160163</v>
      </c>
      <c r="T377" s="68">
        <f t="shared" si="87"/>
        <v>1.0641385186758578</v>
      </c>
      <c r="U377" s="20" t="str">
        <f t="shared" si="88"/>
        <v/>
      </c>
      <c r="V377" s="20" t="str">
        <f t="shared" si="89"/>
        <v/>
      </c>
    </row>
    <row r="378" spans="1:23" x14ac:dyDescent="0.25">
      <c r="A378" s="46">
        <v>2042</v>
      </c>
      <c r="B378" s="60">
        <f t="shared" si="75"/>
        <v>4102940</v>
      </c>
      <c r="C378" s="46" t="s">
        <v>53</v>
      </c>
      <c r="D378" s="46">
        <v>386</v>
      </c>
      <c r="E378" s="46" t="s">
        <v>2017</v>
      </c>
      <c r="F378" s="46">
        <v>240</v>
      </c>
      <c r="G378" s="46">
        <v>155</v>
      </c>
      <c r="H378" s="61">
        <f t="shared" si="76"/>
        <v>0.64583333333333337</v>
      </c>
      <c r="I378" s="62">
        <f t="shared" si="77"/>
        <v>10</v>
      </c>
      <c r="J378" s="62">
        <f t="shared" si="78"/>
        <v>3</v>
      </c>
      <c r="K378" s="20"/>
      <c r="L378" s="20" t="str">
        <f t="shared" si="79"/>
        <v>Yes</v>
      </c>
      <c r="M378" s="66">
        <f t="shared" si="80"/>
        <v>15792.524489508</v>
      </c>
      <c r="N378" s="66">
        <f t="shared" si="81"/>
        <v>16839.814246796199</v>
      </c>
      <c r="O378" s="66">
        <f t="shared" si="82"/>
        <v>16908.714966993201</v>
      </c>
      <c r="P378" s="67">
        <f t="shared" si="83"/>
        <v>1047.2897572881993</v>
      </c>
      <c r="Q378" s="68">
        <f t="shared" si="84"/>
        <v>1.0663155379612665</v>
      </c>
      <c r="R378" s="20" t="str">
        <f t="shared" si="85"/>
        <v/>
      </c>
      <c r="S378" s="67">
        <f t="shared" si="86"/>
        <v>1116.190477485201</v>
      </c>
      <c r="T378" s="68">
        <f t="shared" si="87"/>
        <v>1.0706784072569753</v>
      </c>
      <c r="U378" s="20" t="str">
        <f t="shared" si="88"/>
        <v/>
      </c>
      <c r="V378" s="20" t="str">
        <f t="shared" si="89"/>
        <v/>
      </c>
    </row>
    <row r="379" spans="1:23" x14ac:dyDescent="0.25">
      <c r="A379" s="46">
        <v>2042</v>
      </c>
      <c r="B379" s="60">
        <f t="shared" si="75"/>
        <v>4102940</v>
      </c>
      <c r="C379" s="46" t="s">
        <v>53</v>
      </c>
      <c r="D379" s="46">
        <v>388</v>
      </c>
      <c r="E379" s="46" t="s">
        <v>2021</v>
      </c>
      <c r="F379" s="46">
        <v>827</v>
      </c>
      <c r="G379" s="46">
        <v>464</v>
      </c>
      <c r="H379" s="61">
        <f t="shared" si="76"/>
        <v>0.56106408706166866</v>
      </c>
      <c r="I379" s="62">
        <f t="shared" si="77"/>
        <v>10</v>
      </c>
      <c r="J379" s="62">
        <f t="shared" si="78"/>
        <v>3</v>
      </c>
      <c r="K379" s="20"/>
      <c r="L379" s="20" t="str">
        <f t="shared" si="79"/>
        <v>Yes</v>
      </c>
      <c r="M379" s="66">
        <f t="shared" si="80"/>
        <v>12118.707055679701</v>
      </c>
      <c r="N379" s="66">
        <f t="shared" si="81"/>
        <v>12266.927073871901</v>
      </c>
      <c r="O379" s="66">
        <f t="shared" si="82"/>
        <v>13080.2601850639</v>
      </c>
      <c r="P379" s="67">
        <f t="shared" si="83"/>
        <v>148.22001819219986</v>
      </c>
      <c r="Q379" s="68">
        <f t="shared" si="84"/>
        <v>1.0122306791897189</v>
      </c>
      <c r="R379" s="20" t="str">
        <f t="shared" si="85"/>
        <v/>
      </c>
      <c r="S379" s="67">
        <f t="shared" si="86"/>
        <v>961.55312938419956</v>
      </c>
      <c r="T379" s="68">
        <f t="shared" si="87"/>
        <v>1.079344531142334</v>
      </c>
      <c r="U379" s="20" t="str">
        <f t="shared" si="88"/>
        <v/>
      </c>
      <c r="V379" s="20" t="str">
        <f t="shared" si="89"/>
        <v/>
      </c>
    </row>
    <row r="380" spans="1:23" x14ac:dyDescent="0.25">
      <c r="A380" s="46">
        <v>2042</v>
      </c>
      <c r="B380" s="60">
        <f t="shared" si="75"/>
        <v>4102940</v>
      </c>
      <c r="C380" s="46" t="s">
        <v>53</v>
      </c>
      <c r="D380" s="46">
        <v>387</v>
      </c>
      <c r="E380" s="46" t="s">
        <v>2022</v>
      </c>
      <c r="F380" s="46">
        <v>386</v>
      </c>
      <c r="G380" s="46">
        <v>213</v>
      </c>
      <c r="H380" s="61">
        <f t="shared" si="76"/>
        <v>0.55181347150259064</v>
      </c>
      <c r="I380" s="62">
        <f t="shared" si="77"/>
        <v>10</v>
      </c>
      <c r="J380" s="62">
        <f t="shared" si="78"/>
        <v>3</v>
      </c>
      <c r="K380" s="20"/>
      <c r="L380" s="20" t="str">
        <f t="shared" si="79"/>
        <v>Yes</v>
      </c>
      <c r="M380" s="66">
        <f t="shared" si="80"/>
        <v>14599.0952784528</v>
      </c>
      <c r="N380" s="66">
        <f t="shared" si="81"/>
        <v>14224.814476446199</v>
      </c>
      <c r="O380" s="66">
        <f t="shared" si="82"/>
        <v>13528.457297044</v>
      </c>
      <c r="P380" s="67">
        <f t="shared" si="83"/>
        <v>-374.28080200660042</v>
      </c>
      <c r="Q380" s="68">
        <f t="shared" si="84"/>
        <v>0.97436273995971434</v>
      </c>
      <c r="R380" s="20" t="str">
        <f t="shared" si="85"/>
        <v/>
      </c>
      <c r="S380" s="67">
        <f t="shared" si="86"/>
        <v>-1070.6379814087995</v>
      </c>
      <c r="T380" s="68">
        <f t="shared" si="87"/>
        <v>0.92666408698702152</v>
      </c>
      <c r="U380" s="20" t="str">
        <f t="shared" si="88"/>
        <v/>
      </c>
      <c r="V380" s="20" t="str">
        <f t="shared" si="89"/>
        <v/>
      </c>
    </row>
    <row r="381" spans="1:23" x14ac:dyDescent="0.25">
      <c r="A381" s="46">
        <v>2042</v>
      </c>
      <c r="B381" s="60">
        <f t="shared" si="75"/>
        <v>4102940</v>
      </c>
      <c r="C381" s="46" t="s">
        <v>53</v>
      </c>
      <c r="D381" s="46">
        <v>385</v>
      </c>
      <c r="E381" s="46" t="s">
        <v>2020</v>
      </c>
      <c r="F381" s="46">
        <v>565</v>
      </c>
      <c r="G381" s="46">
        <v>266</v>
      </c>
      <c r="H381" s="61">
        <f t="shared" si="76"/>
        <v>0.47079646017699117</v>
      </c>
      <c r="I381" s="62">
        <f t="shared" si="77"/>
        <v>10</v>
      </c>
      <c r="J381" s="62">
        <f t="shared" si="78"/>
        <v>3</v>
      </c>
      <c r="K381" s="20"/>
      <c r="L381" s="20" t="str">
        <f t="shared" si="79"/>
        <v>Yes</v>
      </c>
      <c r="M381" s="66">
        <f t="shared" si="80"/>
        <v>11844.200563463401</v>
      </c>
      <c r="N381" s="66">
        <f t="shared" si="81"/>
        <v>13610.3035767115</v>
      </c>
      <c r="O381" s="66">
        <f t="shared" si="82"/>
        <v>12031.115419094</v>
      </c>
      <c r="P381" s="67">
        <f t="shared" si="83"/>
        <v>1766.1030132480992</v>
      </c>
      <c r="Q381" s="68">
        <f t="shared" si="84"/>
        <v>1.1491112045751839</v>
      </c>
      <c r="R381" s="20" t="str">
        <f t="shared" si="85"/>
        <v/>
      </c>
      <c r="S381" s="67">
        <f t="shared" si="86"/>
        <v>186.91485563059905</v>
      </c>
      <c r="T381" s="68">
        <f t="shared" si="87"/>
        <v>1.0157811288848981</v>
      </c>
      <c r="U381" s="20" t="str">
        <f t="shared" si="88"/>
        <v/>
      </c>
      <c r="V381" s="20" t="str">
        <f t="shared" si="89"/>
        <v/>
      </c>
    </row>
    <row r="382" spans="1:23" ht="30" x14ac:dyDescent="0.25">
      <c r="A382" s="46">
        <v>2042</v>
      </c>
      <c r="B382" s="60">
        <f t="shared" si="75"/>
        <v>4102940</v>
      </c>
      <c r="C382" s="46" t="s">
        <v>53</v>
      </c>
      <c r="D382" s="46">
        <v>4559</v>
      </c>
      <c r="E382" s="46" t="s">
        <v>449</v>
      </c>
      <c r="F382" s="46">
        <v>449</v>
      </c>
      <c r="G382" s="46">
        <v>186</v>
      </c>
      <c r="H382" s="61">
        <f t="shared" si="76"/>
        <v>0.41425389755011138</v>
      </c>
      <c r="I382" s="62">
        <f t="shared" si="77"/>
        <v>10</v>
      </c>
      <c r="J382" s="62">
        <f t="shared" si="78"/>
        <v>3</v>
      </c>
      <c r="K382" s="20"/>
      <c r="L382" s="20" t="str">
        <f t="shared" si="79"/>
        <v>Yes</v>
      </c>
      <c r="M382" s="66">
        <f t="shared" si="80"/>
        <v>14243.2661624874</v>
      </c>
      <c r="N382" s="66">
        <f t="shared" si="81"/>
        <v>13550.5258471048</v>
      </c>
      <c r="O382" s="66">
        <f t="shared" si="82"/>
        <v>13180.043543214801</v>
      </c>
      <c r="P382" s="67">
        <f t="shared" si="83"/>
        <v>-692.74031538259987</v>
      </c>
      <c r="Q382" s="68">
        <f t="shared" si="84"/>
        <v>0.95136366143272144</v>
      </c>
      <c r="R382" s="20" t="str">
        <f t="shared" si="85"/>
        <v/>
      </c>
      <c r="S382" s="67">
        <f t="shared" si="86"/>
        <v>-1063.2226192725993</v>
      </c>
      <c r="T382" s="68">
        <f t="shared" si="87"/>
        <v>0.92535261174344852</v>
      </c>
      <c r="U382" s="20" t="str">
        <f t="shared" si="88"/>
        <v/>
      </c>
      <c r="V382" s="20" t="str">
        <f t="shared" si="89"/>
        <v/>
      </c>
    </row>
    <row r="383" spans="1:23" ht="30" x14ac:dyDescent="0.25">
      <c r="A383" s="46">
        <v>2042</v>
      </c>
      <c r="B383" s="60">
        <f t="shared" si="75"/>
        <v>4102940</v>
      </c>
      <c r="C383" s="46" t="s">
        <v>53</v>
      </c>
      <c r="D383" s="46">
        <v>4557</v>
      </c>
      <c r="E383" s="46" t="s">
        <v>447</v>
      </c>
      <c r="F383" s="46">
        <v>449</v>
      </c>
      <c r="G383" s="46">
        <v>176</v>
      </c>
      <c r="H383" s="61">
        <f t="shared" si="76"/>
        <v>0.39198218262806234</v>
      </c>
      <c r="I383" s="62">
        <f t="shared" si="77"/>
        <v>10</v>
      </c>
      <c r="J383" s="62">
        <f t="shared" si="78"/>
        <v>3</v>
      </c>
      <c r="K383" s="20"/>
      <c r="L383" s="20" t="str">
        <f t="shared" si="79"/>
        <v>Yes</v>
      </c>
      <c r="M383" s="66">
        <f t="shared" si="80"/>
        <v>14414.6554483036</v>
      </c>
      <c r="N383" s="66">
        <f t="shared" si="81"/>
        <v>13396.389377126199</v>
      </c>
      <c r="O383" s="66">
        <f t="shared" si="82"/>
        <v>12605.6921114835</v>
      </c>
      <c r="P383" s="67">
        <f t="shared" si="83"/>
        <v>-1018.2660711774006</v>
      </c>
      <c r="Q383" s="68">
        <f t="shared" si="84"/>
        <v>0.92935897255197752</v>
      </c>
      <c r="R383" s="20" t="str">
        <f t="shared" si="85"/>
        <v/>
      </c>
      <c r="S383" s="67">
        <f t="shared" si="86"/>
        <v>-1808.9633368200994</v>
      </c>
      <c r="T383" s="68">
        <f t="shared" si="87"/>
        <v>0.8745052669966531</v>
      </c>
      <c r="U383" s="20" t="str">
        <f t="shared" si="88"/>
        <v/>
      </c>
      <c r="V383" s="20" t="str">
        <f t="shared" si="89"/>
        <v/>
      </c>
    </row>
    <row r="384" spans="1:23" x14ac:dyDescent="0.25">
      <c r="A384" s="46">
        <v>2043</v>
      </c>
      <c r="B384" s="60">
        <f t="shared" si="75"/>
        <v>4104500</v>
      </c>
      <c r="C384" s="46" t="s">
        <v>86</v>
      </c>
      <c r="D384" s="46">
        <v>4021</v>
      </c>
      <c r="E384" s="46" t="s">
        <v>2094</v>
      </c>
      <c r="F384" s="46">
        <v>262</v>
      </c>
      <c r="G384" s="46">
        <v>248</v>
      </c>
      <c r="H384" s="61">
        <f t="shared" si="76"/>
        <v>0.94656488549618323</v>
      </c>
      <c r="I384" s="62">
        <f t="shared" si="77"/>
        <v>11</v>
      </c>
      <c r="J384" s="62">
        <f t="shared" si="78"/>
        <v>3</v>
      </c>
      <c r="K384" s="20" t="s">
        <v>1781</v>
      </c>
      <c r="L384" s="20" t="str">
        <f t="shared" si="79"/>
        <v>Yes</v>
      </c>
      <c r="M384" s="66">
        <f t="shared" si="80"/>
        <v>12389.4160050798</v>
      </c>
      <c r="N384" s="66">
        <f t="shared" si="81"/>
        <v>12451.2316260097</v>
      </c>
      <c r="O384" s="66">
        <f t="shared" si="82"/>
        <v>12449.6747715809</v>
      </c>
      <c r="P384" s="67">
        <f t="shared" si="83"/>
        <v>61.815620929899524</v>
      </c>
      <c r="Q384" s="68">
        <f t="shared" si="84"/>
        <v>1.004989389403387</v>
      </c>
      <c r="R384" s="20" t="str">
        <f t="shared" si="85"/>
        <v/>
      </c>
      <c r="S384" s="67">
        <f t="shared" si="86"/>
        <v>60.258766501099672</v>
      </c>
      <c r="T384" s="68">
        <f t="shared" si="87"/>
        <v>1.0048637293700036</v>
      </c>
      <c r="U384" s="20" t="str">
        <f t="shared" si="88"/>
        <v/>
      </c>
      <c r="V384" s="20" t="str">
        <f t="shared" si="89"/>
        <v/>
      </c>
    </row>
    <row r="385" spans="1:22" x14ac:dyDescent="0.25">
      <c r="A385" s="46">
        <v>2043</v>
      </c>
      <c r="B385" s="60">
        <f t="shared" si="75"/>
        <v>4104500</v>
      </c>
      <c r="C385" s="46" t="s">
        <v>86</v>
      </c>
      <c r="D385" s="46">
        <v>394</v>
      </c>
      <c r="E385" s="46" t="s">
        <v>2095</v>
      </c>
      <c r="F385" s="46">
        <v>755</v>
      </c>
      <c r="G385" s="46">
        <v>687</v>
      </c>
      <c r="H385" s="61">
        <f t="shared" si="76"/>
        <v>0.90993377483443705</v>
      </c>
      <c r="I385" s="62">
        <f t="shared" si="77"/>
        <v>11</v>
      </c>
      <c r="J385" s="62">
        <f t="shared" si="78"/>
        <v>3</v>
      </c>
      <c r="K385" s="20" t="s">
        <v>1781</v>
      </c>
      <c r="L385" s="20" t="str">
        <f t="shared" si="79"/>
        <v>Yes</v>
      </c>
      <c r="M385" s="66">
        <f t="shared" si="80"/>
        <v>11437.7052931404</v>
      </c>
      <c r="N385" s="66">
        <f t="shared" si="81"/>
        <v>11901.221040683</v>
      </c>
      <c r="O385" s="66">
        <f t="shared" si="82"/>
        <v>12318.500037879199</v>
      </c>
      <c r="P385" s="67">
        <f t="shared" si="83"/>
        <v>463.51574754260037</v>
      </c>
      <c r="Q385" s="68">
        <f t="shared" si="84"/>
        <v>1.0405252396055866</v>
      </c>
      <c r="R385" s="20" t="str">
        <f t="shared" si="85"/>
        <v/>
      </c>
      <c r="S385" s="67">
        <f t="shared" si="86"/>
        <v>880.79474473879964</v>
      </c>
      <c r="T385" s="68">
        <f t="shared" si="87"/>
        <v>1.0770079943629116</v>
      </c>
      <c r="U385" s="20" t="str">
        <f t="shared" si="88"/>
        <v/>
      </c>
      <c r="V385" s="20" t="str">
        <f t="shared" si="89"/>
        <v/>
      </c>
    </row>
    <row r="386" spans="1:22" ht="30" x14ac:dyDescent="0.25">
      <c r="A386" s="46">
        <v>2043</v>
      </c>
      <c r="B386" s="60">
        <f t="shared" si="75"/>
        <v>4104500</v>
      </c>
      <c r="C386" s="46" t="s">
        <v>86</v>
      </c>
      <c r="D386" s="46">
        <v>4378</v>
      </c>
      <c r="E386" s="46" t="s">
        <v>2096</v>
      </c>
      <c r="F386" s="46">
        <v>262</v>
      </c>
      <c r="G386" s="46">
        <v>206</v>
      </c>
      <c r="H386" s="61">
        <f t="shared" si="76"/>
        <v>0.7862595419847328</v>
      </c>
      <c r="I386" s="62">
        <f t="shared" si="77"/>
        <v>11</v>
      </c>
      <c r="J386" s="62">
        <f t="shared" si="78"/>
        <v>3</v>
      </c>
      <c r="K386" s="20" t="s">
        <v>1781</v>
      </c>
      <c r="L386" s="20" t="str">
        <f t="shared" si="79"/>
        <v>Yes</v>
      </c>
      <c r="M386" s="66">
        <f t="shared" si="80"/>
        <v>11112.784122777301</v>
      </c>
      <c r="N386" s="66">
        <f t="shared" si="81"/>
        <v>12997.751511452099</v>
      </c>
      <c r="O386" s="66">
        <f t="shared" si="82"/>
        <v>9485.1592677004992</v>
      </c>
      <c r="P386" s="67">
        <f t="shared" si="83"/>
        <v>1884.9673886747987</v>
      </c>
      <c r="Q386" s="68">
        <f t="shared" si="84"/>
        <v>1.169621524889634</v>
      </c>
      <c r="R386" s="20" t="str">
        <f t="shared" si="85"/>
        <v/>
      </c>
      <c r="S386" s="67">
        <f t="shared" si="86"/>
        <v>-1627.6248550768014</v>
      </c>
      <c r="T386" s="68">
        <f t="shared" si="87"/>
        <v>0.85353581630900732</v>
      </c>
      <c r="U386" s="20" t="str">
        <f t="shared" si="88"/>
        <v>Fail</v>
      </c>
      <c r="V386" s="20" t="str">
        <f t="shared" si="89"/>
        <v/>
      </c>
    </row>
    <row r="387" spans="1:22" x14ac:dyDescent="0.25">
      <c r="A387" s="46">
        <v>2043</v>
      </c>
      <c r="B387" s="60">
        <f t="shared" si="75"/>
        <v>4104500</v>
      </c>
      <c r="C387" s="46" t="s">
        <v>86</v>
      </c>
      <c r="D387" s="46">
        <v>393</v>
      </c>
      <c r="E387" s="46" t="s">
        <v>569</v>
      </c>
      <c r="F387" s="46">
        <v>219</v>
      </c>
      <c r="G387" s="46">
        <v>168</v>
      </c>
      <c r="H387" s="61">
        <f t="shared" si="76"/>
        <v>0.76712328767123283</v>
      </c>
      <c r="I387" s="62">
        <f t="shared" si="77"/>
        <v>11</v>
      </c>
      <c r="J387" s="62">
        <f t="shared" si="78"/>
        <v>3</v>
      </c>
      <c r="K387" s="20"/>
      <c r="L387" s="20" t="str">
        <f t="shared" si="79"/>
        <v>Yes</v>
      </c>
      <c r="M387" s="66">
        <f t="shared" si="80"/>
        <v>14103.392929625101</v>
      </c>
      <c r="N387" s="66">
        <f t="shared" si="81"/>
        <v>14876.093416624801</v>
      </c>
      <c r="O387" s="66">
        <f t="shared" si="82"/>
        <v>15202.857012602701</v>
      </c>
      <c r="P387" s="67">
        <f t="shared" si="83"/>
        <v>772.70048699969993</v>
      </c>
      <c r="Q387" s="68">
        <f t="shared" si="84"/>
        <v>1.0547882690963386</v>
      </c>
      <c r="R387" s="20" t="str">
        <f t="shared" si="85"/>
        <v/>
      </c>
      <c r="S387" s="67">
        <f t="shared" si="86"/>
        <v>1099.4640829775999</v>
      </c>
      <c r="T387" s="68">
        <f t="shared" si="87"/>
        <v>1.077957416946677</v>
      </c>
      <c r="U387" s="20" t="str">
        <f t="shared" si="88"/>
        <v/>
      </c>
      <c r="V387" s="20" t="str">
        <f t="shared" si="89"/>
        <v/>
      </c>
    </row>
    <row r="388" spans="1:22" x14ac:dyDescent="0.25">
      <c r="A388" s="46">
        <v>2043</v>
      </c>
      <c r="B388" s="60">
        <f t="shared" si="75"/>
        <v>4104500</v>
      </c>
      <c r="C388" s="46" t="s">
        <v>86</v>
      </c>
      <c r="D388" s="46">
        <v>390</v>
      </c>
      <c r="E388" s="46" t="s">
        <v>2097</v>
      </c>
      <c r="F388" s="46">
        <v>403</v>
      </c>
      <c r="G388" s="46">
        <v>264</v>
      </c>
      <c r="H388" s="61">
        <f t="shared" si="76"/>
        <v>0.6550868486352357</v>
      </c>
      <c r="I388" s="62">
        <f t="shared" si="77"/>
        <v>11</v>
      </c>
      <c r="J388" s="62">
        <f t="shared" si="78"/>
        <v>3</v>
      </c>
      <c r="K388" s="20"/>
      <c r="L388" s="20" t="str">
        <f t="shared" si="79"/>
        <v>Yes</v>
      </c>
      <c r="M388" s="66">
        <f t="shared" si="80"/>
        <v>11675.7167054703</v>
      </c>
      <c r="N388" s="66">
        <f t="shared" si="81"/>
        <v>12298.3184302392</v>
      </c>
      <c r="O388" s="66">
        <f t="shared" si="82"/>
        <v>13551.0454207724</v>
      </c>
      <c r="P388" s="67">
        <f t="shared" si="83"/>
        <v>622.60172476889966</v>
      </c>
      <c r="Q388" s="68">
        <f t="shared" si="84"/>
        <v>1.0533244973713005</v>
      </c>
      <c r="R388" s="20" t="str">
        <f t="shared" si="85"/>
        <v/>
      </c>
      <c r="S388" s="67">
        <f t="shared" si="86"/>
        <v>1875.3287153020992</v>
      </c>
      <c r="T388" s="68">
        <f t="shared" si="87"/>
        <v>1.1606178672032588</v>
      </c>
      <c r="U388" s="20" t="str">
        <f t="shared" si="88"/>
        <v/>
      </c>
      <c r="V388" s="20" t="str">
        <f t="shared" si="89"/>
        <v/>
      </c>
    </row>
    <row r="389" spans="1:22" x14ac:dyDescent="0.25">
      <c r="A389" s="46">
        <v>2043</v>
      </c>
      <c r="B389" s="60">
        <f t="shared" si="75"/>
        <v>4104500</v>
      </c>
      <c r="C389" s="46" t="s">
        <v>86</v>
      </c>
      <c r="D389" s="46">
        <v>5251</v>
      </c>
      <c r="E389" s="46" t="s">
        <v>562</v>
      </c>
      <c r="F389" s="46">
        <v>328</v>
      </c>
      <c r="G389" s="46">
        <v>206</v>
      </c>
      <c r="H389" s="61">
        <f t="shared" si="76"/>
        <v>0.62804878048780488</v>
      </c>
      <c r="I389" s="62">
        <f t="shared" si="77"/>
        <v>11</v>
      </c>
      <c r="J389" s="62">
        <f t="shared" si="78"/>
        <v>3</v>
      </c>
      <c r="K389" s="20"/>
      <c r="L389" s="20" t="str">
        <f t="shared" si="79"/>
        <v>Yes</v>
      </c>
      <c r="M389" s="66">
        <f t="shared" si="80"/>
        <v>5024.5902278047197</v>
      </c>
      <c r="N389" s="66">
        <f t="shared" si="81"/>
        <v>5565.4968007010402</v>
      </c>
      <c r="O389" s="66">
        <f t="shared" si="82"/>
        <v>5021.5408256870796</v>
      </c>
      <c r="P389" s="67">
        <f t="shared" si="83"/>
        <v>540.90657289632054</v>
      </c>
      <c r="Q389" s="68">
        <f t="shared" si="84"/>
        <v>1.1076518777398185</v>
      </c>
      <c r="R389" s="20" t="str">
        <f t="shared" si="85"/>
        <v/>
      </c>
      <c r="S389" s="67">
        <f t="shared" si="86"/>
        <v>-3.0494021176400565</v>
      </c>
      <c r="T389" s="68">
        <f t="shared" si="87"/>
        <v>0.99939310431709127</v>
      </c>
      <c r="U389" s="20" t="str">
        <f t="shared" si="88"/>
        <v/>
      </c>
      <c r="V389" s="20" t="str">
        <f t="shared" si="89"/>
        <v/>
      </c>
    </row>
    <row r="390" spans="1:22" ht="30" x14ac:dyDescent="0.25">
      <c r="A390" s="46">
        <v>2043</v>
      </c>
      <c r="B390" s="60">
        <f t="shared" si="75"/>
        <v>4104500</v>
      </c>
      <c r="C390" s="46" t="s">
        <v>86</v>
      </c>
      <c r="D390" s="46">
        <v>5572</v>
      </c>
      <c r="E390" s="46" t="s">
        <v>567</v>
      </c>
      <c r="F390" s="46">
        <v>49</v>
      </c>
      <c r="G390" s="46">
        <v>30</v>
      </c>
      <c r="H390" s="61">
        <f t="shared" si="76"/>
        <v>0.61224489795918369</v>
      </c>
      <c r="I390" s="62">
        <f t="shared" si="77"/>
        <v>11</v>
      </c>
      <c r="J390" s="62">
        <f t="shared" si="78"/>
        <v>3</v>
      </c>
      <c r="K390" s="20"/>
      <c r="L390" s="20" t="str">
        <f t="shared" si="79"/>
        <v>Yes</v>
      </c>
      <c r="M390" s="66">
        <f t="shared" si="80"/>
        <v>0</v>
      </c>
      <c r="N390" s="66">
        <f t="shared" si="81"/>
        <v>0</v>
      </c>
      <c r="O390" s="66">
        <f t="shared" si="82"/>
        <v>5021.5408256870796</v>
      </c>
      <c r="P390" s="67">
        <f t="shared" si="83"/>
        <v>0</v>
      </c>
      <c r="Q390" s="68" t="str">
        <f t="shared" si="84"/>
        <v/>
      </c>
      <c r="R390" s="20" t="str">
        <f t="shared" si="85"/>
        <v/>
      </c>
      <c r="S390" s="67">
        <f t="shared" si="86"/>
        <v>5021.5408256870796</v>
      </c>
      <c r="T390" s="68" t="str">
        <f t="shared" si="87"/>
        <v/>
      </c>
      <c r="U390" s="20" t="str">
        <f t="shared" si="88"/>
        <v/>
      </c>
      <c r="V390" s="20" t="str">
        <f t="shared" si="89"/>
        <v/>
      </c>
    </row>
    <row r="391" spans="1:22" x14ac:dyDescent="0.25">
      <c r="A391" s="46">
        <v>2043</v>
      </c>
      <c r="B391" s="60">
        <f t="shared" si="75"/>
        <v>4104500</v>
      </c>
      <c r="C391" s="46" t="s">
        <v>86</v>
      </c>
      <c r="D391" s="46">
        <v>397</v>
      </c>
      <c r="E391" s="46" t="s">
        <v>2098</v>
      </c>
      <c r="F391" s="90">
        <v>1011</v>
      </c>
      <c r="G391" s="46">
        <v>611</v>
      </c>
      <c r="H391" s="61">
        <f t="shared" si="76"/>
        <v>0.60435212660731952</v>
      </c>
      <c r="I391" s="62">
        <f t="shared" si="77"/>
        <v>11</v>
      </c>
      <c r="J391" s="62">
        <f t="shared" si="78"/>
        <v>3</v>
      </c>
      <c r="K391" s="20"/>
      <c r="L391" s="20" t="str">
        <f t="shared" si="79"/>
        <v>Yes</v>
      </c>
      <c r="M391" s="66">
        <f t="shared" si="80"/>
        <v>14985.672305264299</v>
      </c>
      <c r="N391" s="66">
        <f t="shared" si="81"/>
        <v>14794.7344419578</v>
      </c>
      <c r="O391" s="66">
        <f t="shared" si="82"/>
        <v>16893.275026588501</v>
      </c>
      <c r="P391" s="67">
        <f t="shared" si="83"/>
        <v>-190.93786330649891</v>
      </c>
      <c r="Q391" s="68">
        <f t="shared" si="84"/>
        <v>0.98725863882400355</v>
      </c>
      <c r="R391" s="20" t="str">
        <f t="shared" si="85"/>
        <v/>
      </c>
      <c r="S391" s="67">
        <f t="shared" si="86"/>
        <v>1907.6027213242014</v>
      </c>
      <c r="T391" s="68">
        <f t="shared" si="87"/>
        <v>1.127295104448139</v>
      </c>
      <c r="U391" s="20" t="str">
        <f t="shared" si="88"/>
        <v/>
      </c>
      <c r="V391" s="20" t="str">
        <f t="shared" si="89"/>
        <v/>
      </c>
    </row>
    <row r="392" spans="1:22" x14ac:dyDescent="0.25">
      <c r="A392" s="46">
        <v>2043</v>
      </c>
      <c r="B392" s="60">
        <f t="shared" ref="B392:B455" si="90">IF(ISNA(VLOOKUP($A392,POVRT,7,FALSE)),0,VLOOKUP($A392,POVRT,7,FALSE))</f>
        <v>4104500</v>
      </c>
      <c r="C392" s="46" t="s">
        <v>86</v>
      </c>
      <c r="D392" s="46">
        <v>4020</v>
      </c>
      <c r="E392" s="46" t="s">
        <v>2099</v>
      </c>
      <c r="F392" s="46">
        <v>259</v>
      </c>
      <c r="G392" s="46">
        <v>145</v>
      </c>
      <c r="H392" s="61">
        <f t="shared" ref="H392:H455" si="91">G392/F392</f>
        <v>0.55984555984555984</v>
      </c>
      <c r="I392" s="62">
        <f t="shared" ref="I392:I455" si="92">IF(ISNA(VLOOKUP($A392,Quar,3,FALSE)),0,VLOOKUP($A392,Quar,3,FALSE))</f>
        <v>11</v>
      </c>
      <c r="J392" s="62">
        <f t="shared" ref="J392:J455" si="93">IF(ISNA(VLOOKUP($A392,Quar,6,FALSE)),0,VLOOKUP($A392,Quar,6,FALSE))</f>
        <v>3</v>
      </c>
      <c r="K392" s="20"/>
      <c r="L392" s="20" t="str">
        <f t="shared" ref="L392:L455" si="94">IF(ISNA(VLOOKUP($A392,LEA1K,9,FALSE)),"",VLOOKUP($A392,LEA1K,9,FALSE))</f>
        <v>Yes</v>
      </c>
      <c r="M392" s="66">
        <f t="shared" ref="M392:M455" si="95">IF(ISNA(VLOOKUP($D392,PERPUP18_19,34,FALSE)),0,VLOOKUP($D392,PERPUP18_19,34,FALSE))</f>
        <v>12254.054171865801</v>
      </c>
      <c r="N392" s="66">
        <f t="shared" ref="N392:N455" si="96">IF(ISNA(VLOOKUP($D392,PERPUP19_20,34,FALSE)),0,VLOOKUP($D392,PERPUP19_20,34,FALSE))</f>
        <v>13029.2974412659</v>
      </c>
      <c r="O392" s="66">
        <f t="shared" ref="O392:O455" si="97">IF(ISNA(VLOOKUP($D392,PERPUP20_21,34,FALSE)),0,VLOOKUP($D392,PERPUP20_21,34,FALSE))</f>
        <v>14894.416021548999</v>
      </c>
      <c r="P392" s="67">
        <f t="shared" si="83"/>
        <v>775.24326940009996</v>
      </c>
      <c r="Q392" s="68">
        <f t="shared" si="84"/>
        <v>1.0632642273754582</v>
      </c>
      <c r="R392" s="20" t="str">
        <f t="shared" si="85"/>
        <v/>
      </c>
      <c r="S392" s="67">
        <f t="shared" si="86"/>
        <v>2640.3618496831987</v>
      </c>
      <c r="T392" s="68">
        <f t="shared" si="87"/>
        <v>1.215468432948928</v>
      </c>
      <c r="U392" s="20" t="str">
        <f t="shared" si="88"/>
        <v/>
      </c>
      <c r="V392" s="20" t="str">
        <f t="shared" si="89"/>
        <v/>
      </c>
    </row>
    <row r="393" spans="1:22" x14ac:dyDescent="0.25">
      <c r="A393" s="46">
        <v>2043</v>
      </c>
      <c r="B393" s="60">
        <f t="shared" si="90"/>
        <v>4104500</v>
      </c>
      <c r="C393" s="46" t="s">
        <v>86</v>
      </c>
      <c r="D393" s="46">
        <v>396</v>
      </c>
      <c r="E393" s="46" t="s">
        <v>2100</v>
      </c>
      <c r="F393" s="46">
        <v>397</v>
      </c>
      <c r="G393" s="46">
        <v>211</v>
      </c>
      <c r="H393" s="61">
        <f t="shared" si="91"/>
        <v>0.53148614609571787</v>
      </c>
      <c r="I393" s="62">
        <f t="shared" si="92"/>
        <v>11</v>
      </c>
      <c r="J393" s="62">
        <f t="shared" si="93"/>
        <v>3</v>
      </c>
      <c r="K393" s="20"/>
      <c r="L393" s="20" t="str">
        <f t="shared" si="94"/>
        <v>Yes</v>
      </c>
      <c r="M393" s="66">
        <f t="shared" si="95"/>
        <v>11335.0795222901</v>
      </c>
      <c r="N393" s="66">
        <f t="shared" si="96"/>
        <v>11084.9305559037</v>
      </c>
      <c r="O393" s="66">
        <f t="shared" si="97"/>
        <v>12068.2446783537</v>
      </c>
      <c r="P393" s="67">
        <f t="shared" ref="P393:P456" si="98">N393-M393</f>
        <v>-250.14896638639948</v>
      </c>
      <c r="Q393" s="68">
        <f t="shared" ref="Q393:Q456" si="99">IF(M393&gt;0,(N393/M393),"")</f>
        <v>0.97793143260314241</v>
      </c>
      <c r="R393" s="20" t="str">
        <f t="shared" ref="R393:R456" si="100">IF((AND(L393="Yes",K393="Yes",Q393&lt;100%)),"Fail","")</f>
        <v/>
      </c>
      <c r="S393" s="67">
        <f t="shared" ref="S393:S456" si="101">O393-M393</f>
        <v>733.16515606360008</v>
      </c>
      <c r="T393" s="68">
        <f t="shared" ref="T393:T456" si="102">IF($M393&gt;0,(O393/$M393),"")</f>
        <v>1.0646810774129862</v>
      </c>
      <c r="U393" s="20" t="str">
        <f t="shared" ref="U393:U456" si="103">IF((AND($L393="Yes",$K393="Yes",T393&lt;100%)),"Fail","")</f>
        <v/>
      </c>
      <c r="V393" s="20" t="str">
        <f t="shared" ref="V393:V456" si="104">IF((AND($R393="Fail",$U393="Fail")),"Review","")</f>
        <v/>
      </c>
    </row>
    <row r="394" spans="1:22" x14ac:dyDescent="0.25">
      <c r="A394" s="46">
        <v>2043</v>
      </c>
      <c r="B394" s="60">
        <f t="shared" si="90"/>
        <v>4104500</v>
      </c>
      <c r="C394" s="46" t="s">
        <v>86</v>
      </c>
      <c r="D394" s="46">
        <v>3147</v>
      </c>
      <c r="E394" s="46" t="s">
        <v>2101</v>
      </c>
      <c r="F394" s="46">
        <v>45</v>
      </c>
      <c r="G394" s="46">
        <v>19</v>
      </c>
      <c r="H394" s="61">
        <f t="shared" si="91"/>
        <v>0.42222222222222222</v>
      </c>
      <c r="I394" s="62">
        <f t="shared" si="92"/>
        <v>11</v>
      </c>
      <c r="J394" s="62">
        <f t="shared" si="93"/>
        <v>3</v>
      </c>
      <c r="K394" s="20"/>
      <c r="L394" s="20" t="str">
        <f t="shared" si="94"/>
        <v>Yes</v>
      </c>
      <c r="M394" s="66">
        <f t="shared" si="95"/>
        <v>15401.545964475399</v>
      </c>
      <c r="N394" s="66">
        <f t="shared" si="96"/>
        <v>12630.6416123085</v>
      </c>
      <c r="O394" s="66">
        <f t="shared" si="97"/>
        <v>15486.640060059601</v>
      </c>
      <c r="P394" s="67">
        <f t="shared" si="98"/>
        <v>-2770.9043521668991</v>
      </c>
      <c r="Q394" s="68">
        <f t="shared" si="99"/>
        <v>0.82008920672261354</v>
      </c>
      <c r="R394" s="20" t="str">
        <f t="shared" si="100"/>
        <v/>
      </c>
      <c r="S394" s="67">
        <f t="shared" si="101"/>
        <v>85.094095584201568</v>
      </c>
      <c r="T394" s="68">
        <f t="shared" si="102"/>
        <v>1.0055250359788865</v>
      </c>
      <c r="U394" s="20" t="str">
        <f t="shared" si="103"/>
        <v/>
      </c>
      <c r="V394" s="20" t="str">
        <f t="shared" si="104"/>
        <v/>
      </c>
    </row>
    <row r="395" spans="1:22" x14ac:dyDescent="0.25">
      <c r="A395" s="46">
        <v>2044</v>
      </c>
      <c r="B395" s="60">
        <f t="shared" si="90"/>
        <v>4110680</v>
      </c>
      <c r="C395" s="46" t="s">
        <v>205</v>
      </c>
      <c r="D395" s="46">
        <v>399</v>
      </c>
      <c r="E395" s="46" t="s">
        <v>2615</v>
      </c>
      <c r="F395" s="46">
        <v>430</v>
      </c>
      <c r="G395" s="46">
        <v>263</v>
      </c>
      <c r="H395" s="61">
        <f t="shared" si="91"/>
        <v>0.61162790697674418</v>
      </c>
      <c r="I395" s="62">
        <f t="shared" si="92"/>
        <v>4</v>
      </c>
      <c r="J395" s="62">
        <f t="shared" si="93"/>
        <v>1</v>
      </c>
      <c r="K395" s="20" t="s">
        <v>1781</v>
      </c>
      <c r="L395" s="20" t="str">
        <f t="shared" si="94"/>
        <v>Yes</v>
      </c>
      <c r="M395" s="66">
        <f t="shared" si="95"/>
        <v>12134.3406187051</v>
      </c>
      <c r="N395" s="66">
        <f t="shared" si="96"/>
        <v>12681.8878524631</v>
      </c>
      <c r="O395" s="66">
        <f t="shared" si="97"/>
        <v>14289.345358889101</v>
      </c>
      <c r="P395" s="67">
        <f t="shared" si="98"/>
        <v>547.54723375799949</v>
      </c>
      <c r="Q395" s="68">
        <f t="shared" si="99"/>
        <v>1.0451237731792327</v>
      </c>
      <c r="R395" s="20" t="str">
        <f t="shared" si="100"/>
        <v/>
      </c>
      <c r="S395" s="67">
        <f t="shared" si="101"/>
        <v>2155.0047401840002</v>
      </c>
      <c r="T395" s="68">
        <f t="shared" si="102"/>
        <v>1.1775955371536264</v>
      </c>
      <c r="U395" s="20" t="str">
        <f t="shared" si="103"/>
        <v/>
      </c>
      <c r="V395" s="20" t="str">
        <f t="shared" si="104"/>
        <v/>
      </c>
    </row>
    <row r="396" spans="1:22" x14ac:dyDescent="0.25">
      <c r="A396" s="46">
        <v>2044</v>
      </c>
      <c r="B396" s="60">
        <f t="shared" si="90"/>
        <v>4110680</v>
      </c>
      <c r="C396" s="46" t="s">
        <v>205</v>
      </c>
      <c r="D396" s="46">
        <v>5443</v>
      </c>
      <c r="E396" s="46" t="s">
        <v>1297</v>
      </c>
      <c r="F396" s="46">
        <v>103</v>
      </c>
      <c r="G396" s="46">
        <v>62</v>
      </c>
      <c r="H396" s="61">
        <f t="shared" si="91"/>
        <v>0.60194174757281549</v>
      </c>
      <c r="I396" s="62">
        <f t="shared" si="92"/>
        <v>4</v>
      </c>
      <c r="J396" s="62">
        <f t="shared" si="93"/>
        <v>1</v>
      </c>
      <c r="K396" s="20"/>
      <c r="L396" s="20" t="str">
        <f t="shared" si="94"/>
        <v>Yes</v>
      </c>
      <c r="M396" s="66">
        <f t="shared" si="95"/>
        <v>15353.495412513201</v>
      </c>
      <c r="N396" s="66">
        <f t="shared" si="96"/>
        <v>13881.5202131968</v>
      </c>
      <c r="O396" s="66">
        <f t="shared" si="97"/>
        <v>12815.686316885</v>
      </c>
      <c r="P396" s="67">
        <f t="shared" si="98"/>
        <v>-1471.9751993164009</v>
      </c>
      <c r="Q396" s="68">
        <f t="shared" si="99"/>
        <v>0.90412768169281299</v>
      </c>
      <c r="R396" s="20" t="str">
        <f t="shared" si="100"/>
        <v/>
      </c>
      <c r="S396" s="67">
        <f t="shared" si="101"/>
        <v>-2537.8090956282012</v>
      </c>
      <c r="T396" s="68">
        <f t="shared" si="102"/>
        <v>0.83470805654067082</v>
      </c>
      <c r="U396" s="20" t="str">
        <f t="shared" si="103"/>
        <v/>
      </c>
      <c r="V396" s="20" t="str">
        <f t="shared" si="104"/>
        <v/>
      </c>
    </row>
    <row r="397" spans="1:22" x14ac:dyDescent="0.25">
      <c r="A397" s="46">
        <v>2044</v>
      </c>
      <c r="B397" s="60">
        <f t="shared" si="90"/>
        <v>4110680</v>
      </c>
      <c r="C397" s="46" t="s">
        <v>205</v>
      </c>
      <c r="D397" s="46">
        <v>4856</v>
      </c>
      <c r="E397" s="46" t="s">
        <v>2616</v>
      </c>
      <c r="F397" s="46">
        <v>228</v>
      </c>
      <c r="G397" s="46">
        <v>120</v>
      </c>
      <c r="H397" s="61">
        <f t="shared" si="91"/>
        <v>0.52631578947368418</v>
      </c>
      <c r="I397" s="62">
        <f t="shared" si="92"/>
        <v>4</v>
      </c>
      <c r="J397" s="62">
        <f t="shared" si="93"/>
        <v>1</v>
      </c>
      <c r="K397" s="20"/>
      <c r="L397" s="20" t="str">
        <f t="shared" si="94"/>
        <v>Yes</v>
      </c>
      <c r="M397" s="66">
        <f t="shared" si="95"/>
        <v>5464.0836697177301</v>
      </c>
      <c r="N397" s="66">
        <f t="shared" si="96"/>
        <v>5439.7247039512404</v>
      </c>
      <c r="O397" s="66">
        <f t="shared" si="97"/>
        <v>5230.9065149763101</v>
      </c>
      <c r="P397" s="67">
        <f t="shared" si="98"/>
        <v>-24.358965766489746</v>
      </c>
      <c r="Q397" s="68">
        <f t="shared" si="99"/>
        <v>0.99554198521858506</v>
      </c>
      <c r="R397" s="20" t="str">
        <f t="shared" si="100"/>
        <v/>
      </c>
      <c r="S397" s="67">
        <f t="shared" si="101"/>
        <v>-233.17715474142005</v>
      </c>
      <c r="T397" s="68">
        <f t="shared" si="102"/>
        <v>0.95732547873787122</v>
      </c>
      <c r="U397" s="20" t="str">
        <f t="shared" si="103"/>
        <v/>
      </c>
      <c r="V397" s="20" t="str">
        <f t="shared" si="104"/>
        <v/>
      </c>
    </row>
    <row r="398" spans="1:22" x14ac:dyDescent="0.25">
      <c r="A398" s="46">
        <v>2044</v>
      </c>
      <c r="B398" s="60">
        <f t="shared" si="90"/>
        <v>4110680</v>
      </c>
      <c r="C398" s="46" t="s">
        <v>205</v>
      </c>
      <c r="D398" s="46">
        <v>401</v>
      </c>
      <c r="E398" s="46" t="s">
        <v>2617</v>
      </c>
      <c r="F398" s="46">
        <v>346</v>
      </c>
      <c r="G398" s="46">
        <v>181</v>
      </c>
      <c r="H398" s="61">
        <f t="shared" si="91"/>
        <v>0.52312138728323698</v>
      </c>
      <c r="I398" s="62">
        <f t="shared" si="92"/>
        <v>4</v>
      </c>
      <c r="J398" s="62">
        <f t="shared" si="93"/>
        <v>1</v>
      </c>
      <c r="K398" s="20"/>
      <c r="L398" s="20" t="str">
        <f t="shared" si="94"/>
        <v>Yes</v>
      </c>
      <c r="M398" s="66">
        <f t="shared" si="95"/>
        <v>14899.0004125503</v>
      </c>
      <c r="N398" s="66">
        <f t="shared" si="96"/>
        <v>15521.9039803859</v>
      </c>
      <c r="O398" s="66">
        <f t="shared" si="97"/>
        <v>16546.653796685201</v>
      </c>
      <c r="P398" s="67">
        <f t="shared" si="98"/>
        <v>622.90356783559946</v>
      </c>
      <c r="Q398" s="68">
        <f t="shared" si="99"/>
        <v>1.0418084133557639</v>
      </c>
      <c r="R398" s="20" t="str">
        <f t="shared" si="100"/>
        <v/>
      </c>
      <c r="S398" s="67">
        <f t="shared" si="101"/>
        <v>1647.653384134901</v>
      </c>
      <c r="T398" s="68">
        <f t="shared" si="102"/>
        <v>1.1105881829996451</v>
      </c>
      <c r="U398" s="20" t="str">
        <f t="shared" si="103"/>
        <v/>
      </c>
      <c r="V398" s="20" t="str">
        <f t="shared" si="104"/>
        <v/>
      </c>
    </row>
    <row r="399" spans="1:22" x14ac:dyDescent="0.25">
      <c r="A399" s="46">
        <v>2045</v>
      </c>
      <c r="B399" s="60">
        <f t="shared" si="90"/>
        <v>4110200</v>
      </c>
      <c r="C399" s="46" t="s">
        <v>198</v>
      </c>
      <c r="D399" s="46">
        <v>3356</v>
      </c>
      <c r="E399" s="46" t="s">
        <v>1251</v>
      </c>
      <c r="F399" s="46">
        <v>215</v>
      </c>
      <c r="G399" s="46">
        <v>154</v>
      </c>
      <c r="H399" s="61">
        <f t="shared" si="91"/>
        <v>0.71627906976744182</v>
      </c>
      <c r="I399" s="62">
        <f t="shared" si="92"/>
        <v>1</v>
      </c>
      <c r="J399" s="62">
        <f t="shared" si="93"/>
        <v>1</v>
      </c>
      <c r="K399" s="20" t="s">
        <v>1781</v>
      </c>
      <c r="L399" s="20" t="str">
        <f t="shared" si="94"/>
        <v/>
      </c>
      <c r="M399" s="66">
        <f t="shared" si="95"/>
        <v>17853.459059331701</v>
      </c>
      <c r="N399" s="66">
        <f t="shared" si="96"/>
        <v>29787.699372525101</v>
      </c>
      <c r="O399" s="66">
        <f t="shared" si="97"/>
        <v>18773.960795741801</v>
      </c>
      <c r="P399" s="67">
        <f t="shared" si="98"/>
        <v>11934.240313193401</v>
      </c>
      <c r="Q399" s="68">
        <f t="shared" si="99"/>
        <v>1.6684553549837489</v>
      </c>
      <c r="R399" s="20" t="str">
        <f t="shared" si="100"/>
        <v/>
      </c>
      <c r="S399" s="67">
        <f t="shared" si="101"/>
        <v>920.50173641010042</v>
      </c>
      <c r="T399" s="68">
        <f t="shared" si="102"/>
        <v>1.0515587334281291</v>
      </c>
      <c r="U399" s="20" t="str">
        <f t="shared" si="103"/>
        <v/>
      </c>
      <c r="V399" s="20" t="str">
        <f t="shared" si="104"/>
        <v/>
      </c>
    </row>
    <row r="400" spans="1:22" x14ac:dyDescent="0.25">
      <c r="A400" s="46">
        <v>2046</v>
      </c>
      <c r="B400" s="60">
        <f t="shared" si="90"/>
        <v>4102580</v>
      </c>
      <c r="C400" s="46" t="s">
        <v>41</v>
      </c>
      <c r="D400" s="46">
        <v>406</v>
      </c>
      <c r="E400" s="46" t="s">
        <v>413</v>
      </c>
      <c r="F400" s="46">
        <v>188</v>
      </c>
      <c r="G400" s="46">
        <v>83</v>
      </c>
      <c r="H400" s="61">
        <f t="shared" si="91"/>
        <v>0.44148936170212766</v>
      </c>
      <c r="I400" s="62">
        <f t="shared" si="92"/>
        <v>1</v>
      </c>
      <c r="J400" s="62">
        <f t="shared" si="93"/>
        <v>1</v>
      </c>
      <c r="K400" s="20" t="s">
        <v>1781</v>
      </c>
      <c r="L400" s="20" t="str">
        <f t="shared" si="94"/>
        <v/>
      </c>
      <c r="M400" s="66">
        <f t="shared" si="95"/>
        <v>19294.9603326293</v>
      </c>
      <c r="N400" s="66">
        <f t="shared" si="96"/>
        <v>21019.086420178901</v>
      </c>
      <c r="O400" s="66">
        <f t="shared" si="97"/>
        <v>19712.629897826901</v>
      </c>
      <c r="P400" s="67">
        <f t="shared" si="98"/>
        <v>1724.1260875496009</v>
      </c>
      <c r="Q400" s="68">
        <f t="shared" si="99"/>
        <v>1.0893562908566321</v>
      </c>
      <c r="R400" s="20" t="str">
        <f t="shared" si="100"/>
        <v/>
      </c>
      <c r="S400" s="67">
        <f t="shared" si="101"/>
        <v>417.6695651976006</v>
      </c>
      <c r="T400" s="68">
        <f t="shared" si="102"/>
        <v>1.0216465625218876</v>
      </c>
      <c r="U400" s="20" t="str">
        <f t="shared" si="103"/>
        <v/>
      </c>
      <c r="V400" s="20" t="str">
        <f t="shared" si="104"/>
        <v/>
      </c>
    </row>
    <row r="401" spans="1:22" x14ac:dyDescent="0.25">
      <c r="A401" s="46">
        <v>2048</v>
      </c>
      <c r="B401" s="60">
        <f t="shared" si="90"/>
        <v>4108040</v>
      </c>
      <c r="C401" s="46" t="s">
        <v>151</v>
      </c>
      <c r="D401" s="46">
        <v>411</v>
      </c>
      <c r="E401" s="46" t="s">
        <v>2245</v>
      </c>
      <c r="F401" s="46">
        <v>409</v>
      </c>
      <c r="G401" s="46">
        <v>409</v>
      </c>
      <c r="H401" s="61">
        <f t="shared" si="91"/>
        <v>1</v>
      </c>
      <c r="I401" s="62">
        <f t="shared" si="92"/>
        <v>25</v>
      </c>
      <c r="J401" s="62">
        <f t="shared" si="93"/>
        <v>7</v>
      </c>
      <c r="K401" s="20" t="s">
        <v>1781</v>
      </c>
      <c r="L401" s="20" t="str">
        <f t="shared" si="94"/>
        <v>Yes</v>
      </c>
      <c r="M401" s="66">
        <f t="shared" si="95"/>
        <v>14662.3395243997</v>
      </c>
      <c r="N401" s="66">
        <f t="shared" si="96"/>
        <v>15279.007547378</v>
      </c>
      <c r="O401" s="66">
        <f t="shared" si="97"/>
        <v>15736.7726227616</v>
      </c>
      <c r="P401" s="67">
        <f t="shared" si="98"/>
        <v>616.66802297829963</v>
      </c>
      <c r="Q401" s="68">
        <f t="shared" si="99"/>
        <v>1.0420579554819405</v>
      </c>
      <c r="R401" s="20" t="str">
        <f t="shared" si="100"/>
        <v/>
      </c>
      <c r="S401" s="67">
        <f t="shared" si="101"/>
        <v>1074.4330983619002</v>
      </c>
      <c r="T401" s="68">
        <f t="shared" si="102"/>
        <v>1.0732784216716527</v>
      </c>
      <c r="U401" s="20" t="str">
        <f t="shared" si="103"/>
        <v/>
      </c>
      <c r="V401" s="20" t="str">
        <f t="shared" si="104"/>
        <v/>
      </c>
    </row>
    <row r="402" spans="1:22" x14ac:dyDescent="0.25">
      <c r="A402" s="46">
        <v>2048</v>
      </c>
      <c r="B402" s="60">
        <f t="shared" si="90"/>
        <v>4108040</v>
      </c>
      <c r="C402" s="46" t="s">
        <v>151</v>
      </c>
      <c r="D402" s="46">
        <v>419</v>
      </c>
      <c r="E402" s="46" t="s">
        <v>2358</v>
      </c>
      <c r="F402" s="46">
        <v>308</v>
      </c>
      <c r="G402" s="46">
        <v>308</v>
      </c>
      <c r="H402" s="61">
        <f t="shared" si="91"/>
        <v>1</v>
      </c>
      <c r="I402" s="62">
        <f t="shared" si="92"/>
        <v>25</v>
      </c>
      <c r="J402" s="62">
        <f t="shared" si="93"/>
        <v>7</v>
      </c>
      <c r="K402" s="20" t="s">
        <v>1781</v>
      </c>
      <c r="L402" s="20" t="str">
        <f t="shared" si="94"/>
        <v>Yes</v>
      </c>
      <c r="M402" s="66">
        <f t="shared" si="95"/>
        <v>14938.626539267199</v>
      </c>
      <c r="N402" s="66">
        <f t="shared" si="96"/>
        <v>15505.3174594427</v>
      </c>
      <c r="O402" s="66">
        <f t="shared" si="97"/>
        <v>17360.354792075999</v>
      </c>
      <c r="P402" s="67">
        <f t="shared" si="98"/>
        <v>566.69092017550065</v>
      </c>
      <c r="Q402" s="68">
        <f t="shared" si="99"/>
        <v>1.0379346065507371</v>
      </c>
      <c r="R402" s="20" t="str">
        <f t="shared" si="100"/>
        <v/>
      </c>
      <c r="S402" s="67">
        <f t="shared" si="101"/>
        <v>2421.7282528087999</v>
      </c>
      <c r="T402" s="68">
        <f t="shared" si="102"/>
        <v>1.1621118411684717</v>
      </c>
      <c r="U402" s="20" t="str">
        <f t="shared" si="103"/>
        <v/>
      </c>
      <c r="V402" s="20" t="str">
        <f t="shared" si="104"/>
        <v/>
      </c>
    </row>
    <row r="403" spans="1:22" x14ac:dyDescent="0.25">
      <c r="A403" s="46">
        <v>2048</v>
      </c>
      <c r="B403" s="60">
        <f t="shared" si="90"/>
        <v>4108040</v>
      </c>
      <c r="C403" s="46" t="s">
        <v>151</v>
      </c>
      <c r="D403" s="46">
        <v>420</v>
      </c>
      <c r="E403" s="46" t="s">
        <v>2359</v>
      </c>
      <c r="F403" s="46">
        <v>388</v>
      </c>
      <c r="G403" s="46">
        <v>375</v>
      </c>
      <c r="H403" s="61">
        <f t="shared" si="91"/>
        <v>0.96649484536082475</v>
      </c>
      <c r="I403" s="62">
        <f t="shared" si="92"/>
        <v>25</v>
      </c>
      <c r="J403" s="62">
        <f t="shared" si="93"/>
        <v>7</v>
      </c>
      <c r="K403" s="20" t="s">
        <v>1781</v>
      </c>
      <c r="L403" s="20" t="str">
        <f t="shared" si="94"/>
        <v>Yes</v>
      </c>
      <c r="M403" s="66">
        <f t="shared" si="95"/>
        <v>13175.4620607121</v>
      </c>
      <c r="N403" s="66">
        <f t="shared" si="96"/>
        <v>13286.582581734299</v>
      </c>
      <c r="O403" s="66">
        <f t="shared" si="97"/>
        <v>15305.0062234818</v>
      </c>
      <c r="P403" s="67">
        <f t="shared" si="98"/>
        <v>111.12052102219968</v>
      </c>
      <c r="Q403" s="68">
        <f t="shared" si="99"/>
        <v>1.0084338993585318</v>
      </c>
      <c r="R403" s="20" t="str">
        <f t="shared" si="100"/>
        <v/>
      </c>
      <c r="S403" s="67">
        <f t="shared" si="101"/>
        <v>2129.5441627697001</v>
      </c>
      <c r="T403" s="68">
        <f t="shared" si="102"/>
        <v>1.1616295620568622</v>
      </c>
      <c r="U403" s="20" t="str">
        <f t="shared" si="103"/>
        <v/>
      </c>
      <c r="V403" s="20" t="str">
        <f t="shared" si="104"/>
        <v/>
      </c>
    </row>
    <row r="404" spans="1:22" x14ac:dyDescent="0.25">
      <c r="A404" s="46">
        <v>2048</v>
      </c>
      <c r="B404" s="60">
        <f t="shared" si="90"/>
        <v>4108040</v>
      </c>
      <c r="C404" s="46" t="s">
        <v>151</v>
      </c>
      <c r="D404" s="46">
        <v>417</v>
      </c>
      <c r="E404" s="46" t="s">
        <v>2305</v>
      </c>
      <c r="F404" s="46">
        <v>365</v>
      </c>
      <c r="G404" s="46">
        <v>329</v>
      </c>
      <c r="H404" s="61">
        <f t="shared" si="91"/>
        <v>0.90136986301369859</v>
      </c>
      <c r="I404" s="62">
        <f t="shared" si="92"/>
        <v>25</v>
      </c>
      <c r="J404" s="62">
        <f t="shared" si="93"/>
        <v>7</v>
      </c>
      <c r="K404" s="20" t="s">
        <v>1781</v>
      </c>
      <c r="L404" s="20" t="str">
        <f t="shared" si="94"/>
        <v>Yes</v>
      </c>
      <c r="M404" s="66">
        <f t="shared" si="95"/>
        <v>14628.1370126903</v>
      </c>
      <c r="N404" s="66">
        <f t="shared" si="96"/>
        <v>14865.875793298101</v>
      </c>
      <c r="O404" s="66">
        <f t="shared" si="97"/>
        <v>16972.7296295337</v>
      </c>
      <c r="P404" s="67">
        <f t="shared" si="98"/>
        <v>237.73878060780044</v>
      </c>
      <c r="Q404" s="68">
        <f t="shared" si="99"/>
        <v>1.0162521570861385</v>
      </c>
      <c r="R404" s="20" t="str">
        <f t="shared" si="100"/>
        <v/>
      </c>
      <c r="S404" s="67">
        <f t="shared" si="101"/>
        <v>2344.5926168433998</v>
      </c>
      <c r="T404" s="68">
        <f t="shared" si="102"/>
        <v>1.1602796456451976</v>
      </c>
      <c r="U404" s="20" t="str">
        <f t="shared" si="103"/>
        <v/>
      </c>
      <c r="V404" s="20" t="str">
        <f t="shared" si="104"/>
        <v/>
      </c>
    </row>
    <row r="405" spans="1:22" x14ac:dyDescent="0.25">
      <c r="A405" s="46">
        <v>2048</v>
      </c>
      <c r="B405" s="60">
        <f t="shared" si="90"/>
        <v>4108040</v>
      </c>
      <c r="C405" s="46" t="s">
        <v>151</v>
      </c>
      <c r="D405" s="46">
        <v>413</v>
      </c>
      <c r="E405" s="46" t="s">
        <v>2267</v>
      </c>
      <c r="F405" s="46">
        <v>406</v>
      </c>
      <c r="G405" s="46">
        <v>365</v>
      </c>
      <c r="H405" s="61">
        <f t="shared" si="91"/>
        <v>0.89901477832512311</v>
      </c>
      <c r="I405" s="62">
        <f t="shared" si="92"/>
        <v>25</v>
      </c>
      <c r="J405" s="62">
        <f t="shared" si="93"/>
        <v>7</v>
      </c>
      <c r="K405" s="20" t="s">
        <v>1781</v>
      </c>
      <c r="L405" s="20" t="str">
        <f t="shared" si="94"/>
        <v>Yes</v>
      </c>
      <c r="M405" s="66">
        <f t="shared" si="95"/>
        <v>14335.721699961799</v>
      </c>
      <c r="N405" s="66">
        <f t="shared" si="96"/>
        <v>13490.9851179057</v>
      </c>
      <c r="O405" s="66">
        <f t="shared" si="97"/>
        <v>15005.5742676627</v>
      </c>
      <c r="P405" s="67">
        <f t="shared" si="98"/>
        <v>-844.736582056099</v>
      </c>
      <c r="Q405" s="68">
        <f t="shared" si="99"/>
        <v>0.94107470835888574</v>
      </c>
      <c r="R405" s="20" t="str">
        <f t="shared" si="100"/>
        <v>Fail</v>
      </c>
      <c r="S405" s="67">
        <f t="shared" si="101"/>
        <v>669.85256770090018</v>
      </c>
      <c r="T405" s="68">
        <f t="shared" si="102"/>
        <v>1.0467261140890232</v>
      </c>
      <c r="U405" s="20" t="str">
        <f t="shared" si="103"/>
        <v/>
      </c>
      <c r="V405" s="20" t="str">
        <f t="shared" si="104"/>
        <v/>
      </c>
    </row>
    <row r="406" spans="1:22" x14ac:dyDescent="0.25">
      <c r="A406" s="46">
        <v>2048</v>
      </c>
      <c r="B406" s="60">
        <f t="shared" si="90"/>
        <v>4108040</v>
      </c>
      <c r="C406" s="46" t="s">
        <v>151</v>
      </c>
      <c r="D406" s="46">
        <v>5205</v>
      </c>
      <c r="E406" s="46" t="s">
        <v>918</v>
      </c>
      <c r="F406" s="46">
        <v>477</v>
      </c>
      <c r="G406" s="46">
        <v>415</v>
      </c>
      <c r="H406" s="61">
        <f t="shared" si="91"/>
        <v>0.87002096436058696</v>
      </c>
      <c r="I406" s="62">
        <f t="shared" si="92"/>
        <v>25</v>
      </c>
      <c r="J406" s="62">
        <f t="shared" si="93"/>
        <v>7</v>
      </c>
      <c r="K406" s="20" t="s">
        <v>1781</v>
      </c>
      <c r="L406" s="20" t="str">
        <f t="shared" si="94"/>
        <v>Yes</v>
      </c>
      <c r="M406" s="66">
        <f t="shared" si="95"/>
        <v>6515.6854411145096</v>
      </c>
      <c r="N406" s="66">
        <f t="shared" si="96"/>
        <v>6089.0603268561399</v>
      </c>
      <c r="O406" s="66">
        <f t="shared" si="97"/>
        <v>6761.9912031250897</v>
      </c>
      <c r="P406" s="67">
        <f t="shared" si="98"/>
        <v>-426.62511425836965</v>
      </c>
      <c r="Q406" s="68">
        <f t="shared" si="99"/>
        <v>0.93452337162160559</v>
      </c>
      <c r="R406" s="20" t="str">
        <f t="shared" si="100"/>
        <v>Fail</v>
      </c>
      <c r="S406" s="67">
        <f t="shared" si="101"/>
        <v>246.30576201058011</v>
      </c>
      <c r="T406" s="68">
        <f t="shared" si="102"/>
        <v>1.0378019725225485</v>
      </c>
      <c r="U406" s="20" t="str">
        <f t="shared" si="103"/>
        <v/>
      </c>
      <c r="V406" s="20" t="str">
        <f t="shared" si="104"/>
        <v/>
      </c>
    </row>
    <row r="407" spans="1:22" x14ac:dyDescent="0.25">
      <c r="A407" s="46">
        <v>2048</v>
      </c>
      <c r="B407" s="60">
        <f t="shared" si="90"/>
        <v>4108040</v>
      </c>
      <c r="C407" s="46" t="s">
        <v>151</v>
      </c>
      <c r="D407" s="46">
        <v>415</v>
      </c>
      <c r="E407" s="46" t="s">
        <v>2184</v>
      </c>
      <c r="F407" s="46">
        <v>417</v>
      </c>
      <c r="G407" s="46">
        <v>352</v>
      </c>
      <c r="H407" s="61">
        <f t="shared" si="91"/>
        <v>0.84412470023980812</v>
      </c>
      <c r="I407" s="62">
        <f t="shared" si="92"/>
        <v>25</v>
      </c>
      <c r="J407" s="62">
        <f t="shared" si="93"/>
        <v>7</v>
      </c>
      <c r="K407" s="20" t="s">
        <v>1781</v>
      </c>
      <c r="L407" s="20" t="str">
        <f t="shared" si="94"/>
        <v>Yes</v>
      </c>
      <c r="M407" s="66">
        <f t="shared" si="95"/>
        <v>13317.473483481701</v>
      </c>
      <c r="N407" s="66">
        <f t="shared" si="96"/>
        <v>13793.367088242499</v>
      </c>
      <c r="O407" s="66">
        <f t="shared" si="97"/>
        <v>15337.6290660216</v>
      </c>
      <c r="P407" s="67">
        <f t="shared" si="98"/>
        <v>475.89360476079855</v>
      </c>
      <c r="Q407" s="68">
        <f t="shared" si="99"/>
        <v>1.0357345261735322</v>
      </c>
      <c r="R407" s="20" t="str">
        <f t="shared" si="100"/>
        <v/>
      </c>
      <c r="S407" s="67">
        <f t="shared" si="101"/>
        <v>2020.1555825398991</v>
      </c>
      <c r="T407" s="68">
        <f t="shared" si="102"/>
        <v>1.1516921047408575</v>
      </c>
      <c r="U407" s="20" t="str">
        <f t="shared" si="103"/>
        <v/>
      </c>
      <c r="V407" s="20" t="str">
        <f t="shared" si="104"/>
        <v/>
      </c>
    </row>
    <row r="408" spans="1:22" x14ac:dyDescent="0.25">
      <c r="A408" s="46">
        <v>2048</v>
      </c>
      <c r="B408" s="60">
        <f t="shared" si="90"/>
        <v>4108040</v>
      </c>
      <c r="C408" s="46" t="s">
        <v>151</v>
      </c>
      <c r="D408" s="46">
        <v>416</v>
      </c>
      <c r="E408" s="46" t="s">
        <v>2357</v>
      </c>
      <c r="F408" s="46">
        <v>490</v>
      </c>
      <c r="G408" s="46">
        <v>388</v>
      </c>
      <c r="H408" s="61">
        <f t="shared" si="91"/>
        <v>0.7918367346938775</v>
      </c>
      <c r="I408" s="62">
        <f t="shared" si="92"/>
        <v>25</v>
      </c>
      <c r="J408" s="62">
        <f t="shared" si="93"/>
        <v>7</v>
      </c>
      <c r="K408" s="20"/>
      <c r="L408" s="20" t="str">
        <f t="shared" si="94"/>
        <v>Yes</v>
      </c>
      <c r="M408" s="66">
        <f t="shared" si="95"/>
        <v>13662.271401694299</v>
      </c>
      <c r="N408" s="66">
        <f t="shared" si="96"/>
        <v>14069.5692416702</v>
      </c>
      <c r="O408" s="66">
        <f t="shared" si="97"/>
        <v>15702.7816649496</v>
      </c>
      <c r="P408" s="67">
        <f t="shared" si="98"/>
        <v>407.2978399759013</v>
      </c>
      <c r="Q408" s="68">
        <f t="shared" si="99"/>
        <v>1.0298118686125202</v>
      </c>
      <c r="R408" s="20" t="str">
        <f t="shared" si="100"/>
        <v/>
      </c>
      <c r="S408" s="67">
        <f t="shared" si="101"/>
        <v>2040.5102632553007</v>
      </c>
      <c r="T408" s="68">
        <f t="shared" si="102"/>
        <v>1.1493536618663753</v>
      </c>
      <c r="U408" s="20" t="str">
        <f t="shared" si="103"/>
        <v/>
      </c>
      <c r="V408" s="20" t="str">
        <f t="shared" si="104"/>
        <v/>
      </c>
    </row>
    <row r="409" spans="1:22" x14ac:dyDescent="0.25">
      <c r="A409" s="46">
        <v>2048</v>
      </c>
      <c r="B409" s="60">
        <f t="shared" si="90"/>
        <v>4108040</v>
      </c>
      <c r="C409" s="46" t="s">
        <v>151</v>
      </c>
      <c r="D409" s="46">
        <v>422</v>
      </c>
      <c r="E409" s="46" t="s">
        <v>2366</v>
      </c>
      <c r="F409" s="46">
        <v>911</v>
      </c>
      <c r="G409" s="46">
        <v>710</v>
      </c>
      <c r="H409" s="61">
        <f t="shared" si="91"/>
        <v>0.77936333699231619</v>
      </c>
      <c r="I409" s="62">
        <f t="shared" si="92"/>
        <v>25</v>
      </c>
      <c r="J409" s="62">
        <f t="shared" si="93"/>
        <v>7</v>
      </c>
      <c r="K409" s="20"/>
      <c r="L409" s="20" t="str">
        <f t="shared" si="94"/>
        <v>Yes</v>
      </c>
      <c r="M409" s="66">
        <f t="shared" si="95"/>
        <v>14426.0923300593</v>
      </c>
      <c r="N409" s="66">
        <f t="shared" si="96"/>
        <v>13485.736581719</v>
      </c>
      <c r="O409" s="66">
        <f t="shared" si="97"/>
        <v>14518.291154741601</v>
      </c>
      <c r="P409" s="67">
        <f t="shared" si="98"/>
        <v>-940.35574834030012</v>
      </c>
      <c r="Q409" s="68">
        <f t="shared" si="99"/>
        <v>0.93481562942856644</v>
      </c>
      <c r="R409" s="20" t="str">
        <f t="shared" si="100"/>
        <v/>
      </c>
      <c r="S409" s="67">
        <f t="shared" si="101"/>
        <v>92.198824682300256</v>
      </c>
      <c r="T409" s="68">
        <f t="shared" si="102"/>
        <v>1.0063911156654799</v>
      </c>
      <c r="U409" s="20" t="str">
        <f t="shared" si="103"/>
        <v/>
      </c>
      <c r="V409" s="20" t="str">
        <f t="shared" si="104"/>
        <v/>
      </c>
    </row>
    <row r="410" spans="1:22" x14ac:dyDescent="0.25">
      <c r="A410" s="46">
        <v>2048</v>
      </c>
      <c r="B410" s="60">
        <f t="shared" si="90"/>
        <v>4108040</v>
      </c>
      <c r="C410" s="46" t="s">
        <v>151</v>
      </c>
      <c r="D410" s="46">
        <v>3554</v>
      </c>
      <c r="E410" s="46" t="s">
        <v>2369</v>
      </c>
      <c r="F410" s="46">
        <v>557</v>
      </c>
      <c r="G410" s="46">
        <v>431</v>
      </c>
      <c r="H410" s="61">
        <f t="shared" si="91"/>
        <v>0.77378815080789942</v>
      </c>
      <c r="I410" s="62">
        <f t="shared" si="92"/>
        <v>25</v>
      </c>
      <c r="J410" s="62">
        <f t="shared" si="93"/>
        <v>7</v>
      </c>
      <c r="K410" s="20"/>
      <c r="L410" s="20" t="str">
        <f t="shared" si="94"/>
        <v>Yes</v>
      </c>
      <c r="M410" s="66">
        <f t="shared" si="95"/>
        <v>25430.8314728886</v>
      </c>
      <c r="N410" s="66">
        <f t="shared" si="96"/>
        <v>36460.057930714</v>
      </c>
      <c r="O410" s="66">
        <f t="shared" si="97"/>
        <v>36042.001357195601</v>
      </c>
      <c r="P410" s="67">
        <f t="shared" si="98"/>
        <v>11029.2264578254</v>
      </c>
      <c r="Q410" s="68">
        <f t="shared" si="99"/>
        <v>1.43369507873085</v>
      </c>
      <c r="R410" s="20" t="str">
        <f t="shared" si="100"/>
        <v/>
      </c>
      <c r="S410" s="67">
        <f t="shared" si="101"/>
        <v>10611.169884307001</v>
      </c>
      <c r="T410" s="68">
        <f t="shared" si="102"/>
        <v>1.4172561127472139</v>
      </c>
      <c r="U410" s="20" t="str">
        <f t="shared" si="103"/>
        <v/>
      </c>
      <c r="V410" s="20" t="str">
        <f t="shared" si="104"/>
        <v/>
      </c>
    </row>
    <row r="411" spans="1:22" x14ac:dyDescent="0.25">
      <c r="A411" s="46">
        <v>2048</v>
      </c>
      <c r="B411" s="60">
        <f t="shared" si="90"/>
        <v>4108040</v>
      </c>
      <c r="C411" s="46" t="s">
        <v>151</v>
      </c>
      <c r="D411" s="46">
        <v>410</v>
      </c>
      <c r="E411" s="46" t="s">
        <v>2111</v>
      </c>
      <c r="F411" s="46">
        <v>367</v>
      </c>
      <c r="G411" s="46">
        <v>282</v>
      </c>
      <c r="H411" s="61">
        <f t="shared" si="91"/>
        <v>0.76839237057220711</v>
      </c>
      <c r="I411" s="62">
        <f t="shared" si="92"/>
        <v>25</v>
      </c>
      <c r="J411" s="62">
        <f t="shared" si="93"/>
        <v>7</v>
      </c>
      <c r="K411" s="20"/>
      <c r="L411" s="20" t="str">
        <f t="shared" si="94"/>
        <v>Yes</v>
      </c>
      <c r="M411" s="66">
        <f t="shared" si="95"/>
        <v>17149.348803740198</v>
      </c>
      <c r="N411" s="66">
        <f t="shared" si="96"/>
        <v>14319.646901693301</v>
      </c>
      <c r="O411" s="66">
        <f t="shared" si="97"/>
        <v>15892.1582731525</v>
      </c>
      <c r="P411" s="67">
        <f t="shared" si="98"/>
        <v>-2829.7019020468979</v>
      </c>
      <c r="Q411" s="68">
        <f t="shared" si="99"/>
        <v>0.83499653926044393</v>
      </c>
      <c r="R411" s="20" t="str">
        <f t="shared" si="100"/>
        <v/>
      </c>
      <c r="S411" s="67">
        <f t="shared" si="101"/>
        <v>-1257.190530587699</v>
      </c>
      <c r="T411" s="68">
        <f t="shared" si="102"/>
        <v>0.92669164613915189</v>
      </c>
      <c r="U411" s="20" t="str">
        <f t="shared" si="103"/>
        <v/>
      </c>
      <c r="V411" s="20" t="str">
        <f t="shared" si="104"/>
        <v/>
      </c>
    </row>
    <row r="412" spans="1:22" x14ac:dyDescent="0.25">
      <c r="A412" s="46">
        <v>2048</v>
      </c>
      <c r="B412" s="60">
        <f t="shared" si="90"/>
        <v>4108040</v>
      </c>
      <c r="C412" s="46" t="s">
        <v>151</v>
      </c>
      <c r="D412" s="46">
        <v>408</v>
      </c>
      <c r="E412" s="46" t="s">
        <v>2360</v>
      </c>
      <c r="F412" s="46">
        <v>490</v>
      </c>
      <c r="G412" s="46">
        <v>271</v>
      </c>
      <c r="H412" s="61">
        <f t="shared" si="91"/>
        <v>0.55306122448979589</v>
      </c>
      <c r="I412" s="62">
        <f t="shared" si="92"/>
        <v>25</v>
      </c>
      <c r="J412" s="62">
        <f t="shared" si="93"/>
        <v>7</v>
      </c>
      <c r="K412" s="20"/>
      <c r="L412" s="20" t="str">
        <f t="shared" si="94"/>
        <v>Yes</v>
      </c>
      <c r="M412" s="66">
        <f t="shared" si="95"/>
        <v>17371.501341658</v>
      </c>
      <c r="N412" s="66">
        <f t="shared" si="96"/>
        <v>13772.7468230259</v>
      </c>
      <c r="O412" s="66">
        <f t="shared" si="97"/>
        <v>15703.5546725807</v>
      </c>
      <c r="P412" s="67">
        <f t="shared" si="98"/>
        <v>-3598.7545186321004</v>
      </c>
      <c r="Q412" s="68">
        <f t="shared" si="99"/>
        <v>0.79283572283979564</v>
      </c>
      <c r="R412" s="20" t="str">
        <f t="shared" si="100"/>
        <v/>
      </c>
      <c r="S412" s="67">
        <f t="shared" si="101"/>
        <v>-1667.9466690773006</v>
      </c>
      <c r="T412" s="68">
        <f t="shared" si="102"/>
        <v>0.90398373541396482</v>
      </c>
      <c r="U412" s="20" t="str">
        <f t="shared" si="103"/>
        <v/>
      </c>
      <c r="V412" s="20" t="str">
        <f t="shared" si="104"/>
        <v/>
      </c>
    </row>
    <row r="413" spans="1:22" x14ac:dyDescent="0.25">
      <c r="A413" s="46">
        <v>2048</v>
      </c>
      <c r="B413" s="60">
        <f t="shared" si="90"/>
        <v>4108040</v>
      </c>
      <c r="C413" s="46" t="s">
        <v>151</v>
      </c>
      <c r="D413" s="46">
        <v>421</v>
      </c>
      <c r="E413" s="46" t="s">
        <v>2367</v>
      </c>
      <c r="F413" s="46">
        <v>968</v>
      </c>
      <c r="G413" s="46">
        <v>525</v>
      </c>
      <c r="H413" s="61">
        <f t="shared" si="91"/>
        <v>0.5423553719008265</v>
      </c>
      <c r="I413" s="62">
        <f t="shared" si="92"/>
        <v>25</v>
      </c>
      <c r="J413" s="62">
        <f t="shared" si="93"/>
        <v>7</v>
      </c>
      <c r="K413" s="20"/>
      <c r="L413" s="20" t="str">
        <f t="shared" si="94"/>
        <v>Yes</v>
      </c>
      <c r="M413" s="66">
        <f t="shared" si="95"/>
        <v>13889.256153496201</v>
      </c>
      <c r="N413" s="66">
        <f t="shared" si="96"/>
        <v>13716.071201811201</v>
      </c>
      <c r="O413" s="66">
        <f t="shared" si="97"/>
        <v>14296.3189899218</v>
      </c>
      <c r="P413" s="67">
        <f t="shared" si="98"/>
        <v>-173.18495168499976</v>
      </c>
      <c r="Q413" s="68">
        <f t="shared" si="99"/>
        <v>0.98753101319674308</v>
      </c>
      <c r="R413" s="20" t="str">
        <f t="shared" si="100"/>
        <v/>
      </c>
      <c r="S413" s="67">
        <f t="shared" si="101"/>
        <v>407.06283642559902</v>
      </c>
      <c r="T413" s="68">
        <f t="shared" si="102"/>
        <v>1.0293077492363141</v>
      </c>
      <c r="U413" s="20" t="str">
        <f t="shared" si="103"/>
        <v/>
      </c>
      <c r="V413" s="20" t="str">
        <f t="shared" si="104"/>
        <v/>
      </c>
    </row>
    <row r="414" spans="1:22" x14ac:dyDescent="0.25">
      <c r="A414" s="46">
        <v>2048</v>
      </c>
      <c r="B414" s="60">
        <f t="shared" si="90"/>
        <v>4108040</v>
      </c>
      <c r="C414" s="46" t="s">
        <v>151</v>
      </c>
      <c r="D414" s="46">
        <v>423</v>
      </c>
      <c r="E414" s="46" t="s">
        <v>2370</v>
      </c>
      <c r="F414" s="90">
        <v>1664</v>
      </c>
      <c r="G414" s="46">
        <v>832</v>
      </c>
      <c r="H414" s="61">
        <f t="shared" si="91"/>
        <v>0.5</v>
      </c>
      <c r="I414" s="62">
        <f t="shared" si="92"/>
        <v>25</v>
      </c>
      <c r="J414" s="62">
        <f t="shared" si="93"/>
        <v>7</v>
      </c>
      <c r="K414" s="20"/>
      <c r="L414" s="20" t="str">
        <f t="shared" si="94"/>
        <v>Yes</v>
      </c>
      <c r="M414" s="66">
        <f t="shared" si="95"/>
        <v>13469.898842419299</v>
      </c>
      <c r="N414" s="66">
        <f t="shared" si="96"/>
        <v>13010.588948466901</v>
      </c>
      <c r="O414" s="66">
        <f t="shared" si="97"/>
        <v>13821.5734778594</v>
      </c>
      <c r="P414" s="67">
        <f t="shared" si="98"/>
        <v>-459.30989395239885</v>
      </c>
      <c r="Q414" s="68">
        <f t="shared" si="99"/>
        <v>0.96590101385869775</v>
      </c>
      <c r="R414" s="20" t="str">
        <f t="shared" si="100"/>
        <v/>
      </c>
      <c r="S414" s="67">
        <f t="shared" si="101"/>
        <v>351.67463544010025</v>
      </c>
      <c r="T414" s="68">
        <f t="shared" si="102"/>
        <v>1.0261081868211668</v>
      </c>
      <c r="U414" s="20" t="str">
        <f t="shared" si="103"/>
        <v/>
      </c>
      <c r="V414" s="20" t="str">
        <f t="shared" si="104"/>
        <v/>
      </c>
    </row>
    <row r="415" spans="1:22" x14ac:dyDescent="0.25">
      <c r="A415" s="46">
        <v>2048</v>
      </c>
      <c r="B415" s="60">
        <f t="shared" si="90"/>
        <v>4108040</v>
      </c>
      <c r="C415" s="46" t="s">
        <v>151</v>
      </c>
      <c r="D415" s="46">
        <v>424</v>
      </c>
      <c r="E415" s="46" t="s">
        <v>2371</v>
      </c>
      <c r="F415" s="90">
        <v>1599</v>
      </c>
      <c r="G415" s="46">
        <v>789</v>
      </c>
      <c r="H415" s="61">
        <f t="shared" si="91"/>
        <v>0.49343339587242024</v>
      </c>
      <c r="I415" s="62">
        <f t="shared" si="92"/>
        <v>25</v>
      </c>
      <c r="J415" s="62">
        <f t="shared" si="93"/>
        <v>7</v>
      </c>
      <c r="K415" s="20"/>
      <c r="L415" s="20" t="str">
        <f t="shared" si="94"/>
        <v>Yes</v>
      </c>
      <c r="M415" s="66">
        <f t="shared" si="95"/>
        <v>14628.5682674034</v>
      </c>
      <c r="N415" s="66">
        <f t="shared" si="96"/>
        <v>13591.0774316365</v>
      </c>
      <c r="O415" s="66">
        <f t="shared" si="97"/>
        <v>14786.3989774039</v>
      </c>
      <c r="P415" s="67">
        <f t="shared" si="98"/>
        <v>-1037.4908357668992</v>
      </c>
      <c r="Q415" s="68">
        <f t="shared" si="99"/>
        <v>0.92907775957277217</v>
      </c>
      <c r="R415" s="20" t="str">
        <f t="shared" si="100"/>
        <v/>
      </c>
      <c r="S415" s="67">
        <f t="shared" si="101"/>
        <v>157.8307100005004</v>
      </c>
      <c r="T415" s="68">
        <f t="shared" si="102"/>
        <v>1.0107892110229402</v>
      </c>
      <c r="U415" s="20" t="str">
        <f t="shared" si="103"/>
        <v/>
      </c>
      <c r="V415" s="20" t="str">
        <f t="shared" si="104"/>
        <v/>
      </c>
    </row>
    <row r="416" spans="1:22" ht="30" x14ac:dyDescent="0.25">
      <c r="A416" s="46">
        <v>2048</v>
      </c>
      <c r="B416" s="60">
        <f t="shared" si="90"/>
        <v>4108040</v>
      </c>
      <c r="C416" s="46" t="s">
        <v>151</v>
      </c>
      <c r="D416" s="46">
        <v>4593</v>
      </c>
      <c r="E416" s="46" t="s">
        <v>921</v>
      </c>
      <c r="F416" s="46">
        <v>227</v>
      </c>
      <c r="G416" s="46">
        <v>108</v>
      </c>
      <c r="H416" s="61">
        <f t="shared" si="91"/>
        <v>0.47577092511013214</v>
      </c>
      <c r="I416" s="62">
        <f t="shared" si="92"/>
        <v>25</v>
      </c>
      <c r="J416" s="62">
        <f t="shared" si="93"/>
        <v>7</v>
      </c>
      <c r="K416" s="20"/>
      <c r="L416" s="20" t="str">
        <f t="shared" si="94"/>
        <v>Yes</v>
      </c>
      <c r="M416" s="66">
        <f t="shared" si="95"/>
        <v>7222.8964991401499</v>
      </c>
      <c r="N416" s="66">
        <f t="shared" si="96"/>
        <v>6150.8272959641599</v>
      </c>
      <c r="O416" s="66">
        <f t="shared" si="97"/>
        <v>6759.3476255375499</v>
      </c>
      <c r="P416" s="67">
        <f t="shared" si="98"/>
        <v>-1072.06920317599</v>
      </c>
      <c r="Q416" s="68">
        <f t="shared" si="99"/>
        <v>0.85157350609916471</v>
      </c>
      <c r="R416" s="20" t="str">
        <f t="shared" si="100"/>
        <v/>
      </c>
      <c r="S416" s="67">
        <f t="shared" si="101"/>
        <v>-463.5488736026</v>
      </c>
      <c r="T416" s="68">
        <f t="shared" si="102"/>
        <v>0.9358223015298941</v>
      </c>
      <c r="U416" s="20" t="str">
        <f t="shared" si="103"/>
        <v/>
      </c>
      <c r="V416" s="20" t="str">
        <f t="shared" si="104"/>
        <v/>
      </c>
    </row>
    <row r="417" spans="1:22" x14ac:dyDescent="0.25">
      <c r="A417" s="46">
        <v>2048</v>
      </c>
      <c r="B417" s="60">
        <f t="shared" si="90"/>
        <v>4108040</v>
      </c>
      <c r="C417" s="46" t="s">
        <v>151</v>
      </c>
      <c r="D417" s="46">
        <v>1350</v>
      </c>
      <c r="E417" s="46" t="s">
        <v>2361</v>
      </c>
      <c r="F417" s="46">
        <v>458</v>
      </c>
      <c r="G417" s="46">
        <v>196</v>
      </c>
      <c r="H417" s="61">
        <f t="shared" si="91"/>
        <v>0.42794759825327511</v>
      </c>
      <c r="I417" s="62">
        <f t="shared" si="92"/>
        <v>25</v>
      </c>
      <c r="J417" s="62">
        <f t="shared" si="93"/>
        <v>7</v>
      </c>
      <c r="K417" s="20"/>
      <c r="L417" s="20" t="str">
        <f t="shared" si="94"/>
        <v>Yes</v>
      </c>
      <c r="M417" s="66">
        <f t="shared" si="95"/>
        <v>13522.9921751981</v>
      </c>
      <c r="N417" s="66">
        <f t="shared" si="96"/>
        <v>14108.7051621592</v>
      </c>
      <c r="O417" s="66">
        <f t="shared" si="97"/>
        <v>15380.336176398599</v>
      </c>
      <c r="P417" s="67">
        <f t="shared" si="98"/>
        <v>585.71298696109989</v>
      </c>
      <c r="Q417" s="68">
        <f t="shared" si="99"/>
        <v>1.0433123808231828</v>
      </c>
      <c r="R417" s="20" t="str">
        <f t="shared" si="100"/>
        <v/>
      </c>
      <c r="S417" s="67">
        <f t="shared" si="101"/>
        <v>1857.3440012004994</v>
      </c>
      <c r="T417" s="68">
        <f t="shared" si="102"/>
        <v>1.1373471179408776</v>
      </c>
      <c r="U417" s="20" t="str">
        <f t="shared" si="103"/>
        <v/>
      </c>
      <c r="V417" s="20" t="str">
        <f t="shared" si="104"/>
        <v/>
      </c>
    </row>
    <row r="418" spans="1:22" x14ac:dyDescent="0.25">
      <c r="A418" s="46">
        <v>2048</v>
      </c>
      <c r="B418" s="60">
        <f t="shared" si="90"/>
        <v>4108040</v>
      </c>
      <c r="C418" s="46" t="s">
        <v>151</v>
      </c>
      <c r="D418" s="46">
        <v>412</v>
      </c>
      <c r="E418" s="46" t="s">
        <v>2362</v>
      </c>
      <c r="F418" s="46">
        <v>371</v>
      </c>
      <c r="G418" s="46">
        <v>152</v>
      </c>
      <c r="H418" s="61">
        <f t="shared" si="91"/>
        <v>0.40970350404312667</v>
      </c>
      <c r="I418" s="62">
        <f t="shared" si="92"/>
        <v>25</v>
      </c>
      <c r="J418" s="62">
        <f t="shared" si="93"/>
        <v>7</v>
      </c>
      <c r="K418" s="20"/>
      <c r="L418" s="20" t="str">
        <f t="shared" si="94"/>
        <v>Yes</v>
      </c>
      <c r="M418" s="66">
        <f t="shared" si="95"/>
        <v>15467.211723414301</v>
      </c>
      <c r="N418" s="66">
        <f t="shared" si="96"/>
        <v>15708.082223908499</v>
      </c>
      <c r="O418" s="66">
        <f t="shared" si="97"/>
        <v>17588.3322538951</v>
      </c>
      <c r="P418" s="67">
        <f t="shared" si="98"/>
        <v>240.8705004941985</v>
      </c>
      <c r="Q418" s="68">
        <f t="shared" si="99"/>
        <v>1.0155729749357196</v>
      </c>
      <c r="R418" s="20" t="str">
        <f t="shared" si="100"/>
        <v/>
      </c>
      <c r="S418" s="67">
        <f t="shared" si="101"/>
        <v>2121.1205304807991</v>
      </c>
      <c r="T418" s="68">
        <f t="shared" si="102"/>
        <v>1.1371365808143585</v>
      </c>
      <c r="U418" s="20" t="str">
        <f t="shared" si="103"/>
        <v/>
      </c>
      <c r="V418" s="20" t="str">
        <f t="shared" si="104"/>
        <v/>
      </c>
    </row>
    <row r="419" spans="1:22" ht="30" x14ac:dyDescent="0.25">
      <c r="A419" s="46">
        <v>2048</v>
      </c>
      <c r="B419" s="60">
        <f t="shared" si="90"/>
        <v>4108040</v>
      </c>
      <c r="C419" s="46" t="s">
        <v>151</v>
      </c>
      <c r="D419" s="46">
        <v>418</v>
      </c>
      <c r="E419" s="46" t="s">
        <v>925</v>
      </c>
      <c r="F419" s="46">
        <v>182</v>
      </c>
      <c r="G419" s="46">
        <v>72</v>
      </c>
      <c r="H419" s="61">
        <f t="shared" si="91"/>
        <v>0.39560439560439559</v>
      </c>
      <c r="I419" s="62">
        <f t="shared" si="92"/>
        <v>25</v>
      </c>
      <c r="J419" s="62">
        <f t="shared" si="93"/>
        <v>7</v>
      </c>
      <c r="K419" s="20"/>
      <c r="L419" s="20" t="str">
        <f t="shared" si="94"/>
        <v>Yes</v>
      </c>
      <c r="M419" s="66">
        <f t="shared" si="95"/>
        <v>15049.9181168862</v>
      </c>
      <c r="N419" s="66">
        <f t="shared" si="96"/>
        <v>14701.020287850801</v>
      </c>
      <c r="O419" s="66">
        <f t="shared" si="97"/>
        <v>19670.727009480099</v>
      </c>
      <c r="P419" s="67">
        <f t="shared" si="98"/>
        <v>-348.8978290353989</v>
      </c>
      <c r="Q419" s="68">
        <f t="shared" si="99"/>
        <v>0.97681729386660709</v>
      </c>
      <c r="R419" s="20" t="str">
        <f t="shared" si="100"/>
        <v/>
      </c>
      <c r="S419" s="67">
        <f t="shared" si="101"/>
        <v>4620.8088925938991</v>
      </c>
      <c r="T419" s="68">
        <f t="shared" si="102"/>
        <v>1.3070321616839424</v>
      </c>
      <c r="U419" s="20" t="str">
        <f t="shared" si="103"/>
        <v/>
      </c>
      <c r="V419" s="20" t="str">
        <f t="shared" si="104"/>
        <v/>
      </c>
    </row>
    <row r="420" spans="1:22" x14ac:dyDescent="0.25">
      <c r="A420" s="46">
        <v>2048</v>
      </c>
      <c r="B420" s="60">
        <f t="shared" si="90"/>
        <v>4108040</v>
      </c>
      <c r="C420" s="46" t="s">
        <v>151</v>
      </c>
      <c r="D420" s="46">
        <v>409</v>
      </c>
      <c r="E420" s="46" t="s">
        <v>2364</v>
      </c>
      <c r="F420" s="46">
        <v>554</v>
      </c>
      <c r="G420" s="46">
        <v>202</v>
      </c>
      <c r="H420" s="61">
        <f t="shared" si="91"/>
        <v>0.36462093862815886</v>
      </c>
      <c r="I420" s="62">
        <f t="shared" si="92"/>
        <v>25</v>
      </c>
      <c r="J420" s="62">
        <f t="shared" si="93"/>
        <v>7</v>
      </c>
      <c r="K420" s="20"/>
      <c r="L420" s="20" t="str">
        <f t="shared" si="94"/>
        <v>Yes</v>
      </c>
      <c r="M420" s="66">
        <f t="shared" si="95"/>
        <v>13715.5385677413</v>
      </c>
      <c r="N420" s="66">
        <f t="shared" si="96"/>
        <v>14068.031186173301</v>
      </c>
      <c r="O420" s="66">
        <f t="shared" si="97"/>
        <v>15217.895105293001</v>
      </c>
      <c r="P420" s="67">
        <f t="shared" si="98"/>
        <v>352.49261843200111</v>
      </c>
      <c r="Q420" s="68">
        <f t="shared" si="99"/>
        <v>1.0257002389436647</v>
      </c>
      <c r="R420" s="20" t="str">
        <f t="shared" si="100"/>
        <v/>
      </c>
      <c r="S420" s="67">
        <f t="shared" si="101"/>
        <v>1502.356537551701</v>
      </c>
      <c r="T420" s="68">
        <f t="shared" si="102"/>
        <v>1.1095368242472969</v>
      </c>
      <c r="U420" s="20" t="str">
        <f t="shared" si="103"/>
        <v/>
      </c>
      <c r="V420" s="20" t="str">
        <f t="shared" si="104"/>
        <v/>
      </c>
    </row>
    <row r="421" spans="1:22" x14ac:dyDescent="0.25">
      <c r="A421" s="46">
        <v>2048</v>
      </c>
      <c r="B421" s="60">
        <f t="shared" si="90"/>
        <v>4108040</v>
      </c>
      <c r="C421" s="46" t="s">
        <v>151</v>
      </c>
      <c r="D421" s="46">
        <v>414</v>
      </c>
      <c r="E421" s="46" t="s">
        <v>2363</v>
      </c>
      <c r="F421" s="46">
        <v>518</v>
      </c>
      <c r="G421" s="46">
        <v>171</v>
      </c>
      <c r="H421" s="61">
        <f t="shared" si="91"/>
        <v>0.33011583011583012</v>
      </c>
      <c r="I421" s="62">
        <f t="shared" si="92"/>
        <v>25</v>
      </c>
      <c r="J421" s="62">
        <f t="shared" si="93"/>
        <v>7</v>
      </c>
      <c r="K421" s="20"/>
      <c r="L421" s="20" t="str">
        <f t="shared" si="94"/>
        <v>Yes</v>
      </c>
      <c r="M421" s="66">
        <f t="shared" si="95"/>
        <v>13241.1402067621</v>
      </c>
      <c r="N421" s="66">
        <f t="shared" si="96"/>
        <v>13273.5145814115</v>
      </c>
      <c r="O421" s="66">
        <f t="shared" si="97"/>
        <v>14820.415422206999</v>
      </c>
      <c r="P421" s="67">
        <f t="shared" si="98"/>
        <v>32.374374649400124</v>
      </c>
      <c r="Q421" s="68">
        <f t="shared" si="99"/>
        <v>1.0024449839019804</v>
      </c>
      <c r="R421" s="20" t="str">
        <f t="shared" si="100"/>
        <v/>
      </c>
      <c r="S421" s="67">
        <f t="shared" si="101"/>
        <v>1579.275215444899</v>
      </c>
      <c r="T421" s="68">
        <f t="shared" si="102"/>
        <v>1.1192703340334982</v>
      </c>
      <c r="U421" s="20" t="str">
        <f t="shared" si="103"/>
        <v/>
      </c>
      <c r="V421" s="20" t="str">
        <f t="shared" si="104"/>
        <v/>
      </c>
    </row>
    <row r="422" spans="1:22" x14ac:dyDescent="0.25">
      <c r="A422" s="46">
        <v>2048</v>
      </c>
      <c r="B422" s="60">
        <f t="shared" si="90"/>
        <v>4108040</v>
      </c>
      <c r="C422" s="46" t="s">
        <v>151</v>
      </c>
      <c r="D422" s="46">
        <v>4821</v>
      </c>
      <c r="E422" s="46" t="s">
        <v>919</v>
      </c>
      <c r="F422" s="90">
        <v>1052</v>
      </c>
      <c r="G422" s="46">
        <v>267</v>
      </c>
      <c r="H422" s="61">
        <f t="shared" si="91"/>
        <v>0.25380228136882127</v>
      </c>
      <c r="I422" s="62">
        <f t="shared" si="92"/>
        <v>25</v>
      </c>
      <c r="J422" s="62">
        <f t="shared" si="93"/>
        <v>7</v>
      </c>
      <c r="K422" s="20"/>
      <c r="L422" s="20" t="str">
        <f t="shared" si="94"/>
        <v>Yes</v>
      </c>
      <c r="M422" s="66">
        <f t="shared" si="95"/>
        <v>6201.0455500809303</v>
      </c>
      <c r="N422" s="66">
        <f t="shared" si="96"/>
        <v>5480.8923504302902</v>
      </c>
      <c r="O422" s="66">
        <f t="shared" si="97"/>
        <v>6233.17712649246</v>
      </c>
      <c r="P422" s="67">
        <f t="shared" si="98"/>
        <v>-720.15319965064009</v>
      </c>
      <c r="Q422" s="68">
        <f t="shared" si="99"/>
        <v>0.88386584264951229</v>
      </c>
      <c r="R422" s="20" t="str">
        <f t="shared" si="100"/>
        <v/>
      </c>
      <c r="S422" s="67">
        <f t="shared" si="101"/>
        <v>32.13157641152975</v>
      </c>
      <c r="T422" s="68">
        <f t="shared" si="102"/>
        <v>1.0051816385078982</v>
      </c>
      <c r="U422" s="20" t="str">
        <f t="shared" si="103"/>
        <v/>
      </c>
      <c r="V422" s="20" t="str">
        <f t="shared" si="104"/>
        <v/>
      </c>
    </row>
    <row r="423" spans="1:22" x14ac:dyDescent="0.25">
      <c r="A423" s="46">
        <v>2048</v>
      </c>
      <c r="B423" s="60">
        <f t="shared" si="90"/>
        <v>4108040</v>
      </c>
      <c r="C423" s="46" t="s">
        <v>151</v>
      </c>
      <c r="D423" s="46">
        <v>5304</v>
      </c>
      <c r="E423" s="46" t="s">
        <v>2368</v>
      </c>
      <c r="F423" s="46">
        <v>120</v>
      </c>
      <c r="G423" s="46">
        <v>13</v>
      </c>
      <c r="H423" s="61">
        <f t="shared" si="91"/>
        <v>0.10833333333333334</v>
      </c>
      <c r="I423" s="62">
        <f t="shared" si="92"/>
        <v>25</v>
      </c>
      <c r="J423" s="62">
        <f t="shared" si="93"/>
        <v>7</v>
      </c>
      <c r="K423" s="20"/>
      <c r="L423" s="20" t="str">
        <f t="shared" si="94"/>
        <v>Yes</v>
      </c>
      <c r="M423" s="66">
        <f t="shared" si="95"/>
        <v>6507.0170248923496</v>
      </c>
      <c r="N423" s="66">
        <f t="shared" si="96"/>
        <v>6218.1685321885698</v>
      </c>
      <c r="O423" s="66">
        <f t="shared" si="97"/>
        <v>6360.7556356925097</v>
      </c>
      <c r="P423" s="67">
        <f t="shared" si="98"/>
        <v>-288.84849270377981</v>
      </c>
      <c r="Q423" s="68">
        <f t="shared" si="99"/>
        <v>0.9556096915685327</v>
      </c>
      <c r="R423" s="20" t="str">
        <f t="shared" si="100"/>
        <v/>
      </c>
      <c r="S423" s="67">
        <f t="shared" si="101"/>
        <v>-146.26138919983987</v>
      </c>
      <c r="T423" s="68">
        <f t="shared" si="102"/>
        <v>0.9775225132129941</v>
      </c>
      <c r="U423" s="20" t="str">
        <f t="shared" si="103"/>
        <v/>
      </c>
      <c r="V423" s="20" t="str">
        <f t="shared" si="104"/>
        <v/>
      </c>
    </row>
    <row r="424" spans="1:22" x14ac:dyDescent="0.25">
      <c r="A424" s="46">
        <v>2048</v>
      </c>
      <c r="B424" s="60">
        <f t="shared" si="90"/>
        <v>4108040</v>
      </c>
      <c r="C424" s="46" t="s">
        <v>151</v>
      </c>
      <c r="D424" s="46">
        <v>5510</v>
      </c>
      <c r="E424" s="46" t="s">
        <v>923</v>
      </c>
      <c r="F424" s="46">
        <v>683</v>
      </c>
      <c r="G424" s="46">
        <v>0</v>
      </c>
      <c r="H424" s="61">
        <f t="shared" si="91"/>
        <v>0</v>
      </c>
      <c r="I424" s="62">
        <f t="shared" si="92"/>
        <v>25</v>
      </c>
      <c r="J424" s="62">
        <f t="shared" si="93"/>
        <v>7</v>
      </c>
      <c r="K424" s="20"/>
      <c r="L424" s="20" t="str">
        <f t="shared" si="94"/>
        <v>Yes</v>
      </c>
      <c r="M424" s="66">
        <f t="shared" si="95"/>
        <v>0</v>
      </c>
      <c r="N424" s="66">
        <f t="shared" si="96"/>
        <v>0</v>
      </c>
      <c r="O424" s="66">
        <f t="shared" si="97"/>
        <v>5954.86451286996</v>
      </c>
      <c r="P424" s="67">
        <f t="shared" si="98"/>
        <v>0</v>
      </c>
      <c r="Q424" s="68" t="str">
        <f t="shared" si="99"/>
        <v/>
      </c>
      <c r="R424" s="20" t="str">
        <f t="shared" si="100"/>
        <v/>
      </c>
      <c r="S424" s="67">
        <f t="shared" si="101"/>
        <v>5954.86451286996</v>
      </c>
      <c r="T424" s="68" t="str">
        <f t="shared" si="102"/>
        <v/>
      </c>
      <c r="U424" s="20" t="str">
        <f t="shared" si="103"/>
        <v/>
      </c>
      <c r="V424" s="20" t="str">
        <f t="shared" si="104"/>
        <v/>
      </c>
    </row>
    <row r="425" spans="1:22" x14ac:dyDescent="0.25">
      <c r="A425" s="46">
        <v>2048</v>
      </c>
      <c r="B425" s="60">
        <f t="shared" si="90"/>
        <v>4108040</v>
      </c>
      <c r="C425" s="46" t="s">
        <v>151</v>
      </c>
      <c r="D425" s="46">
        <v>5511</v>
      </c>
      <c r="E425" s="46" t="s">
        <v>2365</v>
      </c>
      <c r="F425" s="46">
        <v>1</v>
      </c>
      <c r="G425" s="46">
        <v>0</v>
      </c>
      <c r="H425" s="61">
        <f t="shared" si="91"/>
        <v>0</v>
      </c>
      <c r="I425" s="62">
        <f t="shared" si="92"/>
        <v>25</v>
      </c>
      <c r="J425" s="62">
        <f t="shared" si="93"/>
        <v>7</v>
      </c>
      <c r="K425" s="20"/>
      <c r="L425" s="20" t="str">
        <f t="shared" si="94"/>
        <v>Yes</v>
      </c>
      <c r="M425" s="66">
        <f t="shared" si="95"/>
        <v>0</v>
      </c>
      <c r="N425" s="66">
        <f t="shared" si="96"/>
        <v>0</v>
      </c>
      <c r="O425" s="66">
        <f t="shared" si="97"/>
        <v>0</v>
      </c>
      <c r="P425" s="67">
        <f t="shared" si="98"/>
        <v>0</v>
      </c>
      <c r="Q425" s="68" t="str">
        <f t="shared" si="99"/>
        <v/>
      </c>
      <c r="R425" s="20" t="str">
        <f t="shared" si="100"/>
        <v/>
      </c>
      <c r="S425" s="67">
        <f t="shared" si="101"/>
        <v>0</v>
      </c>
      <c r="T425" s="68" t="str">
        <f t="shared" si="102"/>
        <v/>
      </c>
      <c r="U425" s="20" t="str">
        <f t="shared" si="103"/>
        <v/>
      </c>
      <c r="V425" s="20" t="str">
        <f t="shared" si="104"/>
        <v/>
      </c>
    </row>
    <row r="426" spans="1:22" x14ac:dyDescent="0.25">
      <c r="A426" s="46">
        <v>2050</v>
      </c>
      <c r="B426" s="60">
        <f t="shared" si="90"/>
        <v>4103840</v>
      </c>
      <c r="C426" s="46" t="s">
        <v>71</v>
      </c>
      <c r="D426" s="46">
        <v>1295</v>
      </c>
      <c r="E426" s="46" t="s">
        <v>2060</v>
      </c>
      <c r="F426" s="46">
        <v>169</v>
      </c>
      <c r="G426" s="46">
        <v>103</v>
      </c>
      <c r="H426" s="61">
        <f t="shared" si="91"/>
        <v>0.60946745562130178</v>
      </c>
      <c r="I426" s="62">
        <f t="shared" si="92"/>
        <v>3</v>
      </c>
      <c r="J426" s="62">
        <f t="shared" si="93"/>
        <v>1</v>
      </c>
      <c r="K426" s="20" t="s">
        <v>1781</v>
      </c>
      <c r="L426" s="20" t="str">
        <f t="shared" si="94"/>
        <v/>
      </c>
      <c r="M426" s="66">
        <f t="shared" si="95"/>
        <v>11679.2462418536</v>
      </c>
      <c r="N426" s="66">
        <f t="shared" si="96"/>
        <v>13477.6865871104</v>
      </c>
      <c r="O426" s="66">
        <f t="shared" si="97"/>
        <v>15924.505798668501</v>
      </c>
      <c r="P426" s="67">
        <f t="shared" si="98"/>
        <v>1798.4403452568004</v>
      </c>
      <c r="Q426" s="68">
        <f t="shared" si="99"/>
        <v>1.1539859943026058</v>
      </c>
      <c r="R426" s="20" t="str">
        <f t="shared" si="100"/>
        <v/>
      </c>
      <c r="S426" s="67">
        <f t="shared" si="101"/>
        <v>4245.2595568149009</v>
      </c>
      <c r="T426" s="68">
        <f t="shared" si="102"/>
        <v>1.3634874604836775</v>
      </c>
      <c r="U426" s="20" t="str">
        <f t="shared" si="103"/>
        <v/>
      </c>
      <c r="V426" s="20" t="str">
        <f t="shared" si="104"/>
        <v/>
      </c>
    </row>
    <row r="427" spans="1:22" x14ac:dyDescent="0.25">
      <c r="A427" s="46">
        <v>2050</v>
      </c>
      <c r="B427" s="60">
        <f t="shared" si="90"/>
        <v>4103840</v>
      </c>
      <c r="C427" s="46" t="s">
        <v>71</v>
      </c>
      <c r="D427" s="46">
        <v>425</v>
      </c>
      <c r="E427" s="46" t="s">
        <v>2059</v>
      </c>
      <c r="F427" s="46">
        <v>287</v>
      </c>
      <c r="G427" s="46">
        <v>164</v>
      </c>
      <c r="H427" s="61">
        <f t="shared" si="91"/>
        <v>0.5714285714285714</v>
      </c>
      <c r="I427" s="62">
        <f t="shared" si="92"/>
        <v>3</v>
      </c>
      <c r="J427" s="62">
        <f t="shared" si="93"/>
        <v>1</v>
      </c>
      <c r="K427" s="20"/>
      <c r="L427" s="20" t="str">
        <f t="shared" si="94"/>
        <v/>
      </c>
      <c r="M427" s="66">
        <f t="shared" si="95"/>
        <v>12292.7874404134</v>
      </c>
      <c r="N427" s="66">
        <f t="shared" si="96"/>
        <v>12940.460082384699</v>
      </c>
      <c r="O427" s="66">
        <f t="shared" si="97"/>
        <v>14988.428034046399</v>
      </c>
      <c r="P427" s="67">
        <f t="shared" si="98"/>
        <v>647.67264197129953</v>
      </c>
      <c r="Q427" s="68">
        <f t="shared" si="99"/>
        <v>1.0526872074467042</v>
      </c>
      <c r="R427" s="20" t="str">
        <f t="shared" si="100"/>
        <v/>
      </c>
      <c r="S427" s="67">
        <f t="shared" si="101"/>
        <v>2695.6405936329993</v>
      </c>
      <c r="T427" s="68">
        <f t="shared" si="102"/>
        <v>1.2192863585008304</v>
      </c>
      <c r="U427" s="20" t="str">
        <f t="shared" si="103"/>
        <v/>
      </c>
      <c r="V427" s="20" t="str">
        <f t="shared" si="104"/>
        <v/>
      </c>
    </row>
    <row r="428" spans="1:22" x14ac:dyDescent="0.25">
      <c r="A428" s="46">
        <v>2050</v>
      </c>
      <c r="B428" s="60">
        <f t="shared" si="90"/>
        <v>4103840</v>
      </c>
      <c r="C428" s="46" t="s">
        <v>71</v>
      </c>
      <c r="D428" s="46">
        <v>426</v>
      </c>
      <c r="E428" s="46" t="s">
        <v>2061</v>
      </c>
      <c r="F428" s="46">
        <v>228</v>
      </c>
      <c r="G428" s="46">
        <v>104</v>
      </c>
      <c r="H428" s="61">
        <f t="shared" si="91"/>
        <v>0.45614035087719296</v>
      </c>
      <c r="I428" s="62">
        <f t="shared" si="92"/>
        <v>3</v>
      </c>
      <c r="J428" s="62">
        <f t="shared" si="93"/>
        <v>1</v>
      </c>
      <c r="K428" s="20"/>
      <c r="L428" s="20" t="str">
        <f t="shared" si="94"/>
        <v/>
      </c>
      <c r="M428" s="66">
        <f t="shared" si="95"/>
        <v>16261.4508752084</v>
      </c>
      <c r="N428" s="66">
        <f t="shared" si="96"/>
        <v>19323.134982244101</v>
      </c>
      <c r="O428" s="66">
        <f t="shared" si="97"/>
        <v>20557.653252780099</v>
      </c>
      <c r="P428" s="67">
        <f t="shared" si="98"/>
        <v>3061.6841070357004</v>
      </c>
      <c r="Q428" s="68">
        <f t="shared" si="99"/>
        <v>1.1882786554859892</v>
      </c>
      <c r="R428" s="20" t="str">
        <f t="shared" si="100"/>
        <v/>
      </c>
      <c r="S428" s="67">
        <f t="shared" si="101"/>
        <v>4296.2023775716989</v>
      </c>
      <c r="T428" s="68">
        <f t="shared" si="102"/>
        <v>1.264195514320406</v>
      </c>
      <c r="U428" s="20" t="str">
        <f t="shared" si="103"/>
        <v/>
      </c>
      <c r="V428" s="20" t="str">
        <f t="shared" si="104"/>
        <v/>
      </c>
    </row>
    <row r="429" spans="1:22" ht="30" x14ac:dyDescent="0.25">
      <c r="A429" s="46">
        <v>2053</v>
      </c>
      <c r="B429" s="60">
        <f t="shared" si="90"/>
        <v>4106740</v>
      </c>
      <c r="C429" s="46" t="s">
        <v>124</v>
      </c>
      <c r="D429" s="46">
        <v>432</v>
      </c>
      <c r="E429" s="46" t="s">
        <v>790</v>
      </c>
      <c r="F429" s="46">
        <v>515</v>
      </c>
      <c r="G429" s="46">
        <v>346</v>
      </c>
      <c r="H429" s="61">
        <f t="shared" si="91"/>
        <v>0.67184466019417477</v>
      </c>
      <c r="I429" s="62">
        <f t="shared" si="92"/>
        <v>9</v>
      </c>
      <c r="J429" s="62">
        <f t="shared" si="93"/>
        <v>3</v>
      </c>
      <c r="K429" s="20" t="s">
        <v>1781</v>
      </c>
      <c r="L429" s="20" t="str">
        <f t="shared" si="94"/>
        <v>Yes</v>
      </c>
      <c r="M429" s="66">
        <f t="shared" si="95"/>
        <v>16799.779533254801</v>
      </c>
      <c r="N429" s="66">
        <f t="shared" si="96"/>
        <v>19773.799431390999</v>
      </c>
      <c r="O429" s="66">
        <f t="shared" si="97"/>
        <v>22532.202248184902</v>
      </c>
      <c r="P429" s="67">
        <f t="shared" si="98"/>
        <v>2974.0198981361973</v>
      </c>
      <c r="Q429" s="68">
        <f t="shared" si="99"/>
        <v>1.1770273170697978</v>
      </c>
      <c r="R429" s="20" t="str">
        <f t="shared" si="100"/>
        <v/>
      </c>
      <c r="S429" s="67">
        <f t="shared" si="101"/>
        <v>5732.4227149301005</v>
      </c>
      <c r="T429" s="68">
        <f t="shared" si="102"/>
        <v>1.3412201156320471</v>
      </c>
      <c r="U429" s="20" t="str">
        <f t="shared" si="103"/>
        <v/>
      </c>
      <c r="V429" s="20" t="str">
        <f t="shared" si="104"/>
        <v/>
      </c>
    </row>
    <row r="430" spans="1:22" ht="30" x14ac:dyDescent="0.25">
      <c r="A430" s="46">
        <v>2053</v>
      </c>
      <c r="B430" s="60">
        <f t="shared" si="90"/>
        <v>4106740</v>
      </c>
      <c r="C430" s="46" t="s">
        <v>124</v>
      </c>
      <c r="D430" s="46">
        <v>5359</v>
      </c>
      <c r="E430" s="46" t="s">
        <v>784</v>
      </c>
      <c r="F430" s="46">
        <v>72</v>
      </c>
      <c r="G430" s="46">
        <v>48</v>
      </c>
      <c r="H430" s="61">
        <f t="shared" si="91"/>
        <v>0.66666666666666663</v>
      </c>
      <c r="I430" s="62">
        <f t="shared" si="92"/>
        <v>9</v>
      </c>
      <c r="J430" s="62">
        <f t="shared" si="93"/>
        <v>3</v>
      </c>
      <c r="K430" s="20" t="s">
        <v>1781</v>
      </c>
      <c r="L430" s="20" t="str">
        <f t="shared" si="94"/>
        <v>Yes</v>
      </c>
      <c r="M430" s="66">
        <f t="shared" si="95"/>
        <v>13061.1317927091</v>
      </c>
      <c r="N430" s="66">
        <f t="shared" si="96"/>
        <v>16513.6178418036</v>
      </c>
      <c r="O430" s="66">
        <f t="shared" si="97"/>
        <v>24306.322258763899</v>
      </c>
      <c r="P430" s="67">
        <f t="shared" si="98"/>
        <v>3452.4860490944993</v>
      </c>
      <c r="Q430" s="68">
        <f t="shared" si="99"/>
        <v>1.2643328391358644</v>
      </c>
      <c r="R430" s="20" t="str">
        <f t="shared" si="100"/>
        <v/>
      </c>
      <c r="S430" s="67">
        <f t="shared" si="101"/>
        <v>11245.190466054799</v>
      </c>
      <c r="T430" s="68">
        <f t="shared" si="102"/>
        <v>1.8609660054369879</v>
      </c>
      <c r="U430" s="20" t="str">
        <f t="shared" si="103"/>
        <v/>
      </c>
      <c r="V430" s="20" t="str">
        <f t="shared" si="104"/>
        <v/>
      </c>
    </row>
    <row r="431" spans="1:22" ht="30" x14ac:dyDescent="0.25">
      <c r="A431" s="46">
        <v>2053</v>
      </c>
      <c r="B431" s="60">
        <f t="shared" si="90"/>
        <v>4106740</v>
      </c>
      <c r="C431" s="46" t="s">
        <v>124</v>
      </c>
      <c r="D431" s="46">
        <v>5689</v>
      </c>
      <c r="E431" s="46" t="s">
        <v>4635</v>
      </c>
      <c r="F431" s="46">
        <v>138</v>
      </c>
      <c r="G431" s="46">
        <v>81</v>
      </c>
      <c r="H431" s="61">
        <f t="shared" si="91"/>
        <v>0.58695652173913049</v>
      </c>
      <c r="I431" s="62">
        <f t="shared" si="92"/>
        <v>9</v>
      </c>
      <c r="J431" s="62">
        <f t="shared" si="93"/>
        <v>3</v>
      </c>
      <c r="K431" s="20" t="s">
        <v>1781</v>
      </c>
      <c r="L431" s="20" t="str">
        <f t="shared" si="94"/>
        <v>Yes</v>
      </c>
      <c r="M431" s="66">
        <f t="shared" si="95"/>
        <v>0</v>
      </c>
      <c r="N431" s="66">
        <f t="shared" si="96"/>
        <v>0</v>
      </c>
      <c r="O431" s="66">
        <f t="shared" si="97"/>
        <v>0</v>
      </c>
      <c r="P431" s="67">
        <f t="shared" si="98"/>
        <v>0</v>
      </c>
      <c r="Q431" s="68" t="str">
        <f t="shared" si="99"/>
        <v/>
      </c>
      <c r="R431" s="20" t="str">
        <f t="shared" si="100"/>
        <v/>
      </c>
      <c r="S431" s="67">
        <f t="shared" si="101"/>
        <v>0</v>
      </c>
      <c r="T431" s="68" t="str">
        <f t="shared" si="102"/>
        <v/>
      </c>
      <c r="U431" s="20" t="str">
        <f t="shared" si="103"/>
        <v/>
      </c>
      <c r="V431" s="20" t="str">
        <f t="shared" si="104"/>
        <v/>
      </c>
    </row>
    <row r="432" spans="1:22" ht="30" x14ac:dyDescent="0.25">
      <c r="A432" s="46">
        <v>2053</v>
      </c>
      <c r="B432" s="60">
        <f t="shared" si="90"/>
        <v>4106740</v>
      </c>
      <c r="C432" s="46" t="s">
        <v>124</v>
      </c>
      <c r="D432" s="46">
        <v>429</v>
      </c>
      <c r="E432" s="46" t="s">
        <v>2264</v>
      </c>
      <c r="F432" s="46">
        <v>288</v>
      </c>
      <c r="G432" s="46">
        <v>143</v>
      </c>
      <c r="H432" s="61">
        <f t="shared" si="91"/>
        <v>0.49652777777777779</v>
      </c>
      <c r="I432" s="62">
        <f t="shared" si="92"/>
        <v>9</v>
      </c>
      <c r="J432" s="62">
        <f t="shared" si="93"/>
        <v>3</v>
      </c>
      <c r="K432" s="20"/>
      <c r="L432" s="20" t="str">
        <f t="shared" si="94"/>
        <v>Yes</v>
      </c>
      <c r="M432" s="66">
        <f t="shared" si="95"/>
        <v>13759.2195960682</v>
      </c>
      <c r="N432" s="66">
        <f t="shared" si="96"/>
        <v>16010.7915294051</v>
      </c>
      <c r="O432" s="66">
        <f t="shared" si="97"/>
        <v>18090.379356566398</v>
      </c>
      <c r="P432" s="67">
        <f t="shared" si="98"/>
        <v>2251.5719333368997</v>
      </c>
      <c r="Q432" s="68">
        <f t="shared" si="99"/>
        <v>1.1636409621647656</v>
      </c>
      <c r="R432" s="20" t="str">
        <f t="shared" si="100"/>
        <v/>
      </c>
      <c r="S432" s="67">
        <f t="shared" si="101"/>
        <v>4331.159760498198</v>
      </c>
      <c r="T432" s="68">
        <f t="shared" si="102"/>
        <v>1.3147823704867578</v>
      </c>
      <c r="U432" s="20" t="str">
        <f t="shared" si="103"/>
        <v/>
      </c>
      <c r="V432" s="20" t="str">
        <f t="shared" si="104"/>
        <v/>
      </c>
    </row>
    <row r="433" spans="1:22" ht="30" x14ac:dyDescent="0.25">
      <c r="A433" s="46">
        <v>2053</v>
      </c>
      <c r="B433" s="60">
        <f t="shared" si="90"/>
        <v>4106740</v>
      </c>
      <c r="C433" s="46" t="s">
        <v>124</v>
      </c>
      <c r="D433" s="46">
        <v>434</v>
      </c>
      <c r="E433" s="46" t="s">
        <v>2265</v>
      </c>
      <c r="F433" s="46">
        <v>764</v>
      </c>
      <c r="G433" s="46">
        <v>374</v>
      </c>
      <c r="H433" s="61">
        <f t="shared" si="91"/>
        <v>0.48952879581151831</v>
      </c>
      <c r="I433" s="62">
        <f t="shared" si="92"/>
        <v>9</v>
      </c>
      <c r="J433" s="62">
        <f t="shared" si="93"/>
        <v>3</v>
      </c>
      <c r="K433" s="20"/>
      <c r="L433" s="20" t="str">
        <f t="shared" si="94"/>
        <v>Yes</v>
      </c>
      <c r="M433" s="66">
        <f t="shared" si="95"/>
        <v>17252.9901440951</v>
      </c>
      <c r="N433" s="66">
        <f t="shared" si="96"/>
        <v>18204.429483890501</v>
      </c>
      <c r="O433" s="66">
        <f t="shared" si="97"/>
        <v>18488.4283200432</v>
      </c>
      <c r="P433" s="67">
        <f t="shared" si="98"/>
        <v>951.43933979540088</v>
      </c>
      <c r="Q433" s="68">
        <f t="shared" si="99"/>
        <v>1.0551463445958691</v>
      </c>
      <c r="R433" s="20" t="str">
        <f t="shared" si="100"/>
        <v/>
      </c>
      <c r="S433" s="67">
        <f t="shared" si="101"/>
        <v>1235.4381759481003</v>
      </c>
      <c r="T433" s="68">
        <f t="shared" si="102"/>
        <v>1.0716071918913681</v>
      </c>
      <c r="U433" s="20" t="str">
        <f t="shared" si="103"/>
        <v/>
      </c>
      <c r="V433" s="20" t="str">
        <f t="shared" si="104"/>
        <v/>
      </c>
    </row>
    <row r="434" spans="1:22" ht="30" x14ac:dyDescent="0.25">
      <c r="A434" s="46">
        <v>2053</v>
      </c>
      <c r="B434" s="60">
        <f t="shared" si="90"/>
        <v>4106740</v>
      </c>
      <c r="C434" s="46" t="s">
        <v>124</v>
      </c>
      <c r="D434" s="46">
        <v>1773</v>
      </c>
      <c r="E434" s="46" t="s">
        <v>2263</v>
      </c>
      <c r="F434" s="46">
        <v>411</v>
      </c>
      <c r="G434" s="46">
        <v>199</v>
      </c>
      <c r="H434" s="61">
        <f t="shared" si="91"/>
        <v>0.48418491484184917</v>
      </c>
      <c r="I434" s="62">
        <f t="shared" si="92"/>
        <v>9</v>
      </c>
      <c r="J434" s="62">
        <f t="shared" si="93"/>
        <v>3</v>
      </c>
      <c r="K434" s="20"/>
      <c r="L434" s="20" t="str">
        <f t="shared" si="94"/>
        <v>Yes</v>
      </c>
      <c r="M434" s="66">
        <f t="shared" si="95"/>
        <v>14207.08044879</v>
      </c>
      <c r="N434" s="66">
        <f t="shared" si="96"/>
        <v>17176.834819538901</v>
      </c>
      <c r="O434" s="66">
        <f t="shared" si="97"/>
        <v>17805.367980778701</v>
      </c>
      <c r="P434" s="67">
        <f t="shared" si="98"/>
        <v>2969.7543707489003</v>
      </c>
      <c r="Q434" s="68">
        <f t="shared" si="99"/>
        <v>1.2090334028482137</v>
      </c>
      <c r="R434" s="20" t="str">
        <f t="shared" si="100"/>
        <v/>
      </c>
      <c r="S434" s="67">
        <f t="shared" si="101"/>
        <v>3598.2875319887007</v>
      </c>
      <c r="T434" s="68">
        <f t="shared" si="102"/>
        <v>1.2532742420202994</v>
      </c>
      <c r="U434" s="20" t="str">
        <f t="shared" si="103"/>
        <v/>
      </c>
      <c r="V434" s="20" t="str">
        <f t="shared" si="104"/>
        <v/>
      </c>
    </row>
    <row r="435" spans="1:22" ht="30" x14ac:dyDescent="0.25">
      <c r="A435" s="46">
        <v>2053</v>
      </c>
      <c r="B435" s="60">
        <f t="shared" si="90"/>
        <v>4106740</v>
      </c>
      <c r="C435" s="46" t="s">
        <v>124</v>
      </c>
      <c r="D435" s="46">
        <v>431</v>
      </c>
      <c r="E435" s="46" t="s">
        <v>2261</v>
      </c>
      <c r="F435" s="46">
        <v>253</v>
      </c>
      <c r="G435" s="46">
        <v>122</v>
      </c>
      <c r="H435" s="61">
        <f t="shared" si="91"/>
        <v>0.48221343873517786</v>
      </c>
      <c r="I435" s="62">
        <f t="shared" si="92"/>
        <v>9</v>
      </c>
      <c r="J435" s="62">
        <f t="shared" si="93"/>
        <v>3</v>
      </c>
      <c r="K435" s="20"/>
      <c r="L435" s="20" t="str">
        <f t="shared" si="94"/>
        <v>Yes</v>
      </c>
      <c r="M435" s="66">
        <f t="shared" si="95"/>
        <v>14951.0707310544</v>
      </c>
      <c r="N435" s="66">
        <f t="shared" si="96"/>
        <v>17137.3417029794</v>
      </c>
      <c r="O435" s="66">
        <f t="shared" si="97"/>
        <v>21460.349754833202</v>
      </c>
      <c r="P435" s="67">
        <f t="shared" si="98"/>
        <v>2186.2709719249997</v>
      </c>
      <c r="Q435" s="68">
        <f t="shared" si="99"/>
        <v>1.1462283880032729</v>
      </c>
      <c r="R435" s="20" t="str">
        <f t="shared" si="100"/>
        <v/>
      </c>
      <c r="S435" s="67">
        <f t="shared" si="101"/>
        <v>6509.2790237788013</v>
      </c>
      <c r="T435" s="68">
        <f t="shared" si="102"/>
        <v>1.43537209748186</v>
      </c>
      <c r="U435" s="20" t="str">
        <f t="shared" si="103"/>
        <v/>
      </c>
      <c r="V435" s="20" t="str">
        <f t="shared" si="104"/>
        <v/>
      </c>
    </row>
    <row r="436" spans="1:22" ht="30" x14ac:dyDescent="0.25">
      <c r="A436" s="46">
        <v>2053</v>
      </c>
      <c r="B436" s="60">
        <f t="shared" si="90"/>
        <v>4106740</v>
      </c>
      <c r="C436" s="46" t="s">
        <v>124</v>
      </c>
      <c r="D436" s="46">
        <v>430</v>
      </c>
      <c r="E436" s="46" t="s">
        <v>2262</v>
      </c>
      <c r="F436" s="46">
        <v>319</v>
      </c>
      <c r="G436" s="46">
        <v>153</v>
      </c>
      <c r="H436" s="61">
        <f t="shared" si="91"/>
        <v>0.47962382445141066</v>
      </c>
      <c r="I436" s="62">
        <f t="shared" si="92"/>
        <v>9</v>
      </c>
      <c r="J436" s="62">
        <f t="shared" si="93"/>
        <v>3</v>
      </c>
      <c r="K436" s="20"/>
      <c r="L436" s="20" t="str">
        <f t="shared" si="94"/>
        <v>Yes</v>
      </c>
      <c r="M436" s="66">
        <f t="shared" si="95"/>
        <v>14495.499108612101</v>
      </c>
      <c r="N436" s="66">
        <f t="shared" si="96"/>
        <v>16330.7155273842</v>
      </c>
      <c r="O436" s="66">
        <f t="shared" si="97"/>
        <v>19246.240594424398</v>
      </c>
      <c r="P436" s="67">
        <f t="shared" si="98"/>
        <v>1835.2164187720991</v>
      </c>
      <c r="Q436" s="68">
        <f t="shared" si="99"/>
        <v>1.1266059488549625</v>
      </c>
      <c r="R436" s="20" t="str">
        <f t="shared" si="100"/>
        <v/>
      </c>
      <c r="S436" s="67">
        <f t="shared" si="101"/>
        <v>4750.7414858122975</v>
      </c>
      <c r="T436" s="68">
        <f t="shared" si="102"/>
        <v>1.3277390761239656</v>
      </c>
      <c r="U436" s="20" t="str">
        <f t="shared" si="103"/>
        <v/>
      </c>
      <c r="V436" s="20" t="str">
        <f t="shared" si="104"/>
        <v/>
      </c>
    </row>
    <row r="437" spans="1:22" ht="30" x14ac:dyDescent="0.25">
      <c r="A437" s="46">
        <v>2053</v>
      </c>
      <c r="B437" s="60">
        <f t="shared" si="90"/>
        <v>4106740</v>
      </c>
      <c r="C437" s="46" t="s">
        <v>124</v>
      </c>
      <c r="D437" s="46">
        <v>3458</v>
      </c>
      <c r="E437" s="46" t="s">
        <v>2266</v>
      </c>
      <c r="F437" s="46">
        <v>15</v>
      </c>
      <c r="G437" s="46">
        <v>0</v>
      </c>
      <c r="H437" s="61">
        <f t="shared" si="91"/>
        <v>0</v>
      </c>
      <c r="I437" s="62">
        <f t="shared" si="92"/>
        <v>9</v>
      </c>
      <c r="J437" s="62">
        <f t="shared" si="93"/>
        <v>3</v>
      </c>
      <c r="K437" s="20"/>
      <c r="L437" s="20" t="str">
        <f t="shared" si="94"/>
        <v>Yes</v>
      </c>
      <c r="M437" s="66">
        <f t="shared" si="95"/>
        <v>19161.5303242312</v>
      </c>
      <c r="N437" s="66">
        <f t="shared" si="96"/>
        <v>22609.396198898699</v>
      </c>
      <c r="O437" s="66">
        <f t="shared" si="97"/>
        <v>28572.916534880402</v>
      </c>
      <c r="P437" s="67">
        <f t="shared" si="98"/>
        <v>3447.8658746674992</v>
      </c>
      <c r="Q437" s="68">
        <f t="shared" si="99"/>
        <v>1.1799368743689231</v>
      </c>
      <c r="R437" s="20" t="str">
        <f t="shared" si="100"/>
        <v/>
      </c>
      <c r="S437" s="67">
        <f t="shared" si="101"/>
        <v>9411.3862106492015</v>
      </c>
      <c r="T437" s="68">
        <f t="shared" si="102"/>
        <v>1.4911604684698796</v>
      </c>
      <c r="U437" s="20" t="str">
        <f t="shared" si="103"/>
        <v/>
      </c>
      <c r="V437" s="20" t="str">
        <f t="shared" si="104"/>
        <v/>
      </c>
    </row>
    <row r="438" spans="1:22" x14ac:dyDescent="0.25">
      <c r="A438" s="46">
        <v>2054</v>
      </c>
      <c r="B438" s="60">
        <f t="shared" si="90"/>
        <v>4105910</v>
      </c>
      <c r="C438" s="46" t="s">
        <v>106</v>
      </c>
      <c r="D438" s="46">
        <v>440</v>
      </c>
      <c r="E438" s="46" t="s">
        <v>2166</v>
      </c>
      <c r="F438" s="46">
        <v>323</v>
      </c>
      <c r="G438" s="46">
        <v>273</v>
      </c>
      <c r="H438" s="61">
        <f t="shared" si="91"/>
        <v>0.84520123839009287</v>
      </c>
      <c r="I438" s="62">
        <f t="shared" si="92"/>
        <v>11</v>
      </c>
      <c r="J438" s="62">
        <f t="shared" si="93"/>
        <v>3</v>
      </c>
      <c r="K438" s="20" t="s">
        <v>1781</v>
      </c>
      <c r="L438" s="20" t="str">
        <f t="shared" si="94"/>
        <v>Yes</v>
      </c>
      <c r="M438" s="66">
        <f t="shared" si="95"/>
        <v>13317.617292924901</v>
      </c>
      <c r="N438" s="66">
        <f t="shared" si="96"/>
        <v>13386.397505770001</v>
      </c>
      <c r="O438" s="66">
        <f t="shared" si="97"/>
        <v>16979.700724950901</v>
      </c>
      <c r="P438" s="67">
        <f t="shared" si="98"/>
        <v>68.780212845100323</v>
      </c>
      <c r="Q438" s="68">
        <f t="shared" si="99"/>
        <v>1.0051646034971766</v>
      </c>
      <c r="R438" s="20" t="str">
        <f t="shared" si="100"/>
        <v/>
      </c>
      <c r="S438" s="67">
        <f t="shared" si="101"/>
        <v>3662.0834320260001</v>
      </c>
      <c r="T438" s="68">
        <f t="shared" si="102"/>
        <v>1.274980377606399</v>
      </c>
      <c r="U438" s="20" t="str">
        <f t="shared" si="103"/>
        <v/>
      </c>
      <c r="V438" s="20" t="str">
        <f t="shared" si="104"/>
        <v/>
      </c>
    </row>
    <row r="439" spans="1:22" x14ac:dyDescent="0.25">
      <c r="A439" s="46">
        <v>2054</v>
      </c>
      <c r="B439" s="60">
        <f t="shared" si="90"/>
        <v>4105910</v>
      </c>
      <c r="C439" s="46" t="s">
        <v>106</v>
      </c>
      <c r="D439" s="46">
        <v>1351</v>
      </c>
      <c r="E439" s="46" t="s">
        <v>2167</v>
      </c>
      <c r="F439" s="46">
        <v>343</v>
      </c>
      <c r="G439" s="46">
        <v>245</v>
      </c>
      <c r="H439" s="61">
        <f t="shared" si="91"/>
        <v>0.7142857142857143</v>
      </c>
      <c r="I439" s="62">
        <f t="shared" si="92"/>
        <v>11</v>
      </c>
      <c r="J439" s="62">
        <f t="shared" si="93"/>
        <v>3</v>
      </c>
      <c r="K439" s="20" t="s">
        <v>1781</v>
      </c>
      <c r="L439" s="20" t="str">
        <f t="shared" si="94"/>
        <v>Yes</v>
      </c>
      <c r="M439" s="66">
        <f t="shared" si="95"/>
        <v>12975.8993092904</v>
      </c>
      <c r="N439" s="66">
        <f t="shared" si="96"/>
        <v>12821.8540691415</v>
      </c>
      <c r="O439" s="66">
        <f t="shared" si="97"/>
        <v>16157.244327642</v>
      </c>
      <c r="P439" s="67">
        <f t="shared" si="98"/>
        <v>-154.04524014890012</v>
      </c>
      <c r="Q439" s="68">
        <f t="shared" si="99"/>
        <v>0.98812835731249793</v>
      </c>
      <c r="R439" s="20" t="str">
        <f t="shared" si="100"/>
        <v>Fail</v>
      </c>
      <c r="S439" s="67">
        <f t="shared" si="101"/>
        <v>3181.3450183515997</v>
      </c>
      <c r="T439" s="68">
        <f t="shared" si="102"/>
        <v>1.2451733743089268</v>
      </c>
      <c r="U439" s="20" t="str">
        <f t="shared" si="103"/>
        <v/>
      </c>
      <c r="V439" s="20" t="str">
        <f t="shared" si="104"/>
        <v/>
      </c>
    </row>
    <row r="440" spans="1:22" x14ac:dyDescent="0.25">
      <c r="A440" s="46">
        <v>2054</v>
      </c>
      <c r="B440" s="60">
        <f t="shared" si="90"/>
        <v>4105910</v>
      </c>
      <c r="C440" s="46" t="s">
        <v>106</v>
      </c>
      <c r="D440" s="46">
        <v>437</v>
      </c>
      <c r="E440" s="46" t="s">
        <v>2039</v>
      </c>
      <c r="F440" s="46">
        <v>328</v>
      </c>
      <c r="G440" s="46">
        <v>196</v>
      </c>
      <c r="H440" s="61">
        <f t="shared" si="91"/>
        <v>0.59756097560975607</v>
      </c>
      <c r="I440" s="62">
        <f t="shared" si="92"/>
        <v>11</v>
      </c>
      <c r="J440" s="62">
        <f t="shared" si="93"/>
        <v>3</v>
      </c>
      <c r="K440" s="20" t="s">
        <v>1781</v>
      </c>
      <c r="L440" s="20" t="str">
        <f t="shared" si="94"/>
        <v>Yes</v>
      </c>
      <c r="M440" s="66">
        <f t="shared" si="95"/>
        <v>11901.3572806132</v>
      </c>
      <c r="N440" s="66">
        <f t="shared" si="96"/>
        <v>12413.203082927201</v>
      </c>
      <c r="O440" s="66">
        <f t="shared" si="97"/>
        <v>16973.525717746001</v>
      </c>
      <c r="P440" s="67">
        <f t="shared" si="98"/>
        <v>511.84580231400105</v>
      </c>
      <c r="Q440" s="68">
        <f t="shared" si="99"/>
        <v>1.0430073469979577</v>
      </c>
      <c r="R440" s="20" t="str">
        <f t="shared" si="100"/>
        <v/>
      </c>
      <c r="S440" s="67">
        <f t="shared" si="101"/>
        <v>5072.168437132801</v>
      </c>
      <c r="T440" s="68">
        <f t="shared" si="102"/>
        <v>1.4261840324208355</v>
      </c>
      <c r="U440" s="20" t="str">
        <f t="shared" si="103"/>
        <v/>
      </c>
      <c r="V440" s="20" t="str">
        <f t="shared" si="104"/>
        <v/>
      </c>
    </row>
    <row r="441" spans="1:22" x14ac:dyDescent="0.25">
      <c r="A441" s="46">
        <v>2054</v>
      </c>
      <c r="B441" s="60">
        <f t="shared" si="90"/>
        <v>4105910</v>
      </c>
      <c r="C441" s="46" t="s">
        <v>106</v>
      </c>
      <c r="D441" s="46">
        <v>435</v>
      </c>
      <c r="E441" s="46" t="s">
        <v>2168</v>
      </c>
      <c r="F441" s="46">
        <v>336</v>
      </c>
      <c r="G441" s="46">
        <v>196</v>
      </c>
      <c r="H441" s="61">
        <f t="shared" si="91"/>
        <v>0.58333333333333337</v>
      </c>
      <c r="I441" s="62">
        <f t="shared" si="92"/>
        <v>11</v>
      </c>
      <c r="J441" s="62">
        <f t="shared" si="93"/>
        <v>3</v>
      </c>
      <c r="K441" s="20"/>
      <c r="L441" s="20" t="str">
        <f t="shared" si="94"/>
        <v>Yes</v>
      </c>
      <c r="M441" s="66">
        <f t="shared" si="95"/>
        <v>11338.6790424234</v>
      </c>
      <c r="N441" s="66">
        <f t="shared" si="96"/>
        <v>12508.5636147849</v>
      </c>
      <c r="O441" s="66">
        <f t="shared" si="97"/>
        <v>16750.436187476102</v>
      </c>
      <c r="P441" s="67">
        <f t="shared" si="98"/>
        <v>1169.8845723614995</v>
      </c>
      <c r="Q441" s="68">
        <f t="shared" si="99"/>
        <v>1.1031764430392996</v>
      </c>
      <c r="R441" s="20" t="str">
        <f t="shared" si="100"/>
        <v/>
      </c>
      <c r="S441" s="67">
        <f t="shared" si="101"/>
        <v>5411.7571450527012</v>
      </c>
      <c r="T441" s="68">
        <f t="shared" si="102"/>
        <v>1.4772828585062456</v>
      </c>
      <c r="U441" s="20" t="str">
        <f t="shared" si="103"/>
        <v/>
      </c>
      <c r="V441" s="20" t="str">
        <f t="shared" si="104"/>
        <v/>
      </c>
    </row>
    <row r="442" spans="1:22" x14ac:dyDescent="0.25">
      <c r="A442" s="46">
        <v>2054</v>
      </c>
      <c r="B442" s="60">
        <f t="shared" si="90"/>
        <v>4105910</v>
      </c>
      <c r="C442" s="46" t="s">
        <v>106</v>
      </c>
      <c r="D442" s="46">
        <v>439</v>
      </c>
      <c r="E442" s="46" t="s">
        <v>2169</v>
      </c>
      <c r="F442" s="46">
        <v>404</v>
      </c>
      <c r="G442" s="46">
        <v>194</v>
      </c>
      <c r="H442" s="61">
        <f t="shared" si="91"/>
        <v>0.48019801980198018</v>
      </c>
      <c r="I442" s="62">
        <f t="shared" si="92"/>
        <v>11</v>
      </c>
      <c r="J442" s="62">
        <f t="shared" si="93"/>
        <v>3</v>
      </c>
      <c r="K442" s="20"/>
      <c r="L442" s="20" t="str">
        <f t="shared" si="94"/>
        <v>Yes</v>
      </c>
      <c r="M442" s="66">
        <f t="shared" si="95"/>
        <v>12031.854722038701</v>
      </c>
      <c r="N442" s="66">
        <f t="shared" si="96"/>
        <v>13301.1206753731</v>
      </c>
      <c r="O442" s="66">
        <f t="shared" si="97"/>
        <v>16533.414770113399</v>
      </c>
      <c r="P442" s="67">
        <f t="shared" si="98"/>
        <v>1269.2659533343995</v>
      </c>
      <c r="Q442" s="68">
        <f t="shared" si="99"/>
        <v>1.1054921275777616</v>
      </c>
      <c r="R442" s="20" t="str">
        <f t="shared" si="100"/>
        <v/>
      </c>
      <c r="S442" s="67">
        <f t="shared" si="101"/>
        <v>4501.560048074698</v>
      </c>
      <c r="T442" s="68">
        <f t="shared" si="102"/>
        <v>1.3741368352652403</v>
      </c>
      <c r="U442" s="20" t="str">
        <f t="shared" si="103"/>
        <v/>
      </c>
      <c r="V442" s="20" t="str">
        <f t="shared" si="104"/>
        <v/>
      </c>
    </row>
    <row r="443" spans="1:22" x14ac:dyDescent="0.25">
      <c r="A443" s="46">
        <v>2054</v>
      </c>
      <c r="B443" s="60">
        <f t="shared" si="90"/>
        <v>4105910</v>
      </c>
      <c r="C443" s="46" t="s">
        <v>106</v>
      </c>
      <c r="D443" s="46">
        <v>441</v>
      </c>
      <c r="E443" s="46" t="s">
        <v>2171</v>
      </c>
      <c r="F443" s="46">
        <v>626</v>
      </c>
      <c r="G443" s="46">
        <v>293</v>
      </c>
      <c r="H443" s="61">
        <f t="shared" si="91"/>
        <v>0.46805111821086259</v>
      </c>
      <c r="I443" s="62">
        <f t="shared" si="92"/>
        <v>11</v>
      </c>
      <c r="J443" s="62">
        <f t="shared" si="93"/>
        <v>3</v>
      </c>
      <c r="K443" s="20"/>
      <c r="L443" s="20" t="str">
        <f t="shared" si="94"/>
        <v>Yes</v>
      </c>
      <c r="M443" s="66">
        <f t="shared" si="95"/>
        <v>11511.7369893917</v>
      </c>
      <c r="N443" s="66">
        <f t="shared" si="96"/>
        <v>11468.887700008599</v>
      </c>
      <c r="O443" s="66">
        <f t="shared" si="97"/>
        <v>14906.3904617556</v>
      </c>
      <c r="P443" s="67">
        <f t="shared" si="98"/>
        <v>-42.849289383100768</v>
      </c>
      <c r="Q443" s="68">
        <f t="shared" si="99"/>
        <v>0.99627777376927673</v>
      </c>
      <c r="R443" s="20" t="str">
        <f t="shared" si="100"/>
        <v/>
      </c>
      <c r="S443" s="67">
        <f t="shared" si="101"/>
        <v>3394.6534723638997</v>
      </c>
      <c r="T443" s="68">
        <f t="shared" si="102"/>
        <v>1.2948862952213156</v>
      </c>
      <c r="U443" s="20" t="str">
        <f t="shared" si="103"/>
        <v/>
      </c>
      <c r="V443" s="20" t="str">
        <f t="shared" si="104"/>
        <v/>
      </c>
    </row>
    <row r="444" spans="1:22" x14ac:dyDescent="0.25">
      <c r="A444" s="46">
        <v>2054</v>
      </c>
      <c r="B444" s="60">
        <f t="shared" si="90"/>
        <v>4105910</v>
      </c>
      <c r="C444" s="46" t="s">
        <v>106</v>
      </c>
      <c r="D444" s="46">
        <v>438</v>
      </c>
      <c r="E444" s="46" t="s">
        <v>2172</v>
      </c>
      <c r="F444" s="46">
        <v>709</v>
      </c>
      <c r="G444" s="46">
        <v>317</v>
      </c>
      <c r="H444" s="61">
        <f t="shared" si="91"/>
        <v>0.44710860366713684</v>
      </c>
      <c r="I444" s="62">
        <f t="shared" si="92"/>
        <v>11</v>
      </c>
      <c r="J444" s="62">
        <f t="shared" si="93"/>
        <v>3</v>
      </c>
      <c r="K444" s="20"/>
      <c r="L444" s="20" t="str">
        <f t="shared" si="94"/>
        <v>Yes</v>
      </c>
      <c r="M444" s="66">
        <f t="shared" si="95"/>
        <v>11708.2342590233</v>
      </c>
      <c r="N444" s="66">
        <f t="shared" si="96"/>
        <v>12587.222375085301</v>
      </c>
      <c r="O444" s="66">
        <f t="shared" si="97"/>
        <v>16543.989708170498</v>
      </c>
      <c r="P444" s="67">
        <f t="shared" si="98"/>
        <v>878.9881160620007</v>
      </c>
      <c r="Q444" s="68">
        <f t="shared" si="99"/>
        <v>1.0750743533666984</v>
      </c>
      <c r="R444" s="20" t="str">
        <f t="shared" si="100"/>
        <v/>
      </c>
      <c r="S444" s="67">
        <f t="shared" si="101"/>
        <v>4835.7554491471983</v>
      </c>
      <c r="T444" s="68">
        <f t="shared" si="102"/>
        <v>1.4130217539353023</v>
      </c>
      <c r="U444" s="20" t="str">
        <f t="shared" si="103"/>
        <v/>
      </c>
      <c r="V444" s="20" t="str">
        <f t="shared" si="104"/>
        <v/>
      </c>
    </row>
    <row r="445" spans="1:22" x14ac:dyDescent="0.25">
      <c r="A445" s="46">
        <v>2054</v>
      </c>
      <c r="B445" s="60">
        <f t="shared" si="90"/>
        <v>4105910</v>
      </c>
      <c r="C445" s="46" t="s">
        <v>106</v>
      </c>
      <c r="D445" s="46">
        <v>436</v>
      </c>
      <c r="E445" s="46" t="s">
        <v>2170</v>
      </c>
      <c r="F445" s="46">
        <v>341</v>
      </c>
      <c r="G445" s="46">
        <v>152</v>
      </c>
      <c r="H445" s="61">
        <f t="shared" si="91"/>
        <v>0.44574780058651026</v>
      </c>
      <c r="I445" s="62">
        <f t="shared" si="92"/>
        <v>11</v>
      </c>
      <c r="J445" s="62">
        <f t="shared" si="93"/>
        <v>3</v>
      </c>
      <c r="K445" s="20"/>
      <c r="L445" s="20" t="str">
        <f t="shared" si="94"/>
        <v>Yes</v>
      </c>
      <c r="M445" s="66">
        <f t="shared" si="95"/>
        <v>10631.8305491172</v>
      </c>
      <c r="N445" s="66">
        <f t="shared" si="96"/>
        <v>11306.6748344682</v>
      </c>
      <c r="O445" s="66">
        <f t="shared" si="97"/>
        <v>14887.023591356099</v>
      </c>
      <c r="P445" s="67">
        <f t="shared" si="98"/>
        <v>674.84428535100051</v>
      </c>
      <c r="Q445" s="68">
        <f t="shared" si="99"/>
        <v>1.063473950439046</v>
      </c>
      <c r="R445" s="20" t="str">
        <f t="shared" si="100"/>
        <v/>
      </c>
      <c r="S445" s="67">
        <f t="shared" si="101"/>
        <v>4255.1930422388996</v>
      </c>
      <c r="T445" s="68">
        <f t="shared" si="102"/>
        <v>1.400231458033558</v>
      </c>
      <c r="U445" s="20" t="str">
        <f t="shared" si="103"/>
        <v/>
      </c>
      <c r="V445" s="20" t="str">
        <f t="shared" si="104"/>
        <v/>
      </c>
    </row>
    <row r="446" spans="1:22" x14ac:dyDescent="0.25">
      <c r="A446" s="46">
        <v>2054</v>
      </c>
      <c r="B446" s="60">
        <f t="shared" si="90"/>
        <v>4105910</v>
      </c>
      <c r="C446" s="46" t="s">
        <v>106</v>
      </c>
      <c r="D446" s="46">
        <v>442</v>
      </c>
      <c r="E446" s="46" t="s">
        <v>2173</v>
      </c>
      <c r="F446" s="90">
        <v>1730</v>
      </c>
      <c r="G446" s="46">
        <v>611</v>
      </c>
      <c r="H446" s="61">
        <f t="shared" si="91"/>
        <v>0.3531791907514451</v>
      </c>
      <c r="I446" s="62">
        <f t="shared" si="92"/>
        <v>11</v>
      </c>
      <c r="J446" s="62">
        <f t="shared" si="93"/>
        <v>3</v>
      </c>
      <c r="K446" s="20"/>
      <c r="L446" s="20" t="str">
        <f t="shared" si="94"/>
        <v>Yes</v>
      </c>
      <c r="M446" s="66">
        <f t="shared" si="95"/>
        <v>13486.8030984783</v>
      </c>
      <c r="N446" s="66">
        <f t="shared" si="96"/>
        <v>13698.4910083961</v>
      </c>
      <c r="O446" s="66">
        <f t="shared" si="97"/>
        <v>15392.347098124101</v>
      </c>
      <c r="P446" s="67">
        <f t="shared" si="98"/>
        <v>211.68790991780043</v>
      </c>
      <c r="Q446" s="68">
        <f t="shared" si="99"/>
        <v>1.0156959294483721</v>
      </c>
      <c r="R446" s="20" t="str">
        <f t="shared" si="100"/>
        <v/>
      </c>
      <c r="S446" s="67">
        <f t="shared" si="101"/>
        <v>1905.5439996458008</v>
      </c>
      <c r="T446" s="68">
        <f t="shared" si="102"/>
        <v>1.1412895247103296</v>
      </c>
      <c r="U446" s="20" t="str">
        <f t="shared" si="103"/>
        <v/>
      </c>
      <c r="V446" s="20" t="str">
        <f t="shared" si="104"/>
        <v/>
      </c>
    </row>
    <row r="447" spans="1:22" x14ac:dyDescent="0.25">
      <c r="A447" s="46">
        <v>2054</v>
      </c>
      <c r="B447" s="60">
        <f t="shared" si="90"/>
        <v>4105910</v>
      </c>
      <c r="C447" s="46" t="s">
        <v>106</v>
      </c>
      <c r="D447" s="46">
        <v>5678</v>
      </c>
      <c r="E447" s="46" t="s">
        <v>4632</v>
      </c>
      <c r="F447" s="46">
        <v>296</v>
      </c>
      <c r="G447" s="46">
        <v>5</v>
      </c>
      <c r="H447" s="61">
        <f t="shared" si="91"/>
        <v>1.6891891891891893E-2</v>
      </c>
      <c r="I447" s="62">
        <f t="shared" si="92"/>
        <v>11</v>
      </c>
      <c r="J447" s="62">
        <f t="shared" si="93"/>
        <v>3</v>
      </c>
      <c r="K447" s="20"/>
      <c r="L447" s="20" t="str">
        <f t="shared" si="94"/>
        <v>Yes</v>
      </c>
      <c r="M447" s="66">
        <f t="shared" si="95"/>
        <v>0</v>
      </c>
      <c r="N447" s="66">
        <f t="shared" si="96"/>
        <v>0</v>
      </c>
      <c r="O447" s="66">
        <f t="shared" si="97"/>
        <v>0</v>
      </c>
      <c r="P447" s="67">
        <f t="shared" si="98"/>
        <v>0</v>
      </c>
      <c r="Q447" s="68" t="str">
        <f t="shared" si="99"/>
        <v/>
      </c>
      <c r="R447" s="20" t="str">
        <f t="shared" si="100"/>
        <v/>
      </c>
      <c r="S447" s="67">
        <f t="shared" si="101"/>
        <v>0</v>
      </c>
      <c r="T447" s="68" t="str">
        <f t="shared" si="102"/>
        <v/>
      </c>
      <c r="U447" s="20" t="str">
        <f t="shared" si="103"/>
        <v/>
      </c>
      <c r="V447" s="20" t="str">
        <f t="shared" si="104"/>
        <v/>
      </c>
    </row>
    <row r="448" spans="1:22" x14ac:dyDescent="0.25">
      <c r="A448" s="46">
        <v>2054</v>
      </c>
      <c r="B448" s="60">
        <f t="shared" si="90"/>
        <v>4105910</v>
      </c>
      <c r="C448" s="46" t="s">
        <v>106</v>
      </c>
      <c r="D448" s="46">
        <v>5680</v>
      </c>
      <c r="E448" s="46" t="s">
        <v>4633</v>
      </c>
      <c r="F448" s="46">
        <v>83</v>
      </c>
      <c r="G448" s="46">
        <v>1</v>
      </c>
      <c r="H448" s="61">
        <f t="shared" si="91"/>
        <v>1.2048192771084338E-2</v>
      </c>
      <c r="I448" s="62">
        <f t="shared" si="92"/>
        <v>11</v>
      </c>
      <c r="J448" s="62">
        <f t="shared" si="93"/>
        <v>3</v>
      </c>
      <c r="K448" s="20"/>
      <c r="L448" s="20" t="str">
        <f t="shared" si="94"/>
        <v>Yes</v>
      </c>
      <c r="M448" s="66">
        <f t="shared" si="95"/>
        <v>0</v>
      </c>
      <c r="N448" s="66">
        <f t="shared" si="96"/>
        <v>0</v>
      </c>
      <c r="O448" s="66">
        <f t="shared" si="97"/>
        <v>0</v>
      </c>
      <c r="P448" s="67">
        <f t="shared" si="98"/>
        <v>0</v>
      </c>
      <c r="Q448" s="68" t="str">
        <f t="shared" si="99"/>
        <v/>
      </c>
      <c r="R448" s="20" t="str">
        <f t="shared" si="100"/>
        <v/>
      </c>
      <c r="S448" s="67">
        <f t="shared" si="101"/>
        <v>0</v>
      </c>
      <c r="T448" s="68" t="str">
        <f t="shared" si="102"/>
        <v/>
      </c>
      <c r="U448" s="20" t="str">
        <f t="shared" si="103"/>
        <v/>
      </c>
      <c r="V448" s="20" t="str">
        <f t="shared" si="104"/>
        <v/>
      </c>
    </row>
    <row r="449" spans="1:22" ht="45" x14ac:dyDescent="0.25">
      <c r="A449" s="46">
        <v>2055</v>
      </c>
      <c r="B449" s="60">
        <f t="shared" si="90"/>
        <v>4106900</v>
      </c>
      <c r="C449" s="46" t="s">
        <v>231</v>
      </c>
      <c r="D449" s="46">
        <v>4823</v>
      </c>
      <c r="E449" s="46" t="s">
        <v>1485</v>
      </c>
      <c r="F449" s="46">
        <v>113</v>
      </c>
      <c r="G449" s="46">
        <v>87</v>
      </c>
      <c r="H449" s="61">
        <f t="shared" si="91"/>
        <v>0.76991150442477874</v>
      </c>
      <c r="I449" s="62">
        <f t="shared" si="92"/>
        <v>16</v>
      </c>
      <c r="J449" s="62">
        <f t="shared" si="93"/>
        <v>4</v>
      </c>
      <c r="K449" s="20" t="s">
        <v>1781</v>
      </c>
      <c r="L449" s="20" t="str">
        <f t="shared" si="94"/>
        <v>Yes</v>
      </c>
      <c r="M449" s="66">
        <f t="shared" si="95"/>
        <v>5285.7077392703004</v>
      </c>
      <c r="N449" s="66">
        <f t="shared" si="96"/>
        <v>5073.74950858377</v>
      </c>
      <c r="O449" s="66">
        <f t="shared" si="97"/>
        <v>6097.9454796716</v>
      </c>
      <c r="P449" s="67">
        <f t="shared" si="98"/>
        <v>-211.95823068653044</v>
      </c>
      <c r="Q449" s="68">
        <f t="shared" si="99"/>
        <v>0.95989974452961491</v>
      </c>
      <c r="R449" s="20" t="str">
        <f t="shared" si="100"/>
        <v>Fail</v>
      </c>
      <c r="S449" s="67">
        <f t="shared" si="101"/>
        <v>812.23774040129956</v>
      </c>
      <c r="T449" s="68">
        <f t="shared" si="102"/>
        <v>1.153666789854225</v>
      </c>
      <c r="U449" s="20" t="str">
        <f t="shared" si="103"/>
        <v/>
      </c>
      <c r="V449" s="20" t="str">
        <f t="shared" si="104"/>
        <v/>
      </c>
    </row>
    <row r="450" spans="1:22" ht="45" x14ac:dyDescent="0.25">
      <c r="A450" s="46">
        <v>2055</v>
      </c>
      <c r="B450" s="60">
        <f t="shared" si="90"/>
        <v>4106900</v>
      </c>
      <c r="C450" s="46" t="s">
        <v>231</v>
      </c>
      <c r="D450" s="46">
        <v>443</v>
      </c>
      <c r="E450" s="46" t="s">
        <v>2700</v>
      </c>
      <c r="F450" s="46">
        <v>393</v>
      </c>
      <c r="G450" s="46">
        <v>263</v>
      </c>
      <c r="H450" s="61">
        <f t="shared" si="91"/>
        <v>0.66921119592875322</v>
      </c>
      <c r="I450" s="62">
        <f t="shared" si="92"/>
        <v>16</v>
      </c>
      <c r="J450" s="62">
        <f t="shared" si="93"/>
        <v>4</v>
      </c>
      <c r="K450" s="20" t="s">
        <v>1781</v>
      </c>
      <c r="L450" s="20" t="str">
        <f t="shared" si="94"/>
        <v>Yes</v>
      </c>
      <c r="M450" s="66">
        <f t="shared" si="95"/>
        <v>14013.225201093999</v>
      </c>
      <c r="N450" s="66">
        <f t="shared" si="96"/>
        <v>13320.507672596401</v>
      </c>
      <c r="O450" s="66">
        <f t="shared" si="97"/>
        <v>16043.7766805886</v>
      </c>
      <c r="P450" s="67">
        <f t="shared" si="98"/>
        <v>-692.71752849759832</v>
      </c>
      <c r="Q450" s="68">
        <f t="shared" si="99"/>
        <v>0.95056687389541716</v>
      </c>
      <c r="R450" s="20" t="str">
        <f t="shared" si="100"/>
        <v>Fail</v>
      </c>
      <c r="S450" s="67">
        <f t="shared" si="101"/>
        <v>2030.5514794946012</v>
      </c>
      <c r="T450" s="68">
        <f t="shared" si="102"/>
        <v>1.1449025081917672</v>
      </c>
      <c r="U450" s="20" t="str">
        <f t="shared" si="103"/>
        <v/>
      </c>
      <c r="V450" s="20" t="str">
        <f t="shared" si="104"/>
        <v/>
      </c>
    </row>
    <row r="451" spans="1:22" ht="45" x14ac:dyDescent="0.25">
      <c r="A451" s="46">
        <v>2055</v>
      </c>
      <c r="B451" s="60">
        <f t="shared" si="90"/>
        <v>4106900</v>
      </c>
      <c r="C451" s="46" t="s">
        <v>231</v>
      </c>
      <c r="D451" s="46">
        <v>449</v>
      </c>
      <c r="E451" s="46" t="s">
        <v>2757</v>
      </c>
      <c r="F451" s="46">
        <v>355</v>
      </c>
      <c r="G451" s="46">
        <v>214</v>
      </c>
      <c r="H451" s="61">
        <f t="shared" si="91"/>
        <v>0.60281690140845068</v>
      </c>
      <c r="I451" s="62">
        <f t="shared" si="92"/>
        <v>16</v>
      </c>
      <c r="J451" s="62">
        <f t="shared" si="93"/>
        <v>4</v>
      </c>
      <c r="K451" s="20" t="s">
        <v>1781</v>
      </c>
      <c r="L451" s="20" t="str">
        <f t="shared" si="94"/>
        <v>Yes</v>
      </c>
      <c r="M451" s="66">
        <f t="shared" si="95"/>
        <v>13938.1406848847</v>
      </c>
      <c r="N451" s="66">
        <f t="shared" si="96"/>
        <v>12613.818517498899</v>
      </c>
      <c r="O451" s="66">
        <f t="shared" si="97"/>
        <v>13990.5472213505</v>
      </c>
      <c r="P451" s="67">
        <f t="shared" si="98"/>
        <v>-1324.3221673858006</v>
      </c>
      <c r="Q451" s="68">
        <f t="shared" si="99"/>
        <v>0.90498573681194294</v>
      </c>
      <c r="R451" s="20" t="str">
        <f t="shared" si="100"/>
        <v>Fail</v>
      </c>
      <c r="S451" s="67">
        <f t="shared" si="101"/>
        <v>52.406536465799945</v>
      </c>
      <c r="T451" s="68">
        <f t="shared" si="102"/>
        <v>1.0037599374013086</v>
      </c>
      <c r="U451" s="20" t="str">
        <f t="shared" si="103"/>
        <v/>
      </c>
      <c r="V451" s="20" t="str">
        <f t="shared" si="104"/>
        <v/>
      </c>
    </row>
    <row r="452" spans="1:22" ht="45" x14ac:dyDescent="0.25">
      <c r="A452" s="46">
        <v>2055</v>
      </c>
      <c r="B452" s="60">
        <f t="shared" si="90"/>
        <v>4106900</v>
      </c>
      <c r="C452" s="46" t="s">
        <v>231</v>
      </c>
      <c r="D452" s="46">
        <v>456</v>
      </c>
      <c r="E452" s="46" t="s">
        <v>2760</v>
      </c>
      <c r="F452" s="46">
        <v>299</v>
      </c>
      <c r="G452" s="46">
        <v>174</v>
      </c>
      <c r="H452" s="61">
        <f t="shared" si="91"/>
        <v>0.58193979933110362</v>
      </c>
      <c r="I452" s="62">
        <f t="shared" si="92"/>
        <v>16</v>
      </c>
      <c r="J452" s="62">
        <f t="shared" si="93"/>
        <v>4</v>
      </c>
      <c r="K452" s="20" t="s">
        <v>1781</v>
      </c>
      <c r="L452" s="20" t="str">
        <f t="shared" si="94"/>
        <v>Yes</v>
      </c>
      <c r="M452" s="66">
        <f t="shared" si="95"/>
        <v>16372.432636477701</v>
      </c>
      <c r="N452" s="66">
        <f t="shared" si="96"/>
        <v>15984.093676669099</v>
      </c>
      <c r="O452" s="66">
        <f t="shared" si="97"/>
        <v>19505.7613992552</v>
      </c>
      <c r="P452" s="67">
        <f t="shared" si="98"/>
        <v>-388.33895980860143</v>
      </c>
      <c r="Q452" s="68">
        <f t="shared" si="99"/>
        <v>0.97628092486736617</v>
      </c>
      <c r="R452" s="20" t="str">
        <f t="shared" si="100"/>
        <v>Fail</v>
      </c>
      <c r="S452" s="67">
        <f t="shared" si="101"/>
        <v>3133.3287627774989</v>
      </c>
      <c r="T452" s="68">
        <f t="shared" si="102"/>
        <v>1.1913783267488582</v>
      </c>
      <c r="U452" s="20" t="str">
        <f t="shared" si="103"/>
        <v/>
      </c>
      <c r="V452" s="20" t="str">
        <f t="shared" si="104"/>
        <v/>
      </c>
    </row>
    <row r="453" spans="1:22" ht="45" x14ac:dyDescent="0.25">
      <c r="A453" s="46">
        <v>2055</v>
      </c>
      <c r="B453" s="60">
        <f t="shared" si="90"/>
        <v>4106900</v>
      </c>
      <c r="C453" s="46" t="s">
        <v>231</v>
      </c>
      <c r="D453" s="46">
        <v>445</v>
      </c>
      <c r="E453" s="46" t="s">
        <v>2752</v>
      </c>
      <c r="F453" s="46">
        <v>379</v>
      </c>
      <c r="G453" s="46">
        <v>209</v>
      </c>
      <c r="H453" s="61">
        <f t="shared" si="91"/>
        <v>0.55145118733509235</v>
      </c>
      <c r="I453" s="62">
        <f t="shared" si="92"/>
        <v>16</v>
      </c>
      <c r="J453" s="62">
        <f t="shared" si="93"/>
        <v>4</v>
      </c>
      <c r="K453" s="20"/>
      <c r="L453" s="20" t="str">
        <f t="shared" si="94"/>
        <v>Yes</v>
      </c>
      <c r="M453" s="66">
        <f t="shared" si="95"/>
        <v>12626.8674694211</v>
      </c>
      <c r="N453" s="66">
        <f t="shared" si="96"/>
        <v>12458.322371243899</v>
      </c>
      <c r="O453" s="66">
        <f t="shared" si="97"/>
        <v>15297.049611267499</v>
      </c>
      <c r="P453" s="67">
        <f t="shared" si="98"/>
        <v>-168.545098177201</v>
      </c>
      <c r="Q453" s="68">
        <f t="shared" si="99"/>
        <v>0.98665186764766699</v>
      </c>
      <c r="R453" s="20" t="str">
        <f t="shared" si="100"/>
        <v/>
      </c>
      <c r="S453" s="67">
        <f t="shared" si="101"/>
        <v>2670.1821418463987</v>
      </c>
      <c r="T453" s="68">
        <f t="shared" si="102"/>
        <v>1.2114682955462126</v>
      </c>
      <c r="U453" s="20" t="str">
        <f t="shared" si="103"/>
        <v/>
      </c>
      <c r="V453" s="20" t="str">
        <f t="shared" si="104"/>
        <v/>
      </c>
    </row>
    <row r="454" spans="1:22" ht="45" x14ac:dyDescent="0.25">
      <c r="A454" s="46">
        <v>2055</v>
      </c>
      <c r="B454" s="60">
        <f t="shared" si="90"/>
        <v>4106900</v>
      </c>
      <c r="C454" s="46" t="s">
        <v>231</v>
      </c>
      <c r="D454" s="46">
        <v>5505</v>
      </c>
      <c r="E454" s="46" t="s">
        <v>1484</v>
      </c>
      <c r="F454" s="46">
        <v>167</v>
      </c>
      <c r="G454" s="46">
        <v>84</v>
      </c>
      <c r="H454" s="61">
        <f t="shared" si="91"/>
        <v>0.50299401197604787</v>
      </c>
      <c r="I454" s="62">
        <f t="shared" si="92"/>
        <v>16</v>
      </c>
      <c r="J454" s="62">
        <f t="shared" si="93"/>
        <v>4</v>
      </c>
      <c r="K454" s="20"/>
      <c r="L454" s="20" t="str">
        <f t="shared" si="94"/>
        <v>Yes</v>
      </c>
      <c r="M454" s="66">
        <f t="shared" si="95"/>
        <v>0</v>
      </c>
      <c r="N454" s="66">
        <f t="shared" si="96"/>
        <v>0</v>
      </c>
      <c r="O454" s="66">
        <f t="shared" si="97"/>
        <v>6097.9454796716</v>
      </c>
      <c r="P454" s="67">
        <f t="shared" si="98"/>
        <v>0</v>
      </c>
      <c r="Q454" s="68" t="str">
        <f t="shared" si="99"/>
        <v/>
      </c>
      <c r="R454" s="20" t="str">
        <f t="shared" si="100"/>
        <v/>
      </c>
      <c r="S454" s="67">
        <f t="shared" si="101"/>
        <v>6097.9454796716</v>
      </c>
      <c r="T454" s="68" t="str">
        <f t="shared" si="102"/>
        <v/>
      </c>
      <c r="U454" s="20" t="str">
        <f t="shared" si="103"/>
        <v/>
      </c>
      <c r="V454" s="20" t="str">
        <f t="shared" si="104"/>
        <v/>
      </c>
    </row>
    <row r="455" spans="1:22" ht="45" x14ac:dyDescent="0.25">
      <c r="A455" s="46">
        <v>2055</v>
      </c>
      <c r="B455" s="60">
        <f t="shared" si="90"/>
        <v>4106900</v>
      </c>
      <c r="C455" s="46" t="s">
        <v>231</v>
      </c>
      <c r="D455" s="46">
        <v>450</v>
      </c>
      <c r="E455" s="46" t="s">
        <v>2754</v>
      </c>
      <c r="F455" s="46">
        <v>327</v>
      </c>
      <c r="G455" s="46">
        <v>163</v>
      </c>
      <c r="H455" s="61">
        <f t="shared" si="91"/>
        <v>0.49847094801223241</v>
      </c>
      <c r="I455" s="62">
        <f t="shared" si="92"/>
        <v>16</v>
      </c>
      <c r="J455" s="62">
        <f t="shared" si="93"/>
        <v>4</v>
      </c>
      <c r="K455" s="20"/>
      <c r="L455" s="20" t="str">
        <f t="shared" si="94"/>
        <v>Yes</v>
      </c>
      <c r="M455" s="66">
        <f t="shared" si="95"/>
        <v>14372.292647063299</v>
      </c>
      <c r="N455" s="66">
        <f t="shared" si="96"/>
        <v>14250.083295022299</v>
      </c>
      <c r="O455" s="66">
        <f t="shared" si="97"/>
        <v>16677.828906164301</v>
      </c>
      <c r="P455" s="67">
        <f t="shared" si="98"/>
        <v>-122.20935204099987</v>
      </c>
      <c r="Q455" s="68">
        <f t="shared" si="99"/>
        <v>0.99149687840054024</v>
      </c>
      <c r="R455" s="20" t="str">
        <f t="shared" si="100"/>
        <v/>
      </c>
      <c r="S455" s="67">
        <f t="shared" si="101"/>
        <v>2305.5362591010016</v>
      </c>
      <c r="T455" s="68">
        <f t="shared" si="102"/>
        <v>1.1604153433079512</v>
      </c>
      <c r="U455" s="20" t="str">
        <f t="shared" si="103"/>
        <v/>
      </c>
      <c r="V455" s="20" t="str">
        <f t="shared" si="104"/>
        <v/>
      </c>
    </row>
    <row r="456" spans="1:22" ht="45" x14ac:dyDescent="0.25">
      <c r="A456" s="46">
        <v>2055</v>
      </c>
      <c r="B456" s="60">
        <f t="shared" ref="B456:B519" si="105">IF(ISNA(VLOOKUP($A456,POVRT,7,FALSE)),0,VLOOKUP($A456,POVRT,7,FALSE))</f>
        <v>4106900</v>
      </c>
      <c r="C456" s="46" t="s">
        <v>231</v>
      </c>
      <c r="D456" s="46">
        <v>451</v>
      </c>
      <c r="E456" s="46" t="s">
        <v>2755</v>
      </c>
      <c r="F456" s="46">
        <v>376</v>
      </c>
      <c r="G456" s="46">
        <v>185</v>
      </c>
      <c r="H456" s="61">
        <f t="shared" ref="H456:H519" si="106">G456/F456</f>
        <v>0.49202127659574468</v>
      </c>
      <c r="I456" s="62">
        <f t="shared" ref="I456:I519" si="107">IF(ISNA(VLOOKUP($A456,Quar,3,FALSE)),0,VLOOKUP($A456,Quar,3,FALSE))</f>
        <v>16</v>
      </c>
      <c r="J456" s="62">
        <f t="shared" ref="J456:J519" si="108">IF(ISNA(VLOOKUP($A456,Quar,6,FALSE)),0,VLOOKUP($A456,Quar,6,FALSE))</f>
        <v>4</v>
      </c>
      <c r="K456" s="20"/>
      <c r="L456" s="20" t="str">
        <f t="shared" ref="L456:L519" si="109">IF(ISNA(VLOOKUP($A456,LEA1K,9,FALSE)),"",VLOOKUP($A456,LEA1K,9,FALSE))</f>
        <v>Yes</v>
      </c>
      <c r="M456" s="66">
        <f t="shared" ref="M456:M519" si="110">IF(ISNA(VLOOKUP($D456,PERPUP18_19,34,FALSE)),0,VLOOKUP($D456,PERPUP18_19,34,FALSE))</f>
        <v>13949.607426034499</v>
      </c>
      <c r="N456" s="66">
        <f t="shared" ref="N456:N519" si="111">IF(ISNA(VLOOKUP($D456,PERPUP19_20,34,FALSE)),0,VLOOKUP($D456,PERPUP19_20,34,FALSE))</f>
        <v>14411.082472152801</v>
      </c>
      <c r="O456" s="66">
        <f t="shared" ref="O456:O519" si="112">IF(ISNA(VLOOKUP($D456,PERPUP20_21,34,FALSE)),0,VLOOKUP($D456,PERPUP20_21,34,FALSE))</f>
        <v>16352.585845813201</v>
      </c>
      <c r="P456" s="67">
        <f t="shared" si="98"/>
        <v>461.47504611830118</v>
      </c>
      <c r="Q456" s="68">
        <f t="shared" si="99"/>
        <v>1.0330815794326254</v>
      </c>
      <c r="R456" s="20" t="str">
        <f t="shared" si="100"/>
        <v/>
      </c>
      <c r="S456" s="67">
        <f t="shared" si="101"/>
        <v>2402.9784197787012</v>
      </c>
      <c r="T456" s="68">
        <f t="shared" si="102"/>
        <v>1.1722613652405702</v>
      </c>
      <c r="U456" s="20" t="str">
        <f t="shared" si="103"/>
        <v/>
      </c>
      <c r="V456" s="20" t="str">
        <f t="shared" si="104"/>
        <v/>
      </c>
    </row>
    <row r="457" spans="1:22" ht="45" x14ac:dyDescent="0.25">
      <c r="A457" s="46">
        <v>2055</v>
      </c>
      <c r="B457" s="60">
        <f t="shared" si="105"/>
        <v>4106900</v>
      </c>
      <c r="C457" s="46" t="s">
        <v>231</v>
      </c>
      <c r="D457" s="46">
        <v>453</v>
      </c>
      <c r="E457" s="46" t="s">
        <v>2753</v>
      </c>
      <c r="F457" s="46">
        <v>76</v>
      </c>
      <c r="G457" s="46">
        <v>37</v>
      </c>
      <c r="H457" s="61">
        <f t="shared" si="106"/>
        <v>0.48684210526315791</v>
      </c>
      <c r="I457" s="62">
        <f t="shared" si="107"/>
        <v>16</v>
      </c>
      <c r="J457" s="62">
        <f t="shared" si="108"/>
        <v>4</v>
      </c>
      <c r="K457" s="20"/>
      <c r="L457" s="20" t="str">
        <f t="shared" si="109"/>
        <v>Yes</v>
      </c>
      <c r="M457" s="66">
        <f t="shared" si="110"/>
        <v>14209.4908217722</v>
      </c>
      <c r="N457" s="66">
        <f t="shared" si="111"/>
        <v>13515.173642121899</v>
      </c>
      <c r="O457" s="66">
        <f t="shared" si="112"/>
        <v>14517.858338383099</v>
      </c>
      <c r="P457" s="67">
        <f t="shared" ref="P457:P520" si="113">N457-M457</f>
        <v>-694.31717965030111</v>
      </c>
      <c r="Q457" s="68">
        <f t="shared" ref="Q457:Q520" si="114">IF(M457&gt;0,(N457/M457),"")</f>
        <v>0.95113708236565042</v>
      </c>
      <c r="R457" s="20" t="str">
        <f t="shared" ref="R457:R520" si="115">IF((AND(L457="Yes",K457="Yes",Q457&lt;100%)),"Fail","")</f>
        <v/>
      </c>
      <c r="S457" s="67">
        <f t="shared" ref="S457:S520" si="116">O457-M457</f>
        <v>308.36751661089875</v>
      </c>
      <c r="T457" s="68">
        <f t="shared" ref="T457:T520" si="117">IF($M457&gt;0,(O457/$M457),"")</f>
        <v>1.0217015177024085</v>
      </c>
      <c r="U457" s="20" t="str">
        <f t="shared" ref="U457:U520" si="118">IF((AND($L457="Yes",$K457="Yes",T457&lt;100%)),"Fail","")</f>
        <v/>
      </c>
      <c r="V457" s="20" t="str">
        <f t="shared" ref="V457:V520" si="119">IF((AND($R457="Fail",$U457="Fail")),"Review","")</f>
        <v/>
      </c>
    </row>
    <row r="458" spans="1:22" ht="45" x14ac:dyDescent="0.25">
      <c r="A458" s="46">
        <v>2055</v>
      </c>
      <c r="B458" s="60">
        <f t="shared" si="105"/>
        <v>4106900</v>
      </c>
      <c r="C458" s="46" t="s">
        <v>231</v>
      </c>
      <c r="D458" s="46">
        <v>5063</v>
      </c>
      <c r="E458" s="46" t="s">
        <v>1487</v>
      </c>
      <c r="F458" s="46">
        <v>153</v>
      </c>
      <c r="G458" s="46">
        <v>71</v>
      </c>
      <c r="H458" s="61">
        <f t="shared" si="106"/>
        <v>0.46405228758169936</v>
      </c>
      <c r="I458" s="62">
        <f t="shared" si="107"/>
        <v>16</v>
      </c>
      <c r="J458" s="62">
        <f t="shared" si="108"/>
        <v>4</v>
      </c>
      <c r="K458" s="20"/>
      <c r="L458" s="20" t="str">
        <f t="shared" si="109"/>
        <v>Yes</v>
      </c>
      <c r="M458" s="66">
        <f t="shared" si="110"/>
        <v>5285.7077392703004</v>
      </c>
      <c r="N458" s="66">
        <f t="shared" si="111"/>
        <v>5073.74950858377</v>
      </c>
      <c r="O458" s="66">
        <f t="shared" si="112"/>
        <v>6097.9454796716</v>
      </c>
      <c r="P458" s="67">
        <f t="shared" si="113"/>
        <v>-211.95823068653044</v>
      </c>
      <c r="Q458" s="68">
        <f t="shared" si="114"/>
        <v>0.95989974452961491</v>
      </c>
      <c r="R458" s="20" t="str">
        <f t="shared" si="115"/>
        <v/>
      </c>
      <c r="S458" s="67">
        <f t="shared" si="116"/>
        <v>812.23774040129956</v>
      </c>
      <c r="T458" s="68">
        <f t="shared" si="117"/>
        <v>1.153666789854225</v>
      </c>
      <c r="U458" s="20" t="str">
        <f t="shared" si="118"/>
        <v/>
      </c>
      <c r="V458" s="20" t="str">
        <f t="shared" si="119"/>
        <v/>
      </c>
    </row>
    <row r="459" spans="1:22" ht="45" x14ac:dyDescent="0.25">
      <c r="A459" s="46">
        <v>2055</v>
      </c>
      <c r="B459" s="60">
        <f t="shared" si="105"/>
        <v>4106900</v>
      </c>
      <c r="C459" s="46" t="s">
        <v>231</v>
      </c>
      <c r="D459" s="46">
        <v>446</v>
      </c>
      <c r="E459" s="46" t="s">
        <v>2756</v>
      </c>
      <c r="F459" s="46">
        <v>256</v>
      </c>
      <c r="G459" s="46">
        <v>116</v>
      </c>
      <c r="H459" s="61">
        <f t="shared" si="106"/>
        <v>0.453125</v>
      </c>
      <c r="I459" s="62">
        <f t="shared" si="107"/>
        <v>16</v>
      </c>
      <c r="J459" s="62">
        <f t="shared" si="108"/>
        <v>4</v>
      </c>
      <c r="K459" s="20"/>
      <c r="L459" s="20" t="str">
        <f t="shared" si="109"/>
        <v>Yes</v>
      </c>
      <c r="M459" s="66">
        <f t="shared" si="110"/>
        <v>14322.5901281813</v>
      </c>
      <c r="N459" s="66">
        <f t="shared" si="111"/>
        <v>13783.5418480136</v>
      </c>
      <c r="O459" s="66">
        <f t="shared" si="112"/>
        <v>15513.769890817801</v>
      </c>
      <c r="P459" s="67">
        <f t="shared" si="113"/>
        <v>-539.0482801677008</v>
      </c>
      <c r="Q459" s="68">
        <f t="shared" si="114"/>
        <v>0.96236377112355798</v>
      </c>
      <c r="R459" s="20" t="str">
        <f t="shared" si="115"/>
        <v/>
      </c>
      <c r="S459" s="67">
        <f t="shared" si="116"/>
        <v>1191.1797626365005</v>
      </c>
      <c r="T459" s="68">
        <f t="shared" si="117"/>
        <v>1.0831679013346001</v>
      </c>
      <c r="U459" s="20" t="str">
        <f t="shared" si="118"/>
        <v/>
      </c>
      <c r="V459" s="20" t="str">
        <f t="shared" si="119"/>
        <v/>
      </c>
    </row>
    <row r="460" spans="1:22" ht="45" x14ac:dyDescent="0.25">
      <c r="A460" s="46">
        <v>2055</v>
      </c>
      <c r="B460" s="60">
        <f t="shared" si="105"/>
        <v>4106900</v>
      </c>
      <c r="C460" s="46" t="s">
        <v>231</v>
      </c>
      <c r="D460" s="46">
        <v>448</v>
      </c>
      <c r="E460" s="46" t="s">
        <v>2758</v>
      </c>
      <c r="F460" s="46">
        <v>372</v>
      </c>
      <c r="G460" s="46">
        <v>166</v>
      </c>
      <c r="H460" s="61">
        <f t="shared" si="106"/>
        <v>0.44623655913978494</v>
      </c>
      <c r="I460" s="62">
        <f t="shared" si="107"/>
        <v>16</v>
      </c>
      <c r="J460" s="62">
        <f t="shared" si="108"/>
        <v>4</v>
      </c>
      <c r="K460" s="20"/>
      <c r="L460" s="20" t="str">
        <f t="shared" si="109"/>
        <v>Yes</v>
      </c>
      <c r="M460" s="66">
        <f t="shared" si="110"/>
        <v>12710.0023139234</v>
      </c>
      <c r="N460" s="66">
        <f t="shared" si="111"/>
        <v>13025.1036333047</v>
      </c>
      <c r="O460" s="66">
        <f t="shared" si="112"/>
        <v>14463.940003927501</v>
      </c>
      <c r="P460" s="67">
        <f t="shared" si="113"/>
        <v>315.10131938129962</v>
      </c>
      <c r="Q460" s="68">
        <f t="shared" si="114"/>
        <v>1.0247916020468475</v>
      </c>
      <c r="R460" s="20" t="str">
        <f t="shared" si="115"/>
        <v/>
      </c>
      <c r="S460" s="67">
        <f t="shared" si="116"/>
        <v>1753.9376900041007</v>
      </c>
      <c r="T460" s="68">
        <f t="shared" si="117"/>
        <v>1.1379966460023945</v>
      </c>
      <c r="U460" s="20" t="str">
        <f t="shared" si="118"/>
        <v/>
      </c>
      <c r="V460" s="20" t="str">
        <f t="shared" si="119"/>
        <v/>
      </c>
    </row>
    <row r="461" spans="1:22" ht="45" x14ac:dyDescent="0.25">
      <c r="A461" s="46">
        <v>2055</v>
      </c>
      <c r="B461" s="60">
        <f t="shared" si="105"/>
        <v>4106900</v>
      </c>
      <c r="C461" s="46" t="s">
        <v>231</v>
      </c>
      <c r="D461" s="46">
        <v>457</v>
      </c>
      <c r="E461" s="46" t="s">
        <v>2761</v>
      </c>
      <c r="F461" s="46">
        <v>443</v>
      </c>
      <c r="G461" s="46">
        <v>186</v>
      </c>
      <c r="H461" s="61">
        <f t="shared" si="106"/>
        <v>0.41986455981941312</v>
      </c>
      <c r="I461" s="62">
        <f t="shared" si="107"/>
        <v>16</v>
      </c>
      <c r="J461" s="62">
        <f t="shared" si="108"/>
        <v>4</v>
      </c>
      <c r="K461" s="20"/>
      <c r="L461" s="20" t="str">
        <f t="shared" si="109"/>
        <v>Yes</v>
      </c>
      <c r="M461" s="66">
        <f t="shared" si="110"/>
        <v>15682.476309641601</v>
      </c>
      <c r="N461" s="66">
        <f t="shared" si="111"/>
        <v>15014.8310499443</v>
      </c>
      <c r="O461" s="66">
        <f t="shared" si="112"/>
        <v>16761.913500894399</v>
      </c>
      <c r="P461" s="67">
        <f t="shared" si="113"/>
        <v>-667.6452596973013</v>
      </c>
      <c r="Q461" s="68">
        <f t="shared" si="114"/>
        <v>0.95742730634403495</v>
      </c>
      <c r="R461" s="20" t="str">
        <f t="shared" si="115"/>
        <v/>
      </c>
      <c r="S461" s="67">
        <f t="shared" si="116"/>
        <v>1079.4371912527986</v>
      </c>
      <c r="T461" s="68">
        <f t="shared" si="117"/>
        <v>1.0688307873029694</v>
      </c>
      <c r="U461" s="20" t="str">
        <f t="shared" si="118"/>
        <v/>
      </c>
      <c r="V461" s="20" t="str">
        <f t="shared" si="119"/>
        <v/>
      </c>
    </row>
    <row r="462" spans="1:22" ht="45" x14ac:dyDescent="0.25">
      <c r="A462" s="46">
        <v>2055</v>
      </c>
      <c r="B462" s="60">
        <f t="shared" si="105"/>
        <v>4106900</v>
      </c>
      <c r="C462" s="46" t="s">
        <v>231</v>
      </c>
      <c r="D462" s="46">
        <v>455</v>
      </c>
      <c r="E462" s="46" t="s">
        <v>2762</v>
      </c>
      <c r="F462" s="46">
        <v>582</v>
      </c>
      <c r="G462" s="46">
        <v>235</v>
      </c>
      <c r="H462" s="61">
        <f t="shared" si="106"/>
        <v>0.40378006872852235</v>
      </c>
      <c r="I462" s="62">
        <f t="shared" si="107"/>
        <v>16</v>
      </c>
      <c r="J462" s="62">
        <f t="shared" si="108"/>
        <v>4</v>
      </c>
      <c r="K462" s="20"/>
      <c r="L462" s="20" t="str">
        <f t="shared" si="109"/>
        <v>Yes</v>
      </c>
      <c r="M462" s="66">
        <f t="shared" si="110"/>
        <v>13808.155800664999</v>
      </c>
      <c r="N462" s="66">
        <f t="shared" si="111"/>
        <v>13019.323032202599</v>
      </c>
      <c r="O462" s="66">
        <f t="shared" si="112"/>
        <v>14358.991808741799</v>
      </c>
      <c r="P462" s="67">
        <f t="shared" si="113"/>
        <v>-788.83276846240005</v>
      </c>
      <c r="Q462" s="68">
        <f t="shared" si="114"/>
        <v>0.94287196785363547</v>
      </c>
      <c r="R462" s="20" t="str">
        <f t="shared" si="115"/>
        <v/>
      </c>
      <c r="S462" s="67">
        <f t="shared" si="116"/>
        <v>550.83600807679977</v>
      </c>
      <c r="T462" s="68">
        <f t="shared" si="117"/>
        <v>1.0398920765400308</v>
      </c>
      <c r="U462" s="20" t="str">
        <f t="shared" si="118"/>
        <v/>
      </c>
      <c r="V462" s="20" t="str">
        <f t="shared" si="119"/>
        <v/>
      </c>
    </row>
    <row r="463" spans="1:22" ht="45" x14ac:dyDescent="0.25">
      <c r="A463" s="46">
        <v>2055</v>
      </c>
      <c r="B463" s="60">
        <f t="shared" si="105"/>
        <v>4106900</v>
      </c>
      <c r="C463" s="46" t="s">
        <v>231</v>
      </c>
      <c r="D463" s="46">
        <v>402</v>
      </c>
      <c r="E463" s="46" t="s">
        <v>2057</v>
      </c>
      <c r="F463" s="46">
        <v>118</v>
      </c>
      <c r="G463" s="46">
        <v>47</v>
      </c>
      <c r="H463" s="61">
        <f t="shared" si="106"/>
        <v>0.39830508474576271</v>
      </c>
      <c r="I463" s="62">
        <f t="shared" si="107"/>
        <v>16</v>
      </c>
      <c r="J463" s="62">
        <f t="shared" si="108"/>
        <v>4</v>
      </c>
      <c r="K463" s="20"/>
      <c r="L463" s="20" t="str">
        <f t="shared" si="109"/>
        <v>Yes</v>
      </c>
      <c r="M463" s="66">
        <f t="shared" si="110"/>
        <v>16006.711633707801</v>
      </c>
      <c r="N463" s="66">
        <f t="shared" si="111"/>
        <v>15339.0534591531</v>
      </c>
      <c r="O463" s="66">
        <f t="shared" si="112"/>
        <v>17571.8872779259</v>
      </c>
      <c r="P463" s="67">
        <f t="shared" si="113"/>
        <v>-667.65817455470096</v>
      </c>
      <c r="Q463" s="68">
        <f t="shared" si="114"/>
        <v>0.95828886095825516</v>
      </c>
      <c r="R463" s="20" t="str">
        <f t="shared" si="115"/>
        <v/>
      </c>
      <c r="S463" s="67">
        <f t="shared" si="116"/>
        <v>1565.1756442180995</v>
      </c>
      <c r="T463" s="68">
        <f t="shared" si="117"/>
        <v>1.0977824602601116</v>
      </c>
      <c r="U463" s="20" t="str">
        <f t="shared" si="118"/>
        <v/>
      </c>
      <c r="V463" s="20" t="str">
        <f t="shared" si="119"/>
        <v/>
      </c>
    </row>
    <row r="464" spans="1:22" ht="45" x14ac:dyDescent="0.25">
      <c r="A464" s="46">
        <v>2055</v>
      </c>
      <c r="B464" s="60">
        <f t="shared" si="105"/>
        <v>4106900</v>
      </c>
      <c r="C464" s="46" t="s">
        <v>231</v>
      </c>
      <c r="D464" s="46">
        <v>444</v>
      </c>
      <c r="E464" s="46" t="s">
        <v>2759</v>
      </c>
      <c r="F464" s="46">
        <v>423</v>
      </c>
      <c r="G464" s="46">
        <v>164</v>
      </c>
      <c r="H464" s="61">
        <f t="shared" si="106"/>
        <v>0.38770685579196218</v>
      </c>
      <c r="I464" s="62">
        <f t="shared" si="107"/>
        <v>16</v>
      </c>
      <c r="J464" s="62">
        <f t="shared" si="108"/>
        <v>4</v>
      </c>
      <c r="K464" s="20"/>
      <c r="L464" s="20" t="str">
        <f t="shared" si="109"/>
        <v>Yes</v>
      </c>
      <c r="M464" s="66">
        <f t="shared" si="110"/>
        <v>12325.182972508899</v>
      </c>
      <c r="N464" s="66">
        <f t="shared" si="111"/>
        <v>11730.674061490299</v>
      </c>
      <c r="O464" s="66">
        <f t="shared" si="112"/>
        <v>14138.204483228301</v>
      </c>
      <c r="P464" s="67">
        <f t="shared" si="113"/>
        <v>-594.50891101859997</v>
      </c>
      <c r="Q464" s="68">
        <f t="shared" si="114"/>
        <v>0.95176469896271387</v>
      </c>
      <c r="R464" s="20" t="str">
        <f t="shared" si="115"/>
        <v/>
      </c>
      <c r="S464" s="67">
        <f t="shared" si="116"/>
        <v>1813.0215107194017</v>
      </c>
      <c r="T464" s="68">
        <f t="shared" si="117"/>
        <v>1.1470989529943136</v>
      </c>
      <c r="U464" s="20" t="str">
        <f t="shared" si="118"/>
        <v/>
      </c>
      <c r="V464" s="20" t="str">
        <f t="shared" si="119"/>
        <v/>
      </c>
    </row>
    <row r="465" spans="1:22" ht="30" x14ac:dyDescent="0.25">
      <c r="A465" s="46">
        <v>2056</v>
      </c>
      <c r="B465" s="60">
        <f t="shared" si="105"/>
        <v>4107080</v>
      </c>
      <c r="C465" s="46" t="s">
        <v>134</v>
      </c>
      <c r="D465" s="46">
        <v>461</v>
      </c>
      <c r="E465" s="46" t="s">
        <v>2302</v>
      </c>
      <c r="F465" s="46">
        <v>318</v>
      </c>
      <c r="G465" s="46">
        <v>212</v>
      </c>
      <c r="H465" s="61">
        <f t="shared" si="106"/>
        <v>0.66666666666666663</v>
      </c>
      <c r="I465" s="62">
        <f t="shared" si="107"/>
        <v>8</v>
      </c>
      <c r="J465" s="62">
        <f t="shared" si="108"/>
        <v>2</v>
      </c>
      <c r="K465" s="20" t="s">
        <v>1781</v>
      </c>
      <c r="L465" s="20" t="str">
        <f t="shared" si="109"/>
        <v>Yes</v>
      </c>
      <c r="M465" s="66">
        <f t="shared" si="110"/>
        <v>16181.4732855983</v>
      </c>
      <c r="N465" s="66">
        <f t="shared" si="111"/>
        <v>17333.5965235367</v>
      </c>
      <c r="O465" s="66">
        <f t="shared" si="112"/>
        <v>18328.3935497493</v>
      </c>
      <c r="P465" s="67">
        <f t="shared" si="113"/>
        <v>1152.1232379384001</v>
      </c>
      <c r="Q465" s="68">
        <f t="shared" si="114"/>
        <v>1.0712001446100587</v>
      </c>
      <c r="R465" s="20" t="str">
        <f t="shared" si="115"/>
        <v/>
      </c>
      <c r="S465" s="67">
        <f t="shared" si="116"/>
        <v>2146.9202641510001</v>
      </c>
      <c r="T465" s="68">
        <f t="shared" si="117"/>
        <v>1.1326776756515604</v>
      </c>
      <c r="U465" s="20" t="str">
        <f t="shared" si="118"/>
        <v/>
      </c>
      <c r="V465" s="20" t="str">
        <f t="shared" si="119"/>
        <v/>
      </c>
    </row>
    <row r="466" spans="1:22" ht="30" x14ac:dyDescent="0.25">
      <c r="A466" s="46">
        <v>2056</v>
      </c>
      <c r="B466" s="60">
        <f t="shared" si="105"/>
        <v>4107080</v>
      </c>
      <c r="C466" s="46" t="s">
        <v>134</v>
      </c>
      <c r="D466" s="46">
        <v>459</v>
      </c>
      <c r="E466" s="46" t="s">
        <v>2303</v>
      </c>
      <c r="F466" s="46">
        <v>245</v>
      </c>
      <c r="G466" s="46">
        <v>137</v>
      </c>
      <c r="H466" s="61">
        <f t="shared" si="106"/>
        <v>0.5591836734693878</v>
      </c>
      <c r="I466" s="62">
        <f t="shared" si="107"/>
        <v>8</v>
      </c>
      <c r="J466" s="62">
        <f t="shared" si="108"/>
        <v>2</v>
      </c>
      <c r="K466" s="20" t="s">
        <v>1781</v>
      </c>
      <c r="L466" s="20" t="str">
        <f t="shared" si="109"/>
        <v>Yes</v>
      </c>
      <c r="M466" s="66">
        <f t="shared" si="110"/>
        <v>14665.953380687701</v>
      </c>
      <c r="N466" s="66">
        <f t="shared" si="111"/>
        <v>15531.2765971154</v>
      </c>
      <c r="O466" s="66">
        <f t="shared" si="112"/>
        <v>18780.961697647501</v>
      </c>
      <c r="P466" s="67">
        <f t="shared" si="113"/>
        <v>865.32321642769966</v>
      </c>
      <c r="Q466" s="68">
        <f t="shared" si="114"/>
        <v>1.0590021796719447</v>
      </c>
      <c r="R466" s="20" t="str">
        <f t="shared" si="115"/>
        <v/>
      </c>
      <c r="S466" s="67">
        <f t="shared" si="116"/>
        <v>4115.0083169598001</v>
      </c>
      <c r="T466" s="68">
        <f t="shared" si="117"/>
        <v>1.2805823944850725</v>
      </c>
      <c r="U466" s="20" t="str">
        <f t="shared" si="118"/>
        <v/>
      </c>
      <c r="V466" s="20" t="str">
        <f t="shared" si="119"/>
        <v/>
      </c>
    </row>
    <row r="467" spans="1:22" ht="30" x14ac:dyDescent="0.25">
      <c r="A467" s="46">
        <v>2056</v>
      </c>
      <c r="B467" s="60">
        <f t="shared" si="105"/>
        <v>4107080</v>
      </c>
      <c r="C467" s="46" t="s">
        <v>134</v>
      </c>
      <c r="D467" s="46">
        <v>462</v>
      </c>
      <c r="E467" s="46" t="s">
        <v>2304</v>
      </c>
      <c r="F467" s="46">
        <v>241</v>
      </c>
      <c r="G467" s="46">
        <v>118</v>
      </c>
      <c r="H467" s="61">
        <f t="shared" si="106"/>
        <v>0.48962655601659749</v>
      </c>
      <c r="I467" s="62">
        <f t="shared" si="107"/>
        <v>8</v>
      </c>
      <c r="J467" s="62">
        <f t="shared" si="108"/>
        <v>2</v>
      </c>
      <c r="K467" s="20"/>
      <c r="L467" s="20" t="str">
        <f t="shared" si="109"/>
        <v>Yes</v>
      </c>
      <c r="M467" s="66">
        <f t="shared" si="110"/>
        <v>15674.140667154999</v>
      </c>
      <c r="N467" s="66">
        <f t="shared" si="111"/>
        <v>17622.331698681301</v>
      </c>
      <c r="O467" s="66">
        <f t="shared" si="112"/>
        <v>18364.1505893172</v>
      </c>
      <c r="P467" s="67">
        <f t="shared" si="113"/>
        <v>1948.1910315263012</v>
      </c>
      <c r="Q467" s="68">
        <f t="shared" si="114"/>
        <v>1.1242933231809458</v>
      </c>
      <c r="R467" s="20" t="str">
        <f t="shared" si="115"/>
        <v/>
      </c>
      <c r="S467" s="67">
        <f t="shared" si="116"/>
        <v>2690.0099221622004</v>
      </c>
      <c r="T467" s="68">
        <f t="shared" si="117"/>
        <v>1.1716208868661673</v>
      </c>
      <c r="U467" s="20" t="str">
        <f t="shared" si="118"/>
        <v/>
      </c>
      <c r="V467" s="20" t="str">
        <f t="shared" si="119"/>
        <v/>
      </c>
    </row>
    <row r="468" spans="1:22" ht="30" x14ac:dyDescent="0.25">
      <c r="A468" s="46">
        <v>2056</v>
      </c>
      <c r="B468" s="60">
        <f t="shared" si="105"/>
        <v>4107080</v>
      </c>
      <c r="C468" s="46" t="s">
        <v>134</v>
      </c>
      <c r="D468" s="46">
        <v>5355</v>
      </c>
      <c r="E468" s="46" t="s">
        <v>833</v>
      </c>
      <c r="F468" s="46">
        <v>324</v>
      </c>
      <c r="G468" s="46">
        <v>156</v>
      </c>
      <c r="H468" s="61">
        <f t="shared" si="106"/>
        <v>0.48148148148148145</v>
      </c>
      <c r="I468" s="62">
        <f t="shared" si="107"/>
        <v>8</v>
      </c>
      <c r="J468" s="62">
        <f t="shared" si="108"/>
        <v>2</v>
      </c>
      <c r="K468" s="20"/>
      <c r="L468" s="20" t="str">
        <f t="shared" si="109"/>
        <v>Yes</v>
      </c>
      <c r="M468" s="66">
        <f t="shared" si="110"/>
        <v>7440.7566007290197</v>
      </c>
      <c r="N468" s="66">
        <f t="shared" si="111"/>
        <v>8071.03168266177</v>
      </c>
      <c r="O468" s="66">
        <f t="shared" si="112"/>
        <v>8701.2224717208101</v>
      </c>
      <c r="P468" s="67">
        <f t="shared" si="113"/>
        <v>630.27508193275025</v>
      </c>
      <c r="Q468" s="68">
        <f t="shared" si="114"/>
        <v>1.0847057786933922</v>
      </c>
      <c r="R468" s="20" t="str">
        <f t="shared" si="115"/>
        <v/>
      </c>
      <c r="S468" s="67">
        <f t="shared" si="116"/>
        <v>1260.4658709917903</v>
      </c>
      <c r="T468" s="68">
        <f t="shared" si="117"/>
        <v>1.169400228851498</v>
      </c>
      <c r="U468" s="20" t="str">
        <f t="shared" si="118"/>
        <v/>
      </c>
      <c r="V468" s="20" t="str">
        <f t="shared" si="119"/>
        <v/>
      </c>
    </row>
    <row r="469" spans="1:22" ht="30" x14ac:dyDescent="0.25">
      <c r="A469" s="46">
        <v>2056</v>
      </c>
      <c r="B469" s="60">
        <f t="shared" si="105"/>
        <v>4107080</v>
      </c>
      <c r="C469" s="46" t="s">
        <v>134</v>
      </c>
      <c r="D469" s="46">
        <v>463</v>
      </c>
      <c r="E469" s="46" t="s">
        <v>2306</v>
      </c>
      <c r="F469" s="46">
        <v>527</v>
      </c>
      <c r="G469" s="46">
        <v>241</v>
      </c>
      <c r="H469" s="61">
        <f t="shared" si="106"/>
        <v>0.45730550284629978</v>
      </c>
      <c r="I469" s="62">
        <f t="shared" si="107"/>
        <v>8</v>
      </c>
      <c r="J469" s="62">
        <f t="shared" si="108"/>
        <v>2</v>
      </c>
      <c r="K469" s="20"/>
      <c r="L469" s="20" t="str">
        <f t="shared" si="109"/>
        <v>Yes</v>
      </c>
      <c r="M469" s="66">
        <f t="shared" si="110"/>
        <v>14639.7907571668</v>
      </c>
      <c r="N469" s="66">
        <f t="shared" si="111"/>
        <v>15599.445763342999</v>
      </c>
      <c r="O469" s="66">
        <f t="shared" si="112"/>
        <v>17171.944097710799</v>
      </c>
      <c r="P469" s="67">
        <f t="shared" si="113"/>
        <v>959.65500617619909</v>
      </c>
      <c r="Q469" s="68">
        <f t="shared" si="114"/>
        <v>1.0655511422324397</v>
      </c>
      <c r="R469" s="20" t="str">
        <f t="shared" si="115"/>
        <v/>
      </c>
      <c r="S469" s="67">
        <f t="shared" si="116"/>
        <v>2532.1533405439986</v>
      </c>
      <c r="T469" s="68">
        <f t="shared" si="117"/>
        <v>1.1729637658451095</v>
      </c>
      <c r="U469" s="20" t="str">
        <f t="shared" si="118"/>
        <v/>
      </c>
      <c r="V469" s="20" t="str">
        <f t="shared" si="119"/>
        <v/>
      </c>
    </row>
    <row r="470" spans="1:22" ht="30" x14ac:dyDescent="0.25">
      <c r="A470" s="46">
        <v>2056</v>
      </c>
      <c r="B470" s="60">
        <f t="shared" si="105"/>
        <v>4107080</v>
      </c>
      <c r="C470" s="46" t="s">
        <v>134</v>
      </c>
      <c r="D470" s="46">
        <v>487</v>
      </c>
      <c r="E470" s="46" t="s">
        <v>2307</v>
      </c>
      <c r="F470" s="46">
        <v>620</v>
      </c>
      <c r="G470" s="46">
        <v>224</v>
      </c>
      <c r="H470" s="61">
        <f t="shared" si="106"/>
        <v>0.36129032258064514</v>
      </c>
      <c r="I470" s="62">
        <f t="shared" si="107"/>
        <v>8</v>
      </c>
      <c r="J470" s="62">
        <f t="shared" si="108"/>
        <v>2</v>
      </c>
      <c r="K470" s="20"/>
      <c r="L470" s="20" t="str">
        <f t="shared" si="109"/>
        <v>Yes</v>
      </c>
      <c r="M470" s="66">
        <f t="shared" si="110"/>
        <v>17975.907501281701</v>
      </c>
      <c r="N470" s="66">
        <f t="shared" si="111"/>
        <v>17725.5441009186</v>
      </c>
      <c r="O470" s="66">
        <f t="shared" si="112"/>
        <v>18699.504444831098</v>
      </c>
      <c r="P470" s="67">
        <f t="shared" si="113"/>
        <v>-250.36340036310139</v>
      </c>
      <c r="Q470" s="68">
        <f t="shared" si="114"/>
        <v>0.98607228033715399</v>
      </c>
      <c r="R470" s="20" t="str">
        <f t="shared" si="115"/>
        <v/>
      </c>
      <c r="S470" s="67">
        <f t="shared" si="116"/>
        <v>723.59694354939711</v>
      </c>
      <c r="T470" s="68">
        <f t="shared" si="117"/>
        <v>1.0402537086652122</v>
      </c>
      <c r="U470" s="20" t="str">
        <f t="shared" si="118"/>
        <v/>
      </c>
      <c r="V470" s="20" t="str">
        <f t="shared" si="119"/>
        <v/>
      </c>
    </row>
    <row r="471" spans="1:22" ht="30" x14ac:dyDescent="0.25">
      <c r="A471" s="46">
        <v>2056</v>
      </c>
      <c r="B471" s="60">
        <f t="shared" si="105"/>
        <v>4107080</v>
      </c>
      <c r="C471" s="46" t="s">
        <v>134</v>
      </c>
      <c r="D471" s="46">
        <v>4545</v>
      </c>
      <c r="E471" s="46" t="s">
        <v>2308</v>
      </c>
      <c r="F471" s="46">
        <v>175</v>
      </c>
      <c r="G471" s="46">
        <v>53</v>
      </c>
      <c r="H471" s="61">
        <f t="shared" si="106"/>
        <v>0.30285714285714288</v>
      </c>
      <c r="I471" s="62">
        <f t="shared" si="107"/>
        <v>8</v>
      </c>
      <c r="J471" s="62">
        <f t="shared" si="108"/>
        <v>2</v>
      </c>
      <c r="K471" s="20"/>
      <c r="L471" s="20" t="str">
        <f t="shared" si="109"/>
        <v>Yes</v>
      </c>
      <c r="M471" s="66">
        <f t="shared" si="110"/>
        <v>7440.7566007290197</v>
      </c>
      <c r="N471" s="66">
        <f t="shared" si="111"/>
        <v>8071.03168266176</v>
      </c>
      <c r="O471" s="66">
        <f t="shared" si="112"/>
        <v>8701.2224717208192</v>
      </c>
      <c r="P471" s="67">
        <f t="shared" si="113"/>
        <v>630.27508193274025</v>
      </c>
      <c r="Q471" s="68">
        <f t="shared" si="114"/>
        <v>1.0847057786933909</v>
      </c>
      <c r="R471" s="20" t="str">
        <f t="shared" si="115"/>
        <v/>
      </c>
      <c r="S471" s="67">
        <f t="shared" si="116"/>
        <v>1260.4658709917994</v>
      </c>
      <c r="T471" s="68">
        <f t="shared" si="117"/>
        <v>1.1694002288514993</v>
      </c>
      <c r="U471" s="20" t="str">
        <f t="shared" si="118"/>
        <v/>
      </c>
      <c r="V471" s="20" t="str">
        <f t="shared" si="119"/>
        <v/>
      </c>
    </row>
    <row r="472" spans="1:22" ht="30" x14ac:dyDescent="0.25">
      <c r="A472" s="46">
        <v>2056</v>
      </c>
      <c r="B472" s="60">
        <f t="shared" si="105"/>
        <v>4107080</v>
      </c>
      <c r="C472" s="46" t="s">
        <v>134</v>
      </c>
      <c r="D472" s="46">
        <v>465</v>
      </c>
      <c r="E472" s="46" t="s">
        <v>2305</v>
      </c>
      <c r="F472" s="46">
        <v>289</v>
      </c>
      <c r="G472" s="46">
        <v>84</v>
      </c>
      <c r="H472" s="61">
        <f t="shared" si="106"/>
        <v>0.29065743944636679</v>
      </c>
      <c r="I472" s="62">
        <f t="shared" si="107"/>
        <v>8</v>
      </c>
      <c r="J472" s="62">
        <f t="shared" si="108"/>
        <v>2</v>
      </c>
      <c r="K472" s="20"/>
      <c r="L472" s="20" t="str">
        <f t="shared" si="109"/>
        <v>Yes</v>
      </c>
      <c r="M472" s="66">
        <f t="shared" si="110"/>
        <v>13755.2968313731</v>
      </c>
      <c r="N472" s="66">
        <f t="shared" si="111"/>
        <v>14687.605037887601</v>
      </c>
      <c r="O472" s="66">
        <f t="shared" si="112"/>
        <v>17072.954153438801</v>
      </c>
      <c r="P472" s="67">
        <f t="shared" si="113"/>
        <v>932.30820651450085</v>
      </c>
      <c r="Q472" s="68">
        <f t="shared" si="114"/>
        <v>1.0677781234344643</v>
      </c>
      <c r="R472" s="20" t="str">
        <f t="shared" si="115"/>
        <v/>
      </c>
      <c r="S472" s="67">
        <f t="shared" si="116"/>
        <v>3317.657322065701</v>
      </c>
      <c r="T472" s="68">
        <f t="shared" si="117"/>
        <v>1.2411912561929441</v>
      </c>
      <c r="U472" s="20" t="str">
        <f t="shared" si="118"/>
        <v/>
      </c>
      <c r="V472" s="20" t="str">
        <f t="shared" si="119"/>
        <v/>
      </c>
    </row>
    <row r="473" spans="1:22" x14ac:dyDescent="0.25">
      <c r="A473" s="46">
        <v>2057</v>
      </c>
      <c r="B473" s="60">
        <f t="shared" si="105"/>
        <v>4107020</v>
      </c>
      <c r="C473" s="46" t="s">
        <v>133</v>
      </c>
      <c r="D473" s="46">
        <v>479</v>
      </c>
      <c r="E473" s="46" t="s">
        <v>2283</v>
      </c>
      <c r="F473" s="46">
        <v>275</v>
      </c>
      <c r="G473" s="46">
        <v>275</v>
      </c>
      <c r="H473" s="61">
        <f t="shared" si="106"/>
        <v>1</v>
      </c>
      <c r="I473" s="62">
        <f t="shared" si="107"/>
        <v>21</v>
      </c>
      <c r="J473" s="62">
        <f t="shared" si="108"/>
        <v>6</v>
      </c>
      <c r="K473" s="20" t="s">
        <v>1781</v>
      </c>
      <c r="L473" s="20" t="str">
        <f t="shared" si="109"/>
        <v>Yes</v>
      </c>
      <c r="M473" s="66">
        <f t="shared" si="110"/>
        <v>13047.404873224999</v>
      </c>
      <c r="N473" s="66">
        <f t="shared" si="111"/>
        <v>13832.019514141301</v>
      </c>
      <c r="O473" s="66">
        <f t="shared" si="112"/>
        <v>17642.3020004768</v>
      </c>
      <c r="P473" s="67">
        <f t="shared" si="113"/>
        <v>784.61464091630114</v>
      </c>
      <c r="Q473" s="68">
        <f t="shared" si="114"/>
        <v>1.0601356858731681</v>
      </c>
      <c r="R473" s="20" t="str">
        <f t="shared" si="115"/>
        <v/>
      </c>
      <c r="S473" s="67">
        <f t="shared" si="116"/>
        <v>4594.8971272518011</v>
      </c>
      <c r="T473" s="68">
        <f t="shared" si="117"/>
        <v>1.3521694292388471</v>
      </c>
      <c r="U473" s="20" t="str">
        <f t="shared" si="118"/>
        <v/>
      </c>
      <c r="V473" s="20" t="str">
        <f t="shared" si="119"/>
        <v/>
      </c>
    </row>
    <row r="474" spans="1:22" x14ac:dyDescent="0.25">
      <c r="A474" s="46">
        <v>2057</v>
      </c>
      <c r="B474" s="60">
        <f t="shared" si="105"/>
        <v>4107020</v>
      </c>
      <c r="C474" s="46" t="s">
        <v>133</v>
      </c>
      <c r="D474" s="46">
        <v>471</v>
      </c>
      <c r="E474" s="46" t="s">
        <v>2293</v>
      </c>
      <c r="F474" s="46">
        <v>7</v>
      </c>
      <c r="G474" s="46">
        <v>7</v>
      </c>
      <c r="H474" s="61">
        <f t="shared" si="106"/>
        <v>1</v>
      </c>
      <c r="I474" s="62">
        <f t="shared" si="107"/>
        <v>21</v>
      </c>
      <c r="J474" s="62">
        <f t="shared" si="108"/>
        <v>6</v>
      </c>
      <c r="K474" s="20" t="s">
        <v>1781</v>
      </c>
      <c r="L474" s="20" t="str">
        <f t="shared" si="109"/>
        <v>Yes</v>
      </c>
      <c r="M474" s="66">
        <f t="shared" si="110"/>
        <v>29042.4110524727</v>
      </c>
      <c r="N474" s="66">
        <f t="shared" si="111"/>
        <v>21695.901151166901</v>
      </c>
      <c r="O474" s="66">
        <f t="shared" si="112"/>
        <v>41650.536239298002</v>
      </c>
      <c r="P474" s="67">
        <f t="shared" si="113"/>
        <v>-7346.5099013057988</v>
      </c>
      <c r="Q474" s="68">
        <f t="shared" si="114"/>
        <v>0.74704201080163735</v>
      </c>
      <c r="R474" s="20" t="str">
        <f t="shared" si="115"/>
        <v>Fail</v>
      </c>
      <c r="S474" s="67">
        <f t="shared" si="116"/>
        <v>12608.125186825302</v>
      </c>
      <c r="T474" s="68">
        <f t="shared" si="117"/>
        <v>1.4341280468775623</v>
      </c>
      <c r="U474" s="20" t="str">
        <f t="shared" si="118"/>
        <v/>
      </c>
      <c r="V474" s="20" t="str">
        <f t="shared" si="119"/>
        <v/>
      </c>
    </row>
    <row r="475" spans="1:22" x14ac:dyDescent="0.25">
      <c r="A475" s="46">
        <v>2057</v>
      </c>
      <c r="B475" s="60">
        <f t="shared" si="105"/>
        <v>4107020</v>
      </c>
      <c r="C475" s="46" t="s">
        <v>133</v>
      </c>
      <c r="D475" s="46">
        <v>468</v>
      </c>
      <c r="E475" s="46" t="s">
        <v>2284</v>
      </c>
      <c r="F475" s="46">
        <v>187</v>
      </c>
      <c r="G475" s="46">
        <v>186</v>
      </c>
      <c r="H475" s="61">
        <f t="shared" si="106"/>
        <v>0.99465240641711228</v>
      </c>
      <c r="I475" s="62">
        <f t="shared" si="107"/>
        <v>21</v>
      </c>
      <c r="J475" s="62">
        <f t="shared" si="108"/>
        <v>6</v>
      </c>
      <c r="K475" s="20" t="s">
        <v>1781</v>
      </c>
      <c r="L475" s="20" t="str">
        <f t="shared" si="109"/>
        <v>Yes</v>
      </c>
      <c r="M475" s="66">
        <f t="shared" si="110"/>
        <v>14739.8373771963</v>
      </c>
      <c r="N475" s="66">
        <f t="shared" si="111"/>
        <v>16005.622988291399</v>
      </c>
      <c r="O475" s="66">
        <f t="shared" si="112"/>
        <v>18505.907623340099</v>
      </c>
      <c r="P475" s="67">
        <f t="shared" si="113"/>
        <v>1265.7856110950997</v>
      </c>
      <c r="Q475" s="68">
        <f t="shared" si="114"/>
        <v>1.0858751408650797</v>
      </c>
      <c r="R475" s="20" t="str">
        <f t="shared" si="115"/>
        <v/>
      </c>
      <c r="S475" s="67">
        <f t="shared" si="116"/>
        <v>3766.0702461437995</v>
      </c>
      <c r="T475" s="68">
        <f t="shared" si="117"/>
        <v>1.2555028355991369</v>
      </c>
      <c r="U475" s="20" t="str">
        <f t="shared" si="118"/>
        <v/>
      </c>
      <c r="V475" s="20" t="str">
        <f t="shared" si="119"/>
        <v/>
      </c>
    </row>
    <row r="476" spans="1:22" x14ac:dyDescent="0.25">
      <c r="A476" s="46">
        <v>2057</v>
      </c>
      <c r="B476" s="60">
        <f t="shared" si="105"/>
        <v>4107020</v>
      </c>
      <c r="C476" s="46" t="s">
        <v>133</v>
      </c>
      <c r="D476" s="46">
        <v>483</v>
      </c>
      <c r="E476" s="46" t="s">
        <v>2297</v>
      </c>
      <c r="F476" s="46">
        <v>140</v>
      </c>
      <c r="G476" s="46">
        <v>139</v>
      </c>
      <c r="H476" s="61">
        <f t="shared" si="106"/>
        <v>0.99285714285714288</v>
      </c>
      <c r="I476" s="62">
        <f t="shared" si="107"/>
        <v>21</v>
      </c>
      <c r="J476" s="62">
        <f t="shared" si="108"/>
        <v>6</v>
      </c>
      <c r="K476" s="20" t="s">
        <v>1781</v>
      </c>
      <c r="L476" s="20" t="str">
        <f t="shared" si="109"/>
        <v>Yes</v>
      </c>
      <c r="M476" s="66">
        <f t="shared" si="110"/>
        <v>20857.957620022898</v>
      </c>
      <c r="N476" s="66">
        <f t="shared" si="111"/>
        <v>23415.2661064774</v>
      </c>
      <c r="O476" s="66">
        <f t="shared" si="112"/>
        <v>22477.827891261099</v>
      </c>
      <c r="P476" s="67">
        <f t="shared" si="113"/>
        <v>2557.3084864545017</v>
      </c>
      <c r="Q476" s="68">
        <f t="shared" si="114"/>
        <v>1.1226058913840911</v>
      </c>
      <c r="R476" s="20" t="str">
        <f t="shared" si="115"/>
        <v/>
      </c>
      <c r="S476" s="67">
        <f t="shared" si="116"/>
        <v>1619.8702712382001</v>
      </c>
      <c r="T476" s="68">
        <f t="shared" si="117"/>
        <v>1.0776619792190574</v>
      </c>
      <c r="U476" s="20" t="str">
        <f t="shared" si="118"/>
        <v/>
      </c>
      <c r="V476" s="20" t="str">
        <f t="shared" si="119"/>
        <v/>
      </c>
    </row>
    <row r="477" spans="1:22" x14ac:dyDescent="0.25">
      <c r="A477" s="46">
        <v>2057</v>
      </c>
      <c r="B477" s="60">
        <f t="shared" si="105"/>
        <v>4107020</v>
      </c>
      <c r="C477" s="46" t="s">
        <v>133</v>
      </c>
      <c r="D477" s="46">
        <v>472</v>
      </c>
      <c r="E477" s="46" t="s">
        <v>2285</v>
      </c>
      <c r="F477" s="46">
        <v>122</v>
      </c>
      <c r="G477" s="46">
        <v>118</v>
      </c>
      <c r="H477" s="61">
        <f t="shared" si="106"/>
        <v>0.96721311475409832</v>
      </c>
      <c r="I477" s="62">
        <f t="shared" si="107"/>
        <v>21</v>
      </c>
      <c r="J477" s="62">
        <f t="shared" si="108"/>
        <v>6</v>
      </c>
      <c r="K477" s="20" t="s">
        <v>1781</v>
      </c>
      <c r="L477" s="20" t="str">
        <f t="shared" si="109"/>
        <v>Yes</v>
      </c>
      <c r="M477" s="66">
        <f t="shared" si="110"/>
        <v>15534.453812121201</v>
      </c>
      <c r="N477" s="66">
        <f t="shared" si="111"/>
        <v>15580.269925872301</v>
      </c>
      <c r="O477" s="66">
        <f t="shared" si="112"/>
        <v>17709.426532362399</v>
      </c>
      <c r="P477" s="67">
        <f t="shared" si="113"/>
        <v>45.816113751099692</v>
      </c>
      <c r="Q477" s="68">
        <f t="shared" si="114"/>
        <v>1.0029493224741091</v>
      </c>
      <c r="R477" s="20" t="str">
        <f t="shared" si="115"/>
        <v/>
      </c>
      <c r="S477" s="67">
        <f t="shared" si="116"/>
        <v>2174.9727202411977</v>
      </c>
      <c r="T477" s="68">
        <f t="shared" si="117"/>
        <v>1.1400096035912195</v>
      </c>
      <c r="U477" s="20" t="str">
        <f t="shared" si="118"/>
        <v/>
      </c>
      <c r="V477" s="20" t="str">
        <f t="shared" si="119"/>
        <v/>
      </c>
    </row>
    <row r="478" spans="1:22" x14ac:dyDescent="0.25">
      <c r="A478" s="46">
        <v>2057</v>
      </c>
      <c r="B478" s="60">
        <f t="shared" si="105"/>
        <v>4107020</v>
      </c>
      <c r="C478" s="46" t="s">
        <v>133</v>
      </c>
      <c r="D478" s="46">
        <v>484</v>
      </c>
      <c r="E478" s="46" t="s">
        <v>2298</v>
      </c>
      <c r="F478" s="46">
        <v>95</v>
      </c>
      <c r="G478" s="46">
        <v>90</v>
      </c>
      <c r="H478" s="61">
        <f t="shared" si="106"/>
        <v>0.94736842105263153</v>
      </c>
      <c r="I478" s="62">
        <f t="shared" si="107"/>
        <v>21</v>
      </c>
      <c r="J478" s="62">
        <f t="shared" si="108"/>
        <v>6</v>
      </c>
      <c r="K478" s="20" t="s">
        <v>1781</v>
      </c>
      <c r="L478" s="20" t="str">
        <f t="shared" si="109"/>
        <v>Yes</v>
      </c>
      <c r="M478" s="66">
        <f t="shared" si="110"/>
        <v>26099.4574989832</v>
      </c>
      <c r="N478" s="66">
        <f t="shared" si="111"/>
        <v>29185.736566722499</v>
      </c>
      <c r="O478" s="66">
        <f t="shared" si="112"/>
        <v>26774.759143615302</v>
      </c>
      <c r="P478" s="67">
        <f t="shared" si="113"/>
        <v>3086.2790677392986</v>
      </c>
      <c r="Q478" s="68">
        <f t="shared" si="114"/>
        <v>1.1182506980407365</v>
      </c>
      <c r="R478" s="20" t="str">
        <f t="shared" si="115"/>
        <v/>
      </c>
      <c r="S478" s="67">
        <f t="shared" si="116"/>
        <v>675.30164463210167</v>
      </c>
      <c r="T478" s="68">
        <f t="shared" si="117"/>
        <v>1.0258741640380231</v>
      </c>
      <c r="U478" s="20" t="str">
        <f t="shared" si="118"/>
        <v/>
      </c>
      <c r="V478" s="20" t="str">
        <f t="shared" si="119"/>
        <v/>
      </c>
    </row>
    <row r="479" spans="1:22" x14ac:dyDescent="0.25">
      <c r="A479" s="46">
        <v>2057</v>
      </c>
      <c r="B479" s="60">
        <f t="shared" si="105"/>
        <v>4107020</v>
      </c>
      <c r="C479" s="46" t="s">
        <v>133</v>
      </c>
      <c r="D479" s="46">
        <v>4848</v>
      </c>
      <c r="E479" s="46" t="s">
        <v>813</v>
      </c>
      <c r="F479" s="46">
        <v>196</v>
      </c>
      <c r="G479" s="46">
        <v>176</v>
      </c>
      <c r="H479" s="61">
        <f t="shared" si="106"/>
        <v>0.89795918367346939</v>
      </c>
      <c r="I479" s="62">
        <f t="shared" si="107"/>
        <v>21</v>
      </c>
      <c r="J479" s="62">
        <f t="shared" si="108"/>
        <v>6</v>
      </c>
      <c r="K479" s="20"/>
      <c r="L479" s="20" t="str">
        <f t="shared" si="109"/>
        <v>Yes</v>
      </c>
      <c r="M479" s="66">
        <f t="shared" si="110"/>
        <v>3939.21292161567</v>
      </c>
      <c r="N479" s="66">
        <f t="shared" si="111"/>
        <v>4026.0446053210298</v>
      </c>
      <c r="O479" s="66">
        <f t="shared" si="112"/>
        <v>4698.6082587598103</v>
      </c>
      <c r="P479" s="67">
        <f t="shared" si="113"/>
        <v>86.831683705359865</v>
      </c>
      <c r="Q479" s="68">
        <f t="shared" si="114"/>
        <v>1.0220429018266284</v>
      </c>
      <c r="R479" s="20" t="str">
        <f t="shared" si="115"/>
        <v/>
      </c>
      <c r="S479" s="67">
        <f t="shared" si="116"/>
        <v>759.39533714414029</v>
      </c>
      <c r="T479" s="68">
        <f t="shared" si="117"/>
        <v>1.1927784438807827</v>
      </c>
      <c r="U479" s="20" t="str">
        <f t="shared" si="118"/>
        <v/>
      </c>
      <c r="V479" s="20" t="str">
        <f t="shared" si="119"/>
        <v/>
      </c>
    </row>
    <row r="480" spans="1:22" x14ac:dyDescent="0.25">
      <c r="A480" s="46">
        <v>2057</v>
      </c>
      <c r="B480" s="60">
        <f t="shared" si="105"/>
        <v>4107020</v>
      </c>
      <c r="C480" s="46" t="s">
        <v>133</v>
      </c>
      <c r="D480" s="46">
        <v>467</v>
      </c>
      <c r="E480" s="46" t="s">
        <v>2282</v>
      </c>
      <c r="F480" s="46">
        <v>214</v>
      </c>
      <c r="G480" s="46">
        <v>184</v>
      </c>
      <c r="H480" s="61">
        <f t="shared" si="106"/>
        <v>0.85981308411214952</v>
      </c>
      <c r="I480" s="62">
        <f t="shared" si="107"/>
        <v>21</v>
      </c>
      <c r="J480" s="62">
        <f t="shared" si="108"/>
        <v>6</v>
      </c>
      <c r="K480" s="20"/>
      <c r="L480" s="20" t="str">
        <f t="shared" si="109"/>
        <v>Yes</v>
      </c>
      <c r="M480" s="66">
        <f t="shared" si="110"/>
        <v>12061.0423450166</v>
      </c>
      <c r="N480" s="66">
        <f t="shared" si="111"/>
        <v>12294.270269468399</v>
      </c>
      <c r="O480" s="66">
        <f t="shared" si="112"/>
        <v>14833.609020424599</v>
      </c>
      <c r="P480" s="67">
        <f t="shared" si="113"/>
        <v>233.22792445179948</v>
      </c>
      <c r="Q480" s="68">
        <f t="shared" si="114"/>
        <v>1.0193372942221834</v>
      </c>
      <c r="R480" s="20" t="str">
        <f t="shared" si="115"/>
        <v/>
      </c>
      <c r="S480" s="67">
        <f t="shared" si="116"/>
        <v>2772.5666754079994</v>
      </c>
      <c r="T480" s="68">
        <f t="shared" si="117"/>
        <v>1.2298778659502487</v>
      </c>
      <c r="U480" s="20" t="str">
        <f t="shared" si="118"/>
        <v/>
      </c>
      <c r="V480" s="20" t="str">
        <f t="shared" si="119"/>
        <v/>
      </c>
    </row>
    <row r="481" spans="1:22" x14ac:dyDescent="0.25">
      <c r="A481" s="46">
        <v>2057</v>
      </c>
      <c r="B481" s="60">
        <f t="shared" si="105"/>
        <v>4107020</v>
      </c>
      <c r="C481" s="46" t="s">
        <v>133</v>
      </c>
      <c r="D481" s="46">
        <v>476</v>
      </c>
      <c r="E481" s="46" t="s">
        <v>2286</v>
      </c>
      <c r="F481" s="46">
        <v>164</v>
      </c>
      <c r="G481" s="46">
        <v>141</v>
      </c>
      <c r="H481" s="61">
        <f t="shared" si="106"/>
        <v>0.8597560975609756</v>
      </c>
      <c r="I481" s="62">
        <f t="shared" si="107"/>
        <v>21</v>
      </c>
      <c r="J481" s="62">
        <f t="shared" si="108"/>
        <v>6</v>
      </c>
      <c r="K481" s="20"/>
      <c r="L481" s="20" t="str">
        <f t="shared" si="109"/>
        <v>Yes</v>
      </c>
      <c r="M481" s="66">
        <f t="shared" si="110"/>
        <v>16732.1036072836</v>
      </c>
      <c r="N481" s="66">
        <f t="shared" si="111"/>
        <v>23121.976874548898</v>
      </c>
      <c r="O481" s="66">
        <f t="shared" si="112"/>
        <v>16648.707796806</v>
      </c>
      <c r="P481" s="67">
        <f t="shared" si="113"/>
        <v>6389.8732672652986</v>
      </c>
      <c r="Q481" s="68">
        <f t="shared" si="114"/>
        <v>1.3818930014564184</v>
      </c>
      <c r="R481" s="20" t="str">
        <f t="shared" si="115"/>
        <v/>
      </c>
      <c r="S481" s="67">
        <f t="shared" si="116"/>
        <v>-83.395810477599298</v>
      </c>
      <c r="T481" s="68">
        <f t="shared" si="117"/>
        <v>0.99501582033945235</v>
      </c>
      <c r="U481" s="20" t="str">
        <f t="shared" si="118"/>
        <v/>
      </c>
      <c r="V481" s="20" t="str">
        <f t="shared" si="119"/>
        <v/>
      </c>
    </row>
    <row r="482" spans="1:22" x14ac:dyDescent="0.25">
      <c r="A482" s="46">
        <v>2057</v>
      </c>
      <c r="B482" s="60">
        <f t="shared" si="105"/>
        <v>4107020</v>
      </c>
      <c r="C482" s="46" t="s">
        <v>133</v>
      </c>
      <c r="D482" s="46">
        <v>482</v>
      </c>
      <c r="E482" s="46" t="s">
        <v>2296</v>
      </c>
      <c r="F482" s="46">
        <v>204</v>
      </c>
      <c r="G482" s="46">
        <v>174</v>
      </c>
      <c r="H482" s="61">
        <f t="shared" si="106"/>
        <v>0.8529411764705882</v>
      </c>
      <c r="I482" s="62">
        <f t="shared" si="107"/>
        <v>21</v>
      </c>
      <c r="J482" s="62">
        <f t="shared" si="108"/>
        <v>6</v>
      </c>
      <c r="K482" s="20"/>
      <c r="L482" s="20" t="str">
        <f t="shared" si="109"/>
        <v>Yes</v>
      </c>
      <c r="M482" s="66">
        <f t="shared" si="110"/>
        <v>18888.8332884954</v>
      </c>
      <c r="N482" s="66">
        <f t="shared" si="111"/>
        <v>18435.716849844699</v>
      </c>
      <c r="O482" s="66">
        <f t="shared" si="112"/>
        <v>19748.949858218501</v>
      </c>
      <c r="P482" s="67">
        <f t="shared" si="113"/>
        <v>-453.11643865070073</v>
      </c>
      <c r="Q482" s="68">
        <f t="shared" si="114"/>
        <v>0.97601141204805486</v>
      </c>
      <c r="R482" s="20" t="str">
        <f t="shared" si="115"/>
        <v/>
      </c>
      <c r="S482" s="67">
        <f t="shared" si="116"/>
        <v>860.11656972310084</v>
      </c>
      <c r="T482" s="68">
        <f t="shared" si="117"/>
        <v>1.0455357171396589</v>
      </c>
      <c r="U482" s="20" t="str">
        <f t="shared" si="118"/>
        <v/>
      </c>
      <c r="V482" s="20" t="str">
        <f t="shared" si="119"/>
        <v/>
      </c>
    </row>
    <row r="483" spans="1:22" x14ac:dyDescent="0.25">
      <c r="A483" s="46">
        <v>2057</v>
      </c>
      <c r="B483" s="60">
        <f t="shared" si="105"/>
        <v>4107020</v>
      </c>
      <c r="C483" s="46" t="s">
        <v>133</v>
      </c>
      <c r="D483" s="46">
        <v>478</v>
      </c>
      <c r="E483" s="46" t="s">
        <v>2288</v>
      </c>
      <c r="F483" s="46">
        <v>567</v>
      </c>
      <c r="G483" s="46">
        <v>462</v>
      </c>
      <c r="H483" s="61">
        <f t="shared" si="106"/>
        <v>0.81481481481481477</v>
      </c>
      <c r="I483" s="62">
        <f t="shared" si="107"/>
        <v>21</v>
      </c>
      <c r="J483" s="62">
        <f t="shared" si="108"/>
        <v>6</v>
      </c>
      <c r="K483" s="20"/>
      <c r="L483" s="20" t="str">
        <f t="shared" si="109"/>
        <v>Yes</v>
      </c>
      <c r="M483" s="66">
        <f t="shared" si="110"/>
        <v>11792.7183073132</v>
      </c>
      <c r="N483" s="66">
        <f t="shared" si="111"/>
        <v>12603.3064438243</v>
      </c>
      <c r="O483" s="66">
        <f t="shared" si="112"/>
        <v>13526.191530846299</v>
      </c>
      <c r="P483" s="67">
        <f t="shared" si="113"/>
        <v>810.58813651109995</v>
      </c>
      <c r="Q483" s="68">
        <f t="shared" si="114"/>
        <v>1.0687363265523282</v>
      </c>
      <c r="R483" s="20" t="str">
        <f t="shared" si="115"/>
        <v/>
      </c>
      <c r="S483" s="67">
        <f t="shared" si="116"/>
        <v>1733.4732235330994</v>
      </c>
      <c r="T483" s="68">
        <f t="shared" si="117"/>
        <v>1.1469952201315701</v>
      </c>
      <c r="U483" s="20" t="str">
        <f t="shared" si="118"/>
        <v/>
      </c>
      <c r="V483" s="20" t="str">
        <f t="shared" si="119"/>
        <v/>
      </c>
    </row>
    <row r="484" spans="1:22" x14ac:dyDescent="0.25">
      <c r="A484" s="46">
        <v>2057</v>
      </c>
      <c r="B484" s="60">
        <f t="shared" si="105"/>
        <v>4107020</v>
      </c>
      <c r="C484" s="46" t="s">
        <v>133</v>
      </c>
      <c r="D484" s="46">
        <v>477</v>
      </c>
      <c r="E484" s="46" t="s">
        <v>2289</v>
      </c>
      <c r="F484" s="46">
        <v>587</v>
      </c>
      <c r="G484" s="46">
        <v>475</v>
      </c>
      <c r="H484" s="61">
        <f t="shared" si="106"/>
        <v>0.80919931856899485</v>
      </c>
      <c r="I484" s="62">
        <f t="shared" si="107"/>
        <v>21</v>
      </c>
      <c r="J484" s="62">
        <f t="shared" si="108"/>
        <v>6</v>
      </c>
      <c r="K484" s="20"/>
      <c r="L484" s="20" t="str">
        <f t="shared" si="109"/>
        <v>Yes</v>
      </c>
      <c r="M484" s="66">
        <f t="shared" si="110"/>
        <v>10683.1087045815</v>
      </c>
      <c r="N484" s="66">
        <f t="shared" si="111"/>
        <v>11305.701451840599</v>
      </c>
      <c r="O484" s="66">
        <f t="shared" si="112"/>
        <v>12640.278886002399</v>
      </c>
      <c r="P484" s="67">
        <f t="shared" si="113"/>
        <v>622.59274725909927</v>
      </c>
      <c r="Q484" s="68">
        <f t="shared" si="114"/>
        <v>1.0582782375875384</v>
      </c>
      <c r="R484" s="20" t="str">
        <f t="shared" si="115"/>
        <v/>
      </c>
      <c r="S484" s="67">
        <f t="shared" si="116"/>
        <v>1957.1701814208991</v>
      </c>
      <c r="T484" s="68">
        <f t="shared" si="117"/>
        <v>1.1832023089479149</v>
      </c>
      <c r="U484" s="20" t="str">
        <f t="shared" si="118"/>
        <v/>
      </c>
      <c r="V484" s="20" t="str">
        <f t="shared" si="119"/>
        <v/>
      </c>
    </row>
    <row r="485" spans="1:22" x14ac:dyDescent="0.25">
      <c r="A485" s="46">
        <v>2057</v>
      </c>
      <c r="B485" s="60">
        <f t="shared" si="105"/>
        <v>4107020</v>
      </c>
      <c r="C485" s="46" t="s">
        <v>133</v>
      </c>
      <c r="D485" s="46">
        <v>480</v>
      </c>
      <c r="E485" s="46" t="s">
        <v>2294</v>
      </c>
      <c r="F485" s="46">
        <v>392</v>
      </c>
      <c r="G485" s="46">
        <v>314</v>
      </c>
      <c r="H485" s="61">
        <f t="shared" si="106"/>
        <v>0.80102040816326525</v>
      </c>
      <c r="I485" s="62">
        <f t="shared" si="107"/>
        <v>21</v>
      </c>
      <c r="J485" s="62">
        <f t="shared" si="108"/>
        <v>6</v>
      </c>
      <c r="K485" s="20"/>
      <c r="L485" s="20" t="str">
        <f t="shared" si="109"/>
        <v>Yes</v>
      </c>
      <c r="M485" s="66">
        <f t="shared" si="110"/>
        <v>13076.830043054801</v>
      </c>
      <c r="N485" s="66">
        <f t="shared" si="111"/>
        <v>13111.2327049987</v>
      </c>
      <c r="O485" s="66">
        <f t="shared" si="112"/>
        <v>14361.0171442264</v>
      </c>
      <c r="P485" s="67">
        <f t="shared" si="113"/>
        <v>34.402661943899147</v>
      </c>
      <c r="Q485" s="68">
        <f t="shared" si="114"/>
        <v>1.0026308105122288</v>
      </c>
      <c r="R485" s="20" t="str">
        <f t="shared" si="115"/>
        <v/>
      </c>
      <c r="S485" s="67">
        <f t="shared" si="116"/>
        <v>1284.1871011715994</v>
      </c>
      <c r="T485" s="68">
        <f t="shared" si="117"/>
        <v>1.0982032416834568</v>
      </c>
      <c r="U485" s="20" t="str">
        <f t="shared" si="118"/>
        <v/>
      </c>
      <c r="V485" s="20" t="str">
        <f t="shared" si="119"/>
        <v/>
      </c>
    </row>
    <row r="486" spans="1:22" x14ac:dyDescent="0.25">
      <c r="A486" s="46">
        <v>2057</v>
      </c>
      <c r="B486" s="60">
        <f t="shared" si="105"/>
        <v>4107020</v>
      </c>
      <c r="C486" s="46" t="s">
        <v>133</v>
      </c>
      <c r="D486" s="46">
        <v>475</v>
      </c>
      <c r="E486" s="46" t="s">
        <v>2287</v>
      </c>
      <c r="F486" s="46">
        <v>123</v>
      </c>
      <c r="G486" s="46">
        <v>98</v>
      </c>
      <c r="H486" s="61">
        <f t="shared" si="106"/>
        <v>0.7967479674796748</v>
      </c>
      <c r="I486" s="62">
        <f t="shared" si="107"/>
        <v>21</v>
      </c>
      <c r="J486" s="62">
        <f t="shared" si="108"/>
        <v>6</v>
      </c>
      <c r="K486" s="20"/>
      <c r="L486" s="20" t="str">
        <f t="shared" si="109"/>
        <v>Yes</v>
      </c>
      <c r="M486" s="66">
        <f t="shared" si="110"/>
        <v>14656.371978843699</v>
      </c>
      <c r="N486" s="66">
        <f t="shared" si="111"/>
        <v>15212.073818998901</v>
      </c>
      <c r="O486" s="66">
        <f t="shared" si="112"/>
        <v>18424.307358736402</v>
      </c>
      <c r="P486" s="67">
        <f t="shared" si="113"/>
        <v>555.70184015520135</v>
      </c>
      <c r="Q486" s="68">
        <f t="shared" si="114"/>
        <v>1.0379153750298744</v>
      </c>
      <c r="R486" s="20" t="str">
        <f t="shared" si="115"/>
        <v/>
      </c>
      <c r="S486" s="67">
        <f t="shared" si="116"/>
        <v>3767.9353798927023</v>
      </c>
      <c r="T486" s="68">
        <f t="shared" si="117"/>
        <v>1.2570851357574488</v>
      </c>
      <c r="U486" s="20" t="str">
        <f t="shared" si="118"/>
        <v/>
      </c>
      <c r="V486" s="20" t="str">
        <f t="shared" si="119"/>
        <v/>
      </c>
    </row>
    <row r="487" spans="1:22" x14ac:dyDescent="0.25">
      <c r="A487" s="46">
        <v>2057</v>
      </c>
      <c r="B487" s="60">
        <f t="shared" si="105"/>
        <v>4107020</v>
      </c>
      <c r="C487" s="46" t="s">
        <v>133</v>
      </c>
      <c r="D487" s="46">
        <v>486</v>
      </c>
      <c r="E487" s="46" t="s">
        <v>2299</v>
      </c>
      <c r="F487" s="46">
        <v>222</v>
      </c>
      <c r="G487" s="46">
        <v>176</v>
      </c>
      <c r="H487" s="61">
        <f t="shared" si="106"/>
        <v>0.7927927927927928</v>
      </c>
      <c r="I487" s="62">
        <f t="shared" si="107"/>
        <v>21</v>
      </c>
      <c r="J487" s="62">
        <f t="shared" si="108"/>
        <v>6</v>
      </c>
      <c r="K487" s="20"/>
      <c r="L487" s="20" t="str">
        <f t="shared" si="109"/>
        <v>Yes</v>
      </c>
      <c r="M487" s="66">
        <f t="shared" si="110"/>
        <v>17912.911649892401</v>
      </c>
      <c r="N487" s="66">
        <f t="shared" si="111"/>
        <v>17765.754987889199</v>
      </c>
      <c r="O487" s="66">
        <f t="shared" si="112"/>
        <v>18728.335964735401</v>
      </c>
      <c r="P487" s="67">
        <f t="shared" si="113"/>
        <v>-147.15666200320265</v>
      </c>
      <c r="Q487" s="68">
        <f t="shared" si="114"/>
        <v>0.99178488316810931</v>
      </c>
      <c r="R487" s="20" t="str">
        <f t="shared" si="115"/>
        <v/>
      </c>
      <c r="S487" s="67">
        <f t="shared" si="116"/>
        <v>815.42431484299959</v>
      </c>
      <c r="T487" s="68">
        <f t="shared" si="117"/>
        <v>1.0455215953040162</v>
      </c>
      <c r="U487" s="20" t="str">
        <f t="shared" si="118"/>
        <v/>
      </c>
      <c r="V487" s="20" t="str">
        <f t="shared" si="119"/>
        <v/>
      </c>
    </row>
    <row r="488" spans="1:22" x14ac:dyDescent="0.25">
      <c r="A488" s="46">
        <v>2057</v>
      </c>
      <c r="B488" s="60">
        <f t="shared" si="105"/>
        <v>4107020</v>
      </c>
      <c r="C488" s="46" t="s">
        <v>133</v>
      </c>
      <c r="D488" s="46">
        <v>470</v>
      </c>
      <c r="E488" s="46" t="s">
        <v>2290</v>
      </c>
      <c r="F488" s="46">
        <v>506</v>
      </c>
      <c r="G488" s="46">
        <v>376</v>
      </c>
      <c r="H488" s="61">
        <f t="shared" si="106"/>
        <v>0.74308300395256921</v>
      </c>
      <c r="I488" s="62">
        <f t="shared" si="107"/>
        <v>21</v>
      </c>
      <c r="J488" s="62">
        <f t="shared" si="108"/>
        <v>6</v>
      </c>
      <c r="K488" s="20"/>
      <c r="L488" s="20" t="str">
        <f t="shared" si="109"/>
        <v>Yes</v>
      </c>
      <c r="M488" s="66">
        <f t="shared" si="110"/>
        <v>11631.159742788899</v>
      </c>
      <c r="N488" s="66">
        <f t="shared" si="111"/>
        <v>11029.823903500501</v>
      </c>
      <c r="O488" s="66">
        <f t="shared" si="112"/>
        <v>12892.036520956501</v>
      </c>
      <c r="P488" s="67">
        <f t="shared" si="113"/>
        <v>-601.33583928839835</v>
      </c>
      <c r="Q488" s="68">
        <f t="shared" si="114"/>
        <v>0.94829958038696738</v>
      </c>
      <c r="R488" s="20" t="str">
        <f t="shared" si="115"/>
        <v/>
      </c>
      <c r="S488" s="67">
        <f t="shared" si="116"/>
        <v>1260.8767781676015</v>
      </c>
      <c r="T488" s="68">
        <f t="shared" si="117"/>
        <v>1.108405077915753</v>
      </c>
      <c r="U488" s="20" t="str">
        <f t="shared" si="118"/>
        <v/>
      </c>
      <c r="V488" s="20" t="str">
        <f t="shared" si="119"/>
        <v/>
      </c>
    </row>
    <row r="489" spans="1:22" x14ac:dyDescent="0.25">
      <c r="A489" s="46">
        <v>2057</v>
      </c>
      <c r="B489" s="60">
        <f t="shared" si="105"/>
        <v>4107020</v>
      </c>
      <c r="C489" s="46" t="s">
        <v>133</v>
      </c>
      <c r="D489" s="46">
        <v>488</v>
      </c>
      <c r="E489" s="46" t="s">
        <v>2300</v>
      </c>
      <c r="F489" s="46">
        <v>666</v>
      </c>
      <c r="G489" s="46">
        <v>434</v>
      </c>
      <c r="H489" s="61">
        <f t="shared" si="106"/>
        <v>0.65165165165165162</v>
      </c>
      <c r="I489" s="62">
        <f t="shared" si="107"/>
        <v>21</v>
      </c>
      <c r="J489" s="62">
        <f t="shared" si="108"/>
        <v>6</v>
      </c>
      <c r="K489" s="20"/>
      <c r="L489" s="20" t="str">
        <f t="shared" si="109"/>
        <v>Yes</v>
      </c>
      <c r="M489" s="66">
        <f t="shared" si="110"/>
        <v>14897.2618543264</v>
      </c>
      <c r="N489" s="66">
        <f t="shared" si="111"/>
        <v>15185.7481438464</v>
      </c>
      <c r="O489" s="66">
        <f t="shared" si="112"/>
        <v>16063.0081781798</v>
      </c>
      <c r="P489" s="67">
        <f t="shared" si="113"/>
        <v>288.48628952000035</v>
      </c>
      <c r="Q489" s="68">
        <f t="shared" si="114"/>
        <v>1.0193650546215121</v>
      </c>
      <c r="R489" s="20" t="str">
        <f t="shared" si="115"/>
        <v/>
      </c>
      <c r="S489" s="67">
        <f t="shared" si="116"/>
        <v>1165.7463238534001</v>
      </c>
      <c r="T489" s="68">
        <f t="shared" si="117"/>
        <v>1.0782523886102497</v>
      </c>
      <c r="U489" s="20" t="str">
        <f t="shared" si="118"/>
        <v/>
      </c>
      <c r="V489" s="20" t="str">
        <f t="shared" si="119"/>
        <v/>
      </c>
    </row>
    <row r="490" spans="1:22" x14ac:dyDescent="0.25">
      <c r="A490" s="46">
        <v>2057</v>
      </c>
      <c r="B490" s="60">
        <f t="shared" si="105"/>
        <v>4107020</v>
      </c>
      <c r="C490" s="46" t="s">
        <v>133</v>
      </c>
      <c r="D490" s="46">
        <v>474</v>
      </c>
      <c r="E490" s="46" t="s">
        <v>2291</v>
      </c>
      <c r="F490" s="46">
        <v>176</v>
      </c>
      <c r="G490" s="46">
        <v>114</v>
      </c>
      <c r="H490" s="61">
        <f t="shared" si="106"/>
        <v>0.64772727272727271</v>
      </c>
      <c r="I490" s="62">
        <f t="shared" si="107"/>
        <v>21</v>
      </c>
      <c r="J490" s="62">
        <f t="shared" si="108"/>
        <v>6</v>
      </c>
      <c r="K490" s="20"/>
      <c r="L490" s="20" t="str">
        <f t="shared" si="109"/>
        <v>Yes</v>
      </c>
      <c r="M490" s="66">
        <f t="shared" si="110"/>
        <v>12947.690720782</v>
      </c>
      <c r="N490" s="66">
        <f t="shared" si="111"/>
        <v>12979.886266731601</v>
      </c>
      <c r="O490" s="66">
        <f t="shared" si="112"/>
        <v>16591.670924725</v>
      </c>
      <c r="P490" s="67">
        <f t="shared" si="113"/>
        <v>32.195545949600273</v>
      </c>
      <c r="Q490" s="68">
        <f t="shared" si="114"/>
        <v>1.0024865859591412</v>
      </c>
      <c r="R490" s="20" t="str">
        <f t="shared" si="115"/>
        <v/>
      </c>
      <c r="S490" s="67">
        <f t="shared" si="116"/>
        <v>3643.9802039429997</v>
      </c>
      <c r="T490" s="68">
        <f t="shared" si="117"/>
        <v>1.2814386196369474</v>
      </c>
      <c r="U490" s="20" t="str">
        <f t="shared" si="118"/>
        <v/>
      </c>
      <c r="V490" s="20" t="str">
        <f t="shared" si="119"/>
        <v/>
      </c>
    </row>
    <row r="491" spans="1:22" x14ac:dyDescent="0.25">
      <c r="A491" s="46">
        <v>2057</v>
      </c>
      <c r="B491" s="60">
        <f t="shared" si="105"/>
        <v>4107020</v>
      </c>
      <c r="C491" s="46" t="s">
        <v>133</v>
      </c>
      <c r="D491" s="46">
        <v>481</v>
      </c>
      <c r="E491" s="46" t="s">
        <v>2295</v>
      </c>
      <c r="F491" s="46">
        <v>373</v>
      </c>
      <c r="G491" s="46">
        <v>187</v>
      </c>
      <c r="H491" s="61">
        <f t="shared" si="106"/>
        <v>0.50134048257372654</v>
      </c>
      <c r="I491" s="62">
        <f t="shared" si="107"/>
        <v>21</v>
      </c>
      <c r="J491" s="62">
        <f t="shared" si="108"/>
        <v>6</v>
      </c>
      <c r="K491" s="20"/>
      <c r="L491" s="20" t="str">
        <f t="shared" si="109"/>
        <v>Yes</v>
      </c>
      <c r="M491" s="66">
        <f t="shared" si="110"/>
        <v>14400.8743399086</v>
      </c>
      <c r="N491" s="66">
        <f t="shared" si="111"/>
        <v>15231.313849509899</v>
      </c>
      <c r="O491" s="66">
        <f t="shared" si="112"/>
        <v>12513.899791472501</v>
      </c>
      <c r="P491" s="67">
        <f t="shared" si="113"/>
        <v>830.43950960129951</v>
      </c>
      <c r="Q491" s="68">
        <f t="shared" si="114"/>
        <v>1.0576659090274771</v>
      </c>
      <c r="R491" s="20" t="str">
        <f t="shared" si="115"/>
        <v/>
      </c>
      <c r="S491" s="67">
        <f t="shared" si="116"/>
        <v>-1886.9745484360992</v>
      </c>
      <c r="T491" s="68">
        <f t="shared" si="117"/>
        <v>0.86896805680702327</v>
      </c>
      <c r="U491" s="20" t="str">
        <f t="shared" si="118"/>
        <v/>
      </c>
      <c r="V491" s="20" t="str">
        <f t="shared" si="119"/>
        <v/>
      </c>
    </row>
    <row r="492" spans="1:22" x14ac:dyDescent="0.25">
      <c r="A492" s="46">
        <v>2057</v>
      </c>
      <c r="B492" s="60">
        <f t="shared" si="105"/>
        <v>4107020</v>
      </c>
      <c r="C492" s="46" t="s">
        <v>133</v>
      </c>
      <c r="D492" s="46">
        <v>485</v>
      </c>
      <c r="E492" s="46" t="s">
        <v>2301</v>
      </c>
      <c r="F492" s="46">
        <v>597</v>
      </c>
      <c r="G492" s="46">
        <v>251</v>
      </c>
      <c r="H492" s="61">
        <f t="shared" si="106"/>
        <v>0.4204355108877722</v>
      </c>
      <c r="I492" s="62">
        <f t="shared" si="107"/>
        <v>21</v>
      </c>
      <c r="J492" s="62">
        <f t="shared" si="108"/>
        <v>6</v>
      </c>
      <c r="K492" s="20"/>
      <c r="L492" s="20" t="str">
        <f t="shared" si="109"/>
        <v>Yes</v>
      </c>
      <c r="M492" s="66">
        <f t="shared" si="110"/>
        <v>14388.8871477217</v>
      </c>
      <c r="N492" s="66">
        <f t="shared" si="111"/>
        <v>15664.3232685315</v>
      </c>
      <c r="O492" s="66">
        <f t="shared" si="112"/>
        <v>17313.093971062899</v>
      </c>
      <c r="P492" s="67">
        <f t="shared" si="113"/>
        <v>1275.4361208097998</v>
      </c>
      <c r="Q492" s="68">
        <f t="shared" si="114"/>
        <v>1.0886403588905587</v>
      </c>
      <c r="R492" s="20" t="str">
        <f t="shared" si="115"/>
        <v/>
      </c>
      <c r="S492" s="67">
        <f t="shared" si="116"/>
        <v>2924.2068233411992</v>
      </c>
      <c r="T492" s="68">
        <f t="shared" si="117"/>
        <v>1.2032267536273096</v>
      </c>
      <c r="U492" s="20" t="str">
        <f t="shared" si="118"/>
        <v/>
      </c>
      <c r="V492" s="20" t="str">
        <f t="shared" si="119"/>
        <v/>
      </c>
    </row>
    <row r="493" spans="1:22" x14ac:dyDescent="0.25">
      <c r="A493" s="46">
        <v>2057</v>
      </c>
      <c r="B493" s="60">
        <f t="shared" si="105"/>
        <v>4107020</v>
      </c>
      <c r="C493" s="46" t="s">
        <v>133</v>
      </c>
      <c r="D493" s="46">
        <v>473</v>
      </c>
      <c r="E493" s="46" t="s">
        <v>2292</v>
      </c>
      <c r="F493" s="46">
        <v>487</v>
      </c>
      <c r="G493" s="46">
        <v>194</v>
      </c>
      <c r="H493" s="61">
        <f t="shared" si="106"/>
        <v>0.39835728952772076</v>
      </c>
      <c r="I493" s="62">
        <f t="shared" si="107"/>
        <v>21</v>
      </c>
      <c r="J493" s="62">
        <f t="shared" si="108"/>
        <v>6</v>
      </c>
      <c r="K493" s="20"/>
      <c r="L493" s="20" t="str">
        <f t="shared" si="109"/>
        <v>Yes</v>
      </c>
      <c r="M493" s="66">
        <f t="shared" si="110"/>
        <v>11631.8467256318</v>
      </c>
      <c r="N493" s="66">
        <f t="shared" si="111"/>
        <v>11941.0865870784</v>
      </c>
      <c r="O493" s="66">
        <f t="shared" si="112"/>
        <v>14213.7034678704</v>
      </c>
      <c r="P493" s="67">
        <f t="shared" si="113"/>
        <v>309.23986144660012</v>
      </c>
      <c r="Q493" s="68">
        <f t="shared" si="114"/>
        <v>1.0265856203869299</v>
      </c>
      <c r="R493" s="20" t="str">
        <f t="shared" si="115"/>
        <v/>
      </c>
      <c r="S493" s="67">
        <f t="shared" si="116"/>
        <v>2581.8567422386004</v>
      </c>
      <c r="T493" s="68">
        <f t="shared" si="117"/>
        <v>1.2219644741835578</v>
      </c>
      <c r="U493" s="20" t="str">
        <f t="shared" si="118"/>
        <v/>
      </c>
      <c r="V493" s="20" t="str">
        <f t="shared" si="119"/>
        <v/>
      </c>
    </row>
    <row r="494" spans="1:22" x14ac:dyDescent="0.25">
      <c r="A494" s="46">
        <v>2059</v>
      </c>
      <c r="B494" s="60">
        <f t="shared" si="105"/>
        <v>4107280</v>
      </c>
      <c r="C494" s="46" t="s">
        <v>137</v>
      </c>
      <c r="D494" s="46">
        <v>491</v>
      </c>
      <c r="E494" s="46" t="s">
        <v>2317</v>
      </c>
      <c r="F494" s="46">
        <v>133</v>
      </c>
      <c r="G494" s="46">
        <v>67</v>
      </c>
      <c r="H494" s="61">
        <f t="shared" si="106"/>
        <v>0.50375939849624063</v>
      </c>
      <c r="I494" s="62">
        <f t="shared" si="107"/>
        <v>4</v>
      </c>
      <c r="J494" s="62">
        <f t="shared" si="108"/>
        <v>1</v>
      </c>
      <c r="K494" s="20" t="s">
        <v>1781</v>
      </c>
      <c r="L494" s="20" t="str">
        <f t="shared" si="109"/>
        <v/>
      </c>
      <c r="M494" s="66">
        <f t="shared" si="110"/>
        <v>9841.8340190335693</v>
      </c>
      <c r="N494" s="66">
        <f t="shared" si="111"/>
        <v>11589.51507266</v>
      </c>
      <c r="O494" s="66">
        <f t="shared" si="112"/>
        <v>13236.422599690201</v>
      </c>
      <c r="P494" s="67">
        <f t="shared" si="113"/>
        <v>1747.6810536264311</v>
      </c>
      <c r="Q494" s="68">
        <f t="shared" si="114"/>
        <v>1.177576765696974</v>
      </c>
      <c r="R494" s="20" t="str">
        <f t="shared" si="115"/>
        <v/>
      </c>
      <c r="S494" s="67">
        <f t="shared" si="116"/>
        <v>3394.5885806566312</v>
      </c>
      <c r="T494" s="68">
        <f t="shared" si="117"/>
        <v>1.344914227784342</v>
      </c>
      <c r="U494" s="20" t="str">
        <f t="shared" si="118"/>
        <v/>
      </c>
      <c r="V494" s="20" t="str">
        <f t="shared" si="119"/>
        <v/>
      </c>
    </row>
    <row r="495" spans="1:22" x14ac:dyDescent="0.25">
      <c r="A495" s="46">
        <v>2059</v>
      </c>
      <c r="B495" s="60">
        <f t="shared" si="105"/>
        <v>4107280</v>
      </c>
      <c r="C495" s="46" t="s">
        <v>137</v>
      </c>
      <c r="D495" s="46">
        <v>490</v>
      </c>
      <c r="E495" s="46" t="s">
        <v>2316</v>
      </c>
      <c r="F495" s="46">
        <v>349</v>
      </c>
      <c r="G495" s="46">
        <v>150</v>
      </c>
      <c r="H495" s="61">
        <f t="shared" si="106"/>
        <v>0.42979942693409739</v>
      </c>
      <c r="I495" s="62">
        <f t="shared" si="107"/>
        <v>4</v>
      </c>
      <c r="J495" s="62">
        <f t="shared" si="108"/>
        <v>1</v>
      </c>
      <c r="K495" s="20"/>
      <c r="L495" s="20" t="str">
        <f t="shared" si="109"/>
        <v/>
      </c>
      <c r="M495" s="66">
        <f t="shared" si="110"/>
        <v>13684.9082584144</v>
      </c>
      <c r="N495" s="66">
        <f t="shared" si="111"/>
        <v>15413.432179241499</v>
      </c>
      <c r="O495" s="66">
        <f t="shared" si="112"/>
        <v>20037.824560133799</v>
      </c>
      <c r="P495" s="67">
        <f t="shared" si="113"/>
        <v>1728.5239208270996</v>
      </c>
      <c r="Q495" s="68">
        <f t="shared" si="114"/>
        <v>1.1263087693528591</v>
      </c>
      <c r="R495" s="20" t="str">
        <f t="shared" si="115"/>
        <v/>
      </c>
      <c r="S495" s="67">
        <f t="shared" si="116"/>
        <v>6352.9163017193987</v>
      </c>
      <c r="T495" s="68">
        <f t="shared" si="117"/>
        <v>1.4642279057890797</v>
      </c>
      <c r="U495" s="20" t="str">
        <f t="shared" si="118"/>
        <v/>
      </c>
      <c r="V495" s="20" t="str">
        <f t="shared" si="119"/>
        <v/>
      </c>
    </row>
    <row r="496" spans="1:22" x14ac:dyDescent="0.25">
      <c r="A496" s="46">
        <v>2059</v>
      </c>
      <c r="B496" s="60">
        <f t="shared" si="105"/>
        <v>4107280</v>
      </c>
      <c r="C496" s="46" t="s">
        <v>137</v>
      </c>
      <c r="D496" s="46">
        <v>489</v>
      </c>
      <c r="E496" s="46" t="s">
        <v>2318</v>
      </c>
      <c r="F496" s="46">
        <v>48</v>
      </c>
      <c r="G496" s="46">
        <v>19</v>
      </c>
      <c r="H496" s="61">
        <f t="shared" si="106"/>
        <v>0.39583333333333331</v>
      </c>
      <c r="I496" s="62">
        <f t="shared" si="107"/>
        <v>4</v>
      </c>
      <c r="J496" s="62">
        <f t="shared" si="108"/>
        <v>1</v>
      </c>
      <c r="K496" s="20"/>
      <c r="L496" s="20" t="str">
        <f t="shared" si="109"/>
        <v/>
      </c>
      <c r="M496" s="66">
        <f t="shared" si="110"/>
        <v>16531.885926987699</v>
      </c>
      <c r="N496" s="66">
        <f t="shared" si="111"/>
        <v>15760.5199849205</v>
      </c>
      <c r="O496" s="66">
        <f t="shared" si="112"/>
        <v>22240.5734826056</v>
      </c>
      <c r="P496" s="67">
        <f t="shared" si="113"/>
        <v>-771.36594206719928</v>
      </c>
      <c r="Q496" s="68">
        <f t="shared" si="114"/>
        <v>0.95334071711637125</v>
      </c>
      <c r="R496" s="20" t="str">
        <f t="shared" si="115"/>
        <v/>
      </c>
      <c r="S496" s="67">
        <f t="shared" si="116"/>
        <v>5708.6875556179002</v>
      </c>
      <c r="T496" s="68">
        <f t="shared" si="117"/>
        <v>1.3453137519113096</v>
      </c>
      <c r="U496" s="20" t="str">
        <f t="shared" si="118"/>
        <v/>
      </c>
      <c r="V496" s="20" t="str">
        <f t="shared" si="119"/>
        <v/>
      </c>
    </row>
    <row r="497" spans="1:22" x14ac:dyDescent="0.25">
      <c r="A497" s="46">
        <v>2059</v>
      </c>
      <c r="B497" s="60">
        <f t="shared" si="105"/>
        <v>4107280</v>
      </c>
      <c r="C497" s="46" t="s">
        <v>137</v>
      </c>
      <c r="D497" s="46">
        <v>492</v>
      </c>
      <c r="E497" s="46" t="s">
        <v>2315</v>
      </c>
      <c r="F497" s="46">
        <v>271</v>
      </c>
      <c r="G497" s="46">
        <v>100</v>
      </c>
      <c r="H497" s="61">
        <f t="shared" si="106"/>
        <v>0.36900369003690037</v>
      </c>
      <c r="I497" s="62">
        <f t="shared" si="107"/>
        <v>4</v>
      </c>
      <c r="J497" s="62">
        <f t="shared" si="108"/>
        <v>1</v>
      </c>
      <c r="K497" s="20"/>
      <c r="L497" s="20" t="str">
        <f t="shared" si="109"/>
        <v/>
      </c>
      <c r="M497" s="66">
        <f t="shared" si="110"/>
        <v>22651.7545828804</v>
      </c>
      <c r="N497" s="66">
        <f t="shared" si="111"/>
        <v>24036.7902586337</v>
      </c>
      <c r="O497" s="66">
        <f t="shared" si="112"/>
        <v>22448.031606316101</v>
      </c>
      <c r="P497" s="67">
        <f t="shared" si="113"/>
        <v>1385.0356757533009</v>
      </c>
      <c r="Q497" s="68">
        <f t="shared" si="114"/>
        <v>1.0611447413791104</v>
      </c>
      <c r="R497" s="20" t="str">
        <f t="shared" si="115"/>
        <v/>
      </c>
      <c r="S497" s="67">
        <f t="shared" si="116"/>
        <v>-203.72297656429873</v>
      </c>
      <c r="T497" s="68">
        <f t="shared" si="117"/>
        <v>0.99100630479555574</v>
      </c>
      <c r="U497" s="20" t="str">
        <f t="shared" si="118"/>
        <v/>
      </c>
      <c r="V497" s="20" t="str">
        <f t="shared" si="119"/>
        <v/>
      </c>
    </row>
    <row r="498" spans="1:22" x14ac:dyDescent="0.25">
      <c r="A498" s="46">
        <v>2061</v>
      </c>
      <c r="B498" s="60">
        <f t="shared" si="105"/>
        <v>4111400</v>
      </c>
      <c r="C498" s="46" t="s">
        <v>168</v>
      </c>
      <c r="D498" s="46">
        <v>1289</v>
      </c>
      <c r="E498" s="46" t="s">
        <v>1022</v>
      </c>
      <c r="F498" s="46">
        <v>246</v>
      </c>
      <c r="G498" s="46">
        <v>143</v>
      </c>
      <c r="H498" s="61">
        <f t="shared" si="106"/>
        <v>0.58130081300813008</v>
      </c>
      <c r="I498" s="62">
        <f t="shared" si="107"/>
        <v>1</v>
      </c>
      <c r="J498" s="62">
        <f t="shared" si="108"/>
        <v>1</v>
      </c>
      <c r="K498" s="20" t="s">
        <v>1781</v>
      </c>
      <c r="L498" s="20" t="str">
        <f t="shared" si="109"/>
        <v/>
      </c>
      <c r="M498" s="66">
        <f t="shared" si="110"/>
        <v>18878.162026300499</v>
      </c>
      <c r="N498" s="66">
        <f t="shared" si="111"/>
        <v>20739.910486698001</v>
      </c>
      <c r="O498" s="66">
        <f t="shared" si="112"/>
        <v>21171.329391295902</v>
      </c>
      <c r="P498" s="67">
        <f t="shared" si="113"/>
        <v>1861.7484603975026</v>
      </c>
      <c r="Q498" s="68">
        <f t="shared" si="114"/>
        <v>1.0986191588886551</v>
      </c>
      <c r="R498" s="20" t="str">
        <f t="shared" si="115"/>
        <v/>
      </c>
      <c r="S498" s="67">
        <f t="shared" si="116"/>
        <v>2293.1673649954027</v>
      </c>
      <c r="T498" s="68">
        <f t="shared" si="117"/>
        <v>1.1214719611898991</v>
      </c>
      <c r="U498" s="20" t="str">
        <f t="shared" si="118"/>
        <v/>
      </c>
      <c r="V498" s="20" t="str">
        <f t="shared" si="119"/>
        <v/>
      </c>
    </row>
    <row r="499" spans="1:22" x14ac:dyDescent="0.25">
      <c r="A499" s="46">
        <v>2081</v>
      </c>
      <c r="B499" s="60">
        <f t="shared" si="105"/>
        <v>4109870</v>
      </c>
      <c r="C499" s="46" t="s">
        <v>192</v>
      </c>
      <c r="D499" s="46">
        <v>500</v>
      </c>
      <c r="E499" s="46" t="s">
        <v>2509</v>
      </c>
      <c r="F499" s="46">
        <v>407</v>
      </c>
      <c r="G499" s="46">
        <v>130</v>
      </c>
      <c r="H499" s="61">
        <f t="shared" si="106"/>
        <v>0.31941031941031939</v>
      </c>
      <c r="I499" s="62">
        <f t="shared" si="107"/>
        <v>2</v>
      </c>
      <c r="J499" s="62">
        <f t="shared" si="108"/>
        <v>1</v>
      </c>
      <c r="K499" s="20" t="s">
        <v>1781</v>
      </c>
      <c r="L499" s="20" t="str">
        <f t="shared" si="109"/>
        <v/>
      </c>
      <c r="M499" s="66">
        <f t="shared" si="110"/>
        <v>11585.326577190101</v>
      </c>
      <c r="N499" s="66">
        <f t="shared" si="111"/>
        <v>12420.072819709199</v>
      </c>
      <c r="O499" s="66">
        <f t="shared" si="112"/>
        <v>12971.846477834601</v>
      </c>
      <c r="P499" s="67">
        <f t="shared" si="113"/>
        <v>834.74624251909881</v>
      </c>
      <c r="Q499" s="68">
        <f t="shared" si="114"/>
        <v>1.0720520252025176</v>
      </c>
      <c r="R499" s="20" t="str">
        <f t="shared" si="115"/>
        <v/>
      </c>
      <c r="S499" s="67">
        <f t="shared" si="116"/>
        <v>1386.5199006445</v>
      </c>
      <c r="T499" s="68">
        <f t="shared" si="117"/>
        <v>1.1196789655782657</v>
      </c>
      <c r="U499" s="20" t="str">
        <f t="shared" si="118"/>
        <v/>
      </c>
      <c r="V499" s="20" t="str">
        <f t="shared" si="119"/>
        <v/>
      </c>
    </row>
    <row r="500" spans="1:22" x14ac:dyDescent="0.25">
      <c r="A500" s="46">
        <v>2081</v>
      </c>
      <c r="B500" s="60">
        <f t="shared" si="105"/>
        <v>4109870</v>
      </c>
      <c r="C500" s="46" t="s">
        <v>192</v>
      </c>
      <c r="D500" s="46">
        <v>502</v>
      </c>
      <c r="E500" s="46" t="s">
        <v>2510</v>
      </c>
      <c r="F500" s="46">
        <v>533</v>
      </c>
      <c r="G500" s="46">
        <v>157</v>
      </c>
      <c r="H500" s="61">
        <f t="shared" si="106"/>
        <v>0.2945590994371482</v>
      </c>
      <c r="I500" s="62">
        <f t="shared" si="107"/>
        <v>2</v>
      </c>
      <c r="J500" s="62">
        <f t="shared" si="108"/>
        <v>1</v>
      </c>
      <c r="K500" s="20"/>
      <c r="L500" s="20" t="str">
        <f t="shared" si="109"/>
        <v/>
      </c>
      <c r="M500" s="66">
        <f t="shared" si="110"/>
        <v>11969.5837203431</v>
      </c>
      <c r="N500" s="66">
        <f t="shared" si="111"/>
        <v>13139.5144402518</v>
      </c>
      <c r="O500" s="66">
        <f t="shared" si="112"/>
        <v>12926.7857327821</v>
      </c>
      <c r="P500" s="67">
        <f t="shared" si="113"/>
        <v>1169.9307199086998</v>
      </c>
      <c r="Q500" s="68">
        <f t="shared" si="114"/>
        <v>1.097741972255921</v>
      </c>
      <c r="R500" s="20" t="str">
        <f t="shared" si="115"/>
        <v/>
      </c>
      <c r="S500" s="67">
        <f t="shared" si="116"/>
        <v>957.2020124390001</v>
      </c>
      <c r="T500" s="68">
        <f t="shared" si="117"/>
        <v>1.079969532341561</v>
      </c>
      <c r="U500" s="20" t="str">
        <f t="shared" si="118"/>
        <v/>
      </c>
      <c r="V500" s="20" t="str">
        <f t="shared" si="119"/>
        <v/>
      </c>
    </row>
    <row r="501" spans="1:22" x14ac:dyDescent="0.25">
      <c r="A501" s="46">
        <v>2082</v>
      </c>
      <c r="B501" s="60">
        <f t="shared" si="105"/>
        <v>4104740</v>
      </c>
      <c r="C501" s="46" t="s">
        <v>93</v>
      </c>
      <c r="D501" s="46">
        <v>4146</v>
      </c>
      <c r="E501" s="46" t="s">
        <v>2110</v>
      </c>
      <c r="F501" s="46">
        <v>397</v>
      </c>
      <c r="G501" s="46">
        <v>364</v>
      </c>
      <c r="H501" s="61">
        <f t="shared" si="106"/>
        <v>0.91687657430730474</v>
      </c>
      <c r="I501" s="62">
        <f t="shared" si="107"/>
        <v>37</v>
      </c>
      <c r="J501" s="62">
        <f t="shared" si="108"/>
        <v>10</v>
      </c>
      <c r="K501" s="20" t="s">
        <v>1781</v>
      </c>
      <c r="L501" s="20" t="str">
        <f t="shared" si="109"/>
        <v>Yes</v>
      </c>
      <c r="M501" s="66">
        <f t="shared" si="110"/>
        <v>16483.9314563798</v>
      </c>
      <c r="N501" s="66">
        <f t="shared" si="111"/>
        <v>15871.141232338199</v>
      </c>
      <c r="O501" s="66">
        <f t="shared" si="112"/>
        <v>18184.685807917602</v>
      </c>
      <c r="P501" s="67">
        <f t="shared" si="113"/>
        <v>-612.7902240416006</v>
      </c>
      <c r="Q501" s="68">
        <f t="shared" si="114"/>
        <v>0.96282499562296886</v>
      </c>
      <c r="R501" s="20" t="str">
        <f t="shared" si="115"/>
        <v>Fail</v>
      </c>
      <c r="S501" s="67">
        <f t="shared" si="116"/>
        <v>1700.754351537802</v>
      </c>
      <c r="T501" s="68">
        <f t="shared" si="117"/>
        <v>1.1031764998561406</v>
      </c>
      <c r="U501" s="20" t="str">
        <f t="shared" si="118"/>
        <v/>
      </c>
      <c r="V501" s="20" t="str">
        <f t="shared" si="119"/>
        <v/>
      </c>
    </row>
    <row r="502" spans="1:22" x14ac:dyDescent="0.25">
      <c r="A502" s="46">
        <v>2082</v>
      </c>
      <c r="B502" s="60">
        <f t="shared" si="105"/>
        <v>4104740</v>
      </c>
      <c r="C502" s="46" t="s">
        <v>93</v>
      </c>
      <c r="D502" s="46">
        <v>515</v>
      </c>
      <c r="E502" s="46" t="s">
        <v>2111</v>
      </c>
      <c r="F502" s="46">
        <v>484</v>
      </c>
      <c r="G502" s="46">
        <v>403</v>
      </c>
      <c r="H502" s="61">
        <f t="shared" si="106"/>
        <v>0.8326446280991735</v>
      </c>
      <c r="I502" s="62">
        <f t="shared" si="107"/>
        <v>37</v>
      </c>
      <c r="J502" s="62">
        <f t="shared" si="108"/>
        <v>10</v>
      </c>
      <c r="K502" s="20" t="s">
        <v>1781</v>
      </c>
      <c r="L502" s="20" t="str">
        <f t="shared" si="109"/>
        <v>Yes</v>
      </c>
      <c r="M502" s="66">
        <f t="shared" si="110"/>
        <v>15695.996202488999</v>
      </c>
      <c r="N502" s="66">
        <f t="shared" si="111"/>
        <v>15938.0810393263</v>
      </c>
      <c r="O502" s="66">
        <f t="shared" si="112"/>
        <v>17752.060663112799</v>
      </c>
      <c r="P502" s="67">
        <f t="shared" si="113"/>
        <v>242.08483683730083</v>
      </c>
      <c r="Q502" s="68">
        <f t="shared" si="114"/>
        <v>1.0154233496054816</v>
      </c>
      <c r="R502" s="20" t="str">
        <f t="shared" si="115"/>
        <v/>
      </c>
      <c r="S502" s="67">
        <f t="shared" si="116"/>
        <v>2056.0644606238002</v>
      </c>
      <c r="T502" s="68">
        <f t="shared" si="117"/>
        <v>1.1309929254632312</v>
      </c>
      <c r="U502" s="20" t="str">
        <f t="shared" si="118"/>
        <v/>
      </c>
      <c r="V502" s="20" t="str">
        <f t="shared" si="119"/>
        <v/>
      </c>
    </row>
    <row r="503" spans="1:22" x14ac:dyDescent="0.25">
      <c r="A503" s="46">
        <v>2082</v>
      </c>
      <c r="B503" s="60">
        <f t="shared" si="105"/>
        <v>4104740</v>
      </c>
      <c r="C503" s="46" t="s">
        <v>93</v>
      </c>
      <c r="D503" s="46">
        <v>4157</v>
      </c>
      <c r="E503" s="46" t="s">
        <v>2112</v>
      </c>
      <c r="F503" s="46">
        <v>491</v>
      </c>
      <c r="G503" s="46">
        <v>347</v>
      </c>
      <c r="H503" s="61">
        <f t="shared" si="106"/>
        <v>0.70672097759674135</v>
      </c>
      <c r="I503" s="62">
        <f t="shared" si="107"/>
        <v>37</v>
      </c>
      <c r="J503" s="62">
        <f t="shared" si="108"/>
        <v>10</v>
      </c>
      <c r="K503" s="20" t="s">
        <v>1781</v>
      </c>
      <c r="L503" s="20" t="str">
        <f t="shared" si="109"/>
        <v>Yes</v>
      </c>
      <c r="M503" s="66">
        <f t="shared" si="110"/>
        <v>14649.4079385809</v>
      </c>
      <c r="N503" s="66">
        <f t="shared" si="111"/>
        <v>15467.995373256301</v>
      </c>
      <c r="O503" s="66">
        <f t="shared" si="112"/>
        <v>16767.958809126801</v>
      </c>
      <c r="P503" s="67">
        <f t="shared" si="113"/>
        <v>818.5874346754008</v>
      </c>
      <c r="Q503" s="68">
        <f t="shared" si="114"/>
        <v>1.0558785336654839</v>
      </c>
      <c r="R503" s="20" t="str">
        <f t="shared" si="115"/>
        <v/>
      </c>
      <c r="S503" s="67">
        <f t="shared" si="116"/>
        <v>2118.5508705459015</v>
      </c>
      <c r="T503" s="68">
        <f t="shared" si="117"/>
        <v>1.1446168254326821</v>
      </c>
      <c r="U503" s="20" t="str">
        <f t="shared" si="118"/>
        <v/>
      </c>
      <c r="V503" s="20" t="str">
        <f t="shared" si="119"/>
        <v/>
      </c>
    </row>
    <row r="504" spans="1:22" ht="30" x14ac:dyDescent="0.25">
      <c r="A504" s="46">
        <v>2082</v>
      </c>
      <c r="B504" s="60">
        <f t="shared" si="105"/>
        <v>4104740</v>
      </c>
      <c r="C504" s="46" t="s">
        <v>93</v>
      </c>
      <c r="D504" s="46">
        <v>4554</v>
      </c>
      <c r="E504" s="46" t="s">
        <v>585</v>
      </c>
      <c r="F504" s="46">
        <v>439</v>
      </c>
      <c r="G504" s="46">
        <v>292</v>
      </c>
      <c r="H504" s="61">
        <f t="shared" si="106"/>
        <v>0.66514806378132119</v>
      </c>
      <c r="I504" s="62">
        <f t="shared" si="107"/>
        <v>37</v>
      </c>
      <c r="J504" s="62">
        <f t="shared" si="108"/>
        <v>10</v>
      </c>
      <c r="K504" s="20" t="s">
        <v>1781</v>
      </c>
      <c r="L504" s="20" t="str">
        <f t="shared" si="109"/>
        <v>Yes</v>
      </c>
      <c r="M504" s="66">
        <f t="shared" si="110"/>
        <v>15121.0768770012</v>
      </c>
      <c r="N504" s="66">
        <f t="shared" si="111"/>
        <v>15434.1695429993</v>
      </c>
      <c r="O504" s="66">
        <f t="shared" si="112"/>
        <v>16623.121654689799</v>
      </c>
      <c r="P504" s="67">
        <f t="shared" si="113"/>
        <v>313.09266599809962</v>
      </c>
      <c r="Q504" s="68">
        <f t="shared" si="114"/>
        <v>1.0207057122019072</v>
      </c>
      <c r="R504" s="20" t="str">
        <f t="shared" si="115"/>
        <v/>
      </c>
      <c r="S504" s="67">
        <f t="shared" si="116"/>
        <v>1502.0447776885994</v>
      </c>
      <c r="T504" s="68">
        <f t="shared" si="117"/>
        <v>1.0993345110210486</v>
      </c>
      <c r="U504" s="20" t="str">
        <f t="shared" si="118"/>
        <v/>
      </c>
      <c r="V504" s="20" t="str">
        <f t="shared" si="119"/>
        <v/>
      </c>
    </row>
    <row r="505" spans="1:22" x14ac:dyDescent="0.25">
      <c r="A505" s="46">
        <v>2082</v>
      </c>
      <c r="B505" s="60">
        <f t="shared" si="105"/>
        <v>4104740</v>
      </c>
      <c r="C505" s="46" t="s">
        <v>93</v>
      </c>
      <c r="D505" s="46">
        <v>522</v>
      </c>
      <c r="E505" s="46" t="s">
        <v>2113</v>
      </c>
      <c r="F505" s="46">
        <v>306</v>
      </c>
      <c r="G505" s="46">
        <v>203</v>
      </c>
      <c r="H505" s="61">
        <f t="shared" si="106"/>
        <v>0.66339869281045749</v>
      </c>
      <c r="I505" s="62">
        <f t="shared" si="107"/>
        <v>37</v>
      </c>
      <c r="J505" s="62">
        <f t="shared" si="108"/>
        <v>10</v>
      </c>
      <c r="K505" s="20" t="s">
        <v>1781</v>
      </c>
      <c r="L505" s="20" t="str">
        <f t="shared" si="109"/>
        <v>Yes</v>
      </c>
      <c r="M505" s="66">
        <f t="shared" si="110"/>
        <v>16197.711003525301</v>
      </c>
      <c r="N505" s="66">
        <f t="shared" si="111"/>
        <v>16702.329872427599</v>
      </c>
      <c r="O505" s="66">
        <f t="shared" si="112"/>
        <v>17727.581122376501</v>
      </c>
      <c r="P505" s="67">
        <f t="shared" si="113"/>
        <v>504.61886890229835</v>
      </c>
      <c r="Q505" s="68">
        <f t="shared" si="114"/>
        <v>1.0311537147929404</v>
      </c>
      <c r="R505" s="20" t="str">
        <f t="shared" si="115"/>
        <v/>
      </c>
      <c r="S505" s="67">
        <f t="shared" si="116"/>
        <v>1529.8701188512005</v>
      </c>
      <c r="T505" s="68">
        <f t="shared" si="117"/>
        <v>1.0944497724720632</v>
      </c>
      <c r="U505" s="20" t="str">
        <f t="shared" si="118"/>
        <v/>
      </c>
      <c r="V505" s="20" t="str">
        <f t="shared" si="119"/>
        <v/>
      </c>
    </row>
    <row r="506" spans="1:22" x14ac:dyDescent="0.25">
      <c r="A506" s="46">
        <v>2082</v>
      </c>
      <c r="B506" s="60">
        <f t="shared" si="105"/>
        <v>4104740</v>
      </c>
      <c r="C506" s="46" t="s">
        <v>93</v>
      </c>
      <c r="D506" s="46">
        <v>1339</v>
      </c>
      <c r="E506" s="46" t="s">
        <v>599</v>
      </c>
      <c r="F506" s="46">
        <v>114</v>
      </c>
      <c r="G506" s="46">
        <v>75</v>
      </c>
      <c r="H506" s="61">
        <f t="shared" si="106"/>
        <v>0.65789473684210531</v>
      </c>
      <c r="I506" s="62">
        <f t="shared" si="107"/>
        <v>37</v>
      </c>
      <c r="J506" s="62">
        <f t="shared" si="108"/>
        <v>10</v>
      </c>
      <c r="K506" s="20" t="s">
        <v>1781</v>
      </c>
      <c r="L506" s="20" t="str">
        <f t="shared" si="109"/>
        <v>Yes</v>
      </c>
      <c r="M506" s="66">
        <f t="shared" si="110"/>
        <v>16833.049324641801</v>
      </c>
      <c r="N506" s="66">
        <f t="shared" si="111"/>
        <v>17870.785130879602</v>
      </c>
      <c r="O506" s="66">
        <f t="shared" si="112"/>
        <v>18828.4090386594</v>
      </c>
      <c r="P506" s="67">
        <f t="shared" si="113"/>
        <v>1037.7358062378007</v>
      </c>
      <c r="Q506" s="68">
        <f t="shared" si="114"/>
        <v>1.0616487117826396</v>
      </c>
      <c r="R506" s="20" t="str">
        <f t="shared" si="115"/>
        <v/>
      </c>
      <c r="S506" s="67">
        <f t="shared" si="116"/>
        <v>1995.3597140175989</v>
      </c>
      <c r="T506" s="68">
        <f t="shared" si="117"/>
        <v>1.1185382205882688</v>
      </c>
      <c r="U506" s="20" t="str">
        <f t="shared" si="118"/>
        <v/>
      </c>
      <c r="V506" s="20" t="str">
        <f t="shared" si="119"/>
        <v/>
      </c>
    </row>
    <row r="507" spans="1:22" x14ac:dyDescent="0.25">
      <c r="A507" s="46">
        <v>2082</v>
      </c>
      <c r="B507" s="60">
        <f t="shared" si="105"/>
        <v>4104740</v>
      </c>
      <c r="C507" s="46" t="s">
        <v>93</v>
      </c>
      <c r="D507" s="46">
        <v>518</v>
      </c>
      <c r="E507" s="46" t="s">
        <v>2127</v>
      </c>
      <c r="F507" s="46">
        <v>440</v>
      </c>
      <c r="G507" s="46">
        <v>275</v>
      </c>
      <c r="H507" s="61">
        <f t="shared" si="106"/>
        <v>0.625</v>
      </c>
      <c r="I507" s="62">
        <f t="shared" si="107"/>
        <v>37</v>
      </c>
      <c r="J507" s="62">
        <f t="shared" si="108"/>
        <v>10</v>
      </c>
      <c r="K507" s="20" t="s">
        <v>1781</v>
      </c>
      <c r="L507" s="20" t="str">
        <f t="shared" si="109"/>
        <v>Yes</v>
      </c>
      <c r="M507" s="66">
        <f t="shared" si="110"/>
        <v>15798.646368121201</v>
      </c>
      <c r="N507" s="66">
        <f t="shared" si="111"/>
        <v>15222.810118201</v>
      </c>
      <c r="O507" s="66">
        <f t="shared" si="112"/>
        <v>16512.2164280242</v>
      </c>
      <c r="P507" s="67">
        <f t="shared" si="113"/>
        <v>-575.83624992020123</v>
      </c>
      <c r="Q507" s="68">
        <f t="shared" si="114"/>
        <v>0.96355154508160057</v>
      </c>
      <c r="R507" s="20" t="str">
        <f t="shared" si="115"/>
        <v>Fail</v>
      </c>
      <c r="S507" s="67">
        <f t="shared" si="116"/>
        <v>713.57005990299876</v>
      </c>
      <c r="T507" s="68">
        <f t="shared" si="117"/>
        <v>1.0451665315670875</v>
      </c>
      <c r="U507" s="20" t="str">
        <f t="shared" si="118"/>
        <v/>
      </c>
      <c r="V507" s="20" t="str">
        <f t="shared" si="119"/>
        <v/>
      </c>
    </row>
    <row r="508" spans="1:22" x14ac:dyDescent="0.25">
      <c r="A508" s="46">
        <v>2082</v>
      </c>
      <c r="B508" s="60">
        <f t="shared" si="105"/>
        <v>4104740</v>
      </c>
      <c r="C508" s="46" t="s">
        <v>93</v>
      </c>
      <c r="D508" s="46">
        <v>525</v>
      </c>
      <c r="E508" s="46" t="s">
        <v>2114</v>
      </c>
      <c r="F508" s="46">
        <v>395</v>
      </c>
      <c r="G508" s="46">
        <v>235</v>
      </c>
      <c r="H508" s="61">
        <f t="shared" si="106"/>
        <v>0.59493670886075944</v>
      </c>
      <c r="I508" s="62">
        <f t="shared" si="107"/>
        <v>37</v>
      </c>
      <c r="J508" s="62">
        <f t="shared" si="108"/>
        <v>10</v>
      </c>
      <c r="K508" s="20" t="s">
        <v>1781</v>
      </c>
      <c r="L508" s="20" t="str">
        <f t="shared" si="109"/>
        <v>Yes</v>
      </c>
      <c r="M508" s="66">
        <f t="shared" si="110"/>
        <v>15050.309071605199</v>
      </c>
      <c r="N508" s="66">
        <f t="shared" si="111"/>
        <v>15233.0065806203</v>
      </c>
      <c r="O508" s="66">
        <f t="shared" si="112"/>
        <v>16381.497449680801</v>
      </c>
      <c r="P508" s="67">
        <f t="shared" si="113"/>
        <v>182.69750901510088</v>
      </c>
      <c r="Q508" s="68">
        <f t="shared" si="114"/>
        <v>1.0121391200769285</v>
      </c>
      <c r="R508" s="20" t="str">
        <f t="shared" si="115"/>
        <v/>
      </c>
      <c r="S508" s="67">
        <f t="shared" si="116"/>
        <v>1331.1883780756016</v>
      </c>
      <c r="T508" s="68">
        <f t="shared" si="117"/>
        <v>1.0884492385998306</v>
      </c>
      <c r="U508" s="20" t="str">
        <f t="shared" si="118"/>
        <v/>
      </c>
      <c r="V508" s="20" t="str">
        <f t="shared" si="119"/>
        <v/>
      </c>
    </row>
    <row r="509" spans="1:22" x14ac:dyDescent="0.25">
      <c r="A509" s="46">
        <v>2082</v>
      </c>
      <c r="B509" s="60">
        <f t="shared" si="105"/>
        <v>4104740</v>
      </c>
      <c r="C509" s="46" t="s">
        <v>93</v>
      </c>
      <c r="D509" s="46">
        <v>520</v>
      </c>
      <c r="E509" s="46" t="s">
        <v>2128</v>
      </c>
      <c r="F509" s="46">
        <v>411</v>
      </c>
      <c r="G509" s="46">
        <v>243</v>
      </c>
      <c r="H509" s="61">
        <f t="shared" si="106"/>
        <v>0.59124087591240881</v>
      </c>
      <c r="I509" s="62">
        <f t="shared" si="107"/>
        <v>37</v>
      </c>
      <c r="J509" s="62">
        <f t="shared" si="108"/>
        <v>10</v>
      </c>
      <c r="K509" s="20" t="s">
        <v>1781</v>
      </c>
      <c r="L509" s="20" t="str">
        <f t="shared" si="109"/>
        <v>Yes</v>
      </c>
      <c r="M509" s="66">
        <f t="shared" si="110"/>
        <v>14993.3087217666</v>
      </c>
      <c r="N509" s="66">
        <f t="shared" si="111"/>
        <v>14811.923039671599</v>
      </c>
      <c r="O509" s="66">
        <f t="shared" si="112"/>
        <v>16228.8338706297</v>
      </c>
      <c r="P509" s="67">
        <f t="shared" si="113"/>
        <v>-181.38568209500045</v>
      </c>
      <c r="Q509" s="68">
        <f t="shared" si="114"/>
        <v>0.9879022245548994</v>
      </c>
      <c r="R509" s="20" t="str">
        <f t="shared" si="115"/>
        <v>Fail</v>
      </c>
      <c r="S509" s="67">
        <f t="shared" si="116"/>
        <v>1235.5251488631002</v>
      </c>
      <c r="T509" s="68">
        <f t="shared" si="117"/>
        <v>1.0824051029556552</v>
      </c>
      <c r="U509" s="20" t="str">
        <f t="shared" si="118"/>
        <v/>
      </c>
      <c r="V509" s="20" t="str">
        <f t="shared" si="119"/>
        <v/>
      </c>
    </row>
    <row r="510" spans="1:22" x14ac:dyDescent="0.25">
      <c r="A510" s="46">
        <v>2082</v>
      </c>
      <c r="B510" s="60">
        <f t="shared" si="105"/>
        <v>4104740</v>
      </c>
      <c r="C510" s="46" t="s">
        <v>93</v>
      </c>
      <c r="D510" s="46">
        <v>534</v>
      </c>
      <c r="E510" s="46" t="s">
        <v>2118</v>
      </c>
      <c r="F510" s="46">
        <v>468</v>
      </c>
      <c r="G510" s="46">
        <v>267</v>
      </c>
      <c r="H510" s="61">
        <f t="shared" si="106"/>
        <v>0.57051282051282048</v>
      </c>
      <c r="I510" s="62">
        <f t="shared" si="107"/>
        <v>37</v>
      </c>
      <c r="J510" s="62">
        <f t="shared" si="108"/>
        <v>10</v>
      </c>
      <c r="K510" s="20" t="s">
        <v>1781</v>
      </c>
      <c r="L510" s="20" t="str">
        <f t="shared" si="109"/>
        <v>Yes</v>
      </c>
      <c r="M510" s="66">
        <f t="shared" si="110"/>
        <v>13859.114541593901</v>
      </c>
      <c r="N510" s="66">
        <f t="shared" si="111"/>
        <v>14552.0735752651</v>
      </c>
      <c r="O510" s="66">
        <f t="shared" si="112"/>
        <v>16339.735977295701</v>
      </c>
      <c r="P510" s="67">
        <f t="shared" si="113"/>
        <v>692.95903367119899</v>
      </c>
      <c r="Q510" s="68">
        <f t="shared" si="114"/>
        <v>1.0500002385860578</v>
      </c>
      <c r="R510" s="20" t="str">
        <f t="shared" si="115"/>
        <v/>
      </c>
      <c r="S510" s="67">
        <f t="shared" si="116"/>
        <v>2480.6214357017998</v>
      </c>
      <c r="T510" s="68">
        <f t="shared" si="117"/>
        <v>1.1789884503989754</v>
      </c>
      <c r="U510" s="20" t="str">
        <f t="shared" si="118"/>
        <v/>
      </c>
      <c r="V510" s="20" t="str">
        <f t="shared" si="119"/>
        <v/>
      </c>
    </row>
    <row r="511" spans="1:22" x14ac:dyDescent="0.25">
      <c r="A511" s="46">
        <v>2082</v>
      </c>
      <c r="B511" s="60">
        <f t="shared" si="105"/>
        <v>4104740</v>
      </c>
      <c r="C511" s="46" t="s">
        <v>93</v>
      </c>
      <c r="D511" s="46">
        <v>504</v>
      </c>
      <c r="E511" s="46" t="s">
        <v>2115</v>
      </c>
      <c r="F511" s="46">
        <v>447</v>
      </c>
      <c r="G511" s="46">
        <v>241</v>
      </c>
      <c r="H511" s="61">
        <f t="shared" si="106"/>
        <v>0.53914988814317677</v>
      </c>
      <c r="I511" s="62">
        <f t="shared" si="107"/>
        <v>37</v>
      </c>
      <c r="J511" s="62">
        <f t="shared" si="108"/>
        <v>10</v>
      </c>
      <c r="K511" s="20"/>
      <c r="L511" s="20" t="str">
        <f t="shared" si="109"/>
        <v>Yes</v>
      </c>
      <c r="M511" s="66">
        <f t="shared" si="110"/>
        <v>14421.9894699466</v>
      </c>
      <c r="N511" s="66">
        <f t="shared" si="111"/>
        <v>15047.6169183538</v>
      </c>
      <c r="O511" s="66">
        <f t="shared" si="112"/>
        <v>15974.1495847814</v>
      </c>
      <c r="P511" s="67">
        <f t="shared" si="113"/>
        <v>625.62744840720006</v>
      </c>
      <c r="Q511" s="68">
        <f t="shared" si="114"/>
        <v>1.0433801071420084</v>
      </c>
      <c r="R511" s="20" t="str">
        <f t="shared" si="115"/>
        <v/>
      </c>
      <c r="S511" s="67">
        <f t="shared" si="116"/>
        <v>1552.1601148348</v>
      </c>
      <c r="T511" s="68">
        <f t="shared" si="117"/>
        <v>1.1076245491698136</v>
      </c>
      <c r="U511" s="20" t="str">
        <f t="shared" si="118"/>
        <v/>
      </c>
      <c r="V511" s="20" t="str">
        <f t="shared" si="119"/>
        <v/>
      </c>
    </row>
    <row r="512" spans="1:22" x14ac:dyDescent="0.25">
      <c r="A512" s="46">
        <v>2082</v>
      </c>
      <c r="B512" s="60">
        <f t="shared" si="105"/>
        <v>4104740</v>
      </c>
      <c r="C512" s="46" t="s">
        <v>93</v>
      </c>
      <c r="D512" s="46">
        <v>519</v>
      </c>
      <c r="E512" s="46" t="s">
        <v>2129</v>
      </c>
      <c r="F512" s="46">
        <v>367</v>
      </c>
      <c r="G512" s="46">
        <v>196</v>
      </c>
      <c r="H512" s="61">
        <f t="shared" si="106"/>
        <v>0.5340599455040872</v>
      </c>
      <c r="I512" s="62">
        <f t="shared" si="107"/>
        <v>37</v>
      </c>
      <c r="J512" s="62">
        <f t="shared" si="108"/>
        <v>10</v>
      </c>
      <c r="K512" s="20"/>
      <c r="L512" s="20" t="str">
        <f t="shared" si="109"/>
        <v>Yes</v>
      </c>
      <c r="M512" s="66">
        <f t="shared" si="110"/>
        <v>14590.7058174715</v>
      </c>
      <c r="N512" s="66">
        <f t="shared" si="111"/>
        <v>15359.5754349005</v>
      </c>
      <c r="O512" s="66">
        <f t="shared" si="112"/>
        <v>16234.164154030001</v>
      </c>
      <c r="P512" s="67">
        <f t="shared" si="113"/>
        <v>768.86961742899985</v>
      </c>
      <c r="Q512" s="68">
        <f t="shared" si="114"/>
        <v>1.052695848099982</v>
      </c>
      <c r="R512" s="20" t="str">
        <f t="shared" si="115"/>
        <v/>
      </c>
      <c r="S512" s="67">
        <f t="shared" si="116"/>
        <v>1643.4583365585004</v>
      </c>
      <c r="T512" s="68">
        <f t="shared" si="117"/>
        <v>1.1126373430537237</v>
      </c>
      <c r="U512" s="20" t="str">
        <f t="shared" si="118"/>
        <v/>
      </c>
      <c r="V512" s="20" t="str">
        <f t="shared" si="119"/>
        <v/>
      </c>
    </row>
    <row r="513" spans="1:22" x14ac:dyDescent="0.25">
      <c r="A513" s="46">
        <v>2082</v>
      </c>
      <c r="B513" s="60">
        <f t="shared" si="105"/>
        <v>4104740</v>
      </c>
      <c r="C513" s="46" t="s">
        <v>93</v>
      </c>
      <c r="D513" s="46">
        <v>510</v>
      </c>
      <c r="E513" s="46" t="s">
        <v>2120</v>
      </c>
      <c r="F513" s="46">
        <v>248</v>
      </c>
      <c r="G513" s="46">
        <v>132</v>
      </c>
      <c r="H513" s="61">
        <f t="shared" si="106"/>
        <v>0.532258064516129</v>
      </c>
      <c r="I513" s="62">
        <f t="shared" si="107"/>
        <v>37</v>
      </c>
      <c r="J513" s="62">
        <f t="shared" si="108"/>
        <v>10</v>
      </c>
      <c r="K513" s="20"/>
      <c r="L513" s="20" t="str">
        <f t="shared" si="109"/>
        <v>Yes</v>
      </c>
      <c r="M513" s="66">
        <f t="shared" si="110"/>
        <v>15209.1962835092</v>
      </c>
      <c r="N513" s="66">
        <f t="shared" si="111"/>
        <v>15318.3345048805</v>
      </c>
      <c r="O513" s="66">
        <f t="shared" si="112"/>
        <v>17259.667938786901</v>
      </c>
      <c r="P513" s="67">
        <f t="shared" si="113"/>
        <v>109.13822137130046</v>
      </c>
      <c r="Q513" s="68">
        <f t="shared" si="114"/>
        <v>1.0071758046471946</v>
      </c>
      <c r="R513" s="20" t="str">
        <f t="shared" si="115"/>
        <v/>
      </c>
      <c r="S513" s="67">
        <f t="shared" si="116"/>
        <v>2050.4716552777008</v>
      </c>
      <c r="T513" s="68">
        <f t="shared" si="117"/>
        <v>1.1348178836708784</v>
      </c>
      <c r="U513" s="20" t="str">
        <f t="shared" si="118"/>
        <v/>
      </c>
      <c r="V513" s="20" t="str">
        <f t="shared" si="119"/>
        <v/>
      </c>
    </row>
    <row r="514" spans="1:22" x14ac:dyDescent="0.25">
      <c r="A514" s="46">
        <v>2082</v>
      </c>
      <c r="B514" s="60">
        <f t="shared" si="105"/>
        <v>4104740</v>
      </c>
      <c r="C514" s="46" t="s">
        <v>93</v>
      </c>
      <c r="D514" s="46">
        <v>537</v>
      </c>
      <c r="E514" s="46" t="s">
        <v>598</v>
      </c>
      <c r="F514" s="46">
        <v>109</v>
      </c>
      <c r="G514" s="46">
        <v>54</v>
      </c>
      <c r="H514" s="61">
        <f t="shared" si="106"/>
        <v>0.49541284403669728</v>
      </c>
      <c r="I514" s="62">
        <f t="shared" si="107"/>
        <v>37</v>
      </c>
      <c r="J514" s="62">
        <f t="shared" si="108"/>
        <v>10</v>
      </c>
      <c r="K514" s="20"/>
      <c r="L514" s="20" t="str">
        <f t="shared" si="109"/>
        <v>Yes</v>
      </c>
      <c r="M514" s="66">
        <f t="shared" si="110"/>
        <v>19398.220093063599</v>
      </c>
      <c r="N514" s="66">
        <f t="shared" si="111"/>
        <v>26302.4692575997</v>
      </c>
      <c r="O514" s="66">
        <f t="shared" si="112"/>
        <v>23909.583743819501</v>
      </c>
      <c r="P514" s="67">
        <f t="shared" si="113"/>
        <v>6904.2491645361006</v>
      </c>
      <c r="Q514" s="68">
        <f t="shared" si="114"/>
        <v>1.3559217872264948</v>
      </c>
      <c r="R514" s="20" t="str">
        <f t="shared" si="115"/>
        <v/>
      </c>
      <c r="S514" s="67">
        <f t="shared" si="116"/>
        <v>4511.3636507559022</v>
      </c>
      <c r="T514" s="68">
        <f t="shared" si="117"/>
        <v>1.232565855481198</v>
      </c>
      <c r="U514" s="20" t="str">
        <f t="shared" si="118"/>
        <v/>
      </c>
      <c r="V514" s="20" t="str">
        <f t="shared" si="119"/>
        <v/>
      </c>
    </row>
    <row r="515" spans="1:22" x14ac:dyDescent="0.25">
      <c r="A515" s="46">
        <v>2082</v>
      </c>
      <c r="B515" s="60">
        <f t="shared" si="105"/>
        <v>4104740</v>
      </c>
      <c r="C515" s="46" t="s">
        <v>93</v>
      </c>
      <c r="D515" s="46">
        <v>530</v>
      </c>
      <c r="E515" s="46" t="s">
        <v>2119</v>
      </c>
      <c r="F515" s="46">
        <v>194</v>
      </c>
      <c r="G515" s="46">
        <v>96</v>
      </c>
      <c r="H515" s="61">
        <f t="shared" si="106"/>
        <v>0.49484536082474229</v>
      </c>
      <c r="I515" s="62">
        <f t="shared" si="107"/>
        <v>37</v>
      </c>
      <c r="J515" s="62">
        <f t="shared" si="108"/>
        <v>10</v>
      </c>
      <c r="K515" s="20"/>
      <c r="L515" s="20" t="str">
        <f t="shared" si="109"/>
        <v>Yes</v>
      </c>
      <c r="M515" s="66">
        <f t="shared" si="110"/>
        <v>14341.540007301501</v>
      </c>
      <c r="N515" s="66">
        <f t="shared" si="111"/>
        <v>15634.079783969</v>
      </c>
      <c r="O515" s="66">
        <f t="shared" si="112"/>
        <v>17776.073279579399</v>
      </c>
      <c r="P515" s="67">
        <f t="shared" si="113"/>
        <v>1292.5397766674996</v>
      </c>
      <c r="Q515" s="68">
        <f t="shared" si="114"/>
        <v>1.0901255915340644</v>
      </c>
      <c r="R515" s="20" t="str">
        <f t="shared" si="115"/>
        <v/>
      </c>
      <c r="S515" s="67">
        <f t="shared" si="116"/>
        <v>3434.5332722778985</v>
      </c>
      <c r="T515" s="68">
        <f t="shared" si="117"/>
        <v>1.2394814831970153</v>
      </c>
      <c r="U515" s="20" t="str">
        <f t="shared" si="118"/>
        <v/>
      </c>
      <c r="V515" s="20" t="str">
        <f t="shared" si="119"/>
        <v/>
      </c>
    </row>
    <row r="516" spans="1:22" ht="30" x14ac:dyDescent="0.25">
      <c r="A516" s="46">
        <v>2082</v>
      </c>
      <c r="B516" s="60">
        <f t="shared" si="105"/>
        <v>4104740</v>
      </c>
      <c r="C516" s="46" t="s">
        <v>93</v>
      </c>
      <c r="D516" s="46">
        <v>4739</v>
      </c>
      <c r="E516" s="46" t="s">
        <v>2116</v>
      </c>
      <c r="F516" s="46">
        <v>328</v>
      </c>
      <c r="G516" s="46">
        <v>160</v>
      </c>
      <c r="H516" s="61">
        <f t="shared" si="106"/>
        <v>0.48780487804878048</v>
      </c>
      <c r="I516" s="62">
        <f t="shared" si="107"/>
        <v>37</v>
      </c>
      <c r="J516" s="62">
        <f t="shared" si="108"/>
        <v>10</v>
      </c>
      <c r="K516" s="20"/>
      <c r="L516" s="20" t="str">
        <f t="shared" si="109"/>
        <v>Yes</v>
      </c>
      <c r="M516" s="66">
        <f t="shared" si="110"/>
        <v>14426.749910115301</v>
      </c>
      <c r="N516" s="66">
        <f t="shared" si="111"/>
        <v>15144.5787534354</v>
      </c>
      <c r="O516" s="66">
        <f t="shared" si="112"/>
        <v>16297.3215948374</v>
      </c>
      <c r="P516" s="67">
        <f t="shared" si="113"/>
        <v>717.82884332009962</v>
      </c>
      <c r="Q516" s="68">
        <f t="shared" si="114"/>
        <v>1.049756795383054</v>
      </c>
      <c r="R516" s="20" t="str">
        <f t="shared" si="115"/>
        <v/>
      </c>
      <c r="S516" s="67">
        <f t="shared" si="116"/>
        <v>1870.5716847220992</v>
      </c>
      <c r="T516" s="68">
        <f t="shared" si="117"/>
        <v>1.1296599508812826</v>
      </c>
      <c r="U516" s="20" t="str">
        <f t="shared" si="118"/>
        <v/>
      </c>
      <c r="V516" s="20" t="str">
        <f t="shared" si="119"/>
        <v/>
      </c>
    </row>
    <row r="517" spans="1:22" x14ac:dyDescent="0.25">
      <c r="A517" s="46">
        <v>2082</v>
      </c>
      <c r="B517" s="60">
        <f t="shared" si="105"/>
        <v>4104740</v>
      </c>
      <c r="C517" s="46" t="s">
        <v>93</v>
      </c>
      <c r="D517" s="46">
        <v>529</v>
      </c>
      <c r="E517" s="46" t="s">
        <v>2117</v>
      </c>
      <c r="F517" s="46">
        <v>324</v>
      </c>
      <c r="G517" s="46">
        <v>158</v>
      </c>
      <c r="H517" s="61">
        <f t="shared" si="106"/>
        <v>0.48765432098765432</v>
      </c>
      <c r="I517" s="62">
        <f t="shared" si="107"/>
        <v>37</v>
      </c>
      <c r="J517" s="62">
        <f t="shared" si="108"/>
        <v>10</v>
      </c>
      <c r="K517" s="20"/>
      <c r="L517" s="20" t="str">
        <f t="shared" si="109"/>
        <v>Yes</v>
      </c>
      <c r="M517" s="66">
        <f t="shared" si="110"/>
        <v>14919.079615848699</v>
      </c>
      <c r="N517" s="66">
        <f t="shared" si="111"/>
        <v>15080.8155598555</v>
      </c>
      <c r="O517" s="66">
        <f t="shared" si="112"/>
        <v>16602.3290068116</v>
      </c>
      <c r="P517" s="67">
        <f t="shared" si="113"/>
        <v>161.73594400680122</v>
      </c>
      <c r="Q517" s="68">
        <f t="shared" si="114"/>
        <v>1.0108408794759018</v>
      </c>
      <c r="R517" s="20" t="str">
        <f t="shared" si="115"/>
        <v/>
      </c>
      <c r="S517" s="67">
        <f t="shared" si="116"/>
        <v>1683.2493909629011</v>
      </c>
      <c r="T517" s="68">
        <f t="shared" si="117"/>
        <v>1.1128252837510677</v>
      </c>
      <c r="U517" s="20" t="str">
        <f t="shared" si="118"/>
        <v/>
      </c>
      <c r="V517" s="20" t="str">
        <f t="shared" si="119"/>
        <v/>
      </c>
    </row>
    <row r="518" spans="1:22" x14ac:dyDescent="0.25">
      <c r="A518" s="46">
        <v>2082</v>
      </c>
      <c r="B518" s="60">
        <f t="shared" si="105"/>
        <v>4104740</v>
      </c>
      <c r="C518" s="46" t="s">
        <v>93</v>
      </c>
      <c r="D518" s="46">
        <v>503</v>
      </c>
      <c r="E518" s="46" t="s">
        <v>2041</v>
      </c>
      <c r="F518" s="46">
        <v>428</v>
      </c>
      <c r="G518" s="46">
        <v>204</v>
      </c>
      <c r="H518" s="61">
        <f t="shared" si="106"/>
        <v>0.47663551401869159</v>
      </c>
      <c r="I518" s="62">
        <f t="shared" si="107"/>
        <v>37</v>
      </c>
      <c r="J518" s="62">
        <f t="shared" si="108"/>
        <v>10</v>
      </c>
      <c r="K518" s="20"/>
      <c r="L518" s="20" t="str">
        <f t="shared" si="109"/>
        <v>Yes</v>
      </c>
      <c r="M518" s="66">
        <f t="shared" si="110"/>
        <v>14301.980016322101</v>
      </c>
      <c r="N518" s="66">
        <f t="shared" si="111"/>
        <v>14818.746950479301</v>
      </c>
      <c r="O518" s="66">
        <f t="shared" si="112"/>
        <v>16143.2004640164</v>
      </c>
      <c r="P518" s="67">
        <f t="shared" si="113"/>
        <v>516.76693415720001</v>
      </c>
      <c r="Q518" s="68">
        <f t="shared" si="114"/>
        <v>1.0361325448341727</v>
      </c>
      <c r="R518" s="20" t="str">
        <f t="shared" si="115"/>
        <v/>
      </c>
      <c r="S518" s="67">
        <f t="shared" si="116"/>
        <v>1841.2204476942989</v>
      </c>
      <c r="T518" s="68">
        <f t="shared" si="117"/>
        <v>1.1287388491378822</v>
      </c>
      <c r="U518" s="20" t="str">
        <f t="shared" si="118"/>
        <v/>
      </c>
      <c r="V518" s="20" t="str">
        <f t="shared" si="119"/>
        <v/>
      </c>
    </row>
    <row r="519" spans="1:22" x14ac:dyDescent="0.25">
      <c r="A519" s="46">
        <v>2082</v>
      </c>
      <c r="B519" s="60">
        <f t="shared" si="105"/>
        <v>4104740</v>
      </c>
      <c r="C519" s="46" t="s">
        <v>93</v>
      </c>
      <c r="D519" s="46">
        <v>4041</v>
      </c>
      <c r="E519" s="46" t="s">
        <v>608</v>
      </c>
      <c r="F519" s="46">
        <v>122</v>
      </c>
      <c r="G519" s="46">
        <v>52</v>
      </c>
      <c r="H519" s="61">
        <f t="shared" si="106"/>
        <v>0.42622950819672129</v>
      </c>
      <c r="I519" s="62">
        <f t="shared" si="107"/>
        <v>37</v>
      </c>
      <c r="J519" s="62">
        <f t="shared" si="108"/>
        <v>10</v>
      </c>
      <c r="K519" s="20"/>
      <c r="L519" s="20" t="str">
        <f t="shared" si="109"/>
        <v>Yes</v>
      </c>
      <c r="M519" s="66">
        <f t="shared" si="110"/>
        <v>7956.8140848639696</v>
      </c>
      <c r="N519" s="66">
        <f t="shared" si="111"/>
        <v>8449.7113764670903</v>
      </c>
      <c r="O519" s="66">
        <f t="shared" si="112"/>
        <v>9410.1825200057901</v>
      </c>
      <c r="P519" s="67">
        <f t="shared" si="113"/>
        <v>492.89729160312072</v>
      </c>
      <c r="Q519" s="68">
        <f t="shared" si="114"/>
        <v>1.0619465638314645</v>
      </c>
      <c r="R519" s="20" t="str">
        <f t="shared" si="115"/>
        <v/>
      </c>
      <c r="S519" s="67">
        <f t="shared" si="116"/>
        <v>1453.3684351418206</v>
      </c>
      <c r="T519" s="68">
        <f t="shared" si="117"/>
        <v>1.1826570810428414</v>
      </c>
      <c r="U519" s="20" t="str">
        <f t="shared" si="118"/>
        <v/>
      </c>
      <c r="V519" s="20" t="str">
        <f t="shared" si="119"/>
        <v/>
      </c>
    </row>
    <row r="520" spans="1:22" x14ac:dyDescent="0.25">
      <c r="A520" s="46">
        <v>2082</v>
      </c>
      <c r="B520" s="60">
        <f t="shared" ref="B520:B583" si="120">IF(ISNA(VLOOKUP($A520,POVRT,7,FALSE)),0,VLOOKUP($A520,POVRT,7,FALSE))</f>
        <v>4104740</v>
      </c>
      <c r="C520" s="46" t="s">
        <v>93</v>
      </c>
      <c r="D520" s="46">
        <v>3229</v>
      </c>
      <c r="E520" s="46" t="s">
        <v>623</v>
      </c>
      <c r="F520" s="46">
        <v>142</v>
      </c>
      <c r="G520" s="46">
        <v>58</v>
      </c>
      <c r="H520" s="61">
        <f t="shared" ref="H520:H583" si="121">G520/F520</f>
        <v>0.40845070422535212</v>
      </c>
      <c r="I520" s="62">
        <f t="shared" ref="I520:I583" si="122">IF(ISNA(VLOOKUP($A520,Quar,3,FALSE)),0,VLOOKUP($A520,Quar,3,FALSE))</f>
        <v>37</v>
      </c>
      <c r="J520" s="62">
        <f t="shared" ref="J520:J583" si="123">IF(ISNA(VLOOKUP($A520,Quar,6,FALSE)),0,VLOOKUP($A520,Quar,6,FALSE))</f>
        <v>10</v>
      </c>
      <c r="K520" s="20"/>
      <c r="L520" s="20" t="str">
        <f t="shared" ref="L520:L583" si="124">IF(ISNA(VLOOKUP($A520,LEA1K,9,FALSE)),"",VLOOKUP($A520,LEA1K,9,FALSE))</f>
        <v>Yes</v>
      </c>
      <c r="M520" s="66">
        <f t="shared" ref="M520:M583" si="125">IF(ISNA(VLOOKUP($D520,PERPUP18_19,34,FALSE)),0,VLOOKUP($D520,PERPUP18_19,34,FALSE))</f>
        <v>8218.7882549810092</v>
      </c>
      <c r="N520" s="66">
        <f t="shared" ref="N520:N583" si="126">IF(ISNA(VLOOKUP($D520,PERPUP19_20,34,FALSE)),0,VLOOKUP($D520,PERPUP19_20,34,FALSE))</f>
        <v>8764.7412475380297</v>
      </c>
      <c r="O520" s="66">
        <f t="shared" ref="O520:O583" si="127">IF(ISNA(VLOOKUP($D520,PERPUP20_21,34,FALSE)),0,VLOOKUP($D520,PERPUP20_21,34,FALSE))</f>
        <v>9799.0397071031093</v>
      </c>
      <c r="P520" s="67">
        <f t="shared" si="113"/>
        <v>545.95299255702048</v>
      </c>
      <c r="Q520" s="68">
        <f t="shared" si="114"/>
        <v>1.0664274313462383</v>
      </c>
      <c r="R520" s="20" t="str">
        <f t="shared" si="115"/>
        <v/>
      </c>
      <c r="S520" s="67">
        <f t="shared" si="116"/>
        <v>1580.2514521221001</v>
      </c>
      <c r="T520" s="68">
        <f t="shared" si="117"/>
        <v>1.1922730459887911</v>
      </c>
      <c r="U520" s="20" t="str">
        <f t="shared" si="118"/>
        <v/>
      </c>
      <c r="V520" s="20" t="str">
        <f t="shared" si="119"/>
        <v/>
      </c>
    </row>
    <row r="521" spans="1:22" x14ac:dyDescent="0.25">
      <c r="A521" s="46">
        <v>2082</v>
      </c>
      <c r="B521" s="60">
        <f t="shared" si="120"/>
        <v>4104740</v>
      </c>
      <c r="C521" s="46" t="s">
        <v>93</v>
      </c>
      <c r="D521" s="46">
        <v>536</v>
      </c>
      <c r="E521" s="46" t="s">
        <v>2134</v>
      </c>
      <c r="F521" s="90">
        <v>1011</v>
      </c>
      <c r="G521" s="46">
        <v>354</v>
      </c>
      <c r="H521" s="61">
        <f t="shared" si="121"/>
        <v>0.35014836795252224</v>
      </c>
      <c r="I521" s="62">
        <f t="shared" si="122"/>
        <v>37</v>
      </c>
      <c r="J521" s="62">
        <f t="shared" si="123"/>
        <v>10</v>
      </c>
      <c r="K521" s="20"/>
      <c r="L521" s="20" t="str">
        <f t="shared" si="124"/>
        <v>Yes</v>
      </c>
      <c r="M521" s="66">
        <f t="shared" si="125"/>
        <v>16468.775926769798</v>
      </c>
      <c r="N521" s="66">
        <f t="shared" si="126"/>
        <v>16189.7959057593</v>
      </c>
      <c r="O521" s="66">
        <f t="shared" si="127"/>
        <v>17005.3828503554</v>
      </c>
      <c r="P521" s="67">
        <f t="shared" ref="P521:P584" si="128">N521-M521</f>
        <v>-278.9800210104986</v>
      </c>
      <c r="Q521" s="68">
        <f t="shared" ref="Q521:Q584" si="129">IF(M521&gt;0,(N521/M521),"")</f>
        <v>0.98306006334344376</v>
      </c>
      <c r="R521" s="20" t="str">
        <f t="shared" ref="R521:R584" si="130">IF((AND(L521="Yes",K521="Yes",Q521&lt;100%)),"Fail","")</f>
        <v/>
      </c>
      <c r="S521" s="67">
        <f t="shared" ref="S521:S584" si="131">O521-M521</f>
        <v>536.60692358560118</v>
      </c>
      <c r="T521" s="68">
        <f t="shared" ref="T521:T584" si="132">IF($M521&gt;0,(O521/$M521),"")</f>
        <v>1.0325832913127049</v>
      </c>
      <c r="U521" s="20" t="str">
        <f t="shared" ref="U521:U584" si="133">IF((AND($L521="Yes",$K521="Yes",T521&lt;100%)),"Fail","")</f>
        <v/>
      </c>
      <c r="V521" s="20" t="str">
        <f t="shared" ref="V521:V584" si="134">IF((AND($R521="Fail",$U521="Fail")),"Review","")</f>
        <v/>
      </c>
    </row>
    <row r="522" spans="1:22" x14ac:dyDescent="0.25">
      <c r="A522" s="46">
        <v>2082</v>
      </c>
      <c r="B522" s="60">
        <f t="shared" si="120"/>
        <v>4104740</v>
      </c>
      <c r="C522" s="46" t="s">
        <v>93</v>
      </c>
      <c r="D522" s="46">
        <v>524</v>
      </c>
      <c r="E522" s="46" t="s">
        <v>2130</v>
      </c>
      <c r="F522" s="46">
        <v>590</v>
      </c>
      <c r="G522" s="46">
        <v>202</v>
      </c>
      <c r="H522" s="61">
        <f t="shared" si="121"/>
        <v>0.34237288135593219</v>
      </c>
      <c r="I522" s="62">
        <f t="shared" si="122"/>
        <v>37</v>
      </c>
      <c r="J522" s="62">
        <f t="shared" si="123"/>
        <v>10</v>
      </c>
      <c r="K522" s="20"/>
      <c r="L522" s="20" t="str">
        <f t="shared" si="124"/>
        <v>Yes</v>
      </c>
      <c r="M522" s="66">
        <f t="shared" si="125"/>
        <v>13831.6915874156</v>
      </c>
      <c r="N522" s="66">
        <f t="shared" si="126"/>
        <v>14558.528940612699</v>
      </c>
      <c r="O522" s="66">
        <f t="shared" si="127"/>
        <v>15032.5420717211</v>
      </c>
      <c r="P522" s="67">
        <f t="shared" si="128"/>
        <v>726.83735319709922</v>
      </c>
      <c r="Q522" s="68">
        <f t="shared" si="129"/>
        <v>1.0525486957689538</v>
      </c>
      <c r="R522" s="20" t="str">
        <f t="shared" si="130"/>
        <v/>
      </c>
      <c r="S522" s="67">
        <f t="shared" si="131"/>
        <v>1200.8504843054998</v>
      </c>
      <c r="T522" s="68">
        <f t="shared" si="132"/>
        <v>1.0868187724340284</v>
      </c>
      <c r="U522" s="20" t="str">
        <f t="shared" si="133"/>
        <v/>
      </c>
      <c r="V522" s="20" t="str">
        <f t="shared" si="134"/>
        <v/>
      </c>
    </row>
    <row r="523" spans="1:22" x14ac:dyDescent="0.25">
      <c r="A523" s="46">
        <v>2082</v>
      </c>
      <c r="B523" s="60">
        <f t="shared" si="120"/>
        <v>4104740</v>
      </c>
      <c r="C523" s="46" t="s">
        <v>93</v>
      </c>
      <c r="D523" s="46">
        <v>540</v>
      </c>
      <c r="E523" s="46" t="s">
        <v>2135</v>
      </c>
      <c r="F523" s="90">
        <v>1103</v>
      </c>
      <c r="G523" s="46">
        <v>329</v>
      </c>
      <c r="H523" s="61">
        <f t="shared" si="121"/>
        <v>0.29827742520398914</v>
      </c>
      <c r="I523" s="62">
        <f t="shared" si="122"/>
        <v>37</v>
      </c>
      <c r="J523" s="62">
        <f t="shared" si="123"/>
        <v>10</v>
      </c>
      <c r="K523" s="20"/>
      <c r="L523" s="20" t="str">
        <f t="shared" si="124"/>
        <v>Yes</v>
      </c>
      <c r="M523" s="66">
        <f t="shared" si="125"/>
        <v>15919.221529083499</v>
      </c>
      <c r="N523" s="66">
        <f t="shared" si="126"/>
        <v>16210.9823148014</v>
      </c>
      <c r="O523" s="66">
        <f t="shared" si="127"/>
        <v>17324.033352239301</v>
      </c>
      <c r="P523" s="67">
        <f t="shared" si="128"/>
        <v>291.76078571790094</v>
      </c>
      <c r="Q523" s="68">
        <f t="shared" si="129"/>
        <v>1.018327578718901</v>
      </c>
      <c r="R523" s="20" t="str">
        <f t="shared" si="130"/>
        <v/>
      </c>
      <c r="S523" s="67">
        <f t="shared" si="131"/>
        <v>1404.8118231558019</v>
      </c>
      <c r="T523" s="68">
        <f t="shared" si="132"/>
        <v>1.088246263838297</v>
      </c>
      <c r="U523" s="20" t="str">
        <f t="shared" si="133"/>
        <v/>
      </c>
      <c r="V523" s="20" t="str">
        <f t="shared" si="134"/>
        <v/>
      </c>
    </row>
    <row r="524" spans="1:22" ht="30" x14ac:dyDescent="0.25">
      <c r="A524" s="46">
        <v>2082</v>
      </c>
      <c r="B524" s="60">
        <f t="shared" si="120"/>
        <v>4104740</v>
      </c>
      <c r="C524" s="46" t="s">
        <v>93</v>
      </c>
      <c r="D524" s="46">
        <v>1241</v>
      </c>
      <c r="E524" s="46" t="s">
        <v>2121</v>
      </c>
      <c r="F524" s="46">
        <v>447</v>
      </c>
      <c r="G524" s="46">
        <v>123</v>
      </c>
      <c r="H524" s="61">
        <f t="shared" si="121"/>
        <v>0.27516778523489932</v>
      </c>
      <c r="I524" s="62">
        <f t="shared" si="122"/>
        <v>37</v>
      </c>
      <c r="J524" s="62">
        <f t="shared" si="123"/>
        <v>10</v>
      </c>
      <c r="K524" s="20"/>
      <c r="L524" s="20" t="str">
        <f t="shared" si="124"/>
        <v>Yes</v>
      </c>
      <c r="M524" s="66">
        <f t="shared" si="125"/>
        <v>13437.695882154499</v>
      </c>
      <c r="N524" s="66">
        <f t="shared" si="126"/>
        <v>13437.6726445435</v>
      </c>
      <c r="O524" s="66">
        <f t="shared" si="127"/>
        <v>14571.5778010416</v>
      </c>
      <c r="P524" s="67">
        <f t="shared" si="128"/>
        <v>-2.3237610999785829E-2</v>
      </c>
      <c r="Q524" s="68">
        <f t="shared" si="129"/>
        <v>0.99999827071462222</v>
      </c>
      <c r="R524" s="20" t="str">
        <f t="shared" si="130"/>
        <v/>
      </c>
      <c r="S524" s="67">
        <f t="shared" si="131"/>
        <v>1133.8819188871003</v>
      </c>
      <c r="T524" s="68">
        <f t="shared" si="132"/>
        <v>1.0843806802022449</v>
      </c>
      <c r="U524" s="20" t="str">
        <f t="shared" si="133"/>
        <v/>
      </c>
      <c r="V524" s="20" t="str">
        <f t="shared" si="134"/>
        <v/>
      </c>
    </row>
    <row r="525" spans="1:22" x14ac:dyDescent="0.25">
      <c r="A525" s="46">
        <v>2082</v>
      </c>
      <c r="B525" s="60">
        <f t="shared" si="120"/>
        <v>4104740</v>
      </c>
      <c r="C525" s="46" t="s">
        <v>93</v>
      </c>
      <c r="D525" s="46">
        <v>513</v>
      </c>
      <c r="E525" s="46" t="s">
        <v>2123</v>
      </c>
      <c r="F525" s="46">
        <v>510</v>
      </c>
      <c r="G525" s="46">
        <v>140</v>
      </c>
      <c r="H525" s="61">
        <f t="shared" si="121"/>
        <v>0.27450980392156865</v>
      </c>
      <c r="I525" s="62">
        <f t="shared" si="122"/>
        <v>37</v>
      </c>
      <c r="J525" s="62">
        <f t="shared" si="123"/>
        <v>10</v>
      </c>
      <c r="K525" s="20"/>
      <c r="L525" s="20" t="str">
        <f t="shared" si="124"/>
        <v>Yes</v>
      </c>
      <c r="M525" s="66">
        <f t="shared" si="125"/>
        <v>14035.295438290101</v>
      </c>
      <c r="N525" s="66">
        <f t="shared" si="126"/>
        <v>14355.647796833</v>
      </c>
      <c r="O525" s="66">
        <f t="shared" si="127"/>
        <v>16522.4658238669</v>
      </c>
      <c r="P525" s="67">
        <f t="shared" si="128"/>
        <v>320.35235854289931</v>
      </c>
      <c r="Q525" s="68">
        <f t="shared" si="129"/>
        <v>1.0228247677401172</v>
      </c>
      <c r="R525" s="20" t="str">
        <f t="shared" si="130"/>
        <v/>
      </c>
      <c r="S525" s="67">
        <f t="shared" si="131"/>
        <v>2487.1703855767992</v>
      </c>
      <c r="T525" s="68">
        <f t="shared" si="132"/>
        <v>1.1772082672938595</v>
      </c>
      <c r="U525" s="20" t="str">
        <f t="shared" si="133"/>
        <v/>
      </c>
      <c r="V525" s="20" t="str">
        <f t="shared" si="134"/>
        <v/>
      </c>
    </row>
    <row r="526" spans="1:22" x14ac:dyDescent="0.25">
      <c r="A526" s="46">
        <v>2082</v>
      </c>
      <c r="B526" s="60">
        <f t="shared" si="120"/>
        <v>4104740</v>
      </c>
      <c r="C526" s="46" t="s">
        <v>93</v>
      </c>
      <c r="D526" s="46">
        <v>506</v>
      </c>
      <c r="E526" s="46" t="s">
        <v>2131</v>
      </c>
      <c r="F526" s="46">
        <v>475</v>
      </c>
      <c r="G526" s="46">
        <v>121</v>
      </c>
      <c r="H526" s="61">
        <f t="shared" si="121"/>
        <v>0.25473684210526315</v>
      </c>
      <c r="I526" s="62">
        <f t="shared" si="122"/>
        <v>37</v>
      </c>
      <c r="J526" s="62">
        <f t="shared" si="123"/>
        <v>10</v>
      </c>
      <c r="K526" s="20"/>
      <c r="L526" s="20" t="str">
        <f t="shared" si="124"/>
        <v>Yes</v>
      </c>
      <c r="M526" s="66">
        <f t="shared" si="125"/>
        <v>14539.745865701199</v>
      </c>
      <c r="N526" s="66">
        <f t="shared" si="126"/>
        <v>14727.1765434882</v>
      </c>
      <c r="O526" s="66">
        <f t="shared" si="127"/>
        <v>15920.285964241501</v>
      </c>
      <c r="P526" s="67">
        <f t="shared" si="128"/>
        <v>187.4306777870006</v>
      </c>
      <c r="Q526" s="68">
        <f t="shared" si="129"/>
        <v>1.0128909184189487</v>
      </c>
      <c r="R526" s="20" t="str">
        <f t="shared" si="130"/>
        <v/>
      </c>
      <c r="S526" s="67">
        <f t="shared" si="131"/>
        <v>1380.5400985403012</v>
      </c>
      <c r="T526" s="68">
        <f t="shared" si="132"/>
        <v>1.0949493967289312</v>
      </c>
      <c r="U526" s="20" t="str">
        <f t="shared" si="133"/>
        <v/>
      </c>
      <c r="V526" s="20" t="str">
        <f t="shared" si="134"/>
        <v/>
      </c>
    </row>
    <row r="527" spans="1:22" ht="30" x14ac:dyDescent="0.25">
      <c r="A527" s="46">
        <v>2082</v>
      </c>
      <c r="B527" s="60">
        <f t="shared" si="120"/>
        <v>4104740</v>
      </c>
      <c r="C527" s="46" t="s">
        <v>93</v>
      </c>
      <c r="D527" s="46">
        <v>1259</v>
      </c>
      <c r="E527" s="46" t="s">
        <v>2122</v>
      </c>
      <c r="F527" s="46">
        <v>284</v>
      </c>
      <c r="G527" s="46">
        <v>71</v>
      </c>
      <c r="H527" s="61">
        <f t="shared" si="121"/>
        <v>0.25</v>
      </c>
      <c r="I527" s="62">
        <f t="shared" si="122"/>
        <v>37</v>
      </c>
      <c r="J527" s="62">
        <f t="shared" si="123"/>
        <v>10</v>
      </c>
      <c r="K527" s="20"/>
      <c r="L527" s="20" t="str">
        <f t="shared" si="124"/>
        <v>Yes</v>
      </c>
      <c r="M527" s="66">
        <f t="shared" si="125"/>
        <v>13613.6389696431</v>
      </c>
      <c r="N527" s="66">
        <f t="shared" si="126"/>
        <v>14544.0821852586</v>
      </c>
      <c r="O527" s="66">
        <f t="shared" si="127"/>
        <v>16915.207519022799</v>
      </c>
      <c r="P527" s="67">
        <f t="shared" si="128"/>
        <v>930.44321561549987</v>
      </c>
      <c r="Q527" s="68">
        <f t="shared" si="129"/>
        <v>1.0683464000837899</v>
      </c>
      <c r="R527" s="20" t="str">
        <f t="shared" si="130"/>
        <v/>
      </c>
      <c r="S527" s="67">
        <f t="shared" si="131"/>
        <v>3301.5685493796991</v>
      </c>
      <c r="T527" s="68">
        <f t="shared" si="132"/>
        <v>1.2425191792394252</v>
      </c>
      <c r="U527" s="20" t="str">
        <f t="shared" si="133"/>
        <v/>
      </c>
      <c r="V527" s="20" t="str">
        <f t="shared" si="134"/>
        <v/>
      </c>
    </row>
    <row r="528" spans="1:22" x14ac:dyDescent="0.25">
      <c r="A528" s="46">
        <v>2082</v>
      </c>
      <c r="B528" s="60">
        <f t="shared" si="120"/>
        <v>4104740</v>
      </c>
      <c r="C528" s="46" t="s">
        <v>93</v>
      </c>
      <c r="D528" s="46">
        <v>538</v>
      </c>
      <c r="E528" s="46" t="s">
        <v>2136</v>
      </c>
      <c r="F528" s="90">
        <v>1411</v>
      </c>
      <c r="G528" s="46">
        <v>318</v>
      </c>
      <c r="H528" s="61">
        <f t="shared" si="121"/>
        <v>0.22537207654145996</v>
      </c>
      <c r="I528" s="62">
        <f t="shared" si="122"/>
        <v>37</v>
      </c>
      <c r="J528" s="62">
        <f t="shared" si="123"/>
        <v>10</v>
      </c>
      <c r="K528" s="20"/>
      <c r="L528" s="20" t="str">
        <f t="shared" si="124"/>
        <v>Yes</v>
      </c>
      <c r="M528" s="66">
        <f t="shared" si="125"/>
        <v>15573.262576736201</v>
      </c>
      <c r="N528" s="66">
        <f t="shared" si="126"/>
        <v>15769.2281998871</v>
      </c>
      <c r="O528" s="66">
        <f t="shared" si="127"/>
        <v>16579.467616832299</v>
      </c>
      <c r="P528" s="67">
        <f t="shared" si="128"/>
        <v>195.96562315089977</v>
      </c>
      <c r="Q528" s="68">
        <f t="shared" si="129"/>
        <v>1.0125834661931175</v>
      </c>
      <c r="R528" s="20" t="str">
        <f t="shared" si="130"/>
        <v/>
      </c>
      <c r="S528" s="67">
        <f t="shared" si="131"/>
        <v>1006.2050400960979</v>
      </c>
      <c r="T528" s="68">
        <f t="shared" si="132"/>
        <v>1.0646110623986522</v>
      </c>
      <c r="U528" s="20" t="str">
        <f t="shared" si="133"/>
        <v/>
      </c>
      <c r="V528" s="20" t="str">
        <f t="shared" si="134"/>
        <v/>
      </c>
    </row>
    <row r="529" spans="1:22" x14ac:dyDescent="0.25">
      <c r="A529" s="46">
        <v>2082</v>
      </c>
      <c r="B529" s="60">
        <f t="shared" si="120"/>
        <v>4104740</v>
      </c>
      <c r="C529" s="46" t="s">
        <v>93</v>
      </c>
      <c r="D529" s="46">
        <v>3233</v>
      </c>
      <c r="E529" s="46" t="s">
        <v>612</v>
      </c>
      <c r="F529" s="46">
        <v>244</v>
      </c>
      <c r="G529" s="46">
        <v>54</v>
      </c>
      <c r="H529" s="61">
        <f t="shared" si="121"/>
        <v>0.22131147540983606</v>
      </c>
      <c r="I529" s="62">
        <f t="shared" si="122"/>
        <v>37</v>
      </c>
      <c r="J529" s="62">
        <f t="shared" si="123"/>
        <v>10</v>
      </c>
      <c r="K529" s="20"/>
      <c r="L529" s="20" t="str">
        <f t="shared" si="124"/>
        <v>Yes</v>
      </c>
      <c r="M529" s="66">
        <f t="shared" si="125"/>
        <v>7976.26609786481</v>
      </c>
      <c r="N529" s="66">
        <f t="shared" si="126"/>
        <v>8449.7113764670794</v>
      </c>
      <c r="O529" s="66">
        <f t="shared" si="127"/>
        <v>9406.1733196851092</v>
      </c>
      <c r="P529" s="67">
        <f t="shared" si="128"/>
        <v>473.44527860226935</v>
      </c>
      <c r="Q529" s="68">
        <f t="shared" si="129"/>
        <v>1.0593567557543004</v>
      </c>
      <c r="R529" s="20" t="str">
        <f t="shared" si="130"/>
        <v/>
      </c>
      <c r="S529" s="67">
        <f t="shared" si="131"/>
        <v>1429.9072218202991</v>
      </c>
      <c r="T529" s="68">
        <f t="shared" si="132"/>
        <v>1.1792702505503265</v>
      </c>
      <c r="U529" s="20" t="str">
        <f t="shared" si="133"/>
        <v/>
      </c>
      <c r="V529" s="20" t="str">
        <f t="shared" si="134"/>
        <v/>
      </c>
    </row>
    <row r="530" spans="1:22" x14ac:dyDescent="0.25">
      <c r="A530" s="46">
        <v>2082</v>
      </c>
      <c r="B530" s="60">
        <f t="shared" si="120"/>
        <v>4104740</v>
      </c>
      <c r="C530" s="46" t="s">
        <v>93</v>
      </c>
      <c r="D530" s="46">
        <v>1774</v>
      </c>
      <c r="E530" s="46" t="s">
        <v>2124</v>
      </c>
      <c r="F530" s="46">
        <v>360</v>
      </c>
      <c r="G530" s="46">
        <v>75</v>
      </c>
      <c r="H530" s="61">
        <f t="shared" si="121"/>
        <v>0.20833333333333334</v>
      </c>
      <c r="I530" s="62">
        <f t="shared" si="122"/>
        <v>37</v>
      </c>
      <c r="J530" s="62">
        <f t="shared" si="123"/>
        <v>10</v>
      </c>
      <c r="K530" s="20"/>
      <c r="L530" s="20" t="str">
        <f t="shared" si="124"/>
        <v>Yes</v>
      </c>
      <c r="M530" s="66">
        <f t="shared" si="125"/>
        <v>14598.945070833401</v>
      </c>
      <c r="N530" s="66">
        <f t="shared" si="126"/>
        <v>14843.4583529549</v>
      </c>
      <c r="O530" s="66">
        <f t="shared" si="127"/>
        <v>15803.7491029352</v>
      </c>
      <c r="P530" s="67">
        <f t="shared" si="128"/>
        <v>244.51328212149929</v>
      </c>
      <c r="Q530" s="68">
        <f t="shared" si="129"/>
        <v>1.0167486952608653</v>
      </c>
      <c r="R530" s="20" t="str">
        <f t="shared" si="130"/>
        <v/>
      </c>
      <c r="S530" s="67">
        <f t="shared" si="131"/>
        <v>1204.8040321017997</v>
      </c>
      <c r="T530" s="68">
        <f t="shared" si="132"/>
        <v>1.0825267871244222</v>
      </c>
      <c r="U530" s="20" t="str">
        <f t="shared" si="133"/>
        <v/>
      </c>
      <c r="V530" s="20" t="str">
        <f t="shared" si="134"/>
        <v/>
      </c>
    </row>
    <row r="531" spans="1:22" x14ac:dyDescent="0.25">
      <c r="A531" s="46">
        <v>2082</v>
      </c>
      <c r="B531" s="60">
        <f t="shared" si="120"/>
        <v>4104740</v>
      </c>
      <c r="C531" s="46" t="s">
        <v>93</v>
      </c>
      <c r="D531" s="46">
        <v>1861</v>
      </c>
      <c r="E531" s="46" t="s">
        <v>622</v>
      </c>
      <c r="F531" s="46">
        <v>45</v>
      </c>
      <c r="G531" s="46">
        <v>9</v>
      </c>
      <c r="H531" s="61">
        <f t="shared" si="121"/>
        <v>0.2</v>
      </c>
      <c r="I531" s="62">
        <f t="shared" si="122"/>
        <v>37</v>
      </c>
      <c r="J531" s="62">
        <f t="shared" si="123"/>
        <v>10</v>
      </c>
      <c r="K531" s="20"/>
      <c r="L531" s="20" t="str">
        <f t="shared" si="124"/>
        <v>Yes</v>
      </c>
      <c r="M531" s="66">
        <f t="shared" si="125"/>
        <v>7956.8140848639596</v>
      </c>
      <c r="N531" s="66">
        <f t="shared" si="126"/>
        <v>8449.7113764670994</v>
      </c>
      <c r="O531" s="66">
        <f t="shared" si="127"/>
        <v>9406.1733196851001</v>
      </c>
      <c r="P531" s="67">
        <f t="shared" si="128"/>
        <v>492.89729160313982</v>
      </c>
      <c r="Q531" s="68">
        <f t="shared" si="129"/>
        <v>1.0619465638314669</v>
      </c>
      <c r="R531" s="20" t="str">
        <f t="shared" si="130"/>
        <v/>
      </c>
      <c r="S531" s="67">
        <f t="shared" si="131"/>
        <v>1449.3592348211405</v>
      </c>
      <c r="T531" s="68">
        <f t="shared" si="132"/>
        <v>1.1821532109915975</v>
      </c>
      <c r="U531" s="20" t="str">
        <f t="shared" si="133"/>
        <v/>
      </c>
      <c r="V531" s="20" t="str">
        <f t="shared" si="134"/>
        <v/>
      </c>
    </row>
    <row r="532" spans="1:22" x14ac:dyDescent="0.25">
      <c r="A532" s="46">
        <v>2082</v>
      </c>
      <c r="B532" s="60">
        <f t="shared" si="120"/>
        <v>4104740</v>
      </c>
      <c r="C532" s="46" t="s">
        <v>93</v>
      </c>
      <c r="D532" s="46">
        <v>528</v>
      </c>
      <c r="E532" s="46" t="s">
        <v>2133</v>
      </c>
      <c r="F532" s="46">
        <v>413</v>
      </c>
      <c r="G532" s="46">
        <v>81</v>
      </c>
      <c r="H532" s="61">
        <f t="shared" si="121"/>
        <v>0.19612590799031476</v>
      </c>
      <c r="I532" s="62">
        <f t="shared" si="122"/>
        <v>37</v>
      </c>
      <c r="J532" s="62">
        <f t="shared" si="123"/>
        <v>10</v>
      </c>
      <c r="K532" s="20"/>
      <c r="L532" s="20" t="str">
        <f t="shared" si="124"/>
        <v>Yes</v>
      </c>
      <c r="M532" s="66">
        <f t="shared" si="125"/>
        <v>14476.936305699201</v>
      </c>
      <c r="N532" s="66">
        <f t="shared" si="126"/>
        <v>15464.0813651013</v>
      </c>
      <c r="O532" s="66">
        <f t="shared" si="127"/>
        <v>16294.078501592499</v>
      </c>
      <c r="P532" s="67">
        <f t="shared" si="128"/>
        <v>987.14505940209892</v>
      </c>
      <c r="Q532" s="68">
        <f t="shared" si="129"/>
        <v>1.0681874285109263</v>
      </c>
      <c r="R532" s="20" t="str">
        <f t="shared" si="130"/>
        <v/>
      </c>
      <c r="S532" s="67">
        <f t="shared" si="131"/>
        <v>1817.1421958932988</v>
      </c>
      <c r="T532" s="68">
        <f t="shared" si="132"/>
        <v>1.1255198031905367</v>
      </c>
      <c r="U532" s="20" t="str">
        <f t="shared" si="133"/>
        <v/>
      </c>
      <c r="V532" s="20" t="str">
        <f t="shared" si="134"/>
        <v/>
      </c>
    </row>
    <row r="533" spans="1:22" x14ac:dyDescent="0.25">
      <c r="A533" s="46">
        <v>2082</v>
      </c>
      <c r="B533" s="60">
        <f t="shared" si="120"/>
        <v>4104740</v>
      </c>
      <c r="C533" s="46" t="s">
        <v>93</v>
      </c>
      <c r="D533" s="46">
        <v>526</v>
      </c>
      <c r="E533" s="46" t="s">
        <v>2132</v>
      </c>
      <c r="F533" s="46">
        <v>563</v>
      </c>
      <c r="G533" s="46">
        <v>110</v>
      </c>
      <c r="H533" s="61">
        <f t="shared" si="121"/>
        <v>0.19538188277087035</v>
      </c>
      <c r="I533" s="62">
        <f t="shared" si="122"/>
        <v>37</v>
      </c>
      <c r="J533" s="62">
        <f t="shared" si="123"/>
        <v>10</v>
      </c>
      <c r="K533" s="20"/>
      <c r="L533" s="20" t="str">
        <f t="shared" si="124"/>
        <v>Yes</v>
      </c>
      <c r="M533" s="66">
        <f t="shared" si="125"/>
        <v>14170.4263812103</v>
      </c>
      <c r="N533" s="66">
        <f t="shared" si="126"/>
        <v>14386.102398503001</v>
      </c>
      <c r="O533" s="66">
        <f t="shared" si="127"/>
        <v>15492.9117091922</v>
      </c>
      <c r="P533" s="67">
        <f t="shared" si="128"/>
        <v>215.67601729270064</v>
      </c>
      <c r="Q533" s="68">
        <f t="shared" si="129"/>
        <v>1.0152201501557274</v>
      </c>
      <c r="R533" s="20" t="str">
        <f t="shared" si="130"/>
        <v/>
      </c>
      <c r="S533" s="67">
        <f t="shared" si="131"/>
        <v>1322.4853279818999</v>
      </c>
      <c r="T533" s="68">
        <f t="shared" si="132"/>
        <v>1.0933271372649371</v>
      </c>
      <c r="U533" s="20" t="str">
        <f t="shared" si="133"/>
        <v/>
      </c>
      <c r="V533" s="20" t="str">
        <f t="shared" si="134"/>
        <v/>
      </c>
    </row>
    <row r="534" spans="1:22" x14ac:dyDescent="0.25">
      <c r="A534" s="46">
        <v>2082</v>
      </c>
      <c r="B534" s="60">
        <f t="shared" si="120"/>
        <v>4104740</v>
      </c>
      <c r="C534" s="46" t="s">
        <v>93</v>
      </c>
      <c r="D534" s="46">
        <v>539</v>
      </c>
      <c r="E534" s="46" t="s">
        <v>2137</v>
      </c>
      <c r="F534" s="90">
        <v>1526</v>
      </c>
      <c r="G534" s="46">
        <v>268</v>
      </c>
      <c r="H534" s="61">
        <f t="shared" si="121"/>
        <v>0.17562254259501967</v>
      </c>
      <c r="I534" s="62">
        <f t="shared" si="122"/>
        <v>37</v>
      </c>
      <c r="J534" s="62">
        <f t="shared" si="123"/>
        <v>10</v>
      </c>
      <c r="K534" s="20"/>
      <c r="L534" s="20" t="str">
        <f t="shared" si="124"/>
        <v>Yes</v>
      </c>
      <c r="M534" s="66">
        <f t="shared" si="125"/>
        <v>14836.366144207001</v>
      </c>
      <c r="N534" s="66">
        <f t="shared" si="126"/>
        <v>15225.8119693879</v>
      </c>
      <c r="O534" s="66">
        <f t="shared" si="127"/>
        <v>16158.471549555599</v>
      </c>
      <c r="P534" s="67">
        <f t="shared" si="128"/>
        <v>389.44582518089919</v>
      </c>
      <c r="Q534" s="68">
        <f t="shared" si="129"/>
        <v>1.0262494077994269</v>
      </c>
      <c r="R534" s="20" t="str">
        <f t="shared" si="130"/>
        <v/>
      </c>
      <c r="S534" s="67">
        <f t="shared" si="131"/>
        <v>1322.1054053485987</v>
      </c>
      <c r="T534" s="68">
        <f t="shared" si="132"/>
        <v>1.0891124816210354</v>
      </c>
      <c r="U534" s="20" t="str">
        <f t="shared" si="133"/>
        <v/>
      </c>
      <c r="V534" s="20" t="str">
        <f t="shared" si="134"/>
        <v/>
      </c>
    </row>
    <row r="535" spans="1:22" ht="30" x14ac:dyDescent="0.25">
      <c r="A535" s="46">
        <v>2082</v>
      </c>
      <c r="B535" s="60">
        <f t="shared" si="120"/>
        <v>4104740</v>
      </c>
      <c r="C535" s="46" t="s">
        <v>93</v>
      </c>
      <c r="D535" s="46">
        <v>5408</v>
      </c>
      <c r="E535" s="46" t="s">
        <v>592</v>
      </c>
      <c r="F535" s="46">
        <v>87</v>
      </c>
      <c r="G535" s="46">
        <v>14</v>
      </c>
      <c r="H535" s="61">
        <f t="shared" si="121"/>
        <v>0.16091954022988506</v>
      </c>
      <c r="I535" s="62">
        <f t="shared" si="122"/>
        <v>37</v>
      </c>
      <c r="J535" s="62">
        <f t="shared" si="123"/>
        <v>10</v>
      </c>
      <c r="K535" s="20"/>
      <c r="L535" s="20" t="str">
        <f t="shared" si="124"/>
        <v>Yes</v>
      </c>
      <c r="M535" s="66">
        <f t="shared" si="125"/>
        <v>12787.9312262067</v>
      </c>
      <c r="N535" s="66">
        <f t="shared" si="126"/>
        <v>14967.0426433099</v>
      </c>
      <c r="O535" s="66">
        <f t="shared" si="127"/>
        <v>18051.552480312501</v>
      </c>
      <c r="P535" s="67">
        <f t="shared" si="128"/>
        <v>2179.1114171032004</v>
      </c>
      <c r="Q535" s="68">
        <f t="shared" si="129"/>
        <v>1.1704037485467143</v>
      </c>
      <c r="R535" s="20" t="str">
        <f t="shared" si="130"/>
        <v/>
      </c>
      <c r="S535" s="67">
        <f t="shared" si="131"/>
        <v>5263.6212541058012</v>
      </c>
      <c r="T535" s="68">
        <f t="shared" si="132"/>
        <v>1.4116085050034441</v>
      </c>
      <c r="U535" s="20" t="str">
        <f t="shared" si="133"/>
        <v/>
      </c>
      <c r="V535" s="20" t="str">
        <f t="shared" si="134"/>
        <v/>
      </c>
    </row>
    <row r="536" spans="1:22" ht="30" x14ac:dyDescent="0.25">
      <c r="A536" s="46">
        <v>2082</v>
      </c>
      <c r="B536" s="60">
        <f t="shared" si="120"/>
        <v>4104740</v>
      </c>
      <c r="C536" s="46" t="s">
        <v>93</v>
      </c>
      <c r="D536" s="46">
        <v>1240</v>
      </c>
      <c r="E536" s="46" t="s">
        <v>2125</v>
      </c>
      <c r="F536" s="46">
        <v>342</v>
      </c>
      <c r="G536" s="46">
        <v>38</v>
      </c>
      <c r="H536" s="61">
        <f t="shared" si="121"/>
        <v>0.1111111111111111</v>
      </c>
      <c r="I536" s="62">
        <f t="shared" si="122"/>
        <v>37</v>
      </c>
      <c r="J536" s="62">
        <f t="shared" si="123"/>
        <v>10</v>
      </c>
      <c r="K536" s="20"/>
      <c r="L536" s="20" t="str">
        <f t="shared" si="124"/>
        <v>Yes</v>
      </c>
      <c r="M536" s="66">
        <f t="shared" si="125"/>
        <v>14045.920717094799</v>
      </c>
      <c r="N536" s="66">
        <f t="shared" si="126"/>
        <v>14397.750257085199</v>
      </c>
      <c r="O536" s="66">
        <f t="shared" si="127"/>
        <v>15333.257767609801</v>
      </c>
      <c r="P536" s="67">
        <f t="shared" si="128"/>
        <v>351.82953999040001</v>
      </c>
      <c r="Q536" s="68">
        <f t="shared" si="129"/>
        <v>1.0250485209960072</v>
      </c>
      <c r="R536" s="20" t="str">
        <f t="shared" si="130"/>
        <v/>
      </c>
      <c r="S536" s="67">
        <f t="shared" si="131"/>
        <v>1287.3370505150015</v>
      </c>
      <c r="T536" s="68">
        <f t="shared" si="132"/>
        <v>1.0916520231349611</v>
      </c>
      <c r="U536" s="20" t="str">
        <f t="shared" si="133"/>
        <v/>
      </c>
      <c r="V536" s="20" t="str">
        <f t="shared" si="134"/>
        <v/>
      </c>
    </row>
    <row r="537" spans="1:22" x14ac:dyDescent="0.25">
      <c r="A537" s="46">
        <v>2082</v>
      </c>
      <c r="B537" s="60">
        <f t="shared" si="120"/>
        <v>4104740</v>
      </c>
      <c r="C537" s="46" t="s">
        <v>93</v>
      </c>
      <c r="D537" s="46">
        <v>507</v>
      </c>
      <c r="E537" s="46" t="s">
        <v>2126</v>
      </c>
      <c r="F537" s="46">
        <v>222</v>
      </c>
      <c r="G537" s="46">
        <v>9</v>
      </c>
      <c r="H537" s="61">
        <f t="shared" si="121"/>
        <v>4.0540540540540543E-2</v>
      </c>
      <c r="I537" s="62">
        <f t="shared" si="122"/>
        <v>37</v>
      </c>
      <c r="J537" s="62">
        <f t="shared" si="123"/>
        <v>10</v>
      </c>
      <c r="K537" s="20"/>
      <c r="L537" s="20" t="str">
        <f t="shared" si="124"/>
        <v>Yes</v>
      </c>
      <c r="M537" s="66">
        <f t="shared" si="125"/>
        <v>7975.4133215255497</v>
      </c>
      <c r="N537" s="66">
        <f t="shared" si="126"/>
        <v>8460.6586139071296</v>
      </c>
      <c r="O537" s="66">
        <f t="shared" si="127"/>
        <v>9463.0739192171804</v>
      </c>
      <c r="P537" s="67">
        <f t="shared" si="128"/>
        <v>485.24529238157993</v>
      </c>
      <c r="Q537" s="68">
        <f t="shared" si="129"/>
        <v>1.0608426513860929</v>
      </c>
      <c r="R537" s="20" t="str">
        <f t="shared" si="130"/>
        <v/>
      </c>
      <c r="S537" s="67">
        <f t="shared" si="131"/>
        <v>1487.6605976916308</v>
      </c>
      <c r="T537" s="68">
        <f t="shared" si="132"/>
        <v>1.1865308464548729</v>
      </c>
      <c r="U537" s="20" t="str">
        <f t="shared" si="133"/>
        <v/>
      </c>
      <c r="V537" s="20" t="str">
        <f t="shared" si="134"/>
        <v/>
      </c>
    </row>
    <row r="538" spans="1:22" x14ac:dyDescent="0.25">
      <c r="A538" s="46">
        <v>2083</v>
      </c>
      <c r="B538" s="60">
        <f t="shared" si="120"/>
        <v>4111670</v>
      </c>
      <c r="C538" s="46" t="s">
        <v>224</v>
      </c>
      <c r="D538" s="46">
        <v>550</v>
      </c>
      <c r="E538" s="46" t="s">
        <v>2716</v>
      </c>
      <c r="F538" s="46">
        <v>330</v>
      </c>
      <c r="G538" s="46">
        <v>330</v>
      </c>
      <c r="H538" s="61">
        <f t="shared" si="121"/>
        <v>1</v>
      </c>
      <c r="I538" s="62">
        <f t="shared" si="122"/>
        <v>21</v>
      </c>
      <c r="J538" s="62">
        <f t="shared" si="123"/>
        <v>6</v>
      </c>
      <c r="K538" s="20" t="s">
        <v>1781</v>
      </c>
      <c r="L538" s="20" t="str">
        <f t="shared" si="124"/>
        <v>Yes</v>
      </c>
      <c r="M538" s="66">
        <f t="shared" si="125"/>
        <v>17497.3387163976</v>
      </c>
      <c r="N538" s="66">
        <f t="shared" si="126"/>
        <v>19965.8804931331</v>
      </c>
      <c r="O538" s="66">
        <f t="shared" si="127"/>
        <v>26636.298352804799</v>
      </c>
      <c r="P538" s="67">
        <f t="shared" si="128"/>
        <v>2468.5417767354993</v>
      </c>
      <c r="Q538" s="68">
        <f t="shared" si="129"/>
        <v>1.1410809847569625</v>
      </c>
      <c r="R538" s="20" t="str">
        <f t="shared" si="130"/>
        <v/>
      </c>
      <c r="S538" s="67">
        <f t="shared" si="131"/>
        <v>9138.9596364071986</v>
      </c>
      <c r="T538" s="68">
        <f t="shared" si="132"/>
        <v>1.5223056937134467</v>
      </c>
      <c r="U538" s="20" t="str">
        <f t="shared" si="133"/>
        <v/>
      </c>
      <c r="V538" s="20" t="str">
        <f t="shared" si="134"/>
        <v/>
      </c>
    </row>
    <row r="539" spans="1:22" x14ac:dyDescent="0.25">
      <c r="A539" s="46">
        <v>2083</v>
      </c>
      <c r="B539" s="60">
        <f t="shared" si="120"/>
        <v>4111670</v>
      </c>
      <c r="C539" s="46" t="s">
        <v>224</v>
      </c>
      <c r="D539" s="46">
        <v>1352</v>
      </c>
      <c r="E539" s="46" t="s">
        <v>2719</v>
      </c>
      <c r="F539" s="46">
        <v>385</v>
      </c>
      <c r="G539" s="46">
        <v>385</v>
      </c>
      <c r="H539" s="61">
        <f t="shared" si="121"/>
        <v>1</v>
      </c>
      <c r="I539" s="62">
        <f t="shared" si="122"/>
        <v>21</v>
      </c>
      <c r="J539" s="62">
        <f t="shared" si="123"/>
        <v>6</v>
      </c>
      <c r="K539" s="20" t="s">
        <v>1781</v>
      </c>
      <c r="L539" s="20" t="str">
        <f t="shared" si="124"/>
        <v>Yes</v>
      </c>
      <c r="M539" s="66">
        <f t="shared" si="125"/>
        <v>15289.735736459301</v>
      </c>
      <c r="N539" s="66">
        <f t="shared" si="126"/>
        <v>16163.8945602682</v>
      </c>
      <c r="O539" s="66">
        <f t="shared" si="127"/>
        <v>21679.567155425899</v>
      </c>
      <c r="P539" s="67">
        <f t="shared" si="128"/>
        <v>874.15882380889889</v>
      </c>
      <c r="Q539" s="68">
        <f t="shared" si="129"/>
        <v>1.0571729190665091</v>
      </c>
      <c r="R539" s="20" t="str">
        <f t="shared" si="130"/>
        <v/>
      </c>
      <c r="S539" s="67">
        <f t="shared" si="131"/>
        <v>6389.831418966598</v>
      </c>
      <c r="T539" s="68">
        <f t="shared" si="132"/>
        <v>1.4179164067387808</v>
      </c>
      <c r="U539" s="20" t="str">
        <f t="shared" si="133"/>
        <v/>
      </c>
      <c r="V539" s="20" t="str">
        <f t="shared" si="134"/>
        <v/>
      </c>
    </row>
    <row r="540" spans="1:22" x14ac:dyDescent="0.25">
      <c r="A540" s="46">
        <v>2083</v>
      </c>
      <c r="B540" s="60">
        <f t="shared" si="120"/>
        <v>4111670</v>
      </c>
      <c r="C540" s="46" t="s">
        <v>224</v>
      </c>
      <c r="D540" s="46">
        <v>548</v>
      </c>
      <c r="E540" s="46" t="s">
        <v>2717</v>
      </c>
      <c r="F540" s="46">
        <v>410</v>
      </c>
      <c r="G540" s="46">
        <v>405</v>
      </c>
      <c r="H540" s="61">
        <f t="shared" si="121"/>
        <v>0.98780487804878048</v>
      </c>
      <c r="I540" s="62">
        <f t="shared" si="122"/>
        <v>21</v>
      </c>
      <c r="J540" s="62">
        <f t="shared" si="123"/>
        <v>6</v>
      </c>
      <c r="K540" s="20" t="s">
        <v>1781</v>
      </c>
      <c r="L540" s="20" t="str">
        <f t="shared" si="124"/>
        <v>Yes</v>
      </c>
      <c r="M540" s="66">
        <f t="shared" si="125"/>
        <v>16761.442558098599</v>
      </c>
      <c r="N540" s="66">
        <f t="shared" si="126"/>
        <v>17511.9210575287</v>
      </c>
      <c r="O540" s="66">
        <f t="shared" si="127"/>
        <v>23182.783447907001</v>
      </c>
      <c r="P540" s="67">
        <f t="shared" si="128"/>
        <v>750.47849943010078</v>
      </c>
      <c r="Q540" s="68">
        <f t="shared" si="129"/>
        <v>1.0447740996533437</v>
      </c>
      <c r="R540" s="20" t="str">
        <f t="shared" si="130"/>
        <v/>
      </c>
      <c r="S540" s="67">
        <f t="shared" si="131"/>
        <v>6421.3408898084017</v>
      </c>
      <c r="T540" s="68">
        <f t="shared" si="132"/>
        <v>1.3831019238082114</v>
      </c>
      <c r="U540" s="20" t="str">
        <f t="shared" si="133"/>
        <v/>
      </c>
      <c r="V540" s="20" t="str">
        <f t="shared" si="134"/>
        <v/>
      </c>
    </row>
    <row r="541" spans="1:22" x14ac:dyDescent="0.25">
      <c r="A541" s="46">
        <v>2083</v>
      </c>
      <c r="B541" s="60">
        <f t="shared" si="120"/>
        <v>4111670</v>
      </c>
      <c r="C541" s="46" t="s">
        <v>224</v>
      </c>
      <c r="D541" s="46">
        <v>5059</v>
      </c>
      <c r="E541" s="46" t="s">
        <v>2718</v>
      </c>
      <c r="F541" s="46">
        <v>440</v>
      </c>
      <c r="G541" s="46">
        <v>433</v>
      </c>
      <c r="H541" s="61">
        <f t="shared" si="121"/>
        <v>0.98409090909090913</v>
      </c>
      <c r="I541" s="62">
        <f t="shared" si="122"/>
        <v>21</v>
      </c>
      <c r="J541" s="62">
        <f t="shared" si="123"/>
        <v>6</v>
      </c>
      <c r="K541" s="20" t="s">
        <v>1781</v>
      </c>
      <c r="L541" s="20" t="str">
        <f t="shared" si="124"/>
        <v>Yes</v>
      </c>
      <c r="M541" s="66">
        <f t="shared" si="125"/>
        <v>15474.3794285233</v>
      </c>
      <c r="N541" s="66">
        <f t="shared" si="126"/>
        <v>16279.9124042903</v>
      </c>
      <c r="O541" s="66">
        <f t="shared" si="127"/>
        <v>19910.748172845899</v>
      </c>
      <c r="P541" s="67">
        <f t="shared" si="128"/>
        <v>805.53297576700061</v>
      </c>
      <c r="Q541" s="68">
        <f t="shared" si="129"/>
        <v>1.0520559147129476</v>
      </c>
      <c r="R541" s="20" t="str">
        <f t="shared" si="130"/>
        <v/>
      </c>
      <c r="S541" s="67">
        <f t="shared" si="131"/>
        <v>4436.368744322599</v>
      </c>
      <c r="T541" s="68">
        <f t="shared" si="132"/>
        <v>1.2866912217588009</v>
      </c>
      <c r="U541" s="20" t="str">
        <f t="shared" si="133"/>
        <v/>
      </c>
      <c r="V541" s="20" t="str">
        <f t="shared" si="134"/>
        <v/>
      </c>
    </row>
    <row r="542" spans="1:22" x14ac:dyDescent="0.25">
      <c r="A542" s="46">
        <v>2083</v>
      </c>
      <c r="B542" s="60">
        <f t="shared" si="120"/>
        <v>4111670</v>
      </c>
      <c r="C542" s="46" t="s">
        <v>224</v>
      </c>
      <c r="D542" s="46">
        <v>546</v>
      </c>
      <c r="E542" s="46" t="s">
        <v>2720</v>
      </c>
      <c r="F542" s="46">
        <v>354</v>
      </c>
      <c r="G542" s="46">
        <v>347</v>
      </c>
      <c r="H542" s="61">
        <f t="shared" si="121"/>
        <v>0.98022598870056499</v>
      </c>
      <c r="I542" s="62">
        <f t="shared" si="122"/>
        <v>21</v>
      </c>
      <c r="J542" s="62">
        <f t="shared" si="123"/>
        <v>6</v>
      </c>
      <c r="K542" s="20" t="s">
        <v>1781</v>
      </c>
      <c r="L542" s="20" t="str">
        <f t="shared" si="124"/>
        <v>Yes</v>
      </c>
      <c r="M542" s="66">
        <f t="shared" si="125"/>
        <v>15334.838872755499</v>
      </c>
      <c r="N542" s="66">
        <f t="shared" si="126"/>
        <v>16051.1350407545</v>
      </c>
      <c r="O542" s="66">
        <f t="shared" si="127"/>
        <v>22012.284973398</v>
      </c>
      <c r="P542" s="67">
        <f t="shared" si="128"/>
        <v>716.29616799900032</v>
      </c>
      <c r="Q542" s="68">
        <f t="shared" si="129"/>
        <v>1.046710381109488</v>
      </c>
      <c r="R542" s="20" t="str">
        <f t="shared" si="130"/>
        <v/>
      </c>
      <c r="S542" s="67">
        <f t="shared" si="131"/>
        <v>6677.4461006425008</v>
      </c>
      <c r="T542" s="68">
        <f t="shared" si="132"/>
        <v>1.4354428602771905</v>
      </c>
      <c r="U542" s="20" t="str">
        <f t="shared" si="133"/>
        <v/>
      </c>
      <c r="V542" s="20" t="str">
        <f t="shared" si="134"/>
        <v/>
      </c>
    </row>
    <row r="543" spans="1:22" x14ac:dyDescent="0.25">
      <c r="A543" s="46">
        <v>2083</v>
      </c>
      <c r="B543" s="60">
        <f t="shared" si="120"/>
        <v>4111670</v>
      </c>
      <c r="C543" s="46" t="s">
        <v>224</v>
      </c>
      <c r="D543" s="46">
        <v>544</v>
      </c>
      <c r="E543" s="46" t="s">
        <v>2678</v>
      </c>
      <c r="F543" s="46">
        <v>378</v>
      </c>
      <c r="G543" s="46">
        <v>369</v>
      </c>
      <c r="H543" s="61">
        <f t="shared" si="121"/>
        <v>0.97619047619047616</v>
      </c>
      <c r="I543" s="62">
        <f t="shared" si="122"/>
        <v>21</v>
      </c>
      <c r="J543" s="62">
        <f t="shared" si="123"/>
        <v>6</v>
      </c>
      <c r="K543" s="20" t="s">
        <v>1781</v>
      </c>
      <c r="L543" s="20" t="str">
        <f t="shared" si="124"/>
        <v>Yes</v>
      </c>
      <c r="M543" s="66">
        <f t="shared" si="125"/>
        <v>15219.858349509001</v>
      </c>
      <c r="N543" s="66">
        <f t="shared" si="126"/>
        <v>15907.730187290999</v>
      </c>
      <c r="O543" s="66">
        <f t="shared" si="127"/>
        <v>23396.904699757699</v>
      </c>
      <c r="P543" s="67">
        <f t="shared" si="128"/>
        <v>687.87183778199869</v>
      </c>
      <c r="Q543" s="68">
        <f t="shared" si="129"/>
        <v>1.0451956793542818</v>
      </c>
      <c r="R543" s="20" t="str">
        <f t="shared" si="130"/>
        <v/>
      </c>
      <c r="S543" s="67">
        <f t="shared" si="131"/>
        <v>8177.0463502486982</v>
      </c>
      <c r="T543" s="68">
        <f t="shared" si="132"/>
        <v>1.5372616592395878</v>
      </c>
      <c r="U543" s="20" t="str">
        <f t="shared" si="133"/>
        <v/>
      </c>
      <c r="V543" s="20" t="str">
        <f t="shared" si="134"/>
        <v/>
      </c>
    </row>
    <row r="544" spans="1:22" x14ac:dyDescent="0.25">
      <c r="A544" s="46">
        <v>2083</v>
      </c>
      <c r="B544" s="60">
        <f t="shared" si="120"/>
        <v>4111670</v>
      </c>
      <c r="C544" s="46" t="s">
        <v>224</v>
      </c>
      <c r="D544" s="46">
        <v>545</v>
      </c>
      <c r="E544" s="46" t="s">
        <v>2721</v>
      </c>
      <c r="F544" s="46">
        <v>350</v>
      </c>
      <c r="G544" s="46">
        <v>338</v>
      </c>
      <c r="H544" s="61">
        <f t="shared" si="121"/>
        <v>0.96571428571428575</v>
      </c>
      <c r="I544" s="62">
        <f t="shared" si="122"/>
        <v>21</v>
      </c>
      <c r="J544" s="62">
        <f t="shared" si="123"/>
        <v>6</v>
      </c>
      <c r="K544" s="20"/>
      <c r="L544" s="20" t="str">
        <f t="shared" si="124"/>
        <v>Yes</v>
      </c>
      <c r="M544" s="66">
        <f t="shared" si="125"/>
        <v>15360.381536437</v>
      </c>
      <c r="N544" s="66">
        <f t="shared" si="126"/>
        <v>15907.933327222499</v>
      </c>
      <c r="O544" s="66">
        <f t="shared" si="127"/>
        <v>23505.193265473801</v>
      </c>
      <c r="P544" s="67">
        <f t="shared" si="128"/>
        <v>547.55179078549918</v>
      </c>
      <c r="Q544" s="68">
        <f t="shared" si="129"/>
        <v>1.0356470175878527</v>
      </c>
      <c r="R544" s="20" t="str">
        <f t="shared" si="130"/>
        <v/>
      </c>
      <c r="S544" s="67">
        <f t="shared" si="131"/>
        <v>8144.8117290368009</v>
      </c>
      <c r="T544" s="68">
        <f t="shared" si="132"/>
        <v>1.5302480091211377</v>
      </c>
      <c r="U544" s="20" t="str">
        <f t="shared" si="133"/>
        <v/>
      </c>
      <c r="V544" s="20" t="str">
        <f t="shared" si="134"/>
        <v/>
      </c>
    </row>
    <row r="545" spans="1:22" x14ac:dyDescent="0.25">
      <c r="A545" s="46">
        <v>2083</v>
      </c>
      <c r="B545" s="60">
        <f t="shared" si="120"/>
        <v>4111670</v>
      </c>
      <c r="C545" s="46" t="s">
        <v>224</v>
      </c>
      <c r="D545" s="46">
        <v>549</v>
      </c>
      <c r="E545" s="46" t="s">
        <v>2727</v>
      </c>
      <c r="F545" s="46">
        <v>662</v>
      </c>
      <c r="G545" s="46">
        <v>590</v>
      </c>
      <c r="H545" s="61">
        <f t="shared" si="121"/>
        <v>0.89123867069486407</v>
      </c>
      <c r="I545" s="62">
        <f t="shared" si="122"/>
        <v>21</v>
      </c>
      <c r="J545" s="62">
        <f t="shared" si="123"/>
        <v>6</v>
      </c>
      <c r="K545" s="20"/>
      <c r="L545" s="20" t="str">
        <f t="shared" si="124"/>
        <v>Yes</v>
      </c>
      <c r="M545" s="66">
        <f t="shared" si="125"/>
        <v>14958.234282618499</v>
      </c>
      <c r="N545" s="66">
        <f t="shared" si="126"/>
        <v>14805.769418685601</v>
      </c>
      <c r="O545" s="66">
        <f t="shared" si="127"/>
        <v>17538.2094774211</v>
      </c>
      <c r="P545" s="67">
        <f t="shared" si="128"/>
        <v>-152.46486393289888</v>
      </c>
      <c r="Q545" s="68">
        <f t="shared" si="129"/>
        <v>0.98980729536305878</v>
      </c>
      <c r="R545" s="20" t="str">
        <f t="shared" si="130"/>
        <v/>
      </c>
      <c r="S545" s="67">
        <f t="shared" si="131"/>
        <v>2579.9751948026005</v>
      </c>
      <c r="T545" s="68">
        <f t="shared" si="132"/>
        <v>1.1724785924633188</v>
      </c>
      <c r="U545" s="20" t="str">
        <f t="shared" si="133"/>
        <v/>
      </c>
      <c r="V545" s="20" t="str">
        <f t="shared" si="134"/>
        <v/>
      </c>
    </row>
    <row r="546" spans="1:22" x14ac:dyDescent="0.25">
      <c r="A546" s="46">
        <v>2083</v>
      </c>
      <c r="B546" s="60">
        <f t="shared" si="120"/>
        <v>4111670</v>
      </c>
      <c r="C546" s="46" t="s">
        <v>224</v>
      </c>
      <c r="D546" s="46">
        <v>1354</v>
      </c>
      <c r="E546" s="46" t="s">
        <v>2731</v>
      </c>
      <c r="F546" s="46">
        <v>74</v>
      </c>
      <c r="G546" s="46">
        <v>60</v>
      </c>
      <c r="H546" s="61">
        <f t="shared" si="121"/>
        <v>0.81081081081081086</v>
      </c>
      <c r="I546" s="62">
        <f t="shared" si="122"/>
        <v>21</v>
      </c>
      <c r="J546" s="62">
        <f t="shared" si="123"/>
        <v>6</v>
      </c>
      <c r="K546" s="20"/>
      <c r="L546" s="20" t="str">
        <f t="shared" si="124"/>
        <v>Yes</v>
      </c>
      <c r="M546" s="66">
        <f t="shared" si="125"/>
        <v>22536.578463383699</v>
      </c>
      <c r="N546" s="66">
        <f t="shared" si="126"/>
        <v>24834.902855810698</v>
      </c>
      <c r="O546" s="66">
        <f t="shared" si="127"/>
        <v>32365.945713381101</v>
      </c>
      <c r="P546" s="67">
        <f t="shared" si="128"/>
        <v>2298.3243924269991</v>
      </c>
      <c r="Q546" s="68">
        <f t="shared" si="129"/>
        <v>1.1019819577386691</v>
      </c>
      <c r="R546" s="20" t="str">
        <f t="shared" si="130"/>
        <v/>
      </c>
      <c r="S546" s="67">
        <f t="shared" si="131"/>
        <v>9829.3672499974018</v>
      </c>
      <c r="T546" s="68">
        <f t="shared" si="132"/>
        <v>1.4361517106941351</v>
      </c>
      <c r="U546" s="20" t="str">
        <f t="shared" si="133"/>
        <v/>
      </c>
      <c r="V546" s="20" t="str">
        <f t="shared" si="134"/>
        <v/>
      </c>
    </row>
    <row r="547" spans="1:22" x14ac:dyDescent="0.25">
      <c r="A547" s="46">
        <v>2083</v>
      </c>
      <c r="B547" s="60">
        <f t="shared" si="120"/>
        <v>4111670</v>
      </c>
      <c r="C547" s="46" t="s">
        <v>224</v>
      </c>
      <c r="D547" s="46">
        <v>554</v>
      </c>
      <c r="E547" s="46" t="s">
        <v>2722</v>
      </c>
      <c r="F547" s="46">
        <v>494</v>
      </c>
      <c r="G547" s="46">
        <v>400</v>
      </c>
      <c r="H547" s="61">
        <f t="shared" si="121"/>
        <v>0.80971659919028338</v>
      </c>
      <c r="I547" s="62">
        <f t="shared" si="122"/>
        <v>21</v>
      </c>
      <c r="J547" s="62">
        <f t="shared" si="123"/>
        <v>6</v>
      </c>
      <c r="K547" s="20"/>
      <c r="L547" s="20" t="str">
        <f t="shared" si="124"/>
        <v>Yes</v>
      </c>
      <c r="M547" s="66">
        <f t="shared" si="125"/>
        <v>14352.569076281699</v>
      </c>
      <c r="N547" s="66">
        <f t="shared" si="126"/>
        <v>15689.4906411055</v>
      </c>
      <c r="O547" s="66">
        <f t="shared" si="127"/>
        <v>21694.244473562801</v>
      </c>
      <c r="P547" s="67">
        <f t="shared" si="128"/>
        <v>1336.9215648238005</v>
      </c>
      <c r="Q547" s="68">
        <f t="shared" si="129"/>
        <v>1.0931485894767876</v>
      </c>
      <c r="R547" s="20" t="str">
        <f t="shared" si="130"/>
        <v/>
      </c>
      <c r="S547" s="67">
        <f t="shared" si="131"/>
        <v>7341.6753972811021</v>
      </c>
      <c r="T547" s="68">
        <f t="shared" si="132"/>
        <v>1.5115234323737601</v>
      </c>
      <c r="U547" s="20" t="str">
        <f t="shared" si="133"/>
        <v/>
      </c>
      <c r="V547" s="20" t="str">
        <f t="shared" si="134"/>
        <v/>
      </c>
    </row>
    <row r="548" spans="1:22" x14ac:dyDescent="0.25">
      <c r="A548" s="46">
        <v>2083</v>
      </c>
      <c r="B548" s="60">
        <f t="shared" si="120"/>
        <v>4111670</v>
      </c>
      <c r="C548" s="46" t="s">
        <v>224</v>
      </c>
      <c r="D548" s="46">
        <v>1353</v>
      </c>
      <c r="E548" s="46" t="s">
        <v>2728</v>
      </c>
      <c r="F548" s="46">
        <v>600</v>
      </c>
      <c r="G548" s="46">
        <v>410</v>
      </c>
      <c r="H548" s="61">
        <f t="shared" si="121"/>
        <v>0.68333333333333335</v>
      </c>
      <c r="I548" s="62">
        <f t="shared" si="122"/>
        <v>21</v>
      </c>
      <c r="J548" s="62">
        <f t="shared" si="123"/>
        <v>6</v>
      </c>
      <c r="K548" s="20"/>
      <c r="L548" s="20" t="str">
        <f t="shared" si="124"/>
        <v>Yes</v>
      </c>
      <c r="M548" s="66">
        <f t="shared" si="125"/>
        <v>14772.471717922899</v>
      </c>
      <c r="N548" s="66">
        <f t="shared" si="126"/>
        <v>15395.228740668799</v>
      </c>
      <c r="O548" s="66">
        <f t="shared" si="127"/>
        <v>17636.993779747601</v>
      </c>
      <c r="P548" s="67">
        <f t="shared" si="128"/>
        <v>622.75702274590003</v>
      </c>
      <c r="Q548" s="68">
        <f t="shared" si="129"/>
        <v>1.0421565892720803</v>
      </c>
      <c r="R548" s="20" t="str">
        <f t="shared" si="130"/>
        <v/>
      </c>
      <c r="S548" s="67">
        <f t="shared" si="131"/>
        <v>2864.5220618247022</v>
      </c>
      <c r="T548" s="68">
        <f t="shared" si="132"/>
        <v>1.193909463258561</v>
      </c>
      <c r="U548" s="20" t="str">
        <f t="shared" si="133"/>
        <v/>
      </c>
      <c r="V548" s="20" t="str">
        <f t="shared" si="134"/>
        <v/>
      </c>
    </row>
    <row r="549" spans="1:22" x14ac:dyDescent="0.25">
      <c r="A549" s="46">
        <v>2083</v>
      </c>
      <c r="B549" s="60">
        <f t="shared" si="120"/>
        <v>4111670</v>
      </c>
      <c r="C549" s="46" t="s">
        <v>224</v>
      </c>
      <c r="D549" s="46">
        <v>542</v>
      </c>
      <c r="E549" s="46" t="s">
        <v>2729</v>
      </c>
      <c r="F549" s="46">
        <v>518</v>
      </c>
      <c r="G549" s="46">
        <v>342</v>
      </c>
      <c r="H549" s="61">
        <f t="shared" si="121"/>
        <v>0.66023166023166024</v>
      </c>
      <c r="I549" s="62">
        <f t="shared" si="122"/>
        <v>21</v>
      </c>
      <c r="J549" s="62">
        <f t="shared" si="123"/>
        <v>6</v>
      </c>
      <c r="K549" s="20"/>
      <c r="L549" s="20" t="str">
        <f t="shared" si="124"/>
        <v>Yes</v>
      </c>
      <c r="M549" s="66">
        <f t="shared" si="125"/>
        <v>14781.301113303</v>
      </c>
      <c r="N549" s="66">
        <f t="shared" si="126"/>
        <v>15154.4820845298</v>
      </c>
      <c r="O549" s="66">
        <f t="shared" si="127"/>
        <v>17918.476849747301</v>
      </c>
      <c r="P549" s="67">
        <f t="shared" si="128"/>
        <v>373.18097122680047</v>
      </c>
      <c r="Q549" s="68">
        <f t="shared" si="129"/>
        <v>1.0252468282978784</v>
      </c>
      <c r="R549" s="20" t="str">
        <f t="shared" si="130"/>
        <v/>
      </c>
      <c r="S549" s="67">
        <f t="shared" si="131"/>
        <v>3137.1757364443019</v>
      </c>
      <c r="T549" s="68">
        <f t="shared" si="132"/>
        <v>1.2122394850356495</v>
      </c>
      <c r="U549" s="20" t="str">
        <f t="shared" si="133"/>
        <v/>
      </c>
      <c r="V549" s="20" t="str">
        <f t="shared" si="134"/>
        <v/>
      </c>
    </row>
    <row r="550" spans="1:22" x14ac:dyDescent="0.25">
      <c r="A550" s="46">
        <v>2083</v>
      </c>
      <c r="B550" s="60">
        <f t="shared" si="120"/>
        <v>4111670</v>
      </c>
      <c r="C550" s="46" t="s">
        <v>224</v>
      </c>
      <c r="D550" s="46">
        <v>560</v>
      </c>
      <c r="E550" s="46" t="s">
        <v>2732</v>
      </c>
      <c r="F550" s="90">
        <v>1396</v>
      </c>
      <c r="G550" s="46">
        <v>918</v>
      </c>
      <c r="H550" s="61">
        <f t="shared" si="121"/>
        <v>0.65759312320916907</v>
      </c>
      <c r="I550" s="62">
        <f t="shared" si="122"/>
        <v>21</v>
      </c>
      <c r="J550" s="62">
        <f t="shared" si="123"/>
        <v>6</v>
      </c>
      <c r="K550" s="20"/>
      <c r="L550" s="20" t="str">
        <f t="shared" si="124"/>
        <v>Yes</v>
      </c>
      <c r="M550" s="66">
        <f t="shared" si="125"/>
        <v>15214.8154480753</v>
      </c>
      <c r="N550" s="66">
        <f t="shared" si="126"/>
        <v>15205.5091810514</v>
      </c>
      <c r="O550" s="66">
        <f t="shared" si="127"/>
        <v>16398.883556407</v>
      </c>
      <c r="P550" s="67">
        <f t="shared" si="128"/>
        <v>-9.3062670238996361</v>
      </c>
      <c r="Q550" s="68">
        <f t="shared" si="129"/>
        <v>0.99938834177413061</v>
      </c>
      <c r="R550" s="20" t="str">
        <f t="shared" si="130"/>
        <v/>
      </c>
      <c r="S550" s="67">
        <f t="shared" si="131"/>
        <v>1184.0681083316995</v>
      </c>
      <c r="T550" s="68">
        <f t="shared" si="132"/>
        <v>1.0778233631799645</v>
      </c>
      <c r="U550" s="20" t="str">
        <f t="shared" si="133"/>
        <v/>
      </c>
      <c r="V550" s="20" t="str">
        <f t="shared" si="134"/>
        <v/>
      </c>
    </row>
    <row r="551" spans="1:22" ht="30" x14ac:dyDescent="0.25">
      <c r="A551" s="46">
        <v>2083</v>
      </c>
      <c r="B551" s="60">
        <f t="shared" si="120"/>
        <v>4111670</v>
      </c>
      <c r="C551" s="46" t="s">
        <v>224</v>
      </c>
      <c r="D551" s="46">
        <v>4058</v>
      </c>
      <c r="E551" s="46" t="s">
        <v>1449</v>
      </c>
      <c r="F551" s="46">
        <v>169</v>
      </c>
      <c r="G551" s="46">
        <v>91</v>
      </c>
      <c r="H551" s="61">
        <f t="shared" si="121"/>
        <v>0.53846153846153844</v>
      </c>
      <c r="I551" s="62">
        <f t="shared" si="122"/>
        <v>21</v>
      </c>
      <c r="J551" s="62">
        <f t="shared" si="123"/>
        <v>6</v>
      </c>
      <c r="K551" s="20"/>
      <c r="L551" s="20" t="str">
        <f t="shared" si="124"/>
        <v>Yes</v>
      </c>
      <c r="M551" s="66">
        <f t="shared" si="125"/>
        <v>6074.9261431548703</v>
      </c>
      <c r="N551" s="66">
        <f t="shared" si="126"/>
        <v>6397.7378237738603</v>
      </c>
      <c r="O551" s="66">
        <f t="shared" si="127"/>
        <v>7795.3033186078901</v>
      </c>
      <c r="P551" s="67">
        <f t="shared" si="128"/>
        <v>322.81168061899007</v>
      </c>
      <c r="Q551" s="68">
        <f t="shared" si="129"/>
        <v>1.0531383712348057</v>
      </c>
      <c r="R551" s="20" t="str">
        <f t="shared" si="130"/>
        <v/>
      </c>
      <c r="S551" s="67">
        <f t="shared" si="131"/>
        <v>1720.3771754530198</v>
      </c>
      <c r="T551" s="68">
        <f t="shared" si="132"/>
        <v>1.2831931014324369</v>
      </c>
      <c r="U551" s="20" t="str">
        <f t="shared" si="133"/>
        <v/>
      </c>
      <c r="V551" s="20" t="str">
        <f t="shared" si="134"/>
        <v/>
      </c>
    </row>
    <row r="552" spans="1:22" x14ac:dyDescent="0.25">
      <c r="A552" s="46">
        <v>2083</v>
      </c>
      <c r="B552" s="60">
        <f t="shared" si="120"/>
        <v>4111670</v>
      </c>
      <c r="C552" s="46" t="s">
        <v>224</v>
      </c>
      <c r="D552" s="46">
        <v>553</v>
      </c>
      <c r="E552" s="46" t="s">
        <v>2723</v>
      </c>
      <c r="F552" s="46">
        <v>435</v>
      </c>
      <c r="G552" s="46">
        <v>217</v>
      </c>
      <c r="H552" s="61">
        <f t="shared" si="121"/>
        <v>0.49885057471264366</v>
      </c>
      <c r="I552" s="62">
        <f t="shared" si="122"/>
        <v>21</v>
      </c>
      <c r="J552" s="62">
        <f t="shared" si="123"/>
        <v>6</v>
      </c>
      <c r="K552" s="20"/>
      <c r="L552" s="20" t="str">
        <f t="shared" si="124"/>
        <v>Yes</v>
      </c>
      <c r="M552" s="66">
        <f t="shared" si="125"/>
        <v>14150.420719411901</v>
      </c>
      <c r="N552" s="66">
        <f t="shared" si="126"/>
        <v>15673.714749754399</v>
      </c>
      <c r="O552" s="66">
        <f t="shared" si="127"/>
        <v>22194.867885957399</v>
      </c>
      <c r="P552" s="67">
        <f t="shared" si="128"/>
        <v>1523.2940303424984</v>
      </c>
      <c r="Q552" s="68">
        <f t="shared" si="129"/>
        <v>1.1076500876226814</v>
      </c>
      <c r="R552" s="20" t="str">
        <f t="shared" si="130"/>
        <v/>
      </c>
      <c r="S552" s="67">
        <f t="shared" si="131"/>
        <v>8044.4471665454985</v>
      </c>
      <c r="T552" s="68">
        <f t="shared" si="132"/>
        <v>1.5684952642793104</v>
      </c>
      <c r="U552" s="20" t="str">
        <f t="shared" si="133"/>
        <v/>
      </c>
      <c r="V552" s="20" t="str">
        <f t="shared" si="134"/>
        <v/>
      </c>
    </row>
    <row r="553" spans="1:22" x14ac:dyDescent="0.25">
      <c r="A553" s="46">
        <v>2083</v>
      </c>
      <c r="B553" s="60">
        <f t="shared" si="120"/>
        <v>4111670</v>
      </c>
      <c r="C553" s="46" t="s">
        <v>224</v>
      </c>
      <c r="D553" s="46">
        <v>559</v>
      </c>
      <c r="E553" s="46" t="s">
        <v>2724</v>
      </c>
      <c r="F553" s="46">
        <v>402</v>
      </c>
      <c r="G553" s="46">
        <v>183</v>
      </c>
      <c r="H553" s="61">
        <f t="shared" si="121"/>
        <v>0.45522388059701491</v>
      </c>
      <c r="I553" s="62">
        <f t="shared" si="122"/>
        <v>21</v>
      </c>
      <c r="J553" s="62">
        <f t="shared" si="123"/>
        <v>6</v>
      </c>
      <c r="K553" s="20"/>
      <c r="L553" s="20" t="str">
        <f t="shared" si="124"/>
        <v>Yes</v>
      </c>
      <c r="M553" s="66">
        <f t="shared" si="125"/>
        <v>14529.2692168257</v>
      </c>
      <c r="N553" s="66">
        <f t="shared" si="126"/>
        <v>15262.485771073099</v>
      </c>
      <c r="O553" s="66">
        <f t="shared" si="127"/>
        <v>19813.390212214399</v>
      </c>
      <c r="P553" s="67">
        <f t="shared" si="128"/>
        <v>733.21655424739947</v>
      </c>
      <c r="Q553" s="68">
        <f t="shared" si="129"/>
        <v>1.0504647923653514</v>
      </c>
      <c r="R553" s="20" t="str">
        <f t="shared" si="130"/>
        <v/>
      </c>
      <c r="S553" s="67">
        <f t="shared" si="131"/>
        <v>5284.1209953886992</v>
      </c>
      <c r="T553" s="68">
        <f t="shared" si="132"/>
        <v>1.3636880091167554</v>
      </c>
      <c r="U553" s="20" t="str">
        <f t="shared" si="133"/>
        <v/>
      </c>
      <c r="V553" s="20" t="str">
        <f t="shared" si="134"/>
        <v/>
      </c>
    </row>
    <row r="554" spans="1:22" x14ac:dyDescent="0.25">
      <c r="A554" s="46">
        <v>2083</v>
      </c>
      <c r="B554" s="60">
        <f t="shared" si="120"/>
        <v>4111670</v>
      </c>
      <c r="C554" s="46" t="s">
        <v>224</v>
      </c>
      <c r="D554" s="46">
        <v>557</v>
      </c>
      <c r="E554" s="46" t="s">
        <v>2730</v>
      </c>
      <c r="F554" s="46">
        <v>566</v>
      </c>
      <c r="G554" s="46">
        <v>237</v>
      </c>
      <c r="H554" s="61">
        <f t="shared" si="121"/>
        <v>0.41872791519434627</v>
      </c>
      <c r="I554" s="62">
        <f t="shared" si="122"/>
        <v>21</v>
      </c>
      <c r="J554" s="62">
        <f t="shared" si="123"/>
        <v>6</v>
      </c>
      <c r="K554" s="20"/>
      <c r="L554" s="20" t="str">
        <f t="shared" si="124"/>
        <v>Yes</v>
      </c>
      <c r="M554" s="66">
        <f t="shared" si="125"/>
        <v>13910.1420481609</v>
      </c>
      <c r="N554" s="66">
        <f t="shared" si="126"/>
        <v>14417.522804017801</v>
      </c>
      <c r="O554" s="66">
        <f t="shared" si="127"/>
        <v>17297.819845234499</v>
      </c>
      <c r="P554" s="67">
        <f t="shared" si="128"/>
        <v>507.38075585690058</v>
      </c>
      <c r="Q554" s="68">
        <f t="shared" si="129"/>
        <v>1.0364755984590381</v>
      </c>
      <c r="R554" s="20" t="str">
        <f t="shared" si="130"/>
        <v/>
      </c>
      <c r="S554" s="67">
        <f t="shared" si="131"/>
        <v>3387.6777970735984</v>
      </c>
      <c r="T554" s="68">
        <f t="shared" si="132"/>
        <v>1.243540129593536</v>
      </c>
      <c r="U554" s="20" t="str">
        <f t="shared" si="133"/>
        <v/>
      </c>
      <c r="V554" s="20" t="str">
        <f t="shared" si="134"/>
        <v/>
      </c>
    </row>
    <row r="555" spans="1:22" x14ac:dyDescent="0.25">
      <c r="A555" s="46">
        <v>2083</v>
      </c>
      <c r="B555" s="60">
        <f t="shared" si="120"/>
        <v>4111670</v>
      </c>
      <c r="C555" s="46" t="s">
        <v>224</v>
      </c>
      <c r="D555" s="46">
        <v>561</v>
      </c>
      <c r="E555" s="46" t="s">
        <v>2733</v>
      </c>
      <c r="F555" s="90">
        <v>1312</v>
      </c>
      <c r="G555" s="46">
        <v>549</v>
      </c>
      <c r="H555" s="61">
        <f t="shared" si="121"/>
        <v>0.41844512195121952</v>
      </c>
      <c r="I555" s="62">
        <f t="shared" si="122"/>
        <v>21</v>
      </c>
      <c r="J555" s="62">
        <f t="shared" si="123"/>
        <v>6</v>
      </c>
      <c r="K555" s="20"/>
      <c r="L555" s="20" t="str">
        <f t="shared" si="124"/>
        <v>Yes</v>
      </c>
      <c r="M555" s="66">
        <f t="shared" si="125"/>
        <v>15666.6901558023</v>
      </c>
      <c r="N555" s="66">
        <f t="shared" si="126"/>
        <v>15635.335235880701</v>
      </c>
      <c r="O555" s="66">
        <f t="shared" si="127"/>
        <v>17427.3990919807</v>
      </c>
      <c r="P555" s="67">
        <f t="shared" si="128"/>
        <v>-31.354919921599503</v>
      </c>
      <c r="Q555" s="68">
        <f t="shared" si="129"/>
        <v>0.99799862513333826</v>
      </c>
      <c r="R555" s="20" t="str">
        <f t="shared" si="130"/>
        <v/>
      </c>
      <c r="S555" s="67">
        <f t="shared" si="131"/>
        <v>1760.7089361784001</v>
      </c>
      <c r="T555" s="68">
        <f t="shared" si="132"/>
        <v>1.1123855082770182</v>
      </c>
      <c r="U555" s="20" t="str">
        <f t="shared" si="133"/>
        <v/>
      </c>
      <c r="V555" s="20" t="str">
        <f t="shared" si="134"/>
        <v/>
      </c>
    </row>
    <row r="556" spans="1:22" x14ac:dyDescent="0.25">
      <c r="A556" s="46">
        <v>2083</v>
      </c>
      <c r="B556" s="60">
        <f t="shared" si="120"/>
        <v>4111670</v>
      </c>
      <c r="C556" s="46" t="s">
        <v>224</v>
      </c>
      <c r="D556" s="46">
        <v>558</v>
      </c>
      <c r="E556" s="46" t="s">
        <v>2726</v>
      </c>
      <c r="F556" s="46">
        <v>170</v>
      </c>
      <c r="G556" s="46">
        <v>69</v>
      </c>
      <c r="H556" s="61">
        <f t="shared" si="121"/>
        <v>0.40588235294117647</v>
      </c>
      <c r="I556" s="62">
        <f t="shared" si="122"/>
        <v>21</v>
      </c>
      <c r="J556" s="62">
        <f t="shared" si="123"/>
        <v>6</v>
      </c>
      <c r="K556" s="20"/>
      <c r="L556" s="20" t="str">
        <f t="shared" si="124"/>
        <v>Yes</v>
      </c>
      <c r="M556" s="66">
        <f t="shared" si="125"/>
        <v>15687.6236359212</v>
      </c>
      <c r="N556" s="66">
        <f t="shared" si="126"/>
        <v>16649.774451039899</v>
      </c>
      <c r="O556" s="66">
        <f t="shared" si="127"/>
        <v>21315.594488686998</v>
      </c>
      <c r="P556" s="67">
        <f t="shared" si="128"/>
        <v>962.15081511869903</v>
      </c>
      <c r="Q556" s="68">
        <f t="shared" si="129"/>
        <v>1.0613318395091775</v>
      </c>
      <c r="R556" s="20" t="str">
        <f t="shared" si="130"/>
        <v/>
      </c>
      <c r="S556" s="67">
        <f t="shared" si="131"/>
        <v>5627.9708527657986</v>
      </c>
      <c r="T556" s="68">
        <f t="shared" si="132"/>
        <v>1.3587522867312412</v>
      </c>
      <c r="U556" s="20" t="str">
        <f t="shared" si="133"/>
        <v/>
      </c>
      <c r="V556" s="20" t="str">
        <f t="shared" si="134"/>
        <v/>
      </c>
    </row>
    <row r="557" spans="1:22" x14ac:dyDescent="0.25">
      <c r="A557" s="46">
        <v>2083</v>
      </c>
      <c r="B557" s="60">
        <f t="shared" si="120"/>
        <v>4111670</v>
      </c>
      <c r="C557" s="46" t="s">
        <v>224</v>
      </c>
      <c r="D557" s="46">
        <v>556</v>
      </c>
      <c r="E557" s="46" t="s">
        <v>2725</v>
      </c>
      <c r="F557" s="46">
        <v>451</v>
      </c>
      <c r="G557" s="46">
        <v>177</v>
      </c>
      <c r="H557" s="61">
        <f t="shared" si="121"/>
        <v>0.39246119733924612</v>
      </c>
      <c r="I557" s="62">
        <f t="shared" si="122"/>
        <v>21</v>
      </c>
      <c r="J557" s="62">
        <f t="shared" si="123"/>
        <v>6</v>
      </c>
      <c r="K557" s="20"/>
      <c r="L557" s="20" t="str">
        <f t="shared" si="124"/>
        <v>Yes</v>
      </c>
      <c r="M557" s="66">
        <f t="shared" si="125"/>
        <v>14970.7930882242</v>
      </c>
      <c r="N557" s="66">
        <f t="shared" si="126"/>
        <v>15502.4114357863</v>
      </c>
      <c r="O557" s="66">
        <f t="shared" si="127"/>
        <v>21939.100659042499</v>
      </c>
      <c r="P557" s="67">
        <f t="shared" si="128"/>
        <v>531.6183475621001</v>
      </c>
      <c r="Q557" s="68">
        <f t="shared" si="129"/>
        <v>1.0355103663800058</v>
      </c>
      <c r="R557" s="20" t="str">
        <f t="shared" si="130"/>
        <v/>
      </c>
      <c r="S557" s="67">
        <f t="shared" si="131"/>
        <v>6968.3075708182987</v>
      </c>
      <c r="T557" s="68">
        <f t="shared" si="132"/>
        <v>1.4654601482869645</v>
      </c>
      <c r="U557" s="20" t="str">
        <f t="shared" si="133"/>
        <v/>
      </c>
      <c r="V557" s="20" t="str">
        <f t="shared" si="134"/>
        <v/>
      </c>
    </row>
    <row r="558" spans="1:22" ht="30" x14ac:dyDescent="0.25">
      <c r="A558" s="46">
        <v>2083</v>
      </c>
      <c r="B558" s="60">
        <f t="shared" si="120"/>
        <v>4111670</v>
      </c>
      <c r="C558" s="46" t="s">
        <v>224</v>
      </c>
      <c r="D558" s="46">
        <v>4440</v>
      </c>
      <c r="E558" s="46" t="s">
        <v>1430</v>
      </c>
      <c r="F558" s="46">
        <v>259</v>
      </c>
      <c r="G558" s="46">
        <v>95</v>
      </c>
      <c r="H558" s="61">
        <f t="shared" si="121"/>
        <v>0.36679536679536678</v>
      </c>
      <c r="I558" s="62">
        <f t="shared" si="122"/>
        <v>21</v>
      </c>
      <c r="J558" s="62">
        <f t="shared" si="123"/>
        <v>6</v>
      </c>
      <c r="K558" s="20"/>
      <c r="L558" s="20" t="str">
        <f t="shared" si="124"/>
        <v>Yes</v>
      </c>
      <c r="M558" s="66">
        <f t="shared" si="125"/>
        <v>6074.9261431548703</v>
      </c>
      <c r="N558" s="66">
        <f t="shared" si="126"/>
        <v>6397.7378237738503</v>
      </c>
      <c r="O558" s="66">
        <f t="shared" si="127"/>
        <v>7795.3033186078901</v>
      </c>
      <c r="P558" s="67">
        <f t="shared" si="128"/>
        <v>322.81168061898006</v>
      </c>
      <c r="Q558" s="68">
        <f t="shared" si="129"/>
        <v>1.0531383712348041</v>
      </c>
      <c r="R558" s="20" t="str">
        <f t="shared" si="130"/>
        <v/>
      </c>
      <c r="S558" s="67">
        <f t="shared" si="131"/>
        <v>1720.3771754530198</v>
      </c>
      <c r="T558" s="68">
        <f t="shared" si="132"/>
        <v>1.2831931014324369</v>
      </c>
      <c r="U558" s="20" t="str">
        <f t="shared" si="133"/>
        <v/>
      </c>
      <c r="V558" s="20" t="str">
        <f t="shared" si="134"/>
        <v/>
      </c>
    </row>
    <row r="559" spans="1:22" x14ac:dyDescent="0.25">
      <c r="A559" s="46">
        <v>2084</v>
      </c>
      <c r="B559" s="60">
        <f t="shared" si="120"/>
        <v>4104950</v>
      </c>
      <c r="C559" s="46" t="s">
        <v>95</v>
      </c>
      <c r="D559" s="46">
        <v>566</v>
      </c>
      <c r="E559" s="46" t="s">
        <v>2140</v>
      </c>
      <c r="F559" s="46">
        <v>315</v>
      </c>
      <c r="G559" s="46">
        <v>109</v>
      </c>
      <c r="H559" s="61">
        <f t="shared" si="121"/>
        <v>0.34603174603174602</v>
      </c>
      <c r="I559" s="62">
        <f t="shared" si="122"/>
        <v>5</v>
      </c>
      <c r="J559" s="62">
        <f t="shared" si="123"/>
        <v>2</v>
      </c>
      <c r="K559" s="20" t="s">
        <v>1781</v>
      </c>
      <c r="L559" s="20" t="str">
        <f t="shared" si="124"/>
        <v>Yes</v>
      </c>
      <c r="M559" s="66">
        <f t="shared" si="125"/>
        <v>11259.423793492801</v>
      </c>
      <c r="N559" s="66">
        <f t="shared" si="126"/>
        <v>11491.6452651203</v>
      </c>
      <c r="O559" s="66">
        <f t="shared" si="127"/>
        <v>12921.673760421199</v>
      </c>
      <c r="P559" s="67">
        <f t="shared" si="128"/>
        <v>232.22147162749934</v>
      </c>
      <c r="Q559" s="68">
        <f t="shared" si="129"/>
        <v>1.020624631942685</v>
      </c>
      <c r="R559" s="20" t="str">
        <f t="shared" si="130"/>
        <v/>
      </c>
      <c r="S559" s="67">
        <f t="shared" si="131"/>
        <v>1662.2499669283989</v>
      </c>
      <c r="T559" s="68">
        <f t="shared" si="132"/>
        <v>1.147631885735491</v>
      </c>
      <c r="U559" s="20" t="str">
        <f t="shared" si="133"/>
        <v/>
      </c>
      <c r="V559" s="20" t="str">
        <f t="shared" si="134"/>
        <v/>
      </c>
    </row>
    <row r="560" spans="1:22" x14ac:dyDescent="0.25">
      <c r="A560" s="46">
        <v>2084</v>
      </c>
      <c r="B560" s="60">
        <f t="shared" si="120"/>
        <v>4104950</v>
      </c>
      <c r="C560" s="46" t="s">
        <v>95</v>
      </c>
      <c r="D560" s="46">
        <v>564</v>
      </c>
      <c r="E560" s="46" t="s">
        <v>2142</v>
      </c>
      <c r="F560" s="46">
        <v>302</v>
      </c>
      <c r="G560" s="46">
        <v>103</v>
      </c>
      <c r="H560" s="61">
        <f t="shared" si="121"/>
        <v>0.34105960264900664</v>
      </c>
      <c r="I560" s="62">
        <f t="shared" si="122"/>
        <v>5</v>
      </c>
      <c r="J560" s="62">
        <f t="shared" si="123"/>
        <v>2</v>
      </c>
      <c r="K560" s="20" t="s">
        <v>1781</v>
      </c>
      <c r="L560" s="20" t="str">
        <f t="shared" si="124"/>
        <v>Yes</v>
      </c>
      <c r="M560" s="66">
        <f t="shared" si="125"/>
        <v>11612.6241245522</v>
      </c>
      <c r="N560" s="66">
        <f t="shared" si="126"/>
        <v>11453.095506874801</v>
      </c>
      <c r="O560" s="66">
        <f t="shared" si="127"/>
        <v>13693.859659056699</v>
      </c>
      <c r="P560" s="67">
        <f t="shared" si="128"/>
        <v>-159.52861767739887</v>
      </c>
      <c r="Q560" s="68">
        <f t="shared" si="129"/>
        <v>0.98626248331416211</v>
      </c>
      <c r="R560" s="20" t="str">
        <f t="shared" si="130"/>
        <v>Fail</v>
      </c>
      <c r="S560" s="67">
        <f t="shared" si="131"/>
        <v>2081.2355345044998</v>
      </c>
      <c r="T560" s="68">
        <f t="shared" si="132"/>
        <v>1.1792218117267923</v>
      </c>
      <c r="U560" s="20" t="str">
        <f t="shared" si="133"/>
        <v/>
      </c>
      <c r="V560" s="20" t="str">
        <f t="shared" si="134"/>
        <v/>
      </c>
    </row>
    <row r="561" spans="1:22" x14ac:dyDescent="0.25">
      <c r="A561" s="46">
        <v>2084</v>
      </c>
      <c r="B561" s="60">
        <f t="shared" si="120"/>
        <v>4104950</v>
      </c>
      <c r="C561" s="46" t="s">
        <v>95</v>
      </c>
      <c r="D561" s="46">
        <v>567</v>
      </c>
      <c r="E561" s="46" t="s">
        <v>2143</v>
      </c>
      <c r="F561" s="46">
        <v>420</v>
      </c>
      <c r="G561" s="46">
        <v>119</v>
      </c>
      <c r="H561" s="61">
        <f t="shared" si="121"/>
        <v>0.28333333333333333</v>
      </c>
      <c r="I561" s="62">
        <f t="shared" si="122"/>
        <v>5</v>
      </c>
      <c r="J561" s="62">
        <f t="shared" si="123"/>
        <v>2</v>
      </c>
      <c r="K561" s="20"/>
      <c r="L561" s="20" t="str">
        <f t="shared" si="124"/>
        <v>Yes</v>
      </c>
      <c r="M561" s="66">
        <f t="shared" si="125"/>
        <v>17058.946726620201</v>
      </c>
      <c r="N561" s="66">
        <f t="shared" si="126"/>
        <v>15545.6786896455</v>
      </c>
      <c r="O561" s="66">
        <f t="shared" si="127"/>
        <v>16778.052294214998</v>
      </c>
      <c r="P561" s="67">
        <f t="shared" si="128"/>
        <v>-1513.2680369747013</v>
      </c>
      <c r="Q561" s="68">
        <f t="shared" si="129"/>
        <v>0.91129182468145753</v>
      </c>
      <c r="R561" s="20" t="str">
        <f t="shared" si="130"/>
        <v/>
      </c>
      <c r="S561" s="67">
        <f t="shared" si="131"/>
        <v>-280.89443240520268</v>
      </c>
      <c r="T561" s="68">
        <f t="shared" si="132"/>
        <v>0.98353389356877052</v>
      </c>
      <c r="U561" s="20" t="str">
        <f t="shared" si="133"/>
        <v/>
      </c>
      <c r="V561" s="20" t="str">
        <f t="shared" si="134"/>
        <v/>
      </c>
    </row>
    <row r="562" spans="1:22" x14ac:dyDescent="0.25">
      <c r="A562" s="46">
        <v>2084</v>
      </c>
      <c r="B562" s="60">
        <f t="shared" si="120"/>
        <v>4104950</v>
      </c>
      <c r="C562" s="46" t="s">
        <v>95</v>
      </c>
      <c r="D562" s="46">
        <v>563</v>
      </c>
      <c r="E562" s="46" t="s">
        <v>2141</v>
      </c>
      <c r="F562" s="46">
        <v>297</v>
      </c>
      <c r="G562" s="46">
        <v>84</v>
      </c>
      <c r="H562" s="61">
        <f t="shared" si="121"/>
        <v>0.28282828282828282</v>
      </c>
      <c r="I562" s="62">
        <f t="shared" si="122"/>
        <v>5</v>
      </c>
      <c r="J562" s="62">
        <f t="shared" si="123"/>
        <v>2</v>
      </c>
      <c r="K562" s="20"/>
      <c r="L562" s="20" t="str">
        <f t="shared" si="124"/>
        <v>Yes</v>
      </c>
      <c r="M562" s="66">
        <f t="shared" si="125"/>
        <v>11480.987753528199</v>
      </c>
      <c r="N562" s="66">
        <f t="shared" si="126"/>
        <v>11557.1335879828</v>
      </c>
      <c r="O562" s="66">
        <f t="shared" si="127"/>
        <v>13206.233816844901</v>
      </c>
      <c r="P562" s="67">
        <f t="shared" si="128"/>
        <v>76.145834454600845</v>
      </c>
      <c r="Q562" s="68">
        <f t="shared" si="129"/>
        <v>1.0066323417539751</v>
      </c>
      <c r="R562" s="20" t="str">
        <f t="shared" si="130"/>
        <v/>
      </c>
      <c r="S562" s="67">
        <f t="shared" si="131"/>
        <v>1725.2460633167011</v>
      </c>
      <c r="T562" s="68">
        <f t="shared" si="132"/>
        <v>1.150269828725017</v>
      </c>
      <c r="U562" s="20" t="str">
        <f t="shared" si="133"/>
        <v/>
      </c>
      <c r="V562" s="20" t="str">
        <f t="shared" si="134"/>
        <v/>
      </c>
    </row>
    <row r="563" spans="1:22" x14ac:dyDescent="0.25">
      <c r="A563" s="46">
        <v>2084</v>
      </c>
      <c r="B563" s="60">
        <f t="shared" si="120"/>
        <v>4104950</v>
      </c>
      <c r="C563" s="46" t="s">
        <v>95</v>
      </c>
      <c r="D563" s="46">
        <v>4045</v>
      </c>
      <c r="E563" s="46" t="s">
        <v>4631</v>
      </c>
      <c r="F563" s="46">
        <v>49</v>
      </c>
      <c r="G563" s="46">
        <v>10</v>
      </c>
      <c r="H563" s="61">
        <f t="shared" si="121"/>
        <v>0.20408163265306123</v>
      </c>
      <c r="I563" s="62">
        <f t="shared" si="122"/>
        <v>5</v>
      </c>
      <c r="J563" s="62">
        <f t="shared" si="123"/>
        <v>2</v>
      </c>
      <c r="K563" s="20"/>
      <c r="L563" s="20" t="str">
        <f t="shared" si="124"/>
        <v>Yes</v>
      </c>
      <c r="M563" s="66">
        <f t="shared" si="125"/>
        <v>6405.1420188152897</v>
      </c>
      <c r="N563" s="66">
        <f t="shared" si="126"/>
        <v>7196.4001726772503</v>
      </c>
      <c r="O563" s="66">
        <f t="shared" si="127"/>
        <v>7980.3264595691699</v>
      </c>
      <c r="P563" s="67">
        <f t="shared" si="128"/>
        <v>791.25815386196064</v>
      </c>
      <c r="Q563" s="68">
        <f t="shared" si="129"/>
        <v>1.1235348336598341</v>
      </c>
      <c r="R563" s="20" t="str">
        <f t="shared" si="130"/>
        <v/>
      </c>
      <c r="S563" s="67">
        <f t="shared" si="131"/>
        <v>1575.1844407538802</v>
      </c>
      <c r="T563" s="68">
        <f t="shared" si="132"/>
        <v>1.24592498279144</v>
      </c>
      <c r="U563" s="20" t="str">
        <f t="shared" si="133"/>
        <v/>
      </c>
      <c r="V563" s="20" t="str">
        <f t="shared" si="134"/>
        <v/>
      </c>
    </row>
    <row r="564" spans="1:22" x14ac:dyDescent="0.25">
      <c r="A564" s="46">
        <v>2085</v>
      </c>
      <c r="B564" s="60">
        <f t="shared" si="120"/>
        <v>4107710</v>
      </c>
      <c r="C564" s="46" t="s">
        <v>147</v>
      </c>
      <c r="D564" s="46">
        <v>568</v>
      </c>
      <c r="E564" s="46" t="s">
        <v>2345</v>
      </c>
      <c r="F564" s="46">
        <v>80</v>
      </c>
      <c r="G564" s="46">
        <v>80</v>
      </c>
      <c r="H564" s="61">
        <f t="shared" si="121"/>
        <v>1</v>
      </c>
      <c r="I564" s="62">
        <f t="shared" si="122"/>
        <v>2</v>
      </c>
      <c r="J564" s="62">
        <f t="shared" si="123"/>
        <v>1</v>
      </c>
      <c r="K564" s="20" t="s">
        <v>1781</v>
      </c>
      <c r="L564" s="20" t="str">
        <f t="shared" si="124"/>
        <v/>
      </c>
      <c r="M564" s="66">
        <f t="shared" si="125"/>
        <v>19539.540418607401</v>
      </c>
      <c r="N564" s="66">
        <f t="shared" si="126"/>
        <v>19122.432878451302</v>
      </c>
      <c r="O564" s="66">
        <f t="shared" si="127"/>
        <v>26910.2067828238</v>
      </c>
      <c r="P564" s="67">
        <f t="shared" si="128"/>
        <v>-417.10754015609928</v>
      </c>
      <c r="Q564" s="68">
        <f t="shared" si="129"/>
        <v>0.9786531550271832</v>
      </c>
      <c r="R564" s="20" t="str">
        <f t="shared" si="130"/>
        <v/>
      </c>
      <c r="S564" s="67">
        <f t="shared" si="131"/>
        <v>7370.6663642163985</v>
      </c>
      <c r="T564" s="68">
        <f t="shared" si="132"/>
        <v>1.3772180003372727</v>
      </c>
      <c r="U564" s="20" t="str">
        <f t="shared" si="133"/>
        <v/>
      </c>
      <c r="V564" s="20" t="str">
        <f t="shared" si="134"/>
        <v/>
      </c>
    </row>
    <row r="565" spans="1:22" x14ac:dyDescent="0.25">
      <c r="A565" s="46">
        <v>2085</v>
      </c>
      <c r="B565" s="60">
        <f t="shared" si="120"/>
        <v>4107710</v>
      </c>
      <c r="C565" s="46" t="s">
        <v>147</v>
      </c>
      <c r="D565" s="46">
        <v>569</v>
      </c>
      <c r="E565" s="46" t="s">
        <v>2346</v>
      </c>
      <c r="F565" s="46">
        <v>55</v>
      </c>
      <c r="G565" s="46">
        <v>41</v>
      </c>
      <c r="H565" s="61">
        <f t="shared" si="121"/>
        <v>0.74545454545454548</v>
      </c>
      <c r="I565" s="62">
        <f t="shared" si="122"/>
        <v>2</v>
      </c>
      <c r="J565" s="62">
        <f t="shared" si="123"/>
        <v>1</v>
      </c>
      <c r="K565" s="20"/>
      <c r="L565" s="20" t="str">
        <f t="shared" si="124"/>
        <v/>
      </c>
      <c r="M565" s="66">
        <f t="shared" si="125"/>
        <v>23096.543929881998</v>
      </c>
      <c r="N565" s="66">
        <f t="shared" si="126"/>
        <v>23979.924474102099</v>
      </c>
      <c r="O565" s="66">
        <f t="shared" si="127"/>
        <v>32171.729486772099</v>
      </c>
      <c r="P565" s="67">
        <f t="shared" si="128"/>
        <v>883.380544220101</v>
      </c>
      <c r="Q565" s="68">
        <f t="shared" si="129"/>
        <v>1.038247304311066</v>
      </c>
      <c r="R565" s="20" t="str">
        <f t="shared" si="130"/>
        <v/>
      </c>
      <c r="S565" s="67">
        <f t="shared" si="131"/>
        <v>9075.185556890101</v>
      </c>
      <c r="T565" s="68">
        <f t="shared" si="132"/>
        <v>1.3929239623227243</v>
      </c>
      <c r="U565" s="20" t="str">
        <f t="shared" si="133"/>
        <v/>
      </c>
      <c r="V565" s="20" t="str">
        <f t="shared" si="134"/>
        <v/>
      </c>
    </row>
    <row r="566" spans="1:22" x14ac:dyDescent="0.25">
      <c r="A566" s="46">
        <v>2086</v>
      </c>
      <c r="B566" s="60">
        <f t="shared" si="120"/>
        <v>4103690</v>
      </c>
      <c r="C566" s="46" t="s">
        <v>67</v>
      </c>
      <c r="D566" s="46">
        <v>570</v>
      </c>
      <c r="E566" s="46" t="s">
        <v>2047</v>
      </c>
      <c r="F566" s="46">
        <v>504</v>
      </c>
      <c r="G566" s="46">
        <v>238</v>
      </c>
      <c r="H566" s="61">
        <f t="shared" si="121"/>
        <v>0.47222222222222221</v>
      </c>
      <c r="I566" s="62">
        <f t="shared" si="122"/>
        <v>3</v>
      </c>
      <c r="J566" s="62">
        <f t="shared" si="123"/>
        <v>1</v>
      </c>
      <c r="K566" s="20" t="s">
        <v>1781</v>
      </c>
      <c r="L566" s="20" t="str">
        <f t="shared" si="124"/>
        <v>Yes</v>
      </c>
      <c r="M566" s="66">
        <f t="shared" si="125"/>
        <v>11996.5004947987</v>
      </c>
      <c r="N566" s="66">
        <f t="shared" si="126"/>
        <v>12944.4648272288</v>
      </c>
      <c r="O566" s="66">
        <f t="shared" si="127"/>
        <v>14589.8081614561</v>
      </c>
      <c r="P566" s="67">
        <f t="shared" si="128"/>
        <v>947.9643324300996</v>
      </c>
      <c r="Q566" s="68">
        <f t="shared" si="129"/>
        <v>1.0790200719652459</v>
      </c>
      <c r="R566" s="20" t="str">
        <f t="shared" si="130"/>
        <v/>
      </c>
      <c r="S566" s="67">
        <f t="shared" si="131"/>
        <v>2593.3076666573997</v>
      </c>
      <c r="T566" s="68">
        <f t="shared" si="132"/>
        <v>1.2161720134785787</v>
      </c>
      <c r="U566" s="20" t="str">
        <f t="shared" si="133"/>
        <v/>
      </c>
      <c r="V566" s="20" t="str">
        <f t="shared" si="134"/>
        <v/>
      </c>
    </row>
    <row r="567" spans="1:22" x14ac:dyDescent="0.25">
      <c r="A567" s="46">
        <v>2086</v>
      </c>
      <c r="B567" s="60">
        <f t="shared" si="120"/>
        <v>4103690</v>
      </c>
      <c r="C567" s="46" t="s">
        <v>67</v>
      </c>
      <c r="D567" s="46">
        <v>571</v>
      </c>
      <c r="E567" s="46" t="s">
        <v>2048</v>
      </c>
      <c r="F567" s="46">
        <v>280</v>
      </c>
      <c r="G567" s="46">
        <v>112</v>
      </c>
      <c r="H567" s="61">
        <f t="shared" si="121"/>
        <v>0.4</v>
      </c>
      <c r="I567" s="62">
        <f t="shared" si="122"/>
        <v>3</v>
      </c>
      <c r="J567" s="62">
        <f t="shared" si="123"/>
        <v>1</v>
      </c>
      <c r="K567" s="20"/>
      <c r="L567" s="20" t="str">
        <f t="shared" si="124"/>
        <v>Yes</v>
      </c>
      <c r="M567" s="66">
        <f t="shared" si="125"/>
        <v>13412.9689192436</v>
      </c>
      <c r="N567" s="66">
        <f t="shared" si="126"/>
        <v>13807.883345664601</v>
      </c>
      <c r="O567" s="66">
        <f t="shared" si="127"/>
        <v>15396.355168079101</v>
      </c>
      <c r="P567" s="67">
        <f t="shared" si="128"/>
        <v>394.91442642100083</v>
      </c>
      <c r="Q567" s="68">
        <f t="shared" si="129"/>
        <v>1.029442730300703</v>
      </c>
      <c r="R567" s="20" t="str">
        <f t="shared" si="130"/>
        <v/>
      </c>
      <c r="S567" s="67">
        <f t="shared" si="131"/>
        <v>1983.3862488355007</v>
      </c>
      <c r="T567" s="68">
        <f t="shared" si="132"/>
        <v>1.1478707854149974</v>
      </c>
      <c r="U567" s="20" t="str">
        <f t="shared" si="133"/>
        <v/>
      </c>
      <c r="V567" s="20" t="str">
        <f t="shared" si="134"/>
        <v/>
      </c>
    </row>
    <row r="568" spans="1:22" x14ac:dyDescent="0.25">
      <c r="A568" s="46">
        <v>2086</v>
      </c>
      <c r="B568" s="60">
        <f t="shared" si="120"/>
        <v>4103690</v>
      </c>
      <c r="C568" s="46" t="s">
        <v>67</v>
      </c>
      <c r="D568" s="46">
        <v>572</v>
      </c>
      <c r="E568" s="46" t="s">
        <v>2049</v>
      </c>
      <c r="F568" s="46">
        <v>370</v>
      </c>
      <c r="G568" s="46">
        <v>131</v>
      </c>
      <c r="H568" s="61">
        <f t="shared" si="121"/>
        <v>0.35405405405405405</v>
      </c>
      <c r="I568" s="62">
        <f t="shared" si="122"/>
        <v>3</v>
      </c>
      <c r="J568" s="62">
        <f t="shared" si="123"/>
        <v>1</v>
      </c>
      <c r="K568" s="20"/>
      <c r="L568" s="20" t="str">
        <f t="shared" si="124"/>
        <v>Yes</v>
      </c>
      <c r="M568" s="66">
        <f t="shared" si="125"/>
        <v>14448.290357760399</v>
      </c>
      <c r="N568" s="66">
        <f t="shared" si="126"/>
        <v>14779.9816344018</v>
      </c>
      <c r="O568" s="66">
        <f t="shared" si="127"/>
        <v>15379.699703235599</v>
      </c>
      <c r="P568" s="67">
        <f t="shared" si="128"/>
        <v>331.69127664140069</v>
      </c>
      <c r="Q568" s="68">
        <f t="shared" si="129"/>
        <v>1.0229571297661002</v>
      </c>
      <c r="R568" s="20" t="str">
        <f t="shared" si="130"/>
        <v/>
      </c>
      <c r="S568" s="67">
        <f t="shared" si="131"/>
        <v>931.4093454752001</v>
      </c>
      <c r="T568" s="68">
        <f t="shared" si="132"/>
        <v>1.0644650212870983</v>
      </c>
      <c r="U568" s="20" t="str">
        <f t="shared" si="133"/>
        <v/>
      </c>
      <c r="V568" s="20" t="str">
        <f t="shared" si="134"/>
        <v/>
      </c>
    </row>
    <row r="569" spans="1:22" x14ac:dyDescent="0.25">
      <c r="A569" s="46">
        <v>2087</v>
      </c>
      <c r="B569" s="60">
        <f t="shared" si="120"/>
        <v>4111580</v>
      </c>
      <c r="C569" s="46" t="s">
        <v>219</v>
      </c>
      <c r="D569" s="46">
        <v>574</v>
      </c>
      <c r="E569" s="46" t="s">
        <v>1414</v>
      </c>
      <c r="F569" s="46">
        <v>81</v>
      </c>
      <c r="G569" s="46">
        <v>65</v>
      </c>
      <c r="H569" s="61">
        <f t="shared" si="121"/>
        <v>0.80246913580246915</v>
      </c>
      <c r="I569" s="62">
        <f t="shared" si="122"/>
        <v>10</v>
      </c>
      <c r="J569" s="62">
        <f t="shared" si="123"/>
        <v>3</v>
      </c>
      <c r="K569" s="20" t="s">
        <v>1781</v>
      </c>
      <c r="L569" s="20" t="str">
        <f t="shared" si="124"/>
        <v>Yes</v>
      </c>
      <c r="M569" s="66">
        <f t="shared" si="125"/>
        <v>17324.770186446502</v>
      </c>
      <c r="N569" s="66">
        <f t="shared" si="126"/>
        <v>18197.443813698599</v>
      </c>
      <c r="O569" s="66">
        <f t="shared" si="127"/>
        <v>21883.879178358398</v>
      </c>
      <c r="P569" s="67">
        <f t="shared" si="128"/>
        <v>872.6736272520975</v>
      </c>
      <c r="Q569" s="68">
        <f t="shared" si="129"/>
        <v>1.0503714403054423</v>
      </c>
      <c r="R569" s="20" t="str">
        <f t="shared" si="130"/>
        <v/>
      </c>
      <c r="S569" s="67">
        <f t="shared" si="131"/>
        <v>4559.1089919118967</v>
      </c>
      <c r="T569" s="68">
        <f t="shared" si="132"/>
        <v>1.263155524884167</v>
      </c>
      <c r="U569" s="20" t="str">
        <f t="shared" si="133"/>
        <v/>
      </c>
      <c r="V569" s="20" t="str">
        <f t="shared" si="134"/>
        <v/>
      </c>
    </row>
    <row r="570" spans="1:22" x14ac:dyDescent="0.25">
      <c r="A570" s="46">
        <v>2087</v>
      </c>
      <c r="B570" s="60">
        <f t="shared" si="120"/>
        <v>4111580</v>
      </c>
      <c r="C570" s="46" t="s">
        <v>219</v>
      </c>
      <c r="D570" s="46">
        <v>576</v>
      </c>
      <c r="E570" s="46" t="s">
        <v>2708</v>
      </c>
      <c r="F570" s="46">
        <v>453</v>
      </c>
      <c r="G570" s="46">
        <v>355</v>
      </c>
      <c r="H570" s="61">
        <f t="shared" si="121"/>
        <v>0.78366445916114791</v>
      </c>
      <c r="I570" s="62">
        <f t="shared" si="122"/>
        <v>10</v>
      </c>
      <c r="J570" s="62">
        <f t="shared" si="123"/>
        <v>3</v>
      </c>
      <c r="K570" s="20" t="s">
        <v>1781</v>
      </c>
      <c r="L570" s="20" t="str">
        <f t="shared" si="124"/>
        <v>Yes</v>
      </c>
      <c r="M570" s="66">
        <f t="shared" si="125"/>
        <v>14223.924990371999</v>
      </c>
      <c r="N570" s="66">
        <f t="shared" si="126"/>
        <v>14741.9989746597</v>
      </c>
      <c r="O570" s="66">
        <f t="shared" si="127"/>
        <v>16022.610284443501</v>
      </c>
      <c r="P570" s="67">
        <f t="shared" si="128"/>
        <v>518.07398428770102</v>
      </c>
      <c r="Q570" s="68">
        <f t="shared" si="129"/>
        <v>1.0364227162782691</v>
      </c>
      <c r="R570" s="20" t="str">
        <f t="shared" si="130"/>
        <v/>
      </c>
      <c r="S570" s="67">
        <f t="shared" si="131"/>
        <v>1798.6852940715016</v>
      </c>
      <c r="T570" s="68">
        <f t="shared" si="132"/>
        <v>1.1264549198121481</v>
      </c>
      <c r="U570" s="20" t="str">
        <f t="shared" si="133"/>
        <v/>
      </c>
      <c r="V570" s="20" t="str">
        <f t="shared" si="134"/>
        <v/>
      </c>
    </row>
    <row r="571" spans="1:22" x14ac:dyDescent="0.25">
      <c r="A571" s="46">
        <v>2087</v>
      </c>
      <c r="B571" s="60">
        <f t="shared" si="120"/>
        <v>4111580</v>
      </c>
      <c r="C571" s="46" t="s">
        <v>219</v>
      </c>
      <c r="D571" s="46">
        <v>573</v>
      </c>
      <c r="E571" s="46" t="s">
        <v>2707</v>
      </c>
      <c r="F571" s="46">
        <v>406</v>
      </c>
      <c r="G571" s="46">
        <v>312</v>
      </c>
      <c r="H571" s="61">
        <f t="shared" si="121"/>
        <v>0.76847290640394084</v>
      </c>
      <c r="I571" s="62">
        <f t="shared" si="122"/>
        <v>10</v>
      </c>
      <c r="J571" s="62">
        <f t="shared" si="123"/>
        <v>3</v>
      </c>
      <c r="K571" s="20" t="s">
        <v>1781</v>
      </c>
      <c r="L571" s="20" t="str">
        <f t="shared" si="124"/>
        <v>Yes</v>
      </c>
      <c r="M571" s="66">
        <f t="shared" si="125"/>
        <v>14705.2928641287</v>
      </c>
      <c r="N571" s="66">
        <f t="shared" si="126"/>
        <v>15044.8357106286</v>
      </c>
      <c r="O571" s="66">
        <f t="shared" si="127"/>
        <v>16331.3994464058</v>
      </c>
      <c r="P571" s="67">
        <f t="shared" si="128"/>
        <v>339.54284649990041</v>
      </c>
      <c r="Q571" s="68">
        <f t="shared" si="129"/>
        <v>1.0230898391237186</v>
      </c>
      <c r="R571" s="20" t="str">
        <f t="shared" si="130"/>
        <v/>
      </c>
      <c r="S571" s="67">
        <f t="shared" si="131"/>
        <v>1626.1065822770997</v>
      </c>
      <c r="T571" s="68">
        <f t="shared" si="132"/>
        <v>1.1105796802077799</v>
      </c>
      <c r="U571" s="20" t="str">
        <f t="shared" si="133"/>
        <v/>
      </c>
      <c r="V571" s="20" t="str">
        <f t="shared" si="134"/>
        <v/>
      </c>
    </row>
    <row r="572" spans="1:22" x14ac:dyDescent="0.25">
      <c r="A572" s="46">
        <v>2087</v>
      </c>
      <c r="B572" s="60">
        <f t="shared" si="120"/>
        <v>4111580</v>
      </c>
      <c r="C572" s="46" t="s">
        <v>219</v>
      </c>
      <c r="D572" s="46">
        <v>578</v>
      </c>
      <c r="E572" s="46" t="s">
        <v>1416</v>
      </c>
      <c r="F572" s="46">
        <v>85</v>
      </c>
      <c r="G572" s="46">
        <v>64</v>
      </c>
      <c r="H572" s="61">
        <f t="shared" si="121"/>
        <v>0.75294117647058822</v>
      </c>
      <c r="I572" s="62">
        <f t="shared" si="122"/>
        <v>10</v>
      </c>
      <c r="J572" s="62">
        <f t="shared" si="123"/>
        <v>3</v>
      </c>
      <c r="K572" s="20"/>
      <c r="L572" s="20" t="str">
        <f t="shared" si="124"/>
        <v>Yes</v>
      </c>
      <c r="M572" s="66">
        <f t="shared" si="125"/>
        <v>15300.732769849699</v>
      </c>
      <c r="N572" s="66">
        <f t="shared" si="126"/>
        <v>15635.439709931399</v>
      </c>
      <c r="O572" s="66">
        <f t="shared" si="127"/>
        <v>17071.553342833198</v>
      </c>
      <c r="P572" s="67">
        <f t="shared" si="128"/>
        <v>334.70694008169994</v>
      </c>
      <c r="Q572" s="68">
        <f t="shared" si="129"/>
        <v>1.0218752229135879</v>
      </c>
      <c r="R572" s="20" t="str">
        <f t="shared" si="130"/>
        <v/>
      </c>
      <c r="S572" s="67">
        <f t="shared" si="131"/>
        <v>1770.820572983499</v>
      </c>
      <c r="T572" s="68">
        <f t="shared" si="132"/>
        <v>1.1157343638124917</v>
      </c>
      <c r="U572" s="20" t="str">
        <f t="shared" si="133"/>
        <v/>
      </c>
      <c r="V572" s="20" t="str">
        <f t="shared" si="134"/>
        <v/>
      </c>
    </row>
    <row r="573" spans="1:22" x14ac:dyDescent="0.25">
      <c r="A573" s="46">
        <v>2087</v>
      </c>
      <c r="B573" s="60">
        <f t="shared" si="120"/>
        <v>4111580</v>
      </c>
      <c r="C573" s="46" t="s">
        <v>219</v>
      </c>
      <c r="D573" s="46">
        <v>579</v>
      </c>
      <c r="E573" s="46" t="s">
        <v>2452</v>
      </c>
      <c r="F573" s="46">
        <v>448</v>
      </c>
      <c r="G573" s="46">
        <v>327</v>
      </c>
      <c r="H573" s="61">
        <f t="shared" si="121"/>
        <v>0.7299107142857143</v>
      </c>
      <c r="I573" s="62">
        <f t="shared" si="122"/>
        <v>10</v>
      </c>
      <c r="J573" s="62">
        <f t="shared" si="123"/>
        <v>3</v>
      </c>
      <c r="K573" s="20"/>
      <c r="L573" s="20" t="str">
        <f t="shared" si="124"/>
        <v>Yes</v>
      </c>
      <c r="M573" s="66">
        <f t="shared" si="125"/>
        <v>13572.446706205599</v>
      </c>
      <c r="N573" s="66">
        <f t="shared" si="126"/>
        <v>13866.0476703736</v>
      </c>
      <c r="O573" s="66">
        <f t="shared" si="127"/>
        <v>14719.1472722618</v>
      </c>
      <c r="P573" s="67">
        <f t="shared" si="128"/>
        <v>293.60096416800116</v>
      </c>
      <c r="Q573" s="68">
        <f t="shared" si="129"/>
        <v>1.0216321324020201</v>
      </c>
      <c r="R573" s="20" t="str">
        <f t="shared" si="130"/>
        <v/>
      </c>
      <c r="S573" s="67">
        <f t="shared" si="131"/>
        <v>1146.7005660562008</v>
      </c>
      <c r="T573" s="68">
        <f t="shared" si="132"/>
        <v>1.0844873876374779</v>
      </c>
      <c r="U573" s="20" t="str">
        <f t="shared" si="133"/>
        <v/>
      </c>
      <c r="V573" s="20" t="str">
        <f t="shared" si="134"/>
        <v/>
      </c>
    </row>
    <row r="574" spans="1:22" x14ac:dyDescent="0.25">
      <c r="A574" s="46">
        <v>2087</v>
      </c>
      <c r="B574" s="60">
        <f t="shared" si="120"/>
        <v>4111580</v>
      </c>
      <c r="C574" s="46" t="s">
        <v>219</v>
      </c>
      <c r="D574" s="46">
        <v>4395</v>
      </c>
      <c r="E574" s="46" t="s">
        <v>1412</v>
      </c>
      <c r="F574" s="46">
        <v>62</v>
      </c>
      <c r="G574" s="46">
        <v>42</v>
      </c>
      <c r="H574" s="61">
        <f t="shared" si="121"/>
        <v>0.67741935483870963</v>
      </c>
      <c r="I574" s="62">
        <f t="shared" si="122"/>
        <v>10</v>
      </c>
      <c r="J574" s="62">
        <f t="shared" si="123"/>
        <v>3</v>
      </c>
      <c r="K574" s="20"/>
      <c r="L574" s="20" t="str">
        <f t="shared" si="124"/>
        <v>Yes</v>
      </c>
      <c r="M574" s="66">
        <f t="shared" si="125"/>
        <v>9377.0761949357402</v>
      </c>
      <c r="N574" s="66">
        <f t="shared" si="126"/>
        <v>9860.8363142588296</v>
      </c>
      <c r="O574" s="66">
        <f t="shared" si="127"/>
        <v>9749.1414891488603</v>
      </c>
      <c r="P574" s="67">
        <f t="shared" si="128"/>
        <v>483.76011932308938</v>
      </c>
      <c r="Q574" s="68">
        <f t="shared" si="129"/>
        <v>1.0515896543087015</v>
      </c>
      <c r="R574" s="20" t="str">
        <f t="shared" si="130"/>
        <v/>
      </c>
      <c r="S574" s="67">
        <f t="shared" si="131"/>
        <v>372.06529421312007</v>
      </c>
      <c r="T574" s="68">
        <f t="shared" si="132"/>
        <v>1.039678177555394</v>
      </c>
      <c r="U574" s="20" t="str">
        <f t="shared" si="133"/>
        <v/>
      </c>
      <c r="V574" s="20" t="str">
        <f t="shared" si="134"/>
        <v/>
      </c>
    </row>
    <row r="575" spans="1:22" x14ac:dyDescent="0.25">
      <c r="A575" s="46">
        <v>2087</v>
      </c>
      <c r="B575" s="60">
        <f t="shared" si="120"/>
        <v>4111580</v>
      </c>
      <c r="C575" s="46" t="s">
        <v>219</v>
      </c>
      <c r="D575" s="46">
        <v>1791</v>
      </c>
      <c r="E575" s="46" t="s">
        <v>1409</v>
      </c>
      <c r="F575" s="46">
        <v>82</v>
      </c>
      <c r="G575" s="46">
        <v>55</v>
      </c>
      <c r="H575" s="61">
        <f t="shared" si="121"/>
        <v>0.67073170731707321</v>
      </c>
      <c r="I575" s="62">
        <f t="shared" si="122"/>
        <v>10</v>
      </c>
      <c r="J575" s="62">
        <f t="shared" si="123"/>
        <v>3</v>
      </c>
      <c r="K575" s="20"/>
      <c r="L575" s="20" t="str">
        <f t="shared" si="124"/>
        <v>Yes</v>
      </c>
      <c r="M575" s="66">
        <f t="shared" si="125"/>
        <v>16012.704166252001</v>
      </c>
      <c r="N575" s="66">
        <f t="shared" si="126"/>
        <v>17635.486057818402</v>
      </c>
      <c r="O575" s="66">
        <f t="shared" si="127"/>
        <v>18417.859571398702</v>
      </c>
      <c r="P575" s="67">
        <f t="shared" si="128"/>
        <v>1622.7818915664011</v>
      </c>
      <c r="Q575" s="68">
        <f t="shared" si="129"/>
        <v>1.1013434005098612</v>
      </c>
      <c r="R575" s="20" t="str">
        <f t="shared" si="130"/>
        <v/>
      </c>
      <c r="S575" s="67">
        <f t="shared" si="131"/>
        <v>2405.155405146701</v>
      </c>
      <c r="T575" s="68">
        <f t="shared" si="132"/>
        <v>1.1502029501185533</v>
      </c>
      <c r="U575" s="20" t="str">
        <f t="shared" si="133"/>
        <v/>
      </c>
      <c r="V575" s="20" t="str">
        <f t="shared" si="134"/>
        <v/>
      </c>
    </row>
    <row r="576" spans="1:22" x14ac:dyDescent="0.25">
      <c r="A576" s="46">
        <v>2087</v>
      </c>
      <c r="B576" s="60">
        <f t="shared" si="120"/>
        <v>4111580</v>
      </c>
      <c r="C576" s="46" t="s">
        <v>219</v>
      </c>
      <c r="D576" s="46">
        <v>580</v>
      </c>
      <c r="E576" s="46" t="s">
        <v>2709</v>
      </c>
      <c r="F576" s="46">
        <v>711</v>
      </c>
      <c r="G576" s="46">
        <v>398</v>
      </c>
      <c r="H576" s="61">
        <f t="shared" si="121"/>
        <v>0.55977496483825595</v>
      </c>
      <c r="I576" s="62">
        <f t="shared" si="122"/>
        <v>10</v>
      </c>
      <c r="J576" s="62">
        <f t="shared" si="123"/>
        <v>3</v>
      </c>
      <c r="K576" s="20"/>
      <c r="L576" s="20" t="str">
        <f t="shared" si="124"/>
        <v>Yes</v>
      </c>
      <c r="M576" s="66">
        <f t="shared" si="125"/>
        <v>15140.0350803904</v>
      </c>
      <c r="N576" s="66">
        <f t="shared" si="126"/>
        <v>15442.695367243001</v>
      </c>
      <c r="O576" s="66">
        <f t="shared" si="127"/>
        <v>15562.061430534501</v>
      </c>
      <c r="P576" s="67">
        <f t="shared" si="128"/>
        <v>302.66028685260062</v>
      </c>
      <c r="Q576" s="68">
        <f t="shared" si="129"/>
        <v>1.0199907255990848</v>
      </c>
      <c r="R576" s="20" t="str">
        <f t="shared" si="130"/>
        <v/>
      </c>
      <c r="S576" s="67">
        <f t="shared" si="131"/>
        <v>422.02635014410043</v>
      </c>
      <c r="T576" s="68">
        <f t="shared" si="132"/>
        <v>1.0278748594638802</v>
      </c>
      <c r="U576" s="20" t="str">
        <f t="shared" si="133"/>
        <v/>
      </c>
      <c r="V576" s="20" t="str">
        <f t="shared" si="134"/>
        <v/>
      </c>
    </row>
    <row r="577" spans="1:22" x14ac:dyDescent="0.25">
      <c r="A577" s="46">
        <v>2087</v>
      </c>
      <c r="B577" s="60">
        <f t="shared" si="120"/>
        <v>4111580</v>
      </c>
      <c r="C577" s="46" t="s">
        <v>219</v>
      </c>
      <c r="D577" s="46">
        <v>5676</v>
      </c>
      <c r="E577" s="46" t="s">
        <v>4647</v>
      </c>
      <c r="F577" s="46">
        <v>145</v>
      </c>
      <c r="G577" s="46">
        <v>79</v>
      </c>
      <c r="H577" s="61">
        <f t="shared" si="121"/>
        <v>0.54482758620689653</v>
      </c>
      <c r="I577" s="62">
        <f t="shared" si="122"/>
        <v>10</v>
      </c>
      <c r="J577" s="62">
        <f t="shared" si="123"/>
        <v>3</v>
      </c>
      <c r="K577" s="20"/>
      <c r="L577" s="20" t="str">
        <f t="shared" si="124"/>
        <v>Yes</v>
      </c>
      <c r="M577" s="66">
        <f t="shared" si="125"/>
        <v>0</v>
      </c>
      <c r="N577" s="66">
        <f t="shared" si="126"/>
        <v>0</v>
      </c>
      <c r="O577" s="66">
        <f t="shared" si="127"/>
        <v>0</v>
      </c>
      <c r="P577" s="67">
        <f t="shared" si="128"/>
        <v>0</v>
      </c>
      <c r="Q577" s="68" t="str">
        <f t="shared" si="129"/>
        <v/>
      </c>
      <c r="R577" s="20" t="str">
        <f t="shared" si="130"/>
        <v/>
      </c>
      <c r="S577" s="67">
        <f t="shared" si="131"/>
        <v>0</v>
      </c>
      <c r="T577" s="68" t="str">
        <f t="shared" si="132"/>
        <v/>
      </c>
      <c r="U577" s="20" t="str">
        <f t="shared" si="133"/>
        <v/>
      </c>
      <c r="V577" s="20" t="str">
        <f t="shared" si="134"/>
        <v/>
      </c>
    </row>
    <row r="578" spans="1:22" ht="30" x14ac:dyDescent="0.25">
      <c r="A578" s="46">
        <v>2087</v>
      </c>
      <c r="B578" s="60">
        <f t="shared" si="120"/>
        <v>4111580</v>
      </c>
      <c r="C578" s="46" t="s">
        <v>219</v>
      </c>
      <c r="D578" s="46">
        <v>4555</v>
      </c>
      <c r="E578" s="46" t="s">
        <v>1408</v>
      </c>
      <c r="F578" s="46">
        <v>331</v>
      </c>
      <c r="G578" s="46">
        <v>63</v>
      </c>
      <c r="H578" s="61">
        <f t="shared" si="121"/>
        <v>0.19033232628398791</v>
      </c>
      <c r="I578" s="62">
        <f t="shared" si="122"/>
        <v>10</v>
      </c>
      <c r="J578" s="62">
        <f t="shared" si="123"/>
        <v>3</v>
      </c>
      <c r="K578" s="20"/>
      <c r="L578" s="20" t="str">
        <f t="shared" si="124"/>
        <v>Yes</v>
      </c>
      <c r="M578" s="66">
        <f t="shared" si="125"/>
        <v>9377.0761949357493</v>
      </c>
      <c r="N578" s="66">
        <f t="shared" si="126"/>
        <v>9860.8363142588405</v>
      </c>
      <c r="O578" s="66">
        <f t="shared" si="127"/>
        <v>9749.1414891488603</v>
      </c>
      <c r="P578" s="67">
        <f t="shared" si="128"/>
        <v>483.7601193230912</v>
      </c>
      <c r="Q578" s="68">
        <f t="shared" si="129"/>
        <v>1.0515896543087018</v>
      </c>
      <c r="R578" s="20" t="str">
        <f t="shared" si="130"/>
        <v/>
      </c>
      <c r="S578" s="67">
        <f t="shared" si="131"/>
        <v>372.06529421311097</v>
      </c>
      <c r="T578" s="68">
        <f t="shared" si="132"/>
        <v>1.0396781775553932</v>
      </c>
      <c r="U578" s="20" t="str">
        <f t="shared" si="133"/>
        <v/>
      </c>
      <c r="V578" s="20" t="str">
        <f t="shared" si="134"/>
        <v/>
      </c>
    </row>
    <row r="579" spans="1:22" x14ac:dyDescent="0.25">
      <c r="A579" s="46">
        <v>2088</v>
      </c>
      <c r="B579" s="60">
        <f t="shared" si="120"/>
        <v>4102040</v>
      </c>
      <c r="C579" s="46" t="s">
        <v>35</v>
      </c>
      <c r="D579" s="46">
        <v>584</v>
      </c>
      <c r="E579" s="46" t="s">
        <v>1982</v>
      </c>
      <c r="F579" s="46">
        <v>364</v>
      </c>
      <c r="G579" s="46">
        <v>342</v>
      </c>
      <c r="H579" s="61">
        <f t="shared" si="121"/>
        <v>0.93956043956043955</v>
      </c>
      <c r="I579" s="62">
        <f t="shared" si="122"/>
        <v>11</v>
      </c>
      <c r="J579" s="62">
        <f t="shared" si="123"/>
        <v>3</v>
      </c>
      <c r="K579" s="20" t="s">
        <v>1781</v>
      </c>
      <c r="L579" s="20" t="str">
        <f t="shared" si="124"/>
        <v>Yes</v>
      </c>
      <c r="M579" s="66">
        <f t="shared" si="125"/>
        <v>12476.403597484001</v>
      </c>
      <c r="N579" s="66">
        <f t="shared" si="126"/>
        <v>13196.1214805523</v>
      </c>
      <c r="O579" s="66">
        <f t="shared" si="127"/>
        <v>15165.431126752301</v>
      </c>
      <c r="P579" s="67">
        <f t="shared" si="128"/>
        <v>719.71788306829876</v>
      </c>
      <c r="Q579" s="68">
        <f t="shared" si="129"/>
        <v>1.0576863258265736</v>
      </c>
      <c r="R579" s="20" t="str">
        <f t="shared" si="130"/>
        <v/>
      </c>
      <c r="S579" s="67">
        <f t="shared" si="131"/>
        <v>2689.0275292683</v>
      </c>
      <c r="T579" s="68">
        <f t="shared" si="132"/>
        <v>1.2155290591762014</v>
      </c>
      <c r="U579" s="20" t="str">
        <f t="shared" si="133"/>
        <v/>
      </c>
      <c r="V579" s="20" t="str">
        <f t="shared" si="134"/>
        <v/>
      </c>
    </row>
    <row r="580" spans="1:22" x14ac:dyDescent="0.25">
      <c r="A580" s="46">
        <v>2088</v>
      </c>
      <c r="B580" s="60">
        <f t="shared" si="120"/>
        <v>4102040</v>
      </c>
      <c r="C580" s="46" t="s">
        <v>35</v>
      </c>
      <c r="D580" s="46">
        <v>586</v>
      </c>
      <c r="E580" s="46" t="s">
        <v>1984</v>
      </c>
      <c r="F580" s="46">
        <v>370</v>
      </c>
      <c r="G580" s="46">
        <v>299</v>
      </c>
      <c r="H580" s="61">
        <f t="shared" si="121"/>
        <v>0.80810810810810807</v>
      </c>
      <c r="I580" s="62">
        <f t="shared" si="122"/>
        <v>11</v>
      </c>
      <c r="J580" s="62">
        <f t="shared" si="123"/>
        <v>3</v>
      </c>
      <c r="K580" s="20" t="s">
        <v>1781</v>
      </c>
      <c r="L580" s="20" t="str">
        <f t="shared" si="124"/>
        <v>Yes</v>
      </c>
      <c r="M580" s="66">
        <f t="shared" si="125"/>
        <v>12402.867780050799</v>
      </c>
      <c r="N580" s="66">
        <f t="shared" si="126"/>
        <v>12225.4726272555</v>
      </c>
      <c r="O580" s="66">
        <f t="shared" si="127"/>
        <v>14721.2268152819</v>
      </c>
      <c r="P580" s="67">
        <f t="shared" si="128"/>
        <v>-177.39515279529951</v>
      </c>
      <c r="Q580" s="68">
        <f t="shared" si="129"/>
        <v>0.98569724712532791</v>
      </c>
      <c r="R580" s="20" t="str">
        <f t="shared" si="130"/>
        <v>Fail</v>
      </c>
      <c r="S580" s="67">
        <f t="shared" si="131"/>
        <v>2318.3590352311003</v>
      </c>
      <c r="T580" s="68">
        <f t="shared" si="132"/>
        <v>1.1869212085740388</v>
      </c>
      <c r="U580" s="20" t="str">
        <f t="shared" si="133"/>
        <v/>
      </c>
      <c r="V580" s="20" t="str">
        <f t="shared" si="134"/>
        <v/>
      </c>
    </row>
    <row r="581" spans="1:22" x14ac:dyDescent="0.25">
      <c r="A581" s="46">
        <v>2088</v>
      </c>
      <c r="B581" s="60">
        <f t="shared" si="120"/>
        <v>4102040</v>
      </c>
      <c r="C581" s="46" t="s">
        <v>35</v>
      </c>
      <c r="D581" s="46">
        <v>582</v>
      </c>
      <c r="E581" s="46" t="s">
        <v>1985</v>
      </c>
      <c r="F581" s="46">
        <v>288</v>
      </c>
      <c r="G581" s="46">
        <v>221</v>
      </c>
      <c r="H581" s="61">
        <f t="shared" si="121"/>
        <v>0.76736111111111116</v>
      </c>
      <c r="I581" s="62">
        <f t="shared" si="122"/>
        <v>11</v>
      </c>
      <c r="J581" s="62">
        <f t="shared" si="123"/>
        <v>3</v>
      </c>
      <c r="K581" s="20" t="s">
        <v>1781</v>
      </c>
      <c r="L581" s="20" t="str">
        <f t="shared" si="124"/>
        <v>Yes</v>
      </c>
      <c r="M581" s="66">
        <f t="shared" si="125"/>
        <v>14075.7583412863</v>
      </c>
      <c r="N581" s="66">
        <f t="shared" si="126"/>
        <v>14219.1038111544</v>
      </c>
      <c r="O581" s="66">
        <f t="shared" si="127"/>
        <v>17322.941333179999</v>
      </c>
      <c r="P581" s="67">
        <f t="shared" si="128"/>
        <v>143.34546986809983</v>
      </c>
      <c r="Q581" s="68">
        <f t="shared" si="129"/>
        <v>1.0101838541407497</v>
      </c>
      <c r="R581" s="20" t="str">
        <f t="shared" si="130"/>
        <v/>
      </c>
      <c r="S581" s="67">
        <f t="shared" si="131"/>
        <v>3247.1829918936983</v>
      </c>
      <c r="T581" s="68">
        <f t="shared" si="132"/>
        <v>1.2306932893533151</v>
      </c>
      <c r="U581" s="20" t="str">
        <f t="shared" si="133"/>
        <v/>
      </c>
      <c r="V581" s="20" t="str">
        <f t="shared" si="134"/>
        <v/>
      </c>
    </row>
    <row r="582" spans="1:22" x14ac:dyDescent="0.25">
      <c r="A582" s="46">
        <v>2088</v>
      </c>
      <c r="B582" s="60">
        <f t="shared" si="120"/>
        <v>4102040</v>
      </c>
      <c r="C582" s="46" t="s">
        <v>35</v>
      </c>
      <c r="D582" s="46">
        <v>583</v>
      </c>
      <c r="E582" s="46" t="s">
        <v>1983</v>
      </c>
      <c r="F582" s="46">
        <v>274</v>
      </c>
      <c r="G582" s="46">
        <v>209</v>
      </c>
      <c r="H582" s="61">
        <f t="shared" si="121"/>
        <v>0.76277372262773724</v>
      </c>
      <c r="I582" s="62">
        <f t="shared" si="122"/>
        <v>11</v>
      </c>
      <c r="J582" s="62">
        <f t="shared" si="123"/>
        <v>3</v>
      </c>
      <c r="K582" s="20"/>
      <c r="L582" s="20" t="str">
        <f t="shared" si="124"/>
        <v>Yes</v>
      </c>
      <c r="M582" s="66">
        <f t="shared" si="125"/>
        <v>14755.726054807201</v>
      </c>
      <c r="N582" s="66">
        <f t="shared" si="126"/>
        <v>15600.328778720799</v>
      </c>
      <c r="O582" s="66">
        <f t="shared" si="127"/>
        <v>18463.988859475001</v>
      </c>
      <c r="P582" s="67">
        <f t="shared" si="128"/>
        <v>844.60272391359831</v>
      </c>
      <c r="Q582" s="68">
        <f t="shared" si="129"/>
        <v>1.0572389810421046</v>
      </c>
      <c r="R582" s="20" t="str">
        <f t="shared" si="130"/>
        <v/>
      </c>
      <c r="S582" s="67">
        <f t="shared" si="131"/>
        <v>3708.2628046678001</v>
      </c>
      <c r="T582" s="68">
        <f t="shared" si="132"/>
        <v>1.2513100874124525</v>
      </c>
      <c r="U582" s="20" t="str">
        <f t="shared" si="133"/>
        <v/>
      </c>
      <c r="V582" s="20" t="str">
        <f t="shared" si="134"/>
        <v/>
      </c>
    </row>
    <row r="583" spans="1:22" x14ac:dyDescent="0.25">
      <c r="A583" s="46">
        <v>2088</v>
      </c>
      <c r="B583" s="60">
        <f t="shared" si="120"/>
        <v>4102040</v>
      </c>
      <c r="C583" s="46" t="s">
        <v>35</v>
      </c>
      <c r="D583" s="46">
        <v>581</v>
      </c>
      <c r="E583" s="46" t="s">
        <v>1975</v>
      </c>
      <c r="F583" s="46">
        <v>399</v>
      </c>
      <c r="G583" s="46">
        <v>298</v>
      </c>
      <c r="H583" s="61">
        <f t="shared" si="121"/>
        <v>0.74686716791979946</v>
      </c>
      <c r="I583" s="62">
        <f t="shared" si="122"/>
        <v>11</v>
      </c>
      <c r="J583" s="62">
        <f t="shared" si="123"/>
        <v>3</v>
      </c>
      <c r="K583" s="20"/>
      <c r="L583" s="20" t="str">
        <f t="shared" si="124"/>
        <v>Yes</v>
      </c>
      <c r="M583" s="66">
        <f t="shared" si="125"/>
        <v>13935.066121624999</v>
      </c>
      <c r="N583" s="66">
        <f t="shared" si="126"/>
        <v>13354.4399537548</v>
      </c>
      <c r="O583" s="66">
        <f t="shared" si="127"/>
        <v>14762.316660840899</v>
      </c>
      <c r="P583" s="67">
        <f t="shared" si="128"/>
        <v>-580.62616787019942</v>
      </c>
      <c r="Q583" s="68">
        <f t="shared" si="129"/>
        <v>0.95833344723286529</v>
      </c>
      <c r="R583" s="20" t="str">
        <f t="shared" si="130"/>
        <v/>
      </c>
      <c r="S583" s="67">
        <f t="shared" si="131"/>
        <v>827.25053921590006</v>
      </c>
      <c r="T583" s="68">
        <f t="shared" si="132"/>
        <v>1.0593646655132938</v>
      </c>
      <c r="U583" s="20" t="str">
        <f t="shared" si="133"/>
        <v/>
      </c>
      <c r="V583" s="20" t="str">
        <f t="shared" si="134"/>
        <v/>
      </c>
    </row>
    <row r="584" spans="1:22" x14ac:dyDescent="0.25">
      <c r="A584" s="46">
        <v>2088</v>
      </c>
      <c r="B584" s="60">
        <f t="shared" ref="B584:B647" si="135">IF(ISNA(VLOOKUP($A584,POVRT,7,FALSE)),0,VLOOKUP($A584,POVRT,7,FALSE))</f>
        <v>4102040</v>
      </c>
      <c r="C584" s="46" t="s">
        <v>35</v>
      </c>
      <c r="D584" s="46">
        <v>587</v>
      </c>
      <c r="E584" s="46" t="s">
        <v>1987</v>
      </c>
      <c r="F584" s="46">
        <v>381</v>
      </c>
      <c r="G584" s="46">
        <v>229</v>
      </c>
      <c r="H584" s="61">
        <f t="shared" ref="H584:H647" si="136">G584/F584</f>
        <v>0.60104986876640421</v>
      </c>
      <c r="I584" s="62">
        <f t="shared" ref="I584:I647" si="137">IF(ISNA(VLOOKUP($A584,Quar,3,FALSE)),0,VLOOKUP($A584,Quar,3,FALSE))</f>
        <v>11</v>
      </c>
      <c r="J584" s="62">
        <f t="shared" ref="J584:J647" si="138">IF(ISNA(VLOOKUP($A584,Quar,6,FALSE)),0,VLOOKUP($A584,Quar,6,FALSE))</f>
        <v>3</v>
      </c>
      <c r="K584" s="20"/>
      <c r="L584" s="20" t="str">
        <f t="shared" ref="L584:L647" si="139">IF(ISNA(VLOOKUP($A584,LEA1K,9,FALSE)),"",VLOOKUP($A584,LEA1K,9,FALSE))</f>
        <v>Yes</v>
      </c>
      <c r="M584" s="66">
        <f t="shared" ref="M584:M647" si="140">IF(ISNA(VLOOKUP($D584,PERPUP18_19,34,FALSE)),0,VLOOKUP($D584,PERPUP18_19,34,FALSE))</f>
        <v>12297.594064918399</v>
      </c>
      <c r="N584" s="66">
        <f t="shared" ref="N584:N647" si="141">IF(ISNA(VLOOKUP($D584,PERPUP19_20,34,FALSE)),0,VLOOKUP($D584,PERPUP19_20,34,FALSE))</f>
        <v>12177.7963352063</v>
      </c>
      <c r="O584" s="66">
        <f t="shared" ref="O584:O647" si="142">IF(ISNA(VLOOKUP($D584,PERPUP20_21,34,FALSE)),0,VLOOKUP($D584,PERPUP20_21,34,FALSE))</f>
        <v>14018.4976770793</v>
      </c>
      <c r="P584" s="67">
        <f t="shared" si="128"/>
        <v>-119.79772971209968</v>
      </c>
      <c r="Q584" s="68">
        <f t="shared" si="129"/>
        <v>0.9902584416854473</v>
      </c>
      <c r="R584" s="20" t="str">
        <f t="shared" si="130"/>
        <v/>
      </c>
      <c r="S584" s="67">
        <f t="shared" si="131"/>
        <v>1720.9036121609006</v>
      </c>
      <c r="T584" s="68">
        <f t="shared" si="132"/>
        <v>1.1399382353228067</v>
      </c>
      <c r="U584" s="20" t="str">
        <f t="shared" si="133"/>
        <v/>
      </c>
      <c r="V584" s="20" t="str">
        <f t="shared" si="134"/>
        <v/>
      </c>
    </row>
    <row r="585" spans="1:22" x14ac:dyDescent="0.25">
      <c r="A585" s="46">
        <v>2088</v>
      </c>
      <c r="B585" s="60">
        <f t="shared" si="135"/>
        <v>4102040</v>
      </c>
      <c r="C585" s="46" t="s">
        <v>35</v>
      </c>
      <c r="D585" s="46">
        <v>3567</v>
      </c>
      <c r="E585" s="46" t="s">
        <v>402</v>
      </c>
      <c r="F585" s="46">
        <v>580</v>
      </c>
      <c r="G585" s="46">
        <v>348</v>
      </c>
      <c r="H585" s="61">
        <f t="shared" si="136"/>
        <v>0.6</v>
      </c>
      <c r="I585" s="62">
        <f t="shared" si="137"/>
        <v>11</v>
      </c>
      <c r="J585" s="62">
        <f t="shared" si="138"/>
        <v>3</v>
      </c>
      <c r="K585" s="20"/>
      <c r="L585" s="20" t="str">
        <f t="shared" si="139"/>
        <v>Yes</v>
      </c>
      <c r="M585" s="66">
        <f t="shared" si="140"/>
        <v>12885.6924685987</v>
      </c>
      <c r="N585" s="66">
        <f t="shared" si="141"/>
        <v>13248.644971346799</v>
      </c>
      <c r="O585" s="66">
        <f t="shared" si="142"/>
        <v>15897.5155230701</v>
      </c>
      <c r="P585" s="67">
        <f t="shared" ref="P585:P648" si="143">N585-M585</f>
        <v>362.9525027480995</v>
      </c>
      <c r="Q585" s="68">
        <f t="shared" ref="Q585:Q648" si="144">IF(M585&gt;0,(N585/M585),"")</f>
        <v>1.0281670933582019</v>
      </c>
      <c r="R585" s="20" t="str">
        <f t="shared" ref="R585:R648" si="145">IF((AND(L585="Yes",K585="Yes",Q585&lt;100%)),"Fail","")</f>
        <v/>
      </c>
      <c r="S585" s="67">
        <f t="shared" ref="S585:S648" si="146">O585-M585</f>
        <v>3011.8230544714006</v>
      </c>
      <c r="T585" s="68">
        <f t="shared" ref="T585:T648" si="147">IF($M585&gt;0,(O585/$M585),"")</f>
        <v>1.2337338922072638</v>
      </c>
      <c r="U585" s="20" t="str">
        <f t="shared" ref="U585:U648" si="148">IF((AND($L585="Yes",$K585="Yes",T585&lt;100%)),"Fail","")</f>
        <v/>
      </c>
      <c r="V585" s="20" t="str">
        <f t="shared" ref="V585:V648" si="149">IF((AND($R585="Fail",$U585="Fail")),"Review","")</f>
        <v/>
      </c>
    </row>
    <row r="586" spans="1:22" x14ac:dyDescent="0.25">
      <c r="A586" s="46">
        <v>2088</v>
      </c>
      <c r="B586" s="60">
        <f t="shared" si="135"/>
        <v>4102040</v>
      </c>
      <c r="C586" s="46" t="s">
        <v>35</v>
      </c>
      <c r="D586" s="46">
        <v>2264</v>
      </c>
      <c r="E586" s="46" t="s">
        <v>401</v>
      </c>
      <c r="F586" s="46">
        <v>661</v>
      </c>
      <c r="G586" s="46">
        <v>285</v>
      </c>
      <c r="H586" s="61">
        <f t="shared" si="136"/>
        <v>0.43116490166414523</v>
      </c>
      <c r="I586" s="62">
        <f t="shared" si="137"/>
        <v>11</v>
      </c>
      <c r="J586" s="62">
        <f t="shared" si="138"/>
        <v>3</v>
      </c>
      <c r="K586" s="20"/>
      <c r="L586" s="20" t="str">
        <f t="shared" si="139"/>
        <v>Yes</v>
      </c>
      <c r="M586" s="66">
        <f t="shared" si="140"/>
        <v>11191.767014867401</v>
      </c>
      <c r="N586" s="66">
        <f t="shared" si="141"/>
        <v>11887.6174743306</v>
      </c>
      <c r="O586" s="66">
        <f t="shared" si="142"/>
        <v>14159.250262224599</v>
      </c>
      <c r="P586" s="67">
        <f t="shared" si="143"/>
        <v>695.85045946319951</v>
      </c>
      <c r="Q586" s="68">
        <f t="shared" si="144"/>
        <v>1.0621752095570625</v>
      </c>
      <c r="R586" s="20" t="str">
        <f t="shared" si="145"/>
        <v/>
      </c>
      <c r="S586" s="67">
        <f t="shared" si="146"/>
        <v>2967.4832473571987</v>
      </c>
      <c r="T586" s="68">
        <f t="shared" si="147"/>
        <v>1.2651487690384482</v>
      </c>
      <c r="U586" s="20" t="str">
        <f t="shared" si="148"/>
        <v/>
      </c>
      <c r="V586" s="20" t="str">
        <f t="shared" si="149"/>
        <v/>
      </c>
    </row>
    <row r="587" spans="1:22" x14ac:dyDescent="0.25">
      <c r="A587" s="46">
        <v>2088</v>
      </c>
      <c r="B587" s="60">
        <f t="shared" si="135"/>
        <v>4102040</v>
      </c>
      <c r="C587" s="46" t="s">
        <v>35</v>
      </c>
      <c r="D587" s="46">
        <v>585</v>
      </c>
      <c r="E587" s="46" t="s">
        <v>1986</v>
      </c>
      <c r="F587" s="46">
        <v>274</v>
      </c>
      <c r="G587" s="46">
        <v>113</v>
      </c>
      <c r="H587" s="61">
        <f t="shared" si="136"/>
        <v>0.41240875912408759</v>
      </c>
      <c r="I587" s="62">
        <f t="shared" si="137"/>
        <v>11</v>
      </c>
      <c r="J587" s="62">
        <f t="shared" si="138"/>
        <v>3</v>
      </c>
      <c r="K587" s="20"/>
      <c r="L587" s="20" t="str">
        <f t="shared" si="139"/>
        <v>Yes</v>
      </c>
      <c r="M587" s="66">
        <f t="shared" si="140"/>
        <v>12767.148207934901</v>
      </c>
      <c r="N587" s="66">
        <f t="shared" si="141"/>
        <v>13087.4867757514</v>
      </c>
      <c r="O587" s="66">
        <f t="shared" si="142"/>
        <v>15820.477829089599</v>
      </c>
      <c r="P587" s="67">
        <f t="shared" si="143"/>
        <v>320.33856781649956</v>
      </c>
      <c r="Q587" s="68">
        <f t="shared" si="144"/>
        <v>1.0250908474311755</v>
      </c>
      <c r="R587" s="20" t="str">
        <f t="shared" si="145"/>
        <v/>
      </c>
      <c r="S587" s="67">
        <f t="shared" si="146"/>
        <v>3053.3296211546985</v>
      </c>
      <c r="T587" s="68">
        <f t="shared" si="147"/>
        <v>1.2391551794829974</v>
      </c>
      <c r="U587" s="20" t="str">
        <f t="shared" si="148"/>
        <v/>
      </c>
      <c r="V587" s="20" t="str">
        <f t="shared" si="149"/>
        <v/>
      </c>
    </row>
    <row r="588" spans="1:22" x14ac:dyDescent="0.25">
      <c r="A588" s="46">
        <v>2088</v>
      </c>
      <c r="B588" s="60">
        <f t="shared" si="135"/>
        <v>4102040</v>
      </c>
      <c r="C588" s="46" t="s">
        <v>35</v>
      </c>
      <c r="D588" s="46">
        <v>3566</v>
      </c>
      <c r="E588" s="46" t="s">
        <v>1988</v>
      </c>
      <c r="F588" s="46">
        <v>89</v>
      </c>
      <c r="G588" s="46">
        <v>0</v>
      </c>
      <c r="H588" s="61">
        <f t="shared" si="136"/>
        <v>0</v>
      </c>
      <c r="I588" s="62">
        <f t="shared" si="137"/>
        <v>11</v>
      </c>
      <c r="J588" s="62">
        <f t="shared" si="138"/>
        <v>3</v>
      </c>
      <c r="K588" s="20"/>
      <c r="L588" s="20" t="str">
        <f t="shared" si="139"/>
        <v>Yes</v>
      </c>
      <c r="M588" s="66">
        <f t="shared" si="140"/>
        <v>21066.534605899698</v>
      </c>
      <c r="N588" s="66">
        <f t="shared" si="141"/>
        <v>22824.928345870299</v>
      </c>
      <c r="O588" s="66">
        <f t="shared" si="142"/>
        <v>25340.038049022001</v>
      </c>
      <c r="P588" s="67">
        <f t="shared" si="143"/>
        <v>1758.393739970601</v>
      </c>
      <c r="Q588" s="68">
        <f t="shared" si="144"/>
        <v>1.0834685805171849</v>
      </c>
      <c r="R588" s="20" t="str">
        <f t="shared" si="145"/>
        <v/>
      </c>
      <c r="S588" s="67">
        <f t="shared" si="146"/>
        <v>4273.503443122303</v>
      </c>
      <c r="T588" s="68">
        <f t="shared" si="147"/>
        <v>1.2028574477515397</v>
      </c>
      <c r="U588" s="20" t="str">
        <f t="shared" si="148"/>
        <v/>
      </c>
      <c r="V588" s="20" t="str">
        <f t="shared" si="149"/>
        <v/>
      </c>
    </row>
    <row r="589" spans="1:22" x14ac:dyDescent="0.25">
      <c r="A589" s="46">
        <v>2088</v>
      </c>
      <c r="B589" s="60">
        <f t="shared" si="135"/>
        <v>4102040</v>
      </c>
      <c r="C589" s="46" t="s">
        <v>35</v>
      </c>
      <c r="D589" s="46">
        <v>588</v>
      </c>
      <c r="E589" s="46" t="s">
        <v>1989</v>
      </c>
      <c r="F589" s="90">
        <v>1611</v>
      </c>
      <c r="G589" s="46">
        <v>0</v>
      </c>
      <c r="H589" s="61">
        <f t="shared" si="136"/>
        <v>0</v>
      </c>
      <c r="I589" s="62">
        <f t="shared" si="137"/>
        <v>11</v>
      </c>
      <c r="J589" s="62">
        <f t="shared" si="138"/>
        <v>3</v>
      </c>
      <c r="K589" s="20"/>
      <c r="L589" s="20" t="str">
        <f t="shared" si="139"/>
        <v>Yes</v>
      </c>
      <c r="M589" s="66">
        <f t="shared" si="140"/>
        <v>12936.0318907331</v>
      </c>
      <c r="N589" s="66">
        <f t="shared" si="141"/>
        <v>13399.4613865174</v>
      </c>
      <c r="O589" s="66">
        <f t="shared" si="142"/>
        <v>14830.0992986772</v>
      </c>
      <c r="P589" s="67">
        <f t="shared" si="143"/>
        <v>463.42949578429943</v>
      </c>
      <c r="Q589" s="68">
        <f t="shared" si="144"/>
        <v>1.0358247026366936</v>
      </c>
      <c r="R589" s="20" t="str">
        <f t="shared" si="145"/>
        <v/>
      </c>
      <c r="S589" s="67">
        <f t="shared" si="146"/>
        <v>1894.0674079440996</v>
      </c>
      <c r="T589" s="68">
        <f t="shared" si="147"/>
        <v>1.1464179606190474</v>
      </c>
      <c r="U589" s="20" t="str">
        <f t="shared" si="148"/>
        <v/>
      </c>
      <c r="V589" s="20" t="str">
        <f t="shared" si="149"/>
        <v/>
      </c>
    </row>
    <row r="590" spans="1:22" ht="30" x14ac:dyDescent="0.25">
      <c r="A590" s="46">
        <v>2089</v>
      </c>
      <c r="B590" s="60">
        <f t="shared" si="135"/>
        <v>4103780</v>
      </c>
      <c r="C590" s="46" t="s">
        <v>70</v>
      </c>
      <c r="D590" s="46">
        <v>589</v>
      </c>
      <c r="E590" s="46" t="s">
        <v>2057</v>
      </c>
      <c r="F590" s="46">
        <v>123</v>
      </c>
      <c r="G590" s="46">
        <v>52</v>
      </c>
      <c r="H590" s="61">
        <f t="shared" si="136"/>
        <v>0.42276422764227645</v>
      </c>
      <c r="I590" s="62">
        <f t="shared" si="137"/>
        <v>2</v>
      </c>
      <c r="J590" s="62">
        <f t="shared" si="138"/>
        <v>1</v>
      </c>
      <c r="K590" s="20" t="s">
        <v>1781</v>
      </c>
      <c r="L590" s="20" t="str">
        <f t="shared" si="139"/>
        <v/>
      </c>
      <c r="M590" s="66">
        <f t="shared" si="140"/>
        <v>17633.315389124</v>
      </c>
      <c r="N590" s="66">
        <f t="shared" si="141"/>
        <v>15337.156788697201</v>
      </c>
      <c r="O590" s="66">
        <f t="shared" si="142"/>
        <v>16437.952042798501</v>
      </c>
      <c r="P590" s="67">
        <f t="shared" si="143"/>
        <v>-2296.1586004267992</v>
      </c>
      <c r="Q590" s="68">
        <f t="shared" si="144"/>
        <v>0.86978293362557102</v>
      </c>
      <c r="R590" s="20" t="str">
        <f t="shared" si="145"/>
        <v/>
      </c>
      <c r="S590" s="67">
        <f t="shared" si="146"/>
        <v>-1195.3633463254992</v>
      </c>
      <c r="T590" s="68">
        <f t="shared" si="147"/>
        <v>0.93220994918160516</v>
      </c>
      <c r="U590" s="20" t="str">
        <f t="shared" si="148"/>
        <v/>
      </c>
      <c r="V590" s="20" t="str">
        <f t="shared" si="149"/>
        <v/>
      </c>
    </row>
    <row r="591" spans="1:22" ht="30" x14ac:dyDescent="0.25">
      <c r="A591" s="46">
        <v>2089</v>
      </c>
      <c r="B591" s="60">
        <f t="shared" si="135"/>
        <v>4103780</v>
      </c>
      <c r="C591" s="46" t="s">
        <v>70</v>
      </c>
      <c r="D591" s="46">
        <v>592</v>
      </c>
      <c r="E591" s="46" t="s">
        <v>2058</v>
      </c>
      <c r="F591" s="46">
        <v>131</v>
      </c>
      <c r="G591" s="46">
        <v>55</v>
      </c>
      <c r="H591" s="61">
        <f t="shared" si="136"/>
        <v>0.41984732824427479</v>
      </c>
      <c r="I591" s="62">
        <f t="shared" si="137"/>
        <v>2</v>
      </c>
      <c r="J591" s="62">
        <f t="shared" si="138"/>
        <v>1</v>
      </c>
      <c r="K591" s="20"/>
      <c r="L591" s="20" t="str">
        <f t="shared" si="139"/>
        <v/>
      </c>
      <c r="M591" s="66">
        <f t="shared" si="140"/>
        <v>21954.7279736419</v>
      </c>
      <c r="N591" s="66">
        <f t="shared" si="141"/>
        <v>20402.825436893701</v>
      </c>
      <c r="O591" s="66">
        <f t="shared" si="142"/>
        <v>23580.091764280201</v>
      </c>
      <c r="P591" s="67">
        <f t="shared" si="143"/>
        <v>-1551.9025367481991</v>
      </c>
      <c r="Q591" s="68">
        <f t="shared" si="144"/>
        <v>0.92931351558482711</v>
      </c>
      <c r="R591" s="20" t="str">
        <f t="shared" si="145"/>
        <v/>
      </c>
      <c r="S591" s="67">
        <f t="shared" si="146"/>
        <v>1625.363790638301</v>
      </c>
      <c r="T591" s="68">
        <f t="shared" si="147"/>
        <v>1.07403251785172</v>
      </c>
      <c r="U591" s="20" t="str">
        <f t="shared" si="148"/>
        <v/>
      </c>
      <c r="V591" s="20" t="str">
        <f t="shared" si="149"/>
        <v/>
      </c>
    </row>
    <row r="592" spans="1:22" ht="30" x14ac:dyDescent="0.25">
      <c r="A592" s="46">
        <v>2090</v>
      </c>
      <c r="B592" s="60">
        <f t="shared" si="135"/>
        <v>4107980</v>
      </c>
      <c r="C592" s="46" t="s">
        <v>149</v>
      </c>
      <c r="D592" s="46">
        <v>594</v>
      </c>
      <c r="E592" s="46" t="s">
        <v>901</v>
      </c>
      <c r="F592" s="46">
        <v>168</v>
      </c>
      <c r="G592" s="46">
        <v>153</v>
      </c>
      <c r="H592" s="61">
        <f t="shared" si="136"/>
        <v>0.9107142857142857</v>
      </c>
      <c r="I592" s="62">
        <f t="shared" si="137"/>
        <v>1</v>
      </c>
      <c r="J592" s="62">
        <f t="shared" si="138"/>
        <v>1</v>
      </c>
      <c r="K592" s="20" t="s">
        <v>1781</v>
      </c>
      <c r="L592" s="20" t="str">
        <f t="shared" si="139"/>
        <v/>
      </c>
      <c r="M592" s="66">
        <f t="shared" si="140"/>
        <v>22779.530683075202</v>
      </c>
      <c r="N592" s="66">
        <f t="shared" si="141"/>
        <v>22560.9044032891</v>
      </c>
      <c r="O592" s="66">
        <f t="shared" si="142"/>
        <v>31158.516722718901</v>
      </c>
      <c r="P592" s="67">
        <f t="shared" si="143"/>
        <v>-218.6262797861018</v>
      </c>
      <c r="Q592" s="68">
        <f t="shared" si="144"/>
        <v>0.99040251167472304</v>
      </c>
      <c r="R592" s="20" t="str">
        <f t="shared" si="145"/>
        <v/>
      </c>
      <c r="S592" s="67">
        <f t="shared" si="146"/>
        <v>8378.9860396436998</v>
      </c>
      <c r="T592" s="68">
        <f t="shared" si="147"/>
        <v>1.3678296166948314</v>
      </c>
      <c r="U592" s="20" t="str">
        <f t="shared" si="148"/>
        <v/>
      </c>
      <c r="V592" s="20" t="str">
        <f t="shared" si="149"/>
        <v/>
      </c>
    </row>
    <row r="593" spans="1:23" x14ac:dyDescent="0.25">
      <c r="A593" s="46">
        <v>2091</v>
      </c>
      <c r="B593" s="60">
        <f t="shared" si="135"/>
        <v>4106930</v>
      </c>
      <c r="C593" s="46" t="s">
        <v>130</v>
      </c>
      <c r="D593" s="46">
        <v>595</v>
      </c>
      <c r="E593" s="46" t="s">
        <v>2278</v>
      </c>
      <c r="F593" s="46">
        <v>459</v>
      </c>
      <c r="G593" s="46">
        <v>205</v>
      </c>
      <c r="H593" s="61">
        <f t="shared" si="136"/>
        <v>0.44662309368191722</v>
      </c>
      <c r="I593" s="62">
        <f t="shared" si="137"/>
        <v>4</v>
      </c>
      <c r="J593" s="62">
        <f t="shared" si="138"/>
        <v>1</v>
      </c>
      <c r="K593" s="20" t="s">
        <v>1781</v>
      </c>
      <c r="L593" s="20" t="str">
        <f t="shared" si="139"/>
        <v>Yes</v>
      </c>
      <c r="M593" s="66">
        <f t="shared" si="140"/>
        <v>20536.585163958898</v>
      </c>
      <c r="N593" s="66">
        <f t="shared" si="141"/>
        <v>12898.2749066468</v>
      </c>
      <c r="O593" s="66">
        <f t="shared" si="142"/>
        <v>15380.9360778505</v>
      </c>
      <c r="P593" s="67">
        <f t="shared" si="143"/>
        <v>-7638.3102573120977</v>
      </c>
      <c r="Q593" s="68">
        <f t="shared" si="144"/>
        <v>0.62806327360027181</v>
      </c>
      <c r="R593" s="20" t="str">
        <f t="shared" si="145"/>
        <v>Fail</v>
      </c>
      <c r="S593" s="67">
        <f t="shared" si="146"/>
        <v>-5155.6490861083985</v>
      </c>
      <c r="T593" s="68">
        <f t="shared" si="147"/>
        <v>0.7489529517713388</v>
      </c>
      <c r="U593" s="20" t="str">
        <f t="shared" si="148"/>
        <v>Fail</v>
      </c>
      <c r="V593" s="20" t="str">
        <f t="shared" si="149"/>
        <v>Review</v>
      </c>
      <c r="W593" s="10" t="s">
        <v>4950</v>
      </c>
    </row>
    <row r="594" spans="1:23" x14ac:dyDescent="0.25">
      <c r="A594" s="46">
        <v>2091</v>
      </c>
      <c r="B594" s="60">
        <f t="shared" si="135"/>
        <v>4106930</v>
      </c>
      <c r="C594" s="46" t="s">
        <v>130</v>
      </c>
      <c r="D594" s="46">
        <v>596</v>
      </c>
      <c r="E594" s="46" t="s">
        <v>2280</v>
      </c>
      <c r="F594" s="46">
        <v>524</v>
      </c>
      <c r="G594" s="46">
        <v>225</v>
      </c>
      <c r="H594" s="61">
        <f t="shared" si="136"/>
        <v>0.42938931297709926</v>
      </c>
      <c r="I594" s="62">
        <f t="shared" si="137"/>
        <v>4</v>
      </c>
      <c r="J594" s="62">
        <f t="shared" si="138"/>
        <v>1</v>
      </c>
      <c r="K594" s="20"/>
      <c r="L594" s="20" t="str">
        <f t="shared" si="139"/>
        <v>Yes</v>
      </c>
      <c r="M594" s="66">
        <f t="shared" si="140"/>
        <v>20687.885194392002</v>
      </c>
      <c r="N594" s="66">
        <f t="shared" si="141"/>
        <v>12301.9263513353</v>
      </c>
      <c r="O594" s="66">
        <f t="shared" si="142"/>
        <v>13475.940574668401</v>
      </c>
      <c r="P594" s="67">
        <f t="shared" si="143"/>
        <v>-8385.9588430567019</v>
      </c>
      <c r="Q594" s="68">
        <f t="shared" si="144"/>
        <v>0.59464397814185777</v>
      </c>
      <c r="R594" s="20" t="str">
        <f t="shared" si="145"/>
        <v/>
      </c>
      <c r="S594" s="67">
        <f t="shared" si="146"/>
        <v>-7211.9446197236011</v>
      </c>
      <c r="T594" s="68">
        <f t="shared" si="147"/>
        <v>0.65139285374231537</v>
      </c>
      <c r="U594" s="20" t="str">
        <f t="shared" si="148"/>
        <v/>
      </c>
      <c r="V594" s="20" t="str">
        <f t="shared" si="149"/>
        <v/>
      </c>
    </row>
    <row r="595" spans="1:23" x14ac:dyDescent="0.25">
      <c r="A595" s="46">
        <v>2091</v>
      </c>
      <c r="B595" s="60">
        <f t="shared" si="135"/>
        <v>4106930</v>
      </c>
      <c r="C595" s="46" t="s">
        <v>130</v>
      </c>
      <c r="D595" s="46">
        <v>597</v>
      </c>
      <c r="E595" s="46" t="s">
        <v>2281</v>
      </c>
      <c r="F595" s="46">
        <v>507</v>
      </c>
      <c r="G595" s="46">
        <v>162</v>
      </c>
      <c r="H595" s="61">
        <f t="shared" si="136"/>
        <v>0.31952662721893493</v>
      </c>
      <c r="I595" s="62">
        <f t="shared" si="137"/>
        <v>4</v>
      </c>
      <c r="J595" s="62">
        <f t="shared" si="138"/>
        <v>1</v>
      </c>
      <c r="K595" s="20"/>
      <c r="L595" s="20" t="str">
        <f t="shared" si="139"/>
        <v>Yes</v>
      </c>
      <c r="M595" s="66">
        <f t="shared" si="140"/>
        <v>25091.914844287701</v>
      </c>
      <c r="N595" s="66">
        <f t="shared" si="141"/>
        <v>14889.678271857299</v>
      </c>
      <c r="O595" s="66">
        <f t="shared" si="142"/>
        <v>16030.581751015299</v>
      </c>
      <c r="P595" s="67">
        <f t="shared" si="143"/>
        <v>-10202.236572430402</v>
      </c>
      <c r="Q595" s="68">
        <f t="shared" si="144"/>
        <v>0.59340542020239673</v>
      </c>
      <c r="R595" s="20" t="str">
        <f t="shared" si="145"/>
        <v/>
      </c>
      <c r="S595" s="67">
        <f t="shared" si="146"/>
        <v>-9061.333093272402</v>
      </c>
      <c r="T595" s="68">
        <f t="shared" si="147"/>
        <v>0.63887438844328537</v>
      </c>
      <c r="U595" s="20" t="str">
        <f t="shared" si="148"/>
        <v/>
      </c>
      <c r="V595" s="20" t="str">
        <f t="shared" si="149"/>
        <v/>
      </c>
    </row>
    <row r="596" spans="1:23" x14ac:dyDescent="0.25">
      <c r="A596" s="46">
        <v>2091</v>
      </c>
      <c r="B596" s="60">
        <f t="shared" si="135"/>
        <v>4106930</v>
      </c>
      <c r="C596" s="46" t="s">
        <v>130</v>
      </c>
      <c r="D596" s="46">
        <v>1297</v>
      </c>
      <c r="E596" s="46" t="s">
        <v>2279</v>
      </c>
      <c r="F596" s="46">
        <v>106</v>
      </c>
      <c r="G596" s="46">
        <v>31</v>
      </c>
      <c r="H596" s="61">
        <f t="shared" si="136"/>
        <v>0.29245283018867924</v>
      </c>
      <c r="I596" s="62">
        <f t="shared" si="137"/>
        <v>4</v>
      </c>
      <c r="J596" s="62">
        <f t="shared" si="138"/>
        <v>1</v>
      </c>
      <c r="K596" s="20"/>
      <c r="L596" s="20" t="str">
        <f t="shared" si="139"/>
        <v>Yes</v>
      </c>
      <c r="M596" s="66">
        <f t="shared" si="140"/>
        <v>19234.886749700901</v>
      </c>
      <c r="N596" s="66">
        <f t="shared" si="141"/>
        <v>12266.3931718039</v>
      </c>
      <c r="O596" s="66">
        <f t="shared" si="142"/>
        <v>16781.5127597627</v>
      </c>
      <c r="P596" s="67">
        <f t="shared" si="143"/>
        <v>-6968.4935778970012</v>
      </c>
      <c r="Q596" s="68">
        <f t="shared" si="144"/>
        <v>0.63771590295402392</v>
      </c>
      <c r="R596" s="20" t="str">
        <f t="shared" si="145"/>
        <v/>
      </c>
      <c r="S596" s="67">
        <f t="shared" si="146"/>
        <v>-2453.3739899382017</v>
      </c>
      <c r="T596" s="68">
        <f t="shared" si="147"/>
        <v>0.8724518619806092</v>
      </c>
      <c r="U596" s="20" t="str">
        <f t="shared" si="148"/>
        <v/>
      </c>
      <c r="V596" s="20" t="str">
        <f t="shared" si="149"/>
        <v/>
      </c>
    </row>
    <row r="597" spans="1:23" x14ac:dyDescent="0.25">
      <c r="A597" s="46">
        <v>2092</v>
      </c>
      <c r="B597" s="60">
        <f t="shared" si="135"/>
        <v>4107590</v>
      </c>
      <c r="C597" s="46" t="s">
        <v>145</v>
      </c>
      <c r="D597" s="46">
        <v>598</v>
      </c>
      <c r="E597" s="46" t="s">
        <v>2343</v>
      </c>
      <c r="F597" s="46">
        <v>188</v>
      </c>
      <c r="G597" s="46">
        <v>139</v>
      </c>
      <c r="H597" s="61">
        <f t="shared" si="136"/>
        <v>0.73936170212765961</v>
      </c>
      <c r="I597" s="62">
        <f t="shared" si="137"/>
        <v>4</v>
      </c>
      <c r="J597" s="62">
        <f t="shared" si="138"/>
        <v>1</v>
      </c>
      <c r="K597" s="20" t="s">
        <v>1781</v>
      </c>
      <c r="L597" s="20" t="str">
        <f t="shared" si="139"/>
        <v>Yes</v>
      </c>
      <c r="M597" s="66">
        <f t="shared" si="140"/>
        <v>9828.3698384201907</v>
      </c>
      <c r="N597" s="66">
        <f t="shared" si="141"/>
        <v>16723.080394903802</v>
      </c>
      <c r="O597" s="66">
        <f t="shared" si="142"/>
        <v>18576.066903059</v>
      </c>
      <c r="P597" s="67">
        <f t="shared" si="143"/>
        <v>6894.7105564836111</v>
      </c>
      <c r="Q597" s="68">
        <f t="shared" si="144"/>
        <v>1.7015111020274614</v>
      </c>
      <c r="R597" s="20" t="str">
        <f t="shared" si="145"/>
        <v/>
      </c>
      <c r="S597" s="67">
        <f t="shared" si="146"/>
        <v>8747.697064638809</v>
      </c>
      <c r="T597" s="68">
        <f t="shared" si="147"/>
        <v>1.8900455730148746</v>
      </c>
      <c r="U597" s="20" t="str">
        <f t="shared" si="148"/>
        <v/>
      </c>
      <c r="V597" s="20" t="str">
        <f t="shared" si="149"/>
        <v/>
      </c>
    </row>
    <row r="598" spans="1:23" x14ac:dyDescent="0.25">
      <c r="A598" s="46">
        <v>2092</v>
      </c>
      <c r="B598" s="60">
        <f t="shared" si="135"/>
        <v>4107590</v>
      </c>
      <c r="C598" s="46" t="s">
        <v>145</v>
      </c>
      <c r="D598" s="46">
        <v>599</v>
      </c>
      <c r="E598" s="46" t="s">
        <v>2344</v>
      </c>
      <c r="F598" s="46">
        <v>198</v>
      </c>
      <c r="G598" s="46">
        <v>128</v>
      </c>
      <c r="H598" s="61">
        <f t="shared" si="136"/>
        <v>0.64646464646464652</v>
      </c>
      <c r="I598" s="62">
        <f t="shared" si="137"/>
        <v>4</v>
      </c>
      <c r="J598" s="62">
        <f t="shared" si="138"/>
        <v>1</v>
      </c>
      <c r="K598" s="20"/>
      <c r="L598" s="20" t="str">
        <f t="shared" si="139"/>
        <v>Yes</v>
      </c>
      <c r="M598" s="66">
        <f t="shared" si="140"/>
        <v>9828.3698384201907</v>
      </c>
      <c r="N598" s="66">
        <f t="shared" si="141"/>
        <v>15117.8568135037</v>
      </c>
      <c r="O598" s="66">
        <f t="shared" si="142"/>
        <v>14175.4612337054</v>
      </c>
      <c r="P598" s="67">
        <f t="shared" si="143"/>
        <v>5289.4869750835096</v>
      </c>
      <c r="Q598" s="68">
        <f t="shared" si="144"/>
        <v>1.5381855854066782</v>
      </c>
      <c r="R598" s="20" t="str">
        <f t="shared" si="145"/>
        <v/>
      </c>
      <c r="S598" s="67">
        <f t="shared" si="146"/>
        <v>4347.0913952852097</v>
      </c>
      <c r="T598" s="68">
        <f t="shared" si="147"/>
        <v>1.4423003475400311</v>
      </c>
      <c r="U598" s="20" t="str">
        <f t="shared" si="148"/>
        <v/>
      </c>
      <c r="V598" s="20" t="str">
        <f t="shared" si="149"/>
        <v/>
      </c>
    </row>
    <row r="599" spans="1:23" x14ac:dyDescent="0.25">
      <c r="A599" s="46">
        <v>2092</v>
      </c>
      <c r="B599" s="60">
        <f t="shared" si="135"/>
        <v>4107590</v>
      </c>
      <c r="C599" s="46" t="s">
        <v>145</v>
      </c>
      <c r="D599" s="46">
        <v>5252</v>
      </c>
      <c r="E599" s="46" t="s">
        <v>895</v>
      </c>
      <c r="F599" s="46">
        <v>142</v>
      </c>
      <c r="G599" s="46">
        <v>29</v>
      </c>
      <c r="H599" s="61">
        <f t="shared" si="136"/>
        <v>0.20422535211267606</v>
      </c>
      <c r="I599" s="62">
        <f t="shared" si="137"/>
        <v>4</v>
      </c>
      <c r="J599" s="62">
        <f t="shared" si="138"/>
        <v>1</v>
      </c>
      <c r="K599" s="20"/>
      <c r="L599" s="20" t="str">
        <f t="shared" si="139"/>
        <v>Yes</v>
      </c>
      <c r="M599" s="66">
        <f t="shared" si="140"/>
        <v>9828.3698384201907</v>
      </c>
      <c r="N599" s="66">
        <f t="shared" si="141"/>
        <v>3719.4776378945398</v>
      </c>
      <c r="O599" s="66">
        <f t="shared" si="142"/>
        <v>3596.7933974479101</v>
      </c>
      <c r="P599" s="67">
        <f t="shared" si="143"/>
        <v>-6108.8922005256509</v>
      </c>
      <c r="Q599" s="68">
        <f t="shared" si="144"/>
        <v>0.37844298688829231</v>
      </c>
      <c r="R599" s="20" t="str">
        <f t="shared" si="145"/>
        <v/>
      </c>
      <c r="S599" s="67">
        <f t="shared" si="146"/>
        <v>-6231.5764409722806</v>
      </c>
      <c r="T599" s="68">
        <f t="shared" si="147"/>
        <v>0.36596032267606016</v>
      </c>
      <c r="U599" s="20" t="str">
        <f t="shared" si="148"/>
        <v/>
      </c>
      <c r="V599" s="20" t="str">
        <f t="shared" si="149"/>
        <v/>
      </c>
    </row>
    <row r="600" spans="1:23" x14ac:dyDescent="0.25">
      <c r="A600" s="46">
        <v>2092</v>
      </c>
      <c r="B600" s="60">
        <f t="shared" si="135"/>
        <v>4107590</v>
      </c>
      <c r="C600" s="46" t="s">
        <v>145</v>
      </c>
      <c r="D600" s="46">
        <v>5349</v>
      </c>
      <c r="E600" s="46" t="s">
        <v>892</v>
      </c>
      <c r="F600" s="46">
        <v>638</v>
      </c>
      <c r="G600" s="46">
        <v>0</v>
      </c>
      <c r="H600" s="61">
        <f t="shared" si="136"/>
        <v>0</v>
      </c>
      <c r="I600" s="62">
        <f t="shared" si="137"/>
        <v>4</v>
      </c>
      <c r="J600" s="62">
        <f t="shared" si="138"/>
        <v>1</v>
      </c>
      <c r="K600" s="20"/>
      <c r="L600" s="20" t="str">
        <f t="shared" si="139"/>
        <v>Yes</v>
      </c>
      <c r="M600" s="66">
        <f t="shared" si="140"/>
        <v>9828.3698384201907</v>
      </c>
      <c r="N600" s="66">
        <f t="shared" si="141"/>
        <v>3719.4776378945398</v>
      </c>
      <c r="O600" s="66">
        <f t="shared" si="142"/>
        <v>3596.7933974479101</v>
      </c>
      <c r="P600" s="67">
        <f t="shared" si="143"/>
        <v>-6108.8922005256509</v>
      </c>
      <c r="Q600" s="68">
        <f t="shared" si="144"/>
        <v>0.37844298688829231</v>
      </c>
      <c r="R600" s="20" t="str">
        <f t="shared" si="145"/>
        <v/>
      </c>
      <c r="S600" s="67">
        <f t="shared" si="146"/>
        <v>-6231.5764409722806</v>
      </c>
      <c r="T600" s="68">
        <f t="shared" si="147"/>
        <v>0.36596032267606016</v>
      </c>
      <c r="U600" s="20" t="str">
        <f t="shared" si="148"/>
        <v/>
      </c>
      <c r="V600" s="20" t="str">
        <f t="shared" si="149"/>
        <v/>
      </c>
    </row>
    <row r="601" spans="1:23" x14ac:dyDescent="0.25">
      <c r="A601" s="46">
        <v>2093</v>
      </c>
      <c r="B601" s="60">
        <f t="shared" si="135"/>
        <v>4109150</v>
      </c>
      <c r="C601" s="46" t="s">
        <v>176</v>
      </c>
      <c r="D601" s="46">
        <v>600</v>
      </c>
      <c r="E601" s="46" t="s">
        <v>2454</v>
      </c>
      <c r="F601" s="46">
        <v>297</v>
      </c>
      <c r="G601" s="46">
        <v>153</v>
      </c>
      <c r="H601" s="61">
        <f t="shared" si="136"/>
        <v>0.51515151515151514</v>
      </c>
      <c r="I601" s="62">
        <f t="shared" si="137"/>
        <v>3</v>
      </c>
      <c r="J601" s="62">
        <f t="shared" si="138"/>
        <v>1</v>
      </c>
      <c r="K601" s="20" t="s">
        <v>1781</v>
      </c>
      <c r="L601" s="20" t="str">
        <f t="shared" si="139"/>
        <v/>
      </c>
      <c r="M601" s="66">
        <f t="shared" si="140"/>
        <v>11852.374909968299</v>
      </c>
      <c r="N601" s="66">
        <f t="shared" si="141"/>
        <v>12914.7709097238</v>
      </c>
      <c r="O601" s="66">
        <f t="shared" si="142"/>
        <v>15472.1340345682</v>
      </c>
      <c r="P601" s="67">
        <f t="shared" si="143"/>
        <v>1062.3959997555012</v>
      </c>
      <c r="Q601" s="68">
        <f t="shared" si="144"/>
        <v>1.0896357065841704</v>
      </c>
      <c r="R601" s="20" t="str">
        <f t="shared" si="145"/>
        <v/>
      </c>
      <c r="S601" s="67">
        <f t="shared" si="146"/>
        <v>3619.759124599901</v>
      </c>
      <c r="T601" s="68">
        <f t="shared" si="147"/>
        <v>1.305403697747997</v>
      </c>
      <c r="U601" s="20" t="str">
        <f t="shared" si="148"/>
        <v/>
      </c>
      <c r="V601" s="20" t="str">
        <f t="shared" si="149"/>
        <v/>
      </c>
    </row>
    <row r="602" spans="1:23" x14ac:dyDescent="0.25">
      <c r="A602" s="46">
        <v>2093</v>
      </c>
      <c r="B602" s="60">
        <f t="shared" si="135"/>
        <v>4109150</v>
      </c>
      <c r="C602" s="46" t="s">
        <v>176</v>
      </c>
      <c r="D602" s="46">
        <v>601</v>
      </c>
      <c r="E602" s="46" t="s">
        <v>2455</v>
      </c>
      <c r="F602" s="46">
        <v>96</v>
      </c>
      <c r="G602" s="46">
        <v>48</v>
      </c>
      <c r="H602" s="61">
        <f t="shared" si="136"/>
        <v>0.5</v>
      </c>
      <c r="I602" s="62">
        <f t="shared" si="137"/>
        <v>3</v>
      </c>
      <c r="J602" s="62">
        <f t="shared" si="138"/>
        <v>1</v>
      </c>
      <c r="K602" s="20"/>
      <c r="L602" s="20" t="str">
        <f t="shared" si="139"/>
        <v/>
      </c>
      <c r="M602" s="66">
        <f t="shared" si="140"/>
        <v>13496.8218662543</v>
      </c>
      <c r="N602" s="66">
        <f t="shared" si="141"/>
        <v>15303.939229617201</v>
      </c>
      <c r="O602" s="66">
        <f t="shared" si="142"/>
        <v>15857.2834269006</v>
      </c>
      <c r="P602" s="67">
        <f t="shared" si="143"/>
        <v>1807.1173633629005</v>
      </c>
      <c r="Q602" s="68">
        <f t="shared" si="144"/>
        <v>1.1338920659448861</v>
      </c>
      <c r="R602" s="20" t="str">
        <f t="shared" si="145"/>
        <v/>
      </c>
      <c r="S602" s="67">
        <f t="shared" si="146"/>
        <v>2360.4615606462994</v>
      </c>
      <c r="T602" s="68">
        <f t="shared" si="147"/>
        <v>1.1748901766680415</v>
      </c>
      <c r="U602" s="20" t="str">
        <f t="shared" si="148"/>
        <v/>
      </c>
      <c r="V602" s="20" t="str">
        <f t="shared" si="149"/>
        <v/>
      </c>
    </row>
    <row r="603" spans="1:23" x14ac:dyDescent="0.25">
      <c r="A603" s="46">
        <v>2093</v>
      </c>
      <c r="B603" s="60">
        <f t="shared" si="135"/>
        <v>4109150</v>
      </c>
      <c r="C603" s="46" t="s">
        <v>176</v>
      </c>
      <c r="D603" s="46">
        <v>602</v>
      </c>
      <c r="E603" s="46" t="s">
        <v>2456</v>
      </c>
      <c r="F603" s="46">
        <v>151</v>
      </c>
      <c r="G603" s="46">
        <v>66</v>
      </c>
      <c r="H603" s="61">
        <f t="shared" si="136"/>
        <v>0.4370860927152318</v>
      </c>
      <c r="I603" s="62">
        <f t="shared" si="137"/>
        <v>3</v>
      </c>
      <c r="J603" s="62">
        <f t="shared" si="138"/>
        <v>1</v>
      </c>
      <c r="K603" s="20"/>
      <c r="L603" s="20" t="str">
        <f t="shared" si="139"/>
        <v/>
      </c>
      <c r="M603" s="66">
        <f t="shared" si="140"/>
        <v>21805.3898092532</v>
      </c>
      <c r="N603" s="66">
        <f t="shared" si="141"/>
        <v>20944.014265421501</v>
      </c>
      <c r="O603" s="66">
        <f t="shared" si="142"/>
        <v>23161.435737333799</v>
      </c>
      <c r="P603" s="67">
        <f t="shared" si="143"/>
        <v>-861.37554383169845</v>
      </c>
      <c r="Q603" s="68">
        <f t="shared" si="144"/>
        <v>0.96049712702378887</v>
      </c>
      <c r="R603" s="20" t="str">
        <f t="shared" si="145"/>
        <v/>
      </c>
      <c r="S603" s="67">
        <f t="shared" si="146"/>
        <v>1356.045928080599</v>
      </c>
      <c r="T603" s="68">
        <f t="shared" si="147"/>
        <v>1.0621885662188508</v>
      </c>
      <c r="U603" s="20" t="str">
        <f t="shared" si="148"/>
        <v/>
      </c>
      <c r="V603" s="20" t="str">
        <f t="shared" si="149"/>
        <v/>
      </c>
    </row>
    <row r="604" spans="1:23" x14ac:dyDescent="0.25">
      <c r="A604" s="46">
        <v>2094</v>
      </c>
      <c r="B604" s="60">
        <f t="shared" si="135"/>
        <v>4107740</v>
      </c>
      <c r="C604" s="46" t="s">
        <v>148</v>
      </c>
      <c r="D604" s="46">
        <v>603</v>
      </c>
      <c r="E604" s="46" t="s">
        <v>2347</v>
      </c>
      <c r="F604" s="46">
        <v>170</v>
      </c>
      <c r="G604" s="46">
        <v>48</v>
      </c>
      <c r="H604" s="61">
        <f t="shared" si="136"/>
        <v>0.28235294117647058</v>
      </c>
      <c r="I604" s="62">
        <f t="shared" si="137"/>
        <v>3</v>
      </c>
      <c r="J604" s="62">
        <f t="shared" si="138"/>
        <v>1</v>
      </c>
      <c r="K604" s="20" t="s">
        <v>1781</v>
      </c>
      <c r="L604" s="20" t="str">
        <f t="shared" si="139"/>
        <v/>
      </c>
      <c r="M604" s="66">
        <f t="shared" si="140"/>
        <v>17179.8612411553</v>
      </c>
      <c r="N604" s="66">
        <f t="shared" si="141"/>
        <v>14287.2446300914</v>
      </c>
      <c r="O604" s="66">
        <f t="shared" si="142"/>
        <v>16936.020346128698</v>
      </c>
      <c r="P604" s="67">
        <f t="shared" si="143"/>
        <v>-2892.6166110639006</v>
      </c>
      <c r="Q604" s="68">
        <f t="shared" si="144"/>
        <v>0.83162747530611725</v>
      </c>
      <c r="R604" s="20" t="str">
        <f t="shared" si="145"/>
        <v/>
      </c>
      <c r="S604" s="67">
        <f t="shared" si="146"/>
        <v>-243.84089502660208</v>
      </c>
      <c r="T604" s="68">
        <f t="shared" si="147"/>
        <v>0.98580658530335108</v>
      </c>
      <c r="U604" s="20" t="str">
        <f t="shared" si="148"/>
        <v/>
      </c>
      <c r="V604" s="20" t="str">
        <f t="shared" si="149"/>
        <v/>
      </c>
    </row>
    <row r="605" spans="1:23" x14ac:dyDescent="0.25">
      <c r="A605" s="46">
        <v>2094</v>
      </c>
      <c r="B605" s="60">
        <f t="shared" si="135"/>
        <v>4107740</v>
      </c>
      <c r="C605" s="46" t="s">
        <v>148</v>
      </c>
      <c r="D605" s="46">
        <v>5444</v>
      </c>
      <c r="E605" s="46" t="s">
        <v>900</v>
      </c>
      <c r="F605" s="46">
        <v>513</v>
      </c>
      <c r="G605" s="46">
        <v>87</v>
      </c>
      <c r="H605" s="61">
        <f t="shared" si="136"/>
        <v>0.16959064327485379</v>
      </c>
      <c r="I605" s="62">
        <f t="shared" si="137"/>
        <v>3</v>
      </c>
      <c r="J605" s="62">
        <f t="shared" si="138"/>
        <v>1</v>
      </c>
      <c r="K605" s="20"/>
      <c r="L605" s="20" t="str">
        <f t="shared" si="139"/>
        <v/>
      </c>
      <c r="M605" s="66">
        <f t="shared" si="140"/>
        <v>3920.2494858110699</v>
      </c>
      <c r="N605" s="66">
        <f t="shared" si="141"/>
        <v>3835.7865874853501</v>
      </c>
      <c r="O605" s="66">
        <f t="shared" si="142"/>
        <v>3117.6090642382801</v>
      </c>
      <c r="P605" s="67">
        <f t="shared" si="143"/>
        <v>-84.462898325719834</v>
      </c>
      <c r="Q605" s="68">
        <f t="shared" si="144"/>
        <v>0.97845471349937696</v>
      </c>
      <c r="R605" s="20" t="str">
        <f t="shared" si="145"/>
        <v/>
      </c>
      <c r="S605" s="67">
        <f t="shared" si="146"/>
        <v>-802.64042157278982</v>
      </c>
      <c r="T605" s="68">
        <f t="shared" si="147"/>
        <v>0.79525782109586074</v>
      </c>
      <c r="U605" s="20" t="str">
        <f t="shared" si="148"/>
        <v/>
      </c>
      <c r="V605" s="20" t="str">
        <f t="shared" si="149"/>
        <v/>
      </c>
    </row>
    <row r="606" spans="1:23" x14ac:dyDescent="0.25">
      <c r="A606" s="46">
        <v>2094</v>
      </c>
      <c r="B606" s="60">
        <f t="shared" si="135"/>
        <v>4107740</v>
      </c>
      <c r="C606" s="46" t="s">
        <v>148</v>
      </c>
      <c r="D606" s="46">
        <v>604</v>
      </c>
      <c r="E606" s="46" t="s">
        <v>2348</v>
      </c>
      <c r="F606" s="46">
        <v>124</v>
      </c>
      <c r="G606" s="46">
        <v>20</v>
      </c>
      <c r="H606" s="61">
        <f t="shared" si="136"/>
        <v>0.16129032258064516</v>
      </c>
      <c r="I606" s="62">
        <f t="shared" si="137"/>
        <v>3</v>
      </c>
      <c r="J606" s="62">
        <f t="shared" si="138"/>
        <v>1</v>
      </c>
      <c r="K606" s="20"/>
      <c r="L606" s="20" t="str">
        <f t="shared" si="139"/>
        <v/>
      </c>
      <c r="M606" s="66">
        <f t="shared" si="140"/>
        <v>22079.791211306099</v>
      </c>
      <c r="N606" s="66">
        <f t="shared" si="141"/>
        <v>18434.027699951399</v>
      </c>
      <c r="O606" s="66">
        <f t="shared" si="142"/>
        <v>19714.248307870199</v>
      </c>
      <c r="P606" s="67">
        <f t="shared" si="143"/>
        <v>-3645.7635113547003</v>
      </c>
      <c r="Q606" s="68">
        <f t="shared" si="144"/>
        <v>0.83488233758805364</v>
      </c>
      <c r="R606" s="20" t="str">
        <f t="shared" si="145"/>
        <v/>
      </c>
      <c r="S606" s="67">
        <f t="shared" si="146"/>
        <v>-2365.5429034359004</v>
      </c>
      <c r="T606" s="68">
        <f t="shared" si="147"/>
        <v>0.89286389165561453</v>
      </c>
      <c r="U606" s="20" t="str">
        <f t="shared" si="148"/>
        <v/>
      </c>
      <c r="V606" s="20" t="str">
        <f t="shared" si="149"/>
        <v/>
      </c>
    </row>
    <row r="607" spans="1:23" x14ac:dyDescent="0.25">
      <c r="A607" s="46">
        <v>2095</v>
      </c>
      <c r="B607" s="60">
        <f t="shared" si="135"/>
        <v>4102160</v>
      </c>
      <c r="C607" s="46" t="s">
        <v>36</v>
      </c>
      <c r="D607" s="46">
        <v>3401</v>
      </c>
      <c r="E607" s="46" t="s">
        <v>407</v>
      </c>
      <c r="F607" s="46">
        <v>363</v>
      </c>
      <c r="G607" s="46">
        <v>112</v>
      </c>
      <c r="H607" s="61">
        <f t="shared" si="136"/>
        <v>0.30853994490358128</v>
      </c>
      <c r="I607" s="62">
        <f t="shared" si="137"/>
        <v>1</v>
      </c>
      <c r="J607" s="62">
        <f t="shared" si="138"/>
        <v>1</v>
      </c>
      <c r="K607" s="20" t="s">
        <v>1781</v>
      </c>
      <c r="L607" s="20" t="str">
        <f t="shared" si="139"/>
        <v/>
      </c>
      <c r="M607" s="66">
        <f t="shared" si="140"/>
        <v>18146.263099815002</v>
      </c>
      <c r="N607" s="66">
        <f t="shared" si="141"/>
        <v>19451.046188182099</v>
      </c>
      <c r="O607" s="66">
        <f t="shared" si="142"/>
        <v>21089.602566575901</v>
      </c>
      <c r="P607" s="67">
        <f t="shared" si="143"/>
        <v>1304.7830883670977</v>
      </c>
      <c r="Q607" s="68">
        <f t="shared" si="144"/>
        <v>1.0719036796275923</v>
      </c>
      <c r="R607" s="20" t="str">
        <f t="shared" si="145"/>
        <v/>
      </c>
      <c r="S607" s="67">
        <f t="shared" si="146"/>
        <v>2943.3394667608991</v>
      </c>
      <c r="T607" s="68">
        <f t="shared" si="147"/>
        <v>1.1622008592386663</v>
      </c>
      <c r="U607" s="20" t="str">
        <f t="shared" si="148"/>
        <v/>
      </c>
      <c r="V607" s="20" t="str">
        <f t="shared" si="149"/>
        <v/>
      </c>
    </row>
    <row r="608" spans="1:23" x14ac:dyDescent="0.25">
      <c r="A608" s="46">
        <v>2096</v>
      </c>
      <c r="B608" s="60">
        <f t="shared" si="135"/>
        <v>4105100</v>
      </c>
      <c r="C608" s="46" t="s">
        <v>217</v>
      </c>
      <c r="D608" s="46">
        <v>609</v>
      </c>
      <c r="E608" s="46" t="s">
        <v>2704</v>
      </c>
      <c r="F608" s="46">
        <v>495</v>
      </c>
      <c r="G608" s="46">
        <v>316</v>
      </c>
      <c r="H608" s="61">
        <f t="shared" si="136"/>
        <v>0.63838383838383839</v>
      </c>
      <c r="I608" s="62">
        <f t="shared" si="137"/>
        <v>3</v>
      </c>
      <c r="J608" s="62">
        <f t="shared" si="138"/>
        <v>1</v>
      </c>
      <c r="K608" s="20" t="s">
        <v>1781</v>
      </c>
      <c r="L608" s="20" t="str">
        <f t="shared" si="139"/>
        <v>Yes</v>
      </c>
      <c r="M608" s="66">
        <f t="shared" si="140"/>
        <v>12985.1608081255</v>
      </c>
      <c r="N608" s="66">
        <f t="shared" si="141"/>
        <v>14958.952727108501</v>
      </c>
      <c r="O608" s="66">
        <f t="shared" si="142"/>
        <v>17382.104008840401</v>
      </c>
      <c r="P608" s="67">
        <f t="shared" si="143"/>
        <v>1973.7919189830009</v>
      </c>
      <c r="Q608" s="68">
        <f t="shared" si="144"/>
        <v>1.1520036561848273</v>
      </c>
      <c r="R608" s="20" t="str">
        <f t="shared" si="145"/>
        <v/>
      </c>
      <c r="S608" s="67">
        <f t="shared" si="146"/>
        <v>4396.9432007149007</v>
      </c>
      <c r="T608" s="68">
        <f t="shared" si="147"/>
        <v>1.3386129186758704</v>
      </c>
      <c r="U608" s="20" t="str">
        <f t="shared" si="148"/>
        <v/>
      </c>
      <c r="V608" s="20" t="str">
        <f t="shared" si="149"/>
        <v/>
      </c>
    </row>
    <row r="609" spans="1:22" x14ac:dyDescent="0.25">
      <c r="A609" s="46">
        <v>2096</v>
      </c>
      <c r="B609" s="60">
        <f t="shared" si="135"/>
        <v>4105100</v>
      </c>
      <c r="C609" s="46" t="s">
        <v>217</v>
      </c>
      <c r="D609" s="46">
        <v>610</v>
      </c>
      <c r="E609" s="46" t="s">
        <v>2706</v>
      </c>
      <c r="F609" s="46">
        <v>427</v>
      </c>
      <c r="G609" s="46">
        <v>184</v>
      </c>
      <c r="H609" s="61">
        <f t="shared" si="136"/>
        <v>0.43091334894613581</v>
      </c>
      <c r="I609" s="62">
        <f t="shared" si="137"/>
        <v>3</v>
      </c>
      <c r="J609" s="62">
        <f t="shared" si="138"/>
        <v>1</v>
      </c>
      <c r="K609" s="20"/>
      <c r="L609" s="20" t="str">
        <f t="shared" si="139"/>
        <v>Yes</v>
      </c>
      <c r="M609" s="66">
        <f t="shared" si="140"/>
        <v>16634.252049028401</v>
      </c>
      <c r="N609" s="66">
        <f t="shared" si="141"/>
        <v>16418.402586675798</v>
      </c>
      <c r="O609" s="66">
        <f t="shared" si="142"/>
        <v>18234.1531625364</v>
      </c>
      <c r="P609" s="67">
        <f t="shared" si="143"/>
        <v>-215.84946235260213</v>
      </c>
      <c r="Q609" s="68">
        <f t="shared" si="144"/>
        <v>0.9870237951356996</v>
      </c>
      <c r="R609" s="20" t="str">
        <f t="shared" si="145"/>
        <v/>
      </c>
      <c r="S609" s="67">
        <f t="shared" si="146"/>
        <v>1599.901113508</v>
      </c>
      <c r="T609" s="68">
        <f t="shared" si="147"/>
        <v>1.0961811272783648</v>
      </c>
      <c r="U609" s="20" t="str">
        <f t="shared" si="148"/>
        <v/>
      </c>
      <c r="V609" s="20" t="str">
        <f t="shared" si="149"/>
        <v/>
      </c>
    </row>
    <row r="610" spans="1:22" x14ac:dyDescent="0.25">
      <c r="A610" s="46">
        <v>2096</v>
      </c>
      <c r="B610" s="60">
        <f t="shared" si="135"/>
        <v>4105100</v>
      </c>
      <c r="C610" s="46" t="s">
        <v>217</v>
      </c>
      <c r="D610" s="46">
        <v>608</v>
      </c>
      <c r="E610" s="46" t="s">
        <v>2705</v>
      </c>
      <c r="F610" s="46">
        <v>302</v>
      </c>
      <c r="G610" s="46">
        <v>130</v>
      </c>
      <c r="H610" s="61">
        <f t="shared" si="136"/>
        <v>0.43046357615894038</v>
      </c>
      <c r="I610" s="62">
        <f t="shared" si="137"/>
        <v>3</v>
      </c>
      <c r="J610" s="62">
        <f t="shared" si="138"/>
        <v>1</v>
      </c>
      <c r="K610" s="20"/>
      <c r="L610" s="20" t="str">
        <f t="shared" si="139"/>
        <v>Yes</v>
      </c>
      <c r="M610" s="66">
        <f t="shared" si="140"/>
        <v>13839.970137890299</v>
      </c>
      <c r="N610" s="66">
        <f t="shared" si="141"/>
        <v>14206.109521758901</v>
      </c>
      <c r="O610" s="66">
        <f t="shared" si="142"/>
        <v>17412.779696787398</v>
      </c>
      <c r="P610" s="67">
        <f t="shared" si="143"/>
        <v>366.13938386860173</v>
      </c>
      <c r="Q610" s="68">
        <f t="shared" si="144"/>
        <v>1.0264552148755153</v>
      </c>
      <c r="R610" s="20" t="str">
        <f t="shared" si="145"/>
        <v/>
      </c>
      <c r="S610" s="67">
        <f t="shared" si="146"/>
        <v>3572.8095588970991</v>
      </c>
      <c r="T610" s="68">
        <f t="shared" si="147"/>
        <v>1.2581515366941189</v>
      </c>
      <c r="U610" s="20" t="str">
        <f t="shared" si="148"/>
        <v/>
      </c>
      <c r="V610" s="20" t="str">
        <f t="shared" si="149"/>
        <v/>
      </c>
    </row>
    <row r="611" spans="1:22" x14ac:dyDescent="0.25">
      <c r="A611" s="46">
        <v>2097</v>
      </c>
      <c r="B611" s="60">
        <f t="shared" si="135"/>
        <v>4107500</v>
      </c>
      <c r="C611" s="46" t="s">
        <v>142</v>
      </c>
      <c r="D611" s="46">
        <v>3240</v>
      </c>
      <c r="E611" s="46" t="s">
        <v>2342</v>
      </c>
      <c r="F611" s="46">
        <v>54</v>
      </c>
      <c r="G611" s="46">
        <v>48</v>
      </c>
      <c r="H611" s="61">
        <f t="shared" si="136"/>
        <v>0.88888888888888884</v>
      </c>
      <c r="I611" s="62">
        <f t="shared" si="137"/>
        <v>18</v>
      </c>
      <c r="J611" s="62">
        <f t="shared" si="138"/>
        <v>5</v>
      </c>
      <c r="K611" s="20" t="s">
        <v>1781</v>
      </c>
      <c r="L611" s="20" t="str">
        <f t="shared" si="139"/>
        <v>Yes</v>
      </c>
      <c r="M611" s="66">
        <f t="shared" si="140"/>
        <v>6476.0654383569799</v>
      </c>
      <c r="N611" s="66">
        <f t="shared" si="141"/>
        <v>6532.2265757864898</v>
      </c>
      <c r="O611" s="66">
        <f t="shared" si="142"/>
        <v>7828.1975898431901</v>
      </c>
      <c r="P611" s="67">
        <f t="shared" si="143"/>
        <v>56.161137429509836</v>
      </c>
      <c r="Q611" s="68">
        <f t="shared" si="144"/>
        <v>1.0086721077734753</v>
      </c>
      <c r="R611" s="20" t="str">
        <f t="shared" si="145"/>
        <v/>
      </c>
      <c r="S611" s="67">
        <f t="shared" si="146"/>
        <v>1352.1321514862102</v>
      </c>
      <c r="T611" s="68">
        <f t="shared" si="147"/>
        <v>1.2087891427837787</v>
      </c>
      <c r="U611" s="20" t="str">
        <f t="shared" si="148"/>
        <v/>
      </c>
      <c r="V611" s="20" t="str">
        <f t="shared" si="149"/>
        <v/>
      </c>
    </row>
    <row r="612" spans="1:22" x14ac:dyDescent="0.25">
      <c r="A612" s="46">
        <v>2097</v>
      </c>
      <c r="B612" s="60">
        <f t="shared" si="135"/>
        <v>4107500</v>
      </c>
      <c r="C612" s="46" t="s">
        <v>142</v>
      </c>
      <c r="D612" s="46">
        <v>617</v>
      </c>
      <c r="E612" s="46" t="s">
        <v>2330</v>
      </c>
      <c r="F612" s="46">
        <v>369</v>
      </c>
      <c r="G612" s="46">
        <v>326</v>
      </c>
      <c r="H612" s="61">
        <f t="shared" si="136"/>
        <v>0.88346883468834692</v>
      </c>
      <c r="I612" s="62">
        <f t="shared" si="137"/>
        <v>18</v>
      </c>
      <c r="J612" s="62">
        <f t="shared" si="138"/>
        <v>5</v>
      </c>
      <c r="K612" s="20" t="s">
        <v>1781</v>
      </c>
      <c r="L612" s="20" t="str">
        <f t="shared" si="139"/>
        <v>Yes</v>
      </c>
      <c r="M612" s="66">
        <f t="shared" si="140"/>
        <v>13301.5205979988</v>
      </c>
      <c r="N612" s="66">
        <f t="shared" si="141"/>
        <v>14067.5197745312</v>
      </c>
      <c r="O612" s="66">
        <f t="shared" si="142"/>
        <v>21033.9987046772</v>
      </c>
      <c r="P612" s="67">
        <f t="shared" si="143"/>
        <v>765.99917653239936</v>
      </c>
      <c r="Q612" s="68">
        <f t="shared" si="144"/>
        <v>1.0575873390481119</v>
      </c>
      <c r="R612" s="20" t="str">
        <f t="shared" si="145"/>
        <v/>
      </c>
      <c r="S612" s="67">
        <f t="shared" si="146"/>
        <v>7732.4781066783999</v>
      </c>
      <c r="T612" s="68">
        <f t="shared" si="147"/>
        <v>1.5813228682923473</v>
      </c>
      <c r="U612" s="20" t="str">
        <f t="shared" si="148"/>
        <v/>
      </c>
      <c r="V612" s="20" t="str">
        <f t="shared" si="149"/>
        <v/>
      </c>
    </row>
    <row r="613" spans="1:22" x14ac:dyDescent="0.25">
      <c r="A613" s="46">
        <v>2097</v>
      </c>
      <c r="B613" s="60">
        <f t="shared" si="135"/>
        <v>4107500</v>
      </c>
      <c r="C613" s="46" t="s">
        <v>142</v>
      </c>
      <c r="D613" s="46">
        <v>620</v>
      </c>
      <c r="E613" s="46" t="s">
        <v>2334</v>
      </c>
      <c r="F613" s="46">
        <v>524</v>
      </c>
      <c r="G613" s="46">
        <v>434</v>
      </c>
      <c r="H613" s="61">
        <f t="shared" si="136"/>
        <v>0.8282442748091603</v>
      </c>
      <c r="I613" s="62">
        <f t="shared" si="137"/>
        <v>18</v>
      </c>
      <c r="J613" s="62">
        <f t="shared" si="138"/>
        <v>5</v>
      </c>
      <c r="K613" s="20" t="s">
        <v>1781</v>
      </c>
      <c r="L613" s="20" t="str">
        <f t="shared" si="139"/>
        <v>Yes</v>
      </c>
      <c r="M613" s="66">
        <f t="shared" si="140"/>
        <v>12983.426956827599</v>
      </c>
      <c r="N613" s="66">
        <f t="shared" si="141"/>
        <v>14830.958744318201</v>
      </c>
      <c r="O613" s="66">
        <f t="shared" si="142"/>
        <v>18608.464941350801</v>
      </c>
      <c r="P613" s="67">
        <f t="shared" si="143"/>
        <v>1847.5317874906013</v>
      </c>
      <c r="Q613" s="68">
        <f t="shared" si="144"/>
        <v>1.1422992399182434</v>
      </c>
      <c r="R613" s="20" t="str">
        <f t="shared" si="145"/>
        <v/>
      </c>
      <c r="S613" s="67">
        <f t="shared" si="146"/>
        <v>5625.0379845232019</v>
      </c>
      <c r="T613" s="68">
        <f t="shared" si="147"/>
        <v>1.4332475549966537</v>
      </c>
      <c r="U613" s="20" t="str">
        <f t="shared" si="148"/>
        <v/>
      </c>
      <c r="V613" s="20" t="str">
        <f t="shared" si="149"/>
        <v/>
      </c>
    </row>
    <row r="614" spans="1:22" x14ac:dyDescent="0.25">
      <c r="A614" s="46">
        <v>2097</v>
      </c>
      <c r="B614" s="60">
        <f t="shared" si="135"/>
        <v>4107500</v>
      </c>
      <c r="C614" s="46" t="s">
        <v>142</v>
      </c>
      <c r="D614" s="46">
        <v>4038</v>
      </c>
      <c r="E614" s="46" t="s">
        <v>878</v>
      </c>
      <c r="F614" s="46">
        <v>224</v>
      </c>
      <c r="G614" s="46">
        <v>179</v>
      </c>
      <c r="H614" s="61">
        <f t="shared" si="136"/>
        <v>0.7991071428571429</v>
      </c>
      <c r="I614" s="62">
        <f t="shared" si="137"/>
        <v>18</v>
      </c>
      <c r="J614" s="62">
        <f t="shared" si="138"/>
        <v>5</v>
      </c>
      <c r="K614" s="20" t="s">
        <v>1781</v>
      </c>
      <c r="L614" s="20" t="str">
        <f t="shared" si="139"/>
        <v>Yes</v>
      </c>
      <c r="M614" s="66">
        <f t="shared" si="140"/>
        <v>7326.30209637198</v>
      </c>
      <c r="N614" s="66">
        <f t="shared" si="141"/>
        <v>6880.9687427724602</v>
      </c>
      <c r="O614" s="66">
        <f t="shared" si="142"/>
        <v>8683.2764832803205</v>
      </c>
      <c r="P614" s="67">
        <f t="shared" si="143"/>
        <v>-445.3333535995198</v>
      </c>
      <c r="Q614" s="68">
        <f t="shared" si="144"/>
        <v>0.93921444301074464</v>
      </c>
      <c r="R614" s="20" t="str">
        <f t="shared" si="145"/>
        <v>Fail</v>
      </c>
      <c r="S614" s="67">
        <f t="shared" si="146"/>
        <v>1356.9743869083404</v>
      </c>
      <c r="T614" s="68">
        <f t="shared" si="147"/>
        <v>1.1852195512904553</v>
      </c>
      <c r="U614" s="20" t="str">
        <f t="shared" si="148"/>
        <v/>
      </c>
      <c r="V614" s="20" t="str">
        <f t="shared" si="149"/>
        <v/>
      </c>
    </row>
    <row r="615" spans="1:22" x14ac:dyDescent="0.25">
      <c r="A615" s="46">
        <v>2097</v>
      </c>
      <c r="B615" s="60">
        <f t="shared" si="135"/>
        <v>4107500</v>
      </c>
      <c r="C615" s="46" t="s">
        <v>142</v>
      </c>
      <c r="D615" s="46">
        <v>621</v>
      </c>
      <c r="E615" s="46" t="s">
        <v>2336</v>
      </c>
      <c r="F615" s="46">
        <v>272</v>
      </c>
      <c r="G615" s="46">
        <v>200</v>
      </c>
      <c r="H615" s="61">
        <f t="shared" si="136"/>
        <v>0.73529411764705888</v>
      </c>
      <c r="I615" s="62">
        <f t="shared" si="137"/>
        <v>18</v>
      </c>
      <c r="J615" s="62">
        <f t="shared" si="138"/>
        <v>5</v>
      </c>
      <c r="K615" s="20" t="s">
        <v>1781</v>
      </c>
      <c r="L615" s="20" t="str">
        <f t="shared" si="139"/>
        <v>Yes</v>
      </c>
      <c r="M615" s="66">
        <f t="shared" si="140"/>
        <v>6467.2922246669496</v>
      </c>
      <c r="N615" s="66">
        <f t="shared" si="141"/>
        <v>6532.2265757864698</v>
      </c>
      <c r="O615" s="66">
        <f t="shared" si="142"/>
        <v>7828.1975898431701</v>
      </c>
      <c r="P615" s="67">
        <f t="shared" si="143"/>
        <v>64.934351119520215</v>
      </c>
      <c r="Q615" s="68">
        <f t="shared" si="144"/>
        <v>1.0100404232349134</v>
      </c>
      <c r="R615" s="20" t="str">
        <f t="shared" si="145"/>
        <v/>
      </c>
      <c r="S615" s="67">
        <f t="shared" si="146"/>
        <v>1360.9053651762206</v>
      </c>
      <c r="T615" s="68">
        <f t="shared" si="147"/>
        <v>1.2104289272696818</v>
      </c>
      <c r="U615" s="20" t="str">
        <f t="shared" si="148"/>
        <v/>
      </c>
      <c r="V615" s="20" t="str">
        <f t="shared" si="149"/>
        <v/>
      </c>
    </row>
    <row r="616" spans="1:22" x14ac:dyDescent="0.25">
      <c r="A616" s="46">
        <v>2097</v>
      </c>
      <c r="B616" s="60">
        <f t="shared" si="135"/>
        <v>4107500</v>
      </c>
      <c r="C616" s="46" t="s">
        <v>142</v>
      </c>
      <c r="D616" s="46">
        <v>618</v>
      </c>
      <c r="E616" s="46" t="s">
        <v>2331</v>
      </c>
      <c r="F616" s="46">
        <v>445</v>
      </c>
      <c r="G616" s="46">
        <v>326</v>
      </c>
      <c r="H616" s="61">
        <f t="shared" si="136"/>
        <v>0.73258426966292134</v>
      </c>
      <c r="I616" s="62">
        <f t="shared" si="137"/>
        <v>18</v>
      </c>
      <c r="J616" s="62">
        <f t="shared" si="138"/>
        <v>5</v>
      </c>
      <c r="K616" s="20"/>
      <c r="L616" s="20" t="str">
        <f t="shared" si="139"/>
        <v>Yes</v>
      </c>
      <c r="M616" s="66">
        <f t="shared" si="140"/>
        <v>13363.7352800065</v>
      </c>
      <c r="N616" s="66">
        <f t="shared" si="141"/>
        <v>13439.872639110201</v>
      </c>
      <c r="O616" s="66">
        <f t="shared" si="142"/>
        <v>16490.145985586099</v>
      </c>
      <c r="P616" s="67">
        <f t="shared" si="143"/>
        <v>76.137359103700874</v>
      </c>
      <c r="Q616" s="68">
        <f t="shared" si="144"/>
        <v>1.0056973112313599</v>
      </c>
      <c r="R616" s="20" t="str">
        <f t="shared" si="145"/>
        <v/>
      </c>
      <c r="S616" s="67">
        <f t="shared" si="146"/>
        <v>3126.4107055795994</v>
      </c>
      <c r="T616" s="68">
        <f t="shared" si="147"/>
        <v>1.2339473687612643</v>
      </c>
      <c r="U616" s="20" t="str">
        <f t="shared" si="148"/>
        <v/>
      </c>
      <c r="V616" s="20" t="str">
        <f t="shared" si="149"/>
        <v/>
      </c>
    </row>
    <row r="617" spans="1:22" x14ac:dyDescent="0.25">
      <c r="A617" s="46">
        <v>2097</v>
      </c>
      <c r="B617" s="60">
        <f t="shared" si="135"/>
        <v>4107500</v>
      </c>
      <c r="C617" s="46" t="s">
        <v>142</v>
      </c>
      <c r="D617" s="46">
        <v>623</v>
      </c>
      <c r="E617" s="46" t="s">
        <v>871</v>
      </c>
      <c r="F617" s="46">
        <v>325</v>
      </c>
      <c r="G617" s="46">
        <v>238</v>
      </c>
      <c r="H617" s="61">
        <f t="shared" si="136"/>
        <v>0.73230769230769233</v>
      </c>
      <c r="I617" s="62">
        <f t="shared" si="137"/>
        <v>18</v>
      </c>
      <c r="J617" s="62">
        <f t="shared" si="138"/>
        <v>5</v>
      </c>
      <c r="K617" s="20"/>
      <c r="L617" s="20" t="str">
        <f t="shared" si="139"/>
        <v>Yes</v>
      </c>
      <c r="M617" s="66">
        <f t="shared" si="140"/>
        <v>13576.291651256</v>
      </c>
      <c r="N617" s="66">
        <f t="shared" si="141"/>
        <v>14441.0788399592</v>
      </c>
      <c r="O617" s="66">
        <f t="shared" si="142"/>
        <v>19013.917826782901</v>
      </c>
      <c r="P617" s="67">
        <f t="shared" si="143"/>
        <v>864.78718870319972</v>
      </c>
      <c r="Q617" s="68">
        <f t="shared" si="144"/>
        <v>1.0636983361080929</v>
      </c>
      <c r="R617" s="20" t="str">
        <f t="shared" si="145"/>
        <v/>
      </c>
      <c r="S617" s="67">
        <f t="shared" si="146"/>
        <v>5437.6261755269006</v>
      </c>
      <c r="T617" s="68">
        <f t="shared" si="147"/>
        <v>1.4005236713534983</v>
      </c>
      <c r="U617" s="20" t="str">
        <f t="shared" si="148"/>
        <v/>
      </c>
      <c r="V617" s="20" t="str">
        <f t="shared" si="149"/>
        <v/>
      </c>
    </row>
    <row r="618" spans="1:22" x14ac:dyDescent="0.25">
      <c r="A618" s="46">
        <v>2097</v>
      </c>
      <c r="B618" s="60">
        <f t="shared" si="135"/>
        <v>4107500</v>
      </c>
      <c r="C618" s="46" t="s">
        <v>142</v>
      </c>
      <c r="D618" s="46">
        <v>624</v>
      </c>
      <c r="E618" s="46" t="s">
        <v>2337</v>
      </c>
      <c r="F618" s="46">
        <v>93</v>
      </c>
      <c r="G618" s="46">
        <v>67</v>
      </c>
      <c r="H618" s="61">
        <f t="shared" si="136"/>
        <v>0.72043010752688175</v>
      </c>
      <c r="I618" s="62">
        <f t="shared" si="137"/>
        <v>18</v>
      </c>
      <c r="J618" s="62">
        <f t="shared" si="138"/>
        <v>5</v>
      </c>
      <c r="K618" s="20"/>
      <c r="L618" s="20" t="str">
        <f t="shared" si="139"/>
        <v>Yes</v>
      </c>
      <c r="M618" s="66">
        <f t="shared" si="140"/>
        <v>6467.2922246669395</v>
      </c>
      <c r="N618" s="66">
        <f t="shared" si="141"/>
        <v>6532.2265757864698</v>
      </c>
      <c r="O618" s="66">
        <f t="shared" si="142"/>
        <v>7828.1975898431801</v>
      </c>
      <c r="P618" s="67">
        <f t="shared" si="143"/>
        <v>64.93435111953022</v>
      </c>
      <c r="Q618" s="68">
        <f t="shared" si="144"/>
        <v>1.0100404232349149</v>
      </c>
      <c r="R618" s="20" t="str">
        <f t="shared" si="145"/>
        <v/>
      </c>
      <c r="S618" s="67">
        <f t="shared" si="146"/>
        <v>1360.9053651762406</v>
      </c>
      <c r="T618" s="68">
        <f t="shared" si="147"/>
        <v>1.2104289272696853</v>
      </c>
      <c r="U618" s="20" t="str">
        <f t="shared" si="148"/>
        <v/>
      </c>
      <c r="V618" s="20" t="str">
        <f t="shared" si="149"/>
        <v/>
      </c>
    </row>
    <row r="619" spans="1:22" x14ac:dyDescent="0.25">
      <c r="A619" s="46">
        <v>2097</v>
      </c>
      <c r="B619" s="60">
        <f t="shared" si="135"/>
        <v>4107500</v>
      </c>
      <c r="C619" s="46" t="s">
        <v>142</v>
      </c>
      <c r="D619" s="46">
        <v>625</v>
      </c>
      <c r="E619" s="46" t="s">
        <v>2333</v>
      </c>
      <c r="F619" s="46">
        <v>485</v>
      </c>
      <c r="G619" s="46">
        <v>336</v>
      </c>
      <c r="H619" s="61">
        <f t="shared" si="136"/>
        <v>0.69278350515463916</v>
      </c>
      <c r="I619" s="62">
        <f t="shared" si="137"/>
        <v>18</v>
      </c>
      <c r="J619" s="62">
        <f t="shared" si="138"/>
        <v>5</v>
      </c>
      <c r="K619" s="20"/>
      <c r="L619" s="20" t="str">
        <f t="shared" si="139"/>
        <v>Yes</v>
      </c>
      <c r="M619" s="66">
        <f t="shared" si="140"/>
        <v>14908.401500574601</v>
      </c>
      <c r="N619" s="66">
        <f t="shared" si="141"/>
        <v>13110.613576477799</v>
      </c>
      <c r="O619" s="66">
        <f t="shared" si="142"/>
        <v>15679.2310898287</v>
      </c>
      <c r="P619" s="67">
        <f t="shared" si="143"/>
        <v>-1797.7879240968014</v>
      </c>
      <c r="Q619" s="68">
        <f t="shared" si="144"/>
        <v>0.87941108749804531</v>
      </c>
      <c r="R619" s="20" t="str">
        <f t="shared" si="145"/>
        <v/>
      </c>
      <c r="S619" s="67">
        <f t="shared" si="146"/>
        <v>770.82958925409912</v>
      </c>
      <c r="T619" s="68">
        <f t="shared" si="147"/>
        <v>1.0517043754975601</v>
      </c>
      <c r="U619" s="20" t="str">
        <f t="shared" si="148"/>
        <v/>
      </c>
      <c r="V619" s="20" t="str">
        <f t="shared" si="149"/>
        <v/>
      </c>
    </row>
    <row r="620" spans="1:22" x14ac:dyDescent="0.25">
      <c r="A620" s="46">
        <v>2097</v>
      </c>
      <c r="B620" s="60">
        <f t="shared" si="135"/>
        <v>4107500</v>
      </c>
      <c r="C620" s="46" t="s">
        <v>142</v>
      </c>
      <c r="D620" s="46">
        <v>630</v>
      </c>
      <c r="E620" s="46" t="s">
        <v>2340</v>
      </c>
      <c r="F620" s="46">
        <v>184</v>
      </c>
      <c r="G620" s="46">
        <v>125</v>
      </c>
      <c r="H620" s="61">
        <f t="shared" si="136"/>
        <v>0.67934782608695654</v>
      </c>
      <c r="I620" s="62">
        <f t="shared" si="137"/>
        <v>18</v>
      </c>
      <c r="J620" s="62">
        <f t="shared" si="138"/>
        <v>5</v>
      </c>
      <c r="K620" s="20"/>
      <c r="L620" s="20" t="str">
        <f t="shared" si="139"/>
        <v>Yes</v>
      </c>
      <c r="M620" s="66">
        <f t="shared" si="140"/>
        <v>20296.719423381099</v>
      </c>
      <c r="N620" s="66">
        <f t="shared" si="141"/>
        <v>19584.384542083499</v>
      </c>
      <c r="O620" s="66">
        <f t="shared" si="142"/>
        <v>21353.210690386299</v>
      </c>
      <c r="P620" s="67">
        <f t="shared" si="143"/>
        <v>-712.33488129760008</v>
      </c>
      <c r="Q620" s="68">
        <f t="shared" si="144"/>
        <v>0.9649039400684124</v>
      </c>
      <c r="R620" s="20" t="str">
        <f t="shared" si="145"/>
        <v/>
      </c>
      <c r="S620" s="67">
        <f t="shared" si="146"/>
        <v>1056.4912670051999</v>
      </c>
      <c r="T620" s="68">
        <f t="shared" si="147"/>
        <v>1.0520523166807025</v>
      </c>
      <c r="U620" s="20" t="str">
        <f t="shared" si="148"/>
        <v/>
      </c>
      <c r="V620" s="20" t="str">
        <f t="shared" si="149"/>
        <v/>
      </c>
    </row>
    <row r="621" spans="1:22" x14ac:dyDescent="0.25">
      <c r="A621" s="46">
        <v>2097</v>
      </c>
      <c r="B621" s="60">
        <f t="shared" si="135"/>
        <v>4107500</v>
      </c>
      <c r="C621" s="46" t="s">
        <v>142</v>
      </c>
      <c r="D621" s="46">
        <v>611</v>
      </c>
      <c r="E621" s="46" t="s">
        <v>2332</v>
      </c>
      <c r="F621" s="46">
        <v>409</v>
      </c>
      <c r="G621" s="46">
        <v>269</v>
      </c>
      <c r="H621" s="61">
        <f t="shared" si="136"/>
        <v>0.65770171149144252</v>
      </c>
      <c r="I621" s="62">
        <f t="shared" si="137"/>
        <v>18</v>
      </c>
      <c r="J621" s="62">
        <f t="shared" si="138"/>
        <v>5</v>
      </c>
      <c r="K621" s="20"/>
      <c r="L621" s="20" t="str">
        <f t="shared" si="139"/>
        <v>Yes</v>
      </c>
      <c r="M621" s="66">
        <f t="shared" si="140"/>
        <v>13310.6645614216</v>
      </c>
      <c r="N621" s="66">
        <f t="shared" si="141"/>
        <v>13566.6632735326</v>
      </c>
      <c r="O621" s="66">
        <f t="shared" si="142"/>
        <v>16242.579650141701</v>
      </c>
      <c r="P621" s="67">
        <f t="shared" si="143"/>
        <v>255.99871211100071</v>
      </c>
      <c r="Q621" s="68">
        <f t="shared" si="144"/>
        <v>1.0192326018682014</v>
      </c>
      <c r="R621" s="20" t="str">
        <f t="shared" si="145"/>
        <v/>
      </c>
      <c r="S621" s="67">
        <f t="shared" si="146"/>
        <v>2931.9150887201013</v>
      </c>
      <c r="T621" s="68">
        <f t="shared" si="147"/>
        <v>1.220268122240695</v>
      </c>
      <c r="U621" s="20" t="str">
        <f t="shared" si="148"/>
        <v/>
      </c>
      <c r="V621" s="20" t="str">
        <f t="shared" si="149"/>
        <v/>
      </c>
    </row>
    <row r="622" spans="1:22" x14ac:dyDescent="0.25">
      <c r="A622" s="46">
        <v>2097</v>
      </c>
      <c r="B622" s="60">
        <f t="shared" si="135"/>
        <v>4107500</v>
      </c>
      <c r="C622" s="46" t="s">
        <v>142</v>
      </c>
      <c r="D622" s="46">
        <v>3361</v>
      </c>
      <c r="E622" s="46" t="s">
        <v>872</v>
      </c>
      <c r="F622" s="46">
        <v>208</v>
      </c>
      <c r="G622" s="46">
        <v>131</v>
      </c>
      <c r="H622" s="61">
        <f t="shared" si="136"/>
        <v>0.62980769230769229</v>
      </c>
      <c r="I622" s="62">
        <f t="shared" si="137"/>
        <v>18</v>
      </c>
      <c r="J622" s="62">
        <f t="shared" si="138"/>
        <v>5</v>
      </c>
      <c r="K622" s="20"/>
      <c r="L622" s="20" t="str">
        <f t="shared" si="139"/>
        <v>Yes</v>
      </c>
      <c r="M622" s="66">
        <f t="shared" si="140"/>
        <v>7596.8345581044096</v>
      </c>
      <c r="N622" s="66">
        <f t="shared" si="141"/>
        <v>7183.8269671456601</v>
      </c>
      <c r="O622" s="66">
        <f t="shared" si="142"/>
        <v>8796.0811741550406</v>
      </c>
      <c r="P622" s="67">
        <f t="shared" si="143"/>
        <v>-413.00759095874946</v>
      </c>
      <c r="Q622" s="68">
        <f t="shared" si="144"/>
        <v>0.94563425229286491</v>
      </c>
      <c r="R622" s="20" t="str">
        <f t="shared" si="145"/>
        <v/>
      </c>
      <c r="S622" s="67">
        <f t="shared" si="146"/>
        <v>1199.246616050631</v>
      </c>
      <c r="T622" s="68">
        <f t="shared" si="147"/>
        <v>1.1578613575007051</v>
      </c>
      <c r="U622" s="20" t="str">
        <f t="shared" si="148"/>
        <v/>
      </c>
      <c r="V622" s="20" t="str">
        <f t="shared" si="149"/>
        <v/>
      </c>
    </row>
    <row r="623" spans="1:22" x14ac:dyDescent="0.25">
      <c r="A623" s="46">
        <v>2097</v>
      </c>
      <c r="B623" s="60">
        <f t="shared" si="135"/>
        <v>4107500</v>
      </c>
      <c r="C623" s="46" t="s">
        <v>142</v>
      </c>
      <c r="D623" s="46">
        <v>615</v>
      </c>
      <c r="E623" s="46" t="s">
        <v>2335</v>
      </c>
      <c r="F623" s="46">
        <v>521</v>
      </c>
      <c r="G623" s="46">
        <v>326</v>
      </c>
      <c r="H623" s="61">
        <f t="shared" si="136"/>
        <v>0.62571976967370446</v>
      </c>
      <c r="I623" s="62">
        <f t="shared" si="137"/>
        <v>18</v>
      </c>
      <c r="J623" s="62">
        <f t="shared" si="138"/>
        <v>5</v>
      </c>
      <c r="K623" s="20"/>
      <c r="L623" s="20" t="str">
        <f t="shared" si="139"/>
        <v>Yes</v>
      </c>
      <c r="M623" s="66">
        <f t="shared" si="140"/>
        <v>12433.855178522699</v>
      </c>
      <c r="N623" s="66">
        <f t="shared" si="141"/>
        <v>12361.3948733901</v>
      </c>
      <c r="O623" s="66">
        <f t="shared" si="142"/>
        <v>14385.9547073592</v>
      </c>
      <c r="P623" s="67">
        <f t="shared" si="143"/>
        <v>-72.460305132599387</v>
      </c>
      <c r="Q623" s="68">
        <f t="shared" si="144"/>
        <v>0.99417233801646965</v>
      </c>
      <c r="R623" s="20" t="str">
        <f t="shared" si="145"/>
        <v/>
      </c>
      <c r="S623" s="67">
        <f t="shared" si="146"/>
        <v>1952.0995288365011</v>
      </c>
      <c r="T623" s="68">
        <f t="shared" si="147"/>
        <v>1.156998734568536</v>
      </c>
      <c r="U623" s="20" t="str">
        <f t="shared" si="148"/>
        <v/>
      </c>
      <c r="V623" s="20" t="str">
        <f t="shared" si="149"/>
        <v/>
      </c>
    </row>
    <row r="624" spans="1:22" x14ac:dyDescent="0.25">
      <c r="A624" s="46">
        <v>2097</v>
      </c>
      <c r="B624" s="60">
        <f t="shared" si="135"/>
        <v>4107500</v>
      </c>
      <c r="C624" s="46" t="s">
        <v>142</v>
      </c>
      <c r="D624" s="46">
        <v>628</v>
      </c>
      <c r="E624" s="46" t="s">
        <v>2339</v>
      </c>
      <c r="F624" s="46">
        <v>454</v>
      </c>
      <c r="G624" s="46">
        <v>272</v>
      </c>
      <c r="H624" s="61">
        <f t="shared" si="136"/>
        <v>0.59911894273127753</v>
      </c>
      <c r="I624" s="62">
        <f t="shared" si="137"/>
        <v>18</v>
      </c>
      <c r="J624" s="62">
        <f t="shared" si="138"/>
        <v>5</v>
      </c>
      <c r="K624" s="20"/>
      <c r="L624" s="20" t="str">
        <f t="shared" si="139"/>
        <v>Yes</v>
      </c>
      <c r="M624" s="66">
        <f t="shared" si="140"/>
        <v>17228.355526602401</v>
      </c>
      <c r="N624" s="66">
        <f t="shared" si="141"/>
        <v>17265.860304671802</v>
      </c>
      <c r="O624" s="66">
        <f t="shared" si="142"/>
        <v>19348.6280623358</v>
      </c>
      <c r="P624" s="67">
        <f t="shared" si="143"/>
        <v>37.504778069400345</v>
      </c>
      <c r="Q624" s="68">
        <f t="shared" si="144"/>
        <v>1.0021769215298284</v>
      </c>
      <c r="R624" s="20" t="str">
        <f t="shared" si="145"/>
        <v/>
      </c>
      <c r="S624" s="67">
        <f t="shared" si="146"/>
        <v>2120.2725357333984</v>
      </c>
      <c r="T624" s="68">
        <f t="shared" si="147"/>
        <v>1.1230687706937248</v>
      </c>
      <c r="U624" s="20" t="str">
        <f t="shared" si="148"/>
        <v/>
      </c>
      <c r="V624" s="20" t="str">
        <f t="shared" si="149"/>
        <v/>
      </c>
    </row>
    <row r="625" spans="1:22" x14ac:dyDescent="0.25">
      <c r="A625" s="46">
        <v>2097</v>
      </c>
      <c r="B625" s="60">
        <f t="shared" si="135"/>
        <v>4107500</v>
      </c>
      <c r="C625" s="46" t="s">
        <v>142</v>
      </c>
      <c r="D625" s="46">
        <v>629</v>
      </c>
      <c r="E625" s="46" t="s">
        <v>884</v>
      </c>
      <c r="F625" s="46">
        <v>205</v>
      </c>
      <c r="G625" s="46">
        <v>120</v>
      </c>
      <c r="H625" s="61">
        <f t="shared" si="136"/>
        <v>0.58536585365853655</v>
      </c>
      <c r="I625" s="62">
        <f t="shared" si="137"/>
        <v>18</v>
      </c>
      <c r="J625" s="62">
        <f t="shared" si="138"/>
        <v>5</v>
      </c>
      <c r="K625" s="20"/>
      <c r="L625" s="20" t="str">
        <f t="shared" si="139"/>
        <v>Yes</v>
      </c>
      <c r="M625" s="66">
        <f t="shared" si="140"/>
        <v>19855.450101526301</v>
      </c>
      <c r="N625" s="66">
        <f t="shared" si="141"/>
        <v>19272.756346726801</v>
      </c>
      <c r="O625" s="66">
        <f t="shared" si="142"/>
        <v>21449.369337374199</v>
      </c>
      <c r="P625" s="67">
        <f t="shared" si="143"/>
        <v>-582.69375479950031</v>
      </c>
      <c r="Q625" s="68">
        <f t="shared" si="144"/>
        <v>0.97065320847323888</v>
      </c>
      <c r="R625" s="20" t="str">
        <f t="shared" si="145"/>
        <v/>
      </c>
      <c r="S625" s="67">
        <f t="shared" si="146"/>
        <v>1593.9192358478977</v>
      </c>
      <c r="T625" s="68">
        <f t="shared" si="147"/>
        <v>1.0802761573118593</v>
      </c>
      <c r="U625" s="20" t="str">
        <f t="shared" si="148"/>
        <v/>
      </c>
      <c r="V625" s="20" t="str">
        <f t="shared" si="149"/>
        <v/>
      </c>
    </row>
    <row r="626" spans="1:22" x14ac:dyDescent="0.25">
      <c r="A626" s="46">
        <v>2097</v>
      </c>
      <c r="B626" s="60">
        <f t="shared" si="135"/>
        <v>4107500</v>
      </c>
      <c r="C626" s="46" t="s">
        <v>142</v>
      </c>
      <c r="D626" s="46">
        <v>622</v>
      </c>
      <c r="E626" s="46" t="s">
        <v>2338</v>
      </c>
      <c r="F626" s="46">
        <v>114</v>
      </c>
      <c r="G626" s="46">
        <v>64</v>
      </c>
      <c r="H626" s="61">
        <f t="shared" si="136"/>
        <v>0.56140350877192979</v>
      </c>
      <c r="I626" s="62">
        <f t="shared" si="137"/>
        <v>18</v>
      </c>
      <c r="J626" s="62">
        <f t="shared" si="138"/>
        <v>5</v>
      </c>
      <c r="K626" s="20"/>
      <c r="L626" s="20" t="str">
        <f t="shared" si="139"/>
        <v>Yes</v>
      </c>
      <c r="M626" s="66">
        <f t="shared" si="140"/>
        <v>6467.2922246669395</v>
      </c>
      <c r="N626" s="66">
        <f t="shared" si="141"/>
        <v>6532.2265757864698</v>
      </c>
      <c r="O626" s="66">
        <f t="shared" si="142"/>
        <v>7828.1975898431901</v>
      </c>
      <c r="P626" s="67">
        <f t="shared" si="143"/>
        <v>64.93435111953022</v>
      </c>
      <c r="Q626" s="68">
        <f t="shared" si="144"/>
        <v>1.0100404232349149</v>
      </c>
      <c r="R626" s="20" t="str">
        <f t="shared" si="145"/>
        <v/>
      </c>
      <c r="S626" s="67">
        <f t="shared" si="146"/>
        <v>1360.9053651762506</v>
      </c>
      <c r="T626" s="68">
        <f t="shared" si="147"/>
        <v>1.2104289272696869</v>
      </c>
      <c r="U626" s="20" t="str">
        <f t="shared" si="148"/>
        <v/>
      </c>
      <c r="V626" s="20" t="str">
        <f t="shared" si="149"/>
        <v/>
      </c>
    </row>
    <row r="627" spans="1:22" x14ac:dyDescent="0.25">
      <c r="A627" s="46">
        <v>2097</v>
      </c>
      <c r="B627" s="60">
        <f t="shared" si="135"/>
        <v>4107500</v>
      </c>
      <c r="C627" s="46" t="s">
        <v>142</v>
      </c>
      <c r="D627" s="46">
        <v>627</v>
      </c>
      <c r="E627" s="46" t="s">
        <v>2341</v>
      </c>
      <c r="F627" s="46">
        <v>613</v>
      </c>
      <c r="G627" s="46">
        <v>317</v>
      </c>
      <c r="H627" s="61">
        <f t="shared" si="136"/>
        <v>0.5171288743882545</v>
      </c>
      <c r="I627" s="62">
        <f t="shared" si="137"/>
        <v>18</v>
      </c>
      <c r="J627" s="62">
        <f t="shared" si="138"/>
        <v>5</v>
      </c>
      <c r="K627" s="20"/>
      <c r="L627" s="20" t="str">
        <f t="shared" si="139"/>
        <v>Yes</v>
      </c>
      <c r="M627" s="66">
        <f t="shared" si="140"/>
        <v>15067.1448882648</v>
      </c>
      <c r="N627" s="66">
        <f t="shared" si="141"/>
        <v>14449.1242379512</v>
      </c>
      <c r="O627" s="66">
        <f t="shared" si="142"/>
        <v>15949.586611865299</v>
      </c>
      <c r="P627" s="67">
        <f t="shared" si="143"/>
        <v>-618.02065031359962</v>
      </c>
      <c r="Q627" s="68">
        <f t="shared" si="144"/>
        <v>0.95898223220811052</v>
      </c>
      <c r="R627" s="20" t="str">
        <f t="shared" si="145"/>
        <v/>
      </c>
      <c r="S627" s="67">
        <f t="shared" si="146"/>
        <v>882.44172360049924</v>
      </c>
      <c r="T627" s="68">
        <f t="shared" si="147"/>
        <v>1.0585672819996441</v>
      </c>
      <c r="U627" s="20" t="str">
        <f t="shared" si="148"/>
        <v/>
      </c>
      <c r="V627" s="20" t="str">
        <f t="shared" si="149"/>
        <v/>
      </c>
    </row>
    <row r="628" spans="1:22" x14ac:dyDescent="0.25">
      <c r="A628" s="46">
        <v>2097</v>
      </c>
      <c r="B628" s="60">
        <f t="shared" si="135"/>
        <v>4107500</v>
      </c>
      <c r="C628" s="46" t="s">
        <v>142</v>
      </c>
      <c r="D628" s="46">
        <v>5690</v>
      </c>
      <c r="E628" s="46" t="s">
        <v>4638</v>
      </c>
      <c r="F628" s="46">
        <v>264</v>
      </c>
      <c r="G628" s="46">
        <v>122</v>
      </c>
      <c r="H628" s="61">
        <f t="shared" si="136"/>
        <v>0.4621212121212121</v>
      </c>
      <c r="I628" s="62">
        <f t="shared" si="137"/>
        <v>18</v>
      </c>
      <c r="J628" s="62">
        <f t="shared" si="138"/>
        <v>5</v>
      </c>
      <c r="K628" s="20"/>
      <c r="L628" s="20" t="str">
        <f t="shared" si="139"/>
        <v>Yes</v>
      </c>
      <c r="M628" s="66">
        <f t="shared" si="140"/>
        <v>0</v>
      </c>
      <c r="N628" s="66">
        <f t="shared" si="141"/>
        <v>0</v>
      </c>
      <c r="O628" s="66">
        <f t="shared" si="142"/>
        <v>0</v>
      </c>
      <c r="P628" s="67">
        <f t="shared" si="143"/>
        <v>0</v>
      </c>
      <c r="Q628" s="68" t="str">
        <f t="shared" si="144"/>
        <v/>
      </c>
      <c r="R628" s="20" t="str">
        <f t="shared" si="145"/>
        <v/>
      </c>
      <c r="S628" s="67">
        <f t="shared" si="146"/>
        <v>0</v>
      </c>
      <c r="T628" s="68" t="str">
        <f t="shared" si="147"/>
        <v/>
      </c>
      <c r="U628" s="20" t="str">
        <f t="shared" si="148"/>
        <v/>
      </c>
      <c r="V628" s="20" t="str">
        <f t="shared" si="149"/>
        <v/>
      </c>
    </row>
    <row r="629" spans="1:22" x14ac:dyDescent="0.25">
      <c r="A629" s="46">
        <v>2099</v>
      </c>
      <c r="B629" s="60">
        <f t="shared" si="135"/>
        <v>4100019</v>
      </c>
      <c r="C629" s="46" t="s">
        <v>113</v>
      </c>
      <c r="D629" s="46">
        <v>659</v>
      </c>
      <c r="E629" s="46" t="s">
        <v>2212</v>
      </c>
      <c r="F629" s="46">
        <v>265</v>
      </c>
      <c r="G629" s="46">
        <v>169</v>
      </c>
      <c r="H629" s="61">
        <f t="shared" si="136"/>
        <v>0.63773584905660374</v>
      </c>
      <c r="I629" s="62">
        <f t="shared" si="137"/>
        <v>3</v>
      </c>
      <c r="J629" s="62">
        <f t="shared" si="138"/>
        <v>1</v>
      </c>
      <c r="K629" s="20" t="s">
        <v>1781</v>
      </c>
      <c r="L629" s="20" t="str">
        <f t="shared" si="139"/>
        <v/>
      </c>
      <c r="M629" s="66">
        <f t="shared" si="140"/>
        <v>10437.095336313099</v>
      </c>
      <c r="N629" s="66">
        <f t="shared" si="141"/>
        <v>12963.5238457906</v>
      </c>
      <c r="O629" s="66">
        <f t="shared" si="142"/>
        <v>15696.426059027999</v>
      </c>
      <c r="P629" s="67">
        <f t="shared" si="143"/>
        <v>2526.4285094775005</v>
      </c>
      <c r="Q629" s="68">
        <f t="shared" si="144"/>
        <v>1.2420624156500193</v>
      </c>
      <c r="R629" s="20" t="str">
        <f t="shared" si="145"/>
        <v/>
      </c>
      <c r="S629" s="67">
        <f t="shared" si="146"/>
        <v>5259.3307227148998</v>
      </c>
      <c r="T629" s="68">
        <f t="shared" si="147"/>
        <v>1.503907510015402</v>
      </c>
      <c r="U629" s="20" t="str">
        <f t="shared" si="148"/>
        <v/>
      </c>
      <c r="V629" s="20" t="str">
        <f t="shared" si="149"/>
        <v/>
      </c>
    </row>
    <row r="630" spans="1:22" x14ac:dyDescent="0.25">
      <c r="A630" s="46">
        <v>2099</v>
      </c>
      <c r="B630" s="60">
        <f t="shared" si="135"/>
        <v>4100019</v>
      </c>
      <c r="C630" s="46" t="s">
        <v>113</v>
      </c>
      <c r="D630" s="46">
        <v>689</v>
      </c>
      <c r="E630" s="46" t="s">
        <v>2214</v>
      </c>
      <c r="F630" s="46">
        <v>245</v>
      </c>
      <c r="G630" s="46">
        <v>117</v>
      </c>
      <c r="H630" s="61">
        <f t="shared" si="136"/>
        <v>0.47755102040816327</v>
      </c>
      <c r="I630" s="62">
        <f t="shared" si="137"/>
        <v>3</v>
      </c>
      <c r="J630" s="62">
        <f t="shared" si="138"/>
        <v>1</v>
      </c>
      <c r="K630" s="20"/>
      <c r="L630" s="20" t="str">
        <f t="shared" si="139"/>
        <v/>
      </c>
      <c r="M630" s="66">
        <f t="shared" si="140"/>
        <v>14724.929130324001</v>
      </c>
      <c r="N630" s="66">
        <f t="shared" si="141"/>
        <v>13127.1634231928</v>
      </c>
      <c r="O630" s="66">
        <f t="shared" si="142"/>
        <v>15991.3382714277</v>
      </c>
      <c r="P630" s="67">
        <f t="shared" si="143"/>
        <v>-1597.7657071312005</v>
      </c>
      <c r="Q630" s="68">
        <f t="shared" si="144"/>
        <v>0.89149246879288413</v>
      </c>
      <c r="R630" s="20" t="str">
        <f t="shared" si="145"/>
        <v/>
      </c>
      <c r="S630" s="67">
        <f t="shared" si="146"/>
        <v>1266.4091411036989</v>
      </c>
      <c r="T630" s="68">
        <f t="shared" si="147"/>
        <v>1.0860044303028733</v>
      </c>
      <c r="U630" s="20" t="str">
        <f t="shared" si="148"/>
        <v/>
      </c>
      <c r="V630" s="20" t="str">
        <f t="shared" si="149"/>
        <v/>
      </c>
    </row>
    <row r="631" spans="1:22" x14ac:dyDescent="0.25">
      <c r="A631" s="46">
        <v>2099</v>
      </c>
      <c r="B631" s="60">
        <f t="shared" si="135"/>
        <v>4100019</v>
      </c>
      <c r="C631" s="46" t="s">
        <v>113</v>
      </c>
      <c r="D631" s="46">
        <v>2723</v>
      </c>
      <c r="E631" s="46" t="s">
        <v>2213</v>
      </c>
      <c r="F631" s="46">
        <v>228</v>
      </c>
      <c r="G631" s="46">
        <v>108</v>
      </c>
      <c r="H631" s="61">
        <f t="shared" si="136"/>
        <v>0.47368421052631576</v>
      </c>
      <c r="I631" s="62">
        <f t="shared" si="137"/>
        <v>3</v>
      </c>
      <c r="J631" s="62">
        <f t="shared" si="138"/>
        <v>1</v>
      </c>
      <c r="K631" s="20"/>
      <c r="L631" s="20" t="str">
        <f t="shared" si="139"/>
        <v/>
      </c>
      <c r="M631" s="66">
        <f t="shared" si="140"/>
        <v>11971.660879147999</v>
      </c>
      <c r="N631" s="66">
        <f t="shared" si="141"/>
        <v>0</v>
      </c>
      <c r="O631" s="66">
        <f t="shared" si="142"/>
        <v>12550.2787176415</v>
      </c>
      <c r="P631" s="67">
        <f t="shared" si="143"/>
        <v>-11971.660879147999</v>
      </c>
      <c r="Q631" s="68">
        <f t="shared" si="144"/>
        <v>0</v>
      </c>
      <c r="R631" s="20" t="str">
        <f t="shared" si="145"/>
        <v/>
      </c>
      <c r="S631" s="67">
        <f t="shared" si="146"/>
        <v>578.61783849350104</v>
      </c>
      <c r="T631" s="68">
        <f t="shared" si="147"/>
        <v>1.0483322944355471</v>
      </c>
      <c r="U631" s="20" t="str">
        <f t="shared" si="148"/>
        <v/>
      </c>
      <c r="V631" s="20" t="str">
        <f t="shared" si="149"/>
        <v/>
      </c>
    </row>
    <row r="632" spans="1:22" ht="30" x14ac:dyDescent="0.25">
      <c r="A632" s="46">
        <v>2100</v>
      </c>
      <c r="B632" s="60">
        <f t="shared" si="135"/>
        <v>4101120</v>
      </c>
      <c r="C632" s="46" t="s">
        <v>107</v>
      </c>
      <c r="D632" s="46">
        <v>644</v>
      </c>
      <c r="E632" s="46" t="s">
        <v>2175</v>
      </c>
      <c r="F632" s="46">
        <v>342</v>
      </c>
      <c r="G632" s="46">
        <v>260</v>
      </c>
      <c r="H632" s="61">
        <f t="shared" si="136"/>
        <v>0.76023391812865493</v>
      </c>
      <c r="I632" s="62">
        <f t="shared" si="137"/>
        <v>20</v>
      </c>
      <c r="J632" s="62">
        <f t="shared" si="138"/>
        <v>5</v>
      </c>
      <c r="K632" s="20" t="s">
        <v>1781</v>
      </c>
      <c r="L632" s="20" t="str">
        <f t="shared" si="139"/>
        <v>Yes</v>
      </c>
      <c r="M632" s="66">
        <f t="shared" si="140"/>
        <v>14520.037149003299</v>
      </c>
      <c r="N632" s="66">
        <f t="shared" si="141"/>
        <v>13923.2880138291</v>
      </c>
      <c r="O632" s="66">
        <f t="shared" si="142"/>
        <v>16429.672191674101</v>
      </c>
      <c r="P632" s="67">
        <f t="shared" si="143"/>
        <v>-596.74913517419918</v>
      </c>
      <c r="Q632" s="68">
        <f t="shared" si="144"/>
        <v>0.9589016798613933</v>
      </c>
      <c r="R632" s="20" t="str">
        <f t="shared" si="145"/>
        <v>Fail</v>
      </c>
      <c r="S632" s="67">
        <f t="shared" si="146"/>
        <v>1909.6350426708013</v>
      </c>
      <c r="T632" s="68">
        <f t="shared" si="147"/>
        <v>1.1315172284391768</v>
      </c>
      <c r="U632" s="20" t="str">
        <f t="shared" si="148"/>
        <v/>
      </c>
      <c r="V632" s="20" t="str">
        <f t="shared" si="149"/>
        <v/>
      </c>
    </row>
    <row r="633" spans="1:22" ht="30" x14ac:dyDescent="0.25">
      <c r="A633" s="46">
        <v>2100</v>
      </c>
      <c r="B633" s="60">
        <f t="shared" si="135"/>
        <v>4101120</v>
      </c>
      <c r="C633" s="46" t="s">
        <v>107</v>
      </c>
      <c r="D633" s="46">
        <v>648</v>
      </c>
      <c r="E633" s="46" t="s">
        <v>2176</v>
      </c>
      <c r="F633" s="46">
        <v>272</v>
      </c>
      <c r="G633" s="46">
        <v>199</v>
      </c>
      <c r="H633" s="61">
        <f t="shared" si="136"/>
        <v>0.73161764705882348</v>
      </c>
      <c r="I633" s="62">
        <f t="shared" si="137"/>
        <v>20</v>
      </c>
      <c r="J633" s="62">
        <f t="shared" si="138"/>
        <v>5</v>
      </c>
      <c r="K633" s="20" t="s">
        <v>1781</v>
      </c>
      <c r="L633" s="20" t="str">
        <f t="shared" si="139"/>
        <v>Yes</v>
      </c>
      <c r="M633" s="66">
        <f t="shared" si="140"/>
        <v>15211.551079729599</v>
      </c>
      <c r="N633" s="66">
        <f t="shared" si="141"/>
        <v>14513.705251035301</v>
      </c>
      <c r="O633" s="66">
        <f t="shared" si="142"/>
        <v>17040.297447631201</v>
      </c>
      <c r="P633" s="67">
        <f t="shared" si="143"/>
        <v>-697.84582869429869</v>
      </c>
      <c r="Q633" s="68">
        <f t="shared" si="144"/>
        <v>0.95412395323549715</v>
      </c>
      <c r="R633" s="20" t="str">
        <f t="shared" si="145"/>
        <v>Fail</v>
      </c>
      <c r="S633" s="67">
        <f t="shared" si="146"/>
        <v>1828.7463679016018</v>
      </c>
      <c r="T633" s="68">
        <f t="shared" si="147"/>
        <v>1.1202209004404902</v>
      </c>
      <c r="U633" s="20" t="str">
        <f t="shared" si="148"/>
        <v/>
      </c>
      <c r="V633" s="20" t="str">
        <f t="shared" si="149"/>
        <v/>
      </c>
    </row>
    <row r="634" spans="1:22" ht="30" x14ac:dyDescent="0.25">
      <c r="A634" s="46">
        <v>2100</v>
      </c>
      <c r="B634" s="60">
        <f t="shared" si="135"/>
        <v>4101120</v>
      </c>
      <c r="C634" s="46" t="s">
        <v>107</v>
      </c>
      <c r="D634" s="46">
        <v>3950</v>
      </c>
      <c r="E634" s="46" t="s">
        <v>672</v>
      </c>
      <c r="F634" s="46">
        <v>169</v>
      </c>
      <c r="G634" s="46">
        <v>105</v>
      </c>
      <c r="H634" s="61">
        <f t="shared" si="136"/>
        <v>0.62130177514792895</v>
      </c>
      <c r="I634" s="62">
        <f t="shared" si="137"/>
        <v>20</v>
      </c>
      <c r="J634" s="62">
        <f t="shared" si="138"/>
        <v>5</v>
      </c>
      <c r="K634" s="20" t="s">
        <v>1781</v>
      </c>
      <c r="L634" s="20" t="str">
        <f t="shared" si="139"/>
        <v>Yes</v>
      </c>
      <c r="M634" s="66">
        <f t="shared" si="140"/>
        <v>15501.1233513098</v>
      </c>
      <c r="N634" s="66">
        <f t="shared" si="141"/>
        <v>15560.7427800674</v>
      </c>
      <c r="O634" s="66">
        <f t="shared" si="142"/>
        <v>17311.7207145051</v>
      </c>
      <c r="P634" s="67">
        <f t="shared" si="143"/>
        <v>59.619428757599962</v>
      </c>
      <c r="Q634" s="68">
        <f t="shared" si="144"/>
        <v>1.0038461360126241</v>
      </c>
      <c r="R634" s="20" t="str">
        <f t="shared" si="145"/>
        <v/>
      </c>
      <c r="S634" s="67">
        <f t="shared" si="146"/>
        <v>1810.5973631953002</v>
      </c>
      <c r="T634" s="68">
        <f t="shared" si="147"/>
        <v>1.1168042678043917</v>
      </c>
      <c r="U634" s="20" t="str">
        <f t="shared" si="148"/>
        <v/>
      </c>
      <c r="V634" s="20" t="str">
        <f t="shared" si="149"/>
        <v/>
      </c>
    </row>
    <row r="635" spans="1:22" ht="30" x14ac:dyDescent="0.25">
      <c r="A635" s="46">
        <v>2100</v>
      </c>
      <c r="B635" s="60">
        <f t="shared" si="135"/>
        <v>4101120</v>
      </c>
      <c r="C635" s="46" t="s">
        <v>107</v>
      </c>
      <c r="D635" s="46">
        <v>646</v>
      </c>
      <c r="E635" s="46" t="s">
        <v>2177</v>
      </c>
      <c r="F635" s="46">
        <v>127</v>
      </c>
      <c r="G635" s="46">
        <v>76</v>
      </c>
      <c r="H635" s="61">
        <f t="shared" si="136"/>
        <v>0.59842519685039375</v>
      </c>
      <c r="I635" s="62">
        <f t="shared" si="137"/>
        <v>20</v>
      </c>
      <c r="J635" s="62">
        <f t="shared" si="138"/>
        <v>5</v>
      </c>
      <c r="K635" s="20" t="s">
        <v>1781</v>
      </c>
      <c r="L635" s="20" t="str">
        <f t="shared" si="139"/>
        <v>Yes</v>
      </c>
      <c r="M635" s="66">
        <f t="shared" si="140"/>
        <v>16085.962026105801</v>
      </c>
      <c r="N635" s="66">
        <f t="shared" si="141"/>
        <v>15379.248922918499</v>
      </c>
      <c r="O635" s="66">
        <f t="shared" si="142"/>
        <v>19704.404195056999</v>
      </c>
      <c r="P635" s="67">
        <f t="shared" si="143"/>
        <v>-706.71310318730139</v>
      </c>
      <c r="Q635" s="68">
        <f t="shared" si="144"/>
        <v>0.95606646950674246</v>
      </c>
      <c r="R635" s="20" t="str">
        <f t="shared" si="145"/>
        <v>Fail</v>
      </c>
      <c r="S635" s="67">
        <f t="shared" si="146"/>
        <v>3618.4421689511983</v>
      </c>
      <c r="T635" s="68">
        <f t="shared" si="147"/>
        <v>1.2249440949244348</v>
      </c>
      <c r="U635" s="20" t="str">
        <f t="shared" si="148"/>
        <v/>
      </c>
      <c r="V635" s="20" t="str">
        <f t="shared" si="149"/>
        <v/>
      </c>
    </row>
    <row r="636" spans="1:22" ht="30" x14ac:dyDescent="0.25">
      <c r="A636" s="46">
        <v>2100</v>
      </c>
      <c r="B636" s="60">
        <f t="shared" si="135"/>
        <v>4101120</v>
      </c>
      <c r="C636" s="46" t="s">
        <v>107</v>
      </c>
      <c r="D636" s="46">
        <v>647</v>
      </c>
      <c r="E636" s="46" t="s">
        <v>2174</v>
      </c>
      <c r="F636" s="46">
        <v>142</v>
      </c>
      <c r="G636" s="46">
        <v>72</v>
      </c>
      <c r="H636" s="61">
        <f t="shared" si="136"/>
        <v>0.50704225352112675</v>
      </c>
      <c r="I636" s="62">
        <f t="shared" si="137"/>
        <v>20</v>
      </c>
      <c r="J636" s="62">
        <f t="shared" si="138"/>
        <v>5</v>
      </c>
      <c r="K636" s="20" t="s">
        <v>1781</v>
      </c>
      <c r="L636" s="20" t="str">
        <f t="shared" si="139"/>
        <v>Yes</v>
      </c>
      <c r="M636" s="66">
        <f t="shared" si="140"/>
        <v>14048.7606672477</v>
      </c>
      <c r="N636" s="66">
        <f t="shared" si="141"/>
        <v>14362.9909427562</v>
      </c>
      <c r="O636" s="66">
        <f t="shared" si="142"/>
        <v>17748.1018850297</v>
      </c>
      <c r="P636" s="67">
        <f t="shared" si="143"/>
        <v>314.2302755085002</v>
      </c>
      <c r="Q636" s="68">
        <f t="shared" si="144"/>
        <v>1.0223671171394553</v>
      </c>
      <c r="R636" s="20" t="str">
        <f t="shared" si="145"/>
        <v/>
      </c>
      <c r="S636" s="67">
        <f t="shared" si="146"/>
        <v>3699.341217782001</v>
      </c>
      <c r="T636" s="68">
        <f t="shared" si="147"/>
        <v>1.263321534575387</v>
      </c>
      <c r="U636" s="20" t="str">
        <f t="shared" si="148"/>
        <v/>
      </c>
      <c r="V636" s="20" t="str">
        <f t="shared" si="149"/>
        <v/>
      </c>
    </row>
    <row r="637" spans="1:22" ht="30" x14ac:dyDescent="0.25">
      <c r="A637" s="46">
        <v>2100</v>
      </c>
      <c r="B637" s="60">
        <f t="shared" si="135"/>
        <v>4101120</v>
      </c>
      <c r="C637" s="46" t="s">
        <v>107</v>
      </c>
      <c r="D637" s="46">
        <v>640</v>
      </c>
      <c r="E637" s="46" t="s">
        <v>2178</v>
      </c>
      <c r="F637" s="46">
        <v>315</v>
      </c>
      <c r="G637" s="46">
        <v>159</v>
      </c>
      <c r="H637" s="61">
        <f t="shared" si="136"/>
        <v>0.50476190476190474</v>
      </c>
      <c r="I637" s="62">
        <f t="shared" si="137"/>
        <v>20</v>
      </c>
      <c r="J637" s="62">
        <f t="shared" si="138"/>
        <v>5</v>
      </c>
      <c r="K637" s="20"/>
      <c r="L637" s="20" t="str">
        <f t="shared" si="139"/>
        <v>Yes</v>
      </c>
      <c r="M637" s="66">
        <f t="shared" si="140"/>
        <v>14570.316073767101</v>
      </c>
      <c r="N637" s="66">
        <f t="shared" si="141"/>
        <v>14289.521107320101</v>
      </c>
      <c r="O637" s="66">
        <f t="shared" si="142"/>
        <v>17514.5996887314</v>
      </c>
      <c r="P637" s="67">
        <f t="shared" si="143"/>
        <v>-280.79496644699975</v>
      </c>
      <c r="Q637" s="68">
        <f t="shared" si="144"/>
        <v>0.98072828585012284</v>
      </c>
      <c r="R637" s="20" t="str">
        <f t="shared" si="145"/>
        <v/>
      </c>
      <c r="S637" s="67">
        <f t="shared" si="146"/>
        <v>2944.283614964299</v>
      </c>
      <c r="T637" s="68">
        <f t="shared" si="147"/>
        <v>1.2020741073877792</v>
      </c>
      <c r="U637" s="20" t="str">
        <f t="shared" si="148"/>
        <v/>
      </c>
      <c r="V637" s="20" t="str">
        <f t="shared" si="149"/>
        <v/>
      </c>
    </row>
    <row r="638" spans="1:22" ht="30" x14ac:dyDescent="0.25">
      <c r="A638" s="46">
        <v>2100</v>
      </c>
      <c r="B638" s="60">
        <f t="shared" si="135"/>
        <v>4101120</v>
      </c>
      <c r="C638" s="46" t="s">
        <v>107</v>
      </c>
      <c r="D638" s="46">
        <v>631</v>
      </c>
      <c r="E638" s="46" t="s">
        <v>2185</v>
      </c>
      <c r="F638" s="46">
        <v>144</v>
      </c>
      <c r="G638" s="46">
        <v>72</v>
      </c>
      <c r="H638" s="61">
        <f t="shared" si="136"/>
        <v>0.5</v>
      </c>
      <c r="I638" s="62">
        <f t="shared" si="137"/>
        <v>20</v>
      </c>
      <c r="J638" s="62">
        <f t="shared" si="138"/>
        <v>5</v>
      </c>
      <c r="K638" s="20"/>
      <c r="L638" s="20" t="str">
        <f t="shared" si="139"/>
        <v>Yes</v>
      </c>
      <c r="M638" s="66">
        <f t="shared" si="140"/>
        <v>15094.2439554714</v>
      </c>
      <c r="N638" s="66">
        <f t="shared" si="141"/>
        <v>14048.9907407677</v>
      </c>
      <c r="O638" s="66">
        <f t="shared" si="142"/>
        <v>18580.615667279599</v>
      </c>
      <c r="P638" s="67">
        <f t="shared" si="143"/>
        <v>-1045.2532147037</v>
      </c>
      <c r="Q638" s="68">
        <f t="shared" si="144"/>
        <v>0.93075153563257373</v>
      </c>
      <c r="R638" s="20" t="str">
        <f t="shared" si="145"/>
        <v/>
      </c>
      <c r="S638" s="67">
        <f t="shared" si="146"/>
        <v>3486.3717118081986</v>
      </c>
      <c r="T638" s="68">
        <f t="shared" si="147"/>
        <v>1.2309735898063612</v>
      </c>
      <c r="U638" s="20" t="str">
        <f t="shared" si="148"/>
        <v/>
      </c>
      <c r="V638" s="20" t="str">
        <f t="shared" si="149"/>
        <v/>
      </c>
    </row>
    <row r="639" spans="1:22" ht="30" x14ac:dyDescent="0.25">
      <c r="A639" s="46">
        <v>2100</v>
      </c>
      <c r="B639" s="60">
        <f t="shared" si="135"/>
        <v>4101120</v>
      </c>
      <c r="C639" s="46" t="s">
        <v>107</v>
      </c>
      <c r="D639" s="46">
        <v>632</v>
      </c>
      <c r="E639" s="46" t="s">
        <v>2186</v>
      </c>
      <c r="F639" s="46">
        <v>770</v>
      </c>
      <c r="G639" s="46">
        <v>374</v>
      </c>
      <c r="H639" s="61">
        <f t="shared" si="136"/>
        <v>0.48571428571428571</v>
      </c>
      <c r="I639" s="62">
        <f t="shared" si="137"/>
        <v>20</v>
      </c>
      <c r="J639" s="62">
        <f t="shared" si="138"/>
        <v>5</v>
      </c>
      <c r="K639" s="20"/>
      <c r="L639" s="20" t="str">
        <f t="shared" si="139"/>
        <v>Yes</v>
      </c>
      <c r="M639" s="66">
        <f t="shared" si="140"/>
        <v>12148.9726269563</v>
      </c>
      <c r="N639" s="66">
        <f t="shared" si="141"/>
        <v>12058.948929488</v>
      </c>
      <c r="O639" s="66">
        <f t="shared" si="142"/>
        <v>13699.9897742059</v>
      </c>
      <c r="P639" s="67">
        <f t="shared" si="143"/>
        <v>-90.02369746829936</v>
      </c>
      <c r="Q639" s="68">
        <f t="shared" si="144"/>
        <v>0.99259001561427884</v>
      </c>
      <c r="R639" s="20" t="str">
        <f t="shared" si="145"/>
        <v/>
      </c>
      <c r="S639" s="67">
        <f t="shared" si="146"/>
        <v>1551.0171472496004</v>
      </c>
      <c r="T639" s="68">
        <f t="shared" si="147"/>
        <v>1.1276665274402038</v>
      </c>
      <c r="U639" s="20" t="str">
        <f t="shared" si="148"/>
        <v/>
      </c>
      <c r="V639" s="20" t="str">
        <f t="shared" si="149"/>
        <v/>
      </c>
    </row>
    <row r="640" spans="1:22" ht="30" x14ac:dyDescent="0.25">
      <c r="A640" s="46">
        <v>2100</v>
      </c>
      <c r="B640" s="60">
        <f t="shared" si="135"/>
        <v>4101120</v>
      </c>
      <c r="C640" s="46" t="s">
        <v>107</v>
      </c>
      <c r="D640" s="46">
        <v>645</v>
      </c>
      <c r="E640" s="46" t="s">
        <v>2179</v>
      </c>
      <c r="F640" s="46">
        <v>400</v>
      </c>
      <c r="G640" s="46">
        <v>189</v>
      </c>
      <c r="H640" s="61">
        <f t="shared" si="136"/>
        <v>0.47249999999999998</v>
      </c>
      <c r="I640" s="62">
        <f t="shared" si="137"/>
        <v>20</v>
      </c>
      <c r="J640" s="62">
        <f t="shared" si="138"/>
        <v>5</v>
      </c>
      <c r="K640" s="20"/>
      <c r="L640" s="20" t="str">
        <f t="shared" si="139"/>
        <v>Yes</v>
      </c>
      <c r="M640" s="66">
        <f t="shared" si="140"/>
        <v>13438.9388592622</v>
      </c>
      <c r="N640" s="66">
        <f t="shared" si="141"/>
        <v>13780.118899752901</v>
      </c>
      <c r="O640" s="66">
        <f t="shared" si="142"/>
        <v>17051.564685291301</v>
      </c>
      <c r="P640" s="67">
        <f t="shared" si="143"/>
        <v>341.18004049070078</v>
      </c>
      <c r="Q640" s="68">
        <f t="shared" si="144"/>
        <v>1.0253874241161205</v>
      </c>
      <c r="R640" s="20" t="str">
        <f t="shared" si="145"/>
        <v/>
      </c>
      <c r="S640" s="67">
        <f t="shared" si="146"/>
        <v>3612.6258260291015</v>
      </c>
      <c r="T640" s="68">
        <f t="shared" si="147"/>
        <v>1.2688177886559293</v>
      </c>
      <c r="U640" s="20" t="str">
        <f t="shared" si="148"/>
        <v/>
      </c>
      <c r="V640" s="20" t="str">
        <f t="shared" si="149"/>
        <v/>
      </c>
    </row>
    <row r="641" spans="1:22" ht="30" x14ac:dyDescent="0.25">
      <c r="A641" s="46">
        <v>2100</v>
      </c>
      <c r="B641" s="60">
        <f t="shared" si="135"/>
        <v>4101120</v>
      </c>
      <c r="C641" s="46" t="s">
        <v>107</v>
      </c>
      <c r="D641" s="46">
        <v>636</v>
      </c>
      <c r="E641" s="46" t="s">
        <v>2180</v>
      </c>
      <c r="F641" s="46">
        <v>422</v>
      </c>
      <c r="G641" s="46">
        <v>195</v>
      </c>
      <c r="H641" s="61">
        <f t="shared" si="136"/>
        <v>0.46208530805687204</v>
      </c>
      <c r="I641" s="62">
        <f t="shared" si="137"/>
        <v>20</v>
      </c>
      <c r="J641" s="62">
        <f t="shared" si="138"/>
        <v>5</v>
      </c>
      <c r="K641" s="20"/>
      <c r="L641" s="20" t="str">
        <f t="shared" si="139"/>
        <v>Yes</v>
      </c>
      <c r="M641" s="66">
        <f t="shared" si="140"/>
        <v>12362.445092346599</v>
      </c>
      <c r="N641" s="66">
        <f t="shared" si="141"/>
        <v>12974.316225013999</v>
      </c>
      <c r="O641" s="66">
        <f t="shared" si="142"/>
        <v>15956.2061394582</v>
      </c>
      <c r="P641" s="67">
        <f t="shared" si="143"/>
        <v>611.87113266740016</v>
      </c>
      <c r="Q641" s="68">
        <f t="shared" si="144"/>
        <v>1.0494943458269594</v>
      </c>
      <c r="R641" s="20" t="str">
        <f t="shared" si="145"/>
        <v/>
      </c>
      <c r="S641" s="67">
        <f t="shared" si="146"/>
        <v>3593.7610471116004</v>
      </c>
      <c r="T641" s="68">
        <f t="shared" si="147"/>
        <v>1.2906998591513619</v>
      </c>
      <c r="U641" s="20" t="str">
        <f t="shared" si="148"/>
        <v/>
      </c>
      <c r="V641" s="20" t="str">
        <f t="shared" si="149"/>
        <v/>
      </c>
    </row>
    <row r="642" spans="1:22" ht="30" x14ac:dyDescent="0.25">
      <c r="A642" s="46">
        <v>2100</v>
      </c>
      <c r="B642" s="60">
        <f t="shared" si="135"/>
        <v>4101120</v>
      </c>
      <c r="C642" s="46" t="s">
        <v>107</v>
      </c>
      <c r="D642" s="46">
        <v>643</v>
      </c>
      <c r="E642" s="46" t="s">
        <v>2181</v>
      </c>
      <c r="F642" s="46">
        <v>301</v>
      </c>
      <c r="G642" s="46">
        <v>131</v>
      </c>
      <c r="H642" s="61">
        <f t="shared" si="136"/>
        <v>0.43521594684385384</v>
      </c>
      <c r="I642" s="62">
        <f t="shared" si="137"/>
        <v>20</v>
      </c>
      <c r="J642" s="62">
        <f t="shared" si="138"/>
        <v>5</v>
      </c>
      <c r="K642" s="20"/>
      <c r="L642" s="20" t="str">
        <f t="shared" si="139"/>
        <v>Yes</v>
      </c>
      <c r="M642" s="66">
        <f t="shared" si="140"/>
        <v>12485.1094654023</v>
      </c>
      <c r="N642" s="66">
        <f t="shared" si="141"/>
        <v>13097.4882712074</v>
      </c>
      <c r="O642" s="66">
        <f t="shared" si="142"/>
        <v>16113.665826959301</v>
      </c>
      <c r="P642" s="67">
        <f t="shared" si="143"/>
        <v>612.37880580509955</v>
      </c>
      <c r="Q642" s="68">
        <f t="shared" si="144"/>
        <v>1.0490487334133571</v>
      </c>
      <c r="R642" s="20" t="str">
        <f t="shared" si="145"/>
        <v/>
      </c>
      <c r="S642" s="67">
        <f t="shared" si="146"/>
        <v>3628.5563615570009</v>
      </c>
      <c r="T642" s="68">
        <f t="shared" si="147"/>
        <v>1.2906307206686618</v>
      </c>
      <c r="U642" s="20" t="str">
        <f t="shared" si="148"/>
        <v/>
      </c>
      <c r="V642" s="20" t="str">
        <f t="shared" si="149"/>
        <v/>
      </c>
    </row>
    <row r="643" spans="1:22" ht="30" x14ac:dyDescent="0.25">
      <c r="A643" s="46">
        <v>2100</v>
      </c>
      <c r="B643" s="60">
        <f t="shared" si="135"/>
        <v>4101120</v>
      </c>
      <c r="C643" s="46" t="s">
        <v>107</v>
      </c>
      <c r="D643" s="46">
        <v>642</v>
      </c>
      <c r="E643" s="46" t="s">
        <v>2187</v>
      </c>
      <c r="F643" s="46">
        <v>623</v>
      </c>
      <c r="G643" s="46">
        <v>271</v>
      </c>
      <c r="H643" s="61">
        <f t="shared" si="136"/>
        <v>0.434991974317817</v>
      </c>
      <c r="I643" s="62">
        <f t="shared" si="137"/>
        <v>20</v>
      </c>
      <c r="J643" s="62">
        <f t="shared" si="138"/>
        <v>5</v>
      </c>
      <c r="K643" s="20"/>
      <c r="L643" s="20" t="str">
        <f t="shared" si="139"/>
        <v>Yes</v>
      </c>
      <c r="M643" s="66">
        <f t="shared" si="140"/>
        <v>12311.2771096825</v>
      </c>
      <c r="N643" s="66">
        <f t="shared" si="141"/>
        <v>11658.456253975</v>
      </c>
      <c r="O643" s="66">
        <f t="shared" si="142"/>
        <v>13504.7627707919</v>
      </c>
      <c r="P643" s="67">
        <f t="shared" si="143"/>
        <v>-652.8208557074995</v>
      </c>
      <c r="Q643" s="68">
        <f t="shared" si="144"/>
        <v>0.94697375017299601</v>
      </c>
      <c r="R643" s="20" t="str">
        <f t="shared" si="145"/>
        <v/>
      </c>
      <c r="S643" s="67">
        <f t="shared" si="146"/>
        <v>1193.4856611094001</v>
      </c>
      <c r="T643" s="68">
        <f t="shared" si="147"/>
        <v>1.0969424739997733</v>
      </c>
      <c r="U643" s="20" t="str">
        <f t="shared" si="148"/>
        <v/>
      </c>
      <c r="V643" s="20" t="str">
        <f t="shared" si="149"/>
        <v/>
      </c>
    </row>
    <row r="644" spans="1:22" ht="30" x14ac:dyDescent="0.25">
      <c r="A644" s="46">
        <v>2100</v>
      </c>
      <c r="B644" s="60">
        <f t="shared" si="135"/>
        <v>4101120</v>
      </c>
      <c r="C644" s="46" t="s">
        <v>107</v>
      </c>
      <c r="D644" s="46">
        <v>650</v>
      </c>
      <c r="E644" s="46" t="s">
        <v>2189</v>
      </c>
      <c r="F644" s="90">
        <v>1368</v>
      </c>
      <c r="G644" s="46">
        <v>533</v>
      </c>
      <c r="H644" s="61">
        <f t="shared" si="136"/>
        <v>0.3896198830409357</v>
      </c>
      <c r="I644" s="62">
        <f t="shared" si="137"/>
        <v>20</v>
      </c>
      <c r="J644" s="62">
        <f t="shared" si="138"/>
        <v>5</v>
      </c>
      <c r="K644" s="20"/>
      <c r="L644" s="20" t="str">
        <f t="shared" si="139"/>
        <v>Yes</v>
      </c>
      <c r="M644" s="66">
        <f t="shared" si="140"/>
        <v>13747.6754547374</v>
      </c>
      <c r="N644" s="66">
        <f t="shared" si="141"/>
        <v>13088.404419206299</v>
      </c>
      <c r="O644" s="66">
        <f t="shared" si="142"/>
        <v>14096.728287936799</v>
      </c>
      <c r="P644" s="67">
        <f t="shared" si="143"/>
        <v>-659.27103553110101</v>
      </c>
      <c r="Q644" s="68">
        <f t="shared" si="144"/>
        <v>0.95204490841366796</v>
      </c>
      <c r="R644" s="20" t="str">
        <f t="shared" si="145"/>
        <v/>
      </c>
      <c r="S644" s="67">
        <f t="shared" si="146"/>
        <v>349.05283319939917</v>
      </c>
      <c r="T644" s="68">
        <f t="shared" si="147"/>
        <v>1.0253899529668571</v>
      </c>
      <c r="U644" s="20" t="str">
        <f t="shared" si="148"/>
        <v/>
      </c>
      <c r="V644" s="20" t="str">
        <f t="shared" si="149"/>
        <v/>
      </c>
    </row>
    <row r="645" spans="1:22" ht="30" x14ac:dyDescent="0.25">
      <c r="A645" s="46">
        <v>2100</v>
      </c>
      <c r="B645" s="60">
        <f t="shared" si="135"/>
        <v>4101120</v>
      </c>
      <c r="C645" s="46" t="s">
        <v>107</v>
      </c>
      <c r="D645" s="46">
        <v>633</v>
      </c>
      <c r="E645" s="46" t="s">
        <v>677</v>
      </c>
      <c r="F645" s="46">
        <v>389</v>
      </c>
      <c r="G645" s="46">
        <v>108</v>
      </c>
      <c r="H645" s="61">
        <f t="shared" si="136"/>
        <v>0.27763496143958871</v>
      </c>
      <c r="I645" s="62">
        <f t="shared" si="137"/>
        <v>20</v>
      </c>
      <c r="J645" s="62">
        <f t="shared" si="138"/>
        <v>5</v>
      </c>
      <c r="K645" s="20"/>
      <c r="L645" s="20" t="str">
        <f t="shared" si="139"/>
        <v>Yes</v>
      </c>
      <c r="M645" s="66">
        <f t="shared" si="140"/>
        <v>13007.622590912</v>
      </c>
      <c r="N645" s="66">
        <f t="shared" si="141"/>
        <v>12508.3986065998</v>
      </c>
      <c r="O645" s="66">
        <f t="shared" si="142"/>
        <v>6928.1509793543501</v>
      </c>
      <c r="P645" s="67">
        <f t="shared" si="143"/>
        <v>-499.22398431220063</v>
      </c>
      <c r="Q645" s="68">
        <f t="shared" si="144"/>
        <v>0.96162065890034421</v>
      </c>
      <c r="R645" s="20" t="str">
        <f t="shared" si="145"/>
        <v/>
      </c>
      <c r="S645" s="67">
        <f t="shared" si="146"/>
        <v>-6079.4716115576502</v>
      </c>
      <c r="T645" s="68">
        <f t="shared" si="147"/>
        <v>0.53262238590738498</v>
      </c>
      <c r="U645" s="20" t="str">
        <f t="shared" si="148"/>
        <v/>
      </c>
      <c r="V645" s="20" t="str">
        <f t="shared" si="149"/>
        <v/>
      </c>
    </row>
    <row r="646" spans="1:22" ht="30" x14ac:dyDescent="0.25">
      <c r="A646" s="46">
        <v>2100</v>
      </c>
      <c r="B646" s="60">
        <f t="shared" si="135"/>
        <v>4101120</v>
      </c>
      <c r="C646" s="46" t="s">
        <v>107</v>
      </c>
      <c r="D646" s="46">
        <v>4744</v>
      </c>
      <c r="E646" s="46" t="s">
        <v>689</v>
      </c>
      <c r="F646" s="46">
        <v>768</v>
      </c>
      <c r="G646" s="46">
        <v>194</v>
      </c>
      <c r="H646" s="61">
        <f t="shared" si="136"/>
        <v>0.25260416666666669</v>
      </c>
      <c r="I646" s="62">
        <f t="shared" si="137"/>
        <v>20</v>
      </c>
      <c r="J646" s="62">
        <f t="shared" si="138"/>
        <v>5</v>
      </c>
      <c r="K646" s="20"/>
      <c r="L646" s="20" t="str">
        <f t="shared" si="139"/>
        <v>Yes</v>
      </c>
      <c r="M646" s="66">
        <f t="shared" si="140"/>
        <v>5616.86020744295</v>
      </c>
      <c r="N646" s="66">
        <f t="shared" si="141"/>
        <v>5590.8297181330699</v>
      </c>
      <c r="O646" s="66">
        <f t="shared" si="142"/>
        <v>6880.4915233770898</v>
      </c>
      <c r="P646" s="67">
        <f t="shared" si="143"/>
        <v>-26.030489309880068</v>
      </c>
      <c r="Q646" s="68">
        <f t="shared" si="144"/>
        <v>0.99536565120930254</v>
      </c>
      <c r="R646" s="20" t="str">
        <f t="shared" si="145"/>
        <v/>
      </c>
      <c r="S646" s="67">
        <f t="shared" si="146"/>
        <v>1263.6313159341398</v>
      </c>
      <c r="T646" s="68">
        <f t="shared" si="147"/>
        <v>1.2249711171838835</v>
      </c>
      <c r="U646" s="20" t="str">
        <f t="shared" si="148"/>
        <v/>
      </c>
      <c r="V646" s="20" t="str">
        <f t="shared" si="149"/>
        <v/>
      </c>
    </row>
    <row r="647" spans="1:22" ht="30" x14ac:dyDescent="0.25">
      <c r="A647" s="46">
        <v>2100</v>
      </c>
      <c r="B647" s="60">
        <f t="shared" si="135"/>
        <v>4101120</v>
      </c>
      <c r="C647" s="46" t="s">
        <v>107</v>
      </c>
      <c r="D647" s="46">
        <v>649</v>
      </c>
      <c r="E647" s="46" t="s">
        <v>2190</v>
      </c>
      <c r="F647" s="90">
        <v>1207</v>
      </c>
      <c r="G647" s="46">
        <v>300</v>
      </c>
      <c r="H647" s="61">
        <f t="shared" si="136"/>
        <v>0.24855012427506215</v>
      </c>
      <c r="I647" s="62">
        <f t="shared" si="137"/>
        <v>20</v>
      </c>
      <c r="J647" s="62">
        <f t="shared" si="138"/>
        <v>5</v>
      </c>
      <c r="K647" s="20"/>
      <c r="L647" s="20" t="str">
        <f t="shared" si="139"/>
        <v>Yes</v>
      </c>
      <c r="M647" s="66">
        <f t="shared" si="140"/>
        <v>13348.075572283</v>
      </c>
      <c r="N647" s="66">
        <f t="shared" si="141"/>
        <v>12840.4969726005</v>
      </c>
      <c r="O647" s="66">
        <f t="shared" si="142"/>
        <v>14322.881924630899</v>
      </c>
      <c r="P647" s="67">
        <f t="shared" si="143"/>
        <v>-507.57859968249977</v>
      </c>
      <c r="Q647" s="68">
        <f t="shared" si="144"/>
        <v>0.96197364953967779</v>
      </c>
      <c r="R647" s="20" t="str">
        <f t="shared" si="145"/>
        <v/>
      </c>
      <c r="S647" s="67">
        <f t="shared" si="146"/>
        <v>974.80635234789952</v>
      </c>
      <c r="T647" s="68">
        <f t="shared" si="147"/>
        <v>1.0730297297965607</v>
      </c>
      <c r="U647" s="20" t="str">
        <f t="shared" si="148"/>
        <v/>
      </c>
      <c r="V647" s="20" t="str">
        <f t="shared" si="149"/>
        <v/>
      </c>
    </row>
    <row r="648" spans="1:22" ht="30" x14ac:dyDescent="0.25">
      <c r="A648" s="46">
        <v>2100</v>
      </c>
      <c r="B648" s="60">
        <f t="shared" ref="B648:B711" si="150">IF(ISNA(VLOOKUP($A648,POVRT,7,FALSE)),0,VLOOKUP($A648,POVRT,7,FALSE))</f>
        <v>4101120</v>
      </c>
      <c r="C648" s="46" t="s">
        <v>107</v>
      </c>
      <c r="D648" s="46">
        <v>637</v>
      </c>
      <c r="E648" s="46" t="s">
        <v>2183</v>
      </c>
      <c r="F648" s="46">
        <v>323</v>
      </c>
      <c r="G648" s="46">
        <v>58</v>
      </c>
      <c r="H648" s="61">
        <f t="shared" ref="H648:H711" si="151">G648/F648</f>
        <v>0.17956656346749225</v>
      </c>
      <c r="I648" s="62">
        <f t="shared" ref="I648:I711" si="152">IF(ISNA(VLOOKUP($A648,Quar,3,FALSE)),0,VLOOKUP($A648,Quar,3,FALSE))</f>
        <v>20</v>
      </c>
      <c r="J648" s="62">
        <f t="shared" ref="J648:J711" si="153">IF(ISNA(VLOOKUP($A648,Quar,6,FALSE)),0,VLOOKUP($A648,Quar,6,FALSE))</f>
        <v>5</v>
      </c>
      <c r="K648" s="20"/>
      <c r="L648" s="20" t="str">
        <f t="shared" ref="L648:L711" si="154">IF(ISNA(VLOOKUP($A648,LEA1K,9,FALSE)),"",VLOOKUP($A648,LEA1K,9,FALSE))</f>
        <v>Yes</v>
      </c>
      <c r="M648" s="66">
        <f t="shared" ref="M648:M711" si="155">IF(ISNA(VLOOKUP($D648,PERPUP18_19,34,FALSE)),0,VLOOKUP($D648,PERPUP18_19,34,FALSE))</f>
        <v>13491.8329663637</v>
      </c>
      <c r="N648" s="66">
        <f t="shared" ref="N648:N711" si="156">IF(ISNA(VLOOKUP($D648,PERPUP19_20,34,FALSE)),0,VLOOKUP($D648,PERPUP19_20,34,FALSE))</f>
        <v>12575.0465335153</v>
      </c>
      <c r="O648" s="66">
        <f t="shared" ref="O648:O711" si="157">IF(ISNA(VLOOKUP($D648,PERPUP20_21,34,FALSE)),0,VLOOKUP($D648,PERPUP20_21,34,FALSE))</f>
        <v>15659.322403901901</v>
      </c>
      <c r="P648" s="67">
        <f t="shared" si="143"/>
        <v>-916.78643284839927</v>
      </c>
      <c r="Q648" s="68">
        <f t="shared" si="144"/>
        <v>0.93204878572585159</v>
      </c>
      <c r="R648" s="20" t="str">
        <f t="shared" si="145"/>
        <v/>
      </c>
      <c r="S648" s="67">
        <f t="shared" si="146"/>
        <v>2167.4894375382009</v>
      </c>
      <c r="T648" s="68">
        <f t="shared" si="147"/>
        <v>1.1606519620382152</v>
      </c>
      <c r="U648" s="20" t="str">
        <f t="shared" si="148"/>
        <v/>
      </c>
      <c r="V648" s="20" t="str">
        <f t="shared" si="149"/>
        <v/>
      </c>
    </row>
    <row r="649" spans="1:22" ht="30" x14ac:dyDescent="0.25">
      <c r="A649" s="46">
        <v>2100</v>
      </c>
      <c r="B649" s="60">
        <f t="shared" si="150"/>
        <v>4101120</v>
      </c>
      <c r="C649" s="46" t="s">
        <v>107</v>
      </c>
      <c r="D649" s="46">
        <v>638</v>
      </c>
      <c r="E649" s="46" t="s">
        <v>2188</v>
      </c>
      <c r="F649" s="46">
        <v>323</v>
      </c>
      <c r="G649" s="46">
        <v>58</v>
      </c>
      <c r="H649" s="61">
        <f t="shared" si="151"/>
        <v>0.17956656346749225</v>
      </c>
      <c r="I649" s="62">
        <f t="shared" si="152"/>
        <v>20</v>
      </c>
      <c r="J649" s="62">
        <f t="shared" si="153"/>
        <v>5</v>
      </c>
      <c r="K649" s="20"/>
      <c r="L649" s="20" t="str">
        <f t="shared" si="154"/>
        <v>Yes</v>
      </c>
      <c r="M649" s="66">
        <f t="shared" si="155"/>
        <v>12715.182311061501</v>
      </c>
      <c r="N649" s="66">
        <f t="shared" si="156"/>
        <v>12351.3667798731</v>
      </c>
      <c r="O649" s="66">
        <f t="shared" si="157"/>
        <v>13953.7908935124</v>
      </c>
      <c r="P649" s="67">
        <f t="shared" ref="P649:P712" si="158">N649-M649</f>
        <v>-363.8155311884002</v>
      </c>
      <c r="Q649" s="68">
        <f t="shared" ref="Q649:Q712" si="159">IF(M649&gt;0,(N649/M649),"")</f>
        <v>0.97138731303349846</v>
      </c>
      <c r="R649" s="20" t="str">
        <f t="shared" ref="R649:R712" si="160">IF((AND(L649="Yes",K649="Yes",Q649&lt;100%)),"Fail","")</f>
        <v/>
      </c>
      <c r="S649" s="67">
        <f t="shared" ref="S649:S712" si="161">O649-M649</f>
        <v>1238.6085824508991</v>
      </c>
      <c r="T649" s="68">
        <f t="shared" ref="T649:T712" si="162">IF($M649&gt;0,(O649/$M649),"")</f>
        <v>1.0974117831856314</v>
      </c>
      <c r="U649" s="20" t="str">
        <f t="shared" ref="U649:U712" si="163">IF((AND($L649="Yes",$K649="Yes",T649&lt;100%)),"Fail","")</f>
        <v/>
      </c>
      <c r="V649" s="20" t="str">
        <f t="shared" ref="V649:V712" si="164">IF((AND($R649="Fail",$U649="Fail")),"Review","")</f>
        <v/>
      </c>
    </row>
    <row r="650" spans="1:22" ht="30" x14ac:dyDescent="0.25">
      <c r="A650" s="46">
        <v>2100</v>
      </c>
      <c r="B650" s="60">
        <f t="shared" si="150"/>
        <v>4101120</v>
      </c>
      <c r="C650" s="46" t="s">
        <v>107</v>
      </c>
      <c r="D650" s="46">
        <v>639</v>
      </c>
      <c r="E650" s="46" t="s">
        <v>2184</v>
      </c>
      <c r="F650" s="46">
        <v>372</v>
      </c>
      <c r="G650" s="46">
        <v>42</v>
      </c>
      <c r="H650" s="61">
        <f t="shared" si="151"/>
        <v>0.11290322580645161</v>
      </c>
      <c r="I650" s="62">
        <f t="shared" si="152"/>
        <v>20</v>
      </c>
      <c r="J650" s="62">
        <f t="shared" si="153"/>
        <v>5</v>
      </c>
      <c r="K650" s="20"/>
      <c r="L650" s="20" t="str">
        <f t="shared" si="154"/>
        <v>Yes</v>
      </c>
      <c r="M650" s="66">
        <f t="shared" si="155"/>
        <v>11252.3943216842</v>
      </c>
      <c r="N650" s="66">
        <f t="shared" si="156"/>
        <v>12815.193264538801</v>
      </c>
      <c r="O650" s="66">
        <f t="shared" si="157"/>
        <v>15427.114268305801</v>
      </c>
      <c r="P650" s="67">
        <f t="shared" si="158"/>
        <v>1562.7989428546007</v>
      </c>
      <c r="Q650" s="68">
        <f t="shared" si="159"/>
        <v>1.1388859026956575</v>
      </c>
      <c r="R650" s="20" t="str">
        <f t="shared" si="160"/>
        <v/>
      </c>
      <c r="S650" s="67">
        <f t="shared" si="161"/>
        <v>4174.7199466216007</v>
      </c>
      <c r="T650" s="68">
        <f t="shared" si="162"/>
        <v>1.3710072565246496</v>
      </c>
      <c r="U650" s="20" t="str">
        <f t="shared" si="163"/>
        <v/>
      </c>
      <c r="V650" s="20" t="str">
        <f t="shared" si="164"/>
        <v/>
      </c>
    </row>
    <row r="651" spans="1:22" ht="30" x14ac:dyDescent="0.25">
      <c r="A651" s="46">
        <v>2100</v>
      </c>
      <c r="B651" s="60">
        <f t="shared" si="150"/>
        <v>4101120</v>
      </c>
      <c r="C651" s="46" t="s">
        <v>107</v>
      </c>
      <c r="D651" s="46">
        <v>641</v>
      </c>
      <c r="E651" s="46" t="s">
        <v>2182</v>
      </c>
      <c r="F651" s="90">
        <v>3210</v>
      </c>
      <c r="G651" s="46">
        <v>86</v>
      </c>
      <c r="H651" s="61">
        <f t="shared" si="151"/>
        <v>2.6791277258566979E-2</v>
      </c>
      <c r="I651" s="62">
        <f t="shared" si="152"/>
        <v>20</v>
      </c>
      <c r="J651" s="62">
        <f t="shared" si="153"/>
        <v>5</v>
      </c>
      <c r="K651" s="20"/>
      <c r="L651" s="20" t="str">
        <f t="shared" si="154"/>
        <v>Yes</v>
      </c>
      <c r="M651" s="66">
        <f t="shared" si="155"/>
        <v>12069.709715052501</v>
      </c>
      <c r="N651" s="66">
        <f t="shared" si="156"/>
        <v>12333.4894824196</v>
      </c>
      <c r="O651" s="66">
        <f t="shared" si="157"/>
        <v>14949.416152764999</v>
      </c>
      <c r="P651" s="67">
        <f t="shared" si="158"/>
        <v>263.77976736709934</v>
      </c>
      <c r="Q651" s="68">
        <f t="shared" si="159"/>
        <v>1.0218546902613683</v>
      </c>
      <c r="R651" s="20" t="str">
        <f t="shared" si="160"/>
        <v/>
      </c>
      <c r="S651" s="67">
        <f t="shared" si="161"/>
        <v>2879.7064377124989</v>
      </c>
      <c r="T651" s="68">
        <f t="shared" si="162"/>
        <v>1.2385895357633274</v>
      </c>
      <c r="U651" s="20" t="str">
        <f t="shared" si="163"/>
        <v/>
      </c>
      <c r="V651" s="20" t="str">
        <f t="shared" si="164"/>
        <v/>
      </c>
    </row>
    <row r="652" spans="1:22" ht="30" x14ac:dyDescent="0.25">
      <c r="A652" s="46">
        <v>2101</v>
      </c>
      <c r="B652" s="60">
        <f t="shared" si="150"/>
        <v>4107380</v>
      </c>
      <c r="C652" s="46" t="s">
        <v>140</v>
      </c>
      <c r="D652" s="46">
        <v>653</v>
      </c>
      <c r="E652" s="46" t="s">
        <v>863</v>
      </c>
      <c r="F652" s="46">
        <v>341</v>
      </c>
      <c r="G652" s="46">
        <v>310</v>
      </c>
      <c r="H652" s="61">
        <f t="shared" si="151"/>
        <v>0.90909090909090906</v>
      </c>
      <c r="I652" s="62">
        <f t="shared" si="152"/>
        <v>10</v>
      </c>
      <c r="J652" s="62">
        <f t="shared" si="153"/>
        <v>3</v>
      </c>
      <c r="K652" s="20" t="s">
        <v>1781</v>
      </c>
      <c r="L652" s="20" t="str">
        <f t="shared" si="154"/>
        <v>Yes</v>
      </c>
      <c r="M652" s="66">
        <f t="shared" si="155"/>
        <v>14852.938640336401</v>
      </c>
      <c r="N652" s="66">
        <f t="shared" si="156"/>
        <v>14220.731640951401</v>
      </c>
      <c r="O652" s="66">
        <f t="shared" si="157"/>
        <v>17411.548294133299</v>
      </c>
      <c r="P652" s="67">
        <f t="shared" si="158"/>
        <v>-632.20699938500002</v>
      </c>
      <c r="Q652" s="68">
        <f t="shared" si="159"/>
        <v>0.95743556109037553</v>
      </c>
      <c r="R652" s="20" t="str">
        <f t="shared" si="160"/>
        <v>Fail</v>
      </c>
      <c r="S652" s="67">
        <f t="shared" si="161"/>
        <v>2558.6096537968988</v>
      </c>
      <c r="T652" s="68">
        <f t="shared" si="162"/>
        <v>1.1722628575902438</v>
      </c>
      <c r="U652" s="20" t="str">
        <f t="shared" si="163"/>
        <v/>
      </c>
      <c r="V652" s="20" t="str">
        <f t="shared" si="164"/>
        <v/>
      </c>
    </row>
    <row r="653" spans="1:22" ht="30" x14ac:dyDescent="0.25">
      <c r="A653" s="46">
        <v>2101</v>
      </c>
      <c r="B653" s="60">
        <f t="shared" si="150"/>
        <v>4107380</v>
      </c>
      <c r="C653" s="46" t="s">
        <v>140</v>
      </c>
      <c r="D653" s="46">
        <v>3504</v>
      </c>
      <c r="E653" s="46" t="s">
        <v>867</v>
      </c>
      <c r="F653" s="46">
        <v>347</v>
      </c>
      <c r="G653" s="46">
        <v>264</v>
      </c>
      <c r="H653" s="61">
        <f t="shared" si="151"/>
        <v>0.76080691642651299</v>
      </c>
      <c r="I653" s="62">
        <f t="shared" si="152"/>
        <v>10</v>
      </c>
      <c r="J653" s="62">
        <f t="shared" si="153"/>
        <v>3</v>
      </c>
      <c r="K653" s="20" t="s">
        <v>1781</v>
      </c>
      <c r="L653" s="20" t="str">
        <f t="shared" si="154"/>
        <v>Yes</v>
      </c>
      <c r="M653" s="66">
        <f t="shared" si="155"/>
        <v>11648.706513363501</v>
      </c>
      <c r="N653" s="66">
        <f t="shared" si="156"/>
        <v>11533.4661561351</v>
      </c>
      <c r="O653" s="66">
        <f t="shared" si="157"/>
        <v>13985.1600231989</v>
      </c>
      <c r="P653" s="67">
        <f t="shared" si="158"/>
        <v>-115.24035722840017</v>
      </c>
      <c r="Q653" s="68">
        <f t="shared" si="159"/>
        <v>0.99010702543701345</v>
      </c>
      <c r="R653" s="20" t="str">
        <f t="shared" si="160"/>
        <v>Fail</v>
      </c>
      <c r="S653" s="67">
        <f t="shared" si="161"/>
        <v>2336.453509835399</v>
      </c>
      <c r="T653" s="68">
        <f t="shared" si="162"/>
        <v>1.2005762190982319</v>
      </c>
      <c r="U653" s="20" t="str">
        <f t="shared" si="163"/>
        <v/>
      </c>
      <c r="V653" s="20" t="str">
        <f t="shared" si="164"/>
        <v/>
      </c>
    </row>
    <row r="654" spans="1:22" ht="30" x14ac:dyDescent="0.25">
      <c r="A654" s="46">
        <v>2101</v>
      </c>
      <c r="B654" s="60">
        <f t="shared" si="150"/>
        <v>4107380</v>
      </c>
      <c r="C654" s="46" t="s">
        <v>140</v>
      </c>
      <c r="D654" s="46">
        <v>652</v>
      </c>
      <c r="E654" s="46" t="s">
        <v>862</v>
      </c>
      <c r="F654" s="46">
        <v>325</v>
      </c>
      <c r="G654" s="46">
        <v>238</v>
      </c>
      <c r="H654" s="61">
        <f t="shared" si="151"/>
        <v>0.73230769230769233</v>
      </c>
      <c r="I654" s="62">
        <f t="shared" si="152"/>
        <v>10</v>
      </c>
      <c r="J654" s="62">
        <f t="shared" si="153"/>
        <v>3</v>
      </c>
      <c r="K654" s="20" t="s">
        <v>1781</v>
      </c>
      <c r="L654" s="20" t="str">
        <f t="shared" si="154"/>
        <v>Yes</v>
      </c>
      <c r="M654" s="66">
        <f t="shared" si="155"/>
        <v>14070.9987664457</v>
      </c>
      <c r="N654" s="66">
        <f t="shared" si="156"/>
        <v>13832.9130583857</v>
      </c>
      <c r="O654" s="66">
        <f t="shared" si="157"/>
        <v>14417.538930925401</v>
      </c>
      <c r="P654" s="67">
        <f t="shared" si="158"/>
        <v>-238.08570805999989</v>
      </c>
      <c r="Q654" s="68">
        <f t="shared" si="159"/>
        <v>0.98307968666533119</v>
      </c>
      <c r="R654" s="20" t="str">
        <f t="shared" si="160"/>
        <v>Fail</v>
      </c>
      <c r="S654" s="67">
        <f t="shared" si="161"/>
        <v>346.54016447970025</v>
      </c>
      <c r="T654" s="68">
        <f t="shared" si="162"/>
        <v>1.0246279720602403</v>
      </c>
      <c r="U654" s="20" t="str">
        <f t="shared" si="163"/>
        <v/>
      </c>
      <c r="V654" s="20" t="str">
        <f t="shared" si="164"/>
        <v/>
      </c>
    </row>
    <row r="655" spans="1:22" ht="30" x14ac:dyDescent="0.25">
      <c r="A655" s="46">
        <v>2101</v>
      </c>
      <c r="B655" s="60">
        <f t="shared" si="150"/>
        <v>4107380</v>
      </c>
      <c r="C655" s="46" t="s">
        <v>140</v>
      </c>
      <c r="D655" s="46">
        <v>658</v>
      </c>
      <c r="E655" s="46" t="s">
        <v>864</v>
      </c>
      <c r="F655" s="46">
        <v>298</v>
      </c>
      <c r="G655" s="46">
        <v>190</v>
      </c>
      <c r="H655" s="61">
        <f t="shared" si="151"/>
        <v>0.63758389261744963</v>
      </c>
      <c r="I655" s="62">
        <f t="shared" si="152"/>
        <v>10</v>
      </c>
      <c r="J655" s="62">
        <f t="shared" si="153"/>
        <v>3</v>
      </c>
      <c r="K655" s="20"/>
      <c r="L655" s="20" t="str">
        <f t="shared" si="154"/>
        <v>Yes</v>
      </c>
      <c r="M655" s="66">
        <f t="shared" si="155"/>
        <v>12133.821083356201</v>
      </c>
      <c r="N655" s="66">
        <f t="shared" si="156"/>
        <v>12781.239873239299</v>
      </c>
      <c r="O655" s="66">
        <f t="shared" si="157"/>
        <v>16440.661574592199</v>
      </c>
      <c r="P655" s="67">
        <f t="shared" si="158"/>
        <v>647.41878988309873</v>
      </c>
      <c r="Q655" s="68">
        <f t="shared" si="159"/>
        <v>1.0533565465845838</v>
      </c>
      <c r="R655" s="20" t="str">
        <f t="shared" si="160"/>
        <v/>
      </c>
      <c r="S655" s="67">
        <f t="shared" si="161"/>
        <v>4306.8404912359983</v>
      </c>
      <c r="T655" s="68">
        <f t="shared" si="162"/>
        <v>1.3549451126441641</v>
      </c>
      <c r="U655" s="20" t="str">
        <f t="shared" si="163"/>
        <v/>
      </c>
      <c r="V655" s="20" t="str">
        <f t="shared" si="164"/>
        <v/>
      </c>
    </row>
    <row r="656" spans="1:22" ht="30" x14ac:dyDescent="0.25">
      <c r="A656" s="46">
        <v>2101</v>
      </c>
      <c r="B656" s="60">
        <f t="shared" si="150"/>
        <v>4107380</v>
      </c>
      <c r="C656" s="46" t="s">
        <v>140</v>
      </c>
      <c r="D656" s="46">
        <v>3503</v>
      </c>
      <c r="E656" s="46" t="s">
        <v>868</v>
      </c>
      <c r="F656" s="46">
        <v>419</v>
      </c>
      <c r="G656" s="46">
        <v>259</v>
      </c>
      <c r="H656" s="61">
        <f t="shared" si="151"/>
        <v>0.61813842482100234</v>
      </c>
      <c r="I656" s="62">
        <f t="shared" si="152"/>
        <v>10</v>
      </c>
      <c r="J656" s="62">
        <f t="shared" si="153"/>
        <v>3</v>
      </c>
      <c r="K656" s="20"/>
      <c r="L656" s="20" t="str">
        <f t="shared" si="154"/>
        <v>Yes</v>
      </c>
      <c r="M656" s="66">
        <f t="shared" si="155"/>
        <v>11605.4206427807</v>
      </c>
      <c r="N656" s="66">
        <f t="shared" si="156"/>
        <v>11499.654529462699</v>
      </c>
      <c r="O656" s="66">
        <f t="shared" si="157"/>
        <v>15155.37832587</v>
      </c>
      <c r="P656" s="67">
        <f t="shared" si="158"/>
        <v>-105.76611331800086</v>
      </c>
      <c r="Q656" s="68">
        <f t="shared" si="159"/>
        <v>0.99088649032434739</v>
      </c>
      <c r="R656" s="20" t="str">
        <f t="shared" si="160"/>
        <v/>
      </c>
      <c r="S656" s="67">
        <f t="shared" si="161"/>
        <v>3549.9576830893002</v>
      </c>
      <c r="T656" s="68">
        <f t="shared" si="162"/>
        <v>1.3058878943175227</v>
      </c>
      <c r="U656" s="20" t="str">
        <f t="shared" si="163"/>
        <v/>
      </c>
      <c r="V656" s="20" t="str">
        <f t="shared" si="164"/>
        <v/>
      </c>
    </row>
    <row r="657" spans="1:22" ht="30" x14ac:dyDescent="0.25">
      <c r="A657" s="46">
        <v>2101</v>
      </c>
      <c r="B657" s="60">
        <f t="shared" si="150"/>
        <v>4107380</v>
      </c>
      <c r="C657" s="46" t="s">
        <v>140</v>
      </c>
      <c r="D657" s="46">
        <v>671</v>
      </c>
      <c r="E657" s="46" t="s">
        <v>865</v>
      </c>
      <c r="F657" s="46">
        <v>242</v>
      </c>
      <c r="G657" s="46">
        <v>141</v>
      </c>
      <c r="H657" s="61">
        <f t="shared" si="151"/>
        <v>0.5826446280991735</v>
      </c>
      <c r="I657" s="62">
        <f t="shared" si="152"/>
        <v>10</v>
      </c>
      <c r="J657" s="62">
        <f t="shared" si="153"/>
        <v>3</v>
      </c>
      <c r="K657" s="20"/>
      <c r="L657" s="20" t="str">
        <f t="shared" si="154"/>
        <v>Yes</v>
      </c>
      <c r="M657" s="66">
        <f t="shared" si="155"/>
        <v>13800.6781343027</v>
      </c>
      <c r="N657" s="66">
        <f t="shared" si="156"/>
        <v>12574.6370735988</v>
      </c>
      <c r="O657" s="66">
        <f t="shared" si="157"/>
        <v>14671.515914056399</v>
      </c>
      <c r="P657" s="67">
        <f t="shared" si="158"/>
        <v>-1226.0410607038993</v>
      </c>
      <c r="Q657" s="68">
        <f t="shared" si="159"/>
        <v>0.91116081044912745</v>
      </c>
      <c r="R657" s="20" t="str">
        <f t="shared" si="160"/>
        <v/>
      </c>
      <c r="S657" s="67">
        <f t="shared" si="161"/>
        <v>870.83777975369958</v>
      </c>
      <c r="T657" s="68">
        <f t="shared" si="162"/>
        <v>1.0631010861407717</v>
      </c>
      <c r="U657" s="20" t="str">
        <f t="shared" si="163"/>
        <v/>
      </c>
      <c r="V657" s="20" t="str">
        <f t="shared" si="164"/>
        <v/>
      </c>
    </row>
    <row r="658" spans="1:22" ht="30" x14ac:dyDescent="0.25">
      <c r="A658" s="46">
        <v>2101</v>
      </c>
      <c r="B658" s="60">
        <f t="shared" si="150"/>
        <v>4107380</v>
      </c>
      <c r="C658" s="46" t="s">
        <v>140</v>
      </c>
      <c r="D658" s="46">
        <v>674</v>
      </c>
      <c r="E658" s="46" t="s">
        <v>2328</v>
      </c>
      <c r="F658" s="46">
        <v>639</v>
      </c>
      <c r="G658" s="46">
        <v>255</v>
      </c>
      <c r="H658" s="61">
        <f t="shared" si="151"/>
        <v>0.39906103286384975</v>
      </c>
      <c r="I658" s="62">
        <f t="shared" si="152"/>
        <v>10</v>
      </c>
      <c r="J658" s="62">
        <f t="shared" si="153"/>
        <v>3</v>
      </c>
      <c r="K658" s="20"/>
      <c r="L658" s="20" t="str">
        <f t="shared" si="154"/>
        <v>Yes</v>
      </c>
      <c r="M658" s="66">
        <f t="shared" si="155"/>
        <v>12615.800352726401</v>
      </c>
      <c r="N658" s="66">
        <f t="shared" si="156"/>
        <v>11759.7033923627</v>
      </c>
      <c r="O658" s="66">
        <f t="shared" si="157"/>
        <v>13337.791019919599</v>
      </c>
      <c r="P658" s="67">
        <f t="shared" si="158"/>
        <v>-856.09696036370042</v>
      </c>
      <c r="Q658" s="68">
        <f t="shared" si="159"/>
        <v>0.9321408918635361</v>
      </c>
      <c r="R658" s="20" t="str">
        <f t="shared" si="160"/>
        <v/>
      </c>
      <c r="S658" s="67">
        <f t="shared" si="161"/>
        <v>721.99066719319853</v>
      </c>
      <c r="T658" s="68">
        <f t="shared" si="162"/>
        <v>1.0572290815490886</v>
      </c>
      <c r="U658" s="20" t="str">
        <f t="shared" si="163"/>
        <v/>
      </c>
      <c r="V658" s="20" t="str">
        <f t="shared" si="164"/>
        <v/>
      </c>
    </row>
    <row r="659" spans="1:22" ht="30" x14ac:dyDescent="0.25">
      <c r="A659" s="46">
        <v>2101</v>
      </c>
      <c r="B659" s="60">
        <f t="shared" si="150"/>
        <v>4107380</v>
      </c>
      <c r="C659" s="46" t="s">
        <v>140</v>
      </c>
      <c r="D659" s="46">
        <v>3505</v>
      </c>
      <c r="E659" s="46" t="s">
        <v>869</v>
      </c>
      <c r="F659" s="46">
        <v>314</v>
      </c>
      <c r="G659" s="46">
        <v>114</v>
      </c>
      <c r="H659" s="61">
        <f t="shared" si="151"/>
        <v>0.36305732484076431</v>
      </c>
      <c r="I659" s="62">
        <f t="shared" si="152"/>
        <v>10</v>
      </c>
      <c r="J659" s="62">
        <f t="shared" si="153"/>
        <v>3</v>
      </c>
      <c r="K659" s="20"/>
      <c r="L659" s="20" t="str">
        <f t="shared" si="154"/>
        <v>Yes</v>
      </c>
      <c r="M659" s="66">
        <f t="shared" si="155"/>
        <v>3957.63905924447</v>
      </c>
      <c r="N659" s="66">
        <f t="shared" si="156"/>
        <v>3826.3480616383399</v>
      </c>
      <c r="O659" s="66">
        <f t="shared" si="157"/>
        <v>4651.5648576816202</v>
      </c>
      <c r="P659" s="67">
        <f t="shared" si="158"/>
        <v>-131.29099760613008</v>
      </c>
      <c r="Q659" s="68">
        <f t="shared" si="159"/>
        <v>0.9668259293885193</v>
      </c>
      <c r="R659" s="20" t="str">
        <f t="shared" si="160"/>
        <v/>
      </c>
      <c r="S659" s="67">
        <f t="shared" si="161"/>
        <v>693.92579843715021</v>
      </c>
      <c r="T659" s="68">
        <f t="shared" si="162"/>
        <v>1.1753383236948403</v>
      </c>
      <c r="U659" s="20" t="str">
        <f t="shared" si="163"/>
        <v/>
      </c>
      <c r="V659" s="20" t="str">
        <f t="shared" si="164"/>
        <v/>
      </c>
    </row>
    <row r="660" spans="1:22" ht="30" x14ac:dyDescent="0.25">
      <c r="A660" s="46">
        <v>2101</v>
      </c>
      <c r="B660" s="60">
        <f t="shared" si="150"/>
        <v>4107380</v>
      </c>
      <c r="C660" s="46" t="s">
        <v>140</v>
      </c>
      <c r="D660" s="46">
        <v>688</v>
      </c>
      <c r="E660" s="46" t="s">
        <v>2329</v>
      </c>
      <c r="F660" s="90">
        <v>1174</v>
      </c>
      <c r="G660" s="46">
        <v>362</v>
      </c>
      <c r="H660" s="61">
        <f t="shared" si="151"/>
        <v>0.30834752981260649</v>
      </c>
      <c r="I660" s="62">
        <f t="shared" si="152"/>
        <v>10</v>
      </c>
      <c r="J660" s="62">
        <f t="shared" si="153"/>
        <v>3</v>
      </c>
      <c r="K660" s="20"/>
      <c r="L660" s="20" t="str">
        <f t="shared" si="154"/>
        <v>Yes</v>
      </c>
      <c r="M660" s="66">
        <f t="shared" si="155"/>
        <v>14489.7184808487</v>
      </c>
      <c r="N660" s="66">
        <f t="shared" si="156"/>
        <v>13063.2737146695</v>
      </c>
      <c r="O660" s="66">
        <f t="shared" si="157"/>
        <v>14442.9150770863</v>
      </c>
      <c r="P660" s="67">
        <f t="shared" si="158"/>
        <v>-1426.4447661792001</v>
      </c>
      <c r="Q660" s="68">
        <f t="shared" si="159"/>
        <v>0.90155469424305545</v>
      </c>
      <c r="R660" s="20" t="str">
        <f t="shared" si="160"/>
        <v/>
      </c>
      <c r="S660" s="67">
        <f t="shared" si="161"/>
        <v>-46.803403762400194</v>
      </c>
      <c r="T660" s="68">
        <f t="shared" si="162"/>
        <v>0.9967698886749069</v>
      </c>
      <c r="U660" s="20" t="str">
        <f t="shared" si="163"/>
        <v/>
      </c>
      <c r="V660" s="20" t="str">
        <f t="shared" si="164"/>
        <v/>
      </c>
    </row>
    <row r="661" spans="1:22" ht="30" x14ac:dyDescent="0.25">
      <c r="A661" s="46">
        <v>2101</v>
      </c>
      <c r="B661" s="60">
        <f t="shared" si="150"/>
        <v>4107380</v>
      </c>
      <c r="C661" s="46" t="s">
        <v>140</v>
      </c>
      <c r="D661" s="46">
        <v>5659</v>
      </c>
      <c r="E661" s="46" t="s">
        <v>4637</v>
      </c>
      <c r="F661" s="46">
        <v>99</v>
      </c>
      <c r="G661" s="46">
        <v>0</v>
      </c>
      <c r="H661" s="61">
        <f t="shared" si="151"/>
        <v>0</v>
      </c>
      <c r="I661" s="62">
        <f t="shared" si="152"/>
        <v>10</v>
      </c>
      <c r="J661" s="62">
        <f t="shared" si="153"/>
        <v>3</v>
      </c>
      <c r="K661" s="20"/>
      <c r="L661" s="20" t="str">
        <f t="shared" si="154"/>
        <v>Yes</v>
      </c>
      <c r="M661" s="66">
        <f t="shared" si="155"/>
        <v>0</v>
      </c>
      <c r="N661" s="66">
        <f t="shared" si="156"/>
        <v>0</v>
      </c>
      <c r="O661" s="66">
        <f t="shared" si="157"/>
        <v>0</v>
      </c>
      <c r="P661" s="67">
        <f t="shared" si="158"/>
        <v>0</v>
      </c>
      <c r="Q661" s="68" t="str">
        <f t="shared" si="159"/>
        <v/>
      </c>
      <c r="R661" s="20" t="str">
        <f t="shared" si="160"/>
        <v/>
      </c>
      <c r="S661" s="67">
        <f t="shared" si="161"/>
        <v>0</v>
      </c>
      <c r="T661" s="68" t="str">
        <f t="shared" si="162"/>
        <v/>
      </c>
      <c r="U661" s="20" t="str">
        <f t="shared" si="163"/>
        <v/>
      </c>
      <c r="V661" s="20" t="str">
        <f t="shared" si="164"/>
        <v/>
      </c>
    </row>
    <row r="662" spans="1:22" x14ac:dyDescent="0.25">
      <c r="A662" s="46">
        <v>2102</v>
      </c>
      <c r="B662" s="60">
        <f t="shared" si="150"/>
        <v>4111970</v>
      </c>
      <c r="C662" s="46" t="s">
        <v>230</v>
      </c>
      <c r="D662" s="46">
        <v>662</v>
      </c>
      <c r="E662" s="46" t="s">
        <v>2746</v>
      </c>
      <c r="F662" s="46">
        <v>309</v>
      </c>
      <c r="G662" s="46">
        <v>184</v>
      </c>
      <c r="H662" s="61">
        <f t="shared" si="151"/>
        <v>0.59546925566343045</v>
      </c>
      <c r="I662" s="62">
        <f t="shared" si="152"/>
        <v>7</v>
      </c>
      <c r="J662" s="62">
        <f t="shared" si="153"/>
        <v>2</v>
      </c>
      <c r="K662" s="20" t="s">
        <v>1781</v>
      </c>
      <c r="L662" s="20" t="str">
        <f t="shared" si="154"/>
        <v>Yes</v>
      </c>
      <c r="M662" s="66">
        <f t="shared" si="155"/>
        <v>11712.570719327499</v>
      </c>
      <c r="N662" s="66">
        <f t="shared" si="156"/>
        <v>18591.638130284598</v>
      </c>
      <c r="O662" s="66">
        <f t="shared" si="157"/>
        <v>11896.3431395687</v>
      </c>
      <c r="P662" s="67">
        <f t="shared" si="158"/>
        <v>6879.0674109570991</v>
      </c>
      <c r="Q662" s="68">
        <f t="shared" si="159"/>
        <v>1.5873234472433626</v>
      </c>
      <c r="R662" s="20" t="str">
        <f t="shared" si="160"/>
        <v/>
      </c>
      <c r="S662" s="67">
        <f t="shared" si="161"/>
        <v>183.77242024120096</v>
      </c>
      <c r="T662" s="68">
        <f t="shared" si="162"/>
        <v>1.0156901866076204</v>
      </c>
      <c r="U662" s="20" t="str">
        <f t="shared" si="163"/>
        <v/>
      </c>
      <c r="V662" s="20" t="str">
        <f t="shared" si="164"/>
        <v/>
      </c>
    </row>
    <row r="663" spans="1:22" x14ac:dyDescent="0.25">
      <c r="A663" s="46">
        <v>2102</v>
      </c>
      <c r="B663" s="60">
        <f t="shared" si="150"/>
        <v>4111970</v>
      </c>
      <c r="C663" s="46" t="s">
        <v>230</v>
      </c>
      <c r="D663" s="46">
        <v>669</v>
      </c>
      <c r="E663" s="46" t="s">
        <v>2751</v>
      </c>
      <c r="F663" s="46">
        <v>694</v>
      </c>
      <c r="G663" s="46">
        <v>346</v>
      </c>
      <c r="H663" s="61">
        <f t="shared" si="151"/>
        <v>0.49855907780979825</v>
      </c>
      <c r="I663" s="62">
        <f t="shared" si="152"/>
        <v>7</v>
      </c>
      <c r="J663" s="62">
        <f t="shared" si="153"/>
        <v>2</v>
      </c>
      <c r="K663" s="20" t="s">
        <v>1781</v>
      </c>
      <c r="L663" s="20" t="str">
        <f t="shared" si="154"/>
        <v>Yes</v>
      </c>
      <c r="M663" s="66">
        <f t="shared" si="155"/>
        <v>13930.234773124799</v>
      </c>
      <c r="N663" s="66">
        <f t="shared" si="156"/>
        <v>14174.1936763959</v>
      </c>
      <c r="O663" s="66">
        <f t="shared" si="157"/>
        <v>14491.816929729101</v>
      </c>
      <c r="P663" s="67">
        <f t="shared" si="158"/>
        <v>243.95890327110101</v>
      </c>
      <c r="Q663" s="68">
        <f t="shared" si="159"/>
        <v>1.0175129067990845</v>
      </c>
      <c r="R663" s="20" t="str">
        <f t="shared" si="160"/>
        <v/>
      </c>
      <c r="S663" s="67">
        <f t="shared" si="161"/>
        <v>561.58215660430142</v>
      </c>
      <c r="T663" s="68">
        <f t="shared" si="162"/>
        <v>1.0403139046649628</v>
      </c>
      <c r="U663" s="20" t="str">
        <f t="shared" si="163"/>
        <v/>
      </c>
      <c r="V663" s="20" t="str">
        <f t="shared" si="164"/>
        <v/>
      </c>
    </row>
    <row r="664" spans="1:22" x14ac:dyDescent="0.25">
      <c r="A664" s="46">
        <v>2102</v>
      </c>
      <c r="B664" s="60">
        <f t="shared" si="150"/>
        <v>4111970</v>
      </c>
      <c r="C664" s="46" t="s">
        <v>230</v>
      </c>
      <c r="D664" s="46">
        <v>666</v>
      </c>
      <c r="E664" s="46" t="s">
        <v>2747</v>
      </c>
      <c r="F664" s="46">
        <v>249</v>
      </c>
      <c r="G664" s="46">
        <v>121</v>
      </c>
      <c r="H664" s="61">
        <f t="shared" si="151"/>
        <v>0.4859437751004016</v>
      </c>
      <c r="I664" s="62">
        <f t="shared" si="152"/>
        <v>7</v>
      </c>
      <c r="J664" s="62">
        <f t="shared" si="153"/>
        <v>2</v>
      </c>
      <c r="K664" s="20"/>
      <c r="L664" s="20" t="str">
        <f t="shared" si="154"/>
        <v>Yes</v>
      </c>
      <c r="M664" s="66">
        <f t="shared" si="155"/>
        <v>11344.508509011501</v>
      </c>
      <c r="N664" s="66">
        <f t="shared" si="156"/>
        <v>12365.7313040878</v>
      </c>
      <c r="O664" s="66">
        <f t="shared" si="157"/>
        <v>13650.431403979101</v>
      </c>
      <c r="P664" s="67">
        <f t="shared" si="158"/>
        <v>1021.222795076299</v>
      </c>
      <c r="Q664" s="68">
        <f t="shared" si="159"/>
        <v>1.0900191307772471</v>
      </c>
      <c r="R664" s="20" t="str">
        <f t="shared" si="160"/>
        <v/>
      </c>
      <c r="S664" s="67">
        <f t="shared" si="161"/>
        <v>2305.9228949675999</v>
      </c>
      <c r="T664" s="68">
        <f t="shared" si="162"/>
        <v>1.2032633580499228</v>
      </c>
      <c r="U664" s="20" t="str">
        <f t="shared" si="163"/>
        <v/>
      </c>
      <c r="V664" s="20" t="str">
        <f t="shared" si="164"/>
        <v/>
      </c>
    </row>
    <row r="665" spans="1:22" x14ac:dyDescent="0.25">
      <c r="A665" s="46">
        <v>2102</v>
      </c>
      <c r="B665" s="60">
        <f t="shared" si="150"/>
        <v>4111970</v>
      </c>
      <c r="C665" s="46" t="s">
        <v>230</v>
      </c>
      <c r="D665" s="46">
        <v>668</v>
      </c>
      <c r="E665" s="46" t="s">
        <v>2750</v>
      </c>
      <c r="F665" s="46">
        <v>342</v>
      </c>
      <c r="G665" s="46">
        <v>165</v>
      </c>
      <c r="H665" s="61">
        <f t="shared" si="151"/>
        <v>0.48245614035087719</v>
      </c>
      <c r="I665" s="62">
        <f t="shared" si="152"/>
        <v>7</v>
      </c>
      <c r="J665" s="62">
        <f t="shared" si="153"/>
        <v>2</v>
      </c>
      <c r="K665" s="20"/>
      <c r="L665" s="20" t="str">
        <f t="shared" si="154"/>
        <v>Yes</v>
      </c>
      <c r="M665" s="66">
        <f t="shared" si="155"/>
        <v>13862.036411630501</v>
      </c>
      <c r="N665" s="66">
        <f t="shared" si="156"/>
        <v>25435.7452526624</v>
      </c>
      <c r="O665" s="66">
        <f t="shared" si="157"/>
        <v>15339.036154352199</v>
      </c>
      <c r="P665" s="67">
        <f t="shared" si="158"/>
        <v>11573.708841031899</v>
      </c>
      <c r="Q665" s="68">
        <f t="shared" si="159"/>
        <v>1.8349212552436629</v>
      </c>
      <c r="R665" s="20" t="str">
        <f t="shared" si="160"/>
        <v/>
      </c>
      <c r="S665" s="67">
        <f t="shared" si="161"/>
        <v>1476.9997427216986</v>
      </c>
      <c r="T665" s="68">
        <f t="shared" si="162"/>
        <v>1.1065499829074514</v>
      </c>
      <c r="U665" s="20" t="str">
        <f t="shared" si="163"/>
        <v/>
      </c>
      <c r="V665" s="20" t="str">
        <f t="shared" si="164"/>
        <v/>
      </c>
    </row>
    <row r="666" spans="1:22" x14ac:dyDescent="0.25">
      <c r="A666" s="46">
        <v>2102</v>
      </c>
      <c r="B666" s="60">
        <f t="shared" si="150"/>
        <v>4111970</v>
      </c>
      <c r="C666" s="46" t="s">
        <v>230</v>
      </c>
      <c r="D666" s="46">
        <v>663</v>
      </c>
      <c r="E666" s="46" t="s">
        <v>2748</v>
      </c>
      <c r="F666" s="46">
        <v>302</v>
      </c>
      <c r="G666" s="46">
        <v>129</v>
      </c>
      <c r="H666" s="61">
        <f t="shared" si="151"/>
        <v>0.42715231788079472</v>
      </c>
      <c r="I666" s="62">
        <f t="shared" si="152"/>
        <v>7</v>
      </c>
      <c r="J666" s="62">
        <f t="shared" si="153"/>
        <v>2</v>
      </c>
      <c r="K666" s="20"/>
      <c r="L666" s="20" t="str">
        <f t="shared" si="154"/>
        <v>Yes</v>
      </c>
      <c r="M666" s="66">
        <f t="shared" si="155"/>
        <v>15415.585545014899</v>
      </c>
      <c r="N666" s="66">
        <f t="shared" si="156"/>
        <v>12559.377219244099</v>
      </c>
      <c r="O666" s="66">
        <f t="shared" si="157"/>
        <v>13264.193153165899</v>
      </c>
      <c r="P666" s="67">
        <f t="shared" si="158"/>
        <v>-2856.2083257708</v>
      </c>
      <c r="Q666" s="68">
        <f t="shared" si="159"/>
        <v>0.81471943978836137</v>
      </c>
      <c r="R666" s="20" t="str">
        <f t="shared" si="160"/>
        <v/>
      </c>
      <c r="S666" s="67">
        <f t="shared" si="161"/>
        <v>-2151.392391849</v>
      </c>
      <c r="T666" s="68">
        <f t="shared" si="162"/>
        <v>0.86044043636443523</v>
      </c>
      <c r="U666" s="20" t="str">
        <f t="shared" si="163"/>
        <v/>
      </c>
      <c r="V666" s="20" t="str">
        <f t="shared" si="164"/>
        <v/>
      </c>
    </row>
    <row r="667" spans="1:22" x14ac:dyDescent="0.25">
      <c r="A667" s="46">
        <v>2102</v>
      </c>
      <c r="B667" s="60">
        <f t="shared" si="150"/>
        <v>4111970</v>
      </c>
      <c r="C667" s="46" t="s">
        <v>230</v>
      </c>
      <c r="D667" s="46">
        <v>664</v>
      </c>
      <c r="E667" s="46" t="s">
        <v>2749</v>
      </c>
      <c r="F667" s="46">
        <v>143</v>
      </c>
      <c r="G667" s="46">
        <v>61</v>
      </c>
      <c r="H667" s="61">
        <f t="shared" si="151"/>
        <v>0.42657342657342656</v>
      </c>
      <c r="I667" s="62">
        <f t="shared" si="152"/>
        <v>7</v>
      </c>
      <c r="J667" s="62">
        <f t="shared" si="153"/>
        <v>2</v>
      </c>
      <c r="K667" s="20"/>
      <c r="L667" s="20" t="str">
        <f t="shared" si="154"/>
        <v>Yes</v>
      </c>
      <c r="M667" s="66">
        <f t="shared" si="155"/>
        <v>13648.8175508349</v>
      </c>
      <c r="N667" s="66">
        <f t="shared" si="156"/>
        <v>27176.6267766698</v>
      </c>
      <c r="O667" s="66">
        <f t="shared" si="157"/>
        <v>13393.102328319401</v>
      </c>
      <c r="P667" s="67">
        <f t="shared" si="158"/>
        <v>13527.809225834901</v>
      </c>
      <c r="Q667" s="68">
        <f t="shared" si="159"/>
        <v>1.9911341532298088</v>
      </c>
      <c r="R667" s="20" t="str">
        <f t="shared" si="160"/>
        <v/>
      </c>
      <c r="S667" s="67">
        <f t="shared" si="161"/>
        <v>-255.71522251549868</v>
      </c>
      <c r="T667" s="68">
        <f t="shared" si="162"/>
        <v>0.98126466109147625</v>
      </c>
      <c r="U667" s="20" t="str">
        <f t="shared" si="163"/>
        <v/>
      </c>
      <c r="V667" s="20" t="str">
        <f t="shared" si="164"/>
        <v/>
      </c>
    </row>
    <row r="668" spans="1:22" x14ac:dyDescent="0.25">
      <c r="A668" s="46">
        <v>2102</v>
      </c>
      <c r="B668" s="60">
        <f t="shared" si="150"/>
        <v>4111970</v>
      </c>
      <c r="C668" s="46" t="s">
        <v>230</v>
      </c>
      <c r="D668" s="46">
        <v>4484</v>
      </c>
      <c r="E668" s="46" t="s">
        <v>1471</v>
      </c>
      <c r="F668" s="46">
        <v>134</v>
      </c>
      <c r="G668" s="46">
        <v>28</v>
      </c>
      <c r="H668" s="61">
        <f t="shared" si="151"/>
        <v>0.20895522388059701</v>
      </c>
      <c r="I668" s="62">
        <f t="shared" si="152"/>
        <v>7</v>
      </c>
      <c r="J668" s="62">
        <f t="shared" si="153"/>
        <v>2</v>
      </c>
      <c r="K668" s="20"/>
      <c r="L668" s="20" t="str">
        <f t="shared" si="154"/>
        <v>Yes</v>
      </c>
      <c r="M668" s="66">
        <f t="shared" si="155"/>
        <v>4357.8347373220804</v>
      </c>
      <c r="N668" s="66">
        <f t="shared" si="156"/>
        <v>4475.4218938214699</v>
      </c>
      <c r="O668" s="66">
        <f t="shared" si="157"/>
        <v>4599.0991476871905</v>
      </c>
      <c r="P668" s="67">
        <f t="shared" si="158"/>
        <v>117.58715649938949</v>
      </c>
      <c r="Q668" s="68">
        <f t="shared" si="159"/>
        <v>1.0269829315674435</v>
      </c>
      <c r="R668" s="20" t="str">
        <f t="shared" si="160"/>
        <v/>
      </c>
      <c r="S668" s="67">
        <f t="shared" si="161"/>
        <v>241.26441036511005</v>
      </c>
      <c r="T668" s="68">
        <f t="shared" si="162"/>
        <v>1.0553633684863801</v>
      </c>
      <c r="U668" s="20" t="str">
        <f t="shared" si="163"/>
        <v/>
      </c>
      <c r="V668" s="20" t="str">
        <f t="shared" si="164"/>
        <v/>
      </c>
    </row>
    <row r="669" spans="1:22" x14ac:dyDescent="0.25">
      <c r="A669" s="46">
        <v>2103</v>
      </c>
      <c r="B669" s="60">
        <f t="shared" si="150"/>
        <v>4111040</v>
      </c>
      <c r="C669" s="46" t="s">
        <v>209</v>
      </c>
      <c r="D669" s="46">
        <v>676</v>
      </c>
      <c r="E669" s="46" t="s">
        <v>2678</v>
      </c>
      <c r="F669" s="46">
        <v>262</v>
      </c>
      <c r="G669" s="46">
        <v>136</v>
      </c>
      <c r="H669" s="61">
        <f t="shared" si="151"/>
        <v>0.51908396946564883</v>
      </c>
      <c r="I669" s="62">
        <f t="shared" si="152"/>
        <v>5</v>
      </c>
      <c r="J669" s="62">
        <f t="shared" si="153"/>
        <v>2</v>
      </c>
      <c r="K669" s="20" t="s">
        <v>1781</v>
      </c>
      <c r="L669" s="20" t="str">
        <f t="shared" si="154"/>
        <v>Yes</v>
      </c>
      <c r="M669" s="66">
        <f t="shared" si="155"/>
        <v>10404.0458394827</v>
      </c>
      <c r="N669" s="66">
        <f t="shared" si="156"/>
        <v>12163.8822789769</v>
      </c>
      <c r="O669" s="66">
        <f t="shared" si="157"/>
        <v>12578.5136727551</v>
      </c>
      <c r="P669" s="67">
        <f t="shared" si="158"/>
        <v>1759.8364394942</v>
      </c>
      <c r="Q669" s="68">
        <f t="shared" si="159"/>
        <v>1.1691492393099356</v>
      </c>
      <c r="R669" s="20" t="str">
        <f t="shared" si="160"/>
        <v/>
      </c>
      <c r="S669" s="67">
        <f t="shared" si="161"/>
        <v>2174.4678332723997</v>
      </c>
      <c r="T669" s="68">
        <f t="shared" si="162"/>
        <v>1.2090021388622136</v>
      </c>
      <c r="U669" s="20" t="str">
        <f t="shared" si="163"/>
        <v/>
      </c>
      <c r="V669" s="20" t="str">
        <f t="shared" si="164"/>
        <v/>
      </c>
    </row>
    <row r="670" spans="1:22" x14ac:dyDescent="0.25">
      <c r="A670" s="46">
        <v>2103</v>
      </c>
      <c r="B670" s="60">
        <f t="shared" si="150"/>
        <v>4111040</v>
      </c>
      <c r="C670" s="46" t="s">
        <v>209</v>
      </c>
      <c r="D670" s="46">
        <v>677</v>
      </c>
      <c r="E670" s="46" t="s">
        <v>2679</v>
      </c>
      <c r="F670" s="46">
        <v>147</v>
      </c>
      <c r="G670" s="46">
        <v>76</v>
      </c>
      <c r="H670" s="61">
        <f t="shared" si="151"/>
        <v>0.51700680272108845</v>
      </c>
      <c r="I670" s="62">
        <f t="shared" si="152"/>
        <v>5</v>
      </c>
      <c r="J670" s="62">
        <f t="shared" si="153"/>
        <v>2</v>
      </c>
      <c r="K670" s="20" t="s">
        <v>1781</v>
      </c>
      <c r="L670" s="20" t="str">
        <f t="shared" si="154"/>
        <v>Yes</v>
      </c>
      <c r="M670" s="66">
        <f t="shared" si="155"/>
        <v>12030.1985914453</v>
      </c>
      <c r="N670" s="66">
        <f t="shared" si="156"/>
        <v>12631.311041660299</v>
      </c>
      <c r="O670" s="66">
        <f t="shared" si="157"/>
        <v>13397.267946591999</v>
      </c>
      <c r="P670" s="67">
        <f t="shared" si="158"/>
        <v>601.11245021499963</v>
      </c>
      <c r="Q670" s="68">
        <f t="shared" si="159"/>
        <v>1.0499669598673502</v>
      </c>
      <c r="R670" s="20" t="str">
        <f t="shared" si="160"/>
        <v/>
      </c>
      <c r="S670" s="67">
        <f t="shared" si="161"/>
        <v>1367.0693551466993</v>
      </c>
      <c r="T670" s="68">
        <f t="shared" si="162"/>
        <v>1.1136364744733993</v>
      </c>
      <c r="U670" s="20" t="str">
        <f t="shared" si="163"/>
        <v/>
      </c>
      <c r="V670" s="20" t="str">
        <f t="shared" si="164"/>
        <v/>
      </c>
    </row>
    <row r="671" spans="1:22" x14ac:dyDescent="0.25">
      <c r="A671" s="46">
        <v>2103</v>
      </c>
      <c r="B671" s="60">
        <f t="shared" si="150"/>
        <v>4111040</v>
      </c>
      <c r="C671" s="46" t="s">
        <v>209</v>
      </c>
      <c r="D671" s="46">
        <v>678</v>
      </c>
      <c r="E671" s="46" t="s">
        <v>2680</v>
      </c>
      <c r="F671" s="46">
        <v>228</v>
      </c>
      <c r="G671" s="46">
        <v>84</v>
      </c>
      <c r="H671" s="61">
        <f t="shared" si="151"/>
        <v>0.36842105263157893</v>
      </c>
      <c r="I671" s="62">
        <f t="shared" si="152"/>
        <v>5</v>
      </c>
      <c r="J671" s="62">
        <f t="shared" si="153"/>
        <v>2</v>
      </c>
      <c r="K671" s="20"/>
      <c r="L671" s="20" t="str">
        <f t="shared" si="154"/>
        <v>Yes</v>
      </c>
      <c r="M671" s="66">
        <f t="shared" si="155"/>
        <v>15029.065245837101</v>
      </c>
      <c r="N671" s="66">
        <f t="shared" si="156"/>
        <v>15971.6646840908</v>
      </c>
      <c r="O671" s="66">
        <f t="shared" si="157"/>
        <v>15625.089461514001</v>
      </c>
      <c r="P671" s="67">
        <f t="shared" si="158"/>
        <v>942.59943825369919</v>
      </c>
      <c r="Q671" s="68">
        <f t="shared" si="159"/>
        <v>1.0627184341031981</v>
      </c>
      <c r="R671" s="20" t="str">
        <f t="shared" si="160"/>
        <v/>
      </c>
      <c r="S671" s="67">
        <f t="shared" si="161"/>
        <v>596.02421567689998</v>
      </c>
      <c r="T671" s="68">
        <f t="shared" si="162"/>
        <v>1.0396581028778216</v>
      </c>
      <c r="U671" s="20" t="str">
        <f t="shared" si="163"/>
        <v/>
      </c>
      <c r="V671" s="20" t="str">
        <f t="shared" si="164"/>
        <v/>
      </c>
    </row>
    <row r="672" spans="1:22" ht="30" x14ac:dyDescent="0.25">
      <c r="A672" s="46">
        <v>2103</v>
      </c>
      <c r="B672" s="60">
        <f t="shared" si="150"/>
        <v>4111040</v>
      </c>
      <c r="C672" s="46" t="s">
        <v>209</v>
      </c>
      <c r="D672" s="46">
        <v>5457</v>
      </c>
      <c r="E672" s="46" t="s">
        <v>1370</v>
      </c>
      <c r="F672" s="90">
        <v>1350</v>
      </c>
      <c r="G672" s="46">
        <v>381</v>
      </c>
      <c r="H672" s="61">
        <f t="shared" si="151"/>
        <v>0.28222222222222221</v>
      </c>
      <c r="I672" s="62">
        <f t="shared" si="152"/>
        <v>5</v>
      </c>
      <c r="J672" s="62">
        <f t="shared" si="153"/>
        <v>2</v>
      </c>
      <c r="K672" s="20"/>
      <c r="L672" s="20" t="str">
        <f t="shared" si="154"/>
        <v>Yes</v>
      </c>
      <c r="M672" s="66">
        <f t="shared" si="155"/>
        <v>0</v>
      </c>
      <c r="N672" s="66">
        <f t="shared" si="156"/>
        <v>2426.4314630454301</v>
      </c>
      <c r="O672" s="66">
        <f t="shared" si="157"/>
        <v>1672.12740078142</v>
      </c>
      <c r="P672" s="67">
        <f t="shared" si="158"/>
        <v>2426.4314630454301</v>
      </c>
      <c r="Q672" s="68" t="str">
        <f t="shared" si="159"/>
        <v/>
      </c>
      <c r="R672" s="20" t="str">
        <f t="shared" si="160"/>
        <v/>
      </c>
      <c r="S672" s="67">
        <f t="shared" si="161"/>
        <v>1672.12740078142</v>
      </c>
      <c r="T672" s="68" t="str">
        <f t="shared" si="162"/>
        <v/>
      </c>
      <c r="U672" s="20" t="str">
        <f t="shared" si="163"/>
        <v/>
      </c>
      <c r="V672" s="20" t="str">
        <f t="shared" si="164"/>
        <v/>
      </c>
    </row>
    <row r="673" spans="1:22" x14ac:dyDescent="0.25">
      <c r="A673" s="46">
        <v>2103</v>
      </c>
      <c r="B673" s="60">
        <f t="shared" si="150"/>
        <v>4111040</v>
      </c>
      <c r="C673" s="46" t="s">
        <v>209</v>
      </c>
      <c r="D673" s="46">
        <v>2994</v>
      </c>
      <c r="E673" s="46" t="s">
        <v>1366</v>
      </c>
      <c r="F673" s="46">
        <v>39</v>
      </c>
      <c r="G673" s="46">
        <v>4</v>
      </c>
      <c r="H673" s="61">
        <f t="shared" si="151"/>
        <v>0.10256410256410256</v>
      </c>
      <c r="I673" s="62">
        <f t="shared" si="152"/>
        <v>5</v>
      </c>
      <c r="J673" s="62">
        <f t="shared" si="153"/>
        <v>2</v>
      </c>
      <c r="K673" s="20"/>
      <c r="L673" s="20" t="str">
        <f t="shared" si="154"/>
        <v>Yes</v>
      </c>
      <c r="M673" s="66">
        <f t="shared" si="155"/>
        <v>5104.8914871749103</v>
      </c>
      <c r="N673" s="66">
        <f t="shared" si="156"/>
        <v>2623.6043201882899</v>
      </c>
      <c r="O673" s="66">
        <f t="shared" si="157"/>
        <v>1907.666592824</v>
      </c>
      <c r="P673" s="67">
        <f t="shared" si="158"/>
        <v>-2481.2871669866204</v>
      </c>
      <c r="Q673" s="68">
        <f t="shared" si="159"/>
        <v>0.51393929269204008</v>
      </c>
      <c r="R673" s="20" t="str">
        <f t="shared" si="160"/>
        <v/>
      </c>
      <c r="S673" s="67">
        <f t="shared" si="161"/>
        <v>-3197.2248943509103</v>
      </c>
      <c r="T673" s="68">
        <f t="shared" si="162"/>
        <v>0.37369385766899399</v>
      </c>
      <c r="U673" s="20" t="str">
        <f t="shared" si="163"/>
        <v/>
      </c>
      <c r="V673" s="20" t="str">
        <f t="shared" si="164"/>
        <v/>
      </c>
    </row>
    <row r="674" spans="1:22" ht="30" x14ac:dyDescent="0.25">
      <c r="A674" s="46">
        <v>2104</v>
      </c>
      <c r="B674" s="60">
        <f t="shared" si="150"/>
        <v>4108100</v>
      </c>
      <c r="C674" s="46" t="s">
        <v>207</v>
      </c>
      <c r="D674" s="46">
        <v>683</v>
      </c>
      <c r="E674" s="46" t="s">
        <v>2672</v>
      </c>
      <c r="F674" s="46">
        <v>301</v>
      </c>
      <c r="G674" s="46">
        <v>144</v>
      </c>
      <c r="H674" s="61">
        <f t="shared" si="151"/>
        <v>0.47840531561461797</v>
      </c>
      <c r="I674" s="62">
        <f t="shared" si="152"/>
        <v>3</v>
      </c>
      <c r="J674" s="62">
        <f t="shared" si="153"/>
        <v>1</v>
      </c>
      <c r="K674" s="20" t="s">
        <v>1781</v>
      </c>
      <c r="L674" s="20" t="str">
        <f t="shared" si="154"/>
        <v>Yes</v>
      </c>
      <c r="M674" s="66">
        <f t="shared" si="155"/>
        <v>13459.3644877606</v>
      </c>
      <c r="N674" s="66">
        <f t="shared" si="156"/>
        <v>13779.2320287162</v>
      </c>
      <c r="O674" s="66">
        <f t="shared" si="157"/>
        <v>14144.978226437899</v>
      </c>
      <c r="P674" s="67">
        <f t="shared" si="158"/>
        <v>319.86754095559991</v>
      </c>
      <c r="Q674" s="68">
        <f t="shared" si="159"/>
        <v>1.0237654267589287</v>
      </c>
      <c r="R674" s="20" t="str">
        <f t="shared" si="160"/>
        <v/>
      </c>
      <c r="S674" s="67">
        <f t="shared" si="161"/>
        <v>685.6137386772989</v>
      </c>
      <c r="T674" s="68">
        <f t="shared" si="162"/>
        <v>1.0509395327915199</v>
      </c>
      <c r="U674" s="20" t="str">
        <f t="shared" si="163"/>
        <v/>
      </c>
      <c r="V674" s="20" t="str">
        <f t="shared" si="164"/>
        <v/>
      </c>
    </row>
    <row r="675" spans="1:22" ht="30" x14ac:dyDescent="0.25">
      <c r="A675" s="46">
        <v>2104</v>
      </c>
      <c r="B675" s="60">
        <f t="shared" si="150"/>
        <v>4108100</v>
      </c>
      <c r="C675" s="46" t="s">
        <v>207</v>
      </c>
      <c r="D675" s="46">
        <v>681</v>
      </c>
      <c r="E675" s="46" t="s">
        <v>2671</v>
      </c>
      <c r="F675" s="46">
        <v>226</v>
      </c>
      <c r="G675" s="46">
        <v>93</v>
      </c>
      <c r="H675" s="61">
        <f t="shared" si="151"/>
        <v>0.41150442477876104</v>
      </c>
      <c r="I675" s="62">
        <f t="shared" si="152"/>
        <v>3</v>
      </c>
      <c r="J675" s="62">
        <f t="shared" si="153"/>
        <v>1</v>
      </c>
      <c r="K675" s="20"/>
      <c r="L675" s="20" t="str">
        <f t="shared" si="154"/>
        <v>Yes</v>
      </c>
      <c r="M675" s="66">
        <f t="shared" si="155"/>
        <v>10617.9381172632</v>
      </c>
      <c r="N675" s="66">
        <f t="shared" si="156"/>
        <v>10191.3955923509</v>
      </c>
      <c r="O675" s="66">
        <f t="shared" si="157"/>
        <v>12257.9739010516</v>
      </c>
      <c r="P675" s="67">
        <f t="shared" si="158"/>
        <v>-426.5425249123</v>
      </c>
      <c r="Q675" s="68">
        <f t="shared" si="159"/>
        <v>0.95982812103427073</v>
      </c>
      <c r="R675" s="20" t="str">
        <f t="shared" si="160"/>
        <v/>
      </c>
      <c r="S675" s="67">
        <f t="shared" si="161"/>
        <v>1640.0357837884003</v>
      </c>
      <c r="T675" s="68">
        <f t="shared" si="162"/>
        <v>1.1544589698749463</v>
      </c>
      <c r="U675" s="20" t="str">
        <f t="shared" si="163"/>
        <v/>
      </c>
      <c r="V675" s="20" t="str">
        <f t="shared" si="164"/>
        <v/>
      </c>
    </row>
    <row r="676" spans="1:22" ht="30" x14ac:dyDescent="0.25">
      <c r="A676" s="46">
        <v>2104</v>
      </c>
      <c r="B676" s="60">
        <f t="shared" si="150"/>
        <v>4108100</v>
      </c>
      <c r="C676" s="46" t="s">
        <v>207</v>
      </c>
      <c r="D676" s="46">
        <v>4399</v>
      </c>
      <c r="E676" s="46" t="s">
        <v>1354</v>
      </c>
      <c r="F676" s="90">
        <v>2757</v>
      </c>
      <c r="G676" s="90">
        <v>1070</v>
      </c>
      <c r="H676" s="61">
        <f t="shared" si="151"/>
        <v>0.38810301051867974</v>
      </c>
      <c r="I676" s="62">
        <f t="shared" si="152"/>
        <v>3</v>
      </c>
      <c r="J676" s="62">
        <f t="shared" si="153"/>
        <v>1</v>
      </c>
      <c r="K676" s="20"/>
      <c r="L676" s="20" t="str">
        <f t="shared" si="154"/>
        <v>Yes</v>
      </c>
      <c r="M676" s="66">
        <f t="shared" si="155"/>
        <v>1002.71927405853</v>
      </c>
      <c r="N676" s="66">
        <f t="shared" si="156"/>
        <v>1310.93276826845</v>
      </c>
      <c r="O676" s="66">
        <f t="shared" si="157"/>
        <v>1536.5388749239301</v>
      </c>
      <c r="P676" s="67">
        <f t="shared" si="158"/>
        <v>308.21349420991999</v>
      </c>
      <c r="Q676" s="68">
        <f t="shared" si="159"/>
        <v>1.3073776501397232</v>
      </c>
      <c r="R676" s="20" t="str">
        <f t="shared" si="160"/>
        <v/>
      </c>
      <c r="S676" s="67">
        <f t="shared" si="161"/>
        <v>533.81960086540005</v>
      </c>
      <c r="T676" s="68">
        <f t="shared" si="162"/>
        <v>1.5323719356712397</v>
      </c>
      <c r="U676" s="20" t="str">
        <f t="shared" si="163"/>
        <v/>
      </c>
      <c r="V676" s="20" t="str">
        <f t="shared" si="164"/>
        <v/>
      </c>
    </row>
    <row r="677" spans="1:22" x14ac:dyDescent="0.25">
      <c r="A677" s="46">
        <v>2105</v>
      </c>
      <c r="B677" s="60">
        <f t="shared" si="150"/>
        <v>4102910</v>
      </c>
      <c r="C677" s="46" t="s">
        <v>52</v>
      </c>
      <c r="D677" s="46">
        <v>687</v>
      </c>
      <c r="E677" s="46" t="s">
        <v>2015</v>
      </c>
      <c r="F677" s="46">
        <v>303</v>
      </c>
      <c r="G677" s="46">
        <v>127</v>
      </c>
      <c r="H677" s="61">
        <f t="shared" si="151"/>
        <v>0.41914191419141916</v>
      </c>
      <c r="I677" s="62">
        <f t="shared" si="152"/>
        <v>2</v>
      </c>
      <c r="J677" s="62">
        <f t="shared" si="153"/>
        <v>1</v>
      </c>
      <c r="K677" s="20" t="s">
        <v>1781</v>
      </c>
      <c r="L677" s="20" t="str">
        <f t="shared" si="154"/>
        <v/>
      </c>
      <c r="M677" s="66">
        <f t="shared" si="155"/>
        <v>14710.3224233356</v>
      </c>
      <c r="N677" s="66">
        <f t="shared" si="156"/>
        <v>16211.6580873192</v>
      </c>
      <c r="O677" s="66">
        <f t="shared" si="157"/>
        <v>16667.189903316699</v>
      </c>
      <c r="P677" s="67">
        <f t="shared" si="158"/>
        <v>1501.3356639836002</v>
      </c>
      <c r="Q677" s="68">
        <f t="shared" si="159"/>
        <v>1.10206001070391</v>
      </c>
      <c r="R677" s="20" t="str">
        <f t="shared" si="160"/>
        <v/>
      </c>
      <c r="S677" s="67">
        <f t="shared" si="161"/>
        <v>1956.8674799810997</v>
      </c>
      <c r="T677" s="68">
        <f t="shared" si="162"/>
        <v>1.1330268245430732</v>
      </c>
      <c r="U677" s="20" t="str">
        <f t="shared" si="163"/>
        <v/>
      </c>
      <c r="V677" s="20" t="str">
        <f t="shared" si="164"/>
        <v/>
      </c>
    </row>
    <row r="678" spans="1:22" x14ac:dyDescent="0.25">
      <c r="A678" s="46">
        <v>2105</v>
      </c>
      <c r="B678" s="60">
        <f t="shared" si="150"/>
        <v>4102910</v>
      </c>
      <c r="C678" s="46" t="s">
        <v>52</v>
      </c>
      <c r="D678" s="46">
        <v>1311</v>
      </c>
      <c r="E678" s="46" t="s">
        <v>2014</v>
      </c>
      <c r="F678" s="46">
        <v>248</v>
      </c>
      <c r="G678" s="46">
        <v>92</v>
      </c>
      <c r="H678" s="61">
        <f t="shared" si="151"/>
        <v>0.37096774193548387</v>
      </c>
      <c r="I678" s="62">
        <f t="shared" si="152"/>
        <v>2</v>
      </c>
      <c r="J678" s="62">
        <f t="shared" si="153"/>
        <v>1</v>
      </c>
      <c r="K678" s="20"/>
      <c r="L678" s="20" t="str">
        <f t="shared" si="154"/>
        <v/>
      </c>
      <c r="M678" s="66">
        <f t="shared" si="155"/>
        <v>12989.0865281362</v>
      </c>
      <c r="N678" s="66">
        <f t="shared" si="156"/>
        <v>13941.5954512189</v>
      </c>
      <c r="O678" s="66">
        <f t="shared" si="157"/>
        <v>19207.997190231599</v>
      </c>
      <c r="P678" s="67">
        <f t="shared" si="158"/>
        <v>952.50892308269977</v>
      </c>
      <c r="Q678" s="68">
        <f t="shared" si="159"/>
        <v>1.0733314787779287</v>
      </c>
      <c r="R678" s="20" t="str">
        <f t="shared" si="160"/>
        <v/>
      </c>
      <c r="S678" s="67">
        <f t="shared" si="161"/>
        <v>6218.9106620953989</v>
      </c>
      <c r="T678" s="68">
        <f t="shared" si="162"/>
        <v>1.4787796777413376</v>
      </c>
      <c r="U678" s="20" t="str">
        <f t="shared" si="163"/>
        <v/>
      </c>
      <c r="V678" s="20" t="str">
        <f t="shared" si="164"/>
        <v/>
      </c>
    </row>
    <row r="679" spans="1:22" x14ac:dyDescent="0.25">
      <c r="A679" s="46">
        <v>2107</v>
      </c>
      <c r="B679" s="60">
        <f t="shared" si="150"/>
        <v>4106820</v>
      </c>
      <c r="C679" s="46" t="s">
        <v>128</v>
      </c>
      <c r="D679" s="46">
        <v>3132</v>
      </c>
      <c r="E679" s="46" t="s">
        <v>2274</v>
      </c>
      <c r="F679" s="46">
        <v>6</v>
      </c>
      <c r="G679" s="46">
        <v>6</v>
      </c>
      <c r="H679" s="61">
        <f t="shared" si="151"/>
        <v>1</v>
      </c>
      <c r="I679" s="62">
        <f t="shared" si="152"/>
        <v>3</v>
      </c>
      <c r="J679" s="62">
        <f t="shared" si="153"/>
        <v>1</v>
      </c>
      <c r="K679" s="20" t="s">
        <v>1781</v>
      </c>
      <c r="L679" s="20" t="str">
        <f t="shared" si="154"/>
        <v/>
      </c>
      <c r="M679" s="66">
        <f t="shared" si="155"/>
        <v>33519.420837374397</v>
      </c>
      <c r="N679" s="66">
        <f t="shared" si="156"/>
        <v>32865.860482018899</v>
      </c>
      <c r="O679" s="66">
        <f t="shared" si="157"/>
        <v>34196.979532666097</v>
      </c>
      <c r="P679" s="67">
        <f t="shared" si="158"/>
        <v>-653.56035535549745</v>
      </c>
      <c r="Q679" s="68">
        <f t="shared" si="159"/>
        <v>0.98050203914541467</v>
      </c>
      <c r="R679" s="20" t="str">
        <f t="shared" si="160"/>
        <v/>
      </c>
      <c r="S679" s="67">
        <f t="shared" si="161"/>
        <v>677.55869529170013</v>
      </c>
      <c r="T679" s="68">
        <f t="shared" si="162"/>
        <v>1.0202139141537976</v>
      </c>
      <c r="U679" s="20" t="str">
        <f t="shared" si="163"/>
        <v/>
      </c>
      <c r="V679" s="20" t="str">
        <f t="shared" si="164"/>
        <v/>
      </c>
    </row>
    <row r="680" spans="1:22" x14ac:dyDescent="0.25">
      <c r="A680" s="46">
        <v>2107</v>
      </c>
      <c r="B680" s="60">
        <f t="shared" si="150"/>
        <v>4106820</v>
      </c>
      <c r="C680" s="46" t="s">
        <v>128</v>
      </c>
      <c r="D680" s="46">
        <v>691</v>
      </c>
      <c r="E680" s="46" t="s">
        <v>2273</v>
      </c>
      <c r="F680" s="46">
        <v>28</v>
      </c>
      <c r="G680" s="46">
        <v>16</v>
      </c>
      <c r="H680" s="61">
        <f t="shared" si="151"/>
        <v>0.5714285714285714</v>
      </c>
      <c r="I680" s="62">
        <f t="shared" si="152"/>
        <v>3</v>
      </c>
      <c r="J680" s="62">
        <f t="shared" si="153"/>
        <v>1</v>
      </c>
      <c r="K680" s="20"/>
      <c r="L680" s="20" t="str">
        <f t="shared" si="154"/>
        <v/>
      </c>
      <c r="M680" s="66">
        <f t="shared" si="155"/>
        <v>22778.557913344201</v>
      </c>
      <c r="N680" s="66">
        <f t="shared" si="156"/>
        <v>26400.707205910501</v>
      </c>
      <c r="O680" s="66">
        <f t="shared" si="157"/>
        <v>33998.958069104498</v>
      </c>
      <c r="P680" s="67">
        <f t="shared" si="158"/>
        <v>3622.1492925663006</v>
      </c>
      <c r="Q680" s="68">
        <f t="shared" si="159"/>
        <v>1.1590157421881551</v>
      </c>
      <c r="R680" s="20" t="str">
        <f t="shared" si="160"/>
        <v/>
      </c>
      <c r="S680" s="67">
        <f t="shared" si="161"/>
        <v>11220.400155760297</v>
      </c>
      <c r="T680" s="68">
        <f t="shared" si="162"/>
        <v>1.4925860626667296</v>
      </c>
      <c r="U680" s="20" t="str">
        <f t="shared" si="163"/>
        <v/>
      </c>
      <c r="V680" s="20" t="str">
        <f t="shared" si="164"/>
        <v/>
      </c>
    </row>
    <row r="681" spans="1:22" x14ac:dyDescent="0.25">
      <c r="A681" s="46">
        <v>2107</v>
      </c>
      <c r="B681" s="60">
        <f t="shared" si="150"/>
        <v>4106820</v>
      </c>
      <c r="C681" s="46" t="s">
        <v>128</v>
      </c>
      <c r="D681" s="46">
        <v>712</v>
      </c>
      <c r="E681" s="46" t="s">
        <v>2275</v>
      </c>
      <c r="F681" s="46">
        <v>31</v>
      </c>
      <c r="G681" s="46">
        <v>16</v>
      </c>
      <c r="H681" s="61">
        <f t="shared" si="151"/>
        <v>0.5161290322580645</v>
      </c>
      <c r="I681" s="62">
        <f t="shared" si="152"/>
        <v>3</v>
      </c>
      <c r="J681" s="62">
        <f t="shared" si="153"/>
        <v>1</v>
      </c>
      <c r="K681" s="20"/>
      <c r="L681" s="20" t="str">
        <f t="shared" si="154"/>
        <v/>
      </c>
      <c r="M681" s="66">
        <f t="shared" si="155"/>
        <v>30801.777414723099</v>
      </c>
      <c r="N681" s="66">
        <f t="shared" si="156"/>
        <v>38519.464207783203</v>
      </c>
      <c r="O681" s="66">
        <f t="shared" si="157"/>
        <v>46540.862289743498</v>
      </c>
      <c r="P681" s="67">
        <f t="shared" si="158"/>
        <v>7717.6867930601038</v>
      </c>
      <c r="Q681" s="68">
        <f t="shared" si="159"/>
        <v>1.2505597871560195</v>
      </c>
      <c r="R681" s="20" t="str">
        <f t="shared" si="160"/>
        <v/>
      </c>
      <c r="S681" s="67">
        <f t="shared" si="161"/>
        <v>15739.084875020399</v>
      </c>
      <c r="T681" s="68">
        <f t="shared" si="162"/>
        <v>1.5109797614308189</v>
      </c>
      <c r="U681" s="20" t="str">
        <f t="shared" si="163"/>
        <v/>
      </c>
      <c r="V681" s="20" t="str">
        <f t="shared" si="164"/>
        <v/>
      </c>
    </row>
    <row r="682" spans="1:22" x14ac:dyDescent="0.25">
      <c r="A682" s="46">
        <v>2108</v>
      </c>
      <c r="B682" s="60">
        <f t="shared" si="150"/>
        <v>4109270</v>
      </c>
      <c r="C682" s="46" t="s">
        <v>179</v>
      </c>
      <c r="D682" s="46">
        <v>697</v>
      </c>
      <c r="E682" s="46" t="s">
        <v>2459</v>
      </c>
      <c r="F682" s="46">
        <v>114</v>
      </c>
      <c r="G682" s="46">
        <v>75</v>
      </c>
      <c r="H682" s="61">
        <f t="shared" si="151"/>
        <v>0.65789473684210531</v>
      </c>
      <c r="I682" s="62">
        <f t="shared" si="152"/>
        <v>8</v>
      </c>
      <c r="J682" s="62">
        <f t="shared" si="153"/>
        <v>2</v>
      </c>
      <c r="K682" s="20" t="s">
        <v>1781</v>
      </c>
      <c r="L682" s="20" t="str">
        <f t="shared" si="154"/>
        <v>Yes</v>
      </c>
      <c r="M682" s="66">
        <f t="shared" si="155"/>
        <v>13796.718902241801</v>
      </c>
      <c r="N682" s="66">
        <f t="shared" si="156"/>
        <v>15973.8075631924</v>
      </c>
      <c r="O682" s="66">
        <f t="shared" si="157"/>
        <v>17663.4307938561</v>
      </c>
      <c r="P682" s="67">
        <f t="shared" si="158"/>
        <v>2177.0886609505997</v>
      </c>
      <c r="Q682" s="68">
        <f t="shared" si="159"/>
        <v>1.1577975659558337</v>
      </c>
      <c r="R682" s="20" t="str">
        <f t="shared" si="160"/>
        <v/>
      </c>
      <c r="S682" s="67">
        <f t="shared" si="161"/>
        <v>3866.711891614299</v>
      </c>
      <c r="T682" s="68">
        <f t="shared" si="162"/>
        <v>1.2802631494496859</v>
      </c>
      <c r="U682" s="20" t="str">
        <f t="shared" si="163"/>
        <v/>
      </c>
      <c r="V682" s="20" t="str">
        <f t="shared" si="164"/>
        <v/>
      </c>
    </row>
    <row r="683" spans="1:22" x14ac:dyDescent="0.25">
      <c r="A683" s="46">
        <v>2108</v>
      </c>
      <c r="B683" s="60">
        <f t="shared" si="150"/>
        <v>4109270</v>
      </c>
      <c r="C683" s="46" t="s">
        <v>179</v>
      </c>
      <c r="D683" s="46">
        <v>694</v>
      </c>
      <c r="E683" s="46" t="s">
        <v>2457</v>
      </c>
      <c r="F683" s="46">
        <v>253</v>
      </c>
      <c r="G683" s="46">
        <v>166</v>
      </c>
      <c r="H683" s="61">
        <f t="shared" si="151"/>
        <v>0.65612648221343872</v>
      </c>
      <c r="I683" s="62">
        <f t="shared" si="152"/>
        <v>8</v>
      </c>
      <c r="J683" s="62">
        <f t="shared" si="153"/>
        <v>2</v>
      </c>
      <c r="K683" s="20" t="s">
        <v>1781</v>
      </c>
      <c r="L683" s="20" t="str">
        <f t="shared" si="154"/>
        <v>Yes</v>
      </c>
      <c r="M683" s="66">
        <f t="shared" si="155"/>
        <v>12669.9812340028</v>
      </c>
      <c r="N683" s="66">
        <f t="shared" si="156"/>
        <v>13641.1796350775</v>
      </c>
      <c r="O683" s="66">
        <f t="shared" si="157"/>
        <v>15546.372548682901</v>
      </c>
      <c r="P683" s="67">
        <f t="shared" si="158"/>
        <v>971.19840107470009</v>
      </c>
      <c r="Q683" s="68">
        <f t="shared" si="159"/>
        <v>1.0766534995701704</v>
      </c>
      <c r="R683" s="20" t="str">
        <f t="shared" si="160"/>
        <v/>
      </c>
      <c r="S683" s="67">
        <f t="shared" si="161"/>
        <v>2876.3913146801005</v>
      </c>
      <c r="T683" s="68">
        <f t="shared" si="162"/>
        <v>1.2270241179963743</v>
      </c>
      <c r="U683" s="20" t="str">
        <f t="shared" si="163"/>
        <v/>
      </c>
      <c r="V683" s="20" t="str">
        <f t="shared" si="164"/>
        <v/>
      </c>
    </row>
    <row r="684" spans="1:22" x14ac:dyDescent="0.25">
      <c r="A684" s="46">
        <v>2108</v>
      </c>
      <c r="B684" s="60">
        <f t="shared" si="150"/>
        <v>4109270</v>
      </c>
      <c r="C684" s="46" t="s">
        <v>179</v>
      </c>
      <c r="D684" s="46">
        <v>696</v>
      </c>
      <c r="E684" s="46" t="s">
        <v>2461</v>
      </c>
      <c r="F684" s="46">
        <v>380</v>
      </c>
      <c r="G684" s="46">
        <v>249</v>
      </c>
      <c r="H684" s="61">
        <f t="shared" si="151"/>
        <v>0.65526315789473688</v>
      </c>
      <c r="I684" s="62">
        <f t="shared" si="152"/>
        <v>8</v>
      </c>
      <c r="J684" s="62">
        <f t="shared" si="153"/>
        <v>2</v>
      </c>
      <c r="K684" s="20"/>
      <c r="L684" s="20" t="str">
        <f t="shared" si="154"/>
        <v>Yes</v>
      </c>
      <c r="M684" s="66">
        <f t="shared" si="155"/>
        <v>13364.2271010883</v>
      </c>
      <c r="N684" s="66">
        <f t="shared" si="156"/>
        <v>14639.9978189017</v>
      </c>
      <c r="O684" s="66">
        <f t="shared" si="157"/>
        <v>16102.292877129699</v>
      </c>
      <c r="P684" s="67">
        <f t="shared" si="158"/>
        <v>1275.7707178134006</v>
      </c>
      <c r="Q684" s="68">
        <f t="shared" si="159"/>
        <v>1.0954616161610655</v>
      </c>
      <c r="R684" s="20" t="str">
        <f t="shared" si="160"/>
        <v/>
      </c>
      <c r="S684" s="67">
        <f t="shared" si="161"/>
        <v>2738.0657760413997</v>
      </c>
      <c r="T684" s="68">
        <f t="shared" si="162"/>
        <v>1.2048802190602126</v>
      </c>
      <c r="U684" s="20" t="str">
        <f t="shared" si="163"/>
        <v/>
      </c>
      <c r="V684" s="20" t="str">
        <f t="shared" si="164"/>
        <v/>
      </c>
    </row>
    <row r="685" spans="1:22" x14ac:dyDescent="0.25">
      <c r="A685" s="46">
        <v>2108</v>
      </c>
      <c r="B685" s="60">
        <f t="shared" si="150"/>
        <v>4109270</v>
      </c>
      <c r="C685" s="46" t="s">
        <v>179</v>
      </c>
      <c r="D685" s="46">
        <v>693</v>
      </c>
      <c r="E685" s="46" t="s">
        <v>2458</v>
      </c>
      <c r="F685" s="46">
        <v>142</v>
      </c>
      <c r="G685" s="46">
        <v>93</v>
      </c>
      <c r="H685" s="61">
        <f t="shared" si="151"/>
        <v>0.65492957746478875</v>
      </c>
      <c r="I685" s="62">
        <f t="shared" si="152"/>
        <v>8</v>
      </c>
      <c r="J685" s="62">
        <f t="shared" si="153"/>
        <v>2</v>
      </c>
      <c r="K685" s="20"/>
      <c r="L685" s="20" t="str">
        <f t="shared" si="154"/>
        <v>Yes</v>
      </c>
      <c r="M685" s="66">
        <f t="shared" si="155"/>
        <v>14162.3109580246</v>
      </c>
      <c r="N685" s="66">
        <f t="shared" si="156"/>
        <v>14786.7313422302</v>
      </c>
      <c r="O685" s="66">
        <f t="shared" si="157"/>
        <v>16610.7700025212</v>
      </c>
      <c r="P685" s="67">
        <f t="shared" si="158"/>
        <v>624.42038420559948</v>
      </c>
      <c r="Q685" s="68">
        <f t="shared" si="159"/>
        <v>1.0440902890817965</v>
      </c>
      <c r="R685" s="20" t="str">
        <f t="shared" si="160"/>
        <v/>
      </c>
      <c r="S685" s="67">
        <f t="shared" si="161"/>
        <v>2448.4590444965997</v>
      </c>
      <c r="T685" s="68">
        <f t="shared" si="162"/>
        <v>1.1728855588437184</v>
      </c>
      <c r="U685" s="20" t="str">
        <f t="shared" si="163"/>
        <v/>
      </c>
      <c r="V685" s="20" t="str">
        <f t="shared" si="164"/>
        <v/>
      </c>
    </row>
    <row r="686" spans="1:22" x14ac:dyDescent="0.25">
      <c r="A686" s="46">
        <v>2108</v>
      </c>
      <c r="B686" s="60">
        <f t="shared" si="150"/>
        <v>4109270</v>
      </c>
      <c r="C686" s="46" t="s">
        <v>179</v>
      </c>
      <c r="D686" s="46">
        <v>692</v>
      </c>
      <c r="E686" s="46" t="s">
        <v>2460</v>
      </c>
      <c r="F686" s="46">
        <v>376</v>
      </c>
      <c r="G686" s="46">
        <v>246</v>
      </c>
      <c r="H686" s="61">
        <f t="shared" si="151"/>
        <v>0.6542553191489362</v>
      </c>
      <c r="I686" s="62">
        <f t="shared" si="152"/>
        <v>8</v>
      </c>
      <c r="J686" s="62">
        <f t="shared" si="153"/>
        <v>2</v>
      </c>
      <c r="K686" s="20"/>
      <c r="L686" s="20" t="str">
        <f t="shared" si="154"/>
        <v>Yes</v>
      </c>
      <c r="M686" s="66">
        <f t="shared" si="155"/>
        <v>12747.8078055728</v>
      </c>
      <c r="N686" s="66">
        <f t="shared" si="156"/>
        <v>13694.1238618509</v>
      </c>
      <c r="O686" s="66">
        <f t="shared" si="157"/>
        <v>15434.2667936132</v>
      </c>
      <c r="P686" s="67">
        <f t="shared" si="158"/>
        <v>946.3160562780995</v>
      </c>
      <c r="Q686" s="68">
        <f t="shared" si="159"/>
        <v>1.0742336306532962</v>
      </c>
      <c r="R686" s="20" t="str">
        <f t="shared" si="160"/>
        <v/>
      </c>
      <c r="S686" s="67">
        <f t="shared" si="161"/>
        <v>2686.4589880404001</v>
      </c>
      <c r="T686" s="68">
        <f t="shared" si="162"/>
        <v>1.2107388995044304</v>
      </c>
      <c r="U686" s="20" t="str">
        <f t="shared" si="163"/>
        <v/>
      </c>
      <c r="V686" s="20" t="str">
        <f t="shared" si="164"/>
        <v/>
      </c>
    </row>
    <row r="687" spans="1:22" x14ac:dyDescent="0.25">
      <c r="A687" s="46">
        <v>2108</v>
      </c>
      <c r="B687" s="60">
        <f t="shared" si="150"/>
        <v>4109270</v>
      </c>
      <c r="C687" s="46" t="s">
        <v>179</v>
      </c>
      <c r="D687" s="46">
        <v>698</v>
      </c>
      <c r="E687" s="46" t="s">
        <v>2462</v>
      </c>
      <c r="F687" s="46">
        <v>364</v>
      </c>
      <c r="G687" s="46">
        <v>238</v>
      </c>
      <c r="H687" s="61">
        <f t="shared" si="151"/>
        <v>0.65384615384615385</v>
      </c>
      <c r="I687" s="62">
        <f t="shared" si="152"/>
        <v>8</v>
      </c>
      <c r="J687" s="62">
        <f t="shared" si="153"/>
        <v>2</v>
      </c>
      <c r="K687" s="20"/>
      <c r="L687" s="20" t="str">
        <f t="shared" si="154"/>
        <v>Yes</v>
      </c>
      <c r="M687" s="66">
        <f t="shared" si="155"/>
        <v>14255.4732226821</v>
      </c>
      <c r="N687" s="66">
        <f t="shared" si="156"/>
        <v>15089.456553665899</v>
      </c>
      <c r="O687" s="66">
        <f t="shared" si="157"/>
        <v>15970.859981818799</v>
      </c>
      <c r="P687" s="67">
        <f t="shared" si="158"/>
        <v>833.98333098379953</v>
      </c>
      <c r="Q687" s="68">
        <f t="shared" si="159"/>
        <v>1.0585026759867107</v>
      </c>
      <c r="R687" s="20" t="str">
        <f t="shared" si="160"/>
        <v/>
      </c>
      <c r="S687" s="67">
        <f t="shared" si="161"/>
        <v>1715.3867591366998</v>
      </c>
      <c r="T687" s="68">
        <f t="shared" si="162"/>
        <v>1.1203318004489196</v>
      </c>
      <c r="U687" s="20" t="str">
        <f t="shared" si="163"/>
        <v/>
      </c>
      <c r="V687" s="20" t="str">
        <f t="shared" si="164"/>
        <v/>
      </c>
    </row>
    <row r="688" spans="1:22" ht="30" x14ac:dyDescent="0.25">
      <c r="A688" s="46">
        <v>2108</v>
      </c>
      <c r="B688" s="60">
        <f t="shared" si="150"/>
        <v>4109270</v>
      </c>
      <c r="C688" s="46" t="s">
        <v>179</v>
      </c>
      <c r="D688" s="46">
        <v>4040</v>
      </c>
      <c r="E688" s="46" t="s">
        <v>1096</v>
      </c>
      <c r="F688" s="46">
        <v>320</v>
      </c>
      <c r="G688" s="46">
        <v>188</v>
      </c>
      <c r="H688" s="61">
        <f t="shared" si="151"/>
        <v>0.58750000000000002</v>
      </c>
      <c r="I688" s="62">
        <f t="shared" si="152"/>
        <v>8</v>
      </c>
      <c r="J688" s="62">
        <f t="shared" si="153"/>
        <v>2</v>
      </c>
      <c r="K688" s="20"/>
      <c r="L688" s="20" t="str">
        <f t="shared" si="154"/>
        <v>Yes</v>
      </c>
      <c r="M688" s="66">
        <f t="shared" si="155"/>
        <v>0</v>
      </c>
      <c r="N688" s="66">
        <f t="shared" si="156"/>
        <v>0</v>
      </c>
      <c r="O688" s="66">
        <f t="shared" si="157"/>
        <v>0</v>
      </c>
      <c r="P688" s="67">
        <f t="shared" si="158"/>
        <v>0</v>
      </c>
      <c r="Q688" s="68" t="str">
        <f t="shared" si="159"/>
        <v/>
      </c>
      <c r="R688" s="20" t="str">
        <f t="shared" si="160"/>
        <v/>
      </c>
      <c r="S688" s="67">
        <f t="shared" si="161"/>
        <v>0</v>
      </c>
      <c r="T688" s="68" t="str">
        <f t="shared" si="162"/>
        <v/>
      </c>
      <c r="U688" s="20" t="str">
        <f t="shared" si="163"/>
        <v/>
      </c>
      <c r="V688" s="20" t="str">
        <f t="shared" si="164"/>
        <v/>
      </c>
    </row>
    <row r="689" spans="1:22" x14ac:dyDescent="0.25">
      <c r="A689" s="46">
        <v>2108</v>
      </c>
      <c r="B689" s="60">
        <f t="shared" si="150"/>
        <v>4109270</v>
      </c>
      <c r="C689" s="46" t="s">
        <v>179</v>
      </c>
      <c r="D689" s="46">
        <v>699</v>
      </c>
      <c r="E689" s="46" t="s">
        <v>2463</v>
      </c>
      <c r="F689" s="46">
        <v>746</v>
      </c>
      <c r="G689" s="46">
        <v>429</v>
      </c>
      <c r="H689" s="61">
        <f t="shared" si="151"/>
        <v>0.57506702412868638</v>
      </c>
      <c r="I689" s="62">
        <f t="shared" si="152"/>
        <v>8</v>
      </c>
      <c r="J689" s="62">
        <f t="shared" si="153"/>
        <v>2</v>
      </c>
      <c r="K689" s="20"/>
      <c r="L689" s="20" t="str">
        <f t="shared" si="154"/>
        <v>Yes</v>
      </c>
      <c r="M689" s="66">
        <f t="shared" si="155"/>
        <v>15316.594205290099</v>
      </c>
      <c r="N689" s="66">
        <f t="shared" si="156"/>
        <v>15983.4922754775</v>
      </c>
      <c r="O689" s="66">
        <f t="shared" si="157"/>
        <v>17322.135565341599</v>
      </c>
      <c r="P689" s="67">
        <f t="shared" si="158"/>
        <v>666.89807018740066</v>
      </c>
      <c r="Q689" s="68">
        <f t="shared" si="159"/>
        <v>1.0435408852156614</v>
      </c>
      <c r="R689" s="20" t="str">
        <f t="shared" si="160"/>
        <v/>
      </c>
      <c r="S689" s="67">
        <f t="shared" si="161"/>
        <v>2005.5413600515003</v>
      </c>
      <c r="T689" s="68">
        <f t="shared" si="162"/>
        <v>1.1309391195699903</v>
      </c>
      <c r="U689" s="20" t="str">
        <f t="shared" si="163"/>
        <v/>
      </c>
      <c r="V689" s="20" t="str">
        <f t="shared" si="164"/>
        <v/>
      </c>
    </row>
    <row r="690" spans="1:22" x14ac:dyDescent="0.25">
      <c r="A690" s="46">
        <v>2110</v>
      </c>
      <c r="B690" s="60">
        <f t="shared" si="150"/>
        <v>4109000</v>
      </c>
      <c r="C690" s="46" t="s">
        <v>174</v>
      </c>
      <c r="D690" s="46">
        <v>702</v>
      </c>
      <c r="E690" s="46" t="s">
        <v>2448</v>
      </c>
      <c r="F690" s="46">
        <v>556</v>
      </c>
      <c r="G690" s="46">
        <v>389</v>
      </c>
      <c r="H690" s="61">
        <f t="shared" si="151"/>
        <v>0.69964028776978415</v>
      </c>
      <c r="I690" s="62">
        <f t="shared" si="152"/>
        <v>3</v>
      </c>
      <c r="J690" s="62">
        <f t="shared" si="153"/>
        <v>1</v>
      </c>
      <c r="K690" s="20" t="s">
        <v>1781</v>
      </c>
      <c r="L690" s="20" t="str">
        <f t="shared" si="154"/>
        <v>Yes</v>
      </c>
      <c r="M690" s="66">
        <f t="shared" si="155"/>
        <v>13255.106882244199</v>
      </c>
      <c r="N690" s="66">
        <f t="shared" si="156"/>
        <v>14094.629641344</v>
      </c>
      <c r="O690" s="66">
        <f t="shared" si="157"/>
        <v>15440.6738452598</v>
      </c>
      <c r="P690" s="67">
        <f t="shared" si="158"/>
        <v>839.52275909980017</v>
      </c>
      <c r="Q690" s="68">
        <f t="shared" si="159"/>
        <v>1.0633357970296247</v>
      </c>
      <c r="R690" s="20" t="str">
        <f t="shared" si="160"/>
        <v/>
      </c>
      <c r="S690" s="67">
        <f t="shared" si="161"/>
        <v>2185.5669630156008</v>
      </c>
      <c r="T690" s="68">
        <f t="shared" si="162"/>
        <v>1.1648848992642424</v>
      </c>
      <c r="U690" s="20" t="str">
        <f t="shared" si="163"/>
        <v/>
      </c>
      <c r="V690" s="20" t="str">
        <f t="shared" si="164"/>
        <v/>
      </c>
    </row>
    <row r="691" spans="1:22" x14ac:dyDescent="0.25">
      <c r="A691" s="46">
        <v>2110</v>
      </c>
      <c r="B691" s="60">
        <f t="shared" si="150"/>
        <v>4109000</v>
      </c>
      <c r="C691" s="46" t="s">
        <v>174</v>
      </c>
      <c r="D691" s="46">
        <v>703</v>
      </c>
      <c r="E691" s="46" t="s">
        <v>2449</v>
      </c>
      <c r="F691" s="46">
        <v>263</v>
      </c>
      <c r="G691" s="46">
        <v>178</v>
      </c>
      <c r="H691" s="61">
        <f t="shared" si="151"/>
        <v>0.67680608365019013</v>
      </c>
      <c r="I691" s="62">
        <f t="shared" si="152"/>
        <v>3</v>
      </c>
      <c r="J691" s="62">
        <f t="shared" si="153"/>
        <v>1</v>
      </c>
      <c r="K691" s="20"/>
      <c r="L691" s="20" t="str">
        <f t="shared" si="154"/>
        <v>Yes</v>
      </c>
      <c r="M691" s="66">
        <f t="shared" si="155"/>
        <v>16075.5787795756</v>
      </c>
      <c r="N691" s="66">
        <f t="shared" si="156"/>
        <v>15710.600326153501</v>
      </c>
      <c r="O691" s="66">
        <f t="shared" si="157"/>
        <v>16981.258332400299</v>
      </c>
      <c r="P691" s="67">
        <f t="shared" si="158"/>
        <v>-364.97845342209985</v>
      </c>
      <c r="Q691" s="68">
        <f t="shared" si="159"/>
        <v>0.9772960925123384</v>
      </c>
      <c r="R691" s="20" t="str">
        <f t="shared" si="160"/>
        <v/>
      </c>
      <c r="S691" s="67">
        <f t="shared" si="161"/>
        <v>905.67955282469848</v>
      </c>
      <c r="T691" s="68">
        <f t="shared" si="162"/>
        <v>1.0563388457263752</v>
      </c>
      <c r="U691" s="20" t="str">
        <f t="shared" si="163"/>
        <v/>
      </c>
      <c r="V691" s="20" t="str">
        <f t="shared" si="164"/>
        <v/>
      </c>
    </row>
    <row r="692" spans="1:22" x14ac:dyDescent="0.25">
      <c r="A692" s="46">
        <v>2110</v>
      </c>
      <c r="B692" s="60">
        <f t="shared" si="150"/>
        <v>4109000</v>
      </c>
      <c r="C692" s="46" t="s">
        <v>174</v>
      </c>
      <c r="D692" s="46">
        <v>704</v>
      </c>
      <c r="E692" s="46" t="s">
        <v>2450</v>
      </c>
      <c r="F692" s="46">
        <v>330</v>
      </c>
      <c r="G692" s="46">
        <v>197</v>
      </c>
      <c r="H692" s="61">
        <f t="shared" si="151"/>
        <v>0.59696969696969693</v>
      </c>
      <c r="I692" s="62">
        <f t="shared" si="152"/>
        <v>3</v>
      </c>
      <c r="J692" s="62">
        <f t="shared" si="153"/>
        <v>1</v>
      </c>
      <c r="K692" s="20"/>
      <c r="L692" s="20" t="str">
        <f t="shared" si="154"/>
        <v>Yes</v>
      </c>
      <c r="M692" s="66">
        <f t="shared" si="155"/>
        <v>15709.7380149047</v>
      </c>
      <c r="N692" s="66">
        <f t="shared" si="156"/>
        <v>16131.0600075234</v>
      </c>
      <c r="O692" s="66">
        <f t="shared" si="157"/>
        <v>17257.1764933185</v>
      </c>
      <c r="P692" s="67">
        <f t="shared" si="158"/>
        <v>421.32199261869937</v>
      </c>
      <c r="Q692" s="68">
        <f t="shared" si="159"/>
        <v>1.0268191609700281</v>
      </c>
      <c r="R692" s="20" t="str">
        <f t="shared" si="160"/>
        <v/>
      </c>
      <c r="S692" s="67">
        <f t="shared" si="161"/>
        <v>1547.4384784138001</v>
      </c>
      <c r="T692" s="68">
        <f t="shared" si="162"/>
        <v>1.0985018640632747</v>
      </c>
      <c r="U692" s="20" t="str">
        <f t="shared" si="163"/>
        <v/>
      </c>
      <c r="V692" s="20" t="str">
        <f t="shared" si="164"/>
        <v/>
      </c>
    </row>
    <row r="693" spans="1:22" x14ac:dyDescent="0.25">
      <c r="A693" s="46">
        <v>2111</v>
      </c>
      <c r="B693" s="60">
        <f t="shared" si="150"/>
        <v>4101350</v>
      </c>
      <c r="C693" s="46" t="s">
        <v>13</v>
      </c>
      <c r="D693" s="46">
        <v>705</v>
      </c>
      <c r="E693" s="46" t="s">
        <v>259</v>
      </c>
      <c r="F693" s="46">
        <v>86</v>
      </c>
      <c r="G693" s="46">
        <v>86</v>
      </c>
      <c r="H693" s="61">
        <f t="shared" si="151"/>
        <v>1</v>
      </c>
      <c r="I693" s="62">
        <f t="shared" si="152"/>
        <v>1</v>
      </c>
      <c r="J693" s="62">
        <f t="shared" si="153"/>
        <v>1</v>
      </c>
      <c r="K693" s="20" t="s">
        <v>1781</v>
      </c>
      <c r="L693" s="20" t="str">
        <f t="shared" si="154"/>
        <v/>
      </c>
      <c r="M693" s="66">
        <f t="shared" si="155"/>
        <v>20618.9046364485</v>
      </c>
      <c r="N693" s="66">
        <f t="shared" si="156"/>
        <v>32579.554854034101</v>
      </c>
      <c r="O693" s="66">
        <f t="shared" si="157"/>
        <v>38850.016994889702</v>
      </c>
      <c r="P693" s="67">
        <f t="shared" si="158"/>
        <v>11960.6502175856</v>
      </c>
      <c r="Q693" s="68">
        <f t="shared" si="159"/>
        <v>1.5800817467501398</v>
      </c>
      <c r="R693" s="20" t="str">
        <f t="shared" si="160"/>
        <v/>
      </c>
      <c r="S693" s="67">
        <f t="shared" si="161"/>
        <v>18231.112358441202</v>
      </c>
      <c r="T693" s="68">
        <f t="shared" si="162"/>
        <v>1.8841940287270962</v>
      </c>
      <c r="U693" s="20" t="str">
        <f t="shared" si="163"/>
        <v/>
      </c>
      <c r="V693" s="20" t="str">
        <f t="shared" si="164"/>
        <v/>
      </c>
    </row>
    <row r="694" spans="1:22" x14ac:dyDescent="0.25">
      <c r="A694" s="46">
        <v>2113</v>
      </c>
      <c r="B694" s="60">
        <f t="shared" si="150"/>
        <v>4101020</v>
      </c>
      <c r="C694" s="46" t="s">
        <v>8</v>
      </c>
      <c r="D694" s="46">
        <v>707</v>
      </c>
      <c r="E694" s="46" t="s">
        <v>1876</v>
      </c>
      <c r="F694" s="46">
        <v>181</v>
      </c>
      <c r="G694" s="46">
        <v>82</v>
      </c>
      <c r="H694" s="61">
        <f t="shared" si="151"/>
        <v>0.45303867403314918</v>
      </c>
      <c r="I694" s="62">
        <f t="shared" si="152"/>
        <v>2</v>
      </c>
      <c r="J694" s="62">
        <f t="shared" si="153"/>
        <v>1</v>
      </c>
      <c r="K694" s="20" t="s">
        <v>1781</v>
      </c>
      <c r="L694" s="20" t="str">
        <f t="shared" si="154"/>
        <v/>
      </c>
      <c r="M694" s="66">
        <f t="shared" si="155"/>
        <v>14074.1956375502</v>
      </c>
      <c r="N694" s="66">
        <f t="shared" si="156"/>
        <v>16328.18604694</v>
      </c>
      <c r="O694" s="66">
        <f t="shared" si="157"/>
        <v>17719.190564710501</v>
      </c>
      <c r="P694" s="67">
        <f t="shared" si="158"/>
        <v>2253.9904093898003</v>
      </c>
      <c r="Q694" s="68">
        <f t="shared" si="159"/>
        <v>1.1601505668555661</v>
      </c>
      <c r="R694" s="20" t="str">
        <f t="shared" si="160"/>
        <v/>
      </c>
      <c r="S694" s="67">
        <f t="shared" si="161"/>
        <v>3644.9949271603018</v>
      </c>
      <c r="T694" s="68">
        <f t="shared" si="162"/>
        <v>1.2589842447148731</v>
      </c>
      <c r="U694" s="20" t="str">
        <f t="shared" si="163"/>
        <v/>
      </c>
      <c r="V694" s="20" t="str">
        <f t="shared" si="164"/>
        <v/>
      </c>
    </row>
    <row r="695" spans="1:22" x14ac:dyDescent="0.25">
      <c r="A695" s="46">
        <v>2113</v>
      </c>
      <c r="B695" s="60">
        <f t="shared" si="150"/>
        <v>4101020</v>
      </c>
      <c r="C695" s="46" t="s">
        <v>8</v>
      </c>
      <c r="D695" s="46">
        <v>708</v>
      </c>
      <c r="E695" s="46" t="s">
        <v>1877</v>
      </c>
      <c r="F695" s="46">
        <v>82</v>
      </c>
      <c r="G695" s="46">
        <v>31</v>
      </c>
      <c r="H695" s="61">
        <f t="shared" si="151"/>
        <v>0.37804878048780488</v>
      </c>
      <c r="I695" s="62">
        <f t="shared" si="152"/>
        <v>2</v>
      </c>
      <c r="J695" s="62">
        <f t="shared" si="153"/>
        <v>1</v>
      </c>
      <c r="K695" s="20"/>
      <c r="L695" s="20" t="str">
        <f t="shared" si="154"/>
        <v/>
      </c>
      <c r="M695" s="66">
        <f t="shared" si="155"/>
        <v>21201.517081740101</v>
      </c>
      <c r="N695" s="66">
        <f t="shared" si="156"/>
        <v>21510.958881494698</v>
      </c>
      <c r="O695" s="66">
        <f t="shared" si="157"/>
        <v>25049.750609758001</v>
      </c>
      <c r="P695" s="67">
        <f t="shared" si="158"/>
        <v>309.44179975459701</v>
      </c>
      <c r="Q695" s="68">
        <f t="shared" si="159"/>
        <v>1.0145952668651765</v>
      </c>
      <c r="R695" s="20" t="str">
        <f t="shared" si="160"/>
        <v/>
      </c>
      <c r="S695" s="67">
        <f t="shared" si="161"/>
        <v>3848.2335280178995</v>
      </c>
      <c r="T695" s="68">
        <f t="shared" si="162"/>
        <v>1.1815074606775289</v>
      </c>
      <c r="U695" s="20" t="str">
        <f t="shared" si="163"/>
        <v/>
      </c>
      <c r="V695" s="20" t="str">
        <f t="shared" si="164"/>
        <v/>
      </c>
    </row>
    <row r="696" spans="1:22" x14ac:dyDescent="0.25">
      <c r="A696" s="46">
        <v>2114</v>
      </c>
      <c r="B696" s="60">
        <f t="shared" si="150"/>
        <v>4106120</v>
      </c>
      <c r="C696" s="46" t="s">
        <v>112</v>
      </c>
      <c r="D696" s="46">
        <v>3362</v>
      </c>
      <c r="E696" s="46" t="s">
        <v>722</v>
      </c>
      <c r="F696" s="46">
        <v>224</v>
      </c>
      <c r="G696" s="46">
        <v>224</v>
      </c>
      <c r="H696" s="61">
        <f t="shared" si="151"/>
        <v>1</v>
      </c>
      <c r="I696" s="62">
        <f t="shared" si="152"/>
        <v>1</v>
      </c>
      <c r="J696" s="62">
        <f t="shared" si="153"/>
        <v>1</v>
      </c>
      <c r="K696" s="20" t="s">
        <v>1781</v>
      </c>
      <c r="L696" s="20" t="str">
        <f t="shared" si="154"/>
        <v/>
      </c>
      <c r="M696" s="66">
        <f t="shared" si="155"/>
        <v>23886.849267516998</v>
      </c>
      <c r="N696" s="66">
        <f t="shared" si="156"/>
        <v>23109.9092441869</v>
      </c>
      <c r="O696" s="66">
        <f t="shared" si="157"/>
        <v>15941.7055414963</v>
      </c>
      <c r="P696" s="67">
        <f t="shared" si="158"/>
        <v>-776.94002333009848</v>
      </c>
      <c r="Q696" s="68">
        <f t="shared" si="159"/>
        <v>0.9674741522153516</v>
      </c>
      <c r="R696" s="20" t="str">
        <f t="shared" si="160"/>
        <v/>
      </c>
      <c r="S696" s="67">
        <f t="shared" si="161"/>
        <v>-7945.1437260206985</v>
      </c>
      <c r="T696" s="68">
        <f t="shared" si="162"/>
        <v>0.66738418964174318</v>
      </c>
      <c r="U696" s="20" t="str">
        <f t="shared" si="163"/>
        <v/>
      </c>
      <c r="V696" s="20" t="str">
        <f t="shared" si="164"/>
        <v/>
      </c>
    </row>
    <row r="697" spans="1:22" x14ac:dyDescent="0.25">
      <c r="A697" s="46">
        <v>2116</v>
      </c>
      <c r="B697" s="60">
        <f t="shared" si="150"/>
        <v>4100014</v>
      </c>
      <c r="C697" s="46" t="s">
        <v>238</v>
      </c>
      <c r="D697" s="46">
        <v>1357</v>
      </c>
      <c r="E697" s="46" t="s">
        <v>2789</v>
      </c>
      <c r="F697" s="46">
        <v>116</v>
      </c>
      <c r="G697" s="46">
        <v>73</v>
      </c>
      <c r="H697" s="61">
        <f t="shared" si="151"/>
        <v>0.62931034482758619</v>
      </c>
      <c r="I697" s="62">
        <f t="shared" si="152"/>
        <v>4</v>
      </c>
      <c r="J697" s="62">
        <f t="shared" si="153"/>
        <v>1</v>
      </c>
      <c r="K697" s="20" t="s">
        <v>1781</v>
      </c>
      <c r="L697" s="20" t="str">
        <f t="shared" si="154"/>
        <v/>
      </c>
      <c r="M697" s="66">
        <f t="shared" si="155"/>
        <v>14946.010049991201</v>
      </c>
      <c r="N697" s="66">
        <f t="shared" si="156"/>
        <v>15748.757416787301</v>
      </c>
      <c r="O697" s="66">
        <f t="shared" si="157"/>
        <v>17347.428275988001</v>
      </c>
      <c r="P697" s="67">
        <f t="shared" si="158"/>
        <v>802.74736679610032</v>
      </c>
      <c r="Q697" s="68">
        <f t="shared" si="159"/>
        <v>1.053709810451825</v>
      </c>
      <c r="R697" s="20" t="str">
        <f t="shared" si="160"/>
        <v/>
      </c>
      <c r="S697" s="67">
        <f t="shared" si="161"/>
        <v>2401.4182259968002</v>
      </c>
      <c r="T697" s="68">
        <f t="shared" si="162"/>
        <v>1.1606728630560645</v>
      </c>
      <c r="U697" s="20" t="str">
        <f t="shared" si="163"/>
        <v/>
      </c>
      <c r="V697" s="20" t="str">
        <f t="shared" si="164"/>
        <v/>
      </c>
    </row>
    <row r="698" spans="1:22" x14ac:dyDescent="0.25">
      <c r="A698" s="46">
        <v>2116</v>
      </c>
      <c r="B698" s="60">
        <f t="shared" si="150"/>
        <v>4100014</v>
      </c>
      <c r="C698" s="46" t="s">
        <v>238</v>
      </c>
      <c r="D698" s="46">
        <v>701</v>
      </c>
      <c r="E698" s="46" t="s">
        <v>2787</v>
      </c>
      <c r="F698" s="46">
        <v>406</v>
      </c>
      <c r="G698" s="46">
        <v>254</v>
      </c>
      <c r="H698" s="61">
        <f t="shared" si="151"/>
        <v>0.62561576354679804</v>
      </c>
      <c r="I698" s="62">
        <f t="shared" si="152"/>
        <v>4</v>
      </c>
      <c r="J698" s="62">
        <f t="shared" si="153"/>
        <v>1</v>
      </c>
      <c r="K698" s="20"/>
      <c r="L698" s="20" t="str">
        <f t="shared" si="154"/>
        <v/>
      </c>
      <c r="M698" s="66">
        <f t="shared" si="155"/>
        <v>11476.632040267001</v>
      </c>
      <c r="N698" s="66">
        <f t="shared" si="156"/>
        <v>12197.090538779299</v>
      </c>
      <c r="O698" s="66">
        <f t="shared" si="157"/>
        <v>14905.5768123784</v>
      </c>
      <c r="P698" s="67">
        <f t="shared" si="158"/>
        <v>720.45849851229832</v>
      </c>
      <c r="Q698" s="68">
        <f t="shared" si="159"/>
        <v>1.0627761259561597</v>
      </c>
      <c r="R698" s="20" t="str">
        <f t="shared" si="160"/>
        <v/>
      </c>
      <c r="S698" s="67">
        <f t="shared" si="161"/>
        <v>3428.9447721113993</v>
      </c>
      <c r="T698" s="68">
        <f t="shared" si="162"/>
        <v>1.2987762228570696</v>
      </c>
      <c r="U698" s="20" t="str">
        <f t="shared" si="163"/>
        <v/>
      </c>
      <c r="V698" s="20" t="str">
        <f t="shared" si="164"/>
        <v/>
      </c>
    </row>
    <row r="699" spans="1:22" x14ac:dyDescent="0.25">
      <c r="A699" s="46">
        <v>2116</v>
      </c>
      <c r="B699" s="60">
        <f t="shared" si="150"/>
        <v>4100014</v>
      </c>
      <c r="C699" s="46" t="s">
        <v>238</v>
      </c>
      <c r="D699" s="46">
        <v>713</v>
      </c>
      <c r="E699" s="46" t="s">
        <v>2790</v>
      </c>
      <c r="F699" s="46">
        <v>262</v>
      </c>
      <c r="G699" s="46">
        <v>131</v>
      </c>
      <c r="H699" s="61">
        <f t="shared" si="151"/>
        <v>0.5</v>
      </c>
      <c r="I699" s="62">
        <f t="shared" si="152"/>
        <v>4</v>
      </c>
      <c r="J699" s="62">
        <f t="shared" si="153"/>
        <v>1</v>
      </c>
      <c r="K699" s="20"/>
      <c r="L699" s="20" t="str">
        <f t="shared" si="154"/>
        <v/>
      </c>
      <c r="M699" s="66">
        <f t="shared" si="155"/>
        <v>16562.110065597401</v>
      </c>
      <c r="N699" s="66">
        <f t="shared" si="156"/>
        <v>17839.369344774601</v>
      </c>
      <c r="O699" s="66">
        <f t="shared" si="157"/>
        <v>18724.702256652101</v>
      </c>
      <c r="P699" s="67">
        <f t="shared" si="158"/>
        <v>1277.2592791772004</v>
      </c>
      <c r="Q699" s="68">
        <f t="shared" si="159"/>
        <v>1.0771193570214406</v>
      </c>
      <c r="R699" s="20" t="str">
        <f t="shared" si="160"/>
        <v/>
      </c>
      <c r="S699" s="67">
        <f t="shared" si="161"/>
        <v>2162.5921910547004</v>
      </c>
      <c r="T699" s="68">
        <f t="shared" si="162"/>
        <v>1.1305746781351738</v>
      </c>
      <c r="U699" s="20" t="str">
        <f t="shared" si="163"/>
        <v/>
      </c>
      <c r="V699" s="20" t="str">
        <f t="shared" si="164"/>
        <v/>
      </c>
    </row>
    <row r="700" spans="1:22" x14ac:dyDescent="0.25">
      <c r="A700" s="46">
        <v>2116</v>
      </c>
      <c r="B700" s="60">
        <f t="shared" si="150"/>
        <v>4100014</v>
      </c>
      <c r="C700" s="46" t="s">
        <v>238</v>
      </c>
      <c r="D700" s="46">
        <v>706</v>
      </c>
      <c r="E700" s="46" t="s">
        <v>2788</v>
      </c>
      <c r="F700" s="46">
        <v>78</v>
      </c>
      <c r="G700" s="46">
        <v>13</v>
      </c>
      <c r="H700" s="61">
        <f t="shared" si="151"/>
        <v>0.16666666666666666</v>
      </c>
      <c r="I700" s="62">
        <f t="shared" si="152"/>
        <v>4</v>
      </c>
      <c r="J700" s="62">
        <f t="shared" si="153"/>
        <v>1</v>
      </c>
      <c r="K700" s="20"/>
      <c r="L700" s="20" t="str">
        <f t="shared" si="154"/>
        <v/>
      </c>
      <c r="M700" s="66">
        <f t="shared" si="155"/>
        <v>12702.5950573475</v>
      </c>
      <c r="N700" s="66">
        <f t="shared" si="156"/>
        <v>13435.8847128123</v>
      </c>
      <c r="O700" s="66">
        <f t="shared" si="157"/>
        <v>17484.9379514506</v>
      </c>
      <c r="P700" s="67">
        <f t="shared" si="158"/>
        <v>733.28965546479958</v>
      </c>
      <c r="Q700" s="68">
        <f t="shared" si="159"/>
        <v>1.0577275471786882</v>
      </c>
      <c r="R700" s="20" t="str">
        <f t="shared" si="160"/>
        <v/>
      </c>
      <c r="S700" s="67">
        <f t="shared" si="161"/>
        <v>4782.3428941030998</v>
      </c>
      <c r="T700" s="68">
        <f t="shared" si="162"/>
        <v>1.376485503356802</v>
      </c>
      <c r="U700" s="20" t="str">
        <f t="shared" si="163"/>
        <v/>
      </c>
      <c r="V700" s="20" t="str">
        <f t="shared" si="164"/>
        <v/>
      </c>
    </row>
    <row r="701" spans="1:22" x14ac:dyDescent="0.25">
      <c r="A701" s="46">
        <v>2137</v>
      </c>
      <c r="B701" s="60">
        <f t="shared" si="150"/>
        <v>4100015</v>
      </c>
      <c r="C701" s="46" t="s">
        <v>101</v>
      </c>
      <c r="D701" s="46">
        <v>776</v>
      </c>
      <c r="E701" s="46" t="s">
        <v>2155</v>
      </c>
      <c r="F701" s="46">
        <v>339</v>
      </c>
      <c r="G701" s="46">
        <v>268</v>
      </c>
      <c r="H701" s="61">
        <f t="shared" si="151"/>
        <v>0.79056047197640122</v>
      </c>
      <c r="I701" s="62">
        <f t="shared" si="152"/>
        <v>5</v>
      </c>
      <c r="J701" s="62">
        <f t="shared" si="153"/>
        <v>2</v>
      </c>
      <c r="K701" s="20" t="s">
        <v>1781</v>
      </c>
      <c r="L701" s="20" t="str">
        <f t="shared" si="154"/>
        <v>Yes</v>
      </c>
      <c r="M701" s="66">
        <f t="shared" si="155"/>
        <v>13146.143016186699</v>
      </c>
      <c r="N701" s="66">
        <f t="shared" si="156"/>
        <v>14813.4232872145</v>
      </c>
      <c r="O701" s="66">
        <f t="shared" si="157"/>
        <v>15915.0807951151</v>
      </c>
      <c r="P701" s="67">
        <f t="shared" si="158"/>
        <v>1667.2802710278011</v>
      </c>
      <c r="Q701" s="68">
        <f t="shared" si="159"/>
        <v>1.1268265733131686</v>
      </c>
      <c r="R701" s="20" t="str">
        <f t="shared" si="160"/>
        <v/>
      </c>
      <c r="S701" s="67">
        <f t="shared" si="161"/>
        <v>2768.9377789284008</v>
      </c>
      <c r="T701" s="68">
        <f t="shared" si="162"/>
        <v>1.2106273890006398</v>
      </c>
      <c r="U701" s="20" t="str">
        <f t="shared" si="163"/>
        <v/>
      </c>
      <c r="V701" s="20" t="str">
        <f t="shared" si="164"/>
        <v/>
      </c>
    </row>
    <row r="702" spans="1:22" x14ac:dyDescent="0.25">
      <c r="A702" s="46">
        <v>2137</v>
      </c>
      <c r="B702" s="60">
        <f t="shared" si="150"/>
        <v>4100015</v>
      </c>
      <c r="C702" s="46" t="s">
        <v>101</v>
      </c>
      <c r="D702" s="46">
        <v>786</v>
      </c>
      <c r="E702" s="46" t="s">
        <v>2156</v>
      </c>
      <c r="F702" s="46">
        <v>214</v>
      </c>
      <c r="G702" s="46">
        <v>143</v>
      </c>
      <c r="H702" s="61">
        <f t="shared" si="151"/>
        <v>0.66822429906542058</v>
      </c>
      <c r="I702" s="62">
        <f t="shared" si="152"/>
        <v>5</v>
      </c>
      <c r="J702" s="62">
        <f t="shared" si="153"/>
        <v>2</v>
      </c>
      <c r="K702" s="20" t="s">
        <v>1781</v>
      </c>
      <c r="L702" s="20" t="str">
        <f t="shared" si="154"/>
        <v>Yes</v>
      </c>
      <c r="M702" s="66">
        <f t="shared" si="155"/>
        <v>12353.8858056265</v>
      </c>
      <c r="N702" s="66">
        <f t="shared" si="156"/>
        <v>13192.441868780899</v>
      </c>
      <c r="O702" s="66">
        <f t="shared" si="157"/>
        <v>14119.190861049499</v>
      </c>
      <c r="P702" s="67">
        <f t="shared" si="158"/>
        <v>838.55606315439945</v>
      </c>
      <c r="Q702" s="68">
        <f t="shared" si="159"/>
        <v>1.0678779192513246</v>
      </c>
      <c r="R702" s="20" t="str">
        <f t="shared" si="160"/>
        <v/>
      </c>
      <c r="S702" s="67">
        <f t="shared" si="161"/>
        <v>1765.3050554229994</v>
      </c>
      <c r="T702" s="68">
        <f t="shared" si="162"/>
        <v>1.1428947201874735</v>
      </c>
      <c r="U702" s="20" t="str">
        <f t="shared" si="163"/>
        <v/>
      </c>
      <c r="V702" s="20" t="str">
        <f t="shared" si="164"/>
        <v/>
      </c>
    </row>
    <row r="703" spans="1:22" x14ac:dyDescent="0.25">
      <c r="A703" s="46">
        <v>2137</v>
      </c>
      <c r="B703" s="60">
        <f t="shared" si="150"/>
        <v>4100015</v>
      </c>
      <c r="C703" s="46" t="s">
        <v>101</v>
      </c>
      <c r="D703" s="46">
        <v>808</v>
      </c>
      <c r="E703" s="46" t="s">
        <v>2157</v>
      </c>
      <c r="F703" s="46">
        <v>336</v>
      </c>
      <c r="G703" s="46">
        <v>223</v>
      </c>
      <c r="H703" s="61">
        <f t="shared" si="151"/>
        <v>0.66369047619047616</v>
      </c>
      <c r="I703" s="62">
        <f t="shared" si="152"/>
        <v>5</v>
      </c>
      <c r="J703" s="62">
        <f t="shared" si="153"/>
        <v>2</v>
      </c>
      <c r="K703" s="20"/>
      <c r="L703" s="20" t="str">
        <f t="shared" si="154"/>
        <v>Yes</v>
      </c>
      <c r="M703" s="66">
        <f t="shared" si="155"/>
        <v>14808.0695762915</v>
      </c>
      <c r="N703" s="66">
        <f t="shared" si="156"/>
        <v>18620.347961700099</v>
      </c>
      <c r="O703" s="66">
        <f t="shared" si="157"/>
        <v>15607.9001746996</v>
      </c>
      <c r="P703" s="67">
        <f t="shared" si="158"/>
        <v>3812.2783854085992</v>
      </c>
      <c r="Q703" s="68">
        <f t="shared" si="159"/>
        <v>1.2574460071090061</v>
      </c>
      <c r="R703" s="20" t="str">
        <f t="shared" si="160"/>
        <v/>
      </c>
      <c r="S703" s="67">
        <f t="shared" si="161"/>
        <v>799.83059840809983</v>
      </c>
      <c r="T703" s="68">
        <f t="shared" si="162"/>
        <v>1.0540131577777478</v>
      </c>
      <c r="U703" s="20" t="str">
        <f t="shared" si="163"/>
        <v/>
      </c>
      <c r="V703" s="20" t="str">
        <f t="shared" si="164"/>
        <v/>
      </c>
    </row>
    <row r="704" spans="1:22" x14ac:dyDescent="0.25">
      <c r="A704" s="46">
        <v>2137</v>
      </c>
      <c r="B704" s="60">
        <f t="shared" si="150"/>
        <v>4100015</v>
      </c>
      <c r="C704" s="46" t="s">
        <v>101</v>
      </c>
      <c r="D704" s="46">
        <v>4024</v>
      </c>
      <c r="E704" s="46" t="s">
        <v>654</v>
      </c>
      <c r="F704" s="46">
        <v>5</v>
      </c>
      <c r="G704" s="46">
        <v>3</v>
      </c>
      <c r="H704" s="61">
        <f t="shared" si="151"/>
        <v>0.6</v>
      </c>
      <c r="I704" s="62">
        <f t="shared" si="152"/>
        <v>5</v>
      </c>
      <c r="J704" s="62">
        <f t="shared" si="153"/>
        <v>2</v>
      </c>
      <c r="K704" s="20"/>
      <c r="L704" s="20" t="str">
        <f t="shared" si="154"/>
        <v>Yes</v>
      </c>
      <c r="M704" s="66">
        <f t="shared" si="155"/>
        <v>13109.2422849819</v>
      </c>
      <c r="N704" s="66">
        <f t="shared" si="156"/>
        <v>15692.584800644299</v>
      </c>
      <c r="O704" s="66">
        <f t="shared" si="157"/>
        <v>9268.2781228567401</v>
      </c>
      <c r="P704" s="67">
        <f t="shared" si="158"/>
        <v>2583.3425156623998</v>
      </c>
      <c r="Q704" s="68">
        <f t="shared" si="159"/>
        <v>1.1970626874920076</v>
      </c>
      <c r="R704" s="20" t="str">
        <f t="shared" si="160"/>
        <v/>
      </c>
      <c r="S704" s="67">
        <f t="shared" si="161"/>
        <v>-3840.9641621251594</v>
      </c>
      <c r="T704" s="68">
        <f t="shared" si="162"/>
        <v>0.70700334324239222</v>
      </c>
      <c r="U704" s="20" t="str">
        <f t="shared" si="163"/>
        <v/>
      </c>
      <c r="V704" s="20" t="str">
        <f t="shared" si="164"/>
        <v/>
      </c>
    </row>
    <row r="705" spans="1:22" x14ac:dyDescent="0.25">
      <c r="A705" s="46">
        <v>2137</v>
      </c>
      <c r="B705" s="60">
        <f t="shared" si="150"/>
        <v>4100015</v>
      </c>
      <c r="C705" s="46" t="s">
        <v>101</v>
      </c>
      <c r="D705" s="46">
        <v>5392</v>
      </c>
      <c r="E705" s="46" t="s">
        <v>650</v>
      </c>
      <c r="F705" s="46">
        <v>476</v>
      </c>
      <c r="G705" s="46">
        <v>95</v>
      </c>
      <c r="H705" s="61">
        <f t="shared" si="151"/>
        <v>0.19957983193277312</v>
      </c>
      <c r="I705" s="62">
        <f t="shared" si="152"/>
        <v>5</v>
      </c>
      <c r="J705" s="62">
        <f t="shared" si="153"/>
        <v>2</v>
      </c>
      <c r="K705" s="20"/>
      <c r="L705" s="20" t="str">
        <f t="shared" si="154"/>
        <v>Yes</v>
      </c>
      <c r="M705" s="66">
        <f t="shared" si="155"/>
        <v>5185.1531884454898</v>
      </c>
      <c r="N705" s="66">
        <f t="shared" si="156"/>
        <v>5171.2521645380903</v>
      </c>
      <c r="O705" s="66">
        <f t="shared" si="157"/>
        <v>4481.8017795115702</v>
      </c>
      <c r="P705" s="67">
        <f t="shared" si="158"/>
        <v>-13.901023907399576</v>
      </c>
      <c r="Q705" s="68">
        <f t="shared" si="159"/>
        <v>0.9973190717029583</v>
      </c>
      <c r="R705" s="20" t="str">
        <f t="shared" si="160"/>
        <v/>
      </c>
      <c r="S705" s="67">
        <f t="shared" si="161"/>
        <v>-703.35140893391963</v>
      </c>
      <c r="T705" s="68">
        <f t="shared" si="162"/>
        <v>0.86435281979686607</v>
      </c>
      <c r="U705" s="20" t="str">
        <f t="shared" si="163"/>
        <v/>
      </c>
      <c r="V705" s="20" t="str">
        <f t="shared" si="164"/>
        <v/>
      </c>
    </row>
    <row r="706" spans="1:22" x14ac:dyDescent="0.25">
      <c r="A706" s="46">
        <v>2138</v>
      </c>
      <c r="B706" s="60">
        <f t="shared" si="150"/>
        <v>4111450</v>
      </c>
      <c r="C706" s="46" t="s">
        <v>215</v>
      </c>
      <c r="D706" s="46">
        <v>716</v>
      </c>
      <c r="E706" s="46" t="s">
        <v>2692</v>
      </c>
      <c r="F706" s="46">
        <v>380</v>
      </c>
      <c r="G706" s="46">
        <v>187</v>
      </c>
      <c r="H706" s="61">
        <f t="shared" si="151"/>
        <v>0.49210526315789471</v>
      </c>
      <c r="I706" s="62">
        <f t="shared" si="152"/>
        <v>13</v>
      </c>
      <c r="J706" s="62">
        <f t="shared" si="153"/>
        <v>4</v>
      </c>
      <c r="K706" s="20" t="s">
        <v>1781</v>
      </c>
      <c r="L706" s="20" t="str">
        <f t="shared" si="154"/>
        <v>Yes</v>
      </c>
      <c r="M706" s="66">
        <f t="shared" si="155"/>
        <v>11128.6539835897</v>
      </c>
      <c r="N706" s="66">
        <f t="shared" si="156"/>
        <v>11996.8604926059</v>
      </c>
      <c r="O706" s="66">
        <f t="shared" si="157"/>
        <v>16291.8817967956</v>
      </c>
      <c r="P706" s="67">
        <f t="shared" si="158"/>
        <v>868.20650901619956</v>
      </c>
      <c r="Q706" s="68">
        <f t="shared" si="159"/>
        <v>1.0780154105156343</v>
      </c>
      <c r="R706" s="20" t="str">
        <f t="shared" si="160"/>
        <v/>
      </c>
      <c r="S706" s="67">
        <f t="shared" si="161"/>
        <v>5163.2278132059</v>
      </c>
      <c r="T706" s="68">
        <f t="shared" si="162"/>
        <v>1.4639579791787569</v>
      </c>
      <c r="U706" s="20" t="str">
        <f t="shared" si="163"/>
        <v/>
      </c>
      <c r="V706" s="20" t="str">
        <f t="shared" si="164"/>
        <v/>
      </c>
    </row>
    <row r="707" spans="1:22" x14ac:dyDescent="0.25">
      <c r="A707" s="46">
        <v>2138</v>
      </c>
      <c r="B707" s="60">
        <f t="shared" si="150"/>
        <v>4111450</v>
      </c>
      <c r="C707" s="46" t="s">
        <v>215</v>
      </c>
      <c r="D707" s="46">
        <v>119</v>
      </c>
      <c r="E707" s="46" t="s">
        <v>2693</v>
      </c>
      <c r="F707" s="46">
        <v>261</v>
      </c>
      <c r="G707" s="46">
        <v>125</v>
      </c>
      <c r="H707" s="61">
        <f t="shared" si="151"/>
        <v>0.47892720306513409</v>
      </c>
      <c r="I707" s="62">
        <f t="shared" si="152"/>
        <v>13</v>
      </c>
      <c r="J707" s="62">
        <f t="shared" si="153"/>
        <v>4</v>
      </c>
      <c r="K707" s="20" t="s">
        <v>1781</v>
      </c>
      <c r="L707" s="20" t="str">
        <f t="shared" si="154"/>
        <v>Yes</v>
      </c>
      <c r="M707" s="66">
        <f t="shared" si="155"/>
        <v>13283.129443681901</v>
      </c>
      <c r="N707" s="66">
        <f t="shared" si="156"/>
        <v>13855.585823527899</v>
      </c>
      <c r="O707" s="66">
        <f t="shared" si="157"/>
        <v>17043.263466757799</v>
      </c>
      <c r="P707" s="67">
        <f t="shared" si="158"/>
        <v>572.45637984599853</v>
      </c>
      <c r="Q707" s="68">
        <f t="shared" si="159"/>
        <v>1.043096499380896</v>
      </c>
      <c r="R707" s="20" t="str">
        <f t="shared" si="160"/>
        <v/>
      </c>
      <c r="S707" s="67">
        <f t="shared" si="161"/>
        <v>3760.1340230758979</v>
      </c>
      <c r="T707" s="68">
        <f t="shared" si="162"/>
        <v>1.283075915131159</v>
      </c>
      <c r="U707" s="20" t="str">
        <f t="shared" si="163"/>
        <v/>
      </c>
      <c r="V707" s="20" t="str">
        <f t="shared" si="164"/>
        <v/>
      </c>
    </row>
    <row r="708" spans="1:22" x14ac:dyDescent="0.25">
      <c r="A708" s="46">
        <v>2138</v>
      </c>
      <c r="B708" s="60">
        <f t="shared" si="150"/>
        <v>4111450</v>
      </c>
      <c r="C708" s="46" t="s">
        <v>215</v>
      </c>
      <c r="D708" s="46">
        <v>714</v>
      </c>
      <c r="E708" s="46" t="s">
        <v>1392</v>
      </c>
      <c r="F708" s="46">
        <v>315</v>
      </c>
      <c r="G708" s="46">
        <v>146</v>
      </c>
      <c r="H708" s="61">
        <f t="shared" si="151"/>
        <v>0.46349206349206351</v>
      </c>
      <c r="I708" s="62">
        <f t="shared" si="152"/>
        <v>13</v>
      </c>
      <c r="J708" s="62">
        <f t="shared" si="153"/>
        <v>4</v>
      </c>
      <c r="K708" s="20" t="s">
        <v>1781</v>
      </c>
      <c r="L708" s="20" t="str">
        <f t="shared" si="154"/>
        <v>Yes</v>
      </c>
      <c r="M708" s="66">
        <f t="shared" si="155"/>
        <v>13271.7493146129</v>
      </c>
      <c r="N708" s="66">
        <f t="shared" si="156"/>
        <v>13812.302361743699</v>
      </c>
      <c r="O708" s="66">
        <f t="shared" si="157"/>
        <v>16196.858545335101</v>
      </c>
      <c r="P708" s="67">
        <f t="shared" si="158"/>
        <v>540.55304713079931</v>
      </c>
      <c r="Q708" s="68">
        <f t="shared" si="159"/>
        <v>1.0407296004706494</v>
      </c>
      <c r="R708" s="20" t="str">
        <f t="shared" si="160"/>
        <v/>
      </c>
      <c r="S708" s="67">
        <f t="shared" si="161"/>
        <v>2925.1092307222007</v>
      </c>
      <c r="T708" s="68">
        <f t="shared" si="162"/>
        <v>1.2204011815911486</v>
      </c>
      <c r="U708" s="20" t="str">
        <f t="shared" si="163"/>
        <v/>
      </c>
      <c r="V708" s="20" t="str">
        <f t="shared" si="164"/>
        <v/>
      </c>
    </row>
    <row r="709" spans="1:22" x14ac:dyDescent="0.25">
      <c r="A709" s="46">
        <v>2138</v>
      </c>
      <c r="B709" s="60">
        <f t="shared" si="150"/>
        <v>4111450</v>
      </c>
      <c r="C709" s="46" t="s">
        <v>215</v>
      </c>
      <c r="D709" s="46">
        <v>715</v>
      </c>
      <c r="E709" s="46" t="s">
        <v>1398</v>
      </c>
      <c r="F709" s="46">
        <v>484</v>
      </c>
      <c r="G709" s="46">
        <v>174</v>
      </c>
      <c r="H709" s="61">
        <f t="shared" si="151"/>
        <v>0.35950413223140498</v>
      </c>
      <c r="I709" s="62">
        <f t="shared" si="152"/>
        <v>13</v>
      </c>
      <c r="J709" s="62">
        <f t="shared" si="153"/>
        <v>4</v>
      </c>
      <c r="K709" s="20" t="s">
        <v>1781</v>
      </c>
      <c r="L709" s="20" t="str">
        <f t="shared" si="154"/>
        <v>Yes</v>
      </c>
      <c r="M709" s="66">
        <f t="shared" si="155"/>
        <v>11984.770050709099</v>
      </c>
      <c r="N709" s="66">
        <f t="shared" si="156"/>
        <v>12441.822976461701</v>
      </c>
      <c r="O709" s="66">
        <f t="shared" si="157"/>
        <v>14272.0286725817</v>
      </c>
      <c r="P709" s="67">
        <f t="shared" si="158"/>
        <v>457.05292575260137</v>
      </c>
      <c r="Q709" s="68">
        <f t="shared" si="159"/>
        <v>1.0381361447753066</v>
      </c>
      <c r="R709" s="20" t="str">
        <f t="shared" si="160"/>
        <v/>
      </c>
      <c r="S709" s="67">
        <f t="shared" si="161"/>
        <v>2287.258621872601</v>
      </c>
      <c r="T709" s="68">
        <f t="shared" si="162"/>
        <v>1.1908471011287589</v>
      </c>
      <c r="U709" s="20" t="str">
        <f t="shared" si="163"/>
        <v/>
      </c>
      <c r="V709" s="20" t="str">
        <f t="shared" si="164"/>
        <v/>
      </c>
    </row>
    <row r="710" spans="1:22" x14ac:dyDescent="0.25">
      <c r="A710" s="46">
        <v>2138</v>
      </c>
      <c r="B710" s="60">
        <f t="shared" si="150"/>
        <v>4111450</v>
      </c>
      <c r="C710" s="46" t="s">
        <v>215</v>
      </c>
      <c r="D710" s="46">
        <v>785</v>
      </c>
      <c r="E710" s="46" t="s">
        <v>2695</v>
      </c>
      <c r="F710" s="46">
        <v>144</v>
      </c>
      <c r="G710" s="46">
        <v>46</v>
      </c>
      <c r="H710" s="61">
        <f t="shared" si="151"/>
        <v>0.31944444444444442</v>
      </c>
      <c r="I710" s="62">
        <f t="shared" si="152"/>
        <v>13</v>
      </c>
      <c r="J710" s="62">
        <f t="shared" si="153"/>
        <v>4</v>
      </c>
      <c r="K710" s="20"/>
      <c r="L710" s="20" t="str">
        <f t="shared" si="154"/>
        <v>Yes</v>
      </c>
      <c r="M710" s="66">
        <f t="shared" si="155"/>
        <v>13456.9232519821</v>
      </c>
      <c r="N710" s="66">
        <f t="shared" si="156"/>
        <v>13705.989204252999</v>
      </c>
      <c r="O710" s="66">
        <f t="shared" si="157"/>
        <v>18452.8366063022</v>
      </c>
      <c r="P710" s="67">
        <f t="shared" si="158"/>
        <v>249.06595227089929</v>
      </c>
      <c r="Q710" s="68">
        <f t="shared" si="159"/>
        <v>1.0185083876609176</v>
      </c>
      <c r="R710" s="20" t="str">
        <f t="shared" si="160"/>
        <v/>
      </c>
      <c r="S710" s="67">
        <f t="shared" si="161"/>
        <v>4995.9133543201006</v>
      </c>
      <c r="T710" s="68">
        <f t="shared" si="162"/>
        <v>1.3712522737011406</v>
      </c>
      <c r="U710" s="20" t="str">
        <f t="shared" si="163"/>
        <v/>
      </c>
      <c r="V710" s="20" t="str">
        <f t="shared" si="164"/>
        <v/>
      </c>
    </row>
    <row r="711" spans="1:22" x14ac:dyDescent="0.25">
      <c r="A711" s="46">
        <v>2138</v>
      </c>
      <c r="B711" s="60">
        <f t="shared" si="150"/>
        <v>4111450</v>
      </c>
      <c r="C711" s="46" t="s">
        <v>215</v>
      </c>
      <c r="D711" s="46">
        <v>812</v>
      </c>
      <c r="E711" s="46" t="s">
        <v>2694</v>
      </c>
      <c r="F711" s="90">
        <v>1283</v>
      </c>
      <c r="G711" s="46">
        <v>359</v>
      </c>
      <c r="H711" s="61">
        <f t="shared" si="151"/>
        <v>0.27981293842556509</v>
      </c>
      <c r="I711" s="62">
        <f t="shared" si="152"/>
        <v>13</v>
      </c>
      <c r="J711" s="62">
        <f t="shared" si="153"/>
        <v>4</v>
      </c>
      <c r="K711" s="20"/>
      <c r="L711" s="20" t="str">
        <f t="shared" si="154"/>
        <v>Yes</v>
      </c>
      <c r="M711" s="66">
        <f t="shared" si="155"/>
        <v>12715.575987593</v>
      </c>
      <c r="N711" s="66">
        <f t="shared" si="156"/>
        <v>13657.426507345701</v>
      </c>
      <c r="O711" s="66">
        <f t="shared" si="157"/>
        <v>13779.0890049765</v>
      </c>
      <c r="P711" s="67">
        <f t="shared" si="158"/>
        <v>941.85051975270108</v>
      </c>
      <c r="Q711" s="68">
        <f t="shared" si="159"/>
        <v>1.074070613920415</v>
      </c>
      <c r="R711" s="20" t="str">
        <f t="shared" si="160"/>
        <v/>
      </c>
      <c r="S711" s="67">
        <f t="shared" si="161"/>
        <v>1063.5130173835005</v>
      </c>
      <c r="T711" s="68">
        <f t="shared" si="162"/>
        <v>1.0836386034278906</v>
      </c>
      <c r="U711" s="20" t="str">
        <f t="shared" si="163"/>
        <v/>
      </c>
      <c r="V711" s="20" t="str">
        <f t="shared" si="164"/>
        <v/>
      </c>
    </row>
    <row r="712" spans="1:22" x14ac:dyDescent="0.25">
      <c r="A712" s="46">
        <v>2138</v>
      </c>
      <c r="B712" s="60">
        <f t="shared" ref="B712:B775" si="165">IF(ISNA(VLOOKUP($A712,POVRT,7,FALSE)),0,VLOOKUP($A712,POVRT,7,FALSE))</f>
        <v>4111450</v>
      </c>
      <c r="C712" s="46" t="s">
        <v>215</v>
      </c>
      <c r="D712" s="46">
        <v>4746</v>
      </c>
      <c r="E712" s="46" t="s">
        <v>1399</v>
      </c>
      <c r="F712" s="46">
        <v>125</v>
      </c>
      <c r="G712" s="46">
        <v>31</v>
      </c>
      <c r="H712" s="61">
        <f t="shared" ref="H712:H775" si="166">G712/F712</f>
        <v>0.248</v>
      </c>
      <c r="I712" s="62">
        <f t="shared" ref="I712:I775" si="167">IF(ISNA(VLOOKUP($A712,Quar,3,FALSE)),0,VLOOKUP($A712,Quar,3,FALSE))</f>
        <v>13</v>
      </c>
      <c r="J712" s="62">
        <f t="shared" ref="J712:J775" si="168">IF(ISNA(VLOOKUP($A712,Quar,6,FALSE)),0,VLOOKUP($A712,Quar,6,FALSE))</f>
        <v>4</v>
      </c>
      <c r="K712" s="20"/>
      <c r="L712" s="20" t="str">
        <f t="shared" ref="L712:L775" si="169">IF(ISNA(VLOOKUP($A712,LEA1K,9,FALSE)),"",VLOOKUP($A712,LEA1K,9,FALSE))</f>
        <v>Yes</v>
      </c>
      <c r="M712" s="66">
        <f t="shared" ref="M712:M775" si="170">IF(ISNA(VLOOKUP($D712,PERPUP18_19,34,FALSE)),0,VLOOKUP($D712,PERPUP18_19,34,FALSE))</f>
        <v>12681.7293322674</v>
      </c>
      <c r="N712" s="66">
        <f t="shared" ref="N712:N775" si="171">IF(ISNA(VLOOKUP($D712,PERPUP19_20,34,FALSE)),0,VLOOKUP($D712,PERPUP19_20,34,FALSE))</f>
        <v>15057.342002400301</v>
      </c>
      <c r="O712" s="66">
        <f t="shared" ref="O712:O775" si="172">IF(ISNA(VLOOKUP($D712,PERPUP20_21,34,FALSE)),0,VLOOKUP($D712,PERPUP20_21,34,FALSE))</f>
        <v>13422.0036873359</v>
      </c>
      <c r="P712" s="67">
        <f t="shared" si="158"/>
        <v>2375.6126701329013</v>
      </c>
      <c r="Q712" s="68">
        <f t="shared" si="159"/>
        <v>1.1873256089836575</v>
      </c>
      <c r="R712" s="20" t="str">
        <f t="shared" si="160"/>
        <v/>
      </c>
      <c r="S712" s="67">
        <f t="shared" si="161"/>
        <v>740.27435506850088</v>
      </c>
      <c r="T712" s="68">
        <f t="shared" si="162"/>
        <v>1.0583732971799789</v>
      </c>
      <c r="U712" s="20" t="str">
        <f t="shared" si="163"/>
        <v/>
      </c>
      <c r="V712" s="20" t="str">
        <f t="shared" si="164"/>
        <v/>
      </c>
    </row>
    <row r="713" spans="1:22" x14ac:dyDescent="0.25">
      <c r="A713" s="46">
        <v>2138</v>
      </c>
      <c r="B713" s="60">
        <f t="shared" si="165"/>
        <v>4111450</v>
      </c>
      <c r="C713" s="46" t="s">
        <v>215</v>
      </c>
      <c r="D713" s="46">
        <v>795</v>
      </c>
      <c r="E713" s="46" t="s">
        <v>2696</v>
      </c>
      <c r="F713" s="46">
        <v>128</v>
      </c>
      <c r="G713" s="46">
        <v>30</v>
      </c>
      <c r="H713" s="61">
        <f t="shared" si="166"/>
        <v>0.234375</v>
      </c>
      <c r="I713" s="62">
        <f t="shared" si="167"/>
        <v>13</v>
      </c>
      <c r="J713" s="62">
        <f t="shared" si="168"/>
        <v>4</v>
      </c>
      <c r="K713" s="20"/>
      <c r="L713" s="20" t="str">
        <f t="shared" si="169"/>
        <v>Yes</v>
      </c>
      <c r="M713" s="66">
        <f t="shared" si="170"/>
        <v>13565.1979403306</v>
      </c>
      <c r="N713" s="66">
        <f t="shared" si="171"/>
        <v>13920.6897241448</v>
      </c>
      <c r="O713" s="66">
        <f t="shared" si="172"/>
        <v>15252.574439764699</v>
      </c>
      <c r="P713" s="67">
        <f t="shared" ref="P713:P776" si="173">N713-M713</f>
        <v>355.49178381420097</v>
      </c>
      <c r="Q713" s="68">
        <f t="shared" ref="Q713:Q776" si="174">IF(M713&gt;0,(N713/M713),"")</f>
        <v>1.0262061626655141</v>
      </c>
      <c r="R713" s="20" t="str">
        <f t="shared" ref="R713:R776" si="175">IF((AND(L713="Yes",K713="Yes",Q713&lt;100%)),"Fail","")</f>
        <v/>
      </c>
      <c r="S713" s="67">
        <f t="shared" ref="S713:S776" si="176">O713-M713</f>
        <v>1687.3764994341</v>
      </c>
      <c r="T713" s="68">
        <f t="shared" ref="T713:T776" si="177">IF($M713&gt;0,(O713/$M713),"")</f>
        <v>1.1243901126143816</v>
      </c>
      <c r="U713" s="20" t="str">
        <f t="shared" ref="U713:U776" si="178">IF((AND($L713="Yes",$K713="Yes",T713&lt;100%)),"Fail","")</f>
        <v/>
      </c>
      <c r="V713" s="20" t="str">
        <f t="shared" ref="V713:V776" si="179">IF((AND($R713="Fail",$U713="Fail")),"Review","")</f>
        <v/>
      </c>
    </row>
    <row r="714" spans="1:22" x14ac:dyDescent="0.25">
      <c r="A714" s="46">
        <v>2138</v>
      </c>
      <c r="B714" s="60">
        <f t="shared" si="165"/>
        <v>4111450</v>
      </c>
      <c r="C714" s="46" t="s">
        <v>215</v>
      </c>
      <c r="D714" s="46">
        <v>777</v>
      </c>
      <c r="E714" s="46" t="s">
        <v>2697</v>
      </c>
      <c r="F714" s="46">
        <v>177</v>
      </c>
      <c r="G714" s="46">
        <v>41</v>
      </c>
      <c r="H714" s="61">
        <f t="shared" si="166"/>
        <v>0.23163841807909605</v>
      </c>
      <c r="I714" s="62">
        <f t="shared" si="167"/>
        <v>13</v>
      </c>
      <c r="J714" s="62">
        <f t="shared" si="168"/>
        <v>4</v>
      </c>
      <c r="K714" s="20"/>
      <c r="L714" s="20" t="str">
        <f t="shared" si="169"/>
        <v>Yes</v>
      </c>
      <c r="M714" s="66">
        <f t="shared" si="170"/>
        <v>12122.985805668501</v>
      </c>
      <c r="N714" s="66">
        <f t="shared" si="171"/>
        <v>13236.346395517699</v>
      </c>
      <c r="O714" s="66">
        <f t="shared" si="172"/>
        <v>16441.858044580498</v>
      </c>
      <c r="P714" s="67">
        <f t="shared" si="173"/>
        <v>1113.3605898491987</v>
      </c>
      <c r="Q714" s="68">
        <f t="shared" si="174"/>
        <v>1.0918388099843035</v>
      </c>
      <c r="R714" s="20" t="str">
        <f t="shared" si="175"/>
        <v/>
      </c>
      <c r="S714" s="67">
        <f t="shared" si="176"/>
        <v>4318.8722389119976</v>
      </c>
      <c r="T714" s="68">
        <f t="shared" si="177"/>
        <v>1.3562548293088463</v>
      </c>
      <c r="U714" s="20" t="str">
        <f t="shared" si="178"/>
        <v/>
      </c>
      <c r="V714" s="20" t="str">
        <f t="shared" si="179"/>
        <v/>
      </c>
    </row>
    <row r="715" spans="1:22" x14ac:dyDescent="0.25">
      <c r="A715" s="46">
        <v>2138</v>
      </c>
      <c r="B715" s="60">
        <f t="shared" si="165"/>
        <v>4111450</v>
      </c>
      <c r="C715" s="46" t="s">
        <v>215</v>
      </c>
      <c r="D715" s="46">
        <v>780</v>
      </c>
      <c r="E715" s="46" t="s">
        <v>2698</v>
      </c>
      <c r="F715" s="46">
        <v>60</v>
      </c>
      <c r="G715" s="46">
        <v>11</v>
      </c>
      <c r="H715" s="61">
        <f t="shared" si="166"/>
        <v>0.18333333333333332</v>
      </c>
      <c r="I715" s="62">
        <f t="shared" si="167"/>
        <v>13</v>
      </c>
      <c r="J715" s="62">
        <f t="shared" si="168"/>
        <v>4</v>
      </c>
      <c r="K715" s="20"/>
      <c r="L715" s="20" t="str">
        <f t="shared" si="169"/>
        <v>Yes</v>
      </c>
      <c r="M715" s="66">
        <f t="shared" si="170"/>
        <v>13153.954820827799</v>
      </c>
      <c r="N715" s="66">
        <f t="shared" si="171"/>
        <v>14939.723777359801</v>
      </c>
      <c r="O715" s="66">
        <f t="shared" si="172"/>
        <v>15560.2675676133</v>
      </c>
      <c r="P715" s="67">
        <f t="shared" si="173"/>
        <v>1785.7689565320015</v>
      </c>
      <c r="Q715" s="68">
        <f t="shared" si="174"/>
        <v>1.1357590915322622</v>
      </c>
      <c r="R715" s="20" t="str">
        <f t="shared" si="175"/>
        <v/>
      </c>
      <c r="S715" s="67">
        <f t="shared" si="176"/>
        <v>2406.3127467855011</v>
      </c>
      <c r="T715" s="68">
        <f t="shared" si="177"/>
        <v>1.1829345455083498</v>
      </c>
      <c r="U715" s="20" t="str">
        <f t="shared" si="178"/>
        <v/>
      </c>
      <c r="V715" s="20" t="str">
        <f t="shared" si="179"/>
        <v/>
      </c>
    </row>
    <row r="716" spans="1:22" x14ac:dyDescent="0.25">
      <c r="A716" s="46">
        <v>2138</v>
      </c>
      <c r="B716" s="60">
        <f t="shared" si="165"/>
        <v>4111450</v>
      </c>
      <c r="C716" s="46" t="s">
        <v>215</v>
      </c>
      <c r="D716" s="46">
        <v>784</v>
      </c>
      <c r="E716" s="46" t="s">
        <v>1388</v>
      </c>
      <c r="F716" s="46">
        <v>136</v>
      </c>
      <c r="G716" s="46">
        <v>23</v>
      </c>
      <c r="H716" s="61">
        <f t="shared" si="166"/>
        <v>0.16911764705882354</v>
      </c>
      <c r="I716" s="62">
        <f t="shared" si="167"/>
        <v>13</v>
      </c>
      <c r="J716" s="62">
        <f t="shared" si="168"/>
        <v>4</v>
      </c>
      <c r="K716" s="20"/>
      <c r="L716" s="20" t="str">
        <f t="shared" si="169"/>
        <v>Yes</v>
      </c>
      <c r="M716" s="66">
        <f t="shared" si="170"/>
        <v>11882.8316367998</v>
      </c>
      <c r="N716" s="66">
        <f t="shared" si="171"/>
        <v>11520.123859057299</v>
      </c>
      <c r="O716" s="66">
        <f t="shared" si="172"/>
        <v>11052.8343999354</v>
      </c>
      <c r="P716" s="67">
        <f t="shared" si="173"/>
        <v>-362.70777774250018</v>
      </c>
      <c r="Q716" s="68">
        <f t="shared" si="174"/>
        <v>0.96947631769693388</v>
      </c>
      <c r="R716" s="20" t="str">
        <f t="shared" si="175"/>
        <v/>
      </c>
      <c r="S716" s="67">
        <f t="shared" si="176"/>
        <v>-829.99723686439938</v>
      </c>
      <c r="T716" s="68">
        <f t="shared" si="177"/>
        <v>0.93015156132533339</v>
      </c>
      <c r="U716" s="20" t="str">
        <f t="shared" si="178"/>
        <v/>
      </c>
      <c r="V716" s="20" t="str">
        <f t="shared" si="179"/>
        <v/>
      </c>
    </row>
    <row r="717" spans="1:22" x14ac:dyDescent="0.25">
      <c r="A717" s="46">
        <v>2138</v>
      </c>
      <c r="B717" s="60">
        <f t="shared" si="165"/>
        <v>4111450</v>
      </c>
      <c r="C717" s="46" t="s">
        <v>215</v>
      </c>
      <c r="D717" s="46">
        <v>807</v>
      </c>
      <c r="E717" s="46" t="s">
        <v>2699</v>
      </c>
      <c r="F717" s="46">
        <v>133</v>
      </c>
      <c r="G717" s="46">
        <v>18</v>
      </c>
      <c r="H717" s="61">
        <f t="shared" si="166"/>
        <v>0.13533834586466165</v>
      </c>
      <c r="I717" s="62">
        <f t="shared" si="167"/>
        <v>13</v>
      </c>
      <c r="J717" s="62">
        <f t="shared" si="168"/>
        <v>4</v>
      </c>
      <c r="K717" s="20"/>
      <c r="L717" s="20" t="str">
        <f t="shared" si="169"/>
        <v>Yes</v>
      </c>
      <c r="M717" s="66">
        <f t="shared" si="170"/>
        <v>11230.7317729631</v>
      </c>
      <c r="N717" s="66">
        <f t="shared" si="171"/>
        <v>11940.745361764901</v>
      </c>
      <c r="O717" s="66">
        <f t="shared" si="172"/>
        <v>15620.079389340999</v>
      </c>
      <c r="P717" s="67">
        <f t="shared" si="173"/>
        <v>710.01358880180123</v>
      </c>
      <c r="Q717" s="68">
        <f t="shared" si="174"/>
        <v>1.0632205989026549</v>
      </c>
      <c r="R717" s="20" t="str">
        <f t="shared" si="175"/>
        <v/>
      </c>
      <c r="S717" s="67">
        <f t="shared" si="176"/>
        <v>4389.3476163778996</v>
      </c>
      <c r="T717" s="68">
        <f t="shared" si="177"/>
        <v>1.3908336255474314</v>
      </c>
      <c r="U717" s="20" t="str">
        <f t="shared" si="178"/>
        <v/>
      </c>
      <c r="V717" s="20" t="str">
        <f t="shared" si="179"/>
        <v/>
      </c>
    </row>
    <row r="718" spans="1:22" x14ac:dyDescent="0.25">
      <c r="A718" s="46">
        <v>2138</v>
      </c>
      <c r="B718" s="60">
        <f t="shared" si="165"/>
        <v>4111450</v>
      </c>
      <c r="C718" s="46" t="s">
        <v>215</v>
      </c>
      <c r="D718" s="46">
        <v>718</v>
      </c>
      <c r="E718" s="46" t="s">
        <v>2700</v>
      </c>
      <c r="F718" s="46">
        <v>72</v>
      </c>
      <c r="G718" s="46">
        <v>8</v>
      </c>
      <c r="H718" s="61">
        <f t="shared" si="166"/>
        <v>0.1111111111111111</v>
      </c>
      <c r="I718" s="62">
        <f t="shared" si="167"/>
        <v>13</v>
      </c>
      <c r="J718" s="62">
        <f t="shared" si="168"/>
        <v>4</v>
      </c>
      <c r="K718" s="20"/>
      <c r="L718" s="20" t="str">
        <f t="shared" si="169"/>
        <v>Yes</v>
      </c>
      <c r="M718" s="66">
        <f t="shared" si="170"/>
        <v>11737.1642406882</v>
      </c>
      <c r="N718" s="66">
        <f t="shared" si="171"/>
        <v>12653.006608473799</v>
      </c>
      <c r="O718" s="66">
        <f t="shared" si="172"/>
        <v>13751.6321979811</v>
      </c>
      <c r="P718" s="67">
        <f t="shared" si="173"/>
        <v>915.84236778559898</v>
      </c>
      <c r="Q718" s="68">
        <f t="shared" si="174"/>
        <v>1.0780292708702779</v>
      </c>
      <c r="R718" s="20" t="str">
        <f t="shared" si="175"/>
        <v/>
      </c>
      <c r="S718" s="67">
        <f t="shared" si="176"/>
        <v>2014.4679572928999</v>
      </c>
      <c r="T718" s="68">
        <f t="shared" si="177"/>
        <v>1.1716315726680828</v>
      </c>
      <c r="U718" s="20" t="str">
        <f t="shared" si="178"/>
        <v/>
      </c>
      <c r="V718" s="20" t="str">
        <f t="shared" si="179"/>
        <v/>
      </c>
    </row>
    <row r="719" spans="1:22" x14ac:dyDescent="0.25">
      <c r="A719" s="46">
        <v>2139</v>
      </c>
      <c r="B719" s="60">
        <f t="shared" si="165"/>
        <v>4102780</v>
      </c>
      <c r="C719" s="46" t="s">
        <v>47</v>
      </c>
      <c r="D719" s="46">
        <v>719</v>
      </c>
      <c r="E719" s="46" t="s">
        <v>1999</v>
      </c>
      <c r="F719" s="46">
        <v>558</v>
      </c>
      <c r="G719" s="46">
        <v>320</v>
      </c>
      <c r="H719" s="61">
        <f t="shared" si="166"/>
        <v>0.57347670250896055</v>
      </c>
      <c r="I719" s="62">
        <f t="shared" si="167"/>
        <v>6</v>
      </c>
      <c r="J719" s="62">
        <f t="shared" si="168"/>
        <v>2</v>
      </c>
      <c r="K719" s="20" t="s">
        <v>1781</v>
      </c>
      <c r="L719" s="20" t="str">
        <f t="shared" si="169"/>
        <v>Yes</v>
      </c>
      <c r="M719" s="66">
        <f t="shared" si="170"/>
        <v>12411.2506713155</v>
      </c>
      <c r="N719" s="66">
        <f t="shared" si="171"/>
        <v>13253.670926717101</v>
      </c>
      <c r="O719" s="66">
        <f t="shared" si="172"/>
        <v>13844.6229000368</v>
      </c>
      <c r="P719" s="67">
        <f t="shared" si="173"/>
        <v>842.42025540160103</v>
      </c>
      <c r="Q719" s="68">
        <f t="shared" si="174"/>
        <v>1.0678755330716652</v>
      </c>
      <c r="R719" s="20" t="str">
        <f t="shared" si="175"/>
        <v/>
      </c>
      <c r="S719" s="67">
        <f t="shared" si="176"/>
        <v>1433.3722287213004</v>
      </c>
      <c r="T719" s="68">
        <f t="shared" si="177"/>
        <v>1.115489749315439</v>
      </c>
      <c r="U719" s="20" t="str">
        <f t="shared" si="178"/>
        <v/>
      </c>
      <c r="V719" s="20" t="str">
        <f t="shared" si="179"/>
        <v/>
      </c>
    </row>
    <row r="720" spans="1:22" x14ac:dyDescent="0.25">
      <c r="A720" s="46">
        <v>2139</v>
      </c>
      <c r="B720" s="60">
        <f t="shared" si="165"/>
        <v>4102780</v>
      </c>
      <c r="C720" s="46" t="s">
        <v>47</v>
      </c>
      <c r="D720" s="46">
        <v>810</v>
      </c>
      <c r="E720" s="46" t="s">
        <v>2002</v>
      </c>
      <c r="F720" s="46">
        <v>634</v>
      </c>
      <c r="G720" s="46">
        <v>280</v>
      </c>
      <c r="H720" s="61">
        <f t="shared" si="166"/>
        <v>0.44164037854889587</v>
      </c>
      <c r="I720" s="62">
        <f t="shared" si="167"/>
        <v>6</v>
      </c>
      <c r="J720" s="62">
        <f t="shared" si="168"/>
        <v>2</v>
      </c>
      <c r="K720" s="20" t="s">
        <v>1781</v>
      </c>
      <c r="L720" s="20" t="str">
        <f t="shared" si="169"/>
        <v>Yes</v>
      </c>
      <c r="M720" s="66">
        <f t="shared" si="170"/>
        <v>11106.481526908199</v>
      </c>
      <c r="N720" s="66">
        <f t="shared" si="171"/>
        <v>11385.6691722293</v>
      </c>
      <c r="O720" s="66">
        <f t="shared" si="172"/>
        <v>12418.5543486645</v>
      </c>
      <c r="P720" s="67">
        <f t="shared" si="173"/>
        <v>279.18764532110072</v>
      </c>
      <c r="Q720" s="68">
        <f t="shared" si="174"/>
        <v>1.0251373618769095</v>
      </c>
      <c r="R720" s="20" t="str">
        <f t="shared" si="175"/>
        <v/>
      </c>
      <c r="S720" s="67">
        <f t="shared" si="176"/>
        <v>1312.072821756301</v>
      </c>
      <c r="T720" s="68">
        <f t="shared" si="177"/>
        <v>1.1181357767153783</v>
      </c>
      <c r="U720" s="20" t="str">
        <f t="shared" si="178"/>
        <v/>
      </c>
      <c r="V720" s="20" t="str">
        <f t="shared" si="179"/>
        <v/>
      </c>
    </row>
    <row r="721" spans="1:22" x14ac:dyDescent="0.25">
      <c r="A721" s="46">
        <v>2139</v>
      </c>
      <c r="B721" s="60">
        <f t="shared" si="165"/>
        <v>4102780</v>
      </c>
      <c r="C721" s="46" t="s">
        <v>47</v>
      </c>
      <c r="D721" s="46">
        <v>5380</v>
      </c>
      <c r="E721" s="46" t="s">
        <v>425</v>
      </c>
      <c r="F721" s="46">
        <v>116</v>
      </c>
      <c r="G721" s="46">
        <v>46</v>
      </c>
      <c r="H721" s="61">
        <f t="shared" si="166"/>
        <v>0.39655172413793105</v>
      </c>
      <c r="I721" s="62">
        <f t="shared" si="167"/>
        <v>6</v>
      </c>
      <c r="J721" s="62">
        <f t="shared" si="168"/>
        <v>2</v>
      </c>
      <c r="K721" s="20"/>
      <c r="L721" s="20" t="str">
        <f t="shared" si="169"/>
        <v>Yes</v>
      </c>
      <c r="M721" s="66">
        <f t="shared" si="170"/>
        <v>3960.7976968845101</v>
      </c>
      <c r="N721" s="66">
        <f t="shared" si="171"/>
        <v>4090.3172753388799</v>
      </c>
      <c r="O721" s="66">
        <f t="shared" si="172"/>
        <v>4251.0728735534603</v>
      </c>
      <c r="P721" s="67">
        <f t="shared" si="173"/>
        <v>129.51957845436982</v>
      </c>
      <c r="Q721" s="68">
        <f t="shared" si="174"/>
        <v>1.0327003771377286</v>
      </c>
      <c r="R721" s="20" t="str">
        <f t="shared" si="175"/>
        <v/>
      </c>
      <c r="S721" s="67">
        <f t="shared" si="176"/>
        <v>290.27517666895028</v>
      </c>
      <c r="T721" s="68">
        <f t="shared" si="177"/>
        <v>1.0732870494489721</v>
      </c>
      <c r="U721" s="20" t="str">
        <f t="shared" si="178"/>
        <v/>
      </c>
      <c r="V721" s="20" t="str">
        <f t="shared" si="179"/>
        <v/>
      </c>
    </row>
    <row r="722" spans="1:22" x14ac:dyDescent="0.25">
      <c r="A722" s="46">
        <v>2139</v>
      </c>
      <c r="B722" s="60">
        <f t="shared" si="165"/>
        <v>4102780</v>
      </c>
      <c r="C722" s="46" t="s">
        <v>47</v>
      </c>
      <c r="D722" s="46">
        <v>811</v>
      </c>
      <c r="E722" s="46" t="s">
        <v>2003</v>
      </c>
      <c r="F722" s="46">
        <v>708</v>
      </c>
      <c r="G722" s="46">
        <v>272</v>
      </c>
      <c r="H722" s="61">
        <f t="shared" si="166"/>
        <v>0.38418079096045199</v>
      </c>
      <c r="I722" s="62">
        <f t="shared" si="167"/>
        <v>6</v>
      </c>
      <c r="J722" s="62">
        <f t="shared" si="168"/>
        <v>2</v>
      </c>
      <c r="K722" s="20"/>
      <c r="L722" s="20" t="str">
        <f t="shared" si="169"/>
        <v>Yes</v>
      </c>
      <c r="M722" s="66">
        <f t="shared" si="170"/>
        <v>15387.6887038929</v>
      </c>
      <c r="N722" s="66">
        <f t="shared" si="171"/>
        <v>15705.110826312701</v>
      </c>
      <c r="O722" s="66">
        <f t="shared" si="172"/>
        <v>17321.928162867898</v>
      </c>
      <c r="P722" s="67">
        <f t="shared" si="173"/>
        <v>317.42212241980087</v>
      </c>
      <c r="Q722" s="68">
        <f t="shared" si="174"/>
        <v>1.0206283171259825</v>
      </c>
      <c r="R722" s="20" t="str">
        <f t="shared" si="175"/>
        <v/>
      </c>
      <c r="S722" s="67">
        <f t="shared" si="176"/>
        <v>1934.2394589749983</v>
      </c>
      <c r="T722" s="68">
        <f t="shared" si="177"/>
        <v>1.1257004541874869</v>
      </c>
      <c r="U722" s="20" t="str">
        <f t="shared" si="178"/>
        <v/>
      </c>
      <c r="V722" s="20" t="str">
        <f t="shared" si="179"/>
        <v/>
      </c>
    </row>
    <row r="723" spans="1:22" x14ac:dyDescent="0.25">
      <c r="A723" s="46">
        <v>2139</v>
      </c>
      <c r="B723" s="60">
        <f t="shared" si="165"/>
        <v>4102780</v>
      </c>
      <c r="C723" s="46" t="s">
        <v>47</v>
      </c>
      <c r="D723" s="46">
        <v>790</v>
      </c>
      <c r="E723" s="46" t="s">
        <v>2000</v>
      </c>
      <c r="F723" s="46">
        <v>401</v>
      </c>
      <c r="G723" s="46">
        <v>134</v>
      </c>
      <c r="H723" s="61">
        <f t="shared" si="166"/>
        <v>0.33416458852867831</v>
      </c>
      <c r="I723" s="62">
        <f t="shared" si="167"/>
        <v>6</v>
      </c>
      <c r="J723" s="62">
        <f t="shared" si="168"/>
        <v>2</v>
      </c>
      <c r="K723" s="20"/>
      <c r="L723" s="20" t="str">
        <f t="shared" si="169"/>
        <v>Yes</v>
      </c>
      <c r="M723" s="66">
        <f t="shared" si="170"/>
        <v>11900.094225782501</v>
      </c>
      <c r="N723" s="66">
        <f t="shared" si="171"/>
        <v>12151.7049176899</v>
      </c>
      <c r="O723" s="66">
        <f t="shared" si="172"/>
        <v>12582.667925314499</v>
      </c>
      <c r="P723" s="67">
        <f t="shared" si="173"/>
        <v>251.61069190739909</v>
      </c>
      <c r="Q723" s="68">
        <f t="shared" si="174"/>
        <v>1.0211435882047273</v>
      </c>
      <c r="R723" s="20" t="str">
        <f t="shared" si="175"/>
        <v/>
      </c>
      <c r="S723" s="67">
        <f t="shared" si="176"/>
        <v>682.5736995319985</v>
      </c>
      <c r="T723" s="68">
        <f t="shared" si="177"/>
        <v>1.0573586802407957</v>
      </c>
      <c r="U723" s="20" t="str">
        <f t="shared" si="178"/>
        <v/>
      </c>
      <c r="V723" s="20" t="str">
        <f t="shared" si="179"/>
        <v/>
      </c>
    </row>
    <row r="724" spans="1:22" x14ac:dyDescent="0.25">
      <c r="A724" s="46">
        <v>2139</v>
      </c>
      <c r="B724" s="60">
        <f t="shared" si="165"/>
        <v>4102780</v>
      </c>
      <c r="C724" s="46" t="s">
        <v>47</v>
      </c>
      <c r="D724" s="46">
        <v>806</v>
      </c>
      <c r="E724" s="46" t="s">
        <v>2001</v>
      </c>
      <c r="F724" s="46">
        <v>166</v>
      </c>
      <c r="G724" s="46">
        <v>42</v>
      </c>
      <c r="H724" s="61">
        <f t="shared" si="166"/>
        <v>0.25301204819277107</v>
      </c>
      <c r="I724" s="62">
        <f t="shared" si="167"/>
        <v>6</v>
      </c>
      <c r="J724" s="62">
        <f t="shared" si="168"/>
        <v>2</v>
      </c>
      <c r="K724" s="20"/>
      <c r="L724" s="20" t="str">
        <f t="shared" si="169"/>
        <v>Yes</v>
      </c>
      <c r="M724" s="66">
        <f t="shared" si="170"/>
        <v>12829.285811059999</v>
      </c>
      <c r="N724" s="66">
        <f t="shared" si="171"/>
        <v>13060.369746587699</v>
      </c>
      <c r="O724" s="66">
        <f t="shared" si="172"/>
        <v>14663.9006461019</v>
      </c>
      <c r="P724" s="67">
        <f t="shared" si="173"/>
        <v>231.08393552770031</v>
      </c>
      <c r="Q724" s="68">
        <f t="shared" si="174"/>
        <v>1.0180122213294589</v>
      </c>
      <c r="R724" s="20" t="str">
        <f t="shared" si="175"/>
        <v/>
      </c>
      <c r="S724" s="67">
        <f t="shared" si="176"/>
        <v>1834.6148350419007</v>
      </c>
      <c r="T724" s="68">
        <f t="shared" si="177"/>
        <v>1.1430021017584859</v>
      </c>
      <c r="U724" s="20" t="str">
        <f t="shared" si="178"/>
        <v/>
      </c>
      <c r="V724" s="20" t="str">
        <f t="shared" si="179"/>
        <v/>
      </c>
    </row>
    <row r="725" spans="1:22" x14ac:dyDescent="0.25">
      <c r="A725" s="46">
        <v>2140</v>
      </c>
      <c r="B725" s="60">
        <f t="shared" si="165"/>
        <v>4106710</v>
      </c>
      <c r="C725" s="46" t="s">
        <v>125</v>
      </c>
      <c r="D725" s="46">
        <v>721</v>
      </c>
      <c r="E725" s="46" t="s">
        <v>2267</v>
      </c>
      <c r="F725" s="46">
        <v>337</v>
      </c>
      <c r="G725" s="46">
        <v>165</v>
      </c>
      <c r="H725" s="61">
        <f t="shared" si="166"/>
        <v>0.48961424332344211</v>
      </c>
      <c r="I725" s="62">
        <f t="shared" si="167"/>
        <v>3</v>
      </c>
      <c r="J725" s="62">
        <f t="shared" si="168"/>
        <v>1</v>
      </c>
      <c r="K725" s="20" t="s">
        <v>1781</v>
      </c>
      <c r="L725" s="20" t="str">
        <f t="shared" si="169"/>
        <v/>
      </c>
      <c r="M725" s="66">
        <f t="shared" si="170"/>
        <v>13557.701086994501</v>
      </c>
      <c r="N725" s="66">
        <f t="shared" si="171"/>
        <v>13996.809685030799</v>
      </c>
      <c r="O725" s="66">
        <f t="shared" si="172"/>
        <v>13995.4037274487</v>
      </c>
      <c r="P725" s="67">
        <f t="shared" si="173"/>
        <v>439.10859803629864</v>
      </c>
      <c r="Q725" s="68">
        <f t="shared" si="174"/>
        <v>1.0323881309389187</v>
      </c>
      <c r="R725" s="20" t="str">
        <f t="shared" si="175"/>
        <v/>
      </c>
      <c r="S725" s="67">
        <f t="shared" si="176"/>
        <v>437.70264045419935</v>
      </c>
      <c r="T725" s="68">
        <f t="shared" si="177"/>
        <v>1.0322844291702282</v>
      </c>
      <c r="U725" s="20" t="str">
        <f t="shared" si="178"/>
        <v/>
      </c>
      <c r="V725" s="20" t="str">
        <f t="shared" si="179"/>
        <v/>
      </c>
    </row>
    <row r="726" spans="1:22" x14ac:dyDescent="0.25">
      <c r="A726" s="46">
        <v>2140</v>
      </c>
      <c r="B726" s="60">
        <f t="shared" si="165"/>
        <v>4106710</v>
      </c>
      <c r="C726" s="46" t="s">
        <v>125</v>
      </c>
      <c r="D726" s="46">
        <v>722</v>
      </c>
      <c r="E726" s="46" t="s">
        <v>2268</v>
      </c>
      <c r="F726" s="46">
        <v>194</v>
      </c>
      <c r="G726" s="46">
        <v>87</v>
      </c>
      <c r="H726" s="61">
        <f t="shared" si="166"/>
        <v>0.4484536082474227</v>
      </c>
      <c r="I726" s="62">
        <f t="shared" si="167"/>
        <v>3</v>
      </c>
      <c r="J726" s="62">
        <f t="shared" si="168"/>
        <v>1</v>
      </c>
      <c r="K726" s="20"/>
      <c r="L726" s="20" t="str">
        <f t="shared" si="169"/>
        <v/>
      </c>
      <c r="M726" s="66">
        <f t="shared" si="170"/>
        <v>13557.701086994601</v>
      </c>
      <c r="N726" s="66">
        <f t="shared" si="171"/>
        <v>14185.7928612047</v>
      </c>
      <c r="O726" s="66">
        <f t="shared" si="172"/>
        <v>14804.399642050101</v>
      </c>
      <c r="P726" s="67">
        <f t="shared" si="173"/>
        <v>628.09177421009917</v>
      </c>
      <c r="Q726" s="68">
        <f t="shared" si="174"/>
        <v>1.0463273065381715</v>
      </c>
      <c r="R726" s="20" t="str">
        <f t="shared" si="175"/>
        <v/>
      </c>
      <c r="S726" s="67">
        <f t="shared" si="176"/>
        <v>1246.6985550555</v>
      </c>
      <c r="T726" s="68">
        <f t="shared" si="177"/>
        <v>1.0919550111819039</v>
      </c>
      <c r="U726" s="20" t="str">
        <f t="shared" si="178"/>
        <v/>
      </c>
      <c r="V726" s="20" t="str">
        <f t="shared" si="179"/>
        <v/>
      </c>
    </row>
    <row r="727" spans="1:22" x14ac:dyDescent="0.25">
      <c r="A727" s="46">
        <v>2140</v>
      </c>
      <c r="B727" s="60">
        <f t="shared" si="165"/>
        <v>4106710</v>
      </c>
      <c r="C727" s="46" t="s">
        <v>125</v>
      </c>
      <c r="D727" s="46">
        <v>723</v>
      </c>
      <c r="E727" s="46" t="s">
        <v>2269</v>
      </c>
      <c r="F727" s="46">
        <v>262</v>
      </c>
      <c r="G727" s="46">
        <v>117</v>
      </c>
      <c r="H727" s="61">
        <f t="shared" si="166"/>
        <v>0.44656488549618323</v>
      </c>
      <c r="I727" s="62">
        <f t="shared" si="167"/>
        <v>3</v>
      </c>
      <c r="J727" s="62">
        <f t="shared" si="168"/>
        <v>1</v>
      </c>
      <c r="K727" s="20"/>
      <c r="L727" s="20" t="str">
        <f t="shared" si="169"/>
        <v/>
      </c>
      <c r="M727" s="66">
        <f t="shared" si="170"/>
        <v>13557.701086994601</v>
      </c>
      <c r="N727" s="66">
        <f t="shared" si="171"/>
        <v>14190.8871143381</v>
      </c>
      <c r="O727" s="66">
        <f t="shared" si="172"/>
        <v>17272.678547309399</v>
      </c>
      <c r="P727" s="67">
        <f t="shared" si="173"/>
        <v>633.18602734349952</v>
      </c>
      <c r="Q727" s="68">
        <f t="shared" si="174"/>
        <v>1.0467030526252634</v>
      </c>
      <c r="R727" s="20" t="str">
        <f t="shared" si="175"/>
        <v/>
      </c>
      <c r="S727" s="67">
        <f t="shared" si="176"/>
        <v>3714.977460314798</v>
      </c>
      <c r="T727" s="68">
        <f t="shared" si="177"/>
        <v>1.2740123444584892</v>
      </c>
      <c r="U727" s="20" t="str">
        <f t="shared" si="178"/>
        <v/>
      </c>
      <c r="V727" s="20" t="str">
        <f t="shared" si="179"/>
        <v/>
      </c>
    </row>
    <row r="728" spans="1:22" x14ac:dyDescent="0.25">
      <c r="A728" s="46">
        <v>2141</v>
      </c>
      <c r="B728" s="60">
        <f t="shared" si="165"/>
        <v>4108880</v>
      </c>
      <c r="C728" s="46" t="s">
        <v>169</v>
      </c>
      <c r="D728" s="46">
        <v>725</v>
      </c>
      <c r="E728" s="46" t="s">
        <v>2437</v>
      </c>
      <c r="F728" s="46">
        <v>409</v>
      </c>
      <c r="G728" s="46">
        <v>269</v>
      </c>
      <c r="H728" s="61">
        <f t="shared" si="166"/>
        <v>0.65770171149144252</v>
      </c>
      <c r="I728" s="62">
        <f t="shared" si="167"/>
        <v>4</v>
      </c>
      <c r="J728" s="62">
        <f t="shared" si="168"/>
        <v>1</v>
      </c>
      <c r="K728" s="20" t="s">
        <v>1781</v>
      </c>
      <c r="L728" s="20" t="str">
        <f t="shared" si="169"/>
        <v>Yes</v>
      </c>
      <c r="M728" s="66">
        <f t="shared" si="170"/>
        <v>12391.018701237999</v>
      </c>
      <c r="N728" s="66">
        <f t="shared" si="171"/>
        <v>12938.509358597799</v>
      </c>
      <c r="O728" s="66">
        <f t="shared" si="172"/>
        <v>14230.3345627201</v>
      </c>
      <c r="P728" s="67">
        <f t="shared" si="173"/>
        <v>547.49065735980003</v>
      </c>
      <c r="Q728" s="68">
        <f t="shared" si="174"/>
        <v>1.0441844751073694</v>
      </c>
      <c r="R728" s="20" t="str">
        <f t="shared" si="175"/>
        <v/>
      </c>
      <c r="S728" s="67">
        <f t="shared" si="176"/>
        <v>1839.3158614821004</v>
      </c>
      <c r="T728" s="68">
        <f t="shared" si="177"/>
        <v>1.1484394387443166</v>
      </c>
      <c r="U728" s="20" t="str">
        <f t="shared" si="178"/>
        <v/>
      </c>
      <c r="V728" s="20" t="str">
        <f t="shared" si="179"/>
        <v/>
      </c>
    </row>
    <row r="729" spans="1:22" x14ac:dyDescent="0.25">
      <c r="A729" s="46">
        <v>2141</v>
      </c>
      <c r="B729" s="60">
        <f t="shared" si="165"/>
        <v>4108880</v>
      </c>
      <c r="C729" s="46" t="s">
        <v>169</v>
      </c>
      <c r="D729" s="46">
        <v>724</v>
      </c>
      <c r="E729" s="46" t="s">
        <v>2436</v>
      </c>
      <c r="F729" s="46">
        <v>368</v>
      </c>
      <c r="G729" s="46">
        <v>224</v>
      </c>
      <c r="H729" s="61">
        <f t="shared" si="166"/>
        <v>0.60869565217391308</v>
      </c>
      <c r="I729" s="62">
        <f t="shared" si="167"/>
        <v>4</v>
      </c>
      <c r="J729" s="62">
        <f t="shared" si="168"/>
        <v>1</v>
      </c>
      <c r="K729" s="20"/>
      <c r="L729" s="20" t="str">
        <f t="shared" si="169"/>
        <v>Yes</v>
      </c>
      <c r="M729" s="66">
        <f t="shared" si="170"/>
        <v>12408.918211734899</v>
      </c>
      <c r="N729" s="66">
        <f t="shared" si="171"/>
        <v>12473.061097076001</v>
      </c>
      <c r="O729" s="66">
        <f t="shared" si="172"/>
        <v>13684.0659146746</v>
      </c>
      <c r="P729" s="67">
        <f t="shared" si="173"/>
        <v>64.142885341101646</v>
      </c>
      <c r="Q729" s="68">
        <f t="shared" si="174"/>
        <v>1.0051690956654418</v>
      </c>
      <c r="R729" s="20" t="str">
        <f t="shared" si="175"/>
        <v/>
      </c>
      <c r="S729" s="67">
        <f t="shared" si="176"/>
        <v>1275.147702939701</v>
      </c>
      <c r="T729" s="68">
        <f t="shared" si="177"/>
        <v>1.1027605856676383</v>
      </c>
      <c r="U729" s="20" t="str">
        <f t="shared" si="178"/>
        <v/>
      </c>
      <c r="V729" s="20" t="str">
        <f t="shared" si="179"/>
        <v/>
      </c>
    </row>
    <row r="730" spans="1:22" x14ac:dyDescent="0.25">
      <c r="A730" s="46">
        <v>2141</v>
      </c>
      <c r="B730" s="60">
        <f t="shared" si="165"/>
        <v>4108880</v>
      </c>
      <c r="C730" s="46" t="s">
        <v>169</v>
      </c>
      <c r="D730" s="46">
        <v>3146</v>
      </c>
      <c r="E730" s="46" t="s">
        <v>2435</v>
      </c>
      <c r="F730" s="46">
        <v>311</v>
      </c>
      <c r="G730" s="46">
        <v>180</v>
      </c>
      <c r="H730" s="61">
        <f t="shared" si="166"/>
        <v>0.5787781350482315</v>
      </c>
      <c r="I730" s="62">
        <f t="shared" si="167"/>
        <v>4</v>
      </c>
      <c r="J730" s="62">
        <f t="shared" si="168"/>
        <v>1</v>
      </c>
      <c r="K730" s="20"/>
      <c r="L730" s="20" t="str">
        <f t="shared" si="169"/>
        <v>Yes</v>
      </c>
      <c r="M730" s="66">
        <f t="shared" si="170"/>
        <v>12794.080078918199</v>
      </c>
      <c r="N730" s="66">
        <f t="shared" si="171"/>
        <v>13946.4838915971</v>
      </c>
      <c r="O730" s="66">
        <f t="shared" si="172"/>
        <v>14928.608149596301</v>
      </c>
      <c r="P730" s="67">
        <f t="shared" si="173"/>
        <v>1152.4038126789001</v>
      </c>
      <c r="Q730" s="68">
        <f t="shared" si="174"/>
        <v>1.0900732061680469</v>
      </c>
      <c r="R730" s="20" t="str">
        <f t="shared" si="175"/>
        <v/>
      </c>
      <c r="S730" s="67">
        <f t="shared" si="176"/>
        <v>2134.5280706781014</v>
      </c>
      <c r="T730" s="68">
        <f t="shared" si="177"/>
        <v>1.1668371666826856</v>
      </c>
      <c r="U730" s="20" t="str">
        <f t="shared" si="178"/>
        <v/>
      </c>
      <c r="V730" s="20" t="str">
        <f t="shared" si="179"/>
        <v/>
      </c>
    </row>
    <row r="731" spans="1:22" x14ac:dyDescent="0.25">
      <c r="A731" s="46">
        <v>2141</v>
      </c>
      <c r="B731" s="60">
        <f t="shared" si="165"/>
        <v>4108880</v>
      </c>
      <c r="C731" s="46" t="s">
        <v>169</v>
      </c>
      <c r="D731" s="46">
        <v>726</v>
      </c>
      <c r="E731" s="46" t="s">
        <v>2438</v>
      </c>
      <c r="F731" s="46">
        <v>603</v>
      </c>
      <c r="G731" s="46">
        <v>293</v>
      </c>
      <c r="H731" s="61">
        <f t="shared" si="166"/>
        <v>0.48590381426202323</v>
      </c>
      <c r="I731" s="62">
        <f t="shared" si="167"/>
        <v>4</v>
      </c>
      <c r="J731" s="62">
        <f t="shared" si="168"/>
        <v>1</v>
      </c>
      <c r="K731" s="20"/>
      <c r="L731" s="20" t="str">
        <f t="shared" si="169"/>
        <v>Yes</v>
      </c>
      <c r="M731" s="66">
        <f t="shared" si="170"/>
        <v>14351.6550510948</v>
      </c>
      <c r="N731" s="66">
        <f t="shared" si="171"/>
        <v>14303.6026678897</v>
      </c>
      <c r="O731" s="66">
        <f t="shared" si="172"/>
        <v>14260.465195253701</v>
      </c>
      <c r="P731" s="67">
        <f t="shared" si="173"/>
        <v>-48.052383205100341</v>
      </c>
      <c r="Q731" s="68">
        <f t="shared" si="174"/>
        <v>0.99665178803183163</v>
      </c>
      <c r="R731" s="20" t="str">
        <f t="shared" si="175"/>
        <v/>
      </c>
      <c r="S731" s="67">
        <f t="shared" si="176"/>
        <v>-91.189855841099416</v>
      </c>
      <c r="T731" s="68">
        <f t="shared" si="177"/>
        <v>0.9936460390445252</v>
      </c>
      <c r="U731" s="20" t="str">
        <f t="shared" si="178"/>
        <v/>
      </c>
      <c r="V731" s="20" t="str">
        <f t="shared" si="179"/>
        <v/>
      </c>
    </row>
    <row r="732" spans="1:22" ht="30" x14ac:dyDescent="0.25">
      <c r="A732" s="46">
        <v>2142</v>
      </c>
      <c r="B732" s="60">
        <f t="shared" si="165"/>
        <v>4110820</v>
      </c>
      <c r="C732" s="46" t="s">
        <v>206</v>
      </c>
      <c r="D732" s="46">
        <v>757</v>
      </c>
      <c r="E732" s="46" t="s">
        <v>2618</v>
      </c>
      <c r="F732" s="46">
        <v>233</v>
      </c>
      <c r="G732" s="46">
        <v>166</v>
      </c>
      <c r="H732" s="61">
        <f t="shared" si="166"/>
        <v>0.71244635193133043</v>
      </c>
      <c r="I732" s="62">
        <f t="shared" si="167"/>
        <v>65</v>
      </c>
      <c r="J732" s="62">
        <f t="shared" si="168"/>
        <v>17</v>
      </c>
      <c r="K732" s="20" t="s">
        <v>1781</v>
      </c>
      <c r="L732" s="20" t="str">
        <f t="shared" si="169"/>
        <v>Yes</v>
      </c>
      <c r="M732" s="66">
        <f t="shared" si="170"/>
        <v>17219.909695802398</v>
      </c>
      <c r="N732" s="66">
        <f t="shared" si="171"/>
        <v>17201.851323231</v>
      </c>
      <c r="O732" s="66">
        <f t="shared" si="172"/>
        <v>17950.7945889607</v>
      </c>
      <c r="P732" s="67">
        <f t="shared" si="173"/>
        <v>-18.05837257139865</v>
      </c>
      <c r="Q732" s="68">
        <f t="shared" si="174"/>
        <v>0.99895130852075253</v>
      </c>
      <c r="R732" s="20" t="str">
        <f t="shared" si="175"/>
        <v>Fail</v>
      </c>
      <c r="S732" s="67">
        <f t="shared" si="176"/>
        <v>730.88489315830157</v>
      </c>
      <c r="T732" s="68">
        <f t="shared" si="177"/>
        <v>1.0424441768899906</v>
      </c>
      <c r="U732" s="20" t="str">
        <f t="shared" si="178"/>
        <v/>
      </c>
      <c r="V732" s="20" t="str">
        <f t="shared" si="179"/>
        <v/>
      </c>
    </row>
    <row r="733" spans="1:22" ht="30" x14ac:dyDescent="0.25">
      <c r="A733" s="46">
        <v>2142</v>
      </c>
      <c r="B733" s="60">
        <f t="shared" si="165"/>
        <v>4110820</v>
      </c>
      <c r="C733" s="46" t="s">
        <v>206</v>
      </c>
      <c r="D733" s="46">
        <v>743</v>
      </c>
      <c r="E733" s="46" t="s">
        <v>2170</v>
      </c>
      <c r="F733" s="46">
        <v>297</v>
      </c>
      <c r="G733" s="46">
        <v>193</v>
      </c>
      <c r="H733" s="61">
        <f t="shared" si="166"/>
        <v>0.64983164983164987</v>
      </c>
      <c r="I733" s="62">
        <f t="shared" si="167"/>
        <v>65</v>
      </c>
      <c r="J733" s="62">
        <f t="shared" si="168"/>
        <v>17</v>
      </c>
      <c r="K733" s="20" t="s">
        <v>1781</v>
      </c>
      <c r="L733" s="20" t="str">
        <f t="shared" si="169"/>
        <v>Yes</v>
      </c>
      <c r="M733" s="66">
        <f t="shared" si="170"/>
        <v>15348.898952346601</v>
      </c>
      <c r="N733" s="66">
        <f t="shared" si="171"/>
        <v>14998.976185850001</v>
      </c>
      <c r="O733" s="66">
        <f t="shared" si="172"/>
        <v>16272.121640184399</v>
      </c>
      <c r="P733" s="67">
        <f t="shared" si="173"/>
        <v>-349.92276649660016</v>
      </c>
      <c r="Q733" s="68">
        <f t="shared" si="174"/>
        <v>0.9772020932848019</v>
      </c>
      <c r="R733" s="20" t="str">
        <f t="shared" si="175"/>
        <v>Fail</v>
      </c>
      <c r="S733" s="67">
        <f t="shared" si="176"/>
        <v>923.22268783779873</v>
      </c>
      <c r="T733" s="68">
        <f t="shared" si="177"/>
        <v>1.0601491149758759</v>
      </c>
      <c r="U733" s="20" t="str">
        <f t="shared" si="178"/>
        <v/>
      </c>
      <c r="V733" s="20" t="str">
        <f t="shared" si="179"/>
        <v/>
      </c>
    </row>
    <row r="734" spans="1:22" ht="30" x14ac:dyDescent="0.25">
      <c r="A734" s="46">
        <v>2142</v>
      </c>
      <c r="B734" s="60">
        <f t="shared" si="165"/>
        <v>4110820</v>
      </c>
      <c r="C734" s="46" t="s">
        <v>206</v>
      </c>
      <c r="D734" s="46">
        <v>744</v>
      </c>
      <c r="E734" s="46" t="s">
        <v>2364</v>
      </c>
      <c r="F734" s="46">
        <v>335</v>
      </c>
      <c r="G734" s="46">
        <v>217</v>
      </c>
      <c r="H734" s="61">
        <f t="shared" si="166"/>
        <v>0.64776119402985077</v>
      </c>
      <c r="I734" s="62">
        <f t="shared" si="167"/>
        <v>65</v>
      </c>
      <c r="J734" s="62">
        <f t="shared" si="168"/>
        <v>17</v>
      </c>
      <c r="K734" s="20" t="s">
        <v>1781</v>
      </c>
      <c r="L734" s="20" t="str">
        <f t="shared" si="169"/>
        <v>Yes</v>
      </c>
      <c r="M734" s="66">
        <f t="shared" si="170"/>
        <v>13729.117137708699</v>
      </c>
      <c r="N734" s="66">
        <f t="shared" si="171"/>
        <v>14179.3831379151</v>
      </c>
      <c r="O734" s="66">
        <f t="shared" si="172"/>
        <v>16353.676401779199</v>
      </c>
      <c r="P734" s="67">
        <f t="shared" si="173"/>
        <v>450.26600020640035</v>
      </c>
      <c r="Q734" s="68">
        <f t="shared" si="174"/>
        <v>1.0327964278904498</v>
      </c>
      <c r="R734" s="20" t="str">
        <f t="shared" si="175"/>
        <v/>
      </c>
      <c r="S734" s="67">
        <f t="shared" si="176"/>
        <v>2624.5592640704999</v>
      </c>
      <c r="T734" s="68">
        <f t="shared" si="177"/>
        <v>1.1911673735277433</v>
      </c>
      <c r="U734" s="20" t="str">
        <f t="shared" si="178"/>
        <v/>
      </c>
      <c r="V734" s="20" t="str">
        <f t="shared" si="179"/>
        <v/>
      </c>
    </row>
    <row r="735" spans="1:22" ht="30" x14ac:dyDescent="0.25">
      <c r="A735" s="46">
        <v>2142</v>
      </c>
      <c r="B735" s="60">
        <f t="shared" si="165"/>
        <v>4110820</v>
      </c>
      <c r="C735" s="46" t="s">
        <v>206</v>
      </c>
      <c r="D735" s="46">
        <v>3377</v>
      </c>
      <c r="E735" s="46" t="s">
        <v>2619</v>
      </c>
      <c r="F735" s="46">
        <v>293</v>
      </c>
      <c r="G735" s="46">
        <v>187</v>
      </c>
      <c r="H735" s="61">
        <f t="shared" si="166"/>
        <v>0.63822525597269619</v>
      </c>
      <c r="I735" s="62">
        <f t="shared" si="167"/>
        <v>65</v>
      </c>
      <c r="J735" s="62">
        <f t="shared" si="168"/>
        <v>17</v>
      </c>
      <c r="K735" s="20" t="s">
        <v>1781</v>
      </c>
      <c r="L735" s="20" t="str">
        <f t="shared" si="169"/>
        <v>Yes</v>
      </c>
      <c r="M735" s="66">
        <f t="shared" si="170"/>
        <v>13575.7968456749</v>
      </c>
      <c r="N735" s="66">
        <f t="shared" si="171"/>
        <v>14027.516479583601</v>
      </c>
      <c r="O735" s="66">
        <f t="shared" si="172"/>
        <v>15209.373691860001</v>
      </c>
      <c r="P735" s="67">
        <f t="shared" si="173"/>
        <v>451.71963390870042</v>
      </c>
      <c r="Q735" s="68">
        <f t="shared" si="174"/>
        <v>1.0332738946408595</v>
      </c>
      <c r="R735" s="20" t="str">
        <f t="shared" si="175"/>
        <v/>
      </c>
      <c r="S735" s="67">
        <f t="shared" si="176"/>
        <v>1633.5768461851003</v>
      </c>
      <c r="T735" s="68">
        <f t="shared" si="177"/>
        <v>1.120330089257747</v>
      </c>
      <c r="U735" s="20" t="str">
        <f t="shared" si="178"/>
        <v/>
      </c>
      <c r="V735" s="20" t="str">
        <f t="shared" si="179"/>
        <v/>
      </c>
    </row>
    <row r="736" spans="1:22" ht="30" x14ac:dyDescent="0.25">
      <c r="A736" s="46">
        <v>2142</v>
      </c>
      <c r="B736" s="60">
        <f t="shared" si="165"/>
        <v>4110820</v>
      </c>
      <c r="C736" s="46" t="s">
        <v>206</v>
      </c>
      <c r="D736" s="46">
        <v>732</v>
      </c>
      <c r="E736" s="46" t="s">
        <v>2623</v>
      </c>
      <c r="F736" s="46">
        <v>229</v>
      </c>
      <c r="G736" s="46">
        <v>143</v>
      </c>
      <c r="H736" s="61">
        <f t="shared" si="166"/>
        <v>0.62445414847161573</v>
      </c>
      <c r="I736" s="62">
        <f t="shared" si="167"/>
        <v>65</v>
      </c>
      <c r="J736" s="62">
        <f t="shared" si="168"/>
        <v>17</v>
      </c>
      <c r="K736" s="20" t="s">
        <v>1781</v>
      </c>
      <c r="L736" s="20" t="str">
        <f t="shared" si="169"/>
        <v>Yes</v>
      </c>
      <c r="M736" s="66">
        <f t="shared" si="170"/>
        <v>16005.4268992863</v>
      </c>
      <c r="N736" s="66">
        <f t="shared" si="171"/>
        <v>17562.552139739098</v>
      </c>
      <c r="O736" s="66">
        <f t="shared" si="172"/>
        <v>15884.381536754099</v>
      </c>
      <c r="P736" s="67">
        <f t="shared" si="173"/>
        <v>1557.1252404527986</v>
      </c>
      <c r="Q736" s="68">
        <f t="shared" si="174"/>
        <v>1.0972873294946124</v>
      </c>
      <c r="R736" s="20" t="str">
        <f t="shared" si="175"/>
        <v/>
      </c>
      <c r="S736" s="67">
        <f t="shared" si="176"/>
        <v>-121.04536253220067</v>
      </c>
      <c r="T736" s="68">
        <f t="shared" si="177"/>
        <v>0.99243722999118511</v>
      </c>
      <c r="U736" s="20" t="str">
        <f t="shared" si="178"/>
        <v>Fail</v>
      </c>
      <c r="V736" s="20" t="str">
        <f t="shared" si="179"/>
        <v/>
      </c>
    </row>
    <row r="737" spans="1:23" ht="30" x14ac:dyDescent="0.25">
      <c r="A737" s="46">
        <v>2142</v>
      </c>
      <c r="B737" s="60">
        <f t="shared" si="165"/>
        <v>4110820</v>
      </c>
      <c r="C737" s="46" t="s">
        <v>206</v>
      </c>
      <c r="D737" s="46">
        <v>3374</v>
      </c>
      <c r="E737" s="46" t="s">
        <v>2620</v>
      </c>
      <c r="F737" s="46">
        <v>321</v>
      </c>
      <c r="G737" s="46">
        <v>198</v>
      </c>
      <c r="H737" s="61">
        <f t="shared" si="166"/>
        <v>0.61682242990654201</v>
      </c>
      <c r="I737" s="62">
        <f t="shared" si="167"/>
        <v>65</v>
      </c>
      <c r="J737" s="62">
        <f t="shared" si="168"/>
        <v>17</v>
      </c>
      <c r="K737" s="20" t="s">
        <v>1781</v>
      </c>
      <c r="L737" s="20" t="str">
        <f t="shared" si="169"/>
        <v>Yes</v>
      </c>
      <c r="M737" s="66">
        <f t="shared" si="170"/>
        <v>13586.9823096703</v>
      </c>
      <c r="N737" s="66">
        <f t="shared" si="171"/>
        <v>14320.464317579601</v>
      </c>
      <c r="O737" s="66">
        <f t="shared" si="172"/>
        <v>15978.677869151599</v>
      </c>
      <c r="P737" s="67">
        <f t="shared" si="173"/>
        <v>733.48200790930059</v>
      </c>
      <c r="Q737" s="68">
        <f t="shared" si="174"/>
        <v>1.0539841733206099</v>
      </c>
      <c r="R737" s="20" t="str">
        <f t="shared" si="175"/>
        <v/>
      </c>
      <c r="S737" s="67">
        <f t="shared" si="176"/>
        <v>2391.6955594812989</v>
      </c>
      <c r="T737" s="68">
        <f t="shared" si="177"/>
        <v>1.1760284590772634</v>
      </c>
      <c r="U737" s="20" t="str">
        <f t="shared" si="178"/>
        <v/>
      </c>
      <c r="V737" s="20" t="str">
        <f t="shared" si="179"/>
        <v/>
      </c>
    </row>
    <row r="738" spans="1:23" ht="30" x14ac:dyDescent="0.25">
      <c r="A738" s="46">
        <v>2142</v>
      </c>
      <c r="B738" s="60">
        <f t="shared" si="165"/>
        <v>4110820</v>
      </c>
      <c r="C738" s="46" t="s">
        <v>206</v>
      </c>
      <c r="D738" s="46">
        <v>3215</v>
      </c>
      <c r="E738" s="46" t="s">
        <v>2631</v>
      </c>
      <c r="F738" s="46">
        <v>319</v>
      </c>
      <c r="G738" s="46">
        <v>190</v>
      </c>
      <c r="H738" s="61">
        <f t="shared" si="166"/>
        <v>0.59561128526645768</v>
      </c>
      <c r="I738" s="62">
        <f t="shared" si="167"/>
        <v>65</v>
      </c>
      <c r="J738" s="62">
        <f t="shared" si="168"/>
        <v>17</v>
      </c>
      <c r="K738" s="20" t="s">
        <v>1781</v>
      </c>
      <c r="L738" s="20" t="str">
        <f t="shared" si="169"/>
        <v>Yes</v>
      </c>
      <c r="M738" s="66">
        <f t="shared" si="170"/>
        <v>12436.2380488654</v>
      </c>
      <c r="N738" s="66">
        <f t="shared" si="171"/>
        <v>13269.248652968699</v>
      </c>
      <c r="O738" s="66">
        <f t="shared" si="172"/>
        <v>13644.766263888099</v>
      </c>
      <c r="P738" s="67">
        <f t="shared" si="173"/>
        <v>833.01060410329956</v>
      </c>
      <c r="Q738" s="68">
        <f t="shared" si="174"/>
        <v>1.0669825232381507</v>
      </c>
      <c r="R738" s="20" t="str">
        <f t="shared" si="175"/>
        <v/>
      </c>
      <c r="S738" s="67">
        <f t="shared" si="176"/>
        <v>1208.5282150226994</v>
      </c>
      <c r="T738" s="68">
        <f t="shared" si="177"/>
        <v>1.0971779576970189</v>
      </c>
      <c r="U738" s="20" t="str">
        <f t="shared" si="178"/>
        <v/>
      </c>
      <c r="V738" s="20" t="str">
        <f t="shared" si="179"/>
        <v/>
      </c>
    </row>
    <row r="739" spans="1:23" ht="30" x14ac:dyDescent="0.25">
      <c r="A739" s="46">
        <v>2142</v>
      </c>
      <c r="B739" s="60">
        <f t="shared" si="165"/>
        <v>4110820</v>
      </c>
      <c r="C739" s="46" t="s">
        <v>206</v>
      </c>
      <c r="D739" s="46">
        <v>5064</v>
      </c>
      <c r="E739" s="46" t="s">
        <v>2626</v>
      </c>
      <c r="F739" s="46">
        <v>499</v>
      </c>
      <c r="G739" s="46">
        <v>285</v>
      </c>
      <c r="H739" s="61">
        <f t="shared" si="166"/>
        <v>0.57114228456913829</v>
      </c>
      <c r="I739" s="62">
        <f t="shared" si="167"/>
        <v>65</v>
      </c>
      <c r="J739" s="62">
        <f t="shared" si="168"/>
        <v>17</v>
      </c>
      <c r="K739" s="20" t="s">
        <v>1781</v>
      </c>
      <c r="L739" s="20" t="str">
        <f t="shared" si="169"/>
        <v>Yes</v>
      </c>
      <c r="M739" s="66">
        <f t="shared" si="170"/>
        <v>12565.129361075</v>
      </c>
      <c r="N739" s="66">
        <f t="shared" si="171"/>
        <v>12081.3431122068</v>
      </c>
      <c r="O739" s="66">
        <f t="shared" si="172"/>
        <v>15337.638003178799</v>
      </c>
      <c r="P739" s="67">
        <f t="shared" si="173"/>
        <v>-483.78624886820035</v>
      </c>
      <c r="Q739" s="68">
        <f t="shared" si="174"/>
        <v>0.96149771045199883</v>
      </c>
      <c r="R739" s="20" t="str">
        <f t="shared" si="175"/>
        <v>Fail</v>
      </c>
      <c r="S739" s="67">
        <f t="shared" si="176"/>
        <v>2772.5086421037995</v>
      </c>
      <c r="T739" s="68">
        <f t="shared" si="177"/>
        <v>1.2206510225587204</v>
      </c>
      <c r="U739" s="20" t="str">
        <f t="shared" si="178"/>
        <v/>
      </c>
      <c r="V739" s="20" t="str">
        <f t="shared" si="179"/>
        <v/>
      </c>
    </row>
    <row r="740" spans="1:23" ht="30" x14ac:dyDescent="0.25">
      <c r="A740" s="46">
        <v>2142</v>
      </c>
      <c r="B740" s="60">
        <f t="shared" si="165"/>
        <v>4110820</v>
      </c>
      <c r="C740" s="46" t="s">
        <v>206</v>
      </c>
      <c r="D740" s="46">
        <v>763</v>
      </c>
      <c r="E740" s="46" t="s">
        <v>2358</v>
      </c>
      <c r="F740" s="46">
        <v>270</v>
      </c>
      <c r="G740" s="46">
        <v>154</v>
      </c>
      <c r="H740" s="61">
        <f t="shared" si="166"/>
        <v>0.57037037037037042</v>
      </c>
      <c r="I740" s="62">
        <f t="shared" si="167"/>
        <v>65</v>
      </c>
      <c r="J740" s="62">
        <f t="shared" si="168"/>
        <v>17</v>
      </c>
      <c r="K740" s="20" t="s">
        <v>1781</v>
      </c>
      <c r="L740" s="20" t="str">
        <f t="shared" si="169"/>
        <v>Yes</v>
      </c>
      <c r="M740" s="66">
        <f t="shared" si="170"/>
        <v>14284.825589603401</v>
      </c>
      <c r="N740" s="66">
        <f t="shared" si="171"/>
        <v>14403.881353319501</v>
      </c>
      <c r="O740" s="66">
        <f t="shared" si="172"/>
        <v>15835.5220148712</v>
      </c>
      <c r="P740" s="67">
        <f t="shared" si="173"/>
        <v>119.05576371610005</v>
      </c>
      <c r="Q740" s="68">
        <f t="shared" si="174"/>
        <v>1.0083344219339121</v>
      </c>
      <c r="R740" s="20" t="str">
        <f t="shared" si="175"/>
        <v/>
      </c>
      <c r="S740" s="67">
        <f t="shared" si="176"/>
        <v>1550.696425267799</v>
      </c>
      <c r="T740" s="68">
        <f t="shared" si="177"/>
        <v>1.108555502868471</v>
      </c>
      <c r="U740" s="20" t="str">
        <f t="shared" si="178"/>
        <v/>
      </c>
      <c r="V740" s="20" t="str">
        <f t="shared" si="179"/>
        <v/>
      </c>
    </row>
    <row r="741" spans="1:23" ht="30" x14ac:dyDescent="0.25">
      <c r="A741" s="46">
        <v>2142</v>
      </c>
      <c r="B741" s="60">
        <f t="shared" si="165"/>
        <v>4110820</v>
      </c>
      <c r="C741" s="46" t="s">
        <v>206</v>
      </c>
      <c r="D741" s="46">
        <v>741</v>
      </c>
      <c r="E741" s="46" t="s">
        <v>2523</v>
      </c>
      <c r="F741" s="46">
        <v>430</v>
      </c>
      <c r="G741" s="46">
        <v>242</v>
      </c>
      <c r="H741" s="61">
        <f t="shared" si="166"/>
        <v>0.56279069767441858</v>
      </c>
      <c r="I741" s="62">
        <f t="shared" si="167"/>
        <v>65</v>
      </c>
      <c r="J741" s="62">
        <f t="shared" si="168"/>
        <v>17</v>
      </c>
      <c r="K741" s="20" t="s">
        <v>1781</v>
      </c>
      <c r="L741" s="20" t="str">
        <f t="shared" si="169"/>
        <v>Yes</v>
      </c>
      <c r="M741" s="66">
        <f t="shared" si="170"/>
        <v>14543.759926894299</v>
      </c>
      <c r="N741" s="66">
        <f t="shared" si="171"/>
        <v>13509.614205443</v>
      </c>
      <c r="O741" s="66">
        <f t="shared" si="172"/>
        <v>14137.805512798301</v>
      </c>
      <c r="P741" s="67">
        <f t="shared" si="173"/>
        <v>-1034.1457214512993</v>
      </c>
      <c r="Q741" s="68">
        <f t="shared" si="174"/>
        <v>0.92889419746684909</v>
      </c>
      <c r="R741" s="20" t="str">
        <f t="shared" si="175"/>
        <v>Fail</v>
      </c>
      <c r="S741" s="67">
        <f t="shared" si="176"/>
        <v>-405.9544140959988</v>
      </c>
      <c r="T741" s="68">
        <f t="shared" si="177"/>
        <v>0.97208738207062206</v>
      </c>
      <c r="U741" s="20" t="str">
        <f t="shared" si="178"/>
        <v>Fail</v>
      </c>
      <c r="V741" s="20" t="str">
        <f t="shared" si="179"/>
        <v>Review</v>
      </c>
      <c r="W741" t="s">
        <v>4946</v>
      </c>
    </row>
    <row r="742" spans="1:23" ht="30" x14ac:dyDescent="0.25">
      <c r="A742" s="46">
        <v>2142</v>
      </c>
      <c r="B742" s="60">
        <f t="shared" si="165"/>
        <v>4110820</v>
      </c>
      <c r="C742" s="46" t="s">
        <v>206</v>
      </c>
      <c r="D742" s="46">
        <v>767</v>
      </c>
      <c r="E742" s="46" t="s">
        <v>2651</v>
      </c>
      <c r="F742" s="46">
        <v>565</v>
      </c>
      <c r="G742" s="46">
        <v>317</v>
      </c>
      <c r="H742" s="61">
        <f t="shared" si="166"/>
        <v>0.56106194690265487</v>
      </c>
      <c r="I742" s="62">
        <f t="shared" si="167"/>
        <v>65</v>
      </c>
      <c r="J742" s="62">
        <f t="shared" si="168"/>
        <v>17</v>
      </c>
      <c r="K742" s="20" t="s">
        <v>1781</v>
      </c>
      <c r="L742" s="20" t="str">
        <f t="shared" si="169"/>
        <v>Yes</v>
      </c>
      <c r="M742" s="66">
        <f t="shared" si="170"/>
        <v>13668.6590114398</v>
      </c>
      <c r="N742" s="66">
        <f t="shared" si="171"/>
        <v>13211.4529913879</v>
      </c>
      <c r="O742" s="66">
        <f t="shared" si="172"/>
        <v>14995.2148471951</v>
      </c>
      <c r="P742" s="67">
        <f t="shared" si="173"/>
        <v>-457.20602005190085</v>
      </c>
      <c r="Q742" s="68">
        <f t="shared" si="174"/>
        <v>0.96655077724382121</v>
      </c>
      <c r="R742" s="20" t="str">
        <f t="shared" si="175"/>
        <v>Fail</v>
      </c>
      <c r="S742" s="67">
        <f t="shared" si="176"/>
        <v>1326.5558357553</v>
      </c>
      <c r="T742" s="68">
        <f t="shared" si="177"/>
        <v>1.0970509129421588</v>
      </c>
      <c r="U742" s="20" t="str">
        <f t="shared" si="178"/>
        <v/>
      </c>
      <c r="V742" s="20" t="str">
        <f t="shared" si="179"/>
        <v/>
      </c>
    </row>
    <row r="743" spans="1:23" ht="30" x14ac:dyDescent="0.25">
      <c r="A743" s="46">
        <v>2142</v>
      </c>
      <c r="B743" s="60">
        <f t="shared" si="165"/>
        <v>4110820</v>
      </c>
      <c r="C743" s="46" t="s">
        <v>206</v>
      </c>
      <c r="D743" s="46">
        <v>755</v>
      </c>
      <c r="E743" s="46" t="s">
        <v>2622</v>
      </c>
      <c r="F743" s="46">
        <v>264</v>
      </c>
      <c r="G743" s="46">
        <v>145</v>
      </c>
      <c r="H743" s="61">
        <f t="shared" si="166"/>
        <v>0.5492424242424242</v>
      </c>
      <c r="I743" s="62">
        <f t="shared" si="167"/>
        <v>65</v>
      </c>
      <c r="J743" s="62">
        <f t="shared" si="168"/>
        <v>17</v>
      </c>
      <c r="K743" s="20" t="s">
        <v>1781</v>
      </c>
      <c r="L743" s="20" t="str">
        <f t="shared" si="169"/>
        <v>Yes</v>
      </c>
      <c r="M743" s="66">
        <f t="shared" si="170"/>
        <v>13998.3691551391</v>
      </c>
      <c r="N743" s="66">
        <f t="shared" si="171"/>
        <v>14873.1353721532</v>
      </c>
      <c r="O743" s="66">
        <f t="shared" si="172"/>
        <v>16820.9880395197</v>
      </c>
      <c r="P743" s="67">
        <f t="shared" si="173"/>
        <v>874.76621701409931</v>
      </c>
      <c r="Q743" s="68">
        <f t="shared" si="174"/>
        <v>1.0624905806754605</v>
      </c>
      <c r="R743" s="20" t="str">
        <f t="shared" si="175"/>
        <v/>
      </c>
      <c r="S743" s="67">
        <f t="shared" si="176"/>
        <v>2822.6188843805994</v>
      </c>
      <c r="T743" s="68">
        <f t="shared" si="177"/>
        <v>1.2016391233220447</v>
      </c>
      <c r="U743" s="20" t="str">
        <f t="shared" si="178"/>
        <v/>
      </c>
      <c r="V743" s="20" t="str">
        <f t="shared" si="179"/>
        <v/>
      </c>
    </row>
    <row r="744" spans="1:23" ht="30" x14ac:dyDescent="0.25">
      <c r="A744" s="46">
        <v>2142</v>
      </c>
      <c r="B744" s="60">
        <f t="shared" si="165"/>
        <v>4110820</v>
      </c>
      <c r="C744" s="46" t="s">
        <v>206</v>
      </c>
      <c r="D744" s="46">
        <v>738</v>
      </c>
      <c r="E744" s="46" t="s">
        <v>2625</v>
      </c>
      <c r="F744" s="46">
        <v>348</v>
      </c>
      <c r="G744" s="46">
        <v>191</v>
      </c>
      <c r="H744" s="61">
        <f t="shared" si="166"/>
        <v>0.54885057471264365</v>
      </c>
      <c r="I744" s="62">
        <f t="shared" si="167"/>
        <v>65</v>
      </c>
      <c r="J744" s="62">
        <f t="shared" si="168"/>
        <v>17</v>
      </c>
      <c r="K744" s="20" t="s">
        <v>1781</v>
      </c>
      <c r="L744" s="20" t="str">
        <f t="shared" si="169"/>
        <v>Yes</v>
      </c>
      <c r="M744" s="66">
        <f t="shared" si="170"/>
        <v>15315.5462423422</v>
      </c>
      <c r="N744" s="66">
        <f t="shared" si="171"/>
        <v>13294.6202108</v>
      </c>
      <c r="O744" s="66">
        <f t="shared" si="172"/>
        <v>14587.2773850751</v>
      </c>
      <c r="P744" s="67">
        <f t="shared" si="173"/>
        <v>-2020.9260315421998</v>
      </c>
      <c r="Q744" s="68">
        <f t="shared" si="174"/>
        <v>0.86804740754495346</v>
      </c>
      <c r="R744" s="20" t="str">
        <f t="shared" si="175"/>
        <v>Fail</v>
      </c>
      <c r="S744" s="67">
        <f t="shared" si="176"/>
        <v>-728.26885726709952</v>
      </c>
      <c r="T744" s="68">
        <f t="shared" si="177"/>
        <v>0.95244904453661028</v>
      </c>
      <c r="U744" s="20" t="str">
        <f t="shared" si="178"/>
        <v>Fail</v>
      </c>
      <c r="V744" s="20" t="str">
        <f t="shared" si="179"/>
        <v>Review</v>
      </c>
      <c r="W744" t="s">
        <v>4946</v>
      </c>
    </row>
    <row r="745" spans="1:23" ht="30" x14ac:dyDescent="0.25">
      <c r="A745" s="46">
        <v>2142</v>
      </c>
      <c r="B745" s="60">
        <f t="shared" si="165"/>
        <v>4110820</v>
      </c>
      <c r="C745" s="46" t="s">
        <v>206</v>
      </c>
      <c r="D745" s="46">
        <v>768</v>
      </c>
      <c r="E745" s="46" t="s">
        <v>2652</v>
      </c>
      <c r="F745" s="90">
        <v>1004</v>
      </c>
      <c r="G745" s="46">
        <v>542</v>
      </c>
      <c r="H745" s="61">
        <f t="shared" si="166"/>
        <v>0.53984063745019917</v>
      </c>
      <c r="I745" s="62">
        <f t="shared" si="167"/>
        <v>65</v>
      </c>
      <c r="J745" s="62">
        <f t="shared" si="168"/>
        <v>17</v>
      </c>
      <c r="K745" s="20" t="s">
        <v>1781</v>
      </c>
      <c r="L745" s="20" t="str">
        <f t="shared" si="169"/>
        <v>Yes</v>
      </c>
      <c r="M745" s="66">
        <f t="shared" si="170"/>
        <v>13101.2902243357</v>
      </c>
      <c r="N745" s="66">
        <f t="shared" si="171"/>
        <v>12388.3035400796</v>
      </c>
      <c r="O745" s="66">
        <f t="shared" si="172"/>
        <v>13936.2912613794</v>
      </c>
      <c r="P745" s="67">
        <f t="shared" si="173"/>
        <v>-712.98668425610049</v>
      </c>
      <c r="Q745" s="68">
        <f t="shared" si="174"/>
        <v>0.94557889550971663</v>
      </c>
      <c r="R745" s="20" t="str">
        <f t="shared" si="175"/>
        <v>Fail</v>
      </c>
      <c r="S745" s="67">
        <f t="shared" si="176"/>
        <v>835.0010370436994</v>
      </c>
      <c r="T745" s="68">
        <f t="shared" si="177"/>
        <v>1.0637342599656849</v>
      </c>
      <c r="U745" s="20" t="str">
        <f t="shared" si="178"/>
        <v/>
      </c>
      <c r="V745" s="20" t="str">
        <f t="shared" si="179"/>
        <v/>
      </c>
    </row>
    <row r="746" spans="1:23" ht="30" x14ac:dyDescent="0.25">
      <c r="A746" s="46">
        <v>2142</v>
      </c>
      <c r="B746" s="60">
        <f t="shared" si="165"/>
        <v>4110820</v>
      </c>
      <c r="C746" s="46" t="s">
        <v>206</v>
      </c>
      <c r="D746" s="46">
        <v>764</v>
      </c>
      <c r="E746" s="46" t="s">
        <v>2621</v>
      </c>
      <c r="F746" s="46">
        <v>402</v>
      </c>
      <c r="G746" s="46">
        <v>217</v>
      </c>
      <c r="H746" s="61">
        <f t="shared" si="166"/>
        <v>0.53980099502487566</v>
      </c>
      <c r="I746" s="62">
        <f t="shared" si="167"/>
        <v>65</v>
      </c>
      <c r="J746" s="62">
        <f t="shared" si="168"/>
        <v>17</v>
      </c>
      <c r="K746" s="20" t="s">
        <v>1781</v>
      </c>
      <c r="L746" s="20" t="str">
        <f t="shared" si="169"/>
        <v>Yes</v>
      </c>
      <c r="M746" s="66">
        <f t="shared" si="170"/>
        <v>13074.755518453499</v>
      </c>
      <c r="N746" s="66">
        <f t="shared" si="171"/>
        <v>13335.0152762733</v>
      </c>
      <c r="O746" s="66">
        <f t="shared" si="172"/>
        <v>14977.39115634</v>
      </c>
      <c r="P746" s="67">
        <f t="shared" si="173"/>
        <v>260.25975781980014</v>
      </c>
      <c r="Q746" s="68">
        <f t="shared" si="174"/>
        <v>1.0199055162027675</v>
      </c>
      <c r="R746" s="20" t="str">
        <f t="shared" si="175"/>
        <v/>
      </c>
      <c r="S746" s="67">
        <f t="shared" si="176"/>
        <v>1902.6356378865003</v>
      </c>
      <c r="T746" s="68">
        <f t="shared" si="177"/>
        <v>1.1455197869819556</v>
      </c>
      <c r="U746" s="20" t="str">
        <f t="shared" si="178"/>
        <v/>
      </c>
      <c r="V746" s="20" t="str">
        <f t="shared" si="179"/>
        <v/>
      </c>
    </row>
    <row r="747" spans="1:23" ht="30" x14ac:dyDescent="0.25">
      <c r="A747" s="46">
        <v>2142</v>
      </c>
      <c r="B747" s="60">
        <f t="shared" si="165"/>
        <v>4110820</v>
      </c>
      <c r="C747" s="46" t="s">
        <v>206</v>
      </c>
      <c r="D747" s="46">
        <v>736</v>
      </c>
      <c r="E747" s="46" t="s">
        <v>2630</v>
      </c>
      <c r="F747" s="46">
        <v>254</v>
      </c>
      <c r="G747" s="46">
        <v>137</v>
      </c>
      <c r="H747" s="61">
        <f t="shared" si="166"/>
        <v>0.53937007874015752</v>
      </c>
      <c r="I747" s="62">
        <f t="shared" si="167"/>
        <v>65</v>
      </c>
      <c r="J747" s="62">
        <f t="shared" si="168"/>
        <v>17</v>
      </c>
      <c r="K747" s="20" t="s">
        <v>1781</v>
      </c>
      <c r="L747" s="20" t="str">
        <f t="shared" si="169"/>
        <v>Yes</v>
      </c>
      <c r="M747" s="66">
        <f t="shared" si="170"/>
        <v>14860.4494140238</v>
      </c>
      <c r="N747" s="66">
        <f t="shared" si="171"/>
        <v>14576.972432004701</v>
      </c>
      <c r="O747" s="66">
        <f t="shared" si="172"/>
        <v>16305.209812200401</v>
      </c>
      <c r="P747" s="67">
        <f t="shared" si="173"/>
        <v>-283.47698201909952</v>
      </c>
      <c r="Q747" s="68">
        <f t="shared" si="174"/>
        <v>0.98092406399556242</v>
      </c>
      <c r="R747" s="20" t="str">
        <f t="shared" si="175"/>
        <v>Fail</v>
      </c>
      <c r="S747" s="67">
        <f t="shared" si="176"/>
        <v>1444.7603981766006</v>
      </c>
      <c r="T747" s="68">
        <f t="shared" si="177"/>
        <v>1.0972218509632139</v>
      </c>
      <c r="U747" s="20" t="str">
        <f t="shared" si="178"/>
        <v/>
      </c>
      <c r="V747" s="20" t="str">
        <f t="shared" si="179"/>
        <v/>
      </c>
    </row>
    <row r="748" spans="1:23" ht="30" x14ac:dyDescent="0.25">
      <c r="A748" s="46">
        <v>2142</v>
      </c>
      <c r="B748" s="60">
        <f t="shared" si="165"/>
        <v>4110820</v>
      </c>
      <c r="C748" s="46" t="s">
        <v>206</v>
      </c>
      <c r="D748" s="46">
        <v>751</v>
      </c>
      <c r="E748" s="46" t="s">
        <v>2628</v>
      </c>
      <c r="F748" s="46">
        <v>476</v>
      </c>
      <c r="G748" s="46">
        <v>256</v>
      </c>
      <c r="H748" s="61">
        <f t="shared" si="166"/>
        <v>0.53781512605042014</v>
      </c>
      <c r="I748" s="62">
        <f t="shared" si="167"/>
        <v>65</v>
      </c>
      <c r="J748" s="62">
        <f t="shared" si="168"/>
        <v>17</v>
      </c>
      <c r="K748" s="20" t="s">
        <v>1781</v>
      </c>
      <c r="L748" s="20" t="str">
        <f t="shared" si="169"/>
        <v>Yes</v>
      </c>
      <c r="M748" s="66">
        <f t="shared" si="170"/>
        <v>13767.753241414801</v>
      </c>
      <c r="N748" s="66">
        <f t="shared" si="171"/>
        <v>13199.345273586399</v>
      </c>
      <c r="O748" s="66">
        <f t="shared" si="172"/>
        <v>15147.6610384659</v>
      </c>
      <c r="P748" s="67">
        <f t="shared" si="173"/>
        <v>-568.40796782840152</v>
      </c>
      <c r="Q748" s="68">
        <f t="shared" si="174"/>
        <v>0.95871454420619828</v>
      </c>
      <c r="R748" s="20" t="str">
        <f t="shared" si="175"/>
        <v>Fail</v>
      </c>
      <c r="S748" s="67">
        <f t="shared" si="176"/>
        <v>1379.9077970510989</v>
      </c>
      <c r="T748" s="68">
        <f t="shared" si="177"/>
        <v>1.1002275224471771</v>
      </c>
      <c r="U748" s="20" t="str">
        <f t="shared" si="178"/>
        <v/>
      </c>
      <c r="V748" s="20" t="str">
        <f t="shared" si="179"/>
        <v/>
      </c>
    </row>
    <row r="749" spans="1:23" ht="30" x14ac:dyDescent="0.25">
      <c r="A749" s="46">
        <v>2142</v>
      </c>
      <c r="B749" s="60">
        <f t="shared" si="165"/>
        <v>4110820</v>
      </c>
      <c r="C749" s="46" t="s">
        <v>206</v>
      </c>
      <c r="D749" s="46">
        <v>762</v>
      </c>
      <c r="E749" s="46" t="s">
        <v>2624</v>
      </c>
      <c r="F749" s="46">
        <v>501</v>
      </c>
      <c r="G749" s="46">
        <v>269</v>
      </c>
      <c r="H749" s="61">
        <f t="shared" si="166"/>
        <v>0.53692614770459079</v>
      </c>
      <c r="I749" s="62">
        <f t="shared" si="167"/>
        <v>65</v>
      </c>
      <c r="J749" s="62">
        <f t="shared" si="168"/>
        <v>17</v>
      </c>
      <c r="K749" s="20"/>
      <c r="L749" s="20" t="str">
        <f t="shared" si="169"/>
        <v>Yes</v>
      </c>
      <c r="M749" s="66">
        <f t="shared" si="170"/>
        <v>13653.8329101987</v>
      </c>
      <c r="N749" s="66">
        <f t="shared" si="171"/>
        <v>13069.685980144999</v>
      </c>
      <c r="O749" s="66">
        <f t="shared" si="172"/>
        <v>13957.8515635687</v>
      </c>
      <c r="P749" s="67">
        <f t="shared" si="173"/>
        <v>-584.146930053701</v>
      </c>
      <c r="Q749" s="68">
        <f t="shared" si="174"/>
        <v>0.95721736644240218</v>
      </c>
      <c r="R749" s="20" t="str">
        <f t="shared" si="175"/>
        <v/>
      </c>
      <c r="S749" s="67">
        <f t="shared" si="176"/>
        <v>304.01865336999981</v>
      </c>
      <c r="T749" s="68">
        <f t="shared" si="177"/>
        <v>1.0222661764919441</v>
      </c>
      <c r="U749" s="20" t="str">
        <f t="shared" si="178"/>
        <v/>
      </c>
      <c r="V749" s="20" t="str">
        <f t="shared" si="179"/>
        <v/>
      </c>
    </row>
    <row r="750" spans="1:23" ht="30" x14ac:dyDescent="0.25">
      <c r="A750" s="46">
        <v>2142</v>
      </c>
      <c r="B750" s="60">
        <f t="shared" si="165"/>
        <v>4110820</v>
      </c>
      <c r="C750" s="46" t="s">
        <v>206</v>
      </c>
      <c r="D750" s="46">
        <v>746</v>
      </c>
      <c r="E750" s="46" t="s">
        <v>2357</v>
      </c>
      <c r="F750" s="46">
        <v>293</v>
      </c>
      <c r="G750" s="46">
        <v>157</v>
      </c>
      <c r="H750" s="61">
        <f t="shared" si="166"/>
        <v>0.53583617747440271</v>
      </c>
      <c r="I750" s="62">
        <f t="shared" si="167"/>
        <v>65</v>
      </c>
      <c r="J750" s="62">
        <f t="shared" si="168"/>
        <v>17</v>
      </c>
      <c r="K750" s="20"/>
      <c r="L750" s="20" t="str">
        <f t="shared" si="169"/>
        <v>Yes</v>
      </c>
      <c r="M750" s="66">
        <f t="shared" si="170"/>
        <v>15418.659249873301</v>
      </c>
      <c r="N750" s="66">
        <f t="shared" si="171"/>
        <v>15054.725863982199</v>
      </c>
      <c r="O750" s="66">
        <f t="shared" si="172"/>
        <v>17320.3624980696</v>
      </c>
      <c r="P750" s="67">
        <f t="shared" si="173"/>
        <v>-363.93338589110135</v>
      </c>
      <c r="Q750" s="68">
        <f t="shared" si="174"/>
        <v>0.97639656081678494</v>
      </c>
      <c r="R750" s="20" t="str">
        <f t="shared" si="175"/>
        <v/>
      </c>
      <c r="S750" s="67">
        <f t="shared" si="176"/>
        <v>1901.7032481962997</v>
      </c>
      <c r="T750" s="68">
        <f t="shared" si="177"/>
        <v>1.1233377829665654</v>
      </c>
      <c r="U750" s="20" t="str">
        <f t="shared" si="178"/>
        <v/>
      </c>
      <c r="V750" s="20" t="str">
        <f t="shared" si="179"/>
        <v/>
      </c>
    </row>
    <row r="751" spans="1:23" ht="30" x14ac:dyDescent="0.25">
      <c r="A751" s="46">
        <v>2142</v>
      </c>
      <c r="B751" s="60">
        <f t="shared" si="165"/>
        <v>4110820</v>
      </c>
      <c r="C751" s="46" t="s">
        <v>206</v>
      </c>
      <c r="D751" s="46">
        <v>728</v>
      </c>
      <c r="E751" s="46" t="s">
        <v>2629</v>
      </c>
      <c r="F751" s="46">
        <v>444</v>
      </c>
      <c r="G751" s="46">
        <v>236</v>
      </c>
      <c r="H751" s="61">
        <f t="shared" si="166"/>
        <v>0.53153153153153154</v>
      </c>
      <c r="I751" s="62">
        <f t="shared" si="167"/>
        <v>65</v>
      </c>
      <c r="J751" s="62">
        <f t="shared" si="168"/>
        <v>17</v>
      </c>
      <c r="K751" s="20"/>
      <c r="L751" s="20" t="str">
        <f t="shared" si="169"/>
        <v>Yes</v>
      </c>
      <c r="M751" s="66">
        <f t="shared" si="170"/>
        <v>12657.4462904837</v>
      </c>
      <c r="N751" s="66">
        <f t="shared" si="171"/>
        <v>13562.703530118801</v>
      </c>
      <c r="O751" s="66">
        <f t="shared" si="172"/>
        <v>14538.6770524577</v>
      </c>
      <c r="P751" s="67">
        <f t="shared" si="173"/>
        <v>905.25723963510063</v>
      </c>
      <c r="Q751" s="68">
        <f t="shared" si="174"/>
        <v>1.0715197377780463</v>
      </c>
      <c r="R751" s="20" t="str">
        <f t="shared" si="175"/>
        <v/>
      </c>
      <c r="S751" s="67">
        <f t="shared" si="176"/>
        <v>1881.2307619740004</v>
      </c>
      <c r="T751" s="68">
        <f t="shared" si="177"/>
        <v>1.1486264068438807</v>
      </c>
      <c r="U751" s="20" t="str">
        <f t="shared" si="178"/>
        <v/>
      </c>
      <c r="V751" s="20" t="str">
        <f t="shared" si="179"/>
        <v/>
      </c>
    </row>
    <row r="752" spans="1:23" ht="30" x14ac:dyDescent="0.25">
      <c r="A752" s="46">
        <v>2142</v>
      </c>
      <c r="B752" s="60">
        <f t="shared" si="165"/>
        <v>4110820</v>
      </c>
      <c r="C752" s="46" t="s">
        <v>206</v>
      </c>
      <c r="D752" s="46">
        <v>3375</v>
      </c>
      <c r="E752" s="46" t="s">
        <v>2627</v>
      </c>
      <c r="F752" s="46">
        <v>325</v>
      </c>
      <c r="G752" s="46">
        <v>164</v>
      </c>
      <c r="H752" s="61">
        <f t="shared" si="166"/>
        <v>0.50461538461538458</v>
      </c>
      <c r="I752" s="62">
        <f t="shared" si="167"/>
        <v>65</v>
      </c>
      <c r="J752" s="62">
        <f t="shared" si="168"/>
        <v>17</v>
      </c>
      <c r="K752" s="20"/>
      <c r="L752" s="20" t="str">
        <f t="shared" si="169"/>
        <v>Yes</v>
      </c>
      <c r="M752" s="66">
        <f t="shared" si="170"/>
        <v>14711.3027703752</v>
      </c>
      <c r="N752" s="66">
        <f t="shared" si="171"/>
        <v>15238.075982055399</v>
      </c>
      <c r="O752" s="66">
        <f t="shared" si="172"/>
        <v>16460.1422003476</v>
      </c>
      <c r="P752" s="67">
        <f t="shared" si="173"/>
        <v>526.77321168019989</v>
      </c>
      <c r="Q752" s="68">
        <f t="shared" si="174"/>
        <v>1.0358073802097927</v>
      </c>
      <c r="R752" s="20" t="str">
        <f t="shared" si="175"/>
        <v/>
      </c>
      <c r="S752" s="67">
        <f t="shared" si="176"/>
        <v>1748.8394299724005</v>
      </c>
      <c r="T752" s="68">
        <f t="shared" si="177"/>
        <v>1.118877264459142</v>
      </c>
      <c r="U752" s="20" t="str">
        <f t="shared" si="178"/>
        <v/>
      </c>
      <c r="V752" s="20" t="str">
        <f t="shared" si="179"/>
        <v/>
      </c>
    </row>
    <row r="753" spans="1:22" ht="30" x14ac:dyDescent="0.25">
      <c r="A753" s="46">
        <v>2142</v>
      </c>
      <c r="B753" s="60">
        <f t="shared" si="165"/>
        <v>4110820</v>
      </c>
      <c r="C753" s="46" t="s">
        <v>206</v>
      </c>
      <c r="D753" s="46">
        <v>1330</v>
      </c>
      <c r="E753" s="46" t="s">
        <v>2653</v>
      </c>
      <c r="F753" s="46">
        <v>857</v>
      </c>
      <c r="G753" s="46">
        <v>431</v>
      </c>
      <c r="H753" s="61">
        <f t="shared" si="166"/>
        <v>0.50291715285880978</v>
      </c>
      <c r="I753" s="62">
        <f t="shared" si="167"/>
        <v>65</v>
      </c>
      <c r="J753" s="62">
        <f t="shared" si="168"/>
        <v>17</v>
      </c>
      <c r="K753" s="20"/>
      <c r="L753" s="20" t="str">
        <f t="shared" si="169"/>
        <v>Yes</v>
      </c>
      <c r="M753" s="66">
        <f t="shared" si="170"/>
        <v>12568.903302499601</v>
      </c>
      <c r="N753" s="66">
        <f t="shared" si="171"/>
        <v>12214.6245513291</v>
      </c>
      <c r="O753" s="66">
        <f t="shared" si="172"/>
        <v>13565.2306206961</v>
      </c>
      <c r="P753" s="67">
        <f t="shared" si="173"/>
        <v>-354.27875117050098</v>
      </c>
      <c r="Q753" s="68">
        <f t="shared" si="174"/>
        <v>0.97181307369115932</v>
      </c>
      <c r="R753" s="20" t="str">
        <f t="shared" si="175"/>
        <v/>
      </c>
      <c r="S753" s="67">
        <f t="shared" si="176"/>
        <v>996.32731819649962</v>
      </c>
      <c r="T753" s="68">
        <f t="shared" si="177"/>
        <v>1.0792692325032334</v>
      </c>
      <c r="U753" s="20" t="str">
        <f t="shared" si="178"/>
        <v/>
      </c>
      <c r="V753" s="20" t="str">
        <f t="shared" si="179"/>
        <v/>
      </c>
    </row>
    <row r="754" spans="1:22" ht="30" x14ac:dyDescent="0.25">
      <c r="A754" s="46">
        <v>2142</v>
      </c>
      <c r="B754" s="60">
        <f t="shared" si="165"/>
        <v>4110820</v>
      </c>
      <c r="C754" s="46" t="s">
        <v>206</v>
      </c>
      <c r="D754" s="46">
        <v>4596</v>
      </c>
      <c r="E754" s="46" t="s">
        <v>2663</v>
      </c>
      <c r="F754" s="46">
        <v>532</v>
      </c>
      <c r="G754" s="46">
        <v>255</v>
      </c>
      <c r="H754" s="61">
        <f t="shared" si="166"/>
        <v>0.47932330827067671</v>
      </c>
      <c r="I754" s="62">
        <f t="shared" si="167"/>
        <v>65</v>
      </c>
      <c r="J754" s="62">
        <f t="shared" si="168"/>
        <v>17</v>
      </c>
      <c r="K754" s="20"/>
      <c r="L754" s="20" t="str">
        <f t="shared" si="169"/>
        <v>Yes</v>
      </c>
      <c r="M754" s="66">
        <f t="shared" si="170"/>
        <v>21646.2919913681</v>
      </c>
      <c r="N754" s="66">
        <f t="shared" si="171"/>
        <v>21838.786120754299</v>
      </c>
      <c r="O754" s="66">
        <f t="shared" si="172"/>
        <v>23327.063827931299</v>
      </c>
      <c r="P754" s="67">
        <f t="shared" si="173"/>
        <v>192.49412938619935</v>
      </c>
      <c r="Q754" s="68">
        <f t="shared" si="174"/>
        <v>1.0088927068646658</v>
      </c>
      <c r="R754" s="20" t="str">
        <f t="shared" si="175"/>
        <v/>
      </c>
      <c r="S754" s="67">
        <f t="shared" si="176"/>
        <v>1680.771836563199</v>
      </c>
      <c r="T754" s="68">
        <f t="shared" si="177"/>
        <v>1.077647101740725</v>
      </c>
      <c r="U754" s="20" t="str">
        <f t="shared" si="178"/>
        <v/>
      </c>
      <c r="V754" s="20" t="str">
        <f t="shared" si="179"/>
        <v/>
      </c>
    </row>
    <row r="755" spans="1:22" ht="30" x14ac:dyDescent="0.25">
      <c r="A755" s="46">
        <v>2142</v>
      </c>
      <c r="B755" s="60">
        <f t="shared" si="165"/>
        <v>4110820</v>
      </c>
      <c r="C755" s="46" t="s">
        <v>206</v>
      </c>
      <c r="D755" s="46">
        <v>3373</v>
      </c>
      <c r="E755" s="46" t="s">
        <v>2655</v>
      </c>
      <c r="F755" s="46">
        <v>755</v>
      </c>
      <c r="G755" s="46">
        <v>345</v>
      </c>
      <c r="H755" s="61">
        <f t="shared" si="166"/>
        <v>0.45695364238410596</v>
      </c>
      <c r="I755" s="62">
        <f t="shared" si="167"/>
        <v>65</v>
      </c>
      <c r="J755" s="62">
        <f t="shared" si="168"/>
        <v>17</v>
      </c>
      <c r="K755" s="20"/>
      <c r="L755" s="20" t="str">
        <f t="shared" si="169"/>
        <v>Yes</v>
      </c>
      <c r="M755" s="66">
        <f t="shared" si="170"/>
        <v>12405.485230820899</v>
      </c>
      <c r="N755" s="66">
        <f t="shared" si="171"/>
        <v>11990.442573700901</v>
      </c>
      <c r="O755" s="66">
        <f t="shared" si="172"/>
        <v>13242.7407441083</v>
      </c>
      <c r="P755" s="67">
        <f t="shared" si="173"/>
        <v>-415.04265711999869</v>
      </c>
      <c r="Q755" s="68">
        <f t="shared" si="174"/>
        <v>0.96654361764996966</v>
      </c>
      <c r="R755" s="20" t="str">
        <f t="shared" si="175"/>
        <v/>
      </c>
      <c r="S755" s="67">
        <f t="shared" si="176"/>
        <v>837.25551328740039</v>
      </c>
      <c r="T755" s="68">
        <f t="shared" si="177"/>
        <v>1.0674907508823013</v>
      </c>
      <c r="U755" s="20" t="str">
        <f t="shared" si="178"/>
        <v/>
      </c>
      <c r="V755" s="20" t="str">
        <f t="shared" si="179"/>
        <v/>
      </c>
    </row>
    <row r="756" spans="1:22" ht="30" x14ac:dyDescent="0.25">
      <c r="A756" s="46">
        <v>2142</v>
      </c>
      <c r="B756" s="60">
        <f t="shared" si="165"/>
        <v>4110820</v>
      </c>
      <c r="C756" s="46" t="s">
        <v>206</v>
      </c>
      <c r="D756" s="46">
        <v>1331</v>
      </c>
      <c r="E756" s="46" t="s">
        <v>2654</v>
      </c>
      <c r="F756" s="46">
        <v>889</v>
      </c>
      <c r="G756" s="46">
        <v>404</v>
      </c>
      <c r="H756" s="61">
        <f t="shared" si="166"/>
        <v>0.45444319460067489</v>
      </c>
      <c r="I756" s="62">
        <f t="shared" si="167"/>
        <v>65</v>
      </c>
      <c r="J756" s="62">
        <f t="shared" si="168"/>
        <v>17</v>
      </c>
      <c r="K756" s="20"/>
      <c r="L756" s="20" t="str">
        <f t="shared" si="169"/>
        <v>Yes</v>
      </c>
      <c r="M756" s="66">
        <f t="shared" si="170"/>
        <v>12615.3622878367</v>
      </c>
      <c r="N756" s="66">
        <f t="shared" si="171"/>
        <v>12477.976913503</v>
      </c>
      <c r="O756" s="66">
        <f t="shared" si="172"/>
        <v>13470.318026191</v>
      </c>
      <c r="P756" s="67">
        <f t="shared" si="173"/>
        <v>-137.38537433370038</v>
      </c>
      <c r="Q756" s="68">
        <f t="shared" si="174"/>
        <v>0.98910967666254324</v>
      </c>
      <c r="R756" s="20" t="str">
        <f t="shared" si="175"/>
        <v/>
      </c>
      <c r="S756" s="67">
        <f t="shared" si="176"/>
        <v>854.95573835429968</v>
      </c>
      <c r="T756" s="68">
        <f t="shared" si="177"/>
        <v>1.0677710016444488</v>
      </c>
      <c r="U756" s="20" t="str">
        <f t="shared" si="178"/>
        <v/>
      </c>
      <c r="V756" s="20" t="str">
        <f t="shared" si="179"/>
        <v/>
      </c>
    </row>
    <row r="757" spans="1:22" ht="30" x14ac:dyDescent="0.25">
      <c r="A757" s="46">
        <v>2142</v>
      </c>
      <c r="B757" s="60">
        <f t="shared" si="165"/>
        <v>4110820</v>
      </c>
      <c r="C757" s="46" t="s">
        <v>206</v>
      </c>
      <c r="D757" s="46">
        <v>737</v>
      </c>
      <c r="E757" s="46" t="s">
        <v>2636</v>
      </c>
      <c r="F757" s="46">
        <v>271</v>
      </c>
      <c r="G757" s="46">
        <v>123</v>
      </c>
      <c r="H757" s="61">
        <f t="shared" si="166"/>
        <v>0.45387453874538747</v>
      </c>
      <c r="I757" s="62">
        <f t="shared" si="167"/>
        <v>65</v>
      </c>
      <c r="J757" s="62">
        <f t="shared" si="168"/>
        <v>17</v>
      </c>
      <c r="K757" s="20"/>
      <c r="L757" s="20" t="str">
        <f t="shared" si="169"/>
        <v>Yes</v>
      </c>
      <c r="M757" s="66">
        <f t="shared" si="170"/>
        <v>13031.7620956106</v>
      </c>
      <c r="N757" s="66">
        <f t="shared" si="171"/>
        <v>13486.0446139009</v>
      </c>
      <c r="O757" s="66">
        <f t="shared" si="172"/>
        <v>15121.343359210799</v>
      </c>
      <c r="P757" s="67">
        <f t="shared" si="173"/>
        <v>454.28251829029978</v>
      </c>
      <c r="Q757" s="68">
        <f t="shared" si="174"/>
        <v>1.0348596387009945</v>
      </c>
      <c r="R757" s="20" t="str">
        <f t="shared" si="175"/>
        <v/>
      </c>
      <c r="S757" s="67">
        <f t="shared" si="176"/>
        <v>2089.5812636001992</v>
      </c>
      <c r="T757" s="68">
        <f t="shared" si="177"/>
        <v>1.1603452586280729</v>
      </c>
      <c r="U757" s="20" t="str">
        <f t="shared" si="178"/>
        <v/>
      </c>
      <c r="V757" s="20" t="str">
        <f t="shared" si="179"/>
        <v/>
      </c>
    </row>
    <row r="758" spans="1:22" ht="30" x14ac:dyDescent="0.25">
      <c r="A758" s="46">
        <v>2142</v>
      </c>
      <c r="B758" s="60">
        <f t="shared" si="165"/>
        <v>4110820</v>
      </c>
      <c r="C758" s="46" t="s">
        <v>206</v>
      </c>
      <c r="D758" s="46">
        <v>773</v>
      </c>
      <c r="E758" s="46" t="s">
        <v>2665</v>
      </c>
      <c r="F758" s="90">
        <v>1657</v>
      </c>
      <c r="G758" s="46">
        <v>749</v>
      </c>
      <c r="H758" s="61">
        <f t="shared" si="166"/>
        <v>0.45202172601086299</v>
      </c>
      <c r="I758" s="62">
        <f t="shared" si="167"/>
        <v>65</v>
      </c>
      <c r="J758" s="62">
        <f t="shared" si="168"/>
        <v>17</v>
      </c>
      <c r="K758" s="20"/>
      <c r="L758" s="20" t="str">
        <f t="shared" si="169"/>
        <v>Yes</v>
      </c>
      <c r="M758" s="66">
        <f t="shared" si="170"/>
        <v>13760.2664530782</v>
      </c>
      <c r="N758" s="66">
        <f t="shared" si="171"/>
        <v>13509.0302669926</v>
      </c>
      <c r="O758" s="66">
        <f t="shared" si="172"/>
        <v>14880.839970138601</v>
      </c>
      <c r="P758" s="67">
        <f t="shared" si="173"/>
        <v>-251.23618608559991</v>
      </c>
      <c r="Q758" s="68">
        <f t="shared" si="174"/>
        <v>0.98174190979932674</v>
      </c>
      <c r="R758" s="20" t="str">
        <f t="shared" si="175"/>
        <v/>
      </c>
      <c r="S758" s="67">
        <f t="shared" si="176"/>
        <v>1120.5735170604003</v>
      </c>
      <c r="T758" s="68">
        <f t="shared" si="177"/>
        <v>1.0814354519137763</v>
      </c>
      <c r="U758" s="20" t="str">
        <f t="shared" si="178"/>
        <v/>
      </c>
      <c r="V758" s="20" t="str">
        <f t="shared" si="179"/>
        <v/>
      </c>
    </row>
    <row r="759" spans="1:22" ht="30" x14ac:dyDescent="0.25">
      <c r="A759" s="46">
        <v>2142</v>
      </c>
      <c r="B759" s="60">
        <f t="shared" si="165"/>
        <v>4110820</v>
      </c>
      <c r="C759" s="46" t="s">
        <v>206</v>
      </c>
      <c r="D759" s="46">
        <v>735</v>
      </c>
      <c r="E759" s="46" t="s">
        <v>2633</v>
      </c>
      <c r="F759" s="46">
        <v>333</v>
      </c>
      <c r="G759" s="46">
        <v>150</v>
      </c>
      <c r="H759" s="61">
        <f t="shared" si="166"/>
        <v>0.45045045045045046</v>
      </c>
      <c r="I759" s="62">
        <f t="shared" si="167"/>
        <v>65</v>
      </c>
      <c r="J759" s="62">
        <f t="shared" si="168"/>
        <v>17</v>
      </c>
      <c r="K759" s="20"/>
      <c r="L759" s="20" t="str">
        <f t="shared" si="169"/>
        <v>Yes</v>
      </c>
      <c r="M759" s="66">
        <f t="shared" si="170"/>
        <v>13804.8273856408</v>
      </c>
      <c r="N759" s="66">
        <f t="shared" si="171"/>
        <v>13286.785068269301</v>
      </c>
      <c r="O759" s="66">
        <f t="shared" si="172"/>
        <v>14832.5733309363</v>
      </c>
      <c r="P759" s="67">
        <f t="shared" si="173"/>
        <v>-518.04231737149894</v>
      </c>
      <c r="Q759" s="68">
        <f t="shared" si="174"/>
        <v>0.96247382869050979</v>
      </c>
      <c r="R759" s="20" t="str">
        <f t="shared" si="175"/>
        <v/>
      </c>
      <c r="S759" s="67">
        <f t="shared" si="176"/>
        <v>1027.7459452955009</v>
      </c>
      <c r="T759" s="68">
        <f t="shared" si="177"/>
        <v>1.0744483010605781</v>
      </c>
      <c r="U759" s="20" t="str">
        <f t="shared" si="178"/>
        <v/>
      </c>
      <c r="V759" s="20" t="str">
        <f t="shared" si="179"/>
        <v/>
      </c>
    </row>
    <row r="760" spans="1:22" ht="30" x14ac:dyDescent="0.25">
      <c r="A760" s="46">
        <v>2142</v>
      </c>
      <c r="B760" s="60">
        <f t="shared" si="165"/>
        <v>4110820</v>
      </c>
      <c r="C760" s="46" t="s">
        <v>206</v>
      </c>
      <c r="D760" s="46">
        <v>4068</v>
      </c>
      <c r="E760" s="46" t="s">
        <v>2634</v>
      </c>
      <c r="F760" s="46">
        <v>373</v>
      </c>
      <c r="G760" s="46">
        <v>168</v>
      </c>
      <c r="H760" s="61">
        <f t="shared" si="166"/>
        <v>0.45040214477211798</v>
      </c>
      <c r="I760" s="62">
        <f t="shared" si="167"/>
        <v>65</v>
      </c>
      <c r="J760" s="62">
        <f t="shared" si="168"/>
        <v>17</v>
      </c>
      <c r="K760" s="20"/>
      <c r="L760" s="20" t="str">
        <f t="shared" si="169"/>
        <v>Yes</v>
      </c>
      <c r="M760" s="66">
        <f t="shared" si="170"/>
        <v>13022.5387273581</v>
      </c>
      <c r="N760" s="66">
        <f t="shared" si="171"/>
        <v>12923.2814122128</v>
      </c>
      <c r="O760" s="66">
        <f t="shared" si="172"/>
        <v>13955.8431174419</v>
      </c>
      <c r="P760" s="67">
        <f t="shared" si="173"/>
        <v>-99.257315145299799</v>
      </c>
      <c r="Q760" s="68">
        <f t="shared" si="174"/>
        <v>0.99237803647788148</v>
      </c>
      <c r="R760" s="20" t="str">
        <f t="shared" si="175"/>
        <v/>
      </c>
      <c r="S760" s="67">
        <f t="shared" si="176"/>
        <v>933.30439008380017</v>
      </c>
      <c r="T760" s="68">
        <f t="shared" si="177"/>
        <v>1.071668390443953</v>
      </c>
      <c r="U760" s="20" t="str">
        <f t="shared" si="178"/>
        <v/>
      </c>
      <c r="V760" s="20" t="str">
        <f t="shared" si="179"/>
        <v/>
      </c>
    </row>
    <row r="761" spans="1:22" ht="30" x14ac:dyDescent="0.25">
      <c r="A761" s="46">
        <v>2142</v>
      </c>
      <c r="B761" s="60">
        <f t="shared" si="165"/>
        <v>4110820</v>
      </c>
      <c r="C761" s="46" t="s">
        <v>206</v>
      </c>
      <c r="D761" s="46">
        <v>766</v>
      </c>
      <c r="E761" s="46" t="s">
        <v>2656</v>
      </c>
      <c r="F761" s="46">
        <v>603</v>
      </c>
      <c r="G761" s="46">
        <v>258</v>
      </c>
      <c r="H761" s="61">
        <f t="shared" si="166"/>
        <v>0.42786069651741293</v>
      </c>
      <c r="I761" s="62">
        <f t="shared" si="167"/>
        <v>65</v>
      </c>
      <c r="J761" s="62">
        <f t="shared" si="168"/>
        <v>17</v>
      </c>
      <c r="K761" s="20"/>
      <c r="L761" s="20" t="str">
        <f t="shared" si="169"/>
        <v>Yes</v>
      </c>
      <c r="M761" s="66">
        <f t="shared" si="170"/>
        <v>13115.4887340884</v>
      </c>
      <c r="N761" s="66">
        <f t="shared" si="171"/>
        <v>13295.737910478399</v>
      </c>
      <c r="O761" s="66">
        <f t="shared" si="172"/>
        <v>14957.1687807942</v>
      </c>
      <c r="P761" s="67">
        <f t="shared" si="173"/>
        <v>180.24917638999977</v>
      </c>
      <c r="Q761" s="68">
        <f t="shared" si="174"/>
        <v>1.0137432298593276</v>
      </c>
      <c r="R761" s="20" t="str">
        <f t="shared" si="175"/>
        <v/>
      </c>
      <c r="S761" s="67">
        <f t="shared" si="176"/>
        <v>1841.6800467058001</v>
      </c>
      <c r="T761" s="68">
        <f t="shared" si="177"/>
        <v>1.1404202377848947</v>
      </c>
      <c r="U761" s="20" t="str">
        <f t="shared" si="178"/>
        <v/>
      </c>
      <c r="V761" s="20" t="str">
        <f t="shared" si="179"/>
        <v/>
      </c>
    </row>
    <row r="762" spans="1:22" ht="30" x14ac:dyDescent="0.25">
      <c r="A762" s="46">
        <v>2142</v>
      </c>
      <c r="B762" s="60">
        <f t="shared" si="165"/>
        <v>4110820</v>
      </c>
      <c r="C762" s="46" t="s">
        <v>206</v>
      </c>
      <c r="D762" s="46">
        <v>771</v>
      </c>
      <c r="E762" s="46" t="s">
        <v>2664</v>
      </c>
      <c r="F762" s="90">
        <v>1941</v>
      </c>
      <c r="G762" s="46">
        <v>829</v>
      </c>
      <c r="H762" s="61">
        <f t="shared" si="166"/>
        <v>0.42709943328181349</v>
      </c>
      <c r="I762" s="62">
        <f t="shared" si="167"/>
        <v>65</v>
      </c>
      <c r="J762" s="62">
        <f t="shared" si="168"/>
        <v>17</v>
      </c>
      <c r="K762" s="20"/>
      <c r="L762" s="20" t="str">
        <f t="shared" si="169"/>
        <v>Yes</v>
      </c>
      <c r="M762" s="66">
        <f t="shared" si="170"/>
        <v>12761.344759519199</v>
      </c>
      <c r="N762" s="66">
        <f t="shared" si="171"/>
        <v>12573.8256879934</v>
      </c>
      <c r="O762" s="66">
        <f t="shared" si="172"/>
        <v>18692.756541557199</v>
      </c>
      <c r="P762" s="67">
        <f t="shared" si="173"/>
        <v>-187.51907152579952</v>
      </c>
      <c r="Q762" s="68">
        <f t="shared" si="174"/>
        <v>0.9853056966127397</v>
      </c>
      <c r="R762" s="20" t="str">
        <f t="shared" si="175"/>
        <v/>
      </c>
      <c r="S762" s="67">
        <f t="shared" si="176"/>
        <v>5931.4117820379997</v>
      </c>
      <c r="T762" s="68">
        <f t="shared" si="177"/>
        <v>1.4647951993941331</v>
      </c>
      <c r="U762" s="20" t="str">
        <f t="shared" si="178"/>
        <v/>
      </c>
      <c r="V762" s="20" t="str">
        <f t="shared" si="179"/>
        <v/>
      </c>
    </row>
    <row r="763" spans="1:22" ht="30" x14ac:dyDescent="0.25">
      <c r="A763" s="46">
        <v>2142</v>
      </c>
      <c r="B763" s="60">
        <f t="shared" si="165"/>
        <v>4110820</v>
      </c>
      <c r="C763" s="46" t="s">
        <v>206</v>
      </c>
      <c r="D763" s="46">
        <v>740</v>
      </c>
      <c r="E763" s="46" t="s">
        <v>1313</v>
      </c>
      <c r="F763" s="46">
        <v>369</v>
      </c>
      <c r="G763" s="46">
        <v>155</v>
      </c>
      <c r="H763" s="61">
        <f t="shared" si="166"/>
        <v>0.42005420054200543</v>
      </c>
      <c r="I763" s="62">
        <f t="shared" si="167"/>
        <v>65</v>
      </c>
      <c r="J763" s="62">
        <f t="shared" si="168"/>
        <v>17</v>
      </c>
      <c r="K763" s="20"/>
      <c r="L763" s="20" t="str">
        <f t="shared" si="169"/>
        <v>Yes</v>
      </c>
      <c r="M763" s="66">
        <f t="shared" si="170"/>
        <v>14115.8150140493</v>
      </c>
      <c r="N763" s="66">
        <f t="shared" si="171"/>
        <v>14191.7139000643</v>
      </c>
      <c r="O763" s="66">
        <f t="shared" si="172"/>
        <v>18281.924523486199</v>
      </c>
      <c r="P763" s="67">
        <f t="shared" si="173"/>
        <v>75.898886015000244</v>
      </c>
      <c r="Q763" s="68">
        <f t="shared" si="174"/>
        <v>1.0053768688481295</v>
      </c>
      <c r="R763" s="20" t="str">
        <f t="shared" si="175"/>
        <v/>
      </c>
      <c r="S763" s="67">
        <f t="shared" si="176"/>
        <v>4166.1095094368993</v>
      </c>
      <c r="T763" s="68">
        <f t="shared" si="177"/>
        <v>1.2951377235597392</v>
      </c>
      <c r="U763" s="20" t="str">
        <f t="shared" si="178"/>
        <v/>
      </c>
      <c r="V763" s="20" t="str">
        <f t="shared" si="179"/>
        <v/>
      </c>
    </row>
    <row r="764" spans="1:22" ht="30" x14ac:dyDescent="0.25">
      <c r="A764" s="46">
        <v>2142</v>
      </c>
      <c r="B764" s="60">
        <f t="shared" si="165"/>
        <v>4110820</v>
      </c>
      <c r="C764" s="46" t="s">
        <v>206</v>
      </c>
      <c r="D764" s="46">
        <v>747</v>
      </c>
      <c r="E764" s="46" t="s">
        <v>2632</v>
      </c>
      <c r="F764" s="46">
        <v>414</v>
      </c>
      <c r="G764" s="46">
        <v>165</v>
      </c>
      <c r="H764" s="61">
        <f t="shared" si="166"/>
        <v>0.39855072463768115</v>
      </c>
      <c r="I764" s="62">
        <f t="shared" si="167"/>
        <v>65</v>
      </c>
      <c r="J764" s="62">
        <f t="shared" si="168"/>
        <v>17</v>
      </c>
      <c r="K764" s="20"/>
      <c r="L764" s="20" t="str">
        <f t="shared" si="169"/>
        <v>Yes</v>
      </c>
      <c r="M764" s="66">
        <f t="shared" si="170"/>
        <v>12864.8635453939</v>
      </c>
      <c r="N764" s="66">
        <f t="shared" si="171"/>
        <v>13360.973761601899</v>
      </c>
      <c r="O764" s="66">
        <f t="shared" si="172"/>
        <v>14796.0590283366</v>
      </c>
      <c r="P764" s="67">
        <f t="shared" si="173"/>
        <v>496.11021620799875</v>
      </c>
      <c r="Q764" s="68">
        <f t="shared" si="174"/>
        <v>1.0385631930301837</v>
      </c>
      <c r="R764" s="20" t="str">
        <f t="shared" si="175"/>
        <v/>
      </c>
      <c r="S764" s="67">
        <f t="shared" si="176"/>
        <v>1931.1954829426995</v>
      </c>
      <c r="T764" s="68">
        <f t="shared" si="177"/>
        <v>1.1501139499947621</v>
      </c>
      <c r="U764" s="20" t="str">
        <f t="shared" si="178"/>
        <v/>
      </c>
      <c r="V764" s="20" t="str">
        <f t="shared" si="179"/>
        <v/>
      </c>
    </row>
    <row r="765" spans="1:22" ht="30" x14ac:dyDescent="0.25">
      <c r="A765" s="46">
        <v>2142</v>
      </c>
      <c r="B765" s="60">
        <f t="shared" si="165"/>
        <v>4110820</v>
      </c>
      <c r="C765" s="46" t="s">
        <v>206</v>
      </c>
      <c r="D765" s="46">
        <v>753</v>
      </c>
      <c r="E765" s="46" t="s">
        <v>2638</v>
      </c>
      <c r="F765" s="46">
        <v>214</v>
      </c>
      <c r="G765" s="46">
        <v>82</v>
      </c>
      <c r="H765" s="61">
        <f t="shared" si="166"/>
        <v>0.38317757009345793</v>
      </c>
      <c r="I765" s="62">
        <f t="shared" si="167"/>
        <v>65</v>
      </c>
      <c r="J765" s="62">
        <f t="shared" si="168"/>
        <v>17</v>
      </c>
      <c r="K765" s="20"/>
      <c r="L765" s="20" t="str">
        <f t="shared" si="169"/>
        <v>Yes</v>
      </c>
      <c r="M765" s="66">
        <f t="shared" si="170"/>
        <v>14069.706066771399</v>
      </c>
      <c r="N765" s="66">
        <f t="shared" si="171"/>
        <v>14892.820972543101</v>
      </c>
      <c r="O765" s="66">
        <f t="shared" si="172"/>
        <v>18837.646393884199</v>
      </c>
      <c r="P765" s="67">
        <f t="shared" si="173"/>
        <v>823.11490577170116</v>
      </c>
      <c r="Q765" s="68">
        <f t="shared" si="174"/>
        <v>1.058502636932527</v>
      </c>
      <c r="R765" s="20" t="str">
        <f t="shared" si="175"/>
        <v/>
      </c>
      <c r="S765" s="67">
        <f t="shared" si="176"/>
        <v>4767.9403271127994</v>
      </c>
      <c r="T765" s="68">
        <f t="shared" si="177"/>
        <v>1.338879881675233</v>
      </c>
      <c r="U765" s="20" t="str">
        <f t="shared" si="178"/>
        <v/>
      </c>
      <c r="V765" s="20" t="str">
        <f t="shared" si="179"/>
        <v/>
      </c>
    </row>
    <row r="766" spans="1:22" ht="30" x14ac:dyDescent="0.25">
      <c r="A766" s="46">
        <v>2142</v>
      </c>
      <c r="B766" s="60">
        <f t="shared" si="165"/>
        <v>4110820</v>
      </c>
      <c r="C766" s="46" t="s">
        <v>206</v>
      </c>
      <c r="D766" s="46">
        <v>3376</v>
      </c>
      <c r="E766" s="46" t="s">
        <v>2637</v>
      </c>
      <c r="F766" s="46">
        <v>407</v>
      </c>
      <c r="G766" s="46">
        <v>152</v>
      </c>
      <c r="H766" s="61">
        <f t="shared" si="166"/>
        <v>0.37346437346437344</v>
      </c>
      <c r="I766" s="62">
        <f t="shared" si="167"/>
        <v>65</v>
      </c>
      <c r="J766" s="62">
        <f t="shared" si="168"/>
        <v>17</v>
      </c>
      <c r="K766" s="20"/>
      <c r="L766" s="20" t="str">
        <f t="shared" si="169"/>
        <v>Yes</v>
      </c>
      <c r="M766" s="66">
        <f t="shared" si="170"/>
        <v>13133.127780467899</v>
      </c>
      <c r="N766" s="66">
        <f t="shared" si="171"/>
        <v>12392.606945638599</v>
      </c>
      <c r="O766" s="66">
        <f t="shared" si="172"/>
        <v>14397.6982525191</v>
      </c>
      <c r="P766" s="67">
        <f t="shared" si="173"/>
        <v>-740.52083482929993</v>
      </c>
      <c r="Q766" s="68">
        <f t="shared" si="174"/>
        <v>0.94361428235468547</v>
      </c>
      <c r="R766" s="20" t="str">
        <f t="shared" si="175"/>
        <v/>
      </c>
      <c r="S766" s="67">
        <f t="shared" si="176"/>
        <v>1264.5704720512003</v>
      </c>
      <c r="T766" s="68">
        <f t="shared" si="177"/>
        <v>1.0962885988158828</v>
      </c>
      <c r="U766" s="20" t="str">
        <f t="shared" si="178"/>
        <v/>
      </c>
      <c r="V766" s="20" t="str">
        <f t="shared" si="179"/>
        <v/>
      </c>
    </row>
    <row r="767" spans="1:22" ht="30" x14ac:dyDescent="0.25">
      <c r="A767" s="46">
        <v>2142</v>
      </c>
      <c r="B767" s="60">
        <f t="shared" si="165"/>
        <v>4110820</v>
      </c>
      <c r="C767" s="46" t="s">
        <v>206</v>
      </c>
      <c r="D767" s="46">
        <v>756</v>
      </c>
      <c r="E767" s="46" t="s">
        <v>2639</v>
      </c>
      <c r="F767" s="46">
        <v>396</v>
      </c>
      <c r="G767" s="46">
        <v>146</v>
      </c>
      <c r="H767" s="61">
        <f t="shared" si="166"/>
        <v>0.36868686868686867</v>
      </c>
      <c r="I767" s="62">
        <f t="shared" si="167"/>
        <v>65</v>
      </c>
      <c r="J767" s="62">
        <f t="shared" si="168"/>
        <v>17</v>
      </c>
      <c r="K767" s="20"/>
      <c r="L767" s="20" t="str">
        <f t="shared" si="169"/>
        <v>Yes</v>
      </c>
      <c r="M767" s="66">
        <f t="shared" si="170"/>
        <v>12902.956825057199</v>
      </c>
      <c r="N767" s="66">
        <f t="shared" si="171"/>
        <v>13515.9441057978</v>
      </c>
      <c r="O767" s="66">
        <f t="shared" si="172"/>
        <v>14417.6205222601</v>
      </c>
      <c r="P767" s="67">
        <f t="shared" si="173"/>
        <v>612.98728074060091</v>
      </c>
      <c r="Q767" s="68">
        <f t="shared" si="174"/>
        <v>1.047507504601596</v>
      </c>
      <c r="R767" s="20" t="str">
        <f t="shared" si="175"/>
        <v/>
      </c>
      <c r="S767" s="67">
        <f t="shared" si="176"/>
        <v>1514.6636972029009</v>
      </c>
      <c r="T767" s="68">
        <f t="shared" si="177"/>
        <v>1.1173888836287094</v>
      </c>
      <c r="U767" s="20" t="str">
        <f t="shared" si="178"/>
        <v/>
      </c>
      <c r="V767" s="20" t="str">
        <f t="shared" si="179"/>
        <v/>
      </c>
    </row>
    <row r="768" spans="1:22" ht="30" x14ac:dyDescent="0.25">
      <c r="A768" s="46">
        <v>2142</v>
      </c>
      <c r="B768" s="60">
        <f t="shared" si="165"/>
        <v>4110820</v>
      </c>
      <c r="C768" s="46" t="s">
        <v>206</v>
      </c>
      <c r="D768" s="46">
        <v>749</v>
      </c>
      <c r="E768" s="46" t="s">
        <v>2182</v>
      </c>
      <c r="F768" s="46">
        <v>342</v>
      </c>
      <c r="G768" s="46">
        <v>124</v>
      </c>
      <c r="H768" s="61">
        <f t="shared" si="166"/>
        <v>0.36257309941520466</v>
      </c>
      <c r="I768" s="62">
        <f t="shared" si="167"/>
        <v>65</v>
      </c>
      <c r="J768" s="62">
        <f t="shared" si="168"/>
        <v>17</v>
      </c>
      <c r="K768" s="20"/>
      <c r="L768" s="20" t="str">
        <f t="shared" si="169"/>
        <v>Yes</v>
      </c>
      <c r="M768" s="66">
        <f t="shared" si="170"/>
        <v>14380.3753813682</v>
      </c>
      <c r="N768" s="66">
        <f t="shared" si="171"/>
        <v>13881.5437438218</v>
      </c>
      <c r="O768" s="66">
        <f t="shared" si="172"/>
        <v>15769.9264934155</v>
      </c>
      <c r="P768" s="67">
        <f t="shared" si="173"/>
        <v>-498.83163754640009</v>
      </c>
      <c r="Q768" s="68">
        <f t="shared" si="174"/>
        <v>0.96531164004295</v>
      </c>
      <c r="R768" s="20" t="str">
        <f t="shared" si="175"/>
        <v/>
      </c>
      <c r="S768" s="67">
        <f t="shared" si="176"/>
        <v>1389.5511120473002</v>
      </c>
      <c r="T768" s="68">
        <f t="shared" si="177"/>
        <v>1.0966282920435901</v>
      </c>
      <c r="U768" s="20" t="str">
        <f t="shared" si="178"/>
        <v/>
      </c>
      <c r="V768" s="20" t="str">
        <f t="shared" si="179"/>
        <v/>
      </c>
    </row>
    <row r="769" spans="1:22" ht="30" x14ac:dyDescent="0.25">
      <c r="A769" s="46">
        <v>2142</v>
      </c>
      <c r="B769" s="60">
        <f t="shared" si="165"/>
        <v>4110820</v>
      </c>
      <c r="C769" s="46" t="s">
        <v>206</v>
      </c>
      <c r="D769" s="46">
        <v>745</v>
      </c>
      <c r="E769" s="46" t="s">
        <v>2641</v>
      </c>
      <c r="F769" s="46">
        <v>392</v>
      </c>
      <c r="G769" s="46">
        <v>138</v>
      </c>
      <c r="H769" s="61">
        <f t="shared" si="166"/>
        <v>0.35204081632653061</v>
      </c>
      <c r="I769" s="62">
        <f t="shared" si="167"/>
        <v>65</v>
      </c>
      <c r="J769" s="62">
        <f t="shared" si="168"/>
        <v>17</v>
      </c>
      <c r="K769" s="20"/>
      <c r="L769" s="20" t="str">
        <f t="shared" si="169"/>
        <v>Yes</v>
      </c>
      <c r="M769" s="66">
        <f t="shared" si="170"/>
        <v>13108.580680446101</v>
      </c>
      <c r="N769" s="66">
        <f t="shared" si="171"/>
        <v>13153.7067079731</v>
      </c>
      <c r="O769" s="66">
        <f t="shared" si="172"/>
        <v>15198.469691865401</v>
      </c>
      <c r="P769" s="67">
        <f t="shared" si="173"/>
        <v>45.126027526999678</v>
      </c>
      <c r="Q769" s="68">
        <f t="shared" si="174"/>
        <v>1.0034424800538715</v>
      </c>
      <c r="R769" s="20" t="str">
        <f t="shared" si="175"/>
        <v/>
      </c>
      <c r="S769" s="67">
        <f t="shared" si="176"/>
        <v>2089.8890114193</v>
      </c>
      <c r="T769" s="68">
        <f t="shared" si="177"/>
        <v>1.1594290840759565</v>
      </c>
      <c r="U769" s="20" t="str">
        <f t="shared" si="178"/>
        <v/>
      </c>
      <c r="V769" s="20" t="str">
        <f t="shared" si="179"/>
        <v/>
      </c>
    </row>
    <row r="770" spans="1:22" ht="30" x14ac:dyDescent="0.25">
      <c r="A770" s="46">
        <v>2142</v>
      </c>
      <c r="B770" s="60">
        <f t="shared" si="165"/>
        <v>4110820</v>
      </c>
      <c r="C770" s="46" t="s">
        <v>206</v>
      </c>
      <c r="D770" s="46">
        <v>759</v>
      </c>
      <c r="E770" s="46" t="s">
        <v>2635</v>
      </c>
      <c r="F770" s="46">
        <v>230</v>
      </c>
      <c r="G770" s="46">
        <v>80</v>
      </c>
      <c r="H770" s="61">
        <f t="shared" si="166"/>
        <v>0.34782608695652173</v>
      </c>
      <c r="I770" s="62">
        <f t="shared" si="167"/>
        <v>65</v>
      </c>
      <c r="J770" s="62">
        <f t="shared" si="168"/>
        <v>17</v>
      </c>
      <c r="K770" s="20"/>
      <c r="L770" s="20" t="str">
        <f t="shared" si="169"/>
        <v>Yes</v>
      </c>
      <c r="M770" s="66">
        <f t="shared" si="170"/>
        <v>15110.456263014201</v>
      </c>
      <c r="N770" s="66">
        <f t="shared" si="171"/>
        <v>14509.9703679827</v>
      </c>
      <c r="O770" s="66">
        <f t="shared" si="172"/>
        <v>17371.492788411299</v>
      </c>
      <c r="P770" s="67">
        <f t="shared" si="173"/>
        <v>-600.48589503150106</v>
      </c>
      <c r="Q770" s="68">
        <f t="shared" si="174"/>
        <v>0.96026024068503424</v>
      </c>
      <c r="R770" s="20" t="str">
        <f t="shared" si="175"/>
        <v/>
      </c>
      <c r="S770" s="67">
        <f t="shared" si="176"/>
        <v>2261.0365253970976</v>
      </c>
      <c r="T770" s="68">
        <f t="shared" si="177"/>
        <v>1.1496339015871697</v>
      </c>
      <c r="U770" s="20" t="str">
        <f t="shared" si="178"/>
        <v/>
      </c>
      <c r="V770" s="20" t="str">
        <f t="shared" si="179"/>
        <v/>
      </c>
    </row>
    <row r="771" spans="1:22" ht="30" x14ac:dyDescent="0.25">
      <c r="A771" s="46">
        <v>2142</v>
      </c>
      <c r="B771" s="60">
        <f t="shared" si="165"/>
        <v>4110820</v>
      </c>
      <c r="C771" s="46" t="s">
        <v>206</v>
      </c>
      <c r="D771" s="46">
        <v>769</v>
      </c>
      <c r="E771" s="46" t="s">
        <v>2657</v>
      </c>
      <c r="F771" s="46">
        <v>520</v>
      </c>
      <c r="G771" s="46">
        <v>174</v>
      </c>
      <c r="H771" s="61">
        <f t="shared" si="166"/>
        <v>0.33461538461538459</v>
      </c>
      <c r="I771" s="62">
        <f t="shared" si="167"/>
        <v>65</v>
      </c>
      <c r="J771" s="62">
        <f t="shared" si="168"/>
        <v>17</v>
      </c>
      <c r="K771" s="20"/>
      <c r="L771" s="20" t="str">
        <f t="shared" si="169"/>
        <v>Yes</v>
      </c>
      <c r="M771" s="66">
        <f t="shared" si="170"/>
        <v>12880.885363711999</v>
      </c>
      <c r="N771" s="66">
        <f t="shared" si="171"/>
        <v>12168.302416045701</v>
      </c>
      <c r="O771" s="66">
        <f t="shared" si="172"/>
        <v>14053.522269667899</v>
      </c>
      <c r="P771" s="67">
        <f t="shared" si="173"/>
        <v>-712.58294766629842</v>
      </c>
      <c r="Q771" s="68">
        <f t="shared" si="174"/>
        <v>0.94467903971307865</v>
      </c>
      <c r="R771" s="20" t="str">
        <f t="shared" si="175"/>
        <v/>
      </c>
      <c r="S771" s="67">
        <f t="shared" si="176"/>
        <v>1172.6369059559001</v>
      </c>
      <c r="T771" s="68">
        <f t="shared" si="177"/>
        <v>1.0910369802109605</v>
      </c>
      <c r="U771" s="20" t="str">
        <f t="shared" si="178"/>
        <v/>
      </c>
      <c r="V771" s="20" t="str">
        <f t="shared" si="179"/>
        <v/>
      </c>
    </row>
    <row r="772" spans="1:22" ht="30" x14ac:dyDescent="0.25">
      <c r="A772" s="46">
        <v>2142</v>
      </c>
      <c r="B772" s="60">
        <f t="shared" si="165"/>
        <v>4110820</v>
      </c>
      <c r="C772" s="46" t="s">
        <v>206</v>
      </c>
      <c r="D772" s="46">
        <v>750</v>
      </c>
      <c r="E772" s="46" t="s">
        <v>1913</v>
      </c>
      <c r="F772" s="46">
        <v>233</v>
      </c>
      <c r="G772" s="46">
        <v>76</v>
      </c>
      <c r="H772" s="61">
        <f t="shared" si="166"/>
        <v>0.3261802575107296</v>
      </c>
      <c r="I772" s="62">
        <f t="shared" si="167"/>
        <v>65</v>
      </c>
      <c r="J772" s="62">
        <f t="shared" si="168"/>
        <v>17</v>
      </c>
      <c r="K772" s="20"/>
      <c r="L772" s="20" t="str">
        <f t="shared" si="169"/>
        <v>Yes</v>
      </c>
      <c r="M772" s="66">
        <f t="shared" si="170"/>
        <v>14154.4592553566</v>
      </c>
      <c r="N772" s="66">
        <f t="shared" si="171"/>
        <v>13669.190860017399</v>
      </c>
      <c r="O772" s="66">
        <f t="shared" si="172"/>
        <v>15937.299619433001</v>
      </c>
      <c r="P772" s="67">
        <f t="shared" si="173"/>
        <v>-485.26839533920065</v>
      </c>
      <c r="Q772" s="68">
        <f t="shared" si="174"/>
        <v>0.96571621800701735</v>
      </c>
      <c r="R772" s="20" t="str">
        <f t="shared" si="175"/>
        <v/>
      </c>
      <c r="S772" s="67">
        <f t="shared" si="176"/>
        <v>1782.8403640764009</v>
      </c>
      <c r="T772" s="68">
        <f t="shared" si="177"/>
        <v>1.125956091427633</v>
      </c>
      <c r="U772" s="20" t="str">
        <f t="shared" si="178"/>
        <v/>
      </c>
      <c r="V772" s="20" t="str">
        <f t="shared" si="179"/>
        <v/>
      </c>
    </row>
    <row r="773" spans="1:22" ht="30" x14ac:dyDescent="0.25">
      <c r="A773" s="46">
        <v>2142</v>
      </c>
      <c r="B773" s="60">
        <f t="shared" si="165"/>
        <v>4110820</v>
      </c>
      <c r="C773" s="46" t="s">
        <v>206</v>
      </c>
      <c r="D773" s="46">
        <v>3526</v>
      </c>
      <c r="E773" s="46" t="s">
        <v>1995</v>
      </c>
      <c r="F773" s="46">
        <v>226</v>
      </c>
      <c r="G773" s="46">
        <v>73</v>
      </c>
      <c r="H773" s="61">
        <f t="shared" si="166"/>
        <v>0.32300884955752213</v>
      </c>
      <c r="I773" s="62">
        <f t="shared" si="167"/>
        <v>65</v>
      </c>
      <c r="J773" s="62">
        <f t="shared" si="168"/>
        <v>17</v>
      </c>
      <c r="K773" s="20"/>
      <c r="L773" s="20" t="str">
        <f t="shared" si="169"/>
        <v>Yes</v>
      </c>
      <c r="M773" s="66">
        <f t="shared" si="170"/>
        <v>17404.903521853601</v>
      </c>
      <c r="N773" s="66">
        <f t="shared" si="171"/>
        <v>16770.3333410163</v>
      </c>
      <c r="O773" s="66">
        <f t="shared" si="172"/>
        <v>20372.2531427678</v>
      </c>
      <c r="P773" s="67">
        <f t="shared" si="173"/>
        <v>-634.57018083730145</v>
      </c>
      <c r="Q773" s="68">
        <f t="shared" si="174"/>
        <v>0.96354072402409274</v>
      </c>
      <c r="R773" s="20" t="str">
        <f t="shared" si="175"/>
        <v/>
      </c>
      <c r="S773" s="67">
        <f t="shared" si="176"/>
        <v>2967.3496209141995</v>
      </c>
      <c r="T773" s="68">
        <f t="shared" si="177"/>
        <v>1.1704892886759408</v>
      </c>
      <c r="U773" s="20" t="str">
        <f t="shared" si="178"/>
        <v/>
      </c>
      <c r="V773" s="20" t="str">
        <f t="shared" si="179"/>
        <v/>
      </c>
    </row>
    <row r="774" spans="1:22" ht="30" x14ac:dyDescent="0.25">
      <c r="A774" s="46">
        <v>2142</v>
      </c>
      <c r="B774" s="60">
        <f t="shared" si="165"/>
        <v>4110820</v>
      </c>
      <c r="C774" s="46" t="s">
        <v>206</v>
      </c>
      <c r="D774" s="46">
        <v>3529</v>
      </c>
      <c r="E774" s="46" t="s">
        <v>2643</v>
      </c>
      <c r="F774" s="46">
        <v>201</v>
      </c>
      <c r="G774" s="46">
        <v>62</v>
      </c>
      <c r="H774" s="61">
        <f t="shared" si="166"/>
        <v>0.30845771144278605</v>
      </c>
      <c r="I774" s="62">
        <f t="shared" si="167"/>
        <v>65</v>
      </c>
      <c r="J774" s="62">
        <f t="shared" si="168"/>
        <v>17</v>
      </c>
      <c r="K774" s="20"/>
      <c r="L774" s="20" t="str">
        <f t="shared" si="169"/>
        <v>Yes</v>
      </c>
      <c r="M774" s="66">
        <f t="shared" si="170"/>
        <v>16611.363614607701</v>
      </c>
      <c r="N774" s="66">
        <f t="shared" si="171"/>
        <v>15423.2638143074</v>
      </c>
      <c r="O774" s="66">
        <f t="shared" si="172"/>
        <v>19194.487050869899</v>
      </c>
      <c r="P774" s="67">
        <f t="shared" si="173"/>
        <v>-1188.0998003003006</v>
      </c>
      <c r="Q774" s="68">
        <f t="shared" si="174"/>
        <v>0.92847668452362875</v>
      </c>
      <c r="R774" s="20" t="str">
        <f t="shared" si="175"/>
        <v/>
      </c>
      <c r="S774" s="67">
        <f t="shared" si="176"/>
        <v>2583.1234362621981</v>
      </c>
      <c r="T774" s="68">
        <f t="shared" si="177"/>
        <v>1.1555033949163964</v>
      </c>
      <c r="U774" s="20" t="str">
        <f t="shared" si="178"/>
        <v/>
      </c>
      <c r="V774" s="20" t="str">
        <f t="shared" si="179"/>
        <v/>
      </c>
    </row>
    <row r="775" spans="1:22" ht="30" x14ac:dyDescent="0.25">
      <c r="A775" s="46">
        <v>2142</v>
      </c>
      <c r="B775" s="60">
        <f t="shared" si="165"/>
        <v>4110820</v>
      </c>
      <c r="C775" s="46" t="s">
        <v>206</v>
      </c>
      <c r="D775" s="46">
        <v>754</v>
      </c>
      <c r="E775" s="46" t="s">
        <v>2642</v>
      </c>
      <c r="F775" s="46">
        <v>313</v>
      </c>
      <c r="G775" s="46">
        <v>96</v>
      </c>
      <c r="H775" s="61">
        <f t="shared" si="166"/>
        <v>0.30670926517571884</v>
      </c>
      <c r="I775" s="62">
        <f t="shared" si="167"/>
        <v>65</v>
      </c>
      <c r="J775" s="62">
        <f t="shared" si="168"/>
        <v>17</v>
      </c>
      <c r="K775" s="20"/>
      <c r="L775" s="20" t="str">
        <f t="shared" si="169"/>
        <v>Yes</v>
      </c>
      <c r="M775" s="66">
        <f t="shared" si="170"/>
        <v>12719.5794769771</v>
      </c>
      <c r="N775" s="66">
        <f t="shared" si="171"/>
        <v>13641.282680124799</v>
      </c>
      <c r="O775" s="66">
        <f t="shared" si="172"/>
        <v>16592.2955983711</v>
      </c>
      <c r="P775" s="67">
        <f t="shared" si="173"/>
        <v>921.70320314769924</v>
      </c>
      <c r="Q775" s="68">
        <f t="shared" si="174"/>
        <v>1.0724633392806748</v>
      </c>
      <c r="R775" s="20" t="str">
        <f t="shared" si="175"/>
        <v/>
      </c>
      <c r="S775" s="67">
        <f t="shared" si="176"/>
        <v>3872.7161213939999</v>
      </c>
      <c r="T775" s="68">
        <f t="shared" si="177"/>
        <v>1.304468880311944</v>
      </c>
      <c r="U775" s="20" t="str">
        <f t="shared" si="178"/>
        <v/>
      </c>
      <c r="V775" s="20" t="str">
        <f t="shared" si="179"/>
        <v/>
      </c>
    </row>
    <row r="776" spans="1:22" ht="30" x14ac:dyDescent="0.25">
      <c r="A776" s="46">
        <v>2142</v>
      </c>
      <c r="B776" s="60">
        <f t="shared" ref="B776:B839" si="180">IF(ISNA(VLOOKUP($A776,POVRT,7,FALSE)),0,VLOOKUP($A776,POVRT,7,FALSE))</f>
        <v>4110820</v>
      </c>
      <c r="C776" s="46" t="s">
        <v>206</v>
      </c>
      <c r="D776" s="46">
        <v>5066</v>
      </c>
      <c r="E776" s="46" t="s">
        <v>2640</v>
      </c>
      <c r="F776" s="46">
        <v>408</v>
      </c>
      <c r="G776" s="46">
        <v>125</v>
      </c>
      <c r="H776" s="61">
        <f t="shared" ref="H776:H839" si="181">G776/F776</f>
        <v>0.30637254901960786</v>
      </c>
      <c r="I776" s="62">
        <f t="shared" ref="I776:I839" si="182">IF(ISNA(VLOOKUP($A776,Quar,3,FALSE)),0,VLOOKUP($A776,Quar,3,FALSE))</f>
        <v>65</v>
      </c>
      <c r="J776" s="62">
        <f t="shared" ref="J776:J839" si="183">IF(ISNA(VLOOKUP($A776,Quar,6,FALSE)),0,VLOOKUP($A776,Quar,6,FALSE))</f>
        <v>17</v>
      </c>
      <c r="K776" s="20"/>
      <c r="L776" s="20" t="str">
        <f t="shared" ref="L776:L839" si="184">IF(ISNA(VLOOKUP($A776,LEA1K,9,FALSE)),"",VLOOKUP($A776,LEA1K,9,FALSE))</f>
        <v>Yes</v>
      </c>
      <c r="M776" s="66">
        <f t="shared" ref="M776:M839" si="185">IF(ISNA(VLOOKUP($D776,PERPUP18_19,34,FALSE)),0,VLOOKUP($D776,PERPUP18_19,34,FALSE))</f>
        <v>12719.3350869689</v>
      </c>
      <c r="N776" s="66">
        <f t="shared" ref="N776:N839" si="186">IF(ISNA(VLOOKUP($D776,PERPUP19_20,34,FALSE)),0,VLOOKUP($D776,PERPUP19_20,34,FALSE))</f>
        <v>13136.3742060368</v>
      </c>
      <c r="O776" s="66">
        <f t="shared" ref="O776:O839" si="187">IF(ISNA(VLOOKUP($D776,PERPUP20_21,34,FALSE)),0,VLOOKUP($D776,PERPUP20_21,34,FALSE))</f>
        <v>14525.627596608299</v>
      </c>
      <c r="P776" s="67">
        <f t="shared" si="173"/>
        <v>417.03911906790017</v>
      </c>
      <c r="Q776" s="68">
        <f t="shared" si="174"/>
        <v>1.032787808184656</v>
      </c>
      <c r="R776" s="20" t="str">
        <f t="shared" si="175"/>
        <v/>
      </c>
      <c r="S776" s="67">
        <f t="shared" si="176"/>
        <v>1806.2925096393992</v>
      </c>
      <c r="T776" s="68">
        <f t="shared" si="177"/>
        <v>1.1420115514913955</v>
      </c>
      <c r="U776" s="20" t="str">
        <f t="shared" si="178"/>
        <v/>
      </c>
      <c r="V776" s="20" t="str">
        <f t="shared" si="179"/>
        <v/>
      </c>
    </row>
    <row r="777" spans="1:22" ht="30" x14ac:dyDescent="0.25">
      <c r="A777" s="46">
        <v>2142</v>
      </c>
      <c r="B777" s="60">
        <f t="shared" si="180"/>
        <v>4110820</v>
      </c>
      <c r="C777" s="46" t="s">
        <v>206</v>
      </c>
      <c r="D777" s="46">
        <v>765</v>
      </c>
      <c r="E777" s="46" t="s">
        <v>2658</v>
      </c>
      <c r="F777" s="46">
        <v>697</v>
      </c>
      <c r="G777" s="46">
        <v>212</v>
      </c>
      <c r="H777" s="61">
        <f t="shared" si="181"/>
        <v>0.30416068866571017</v>
      </c>
      <c r="I777" s="62">
        <f t="shared" si="182"/>
        <v>65</v>
      </c>
      <c r="J777" s="62">
        <f t="shared" si="183"/>
        <v>17</v>
      </c>
      <c r="K777" s="20"/>
      <c r="L777" s="20" t="str">
        <f t="shared" si="184"/>
        <v>Yes</v>
      </c>
      <c r="M777" s="66">
        <f t="shared" si="185"/>
        <v>11927.744150557301</v>
      </c>
      <c r="N777" s="66">
        <f t="shared" si="186"/>
        <v>11801.0642151908</v>
      </c>
      <c r="O777" s="66">
        <f t="shared" si="187"/>
        <v>13750.521748462799</v>
      </c>
      <c r="P777" s="67">
        <f t="shared" ref="P777:P840" si="188">N777-M777</f>
        <v>-126.67993536650101</v>
      </c>
      <c r="Q777" s="68">
        <f t="shared" ref="Q777:Q840" si="189">IF(M777&gt;0,(N777/M777),"")</f>
        <v>0.98937938861133423</v>
      </c>
      <c r="R777" s="20" t="str">
        <f t="shared" ref="R777:R840" si="190">IF((AND(L777="Yes",K777="Yes",Q777&lt;100%)),"Fail","")</f>
        <v/>
      </c>
      <c r="S777" s="67">
        <f t="shared" ref="S777:S840" si="191">O777-M777</f>
        <v>1822.7775979054986</v>
      </c>
      <c r="T777" s="68">
        <f t="shared" ref="T777:T840" si="192">IF($M777&gt;0,(O777/$M777),"")</f>
        <v>1.1528183011722575</v>
      </c>
      <c r="U777" s="20" t="str">
        <f t="shared" ref="U777:U840" si="193">IF((AND($L777="Yes",$K777="Yes",T777&lt;100%)),"Fail","")</f>
        <v/>
      </c>
      <c r="V777" s="20" t="str">
        <f t="shared" ref="V777:V840" si="194">IF((AND($R777="Fail",$U777="Fail")),"Review","")</f>
        <v/>
      </c>
    </row>
    <row r="778" spans="1:22" ht="30" x14ac:dyDescent="0.25">
      <c r="A778" s="46">
        <v>2142</v>
      </c>
      <c r="B778" s="60">
        <f t="shared" si="180"/>
        <v>4110820</v>
      </c>
      <c r="C778" s="46" t="s">
        <v>206</v>
      </c>
      <c r="D778" s="46">
        <v>770</v>
      </c>
      <c r="E778" s="46" t="s">
        <v>2659</v>
      </c>
      <c r="F778" s="46">
        <v>588</v>
      </c>
      <c r="G778" s="46">
        <v>167</v>
      </c>
      <c r="H778" s="61">
        <f t="shared" si="181"/>
        <v>0.28401360544217685</v>
      </c>
      <c r="I778" s="62">
        <f t="shared" si="182"/>
        <v>65</v>
      </c>
      <c r="J778" s="62">
        <f t="shared" si="183"/>
        <v>17</v>
      </c>
      <c r="K778" s="20"/>
      <c r="L778" s="20" t="str">
        <f t="shared" si="184"/>
        <v>Yes</v>
      </c>
      <c r="M778" s="66">
        <f t="shared" si="185"/>
        <v>13583.9240473061</v>
      </c>
      <c r="N778" s="66">
        <f t="shared" si="186"/>
        <v>13370.271938190799</v>
      </c>
      <c r="O778" s="66">
        <f t="shared" si="187"/>
        <v>14703.874220460601</v>
      </c>
      <c r="P778" s="67">
        <f t="shared" si="188"/>
        <v>-213.65210911530085</v>
      </c>
      <c r="Q778" s="68">
        <f t="shared" si="189"/>
        <v>0.98427169436671935</v>
      </c>
      <c r="R778" s="20" t="str">
        <f t="shared" si="190"/>
        <v/>
      </c>
      <c r="S778" s="67">
        <f t="shared" si="191"/>
        <v>1119.9501731545006</v>
      </c>
      <c r="T778" s="68">
        <f t="shared" si="192"/>
        <v>1.0824467340404929</v>
      </c>
      <c r="U778" s="20" t="str">
        <f t="shared" si="193"/>
        <v/>
      </c>
      <c r="V778" s="20" t="str">
        <f t="shared" si="194"/>
        <v/>
      </c>
    </row>
    <row r="779" spans="1:22" ht="30" x14ac:dyDescent="0.25">
      <c r="A779" s="46">
        <v>2142</v>
      </c>
      <c r="B779" s="60">
        <f t="shared" si="180"/>
        <v>4110820</v>
      </c>
      <c r="C779" s="46" t="s">
        <v>206</v>
      </c>
      <c r="D779" s="46">
        <v>4589</v>
      </c>
      <c r="E779" s="46" t="s">
        <v>2667</v>
      </c>
      <c r="F779" s="46">
        <v>198</v>
      </c>
      <c r="G779" s="46">
        <v>56</v>
      </c>
      <c r="H779" s="61">
        <f t="shared" si="181"/>
        <v>0.28282828282828282</v>
      </c>
      <c r="I779" s="62">
        <f t="shared" si="182"/>
        <v>65</v>
      </c>
      <c r="J779" s="62">
        <f t="shared" si="183"/>
        <v>17</v>
      </c>
      <c r="K779" s="20"/>
      <c r="L779" s="20" t="str">
        <f t="shared" si="184"/>
        <v>Yes</v>
      </c>
      <c r="M779" s="66">
        <f t="shared" si="185"/>
        <v>25156.486443780901</v>
      </c>
      <c r="N779" s="66">
        <f t="shared" si="186"/>
        <v>26941.738035268801</v>
      </c>
      <c r="O779" s="66">
        <f t="shared" si="187"/>
        <v>27104.8926701567</v>
      </c>
      <c r="P779" s="67">
        <f t="shared" si="188"/>
        <v>1785.2515914879004</v>
      </c>
      <c r="Q779" s="68">
        <f t="shared" si="189"/>
        <v>1.070965855882837</v>
      </c>
      <c r="R779" s="20" t="str">
        <f t="shared" si="190"/>
        <v/>
      </c>
      <c r="S779" s="67">
        <f t="shared" si="191"/>
        <v>1948.4062263757987</v>
      </c>
      <c r="T779" s="68">
        <f t="shared" si="192"/>
        <v>1.077451445007237</v>
      </c>
      <c r="U779" s="20" t="str">
        <f t="shared" si="193"/>
        <v/>
      </c>
      <c r="V779" s="20" t="str">
        <f t="shared" si="194"/>
        <v/>
      </c>
    </row>
    <row r="780" spans="1:22" ht="30" x14ac:dyDescent="0.25">
      <c r="A780" s="46">
        <v>2142</v>
      </c>
      <c r="B780" s="60">
        <f t="shared" si="180"/>
        <v>4110820</v>
      </c>
      <c r="C780" s="46" t="s">
        <v>206</v>
      </c>
      <c r="D780" s="46">
        <v>734</v>
      </c>
      <c r="E780" s="46" t="s">
        <v>1985</v>
      </c>
      <c r="F780" s="46">
        <v>289</v>
      </c>
      <c r="G780" s="46">
        <v>81</v>
      </c>
      <c r="H780" s="61">
        <f t="shared" si="181"/>
        <v>0.28027681660899656</v>
      </c>
      <c r="I780" s="62">
        <f t="shared" si="182"/>
        <v>65</v>
      </c>
      <c r="J780" s="62">
        <f t="shared" si="183"/>
        <v>17</v>
      </c>
      <c r="K780" s="20"/>
      <c r="L780" s="20" t="str">
        <f t="shared" si="184"/>
        <v>Yes</v>
      </c>
      <c r="M780" s="66">
        <f t="shared" si="185"/>
        <v>13007.663101870001</v>
      </c>
      <c r="N780" s="66">
        <f t="shared" si="186"/>
        <v>13524.403130110601</v>
      </c>
      <c r="O780" s="66">
        <f t="shared" si="187"/>
        <v>15687.1003878096</v>
      </c>
      <c r="P780" s="67">
        <f t="shared" si="188"/>
        <v>516.74002824059971</v>
      </c>
      <c r="Q780" s="68">
        <f t="shared" si="189"/>
        <v>1.0397258157897948</v>
      </c>
      <c r="R780" s="20" t="str">
        <f t="shared" si="190"/>
        <v/>
      </c>
      <c r="S780" s="67">
        <f t="shared" si="191"/>
        <v>2679.437285939599</v>
      </c>
      <c r="T780" s="68">
        <f t="shared" si="192"/>
        <v>1.2059891361696167</v>
      </c>
      <c r="U780" s="20" t="str">
        <f t="shared" si="193"/>
        <v/>
      </c>
      <c r="V780" s="20" t="str">
        <f t="shared" si="194"/>
        <v/>
      </c>
    </row>
    <row r="781" spans="1:22" ht="30" x14ac:dyDescent="0.25">
      <c r="A781" s="46">
        <v>2142</v>
      </c>
      <c r="B781" s="60">
        <f t="shared" si="180"/>
        <v>4110820</v>
      </c>
      <c r="C781" s="46" t="s">
        <v>206</v>
      </c>
      <c r="D781" s="46">
        <v>772</v>
      </c>
      <c r="E781" s="46" t="s">
        <v>2666</v>
      </c>
      <c r="F781" s="90">
        <v>1753</v>
      </c>
      <c r="G781" s="46">
        <v>488</v>
      </c>
      <c r="H781" s="61">
        <f t="shared" si="181"/>
        <v>0.27837992013690815</v>
      </c>
      <c r="I781" s="62">
        <f t="shared" si="182"/>
        <v>65</v>
      </c>
      <c r="J781" s="62">
        <f t="shared" si="183"/>
        <v>17</v>
      </c>
      <c r="K781" s="20"/>
      <c r="L781" s="20" t="str">
        <f t="shared" si="184"/>
        <v>Yes</v>
      </c>
      <c r="M781" s="66">
        <f t="shared" si="185"/>
        <v>13063.296655169601</v>
      </c>
      <c r="N781" s="66">
        <f t="shared" si="186"/>
        <v>12996.8470476371</v>
      </c>
      <c r="O781" s="66">
        <f t="shared" si="187"/>
        <v>15430.688424337401</v>
      </c>
      <c r="P781" s="67">
        <f t="shared" si="188"/>
        <v>-66.449607532500522</v>
      </c>
      <c r="Q781" s="68">
        <f t="shared" si="189"/>
        <v>0.99491325893558391</v>
      </c>
      <c r="R781" s="20" t="str">
        <f t="shared" si="190"/>
        <v/>
      </c>
      <c r="S781" s="67">
        <f t="shared" si="191"/>
        <v>2367.3917691677998</v>
      </c>
      <c r="T781" s="68">
        <f t="shared" si="192"/>
        <v>1.1812246810020151</v>
      </c>
      <c r="U781" s="20" t="str">
        <f t="shared" si="193"/>
        <v/>
      </c>
      <c r="V781" s="20" t="str">
        <f t="shared" si="194"/>
        <v/>
      </c>
    </row>
    <row r="782" spans="1:22" ht="30" x14ac:dyDescent="0.25">
      <c r="A782" s="46">
        <v>2142</v>
      </c>
      <c r="B782" s="60">
        <f t="shared" si="180"/>
        <v>4110820</v>
      </c>
      <c r="C782" s="46" t="s">
        <v>206</v>
      </c>
      <c r="D782" s="46">
        <v>775</v>
      </c>
      <c r="E782" s="46" t="s">
        <v>2668</v>
      </c>
      <c r="F782" s="90">
        <v>1937</v>
      </c>
      <c r="G782" s="46">
        <v>534</v>
      </c>
      <c r="H782" s="61">
        <f t="shared" si="181"/>
        <v>0.27568404749612802</v>
      </c>
      <c r="I782" s="62">
        <f t="shared" si="182"/>
        <v>65</v>
      </c>
      <c r="J782" s="62">
        <f t="shared" si="183"/>
        <v>17</v>
      </c>
      <c r="K782" s="20"/>
      <c r="L782" s="20" t="str">
        <f t="shared" si="184"/>
        <v>Yes</v>
      </c>
      <c r="M782" s="66">
        <f t="shared" si="185"/>
        <v>13550.7212557452</v>
      </c>
      <c r="N782" s="66">
        <f t="shared" si="186"/>
        <v>13785.6375602686</v>
      </c>
      <c r="O782" s="66">
        <f t="shared" si="187"/>
        <v>14099.3400441254</v>
      </c>
      <c r="P782" s="67">
        <f t="shared" si="188"/>
        <v>234.91630452339996</v>
      </c>
      <c r="Q782" s="68">
        <f t="shared" si="189"/>
        <v>1.0173360738583417</v>
      </c>
      <c r="R782" s="20" t="str">
        <f t="shared" si="190"/>
        <v/>
      </c>
      <c r="S782" s="67">
        <f t="shared" si="191"/>
        <v>548.61878838019948</v>
      </c>
      <c r="T782" s="68">
        <f t="shared" si="192"/>
        <v>1.0404863164126852</v>
      </c>
      <c r="U782" s="20" t="str">
        <f t="shared" si="193"/>
        <v/>
      </c>
      <c r="V782" s="20" t="str">
        <f t="shared" si="194"/>
        <v/>
      </c>
    </row>
    <row r="783" spans="1:22" ht="30" x14ac:dyDescent="0.25">
      <c r="A783" s="46">
        <v>2142</v>
      </c>
      <c r="B783" s="60">
        <f t="shared" si="180"/>
        <v>4110820</v>
      </c>
      <c r="C783" s="46" t="s">
        <v>206</v>
      </c>
      <c r="D783" s="46">
        <v>1244</v>
      </c>
      <c r="E783" s="46" t="s">
        <v>2645</v>
      </c>
      <c r="F783" s="46">
        <v>283</v>
      </c>
      <c r="G783" s="46">
        <v>78</v>
      </c>
      <c r="H783" s="61">
        <f t="shared" si="181"/>
        <v>0.2756183745583039</v>
      </c>
      <c r="I783" s="62">
        <f t="shared" si="182"/>
        <v>65</v>
      </c>
      <c r="J783" s="62">
        <f t="shared" si="183"/>
        <v>17</v>
      </c>
      <c r="K783" s="20"/>
      <c r="L783" s="20" t="str">
        <f t="shared" si="184"/>
        <v>Yes</v>
      </c>
      <c r="M783" s="66">
        <f t="shared" si="185"/>
        <v>14463.2399926291</v>
      </c>
      <c r="N783" s="66">
        <f t="shared" si="186"/>
        <v>14465.3277113893</v>
      </c>
      <c r="O783" s="66">
        <f t="shared" si="187"/>
        <v>16618.712473182699</v>
      </c>
      <c r="P783" s="67">
        <f t="shared" si="188"/>
        <v>2.0877187602000049</v>
      </c>
      <c r="Q783" s="68">
        <f t="shared" si="189"/>
        <v>1.0001443465476105</v>
      </c>
      <c r="R783" s="20" t="str">
        <f t="shared" si="190"/>
        <v/>
      </c>
      <c r="S783" s="67">
        <f t="shared" si="191"/>
        <v>2155.4724805535989</v>
      </c>
      <c r="T783" s="68">
        <f t="shared" si="192"/>
        <v>1.1490310941152946</v>
      </c>
      <c r="U783" s="20" t="str">
        <f t="shared" si="193"/>
        <v/>
      </c>
      <c r="V783" s="20" t="str">
        <f t="shared" si="194"/>
        <v/>
      </c>
    </row>
    <row r="784" spans="1:22" ht="30" x14ac:dyDescent="0.25">
      <c r="A784" s="46">
        <v>2142</v>
      </c>
      <c r="B784" s="60">
        <f t="shared" si="180"/>
        <v>4110820</v>
      </c>
      <c r="C784" s="46" t="s">
        <v>206</v>
      </c>
      <c r="D784" s="46">
        <v>760</v>
      </c>
      <c r="E784" s="46" t="s">
        <v>2646</v>
      </c>
      <c r="F784" s="46">
        <v>276</v>
      </c>
      <c r="G784" s="46">
        <v>72</v>
      </c>
      <c r="H784" s="61">
        <f t="shared" si="181"/>
        <v>0.2608695652173913</v>
      </c>
      <c r="I784" s="62">
        <f t="shared" si="182"/>
        <v>65</v>
      </c>
      <c r="J784" s="62">
        <f t="shared" si="183"/>
        <v>17</v>
      </c>
      <c r="K784" s="20"/>
      <c r="L784" s="20" t="str">
        <f t="shared" si="184"/>
        <v>Yes</v>
      </c>
      <c r="M784" s="66">
        <f t="shared" si="185"/>
        <v>13331.945326073799</v>
      </c>
      <c r="N784" s="66">
        <f t="shared" si="186"/>
        <v>14549.367345872301</v>
      </c>
      <c r="O784" s="66">
        <f t="shared" si="187"/>
        <v>17656.978267355</v>
      </c>
      <c r="P784" s="67">
        <f t="shared" si="188"/>
        <v>1217.4220197985014</v>
      </c>
      <c r="Q784" s="68">
        <f t="shared" si="189"/>
        <v>1.0913161575466066</v>
      </c>
      <c r="R784" s="20" t="str">
        <f t="shared" si="190"/>
        <v/>
      </c>
      <c r="S784" s="67">
        <f t="shared" si="191"/>
        <v>4325.0329412812007</v>
      </c>
      <c r="T784" s="68">
        <f t="shared" si="192"/>
        <v>1.324411241983011</v>
      </c>
      <c r="U784" s="20" t="str">
        <f t="shared" si="193"/>
        <v/>
      </c>
      <c r="V784" s="20" t="str">
        <f t="shared" si="194"/>
        <v/>
      </c>
    </row>
    <row r="785" spans="1:22" ht="30" x14ac:dyDescent="0.25">
      <c r="A785" s="46">
        <v>2142</v>
      </c>
      <c r="B785" s="60">
        <f t="shared" si="180"/>
        <v>4110820</v>
      </c>
      <c r="C785" s="46" t="s">
        <v>206</v>
      </c>
      <c r="D785" s="46">
        <v>731</v>
      </c>
      <c r="E785" s="46" t="s">
        <v>2647</v>
      </c>
      <c r="F785" s="46">
        <v>208</v>
      </c>
      <c r="G785" s="46">
        <v>52</v>
      </c>
      <c r="H785" s="61">
        <f t="shared" si="181"/>
        <v>0.25</v>
      </c>
      <c r="I785" s="62">
        <f t="shared" si="182"/>
        <v>65</v>
      </c>
      <c r="J785" s="62">
        <f t="shared" si="183"/>
        <v>17</v>
      </c>
      <c r="K785" s="20"/>
      <c r="L785" s="20" t="str">
        <f t="shared" si="184"/>
        <v>Yes</v>
      </c>
      <c r="M785" s="66">
        <f t="shared" si="185"/>
        <v>16297.667584336201</v>
      </c>
      <c r="N785" s="66">
        <f t="shared" si="186"/>
        <v>15496.3619038257</v>
      </c>
      <c r="O785" s="66">
        <f t="shared" si="187"/>
        <v>18146.403652908801</v>
      </c>
      <c r="P785" s="67">
        <f t="shared" si="188"/>
        <v>-801.30568051050068</v>
      </c>
      <c r="Q785" s="68">
        <f t="shared" si="189"/>
        <v>0.95083310686244205</v>
      </c>
      <c r="R785" s="20" t="str">
        <f t="shared" si="190"/>
        <v/>
      </c>
      <c r="S785" s="67">
        <f t="shared" si="191"/>
        <v>1848.7360685725998</v>
      </c>
      <c r="T785" s="68">
        <f t="shared" si="192"/>
        <v>1.1134356225518696</v>
      </c>
      <c r="U785" s="20" t="str">
        <f t="shared" si="193"/>
        <v/>
      </c>
      <c r="V785" s="20" t="str">
        <f t="shared" si="194"/>
        <v/>
      </c>
    </row>
    <row r="786" spans="1:22" ht="30" x14ac:dyDescent="0.25">
      <c r="A786" s="46">
        <v>2142</v>
      </c>
      <c r="B786" s="60">
        <f t="shared" si="180"/>
        <v>4110820</v>
      </c>
      <c r="C786" s="46" t="s">
        <v>206</v>
      </c>
      <c r="D786" s="46">
        <v>4858</v>
      </c>
      <c r="E786" s="46" t="s">
        <v>2644</v>
      </c>
      <c r="F786" s="46">
        <v>431</v>
      </c>
      <c r="G786" s="46">
        <v>107</v>
      </c>
      <c r="H786" s="61">
        <f t="shared" si="181"/>
        <v>0.24825986078886311</v>
      </c>
      <c r="I786" s="62">
        <f t="shared" si="182"/>
        <v>65</v>
      </c>
      <c r="J786" s="62">
        <f t="shared" si="183"/>
        <v>17</v>
      </c>
      <c r="K786" s="20"/>
      <c r="L786" s="20" t="str">
        <f t="shared" si="184"/>
        <v>Yes</v>
      </c>
      <c r="M786" s="66">
        <f t="shared" si="185"/>
        <v>13316.4155426302</v>
      </c>
      <c r="N786" s="66">
        <f t="shared" si="186"/>
        <v>13730.3704889855</v>
      </c>
      <c r="O786" s="66">
        <f t="shared" si="187"/>
        <v>15767.9829330474</v>
      </c>
      <c r="P786" s="67">
        <f t="shared" si="188"/>
        <v>413.9549463552994</v>
      </c>
      <c r="Q786" s="68">
        <f t="shared" si="189"/>
        <v>1.0310860640410398</v>
      </c>
      <c r="R786" s="20" t="str">
        <f t="shared" si="190"/>
        <v/>
      </c>
      <c r="S786" s="67">
        <f t="shared" si="191"/>
        <v>2451.5673904171999</v>
      </c>
      <c r="T786" s="68">
        <f t="shared" si="192"/>
        <v>1.1841011481332142</v>
      </c>
      <c r="U786" s="20" t="str">
        <f t="shared" si="193"/>
        <v/>
      </c>
      <c r="V786" s="20" t="str">
        <f t="shared" si="194"/>
        <v/>
      </c>
    </row>
    <row r="787" spans="1:22" ht="30" x14ac:dyDescent="0.25">
      <c r="A787" s="46">
        <v>2142</v>
      </c>
      <c r="B787" s="60">
        <f t="shared" si="180"/>
        <v>4110820</v>
      </c>
      <c r="C787" s="46" t="s">
        <v>206</v>
      </c>
      <c r="D787" s="46">
        <v>1329</v>
      </c>
      <c r="E787" s="46" t="s">
        <v>2660</v>
      </c>
      <c r="F787" s="46">
        <v>652</v>
      </c>
      <c r="G787" s="46">
        <v>155</v>
      </c>
      <c r="H787" s="61">
        <f t="shared" si="181"/>
        <v>0.23773006134969324</v>
      </c>
      <c r="I787" s="62">
        <f t="shared" si="182"/>
        <v>65</v>
      </c>
      <c r="J787" s="62">
        <f t="shared" si="183"/>
        <v>17</v>
      </c>
      <c r="K787" s="20"/>
      <c r="L787" s="20" t="str">
        <f t="shared" si="184"/>
        <v>Yes</v>
      </c>
      <c r="M787" s="66">
        <f t="shared" si="185"/>
        <v>12446.474679928</v>
      </c>
      <c r="N787" s="66">
        <f t="shared" si="186"/>
        <v>11943.4432720484</v>
      </c>
      <c r="O787" s="66">
        <f t="shared" si="187"/>
        <v>13860.9696762965</v>
      </c>
      <c r="P787" s="67">
        <f t="shared" si="188"/>
        <v>-503.03140787960001</v>
      </c>
      <c r="Q787" s="68">
        <f t="shared" si="189"/>
        <v>0.95958442685053458</v>
      </c>
      <c r="R787" s="20" t="str">
        <f t="shared" si="190"/>
        <v/>
      </c>
      <c r="S787" s="67">
        <f t="shared" si="191"/>
        <v>1414.4949963684994</v>
      </c>
      <c r="T787" s="68">
        <f t="shared" si="192"/>
        <v>1.1136462358011789</v>
      </c>
      <c r="U787" s="20" t="str">
        <f t="shared" si="193"/>
        <v/>
      </c>
      <c r="V787" s="20" t="str">
        <f t="shared" si="194"/>
        <v/>
      </c>
    </row>
    <row r="788" spans="1:22" ht="30" x14ac:dyDescent="0.25">
      <c r="A788" s="46">
        <v>2142</v>
      </c>
      <c r="B788" s="60">
        <f t="shared" si="180"/>
        <v>4110820</v>
      </c>
      <c r="C788" s="46" t="s">
        <v>206</v>
      </c>
      <c r="D788" s="46">
        <v>733</v>
      </c>
      <c r="E788" s="46" t="s">
        <v>2649</v>
      </c>
      <c r="F788" s="46">
        <v>222</v>
      </c>
      <c r="G788" s="46">
        <v>52</v>
      </c>
      <c r="H788" s="61">
        <f t="shared" si="181"/>
        <v>0.23423423423423423</v>
      </c>
      <c r="I788" s="62">
        <f t="shared" si="182"/>
        <v>65</v>
      </c>
      <c r="J788" s="62">
        <f t="shared" si="183"/>
        <v>17</v>
      </c>
      <c r="K788" s="20"/>
      <c r="L788" s="20" t="str">
        <f t="shared" si="184"/>
        <v>Yes</v>
      </c>
      <c r="M788" s="66">
        <f t="shared" si="185"/>
        <v>13443.198577056401</v>
      </c>
      <c r="N788" s="66">
        <f t="shared" si="186"/>
        <v>12830.590488255801</v>
      </c>
      <c r="O788" s="66">
        <f t="shared" si="187"/>
        <v>16347.1500452567</v>
      </c>
      <c r="P788" s="67">
        <f t="shared" si="188"/>
        <v>-612.60808880059994</v>
      </c>
      <c r="Q788" s="68">
        <f t="shared" si="189"/>
        <v>0.95442988621427183</v>
      </c>
      <c r="R788" s="20" t="str">
        <f t="shared" si="190"/>
        <v/>
      </c>
      <c r="S788" s="67">
        <f t="shared" si="191"/>
        <v>2903.9514682002991</v>
      </c>
      <c r="T788" s="68">
        <f t="shared" si="192"/>
        <v>1.2160164079668132</v>
      </c>
      <c r="U788" s="20" t="str">
        <f t="shared" si="193"/>
        <v/>
      </c>
      <c r="V788" s="20" t="str">
        <f t="shared" si="194"/>
        <v/>
      </c>
    </row>
    <row r="789" spans="1:22" ht="30" x14ac:dyDescent="0.25">
      <c r="A789" s="46">
        <v>2142</v>
      </c>
      <c r="B789" s="60">
        <f t="shared" si="180"/>
        <v>4110820</v>
      </c>
      <c r="C789" s="46" t="s">
        <v>206</v>
      </c>
      <c r="D789" s="46">
        <v>4859</v>
      </c>
      <c r="E789" s="46" t="s">
        <v>2662</v>
      </c>
      <c r="F789" s="46">
        <v>527</v>
      </c>
      <c r="G789" s="46">
        <v>123</v>
      </c>
      <c r="H789" s="61">
        <f t="shared" si="181"/>
        <v>0.23339658444022771</v>
      </c>
      <c r="I789" s="62">
        <f t="shared" si="182"/>
        <v>65</v>
      </c>
      <c r="J789" s="62">
        <f t="shared" si="183"/>
        <v>17</v>
      </c>
      <c r="K789" s="20"/>
      <c r="L789" s="20" t="str">
        <f t="shared" si="184"/>
        <v>Yes</v>
      </c>
      <c r="M789" s="66">
        <f t="shared" si="185"/>
        <v>13018.820390782899</v>
      </c>
      <c r="N789" s="66">
        <f t="shared" si="186"/>
        <v>12821.5520729564</v>
      </c>
      <c r="O789" s="66">
        <f t="shared" si="187"/>
        <v>14918.0759215545</v>
      </c>
      <c r="P789" s="67">
        <f t="shared" si="188"/>
        <v>-197.2683178264997</v>
      </c>
      <c r="Q789" s="68">
        <f t="shared" si="189"/>
        <v>0.98484745069790181</v>
      </c>
      <c r="R789" s="20" t="str">
        <f t="shared" si="190"/>
        <v/>
      </c>
      <c r="S789" s="67">
        <f t="shared" si="191"/>
        <v>1899.2555307716011</v>
      </c>
      <c r="T789" s="68">
        <f t="shared" si="192"/>
        <v>1.1458853777655802</v>
      </c>
      <c r="U789" s="20" t="str">
        <f t="shared" si="193"/>
        <v/>
      </c>
      <c r="V789" s="20" t="str">
        <f t="shared" si="194"/>
        <v/>
      </c>
    </row>
    <row r="790" spans="1:22" ht="30" x14ac:dyDescent="0.25">
      <c r="A790" s="46">
        <v>2142</v>
      </c>
      <c r="B790" s="60">
        <f t="shared" si="180"/>
        <v>4110820</v>
      </c>
      <c r="C790" s="46" t="s">
        <v>206</v>
      </c>
      <c r="D790" s="46">
        <v>4390</v>
      </c>
      <c r="E790" s="46" t="s">
        <v>1346</v>
      </c>
      <c r="F790" s="46">
        <v>165</v>
      </c>
      <c r="G790" s="46">
        <v>37</v>
      </c>
      <c r="H790" s="61">
        <f t="shared" si="181"/>
        <v>0.22424242424242424</v>
      </c>
      <c r="I790" s="62">
        <f t="shared" si="182"/>
        <v>65</v>
      </c>
      <c r="J790" s="62">
        <f t="shared" si="183"/>
        <v>17</v>
      </c>
      <c r="K790" s="20"/>
      <c r="L790" s="20" t="str">
        <f t="shared" si="184"/>
        <v>Yes</v>
      </c>
      <c r="M790" s="66">
        <f t="shared" si="185"/>
        <v>11562.258644801401</v>
      </c>
      <c r="N790" s="66">
        <f t="shared" si="186"/>
        <v>11951.4756049638</v>
      </c>
      <c r="O790" s="66">
        <f t="shared" si="187"/>
        <v>13757.269526222601</v>
      </c>
      <c r="P790" s="67">
        <f t="shared" si="188"/>
        <v>389.21696016239912</v>
      </c>
      <c r="Q790" s="68">
        <f t="shared" si="189"/>
        <v>1.0336627100395646</v>
      </c>
      <c r="R790" s="20" t="str">
        <f t="shared" si="190"/>
        <v/>
      </c>
      <c r="S790" s="67">
        <f t="shared" si="191"/>
        <v>2195.0108814211999</v>
      </c>
      <c r="T790" s="68">
        <f t="shared" si="192"/>
        <v>1.1898427417041146</v>
      </c>
      <c r="U790" s="20" t="str">
        <f t="shared" si="193"/>
        <v/>
      </c>
      <c r="V790" s="20" t="str">
        <f t="shared" si="194"/>
        <v/>
      </c>
    </row>
    <row r="791" spans="1:22" ht="30" x14ac:dyDescent="0.25">
      <c r="A791" s="46">
        <v>2142</v>
      </c>
      <c r="B791" s="60">
        <f t="shared" si="180"/>
        <v>4110820</v>
      </c>
      <c r="C791" s="46" t="s">
        <v>206</v>
      </c>
      <c r="D791" s="46">
        <v>3463</v>
      </c>
      <c r="E791" s="46" t="s">
        <v>2669</v>
      </c>
      <c r="F791" s="90">
        <v>1469</v>
      </c>
      <c r="G791" s="46">
        <v>274</v>
      </c>
      <c r="H791" s="61">
        <f t="shared" si="181"/>
        <v>0.1865214431586113</v>
      </c>
      <c r="I791" s="62">
        <f t="shared" si="182"/>
        <v>65</v>
      </c>
      <c r="J791" s="62">
        <f t="shared" si="183"/>
        <v>17</v>
      </c>
      <c r="K791" s="20"/>
      <c r="L791" s="20" t="str">
        <f t="shared" si="184"/>
        <v>Yes</v>
      </c>
      <c r="M791" s="66">
        <f t="shared" si="185"/>
        <v>13915.233661039299</v>
      </c>
      <c r="N791" s="66">
        <f t="shared" si="186"/>
        <v>13306.6098776742</v>
      </c>
      <c r="O791" s="66">
        <f t="shared" si="187"/>
        <v>14698.291180747299</v>
      </c>
      <c r="P791" s="67">
        <f t="shared" si="188"/>
        <v>-608.62378336509937</v>
      </c>
      <c r="Q791" s="68">
        <f t="shared" si="189"/>
        <v>0.95626205077179838</v>
      </c>
      <c r="R791" s="20" t="str">
        <f t="shared" si="190"/>
        <v/>
      </c>
      <c r="S791" s="67">
        <f t="shared" si="191"/>
        <v>783.05751970799975</v>
      </c>
      <c r="T791" s="68">
        <f t="shared" si="192"/>
        <v>1.0562734007047578</v>
      </c>
      <c r="U791" s="20" t="str">
        <f t="shared" si="193"/>
        <v/>
      </c>
      <c r="V791" s="20" t="str">
        <f t="shared" si="194"/>
        <v/>
      </c>
    </row>
    <row r="792" spans="1:22" ht="30" x14ac:dyDescent="0.25">
      <c r="A792" s="46">
        <v>2142</v>
      </c>
      <c r="B792" s="60">
        <f t="shared" si="180"/>
        <v>4110820</v>
      </c>
      <c r="C792" s="46" t="s">
        <v>206</v>
      </c>
      <c r="D792" s="46">
        <v>774</v>
      </c>
      <c r="E792" s="46" t="s">
        <v>2670</v>
      </c>
      <c r="F792" s="90">
        <v>1429</v>
      </c>
      <c r="G792" s="46">
        <v>266</v>
      </c>
      <c r="H792" s="61">
        <f t="shared" si="181"/>
        <v>0.1861441567529741</v>
      </c>
      <c r="I792" s="62">
        <f t="shared" si="182"/>
        <v>65</v>
      </c>
      <c r="J792" s="62">
        <f t="shared" si="183"/>
        <v>17</v>
      </c>
      <c r="K792" s="20"/>
      <c r="L792" s="20" t="str">
        <f t="shared" si="184"/>
        <v>Yes</v>
      </c>
      <c r="M792" s="66">
        <f t="shared" si="185"/>
        <v>13402.0438693698</v>
      </c>
      <c r="N792" s="66">
        <f t="shared" si="186"/>
        <v>13570.1960176187</v>
      </c>
      <c r="O792" s="66">
        <f t="shared" si="187"/>
        <v>14710.374663387</v>
      </c>
      <c r="P792" s="67">
        <f t="shared" si="188"/>
        <v>168.15214824890063</v>
      </c>
      <c r="Q792" s="68">
        <f t="shared" si="189"/>
        <v>1.0125467540539252</v>
      </c>
      <c r="R792" s="20" t="str">
        <f t="shared" si="190"/>
        <v/>
      </c>
      <c r="S792" s="67">
        <f t="shared" si="191"/>
        <v>1308.3307940171999</v>
      </c>
      <c r="T792" s="68">
        <f t="shared" si="192"/>
        <v>1.0976217364134566</v>
      </c>
      <c r="U792" s="20" t="str">
        <f t="shared" si="193"/>
        <v/>
      </c>
      <c r="V792" s="20" t="str">
        <f t="shared" si="194"/>
        <v/>
      </c>
    </row>
    <row r="793" spans="1:22" ht="30" x14ac:dyDescent="0.25">
      <c r="A793" s="46">
        <v>2142</v>
      </c>
      <c r="B793" s="60">
        <f t="shared" si="180"/>
        <v>4110820</v>
      </c>
      <c r="C793" s="46" t="s">
        <v>206</v>
      </c>
      <c r="D793" s="46">
        <v>761</v>
      </c>
      <c r="E793" s="46" t="s">
        <v>2648</v>
      </c>
      <c r="F793" s="46">
        <v>391</v>
      </c>
      <c r="G793" s="46">
        <v>70</v>
      </c>
      <c r="H793" s="61">
        <f t="shared" si="181"/>
        <v>0.17902813299232737</v>
      </c>
      <c r="I793" s="62">
        <f t="shared" si="182"/>
        <v>65</v>
      </c>
      <c r="J793" s="62">
        <f t="shared" si="183"/>
        <v>17</v>
      </c>
      <c r="K793" s="20"/>
      <c r="L793" s="20" t="str">
        <f t="shared" si="184"/>
        <v>Yes</v>
      </c>
      <c r="M793" s="66">
        <f t="shared" si="185"/>
        <v>12500.8013125004</v>
      </c>
      <c r="N793" s="66">
        <f t="shared" si="186"/>
        <v>12601.6578203236</v>
      </c>
      <c r="O793" s="66">
        <f t="shared" si="187"/>
        <v>14298.216115192699</v>
      </c>
      <c r="P793" s="67">
        <f t="shared" si="188"/>
        <v>100.85650782320045</v>
      </c>
      <c r="Q793" s="68">
        <f t="shared" si="189"/>
        <v>1.0080680034264962</v>
      </c>
      <c r="R793" s="20" t="str">
        <f t="shared" si="190"/>
        <v/>
      </c>
      <c r="S793" s="67">
        <f t="shared" si="191"/>
        <v>1797.4148026922994</v>
      </c>
      <c r="T793" s="68">
        <f t="shared" si="192"/>
        <v>1.1437839669441785</v>
      </c>
      <c r="U793" s="20" t="str">
        <f t="shared" si="193"/>
        <v/>
      </c>
      <c r="V793" s="20" t="str">
        <f t="shared" si="194"/>
        <v/>
      </c>
    </row>
    <row r="794" spans="1:22" ht="30" x14ac:dyDescent="0.25">
      <c r="A794" s="46">
        <v>2142</v>
      </c>
      <c r="B794" s="60">
        <f t="shared" si="180"/>
        <v>4110820</v>
      </c>
      <c r="C794" s="46" t="s">
        <v>206</v>
      </c>
      <c r="D794" s="46">
        <v>4210</v>
      </c>
      <c r="E794" s="46" t="s">
        <v>2661</v>
      </c>
      <c r="F794" s="46">
        <v>28</v>
      </c>
      <c r="G794" s="46">
        <v>5</v>
      </c>
      <c r="H794" s="61">
        <f t="shared" si="181"/>
        <v>0.17857142857142858</v>
      </c>
      <c r="I794" s="62">
        <f t="shared" si="182"/>
        <v>65</v>
      </c>
      <c r="J794" s="62">
        <f t="shared" si="183"/>
        <v>17</v>
      </c>
      <c r="K794" s="20"/>
      <c r="L794" s="20" t="str">
        <f t="shared" si="184"/>
        <v>Yes</v>
      </c>
      <c r="M794" s="66">
        <f t="shared" si="185"/>
        <v>12386.808968113901</v>
      </c>
      <c r="N794" s="66">
        <f t="shared" si="186"/>
        <v>12324.041604711099</v>
      </c>
      <c r="O794" s="66">
        <f t="shared" si="187"/>
        <v>14009.0488988415</v>
      </c>
      <c r="P794" s="67">
        <f t="shared" si="188"/>
        <v>-62.767363402801493</v>
      </c>
      <c r="Q794" s="68">
        <f t="shared" si="189"/>
        <v>0.99493272532382016</v>
      </c>
      <c r="R794" s="20" t="str">
        <f t="shared" si="190"/>
        <v/>
      </c>
      <c r="S794" s="67">
        <f t="shared" si="191"/>
        <v>1622.2399307275991</v>
      </c>
      <c r="T794" s="68">
        <f t="shared" si="192"/>
        <v>1.1309651206298221</v>
      </c>
      <c r="U794" s="20" t="str">
        <f t="shared" si="193"/>
        <v/>
      </c>
      <c r="V794" s="20" t="str">
        <f t="shared" si="194"/>
        <v/>
      </c>
    </row>
    <row r="795" spans="1:22" ht="30" x14ac:dyDescent="0.25">
      <c r="A795" s="46">
        <v>2142</v>
      </c>
      <c r="B795" s="60">
        <f t="shared" si="180"/>
        <v>4110820</v>
      </c>
      <c r="C795" s="46" t="s">
        <v>206</v>
      </c>
      <c r="D795" s="46">
        <v>1358</v>
      </c>
      <c r="E795" s="46" t="s">
        <v>1320</v>
      </c>
      <c r="F795" s="46">
        <v>52</v>
      </c>
      <c r="G795" s="46">
        <v>5</v>
      </c>
      <c r="H795" s="61">
        <f t="shared" si="181"/>
        <v>9.6153846153846159E-2</v>
      </c>
      <c r="I795" s="62">
        <f t="shared" si="182"/>
        <v>65</v>
      </c>
      <c r="J795" s="62">
        <f t="shared" si="183"/>
        <v>17</v>
      </c>
      <c r="K795" s="20"/>
      <c r="L795" s="20" t="str">
        <f t="shared" si="184"/>
        <v>Yes</v>
      </c>
      <c r="M795" s="66">
        <f t="shared" si="185"/>
        <v>8191.44180345933</v>
      </c>
      <c r="N795" s="66">
        <f t="shared" si="186"/>
        <v>5881.84376065993</v>
      </c>
      <c r="O795" s="66">
        <f t="shared" si="187"/>
        <v>7267.79399096618</v>
      </c>
      <c r="P795" s="67">
        <f t="shared" si="188"/>
        <v>-2309.5980427994</v>
      </c>
      <c r="Q795" s="68">
        <f t="shared" si="189"/>
        <v>0.71804743313637009</v>
      </c>
      <c r="R795" s="20" t="str">
        <f t="shared" si="190"/>
        <v/>
      </c>
      <c r="S795" s="67">
        <f t="shared" si="191"/>
        <v>-923.64781249315001</v>
      </c>
      <c r="T795" s="68">
        <f t="shared" si="192"/>
        <v>0.88724233966930166</v>
      </c>
      <c r="U795" s="20" t="str">
        <f t="shared" si="193"/>
        <v/>
      </c>
      <c r="V795" s="20" t="str">
        <f t="shared" si="194"/>
        <v/>
      </c>
    </row>
    <row r="796" spans="1:22" ht="30" x14ac:dyDescent="0.25">
      <c r="A796" s="46">
        <v>2142</v>
      </c>
      <c r="B796" s="60">
        <f t="shared" si="180"/>
        <v>4110820</v>
      </c>
      <c r="C796" s="46" t="s">
        <v>206</v>
      </c>
      <c r="D796" s="46">
        <v>3528</v>
      </c>
      <c r="E796" s="46" t="s">
        <v>2650</v>
      </c>
      <c r="F796" s="46">
        <v>125</v>
      </c>
      <c r="G796" s="46">
        <v>10</v>
      </c>
      <c r="H796" s="61">
        <f t="shared" si="181"/>
        <v>0.08</v>
      </c>
      <c r="I796" s="62">
        <f t="shared" si="182"/>
        <v>65</v>
      </c>
      <c r="J796" s="62">
        <f t="shared" si="183"/>
        <v>17</v>
      </c>
      <c r="K796" s="20"/>
      <c r="L796" s="20" t="str">
        <f t="shared" si="184"/>
        <v>Yes</v>
      </c>
      <c r="M796" s="66">
        <f t="shared" si="185"/>
        <v>12585.3474840203</v>
      </c>
      <c r="N796" s="66">
        <f t="shared" si="186"/>
        <v>12819.4366214893</v>
      </c>
      <c r="O796" s="66">
        <f t="shared" si="187"/>
        <v>15740.419913652901</v>
      </c>
      <c r="P796" s="67">
        <f t="shared" si="188"/>
        <v>234.08913746899998</v>
      </c>
      <c r="Q796" s="68">
        <f t="shared" si="189"/>
        <v>1.0186001330329755</v>
      </c>
      <c r="R796" s="20" t="str">
        <f t="shared" si="190"/>
        <v/>
      </c>
      <c r="S796" s="67">
        <f t="shared" si="191"/>
        <v>3155.0724296326007</v>
      </c>
      <c r="T796" s="68">
        <f t="shared" si="192"/>
        <v>1.2506941054777088</v>
      </c>
      <c r="U796" s="20" t="str">
        <f t="shared" si="193"/>
        <v/>
      </c>
      <c r="V796" s="20" t="str">
        <f t="shared" si="194"/>
        <v/>
      </c>
    </row>
    <row r="797" spans="1:22" ht="30" x14ac:dyDescent="0.25">
      <c r="A797" s="46">
        <v>2143</v>
      </c>
      <c r="B797" s="60">
        <f t="shared" si="180"/>
        <v>4100020</v>
      </c>
      <c r="C797" s="46" t="s">
        <v>171</v>
      </c>
      <c r="D797" s="46">
        <v>788</v>
      </c>
      <c r="E797" s="46" t="s">
        <v>2439</v>
      </c>
      <c r="F797" s="46">
        <v>359</v>
      </c>
      <c r="G797" s="46">
        <v>178</v>
      </c>
      <c r="H797" s="61">
        <f t="shared" si="181"/>
        <v>0.49582172701949861</v>
      </c>
      <c r="I797" s="62">
        <f t="shared" si="182"/>
        <v>6</v>
      </c>
      <c r="J797" s="62">
        <f t="shared" si="183"/>
        <v>2</v>
      </c>
      <c r="K797" s="20" t="s">
        <v>1781</v>
      </c>
      <c r="L797" s="20" t="str">
        <f t="shared" si="184"/>
        <v>Yes</v>
      </c>
      <c r="M797" s="66">
        <f t="shared" si="185"/>
        <v>12650.407212136301</v>
      </c>
      <c r="N797" s="66">
        <f t="shared" si="186"/>
        <v>12566.0809599109</v>
      </c>
      <c r="O797" s="66">
        <f t="shared" si="187"/>
        <v>16731.656583889901</v>
      </c>
      <c r="P797" s="67">
        <f t="shared" si="188"/>
        <v>-84.326252225400822</v>
      </c>
      <c r="Q797" s="68">
        <f t="shared" si="189"/>
        <v>0.99333410768433594</v>
      </c>
      <c r="R797" s="20" t="str">
        <f t="shared" si="190"/>
        <v>Fail</v>
      </c>
      <c r="S797" s="67">
        <f t="shared" si="191"/>
        <v>4081.2493717535999</v>
      </c>
      <c r="T797" s="68">
        <f t="shared" si="192"/>
        <v>1.3226180235398439</v>
      </c>
      <c r="U797" s="20" t="str">
        <f t="shared" si="193"/>
        <v/>
      </c>
      <c r="V797" s="20" t="str">
        <f t="shared" si="194"/>
        <v/>
      </c>
    </row>
    <row r="798" spans="1:22" ht="30" x14ac:dyDescent="0.25">
      <c r="A798" s="46">
        <v>2143</v>
      </c>
      <c r="B798" s="60">
        <f t="shared" si="180"/>
        <v>4100020</v>
      </c>
      <c r="C798" s="46" t="s">
        <v>171</v>
      </c>
      <c r="D798" s="46">
        <v>809</v>
      </c>
      <c r="E798" s="46" t="s">
        <v>2443</v>
      </c>
      <c r="F798" s="46">
        <v>681</v>
      </c>
      <c r="G798" s="46">
        <v>317</v>
      </c>
      <c r="H798" s="61">
        <f t="shared" si="181"/>
        <v>0.46549192364170339</v>
      </c>
      <c r="I798" s="62">
        <f t="shared" si="182"/>
        <v>6</v>
      </c>
      <c r="J798" s="62">
        <f t="shared" si="183"/>
        <v>2</v>
      </c>
      <c r="K798" s="20" t="s">
        <v>1781</v>
      </c>
      <c r="L798" s="20" t="str">
        <f t="shared" si="184"/>
        <v>Yes</v>
      </c>
      <c r="M798" s="66">
        <f t="shared" si="185"/>
        <v>14403.723690061201</v>
      </c>
      <c r="N798" s="66">
        <f t="shared" si="186"/>
        <v>13594.305911994399</v>
      </c>
      <c r="O798" s="66">
        <f t="shared" si="187"/>
        <v>16015.8039796421</v>
      </c>
      <c r="P798" s="67">
        <f t="shared" si="188"/>
        <v>-809.41777806680147</v>
      </c>
      <c r="Q798" s="68">
        <f t="shared" si="189"/>
        <v>0.94380496352999932</v>
      </c>
      <c r="R798" s="20" t="str">
        <f t="shared" si="190"/>
        <v>Fail</v>
      </c>
      <c r="S798" s="67">
        <f t="shared" si="191"/>
        <v>1612.0802895808993</v>
      </c>
      <c r="T798" s="68">
        <f t="shared" si="192"/>
        <v>1.1119210784842575</v>
      </c>
      <c r="U798" s="20" t="str">
        <f t="shared" si="193"/>
        <v/>
      </c>
      <c r="V798" s="20" t="str">
        <f t="shared" si="194"/>
        <v/>
      </c>
    </row>
    <row r="799" spans="1:22" ht="30" x14ac:dyDescent="0.25">
      <c r="A799" s="46">
        <v>2143</v>
      </c>
      <c r="B799" s="60">
        <f t="shared" si="180"/>
        <v>4100020</v>
      </c>
      <c r="C799" s="46" t="s">
        <v>171</v>
      </c>
      <c r="D799" s="46">
        <v>656</v>
      </c>
      <c r="E799" s="46" t="s">
        <v>2440</v>
      </c>
      <c r="F799" s="46">
        <v>162</v>
      </c>
      <c r="G799" s="46">
        <v>75</v>
      </c>
      <c r="H799" s="61">
        <f t="shared" si="181"/>
        <v>0.46296296296296297</v>
      </c>
      <c r="I799" s="62">
        <f t="shared" si="182"/>
        <v>6</v>
      </c>
      <c r="J799" s="62">
        <f t="shared" si="183"/>
        <v>2</v>
      </c>
      <c r="K799" s="20"/>
      <c r="L799" s="20" t="str">
        <f t="shared" si="184"/>
        <v>Yes</v>
      </c>
      <c r="M799" s="66">
        <f t="shared" si="185"/>
        <v>11165.2242326629</v>
      </c>
      <c r="N799" s="66">
        <f t="shared" si="186"/>
        <v>11534.5109855801</v>
      </c>
      <c r="O799" s="66">
        <f t="shared" si="187"/>
        <v>16474.097855943601</v>
      </c>
      <c r="P799" s="67">
        <f t="shared" si="188"/>
        <v>369.28675291719992</v>
      </c>
      <c r="Q799" s="68">
        <f t="shared" si="189"/>
        <v>1.0330747278533721</v>
      </c>
      <c r="R799" s="20" t="str">
        <f t="shared" si="190"/>
        <v/>
      </c>
      <c r="S799" s="67">
        <f t="shared" si="191"/>
        <v>5308.8736232807005</v>
      </c>
      <c r="T799" s="68">
        <f t="shared" si="192"/>
        <v>1.4754829381527375</v>
      </c>
      <c r="U799" s="20" t="str">
        <f t="shared" si="193"/>
        <v/>
      </c>
      <c r="V799" s="20" t="str">
        <f t="shared" si="194"/>
        <v/>
      </c>
    </row>
    <row r="800" spans="1:22" ht="30" x14ac:dyDescent="0.25">
      <c r="A800" s="46">
        <v>2143</v>
      </c>
      <c r="B800" s="60">
        <f t="shared" si="180"/>
        <v>4100020</v>
      </c>
      <c r="C800" s="46" t="s">
        <v>171</v>
      </c>
      <c r="D800" s="46">
        <v>5620</v>
      </c>
      <c r="E800" s="46" t="s">
        <v>1029</v>
      </c>
      <c r="F800" s="46">
        <v>146</v>
      </c>
      <c r="G800" s="46">
        <v>56</v>
      </c>
      <c r="H800" s="61">
        <f t="shared" si="181"/>
        <v>0.38356164383561642</v>
      </c>
      <c r="I800" s="62">
        <f t="shared" si="182"/>
        <v>6</v>
      </c>
      <c r="J800" s="62">
        <f t="shared" si="183"/>
        <v>2</v>
      </c>
      <c r="K800" s="20"/>
      <c r="L800" s="20" t="str">
        <f t="shared" si="184"/>
        <v>Yes</v>
      </c>
      <c r="M800" s="66">
        <f t="shared" si="185"/>
        <v>0</v>
      </c>
      <c r="N800" s="66">
        <f t="shared" si="186"/>
        <v>0</v>
      </c>
      <c r="O800" s="66">
        <f t="shared" si="187"/>
        <v>6428.9273883597798</v>
      </c>
      <c r="P800" s="67">
        <f t="shared" si="188"/>
        <v>0</v>
      </c>
      <c r="Q800" s="68" t="str">
        <f t="shared" si="189"/>
        <v/>
      </c>
      <c r="R800" s="20" t="str">
        <f t="shared" si="190"/>
        <v/>
      </c>
      <c r="S800" s="67">
        <f t="shared" si="191"/>
        <v>6428.9273883597798</v>
      </c>
      <c r="T800" s="68" t="str">
        <f t="shared" si="192"/>
        <v/>
      </c>
      <c r="U800" s="20" t="str">
        <f t="shared" si="193"/>
        <v/>
      </c>
      <c r="V800" s="20" t="str">
        <f t="shared" si="194"/>
        <v/>
      </c>
    </row>
    <row r="801" spans="1:23" ht="30" x14ac:dyDescent="0.25">
      <c r="A801" s="46">
        <v>2143</v>
      </c>
      <c r="B801" s="60">
        <f t="shared" si="180"/>
        <v>4100020</v>
      </c>
      <c r="C801" s="46" t="s">
        <v>171</v>
      </c>
      <c r="D801" s="46">
        <v>789</v>
      </c>
      <c r="E801" s="46" t="s">
        <v>2442</v>
      </c>
      <c r="F801" s="46">
        <v>444</v>
      </c>
      <c r="G801" s="46">
        <v>148</v>
      </c>
      <c r="H801" s="61">
        <f t="shared" si="181"/>
        <v>0.33333333333333331</v>
      </c>
      <c r="I801" s="62">
        <f t="shared" si="182"/>
        <v>6</v>
      </c>
      <c r="J801" s="62">
        <f t="shared" si="183"/>
        <v>2</v>
      </c>
      <c r="K801" s="20"/>
      <c r="L801" s="20" t="str">
        <f t="shared" si="184"/>
        <v>Yes</v>
      </c>
      <c r="M801" s="66">
        <f t="shared" si="185"/>
        <v>11170.320499523899</v>
      </c>
      <c r="N801" s="66">
        <f t="shared" si="186"/>
        <v>11209.0401897667</v>
      </c>
      <c r="O801" s="66">
        <f t="shared" si="187"/>
        <v>15235.7788949112</v>
      </c>
      <c r="P801" s="67">
        <f t="shared" si="188"/>
        <v>38.719690242800425</v>
      </c>
      <c r="Q801" s="68">
        <f t="shared" si="189"/>
        <v>1.0034663007426197</v>
      </c>
      <c r="R801" s="20" t="str">
        <f t="shared" si="190"/>
        <v/>
      </c>
      <c r="S801" s="67">
        <f t="shared" si="191"/>
        <v>4065.4583953873007</v>
      </c>
      <c r="T801" s="68">
        <f t="shared" si="192"/>
        <v>1.3639518128025583</v>
      </c>
      <c r="U801" s="20" t="str">
        <f t="shared" si="193"/>
        <v/>
      </c>
      <c r="V801" s="20" t="str">
        <f t="shared" si="194"/>
        <v/>
      </c>
    </row>
    <row r="802" spans="1:23" ht="30" x14ac:dyDescent="0.25">
      <c r="A802" s="46">
        <v>2143</v>
      </c>
      <c r="B802" s="60">
        <f t="shared" si="180"/>
        <v>4100020</v>
      </c>
      <c r="C802" s="46" t="s">
        <v>171</v>
      </c>
      <c r="D802" s="46">
        <v>717</v>
      </c>
      <c r="E802" s="46" t="s">
        <v>2441</v>
      </c>
      <c r="F802" s="46">
        <v>336</v>
      </c>
      <c r="G802" s="46">
        <v>67</v>
      </c>
      <c r="H802" s="61">
        <f t="shared" si="181"/>
        <v>0.19940476190476192</v>
      </c>
      <c r="I802" s="62">
        <f t="shared" si="182"/>
        <v>6</v>
      </c>
      <c r="J802" s="62">
        <f t="shared" si="183"/>
        <v>2</v>
      </c>
      <c r="K802" s="20"/>
      <c r="L802" s="20" t="str">
        <f t="shared" si="184"/>
        <v>Yes</v>
      </c>
      <c r="M802" s="66">
        <f t="shared" si="185"/>
        <v>12041.5936011868</v>
      </c>
      <c r="N802" s="66">
        <f t="shared" si="186"/>
        <v>11470.334723423901</v>
      </c>
      <c r="O802" s="66">
        <f t="shared" si="187"/>
        <v>13767.741537563101</v>
      </c>
      <c r="P802" s="67">
        <f t="shared" si="188"/>
        <v>-571.25887776289892</v>
      </c>
      <c r="Q802" s="68">
        <f t="shared" si="189"/>
        <v>0.9525595285239824</v>
      </c>
      <c r="R802" s="20" t="str">
        <f t="shared" si="190"/>
        <v/>
      </c>
      <c r="S802" s="67">
        <f t="shared" si="191"/>
        <v>1726.147936376301</v>
      </c>
      <c r="T802" s="68">
        <f t="shared" si="192"/>
        <v>1.1433487953127877</v>
      </c>
      <c r="U802" s="20" t="str">
        <f t="shared" si="193"/>
        <v/>
      </c>
      <c r="V802" s="20" t="str">
        <f t="shared" si="194"/>
        <v/>
      </c>
    </row>
    <row r="803" spans="1:23" x14ac:dyDescent="0.25">
      <c r="A803" s="46">
        <v>2144</v>
      </c>
      <c r="B803" s="60">
        <f t="shared" si="180"/>
        <v>4111760</v>
      </c>
      <c r="C803" s="46" t="s">
        <v>226</v>
      </c>
      <c r="D803" s="46">
        <v>778</v>
      </c>
      <c r="E803" s="46" t="s">
        <v>2738</v>
      </c>
      <c r="F803" s="46">
        <v>101</v>
      </c>
      <c r="G803" s="46">
        <v>43</v>
      </c>
      <c r="H803" s="61">
        <f t="shared" si="181"/>
        <v>0.42574257425742573</v>
      </c>
      <c r="I803" s="62">
        <f t="shared" si="182"/>
        <v>2</v>
      </c>
      <c r="J803" s="62">
        <f t="shared" si="183"/>
        <v>1</v>
      </c>
      <c r="K803" s="20" t="s">
        <v>1781</v>
      </c>
      <c r="L803" s="20" t="str">
        <f t="shared" si="184"/>
        <v/>
      </c>
      <c r="M803" s="66">
        <f t="shared" si="185"/>
        <v>18421.8297992105</v>
      </c>
      <c r="N803" s="66">
        <f t="shared" si="186"/>
        <v>20687.8332970232</v>
      </c>
      <c r="O803" s="66">
        <f t="shared" si="187"/>
        <v>23220.900767374598</v>
      </c>
      <c r="P803" s="67">
        <f t="shared" si="188"/>
        <v>2266.0034978127005</v>
      </c>
      <c r="Q803" s="68">
        <f t="shared" si="189"/>
        <v>1.1230064289221593</v>
      </c>
      <c r="R803" s="20" t="str">
        <f t="shared" si="190"/>
        <v/>
      </c>
      <c r="S803" s="67">
        <f t="shared" si="191"/>
        <v>4799.0709681640983</v>
      </c>
      <c r="T803" s="68">
        <f t="shared" si="192"/>
        <v>1.2605100047319822</v>
      </c>
      <c r="U803" s="20" t="str">
        <f t="shared" si="193"/>
        <v/>
      </c>
      <c r="V803" s="20" t="str">
        <f t="shared" si="194"/>
        <v/>
      </c>
    </row>
    <row r="804" spans="1:23" x14ac:dyDescent="0.25">
      <c r="A804" s="46">
        <v>2144</v>
      </c>
      <c r="B804" s="60">
        <f t="shared" si="180"/>
        <v>4111760</v>
      </c>
      <c r="C804" s="46" t="s">
        <v>226</v>
      </c>
      <c r="D804" s="46">
        <v>779</v>
      </c>
      <c r="E804" s="46" t="s">
        <v>2739</v>
      </c>
      <c r="F804" s="46">
        <v>139</v>
      </c>
      <c r="G804" s="46">
        <v>40</v>
      </c>
      <c r="H804" s="61">
        <f t="shared" si="181"/>
        <v>0.28776978417266186</v>
      </c>
      <c r="I804" s="62">
        <f t="shared" si="182"/>
        <v>2</v>
      </c>
      <c r="J804" s="62">
        <f t="shared" si="183"/>
        <v>1</v>
      </c>
      <c r="K804" s="20"/>
      <c r="L804" s="20" t="str">
        <f t="shared" si="184"/>
        <v/>
      </c>
      <c r="M804" s="66">
        <f t="shared" si="185"/>
        <v>16506.180822345101</v>
      </c>
      <c r="N804" s="66">
        <f t="shared" si="186"/>
        <v>17581.3387440935</v>
      </c>
      <c r="O804" s="66">
        <f t="shared" si="187"/>
        <v>17195.412687173801</v>
      </c>
      <c r="P804" s="67">
        <f t="shared" si="188"/>
        <v>1075.1579217483995</v>
      </c>
      <c r="Q804" s="68">
        <f t="shared" si="189"/>
        <v>1.0651366862704492</v>
      </c>
      <c r="R804" s="20" t="str">
        <f t="shared" si="190"/>
        <v/>
      </c>
      <c r="S804" s="67">
        <f t="shared" si="191"/>
        <v>689.23186482870005</v>
      </c>
      <c r="T804" s="68">
        <f t="shared" si="192"/>
        <v>1.0417559865753838</v>
      </c>
      <c r="U804" s="20" t="str">
        <f t="shared" si="193"/>
        <v/>
      </c>
      <c r="V804" s="20" t="str">
        <f t="shared" si="194"/>
        <v/>
      </c>
    </row>
    <row r="805" spans="1:23" x14ac:dyDescent="0.25">
      <c r="A805" s="46">
        <v>2145</v>
      </c>
      <c r="B805" s="60">
        <f t="shared" si="180"/>
        <v>4108550</v>
      </c>
      <c r="C805" s="46" t="s">
        <v>158</v>
      </c>
      <c r="D805" s="46">
        <v>793</v>
      </c>
      <c r="E805" s="46" t="s">
        <v>960</v>
      </c>
      <c r="F805" s="46">
        <v>189</v>
      </c>
      <c r="G805" s="46">
        <v>124</v>
      </c>
      <c r="H805" s="61">
        <f t="shared" si="181"/>
        <v>0.65608465608465605</v>
      </c>
      <c r="I805" s="62">
        <f t="shared" si="182"/>
        <v>3</v>
      </c>
      <c r="J805" s="62">
        <f t="shared" si="183"/>
        <v>1</v>
      </c>
      <c r="K805" s="20" t="s">
        <v>1781</v>
      </c>
      <c r="L805" s="20" t="str">
        <f t="shared" si="184"/>
        <v/>
      </c>
      <c r="M805" s="66">
        <f t="shared" si="185"/>
        <v>12741.1049932974</v>
      </c>
      <c r="N805" s="66">
        <f t="shared" si="186"/>
        <v>14187.9080518827</v>
      </c>
      <c r="O805" s="66">
        <f t="shared" si="187"/>
        <v>17736.9217220424</v>
      </c>
      <c r="P805" s="67">
        <f t="shared" si="188"/>
        <v>1446.8030585852994</v>
      </c>
      <c r="Q805" s="68">
        <f t="shared" si="189"/>
        <v>1.1135539703460891</v>
      </c>
      <c r="R805" s="20" t="str">
        <f t="shared" si="190"/>
        <v/>
      </c>
      <c r="S805" s="67">
        <f t="shared" si="191"/>
        <v>4995.8167287449996</v>
      </c>
      <c r="T805" s="68">
        <f t="shared" si="192"/>
        <v>1.3921023122698624</v>
      </c>
      <c r="U805" s="20" t="str">
        <f t="shared" si="193"/>
        <v/>
      </c>
      <c r="V805" s="20" t="str">
        <f t="shared" si="194"/>
        <v/>
      </c>
    </row>
    <row r="806" spans="1:23" x14ac:dyDescent="0.25">
      <c r="A806" s="46">
        <v>2145</v>
      </c>
      <c r="B806" s="60">
        <f t="shared" si="180"/>
        <v>4108550</v>
      </c>
      <c r="C806" s="46" t="s">
        <v>158</v>
      </c>
      <c r="D806" s="46">
        <v>792</v>
      </c>
      <c r="E806" s="46" t="s">
        <v>2391</v>
      </c>
      <c r="F806" s="46">
        <v>165</v>
      </c>
      <c r="G806" s="46">
        <v>73</v>
      </c>
      <c r="H806" s="61">
        <f t="shared" si="181"/>
        <v>0.44242424242424244</v>
      </c>
      <c r="I806" s="62">
        <f t="shared" si="182"/>
        <v>3</v>
      </c>
      <c r="J806" s="62">
        <f t="shared" si="183"/>
        <v>1</v>
      </c>
      <c r="K806" s="20"/>
      <c r="L806" s="20" t="str">
        <f t="shared" si="184"/>
        <v/>
      </c>
      <c r="M806" s="66">
        <f t="shared" si="185"/>
        <v>12323.2251706314</v>
      </c>
      <c r="N806" s="66">
        <f t="shared" si="186"/>
        <v>13735.6634717544</v>
      </c>
      <c r="O806" s="66">
        <f t="shared" si="187"/>
        <v>16294.776041815099</v>
      </c>
      <c r="P806" s="67">
        <f t="shared" si="188"/>
        <v>1412.4383011230002</v>
      </c>
      <c r="Q806" s="68">
        <f t="shared" si="189"/>
        <v>1.1146159614521294</v>
      </c>
      <c r="R806" s="20" t="str">
        <f t="shared" si="190"/>
        <v/>
      </c>
      <c r="S806" s="67">
        <f t="shared" si="191"/>
        <v>3971.5508711836992</v>
      </c>
      <c r="T806" s="68">
        <f t="shared" si="192"/>
        <v>1.3222817741453483</v>
      </c>
      <c r="U806" s="20" t="str">
        <f t="shared" si="193"/>
        <v/>
      </c>
      <c r="V806" s="20" t="str">
        <f t="shared" si="194"/>
        <v/>
      </c>
    </row>
    <row r="807" spans="1:23" x14ac:dyDescent="0.25">
      <c r="A807" s="46">
        <v>2145</v>
      </c>
      <c r="B807" s="60">
        <f t="shared" si="180"/>
        <v>4108550</v>
      </c>
      <c r="C807" s="46" t="s">
        <v>158</v>
      </c>
      <c r="D807" s="46">
        <v>794</v>
      </c>
      <c r="E807" s="46" t="s">
        <v>2392</v>
      </c>
      <c r="F807" s="46">
        <v>277</v>
      </c>
      <c r="G807" s="46">
        <v>78</v>
      </c>
      <c r="H807" s="61">
        <f t="shared" si="181"/>
        <v>0.28158844765342961</v>
      </c>
      <c r="I807" s="62">
        <f t="shared" si="182"/>
        <v>3</v>
      </c>
      <c r="J807" s="62">
        <f t="shared" si="183"/>
        <v>1</v>
      </c>
      <c r="K807" s="20"/>
      <c r="L807" s="20" t="str">
        <f t="shared" si="184"/>
        <v/>
      </c>
      <c r="M807" s="66">
        <f t="shared" si="185"/>
        <v>18300.376758688799</v>
      </c>
      <c r="N807" s="66">
        <f t="shared" si="186"/>
        <v>17437.835908952798</v>
      </c>
      <c r="O807" s="66">
        <f t="shared" si="187"/>
        <v>20840.771651721399</v>
      </c>
      <c r="P807" s="67">
        <f t="shared" si="188"/>
        <v>-862.54084973600038</v>
      </c>
      <c r="Q807" s="68">
        <f t="shared" si="189"/>
        <v>0.95286759059064308</v>
      </c>
      <c r="R807" s="20" t="str">
        <f t="shared" si="190"/>
        <v/>
      </c>
      <c r="S807" s="67">
        <f t="shared" si="191"/>
        <v>2540.3948930326005</v>
      </c>
      <c r="T807" s="68">
        <f t="shared" si="192"/>
        <v>1.1388165351200461</v>
      </c>
      <c r="U807" s="20" t="str">
        <f t="shared" si="193"/>
        <v/>
      </c>
      <c r="V807" s="20" t="str">
        <f t="shared" si="194"/>
        <v/>
      </c>
    </row>
    <row r="808" spans="1:23" x14ac:dyDescent="0.25">
      <c r="A808" s="46">
        <v>2146</v>
      </c>
      <c r="B808" s="60">
        <f t="shared" si="180"/>
        <v>4113530</v>
      </c>
      <c r="C808" s="46" t="s">
        <v>246</v>
      </c>
      <c r="D808" s="46">
        <v>797</v>
      </c>
      <c r="E808" s="46" t="s">
        <v>2358</v>
      </c>
      <c r="F808" s="46">
        <v>499</v>
      </c>
      <c r="G808" s="46">
        <v>398</v>
      </c>
      <c r="H808" s="61">
        <f t="shared" si="181"/>
        <v>0.79759519038076154</v>
      </c>
      <c r="I808" s="62">
        <f t="shared" si="182"/>
        <v>12</v>
      </c>
      <c r="J808" s="62">
        <f t="shared" si="183"/>
        <v>3</v>
      </c>
      <c r="K808" s="20" t="s">
        <v>1781</v>
      </c>
      <c r="L808" s="20" t="str">
        <f t="shared" si="184"/>
        <v>Yes</v>
      </c>
      <c r="M808" s="66">
        <f t="shared" si="185"/>
        <v>17762.5088534471</v>
      </c>
      <c r="N808" s="66">
        <f t="shared" si="186"/>
        <v>15793.733232897701</v>
      </c>
      <c r="O808" s="66">
        <f t="shared" si="187"/>
        <v>16431.985444641999</v>
      </c>
      <c r="P808" s="67">
        <f t="shared" si="188"/>
        <v>-1968.7756205493988</v>
      </c>
      <c r="Q808" s="68">
        <f t="shared" si="189"/>
        <v>0.88916117442681375</v>
      </c>
      <c r="R808" s="20" t="str">
        <f t="shared" si="190"/>
        <v>Fail</v>
      </c>
      <c r="S808" s="67">
        <f t="shared" si="191"/>
        <v>-1330.5234088051002</v>
      </c>
      <c r="T808" s="68">
        <f t="shared" si="192"/>
        <v>0.92509372297670156</v>
      </c>
      <c r="U808" s="20" t="str">
        <f t="shared" si="193"/>
        <v>Fail</v>
      </c>
      <c r="V808" s="20" t="str">
        <f t="shared" si="194"/>
        <v>Review</v>
      </c>
      <c r="W808" t="s">
        <v>4946</v>
      </c>
    </row>
    <row r="809" spans="1:23" x14ac:dyDescent="0.25">
      <c r="A809" s="46">
        <v>2146</v>
      </c>
      <c r="B809" s="60">
        <f t="shared" si="180"/>
        <v>4113530</v>
      </c>
      <c r="C809" s="46" t="s">
        <v>246</v>
      </c>
      <c r="D809" s="46">
        <v>4544</v>
      </c>
      <c r="E809" s="46" t="s">
        <v>1564</v>
      </c>
      <c r="F809" s="46">
        <v>32</v>
      </c>
      <c r="G809" s="46">
        <v>24</v>
      </c>
      <c r="H809" s="61">
        <f t="shared" si="181"/>
        <v>0.75</v>
      </c>
      <c r="I809" s="62">
        <f t="shared" si="182"/>
        <v>12</v>
      </c>
      <c r="J809" s="62">
        <f t="shared" si="183"/>
        <v>3</v>
      </c>
      <c r="K809" s="20" t="s">
        <v>1781</v>
      </c>
      <c r="L809" s="20" t="str">
        <f t="shared" si="184"/>
        <v>Yes</v>
      </c>
      <c r="M809" s="66">
        <f t="shared" si="185"/>
        <v>40734.411818744898</v>
      </c>
      <c r="N809" s="66">
        <f t="shared" si="186"/>
        <v>122841.98315879601</v>
      </c>
      <c r="O809" s="66">
        <f t="shared" si="187"/>
        <v>78964.723731455393</v>
      </c>
      <c r="P809" s="67">
        <f t="shared" si="188"/>
        <v>82107.571340051101</v>
      </c>
      <c r="Q809" s="68">
        <f t="shared" si="189"/>
        <v>3.0156807886512156</v>
      </c>
      <c r="R809" s="20" t="str">
        <f t="shared" si="190"/>
        <v/>
      </c>
      <c r="S809" s="67">
        <f t="shared" si="191"/>
        <v>38230.311912710495</v>
      </c>
      <c r="T809" s="68">
        <f t="shared" si="192"/>
        <v>1.9385261798506666</v>
      </c>
      <c r="U809" s="20" t="str">
        <f t="shared" si="193"/>
        <v/>
      </c>
      <c r="V809" s="20" t="str">
        <f t="shared" si="194"/>
        <v/>
      </c>
    </row>
    <row r="810" spans="1:23" ht="30" x14ac:dyDescent="0.25">
      <c r="A810" s="46">
        <v>2146</v>
      </c>
      <c r="B810" s="60">
        <f t="shared" si="180"/>
        <v>4113530</v>
      </c>
      <c r="C810" s="46" t="s">
        <v>246</v>
      </c>
      <c r="D810" s="46">
        <v>4540</v>
      </c>
      <c r="E810" s="46" t="s">
        <v>2828</v>
      </c>
      <c r="F810" s="46">
        <v>320</v>
      </c>
      <c r="G810" s="46">
        <v>193</v>
      </c>
      <c r="H810" s="61">
        <f t="shared" si="181"/>
        <v>0.60312500000000002</v>
      </c>
      <c r="I810" s="62">
        <f t="shared" si="182"/>
        <v>12</v>
      </c>
      <c r="J810" s="62">
        <f t="shared" si="183"/>
        <v>3</v>
      </c>
      <c r="K810" s="20" t="s">
        <v>1781</v>
      </c>
      <c r="L810" s="20" t="str">
        <f t="shared" si="184"/>
        <v>Yes</v>
      </c>
      <c r="M810" s="66">
        <f t="shared" si="185"/>
        <v>14872.6227835098</v>
      </c>
      <c r="N810" s="66">
        <f t="shared" si="186"/>
        <v>13950.1598041531</v>
      </c>
      <c r="O810" s="66">
        <f t="shared" si="187"/>
        <v>16955.617455766798</v>
      </c>
      <c r="P810" s="67">
        <f t="shared" si="188"/>
        <v>-922.46297935670009</v>
      </c>
      <c r="Q810" s="68">
        <f t="shared" si="189"/>
        <v>0.93797576978961017</v>
      </c>
      <c r="R810" s="20" t="str">
        <f t="shared" si="190"/>
        <v>Fail</v>
      </c>
      <c r="S810" s="67">
        <f t="shared" si="191"/>
        <v>2082.9946722569985</v>
      </c>
      <c r="T810" s="68">
        <f t="shared" si="192"/>
        <v>1.1400556379717062</v>
      </c>
      <c r="U810" s="20" t="str">
        <f t="shared" si="193"/>
        <v/>
      </c>
      <c r="V810" s="20" t="str">
        <f t="shared" si="194"/>
        <v/>
      </c>
    </row>
    <row r="811" spans="1:23" x14ac:dyDescent="0.25">
      <c r="A811" s="46">
        <v>2146</v>
      </c>
      <c r="B811" s="60">
        <f t="shared" si="180"/>
        <v>4113530</v>
      </c>
      <c r="C811" s="46" t="s">
        <v>246</v>
      </c>
      <c r="D811" s="46">
        <v>796</v>
      </c>
      <c r="E811" s="46" t="s">
        <v>2824</v>
      </c>
      <c r="F811" s="46">
        <v>415</v>
      </c>
      <c r="G811" s="46">
        <v>230</v>
      </c>
      <c r="H811" s="61">
        <f t="shared" si="181"/>
        <v>0.55421686746987953</v>
      </c>
      <c r="I811" s="62">
        <f t="shared" si="182"/>
        <v>12</v>
      </c>
      <c r="J811" s="62">
        <f t="shared" si="183"/>
        <v>3</v>
      </c>
      <c r="K811" s="20"/>
      <c r="L811" s="20" t="str">
        <f t="shared" si="184"/>
        <v>Yes</v>
      </c>
      <c r="M811" s="66">
        <f t="shared" si="185"/>
        <v>15436.3810244503</v>
      </c>
      <c r="N811" s="66">
        <f t="shared" si="186"/>
        <v>16240.964531510201</v>
      </c>
      <c r="O811" s="66">
        <f t="shared" si="187"/>
        <v>16706.0222827123</v>
      </c>
      <c r="P811" s="67">
        <f t="shared" si="188"/>
        <v>804.58350705990051</v>
      </c>
      <c r="Q811" s="68">
        <f t="shared" si="189"/>
        <v>1.0521225477516711</v>
      </c>
      <c r="R811" s="20" t="str">
        <f t="shared" si="190"/>
        <v/>
      </c>
      <c r="S811" s="67">
        <f t="shared" si="191"/>
        <v>1269.6412582619996</v>
      </c>
      <c r="T811" s="68">
        <f t="shared" si="192"/>
        <v>1.0822499299706949</v>
      </c>
      <c r="U811" s="20" t="str">
        <f t="shared" si="193"/>
        <v/>
      </c>
      <c r="V811" s="20" t="str">
        <f t="shared" si="194"/>
        <v/>
      </c>
    </row>
    <row r="812" spans="1:23" x14ac:dyDescent="0.25">
      <c r="A812" s="46">
        <v>2146</v>
      </c>
      <c r="B812" s="60">
        <f t="shared" si="180"/>
        <v>4113530</v>
      </c>
      <c r="C812" s="46" t="s">
        <v>246</v>
      </c>
      <c r="D812" s="46">
        <v>1267</v>
      </c>
      <c r="E812" s="46" t="s">
        <v>2039</v>
      </c>
      <c r="F812" s="46">
        <v>628</v>
      </c>
      <c r="G812" s="46">
        <v>337</v>
      </c>
      <c r="H812" s="61">
        <f t="shared" si="181"/>
        <v>0.5366242038216561</v>
      </c>
      <c r="I812" s="62">
        <f t="shared" si="182"/>
        <v>12</v>
      </c>
      <c r="J812" s="62">
        <f t="shared" si="183"/>
        <v>3</v>
      </c>
      <c r="K812" s="20"/>
      <c r="L812" s="20" t="str">
        <f t="shared" si="184"/>
        <v>Yes</v>
      </c>
      <c r="M812" s="66">
        <f t="shared" si="185"/>
        <v>18632.618959675699</v>
      </c>
      <c r="N812" s="66">
        <f t="shared" si="186"/>
        <v>15093.316227253599</v>
      </c>
      <c r="O812" s="66">
        <f t="shared" si="187"/>
        <v>16205.162280681399</v>
      </c>
      <c r="P812" s="67">
        <f t="shared" si="188"/>
        <v>-3539.3027324221002</v>
      </c>
      <c r="Q812" s="68">
        <f t="shared" si="189"/>
        <v>0.81004802706040513</v>
      </c>
      <c r="R812" s="20" t="str">
        <f t="shared" si="190"/>
        <v/>
      </c>
      <c r="S812" s="67">
        <f t="shared" si="191"/>
        <v>-2427.4566789943001</v>
      </c>
      <c r="T812" s="68">
        <f t="shared" si="192"/>
        <v>0.86972004932598324</v>
      </c>
      <c r="U812" s="20" t="str">
        <f t="shared" si="193"/>
        <v/>
      </c>
      <c r="V812" s="20" t="str">
        <f t="shared" si="194"/>
        <v/>
      </c>
    </row>
    <row r="813" spans="1:23" x14ac:dyDescent="0.25">
      <c r="A813" s="46">
        <v>2146</v>
      </c>
      <c r="B813" s="60">
        <f t="shared" si="180"/>
        <v>4113530</v>
      </c>
      <c r="C813" s="46" t="s">
        <v>246</v>
      </c>
      <c r="D813" s="46">
        <v>1268</v>
      </c>
      <c r="E813" s="46" t="s">
        <v>2826</v>
      </c>
      <c r="F813" s="46">
        <v>683</v>
      </c>
      <c r="G813" s="46">
        <v>333</v>
      </c>
      <c r="H813" s="61">
        <f t="shared" si="181"/>
        <v>0.48755490483162517</v>
      </c>
      <c r="I813" s="62">
        <f t="shared" si="182"/>
        <v>12</v>
      </c>
      <c r="J813" s="62">
        <f t="shared" si="183"/>
        <v>3</v>
      </c>
      <c r="K813" s="20"/>
      <c r="L813" s="20" t="str">
        <f t="shared" si="184"/>
        <v>Yes</v>
      </c>
      <c r="M813" s="66">
        <f t="shared" si="185"/>
        <v>14579.1432225564</v>
      </c>
      <c r="N813" s="66">
        <f t="shared" si="186"/>
        <v>14326.6606974305</v>
      </c>
      <c r="O813" s="66">
        <f t="shared" si="187"/>
        <v>14445.936950003599</v>
      </c>
      <c r="P813" s="67">
        <f t="shared" si="188"/>
        <v>-252.48252512590079</v>
      </c>
      <c r="Q813" s="68">
        <f t="shared" si="189"/>
        <v>0.9826819367042593</v>
      </c>
      <c r="R813" s="20" t="str">
        <f t="shared" si="190"/>
        <v/>
      </c>
      <c r="S813" s="67">
        <f t="shared" si="191"/>
        <v>-133.20627255280124</v>
      </c>
      <c r="T813" s="68">
        <f t="shared" si="192"/>
        <v>0.99086323040254465</v>
      </c>
      <c r="U813" s="20" t="str">
        <f t="shared" si="193"/>
        <v/>
      </c>
      <c r="V813" s="20" t="str">
        <f t="shared" si="194"/>
        <v/>
      </c>
    </row>
    <row r="814" spans="1:23" x14ac:dyDescent="0.25">
      <c r="A814" s="46">
        <v>2146</v>
      </c>
      <c r="B814" s="60">
        <f t="shared" si="180"/>
        <v>4113530</v>
      </c>
      <c r="C814" s="46" t="s">
        <v>246</v>
      </c>
      <c r="D814" s="46">
        <v>1359</v>
      </c>
      <c r="E814" s="46" t="s">
        <v>2825</v>
      </c>
      <c r="F814" s="46">
        <v>678</v>
      </c>
      <c r="G814" s="46">
        <v>315</v>
      </c>
      <c r="H814" s="61">
        <f t="shared" si="181"/>
        <v>0.46460176991150443</v>
      </c>
      <c r="I814" s="62">
        <f t="shared" si="182"/>
        <v>12</v>
      </c>
      <c r="J814" s="62">
        <f t="shared" si="183"/>
        <v>3</v>
      </c>
      <c r="K814" s="20"/>
      <c r="L814" s="20" t="str">
        <f t="shared" si="184"/>
        <v>Yes</v>
      </c>
      <c r="M814" s="66">
        <f t="shared" si="185"/>
        <v>15479.7853642104</v>
      </c>
      <c r="N814" s="66">
        <f t="shared" si="186"/>
        <v>15680.648474260401</v>
      </c>
      <c r="O814" s="66">
        <f t="shared" si="187"/>
        <v>16937.015344076</v>
      </c>
      <c r="P814" s="67">
        <f t="shared" si="188"/>
        <v>200.86311005000061</v>
      </c>
      <c r="Q814" s="68">
        <f t="shared" si="189"/>
        <v>1.0129758330186154</v>
      </c>
      <c r="R814" s="20" t="str">
        <f t="shared" si="190"/>
        <v/>
      </c>
      <c r="S814" s="67">
        <f t="shared" si="191"/>
        <v>1457.2299798656004</v>
      </c>
      <c r="T814" s="68">
        <f t="shared" si="192"/>
        <v>1.0941376088608274</v>
      </c>
      <c r="U814" s="20" t="str">
        <f t="shared" si="193"/>
        <v/>
      </c>
      <c r="V814" s="20" t="str">
        <f t="shared" si="194"/>
        <v/>
      </c>
    </row>
    <row r="815" spans="1:23" x14ac:dyDescent="0.25">
      <c r="A815" s="46">
        <v>2146</v>
      </c>
      <c r="B815" s="60">
        <f t="shared" si="180"/>
        <v>4113530</v>
      </c>
      <c r="C815" s="46" t="s">
        <v>246</v>
      </c>
      <c r="D815" s="46">
        <v>1360</v>
      </c>
      <c r="E815" s="46" t="s">
        <v>2827</v>
      </c>
      <c r="F815" s="46">
        <v>651</v>
      </c>
      <c r="G815" s="46">
        <v>297</v>
      </c>
      <c r="H815" s="61">
        <f t="shared" si="181"/>
        <v>0.45622119815668205</v>
      </c>
      <c r="I815" s="62">
        <f t="shared" si="182"/>
        <v>12</v>
      </c>
      <c r="J815" s="62">
        <f t="shared" si="183"/>
        <v>3</v>
      </c>
      <c r="K815" s="20"/>
      <c r="L815" s="20" t="str">
        <f t="shared" si="184"/>
        <v>Yes</v>
      </c>
      <c r="M815" s="66">
        <f t="shared" si="185"/>
        <v>15126.0121993049</v>
      </c>
      <c r="N815" s="66">
        <f t="shared" si="186"/>
        <v>15117.7065771286</v>
      </c>
      <c r="O815" s="66">
        <f t="shared" si="187"/>
        <v>15920.556309252899</v>
      </c>
      <c r="P815" s="67">
        <f t="shared" si="188"/>
        <v>-8.3056221762999485</v>
      </c>
      <c r="Q815" s="68">
        <f t="shared" si="189"/>
        <v>0.99945090470198872</v>
      </c>
      <c r="R815" s="20" t="str">
        <f t="shared" si="190"/>
        <v/>
      </c>
      <c r="S815" s="67">
        <f t="shared" si="191"/>
        <v>794.54410994799946</v>
      </c>
      <c r="T815" s="68">
        <f t="shared" si="192"/>
        <v>1.0525283266652734</v>
      </c>
      <c r="U815" s="20" t="str">
        <f t="shared" si="193"/>
        <v/>
      </c>
      <c r="V815" s="20" t="str">
        <f t="shared" si="194"/>
        <v/>
      </c>
    </row>
    <row r="816" spans="1:23" ht="30" x14ac:dyDescent="0.25">
      <c r="A816" s="46">
        <v>2146</v>
      </c>
      <c r="B816" s="60">
        <f t="shared" si="180"/>
        <v>4113530</v>
      </c>
      <c r="C816" s="46" t="s">
        <v>246</v>
      </c>
      <c r="D816" s="46">
        <v>4543</v>
      </c>
      <c r="E816" s="46" t="s">
        <v>1563</v>
      </c>
      <c r="F816" s="46">
        <v>400</v>
      </c>
      <c r="G816" s="46">
        <v>162</v>
      </c>
      <c r="H816" s="61">
        <f t="shared" si="181"/>
        <v>0.40500000000000003</v>
      </c>
      <c r="I816" s="62">
        <f t="shared" si="182"/>
        <v>12</v>
      </c>
      <c r="J816" s="62">
        <f t="shared" si="183"/>
        <v>3</v>
      </c>
      <c r="K816" s="20"/>
      <c r="L816" s="20" t="str">
        <f t="shared" si="184"/>
        <v>Yes</v>
      </c>
      <c r="M816" s="66">
        <f t="shared" si="185"/>
        <v>14452.845434399</v>
      </c>
      <c r="N816" s="66">
        <f t="shared" si="186"/>
        <v>13410.6805763426</v>
      </c>
      <c r="O816" s="66">
        <f t="shared" si="187"/>
        <v>15518.5633169139</v>
      </c>
      <c r="P816" s="67">
        <f t="shared" si="188"/>
        <v>-1042.1648580563997</v>
      </c>
      <c r="Q816" s="68">
        <f t="shared" si="189"/>
        <v>0.92789206369176558</v>
      </c>
      <c r="R816" s="20" t="str">
        <f t="shared" si="190"/>
        <v/>
      </c>
      <c r="S816" s="67">
        <f t="shared" si="191"/>
        <v>1065.7178825149003</v>
      </c>
      <c r="T816" s="68">
        <f t="shared" si="192"/>
        <v>1.0737375824955826</v>
      </c>
      <c r="U816" s="20" t="str">
        <f t="shared" si="193"/>
        <v/>
      </c>
      <c r="V816" s="20" t="str">
        <f t="shared" si="194"/>
        <v/>
      </c>
    </row>
    <row r="817" spans="1:22" ht="30" x14ac:dyDescent="0.25">
      <c r="A817" s="46">
        <v>2146</v>
      </c>
      <c r="B817" s="60">
        <f t="shared" si="180"/>
        <v>4113530</v>
      </c>
      <c r="C817" s="46" t="s">
        <v>246</v>
      </c>
      <c r="D817" s="46">
        <v>4542</v>
      </c>
      <c r="E817" s="46" t="s">
        <v>1561</v>
      </c>
      <c r="F817" s="46">
        <v>459</v>
      </c>
      <c r="G817" s="46">
        <v>171</v>
      </c>
      <c r="H817" s="61">
        <f t="shared" si="181"/>
        <v>0.37254901960784315</v>
      </c>
      <c r="I817" s="62">
        <f t="shared" si="182"/>
        <v>12</v>
      </c>
      <c r="J817" s="62">
        <f t="shared" si="183"/>
        <v>3</v>
      </c>
      <c r="K817" s="20"/>
      <c r="L817" s="20" t="str">
        <f t="shared" si="184"/>
        <v>Yes</v>
      </c>
      <c r="M817" s="66">
        <f t="shared" si="185"/>
        <v>12945.5106822951</v>
      </c>
      <c r="N817" s="66">
        <f t="shared" si="186"/>
        <v>12715.166311549599</v>
      </c>
      <c r="O817" s="66">
        <f t="shared" si="187"/>
        <v>15050.400830644699</v>
      </c>
      <c r="P817" s="67">
        <f t="shared" si="188"/>
        <v>-230.34437074550078</v>
      </c>
      <c r="Q817" s="68">
        <f t="shared" si="189"/>
        <v>0.98220662155410132</v>
      </c>
      <c r="R817" s="20" t="str">
        <f t="shared" si="190"/>
        <v/>
      </c>
      <c r="S817" s="67">
        <f t="shared" si="191"/>
        <v>2104.8901483495993</v>
      </c>
      <c r="T817" s="68">
        <f t="shared" si="192"/>
        <v>1.162596146263148</v>
      </c>
      <c r="U817" s="20" t="str">
        <f t="shared" si="193"/>
        <v/>
      </c>
      <c r="V817" s="20" t="str">
        <f t="shared" si="194"/>
        <v/>
      </c>
    </row>
    <row r="818" spans="1:22" ht="30" x14ac:dyDescent="0.25">
      <c r="A818" s="46">
        <v>2146</v>
      </c>
      <c r="B818" s="60">
        <f t="shared" si="180"/>
        <v>4113530</v>
      </c>
      <c r="C818" s="46" t="s">
        <v>246</v>
      </c>
      <c r="D818" s="46">
        <v>4541</v>
      </c>
      <c r="E818" s="46" t="s">
        <v>1560</v>
      </c>
      <c r="F818" s="46">
        <v>445</v>
      </c>
      <c r="G818" s="46">
        <v>153</v>
      </c>
      <c r="H818" s="61">
        <f t="shared" si="181"/>
        <v>0.34382022471910112</v>
      </c>
      <c r="I818" s="62">
        <f t="shared" si="182"/>
        <v>12</v>
      </c>
      <c r="J818" s="62">
        <f t="shared" si="183"/>
        <v>3</v>
      </c>
      <c r="K818" s="20"/>
      <c r="L818" s="20" t="str">
        <f t="shared" si="184"/>
        <v>Yes</v>
      </c>
      <c r="M818" s="66">
        <f t="shared" si="185"/>
        <v>13556.171396635</v>
      </c>
      <c r="N818" s="66">
        <f t="shared" si="186"/>
        <v>13321.810021454599</v>
      </c>
      <c r="O818" s="66">
        <f t="shared" si="187"/>
        <v>15505.222107989901</v>
      </c>
      <c r="P818" s="67">
        <f t="shared" si="188"/>
        <v>-234.3613751804005</v>
      </c>
      <c r="Q818" s="68">
        <f t="shared" si="189"/>
        <v>0.98271183151029096</v>
      </c>
      <c r="R818" s="20" t="str">
        <f t="shared" si="190"/>
        <v/>
      </c>
      <c r="S818" s="67">
        <f t="shared" si="191"/>
        <v>1949.0507113549011</v>
      </c>
      <c r="T818" s="68">
        <f t="shared" si="192"/>
        <v>1.1437758976578525</v>
      </c>
      <c r="U818" s="20" t="str">
        <f t="shared" si="193"/>
        <v/>
      </c>
      <c r="V818" s="20" t="str">
        <f t="shared" si="194"/>
        <v/>
      </c>
    </row>
    <row r="819" spans="1:22" x14ac:dyDescent="0.25">
      <c r="A819" s="46">
        <v>2146</v>
      </c>
      <c r="B819" s="60">
        <f t="shared" si="180"/>
        <v>4113530</v>
      </c>
      <c r="C819" s="46" t="s">
        <v>246</v>
      </c>
      <c r="D819" s="46">
        <v>4230</v>
      </c>
      <c r="E819" s="46" t="s">
        <v>1562</v>
      </c>
      <c r="F819" s="46">
        <v>165</v>
      </c>
      <c r="G819" s="46">
        <v>40</v>
      </c>
      <c r="H819" s="61">
        <f t="shared" si="181"/>
        <v>0.24242424242424243</v>
      </c>
      <c r="I819" s="62">
        <f t="shared" si="182"/>
        <v>12</v>
      </c>
      <c r="J819" s="62">
        <f t="shared" si="183"/>
        <v>3</v>
      </c>
      <c r="K819" s="20"/>
      <c r="L819" s="20" t="str">
        <f t="shared" si="184"/>
        <v>Yes</v>
      </c>
      <c r="M819" s="66">
        <f t="shared" si="185"/>
        <v>7278.4042677003899</v>
      </c>
      <c r="N819" s="66">
        <f t="shared" si="186"/>
        <v>6757.6489545992599</v>
      </c>
      <c r="O819" s="66">
        <f t="shared" si="187"/>
        <v>6932.46492200176</v>
      </c>
      <c r="P819" s="67">
        <f t="shared" si="188"/>
        <v>-520.75531310113001</v>
      </c>
      <c r="Q819" s="68">
        <f t="shared" si="189"/>
        <v>0.92845199387836941</v>
      </c>
      <c r="R819" s="20" t="str">
        <f t="shared" si="190"/>
        <v/>
      </c>
      <c r="S819" s="67">
        <f t="shared" si="191"/>
        <v>-345.93934569862995</v>
      </c>
      <c r="T819" s="68">
        <f t="shared" si="192"/>
        <v>0.9524704409132897</v>
      </c>
      <c r="U819" s="20" t="str">
        <f t="shared" si="193"/>
        <v/>
      </c>
      <c r="V819" s="20" t="str">
        <f t="shared" si="194"/>
        <v/>
      </c>
    </row>
    <row r="820" spans="1:22" x14ac:dyDescent="0.25">
      <c r="A820" s="46">
        <v>2147</v>
      </c>
      <c r="B820" s="60">
        <f t="shared" si="180"/>
        <v>4108520</v>
      </c>
      <c r="C820" s="46" t="s">
        <v>157</v>
      </c>
      <c r="D820" s="46">
        <v>814</v>
      </c>
      <c r="E820" s="46" t="s">
        <v>2383</v>
      </c>
      <c r="F820" s="46">
        <v>358</v>
      </c>
      <c r="G820" s="46">
        <v>268</v>
      </c>
      <c r="H820" s="61">
        <f t="shared" si="181"/>
        <v>0.74860335195530725</v>
      </c>
      <c r="I820" s="62">
        <f t="shared" si="182"/>
        <v>9</v>
      </c>
      <c r="J820" s="62">
        <f t="shared" si="183"/>
        <v>3</v>
      </c>
      <c r="K820" s="20" t="s">
        <v>1781</v>
      </c>
      <c r="L820" s="20" t="str">
        <f t="shared" si="184"/>
        <v>Yes</v>
      </c>
      <c r="M820" s="66">
        <f t="shared" si="185"/>
        <v>14261.859582130201</v>
      </c>
      <c r="N820" s="66">
        <f t="shared" si="186"/>
        <v>15137.9606463051</v>
      </c>
      <c r="O820" s="66">
        <f t="shared" si="187"/>
        <v>15180.894271220301</v>
      </c>
      <c r="P820" s="67">
        <f t="shared" si="188"/>
        <v>876.10106417489988</v>
      </c>
      <c r="Q820" s="68">
        <f t="shared" si="189"/>
        <v>1.0614296515212249</v>
      </c>
      <c r="R820" s="20" t="str">
        <f t="shared" si="190"/>
        <v/>
      </c>
      <c r="S820" s="67">
        <f t="shared" si="191"/>
        <v>919.03468909010007</v>
      </c>
      <c r="T820" s="68">
        <f t="shared" si="192"/>
        <v>1.0644400320868137</v>
      </c>
      <c r="U820" s="20" t="str">
        <f t="shared" si="193"/>
        <v/>
      </c>
      <c r="V820" s="20" t="str">
        <f t="shared" si="194"/>
        <v/>
      </c>
    </row>
    <row r="821" spans="1:22" x14ac:dyDescent="0.25">
      <c r="A821" s="46">
        <v>2147</v>
      </c>
      <c r="B821" s="60">
        <f t="shared" si="180"/>
        <v>4108520</v>
      </c>
      <c r="C821" s="46" t="s">
        <v>157</v>
      </c>
      <c r="D821" s="46">
        <v>4047</v>
      </c>
      <c r="E821" s="46" t="s">
        <v>2386</v>
      </c>
      <c r="F821" s="46">
        <v>249</v>
      </c>
      <c r="G821" s="46">
        <v>186</v>
      </c>
      <c r="H821" s="61">
        <f t="shared" si="181"/>
        <v>0.74698795180722888</v>
      </c>
      <c r="I821" s="62">
        <f t="shared" si="182"/>
        <v>9</v>
      </c>
      <c r="J821" s="62">
        <f t="shared" si="183"/>
        <v>3</v>
      </c>
      <c r="K821" s="20" t="s">
        <v>1781</v>
      </c>
      <c r="L821" s="20" t="str">
        <f t="shared" si="184"/>
        <v>Yes</v>
      </c>
      <c r="M821" s="66">
        <f t="shared" si="185"/>
        <v>12665.687982818899</v>
      </c>
      <c r="N821" s="66">
        <f t="shared" si="186"/>
        <v>14232.4341370394</v>
      </c>
      <c r="O821" s="66">
        <f t="shared" si="187"/>
        <v>15726.3977721633</v>
      </c>
      <c r="P821" s="67">
        <f t="shared" si="188"/>
        <v>1566.7461542205001</v>
      </c>
      <c r="Q821" s="68">
        <f t="shared" si="189"/>
        <v>1.1237000434832916</v>
      </c>
      <c r="R821" s="20" t="str">
        <f t="shared" si="190"/>
        <v/>
      </c>
      <c r="S821" s="67">
        <f t="shared" si="191"/>
        <v>3060.7097893444006</v>
      </c>
      <c r="T821" s="68">
        <f t="shared" si="192"/>
        <v>1.2416536546215473</v>
      </c>
      <c r="U821" s="20" t="str">
        <f t="shared" si="193"/>
        <v/>
      </c>
      <c r="V821" s="20" t="str">
        <f t="shared" si="194"/>
        <v/>
      </c>
    </row>
    <row r="822" spans="1:22" x14ac:dyDescent="0.25">
      <c r="A822" s="46">
        <v>2147</v>
      </c>
      <c r="B822" s="60">
        <f t="shared" si="180"/>
        <v>4108520</v>
      </c>
      <c r="C822" s="46" t="s">
        <v>157</v>
      </c>
      <c r="D822" s="46">
        <v>4048</v>
      </c>
      <c r="E822" s="46" t="s">
        <v>2387</v>
      </c>
      <c r="F822" s="46">
        <v>189</v>
      </c>
      <c r="G822" s="46">
        <v>135</v>
      </c>
      <c r="H822" s="61">
        <f t="shared" si="181"/>
        <v>0.7142857142857143</v>
      </c>
      <c r="I822" s="62">
        <f t="shared" si="182"/>
        <v>9</v>
      </c>
      <c r="J822" s="62">
        <f t="shared" si="183"/>
        <v>3</v>
      </c>
      <c r="K822" s="20" t="s">
        <v>1781</v>
      </c>
      <c r="L822" s="20" t="str">
        <f t="shared" si="184"/>
        <v>Yes</v>
      </c>
      <c r="M822" s="66">
        <f t="shared" si="185"/>
        <v>14039.078225719801</v>
      </c>
      <c r="N822" s="66">
        <f t="shared" si="186"/>
        <v>15195.635542792899</v>
      </c>
      <c r="O822" s="66">
        <f t="shared" si="187"/>
        <v>18043.149994650801</v>
      </c>
      <c r="P822" s="67">
        <f t="shared" si="188"/>
        <v>1156.5573170730986</v>
      </c>
      <c r="Q822" s="68">
        <f t="shared" si="189"/>
        <v>1.0823812858991175</v>
      </c>
      <c r="R822" s="20" t="str">
        <f t="shared" si="190"/>
        <v/>
      </c>
      <c r="S822" s="67">
        <f t="shared" si="191"/>
        <v>4004.0717689310004</v>
      </c>
      <c r="T822" s="68">
        <f t="shared" si="192"/>
        <v>1.2852090218854597</v>
      </c>
      <c r="U822" s="20" t="str">
        <f t="shared" si="193"/>
        <v/>
      </c>
      <c r="V822" s="20" t="str">
        <f t="shared" si="194"/>
        <v/>
      </c>
    </row>
    <row r="823" spans="1:22" x14ac:dyDescent="0.25">
      <c r="A823" s="46">
        <v>2147</v>
      </c>
      <c r="B823" s="60">
        <f t="shared" si="180"/>
        <v>4108520</v>
      </c>
      <c r="C823" s="46" t="s">
        <v>157</v>
      </c>
      <c r="D823" s="46">
        <v>813</v>
      </c>
      <c r="E823" s="46" t="s">
        <v>2384</v>
      </c>
      <c r="F823" s="46">
        <v>264</v>
      </c>
      <c r="G823" s="46">
        <v>181</v>
      </c>
      <c r="H823" s="61">
        <f t="shared" si="181"/>
        <v>0.68560606060606055</v>
      </c>
      <c r="I823" s="62">
        <f t="shared" si="182"/>
        <v>9</v>
      </c>
      <c r="J823" s="62">
        <f t="shared" si="183"/>
        <v>3</v>
      </c>
      <c r="K823" s="20"/>
      <c r="L823" s="20" t="str">
        <f t="shared" si="184"/>
        <v>Yes</v>
      </c>
      <c r="M823" s="66">
        <f t="shared" si="185"/>
        <v>14455.837029173699</v>
      </c>
      <c r="N823" s="66">
        <f t="shared" si="186"/>
        <v>16180.219368169301</v>
      </c>
      <c r="O823" s="66">
        <f t="shared" si="187"/>
        <v>17552.732820012901</v>
      </c>
      <c r="P823" s="67">
        <f t="shared" si="188"/>
        <v>1724.3823389956015</v>
      </c>
      <c r="Q823" s="68">
        <f t="shared" si="189"/>
        <v>1.1192862326488311</v>
      </c>
      <c r="R823" s="20" t="str">
        <f t="shared" si="190"/>
        <v/>
      </c>
      <c r="S823" s="67">
        <f t="shared" si="191"/>
        <v>3096.8957908392022</v>
      </c>
      <c r="T823" s="68">
        <f t="shared" si="192"/>
        <v>1.2142315097070668</v>
      </c>
      <c r="U823" s="20" t="str">
        <f t="shared" si="193"/>
        <v/>
      </c>
      <c r="V823" s="20" t="str">
        <f t="shared" si="194"/>
        <v/>
      </c>
    </row>
    <row r="824" spans="1:22" x14ac:dyDescent="0.25">
      <c r="A824" s="46">
        <v>2147</v>
      </c>
      <c r="B824" s="60">
        <f t="shared" si="180"/>
        <v>4108520</v>
      </c>
      <c r="C824" s="46" t="s">
        <v>157</v>
      </c>
      <c r="D824" s="46">
        <v>820</v>
      </c>
      <c r="E824" s="46" t="s">
        <v>2388</v>
      </c>
      <c r="F824" s="46">
        <v>498</v>
      </c>
      <c r="G824" s="46">
        <v>334</v>
      </c>
      <c r="H824" s="61">
        <f t="shared" si="181"/>
        <v>0.67068273092369479</v>
      </c>
      <c r="I824" s="62">
        <f t="shared" si="182"/>
        <v>9</v>
      </c>
      <c r="J824" s="62">
        <f t="shared" si="183"/>
        <v>3</v>
      </c>
      <c r="K824" s="20"/>
      <c r="L824" s="20" t="str">
        <f t="shared" si="184"/>
        <v>Yes</v>
      </c>
      <c r="M824" s="66">
        <f t="shared" si="185"/>
        <v>14590.5709538224</v>
      </c>
      <c r="N824" s="66">
        <f t="shared" si="186"/>
        <v>14921.305969315699</v>
      </c>
      <c r="O824" s="66">
        <f t="shared" si="187"/>
        <v>14780.1411621201</v>
      </c>
      <c r="P824" s="67">
        <f t="shared" si="188"/>
        <v>330.73501549329922</v>
      </c>
      <c r="Q824" s="68">
        <f t="shared" si="189"/>
        <v>1.022667722636766</v>
      </c>
      <c r="R824" s="20" t="str">
        <f t="shared" si="190"/>
        <v/>
      </c>
      <c r="S824" s="67">
        <f t="shared" si="191"/>
        <v>189.57020829770045</v>
      </c>
      <c r="T824" s="68">
        <f t="shared" si="192"/>
        <v>1.0129926518227197</v>
      </c>
      <c r="U824" s="20" t="str">
        <f t="shared" si="193"/>
        <v/>
      </c>
      <c r="V824" s="20" t="str">
        <f t="shared" si="194"/>
        <v/>
      </c>
    </row>
    <row r="825" spans="1:22" x14ac:dyDescent="0.25">
      <c r="A825" s="46">
        <v>2147</v>
      </c>
      <c r="B825" s="60">
        <f t="shared" si="180"/>
        <v>4108520</v>
      </c>
      <c r="C825" s="46" t="s">
        <v>157</v>
      </c>
      <c r="D825" s="46">
        <v>817</v>
      </c>
      <c r="E825" s="46" t="s">
        <v>2389</v>
      </c>
      <c r="F825" s="46">
        <v>370</v>
      </c>
      <c r="G825" s="46">
        <v>240</v>
      </c>
      <c r="H825" s="61">
        <f t="shared" si="181"/>
        <v>0.64864864864864868</v>
      </c>
      <c r="I825" s="62">
        <f t="shared" si="182"/>
        <v>9</v>
      </c>
      <c r="J825" s="62">
        <f t="shared" si="183"/>
        <v>3</v>
      </c>
      <c r="K825" s="20"/>
      <c r="L825" s="20" t="str">
        <f t="shared" si="184"/>
        <v>Yes</v>
      </c>
      <c r="M825" s="66">
        <f t="shared" si="185"/>
        <v>14092.9975531737</v>
      </c>
      <c r="N825" s="66">
        <f t="shared" si="186"/>
        <v>14980.759513622999</v>
      </c>
      <c r="O825" s="66">
        <f t="shared" si="187"/>
        <v>14964.7391600379</v>
      </c>
      <c r="P825" s="67">
        <f t="shared" si="188"/>
        <v>887.76196044929929</v>
      </c>
      <c r="Q825" s="68">
        <f t="shared" si="189"/>
        <v>1.0629931252808156</v>
      </c>
      <c r="R825" s="20" t="str">
        <f t="shared" si="190"/>
        <v/>
      </c>
      <c r="S825" s="67">
        <f t="shared" si="191"/>
        <v>871.74160686419964</v>
      </c>
      <c r="T825" s="68">
        <f t="shared" si="192"/>
        <v>1.0618563654449713</v>
      </c>
      <c r="U825" s="20" t="str">
        <f t="shared" si="193"/>
        <v/>
      </c>
      <c r="V825" s="20" t="str">
        <f t="shared" si="194"/>
        <v/>
      </c>
    </row>
    <row r="826" spans="1:22" x14ac:dyDescent="0.25">
      <c r="A826" s="46">
        <v>2147</v>
      </c>
      <c r="B826" s="60">
        <f t="shared" si="180"/>
        <v>4108520</v>
      </c>
      <c r="C826" s="46" t="s">
        <v>157</v>
      </c>
      <c r="D826" s="46">
        <v>5433</v>
      </c>
      <c r="E826" s="46" t="s">
        <v>954</v>
      </c>
      <c r="F826" s="46">
        <v>73</v>
      </c>
      <c r="G826" s="46">
        <v>45</v>
      </c>
      <c r="H826" s="61">
        <f t="shared" si="181"/>
        <v>0.61643835616438358</v>
      </c>
      <c r="I826" s="62">
        <f t="shared" si="182"/>
        <v>9</v>
      </c>
      <c r="J826" s="62">
        <f t="shared" si="183"/>
        <v>3</v>
      </c>
      <c r="K826" s="20"/>
      <c r="L826" s="20" t="str">
        <f t="shared" si="184"/>
        <v>Yes</v>
      </c>
      <c r="M826" s="66">
        <f t="shared" si="185"/>
        <v>5165.6508134402702</v>
      </c>
      <c r="N826" s="66">
        <f t="shared" si="186"/>
        <v>4370.6782723771603</v>
      </c>
      <c r="O826" s="66">
        <f t="shared" si="187"/>
        <v>4012.5091014795098</v>
      </c>
      <c r="P826" s="67">
        <f t="shared" si="188"/>
        <v>-794.97254106310993</v>
      </c>
      <c r="Q826" s="68">
        <f t="shared" si="189"/>
        <v>0.8461040883764912</v>
      </c>
      <c r="R826" s="20" t="str">
        <f t="shared" si="190"/>
        <v/>
      </c>
      <c r="S826" s="67">
        <f t="shared" si="191"/>
        <v>-1153.1417119607604</v>
      </c>
      <c r="T826" s="68">
        <f t="shared" si="192"/>
        <v>0.7767673902849852</v>
      </c>
      <c r="U826" s="20" t="str">
        <f t="shared" si="193"/>
        <v/>
      </c>
      <c r="V826" s="20" t="str">
        <f t="shared" si="194"/>
        <v/>
      </c>
    </row>
    <row r="827" spans="1:22" x14ac:dyDescent="0.25">
      <c r="A827" s="46">
        <v>2147</v>
      </c>
      <c r="B827" s="60">
        <f t="shared" si="180"/>
        <v>4108520</v>
      </c>
      <c r="C827" s="46" t="s">
        <v>157</v>
      </c>
      <c r="D827" s="46">
        <v>815</v>
      </c>
      <c r="E827" s="46" t="s">
        <v>2385</v>
      </c>
      <c r="F827" s="46">
        <v>177</v>
      </c>
      <c r="G827" s="46">
        <v>46</v>
      </c>
      <c r="H827" s="61">
        <f t="shared" si="181"/>
        <v>0.25988700564971751</v>
      </c>
      <c r="I827" s="62">
        <f t="shared" si="182"/>
        <v>9</v>
      </c>
      <c r="J827" s="62">
        <f t="shared" si="183"/>
        <v>3</v>
      </c>
      <c r="K827" s="20"/>
      <c r="L827" s="20" t="str">
        <f t="shared" si="184"/>
        <v>Yes</v>
      </c>
      <c r="M827" s="66">
        <f t="shared" si="185"/>
        <v>14645.3913004265</v>
      </c>
      <c r="N827" s="66">
        <f t="shared" si="186"/>
        <v>15508.2859828523</v>
      </c>
      <c r="O827" s="66">
        <f t="shared" si="187"/>
        <v>17125.830762506801</v>
      </c>
      <c r="P827" s="67">
        <f t="shared" si="188"/>
        <v>862.89468242580006</v>
      </c>
      <c r="Q827" s="68">
        <f t="shared" si="189"/>
        <v>1.0589191961296842</v>
      </c>
      <c r="R827" s="20" t="str">
        <f t="shared" si="190"/>
        <v/>
      </c>
      <c r="S827" s="67">
        <f t="shared" si="191"/>
        <v>2480.4394620803014</v>
      </c>
      <c r="T827" s="68">
        <f t="shared" si="192"/>
        <v>1.1693665543786507</v>
      </c>
      <c r="U827" s="20" t="str">
        <f t="shared" si="193"/>
        <v/>
      </c>
      <c r="V827" s="20" t="str">
        <f t="shared" si="194"/>
        <v/>
      </c>
    </row>
    <row r="828" spans="1:22" x14ac:dyDescent="0.25">
      <c r="A828" s="46">
        <v>2147</v>
      </c>
      <c r="B828" s="60">
        <f t="shared" si="180"/>
        <v>4108520</v>
      </c>
      <c r="C828" s="46" t="s">
        <v>157</v>
      </c>
      <c r="D828" s="46">
        <v>818</v>
      </c>
      <c r="E828" s="46" t="s">
        <v>2390</v>
      </c>
      <c r="F828" s="46">
        <v>165</v>
      </c>
      <c r="G828" s="46">
        <v>26</v>
      </c>
      <c r="H828" s="61">
        <f t="shared" si="181"/>
        <v>0.15757575757575756</v>
      </c>
      <c r="I828" s="62">
        <f t="shared" si="182"/>
        <v>9</v>
      </c>
      <c r="J828" s="62">
        <f t="shared" si="183"/>
        <v>3</v>
      </c>
      <c r="K828" s="20"/>
      <c r="L828" s="20" t="str">
        <f t="shared" si="184"/>
        <v>Yes</v>
      </c>
      <c r="M828" s="66">
        <f t="shared" si="185"/>
        <v>19578.520181088199</v>
      </c>
      <c r="N828" s="66">
        <f t="shared" si="186"/>
        <v>23890.836339203401</v>
      </c>
      <c r="O828" s="66">
        <f t="shared" si="187"/>
        <v>22979.673181044</v>
      </c>
      <c r="P828" s="67">
        <f t="shared" si="188"/>
        <v>4312.3161581152017</v>
      </c>
      <c r="Q828" s="68">
        <f t="shared" si="189"/>
        <v>1.2202575127348321</v>
      </c>
      <c r="R828" s="20" t="str">
        <f t="shared" si="190"/>
        <v/>
      </c>
      <c r="S828" s="67">
        <f t="shared" si="191"/>
        <v>3401.1529999558006</v>
      </c>
      <c r="T828" s="68">
        <f t="shared" si="192"/>
        <v>1.1737185940764374</v>
      </c>
      <c r="U828" s="20" t="str">
        <f t="shared" si="193"/>
        <v/>
      </c>
      <c r="V828" s="20" t="str">
        <f t="shared" si="194"/>
        <v/>
      </c>
    </row>
    <row r="829" spans="1:22" x14ac:dyDescent="0.25">
      <c r="A829" s="46">
        <v>2180</v>
      </c>
      <c r="B829" s="60">
        <f t="shared" si="180"/>
        <v>4110040</v>
      </c>
      <c r="C829" s="46" t="s">
        <v>195</v>
      </c>
      <c r="D829" s="46">
        <v>829</v>
      </c>
      <c r="E829" s="46" t="s">
        <v>2513</v>
      </c>
      <c r="F829" s="46">
        <v>266</v>
      </c>
      <c r="G829" s="46">
        <v>173</v>
      </c>
      <c r="H829" s="61">
        <f t="shared" si="181"/>
        <v>0.65037593984962405</v>
      </c>
      <c r="I829" s="62">
        <f t="shared" si="182"/>
        <v>86</v>
      </c>
      <c r="J829" s="62">
        <f t="shared" si="183"/>
        <v>22</v>
      </c>
      <c r="K829" s="20" t="s">
        <v>1781</v>
      </c>
      <c r="L829" s="20" t="str">
        <f t="shared" si="184"/>
        <v>Yes</v>
      </c>
      <c r="M829" s="66">
        <f t="shared" si="185"/>
        <v>17450.774715806099</v>
      </c>
      <c r="N829" s="66">
        <f t="shared" si="186"/>
        <v>21538.979938592202</v>
      </c>
      <c r="O829" s="66">
        <f t="shared" si="187"/>
        <v>21474.440021523598</v>
      </c>
      <c r="P829" s="67">
        <f t="shared" si="188"/>
        <v>4088.2052227861022</v>
      </c>
      <c r="Q829" s="68">
        <f t="shared" si="189"/>
        <v>1.2342707008350291</v>
      </c>
      <c r="R829" s="20" t="str">
        <f t="shared" si="190"/>
        <v/>
      </c>
      <c r="S829" s="67">
        <f t="shared" si="191"/>
        <v>4023.665305717499</v>
      </c>
      <c r="T829" s="68">
        <f t="shared" si="192"/>
        <v>1.2305723024475841</v>
      </c>
      <c r="U829" s="20" t="str">
        <f t="shared" si="193"/>
        <v/>
      </c>
      <c r="V829" s="20" t="str">
        <f t="shared" si="194"/>
        <v/>
      </c>
    </row>
    <row r="830" spans="1:22" x14ac:dyDescent="0.25">
      <c r="A830" s="46">
        <v>2180</v>
      </c>
      <c r="B830" s="60">
        <f t="shared" si="180"/>
        <v>4110040</v>
      </c>
      <c r="C830" s="46" t="s">
        <v>195</v>
      </c>
      <c r="D830" s="46">
        <v>849</v>
      </c>
      <c r="E830" s="46" t="s">
        <v>2563</v>
      </c>
      <c r="F830" s="46">
        <v>432</v>
      </c>
      <c r="G830" s="46">
        <v>245</v>
      </c>
      <c r="H830" s="61">
        <f t="shared" si="181"/>
        <v>0.56712962962962965</v>
      </c>
      <c r="I830" s="62">
        <f t="shared" si="182"/>
        <v>86</v>
      </c>
      <c r="J830" s="62">
        <f t="shared" si="183"/>
        <v>22</v>
      </c>
      <c r="K830" s="20" t="s">
        <v>1781</v>
      </c>
      <c r="L830" s="20" t="str">
        <f t="shared" si="184"/>
        <v>Yes</v>
      </c>
      <c r="M830" s="66">
        <f t="shared" si="185"/>
        <v>16759.131628278501</v>
      </c>
      <c r="N830" s="66">
        <f t="shared" si="186"/>
        <v>16728.900417549801</v>
      </c>
      <c r="O830" s="66">
        <f t="shared" si="187"/>
        <v>19043.822727016799</v>
      </c>
      <c r="P830" s="67">
        <f t="shared" si="188"/>
        <v>-30.231210728699807</v>
      </c>
      <c r="Q830" s="68">
        <f t="shared" si="189"/>
        <v>0.9981961350146753</v>
      </c>
      <c r="R830" s="20" t="str">
        <f t="shared" si="190"/>
        <v>Fail</v>
      </c>
      <c r="S830" s="67">
        <f t="shared" si="191"/>
        <v>2284.691098738298</v>
      </c>
      <c r="T830" s="68">
        <f t="shared" si="192"/>
        <v>1.1363251479499825</v>
      </c>
      <c r="U830" s="20" t="str">
        <f t="shared" si="193"/>
        <v/>
      </c>
      <c r="V830" s="20" t="str">
        <f t="shared" si="194"/>
        <v/>
      </c>
    </row>
    <row r="831" spans="1:22" x14ac:dyDescent="0.25">
      <c r="A831" s="46">
        <v>2180</v>
      </c>
      <c r="B831" s="60">
        <f t="shared" si="180"/>
        <v>4110040</v>
      </c>
      <c r="C831" s="46" t="s">
        <v>195</v>
      </c>
      <c r="D831" s="46">
        <v>833</v>
      </c>
      <c r="E831" s="46" t="s">
        <v>2514</v>
      </c>
      <c r="F831" s="46">
        <v>334</v>
      </c>
      <c r="G831" s="46">
        <v>185</v>
      </c>
      <c r="H831" s="61">
        <f t="shared" si="181"/>
        <v>0.55389221556886226</v>
      </c>
      <c r="I831" s="62">
        <f t="shared" si="182"/>
        <v>86</v>
      </c>
      <c r="J831" s="62">
        <f t="shared" si="183"/>
        <v>22</v>
      </c>
      <c r="K831" s="20" t="s">
        <v>1781</v>
      </c>
      <c r="L831" s="20" t="str">
        <f t="shared" si="184"/>
        <v>Yes</v>
      </c>
      <c r="M831" s="66">
        <f t="shared" si="185"/>
        <v>18890.009882243699</v>
      </c>
      <c r="N831" s="66">
        <f t="shared" si="186"/>
        <v>19273.003914817698</v>
      </c>
      <c r="O831" s="66">
        <f t="shared" si="187"/>
        <v>21703.308063617402</v>
      </c>
      <c r="P831" s="67">
        <f t="shared" si="188"/>
        <v>382.99403257399899</v>
      </c>
      <c r="Q831" s="68">
        <f t="shared" si="189"/>
        <v>1.020274951414081</v>
      </c>
      <c r="R831" s="20" t="str">
        <f t="shared" si="190"/>
        <v/>
      </c>
      <c r="S831" s="67">
        <f t="shared" si="191"/>
        <v>2813.2981813737024</v>
      </c>
      <c r="T831" s="68">
        <f t="shared" si="192"/>
        <v>1.1489304769511082</v>
      </c>
      <c r="U831" s="20" t="str">
        <f t="shared" si="193"/>
        <v/>
      </c>
      <c r="V831" s="20" t="str">
        <f t="shared" si="194"/>
        <v/>
      </c>
    </row>
    <row r="832" spans="1:22" x14ac:dyDescent="0.25">
      <c r="A832" s="46">
        <v>2180</v>
      </c>
      <c r="B832" s="60">
        <f t="shared" si="180"/>
        <v>4110040</v>
      </c>
      <c r="C832" s="46" t="s">
        <v>195</v>
      </c>
      <c r="D832" s="46">
        <v>903</v>
      </c>
      <c r="E832" s="46" t="s">
        <v>2526</v>
      </c>
      <c r="F832" s="46">
        <v>269</v>
      </c>
      <c r="G832" s="46">
        <v>135</v>
      </c>
      <c r="H832" s="61">
        <f t="shared" si="181"/>
        <v>0.5018587360594795</v>
      </c>
      <c r="I832" s="62">
        <f t="shared" si="182"/>
        <v>86</v>
      </c>
      <c r="J832" s="62">
        <f t="shared" si="183"/>
        <v>22</v>
      </c>
      <c r="K832" s="20" t="s">
        <v>1781</v>
      </c>
      <c r="L832" s="20" t="str">
        <f t="shared" si="184"/>
        <v>Yes</v>
      </c>
      <c r="M832" s="66">
        <f t="shared" si="185"/>
        <v>17272.6504347636</v>
      </c>
      <c r="N832" s="66">
        <f t="shared" si="186"/>
        <v>19128.9506432739</v>
      </c>
      <c r="O832" s="66">
        <f t="shared" si="187"/>
        <v>19875.130963577201</v>
      </c>
      <c r="P832" s="67">
        <f t="shared" si="188"/>
        <v>1856.3002085102999</v>
      </c>
      <c r="Q832" s="68">
        <f t="shared" si="189"/>
        <v>1.1074704901555952</v>
      </c>
      <c r="R832" s="20" t="str">
        <f t="shared" si="190"/>
        <v/>
      </c>
      <c r="S832" s="67">
        <f t="shared" si="191"/>
        <v>2602.4805288136013</v>
      </c>
      <c r="T832" s="68">
        <f t="shared" si="192"/>
        <v>1.1506705956125731</v>
      </c>
      <c r="U832" s="20" t="str">
        <f t="shared" si="193"/>
        <v/>
      </c>
      <c r="V832" s="20" t="str">
        <f t="shared" si="194"/>
        <v/>
      </c>
    </row>
    <row r="833" spans="1:22" x14ac:dyDescent="0.25">
      <c r="A833" s="46">
        <v>2180</v>
      </c>
      <c r="B833" s="60">
        <f t="shared" si="180"/>
        <v>4110040</v>
      </c>
      <c r="C833" s="46" t="s">
        <v>195</v>
      </c>
      <c r="D833" s="46">
        <v>889</v>
      </c>
      <c r="E833" s="46" t="s">
        <v>2521</v>
      </c>
      <c r="F833" s="46">
        <v>337</v>
      </c>
      <c r="G833" s="46">
        <v>167</v>
      </c>
      <c r="H833" s="61">
        <f t="shared" si="181"/>
        <v>0.49554896142433236</v>
      </c>
      <c r="I833" s="62">
        <f t="shared" si="182"/>
        <v>86</v>
      </c>
      <c r="J833" s="62">
        <f t="shared" si="183"/>
        <v>22</v>
      </c>
      <c r="K833" s="20" t="s">
        <v>1781</v>
      </c>
      <c r="L833" s="20" t="str">
        <f t="shared" si="184"/>
        <v>Yes</v>
      </c>
      <c r="M833" s="66">
        <f t="shared" si="185"/>
        <v>17352.274187182298</v>
      </c>
      <c r="N833" s="66">
        <f t="shared" si="186"/>
        <v>17836.318181790801</v>
      </c>
      <c r="O833" s="66">
        <f t="shared" si="187"/>
        <v>20213.953088267299</v>
      </c>
      <c r="P833" s="67">
        <f t="shared" si="188"/>
        <v>484.04399460850254</v>
      </c>
      <c r="Q833" s="68">
        <f t="shared" si="189"/>
        <v>1.0278951329022943</v>
      </c>
      <c r="R833" s="20" t="str">
        <f t="shared" si="190"/>
        <v/>
      </c>
      <c r="S833" s="67">
        <f t="shared" si="191"/>
        <v>2861.6789010850007</v>
      </c>
      <c r="T833" s="68">
        <f t="shared" si="192"/>
        <v>1.1649166484009832</v>
      </c>
      <c r="U833" s="20" t="str">
        <f t="shared" si="193"/>
        <v/>
      </c>
      <c r="V833" s="20" t="str">
        <f t="shared" si="194"/>
        <v/>
      </c>
    </row>
    <row r="834" spans="1:22" x14ac:dyDescent="0.25">
      <c r="A834" s="46">
        <v>2180</v>
      </c>
      <c r="B834" s="60">
        <f t="shared" si="180"/>
        <v>4110040</v>
      </c>
      <c r="C834" s="46" t="s">
        <v>195</v>
      </c>
      <c r="D834" s="46">
        <v>887</v>
      </c>
      <c r="E834" s="46" t="s">
        <v>2523</v>
      </c>
      <c r="F834" s="46">
        <v>460</v>
      </c>
      <c r="G834" s="46">
        <v>220</v>
      </c>
      <c r="H834" s="61">
        <f t="shared" si="181"/>
        <v>0.47826086956521741</v>
      </c>
      <c r="I834" s="62">
        <f t="shared" si="182"/>
        <v>86</v>
      </c>
      <c r="J834" s="62">
        <f t="shared" si="183"/>
        <v>22</v>
      </c>
      <c r="K834" s="20" t="s">
        <v>1781</v>
      </c>
      <c r="L834" s="20" t="str">
        <f t="shared" si="184"/>
        <v>Yes</v>
      </c>
      <c r="M834" s="66">
        <f t="shared" si="185"/>
        <v>16365.397544999299</v>
      </c>
      <c r="N834" s="66">
        <f t="shared" si="186"/>
        <v>17293.867121998599</v>
      </c>
      <c r="O834" s="66">
        <f t="shared" si="187"/>
        <v>19066.896758008301</v>
      </c>
      <c r="P834" s="67">
        <f t="shared" si="188"/>
        <v>928.46957699929953</v>
      </c>
      <c r="Q834" s="68">
        <f t="shared" si="189"/>
        <v>1.0567337013626661</v>
      </c>
      <c r="R834" s="20" t="str">
        <f t="shared" si="190"/>
        <v/>
      </c>
      <c r="S834" s="67">
        <f t="shared" si="191"/>
        <v>2701.4992130090013</v>
      </c>
      <c r="T834" s="68">
        <f t="shared" si="192"/>
        <v>1.1650738520455</v>
      </c>
      <c r="U834" s="20" t="str">
        <f t="shared" si="193"/>
        <v/>
      </c>
      <c r="V834" s="20" t="str">
        <f t="shared" si="194"/>
        <v/>
      </c>
    </row>
    <row r="835" spans="1:22" x14ac:dyDescent="0.25">
      <c r="A835" s="46">
        <v>2180</v>
      </c>
      <c r="B835" s="60">
        <f t="shared" si="180"/>
        <v>4110040</v>
      </c>
      <c r="C835" s="46" t="s">
        <v>195</v>
      </c>
      <c r="D835" s="46">
        <v>841</v>
      </c>
      <c r="E835" s="46" t="s">
        <v>2551</v>
      </c>
      <c r="F835" s="46">
        <v>544</v>
      </c>
      <c r="G835" s="46">
        <v>257</v>
      </c>
      <c r="H835" s="61">
        <f t="shared" si="181"/>
        <v>0.47242647058823528</v>
      </c>
      <c r="I835" s="62">
        <f t="shared" si="182"/>
        <v>86</v>
      </c>
      <c r="J835" s="62">
        <f t="shared" si="183"/>
        <v>22</v>
      </c>
      <c r="K835" s="20" t="s">
        <v>1781</v>
      </c>
      <c r="L835" s="20" t="str">
        <f t="shared" si="184"/>
        <v>Yes</v>
      </c>
      <c r="M835" s="66">
        <f t="shared" si="185"/>
        <v>16970.8305289862</v>
      </c>
      <c r="N835" s="66">
        <f t="shared" si="186"/>
        <v>18045.9303999599</v>
      </c>
      <c r="O835" s="66">
        <f t="shared" si="187"/>
        <v>19502.831089238302</v>
      </c>
      <c r="P835" s="67">
        <f t="shared" si="188"/>
        <v>1075.0998709736996</v>
      </c>
      <c r="Q835" s="68">
        <f t="shared" si="189"/>
        <v>1.0633498678298288</v>
      </c>
      <c r="R835" s="20" t="str">
        <f t="shared" si="190"/>
        <v/>
      </c>
      <c r="S835" s="67">
        <f t="shared" si="191"/>
        <v>2532.0005602521014</v>
      </c>
      <c r="T835" s="68">
        <f t="shared" si="192"/>
        <v>1.1491972096431839</v>
      </c>
      <c r="U835" s="20" t="str">
        <f t="shared" si="193"/>
        <v/>
      </c>
      <c r="V835" s="20" t="str">
        <f t="shared" si="194"/>
        <v/>
      </c>
    </row>
    <row r="836" spans="1:22" x14ac:dyDescent="0.25">
      <c r="A836" s="46">
        <v>2180</v>
      </c>
      <c r="B836" s="60">
        <f t="shared" si="180"/>
        <v>4110040</v>
      </c>
      <c r="C836" s="46" t="s">
        <v>195</v>
      </c>
      <c r="D836" s="46">
        <v>870</v>
      </c>
      <c r="E836" s="46" t="s">
        <v>2552</v>
      </c>
      <c r="F836" s="46">
        <v>305</v>
      </c>
      <c r="G836" s="46">
        <v>143</v>
      </c>
      <c r="H836" s="61">
        <f t="shared" si="181"/>
        <v>0.46885245901639344</v>
      </c>
      <c r="I836" s="62">
        <f t="shared" si="182"/>
        <v>86</v>
      </c>
      <c r="J836" s="62">
        <f t="shared" si="183"/>
        <v>22</v>
      </c>
      <c r="K836" s="20" t="s">
        <v>1781</v>
      </c>
      <c r="L836" s="20" t="str">
        <f t="shared" si="184"/>
        <v>Yes</v>
      </c>
      <c r="M836" s="66">
        <f t="shared" si="185"/>
        <v>17322.8403223067</v>
      </c>
      <c r="N836" s="66">
        <f t="shared" si="186"/>
        <v>18715.3103284311</v>
      </c>
      <c r="O836" s="66">
        <f t="shared" si="187"/>
        <v>18545.9423856875</v>
      </c>
      <c r="P836" s="67">
        <f t="shared" si="188"/>
        <v>1392.4700061244002</v>
      </c>
      <c r="Q836" s="68">
        <f t="shared" si="189"/>
        <v>1.080383469466685</v>
      </c>
      <c r="R836" s="20" t="str">
        <f t="shared" si="190"/>
        <v/>
      </c>
      <c r="S836" s="67">
        <f t="shared" si="191"/>
        <v>1223.1020633808002</v>
      </c>
      <c r="T836" s="68">
        <f t="shared" si="192"/>
        <v>1.0706063232486076</v>
      </c>
      <c r="U836" s="20" t="str">
        <f t="shared" si="193"/>
        <v/>
      </c>
      <c r="V836" s="20" t="str">
        <f t="shared" si="194"/>
        <v/>
      </c>
    </row>
    <row r="837" spans="1:22" x14ac:dyDescent="0.25">
      <c r="A837" s="46">
        <v>2180</v>
      </c>
      <c r="B837" s="60">
        <f t="shared" si="180"/>
        <v>4110040</v>
      </c>
      <c r="C837" s="46" t="s">
        <v>195</v>
      </c>
      <c r="D837" s="46">
        <v>884</v>
      </c>
      <c r="E837" s="46" t="s">
        <v>2524</v>
      </c>
      <c r="F837" s="46">
        <v>268</v>
      </c>
      <c r="G837" s="46">
        <v>125</v>
      </c>
      <c r="H837" s="61">
        <f t="shared" si="181"/>
        <v>0.46641791044776121</v>
      </c>
      <c r="I837" s="62">
        <f t="shared" si="182"/>
        <v>86</v>
      </c>
      <c r="J837" s="62">
        <f t="shared" si="183"/>
        <v>22</v>
      </c>
      <c r="K837" s="20" t="s">
        <v>1781</v>
      </c>
      <c r="L837" s="20" t="str">
        <f t="shared" si="184"/>
        <v>Yes</v>
      </c>
      <c r="M837" s="66">
        <f t="shared" si="185"/>
        <v>17999.8408520431</v>
      </c>
      <c r="N837" s="66">
        <f t="shared" si="186"/>
        <v>18049.765854173998</v>
      </c>
      <c r="O837" s="66">
        <f t="shared" si="187"/>
        <v>21415.121175719501</v>
      </c>
      <c r="P837" s="67">
        <f t="shared" si="188"/>
        <v>49.925002130898065</v>
      </c>
      <c r="Q837" s="68">
        <f t="shared" si="189"/>
        <v>1.0027736357527424</v>
      </c>
      <c r="R837" s="20" t="str">
        <f t="shared" si="190"/>
        <v/>
      </c>
      <c r="S837" s="67">
        <f t="shared" si="191"/>
        <v>3415.2803236764012</v>
      </c>
      <c r="T837" s="68">
        <f t="shared" si="192"/>
        <v>1.1897394733514404</v>
      </c>
      <c r="U837" s="20" t="str">
        <f t="shared" si="193"/>
        <v/>
      </c>
      <c r="V837" s="20" t="str">
        <f t="shared" si="194"/>
        <v/>
      </c>
    </row>
    <row r="838" spans="1:22" x14ac:dyDescent="0.25">
      <c r="A838" s="46">
        <v>2180</v>
      </c>
      <c r="B838" s="60">
        <f t="shared" si="180"/>
        <v>4110040</v>
      </c>
      <c r="C838" s="46" t="s">
        <v>195</v>
      </c>
      <c r="D838" s="46">
        <v>864</v>
      </c>
      <c r="E838" s="46" t="s">
        <v>2525</v>
      </c>
      <c r="F838" s="46">
        <v>419</v>
      </c>
      <c r="G838" s="46">
        <v>195</v>
      </c>
      <c r="H838" s="61">
        <f t="shared" si="181"/>
        <v>0.46539379474940334</v>
      </c>
      <c r="I838" s="62">
        <f t="shared" si="182"/>
        <v>86</v>
      </c>
      <c r="J838" s="62">
        <f t="shared" si="183"/>
        <v>22</v>
      </c>
      <c r="K838" s="20" t="s">
        <v>1781</v>
      </c>
      <c r="L838" s="20" t="str">
        <f t="shared" si="184"/>
        <v>Yes</v>
      </c>
      <c r="M838" s="66">
        <f t="shared" si="185"/>
        <v>17176.9635578458</v>
      </c>
      <c r="N838" s="66">
        <f t="shared" si="186"/>
        <v>17558.426188148402</v>
      </c>
      <c r="O838" s="66">
        <f t="shared" si="187"/>
        <v>19512.663185903199</v>
      </c>
      <c r="P838" s="67">
        <f t="shared" si="188"/>
        <v>381.46263030260161</v>
      </c>
      <c r="Q838" s="68">
        <f t="shared" si="189"/>
        <v>1.0222078034349886</v>
      </c>
      <c r="R838" s="20" t="str">
        <f t="shared" si="190"/>
        <v/>
      </c>
      <c r="S838" s="67">
        <f t="shared" si="191"/>
        <v>2335.6996280573985</v>
      </c>
      <c r="T838" s="68">
        <f t="shared" si="192"/>
        <v>1.1359786099674489</v>
      </c>
      <c r="U838" s="20" t="str">
        <f t="shared" si="193"/>
        <v/>
      </c>
      <c r="V838" s="20" t="str">
        <f t="shared" si="194"/>
        <v/>
      </c>
    </row>
    <row r="839" spans="1:22" x14ac:dyDescent="0.25">
      <c r="A839" s="46">
        <v>2180</v>
      </c>
      <c r="B839" s="60">
        <f t="shared" si="180"/>
        <v>4110040</v>
      </c>
      <c r="C839" s="46" t="s">
        <v>195</v>
      </c>
      <c r="D839" s="46">
        <v>875</v>
      </c>
      <c r="E839" s="46" t="s">
        <v>2553</v>
      </c>
      <c r="F839" s="46">
        <v>274</v>
      </c>
      <c r="G839" s="46">
        <v>126</v>
      </c>
      <c r="H839" s="61">
        <f t="shared" si="181"/>
        <v>0.45985401459854014</v>
      </c>
      <c r="I839" s="62">
        <f t="shared" si="182"/>
        <v>86</v>
      </c>
      <c r="J839" s="62">
        <f t="shared" si="183"/>
        <v>22</v>
      </c>
      <c r="K839" s="20" t="s">
        <v>1781</v>
      </c>
      <c r="L839" s="20" t="str">
        <f t="shared" si="184"/>
        <v>Yes</v>
      </c>
      <c r="M839" s="66">
        <f t="shared" si="185"/>
        <v>17108.2226182665</v>
      </c>
      <c r="N839" s="66">
        <f t="shared" si="186"/>
        <v>17902.576251156701</v>
      </c>
      <c r="O839" s="66">
        <f t="shared" si="187"/>
        <v>17817.138443130701</v>
      </c>
      <c r="P839" s="67">
        <f t="shared" si="188"/>
        <v>794.35363289020097</v>
      </c>
      <c r="Q839" s="68">
        <f t="shared" si="189"/>
        <v>1.0464311022024033</v>
      </c>
      <c r="R839" s="20" t="str">
        <f t="shared" si="190"/>
        <v/>
      </c>
      <c r="S839" s="67">
        <f t="shared" si="191"/>
        <v>708.91582486420157</v>
      </c>
      <c r="T839" s="68">
        <f t="shared" si="192"/>
        <v>1.0414371405307346</v>
      </c>
      <c r="U839" s="20" t="str">
        <f t="shared" si="193"/>
        <v/>
      </c>
      <c r="V839" s="20" t="str">
        <f t="shared" si="194"/>
        <v/>
      </c>
    </row>
    <row r="840" spans="1:22" x14ac:dyDescent="0.25">
      <c r="A840" s="46">
        <v>2180</v>
      </c>
      <c r="B840" s="60">
        <f t="shared" ref="B840:B903" si="195">IF(ISNA(VLOOKUP($A840,POVRT,7,FALSE)),0,VLOOKUP($A840,POVRT,7,FALSE))</f>
        <v>4110040</v>
      </c>
      <c r="C840" s="46" t="s">
        <v>195</v>
      </c>
      <c r="D840" s="46">
        <v>900</v>
      </c>
      <c r="E840" s="46" t="s">
        <v>2522</v>
      </c>
      <c r="F840" s="46">
        <v>185</v>
      </c>
      <c r="G840" s="46">
        <v>85</v>
      </c>
      <c r="H840" s="61">
        <f t="shared" ref="H840:H903" si="196">G840/F840</f>
        <v>0.45945945945945948</v>
      </c>
      <c r="I840" s="62">
        <f t="shared" ref="I840:I903" si="197">IF(ISNA(VLOOKUP($A840,Quar,3,FALSE)),0,VLOOKUP($A840,Quar,3,FALSE))</f>
        <v>86</v>
      </c>
      <c r="J840" s="62">
        <f t="shared" ref="J840:J903" si="198">IF(ISNA(VLOOKUP($A840,Quar,6,FALSE)),0,VLOOKUP($A840,Quar,6,FALSE))</f>
        <v>22</v>
      </c>
      <c r="K840" s="20" t="s">
        <v>1781</v>
      </c>
      <c r="L840" s="20" t="str">
        <f t="shared" ref="L840:L903" si="199">IF(ISNA(VLOOKUP($A840,LEA1K,9,FALSE)),"",VLOOKUP($A840,LEA1K,9,FALSE))</f>
        <v>Yes</v>
      </c>
      <c r="M840" s="66">
        <f t="shared" ref="M840:M903" si="200">IF(ISNA(VLOOKUP($D840,PERPUP18_19,34,FALSE)),0,VLOOKUP($D840,PERPUP18_19,34,FALSE))</f>
        <v>18614.245020565399</v>
      </c>
      <c r="N840" s="66">
        <f t="shared" ref="N840:N903" si="201">IF(ISNA(VLOOKUP($D840,PERPUP19_20,34,FALSE)),0,VLOOKUP($D840,PERPUP19_20,34,FALSE))</f>
        <v>20914.566725178302</v>
      </c>
      <c r="O840" s="66">
        <f t="shared" ref="O840:O903" si="202">IF(ISNA(VLOOKUP($D840,PERPUP20_21,34,FALSE)),0,VLOOKUP($D840,PERPUP20_21,34,FALSE))</f>
        <v>22100.7116706126</v>
      </c>
      <c r="P840" s="67">
        <f t="shared" si="188"/>
        <v>2300.321704612903</v>
      </c>
      <c r="Q840" s="68">
        <f t="shared" si="189"/>
        <v>1.1235785658817459</v>
      </c>
      <c r="R840" s="20" t="str">
        <f t="shared" si="190"/>
        <v/>
      </c>
      <c r="S840" s="67">
        <f t="shared" si="191"/>
        <v>3486.4666500472013</v>
      </c>
      <c r="T840" s="68">
        <f t="shared" si="192"/>
        <v>1.1873009969620192</v>
      </c>
      <c r="U840" s="20" t="str">
        <f t="shared" si="193"/>
        <v/>
      </c>
      <c r="V840" s="20" t="str">
        <f t="shared" si="194"/>
        <v/>
      </c>
    </row>
    <row r="841" spans="1:22" ht="30" x14ac:dyDescent="0.25">
      <c r="A841" s="46">
        <v>2180</v>
      </c>
      <c r="B841" s="60">
        <f t="shared" si="195"/>
        <v>4110040</v>
      </c>
      <c r="C841" s="46" t="s">
        <v>195</v>
      </c>
      <c r="D841" s="46">
        <v>866</v>
      </c>
      <c r="E841" s="46" t="s">
        <v>1172</v>
      </c>
      <c r="F841" s="46">
        <v>324</v>
      </c>
      <c r="G841" s="46">
        <v>148</v>
      </c>
      <c r="H841" s="61">
        <f t="shared" si="196"/>
        <v>0.4567901234567901</v>
      </c>
      <c r="I841" s="62">
        <f t="shared" si="197"/>
        <v>86</v>
      </c>
      <c r="J841" s="62">
        <f t="shared" si="198"/>
        <v>22</v>
      </c>
      <c r="K841" s="20" t="s">
        <v>1781</v>
      </c>
      <c r="L841" s="20" t="str">
        <f t="shared" si="199"/>
        <v>Yes</v>
      </c>
      <c r="M841" s="66">
        <f t="shared" si="200"/>
        <v>19520.097895265601</v>
      </c>
      <c r="N841" s="66">
        <f t="shared" si="201"/>
        <v>20386.5507668674</v>
      </c>
      <c r="O841" s="66">
        <f t="shared" si="202"/>
        <v>21467.172547464699</v>
      </c>
      <c r="P841" s="67">
        <f t="shared" ref="P841:P904" si="203">N841-M841</f>
        <v>866.45287160179942</v>
      </c>
      <c r="Q841" s="68">
        <f t="shared" ref="Q841:Q904" si="204">IF(M841&gt;0,(N841/M841),"")</f>
        <v>1.0443877318777151</v>
      </c>
      <c r="R841" s="20" t="str">
        <f t="shared" ref="R841:R904" si="205">IF((AND(L841="Yes",K841="Yes",Q841&lt;100%)),"Fail","")</f>
        <v/>
      </c>
      <c r="S841" s="67">
        <f t="shared" ref="S841:S904" si="206">O841-M841</f>
        <v>1947.0746521990986</v>
      </c>
      <c r="T841" s="68">
        <f t="shared" ref="T841:T904" si="207">IF($M841&gt;0,(O841/$M841),"")</f>
        <v>1.0997471766097722</v>
      </c>
      <c r="U841" s="20" t="str">
        <f t="shared" ref="U841:U904" si="208">IF((AND($L841="Yes",$K841="Yes",T841&lt;100%)),"Fail","")</f>
        <v/>
      </c>
      <c r="V841" s="20" t="str">
        <f t="shared" ref="V841:V904" si="209">IF((AND($R841="Fail",$U841="Fail")),"Review","")</f>
        <v/>
      </c>
    </row>
    <row r="842" spans="1:22" x14ac:dyDescent="0.25">
      <c r="A842" s="46">
        <v>2180</v>
      </c>
      <c r="B842" s="60">
        <f t="shared" si="195"/>
        <v>4110040</v>
      </c>
      <c r="C842" s="46" t="s">
        <v>195</v>
      </c>
      <c r="D842" s="46">
        <v>896</v>
      </c>
      <c r="E842" s="46" t="s">
        <v>2529</v>
      </c>
      <c r="F842" s="46">
        <v>228</v>
      </c>
      <c r="G842" s="46">
        <v>102</v>
      </c>
      <c r="H842" s="61">
        <f t="shared" si="196"/>
        <v>0.44736842105263158</v>
      </c>
      <c r="I842" s="62">
        <f t="shared" si="197"/>
        <v>86</v>
      </c>
      <c r="J842" s="62">
        <f t="shared" si="198"/>
        <v>22</v>
      </c>
      <c r="K842" s="20" t="s">
        <v>1781</v>
      </c>
      <c r="L842" s="20" t="str">
        <f t="shared" si="199"/>
        <v>Yes</v>
      </c>
      <c r="M842" s="66">
        <f t="shared" si="200"/>
        <v>17644.994143131898</v>
      </c>
      <c r="N842" s="66">
        <f t="shared" si="201"/>
        <v>18974.680210537299</v>
      </c>
      <c r="O842" s="66">
        <f t="shared" si="202"/>
        <v>21072.523534094398</v>
      </c>
      <c r="P842" s="67">
        <f t="shared" si="203"/>
        <v>1329.6860674054005</v>
      </c>
      <c r="Q842" s="68">
        <f t="shared" si="204"/>
        <v>1.0753576938943312</v>
      </c>
      <c r="R842" s="20" t="str">
        <f t="shared" si="205"/>
        <v/>
      </c>
      <c r="S842" s="67">
        <f t="shared" si="206"/>
        <v>3427.5293909624997</v>
      </c>
      <c r="T842" s="68">
        <f t="shared" si="207"/>
        <v>1.1942493923862607</v>
      </c>
      <c r="U842" s="20" t="str">
        <f t="shared" si="208"/>
        <v/>
      </c>
      <c r="V842" s="20" t="str">
        <f t="shared" si="209"/>
        <v/>
      </c>
    </row>
    <row r="843" spans="1:22" x14ac:dyDescent="0.25">
      <c r="A843" s="46">
        <v>2180</v>
      </c>
      <c r="B843" s="60">
        <f t="shared" si="195"/>
        <v>4110040</v>
      </c>
      <c r="C843" s="46" t="s">
        <v>195</v>
      </c>
      <c r="D843" s="46">
        <v>1243</v>
      </c>
      <c r="E843" s="46" t="s">
        <v>2564</v>
      </c>
      <c r="F843" s="46">
        <v>416</v>
      </c>
      <c r="G843" s="46">
        <v>186</v>
      </c>
      <c r="H843" s="61">
        <f t="shared" si="196"/>
        <v>0.44711538461538464</v>
      </c>
      <c r="I843" s="62">
        <f t="shared" si="197"/>
        <v>86</v>
      </c>
      <c r="J843" s="62">
        <f t="shared" si="198"/>
        <v>22</v>
      </c>
      <c r="K843" s="20" t="s">
        <v>1781</v>
      </c>
      <c r="L843" s="20" t="str">
        <f t="shared" si="199"/>
        <v>Yes</v>
      </c>
      <c r="M843" s="66">
        <f t="shared" si="200"/>
        <v>16612.752836232001</v>
      </c>
      <c r="N843" s="66">
        <f t="shared" si="201"/>
        <v>16407.1335990226</v>
      </c>
      <c r="O843" s="66">
        <f t="shared" si="202"/>
        <v>19095.750264634</v>
      </c>
      <c r="P843" s="67">
        <f t="shared" si="203"/>
        <v>-205.61923720940104</v>
      </c>
      <c r="Q843" s="68">
        <f t="shared" si="204"/>
        <v>0.98762280765648003</v>
      </c>
      <c r="R843" s="20" t="str">
        <f t="shared" si="205"/>
        <v>Fail</v>
      </c>
      <c r="S843" s="67">
        <f t="shared" si="206"/>
        <v>2482.9974284019991</v>
      </c>
      <c r="T843" s="68">
        <f t="shared" si="207"/>
        <v>1.1494633341553511</v>
      </c>
      <c r="U843" s="20" t="str">
        <f t="shared" si="208"/>
        <v/>
      </c>
      <c r="V843" s="20" t="str">
        <f t="shared" si="209"/>
        <v/>
      </c>
    </row>
    <row r="844" spans="1:22" x14ac:dyDescent="0.25">
      <c r="A844" s="46">
        <v>2180</v>
      </c>
      <c r="B844" s="60">
        <f t="shared" si="195"/>
        <v>4110040</v>
      </c>
      <c r="C844" s="46" t="s">
        <v>195</v>
      </c>
      <c r="D844" s="46">
        <v>847</v>
      </c>
      <c r="E844" s="46" t="s">
        <v>2519</v>
      </c>
      <c r="F844" s="46">
        <v>740</v>
      </c>
      <c r="G844" s="46">
        <v>330</v>
      </c>
      <c r="H844" s="61">
        <f t="shared" si="196"/>
        <v>0.44594594594594594</v>
      </c>
      <c r="I844" s="62">
        <f t="shared" si="197"/>
        <v>86</v>
      </c>
      <c r="J844" s="62">
        <f t="shared" si="198"/>
        <v>22</v>
      </c>
      <c r="K844" s="20" t="s">
        <v>1781</v>
      </c>
      <c r="L844" s="20" t="str">
        <f t="shared" si="199"/>
        <v>Yes</v>
      </c>
      <c r="M844" s="66">
        <f t="shared" si="200"/>
        <v>16176.609429719399</v>
      </c>
      <c r="N844" s="66">
        <f t="shared" si="201"/>
        <v>17185.7418152842</v>
      </c>
      <c r="O844" s="66">
        <f t="shared" si="202"/>
        <v>19361.827529532198</v>
      </c>
      <c r="P844" s="67">
        <f t="shared" si="203"/>
        <v>1009.1323855648006</v>
      </c>
      <c r="Q844" s="68">
        <f t="shared" si="204"/>
        <v>1.0623821938675753</v>
      </c>
      <c r="R844" s="20" t="str">
        <f t="shared" si="205"/>
        <v/>
      </c>
      <c r="S844" s="67">
        <f t="shared" si="206"/>
        <v>3185.2180998127988</v>
      </c>
      <c r="T844" s="68">
        <f t="shared" si="207"/>
        <v>1.1969027016230589</v>
      </c>
      <c r="U844" s="20" t="str">
        <f t="shared" si="208"/>
        <v/>
      </c>
      <c r="V844" s="20" t="str">
        <f t="shared" si="209"/>
        <v/>
      </c>
    </row>
    <row r="845" spans="1:22" x14ac:dyDescent="0.25">
      <c r="A845" s="46">
        <v>2180</v>
      </c>
      <c r="B845" s="60">
        <f t="shared" si="195"/>
        <v>4110040</v>
      </c>
      <c r="C845" s="46" t="s">
        <v>195</v>
      </c>
      <c r="D845" s="46">
        <v>842</v>
      </c>
      <c r="E845" s="46" t="s">
        <v>1184</v>
      </c>
      <c r="F845" s="46">
        <v>644</v>
      </c>
      <c r="G845" s="46">
        <v>286</v>
      </c>
      <c r="H845" s="61">
        <f t="shared" si="196"/>
        <v>0.44409937888198758</v>
      </c>
      <c r="I845" s="62">
        <f t="shared" si="197"/>
        <v>86</v>
      </c>
      <c r="J845" s="62">
        <f t="shared" si="198"/>
        <v>22</v>
      </c>
      <c r="K845" s="20" t="s">
        <v>1781</v>
      </c>
      <c r="L845" s="20" t="str">
        <f t="shared" si="199"/>
        <v>Yes</v>
      </c>
      <c r="M845" s="66">
        <f t="shared" si="200"/>
        <v>15739.6533429514</v>
      </c>
      <c r="N845" s="66">
        <f t="shared" si="201"/>
        <v>17471.015097835101</v>
      </c>
      <c r="O845" s="66">
        <f t="shared" si="202"/>
        <v>18881.2665592704</v>
      </c>
      <c r="P845" s="67">
        <f t="shared" si="203"/>
        <v>1731.361754883701</v>
      </c>
      <c r="Q845" s="68">
        <f t="shared" si="204"/>
        <v>1.1099999928307853</v>
      </c>
      <c r="R845" s="20" t="str">
        <f t="shared" si="205"/>
        <v/>
      </c>
      <c r="S845" s="67">
        <f t="shared" si="206"/>
        <v>3141.6132163189995</v>
      </c>
      <c r="T845" s="68">
        <f t="shared" si="207"/>
        <v>1.1995986282458939</v>
      </c>
      <c r="U845" s="20" t="str">
        <f t="shared" si="208"/>
        <v/>
      </c>
      <c r="V845" s="20" t="str">
        <f t="shared" si="209"/>
        <v/>
      </c>
    </row>
    <row r="846" spans="1:22" x14ac:dyDescent="0.25">
      <c r="A846" s="46">
        <v>2180</v>
      </c>
      <c r="B846" s="60">
        <f t="shared" si="195"/>
        <v>4110040</v>
      </c>
      <c r="C846" s="46" t="s">
        <v>195</v>
      </c>
      <c r="D846" s="46">
        <v>869</v>
      </c>
      <c r="E846" s="46" t="s">
        <v>1995</v>
      </c>
      <c r="F846" s="46">
        <v>262</v>
      </c>
      <c r="G846" s="46">
        <v>107</v>
      </c>
      <c r="H846" s="61">
        <f t="shared" si="196"/>
        <v>0.40839694656488551</v>
      </c>
      <c r="I846" s="62">
        <f t="shared" si="197"/>
        <v>86</v>
      </c>
      <c r="J846" s="62">
        <f t="shared" si="198"/>
        <v>22</v>
      </c>
      <c r="K846" s="20" t="s">
        <v>1781</v>
      </c>
      <c r="L846" s="20" t="str">
        <f t="shared" si="199"/>
        <v>Yes</v>
      </c>
      <c r="M846" s="66">
        <f t="shared" si="200"/>
        <v>18615.609950853199</v>
      </c>
      <c r="N846" s="66">
        <f t="shared" si="201"/>
        <v>19079.2945095754</v>
      </c>
      <c r="O846" s="66">
        <f t="shared" si="202"/>
        <v>19952.3911518522</v>
      </c>
      <c r="P846" s="67">
        <f t="shared" si="203"/>
        <v>463.68455872220147</v>
      </c>
      <c r="Q846" s="68">
        <f t="shared" si="204"/>
        <v>1.0249083731312789</v>
      </c>
      <c r="R846" s="20" t="str">
        <f t="shared" si="205"/>
        <v/>
      </c>
      <c r="S846" s="67">
        <f t="shared" si="206"/>
        <v>1336.7812009990012</v>
      </c>
      <c r="T846" s="68">
        <f t="shared" si="207"/>
        <v>1.0718096911424453</v>
      </c>
      <c r="U846" s="20" t="str">
        <f t="shared" si="208"/>
        <v/>
      </c>
      <c r="V846" s="20" t="str">
        <f t="shared" si="209"/>
        <v/>
      </c>
    </row>
    <row r="847" spans="1:22" x14ac:dyDescent="0.25">
      <c r="A847" s="46">
        <v>2180</v>
      </c>
      <c r="B847" s="60">
        <f t="shared" si="195"/>
        <v>4110040</v>
      </c>
      <c r="C847" s="46" t="s">
        <v>195</v>
      </c>
      <c r="D847" s="46">
        <v>902</v>
      </c>
      <c r="E847" s="46" t="s">
        <v>2515</v>
      </c>
      <c r="F847" s="46">
        <v>315</v>
      </c>
      <c r="G847" s="46">
        <v>115</v>
      </c>
      <c r="H847" s="61">
        <f t="shared" si="196"/>
        <v>0.36507936507936506</v>
      </c>
      <c r="I847" s="62">
        <f t="shared" si="197"/>
        <v>86</v>
      </c>
      <c r="J847" s="62">
        <f t="shared" si="198"/>
        <v>22</v>
      </c>
      <c r="K847" s="20" t="s">
        <v>1781</v>
      </c>
      <c r="L847" s="20" t="str">
        <f t="shared" si="199"/>
        <v>Yes</v>
      </c>
      <c r="M847" s="66">
        <f t="shared" si="200"/>
        <v>17527.322568964501</v>
      </c>
      <c r="N847" s="66">
        <f t="shared" si="201"/>
        <v>19338.231142267399</v>
      </c>
      <c r="O847" s="66">
        <f t="shared" si="202"/>
        <v>18958.4836118083</v>
      </c>
      <c r="P847" s="67">
        <f t="shared" si="203"/>
        <v>1810.9085733028987</v>
      </c>
      <c r="Q847" s="68">
        <f t="shared" si="204"/>
        <v>1.103319178738084</v>
      </c>
      <c r="R847" s="20" t="str">
        <f t="shared" si="205"/>
        <v/>
      </c>
      <c r="S847" s="67">
        <f t="shared" si="206"/>
        <v>1431.1610428437998</v>
      </c>
      <c r="T847" s="68">
        <f t="shared" si="207"/>
        <v>1.0816531468062296</v>
      </c>
      <c r="U847" s="20" t="str">
        <f t="shared" si="208"/>
        <v/>
      </c>
      <c r="V847" s="20" t="str">
        <f t="shared" si="209"/>
        <v/>
      </c>
    </row>
    <row r="848" spans="1:22" x14ac:dyDescent="0.25">
      <c r="A848" s="46">
        <v>2180</v>
      </c>
      <c r="B848" s="60">
        <f t="shared" si="195"/>
        <v>4110040</v>
      </c>
      <c r="C848" s="46" t="s">
        <v>195</v>
      </c>
      <c r="D848" s="46">
        <v>885</v>
      </c>
      <c r="E848" s="46" t="s">
        <v>2566</v>
      </c>
      <c r="F848" s="46">
        <v>617</v>
      </c>
      <c r="G848" s="46">
        <v>225</v>
      </c>
      <c r="H848" s="61">
        <f t="shared" si="196"/>
        <v>0.36466774716369532</v>
      </c>
      <c r="I848" s="62">
        <f t="shared" si="197"/>
        <v>86</v>
      </c>
      <c r="J848" s="62">
        <f t="shared" si="198"/>
        <v>22</v>
      </c>
      <c r="K848" s="20" t="s">
        <v>1781</v>
      </c>
      <c r="L848" s="20" t="str">
        <f t="shared" si="199"/>
        <v>Yes</v>
      </c>
      <c r="M848" s="66">
        <f t="shared" si="200"/>
        <v>15221.0351700911</v>
      </c>
      <c r="N848" s="66">
        <f t="shared" si="201"/>
        <v>22720.96117296</v>
      </c>
      <c r="O848" s="66">
        <f t="shared" si="202"/>
        <v>16709.045565152901</v>
      </c>
      <c r="P848" s="67">
        <f t="shared" si="203"/>
        <v>7499.9260028689005</v>
      </c>
      <c r="Q848" s="68">
        <f t="shared" si="204"/>
        <v>1.4927342929741101</v>
      </c>
      <c r="R848" s="20" t="str">
        <f t="shared" si="205"/>
        <v/>
      </c>
      <c r="S848" s="67">
        <f t="shared" si="206"/>
        <v>1488.0103950618013</v>
      </c>
      <c r="T848" s="68">
        <f t="shared" si="207"/>
        <v>1.0977601311890863</v>
      </c>
      <c r="U848" s="20" t="str">
        <f t="shared" si="208"/>
        <v/>
      </c>
      <c r="V848" s="20" t="str">
        <f t="shared" si="209"/>
        <v/>
      </c>
    </row>
    <row r="849" spans="1:22" x14ac:dyDescent="0.25">
      <c r="A849" s="46">
        <v>2180</v>
      </c>
      <c r="B849" s="60">
        <f t="shared" si="195"/>
        <v>4110040</v>
      </c>
      <c r="C849" s="46" t="s">
        <v>195</v>
      </c>
      <c r="D849" s="46">
        <v>862</v>
      </c>
      <c r="E849" s="46" t="s">
        <v>2528</v>
      </c>
      <c r="F849" s="46">
        <v>316</v>
      </c>
      <c r="G849" s="46">
        <v>115</v>
      </c>
      <c r="H849" s="61">
        <f t="shared" si="196"/>
        <v>0.36392405063291139</v>
      </c>
      <c r="I849" s="62">
        <f t="shared" si="197"/>
        <v>86</v>
      </c>
      <c r="J849" s="62">
        <f t="shared" si="198"/>
        <v>22</v>
      </c>
      <c r="K849" s="20" t="s">
        <v>1781</v>
      </c>
      <c r="L849" s="20" t="str">
        <f t="shared" si="199"/>
        <v>Yes</v>
      </c>
      <c r="M849" s="66">
        <f t="shared" si="200"/>
        <v>16848.547809395201</v>
      </c>
      <c r="N849" s="66">
        <f t="shared" si="201"/>
        <v>17841.100558947699</v>
      </c>
      <c r="O849" s="66">
        <f t="shared" si="202"/>
        <v>20187.593271420101</v>
      </c>
      <c r="P849" s="67">
        <f t="shared" si="203"/>
        <v>992.55274955249843</v>
      </c>
      <c r="Q849" s="68">
        <f t="shared" si="204"/>
        <v>1.0589102847783134</v>
      </c>
      <c r="R849" s="20" t="str">
        <f t="shared" si="205"/>
        <v/>
      </c>
      <c r="S849" s="67">
        <f t="shared" si="206"/>
        <v>3339.0454620249002</v>
      </c>
      <c r="T849" s="68">
        <f t="shared" si="207"/>
        <v>1.1981800152629747</v>
      </c>
      <c r="U849" s="20" t="str">
        <f t="shared" si="208"/>
        <v/>
      </c>
      <c r="V849" s="20" t="str">
        <f t="shared" si="209"/>
        <v/>
      </c>
    </row>
    <row r="850" spans="1:22" x14ac:dyDescent="0.25">
      <c r="A850" s="46">
        <v>2180</v>
      </c>
      <c r="B850" s="60">
        <f t="shared" si="195"/>
        <v>4110040</v>
      </c>
      <c r="C850" s="46" t="s">
        <v>195</v>
      </c>
      <c r="D850" s="46">
        <v>4507</v>
      </c>
      <c r="E850" s="46" t="s">
        <v>2576</v>
      </c>
      <c r="F850" s="46">
        <v>213</v>
      </c>
      <c r="G850" s="46">
        <v>76</v>
      </c>
      <c r="H850" s="61">
        <f t="shared" si="196"/>
        <v>0.35680751173708919</v>
      </c>
      <c r="I850" s="62">
        <f t="shared" si="197"/>
        <v>86</v>
      </c>
      <c r="J850" s="62">
        <f t="shared" si="198"/>
        <v>22</v>
      </c>
      <c r="K850" s="20" t="s">
        <v>1781</v>
      </c>
      <c r="L850" s="20" t="str">
        <f t="shared" si="199"/>
        <v>Yes</v>
      </c>
      <c r="M850" s="66">
        <f t="shared" si="200"/>
        <v>8582.5821107517604</v>
      </c>
      <c r="N850" s="66">
        <f t="shared" si="201"/>
        <v>10533.0598424251</v>
      </c>
      <c r="O850" s="66">
        <f t="shared" si="202"/>
        <v>33639.350549369301</v>
      </c>
      <c r="P850" s="67">
        <f t="shared" si="203"/>
        <v>1950.4777316733398</v>
      </c>
      <c r="Q850" s="68">
        <f t="shared" si="204"/>
        <v>1.2272600141197478</v>
      </c>
      <c r="R850" s="20" t="str">
        <f t="shared" si="205"/>
        <v/>
      </c>
      <c r="S850" s="67">
        <f t="shared" si="206"/>
        <v>25056.768438617539</v>
      </c>
      <c r="T850" s="68">
        <f t="shared" si="207"/>
        <v>3.9194906748667018</v>
      </c>
      <c r="U850" s="20" t="str">
        <f t="shared" si="208"/>
        <v/>
      </c>
      <c r="V850" s="20" t="str">
        <f t="shared" si="209"/>
        <v/>
      </c>
    </row>
    <row r="851" spans="1:22" x14ac:dyDescent="0.25">
      <c r="A851" s="46">
        <v>2180</v>
      </c>
      <c r="B851" s="60">
        <f t="shared" si="195"/>
        <v>4110040</v>
      </c>
      <c r="C851" s="46" t="s">
        <v>195</v>
      </c>
      <c r="D851" s="46">
        <v>918</v>
      </c>
      <c r="E851" s="46" t="s">
        <v>2575</v>
      </c>
      <c r="F851" s="90">
        <v>1292</v>
      </c>
      <c r="G851" s="46">
        <v>460</v>
      </c>
      <c r="H851" s="61">
        <f t="shared" si="196"/>
        <v>0.35603715170278638</v>
      </c>
      <c r="I851" s="62">
        <f t="shared" si="197"/>
        <v>86</v>
      </c>
      <c r="J851" s="62">
        <f t="shared" si="198"/>
        <v>22</v>
      </c>
      <c r="K851" s="20"/>
      <c r="L851" s="20" t="str">
        <f t="shared" si="199"/>
        <v>Yes</v>
      </c>
      <c r="M851" s="66">
        <f t="shared" si="200"/>
        <v>16251.421588876499</v>
      </c>
      <c r="N851" s="66">
        <f t="shared" si="201"/>
        <v>16241.6120637239</v>
      </c>
      <c r="O851" s="66">
        <f t="shared" si="202"/>
        <v>18472.4262882947</v>
      </c>
      <c r="P851" s="67">
        <f t="shared" si="203"/>
        <v>-9.8095251525992353</v>
      </c>
      <c r="Q851" s="68">
        <f t="shared" si="204"/>
        <v>0.99939638971895761</v>
      </c>
      <c r="R851" s="20" t="str">
        <f t="shared" si="205"/>
        <v/>
      </c>
      <c r="S851" s="67">
        <f t="shared" si="206"/>
        <v>2221.0046994182012</v>
      </c>
      <c r="T851" s="68">
        <f t="shared" si="207"/>
        <v>1.1366652564682955</v>
      </c>
      <c r="U851" s="20" t="str">
        <f t="shared" si="208"/>
        <v/>
      </c>
      <c r="V851" s="20" t="str">
        <f t="shared" si="209"/>
        <v/>
      </c>
    </row>
    <row r="852" spans="1:22" x14ac:dyDescent="0.25">
      <c r="A852" s="46">
        <v>2180</v>
      </c>
      <c r="B852" s="60">
        <f t="shared" si="195"/>
        <v>4110040</v>
      </c>
      <c r="C852" s="46" t="s">
        <v>195</v>
      </c>
      <c r="D852" s="46">
        <v>863</v>
      </c>
      <c r="E852" s="46" t="s">
        <v>4643</v>
      </c>
      <c r="F852" s="46">
        <v>663</v>
      </c>
      <c r="G852" s="46">
        <v>236</v>
      </c>
      <c r="H852" s="61">
        <f t="shared" si="196"/>
        <v>0.35595776772247362</v>
      </c>
      <c r="I852" s="62">
        <f t="shared" si="197"/>
        <v>86</v>
      </c>
      <c r="J852" s="62">
        <f t="shared" si="198"/>
        <v>22</v>
      </c>
      <c r="K852" s="20"/>
      <c r="L852" s="20" t="str">
        <f t="shared" si="199"/>
        <v>Yes</v>
      </c>
      <c r="M852" s="66">
        <f t="shared" si="200"/>
        <v>0</v>
      </c>
      <c r="N852" s="66">
        <f t="shared" si="201"/>
        <v>0</v>
      </c>
      <c r="O852" s="66">
        <f t="shared" si="202"/>
        <v>0</v>
      </c>
      <c r="P852" s="67">
        <f t="shared" si="203"/>
        <v>0</v>
      </c>
      <c r="Q852" s="68" t="str">
        <f t="shared" si="204"/>
        <v/>
      </c>
      <c r="R852" s="20" t="str">
        <f t="shared" si="205"/>
        <v/>
      </c>
      <c r="S852" s="67">
        <f t="shared" si="206"/>
        <v>0</v>
      </c>
      <c r="T852" s="68" t="str">
        <f t="shared" si="207"/>
        <v/>
      </c>
      <c r="U852" s="20" t="str">
        <f t="shared" si="208"/>
        <v/>
      </c>
      <c r="V852" s="20" t="str">
        <f t="shared" si="209"/>
        <v/>
      </c>
    </row>
    <row r="853" spans="1:22" x14ac:dyDescent="0.25">
      <c r="A853" s="46">
        <v>2180</v>
      </c>
      <c r="B853" s="60">
        <f t="shared" si="195"/>
        <v>4110040</v>
      </c>
      <c r="C853" s="46" t="s">
        <v>195</v>
      </c>
      <c r="D853" s="46">
        <v>894</v>
      </c>
      <c r="E853" s="46" t="s">
        <v>2565</v>
      </c>
      <c r="F853" s="46">
        <v>443</v>
      </c>
      <c r="G853" s="46">
        <v>156</v>
      </c>
      <c r="H853" s="61">
        <f t="shared" si="196"/>
        <v>0.35214446952595935</v>
      </c>
      <c r="I853" s="62">
        <f t="shared" si="197"/>
        <v>86</v>
      </c>
      <c r="J853" s="62">
        <f t="shared" si="198"/>
        <v>22</v>
      </c>
      <c r="K853" s="20"/>
      <c r="L853" s="20" t="str">
        <f t="shared" si="199"/>
        <v>Yes</v>
      </c>
      <c r="M853" s="66">
        <f t="shared" si="200"/>
        <v>15493.936577582899</v>
      </c>
      <c r="N853" s="66">
        <f t="shared" si="201"/>
        <v>17400.102493194201</v>
      </c>
      <c r="O853" s="66">
        <f t="shared" si="202"/>
        <v>19269.867688095601</v>
      </c>
      <c r="P853" s="67">
        <f t="shared" si="203"/>
        <v>1906.1659156113019</v>
      </c>
      <c r="Q853" s="68">
        <f t="shared" si="204"/>
        <v>1.1230265727542219</v>
      </c>
      <c r="R853" s="20" t="str">
        <f t="shared" si="205"/>
        <v/>
      </c>
      <c r="S853" s="67">
        <f t="shared" si="206"/>
        <v>3775.9311105127017</v>
      </c>
      <c r="T853" s="68">
        <f t="shared" si="207"/>
        <v>1.2437037928744226</v>
      </c>
      <c r="U853" s="20" t="str">
        <f t="shared" si="208"/>
        <v/>
      </c>
      <c r="V853" s="20" t="str">
        <f t="shared" si="209"/>
        <v/>
      </c>
    </row>
    <row r="854" spans="1:22" x14ac:dyDescent="0.25">
      <c r="A854" s="46">
        <v>2180</v>
      </c>
      <c r="B854" s="60">
        <f t="shared" si="195"/>
        <v>4110040</v>
      </c>
      <c r="C854" s="46" t="s">
        <v>195</v>
      </c>
      <c r="D854" s="46">
        <v>913</v>
      </c>
      <c r="E854" s="46" t="s">
        <v>2269</v>
      </c>
      <c r="F854" s="46">
        <v>620</v>
      </c>
      <c r="G854" s="46">
        <v>217</v>
      </c>
      <c r="H854" s="61">
        <f t="shared" si="196"/>
        <v>0.35</v>
      </c>
      <c r="I854" s="62">
        <f t="shared" si="197"/>
        <v>86</v>
      </c>
      <c r="J854" s="62">
        <f t="shared" si="198"/>
        <v>22</v>
      </c>
      <c r="K854" s="20"/>
      <c r="L854" s="20" t="str">
        <f t="shared" si="199"/>
        <v>Yes</v>
      </c>
      <c r="M854" s="66">
        <f t="shared" si="200"/>
        <v>18457.5243447752</v>
      </c>
      <c r="N854" s="66">
        <f t="shared" si="201"/>
        <v>20205.268405473002</v>
      </c>
      <c r="O854" s="66">
        <f t="shared" si="202"/>
        <v>24636.2863182201</v>
      </c>
      <c r="P854" s="67">
        <f t="shared" si="203"/>
        <v>1747.7440606978016</v>
      </c>
      <c r="Q854" s="68">
        <f t="shared" si="204"/>
        <v>1.0946900585393262</v>
      </c>
      <c r="R854" s="20" t="str">
        <f t="shared" si="205"/>
        <v/>
      </c>
      <c r="S854" s="67">
        <f t="shared" si="206"/>
        <v>6178.7619734448999</v>
      </c>
      <c r="T854" s="68">
        <f t="shared" si="207"/>
        <v>1.3347557266093453</v>
      </c>
      <c r="U854" s="20" t="str">
        <f t="shared" si="208"/>
        <v/>
      </c>
      <c r="V854" s="20" t="str">
        <f t="shared" si="209"/>
        <v/>
      </c>
    </row>
    <row r="855" spans="1:22" x14ac:dyDescent="0.25">
      <c r="A855" s="46">
        <v>2180</v>
      </c>
      <c r="B855" s="60">
        <f t="shared" si="195"/>
        <v>4110040</v>
      </c>
      <c r="C855" s="46" t="s">
        <v>195</v>
      </c>
      <c r="D855" s="46">
        <v>915</v>
      </c>
      <c r="E855" s="46" t="s">
        <v>4644</v>
      </c>
      <c r="F855" s="90">
        <v>1173</v>
      </c>
      <c r="G855" s="46">
        <v>396</v>
      </c>
      <c r="H855" s="61">
        <f t="shared" si="196"/>
        <v>0.33759590792838873</v>
      </c>
      <c r="I855" s="62">
        <f t="shared" si="197"/>
        <v>86</v>
      </c>
      <c r="J855" s="62">
        <f t="shared" si="198"/>
        <v>22</v>
      </c>
      <c r="K855" s="20"/>
      <c r="L855" s="20" t="str">
        <f t="shared" si="199"/>
        <v>Yes</v>
      </c>
      <c r="M855" s="66">
        <f t="shared" si="200"/>
        <v>16457.880027348099</v>
      </c>
      <c r="N855" s="66">
        <f t="shared" si="201"/>
        <v>17596.7545481077</v>
      </c>
      <c r="O855" s="66">
        <f t="shared" si="202"/>
        <v>18708.456675432899</v>
      </c>
      <c r="P855" s="67">
        <f t="shared" si="203"/>
        <v>1138.8745207596003</v>
      </c>
      <c r="Q855" s="68">
        <f t="shared" si="204"/>
        <v>1.0691993451688266</v>
      </c>
      <c r="R855" s="20" t="str">
        <f t="shared" si="205"/>
        <v/>
      </c>
      <c r="S855" s="67">
        <f t="shared" si="206"/>
        <v>2250.5766480847997</v>
      </c>
      <c r="T855" s="68">
        <f t="shared" si="207"/>
        <v>1.1367476639971255</v>
      </c>
      <c r="U855" s="20" t="str">
        <f t="shared" si="208"/>
        <v/>
      </c>
      <c r="V855" s="20" t="str">
        <f t="shared" si="209"/>
        <v/>
      </c>
    </row>
    <row r="856" spans="1:22" x14ac:dyDescent="0.25">
      <c r="A856" s="46">
        <v>2180</v>
      </c>
      <c r="B856" s="60">
        <f t="shared" si="195"/>
        <v>4110040</v>
      </c>
      <c r="C856" s="46" t="s">
        <v>195</v>
      </c>
      <c r="D856" s="46">
        <v>854</v>
      </c>
      <c r="E856" s="46" t="s">
        <v>2527</v>
      </c>
      <c r="F856" s="46">
        <v>350</v>
      </c>
      <c r="G856" s="46">
        <v>114</v>
      </c>
      <c r="H856" s="61">
        <f t="shared" si="196"/>
        <v>0.32571428571428573</v>
      </c>
      <c r="I856" s="62">
        <f t="shared" si="197"/>
        <v>86</v>
      </c>
      <c r="J856" s="62">
        <f t="shared" si="198"/>
        <v>22</v>
      </c>
      <c r="K856" s="20"/>
      <c r="L856" s="20" t="str">
        <f t="shared" si="199"/>
        <v>Yes</v>
      </c>
      <c r="M856" s="66">
        <f t="shared" si="200"/>
        <v>16106.3852237069</v>
      </c>
      <c r="N856" s="66">
        <f t="shared" si="201"/>
        <v>17445.003561360001</v>
      </c>
      <c r="O856" s="66">
        <f t="shared" si="202"/>
        <v>17672.042212237</v>
      </c>
      <c r="P856" s="67">
        <f t="shared" si="203"/>
        <v>1338.6183376531008</v>
      </c>
      <c r="Q856" s="68">
        <f t="shared" si="204"/>
        <v>1.083111034478599</v>
      </c>
      <c r="R856" s="20" t="str">
        <f t="shared" si="205"/>
        <v/>
      </c>
      <c r="S856" s="67">
        <f t="shared" si="206"/>
        <v>1565.6569885300996</v>
      </c>
      <c r="T856" s="68">
        <f t="shared" si="207"/>
        <v>1.097207223519379</v>
      </c>
      <c r="U856" s="20" t="str">
        <f t="shared" si="208"/>
        <v/>
      </c>
      <c r="V856" s="20" t="str">
        <f t="shared" si="209"/>
        <v/>
      </c>
    </row>
    <row r="857" spans="1:22" x14ac:dyDescent="0.25">
      <c r="A857" s="46">
        <v>2180</v>
      </c>
      <c r="B857" s="60">
        <f t="shared" si="195"/>
        <v>4110040</v>
      </c>
      <c r="C857" s="46" t="s">
        <v>195</v>
      </c>
      <c r="D857" s="46">
        <v>1278</v>
      </c>
      <c r="E857" s="46" t="s">
        <v>2530</v>
      </c>
      <c r="F857" s="46">
        <v>416</v>
      </c>
      <c r="G857" s="46">
        <v>132</v>
      </c>
      <c r="H857" s="61">
        <f t="shared" si="196"/>
        <v>0.31730769230769229</v>
      </c>
      <c r="I857" s="62">
        <f t="shared" si="197"/>
        <v>86</v>
      </c>
      <c r="J857" s="62">
        <f t="shared" si="198"/>
        <v>22</v>
      </c>
      <c r="K857" s="20"/>
      <c r="L857" s="20" t="str">
        <f t="shared" si="199"/>
        <v>Yes</v>
      </c>
      <c r="M857" s="66">
        <f t="shared" si="200"/>
        <v>15298.7225341217</v>
      </c>
      <c r="N857" s="66">
        <f t="shared" si="201"/>
        <v>15641.410204899999</v>
      </c>
      <c r="O857" s="66">
        <f t="shared" si="202"/>
        <v>16663.882529112099</v>
      </c>
      <c r="P857" s="67">
        <f t="shared" si="203"/>
        <v>342.68767077829943</v>
      </c>
      <c r="Q857" s="68">
        <f t="shared" si="204"/>
        <v>1.0223997572355457</v>
      </c>
      <c r="R857" s="20" t="str">
        <f t="shared" si="205"/>
        <v/>
      </c>
      <c r="S857" s="67">
        <f t="shared" si="206"/>
        <v>1365.1599949903994</v>
      </c>
      <c r="T857" s="68">
        <f t="shared" si="207"/>
        <v>1.0892335939779023</v>
      </c>
      <c r="U857" s="20" t="str">
        <f t="shared" si="208"/>
        <v/>
      </c>
      <c r="V857" s="20" t="str">
        <f t="shared" si="209"/>
        <v/>
      </c>
    </row>
    <row r="858" spans="1:22" x14ac:dyDescent="0.25">
      <c r="A858" s="46">
        <v>2180</v>
      </c>
      <c r="B858" s="60">
        <f t="shared" si="195"/>
        <v>4110040</v>
      </c>
      <c r="C858" s="46" t="s">
        <v>195</v>
      </c>
      <c r="D858" s="46">
        <v>878</v>
      </c>
      <c r="E858" s="46" t="s">
        <v>1212</v>
      </c>
      <c r="F858" s="46">
        <v>487</v>
      </c>
      <c r="G858" s="46">
        <v>148</v>
      </c>
      <c r="H858" s="61">
        <f t="shared" si="196"/>
        <v>0.30390143737166325</v>
      </c>
      <c r="I858" s="62">
        <f t="shared" si="197"/>
        <v>86</v>
      </c>
      <c r="J858" s="62">
        <f t="shared" si="198"/>
        <v>22</v>
      </c>
      <c r="K858" s="20"/>
      <c r="L858" s="20" t="str">
        <f t="shared" si="199"/>
        <v>Yes</v>
      </c>
      <c r="M858" s="66">
        <f t="shared" si="200"/>
        <v>15927.743128882999</v>
      </c>
      <c r="N858" s="66">
        <f t="shared" si="201"/>
        <v>16211.4599699879</v>
      </c>
      <c r="O858" s="66">
        <f t="shared" si="202"/>
        <v>17836.889537189101</v>
      </c>
      <c r="P858" s="67">
        <f t="shared" si="203"/>
        <v>283.7168411049006</v>
      </c>
      <c r="Q858" s="68">
        <f t="shared" si="204"/>
        <v>1.0178127458993493</v>
      </c>
      <c r="R858" s="20" t="str">
        <f t="shared" si="205"/>
        <v/>
      </c>
      <c r="S858" s="67">
        <f t="shared" si="206"/>
        <v>1909.1464083061019</v>
      </c>
      <c r="T858" s="68">
        <f t="shared" si="207"/>
        <v>1.1198629581641169</v>
      </c>
      <c r="U858" s="20" t="str">
        <f t="shared" si="208"/>
        <v/>
      </c>
      <c r="V858" s="20" t="str">
        <f t="shared" si="209"/>
        <v/>
      </c>
    </row>
    <row r="859" spans="1:22" x14ac:dyDescent="0.25">
      <c r="A859" s="46">
        <v>2180</v>
      </c>
      <c r="B859" s="60">
        <f t="shared" si="195"/>
        <v>4110040</v>
      </c>
      <c r="C859" s="46" t="s">
        <v>195</v>
      </c>
      <c r="D859" s="46">
        <v>826</v>
      </c>
      <c r="E859" s="46" t="s">
        <v>2554</v>
      </c>
      <c r="F859" s="46">
        <v>485</v>
      </c>
      <c r="G859" s="46">
        <v>143</v>
      </c>
      <c r="H859" s="61">
        <f t="shared" si="196"/>
        <v>0.29484536082474228</v>
      </c>
      <c r="I859" s="62">
        <f t="shared" si="197"/>
        <v>86</v>
      </c>
      <c r="J859" s="62">
        <f t="shared" si="198"/>
        <v>22</v>
      </c>
      <c r="K859" s="20"/>
      <c r="L859" s="20" t="str">
        <f t="shared" si="199"/>
        <v>Yes</v>
      </c>
      <c r="M859" s="66">
        <f t="shared" si="200"/>
        <v>15043.908046172401</v>
      </c>
      <c r="N859" s="66">
        <f t="shared" si="201"/>
        <v>15247.749648656199</v>
      </c>
      <c r="O859" s="66">
        <f t="shared" si="202"/>
        <v>17222.276408205202</v>
      </c>
      <c r="P859" s="67">
        <f t="shared" si="203"/>
        <v>203.84160248379885</v>
      </c>
      <c r="Q859" s="68">
        <f t="shared" si="204"/>
        <v>1.0135497772160116</v>
      </c>
      <c r="R859" s="20" t="str">
        <f t="shared" si="205"/>
        <v/>
      </c>
      <c r="S859" s="67">
        <f t="shared" si="206"/>
        <v>2178.3683620328011</v>
      </c>
      <c r="T859" s="68">
        <f t="shared" si="207"/>
        <v>1.1448006964245596</v>
      </c>
      <c r="U859" s="20" t="str">
        <f t="shared" si="208"/>
        <v/>
      </c>
      <c r="V859" s="20" t="str">
        <f t="shared" si="209"/>
        <v/>
      </c>
    </row>
    <row r="860" spans="1:22" x14ac:dyDescent="0.25">
      <c r="A860" s="46">
        <v>2180</v>
      </c>
      <c r="B860" s="60">
        <f t="shared" si="195"/>
        <v>4110040</v>
      </c>
      <c r="C860" s="46" t="s">
        <v>195</v>
      </c>
      <c r="D860" s="46">
        <v>5218</v>
      </c>
      <c r="E860" s="46" t="s">
        <v>1191</v>
      </c>
      <c r="F860" s="46">
        <v>222</v>
      </c>
      <c r="G860" s="46">
        <v>65</v>
      </c>
      <c r="H860" s="61">
        <f t="shared" si="196"/>
        <v>0.2927927927927928</v>
      </c>
      <c r="I860" s="62">
        <f t="shared" si="197"/>
        <v>86</v>
      </c>
      <c r="J860" s="62">
        <f t="shared" si="198"/>
        <v>22</v>
      </c>
      <c r="K860" s="20"/>
      <c r="L860" s="20" t="str">
        <f t="shared" si="199"/>
        <v>Yes</v>
      </c>
      <c r="M860" s="66">
        <f t="shared" si="200"/>
        <v>8582.5821107517695</v>
      </c>
      <c r="N860" s="66">
        <f t="shared" si="201"/>
        <v>8395.1587937772292</v>
      </c>
      <c r="O860" s="66">
        <f t="shared" si="202"/>
        <v>8876.5969547628702</v>
      </c>
      <c r="P860" s="67">
        <f t="shared" si="203"/>
        <v>-187.42331697454028</v>
      </c>
      <c r="Q860" s="68">
        <f t="shared" si="204"/>
        <v>0.97816236249697552</v>
      </c>
      <c r="R860" s="20" t="str">
        <f t="shared" si="205"/>
        <v/>
      </c>
      <c r="S860" s="67">
        <f t="shared" si="206"/>
        <v>294.01484401110065</v>
      </c>
      <c r="T860" s="68">
        <f t="shared" si="207"/>
        <v>1.034257154806917</v>
      </c>
      <c r="U860" s="20" t="str">
        <f t="shared" si="208"/>
        <v/>
      </c>
      <c r="V860" s="20" t="str">
        <f t="shared" si="209"/>
        <v/>
      </c>
    </row>
    <row r="861" spans="1:22" x14ac:dyDescent="0.25">
      <c r="A861" s="46">
        <v>2180</v>
      </c>
      <c r="B861" s="60">
        <f t="shared" si="195"/>
        <v>4110040</v>
      </c>
      <c r="C861" s="46" t="s">
        <v>195</v>
      </c>
      <c r="D861" s="46">
        <v>839</v>
      </c>
      <c r="E861" s="46" t="s">
        <v>2532</v>
      </c>
      <c r="F861" s="46">
        <v>375</v>
      </c>
      <c r="G861" s="46">
        <v>104</v>
      </c>
      <c r="H861" s="61">
        <f t="shared" si="196"/>
        <v>0.27733333333333332</v>
      </c>
      <c r="I861" s="62">
        <f t="shared" si="197"/>
        <v>86</v>
      </c>
      <c r="J861" s="62">
        <f t="shared" si="198"/>
        <v>22</v>
      </c>
      <c r="K861" s="20"/>
      <c r="L861" s="20" t="str">
        <f t="shared" si="199"/>
        <v>Yes</v>
      </c>
      <c r="M861" s="66">
        <f t="shared" si="200"/>
        <v>15464.652523266201</v>
      </c>
      <c r="N861" s="66">
        <f t="shared" si="201"/>
        <v>15576.3399744363</v>
      </c>
      <c r="O861" s="66">
        <f t="shared" si="202"/>
        <v>18203.783271108499</v>
      </c>
      <c r="P861" s="67">
        <f t="shared" si="203"/>
        <v>111.68745117009894</v>
      </c>
      <c r="Q861" s="68">
        <f t="shared" si="204"/>
        <v>1.0072221119098581</v>
      </c>
      <c r="R861" s="20" t="str">
        <f t="shared" si="205"/>
        <v/>
      </c>
      <c r="S861" s="67">
        <f t="shared" si="206"/>
        <v>2739.1307478422987</v>
      </c>
      <c r="T861" s="68">
        <f t="shared" si="207"/>
        <v>1.177122036445458</v>
      </c>
      <c r="U861" s="20" t="str">
        <f t="shared" si="208"/>
        <v/>
      </c>
      <c r="V861" s="20" t="str">
        <f t="shared" si="209"/>
        <v/>
      </c>
    </row>
    <row r="862" spans="1:22" x14ac:dyDescent="0.25">
      <c r="A862" s="46">
        <v>2180</v>
      </c>
      <c r="B862" s="60">
        <f t="shared" si="195"/>
        <v>4110040</v>
      </c>
      <c r="C862" s="46" t="s">
        <v>195</v>
      </c>
      <c r="D862" s="46">
        <v>879</v>
      </c>
      <c r="E862" s="46" t="s">
        <v>2531</v>
      </c>
      <c r="F862" s="46">
        <v>237</v>
      </c>
      <c r="G862" s="46">
        <v>64</v>
      </c>
      <c r="H862" s="61">
        <f t="shared" si="196"/>
        <v>0.27004219409282698</v>
      </c>
      <c r="I862" s="62">
        <f t="shared" si="197"/>
        <v>86</v>
      </c>
      <c r="J862" s="62">
        <f t="shared" si="198"/>
        <v>22</v>
      </c>
      <c r="K862" s="20"/>
      <c r="L862" s="20" t="str">
        <f t="shared" si="199"/>
        <v>Yes</v>
      </c>
      <c r="M862" s="66">
        <f t="shared" si="200"/>
        <v>16678.821353585699</v>
      </c>
      <c r="N862" s="66">
        <f t="shared" si="201"/>
        <v>17795.271785877499</v>
      </c>
      <c r="O862" s="66">
        <f t="shared" si="202"/>
        <v>20333.659904029901</v>
      </c>
      <c r="P862" s="67">
        <f t="shared" si="203"/>
        <v>1116.4504322918001</v>
      </c>
      <c r="Q862" s="68">
        <f t="shared" si="204"/>
        <v>1.0669382091589932</v>
      </c>
      <c r="R862" s="20" t="str">
        <f t="shared" si="205"/>
        <v/>
      </c>
      <c r="S862" s="67">
        <f t="shared" si="206"/>
        <v>3654.8385504442012</v>
      </c>
      <c r="T862" s="68">
        <f t="shared" si="207"/>
        <v>1.2191305052654975</v>
      </c>
      <c r="U862" s="20" t="str">
        <f t="shared" si="208"/>
        <v/>
      </c>
      <c r="V862" s="20" t="str">
        <f t="shared" si="209"/>
        <v/>
      </c>
    </row>
    <row r="863" spans="1:22" x14ac:dyDescent="0.25">
      <c r="A863" s="46">
        <v>2180</v>
      </c>
      <c r="B863" s="60">
        <f t="shared" si="195"/>
        <v>4110040</v>
      </c>
      <c r="C863" s="46" t="s">
        <v>195</v>
      </c>
      <c r="D863" s="46">
        <v>843</v>
      </c>
      <c r="E863" s="46" t="s">
        <v>2556</v>
      </c>
      <c r="F863" s="46">
        <v>385</v>
      </c>
      <c r="G863" s="46">
        <v>102</v>
      </c>
      <c r="H863" s="61">
        <f t="shared" si="196"/>
        <v>0.26493506493506491</v>
      </c>
      <c r="I863" s="62">
        <f t="shared" si="197"/>
        <v>86</v>
      </c>
      <c r="J863" s="62">
        <f t="shared" si="198"/>
        <v>22</v>
      </c>
      <c r="K863" s="20"/>
      <c r="L863" s="20" t="str">
        <f t="shared" si="199"/>
        <v>Yes</v>
      </c>
      <c r="M863" s="66">
        <f t="shared" si="200"/>
        <v>16782.851274614699</v>
      </c>
      <c r="N863" s="66">
        <f t="shared" si="201"/>
        <v>16789.296685355101</v>
      </c>
      <c r="O863" s="66">
        <f t="shared" si="202"/>
        <v>17758.944387205502</v>
      </c>
      <c r="P863" s="67">
        <f t="shared" si="203"/>
        <v>6.4454107404017122</v>
      </c>
      <c r="Q863" s="68">
        <f t="shared" si="204"/>
        <v>1.0003840474204853</v>
      </c>
      <c r="R863" s="20" t="str">
        <f t="shared" si="205"/>
        <v/>
      </c>
      <c r="S863" s="67">
        <f t="shared" si="206"/>
        <v>976.09311259080278</v>
      </c>
      <c r="T863" s="68">
        <f t="shared" si="207"/>
        <v>1.058160147916416</v>
      </c>
      <c r="U863" s="20" t="str">
        <f t="shared" si="208"/>
        <v/>
      </c>
      <c r="V863" s="20" t="str">
        <f t="shared" si="209"/>
        <v/>
      </c>
    </row>
    <row r="864" spans="1:22" x14ac:dyDescent="0.25">
      <c r="A864" s="46">
        <v>2180</v>
      </c>
      <c r="B864" s="60">
        <f t="shared" si="195"/>
        <v>4110040</v>
      </c>
      <c r="C864" s="46" t="s">
        <v>195</v>
      </c>
      <c r="D864" s="46">
        <v>895</v>
      </c>
      <c r="E864" s="46" t="s">
        <v>2520</v>
      </c>
      <c r="F864" s="46">
        <v>569</v>
      </c>
      <c r="G864" s="46">
        <v>144</v>
      </c>
      <c r="H864" s="61">
        <f t="shared" si="196"/>
        <v>0.2530755711775044</v>
      </c>
      <c r="I864" s="62">
        <f t="shared" si="197"/>
        <v>86</v>
      </c>
      <c r="J864" s="62">
        <f t="shared" si="198"/>
        <v>22</v>
      </c>
      <c r="K864" s="20"/>
      <c r="L864" s="20" t="str">
        <f t="shared" si="199"/>
        <v>Yes</v>
      </c>
      <c r="M864" s="66">
        <f t="shared" si="200"/>
        <v>15755.3559397431</v>
      </c>
      <c r="N864" s="66">
        <f t="shared" si="201"/>
        <v>15407.8735739489</v>
      </c>
      <c r="O864" s="66">
        <f t="shared" si="202"/>
        <v>17862.140381405701</v>
      </c>
      <c r="P864" s="67">
        <f t="shared" si="203"/>
        <v>-347.48236579419972</v>
      </c>
      <c r="Q864" s="68">
        <f t="shared" si="204"/>
        <v>0.97794512754118934</v>
      </c>
      <c r="R864" s="20" t="str">
        <f t="shared" si="205"/>
        <v/>
      </c>
      <c r="S864" s="67">
        <f t="shared" si="206"/>
        <v>2106.7844416626012</v>
      </c>
      <c r="T864" s="68">
        <f t="shared" si="207"/>
        <v>1.1337186192251112</v>
      </c>
      <c r="U864" s="20" t="str">
        <f t="shared" si="208"/>
        <v/>
      </c>
      <c r="V864" s="20" t="str">
        <f t="shared" si="209"/>
        <v/>
      </c>
    </row>
    <row r="865" spans="1:22" x14ac:dyDescent="0.25">
      <c r="A865" s="46">
        <v>2180</v>
      </c>
      <c r="B865" s="60">
        <f t="shared" si="195"/>
        <v>4110040</v>
      </c>
      <c r="C865" s="46" t="s">
        <v>195</v>
      </c>
      <c r="D865" s="46">
        <v>4400</v>
      </c>
      <c r="E865" s="46" t="s">
        <v>2534</v>
      </c>
      <c r="F865" s="46">
        <v>178</v>
      </c>
      <c r="G865" s="46">
        <v>45</v>
      </c>
      <c r="H865" s="61">
        <f t="shared" si="196"/>
        <v>0.25280898876404495</v>
      </c>
      <c r="I865" s="62">
        <f t="shared" si="197"/>
        <v>86</v>
      </c>
      <c r="J865" s="62">
        <f t="shared" si="198"/>
        <v>22</v>
      </c>
      <c r="K865" s="20"/>
      <c r="L865" s="20" t="str">
        <f t="shared" si="199"/>
        <v>Yes</v>
      </c>
      <c r="M865" s="66">
        <f t="shared" si="200"/>
        <v>8582.5821107517695</v>
      </c>
      <c r="N865" s="66">
        <f t="shared" si="201"/>
        <v>8395.1587937771892</v>
      </c>
      <c r="O865" s="66">
        <f t="shared" si="202"/>
        <v>8876.5969547628702</v>
      </c>
      <c r="P865" s="67">
        <f t="shared" si="203"/>
        <v>-187.4233169745803</v>
      </c>
      <c r="Q865" s="68">
        <f t="shared" si="204"/>
        <v>0.97816236249697086</v>
      </c>
      <c r="R865" s="20" t="str">
        <f t="shared" si="205"/>
        <v/>
      </c>
      <c r="S865" s="67">
        <f t="shared" si="206"/>
        <v>294.01484401110065</v>
      </c>
      <c r="T865" s="68">
        <f t="shared" si="207"/>
        <v>1.034257154806917</v>
      </c>
      <c r="U865" s="20" t="str">
        <f t="shared" si="208"/>
        <v/>
      </c>
      <c r="V865" s="20" t="str">
        <f t="shared" si="209"/>
        <v/>
      </c>
    </row>
    <row r="866" spans="1:22" x14ac:dyDescent="0.25">
      <c r="A866" s="46">
        <v>2180</v>
      </c>
      <c r="B866" s="60">
        <f t="shared" si="195"/>
        <v>4110040</v>
      </c>
      <c r="C866" s="46" t="s">
        <v>195</v>
      </c>
      <c r="D866" s="46">
        <v>830</v>
      </c>
      <c r="E866" s="46" t="s">
        <v>2516</v>
      </c>
      <c r="F866" s="46">
        <v>382</v>
      </c>
      <c r="G866" s="46">
        <v>94</v>
      </c>
      <c r="H866" s="61">
        <f t="shared" si="196"/>
        <v>0.24607329842931938</v>
      </c>
      <c r="I866" s="62">
        <f t="shared" si="197"/>
        <v>86</v>
      </c>
      <c r="J866" s="62">
        <f t="shared" si="198"/>
        <v>22</v>
      </c>
      <c r="K866" s="20"/>
      <c r="L866" s="20" t="str">
        <f t="shared" si="199"/>
        <v>Yes</v>
      </c>
      <c r="M866" s="66">
        <f t="shared" si="200"/>
        <v>15321.4062768084</v>
      </c>
      <c r="N866" s="66">
        <f t="shared" si="201"/>
        <v>15763.2293624742</v>
      </c>
      <c r="O866" s="66">
        <f t="shared" si="202"/>
        <v>17630.116358467902</v>
      </c>
      <c r="P866" s="67">
        <f t="shared" si="203"/>
        <v>441.82308566579923</v>
      </c>
      <c r="Q866" s="68">
        <f t="shared" si="204"/>
        <v>1.0288369799536337</v>
      </c>
      <c r="R866" s="20" t="str">
        <f t="shared" si="205"/>
        <v/>
      </c>
      <c r="S866" s="67">
        <f t="shared" si="206"/>
        <v>2308.7100816595012</v>
      </c>
      <c r="T866" s="68">
        <f t="shared" si="207"/>
        <v>1.1506852595609407</v>
      </c>
      <c r="U866" s="20" t="str">
        <f t="shared" si="208"/>
        <v/>
      </c>
      <c r="V866" s="20" t="str">
        <f t="shared" si="209"/>
        <v/>
      </c>
    </row>
    <row r="867" spans="1:22" x14ac:dyDescent="0.25">
      <c r="A867" s="46">
        <v>2180</v>
      </c>
      <c r="B867" s="60">
        <f t="shared" si="195"/>
        <v>4110040</v>
      </c>
      <c r="C867" s="46" t="s">
        <v>195</v>
      </c>
      <c r="D867" s="46">
        <v>834</v>
      </c>
      <c r="E867" s="46" t="s">
        <v>2555</v>
      </c>
      <c r="F867" s="46">
        <v>514</v>
      </c>
      <c r="G867" s="46">
        <v>126</v>
      </c>
      <c r="H867" s="61">
        <f t="shared" si="196"/>
        <v>0.24513618677042801</v>
      </c>
      <c r="I867" s="62">
        <f t="shared" si="197"/>
        <v>86</v>
      </c>
      <c r="J867" s="62">
        <f t="shared" si="198"/>
        <v>22</v>
      </c>
      <c r="K867" s="20"/>
      <c r="L867" s="20" t="str">
        <f t="shared" si="199"/>
        <v>Yes</v>
      </c>
      <c r="M867" s="66">
        <f t="shared" si="200"/>
        <v>16694.171668544401</v>
      </c>
      <c r="N867" s="66">
        <f t="shared" si="201"/>
        <v>17823.965559387099</v>
      </c>
      <c r="O867" s="66">
        <f t="shared" si="202"/>
        <v>19119.034726960301</v>
      </c>
      <c r="P867" s="67">
        <f t="shared" si="203"/>
        <v>1129.7938908426986</v>
      </c>
      <c r="Q867" s="68">
        <f t="shared" si="204"/>
        <v>1.0676759478262396</v>
      </c>
      <c r="R867" s="20" t="str">
        <f t="shared" si="205"/>
        <v/>
      </c>
      <c r="S867" s="67">
        <f t="shared" si="206"/>
        <v>2424.8630584159</v>
      </c>
      <c r="T867" s="68">
        <f t="shared" si="207"/>
        <v>1.1452520739908822</v>
      </c>
      <c r="U867" s="20" t="str">
        <f t="shared" si="208"/>
        <v/>
      </c>
      <c r="V867" s="20" t="str">
        <f t="shared" si="209"/>
        <v/>
      </c>
    </row>
    <row r="868" spans="1:22" x14ac:dyDescent="0.25">
      <c r="A868" s="46">
        <v>2180</v>
      </c>
      <c r="B868" s="60">
        <f t="shared" si="195"/>
        <v>4110040</v>
      </c>
      <c r="C868" s="46" t="s">
        <v>195</v>
      </c>
      <c r="D868" s="46">
        <v>906</v>
      </c>
      <c r="E868" s="46" t="s">
        <v>2577</v>
      </c>
      <c r="F868" s="90">
        <v>1005</v>
      </c>
      <c r="G868" s="46">
        <v>240</v>
      </c>
      <c r="H868" s="61">
        <f t="shared" si="196"/>
        <v>0.23880597014925373</v>
      </c>
      <c r="I868" s="62">
        <f t="shared" si="197"/>
        <v>86</v>
      </c>
      <c r="J868" s="62">
        <f t="shared" si="198"/>
        <v>22</v>
      </c>
      <c r="K868" s="20"/>
      <c r="L868" s="20" t="str">
        <f t="shared" si="199"/>
        <v>Yes</v>
      </c>
      <c r="M868" s="66">
        <f t="shared" si="200"/>
        <v>16713.896617744998</v>
      </c>
      <c r="N868" s="66">
        <f t="shared" si="201"/>
        <v>17109.854312886899</v>
      </c>
      <c r="O868" s="66">
        <f t="shared" si="202"/>
        <v>19240.516039710099</v>
      </c>
      <c r="P868" s="67">
        <f t="shared" si="203"/>
        <v>395.95769514190033</v>
      </c>
      <c r="Q868" s="68">
        <f t="shared" si="204"/>
        <v>1.0236903281262082</v>
      </c>
      <c r="R868" s="20" t="str">
        <f t="shared" si="205"/>
        <v/>
      </c>
      <c r="S868" s="67">
        <f t="shared" si="206"/>
        <v>2526.6194219651006</v>
      </c>
      <c r="T868" s="68">
        <f t="shared" si="207"/>
        <v>1.1511687836624891</v>
      </c>
      <c r="U868" s="20" t="str">
        <f t="shared" si="208"/>
        <v/>
      </c>
      <c r="V868" s="20" t="str">
        <f t="shared" si="209"/>
        <v/>
      </c>
    </row>
    <row r="869" spans="1:22" x14ac:dyDescent="0.25">
      <c r="A869" s="46">
        <v>2180</v>
      </c>
      <c r="B869" s="60">
        <f t="shared" si="195"/>
        <v>4110040</v>
      </c>
      <c r="C869" s="46" t="s">
        <v>195</v>
      </c>
      <c r="D869" s="46">
        <v>911</v>
      </c>
      <c r="E869" s="46" t="s">
        <v>2578</v>
      </c>
      <c r="F869" s="90">
        <v>2010</v>
      </c>
      <c r="G869" s="46">
        <v>454</v>
      </c>
      <c r="H869" s="61">
        <f t="shared" si="196"/>
        <v>0.22587064676616916</v>
      </c>
      <c r="I869" s="62">
        <f t="shared" si="197"/>
        <v>86</v>
      </c>
      <c r="J869" s="62">
        <f t="shared" si="198"/>
        <v>22</v>
      </c>
      <c r="K869" s="20"/>
      <c r="L869" s="20" t="str">
        <f t="shared" si="199"/>
        <v>Yes</v>
      </c>
      <c r="M869" s="66">
        <f t="shared" si="200"/>
        <v>15699.5753215519</v>
      </c>
      <c r="N869" s="66">
        <f t="shared" si="201"/>
        <v>15955.5615743668</v>
      </c>
      <c r="O869" s="66">
        <f t="shared" si="202"/>
        <v>17093.965936652301</v>
      </c>
      <c r="P869" s="67">
        <f t="shared" si="203"/>
        <v>255.98625281490058</v>
      </c>
      <c r="Q869" s="68">
        <f t="shared" si="204"/>
        <v>1.0163052979186953</v>
      </c>
      <c r="R869" s="20" t="str">
        <f t="shared" si="205"/>
        <v/>
      </c>
      <c r="S869" s="67">
        <f t="shared" si="206"/>
        <v>1394.3906151004012</v>
      </c>
      <c r="T869" s="68">
        <f t="shared" si="207"/>
        <v>1.0888170913251536</v>
      </c>
      <c r="U869" s="20" t="str">
        <f t="shared" si="208"/>
        <v/>
      </c>
      <c r="V869" s="20" t="str">
        <f t="shared" si="209"/>
        <v/>
      </c>
    </row>
    <row r="870" spans="1:22" x14ac:dyDescent="0.25">
      <c r="A870" s="46">
        <v>2180</v>
      </c>
      <c r="B870" s="60">
        <f t="shared" si="195"/>
        <v>4110040</v>
      </c>
      <c r="C870" s="46" t="s">
        <v>195</v>
      </c>
      <c r="D870" s="46">
        <v>837</v>
      </c>
      <c r="E870" s="46" t="s">
        <v>2535</v>
      </c>
      <c r="F870" s="46">
        <v>446</v>
      </c>
      <c r="G870" s="46">
        <v>98</v>
      </c>
      <c r="H870" s="61">
        <f t="shared" si="196"/>
        <v>0.21973094170403587</v>
      </c>
      <c r="I870" s="62">
        <f t="shared" si="197"/>
        <v>86</v>
      </c>
      <c r="J870" s="62">
        <f t="shared" si="198"/>
        <v>22</v>
      </c>
      <c r="K870" s="20"/>
      <c r="L870" s="20" t="str">
        <f t="shared" si="199"/>
        <v>Yes</v>
      </c>
      <c r="M870" s="66">
        <f t="shared" si="200"/>
        <v>15104.7464699309</v>
      </c>
      <c r="N870" s="66">
        <f t="shared" si="201"/>
        <v>15485.180086808699</v>
      </c>
      <c r="O870" s="66">
        <f t="shared" si="202"/>
        <v>16606.680807431101</v>
      </c>
      <c r="P870" s="67">
        <f t="shared" si="203"/>
        <v>380.43361687779907</v>
      </c>
      <c r="Q870" s="68">
        <f t="shared" si="204"/>
        <v>1.0251863622891739</v>
      </c>
      <c r="R870" s="20" t="str">
        <f t="shared" si="205"/>
        <v/>
      </c>
      <c r="S870" s="67">
        <f t="shared" si="206"/>
        <v>1501.9343375002009</v>
      </c>
      <c r="T870" s="68">
        <f t="shared" si="207"/>
        <v>1.0994345943170982</v>
      </c>
      <c r="U870" s="20" t="str">
        <f t="shared" si="208"/>
        <v/>
      </c>
      <c r="V870" s="20" t="str">
        <f t="shared" si="209"/>
        <v/>
      </c>
    </row>
    <row r="871" spans="1:22" x14ac:dyDescent="0.25">
      <c r="A871" s="46">
        <v>2180</v>
      </c>
      <c r="B871" s="60">
        <f t="shared" si="195"/>
        <v>4110040</v>
      </c>
      <c r="C871" s="46" t="s">
        <v>195</v>
      </c>
      <c r="D871" s="46">
        <v>827</v>
      </c>
      <c r="E871" s="46" t="s">
        <v>1888</v>
      </c>
      <c r="F871" s="46">
        <v>394</v>
      </c>
      <c r="G871" s="46">
        <v>86</v>
      </c>
      <c r="H871" s="61">
        <f t="shared" si="196"/>
        <v>0.21827411167512689</v>
      </c>
      <c r="I871" s="62">
        <f t="shared" si="197"/>
        <v>86</v>
      </c>
      <c r="J871" s="62">
        <f t="shared" si="198"/>
        <v>22</v>
      </c>
      <c r="K871" s="20"/>
      <c r="L871" s="20" t="str">
        <f t="shared" si="199"/>
        <v>Yes</v>
      </c>
      <c r="M871" s="66">
        <f t="shared" si="200"/>
        <v>15640.621179837501</v>
      </c>
      <c r="N871" s="66">
        <f t="shared" si="201"/>
        <v>16705.466091321901</v>
      </c>
      <c r="O871" s="66">
        <f t="shared" si="202"/>
        <v>18565.6775784889</v>
      </c>
      <c r="P871" s="67">
        <f t="shared" si="203"/>
        <v>1064.8449114844007</v>
      </c>
      <c r="Q871" s="68">
        <f t="shared" si="204"/>
        <v>1.0680820089714278</v>
      </c>
      <c r="R871" s="20" t="str">
        <f t="shared" si="205"/>
        <v/>
      </c>
      <c r="S871" s="67">
        <f t="shared" si="206"/>
        <v>2925.0563986513989</v>
      </c>
      <c r="T871" s="68">
        <f t="shared" si="207"/>
        <v>1.1870166385988634</v>
      </c>
      <c r="U871" s="20" t="str">
        <f t="shared" si="208"/>
        <v/>
      </c>
      <c r="V871" s="20" t="str">
        <f t="shared" si="209"/>
        <v/>
      </c>
    </row>
    <row r="872" spans="1:22" x14ac:dyDescent="0.25">
      <c r="A872" s="46">
        <v>2180</v>
      </c>
      <c r="B872" s="60">
        <f t="shared" si="195"/>
        <v>4110040</v>
      </c>
      <c r="C872" s="46" t="s">
        <v>195</v>
      </c>
      <c r="D872" s="46">
        <v>831</v>
      </c>
      <c r="E872" s="46" t="s">
        <v>2567</v>
      </c>
      <c r="F872" s="46">
        <v>573</v>
      </c>
      <c r="G872" s="46">
        <v>123</v>
      </c>
      <c r="H872" s="61">
        <f t="shared" si="196"/>
        <v>0.21465968586387435</v>
      </c>
      <c r="I872" s="62">
        <f t="shared" si="197"/>
        <v>86</v>
      </c>
      <c r="J872" s="62">
        <f t="shared" si="198"/>
        <v>22</v>
      </c>
      <c r="K872" s="20"/>
      <c r="L872" s="20" t="str">
        <f t="shared" si="199"/>
        <v>Yes</v>
      </c>
      <c r="M872" s="66">
        <f t="shared" si="200"/>
        <v>15434.315157778499</v>
      </c>
      <c r="N872" s="66">
        <f t="shared" si="201"/>
        <v>15968.7183527337</v>
      </c>
      <c r="O872" s="66">
        <f t="shared" si="202"/>
        <v>18556.4287453869</v>
      </c>
      <c r="P872" s="67">
        <f t="shared" si="203"/>
        <v>534.40319495520089</v>
      </c>
      <c r="Q872" s="68">
        <f t="shared" si="204"/>
        <v>1.0346243542063398</v>
      </c>
      <c r="R872" s="20" t="str">
        <f t="shared" si="205"/>
        <v/>
      </c>
      <c r="S872" s="67">
        <f t="shared" si="206"/>
        <v>3122.1135876084008</v>
      </c>
      <c r="T872" s="68">
        <f t="shared" si="207"/>
        <v>1.2022839080122667</v>
      </c>
      <c r="U872" s="20" t="str">
        <f t="shared" si="208"/>
        <v/>
      </c>
      <c r="V872" s="20" t="str">
        <f t="shared" si="209"/>
        <v/>
      </c>
    </row>
    <row r="873" spans="1:22" x14ac:dyDescent="0.25">
      <c r="A873" s="46">
        <v>2180</v>
      </c>
      <c r="B873" s="60">
        <f t="shared" si="195"/>
        <v>4110040</v>
      </c>
      <c r="C873" s="46" t="s">
        <v>195</v>
      </c>
      <c r="D873" s="46">
        <v>855</v>
      </c>
      <c r="E873" s="46" t="s">
        <v>2557</v>
      </c>
      <c r="F873" s="46">
        <v>380</v>
      </c>
      <c r="G873" s="46">
        <v>77</v>
      </c>
      <c r="H873" s="61">
        <f t="shared" si="196"/>
        <v>0.20263157894736841</v>
      </c>
      <c r="I873" s="62">
        <f t="shared" si="197"/>
        <v>86</v>
      </c>
      <c r="J873" s="62">
        <f t="shared" si="198"/>
        <v>22</v>
      </c>
      <c r="K873" s="20"/>
      <c r="L873" s="20" t="str">
        <f t="shared" si="199"/>
        <v>Yes</v>
      </c>
      <c r="M873" s="66">
        <f t="shared" si="200"/>
        <v>14606.2585870821</v>
      </c>
      <c r="N873" s="66">
        <f t="shared" si="201"/>
        <v>14566.636592201001</v>
      </c>
      <c r="O873" s="66">
        <f t="shared" si="202"/>
        <v>13300.3213106902</v>
      </c>
      <c r="P873" s="67">
        <f t="shared" si="203"/>
        <v>-39.621994881099454</v>
      </c>
      <c r="Q873" s="68">
        <f t="shared" si="204"/>
        <v>0.99728732757640337</v>
      </c>
      <c r="R873" s="20" t="str">
        <f t="shared" si="205"/>
        <v/>
      </c>
      <c r="S873" s="67">
        <f t="shared" si="206"/>
        <v>-1305.9372763919</v>
      </c>
      <c r="T873" s="68">
        <f t="shared" si="207"/>
        <v>0.91059056851513764</v>
      </c>
      <c r="U873" s="20" t="str">
        <f t="shared" si="208"/>
        <v/>
      </c>
      <c r="V873" s="20" t="str">
        <f t="shared" si="209"/>
        <v/>
      </c>
    </row>
    <row r="874" spans="1:22" x14ac:dyDescent="0.25">
      <c r="A874" s="46">
        <v>2180</v>
      </c>
      <c r="B874" s="60">
        <f t="shared" si="195"/>
        <v>4110040</v>
      </c>
      <c r="C874" s="46" t="s">
        <v>195</v>
      </c>
      <c r="D874" s="46">
        <v>861</v>
      </c>
      <c r="E874" s="46" t="s">
        <v>2537</v>
      </c>
      <c r="F874" s="46">
        <v>320</v>
      </c>
      <c r="G874" s="46">
        <v>64</v>
      </c>
      <c r="H874" s="61">
        <f t="shared" si="196"/>
        <v>0.2</v>
      </c>
      <c r="I874" s="62">
        <f t="shared" si="197"/>
        <v>86</v>
      </c>
      <c r="J874" s="62">
        <f t="shared" si="198"/>
        <v>22</v>
      </c>
      <c r="K874" s="20"/>
      <c r="L874" s="20" t="str">
        <f t="shared" si="199"/>
        <v>Yes</v>
      </c>
      <c r="M874" s="66">
        <f t="shared" si="200"/>
        <v>16532.662155853799</v>
      </c>
      <c r="N874" s="66">
        <f t="shared" si="201"/>
        <v>16223.760485971799</v>
      </c>
      <c r="O874" s="66">
        <f t="shared" si="202"/>
        <v>17330.737795040401</v>
      </c>
      <c r="P874" s="67">
        <f t="shared" si="203"/>
        <v>-308.90166988199962</v>
      </c>
      <c r="Q874" s="68">
        <f t="shared" si="204"/>
        <v>0.98131567275917353</v>
      </c>
      <c r="R874" s="20" t="str">
        <f t="shared" si="205"/>
        <v/>
      </c>
      <c r="S874" s="67">
        <f t="shared" si="206"/>
        <v>798.07563918660162</v>
      </c>
      <c r="T874" s="68">
        <f t="shared" si="207"/>
        <v>1.0482726636317323</v>
      </c>
      <c r="U874" s="20" t="str">
        <f t="shared" si="208"/>
        <v/>
      </c>
      <c r="V874" s="20" t="str">
        <f t="shared" si="209"/>
        <v/>
      </c>
    </row>
    <row r="875" spans="1:22" x14ac:dyDescent="0.25">
      <c r="A875" s="46">
        <v>2180</v>
      </c>
      <c r="B875" s="60">
        <f t="shared" si="195"/>
        <v>4110040</v>
      </c>
      <c r="C875" s="46" t="s">
        <v>195</v>
      </c>
      <c r="D875" s="46">
        <v>4534</v>
      </c>
      <c r="E875" s="46" t="s">
        <v>1219</v>
      </c>
      <c r="F875" s="46">
        <v>424</v>
      </c>
      <c r="G875" s="46">
        <v>81</v>
      </c>
      <c r="H875" s="61">
        <f t="shared" si="196"/>
        <v>0.19103773584905662</v>
      </c>
      <c r="I875" s="62">
        <f t="shared" si="197"/>
        <v>86</v>
      </c>
      <c r="J875" s="62">
        <f t="shared" si="198"/>
        <v>22</v>
      </c>
      <c r="K875" s="20"/>
      <c r="L875" s="20" t="str">
        <f t="shared" si="199"/>
        <v>Yes</v>
      </c>
      <c r="M875" s="66">
        <f t="shared" si="200"/>
        <v>8582.5821107517404</v>
      </c>
      <c r="N875" s="66">
        <f t="shared" si="201"/>
        <v>8395.1587937772001</v>
      </c>
      <c r="O875" s="66">
        <f t="shared" si="202"/>
        <v>8876.5969547628702</v>
      </c>
      <c r="P875" s="67">
        <f t="shared" si="203"/>
        <v>-187.42331697454028</v>
      </c>
      <c r="Q875" s="68">
        <f t="shared" si="204"/>
        <v>0.97816236249697541</v>
      </c>
      <c r="R875" s="20" t="str">
        <f t="shared" si="205"/>
        <v/>
      </c>
      <c r="S875" s="67">
        <f t="shared" si="206"/>
        <v>294.01484401112975</v>
      </c>
      <c r="T875" s="68">
        <f t="shared" si="207"/>
        <v>1.0342571548069206</v>
      </c>
      <c r="U875" s="20" t="str">
        <f t="shared" si="208"/>
        <v/>
      </c>
      <c r="V875" s="20" t="str">
        <f t="shared" si="209"/>
        <v/>
      </c>
    </row>
    <row r="876" spans="1:22" x14ac:dyDescent="0.25">
      <c r="A876" s="46">
        <v>2180</v>
      </c>
      <c r="B876" s="60">
        <f t="shared" si="195"/>
        <v>4110040</v>
      </c>
      <c r="C876" s="46" t="s">
        <v>195</v>
      </c>
      <c r="D876" s="46">
        <v>840</v>
      </c>
      <c r="E876" s="46" t="s">
        <v>2533</v>
      </c>
      <c r="F876" s="46">
        <v>305</v>
      </c>
      <c r="G876" s="46">
        <v>58</v>
      </c>
      <c r="H876" s="61">
        <f t="shared" si="196"/>
        <v>0.1901639344262295</v>
      </c>
      <c r="I876" s="62">
        <f t="shared" si="197"/>
        <v>86</v>
      </c>
      <c r="J876" s="62">
        <f t="shared" si="198"/>
        <v>22</v>
      </c>
      <c r="K876" s="20"/>
      <c r="L876" s="20" t="str">
        <f t="shared" si="199"/>
        <v>Yes</v>
      </c>
      <c r="M876" s="66">
        <f t="shared" si="200"/>
        <v>15237.4959996587</v>
      </c>
      <c r="N876" s="66">
        <f t="shared" si="201"/>
        <v>15793.394031740199</v>
      </c>
      <c r="O876" s="66">
        <f t="shared" si="202"/>
        <v>18377.472228912298</v>
      </c>
      <c r="P876" s="67">
        <f t="shared" si="203"/>
        <v>555.89803208149897</v>
      </c>
      <c r="Q876" s="68">
        <f t="shared" si="204"/>
        <v>1.0364822430203722</v>
      </c>
      <c r="R876" s="20" t="str">
        <f t="shared" si="205"/>
        <v/>
      </c>
      <c r="S876" s="67">
        <f t="shared" si="206"/>
        <v>3139.9762292535979</v>
      </c>
      <c r="T876" s="68">
        <f t="shared" si="207"/>
        <v>1.2060690437145269</v>
      </c>
      <c r="U876" s="20" t="str">
        <f t="shared" si="208"/>
        <v/>
      </c>
      <c r="V876" s="20" t="str">
        <f t="shared" si="209"/>
        <v/>
      </c>
    </row>
    <row r="877" spans="1:22" x14ac:dyDescent="0.25">
      <c r="A877" s="46">
        <v>2180</v>
      </c>
      <c r="B877" s="60">
        <f t="shared" si="195"/>
        <v>4110040</v>
      </c>
      <c r="C877" s="46" t="s">
        <v>195</v>
      </c>
      <c r="D877" s="46">
        <v>886</v>
      </c>
      <c r="E877" s="46" t="s">
        <v>2517</v>
      </c>
      <c r="F877" s="46">
        <v>360</v>
      </c>
      <c r="G877" s="46">
        <v>68</v>
      </c>
      <c r="H877" s="61">
        <f t="shared" si="196"/>
        <v>0.18888888888888888</v>
      </c>
      <c r="I877" s="62">
        <f t="shared" si="197"/>
        <v>86</v>
      </c>
      <c r="J877" s="62">
        <f t="shared" si="198"/>
        <v>22</v>
      </c>
      <c r="K877" s="20"/>
      <c r="L877" s="20" t="str">
        <f t="shared" si="199"/>
        <v>Yes</v>
      </c>
      <c r="M877" s="66">
        <f t="shared" si="200"/>
        <v>14873.1336803871</v>
      </c>
      <c r="N877" s="66">
        <f t="shared" si="201"/>
        <v>15890.3040171908</v>
      </c>
      <c r="O877" s="66">
        <f t="shared" si="202"/>
        <v>17805.512490687801</v>
      </c>
      <c r="P877" s="67">
        <f t="shared" si="203"/>
        <v>1017.1703368036997</v>
      </c>
      <c r="Q877" s="68">
        <f t="shared" si="204"/>
        <v>1.0683897797641004</v>
      </c>
      <c r="R877" s="20" t="str">
        <f t="shared" si="205"/>
        <v/>
      </c>
      <c r="S877" s="67">
        <f t="shared" si="206"/>
        <v>2932.3788103007009</v>
      </c>
      <c r="T877" s="68">
        <f t="shared" si="207"/>
        <v>1.1971594469138382</v>
      </c>
      <c r="U877" s="20" t="str">
        <f t="shared" si="208"/>
        <v/>
      </c>
      <c r="V877" s="20" t="str">
        <f t="shared" si="209"/>
        <v/>
      </c>
    </row>
    <row r="878" spans="1:22" x14ac:dyDescent="0.25">
      <c r="A878" s="46">
        <v>2180</v>
      </c>
      <c r="B878" s="60">
        <f t="shared" si="195"/>
        <v>4110040</v>
      </c>
      <c r="C878" s="46" t="s">
        <v>195</v>
      </c>
      <c r="D878" s="46">
        <v>828</v>
      </c>
      <c r="E878" s="46" t="s">
        <v>2538</v>
      </c>
      <c r="F878" s="46">
        <v>390</v>
      </c>
      <c r="G878" s="46">
        <v>70</v>
      </c>
      <c r="H878" s="61">
        <f t="shared" si="196"/>
        <v>0.17948717948717949</v>
      </c>
      <c r="I878" s="62">
        <f t="shared" si="197"/>
        <v>86</v>
      </c>
      <c r="J878" s="62">
        <f t="shared" si="198"/>
        <v>22</v>
      </c>
      <c r="K878" s="20"/>
      <c r="L878" s="20" t="str">
        <f t="shared" si="199"/>
        <v>Yes</v>
      </c>
      <c r="M878" s="66">
        <f t="shared" si="200"/>
        <v>14920.2734269678</v>
      </c>
      <c r="N878" s="66">
        <f t="shared" si="201"/>
        <v>15979.654850941901</v>
      </c>
      <c r="O878" s="66">
        <f t="shared" si="202"/>
        <v>16756.252029674499</v>
      </c>
      <c r="P878" s="67">
        <f t="shared" si="203"/>
        <v>1059.3814239741005</v>
      </c>
      <c r="Q878" s="68">
        <f t="shared" si="204"/>
        <v>1.0710028156762403</v>
      </c>
      <c r="R878" s="20" t="str">
        <f t="shared" si="205"/>
        <v/>
      </c>
      <c r="S878" s="67">
        <f t="shared" si="206"/>
        <v>1835.9786027066984</v>
      </c>
      <c r="T878" s="68">
        <f t="shared" si="207"/>
        <v>1.1230526110458701</v>
      </c>
      <c r="U878" s="20" t="str">
        <f t="shared" si="208"/>
        <v/>
      </c>
      <c r="V878" s="20" t="str">
        <f t="shared" si="209"/>
        <v/>
      </c>
    </row>
    <row r="879" spans="1:22" ht="30" x14ac:dyDescent="0.25">
      <c r="A879" s="46">
        <v>2180</v>
      </c>
      <c r="B879" s="60">
        <f t="shared" si="195"/>
        <v>4110040</v>
      </c>
      <c r="C879" s="46" t="s">
        <v>195</v>
      </c>
      <c r="D879" s="46">
        <v>893</v>
      </c>
      <c r="E879" s="46" t="s">
        <v>1237</v>
      </c>
      <c r="F879" s="46">
        <v>522</v>
      </c>
      <c r="G879" s="46">
        <v>89</v>
      </c>
      <c r="H879" s="61">
        <f t="shared" si="196"/>
        <v>0.17049808429118773</v>
      </c>
      <c r="I879" s="62">
        <f t="shared" si="197"/>
        <v>86</v>
      </c>
      <c r="J879" s="62">
        <f t="shared" si="198"/>
        <v>22</v>
      </c>
      <c r="K879" s="20"/>
      <c r="L879" s="20" t="str">
        <f t="shared" si="199"/>
        <v>Yes</v>
      </c>
      <c r="M879" s="66">
        <f t="shared" si="200"/>
        <v>14933.994148382801</v>
      </c>
      <c r="N879" s="66">
        <f t="shared" si="201"/>
        <v>15429.9046324257</v>
      </c>
      <c r="O879" s="66">
        <f t="shared" si="202"/>
        <v>16308.7710084101</v>
      </c>
      <c r="P879" s="67">
        <f t="shared" si="203"/>
        <v>495.91048404289904</v>
      </c>
      <c r="Q879" s="68">
        <f t="shared" si="204"/>
        <v>1.033206821906824</v>
      </c>
      <c r="R879" s="20" t="str">
        <f t="shared" si="205"/>
        <v/>
      </c>
      <c r="S879" s="67">
        <f t="shared" si="206"/>
        <v>1374.7768600272993</v>
      </c>
      <c r="T879" s="68">
        <f t="shared" si="207"/>
        <v>1.0920568768386838</v>
      </c>
      <c r="U879" s="20" t="str">
        <f t="shared" si="208"/>
        <v/>
      </c>
      <c r="V879" s="20" t="str">
        <f t="shared" si="209"/>
        <v/>
      </c>
    </row>
    <row r="880" spans="1:22" x14ac:dyDescent="0.25">
      <c r="A880" s="46">
        <v>2180</v>
      </c>
      <c r="B880" s="60">
        <f t="shared" si="195"/>
        <v>4110040</v>
      </c>
      <c r="C880" s="46" t="s">
        <v>195</v>
      </c>
      <c r="D880" s="46">
        <v>871</v>
      </c>
      <c r="E880" s="46" t="s">
        <v>2536</v>
      </c>
      <c r="F880" s="46">
        <v>368</v>
      </c>
      <c r="G880" s="46">
        <v>57</v>
      </c>
      <c r="H880" s="61">
        <f t="shared" si="196"/>
        <v>0.15489130434782608</v>
      </c>
      <c r="I880" s="62">
        <f t="shared" si="197"/>
        <v>86</v>
      </c>
      <c r="J880" s="62">
        <f t="shared" si="198"/>
        <v>22</v>
      </c>
      <c r="K880" s="20"/>
      <c r="L880" s="20" t="str">
        <f t="shared" si="199"/>
        <v>Yes</v>
      </c>
      <c r="M880" s="66">
        <f t="shared" si="200"/>
        <v>14985.765514827201</v>
      </c>
      <c r="N880" s="66">
        <f t="shared" si="201"/>
        <v>14978.541940499599</v>
      </c>
      <c r="O880" s="66">
        <f t="shared" si="202"/>
        <v>17245.326853197301</v>
      </c>
      <c r="P880" s="67">
        <f t="shared" si="203"/>
        <v>-7.2235743276014546</v>
      </c>
      <c r="Q880" s="68">
        <f t="shared" si="204"/>
        <v>0.99951797094913475</v>
      </c>
      <c r="R880" s="20" t="str">
        <f t="shared" si="205"/>
        <v/>
      </c>
      <c r="S880" s="67">
        <f t="shared" si="206"/>
        <v>2259.5613383701002</v>
      </c>
      <c r="T880" s="68">
        <f t="shared" si="207"/>
        <v>1.150780508085119</v>
      </c>
      <c r="U880" s="20" t="str">
        <f t="shared" si="208"/>
        <v/>
      </c>
      <c r="V880" s="20" t="str">
        <f t="shared" si="209"/>
        <v/>
      </c>
    </row>
    <row r="881" spans="1:22" x14ac:dyDescent="0.25">
      <c r="A881" s="46">
        <v>2180</v>
      </c>
      <c r="B881" s="60">
        <f t="shared" si="195"/>
        <v>4110040</v>
      </c>
      <c r="C881" s="46" t="s">
        <v>195</v>
      </c>
      <c r="D881" s="46">
        <v>4640</v>
      </c>
      <c r="E881" s="46" t="s">
        <v>1168</v>
      </c>
      <c r="F881" s="46">
        <v>450</v>
      </c>
      <c r="G881" s="46">
        <v>65</v>
      </c>
      <c r="H881" s="61">
        <f t="shared" si="196"/>
        <v>0.14444444444444443</v>
      </c>
      <c r="I881" s="62">
        <f t="shared" si="197"/>
        <v>86</v>
      </c>
      <c r="J881" s="62">
        <f t="shared" si="198"/>
        <v>22</v>
      </c>
      <c r="K881" s="20"/>
      <c r="L881" s="20" t="str">
        <f t="shared" si="199"/>
        <v>Yes</v>
      </c>
      <c r="M881" s="66">
        <f t="shared" si="200"/>
        <v>15179.037443228501</v>
      </c>
      <c r="N881" s="66">
        <f t="shared" si="201"/>
        <v>14965.820910012801</v>
      </c>
      <c r="O881" s="66">
        <f t="shared" si="202"/>
        <v>16792.262081279001</v>
      </c>
      <c r="P881" s="67">
        <f t="shared" si="203"/>
        <v>-213.21653321570011</v>
      </c>
      <c r="Q881" s="68">
        <f t="shared" si="204"/>
        <v>0.9859532243718907</v>
      </c>
      <c r="R881" s="20" t="str">
        <f t="shared" si="205"/>
        <v/>
      </c>
      <c r="S881" s="67">
        <f t="shared" si="206"/>
        <v>1613.2246380505003</v>
      </c>
      <c r="T881" s="68">
        <f t="shared" si="207"/>
        <v>1.1062797719607822</v>
      </c>
      <c r="U881" s="20" t="str">
        <f t="shared" si="208"/>
        <v/>
      </c>
      <c r="V881" s="20" t="str">
        <f t="shared" si="209"/>
        <v/>
      </c>
    </row>
    <row r="882" spans="1:22" x14ac:dyDescent="0.25">
      <c r="A882" s="46">
        <v>2180</v>
      </c>
      <c r="B882" s="60">
        <f t="shared" si="195"/>
        <v>4110040</v>
      </c>
      <c r="C882" s="46" t="s">
        <v>195</v>
      </c>
      <c r="D882" s="46">
        <v>858</v>
      </c>
      <c r="E882" s="46" t="s">
        <v>2568</v>
      </c>
      <c r="F882" s="46">
        <v>651</v>
      </c>
      <c r="G882" s="46">
        <v>93</v>
      </c>
      <c r="H882" s="61">
        <f t="shared" si="196"/>
        <v>0.14285714285714285</v>
      </c>
      <c r="I882" s="62">
        <f t="shared" si="197"/>
        <v>86</v>
      </c>
      <c r="J882" s="62">
        <f t="shared" si="198"/>
        <v>22</v>
      </c>
      <c r="K882" s="20"/>
      <c r="L882" s="20" t="str">
        <f t="shared" si="199"/>
        <v>Yes</v>
      </c>
      <c r="M882" s="66">
        <f t="shared" si="200"/>
        <v>14408.2471638269</v>
      </c>
      <c r="N882" s="66">
        <f t="shared" si="201"/>
        <v>14298.2142164857</v>
      </c>
      <c r="O882" s="66">
        <f t="shared" si="202"/>
        <v>15248.5276215289</v>
      </c>
      <c r="P882" s="67">
        <f t="shared" si="203"/>
        <v>-110.03294734120027</v>
      </c>
      <c r="Q882" s="68">
        <f t="shared" si="204"/>
        <v>0.9923631968489931</v>
      </c>
      <c r="R882" s="20" t="str">
        <f t="shared" si="205"/>
        <v/>
      </c>
      <c r="S882" s="67">
        <f t="shared" si="206"/>
        <v>840.28045770199969</v>
      </c>
      <c r="T882" s="68">
        <f t="shared" si="207"/>
        <v>1.0583194088876815</v>
      </c>
      <c r="U882" s="20" t="str">
        <f t="shared" si="208"/>
        <v/>
      </c>
      <c r="V882" s="20" t="str">
        <f t="shared" si="209"/>
        <v/>
      </c>
    </row>
    <row r="883" spans="1:22" x14ac:dyDescent="0.25">
      <c r="A883" s="46">
        <v>2180</v>
      </c>
      <c r="B883" s="60">
        <f t="shared" si="195"/>
        <v>4110040</v>
      </c>
      <c r="C883" s="46" t="s">
        <v>195</v>
      </c>
      <c r="D883" s="46">
        <v>904</v>
      </c>
      <c r="E883" s="46" t="s">
        <v>2539</v>
      </c>
      <c r="F883" s="46">
        <v>526</v>
      </c>
      <c r="G883" s="46">
        <v>73</v>
      </c>
      <c r="H883" s="61">
        <f t="shared" si="196"/>
        <v>0.13878326996197718</v>
      </c>
      <c r="I883" s="62">
        <f t="shared" si="197"/>
        <v>86</v>
      </c>
      <c r="J883" s="62">
        <f t="shared" si="198"/>
        <v>22</v>
      </c>
      <c r="K883" s="20"/>
      <c r="L883" s="20" t="str">
        <f t="shared" si="199"/>
        <v>Yes</v>
      </c>
      <c r="M883" s="66">
        <f t="shared" si="200"/>
        <v>15126.003637026201</v>
      </c>
      <c r="N883" s="66">
        <f t="shared" si="201"/>
        <v>15583.784018341999</v>
      </c>
      <c r="O883" s="66">
        <f t="shared" si="202"/>
        <v>16242.808917620599</v>
      </c>
      <c r="P883" s="67">
        <f t="shared" si="203"/>
        <v>457.78038131579888</v>
      </c>
      <c r="Q883" s="68">
        <f t="shared" si="204"/>
        <v>1.0302644632581748</v>
      </c>
      <c r="R883" s="20" t="str">
        <f t="shared" si="205"/>
        <v/>
      </c>
      <c r="S883" s="67">
        <f t="shared" si="206"/>
        <v>1116.8052805943989</v>
      </c>
      <c r="T883" s="68">
        <f t="shared" si="207"/>
        <v>1.0738334663533087</v>
      </c>
      <c r="U883" s="20" t="str">
        <f t="shared" si="208"/>
        <v/>
      </c>
      <c r="V883" s="20" t="str">
        <f t="shared" si="209"/>
        <v/>
      </c>
    </row>
    <row r="884" spans="1:22" x14ac:dyDescent="0.25">
      <c r="A884" s="46">
        <v>2180</v>
      </c>
      <c r="B884" s="60">
        <f t="shared" si="195"/>
        <v>4110040</v>
      </c>
      <c r="C884" s="46" t="s">
        <v>195</v>
      </c>
      <c r="D884" s="46">
        <v>916</v>
      </c>
      <c r="E884" s="46" t="s">
        <v>2562</v>
      </c>
      <c r="F884" s="46">
        <v>377</v>
      </c>
      <c r="G884" s="46">
        <v>50</v>
      </c>
      <c r="H884" s="61">
        <f t="shared" si="196"/>
        <v>0.13262599469496023</v>
      </c>
      <c r="I884" s="62">
        <f t="shared" si="197"/>
        <v>86</v>
      </c>
      <c r="J884" s="62">
        <f t="shared" si="198"/>
        <v>22</v>
      </c>
      <c r="K884" s="20"/>
      <c r="L884" s="20" t="str">
        <f t="shared" si="199"/>
        <v>Yes</v>
      </c>
      <c r="M884" s="66">
        <f t="shared" si="200"/>
        <v>16574.366349623699</v>
      </c>
      <c r="N884" s="66">
        <f t="shared" si="201"/>
        <v>17438.071609206399</v>
      </c>
      <c r="O884" s="66">
        <f t="shared" si="202"/>
        <v>19192.246972109198</v>
      </c>
      <c r="P884" s="67">
        <f t="shared" si="203"/>
        <v>863.70525958270082</v>
      </c>
      <c r="Q884" s="68">
        <f t="shared" si="204"/>
        <v>1.0521109067679266</v>
      </c>
      <c r="R884" s="20" t="str">
        <f t="shared" si="205"/>
        <v/>
      </c>
      <c r="S884" s="67">
        <f t="shared" si="206"/>
        <v>2617.8806224854998</v>
      </c>
      <c r="T884" s="68">
        <f t="shared" si="207"/>
        <v>1.1579475539072379</v>
      </c>
      <c r="U884" s="20" t="str">
        <f t="shared" si="208"/>
        <v/>
      </c>
      <c r="V884" s="20" t="str">
        <f t="shared" si="209"/>
        <v/>
      </c>
    </row>
    <row r="885" spans="1:22" x14ac:dyDescent="0.25">
      <c r="A885" s="46">
        <v>2180</v>
      </c>
      <c r="B885" s="60">
        <f t="shared" si="195"/>
        <v>4110040</v>
      </c>
      <c r="C885" s="46" t="s">
        <v>195</v>
      </c>
      <c r="D885" s="46">
        <v>1363</v>
      </c>
      <c r="E885" s="46" t="s">
        <v>2569</v>
      </c>
      <c r="F885" s="46">
        <v>450</v>
      </c>
      <c r="G885" s="46">
        <v>59</v>
      </c>
      <c r="H885" s="61">
        <f t="shared" si="196"/>
        <v>0.13111111111111112</v>
      </c>
      <c r="I885" s="62">
        <f t="shared" si="197"/>
        <v>86</v>
      </c>
      <c r="J885" s="62">
        <f t="shared" si="198"/>
        <v>22</v>
      </c>
      <c r="K885" s="20"/>
      <c r="L885" s="20" t="str">
        <f t="shared" si="199"/>
        <v>Yes</v>
      </c>
      <c r="M885" s="66">
        <f t="shared" si="200"/>
        <v>14927.533849758</v>
      </c>
      <c r="N885" s="66">
        <f t="shared" si="201"/>
        <v>15113.141684977099</v>
      </c>
      <c r="O885" s="66">
        <f t="shared" si="202"/>
        <v>16036.7280535317</v>
      </c>
      <c r="P885" s="67">
        <f t="shared" si="203"/>
        <v>185.6078352190998</v>
      </c>
      <c r="Q885" s="68">
        <f t="shared" si="204"/>
        <v>1.0124339249260592</v>
      </c>
      <c r="R885" s="20" t="str">
        <f t="shared" si="205"/>
        <v/>
      </c>
      <c r="S885" s="67">
        <f t="shared" si="206"/>
        <v>1109.1942037737008</v>
      </c>
      <c r="T885" s="68">
        <f t="shared" si="207"/>
        <v>1.074305254634655</v>
      </c>
      <c r="U885" s="20" t="str">
        <f t="shared" si="208"/>
        <v/>
      </c>
      <c r="V885" s="20" t="str">
        <f t="shared" si="209"/>
        <v/>
      </c>
    </row>
    <row r="886" spans="1:22" x14ac:dyDescent="0.25">
      <c r="A886" s="46">
        <v>2180</v>
      </c>
      <c r="B886" s="60">
        <f t="shared" si="195"/>
        <v>4110040</v>
      </c>
      <c r="C886" s="46" t="s">
        <v>195</v>
      </c>
      <c r="D886" s="46">
        <v>838</v>
      </c>
      <c r="E886" s="46" t="s">
        <v>2540</v>
      </c>
      <c r="F886" s="46">
        <v>346</v>
      </c>
      <c r="G886" s="46">
        <v>44</v>
      </c>
      <c r="H886" s="61">
        <f t="shared" si="196"/>
        <v>0.12716763005780346</v>
      </c>
      <c r="I886" s="62">
        <f t="shared" si="197"/>
        <v>86</v>
      </c>
      <c r="J886" s="62">
        <f t="shared" si="198"/>
        <v>22</v>
      </c>
      <c r="K886" s="20"/>
      <c r="L886" s="20" t="str">
        <f t="shared" si="199"/>
        <v>Yes</v>
      </c>
      <c r="M886" s="66">
        <f t="shared" si="200"/>
        <v>15156.0524306316</v>
      </c>
      <c r="N886" s="66">
        <f t="shared" si="201"/>
        <v>15703.189633569</v>
      </c>
      <c r="O886" s="66">
        <f t="shared" si="202"/>
        <v>17265.878088021898</v>
      </c>
      <c r="P886" s="67">
        <f t="shared" si="203"/>
        <v>547.13720293739971</v>
      </c>
      <c r="Q886" s="68">
        <f t="shared" si="204"/>
        <v>1.0361002447993377</v>
      </c>
      <c r="R886" s="20" t="str">
        <f t="shared" si="205"/>
        <v/>
      </c>
      <c r="S886" s="67">
        <f t="shared" si="206"/>
        <v>2109.8256573902981</v>
      </c>
      <c r="T886" s="68">
        <f t="shared" si="207"/>
        <v>1.1392068064587961</v>
      </c>
      <c r="U886" s="20" t="str">
        <f t="shared" si="208"/>
        <v/>
      </c>
      <c r="V886" s="20" t="str">
        <f t="shared" si="209"/>
        <v/>
      </c>
    </row>
    <row r="887" spans="1:22" x14ac:dyDescent="0.25">
      <c r="A887" s="46">
        <v>2180</v>
      </c>
      <c r="B887" s="60">
        <f t="shared" si="195"/>
        <v>4110040</v>
      </c>
      <c r="C887" s="46" t="s">
        <v>195</v>
      </c>
      <c r="D887" s="46">
        <v>1277</v>
      </c>
      <c r="E887" s="46" t="s">
        <v>2570</v>
      </c>
      <c r="F887" s="46">
        <v>793</v>
      </c>
      <c r="G887" s="46">
        <v>99</v>
      </c>
      <c r="H887" s="61">
        <f t="shared" si="196"/>
        <v>0.12484237074401008</v>
      </c>
      <c r="I887" s="62">
        <f t="shared" si="197"/>
        <v>86</v>
      </c>
      <c r="J887" s="62">
        <f t="shared" si="198"/>
        <v>22</v>
      </c>
      <c r="K887" s="20"/>
      <c r="L887" s="20" t="str">
        <f t="shared" si="199"/>
        <v>Yes</v>
      </c>
      <c r="M887" s="66">
        <f t="shared" si="200"/>
        <v>14222.676608007499</v>
      </c>
      <c r="N887" s="66">
        <f t="shared" si="201"/>
        <v>14503.7991356767</v>
      </c>
      <c r="O887" s="66">
        <f t="shared" si="202"/>
        <v>15729.341258661099</v>
      </c>
      <c r="P887" s="67">
        <f t="shared" si="203"/>
        <v>281.12252766920028</v>
      </c>
      <c r="Q887" s="68">
        <f t="shared" si="204"/>
        <v>1.0197657962293065</v>
      </c>
      <c r="R887" s="20" t="str">
        <f t="shared" si="205"/>
        <v/>
      </c>
      <c r="S887" s="67">
        <f t="shared" si="206"/>
        <v>1506.6646506535999</v>
      </c>
      <c r="T887" s="68">
        <f t="shared" si="207"/>
        <v>1.1059339737644975</v>
      </c>
      <c r="U887" s="20" t="str">
        <f t="shared" si="208"/>
        <v/>
      </c>
      <c r="V887" s="20" t="str">
        <f t="shared" si="209"/>
        <v/>
      </c>
    </row>
    <row r="888" spans="1:22" x14ac:dyDescent="0.25">
      <c r="A888" s="46">
        <v>2180</v>
      </c>
      <c r="B888" s="60">
        <f t="shared" si="195"/>
        <v>4110040</v>
      </c>
      <c r="C888" s="46" t="s">
        <v>195</v>
      </c>
      <c r="D888" s="46">
        <v>909</v>
      </c>
      <c r="E888" s="46" t="s">
        <v>2579</v>
      </c>
      <c r="F888" s="90">
        <v>1581</v>
      </c>
      <c r="G888" s="46">
        <v>190</v>
      </c>
      <c r="H888" s="61">
        <f t="shared" si="196"/>
        <v>0.12017710309930424</v>
      </c>
      <c r="I888" s="62">
        <f t="shared" si="197"/>
        <v>86</v>
      </c>
      <c r="J888" s="62">
        <f t="shared" si="198"/>
        <v>22</v>
      </c>
      <c r="K888" s="20"/>
      <c r="L888" s="20" t="str">
        <f t="shared" si="199"/>
        <v>Yes</v>
      </c>
      <c r="M888" s="66">
        <f t="shared" si="200"/>
        <v>15497.496876831799</v>
      </c>
      <c r="N888" s="66">
        <f t="shared" si="201"/>
        <v>15759.0434091675</v>
      </c>
      <c r="O888" s="66">
        <f t="shared" si="202"/>
        <v>16996.219747519601</v>
      </c>
      <c r="P888" s="67">
        <f t="shared" si="203"/>
        <v>261.54653233570025</v>
      </c>
      <c r="Q888" s="68">
        <f t="shared" si="204"/>
        <v>1.0168766952763</v>
      </c>
      <c r="R888" s="20" t="str">
        <f t="shared" si="205"/>
        <v/>
      </c>
      <c r="S888" s="67">
        <f t="shared" si="206"/>
        <v>1498.7228706878013</v>
      </c>
      <c r="T888" s="68">
        <f t="shared" si="207"/>
        <v>1.0967074155651768</v>
      </c>
      <c r="U888" s="20" t="str">
        <f t="shared" si="208"/>
        <v/>
      </c>
      <c r="V888" s="20" t="str">
        <f t="shared" si="209"/>
        <v/>
      </c>
    </row>
    <row r="889" spans="1:22" x14ac:dyDescent="0.25">
      <c r="A889" s="46">
        <v>2180</v>
      </c>
      <c r="B889" s="60">
        <f t="shared" si="195"/>
        <v>4110040</v>
      </c>
      <c r="C889" s="46" t="s">
        <v>195</v>
      </c>
      <c r="D889" s="46">
        <v>850</v>
      </c>
      <c r="E889" s="46" t="s">
        <v>2544</v>
      </c>
      <c r="F889" s="46">
        <v>395</v>
      </c>
      <c r="G889" s="46">
        <v>45</v>
      </c>
      <c r="H889" s="61">
        <f t="shared" si="196"/>
        <v>0.11392405063291139</v>
      </c>
      <c r="I889" s="62">
        <f t="shared" si="197"/>
        <v>86</v>
      </c>
      <c r="J889" s="62">
        <f t="shared" si="198"/>
        <v>22</v>
      </c>
      <c r="K889" s="20"/>
      <c r="L889" s="20" t="str">
        <f t="shared" si="199"/>
        <v>Yes</v>
      </c>
      <c r="M889" s="66">
        <f t="shared" si="200"/>
        <v>15203.475983055099</v>
      </c>
      <c r="N889" s="66">
        <f t="shared" si="201"/>
        <v>15742.239494318599</v>
      </c>
      <c r="O889" s="66">
        <f t="shared" si="202"/>
        <v>17511.168890842699</v>
      </c>
      <c r="P889" s="67">
        <f t="shared" si="203"/>
        <v>538.76351126349982</v>
      </c>
      <c r="Q889" s="68">
        <f t="shared" si="204"/>
        <v>1.0354368640345124</v>
      </c>
      <c r="R889" s="20" t="str">
        <f t="shared" si="205"/>
        <v/>
      </c>
      <c r="S889" s="67">
        <f t="shared" si="206"/>
        <v>2307.6929077875993</v>
      </c>
      <c r="T889" s="68">
        <f t="shared" si="207"/>
        <v>1.1517871906634785</v>
      </c>
      <c r="U889" s="20" t="str">
        <f t="shared" si="208"/>
        <v/>
      </c>
      <c r="V889" s="20" t="str">
        <f t="shared" si="209"/>
        <v/>
      </c>
    </row>
    <row r="890" spans="1:22" x14ac:dyDescent="0.25">
      <c r="A890" s="46">
        <v>2180</v>
      </c>
      <c r="B890" s="60">
        <f t="shared" si="195"/>
        <v>4110040</v>
      </c>
      <c r="C890" s="46" t="s">
        <v>195</v>
      </c>
      <c r="D890" s="46">
        <v>873</v>
      </c>
      <c r="E890" s="46" t="s">
        <v>2541</v>
      </c>
      <c r="F890" s="46">
        <v>347</v>
      </c>
      <c r="G890" s="46">
        <v>38</v>
      </c>
      <c r="H890" s="61">
        <f t="shared" si="196"/>
        <v>0.10951008645533142</v>
      </c>
      <c r="I890" s="62">
        <f t="shared" si="197"/>
        <v>86</v>
      </c>
      <c r="J890" s="62">
        <f t="shared" si="198"/>
        <v>22</v>
      </c>
      <c r="K890" s="20"/>
      <c r="L890" s="20" t="str">
        <f t="shared" si="199"/>
        <v>Yes</v>
      </c>
      <c r="M890" s="66">
        <f t="shared" si="200"/>
        <v>14993.6644249288</v>
      </c>
      <c r="N890" s="66">
        <f t="shared" si="201"/>
        <v>15565.2770915193</v>
      </c>
      <c r="O890" s="66">
        <f t="shared" si="202"/>
        <v>17330.478008161699</v>
      </c>
      <c r="P890" s="67">
        <f t="shared" si="203"/>
        <v>571.61266659049943</v>
      </c>
      <c r="Q890" s="68">
        <f t="shared" si="204"/>
        <v>1.0381236134403624</v>
      </c>
      <c r="R890" s="20" t="str">
        <f t="shared" si="205"/>
        <v/>
      </c>
      <c r="S890" s="67">
        <f t="shared" si="206"/>
        <v>2336.813583232899</v>
      </c>
      <c r="T890" s="68">
        <f t="shared" si="207"/>
        <v>1.1558534002766969</v>
      </c>
      <c r="U890" s="20" t="str">
        <f t="shared" si="208"/>
        <v/>
      </c>
      <c r="V890" s="20" t="str">
        <f t="shared" si="209"/>
        <v/>
      </c>
    </row>
    <row r="891" spans="1:22" x14ac:dyDescent="0.25">
      <c r="A891" s="46">
        <v>2180</v>
      </c>
      <c r="B891" s="60">
        <f t="shared" si="195"/>
        <v>4110040</v>
      </c>
      <c r="C891" s="46" t="s">
        <v>195</v>
      </c>
      <c r="D891" s="46">
        <v>922</v>
      </c>
      <c r="E891" s="46" t="s">
        <v>4645</v>
      </c>
      <c r="F891" s="90">
        <v>1540</v>
      </c>
      <c r="G891" s="46">
        <v>164</v>
      </c>
      <c r="H891" s="61">
        <f t="shared" si="196"/>
        <v>0.10649350649350649</v>
      </c>
      <c r="I891" s="62">
        <f t="shared" si="197"/>
        <v>86</v>
      </c>
      <c r="J891" s="62">
        <f t="shared" si="198"/>
        <v>22</v>
      </c>
      <c r="K891" s="20"/>
      <c r="L891" s="20" t="str">
        <f t="shared" si="199"/>
        <v>Yes</v>
      </c>
      <c r="M891" s="66">
        <f t="shared" si="200"/>
        <v>15760.954476263099</v>
      </c>
      <c r="N891" s="66">
        <f t="shared" si="201"/>
        <v>15861.204277627799</v>
      </c>
      <c r="O891" s="66">
        <f t="shared" si="202"/>
        <v>17045.258384209701</v>
      </c>
      <c r="P891" s="67">
        <f t="shared" si="203"/>
        <v>100.24980136470003</v>
      </c>
      <c r="Q891" s="68">
        <f t="shared" si="204"/>
        <v>1.0063606427844001</v>
      </c>
      <c r="R891" s="20" t="str">
        <f t="shared" si="205"/>
        <v/>
      </c>
      <c r="S891" s="67">
        <f t="shared" si="206"/>
        <v>1284.3039079466016</v>
      </c>
      <c r="T891" s="68">
        <f t="shared" si="207"/>
        <v>1.0814864296372937</v>
      </c>
      <c r="U891" s="20" t="str">
        <f t="shared" si="208"/>
        <v/>
      </c>
      <c r="V891" s="20" t="str">
        <f t="shared" si="209"/>
        <v/>
      </c>
    </row>
    <row r="892" spans="1:22" x14ac:dyDescent="0.25">
      <c r="A892" s="46">
        <v>2180</v>
      </c>
      <c r="B892" s="60">
        <f t="shared" si="195"/>
        <v>4110040</v>
      </c>
      <c r="C892" s="46" t="s">
        <v>195</v>
      </c>
      <c r="D892" s="46">
        <v>852</v>
      </c>
      <c r="E892" s="46" t="s">
        <v>2571</v>
      </c>
      <c r="F892" s="46">
        <v>566</v>
      </c>
      <c r="G892" s="46">
        <v>53</v>
      </c>
      <c r="H892" s="61">
        <f t="shared" si="196"/>
        <v>9.3639575971731448E-2</v>
      </c>
      <c r="I892" s="62">
        <f t="shared" si="197"/>
        <v>86</v>
      </c>
      <c r="J892" s="62">
        <f t="shared" si="198"/>
        <v>22</v>
      </c>
      <c r="K892" s="20"/>
      <c r="L892" s="20" t="str">
        <f t="shared" si="199"/>
        <v>Yes</v>
      </c>
      <c r="M892" s="66">
        <f t="shared" si="200"/>
        <v>14584.9245298268</v>
      </c>
      <c r="N892" s="66">
        <f t="shared" si="201"/>
        <v>14512.5216108967</v>
      </c>
      <c r="O892" s="66">
        <f t="shared" si="202"/>
        <v>16452.692349923898</v>
      </c>
      <c r="P892" s="67">
        <f t="shared" si="203"/>
        <v>-72.402918930099986</v>
      </c>
      <c r="Q892" s="68">
        <f t="shared" si="204"/>
        <v>0.9950357700664112</v>
      </c>
      <c r="R892" s="20" t="str">
        <f t="shared" si="205"/>
        <v/>
      </c>
      <c r="S892" s="67">
        <f t="shared" si="206"/>
        <v>1867.7678200970986</v>
      </c>
      <c r="T892" s="68">
        <f t="shared" si="207"/>
        <v>1.1280615347907652</v>
      </c>
      <c r="U892" s="20" t="str">
        <f t="shared" si="208"/>
        <v/>
      </c>
      <c r="V892" s="20" t="str">
        <f t="shared" si="209"/>
        <v/>
      </c>
    </row>
    <row r="893" spans="1:22" x14ac:dyDescent="0.25">
      <c r="A893" s="46">
        <v>2180</v>
      </c>
      <c r="B893" s="60">
        <f t="shared" si="195"/>
        <v>4110040</v>
      </c>
      <c r="C893" s="46" t="s">
        <v>195</v>
      </c>
      <c r="D893" s="46">
        <v>892</v>
      </c>
      <c r="E893" s="46" t="s">
        <v>2547</v>
      </c>
      <c r="F893" s="46">
        <v>322</v>
      </c>
      <c r="G893" s="46">
        <v>30</v>
      </c>
      <c r="H893" s="61">
        <f t="shared" si="196"/>
        <v>9.3167701863354033E-2</v>
      </c>
      <c r="I893" s="62">
        <f t="shared" si="197"/>
        <v>86</v>
      </c>
      <c r="J893" s="62">
        <f t="shared" si="198"/>
        <v>22</v>
      </c>
      <c r="K893" s="20"/>
      <c r="L893" s="20" t="str">
        <f t="shared" si="199"/>
        <v>Yes</v>
      </c>
      <c r="M893" s="66">
        <f t="shared" si="200"/>
        <v>15470.8399841183</v>
      </c>
      <c r="N893" s="66">
        <f t="shared" si="201"/>
        <v>15111.5982993692</v>
      </c>
      <c r="O893" s="66">
        <f t="shared" si="202"/>
        <v>17156.7403313174</v>
      </c>
      <c r="P893" s="67">
        <f t="shared" si="203"/>
        <v>-359.24168474910039</v>
      </c>
      <c r="Q893" s="68">
        <f t="shared" si="204"/>
        <v>0.9767794324601714</v>
      </c>
      <c r="R893" s="20" t="str">
        <f t="shared" si="205"/>
        <v/>
      </c>
      <c r="S893" s="67">
        <f t="shared" si="206"/>
        <v>1685.9003471991</v>
      </c>
      <c r="T893" s="68">
        <f t="shared" si="207"/>
        <v>1.1089727738719923</v>
      </c>
      <c r="U893" s="20" t="str">
        <f t="shared" si="208"/>
        <v/>
      </c>
      <c r="V893" s="20" t="str">
        <f t="shared" si="209"/>
        <v/>
      </c>
    </row>
    <row r="894" spans="1:22" x14ac:dyDescent="0.25">
      <c r="A894" s="46">
        <v>2180</v>
      </c>
      <c r="B894" s="60">
        <f t="shared" si="195"/>
        <v>4110040</v>
      </c>
      <c r="C894" s="46" t="s">
        <v>195</v>
      </c>
      <c r="D894" s="46">
        <v>912</v>
      </c>
      <c r="E894" s="46" t="s">
        <v>2580</v>
      </c>
      <c r="F894" s="90">
        <v>1965</v>
      </c>
      <c r="G894" s="46">
        <v>176</v>
      </c>
      <c r="H894" s="61">
        <f t="shared" si="196"/>
        <v>8.9567430025445288E-2</v>
      </c>
      <c r="I894" s="62">
        <f t="shared" si="197"/>
        <v>86</v>
      </c>
      <c r="J894" s="62">
        <f t="shared" si="198"/>
        <v>22</v>
      </c>
      <c r="K894" s="20"/>
      <c r="L894" s="20" t="str">
        <f t="shared" si="199"/>
        <v>Yes</v>
      </c>
      <c r="M894" s="66">
        <f t="shared" si="200"/>
        <v>15414.2060518908</v>
      </c>
      <c r="N894" s="66">
        <f t="shared" si="201"/>
        <v>15336.5262043926</v>
      </c>
      <c r="O894" s="66">
        <f t="shared" si="202"/>
        <v>16062.461632340101</v>
      </c>
      <c r="P894" s="67">
        <f t="shared" si="203"/>
        <v>-77.679847498200616</v>
      </c>
      <c r="Q894" s="68">
        <f t="shared" si="204"/>
        <v>0.99496050284804183</v>
      </c>
      <c r="R894" s="20" t="str">
        <f t="shared" si="205"/>
        <v/>
      </c>
      <c r="S894" s="67">
        <f t="shared" si="206"/>
        <v>648.2555804493004</v>
      </c>
      <c r="T894" s="68">
        <f t="shared" si="207"/>
        <v>1.0420557230302356</v>
      </c>
      <c r="U894" s="20" t="str">
        <f t="shared" si="208"/>
        <v/>
      </c>
      <c r="V894" s="20" t="str">
        <f t="shared" si="209"/>
        <v/>
      </c>
    </row>
    <row r="895" spans="1:22" x14ac:dyDescent="0.25">
      <c r="A895" s="46">
        <v>2180</v>
      </c>
      <c r="B895" s="60">
        <f t="shared" si="195"/>
        <v>4110040</v>
      </c>
      <c r="C895" s="46" t="s">
        <v>195</v>
      </c>
      <c r="D895" s="46">
        <v>1364</v>
      </c>
      <c r="E895" s="46" t="s">
        <v>1243</v>
      </c>
      <c r="F895" s="46">
        <v>291</v>
      </c>
      <c r="G895" s="46">
        <v>26</v>
      </c>
      <c r="H895" s="61">
        <f t="shared" si="196"/>
        <v>8.9347079037800689E-2</v>
      </c>
      <c r="I895" s="62">
        <f t="shared" si="197"/>
        <v>86</v>
      </c>
      <c r="J895" s="62">
        <f t="shared" si="198"/>
        <v>22</v>
      </c>
      <c r="K895" s="20"/>
      <c r="L895" s="20" t="str">
        <f t="shared" si="199"/>
        <v>Yes</v>
      </c>
      <c r="M895" s="66">
        <f t="shared" si="200"/>
        <v>15471.482680606199</v>
      </c>
      <c r="N895" s="66">
        <f t="shared" si="201"/>
        <v>15931.521481988901</v>
      </c>
      <c r="O895" s="66">
        <f t="shared" si="202"/>
        <v>17595.8026473315</v>
      </c>
      <c r="P895" s="67">
        <f t="shared" si="203"/>
        <v>460.03880138270142</v>
      </c>
      <c r="Q895" s="68">
        <f t="shared" si="204"/>
        <v>1.0297346292452869</v>
      </c>
      <c r="R895" s="20" t="str">
        <f t="shared" si="205"/>
        <v/>
      </c>
      <c r="S895" s="67">
        <f t="shared" si="206"/>
        <v>2124.3199667253011</v>
      </c>
      <c r="T895" s="68">
        <f t="shared" si="207"/>
        <v>1.1373055194889743</v>
      </c>
      <c r="U895" s="20" t="str">
        <f t="shared" si="208"/>
        <v/>
      </c>
      <c r="V895" s="20" t="str">
        <f t="shared" si="209"/>
        <v/>
      </c>
    </row>
    <row r="896" spans="1:22" x14ac:dyDescent="0.25">
      <c r="A896" s="46">
        <v>2180</v>
      </c>
      <c r="B896" s="60">
        <f t="shared" si="195"/>
        <v>4110040</v>
      </c>
      <c r="C896" s="46" t="s">
        <v>195</v>
      </c>
      <c r="D896" s="46">
        <v>835</v>
      </c>
      <c r="E896" s="46" t="s">
        <v>2542</v>
      </c>
      <c r="F896" s="46">
        <v>437</v>
      </c>
      <c r="G896" s="46">
        <v>39</v>
      </c>
      <c r="H896" s="61">
        <f t="shared" si="196"/>
        <v>8.924485125858124E-2</v>
      </c>
      <c r="I896" s="62">
        <f t="shared" si="197"/>
        <v>86</v>
      </c>
      <c r="J896" s="62">
        <f t="shared" si="198"/>
        <v>22</v>
      </c>
      <c r="K896" s="20"/>
      <c r="L896" s="20" t="str">
        <f t="shared" si="199"/>
        <v>Yes</v>
      </c>
      <c r="M896" s="66">
        <f t="shared" si="200"/>
        <v>15185.688892357</v>
      </c>
      <c r="N896" s="66">
        <f t="shared" si="201"/>
        <v>15082.490212299601</v>
      </c>
      <c r="O896" s="66">
        <f t="shared" si="202"/>
        <v>16657.843628598199</v>
      </c>
      <c r="P896" s="67">
        <f t="shared" si="203"/>
        <v>-103.19868005739954</v>
      </c>
      <c r="Q896" s="68">
        <f t="shared" si="204"/>
        <v>0.99320421478479393</v>
      </c>
      <c r="R896" s="20" t="str">
        <f t="shared" si="205"/>
        <v/>
      </c>
      <c r="S896" s="67">
        <f t="shared" si="206"/>
        <v>1472.1547362411984</v>
      </c>
      <c r="T896" s="68">
        <f t="shared" si="207"/>
        <v>1.0969435596024977</v>
      </c>
      <c r="U896" s="20" t="str">
        <f t="shared" si="208"/>
        <v/>
      </c>
      <c r="V896" s="20" t="str">
        <f t="shared" si="209"/>
        <v/>
      </c>
    </row>
    <row r="897" spans="1:22" x14ac:dyDescent="0.25">
      <c r="A897" s="46">
        <v>2180</v>
      </c>
      <c r="B897" s="60">
        <f t="shared" si="195"/>
        <v>4110040</v>
      </c>
      <c r="C897" s="46" t="s">
        <v>195</v>
      </c>
      <c r="D897" s="46">
        <v>822</v>
      </c>
      <c r="E897" s="46" t="s">
        <v>2548</v>
      </c>
      <c r="F897" s="46">
        <v>451</v>
      </c>
      <c r="G897" s="46">
        <v>39</v>
      </c>
      <c r="H897" s="61">
        <f t="shared" si="196"/>
        <v>8.6474501108647447E-2</v>
      </c>
      <c r="I897" s="62">
        <f t="shared" si="197"/>
        <v>86</v>
      </c>
      <c r="J897" s="62">
        <f t="shared" si="198"/>
        <v>22</v>
      </c>
      <c r="K897" s="20"/>
      <c r="L897" s="20" t="str">
        <f t="shared" si="199"/>
        <v>Yes</v>
      </c>
      <c r="M897" s="66">
        <f t="shared" si="200"/>
        <v>15153.633934040599</v>
      </c>
      <c r="N897" s="66">
        <f t="shared" si="201"/>
        <v>15195.7692188443</v>
      </c>
      <c r="O897" s="66">
        <f t="shared" si="202"/>
        <v>17186.050710822801</v>
      </c>
      <c r="P897" s="67">
        <f t="shared" si="203"/>
        <v>42.135284803700415</v>
      </c>
      <c r="Q897" s="68">
        <f t="shared" si="204"/>
        <v>1.0027805399673175</v>
      </c>
      <c r="R897" s="20" t="str">
        <f t="shared" si="205"/>
        <v/>
      </c>
      <c r="S897" s="67">
        <f t="shared" si="206"/>
        <v>2032.4167767822019</v>
      </c>
      <c r="T897" s="68">
        <f t="shared" si="207"/>
        <v>1.1341207518690715</v>
      </c>
      <c r="U897" s="20" t="str">
        <f t="shared" si="208"/>
        <v/>
      </c>
      <c r="V897" s="20" t="str">
        <f t="shared" si="209"/>
        <v/>
      </c>
    </row>
    <row r="898" spans="1:22" x14ac:dyDescent="0.25">
      <c r="A898" s="46">
        <v>2180</v>
      </c>
      <c r="B898" s="60">
        <f t="shared" si="195"/>
        <v>4110040</v>
      </c>
      <c r="C898" s="46" t="s">
        <v>195</v>
      </c>
      <c r="D898" s="46">
        <v>888</v>
      </c>
      <c r="E898" s="46" t="s">
        <v>2572</v>
      </c>
      <c r="F898" s="46">
        <v>588</v>
      </c>
      <c r="G898" s="46">
        <v>50</v>
      </c>
      <c r="H898" s="61">
        <f t="shared" si="196"/>
        <v>8.5034013605442174E-2</v>
      </c>
      <c r="I898" s="62">
        <f t="shared" si="197"/>
        <v>86</v>
      </c>
      <c r="J898" s="62">
        <f t="shared" si="198"/>
        <v>22</v>
      </c>
      <c r="K898" s="20"/>
      <c r="L898" s="20" t="str">
        <f t="shared" si="199"/>
        <v>Yes</v>
      </c>
      <c r="M898" s="66">
        <f t="shared" si="200"/>
        <v>14122.692853946</v>
      </c>
      <c r="N898" s="66">
        <f t="shared" si="201"/>
        <v>14541.329340352801</v>
      </c>
      <c r="O898" s="66">
        <f t="shared" si="202"/>
        <v>16163.176768831299</v>
      </c>
      <c r="P898" s="67">
        <f t="shared" si="203"/>
        <v>418.63648640680003</v>
      </c>
      <c r="Q898" s="68">
        <f t="shared" si="204"/>
        <v>1.029642823131272</v>
      </c>
      <c r="R898" s="20" t="str">
        <f t="shared" si="205"/>
        <v/>
      </c>
      <c r="S898" s="67">
        <f t="shared" si="206"/>
        <v>2040.4839148852989</v>
      </c>
      <c r="T898" s="68">
        <f t="shared" si="207"/>
        <v>1.1444826376943524</v>
      </c>
      <c r="U898" s="20" t="str">
        <f t="shared" si="208"/>
        <v/>
      </c>
      <c r="V898" s="20" t="str">
        <f t="shared" si="209"/>
        <v/>
      </c>
    </row>
    <row r="899" spans="1:22" x14ac:dyDescent="0.25">
      <c r="A899" s="46">
        <v>2180</v>
      </c>
      <c r="B899" s="60">
        <f t="shared" si="195"/>
        <v>4110040</v>
      </c>
      <c r="C899" s="46" t="s">
        <v>195</v>
      </c>
      <c r="D899" s="46">
        <v>890</v>
      </c>
      <c r="E899" s="46" t="s">
        <v>2558</v>
      </c>
      <c r="F899" s="46">
        <v>181</v>
      </c>
      <c r="G899" s="46">
        <v>14</v>
      </c>
      <c r="H899" s="61">
        <f t="shared" si="196"/>
        <v>7.7348066298342538E-2</v>
      </c>
      <c r="I899" s="62">
        <f t="shared" si="197"/>
        <v>86</v>
      </c>
      <c r="J899" s="62">
        <f t="shared" si="198"/>
        <v>22</v>
      </c>
      <c r="K899" s="20"/>
      <c r="L899" s="20" t="str">
        <f t="shared" si="199"/>
        <v>Yes</v>
      </c>
      <c r="M899" s="66">
        <f t="shared" si="200"/>
        <v>16142.964116896999</v>
      </c>
      <c r="N899" s="66">
        <f t="shared" si="201"/>
        <v>17818.206816017198</v>
      </c>
      <c r="O899" s="66">
        <f t="shared" si="202"/>
        <v>21077.789081885599</v>
      </c>
      <c r="P899" s="67">
        <f t="shared" si="203"/>
        <v>1675.2426991201992</v>
      </c>
      <c r="Q899" s="68">
        <f t="shared" si="204"/>
        <v>1.1037754087160925</v>
      </c>
      <c r="R899" s="20" t="str">
        <f t="shared" si="205"/>
        <v/>
      </c>
      <c r="S899" s="67">
        <f t="shared" si="206"/>
        <v>4934.8249649886002</v>
      </c>
      <c r="T899" s="68">
        <f t="shared" si="207"/>
        <v>1.3056950959720757</v>
      </c>
      <c r="U899" s="20" t="str">
        <f t="shared" si="208"/>
        <v/>
      </c>
      <c r="V899" s="20" t="str">
        <f t="shared" si="209"/>
        <v/>
      </c>
    </row>
    <row r="900" spans="1:22" x14ac:dyDescent="0.25">
      <c r="A900" s="46">
        <v>2180</v>
      </c>
      <c r="B900" s="60">
        <f t="shared" si="195"/>
        <v>4110040</v>
      </c>
      <c r="C900" s="46" t="s">
        <v>195</v>
      </c>
      <c r="D900" s="46">
        <v>872</v>
      </c>
      <c r="E900" s="46" t="s">
        <v>2545</v>
      </c>
      <c r="F900" s="46">
        <v>460</v>
      </c>
      <c r="G900" s="46">
        <v>34</v>
      </c>
      <c r="H900" s="61">
        <f t="shared" si="196"/>
        <v>7.3913043478260873E-2</v>
      </c>
      <c r="I900" s="62">
        <f t="shared" si="197"/>
        <v>86</v>
      </c>
      <c r="J900" s="62">
        <f t="shared" si="198"/>
        <v>22</v>
      </c>
      <c r="K900" s="20"/>
      <c r="L900" s="20" t="str">
        <f t="shared" si="199"/>
        <v>Yes</v>
      </c>
      <c r="M900" s="66">
        <f t="shared" si="200"/>
        <v>14555.1704972482</v>
      </c>
      <c r="N900" s="66">
        <f t="shared" si="201"/>
        <v>14280.917476881599</v>
      </c>
      <c r="O900" s="66">
        <f t="shared" si="202"/>
        <v>16343.991358211901</v>
      </c>
      <c r="P900" s="67">
        <f t="shared" si="203"/>
        <v>-274.25302036660105</v>
      </c>
      <c r="Q900" s="68">
        <f t="shared" si="204"/>
        <v>0.98115769097871774</v>
      </c>
      <c r="R900" s="20" t="str">
        <f t="shared" si="205"/>
        <v/>
      </c>
      <c r="S900" s="67">
        <f t="shared" si="206"/>
        <v>1788.8208609637004</v>
      </c>
      <c r="T900" s="68">
        <f t="shared" si="207"/>
        <v>1.1228993409113204</v>
      </c>
      <c r="U900" s="20" t="str">
        <f t="shared" si="208"/>
        <v/>
      </c>
      <c r="V900" s="20" t="str">
        <f t="shared" si="209"/>
        <v/>
      </c>
    </row>
    <row r="901" spans="1:22" x14ac:dyDescent="0.25">
      <c r="A901" s="46">
        <v>2180</v>
      </c>
      <c r="B901" s="60">
        <f t="shared" si="195"/>
        <v>4110040</v>
      </c>
      <c r="C901" s="46" t="s">
        <v>195</v>
      </c>
      <c r="D901" s="46">
        <v>877</v>
      </c>
      <c r="E901" s="46" t="s">
        <v>2573</v>
      </c>
      <c r="F901" s="46">
        <v>724</v>
      </c>
      <c r="G901" s="46">
        <v>52</v>
      </c>
      <c r="H901" s="61">
        <f t="shared" si="196"/>
        <v>7.18232044198895E-2</v>
      </c>
      <c r="I901" s="62">
        <f t="shared" si="197"/>
        <v>86</v>
      </c>
      <c r="J901" s="62">
        <f t="shared" si="198"/>
        <v>22</v>
      </c>
      <c r="K901" s="20"/>
      <c r="L901" s="20" t="str">
        <f t="shared" si="199"/>
        <v>Yes</v>
      </c>
      <c r="M901" s="66">
        <f t="shared" si="200"/>
        <v>14508.353078747899</v>
      </c>
      <c r="N901" s="66">
        <f t="shared" si="201"/>
        <v>14846.5178533534</v>
      </c>
      <c r="O901" s="66">
        <f t="shared" si="202"/>
        <v>15876.0516221302</v>
      </c>
      <c r="P901" s="67">
        <f t="shared" si="203"/>
        <v>338.1647746055005</v>
      </c>
      <c r="Q901" s="68">
        <f t="shared" si="204"/>
        <v>1.0233082812894077</v>
      </c>
      <c r="R901" s="20" t="str">
        <f t="shared" si="205"/>
        <v/>
      </c>
      <c r="S901" s="67">
        <f t="shared" si="206"/>
        <v>1367.6985433823011</v>
      </c>
      <c r="T901" s="68">
        <f t="shared" si="207"/>
        <v>1.0942697310962008</v>
      </c>
      <c r="U901" s="20" t="str">
        <f t="shared" si="208"/>
        <v/>
      </c>
      <c r="V901" s="20" t="str">
        <f t="shared" si="209"/>
        <v/>
      </c>
    </row>
    <row r="902" spans="1:22" x14ac:dyDescent="0.25">
      <c r="A902" s="46">
        <v>2180</v>
      </c>
      <c r="B902" s="60">
        <f t="shared" si="195"/>
        <v>4110040</v>
      </c>
      <c r="C902" s="46" t="s">
        <v>195</v>
      </c>
      <c r="D902" s="46">
        <v>823</v>
      </c>
      <c r="E902" s="46" t="s">
        <v>2549</v>
      </c>
      <c r="F902" s="46">
        <v>594</v>
      </c>
      <c r="G902" s="46">
        <v>41</v>
      </c>
      <c r="H902" s="61">
        <f t="shared" si="196"/>
        <v>6.9023569023569029E-2</v>
      </c>
      <c r="I902" s="62">
        <f t="shared" si="197"/>
        <v>86</v>
      </c>
      <c r="J902" s="62">
        <f t="shared" si="198"/>
        <v>22</v>
      </c>
      <c r="K902" s="20"/>
      <c r="L902" s="20" t="str">
        <f t="shared" si="199"/>
        <v>Yes</v>
      </c>
      <c r="M902" s="66">
        <f t="shared" si="200"/>
        <v>14715.5913617317</v>
      </c>
      <c r="N902" s="66">
        <f t="shared" si="201"/>
        <v>14799.717364499</v>
      </c>
      <c r="O902" s="66">
        <f t="shared" si="202"/>
        <v>16557.179843407899</v>
      </c>
      <c r="P902" s="67">
        <f t="shared" si="203"/>
        <v>84.126002767299724</v>
      </c>
      <c r="Q902" s="68">
        <f t="shared" si="204"/>
        <v>1.0057167938888323</v>
      </c>
      <c r="R902" s="20" t="str">
        <f t="shared" si="205"/>
        <v/>
      </c>
      <c r="S902" s="67">
        <f t="shared" si="206"/>
        <v>1841.5884816761991</v>
      </c>
      <c r="T902" s="68">
        <f t="shared" si="207"/>
        <v>1.1251453941881875</v>
      </c>
      <c r="U902" s="20" t="str">
        <f t="shared" si="208"/>
        <v/>
      </c>
      <c r="V902" s="20" t="str">
        <f t="shared" si="209"/>
        <v/>
      </c>
    </row>
    <row r="903" spans="1:22" x14ac:dyDescent="0.25">
      <c r="A903" s="46">
        <v>2180</v>
      </c>
      <c r="B903" s="60">
        <f t="shared" si="195"/>
        <v>4110040</v>
      </c>
      <c r="C903" s="46" t="s">
        <v>195</v>
      </c>
      <c r="D903" s="46">
        <v>868</v>
      </c>
      <c r="E903" s="46" t="s">
        <v>2559</v>
      </c>
      <c r="F903" s="46">
        <v>688</v>
      </c>
      <c r="G903" s="46">
        <v>46</v>
      </c>
      <c r="H903" s="61">
        <f t="shared" si="196"/>
        <v>6.6860465116279064E-2</v>
      </c>
      <c r="I903" s="62">
        <f t="shared" si="197"/>
        <v>86</v>
      </c>
      <c r="J903" s="62">
        <f t="shared" si="198"/>
        <v>22</v>
      </c>
      <c r="K903" s="20"/>
      <c r="L903" s="20" t="str">
        <f t="shared" si="199"/>
        <v>Yes</v>
      </c>
      <c r="M903" s="66">
        <f t="shared" si="200"/>
        <v>14979.8760424957</v>
      </c>
      <c r="N903" s="66">
        <f t="shared" si="201"/>
        <v>15134.937441946</v>
      </c>
      <c r="O903" s="66">
        <f t="shared" si="202"/>
        <v>16204.5872321182</v>
      </c>
      <c r="P903" s="67">
        <f t="shared" si="203"/>
        <v>155.06139945030009</v>
      </c>
      <c r="Q903" s="68">
        <f t="shared" si="204"/>
        <v>1.0103513139234539</v>
      </c>
      <c r="R903" s="20" t="str">
        <f t="shared" si="205"/>
        <v/>
      </c>
      <c r="S903" s="67">
        <f t="shared" si="206"/>
        <v>1224.7111896224997</v>
      </c>
      <c r="T903" s="68">
        <f t="shared" si="207"/>
        <v>1.0817570977321957</v>
      </c>
      <c r="U903" s="20" t="str">
        <f t="shared" si="208"/>
        <v/>
      </c>
      <c r="V903" s="20" t="str">
        <f t="shared" si="209"/>
        <v/>
      </c>
    </row>
    <row r="904" spans="1:22" x14ac:dyDescent="0.25">
      <c r="A904" s="46">
        <v>2180</v>
      </c>
      <c r="B904" s="60">
        <f t="shared" ref="B904:B967" si="210">IF(ISNA(VLOOKUP($A904,POVRT,7,FALSE)),0,VLOOKUP($A904,POVRT,7,FALSE))</f>
        <v>4110040</v>
      </c>
      <c r="C904" s="46" t="s">
        <v>195</v>
      </c>
      <c r="D904" s="46">
        <v>1299</v>
      </c>
      <c r="E904" s="46" t="s">
        <v>2543</v>
      </c>
      <c r="F904" s="46">
        <v>329</v>
      </c>
      <c r="G904" s="46">
        <v>21</v>
      </c>
      <c r="H904" s="61">
        <f t="shared" ref="H904:H967" si="211">G904/F904</f>
        <v>6.3829787234042548E-2</v>
      </c>
      <c r="I904" s="62">
        <f t="shared" ref="I904:I967" si="212">IF(ISNA(VLOOKUP($A904,Quar,3,FALSE)),0,VLOOKUP($A904,Quar,3,FALSE))</f>
        <v>86</v>
      </c>
      <c r="J904" s="62">
        <f t="shared" ref="J904:J967" si="213">IF(ISNA(VLOOKUP($A904,Quar,6,FALSE)),0,VLOOKUP($A904,Quar,6,FALSE))</f>
        <v>22</v>
      </c>
      <c r="K904" s="20"/>
      <c r="L904" s="20" t="str">
        <f t="shared" ref="L904:L967" si="214">IF(ISNA(VLOOKUP($A904,LEA1K,9,FALSE)),"",VLOOKUP($A904,LEA1K,9,FALSE))</f>
        <v>Yes</v>
      </c>
      <c r="M904" s="66">
        <f t="shared" ref="M904:M967" si="215">IF(ISNA(VLOOKUP($D904,PERPUP18_19,34,FALSE)),0,VLOOKUP($D904,PERPUP18_19,34,FALSE))</f>
        <v>15533.754094465199</v>
      </c>
      <c r="N904" s="66">
        <f t="shared" ref="N904:N967" si="216">IF(ISNA(VLOOKUP($D904,PERPUP19_20,34,FALSE)),0,VLOOKUP($D904,PERPUP19_20,34,FALSE))</f>
        <v>15536.595969501301</v>
      </c>
      <c r="O904" s="66">
        <f t="shared" ref="O904:O967" si="217">IF(ISNA(VLOOKUP($D904,PERPUP20_21,34,FALSE)),0,VLOOKUP($D904,PERPUP20_21,34,FALSE))</f>
        <v>17277.427530003799</v>
      </c>
      <c r="P904" s="67">
        <f t="shared" si="203"/>
        <v>2.8418750361015555</v>
      </c>
      <c r="Q904" s="68">
        <f t="shared" si="204"/>
        <v>1.0001829483728673</v>
      </c>
      <c r="R904" s="20" t="str">
        <f t="shared" si="205"/>
        <v/>
      </c>
      <c r="S904" s="67">
        <f t="shared" si="206"/>
        <v>1743.6734355385997</v>
      </c>
      <c r="T904" s="68">
        <f t="shared" si="207"/>
        <v>1.1122506140456985</v>
      </c>
      <c r="U904" s="20" t="str">
        <f t="shared" si="208"/>
        <v/>
      </c>
      <c r="V904" s="20" t="str">
        <f t="shared" si="209"/>
        <v/>
      </c>
    </row>
    <row r="905" spans="1:22" x14ac:dyDescent="0.25">
      <c r="A905" s="46">
        <v>2180</v>
      </c>
      <c r="B905" s="60">
        <f t="shared" si="210"/>
        <v>4110040</v>
      </c>
      <c r="C905" s="46" t="s">
        <v>195</v>
      </c>
      <c r="D905" s="46">
        <v>3991</v>
      </c>
      <c r="E905" s="46" t="s">
        <v>1174</v>
      </c>
      <c r="F905" s="46">
        <v>138</v>
      </c>
      <c r="G905" s="46">
        <v>8</v>
      </c>
      <c r="H905" s="61">
        <f t="shared" si="211"/>
        <v>5.7971014492753624E-2</v>
      </c>
      <c r="I905" s="62">
        <f t="shared" si="212"/>
        <v>86</v>
      </c>
      <c r="J905" s="62">
        <f t="shared" si="213"/>
        <v>22</v>
      </c>
      <c r="K905" s="20"/>
      <c r="L905" s="20" t="str">
        <f t="shared" si="214"/>
        <v>Yes</v>
      </c>
      <c r="M905" s="66">
        <f t="shared" si="215"/>
        <v>8582.5821107517495</v>
      </c>
      <c r="N905" s="66">
        <f t="shared" si="216"/>
        <v>8395.1587937772001</v>
      </c>
      <c r="O905" s="66">
        <f t="shared" si="217"/>
        <v>8876.5969547628702</v>
      </c>
      <c r="P905" s="67">
        <f t="shared" ref="P905:P968" si="218">N905-M905</f>
        <v>-187.42331697454938</v>
      </c>
      <c r="Q905" s="68">
        <f t="shared" ref="Q905:Q968" si="219">IF(M905&gt;0,(N905/M905),"")</f>
        <v>0.9781623624969743</v>
      </c>
      <c r="R905" s="20" t="str">
        <f t="shared" ref="R905:R968" si="220">IF((AND(L905="Yes",K905="Yes",Q905&lt;100%)),"Fail","")</f>
        <v/>
      </c>
      <c r="S905" s="67">
        <f t="shared" ref="S905:S968" si="221">O905-M905</f>
        <v>294.01484401112066</v>
      </c>
      <c r="T905" s="68">
        <f t="shared" ref="T905:T968" si="222">IF($M905&gt;0,(O905/$M905),"")</f>
        <v>1.0342571548069195</v>
      </c>
      <c r="U905" s="20" t="str">
        <f t="shared" ref="U905:U968" si="223">IF((AND($L905="Yes",$K905="Yes",T905&lt;100%)),"Fail","")</f>
        <v/>
      </c>
      <c r="V905" s="20" t="str">
        <f t="shared" ref="V905:V968" si="224">IF((AND($R905="Fail",$U905="Fail")),"Review","")</f>
        <v/>
      </c>
    </row>
    <row r="906" spans="1:22" x14ac:dyDescent="0.25">
      <c r="A906" s="46">
        <v>2180</v>
      </c>
      <c r="B906" s="60">
        <f t="shared" si="210"/>
        <v>4110040</v>
      </c>
      <c r="C906" s="46" t="s">
        <v>195</v>
      </c>
      <c r="D906" s="46">
        <v>844</v>
      </c>
      <c r="E906" s="46" t="s">
        <v>2546</v>
      </c>
      <c r="F906" s="46">
        <v>468</v>
      </c>
      <c r="G906" s="46">
        <v>27</v>
      </c>
      <c r="H906" s="61">
        <f t="shared" si="211"/>
        <v>5.7692307692307696E-2</v>
      </c>
      <c r="I906" s="62">
        <f t="shared" si="212"/>
        <v>86</v>
      </c>
      <c r="J906" s="62">
        <f t="shared" si="213"/>
        <v>22</v>
      </c>
      <c r="K906" s="20"/>
      <c r="L906" s="20" t="str">
        <f t="shared" si="214"/>
        <v>Yes</v>
      </c>
      <c r="M906" s="66">
        <f t="shared" si="215"/>
        <v>14802.617740280901</v>
      </c>
      <c r="N906" s="66">
        <f t="shared" si="216"/>
        <v>15093.818251479101</v>
      </c>
      <c r="O906" s="66">
        <f t="shared" si="217"/>
        <v>16245.986435663301</v>
      </c>
      <c r="P906" s="67">
        <f t="shared" si="218"/>
        <v>291.20051119819982</v>
      </c>
      <c r="Q906" s="68">
        <f t="shared" si="219"/>
        <v>1.0196722307032076</v>
      </c>
      <c r="R906" s="20" t="str">
        <f t="shared" si="220"/>
        <v/>
      </c>
      <c r="S906" s="67">
        <f t="shared" si="221"/>
        <v>1443.3686953823999</v>
      </c>
      <c r="T906" s="68">
        <f t="shared" si="222"/>
        <v>1.0975076652459046</v>
      </c>
      <c r="U906" s="20" t="str">
        <f t="shared" si="223"/>
        <v/>
      </c>
      <c r="V906" s="20" t="str">
        <f t="shared" si="224"/>
        <v/>
      </c>
    </row>
    <row r="907" spans="1:22" x14ac:dyDescent="0.25">
      <c r="A907" s="46">
        <v>2180</v>
      </c>
      <c r="B907" s="60">
        <f t="shared" si="210"/>
        <v>4110040</v>
      </c>
      <c r="C907" s="46" t="s">
        <v>195</v>
      </c>
      <c r="D907" s="46">
        <v>857</v>
      </c>
      <c r="E907" s="46" t="s">
        <v>2560</v>
      </c>
      <c r="F907" s="46">
        <v>692</v>
      </c>
      <c r="G907" s="46">
        <v>35</v>
      </c>
      <c r="H907" s="61">
        <f t="shared" si="211"/>
        <v>5.0578034682080927E-2</v>
      </c>
      <c r="I907" s="62">
        <f t="shared" si="212"/>
        <v>86</v>
      </c>
      <c r="J907" s="62">
        <f t="shared" si="213"/>
        <v>22</v>
      </c>
      <c r="K907" s="20"/>
      <c r="L907" s="20" t="str">
        <f t="shared" si="214"/>
        <v>Yes</v>
      </c>
      <c r="M907" s="66">
        <f t="shared" si="215"/>
        <v>14790.5147313422</v>
      </c>
      <c r="N907" s="66">
        <f t="shared" si="216"/>
        <v>15126.1376660796</v>
      </c>
      <c r="O907" s="66">
        <f t="shared" si="217"/>
        <v>16369.0638841496</v>
      </c>
      <c r="P907" s="67">
        <f t="shared" si="218"/>
        <v>335.62293473739919</v>
      </c>
      <c r="Q907" s="68">
        <f t="shared" si="219"/>
        <v>1.0226917683957402</v>
      </c>
      <c r="R907" s="20" t="str">
        <f t="shared" si="220"/>
        <v/>
      </c>
      <c r="S907" s="67">
        <f t="shared" si="221"/>
        <v>1578.5491528073999</v>
      </c>
      <c r="T907" s="68">
        <f t="shared" si="222"/>
        <v>1.1067271275868673</v>
      </c>
      <c r="U907" s="20" t="str">
        <f t="shared" si="223"/>
        <v/>
      </c>
      <c r="V907" s="20" t="str">
        <f t="shared" si="224"/>
        <v/>
      </c>
    </row>
    <row r="908" spans="1:22" x14ac:dyDescent="0.25">
      <c r="A908" s="46">
        <v>2180</v>
      </c>
      <c r="B908" s="60">
        <f t="shared" si="210"/>
        <v>4110040</v>
      </c>
      <c r="C908" s="46" t="s">
        <v>195</v>
      </c>
      <c r="D908" s="46">
        <v>898</v>
      </c>
      <c r="E908" s="46" t="s">
        <v>2574</v>
      </c>
      <c r="F908" s="46">
        <v>833</v>
      </c>
      <c r="G908" s="46">
        <v>42</v>
      </c>
      <c r="H908" s="61">
        <f t="shared" si="211"/>
        <v>5.0420168067226892E-2</v>
      </c>
      <c r="I908" s="62">
        <f t="shared" si="212"/>
        <v>86</v>
      </c>
      <c r="J908" s="62">
        <f t="shared" si="213"/>
        <v>22</v>
      </c>
      <c r="K908" s="20"/>
      <c r="L908" s="20" t="str">
        <f t="shared" si="214"/>
        <v>Yes</v>
      </c>
      <c r="M908" s="66">
        <f t="shared" si="215"/>
        <v>14326.194079777</v>
      </c>
      <c r="N908" s="66">
        <f t="shared" si="216"/>
        <v>14611.4715503805</v>
      </c>
      <c r="O908" s="66">
        <f t="shared" si="217"/>
        <v>15914.191218267801</v>
      </c>
      <c r="P908" s="67">
        <f t="shared" si="218"/>
        <v>285.27747060349975</v>
      </c>
      <c r="Q908" s="68">
        <f t="shared" si="219"/>
        <v>1.0199129977588535</v>
      </c>
      <c r="R908" s="20" t="str">
        <f t="shared" si="220"/>
        <v/>
      </c>
      <c r="S908" s="67">
        <f t="shared" si="221"/>
        <v>1587.9971384908004</v>
      </c>
      <c r="T908" s="68">
        <f t="shared" si="222"/>
        <v>1.1108457088915495</v>
      </c>
      <c r="U908" s="20" t="str">
        <f t="shared" si="223"/>
        <v/>
      </c>
      <c r="V908" s="20" t="str">
        <f t="shared" si="224"/>
        <v/>
      </c>
    </row>
    <row r="909" spans="1:22" x14ac:dyDescent="0.25">
      <c r="A909" s="46">
        <v>2180</v>
      </c>
      <c r="B909" s="60">
        <f t="shared" si="210"/>
        <v>4110040</v>
      </c>
      <c r="C909" s="46" t="s">
        <v>195</v>
      </c>
      <c r="D909" s="46">
        <v>914</v>
      </c>
      <c r="E909" s="46" t="s">
        <v>2581</v>
      </c>
      <c r="F909" s="90">
        <v>1481</v>
      </c>
      <c r="G909" s="46">
        <v>72</v>
      </c>
      <c r="H909" s="61">
        <f t="shared" si="211"/>
        <v>4.8615800135043886E-2</v>
      </c>
      <c r="I909" s="62">
        <f t="shared" si="212"/>
        <v>86</v>
      </c>
      <c r="J909" s="62">
        <f t="shared" si="213"/>
        <v>22</v>
      </c>
      <c r="K909" s="20"/>
      <c r="L909" s="20" t="str">
        <f t="shared" si="214"/>
        <v>Yes</v>
      </c>
      <c r="M909" s="66">
        <f t="shared" si="215"/>
        <v>15397.457658696199</v>
      </c>
      <c r="N909" s="66">
        <f t="shared" si="216"/>
        <v>15888.1112702922</v>
      </c>
      <c r="O909" s="66">
        <f t="shared" si="217"/>
        <v>17182.956547141199</v>
      </c>
      <c r="P909" s="67">
        <f t="shared" si="218"/>
        <v>490.6536115960007</v>
      </c>
      <c r="Q909" s="68">
        <f t="shared" si="219"/>
        <v>1.0318658847760422</v>
      </c>
      <c r="R909" s="20" t="str">
        <f t="shared" si="220"/>
        <v/>
      </c>
      <c r="S909" s="67">
        <f t="shared" si="221"/>
        <v>1785.4988884449995</v>
      </c>
      <c r="T909" s="68">
        <f t="shared" si="222"/>
        <v>1.1159606298664886</v>
      </c>
      <c r="U909" s="20" t="str">
        <f t="shared" si="223"/>
        <v/>
      </c>
      <c r="V909" s="20" t="str">
        <f t="shared" si="224"/>
        <v/>
      </c>
    </row>
    <row r="910" spans="1:22" x14ac:dyDescent="0.25">
      <c r="A910" s="46">
        <v>2180</v>
      </c>
      <c r="B910" s="60">
        <f t="shared" si="210"/>
        <v>4110040</v>
      </c>
      <c r="C910" s="46" t="s">
        <v>195</v>
      </c>
      <c r="D910" s="46">
        <v>883</v>
      </c>
      <c r="E910" s="46" t="s">
        <v>2518</v>
      </c>
      <c r="F910" s="46">
        <v>600</v>
      </c>
      <c r="G910" s="46">
        <v>28</v>
      </c>
      <c r="H910" s="61">
        <f t="shared" si="211"/>
        <v>4.6666666666666669E-2</v>
      </c>
      <c r="I910" s="62">
        <f t="shared" si="212"/>
        <v>86</v>
      </c>
      <c r="J910" s="62">
        <f t="shared" si="213"/>
        <v>22</v>
      </c>
      <c r="K910" s="20"/>
      <c r="L910" s="20" t="str">
        <f t="shared" si="214"/>
        <v>Yes</v>
      </c>
      <c r="M910" s="66">
        <f t="shared" si="215"/>
        <v>14470.7720144749</v>
      </c>
      <c r="N910" s="66">
        <f t="shared" si="216"/>
        <v>14721.893182345801</v>
      </c>
      <c r="O910" s="66">
        <f t="shared" si="217"/>
        <v>15951.6140900922</v>
      </c>
      <c r="P910" s="67">
        <f t="shared" si="218"/>
        <v>251.12116787090054</v>
      </c>
      <c r="Q910" s="68">
        <f t="shared" si="219"/>
        <v>1.0173536814497324</v>
      </c>
      <c r="R910" s="20" t="str">
        <f t="shared" si="220"/>
        <v/>
      </c>
      <c r="S910" s="67">
        <f t="shared" si="221"/>
        <v>1480.8420756173</v>
      </c>
      <c r="T910" s="68">
        <f t="shared" si="222"/>
        <v>1.1023333153294126</v>
      </c>
      <c r="U910" s="20" t="str">
        <f t="shared" si="223"/>
        <v/>
      </c>
      <c r="V910" s="20" t="str">
        <f t="shared" si="224"/>
        <v/>
      </c>
    </row>
    <row r="911" spans="1:22" x14ac:dyDescent="0.25">
      <c r="A911" s="46">
        <v>2180</v>
      </c>
      <c r="B911" s="60">
        <f t="shared" si="210"/>
        <v>4110040</v>
      </c>
      <c r="C911" s="46" t="s">
        <v>195</v>
      </c>
      <c r="D911" s="46">
        <v>824</v>
      </c>
      <c r="E911" s="46" t="s">
        <v>2460</v>
      </c>
      <c r="F911" s="46">
        <v>623</v>
      </c>
      <c r="G911" s="46">
        <v>29</v>
      </c>
      <c r="H911" s="61">
        <f t="shared" si="211"/>
        <v>4.6548956661316213E-2</v>
      </c>
      <c r="I911" s="62">
        <f t="shared" si="212"/>
        <v>86</v>
      </c>
      <c r="J911" s="62">
        <f t="shared" si="213"/>
        <v>22</v>
      </c>
      <c r="K911" s="20"/>
      <c r="L911" s="20" t="str">
        <f t="shared" si="214"/>
        <v>Yes</v>
      </c>
      <c r="M911" s="66">
        <f t="shared" si="215"/>
        <v>14406.626326870401</v>
      </c>
      <c r="N911" s="66">
        <f t="shared" si="216"/>
        <v>14691.1415830154</v>
      </c>
      <c r="O911" s="66">
        <f t="shared" si="217"/>
        <v>16088.4252837244</v>
      </c>
      <c r="P911" s="67">
        <f t="shared" si="218"/>
        <v>284.51525614499951</v>
      </c>
      <c r="Q911" s="68">
        <f t="shared" si="219"/>
        <v>1.0197489162063111</v>
      </c>
      <c r="R911" s="20" t="str">
        <f t="shared" si="220"/>
        <v/>
      </c>
      <c r="S911" s="67">
        <f t="shared" si="221"/>
        <v>1681.7989568539997</v>
      </c>
      <c r="T911" s="68">
        <f t="shared" si="222"/>
        <v>1.1167378759395741</v>
      </c>
      <c r="U911" s="20" t="str">
        <f t="shared" si="223"/>
        <v/>
      </c>
      <c r="V911" s="20" t="str">
        <f t="shared" si="224"/>
        <v/>
      </c>
    </row>
    <row r="912" spans="1:22" ht="30" x14ac:dyDescent="0.25">
      <c r="A912" s="46">
        <v>2180</v>
      </c>
      <c r="B912" s="60">
        <f t="shared" si="210"/>
        <v>4110040</v>
      </c>
      <c r="C912" s="46" t="s">
        <v>195</v>
      </c>
      <c r="D912" s="46">
        <v>5060</v>
      </c>
      <c r="E912" s="46" t="s">
        <v>2561</v>
      </c>
      <c r="F912" s="46">
        <v>391</v>
      </c>
      <c r="G912" s="46">
        <v>14</v>
      </c>
      <c r="H912" s="61">
        <f t="shared" si="211"/>
        <v>3.5805626598465472E-2</v>
      </c>
      <c r="I912" s="62">
        <f t="shared" si="212"/>
        <v>86</v>
      </c>
      <c r="J912" s="62">
        <f t="shared" si="213"/>
        <v>22</v>
      </c>
      <c r="K912" s="20"/>
      <c r="L912" s="20" t="str">
        <f t="shared" si="214"/>
        <v>Yes</v>
      </c>
      <c r="M912" s="66">
        <f t="shared" si="215"/>
        <v>8582.5821107517695</v>
      </c>
      <c r="N912" s="66">
        <f t="shared" si="216"/>
        <v>8395.1587937772201</v>
      </c>
      <c r="O912" s="66">
        <f t="shared" si="217"/>
        <v>8876.5969547628702</v>
      </c>
      <c r="P912" s="67">
        <f t="shared" si="218"/>
        <v>-187.42331697454938</v>
      </c>
      <c r="Q912" s="68">
        <f t="shared" si="219"/>
        <v>0.97816236249697441</v>
      </c>
      <c r="R912" s="20" t="str">
        <f t="shared" si="220"/>
        <v/>
      </c>
      <c r="S912" s="67">
        <f t="shared" si="221"/>
        <v>294.01484401110065</v>
      </c>
      <c r="T912" s="68">
        <f t="shared" si="222"/>
        <v>1.034257154806917</v>
      </c>
      <c r="U912" s="20" t="str">
        <f t="shared" si="223"/>
        <v/>
      </c>
      <c r="V912" s="20" t="str">
        <f t="shared" si="224"/>
        <v/>
      </c>
    </row>
    <row r="913" spans="1:22" x14ac:dyDescent="0.25">
      <c r="A913" s="46">
        <v>2180</v>
      </c>
      <c r="B913" s="60">
        <f t="shared" si="210"/>
        <v>4110040</v>
      </c>
      <c r="C913" s="46" t="s">
        <v>195</v>
      </c>
      <c r="D913" s="46">
        <v>2413</v>
      </c>
      <c r="E913" s="46" t="s">
        <v>2550</v>
      </c>
      <c r="F913" s="46">
        <v>348</v>
      </c>
      <c r="G913" s="46">
        <v>1</v>
      </c>
      <c r="H913" s="61">
        <f t="shared" si="211"/>
        <v>2.8735632183908046E-3</v>
      </c>
      <c r="I913" s="62">
        <f t="shared" si="212"/>
        <v>86</v>
      </c>
      <c r="J913" s="62">
        <f t="shared" si="213"/>
        <v>22</v>
      </c>
      <c r="K913" s="20"/>
      <c r="L913" s="20" t="str">
        <f t="shared" si="214"/>
        <v>Yes</v>
      </c>
      <c r="M913" s="66">
        <f t="shared" si="215"/>
        <v>15699.936912053499</v>
      </c>
      <c r="N913" s="66">
        <f t="shared" si="216"/>
        <v>15545.2708403991</v>
      </c>
      <c r="O913" s="66">
        <f t="shared" si="217"/>
        <v>16766.379476516398</v>
      </c>
      <c r="P913" s="67">
        <f t="shared" si="218"/>
        <v>-154.66607165439927</v>
      </c>
      <c r="Q913" s="68">
        <f t="shared" si="219"/>
        <v>0.99014861827020106</v>
      </c>
      <c r="R913" s="20" t="str">
        <f t="shared" si="220"/>
        <v/>
      </c>
      <c r="S913" s="67">
        <f t="shared" si="221"/>
        <v>1066.4425644628991</v>
      </c>
      <c r="T913" s="68">
        <f t="shared" si="222"/>
        <v>1.0679265509432809</v>
      </c>
      <c r="U913" s="20" t="str">
        <f t="shared" si="223"/>
        <v/>
      </c>
      <c r="V913" s="20" t="str">
        <f t="shared" si="224"/>
        <v/>
      </c>
    </row>
    <row r="914" spans="1:22" x14ac:dyDescent="0.25">
      <c r="A914" s="46">
        <v>2180</v>
      </c>
      <c r="B914" s="60">
        <f t="shared" si="210"/>
        <v>4110040</v>
      </c>
      <c r="C914" s="46" t="s">
        <v>195</v>
      </c>
      <c r="D914" s="46">
        <v>5427</v>
      </c>
      <c r="E914" s="46" t="s">
        <v>1227</v>
      </c>
      <c r="F914" s="46">
        <v>529</v>
      </c>
      <c r="G914" s="46">
        <v>0</v>
      </c>
      <c r="H914" s="61">
        <f t="shared" si="211"/>
        <v>0</v>
      </c>
      <c r="I914" s="62">
        <f t="shared" si="212"/>
        <v>86</v>
      </c>
      <c r="J914" s="62">
        <f t="shared" si="213"/>
        <v>22</v>
      </c>
      <c r="K914" s="20"/>
      <c r="L914" s="20" t="str">
        <f t="shared" si="214"/>
        <v>Yes</v>
      </c>
      <c r="M914" s="66">
        <f t="shared" si="215"/>
        <v>8582.5821107517404</v>
      </c>
      <c r="N914" s="66">
        <f t="shared" si="216"/>
        <v>8395.1587937772201</v>
      </c>
      <c r="O914" s="66">
        <f t="shared" si="217"/>
        <v>16787.474353841899</v>
      </c>
      <c r="P914" s="67">
        <f t="shared" si="218"/>
        <v>-187.42331697452028</v>
      </c>
      <c r="Q914" s="68">
        <f t="shared" si="219"/>
        <v>0.97816236249697774</v>
      </c>
      <c r="R914" s="20" t="str">
        <f t="shared" si="220"/>
        <v/>
      </c>
      <c r="S914" s="67">
        <f t="shared" si="221"/>
        <v>8204.8922430901584</v>
      </c>
      <c r="T914" s="68">
        <f t="shared" si="222"/>
        <v>1.9559934454703982</v>
      </c>
      <c r="U914" s="20" t="str">
        <f t="shared" si="223"/>
        <v/>
      </c>
      <c r="V914" s="20" t="str">
        <f t="shared" si="224"/>
        <v/>
      </c>
    </row>
    <row r="915" spans="1:22" x14ac:dyDescent="0.25">
      <c r="A915" s="46">
        <v>2181</v>
      </c>
      <c r="B915" s="60">
        <f t="shared" si="210"/>
        <v>4109480</v>
      </c>
      <c r="C915" s="46" t="s">
        <v>183</v>
      </c>
      <c r="D915" s="46">
        <v>931</v>
      </c>
      <c r="E915" s="46" t="s">
        <v>2489</v>
      </c>
      <c r="F915" s="90">
        <v>1019</v>
      </c>
      <c r="G915" s="46">
        <v>725</v>
      </c>
      <c r="H915" s="61">
        <f t="shared" si="211"/>
        <v>0.71148184494602551</v>
      </c>
      <c r="I915" s="62">
        <f t="shared" si="212"/>
        <v>6</v>
      </c>
      <c r="J915" s="62">
        <f t="shared" si="213"/>
        <v>2</v>
      </c>
      <c r="K915" s="20" t="s">
        <v>1781</v>
      </c>
      <c r="L915" s="20" t="str">
        <f t="shared" si="214"/>
        <v>Yes</v>
      </c>
      <c r="M915" s="66">
        <f t="shared" si="215"/>
        <v>14334.481346123101</v>
      </c>
      <c r="N915" s="66">
        <f t="shared" si="216"/>
        <v>14183.5373907637</v>
      </c>
      <c r="O915" s="66">
        <f t="shared" si="217"/>
        <v>14949.6245410798</v>
      </c>
      <c r="P915" s="67">
        <f t="shared" si="218"/>
        <v>-150.94395535940021</v>
      </c>
      <c r="Q915" s="68">
        <f t="shared" si="219"/>
        <v>0.98946986976963591</v>
      </c>
      <c r="R915" s="20" t="str">
        <f t="shared" si="220"/>
        <v>Fail</v>
      </c>
      <c r="S915" s="67">
        <f t="shared" si="221"/>
        <v>615.14319495669952</v>
      </c>
      <c r="T915" s="68">
        <f t="shared" si="222"/>
        <v>1.0429135299773558</v>
      </c>
      <c r="U915" s="20" t="str">
        <f t="shared" si="223"/>
        <v/>
      </c>
      <c r="V915" s="20" t="str">
        <f t="shared" si="224"/>
        <v/>
      </c>
    </row>
    <row r="916" spans="1:22" x14ac:dyDescent="0.25">
      <c r="A916" s="46">
        <v>2181</v>
      </c>
      <c r="B916" s="60">
        <f t="shared" si="210"/>
        <v>4109480</v>
      </c>
      <c r="C916" s="46" t="s">
        <v>183</v>
      </c>
      <c r="D916" s="46">
        <v>928</v>
      </c>
      <c r="E916" s="46" t="s">
        <v>2485</v>
      </c>
      <c r="F916" s="46">
        <v>272</v>
      </c>
      <c r="G916" s="46">
        <v>155</v>
      </c>
      <c r="H916" s="61">
        <f t="shared" si="211"/>
        <v>0.56985294117647056</v>
      </c>
      <c r="I916" s="62">
        <f t="shared" si="212"/>
        <v>6</v>
      </c>
      <c r="J916" s="62">
        <f t="shared" si="213"/>
        <v>2</v>
      </c>
      <c r="K916" s="20" t="s">
        <v>1781</v>
      </c>
      <c r="L916" s="20" t="str">
        <f t="shared" si="214"/>
        <v>Yes</v>
      </c>
      <c r="M916" s="66">
        <f t="shared" si="215"/>
        <v>12858.904812009499</v>
      </c>
      <c r="N916" s="66">
        <f t="shared" si="216"/>
        <v>14037.9017628451</v>
      </c>
      <c r="O916" s="66">
        <f t="shared" si="217"/>
        <v>16921.937329931199</v>
      </c>
      <c r="P916" s="67">
        <f t="shared" si="218"/>
        <v>1178.9969508356007</v>
      </c>
      <c r="Q916" s="68">
        <f t="shared" si="219"/>
        <v>1.0916871979435203</v>
      </c>
      <c r="R916" s="20" t="str">
        <f t="shared" si="220"/>
        <v/>
      </c>
      <c r="S916" s="67">
        <f t="shared" si="221"/>
        <v>4063.0325179216998</v>
      </c>
      <c r="T916" s="68">
        <f t="shared" si="222"/>
        <v>1.3159703394123468</v>
      </c>
      <c r="U916" s="20" t="str">
        <f t="shared" si="223"/>
        <v/>
      </c>
      <c r="V916" s="20" t="str">
        <f t="shared" si="224"/>
        <v/>
      </c>
    </row>
    <row r="917" spans="1:22" x14ac:dyDescent="0.25">
      <c r="A917" s="46">
        <v>2181</v>
      </c>
      <c r="B917" s="60">
        <f t="shared" si="210"/>
        <v>4109480</v>
      </c>
      <c r="C917" s="46" t="s">
        <v>183</v>
      </c>
      <c r="D917" s="46">
        <v>930</v>
      </c>
      <c r="E917" s="46" t="s">
        <v>2488</v>
      </c>
      <c r="F917" s="46">
        <v>753</v>
      </c>
      <c r="G917" s="46">
        <v>415</v>
      </c>
      <c r="H917" s="61">
        <f t="shared" si="211"/>
        <v>0.55112881806108893</v>
      </c>
      <c r="I917" s="62">
        <f t="shared" si="212"/>
        <v>6</v>
      </c>
      <c r="J917" s="62">
        <f t="shared" si="213"/>
        <v>2</v>
      </c>
      <c r="K917" s="20"/>
      <c r="L917" s="20" t="str">
        <f t="shared" si="214"/>
        <v>Yes</v>
      </c>
      <c r="M917" s="66">
        <f t="shared" si="215"/>
        <v>12123.653121748999</v>
      </c>
      <c r="N917" s="66">
        <f t="shared" si="216"/>
        <v>12361.581662263399</v>
      </c>
      <c r="O917" s="66">
        <f t="shared" si="217"/>
        <v>13746.460393348299</v>
      </c>
      <c r="P917" s="67">
        <f t="shared" si="218"/>
        <v>237.92854051440008</v>
      </c>
      <c r="Q917" s="68">
        <f t="shared" si="219"/>
        <v>1.0196251524293096</v>
      </c>
      <c r="R917" s="20" t="str">
        <f t="shared" si="220"/>
        <v/>
      </c>
      <c r="S917" s="67">
        <f t="shared" si="221"/>
        <v>1622.8072715993003</v>
      </c>
      <c r="T917" s="68">
        <f t="shared" si="222"/>
        <v>1.1338546439181847</v>
      </c>
      <c r="U917" s="20" t="str">
        <f t="shared" si="223"/>
        <v/>
      </c>
      <c r="V917" s="20" t="str">
        <f t="shared" si="224"/>
        <v/>
      </c>
    </row>
    <row r="918" spans="1:22" x14ac:dyDescent="0.25">
      <c r="A918" s="46">
        <v>2181</v>
      </c>
      <c r="B918" s="60">
        <f t="shared" si="210"/>
        <v>4109480</v>
      </c>
      <c r="C918" s="46" t="s">
        <v>183</v>
      </c>
      <c r="D918" s="46">
        <v>925</v>
      </c>
      <c r="E918" s="46" t="s">
        <v>2484</v>
      </c>
      <c r="F918" s="46">
        <v>317</v>
      </c>
      <c r="G918" s="46">
        <v>165</v>
      </c>
      <c r="H918" s="61">
        <f t="shared" si="211"/>
        <v>0.52050473186119872</v>
      </c>
      <c r="I918" s="62">
        <f t="shared" si="212"/>
        <v>6</v>
      </c>
      <c r="J918" s="62">
        <f t="shared" si="213"/>
        <v>2</v>
      </c>
      <c r="K918" s="20"/>
      <c r="L918" s="20" t="str">
        <f t="shared" si="214"/>
        <v>Yes</v>
      </c>
      <c r="M918" s="66">
        <f t="shared" si="215"/>
        <v>14835.0283881875</v>
      </c>
      <c r="N918" s="66">
        <f t="shared" si="216"/>
        <v>14627.5078645594</v>
      </c>
      <c r="O918" s="66">
        <f t="shared" si="217"/>
        <v>15885.037224965699</v>
      </c>
      <c r="P918" s="67">
        <f t="shared" si="218"/>
        <v>-207.52052362809991</v>
      </c>
      <c r="Q918" s="68">
        <f t="shared" si="219"/>
        <v>0.98601145085820396</v>
      </c>
      <c r="R918" s="20" t="str">
        <f t="shared" si="220"/>
        <v/>
      </c>
      <c r="S918" s="67">
        <f t="shared" si="221"/>
        <v>1050.0088367781991</v>
      </c>
      <c r="T918" s="68">
        <f t="shared" si="222"/>
        <v>1.0707790244347815</v>
      </c>
      <c r="U918" s="20" t="str">
        <f t="shared" si="223"/>
        <v/>
      </c>
      <c r="V918" s="20" t="str">
        <f t="shared" si="224"/>
        <v/>
      </c>
    </row>
    <row r="919" spans="1:22" x14ac:dyDescent="0.25">
      <c r="A919" s="46">
        <v>2181</v>
      </c>
      <c r="B919" s="60">
        <f t="shared" si="210"/>
        <v>4109480</v>
      </c>
      <c r="C919" s="46" t="s">
        <v>183</v>
      </c>
      <c r="D919" s="46">
        <v>927</v>
      </c>
      <c r="E919" s="46" t="s">
        <v>2486</v>
      </c>
      <c r="F919" s="46">
        <v>269</v>
      </c>
      <c r="G919" s="46">
        <v>127</v>
      </c>
      <c r="H919" s="61">
        <f t="shared" si="211"/>
        <v>0.47211895910780671</v>
      </c>
      <c r="I919" s="62">
        <f t="shared" si="212"/>
        <v>6</v>
      </c>
      <c r="J919" s="62">
        <f t="shared" si="213"/>
        <v>2</v>
      </c>
      <c r="K919" s="20"/>
      <c r="L919" s="20" t="str">
        <f t="shared" si="214"/>
        <v>Yes</v>
      </c>
      <c r="M919" s="66">
        <f t="shared" si="215"/>
        <v>13916.419767204599</v>
      </c>
      <c r="N919" s="66">
        <f t="shared" si="216"/>
        <v>14446.304912908899</v>
      </c>
      <c r="O919" s="66">
        <f t="shared" si="217"/>
        <v>17662.5897761054</v>
      </c>
      <c r="P919" s="67">
        <f t="shared" si="218"/>
        <v>529.88514570430016</v>
      </c>
      <c r="Q919" s="68">
        <f t="shared" si="219"/>
        <v>1.0380762548534952</v>
      </c>
      <c r="R919" s="20" t="str">
        <f t="shared" si="220"/>
        <v/>
      </c>
      <c r="S919" s="67">
        <f t="shared" si="221"/>
        <v>3746.1700089008009</v>
      </c>
      <c r="T919" s="68">
        <f t="shared" si="222"/>
        <v>1.2691906446893055</v>
      </c>
      <c r="U919" s="20" t="str">
        <f t="shared" si="223"/>
        <v/>
      </c>
      <c r="V919" s="20" t="str">
        <f t="shared" si="224"/>
        <v/>
      </c>
    </row>
    <row r="920" spans="1:22" x14ac:dyDescent="0.25">
      <c r="A920" s="46">
        <v>2181</v>
      </c>
      <c r="B920" s="60">
        <f t="shared" si="210"/>
        <v>4109480</v>
      </c>
      <c r="C920" s="46" t="s">
        <v>183</v>
      </c>
      <c r="D920" s="46">
        <v>926</v>
      </c>
      <c r="E920" s="46" t="s">
        <v>2487</v>
      </c>
      <c r="F920" s="46">
        <v>355</v>
      </c>
      <c r="G920" s="46">
        <v>141</v>
      </c>
      <c r="H920" s="61">
        <f t="shared" si="211"/>
        <v>0.39718309859154932</v>
      </c>
      <c r="I920" s="62">
        <f t="shared" si="212"/>
        <v>6</v>
      </c>
      <c r="J920" s="62">
        <f t="shared" si="213"/>
        <v>2</v>
      </c>
      <c r="K920" s="20"/>
      <c r="L920" s="20" t="str">
        <f t="shared" si="214"/>
        <v>Yes</v>
      </c>
      <c r="M920" s="66">
        <f t="shared" si="215"/>
        <v>13563.4346988372</v>
      </c>
      <c r="N920" s="66">
        <f t="shared" si="216"/>
        <v>13406.9541515565</v>
      </c>
      <c r="O920" s="66">
        <f t="shared" si="217"/>
        <v>16175.471473699999</v>
      </c>
      <c r="P920" s="67">
        <f t="shared" si="218"/>
        <v>-156.48054728070019</v>
      </c>
      <c r="Q920" s="68">
        <f t="shared" si="219"/>
        <v>0.98846305889657027</v>
      </c>
      <c r="R920" s="20" t="str">
        <f t="shared" si="220"/>
        <v/>
      </c>
      <c r="S920" s="67">
        <f t="shared" si="221"/>
        <v>2612.0367748627996</v>
      </c>
      <c r="T920" s="68">
        <f t="shared" si="222"/>
        <v>1.1925793011033357</v>
      </c>
      <c r="U920" s="20" t="str">
        <f t="shared" si="223"/>
        <v/>
      </c>
      <c r="V920" s="20" t="str">
        <f t="shared" si="224"/>
        <v/>
      </c>
    </row>
    <row r="921" spans="1:22" x14ac:dyDescent="0.25">
      <c r="A921" s="46">
        <v>2182</v>
      </c>
      <c r="B921" s="60">
        <f t="shared" si="210"/>
        <v>4110520</v>
      </c>
      <c r="C921" s="46" t="s">
        <v>202</v>
      </c>
      <c r="D921" s="46">
        <v>946</v>
      </c>
      <c r="E921" s="46" t="s">
        <v>2596</v>
      </c>
      <c r="F921" s="46">
        <v>419</v>
      </c>
      <c r="G921" s="46">
        <v>292</v>
      </c>
      <c r="H921" s="61">
        <f t="shared" si="211"/>
        <v>0.69689737470167068</v>
      </c>
      <c r="I921" s="62">
        <f t="shared" si="212"/>
        <v>19</v>
      </c>
      <c r="J921" s="62">
        <f t="shared" si="213"/>
        <v>5</v>
      </c>
      <c r="K921" s="20" t="s">
        <v>1781</v>
      </c>
      <c r="L921" s="20" t="str">
        <f t="shared" si="214"/>
        <v>Yes</v>
      </c>
      <c r="M921" s="66">
        <f t="shared" si="215"/>
        <v>15023.170011800899</v>
      </c>
      <c r="N921" s="66">
        <f t="shared" si="216"/>
        <v>16165.171134919599</v>
      </c>
      <c r="O921" s="66">
        <f t="shared" si="217"/>
        <v>16640.924320198599</v>
      </c>
      <c r="P921" s="67">
        <f t="shared" si="218"/>
        <v>1142.0011231187</v>
      </c>
      <c r="Q921" s="68">
        <f t="shared" si="219"/>
        <v>1.076015988784101</v>
      </c>
      <c r="R921" s="20" t="str">
        <f t="shared" si="220"/>
        <v/>
      </c>
      <c r="S921" s="67">
        <f t="shared" si="221"/>
        <v>1617.7543083976998</v>
      </c>
      <c r="T921" s="68">
        <f t="shared" si="222"/>
        <v>1.1076839513316385</v>
      </c>
      <c r="U921" s="20" t="str">
        <f t="shared" si="223"/>
        <v/>
      </c>
      <c r="V921" s="20" t="str">
        <f t="shared" si="224"/>
        <v/>
      </c>
    </row>
    <row r="922" spans="1:22" x14ac:dyDescent="0.25">
      <c r="A922" s="46">
        <v>2182</v>
      </c>
      <c r="B922" s="60">
        <f t="shared" si="210"/>
        <v>4110520</v>
      </c>
      <c r="C922" s="46" t="s">
        <v>202</v>
      </c>
      <c r="D922" s="46">
        <v>943</v>
      </c>
      <c r="E922" s="46" t="s">
        <v>2597</v>
      </c>
      <c r="F922" s="46">
        <v>434</v>
      </c>
      <c r="G922" s="46">
        <v>293</v>
      </c>
      <c r="H922" s="61">
        <f t="shared" si="211"/>
        <v>0.67511520737327191</v>
      </c>
      <c r="I922" s="62">
        <f t="shared" si="212"/>
        <v>19</v>
      </c>
      <c r="J922" s="62">
        <f t="shared" si="213"/>
        <v>5</v>
      </c>
      <c r="K922" s="20" t="s">
        <v>1781</v>
      </c>
      <c r="L922" s="20" t="str">
        <f t="shared" si="214"/>
        <v>Yes</v>
      </c>
      <c r="M922" s="66">
        <f t="shared" si="215"/>
        <v>14583.6627822873</v>
      </c>
      <c r="N922" s="66">
        <f t="shared" si="216"/>
        <v>15592.564731025101</v>
      </c>
      <c r="O922" s="66">
        <f t="shared" si="217"/>
        <v>15708.346120595101</v>
      </c>
      <c r="P922" s="67">
        <f t="shared" si="218"/>
        <v>1008.9019487378009</v>
      </c>
      <c r="Q922" s="68">
        <f t="shared" si="219"/>
        <v>1.069180285076474</v>
      </c>
      <c r="R922" s="20" t="str">
        <f t="shared" si="220"/>
        <v/>
      </c>
      <c r="S922" s="67">
        <f t="shared" si="221"/>
        <v>1124.683338307801</v>
      </c>
      <c r="T922" s="68">
        <f t="shared" si="222"/>
        <v>1.0771194010104097</v>
      </c>
      <c r="U922" s="20" t="str">
        <f t="shared" si="223"/>
        <v/>
      </c>
      <c r="V922" s="20" t="str">
        <f t="shared" si="224"/>
        <v/>
      </c>
    </row>
    <row r="923" spans="1:22" x14ac:dyDescent="0.25">
      <c r="A923" s="46">
        <v>2182</v>
      </c>
      <c r="B923" s="60">
        <f t="shared" si="210"/>
        <v>4110520</v>
      </c>
      <c r="C923" s="46" t="s">
        <v>202</v>
      </c>
      <c r="D923" s="46">
        <v>949</v>
      </c>
      <c r="E923" s="46" t="s">
        <v>2598</v>
      </c>
      <c r="F923" s="46">
        <v>420</v>
      </c>
      <c r="G923" s="46">
        <v>266</v>
      </c>
      <c r="H923" s="61">
        <f t="shared" si="211"/>
        <v>0.6333333333333333</v>
      </c>
      <c r="I923" s="62">
        <f t="shared" si="212"/>
        <v>19</v>
      </c>
      <c r="J923" s="62">
        <f t="shared" si="213"/>
        <v>5</v>
      </c>
      <c r="K923" s="20" t="s">
        <v>1781</v>
      </c>
      <c r="L923" s="20" t="str">
        <f t="shared" si="214"/>
        <v>Yes</v>
      </c>
      <c r="M923" s="66">
        <f t="shared" si="215"/>
        <v>14296.596087222801</v>
      </c>
      <c r="N923" s="66">
        <f t="shared" si="216"/>
        <v>16129.3655583116</v>
      </c>
      <c r="O923" s="66">
        <f t="shared" si="217"/>
        <v>16103.364029898599</v>
      </c>
      <c r="P923" s="67">
        <f t="shared" si="218"/>
        <v>1832.769471088799</v>
      </c>
      <c r="Q923" s="68">
        <f t="shared" si="219"/>
        <v>1.1281962125744593</v>
      </c>
      <c r="R923" s="20" t="str">
        <f t="shared" si="220"/>
        <v/>
      </c>
      <c r="S923" s="67">
        <f t="shared" si="221"/>
        <v>1806.7679426757986</v>
      </c>
      <c r="T923" s="68">
        <f t="shared" si="222"/>
        <v>1.1263774909532871</v>
      </c>
      <c r="U923" s="20" t="str">
        <f t="shared" si="223"/>
        <v/>
      </c>
      <c r="V923" s="20" t="str">
        <f t="shared" si="224"/>
        <v/>
      </c>
    </row>
    <row r="924" spans="1:22" x14ac:dyDescent="0.25">
      <c r="A924" s="46">
        <v>2182</v>
      </c>
      <c r="B924" s="60">
        <f t="shared" si="210"/>
        <v>4110520</v>
      </c>
      <c r="C924" s="46" t="s">
        <v>202</v>
      </c>
      <c r="D924" s="46">
        <v>947</v>
      </c>
      <c r="E924" s="46" t="s">
        <v>2599</v>
      </c>
      <c r="F924" s="46">
        <v>411</v>
      </c>
      <c r="G924" s="46">
        <v>247</v>
      </c>
      <c r="H924" s="61">
        <f t="shared" si="211"/>
        <v>0.6009732360097324</v>
      </c>
      <c r="I924" s="62">
        <f t="shared" si="212"/>
        <v>19</v>
      </c>
      <c r="J924" s="62">
        <f t="shared" si="213"/>
        <v>5</v>
      </c>
      <c r="K924" s="20" t="s">
        <v>1781</v>
      </c>
      <c r="L924" s="20" t="str">
        <f t="shared" si="214"/>
        <v>Yes</v>
      </c>
      <c r="M924" s="66">
        <f t="shared" si="215"/>
        <v>13727.896942105799</v>
      </c>
      <c r="N924" s="66">
        <f t="shared" si="216"/>
        <v>14587.705340451401</v>
      </c>
      <c r="O924" s="66">
        <f t="shared" si="217"/>
        <v>15765.6324281795</v>
      </c>
      <c r="P924" s="67">
        <f t="shared" si="218"/>
        <v>859.80839834560174</v>
      </c>
      <c r="Q924" s="68">
        <f t="shared" si="219"/>
        <v>1.0626322008368538</v>
      </c>
      <c r="R924" s="20" t="str">
        <f t="shared" si="220"/>
        <v/>
      </c>
      <c r="S924" s="67">
        <f t="shared" si="221"/>
        <v>2037.7354860737014</v>
      </c>
      <c r="T924" s="68">
        <f t="shared" si="222"/>
        <v>1.1484375570903085</v>
      </c>
      <c r="U924" s="20" t="str">
        <f t="shared" si="223"/>
        <v/>
      </c>
      <c r="V924" s="20" t="str">
        <f t="shared" si="224"/>
        <v/>
      </c>
    </row>
    <row r="925" spans="1:22" x14ac:dyDescent="0.25">
      <c r="A925" s="46">
        <v>2182</v>
      </c>
      <c r="B925" s="60">
        <f t="shared" si="210"/>
        <v>4110520</v>
      </c>
      <c r="C925" s="46" t="s">
        <v>202</v>
      </c>
      <c r="D925" s="46">
        <v>3989</v>
      </c>
      <c r="E925" s="46" t="s">
        <v>2602</v>
      </c>
      <c r="F925" s="46">
        <v>376</v>
      </c>
      <c r="G925" s="46">
        <v>224</v>
      </c>
      <c r="H925" s="61">
        <f t="shared" si="211"/>
        <v>0.5957446808510638</v>
      </c>
      <c r="I925" s="62">
        <f t="shared" si="212"/>
        <v>19</v>
      </c>
      <c r="J925" s="62">
        <f t="shared" si="213"/>
        <v>5</v>
      </c>
      <c r="K925" s="20" t="s">
        <v>1781</v>
      </c>
      <c r="L925" s="20" t="str">
        <f t="shared" si="214"/>
        <v>Yes</v>
      </c>
      <c r="M925" s="66">
        <f t="shared" si="215"/>
        <v>14753.0763561685</v>
      </c>
      <c r="N925" s="66">
        <f t="shared" si="216"/>
        <v>15524.073826137301</v>
      </c>
      <c r="O925" s="66">
        <f t="shared" si="217"/>
        <v>17306.0951716579</v>
      </c>
      <c r="P925" s="67">
        <f t="shared" si="218"/>
        <v>770.99746996880094</v>
      </c>
      <c r="Q925" s="68">
        <f t="shared" si="219"/>
        <v>1.0522601152027817</v>
      </c>
      <c r="R925" s="20" t="str">
        <f t="shared" si="220"/>
        <v/>
      </c>
      <c r="S925" s="67">
        <f t="shared" si="221"/>
        <v>2553.0188154894004</v>
      </c>
      <c r="T925" s="68">
        <f t="shared" si="222"/>
        <v>1.1730499289676584</v>
      </c>
      <c r="U925" s="20" t="str">
        <f t="shared" si="223"/>
        <v/>
      </c>
      <c r="V925" s="20" t="str">
        <f t="shared" si="224"/>
        <v/>
      </c>
    </row>
    <row r="926" spans="1:22" x14ac:dyDescent="0.25">
      <c r="A926" s="46">
        <v>2182</v>
      </c>
      <c r="B926" s="60">
        <f t="shared" si="210"/>
        <v>4110520</v>
      </c>
      <c r="C926" s="46" t="s">
        <v>202</v>
      </c>
      <c r="D926" s="46">
        <v>948</v>
      </c>
      <c r="E926" s="46" t="s">
        <v>2601</v>
      </c>
      <c r="F926" s="46">
        <v>407</v>
      </c>
      <c r="G926" s="46">
        <v>234</v>
      </c>
      <c r="H926" s="61">
        <f t="shared" si="211"/>
        <v>0.57493857493857492</v>
      </c>
      <c r="I926" s="62">
        <f t="shared" si="212"/>
        <v>19</v>
      </c>
      <c r="J926" s="62">
        <f t="shared" si="213"/>
        <v>5</v>
      </c>
      <c r="K926" s="20"/>
      <c r="L926" s="20" t="str">
        <f t="shared" si="214"/>
        <v>Yes</v>
      </c>
      <c r="M926" s="66">
        <f t="shared" si="215"/>
        <v>13692.7122203608</v>
      </c>
      <c r="N926" s="66">
        <f t="shared" si="216"/>
        <v>13575.0125650793</v>
      </c>
      <c r="O926" s="66">
        <f t="shared" si="217"/>
        <v>14274.5513614064</v>
      </c>
      <c r="P926" s="67">
        <f t="shared" si="218"/>
        <v>-117.69965528149987</v>
      </c>
      <c r="Q926" s="68">
        <f t="shared" si="219"/>
        <v>0.99140421171588766</v>
      </c>
      <c r="R926" s="20" t="str">
        <f t="shared" si="220"/>
        <v/>
      </c>
      <c r="S926" s="67">
        <f t="shared" si="221"/>
        <v>581.83914104560063</v>
      </c>
      <c r="T926" s="68">
        <f t="shared" si="222"/>
        <v>1.0424926144420399</v>
      </c>
      <c r="U926" s="20" t="str">
        <f t="shared" si="223"/>
        <v/>
      </c>
      <c r="V926" s="20" t="str">
        <f t="shared" si="224"/>
        <v/>
      </c>
    </row>
    <row r="927" spans="1:22" x14ac:dyDescent="0.25">
      <c r="A927" s="46">
        <v>2182</v>
      </c>
      <c r="B927" s="60">
        <f t="shared" si="210"/>
        <v>4110520</v>
      </c>
      <c r="C927" s="46" t="s">
        <v>202</v>
      </c>
      <c r="D927" s="46">
        <v>1254</v>
      </c>
      <c r="E927" s="46" t="s">
        <v>2608</v>
      </c>
      <c r="F927" s="46">
        <v>964</v>
      </c>
      <c r="G927" s="46">
        <v>548</v>
      </c>
      <c r="H927" s="61">
        <f t="shared" si="211"/>
        <v>0.56846473029045641</v>
      </c>
      <c r="I927" s="62">
        <f t="shared" si="212"/>
        <v>19</v>
      </c>
      <c r="J927" s="62">
        <f t="shared" si="213"/>
        <v>5</v>
      </c>
      <c r="K927" s="20"/>
      <c r="L927" s="20" t="str">
        <f t="shared" si="214"/>
        <v>Yes</v>
      </c>
      <c r="M927" s="66">
        <f t="shared" si="215"/>
        <v>13413.000928491199</v>
      </c>
      <c r="N927" s="66">
        <f t="shared" si="216"/>
        <v>13707.728687318</v>
      </c>
      <c r="O927" s="66">
        <f t="shared" si="217"/>
        <v>14446.031355752701</v>
      </c>
      <c r="P927" s="67">
        <f t="shared" si="218"/>
        <v>294.72775882680071</v>
      </c>
      <c r="Q927" s="68">
        <f t="shared" si="219"/>
        <v>1.0219732899742633</v>
      </c>
      <c r="R927" s="20" t="str">
        <f t="shared" si="220"/>
        <v/>
      </c>
      <c r="S927" s="67">
        <f t="shared" si="221"/>
        <v>1033.0304272615012</v>
      </c>
      <c r="T927" s="68">
        <f t="shared" si="222"/>
        <v>1.0770170995118022</v>
      </c>
      <c r="U927" s="20" t="str">
        <f t="shared" si="223"/>
        <v/>
      </c>
      <c r="V927" s="20" t="str">
        <f t="shared" si="224"/>
        <v/>
      </c>
    </row>
    <row r="928" spans="1:22" x14ac:dyDescent="0.25">
      <c r="A928" s="46">
        <v>2182</v>
      </c>
      <c r="B928" s="60">
        <f t="shared" si="210"/>
        <v>4110520</v>
      </c>
      <c r="C928" s="46" t="s">
        <v>202</v>
      </c>
      <c r="D928" s="46">
        <v>952</v>
      </c>
      <c r="E928" s="46" t="s">
        <v>2600</v>
      </c>
      <c r="F928" s="46">
        <v>435</v>
      </c>
      <c r="G928" s="46">
        <v>247</v>
      </c>
      <c r="H928" s="61">
        <f t="shared" si="211"/>
        <v>0.56781609195402294</v>
      </c>
      <c r="I928" s="62">
        <f t="shared" si="212"/>
        <v>19</v>
      </c>
      <c r="J928" s="62">
        <f t="shared" si="213"/>
        <v>5</v>
      </c>
      <c r="K928" s="20"/>
      <c r="L928" s="20" t="str">
        <f t="shared" si="214"/>
        <v>Yes</v>
      </c>
      <c r="M928" s="66">
        <f t="shared" si="215"/>
        <v>14461.8652041402</v>
      </c>
      <c r="N928" s="66">
        <f t="shared" si="216"/>
        <v>14482.8111661938</v>
      </c>
      <c r="O928" s="66">
        <f t="shared" si="217"/>
        <v>16828.313939765801</v>
      </c>
      <c r="P928" s="67">
        <f t="shared" si="218"/>
        <v>20.945962053599942</v>
      </c>
      <c r="Q928" s="68">
        <f t="shared" si="219"/>
        <v>1.0014483582690015</v>
      </c>
      <c r="R928" s="20" t="str">
        <f t="shared" si="220"/>
        <v/>
      </c>
      <c r="S928" s="67">
        <f t="shared" si="221"/>
        <v>2366.4487356256013</v>
      </c>
      <c r="T928" s="68">
        <f t="shared" si="222"/>
        <v>1.1636337154455101</v>
      </c>
      <c r="U928" s="20" t="str">
        <f t="shared" si="223"/>
        <v/>
      </c>
      <c r="V928" s="20" t="str">
        <f t="shared" si="224"/>
        <v/>
      </c>
    </row>
    <row r="929" spans="1:23" x14ac:dyDescent="0.25">
      <c r="A929" s="46">
        <v>2182</v>
      </c>
      <c r="B929" s="60">
        <f t="shared" si="210"/>
        <v>4110520</v>
      </c>
      <c r="C929" s="46" t="s">
        <v>202</v>
      </c>
      <c r="D929" s="46">
        <v>954</v>
      </c>
      <c r="E929" s="46" t="s">
        <v>2607</v>
      </c>
      <c r="F929" s="46">
        <v>795</v>
      </c>
      <c r="G929" s="46">
        <v>450</v>
      </c>
      <c r="H929" s="61">
        <f t="shared" si="211"/>
        <v>0.56603773584905659</v>
      </c>
      <c r="I929" s="62">
        <f t="shared" si="212"/>
        <v>19</v>
      </c>
      <c r="J929" s="62">
        <f t="shared" si="213"/>
        <v>5</v>
      </c>
      <c r="K929" s="20"/>
      <c r="L929" s="20" t="str">
        <f t="shared" si="214"/>
        <v>Yes</v>
      </c>
      <c r="M929" s="66">
        <f t="shared" si="215"/>
        <v>13520.6692485366</v>
      </c>
      <c r="N929" s="66">
        <f t="shared" si="216"/>
        <v>12785.3791061965</v>
      </c>
      <c r="O929" s="66">
        <f t="shared" si="217"/>
        <v>14145.389811647499</v>
      </c>
      <c r="P929" s="67">
        <f t="shared" si="218"/>
        <v>-735.29014234009992</v>
      </c>
      <c r="Q929" s="68">
        <f t="shared" si="219"/>
        <v>0.94561732641898011</v>
      </c>
      <c r="R929" s="20" t="str">
        <f t="shared" si="220"/>
        <v/>
      </c>
      <c r="S929" s="67">
        <f t="shared" si="221"/>
        <v>624.72056311089909</v>
      </c>
      <c r="T929" s="68">
        <f t="shared" si="222"/>
        <v>1.0462048550724303</v>
      </c>
      <c r="U929" s="20" t="str">
        <f t="shared" si="223"/>
        <v/>
      </c>
      <c r="V929" s="20" t="str">
        <f t="shared" si="224"/>
        <v/>
      </c>
    </row>
    <row r="930" spans="1:23" x14ac:dyDescent="0.25">
      <c r="A930" s="46">
        <v>2182</v>
      </c>
      <c r="B930" s="60">
        <f t="shared" si="210"/>
        <v>4110520</v>
      </c>
      <c r="C930" s="46" t="s">
        <v>202</v>
      </c>
      <c r="D930" s="46">
        <v>1343</v>
      </c>
      <c r="E930" s="46" t="s">
        <v>1281</v>
      </c>
      <c r="F930" s="46">
        <v>228</v>
      </c>
      <c r="G930" s="46">
        <v>125</v>
      </c>
      <c r="H930" s="61">
        <f t="shared" si="211"/>
        <v>0.54824561403508776</v>
      </c>
      <c r="I930" s="62">
        <f t="shared" si="212"/>
        <v>19</v>
      </c>
      <c r="J930" s="62">
        <f t="shared" si="213"/>
        <v>5</v>
      </c>
      <c r="K930" s="20"/>
      <c r="L930" s="20" t="str">
        <f t="shared" si="214"/>
        <v>Yes</v>
      </c>
      <c r="M930" s="66">
        <f t="shared" si="215"/>
        <v>25719.079092825301</v>
      </c>
      <c r="N930" s="66">
        <f t="shared" si="216"/>
        <v>25109.532307657901</v>
      </c>
      <c r="O930" s="66">
        <f t="shared" si="217"/>
        <v>25535.149751317</v>
      </c>
      <c r="P930" s="67">
        <f t="shared" si="218"/>
        <v>-609.54678516740023</v>
      </c>
      <c r="Q930" s="68">
        <f t="shared" si="219"/>
        <v>0.9762998207296838</v>
      </c>
      <c r="R930" s="20" t="str">
        <f t="shared" si="220"/>
        <v/>
      </c>
      <c r="S930" s="67">
        <f t="shared" si="221"/>
        <v>-183.92934150830115</v>
      </c>
      <c r="T930" s="68">
        <f t="shared" si="222"/>
        <v>0.9928485253750936</v>
      </c>
      <c r="U930" s="20" t="str">
        <f t="shared" si="223"/>
        <v/>
      </c>
      <c r="V930" s="20" t="str">
        <f t="shared" si="224"/>
        <v/>
      </c>
    </row>
    <row r="931" spans="1:23" ht="30" x14ac:dyDescent="0.25">
      <c r="A931" s="46">
        <v>2182</v>
      </c>
      <c r="B931" s="60">
        <f t="shared" si="210"/>
        <v>4110520</v>
      </c>
      <c r="C931" s="46" t="s">
        <v>202</v>
      </c>
      <c r="D931" s="46">
        <v>4822</v>
      </c>
      <c r="E931" s="46" t="s">
        <v>1283</v>
      </c>
      <c r="F931" s="46">
        <v>295</v>
      </c>
      <c r="G931" s="46">
        <v>149</v>
      </c>
      <c r="H931" s="61">
        <f t="shared" si="211"/>
        <v>0.5050847457627119</v>
      </c>
      <c r="I931" s="62">
        <f t="shared" si="212"/>
        <v>19</v>
      </c>
      <c r="J931" s="62">
        <f t="shared" si="213"/>
        <v>5</v>
      </c>
      <c r="K931" s="20"/>
      <c r="L931" s="20" t="str">
        <f t="shared" si="214"/>
        <v>Yes</v>
      </c>
      <c r="M931" s="66">
        <f t="shared" si="215"/>
        <v>4383.7160321486899</v>
      </c>
      <c r="N931" s="66">
        <f t="shared" si="216"/>
        <v>4779.9939915476898</v>
      </c>
      <c r="O931" s="66">
        <f t="shared" si="217"/>
        <v>4912.1637008170401</v>
      </c>
      <c r="P931" s="67">
        <f t="shared" si="218"/>
        <v>396.27795939899988</v>
      </c>
      <c r="Q931" s="68">
        <f t="shared" si="219"/>
        <v>1.090397725695011</v>
      </c>
      <c r="R931" s="20" t="str">
        <f t="shared" si="220"/>
        <v/>
      </c>
      <c r="S931" s="67">
        <f t="shared" si="221"/>
        <v>528.44766866835016</v>
      </c>
      <c r="T931" s="68">
        <f t="shared" si="222"/>
        <v>1.1205478787386989</v>
      </c>
      <c r="U931" s="20" t="str">
        <f t="shared" si="223"/>
        <v/>
      </c>
      <c r="V931" s="20" t="str">
        <f t="shared" si="224"/>
        <v/>
      </c>
    </row>
    <row r="932" spans="1:23" x14ac:dyDescent="0.25">
      <c r="A932" s="46">
        <v>2182</v>
      </c>
      <c r="B932" s="60">
        <f t="shared" si="210"/>
        <v>4110520</v>
      </c>
      <c r="C932" s="46" t="s">
        <v>202</v>
      </c>
      <c r="D932" s="46">
        <v>945</v>
      </c>
      <c r="E932" s="46" t="s">
        <v>2603</v>
      </c>
      <c r="F932" s="46">
        <v>291</v>
      </c>
      <c r="G932" s="46">
        <v>141</v>
      </c>
      <c r="H932" s="61">
        <f t="shared" si="211"/>
        <v>0.4845360824742268</v>
      </c>
      <c r="I932" s="62">
        <f t="shared" si="212"/>
        <v>19</v>
      </c>
      <c r="J932" s="62">
        <f t="shared" si="213"/>
        <v>5</v>
      </c>
      <c r="K932" s="20"/>
      <c r="L932" s="20" t="str">
        <f t="shared" si="214"/>
        <v>Yes</v>
      </c>
      <c r="M932" s="66">
        <f t="shared" si="215"/>
        <v>15798.1474995591</v>
      </c>
      <c r="N932" s="66">
        <f t="shared" si="216"/>
        <v>16564.11675728</v>
      </c>
      <c r="O932" s="66">
        <f t="shared" si="217"/>
        <v>18749.2030375752</v>
      </c>
      <c r="P932" s="67">
        <f t="shared" si="218"/>
        <v>765.96925772090071</v>
      </c>
      <c r="Q932" s="68">
        <f t="shared" si="219"/>
        <v>1.0484847516294096</v>
      </c>
      <c r="R932" s="20" t="str">
        <f t="shared" si="220"/>
        <v/>
      </c>
      <c r="S932" s="67">
        <f t="shared" si="221"/>
        <v>2951.0555380161004</v>
      </c>
      <c r="T932" s="68">
        <f t="shared" si="222"/>
        <v>1.1867975683920193</v>
      </c>
      <c r="U932" s="20" t="str">
        <f t="shared" si="223"/>
        <v/>
      </c>
      <c r="V932" s="20" t="str">
        <f t="shared" si="224"/>
        <v/>
      </c>
    </row>
    <row r="933" spans="1:23" x14ac:dyDescent="0.25">
      <c r="A933" s="46">
        <v>2182</v>
      </c>
      <c r="B933" s="60">
        <f t="shared" si="210"/>
        <v>4110520</v>
      </c>
      <c r="C933" s="46" t="s">
        <v>202</v>
      </c>
      <c r="D933" s="46">
        <v>1365</v>
      </c>
      <c r="E933" s="46" t="s">
        <v>2605</v>
      </c>
      <c r="F933" s="46">
        <v>376</v>
      </c>
      <c r="G933" s="46">
        <v>163</v>
      </c>
      <c r="H933" s="61">
        <f t="shared" si="211"/>
        <v>0.43351063829787234</v>
      </c>
      <c r="I933" s="62">
        <f t="shared" si="212"/>
        <v>19</v>
      </c>
      <c r="J933" s="62">
        <f t="shared" si="213"/>
        <v>5</v>
      </c>
      <c r="K933" s="20"/>
      <c r="L933" s="20" t="str">
        <f t="shared" si="214"/>
        <v>Yes</v>
      </c>
      <c r="M933" s="66">
        <f t="shared" si="215"/>
        <v>15038.214717736</v>
      </c>
      <c r="N933" s="66">
        <f t="shared" si="216"/>
        <v>15254.428221775301</v>
      </c>
      <c r="O933" s="66">
        <f t="shared" si="217"/>
        <v>18234.5662095511</v>
      </c>
      <c r="P933" s="67">
        <f t="shared" si="218"/>
        <v>216.21350403930046</v>
      </c>
      <c r="Q933" s="68">
        <f t="shared" si="219"/>
        <v>1.014377604529366</v>
      </c>
      <c r="R933" s="20" t="str">
        <f t="shared" si="220"/>
        <v/>
      </c>
      <c r="S933" s="67">
        <f t="shared" si="221"/>
        <v>3196.3514918150995</v>
      </c>
      <c r="T933" s="68">
        <f t="shared" si="222"/>
        <v>1.2125486004695316</v>
      </c>
      <c r="U933" s="20" t="str">
        <f t="shared" si="223"/>
        <v/>
      </c>
      <c r="V933" s="20" t="str">
        <f t="shared" si="224"/>
        <v/>
      </c>
    </row>
    <row r="934" spans="1:23" x14ac:dyDescent="0.25">
      <c r="A934" s="46">
        <v>2182</v>
      </c>
      <c r="B934" s="60">
        <f t="shared" si="210"/>
        <v>4110520</v>
      </c>
      <c r="C934" s="46" t="s">
        <v>202</v>
      </c>
      <c r="D934" s="46">
        <v>957</v>
      </c>
      <c r="E934" s="46" t="s">
        <v>2610</v>
      </c>
      <c r="F934" s="90">
        <v>2706</v>
      </c>
      <c r="G934" s="90">
        <v>1041</v>
      </c>
      <c r="H934" s="61">
        <f t="shared" si="211"/>
        <v>0.38470066518847007</v>
      </c>
      <c r="I934" s="62">
        <f t="shared" si="212"/>
        <v>19</v>
      </c>
      <c r="J934" s="62">
        <f t="shared" si="213"/>
        <v>5</v>
      </c>
      <c r="K934" s="20"/>
      <c r="L934" s="20" t="str">
        <f t="shared" si="214"/>
        <v>Yes</v>
      </c>
      <c r="M934" s="66">
        <f t="shared" si="215"/>
        <v>13129.2536873314</v>
      </c>
      <c r="N934" s="66">
        <f t="shared" si="216"/>
        <v>14085.0800508343</v>
      </c>
      <c r="O934" s="66">
        <f t="shared" si="217"/>
        <v>13528.471985895099</v>
      </c>
      <c r="P934" s="67">
        <f t="shared" si="218"/>
        <v>955.82636350289977</v>
      </c>
      <c r="Q934" s="68">
        <f t="shared" si="219"/>
        <v>1.0728012715928545</v>
      </c>
      <c r="R934" s="20" t="str">
        <f t="shared" si="220"/>
        <v/>
      </c>
      <c r="S934" s="67">
        <f t="shared" si="221"/>
        <v>399.21829856369914</v>
      </c>
      <c r="T934" s="68">
        <f t="shared" si="222"/>
        <v>1.0304067777248382</v>
      </c>
      <c r="U934" s="20" t="str">
        <f t="shared" si="223"/>
        <v/>
      </c>
      <c r="V934" s="20" t="str">
        <f t="shared" si="224"/>
        <v/>
      </c>
    </row>
    <row r="935" spans="1:23" x14ac:dyDescent="0.25">
      <c r="A935" s="46">
        <v>2182</v>
      </c>
      <c r="B935" s="60">
        <f t="shared" si="210"/>
        <v>4110520</v>
      </c>
      <c r="C935" s="46" t="s">
        <v>202</v>
      </c>
      <c r="D935" s="46">
        <v>951</v>
      </c>
      <c r="E935" s="46" t="s">
        <v>2604</v>
      </c>
      <c r="F935" s="46">
        <v>377</v>
      </c>
      <c r="G935" s="46">
        <v>145</v>
      </c>
      <c r="H935" s="61">
        <f t="shared" si="211"/>
        <v>0.38461538461538464</v>
      </c>
      <c r="I935" s="62">
        <f t="shared" si="212"/>
        <v>19</v>
      </c>
      <c r="J935" s="62">
        <f t="shared" si="213"/>
        <v>5</v>
      </c>
      <c r="K935" s="20"/>
      <c r="L935" s="20" t="str">
        <f t="shared" si="214"/>
        <v>Yes</v>
      </c>
      <c r="M935" s="66">
        <f t="shared" si="215"/>
        <v>13700.226816090801</v>
      </c>
      <c r="N935" s="66">
        <f t="shared" si="216"/>
        <v>13911.326952371601</v>
      </c>
      <c r="O935" s="66">
        <f t="shared" si="217"/>
        <v>15892.932013506501</v>
      </c>
      <c r="P935" s="67">
        <f t="shared" si="218"/>
        <v>211.10013628080014</v>
      </c>
      <c r="Q935" s="68">
        <f t="shared" si="219"/>
        <v>1.0154085139694815</v>
      </c>
      <c r="R935" s="20" t="str">
        <f t="shared" si="220"/>
        <v/>
      </c>
      <c r="S935" s="67">
        <f t="shared" si="221"/>
        <v>2192.7051974157002</v>
      </c>
      <c r="T935" s="68">
        <f t="shared" si="222"/>
        <v>1.1600488245085392</v>
      </c>
      <c r="U935" s="20" t="str">
        <f t="shared" si="223"/>
        <v/>
      </c>
      <c r="V935" s="20" t="str">
        <f t="shared" si="224"/>
        <v/>
      </c>
    </row>
    <row r="936" spans="1:23" x14ac:dyDescent="0.25">
      <c r="A936" s="46">
        <v>2182</v>
      </c>
      <c r="B936" s="60">
        <f t="shared" si="210"/>
        <v>4110520</v>
      </c>
      <c r="C936" s="46" t="s">
        <v>202</v>
      </c>
      <c r="D936" s="46">
        <v>2263</v>
      </c>
      <c r="E936" s="46" t="s">
        <v>2609</v>
      </c>
      <c r="F936" s="46">
        <v>578</v>
      </c>
      <c r="G936" s="46">
        <v>206</v>
      </c>
      <c r="H936" s="61">
        <f t="shared" si="211"/>
        <v>0.356401384083045</v>
      </c>
      <c r="I936" s="62">
        <f t="shared" si="212"/>
        <v>19</v>
      </c>
      <c r="J936" s="62">
        <f t="shared" si="213"/>
        <v>5</v>
      </c>
      <c r="K936" s="20"/>
      <c r="L936" s="20" t="str">
        <f t="shared" si="214"/>
        <v>Yes</v>
      </c>
      <c r="M936" s="66">
        <f t="shared" si="215"/>
        <v>13510.285235891201</v>
      </c>
      <c r="N936" s="66">
        <f t="shared" si="216"/>
        <v>14253.3249947812</v>
      </c>
      <c r="O936" s="66">
        <f t="shared" si="217"/>
        <v>15411.7232229336</v>
      </c>
      <c r="P936" s="67">
        <f t="shared" si="218"/>
        <v>743.03975888999958</v>
      </c>
      <c r="Q936" s="68">
        <f t="shared" si="219"/>
        <v>1.0549980807892976</v>
      </c>
      <c r="R936" s="20" t="str">
        <f t="shared" si="220"/>
        <v/>
      </c>
      <c r="S936" s="67">
        <f t="shared" si="221"/>
        <v>1901.4379870424</v>
      </c>
      <c r="T936" s="68">
        <f t="shared" si="222"/>
        <v>1.1407400327856196</v>
      </c>
      <c r="U936" s="20" t="str">
        <f t="shared" si="223"/>
        <v/>
      </c>
      <c r="V936" s="20" t="str">
        <f t="shared" si="224"/>
        <v/>
      </c>
    </row>
    <row r="937" spans="1:23" x14ac:dyDescent="0.25">
      <c r="A937" s="46">
        <v>2182</v>
      </c>
      <c r="B937" s="60">
        <f t="shared" si="210"/>
        <v>4110520</v>
      </c>
      <c r="C937" s="46" t="s">
        <v>202</v>
      </c>
      <c r="D937" s="46">
        <v>950</v>
      </c>
      <c r="E937" s="46" t="s">
        <v>2606</v>
      </c>
      <c r="F937" s="46">
        <v>300</v>
      </c>
      <c r="G937" s="46">
        <v>105</v>
      </c>
      <c r="H937" s="61">
        <f t="shared" si="211"/>
        <v>0.35</v>
      </c>
      <c r="I937" s="62">
        <f t="shared" si="212"/>
        <v>19</v>
      </c>
      <c r="J937" s="62">
        <f t="shared" si="213"/>
        <v>5</v>
      </c>
      <c r="K937" s="20"/>
      <c r="L937" s="20" t="str">
        <f t="shared" si="214"/>
        <v>Yes</v>
      </c>
      <c r="M937" s="66">
        <f t="shared" si="215"/>
        <v>13611.397016159901</v>
      </c>
      <c r="N937" s="66">
        <f t="shared" si="216"/>
        <v>14071.8777477683</v>
      </c>
      <c r="O937" s="66">
        <f t="shared" si="217"/>
        <v>15218.323600088999</v>
      </c>
      <c r="P937" s="67">
        <f t="shared" si="218"/>
        <v>460.48073160839886</v>
      </c>
      <c r="Q937" s="68">
        <f t="shared" si="219"/>
        <v>1.0338305268049783</v>
      </c>
      <c r="R937" s="20" t="str">
        <f t="shared" si="220"/>
        <v/>
      </c>
      <c r="S937" s="67">
        <f t="shared" si="221"/>
        <v>1606.9265839290983</v>
      </c>
      <c r="T937" s="68">
        <f t="shared" si="222"/>
        <v>1.118057432460555</v>
      </c>
      <c r="U937" s="20" t="str">
        <f t="shared" si="223"/>
        <v/>
      </c>
      <c r="V937" s="20" t="str">
        <f t="shared" si="224"/>
        <v/>
      </c>
    </row>
    <row r="938" spans="1:23" ht="30" x14ac:dyDescent="0.25">
      <c r="A938" s="46">
        <v>2182</v>
      </c>
      <c r="B938" s="60">
        <f t="shared" si="210"/>
        <v>4110520</v>
      </c>
      <c r="C938" s="46" t="s">
        <v>202</v>
      </c>
      <c r="D938" s="46">
        <v>3490</v>
      </c>
      <c r="E938" s="46" t="s">
        <v>1278</v>
      </c>
      <c r="F938" s="46">
        <v>572</v>
      </c>
      <c r="G938" s="46">
        <v>143</v>
      </c>
      <c r="H938" s="61">
        <f t="shared" si="211"/>
        <v>0.25</v>
      </c>
      <c r="I938" s="62">
        <f t="shared" si="212"/>
        <v>19</v>
      </c>
      <c r="J938" s="62">
        <f t="shared" si="213"/>
        <v>5</v>
      </c>
      <c r="K938" s="20"/>
      <c r="L938" s="20" t="str">
        <f t="shared" si="214"/>
        <v>Yes</v>
      </c>
      <c r="M938" s="66">
        <f t="shared" si="215"/>
        <v>4459.0487456488199</v>
      </c>
      <c r="N938" s="66">
        <f t="shared" si="216"/>
        <v>4853.88157459382</v>
      </c>
      <c r="O938" s="66">
        <f t="shared" si="217"/>
        <v>4992.6813180242798</v>
      </c>
      <c r="P938" s="67">
        <f t="shared" si="218"/>
        <v>394.83282894500007</v>
      </c>
      <c r="Q938" s="68">
        <f t="shared" si="219"/>
        <v>1.0885464258111737</v>
      </c>
      <c r="R938" s="20" t="str">
        <f t="shared" si="220"/>
        <v/>
      </c>
      <c r="S938" s="67">
        <f t="shared" si="221"/>
        <v>533.63257237545986</v>
      </c>
      <c r="T938" s="68">
        <f t="shared" si="222"/>
        <v>1.1196740836027377</v>
      </c>
      <c r="U938" s="20" t="str">
        <f t="shared" si="223"/>
        <v/>
      </c>
      <c r="V938" s="20" t="str">
        <f t="shared" si="224"/>
        <v/>
      </c>
    </row>
    <row r="939" spans="1:23" x14ac:dyDescent="0.25">
      <c r="A939" s="46">
        <v>2182</v>
      </c>
      <c r="B939" s="60">
        <f t="shared" si="210"/>
        <v>4110520</v>
      </c>
      <c r="C939" s="46" t="s">
        <v>202</v>
      </c>
      <c r="D939" s="46">
        <v>4216</v>
      </c>
      <c r="E939" s="46" t="s">
        <v>1279</v>
      </c>
      <c r="F939" s="46">
        <v>171</v>
      </c>
      <c r="G939" s="46">
        <v>36</v>
      </c>
      <c r="H939" s="61">
        <f t="shared" si="211"/>
        <v>0.21052631578947367</v>
      </c>
      <c r="I939" s="62">
        <f t="shared" si="212"/>
        <v>19</v>
      </c>
      <c r="J939" s="62">
        <f t="shared" si="213"/>
        <v>5</v>
      </c>
      <c r="K939" s="20"/>
      <c r="L939" s="20" t="str">
        <f t="shared" si="214"/>
        <v>Yes</v>
      </c>
      <c r="M939" s="66">
        <f t="shared" si="215"/>
        <v>6599.5252105938698</v>
      </c>
      <c r="N939" s="66">
        <f t="shared" si="216"/>
        <v>6981.2366201323603</v>
      </c>
      <c r="O939" s="66">
        <f t="shared" si="217"/>
        <v>7643.5272165624301</v>
      </c>
      <c r="P939" s="67">
        <f t="shared" si="218"/>
        <v>381.71140953849044</v>
      </c>
      <c r="Q939" s="68">
        <f t="shared" si="219"/>
        <v>1.0578392228770865</v>
      </c>
      <c r="R939" s="20" t="str">
        <f t="shared" si="220"/>
        <v/>
      </c>
      <c r="S939" s="67">
        <f t="shared" si="221"/>
        <v>1044.0020059685603</v>
      </c>
      <c r="T939" s="68">
        <f t="shared" si="222"/>
        <v>1.158193502207201</v>
      </c>
      <c r="U939" s="20" t="str">
        <f t="shared" si="223"/>
        <v/>
      </c>
      <c r="V939" s="20" t="str">
        <f t="shared" si="224"/>
        <v/>
      </c>
    </row>
    <row r="940" spans="1:23" ht="30" x14ac:dyDescent="0.25">
      <c r="A940" s="46">
        <v>2183</v>
      </c>
      <c r="B940" s="60">
        <f t="shared" si="210"/>
        <v>4106000</v>
      </c>
      <c r="C940" s="46" t="s">
        <v>108</v>
      </c>
      <c r="D940" s="46">
        <v>1312</v>
      </c>
      <c r="E940" s="46" t="s">
        <v>2196</v>
      </c>
      <c r="F940" s="46">
        <v>650</v>
      </c>
      <c r="G940" s="46">
        <v>396</v>
      </c>
      <c r="H940" s="61">
        <f t="shared" si="211"/>
        <v>0.60923076923076924</v>
      </c>
      <c r="I940" s="62">
        <f t="shared" si="212"/>
        <v>21</v>
      </c>
      <c r="J940" s="62">
        <f t="shared" si="213"/>
        <v>6</v>
      </c>
      <c r="K940" s="20" t="s">
        <v>1781</v>
      </c>
      <c r="L940" s="20" t="str">
        <f t="shared" si="214"/>
        <v>Yes</v>
      </c>
      <c r="M940" s="66">
        <f t="shared" si="215"/>
        <v>11578.658425850799</v>
      </c>
      <c r="N940" s="66">
        <f t="shared" si="216"/>
        <v>11756.1271605449</v>
      </c>
      <c r="O940" s="66">
        <f t="shared" si="217"/>
        <v>13191.3521308531</v>
      </c>
      <c r="P940" s="67">
        <f t="shared" si="218"/>
        <v>177.46873469410093</v>
      </c>
      <c r="Q940" s="68">
        <f t="shared" si="219"/>
        <v>1.015327227746686</v>
      </c>
      <c r="R940" s="20" t="str">
        <f t="shared" si="220"/>
        <v/>
      </c>
      <c r="S940" s="67">
        <f t="shared" si="221"/>
        <v>1612.6937050023007</v>
      </c>
      <c r="T940" s="68">
        <f t="shared" si="222"/>
        <v>1.1392815683552562</v>
      </c>
      <c r="U940" s="20" t="str">
        <f t="shared" si="223"/>
        <v/>
      </c>
      <c r="V940" s="20" t="str">
        <f t="shared" si="224"/>
        <v/>
      </c>
    </row>
    <row r="941" spans="1:23" ht="30" x14ac:dyDescent="0.25">
      <c r="A941" s="46">
        <v>2183</v>
      </c>
      <c r="B941" s="60">
        <f t="shared" si="210"/>
        <v>4106000</v>
      </c>
      <c r="C941" s="46" t="s">
        <v>108</v>
      </c>
      <c r="D941" s="46">
        <v>932</v>
      </c>
      <c r="E941" s="46" t="s">
        <v>2206</v>
      </c>
      <c r="F941" s="46">
        <v>537</v>
      </c>
      <c r="G941" s="46">
        <v>316</v>
      </c>
      <c r="H941" s="61">
        <f t="shared" si="211"/>
        <v>0.58845437616387342</v>
      </c>
      <c r="I941" s="62">
        <f t="shared" si="212"/>
        <v>21</v>
      </c>
      <c r="J941" s="62">
        <f t="shared" si="213"/>
        <v>6</v>
      </c>
      <c r="K941" s="20" t="s">
        <v>1781</v>
      </c>
      <c r="L941" s="20" t="str">
        <f t="shared" si="214"/>
        <v>Yes</v>
      </c>
      <c r="M941" s="66">
        <f t="shared" si="215"/>
        <v>13405.218902782401</v>
      </c>
      <c r="N941" s="66">
        <f t="shared" si="216"/>
        <v>12975.742939353</v>
      </c>
      <c r="O941" s="66">
        <f t="shared" si="217"/>
        <v>13179.5423640096</v>
      </c>
      <c r="P941" s="67">
        <f t="shared" si="218"/>
        <v>-429.47596342940051</v>
      </c>
      <c r="Q941" s="68">
        <f t="shared" si="219"/>
        <v>0.96796203280647231</v>
      </c>
      <c r="R941" s="20" t="str">
        <f t="shared" si="220"/>
        <v>Fail</v>
      </c>
      <c r="S941" s="67">
        <f t="shared" si="221"/>
        <v>-225.676538772801</v>
      </c>
      <c r="T941" s="68">
        <f t="shared" si="222"/>
        <v>0.98316502397988004</v>
      </c>
      <c r="U941" s="20" t="str">
        <f t="shared" si="223"/>
        <v>Fail</v>
      </c>
      <c r="V941" s="20" t="str">
        <f t="shared" si="224"/>
        <v>Review</v>
      </c>
      <c r="W941" t="s">
        <v>4946</v>
      </c>
    </row>
    <row r="942" spans="1:23" ht="30" x14ac:dyDescent="0.25">
      <c r="A942" s="46">
        <v>2183</v>
      </c>
      <c r="B942" s="60">
        <f t="shared" si="210"/>
        <v>4106000</v>
      </c>
      <c r="C942" s="46" t="s">
        <v>108</v>
      </c>
      <c r="D942" s="46">
        <v>936</v>
      </c>
      <c r="E942" s="46" t="s">
        <v>2191</v>
      </c>
      <c r="F942" s="46">
        <v>363</v>
      </c>
      <c r="G942" s="46">
        <v>205</v>
      </c>
      <c r="H942" s="61">
        <f t="shared" si="211"/>
        <v>0.56473829201101933</v>
      </c>
      <c r="I942" s="62">
        <f t="shared" si="212"/>
        <v>21</v>
      </c>
      <c r="J942" s="62">
        <f t="shared" si="213"/>
        <v>6</v>
      </c>
      <c r="K942" s="20" t="s">
        <v>1781</v>
      </c>
      <c r="L942" s="20" t="str">
        <f t="shared" si="214"/>
        <v>Yes</v>
      </c>
      <c r="M942" s="66">
        <f t="shared" si="215"/>
        <v>12074.6267872346</v>
      </c>
      <c r="N942" s="66">
        <f t="shared" si="216"/>
        <v>26749.0218902378</v>
      </c>
      <c r="O942" s="66">
        <f t="shared" si="217"/>
        <v>14492.6750888394</v>
      </c>
      <c r="P942" s="67">
        <f t="shared" si="218"/>
        <v>14674.3951030032</v>
      </c>
      <c r="Q942" s="68">
        <f t="shared" si="219"/>
        <v>2.2153083786007448</v>
      </c>
      <c r="R942" s="20" t="str">
        <f t="shared" si="220"/>
        <v/>
      </c>
      <c r="S942" s="67">
        <f t="shared" si="221"/>
        <v>2418.0483016048001</v>
      </c>
      <c r="T942" s="68">
        <f t="shared" si="222"/>
        <v>1.2002586369096875</v>
      </c>
      <c r="U942" s="20" t="str">
        <f t="shared" si="223"/>
        <v/>
      </c>
      <c r="V942" s="20" t="str">
        <f t="shared" si="224"/>
        <v/>
      </c>
    </row>
    <row r="943" spans="1:23" ht="30" x14ac:dyDescent="0.25">
      <c r="A943" s="46">
        <v>2183</v>
      </c>
      <c r="B943" s="60">
        <f t="shared" si="210"/>
        <v>4106000</v>
      </c>
      <c r="C943" s="46" t="s">
        <v>108</v>
      </c>
      <c r="D943" s="46">
        <v>933</v>
      </c>
      <c r="E943" s="46" t="s">
        <v>2192</v>
      </c>
      <c r="F943" s="46">
        <v>380</v>
      </c>
      <c r="G943" s="46">
        <v>212</v>
      </c>
      <c r="H943" s="61">
        <f t="shared" si="211"/>
        <v>0.55789473684210522</v>
      </c>
      <c r="I943" s="62">
        <f t="shared" si="212"/>
        <v>21</v>
      </c>
      <c r="J943" s="62">
        <f t="shared" si="213"/>
        <v>6</v>
      </c>
      <c r="K943" s="20" t="s">
        <v>1781</v>
      </c>
      <c r="L943" s="20" t="str">
        <f t="shared" si="214"/>
        <v>Yes</v>
      </c>
      <c r="M943" s="66">
        <f t="shared" si="215"/>
        <v>14546.291530348301</v>
      </c>
      <c r="N943" s="66">
        <f t="shared" si="216"/>
        <v>13559.823159908299</v>
      </c>
      <c r="O943" s="66">
        <f t="shared" si="217"/>
        <v>13084.145091139</v>
      </c>
      <c r="P943" s="67">
        <f t="shared" si="218"/>
        <v>-986.46837044000131</v>
      </c>
      <c r="Q943" s="68">
        <f t="shared" si="219"/>
        <v>0.932184201837155</v>
      </c>
      <c r="R943" s="20" t="str">
        <f t="shared" si="220"/>
        <v>Fail</v>
      </c>
      <c r="S943" s="67">
        <f t="shared" si="221"/>
        <v>-1462.1464392093003</v>
      </c>
      <c r="T943" s="68">
        <f t="shared" si="222"/>
        <v>0.89948321631263972</v>
      </c>
      <c r="U943" s="20" t="str">
        <f t="shared" si="223"/>
        <v>Fail</v>
      </c>
      <c r="V943" s="20" t="str">
        <f t="shared" si="224"/>
        <v>Review</v>
      </c>
      <c r="W943" s="10" t="s">
        <v>4952</v>
      </c>
    </row>
    <row r="944" spans="1:23" ht="30" x14ac:dyDescent="0.25">
      <c r="A944" s="46">
        <v>2183</v>
      </c>
      <c r="B944" s="60">
        <f t="shared" si="210"/>
        <v>4106000</v>
      </c>
      <c r="C944" s="46" t="s">
        <v>108</v>
      </c>
      <c r="D944" s="46">
        <v>935</v>
      </c>
      <c r="E944" s="46" t="s">
        <v>2170</v>
      </c>
      <c r="F944" s="46">
        <v>450</v>
      </c>
      <c r="G944" s="46">
        <v>240</v>
      </c>
      <c r="H944" s="61">
        <f t="shared" si="211"/>
        <v>0.53333333333333333</v>
      </c>
      <c r="I944" s="62">
        <f t="shared" si="212"/>
        <v>21</v>
      </c>
      <c r="J944" s="62">
        <f t="shared" si="213"/>
        <v>6</v>
      </c>
      <c r="K944" s="20" t="s">
        <v>1781</v>
      </c>
      <c r="L944" s="20" t="str">
        <f t="shared" si="214"/>
        <v>Yes</v>
      </c>
      <c r="M944" s="66">
        <f t="shared" si="215"/>
        <v>12978.317717140601</v>
      </c>
      <c r="N944" s="66">
        <f t="shared" si="216"/>
        <v>13789.9257060335</v>
      </c>
      <c r="O944" s="66">
        <f t="shared" si="217"/>
        <v>14502.926692286201</v>
      </c>
      <c r="P944" s="67">
        <f t="shared" si="218"/>
        <v>811.60798889289981</v>
      </c>
      <c r="Q944" s="68">
        <f t="shared" si="219"/>
        <v>1.0625356850234142</v>
      </c>
      <c r="R944" s="20" t="str">
        <f t="shared" si="220"/>
        <v/>
      </c>
      <c r="S944" s="67">
        <f t="shared" si="221"/>
        <v>1524.6089751456002</v>
      </c>
      <c r="T944" s="68">
        <f t="shared" si="222"/>
        <v>1.1174735438270271</v>
      </c>
      <c r="U944" s="20" t="str">
        <f t="shared" si="223"/>
        <v/>
      </c>
      <c r="V944" s="20" t="str">
        <f t="shared" si="224"/>
        <v/>
      </c>
    </row>
    <row r="945" spans="1:22" ht="30" x14ac:dyDescent="0.25">
      <c r="A945" s="46">
        <v>2183</v>
      </c>
      <c r="B945" s="60">
        <f t="shared" si="210"/>
        <v>4106000</v>
      </c>
      <c r="C945" s="46" t="s">
        <v>108</v>
      </c>
      <c r="D945" s="46">
        <v>3577</v>
      </c>
      <c r="E945" s="46" t="s">
        <v>2199</v>
      </c>
      <c r="F945" s="46">
        <v>187</v>
      </c>
      <c r="G945" s="46">
        <v>96</v>
      </c>
      <c r="H945" s="61">
        <f t="shared" si="211"/>
        <v>0.5133689839572193</v>
      </c>
      <c r="I945" s="62">
        <f t="shared" si="212"/>
        <v>21</v>
      </c>
      <c r="J945" s="62">
        <f t="shared" si="213"/>
        <v>6</v>
      </c>
      <c r="K945" s="20" t="s">
        <v>1781</v>
      </c>
      <c r="L945" s="20" t="str">
        <f t="shared" si="214"/>
        <v>Yes</v>
      </c>
      <c r="M945" s="66">
        <f t="shared" si="215"/>
        <v>14383.653619992199</v>
      </c>
      <c r="N945" s="66">
        <f t="shared" si="216"/>
        <v>14545.91268123</v>
      </c>
      <c r="O945" s="66">
        <f t="shared" si="217"/>
        <v>16019.681028930499</v>
      </c>
      <c r="P945" s="67">
        <f t="shared" si="218"/>
        <v>162.25906123780078</v>
      </c>
      <c r="Q945" s="68">
        <f t="shared" si="219"/>
        <v>1.0112807959315895</v>
      </c>
      <c r="R945" s="20" t="str">
        <f t="shared" si="220"/>
        <v/>
      </c>
      <c r="S945" s="67">
        <f t="shared" si="221"/>
        <v>1636.0274089383001</v>
      </c>
      <c r="T945" s="68">
        <f t="shared" si="222"/>
        <v>1.1137421306269739</v>
      </c>
      <c r="U945" s="20" t="str">
        <f t="shared" si="223"/>
        <v/>
      </c>
      <c r="V945" s="20" t="str">
        <f t="shared" si="224"/>
        <v/>
      </c>
    </row>
    <row r="946" spans="1:22" ht="30" x14ac:dyDescent="0.25">
      <c r="A946" s="46">
        <v>2183</v>
      </c>
      <c r="B946" s="60">
        <f t="shared" si="210"/>
        <v>4106000</v>
      </c>
      <c r="C946" s="46" t="s">
        <v>108</v>
      </c>
      <c r="D946" s="46">
        <v>938</v>
      </c>
      <c r="E946" s="46" t="s">
        <v>2195</v>
      </c>
      <c r="F946" s="46">
        <v>523</v>
      </c>
      <c r="G946" s="46">
        <v>264</v>
      </c>
      <c r="H946" s="61">
        <f t="shared" si="211"/>
        <v>0.5047801147227533</v>
      </c>
      <c r="I946" s="62">
        <f t="shared" si="212"/>
        <v>21</v>
      </c>
      <c r="J946" s="62">
        <f t="shared" si="213"/>
        <v>6</v>
      </c>
      <c r="K946" s="20"/>
      <c r="L946" s="20" t="str">
        <f t="shared" si="214"/>
        <v>Yes</v>
      </c>
      <c r="M946" s="66">
        <f t="shared" si="215"/>
        <v>12678.830744475799</v>
      </c>
      <c r="N946" s="66">
        <f t="shared" si="216"/>
        <v>12742.8237266297</v>
      </c>
      <c r="O946" s="66">
        <f t="shared" si="217"/>
        <v>14216.9110521406</v>
      </c>
      <c r="P946" s="67">
        <f t="shared" si="218"/>
        <v>63.992982153900812</v>
      </c>
      <c r="Q946" s="68">
        <f t="shared" si="219"/>
        <v>1.00504723057225</v>
      </c>
      <c r="R946" s="20" t="str">
        <f t="shared" si="220"/>
        <v/>
      </c>
      <c r="S946" s="67">
        <f t="shared" si="221"/>
        <v>1538.0803076648008</v>
      </c>
      <c r="T946" s="68">
        <f t="shared" si="222"/>
        <v>1.1213108951970943</v>
      </c>
      <c r="U946" s="20" t="str">
        <f t="shared" si="223"/>
        <v/>
      </c>
      <c r="V946" s="20" t="str">
        <f t="shared" si="224"/>
        <v/>
      </c>
    </row>
    <row r="947" spans="1:22" ht="30" x14ac:dyDescent="0.25">
      <c r="A947" s="46">
        <v>2183</v>
      </c>
      <c r="B947" s="60">
        <f t="shared" si="210"/>
        <v>4106000</v>
      </c>
      <c r="C947" s="46" t="s">
        <v>108</v>
      </c>
      <c r="D947" s="46">
        <v>937</v>
      </c>
      <c r="E947" s="46" t="s">
        <v>2193</v>
      </c>
      <c r="F947" s="46">
        <v>431</v>
      </c>
      <c r="G947" s="46">
        <v>210</v>
      </c>
      <c r="H947" s="61">
        <f t="shared" si="211"/>
        <v>0.48723897911832947</v>
      </c>
      <c r="I947" s="62">
        <f t="shared" si="212"/>
        <v>21</v>
      </c>
      <c r="J947" s="62">
        <f t="shared" si="213"/>
        <v>6</v>
      </c>
      <c r="K947" s="20"/>
      <c r="L947" s="20" t="str">
        <f t="shared" si="214"/>
        <v>Yes</v>
      </c>
      <c r="M947" s="66">
        <f t="shared" si="215"/>
        <v>12249.4407698502</v>
      </c>
      <c r="N947" s="66">
        <f t="shared" si="216"/>
        <v>19847.488350123502</v>
      </c>
      <c r="O947" s="66">
        <f t="shared" si="217"/>
        <v>13772.630427222801</v>
      </c>
      <c r="P947" s="67">
        <f t="shared" si="218"/>
        <v>7598.0475802733017</v>
      </c>
      <c r="Q947" s="68">
        <f t="shared" si="219"/>
        <v>1.6202770986063733</v>
      </c>
      <c r="R947" s="20" t="str">
        <f t="shared" si="220"/>
        <v/>
      </c>
      <c r="S947" s="67">
        <f t="shared" si="221"/>
        <v>1523.1896573726008</v>
      </c>
      <c r="T947" s="68">
        <f t="shared" si="222"/>
        <v>1.1243476894979287</v>
      </c>
      <c r="U947" s="20" t="str">
        <f t="shared" si="223"/>
        <v/>
      </c>
      <c r="V947" s="20" t="str">
        <f t="shared" si="224"/>
        <v/>
      </c>
    </row>
    <row r="948" spans="1:22" ht="30" x14ac:dyDescent="0.25">
      <c r="A948" s="46">
        <v>2183</v>
      </c>
      <c r="B948" s="60">
        <f t="shared" si="210"/>
        <v>4106000</v>
      </c>
      <c r="C948" s="46" t="s">
        <v>108</v>
      </c>
      <c r="D948" s="46">
        <v>934</v>
      </c>
      <c r="E948" s="46" t="s">
        <v>2198</v>
      </c>
      <c r="F948" s="46">
        <v>787</v>
      </c>
      <c r="G948" s="46">
        <v>365</v>
      </c>
      <c r="H948" s="61">
        <f t="shared" si="211"/>
        <v>0.46378653113087676</v>
      </c>
      <c r="I948" s="62">
        <f t="shared" si="212"/>
        <v>21</v>
      </c>
      <c r="J948" s="62">
        <f t="shared" si="213"/>
        <v>6</v>
      </c>
      <c r="K948" s="20"/>
      <c r="L948" s="20" t="str">
        <f t="shared" si="214"/>
        <v>Yes</v>
      </c>
      <c r="M948" s="66">
        <f t="shared" si="215"/>
        <v>11157.424200015999</v>
      </c>
      <c r="N948" s="66">
        <f t="shared" si="216"/>
        <v>11361.3792267508</v>
      </c>
      <c r="O948" s="66">
        <f t="shared" si="217"/>
        <v>12699.2084863278</v>
      </c>
      <c r="P948" s="67">
        <f t="shared" si="218"/>
        <v>203.95502673480041</v>
      </c>
      <c r="Q948" s="68">
        <f t="shared" si="219"/>
        <v>1.0182797591163117</v>
      </c>
      <c r="R948" s="20" t="str">
        <f t="shared" si="220"/>
        <v/>
      </c>
      <c r="S948" s="67">
        <f t="shared" si="221"/>
        <v>1541.7842863118003</v>
      </c>
      <c r="T948" s="68">
        <f t="shared" si="222"/>
        <v>1.1381846077260009</v>
      </c>
      <c r="U948" s="20" t="str">
        <f t="shared" si="223"/>
        <v/>
      </c>
      <c r="V948" s="20" t="str">
        <f t="shared" si="224"/>
        <v/>
      </c>
    </row>
    <row r="949" spans="1:22" ht="30" x14ac:dyDescent="0.25">
      <c r="A949" s="46">
        <v>2183</v>
      </c>
      <c r="B949" s="60">
        <f t="shared" si="210"/>
        <v>4106000</v>
      </c>
      <c r="C949" s="46" t="s">
        <v>108</v>
      </c>
      <c r="D949" s="46">
        <v>3543</v>
      </c>
      <c r="E949" s="46" t="s">
        <v>2194</v>
      </c>
      <c r="F949" s="46">
        <v>553</v>
      </c>
      <c r="G949" s="46">
        <v>253</v>
      </c>
      <c r="H949" s="61">
        <f t="shared" si="211"/>
        <v>0.45750452079566006</v>
      </c>
      <c r="I949" s="62">
        <f t="shared" si="212"/>
        <v>21</v>
      </c>
      <c r="J949" s="62">
        <f t="shared" si="213"/>
        <v>6</v>
      </c>
      <c r="K949" s="20"/>
      <c r="L949" s="20" t="str">
        <f t="shared" si="214"/>
        <v>Yes</v>
      </c>
      <c r="M949" s="66">
        <f t="shared" si="215"/>
        <v>12427.3825969055</v>
      </c>
      <c r="N949" s="66">
        <f t="shared" si="216"/>
        <v>12511.379670832701</v>
      </c>
      <c r="O949" s="66">
        <f t="shared" si="217"/>
        <v>13948.890172532399</v>
      </c>
      <c r="P949" s="67">
        <f t="shared" si="218"/>
        <v>83.9970739272012</v>
      </c>
      <c r="Q949" s="68">
        <f t="shared" si="219"/>
        <v>1.0067590317810058</v>
      </c>
      <c r="R949" s="20" t="str">
        <f t="shared" si="220"/>
        <v/>
      </c>
      <c r="S949" s="67">
        <f t="shared" si="221"/>
        <v>1521.5075756268998</v>
      </c>
      <c r="T949" s="68">
        <f t="shared" si="222"/>
        <v>1.1224318607528641</v>
      </c>
      <c r="U949" s="20" t="str">
        <f t="shared" si="223"/>
        <v/>
      </c>
      <c r="V949" s="20" t="str">
        <f t="shared" si="224"/>
        <v/>
      </c>
    </row>
    <row r="950" spans="1:22" ht="30" x14ac:dyDescent="0.25">
      <c r="A950" s="46">
        <v>2183</v>
      </c>
      <c r="B950" s="60">
        <f t="shared" si="210"/>
        <v>4106000</v>
      </c>
      <c r="C950" s="46" t="s">
        <v>108</v>
      </c>
      <c r="D950" s="46">
        <v>986</v>
      </c>
      <c r="E950" s="46" t="s">
        <v>2197</v>
      </c>
      <c r="F950" s="90">
        <v>1398</v>
      </c>
      <c r="G950" s="46">
        <v>628</v>
      </c>
      <c r="H950" s="61">
        <f t="shared" si="211"/>
        <v>0.44921316165951358</v>
      </c>
      <c r="I950" s="62">
        <f t="shared" si="212"/>
        <v>21</v>
      </c>
      <c r="J950" s="62">
        <f t="shared" si="213"/>
        <v>6</v>
      </c>
      <c r="K950" s="20"/>
      <c r="L950" s="20" t="str">
        <f t="shared" si="214"/>
        <v>Yes</v>
      </c>
      <c r="M950" s="66">
        <f t="shared" si="215"/>
        <v>12630.6639050305</v>
      </c>
      <c r="N950" s="66">
        <f t="shared" si="216"/>
        <v>12478.132183784701</v>
      </c>
      <c r="O950" s="66">
        <f t="shared" si="217"/>
        <v>13268.775651772999</v>
      </c>
      <c r="P950" s="67">
        <f t="shared" si="218"/>
        <v>-152.53172124579942</v>
      </c>
      <c r="Q950" s="68">
        <f t="shared" si="219"/>
        <v>0.98792369725038365</v>
      </c>
      <c r="R950" s="20" t="str">
        <f t="shared" si="220"/>
        <v/>
      </c>
      <c r="S950" s="67">
        <f t="shared" si="221"/>
        <v>638.11174674249924</v>
      </c>
      <c r="T950" s="68">
        <f t="shared" si="222"/>
        <v>1.0505208397231087</v>
      </c>
      <c r="U950" s="20" t="str">
        <f t="shared" si="223"/>
        <v/>
      </c>
      <c r="V950" s="20" t="str">
        <f t="shared" si="224"/>
        <v/>
      </c>
    </row>
    <row r="951" spans="1:22" ht="30" x14ac:dyDescent="0.25">
      <c r="A951" s="46">
        <v>2183</v>
      </c>
      <c r="B951" s="60">
        <f t="shared" si="210"/>
        <v>4106000</v>
      </c>
      <c r="C951" s="46" t="s">
        <v>108</v>
      </c>
      <c r="D951" s="46">
        <v>939</v>
      </c>
      <c r="E951" s="46" t="s">
        <v>2202</v>
      </c>
      <c r="F951" s="46">
        <v>438</v>
      </c>
      <c r="G951" s="46">
        <v>181</v>
      </c>
      <c r="H951" s="61">
        <f t="shared" si="211"/>
        <v>0.4132420091324201</v>
      </c>
      <c r="I951" s="62">
        <f t="shared" si="212"/>
        <v>21</v>
      </c>
      <c r="J951" s="62">
        <f t="shared" si="213"/>
        <v>6</v>
      </c>
      <c r="K951" s="20"/>
      <c r="L951" s="20" t="str">
        <f t="shared" si="214"/>
        <v>Yes</v>
      </c>
      <c r="M951" s="66">
        <f t="shared" si="215"/>
        <v>10890.2787489689</v>
      </c>
      <c r="N951" s="66">
        <f t="shared" si="216"/>
        <v>11771.128999050899</v>
      </c>
      <c r="O951" s="66">
        <f t="shared" si="217"/>
        <v>12797.591893705299</v>
      </c>
      <c r="P951" s="67">
        <f t="shared" si="218"/>
        <v>880.85025008199955</v>
      </c>
      <c r="Q951" s="68">
        <f t="shared" si="219"/>
        <v>1.0808840866598937</v>
      </c>
      <c r="R951" s="20" t="str">
        <f t="shared" si="220"/>
        <v/>
      </c>
      <c r="S951" s="67">
        <f t="shared" si="221"/>
        <v>1907.3131447363994</v>
      </c>
      <c r="T951" s="68">
        <f t="shared" si="222"/>
        <v>1.1751390564651052</v>
      </c>
      <c r="U951" s="20" t="str">
        <f t="shared" si="223"/>
        <v/>
      </c>
      <c r="V951" s="20" t="str">
        <f t="shared" si="224"/>
        <v/>
      </c>
    </row>
    <row r="952" spans="1:22" ht="30" x14ac:dyDescent="0.25">
      <c r="A952" s="46">
        <v>2183</v>
      </c>
      <c r="B952" s="60">
        <f t="shared" si="210"/>
        <v>4106000</v>
      </c>
      <c r="C952" s="46" t="s">
        <v>108</v>
      </c>
      <c r="D952" s="46">
        <v>4601</v>
      </c>
      <c r="E952" s="46" t="s">
        <v>699</v>
      </c>
      <c r="F952" s="46">
        <v>182</v>
      </c>
      <c r="G952" s="46">
        <v>73</v>
      </c>
      <c r="H952" s="61">
        <f t="shared" si="211"/>
        <v>0.40109890109890112</v>
      </c>
      <c r="I952" s="62">
        <f t="shared" si="212"/>
        <v>21</v>
      </c>
      <c r="J952" s="62">
        <f t="shared" si="213"/>
        <v>6</v>
      </c>
      <c r="K952" s="20"/>
      <c r="L952" s="20" t="str">
        <f t="shared" si="214"/>
        <v>Yes</v>
      </c>
      <c r="M952" s="66">
        <f t="shared" si="215"/>
        <v>3997.71997117915</v>
      </c>
      <c r="N952" s="66">
        <f t="shared" si="216"/>
        <v>3660.2894817515999</v>
      </c>
      <c r="O952" s="66">
        <f t="shared" si="217"/>
        <v>4119.0482921667699</v>
      </c>
      <c r="P952" s="67">
        <f t="shared" si="218"/>
        <v>-337.43048942755013</v>
      </c>
      <c r="Q952" s="68">
        <f t="shared" si="219"/>
        <v>0.9155942657664381</v>
      </c>
      <c r="R952" s="20" t="str">
        <f t="shared" si="220"/>
        <v/>
      </c>
      <c r="S952" s="67">
        <f t="shared" si="221"/>
        <v>121.32832098761992</v>
      </c>
      <c r="T952" s="68">
        <f t="shared" si="222"/>
        <v>1.0303493796119576</v>
      </c>
      <c r="U952" s="20" t="str">
        <f t="shared" si="223"/>
        <v/>
      </c>
      <c r="V952" s="20" t="str">
        <f t="shared" si="224"/>
        <v/>
      </c>
    </row>
    <row r="953" spans="1:22" ht="30" x14ac:dyDescent="0.25">
      <c r="A953" s="46">
        <v>2183</v>
      </c>
      <c r="B953" s="60">
        <f t="shared" si="210"/>
        <v>4106000</v>
      </c>
      <c r="C953" s="46" t="s">
        <v>108</v>
      </c>
      <c r="D953" s="46">
        <v>1313</v>
      </c>
      <c r="E953" s="46" t="s">
        <v>2200</v>
      </c>
      <c r="F953" s="46">
        <v>516</v>
      </c>
      <c r="G953" s="46">
        <v>181</v>
      </c>
      <c r="H953" s="61">
        <f t="shared" si="211"/>
        <v>0.35077519379844962</v>
      </c>
      <c r="I953" s="62">
        <f t="shared" si="212"/>
        <v>21</v>
      </c>
      <c r="J953" s="62">
        <f t="shared" si="213"/>
        <v>6</v>
      </c>
      <c r="K953" s="20"/>
      <c r="L953" s="20" t="str">
        <f t="shared" si="214"/>
        <v>Yes</v>
      </c>
      <c r="M953" s="66">
        <f t="shared" si="215"/>
        <v>11512.2432770136</v>
      </c>
      <c r="N953" s="66">
        <f t="shared" si="216"/>
        <v>11325.312606765599</v>
      </c>
      <c r="O953" s="66">
        <f t="shared" si="217"/>
        <v>13975.866216100399</v>
      </c>
      <c r="P953" s="67">
        <f t="shared" si="218"/>
        <v>-186.93067024800075</v>
      </c>
      <c r="Q953" s="68">
        <f t="shared" si="219"/>
        <v>0.98376244614103636</v>
      </c>
      <c r="R953" s="20" t="str">
        <f t="shared" si="220"/>
        <v/>
      </c>
      <c r="S953" s="67">
        <f t="shared" si="221"/>
        <v>2463.6229390867993</v>
      </c>
      <c r="T953" s="68">
        <f t="shared" si="222"/>
        <v>1.2140002499778557</v>
      </c>
      <c r="U953" s="20" t="str">
        <f t="shared" si="223"/>
        <v/>
      </c>
      <c r="V953" s="20" t="str">
        <f t="shared" si="224"/>
        <v/>
      </c>
    </row>
    <row r="954" spans="1:22" ht="30" x14ac:dyDescent="0.25">
      <c r="A954" s="46">
        <v>2183</v>
      </c>
      <c r="B954" s="60">
        <f t="shared" si="210"/>
        <v>4106000</v>
      </c>
      <c r="C954" s="46" t="s">
        <v>108</v>
      </c>
      <c r="D954" s="46">
        <v>942</v>
      </c>
      <c r="E954" s="46" t="s">
        <v>2203</v>
      </c>
      <c r="F954" s="46">
        <v>454</v>
      </c>
      <c r="G954" s="46">
        <v>157</v>
      </c>
      <c r="H954" s="61">
        <f t="shared" si="211"/>
        <v>0.3458149779735683</v>
      </c>
      <c r="I954" s="62">
        <f t="shared" si="212"/>
        <v>21</v>
      </c>
      <c r="J954" s="62">
        <f t="shared" si="213"/>
        <v>6</v>
      </c>
      <c r="K954" s="20"/>
      <c r="L954" s="20" t="str">
        <f t="shared" si="214"/>
        <v>Yes</v>
      </c>
      <c r="M954" s="66">
        <f t="shared" si="215"/>
        <v>11544.063395369099</v>
      </c>
      <c r="N954" s="66">
        <f t="shared" si="216"/>
        <v>11809.613662494399</v>
      </c>
      <c r="O954" s="66">
        <f t="shared" si="217"/>
        <v>14124.742964678901</v>
      </c>
      <c r="P954" s="67">
        <f t="shared" si="218"/>
        <v>265.5502671252998</v>
      </c>
      <c r="Q954" s="68">
        <f t="shared" si="219"/>
        <v>1.0230031885680588</v>
      </c>
      <c r="R954" s="20" t="str">
        <f t="shared" si="220"/>
        <v/>
      </c>
      <c r="S954" s="67">
        <f t="shared" si="221"/>
        <v>2580.6795693098011</v>
      </c>
      <c r="T954" s="68">
        <f t="shared" si="222"/>
        <v>1.2235503635873171</v>
      </c>
      <c r="U954" s="20" t="str">
        <f t="shared" si="223"/>
        <v/>
      </c>
      <c r="V954" s="20" t="str">
        <f t="shared" si="224"/>
        <v/>
      </c>
    </row>
    <row r="955" spans="1:22" ht="30" x14ac:dyDescent="0.25">
      <c r="A955" s="46">
        <v>2183</v>
      </c>
      <c r="B955" s="60">
        <f t="shared" si="210"/>
        <v>4106000</v>
      </c>
      <c r="C955" s="46" t="s">
        <v>108</v>
      </c>
      <c r="D955" s="46">
        <v>4667</v>
      </c>
      <c r="E955" s="46" t="s">
        <v>705</v>
      </c>
      <c r="F955" s="46">
        <v>364</v>
      </c>
      <c r="G955" s="46">
        <v>120</v>
      </c>
      <c r="H955" s="61">
        <f t="shared" si="211"/>
        <v>0.32967032967032966</v>
      </c>
      <c r="I955" s="62">
        <f t="shared" si="212"/>
        <v>21</v>
      </c>
      <c r="J955" s="62">
        <f t="shared" si="213"/>
        <v>6</v>
      </c>
      <c r="K955" s="20"/>
      <c r="L955" s="20" t="str">
        <f t="shared" si="214"/>
        <v>Yes</v>
      </c>
      <c r="M955" s="66">
        <f t="shared" si="215"/>
        <v>3997.71997117915</v>
      </c>
      <c r="N955" s="66">
        <f t="shared" si="216"/>
        <v>3660.2894817516099</v>
      </c>
      <c r="O955" s="66">
        <f t="shared" si="217"/>
        <v>4119.0482921667599</v>
      </c>
      <c r="P955" s="67">
        <f t="shared" si="218"/>
        <v>-337.43048942754012</v>
      </c>
      <c r="Q955" s="68">
        <f t="shared" si="219"/>
        <v>0.91559426576644054</v>
      </c>
      <c r="R955" s="20" t="str">
        <f t="shared" si="220"/>
        <v/>
      </c>
      <c r="S955" s="67">
        <f t="shared" si="221"/>
        <v>121.32832098760991</v>
      </c>
      <c r="T955" s="68">
        <f t="shared" si="222"/>
        <v>1.0303493796119549</v>
      </c>
      <c r="U955" s="20" t="str">
        <f t="shared" si="223"/>
        <v/>
      </c>
      <c r="V955" s="20" t="str">
        <f t="shared" si="224"/>
        <v/>
      </c>
    </row>
    <row r="956" spans="1:22" ht="30" x14ac:dyDescent="0.25">
      <c r="A956" s="46">
        <v>2183</v>
      </c>
      <c r="B956" s="60">
        <f t="shared" si="210"/>
        <v>4106000</v>
      </c>
      <c r="C956" s="46" t="s">
        <v>108</v>
      </c>
      <c r="D956" s="46">
        <v>987</v>
      </c>
      <c r="E956" s="46" t="s">
        <v>2201</v>
      </c>
      <c r="F956" s="90">
        <v>1564</v>
      </c>
      <c r="G956" s="46">
        <v>483</v>
      </c>
      <c r="H956" s="61">
        <f t="shared" si="211"/>
        <v>0.30882352941176472</v>
      </c>
      <c r="I956" s="62">
        <f t="shared" si="212"/>
        <v>21</v>
      </c>
      <c r="J956" s="62">
        <f t="shared" si="213"/>
        <v>6</v>
      </c>
      <c r="K956" s="20"/>
      <c r="L956" s="20" t="str">
        <f t="shared" si="214"/>
        <v>Yes</v>
      </c>
      <c r="M956" s="66">
        <f t="shared" si="215"/>
        <v>12516.681137768899</v>
      </c>
      <c r="N956" s="66">
        <f t="shared" si="216"/>
        <v>12210.4340176274</v>
      </c>
      <c r="O956" s="66">
        <f t="shared" si="217"/>
        <v>12734.5057523619</v>
      </c>
      <c r="P956" s="67">
        <f t="shared" si="218"/>
        <v>-306.24712014149918</v>
      </c>
      <c r="Q956" s="68">
        <f t="shared" si="219"/>
        <v>0.97553288153858908</v>
      </c>
      <c r="R956" s="20" t="str">
        <f t="shared" si="220"/>
        <v/>
      </c>
      <c r="S956" s="67">
        <f t="shared" si="221"/>
        <v>217.82461459300066</v>
      </c>
      <c r="T956" s="68">
        <f t="shared" si="222"/>
        <v>1.0174027453600074</v>
      </c>
      <c r="U956" s="20" t="str">
        <f t="shared" si="223"/>
        <v/>
      </c>
      <c r="V956" s="20" t="str">
        <f t="shared" si="224"/>
        <v/>
      </c>
    </row>
    <row r="957" spans="1:22" ht="30" x14ac:dyDescent="0.25">
      <c r="A957" s="46">
        <v>2183</v>
      </c>
      <c r="B957" s="60">
        <f t="shared" si="210"/>
        <v>4106000</v>
      </c>
      <c r="C957" s="46" t="s">
        <v>108</v>
      </c>
      <c r="D957" s="46">
        <v>4740</v>
      </c>
      <c r="E957" s="46" t="s">
        <v>706</v>
      </c>
      <c r="F957" s="46">
        <v>732</v>
      </c>
      <c r="G957" s="46">
        <v>209</v>
      </c>
      <c r="H957" s="61">
        <f t="shared" si="211"/>
        <v>0.28551912568306009</v>
      </c>
      <c r="I957" s="62">
        <f t="shared" si="212"/>
        <v>21</v>
      </c>
      <c r="J957" s="62">
        <f t="shared" si="213"/>
        <v>6</v>
      </c>
      <c r="K957" s="20"/>
      <c r="L957" s="20" t="str">
        <f t="shared" si="214"/>
        <v>Yes</v>
      </c>
      <c r="M957" s="66">
        <f t="shared" si="215"/>
        <v>4488.5106619175704</v>
      </c>
      <c r="N957" s="66">
        <f t="shared" si="216"/>
        <v>4324.39771747128</v>
      </c>
      <c r="O957" s="66">
        <f t="shared" si="217"/>
        <v>4754.4167050193901</v>
      </c>
      <c r="P957" s="67">
        <f t="shared" si="218"/>
        <v>-164.11294444629038</v>
      </c>
      <c r="Q957" s="68">
        <f t="shared" si="219"/>
        <v>0.96343710490905277</v>
      </c>
      <c r="R957" s="20" t="str">
        <f t="shared" si="220"/>
        <v/>
      </c>
      <c r="S957" s="67">
        <f t="shared" si="221"/>
        <v>265.90604310181971</v>
      </c>
      <c r="T957" s="68">
        <f t="shared" si="222"/>
        <v>1.0592414863482178</v>
      </c>
      <c r="U957" s="20" t="str">
        <f t="shared" si="223"/>
        <v/>
      </c>
      <c r="V957" s="20" t="str">
        <f t="shared" si="224"/>
        <v/>
      </c>
    </row>
    <row r="958" spans="1:22" ht="30" x14ac:dyDescent="0.25">
      <c r="A958" s="46">
        <v>2183</v>
      </c>
      <c r="B958" s="60">
        <f t="shared" si="210"/>
        <v>4106000</v>
      </c>
      <c r="C958" s="46" t="s">
        <v>108</v>
      </c>
      <c r="D958" s="46">
        <v>941</v>
      </c>
      <c r="E958" s="46" t="s">
        <v>2205</v>
      </c>
      <c r="F958" s="46">
        <v>479</v>
      </c>
      <c r="G958" s="46">
        <v>115</v>
      </c>
      <c r="H958" s="61">
        <f t="shared" si="211"/>
        <v>0.24008350730688935</v>
      </c>
      <c r="I958" s="62">
        <f t="shared" si="212"/>
        <v>21</v>
      </c>
      <c r="J958" s="62">
        <f t="shared" si="213"/>
        <v>6</v>
      </c>
      <c r="K958" s="20"/>
      <c r="L958" s="20" t="str">
        <f t="shared" si="214"/>
        <v>Yes</v>
      </c>
      <c r="M958" s="66">
        <f t="shared" si="215"/>
        <v>10915.315579944199</v>
      </c>
      <c r="N958" s="66">
        <f t="shared" si="216"/>
        <v>11147.993057543599</v>
      </c>
      <c r="O958" s="66">
        <f t="shared" si="217"/>
        <v>13988.7133538831</v>
      </c>
      <c r="P958" s="67">
        <f t="shared" si="218"/>
        <v>232.67747759939994</v>
      </c>
      <c r="Q958" s="68">
        <f t="shared" si="219"/>
        <v>1.0213166056350145</v>
      </c>
      <c r="R958" s="20" t="str">
        <f t="shared" si="220"/>
        <v/>
      </c>
      <c r="S958" s="67">
        <f t="shared" si="221"/>
        <v>3073.3977739389011</v>
      </c>
      <c r="T958" s="68">
        <f t="shared" si="222"/>
        <v>1.2815674683365053</v>
      </c>
      <c r="U958" s="20" t="str">
        <f t="shared" si="223"/>
        <v/>
      </c>
      <c r="V958" s="20" t="str">
        <f t="shared" si="224"/>
        <v/>
      </c>
    </row>
    <row r="959" spans="1:22" ht="30" x14ac:dyDescent="0.25">
      <c r="A959" s="46">
        <v>2183</v>
      </c>
      <c r="B959" s="60">
        <f t="shared" si="210"/>
        <v>4106000</v>
      </c>
      <c r="C959" s="46" t="s">
        <v>108</v>
      </c>
      <c r="D959" s="46">
        <v>90</v>
      </c>
      <c r="E959" s="46" t="s">
        <v>2204</v>
      </c>
      <c r="F959" s="46">
        <v>279</v>
      </c>
      <c r="G959" s="46">
        <v>61</v>
      </c>
      <c r="H959" s="61">
        <f t="shared" si="211"/>
        <v>0.21863799283154123</v>
      </c>
      <c r="I959" s="62">
        <f t="shared" si="212"/>
        <v>21</v>
      </c>
      <c r="J959" s="62">
        <f t="shared" si="213"/>
        <v>6</v>
      </c>
      <c r="K959" s="20"/>
      <c r="L959" s="20" t="str">
        <f t="shared" si="214"/>
        <v>Yes</v>
      </c>
      <c r="M959" s="66">
        <f t="shared" si="215"/>
        <v>12575.081292405001</v>
      </c>
      <c r="N959" s="66">
        <f t="shared" si="216"/>
        <v>12707.7559530297</v>
      </c>
      <c r="O959" s="66">
        <f t="shared" si="217"/>
        <v>13872.855518632899</v>
      </c>
      <c r="P959" s="67">
        <f t="shared" si="218"/>
        <v>132.67466062469975</v>
      </c>
      <c r="Q959" s="68">
        <f t="shared" si="219"/>
        <v>1.010550600631491</v>
      </c>
      <c r="R959" s="20" t="str">
        <f t="shared" si="220"/>
        <v/>
      </c>
      <c r="S959" s="67">
        <f t="shared" si="221"/>
        <v>1297.7742262278989</v>
      </c>
      <c r="T959" s="68">
        <f t="shared" si="222"/>
        <v>1.1032020546071315</v>
      </c>
      <c r="U959" s="20" t="str">
        <f t="shared" si="223"/>
        <v/>
      </c>
      <c r="V959" s="20" t="str">
        <f t="shared" si="224"/>
        <v/>
      </c>
    </row>
    <row r="960" spans="1:22" ht="30" x14ac:dyDescent="0.25">
      <c r="A960" s="46">
        <v>2183</v>
      </c>
      <c r="B960" s="60">
        <f t="shared" si="210"/>
        <v>4106000</v>
      </c>
      <c r="C960" s="46" t="s">
        <v>108</v>
      </c>
      <c r="D960" s="46">
        <v>3553</v>
      </c>
      <c r="E960" s="46" t="s">
        <v>692</v>
      </c>
      <c r="F960" s="46">
        <v>531</v>
      </c>
      <c r="G960" s="46">
        <v>87</v>
      </c>
      <c r="H960" s="61">
        <f t="shared" si="211"/>
        <v>0.16384180790960451</v>
      </c>
      <c r="I960" s="62">
        <f t="shared" si="212"/>
        <v>21</v>
      </c>
      <c r="J960" s="62">
        <f t="shared" si="213"/>
        <v>6</v>
      </c>
      <c r="K960" s="20"/>
      <c r="L960" s="20" t="str">
        <f t="shared" si="214"/>
        <v>Yes</v>
      </c>
      <c r="M960" s="66">
        <f t="shared" si="215"/>
        <v>421876.12835877901</v>
      </c>
      <c r="N960" s="66">
        <f t="shared" si="216"/>
        <v>142843.56448189099</v>
      </c>
      <c r="O960" s="66">
        <f t="shared" si="217"/>
        <v>4211195.9161085105</v>
      </c>
      <c r="P960" s="67">
        <f t="shared" si="218"/>
        <v>-279032.56387688802</v>
      </c>
      <c r="Q960" s="68">
        <f t="shared" si="219"/>
        <v>0.33859124724025996</v>
      </c>
      <c r="R960" s="20" t="str">
        <f t="shared" si="220"/>
        <v/>
      </c>
      <c r="S960" s="67">
        <f t="shared" si="221"/>
        <v>3789319.7877497314</v>
      </c>
      <c r="T960" s="68">
        <f t="shared" si="222"/>
        <v>9.9820673250493908</v>
      </c>
      <c r="U960" s="20" t="str">
        <f t="shared" si="223"/>
        <v/>
      </c>
      <c r="V960" s="20" t="str">
        <f t="shared" si="224"/>
        <v/>
      </c>
    </row>
    <row r="961" spans="1:22" x14ac:dyDescent="0.25">
      <c r="A961" s="46">
        <v>2185</v>
      </c>
      <c r="B961" s="60">
        <f t="shared" si="210"/>
        <v>4102800</v>
      </c>
      <c r="C961" s="46" t="s">
        <v>49</v>
      </c>
      <c r="D961" s="46">
        <v>964</v>
      </c>
      <c r="E961" s="46" t="s">
        <v>2004</v>
      </c>
      <c r="F961" s="46">
        <v>492</v>
      </c>
      <c r="G961" s="46">
        <v>365</v>
      </c>
      <c r="H961" s="61">
        <f t="shared" si="211"/>
        <v>0.74186991869918695</v>
      </c>
      <c r="I961" s="62">
        <f t="shared" si="212"/>
        <v>9</v>
      </c>
      <c r="J961" s="62">
        <f t="shared" si="213"/>
        <v>3</v>
      </c>
      <c r="K961" s="20" t="s">
        <v>1781</v>
      </c>
      <c r="L961" s="20" t="str">
        <f t="shared" si="214"/>
        <v>Yes</v>
      </c>
      <c r="M961" s="66">
        <f t="shared" si="215"/>
        <v>13657.072462866299</v>
      </c>
      <c r="N961" s="66">
        <f t="shared" si="216"/>
        <v>14206.2205026749</v>
      </c>
      <c r="O961" s="66">
        <f t="shared" si="217"/>
        <v>15183.150284302999</v>
      </c>
      <c r="P961" s="67">
        <f t="shared" si="218"/>
        <v>549.14803980860052</v>
      </c>
      <c r="Q961" s="68">
        <f t="shared" si="219"/>
        <v>1.0402097917618685</v>
      </c>
      <c r="R961" s="20" t="str">
        <f t="shared" si="220"/>
        <v/>
      </c>
      <c r="S961" s="67">
        <f t="shared" si="221"/>
        <v>1526.0778214367001</v>
      </c>
      <c r="T961" s="68">
        <f t="shared" si="222"/>
        <v>1.1117426758616182</v>
      </c>
      <c r="U961" s="20" t="str">
        <f t="shared" si="223"/>
        <v/>
      </c>
      <c r="V961" s="20" t="str">
        <f t="shared" si="224"/>
        <v/>
      </c>
    </row>
    <row r="962" spans="1:22" x14ac:dyDescent="0.25">
      <c r="A962" s="46">
        <v>2185</v>
      </c>
      <c r="B962" s="60">
        <f t="shared" si="210"/>
        <v>4102800</v>
      </c>
      <c r="C962" s="46" t="s">
        <v>49</v>
      </c>
      <c r="D962" s="46">
        <v>959</v>
      </c>
      <c r="E962" s="46" t="s">
        <v>434</v>
      </c>
      <c r="F962" s="46">
        <v>375</v>
      </c>
      <c r="G962" s="46">
        <v>259</v>
      </c>
      <c r="H962" s="61">
        <f t="shared" si="211"/>
        <v>0.69066666666666665</v>
      </c>
      <c r="I962" s="62">
        <f t="shared" si="212"/>
        <v>9</v>
      </c>
      <c r="J962" s="62">
        <f t="shared" si="213"/>
        <v>3</v>
      </c>
      <c r="K962" s="20" t="s">
        <v>1781</v>
      </c>
      <c r="L962" s="20" t="str">
        <f t="shared" si="214"/>
        <v>Yes</v>
      </c>
      <c r="M962" s="66">
        <f t="shared" si="215"/>
        <v>14537.2567968931</v>
      </c>
      <c r="N962" s="66">
        <f t="shared" si="216"/>
        <v>16026.6729658486</v>
      </c>
      <c r="O962" s="66">
        <f t="shared" si="217"/>
        <v>18118.022994252002</v>
      </c>
      <c r="P962" s="67">
        <f t="shared" si="218"/>
        <v>1489.4161689555003</v>
      </c>
      <c r="Q962" s="68">
        <f t="shared" si="219"/>
        <v>1.1024551048223774</v>
      </c>
      <c r="R962" s="20" t="str">
        <f t="shared" si="220"/>
        <v/>
      </c>
      <c r="S962" s="67">
        <f t="shared" si="221"/>
        <v>3580.766197358902</v>
      </c>
      <c r="T962" s="68">
        <f t="shared" si="222"/>
        <v>1.2463164988682172</v>
      </c>
      <c r="U962" s="20" t="str">
        <f t="shared" si="223"/>
        <v/>
      </c>
      <c r="V962" s="20" t="str">
        <f t="shared" si="224"/>
        <v/>
      </c>
    </row>
    <row r="963" spans="1:22" x14ac:dyDescent="0.25">
      <c r="A963" s="46">
        <v>2185</v>
      </c>
      <c r="B963" s="60">
        <f t="shared" si="210"/>
        <v>4102800</v>
      </c>
      <c r="C963" s="46" t="s">
        <v>49</v>
      </c>
      <c r="D963" s="46">
        <v>960</v>
      </c>
      <c r="E963" s="46" t="s">
        <v>2010</v>
      </c>
      <c r="F963" s="46">
        <v>906</v>
      </c>
      <c r="G963" s="46">
        <v>577</v>
      </c>
      <c r="H963" s="61">
        <f t="shared" si="211"/>
        <v>0.63686534216335544</v>
      </c>
      <c r="I963" s="62">
        <f t="shared" si="212"/>
        <v>9</v>
      </c>
      <c r="J963" s="62">
        <f t="shared" si="213"/>
        <v>3</v>
      </c>
      <c r="K963" s="20" t="s">
        <v>1781</v>
      </c>
      <c r="L963" s="20" t="str">
        <f t="shared" si="214"/>
        <v>Yes</v>
      </c>
      <c r="M963" s="66">
        <f t="shared" si="215"/>
        <v>13616.419092190799</v>
      </c>
      <c r="N963" s="66">
        <f t="shared" si="216"/>
        <v>14012.3279076079</v>
      </c>
      <c r="O963" s="66">
        <f t="shared" si="217"/>
        <v>14541.270844197699</v>
      </c>
      <c r="P963" s="67">
        <f t="shared" si="218"/>
        <v>395.90881541710041</v>
      </c>
      <c r="Q963" s="68">
        <f t="shared" si="219"/>
        <v>1.029075839450635</v>
      </c>
      <c r="R963" s="20" t="str">
        <f t="shared" si="220"/>
        <v/>
      </c>
      <c r="S963" s="67">
        <f t="shared" si="221"/>
        <v>924.85175200689991</v>
      </c>
      <c r="T963" s="68">
        <f t="shared" si="222"/>
        <v>1.0679218042383343</v>
      </c>
      <c r="U963" s="20" t="str">
        <f t="shared" si="223"/>
        <v/>
      </c>
      <c r="V963" s="20" t="str">
        <f t="shared" si="224"/>
        <v/>
      </c>
    </row>
    <row r="964" spans="1:22" x14ac:dyDescent="0.25">
      <c r="A964" s="46">
        <v>2185</v>
      </c>
      <c r="B964" s="60">
        <f t="shared" si="210"/>
        <v>4102800</v>
      </c>
      <c r="C964" s="46" t="s">
        <v>49</v>
      </c>
      <c r="D964" s="46">
        <v>965</v>
      </c>
      <c r="E964" s="46" t="s">
        <v>2005</v>
      </c>
      <c r="F964" s="46">
        <v>533</v>
      </c>
      <c r="G964" s="46">
        <v>336</v>
      </c>
      <c r="H964" s="61">
        <f t="shared" si="211"/>
        <v>0.6303939962476548</v>
      </c>
      <c r="I964" s="62">
        <f t="shared" si="212"/>
        <v>9</v>
      </c>
      <c r="J964" s="62">
        <f t="shared" si="213"/>
        <v>3</v>
      </c>
      <c r="K964" s="20"/>
      <c r="L964" s="20" t="str">
        <f t="shared" si="214"/>
        <v>Yes</v>
      </c>
      <c r="M964" s="66">
        <f t="shared" si="215"/>
        <v>13472.859848296401</v>
      </c>
      <c r="N964" s="66">
        <f t="shared" si="216"/>
        <v>14532.1669880431</v>
      </c>
      <c r="O964" s="66">
        <f t="shared" si="217"/>
        <v>15827.214568474599</v>
      </c>
      <c r="P964" s="67">
        <f t="shared" si="218"/>
        <v>1059.3071397466992</v>
      </c>
      <c r="Q964" s="68">
        <f t="shared" si="219"/>
        <v>1.0786252623180552</v>
      </c>
      <c r="R964" s="20" t="str">
        <f t="shared" si="220"/>
        <v/>
      </c>
      <c r="S964" s="67">
        <f t="shared" si="221"/>
        <v>2354.3547201781985</v>
      </c>
      <c r="T964" s="68">
        <f t="shared" si="222"/>
        <v>1.1747479560158787</v>
      </c>
      <c r="U964" s="20" t="str">
        <f t="shared" si="223"/>
        <v/>
      </c>
      <c r="V964" s="20" t="str">
        <f t="shared" si="224"/>
        <v/>
      </c>
    </row>
    <row r="965" spans="1:22" x14ac:dyDescent="0.25">
      <c r="A965" s="46">
        <v>2185</v>
      </c>
      <c r="B965" s="60">
        <f t="shared" si="210"/>
        <v>4102800</v>
      </c>
      <c r="C965" s="46" t="s">
        <v>49</v>
      </c>
      <c r="D965" s="46">
        <v>967</v>
      </c>
      <c r="E965" s="46" t="s">
        <v>2011</v>
      </c>
      <c r="F965" s="90">
        <v>1670</v>
      </c>
      <c r="G965" s="90">
        <v>1016</v>
      </c>
      <c r="H965" s="61">
        <f t="shared" si="211"/>
        <v>0.60838323353293411</v>
      </c>
      <c r="I965" s="62">
        <f t="shared" si="212"/>
        <v>9</v>
      </c>
      <c r="J965" s="62">
        <f t="shared" si="213"/>
        <v>3</v>
      </c>
      <c r="K965" s="20"/>
      <c r="L965" s="20" t="str">
        <f t="shared" si="214"/>
        <v>Yes</v>
      </c>
      <c r="M965" s="66">
        <f t="shared" si="215"/>
        <v>14102.1434997426</v>
      </c>
      <c r="N965" s="66">
        <f t="shared" si="216"/>
        <v>14269.0683538266</v>
      </c>
      <c r="O965" s="66">
        <f t="shared" si="217"/>
        <v>15607.3444787425</v>
      </c>
      <c r="P965" s="67">
        <f t="shared" si="218"/>
        <v>166.92485408399989</v>
      </c>
      <c r="Q965" s="68">
        <f t="shared" si="219"/>
        <v>1.0118368426818978</v>
      </c>
      <c r="R965" s="20" t="str">
        <f t="shared" si="220"/>
        <v/>
      </c>
      <c r="S965" s="67">
        <f t="shared" si="221"/>
        <v>1505.2009789998992</v>
      </c>
      <c r="T965" s="68">
        <f t="shared" si="222"/>
        <v>1.1067356163995477</v>
      </c>
      <c r="U965" s="20" t="str">
        <f t="shared" si="223"/>
        <v/>
      </c>
      <c r="V965" s="20" t="str">
        <f t="shared" si="224"/>
        <v/>
      </c>
    </row>
    <row r="966" spans="1:22" x14ac:dyDescent="0.25">
      <c r="A966" s="46">
        <v>2185</v>
      </c>
      <c r="B966" s="60">
        <f t="shared" si="210"/>
        <v>4102800</v>
      </c>
      <c r="C966" s="46" t="s">
        <v>49</v>
      </c>
      <c r="D966" s="46">
        <v>963</v>
      </c>
      <c r="E966" s="46" t="s">
        <v>2006</v>
      </c>
      <c r="F966" s="46">
        <v>375</v>
      </c>
      <c r="G966" s="46">
        <v>228</v>
      </c>
      <c r="H966" s="61">
        <f t="shared" si="211"/>
        <v>0.60799999999999998</v>
      </c>
      <c r="I966" s="62">
        <f t="shared" si="212"/>
        <v>9</v>
      </c>
      <c r="J966" s="62">
        <f t="shared" si="213"/>
        <v>3</v>
      </c>
      <c r="K966" s="20"/>
      <c r="L966" s="20" t="str">
        <f t="shared" si="214"/>
        <v>Yes</v>
      </c>
      <c r="M966" s="66">
        <f t="shared" si="215"/>
        <v>15796.182579132201</v>
      </c>
      <c r="N966" s="66">
        <f t="shared" si="216"/>
        <v>15429.951559424901</v>
      </c>
      <c r="O966" s="66">
        <f t="shared" si="217"/>
        <v>16227.0879313284</v>
      </c>
      <c r="P966" s="67">
        <f t="shared" si="218"/>
        <v>-366.23101970730022</v>
      </c>
      <c r="Q966" s="68">
        <f t="shared" si="219"/>
        <v>0.97681521988792941</v>
      </c>
      <c r="R966" s="20" t="str">
        <f t="shared" si="220"/>
        <v/>
      </c>
      <c r="S966" s="67">
        <f t="shared" si="221"/>
        <v>430.9053521961996</v>
      </c>
      <c r="T966" s="68">
        <f t="shared" si="222"/>
        <v>1.0272790815146347</v>
      </c>
      <c r="U966" s="20" t="str">
        <f t="shared" si="223"/>
        <v/>
      </c>
      <c r="V966" s="20" t="str">
        <f t="shared" si="224"/>
        <v/>
      </c>
    </row>
    <row r="967" spans="1:22" x14ac:dyDescent="0.25">
      <c r="A967" s="46">
        <v>2185</v>
      </c>
      <c r="B967" s="60">
        <f t="shared" si="210"/>
        <v>4102800</v>
      </c>
      <c r="C967" s="46" t="s">
        <v>49</v>
      </c>
      <c r="D967" s="46">
        <v>962</v>
      </c>
      <c r="E967" s="46" t="s">
        <v>2007</v>
      </c>
      <c r="F967" s="46">
        <v>389</v>
      </c>
      <c r="G967" s="46">
        <v>234</v>
      </c>
      <c r="H967" s="61">
        <f t="shared" si="211"/>
        <v>0.60154241645244211</v>
      </c>
      <c r="I967" s="62">
        <f t="shared" si="212"/>
        <v>9</v>
      </c>
      <c r="J967" s="62">
        <f t="shared" si="213"/>
        <v>3</v>
      </c>
      <c r="K967" s="20"/>
      <c r="L967" s="20" t="str">
        <f t="shared" si="214"/>
        <v>Yes</v>
      </c>
      <c r="M967" s="66">
        <f t="shared" si="215"/>
        <v>15521.921336998401</v>
      </c>
      <c r="N967" s="66">
        <f t="shared" si="216"/>
        <v>14835.477205933699</v>
      </c>
      <c r="O967" s="66">
        <f t="shared" si="217"/>
        <v>16433.207577539499</v>
      </c>
      <c r="P967" s="67">
        <f t="shared" si="218"/>
        <v>-686.44413106470165</v>
      </c>
      <c r="Q967" s="68">
        <f t="shared" si="219"/>
        <v>0.95577582722130683</v>
      </c>
      <c r="R967" s="20" t="str">
        <f t="shared" si="220"/>
        <v/>
      </c>
      <c r="S967" s="67">
        <f t="shared" si="221"/>
        <v>911.28624054109787</v>
      </c>
      <c r="T967" s="68">
        <f t="shared" si="222"/>
        <v>1.0587096288375677</v>
      </c>
      <c r="U967" s="20" t="str">
        <f t="shared" si="223"/>
        <v/>
      </c>
      <c r="V967" s="20" t="str">
        <f t="shared" si="224"/>
        <v/>
      </c>
    </row>
    <row r="968" spans="1:22" x14ac:dyDescent="0.25">
      <c r="A968" s="46">
        <v>2185</v>
      </c>
      <c r="B968" s="60">
        <f t="shared" ref="B968:B1031" si="225">IF(ISNA(VLOOKUP($A968,POVRT,7,FALSE)),0,VLOOKUP($A968,POVRT,7,FALSE))</f>
        <v>4102800</v>
      </c>
      <c r="C968" s="46" t="s">
        <v>49</v>
      </c>
      <c r="D968" s="46">
        <v>966</v>
      </c>
      <c r="E968" s="46" t="s">
        <v>2008</v>
      </c>
      <c r="F968" s="46">
        <v>425</v>
      </c>
      <c r="G968" s="46">
        <v>186</v>
      </c>
      <c r="H968" s="61">
        <f t="shared" ref="H968:H1031" si="226">G968/F968</f>
        <v>0.43764705882352939</v>
      </c>
      <c r="I968" s="62">
        <f t="shared" ref="I968:I1031" si="227">IF(ISNA(VLOOKUP($A968,Quar,3,FALSE)),0,VLOOKUP($A968,Quar,3,FALSE))</f>
        <v>9</v>
      </c>
      <c r="J968" s="62">
        <f t="shared" ref="J968:J1031" si="228">IF(ISNA(VLOOKUP($A968,Quar,6,FALSE)),0,VLOOKUP($A968,Quar,6,FALSE))</f>
        <v>3</v>
      </c>
      <c r="K968" s="20"/>
      <c r="L968" s="20" t="str">
        <f t="shared" ref="L968:L1031" si="229">IF(ISNA(VLOOKUP($A968,LEA1K,9,FALSE)),"",VLOOKUP($A968,LEA1K,9,FALSE))</f>
        <v>Yes</v>
      </c>
      <c r="M968" s="66">
        <f t="shared" ref="M968:M1031" si="230">IF(ISNA(VLOOKUP($D968,PERPUP18_19,34,FALSE)),0,VLOOKUP($D968,PERPUP18_19,34,FALSE))</f>
        <v>13572.8417962813</v>
      </c>
      <c r="N968" s="66">
        <f t="shared" ref="N968:N1031" si="231">IF(ISNA(VLOOKUP($D968,PERPUP19_20,34,FALSE)),0,VLOOKUP($D968,PERPUP19_20,34,FALSE))</f>
        <v>13958.6359042282</v>
      </c>
      <c r="O968" s="66">
        <f t="shared" ref="O968:O1031" si="232">IF(ISNA(VLOOKUP($D968,PERPUP20_21,34,FALSE)),0,VLOOKUP($D968,PERPUP20_21,34,FALSE))</f>
        <v>16780.777054324401</v>
      </c>
      <c r="P968" s="67">
        <f t="shared" si="218"/>
        <v>385.79410794690011</v>
      </c>
      <c r="Q968" s="68">
        <f t="shared" si="219"/>
        <v>1.0284239744143042</v>
      </c>
      <c r="R968" s="20" t="str">
        <f t="shared" si="220"/>
        <v/>
      </c>
      <c r="S968" s="67">
        <f t="shared" si="221"/>
        <v>3207.9352580431005</v>
      </c>
      <c r="T968" s="68">
        <f t="shared" si="222"/>
        <v>1.2363495652709968</v>
      </c>
      <c r="U968" s="20" t="str">
        <f t="shared" si="223"/>
        <v/>
      </c>
      <c r="V968" s="20" t="str">
        <f t="shared" si="224"/>
        <v/>
      </c>
    </row>
    <row r="969" spans="1:22" x14ac:dyDescent="0.25">
      <c r="A969" s="46">
        <v>2185</v>
      </c>
      <c r="B969" s="60">
        <f t="shared" si="225"/>
        <v>4102800</v>
      </c>
      <c r="C969" s="46" t="s">
        <v>49</v>
      </c>
      <c r="D969" s="46">
        <v>3649</v>
      </c>
      <c r="E969" s="46" t="s">
        <v>2009</v>
      </c>
      <c r="F969" s="46">
        <v>600</v>
      </c>
      <c r="G969" s="46">
        <v>252</v>
      </c>
      <c r="H969" s="61">
        <f t="shared" si="226"/>
        <v>0.42</v>
      </c>
      <c r="I969" s="62">
        <f t="shared" si="227"/>
        <v>9</v>
      </c>
      <c r="J969" s="62">
        <f t="shared" si="228"/>
        <v>3</v>
      </c>
      <c r="K969" s="20"/>
      <c r="L969" s="20" t="str">
        <f t="shared" si="229"/>
        <v>Yes</v>
      </c>
      <c r="M969" s="66">
        <f t="shared" si="230"/>
        <v>12487.551870248501</v>
      </c>
      <c r="N969" s="66">
        <f t="shared" si="231"/>
        <v>12085.925447264601</v>
      </c>
      <c r="O969" s="66">
        <f t="shared" si="232"/>
        <v>14274.2166989788</v>
      </c>
      <c r="P969" s="67">
        <f t="shared" ref="P969:P1032" si="233">N969-M969</f>
        <v>-401.62642298389983</v>
      </c>
      <c r="Q969" s="68">
        <f t="shared" ref="Q969:Q1032" si="234">IF(M969&gt;0,(N969/M969),"")</f>
        <v>0.96783785747943341</v>
      </c>
      <c r="R969" s="20" t="str">
        <f t="shared" ref="R969:R1032" si="235">IF((AND(L969="Yes",K969="Yes",Q969&lt;100%)),"Fail","")</f>
        <v/>
      </c>
      <c r="S969" s="67">
        <f t="shared" ref="S969:S1032" si="236">O969-M969</f>
        <v>1786.6648287302996</v>
      </c>
      <c r="T969" s="68">
        <f t="shared" ref="T969:T1032" si="237">IF($M969&gt;0,(O969/$M969),"")</f>
        <v>1.1430756682570438</v>
      </c>
      <c r="U969" s="20" t="str">
        <f t="shared" ref="U969:U1032" si="238">IF((AND($L969="Yes",$K969="Yes",T969&lt;100%)),"Fail","")</f>
        <v/>
      </c>
      <c r="V969" s="20" t="str">
        <f t="shared" ref="V969:V1032" si="239">IF((AND($R969="Fail",$U969="Fail")),"Review","")</f>
        <v/>
      </c>
    </row>
    <row r="970" spans="1:22" x14ac:dyDescent="0.25">
      <c r="A970" s="46">
        <v>2186</v>
      </c>
      <c r="B970" s="60">
        <f t="shared" si="225"/>
        <v>4103420</v>
      </c>
      <c r="C970" s="46" t="s">
        <v>63</v>
      </c>
      <c r="D970" s="46">
        <v>4592</v>
      </c>
      <c r="E970" s="46" t="s">
        <v>483</v>
      </c>
      <c r="F970" s="90">
        <v>1038</v>
      </c>
      <c r="G970" s="46">
        <v>182</v>
      </c>
      <c r="H970" s="61">
        <f t="shared" si="226"/>
        <v>0.17533718689788053</v>
      </c>
      <c r="I970" s="62">
        <f t="shared" si="227"/>
        <v>1</v>
      </c>
      <c r="J970" s="62">
        <f t="shared" si="228"/>
        <v>1</v>
      </c>
      <c r="K970" s="20" t="s">
        <v>1781</v>
      </c>
      <c r="L970" s="20" t="str">
        <f t="shared" si="229"/>
        <v>Yes</v>
      </c>
      <c r="M970" s="66">
        <f t="shared" si="230"/>
        <v>11864.266633666801</v>
      </c>
      <c r="N970" s="66">
        <f t="shared" si="231"/>
        <v>13244.9139153221</v>
      </c>
      <c r="O970" s="66">
        <f t="shared" si="232"/>
        <v>14099.3637005112</v>
      </c>
      <c r="P970" s="67">
        <f t="shared" si="233"/>
        <v>1380.6472816552996</v>
      </c>
      <c r="Q970" s="68">
        <f t="shared" si="234"/>
        <v>1.1163702169114682</v>
      </c>
      <c r="R970" s="20" t="str">
        <f t="shared" si="235"/>
        <v/>
      </c>
      <c r="S970" s="67">
        <f t="shared" si="236"/>
        <v>2235.0970668443988</v>
      </c>
      <c r="T970" s="68">
        <f t="shared" si="237"/>
        <v>1.1883889780849954</v>
      </c>
      <c r="U970" s="20" t="str">
        <f t="shared" si="238"/>
        <v/>
      </c>
      <c r="V970" s="20" t="str">
        <f t="shared" si="239"/>
        <v/>
      </c>
    </row>
    <row r="971" spans="1:22" ht="30" x14ac:dyDescent="0.25">
      <c r="A971" s="46">
        <v>2187</v>
      </c>
      <c r="B971" s="60">
        <f t="shared" si="225"/>
        <v>4103940</v>
      </c>
      <c r="C971" s="46" t="s">
        <v>73</v>
      </c>
      <c r="D971" s="46">
        <v>977</v>
      </c>
      <c r="E971" s="46" t="s">
        <v>2068</v>
      </c>
      <c r="F971" s="46">
        <v>514</v>
      </c>
      <c r="G971" s="46">
        <v>314</v>
      </c>
      <c r="H971" s="61">
        <f t="shared" si="226"/>
        <v>0.6108949416342413</v>
      </c>
      <c r="I971" s="62">
        <f t="shared" si="227"/>
        <v>14</v>
      </c>
      <c r="J971" s="62">
        <f t="shared" si="228"/>
        <v>4</v>
      </c>
      <c r="K971" s="20" t="s">
        <v>1781</v>
      </c>
      <c r="L971" s="20" t="str">
        <f t="shared" si="229"/>
        <v>Yes</v>
      </c>
      <c r="M971" s="66">
        <f t="shared" si="230"/>
        <v>16998.444331246799</v>
      </c>
      <c r="N971" s="66">
        <f t="shared" si="231"/>
        <v>17721.2608341427</v>
      </c>
      <c r="O971" s="66">
        <f t="shared" si="232"/>
        <v>19352.542522959</v>
      </c>
      <c r="P971" s="67">
        <f t="shared" si="233"/>
        <v>722.81650289590107</v>
      </c>
      <c r="Q971" s="68">
        <f t="shared" si="234"/>
        <v>1.0425225090490904</v>
      </c>
      <c r="R971" s="20" t="str">
        <f t="shared" si="235"/>
        <v/>
      </c>
      <c r="S971" s="67">
        <f t="shared" si="236"/>
        <v>2354.0981917122008</v>
      </c>
      <c r="T971" s="68">
        <f t="shared" si="237"/>
        <v>1.1384890373400147</v>
      </c>
      <c r="U971" s="20" t="str">
        <f t="shared" si="238"/>
        <v/>
      </c>
      <c r="V971" s="20" t="str">
        <f t="shared" si="239"/>
        <v/>
      </c>
    </row>
    <row r="972" spans="1:22" ht="30" x14ac:dyDescent="0.25">
      <c r="A972" s="46">
        <v>2187</v>
      </c>
      <c r="B972" s="60">
        <f t="shared" si="225"/>
        <v>4103940</v>
      </c>
      <c r="C972" s="46" t="s">
        <v>73</v>
      </c>
      <c r="D972" s="46">
        <v>974</v>
      </c>
      <c r="E972" s="46" t="s">
        <v>2072</v>
      </c>
      <c r="F972" s="46">
        <v>482</v>
      </c>
      <c r="G972" s="46">
        <v>294</v>
      </c>
      <c r="H972" s="61">
        <f t="shared" si="226"/>
        <v>0.60995850622406644</v>
      </c>
      <c r="I972" s="62">
        <f t="shared" si="227"/>
        <v>14</v>
      </c>
      <c r="J972" s="62">
        <f t="shared" si="228"/>
        <v>4</v>
      </c>
      <c r="K972" s="20" t="s">
        <v>1781</v>
      </c>
      <c r="L972" s="20" t="str">
        <f t="shared" si="229"/>
        <v>Yes</v>
      </c>
      <c r="M972" s="66">
        <f t="shared" si="230"/>
        <v>15221.463079113801</v>
      </c>
      <c r="N972" s="66">
        <f t="shared" si="231"/>
        <v>16390.560959852701</v>
      </c>
      <c r="O972" s="66">
        <f t="shared" si="232"/>
        <v>18326.581015802101</v>
      </c>
      <c r="P972" s="67">
        <f t="shared" si="233"/>
        <v>1169.0978807389001</v>
      </c>
      <c r="Q972" s="68">
        <f t="shared" si="234"/>
        <v>1.0768058809236993</v>
      </c>
      <c r="R972" s="20" t="str">
        <f t="shared" si="235"/>
        <v/>
      </c>
      <c r="S972" s="67">
        <f t="shared" si="236"/>
        <v>3105.1179366883007</v>
      </c>
      <c r="T972" s="68">
        <f t="shared" si="237"/>
        <v>1.2039960232830051</v>
      </c>
      <c r="U972" s="20" t="str">
        <f t="shared" si="238"/>
        <v/>
      </c>
      <c r="V972" s="20" t="str">
        <f t="shared" si="239"/>
        <v/>
      </c>
    </row>
    <row r="973" spans="1:22" ht="30" x14ac:dyDescent="0.25">
      <c r="A973" s="46">
        <v>2187</v>
      </c>
      <c r="B973" s="60">
        <f t="shared" si="225"/>
        <v>4103940</v>
      </c>
      <c r="C973" s="46" t="s">
        <v>73</v>
      </c>
      <c r="D973" s="46">
        <v>975</v>
      </c>
      <c r="E973" s="46" t="s">
        <v>2067</v>
      </c>
      <c r="F973" s="46">
        <v>504</v>
      </c>
      <c r="G973" s="46">
        <v>302</v>
      </c>
      <c r="H973" s="61">
        <f t="shared" si="226"/>
        <v>0.59920634920634919</v>
      </c>
      <c r="I973" s="62">
        <f t="shared" si="227"/>
        <v>14</v>
      </c>
      <c r="J973" s="62">
        <f t="shared" si="228"/>
        <v>4</v>
      </c>
      <c r="K973" s="20" t="s">
        <v>1781</v>
      </c>
      <c r="L973" s="20" t="str">
        <f t="shared" si="229"/>
        <v>Yes</v>
      </c>
      <c r="M973" s="66">
        <f t="shared" si="230"/>
        <v>15663.94976618</v>
      </c>
      <c r="N973" s="66">
        <f t="shared" si="231"/>
        <v>16324.5189258297</v>
      </c>
      <c r="O973" s="66">
        <f t="shared" si="232"/>
        <v>18482.8757044868</v>
      </c>
      <c r="P973" s="67">
        <f t="shared" si="233"/>
        <v>660.56915964969994</v>
      </c>
      <c r="Q973" s="68">
        <f t="shared" si="234"/>
        <v>1.0421713022264623</v>
      </c>
      <c r="R973" s="20" t="str">
        <f t="shared" si="235"/>
        <v/>
      </c>
      <c r="S973" s="67">
        <f t="shared" si="236"/>
        <v>2818.9259383068002</v>
      </c>
      <c r="T973" s="68">
        <f t="shared" si="237"/>
        <v>1.1799626518461606</v>
      </c>
      <c r="U973" s="20" t="str">
        <f t="shared" si="238"/>
        <v/>
      </c>
      <c r="V973" s="20" t="str">
        <f t="shared" si="239"/>
        <v/>
      </c>
    </row>
    <row r="974" spans="1:22" ht="30" x14ac:dyDescent="0.25">
      <c r="A974" s="46">
        <v>2187</v>
      </c>
      <c r="B974" s="60">
        <f t="shared" si="225"/>
        <v>4103940</v>
      </c>
      <c r="C974" s="46" t="s">
        <v>73</v>
      </c>
      <c r="D974" s="46">
        <v>979</v>
      </c>
      <c r="E974" s="46" t="s">
        <v>2071</v>
      </c>
      <c r="F974" s="46">
        <v>373</v>
      </c>
      <c r="G974" s="46">
        <v>212</v>
      </c>
      <c r="H974" s="61">
        <f t="shared" si="226"/>
        <v>0.56836461126005366</v>
      </c>
      <c r="I974" s="62">
        <f t="shared" si="227"/>
        <v>14</v>
      </c>
      <c r="J974" s="62">
        <f t="shared" si="228"/>
        <v>4</v>
      </c>
      <c r="K974" s="20" t="s">
        <v>1781</v>
      </c>
      <c r="L974" s="20" t="str">
        <f t="shared" si="229"/>
        <v>Yes</v>
      </c>
      <c r="M974" s="66">
        <f t="shared" si="230"/>
        <v>16907.601746290398</v>
      </c>
      <c r="N974" s="66">
        <f t="shared" si="231"/>
        <v>17111.567036423399</v>
      </c>
      <c r="O974" s="66">
        <f t="shared" si="232"/>
        <v>19329.653013245999</v>
      </c>
      <c r="P974" s="67">
        <f t="shared" si="233"/>
        <v>203.96529013300096</v>
      </c>
      <c r="Q974" s="68">
        <f t="shared" si="234"/>
        <v>1.0120635258148158</v>
      </c>
      <c r="R974" s="20" t="str">
        <f t="shared" si="235"/>
        <v/>
      </c>
      <c r="S974" s="67">
        <f t="shared" si="236"/>
        <v>2422.051266955601</v>
      </c>
      <c r="T974" s="68">
        <f t="shared" si="237"/>
        <v>1.1432522071018743</v>
      </c>
      <c r="U974" s="20" t="str">
        <f t="shared" si="238"/>
        <v/>
      </c>
      <c r="V974" s="20" t="str">
        <f t="shared" si="239"/>
        <v/>
      </c>
    </row>
    <row r="975" spans="1:22" ht="30" x14ac:dyDescent="0.25">
      <c r="A975" s="46">
        <v>2187</v>
      </c>
      <c r="B975" s="60">
        <f t="shared" si="225"/>
        <v>4103940</v>
      </c>
      <c r="C975" s="46" t="s">
        <v>73</v>
      </c>
      <c r="D975" s="46">
        <v>3525</v>
      </c>
      <c r="E975" s="46" t="s">
        <v>2069</v>
      </c>
      <c r="F975" s="46">
        <v>434</v>
      </c>
      <c r="G975" s="46">
        <v>235</v>
      </c>
      <c r="H975" s="61">
        <f t="shared" si="226"/>
        <v>0.54147465437788023</v>
      </c>
      <c r="I975" s="62">
        <f t="shared" si="227"/>
        <v>14</v>
      </c>
      <c r="J975" s="62">
        <f t="shared" si="228"/>
        <v>4</v>
      </c>
      <c r="K975" s="20"/>
      <c r="L975" s="20" t="str">
        <f t="shared" si="229"/>
        <v>Yes</v>
      </c>
      <c r="M975" s="66">
        <f t="shared" si="230"/>
        <v>17236.196549718599</v>
      </c>
      <c r="N975" s="66">
        <f t="shared" si="231"/>
        <v>17667.9058488839</v>
      </c>
      <c r="O975" s="66">
        <f t="shared" si="232"/>
        <v>20840.971523255899</v>
      </c>
      <c r="P975" s="67">
        <f t="shared" si="233"/>
        <v>431.70929916530076</v>
      </c>
      <c r="Q975" s="68">
        <f t="shared" si="234"/>
        <v>1.0250466683830168</v>
      </c>
      <c r="R975" s="20" t="str">
        <f t="shared" si="235"/>
        <v/>
      </c>
      <c r="S975" s="67">
        <f t="shared" si="236"/>
        <v>3604.7749735373</v>
      </c>
      <c r="T975" s="68">
        <f t="shared" si="237"/>
        <v>1.2091398159181559</v>
      </c>
      <c r="U975" s="20" t="str">
        <f t="shared" si="238"/>
        <v/>
      </c>
      <c r="V975" s="20" t="str">
        <f t="shared" si="239"/>
        <v/>
      </c>
    </row>
    <row r="976" spans="1:22" ht="30" x14ac:dyDescent="0.25">
      <c r="A976" s="46">
        <v>2187</v>
      </c>
      <c r="B976" s="60">
        <f t="shared" si="225"/>
        <v>4103940</v>
      </c>
      <c r="C976" s="46" t="s">
        <v>73</v>
      </c>
      <c r="D976" s="46">
        <v>4232</v>
      </c>
      <c r="E976" s="46" t="s">
        <v>2077</v>
      </c>
      <c r="F976" s="46">
        <v>843</v>
      </c>
      <c r="G976" s="46">
        <v>448</v>
      </c>
      <c r="H976" s="61">
        <f t="shared" si="226"/>
        <v>0.53143534994068797</v>
      </c>
      <c r="I976" s="62">
        <f t="shared" si="227"/>
        <v>14</v>
      </c>
      <c r="J976" s="62">
        <f t="shared" si="228"/>
        <v>4</v>
      </c>
      <c r="K976" s="20"/>
      <c r="L976" s="20" t="str">
        <f t="shared" si="229"/>
        <v>Yes</v>
      </c>
      <c r="M976" s="66">
        <f t="shared" si="230"/>
        <v>17263.862223976201</v>
      </c>
      <c r="N976" s="66">
        <f t="shared" si="231"/>
        <v>16975.135316355099</v>
      </c>
      <c r="O976" s="66">
        <f t="shared" si="232"/>
        <v>18059.4917715761</v>
      </c>
      <c r="P976" s="67">
        <f t="shared" si="233"/>
        <v>-288.72690762110142</v>
      </c>
      <c r="Q976" s="68">
        <f t="shared" si="234"/>
        <v>0.98327564806326395</v>
      </c>
      <c r="R976" s="20" t="str">
        <f t="shared" si="235"/>
        <v/>
      </c>
      <c r="S976" s="67">
        <f t="shared" si="236"/>
        <v>795.62954759989952</v>
      </c>
      <c r="T976" s="68">
        <f t="shared" si="237"/>
        <v>1.0460864166591253</v>
      </c>
      <c r="U976" s="20" t="str">
        <f t="shared" si="238"/>
        <v/>
      </c>
      <c r="V976" s="20" t="str">
        <f t="shared" si="239"/>
        <v/>
      </c>
    </row>
    <row r="977" spans="1:22" ht="30" x14ac:dyDescent="0.25">
      <c r="A977" s="46">
        <v>2187</v>
      </c>
      <c r="B977" s="60">
        <f t="shared" si="225"/>
        <v>4103940</v>
      </c>
      <c r="C977" s="46" t="s">
        <v>73</v>
      </c>
      <c r="D977" s="46">
        <v>978</v>
      </c>
      <c r="E977" s="46" t="s">
        <v>2074</v>
      </c>
      <c r="F977" s="46">
        <v>365</v>
      </c>
      <c r="G977" s="46">
        <v>193</v>
      </c>
      <c r="H977" s="61">
        <f t="shared" si="226"/>
        <v>0.52876712328767128</v>
      </c>
      <c r="I977" s="62">
        <f t="shared" si="227"/>
        <v>14</v>
      </c>
      <c r="J977" s="62">
        <f t="shared" si="228"/>
        <v>4</v>
      </c>
      <c r="K977" s="20"/>
      <c r="L977" s="20" t="str">
        <f t="shared" si="229"/>
        <v>Yes</v>
      </c>
      <c r="M977" s="66">
        <f t="shared" si="230"/>
        <v>18324.899701578299</v>
      </c>
      <c r="N977" s="66">
        <f t="shared" si="231"/>
        <v>20837.976684027501</v>
      </c>
      <c r="O977" s="66">
        <f t="shared" si="232"/>
        <v>21743.487371315499</v>
      </c>
      <c r="P977" s="67">
        <f t="shared" si="233"/>
        <v>2513.0769824492018</v>
      </c>
      <c r="Q977" s="68">
        <f t="shared" si="234"/>
        <v>1.1371400129536728</v>
      </c>
      <c r="R977" s="20" t="str">
        <f t="shared" si="235"/>
        <v/>
      </c>
      <c r="S977" s="67">
        <f t="shared" si="236"/>
        <v>3418.5876697372005</v>
      </c>
      <c r="T977" s="68">
        <f t="shared" si="237"/>
        <v>1.1865542363346613</v>
      </c>
      <c r="U977" s="20" t="str">
        <f t="shared" si="238"/>
        <v/>
      </c>
      <c r="V977" s="20" t="str">
        <f t="shared" si="239"/>
        <v/>
      </c>
    </row>
    <row r="978" spans="1:22" ht="30" x14ac:dyDescent="0.25">
      <c r="A978" s="46">
        <v>2187</v>
      </c>
      <c r="B978" s="60">
        <f t="shared" si="225"/>
        <v>4103940</v>
      </c>
      <c r="C978" s="46" t="s">
        <v>73</v>
      </c>
      <c r="D978" s="46">
        <v>973</v>
      </c>
      <c r="E978" s="46" t="s">
        <v>2073</v>
      </c>
      <c r="F978" s="46">
        <v>489</v>
      </c>
      <c r="G978" s="46">
        <v>241</v>
      </c>
      <c r="H978" s="61">
        <f t="shared" si="226"/>
        <v>0.49284253578732107</v>
      </c>
      <c r="I978" s="62">
        <f t="shared" si="227"/>
        <v>14</v>
      </c>
      <c r="J978" s="62">
        <f t="shared" si="228"/>
        <v>4</v>
      </c>
      <c r="K978" s="20"/>
      <c r="L978" s="20" t="str">
        <f t="shared" si="229"/>
        <v>Yes</v>
      </c>
      <c r="M978" s="66">
        <f t="shared" si="230"/>
        <v>15281.1700411211</v>
      </c>
      <c r="N978" s="66">
        <f t="shared" si="231"/>
        <v>15723.939985606499</v>
      </c>
      <c r="O978" s="66">
        <f t="shared" si="232"/>
        <v>17940.0557298235</v>
      </c>
      <c r="P978" s="67">
        <f t="shared" si="233"/>
        <v>442.76994448539881</v>
      </c>
      <c r="Q978" s="68">
        <f t="shared" si="234"/>
        <v>1.0289748719040439</v>
      </c>
      <c r="R978" s="20" t="str">
        <f t="shared" si="235"/>
        <v/>
      </c>
      <c r="S978" s="67">
        <f t="shared" si="236"/>
        <v>2658.8856887023994</v>
      </c>
      <c r="T978" s="68">
        <f t="shared" si="237"/>
        <v>1.1739975199246806</v>
      </c>
      <c r="U978" s="20" t="str">
        <f t="shared" si="238"/>
        <v/>
      </c>
      <c r="V978" s="20" t="str">
        <f t="shared" si="239"/>
        <v/>
      </c>
    </row>
    <row r="979" spans="1:22" ht="30" x14ac:dyDescent="0.25">
      <c r="A979" s="46">
        <v>2187</v>
      </c>
      <c r="B979" s="60">
        <f t="shared" si="225"/>
        <v>4103940</v>
      </c>
      <c r="C979" s="46" t="s">
        <v>73</v>
      </c>
      <c r="D979" s="46">
        <v>976</v>
      </c>
      <c r="E979" s="46" t="s">
        <v>2075</v>
      </c>
      <c r="F979" s="46">
        <v>423</v>
      </c>
      <c r="G979" s="46">
        <v>208</v>
      </c>
      <c r="H979" s="61">
        <f t="shared" si="226"/>
        <v>0.49172576832151299</v>
      </c>
      <c r="I979" s="62">
        <f t="shared" si="227"/>
        <v>14</v>
      </c>
      <c r="J979" s="62">
        <f t="shared" si="228"/>
        <v>4</v>
      </c>
      <c r="K979" s="20"/>
      <c r="L979" s="20" t="str">
        <f t="shared" si="229"/>
        <v>Yes</v>
      </c>
      <c r="M979" s="66">
        <f t="shared" si="230"/>
        <v>17348.179370034301</v>
      </c>
      <c r="N979" s="66">
        <f t="shared" si="231"/>
        <v>17404.651379748899</v>
      </c>
      <c r="O979" s="66">
        <f t="shared" si="232"/>
        <v>20349.927014389199</v>
      </c>
      <c r="P979" s="67">
        <f t="shared" si="233"/>
        <v>56.472009714598244</v>
      </c>
      <c r="Q979" s="68">
        <f t="shared" si="234"/>
        <v>1.0032552124640897</v>
      </c>
      <c r="R979" s="20" t="str">
        <f t="shared" si="235"/>
        <v/>
      </c>
      <c r="S979" s="67">
        <f t="shared" si="236"/>
        <v>3001.7476443548985</v>
      </c>
      <c r="T979" s="68">
        <f t="shared" si="237"/>
        <v>1.1730295485380933</v>
      </c>
      <c r="U979" s="20" t="str">
        <f t="shared" si="238"/>
        <v/>
      </c>
      <c r="V979" s="20" t="str">
        <f t="shared" si="239"/>
        <v/>
      </c>
    </row>
    <row r="980" spans="1:22" ht="30" x14ac:dyDescent="0.25">
      <c r="A980" s="46">
        <v>2187</v>
      </c>
      <c r="B980" s="60">
        <f t="shared" si="225"/>
        <v>4103940</v>
      </c>
      <c r="C980" s="46" t="s">
        <v>73</v>
      </c>
      <c r="D980" s="46">
        <v>981</v>
      </c>
      <c r="E980" s="46" t="s">
        <v>2078</v>
      </c>
      <c r="F980" s="46">
        <v>697</v>
      </c>
      <c r="G980" s="46">
        <v>332</v>
      </c>
      <c r="H980" s="61">
        <f t="shared" si="226"/>
        <v>0.47632711621233859</v>
      </c>
      <c r="I980" s="62">
        <f t="shared" si="227"/>
        <v>14</v>
      </c>
      <c r="J980" s="62">
        <f t="shared" si="228"/>
        <v>4</v>
      </c>
      <c r="K980" s="20"/>
      <c r="L980" s="20" t="str">
        <f t="shared" si="229"/>
        <v>Yes</v>
      </c>
      <c r="M980" s="66">
        <f t="shared" si="230"/>
        <v>16562.516381909201</v>
      </c>
      <c r="N980" s="66">
        <f t="shared" si="231"/>
        <v>17034.0022407465</v>
      </c>
      <c r="O980" s="66">
        <f t="shared" si="232"/>
        <v>18407.607875076199</v>
      </c>
      <c r="P980" s="67">
        <f t="shared" si="233"/>
        <v>471.48585883729902</v>
      </c>
      <c r="Q980" s="68">
        <f t="shared" si="234"/>
        <v>1.0284670425656026</v>
      </c>
      <c r="R980" s="20" t="str">
        <f t="shared" si="235"/>
        <v/>
      </c>
      <c r="S980" s="67">
        <f t="shared" si="236"/>
        <v>1845.0914931669977</v>
      </c>
      <c r="T980" s="68">
        <f t="shared" si="237"/>
        <v>1.1114016403438756</v>
      </c>
      <c r="U980" s="20" t="str">
        <f t="shared" si="238"/>
        <v/>
      </c>
      <c r="V980" s="20" t="str">
        <f t="shared" si="239"/>
        <v/>
      </c>
    </row>
    <row r="981" spans="1:22" ht="30" x14ac:dyDescent="0.25">
      <c r="A981" s="46">
        <v>2187</v>
      </c>
      <c r="B981" s="60">
        <f t="shared" si="225"/>
        <v>4103940</v>
      </c>
      <c r="C981" s="46" t="s">
        <v>73</v>
      </c>
      <c r="D981" s="46">
        <v>972</v>
      </c>
      <c r="E981" s="46" t="s">
        <v>2070</v>
      </c>
      <c r="F981" s="46">
        <v>488</v>
      </c>
      <c r="G981" s="46">
        <v>224</v>
      </c>
      <c r="H981" s="61">
        <f t="shared" si="226"/>
        <v>0.45901639344262296</v>
      </c>
      <c r="I981" s="62">
        <f t="shared" si="227"/>
        <v>14</v>
      </c>
      <c r="J981" s="62">
        <f t="shared" si="228"/>
        <v>4</v>
      </c>
      <c r="K981" s="20"/>
      <c r="L981" s="20" t="str">
        <f t="shared" si="229"/>
        <v>Yes</v>
      </c>
      <c r="M981" s="66">
        <f t="shared" si="230"/>
        <v>17390.8751525763</v>
      </c>
      <c r="N981" s="66">
        <f t="shared" si="231"/>
        <v>17238.126718194599</v>
      </c>
      <c r="O981" s="66">
        <f t="shared" si="232"/>
        <v>19649.0607769081</v>
      </c>
      <c r="P981" s="67">
        <f t="shared" si="233"/>
        <v>-152.74843438170137</v>
      </c>
      <c r="Q981" s="68">
        <f t="shared" si="234"/>
        <v>0.99121674826358164</v>
      </c>
      <c r="R981" s="20" t="str">
        <f t="shared" si="235"/>
        <v/>
      </c>
      <c r="S981" s="67">
        <f t="shared" si="236"/>
        <v>2258.1856243317998</v>
      </c>
      <c r="T981" s="68">
        <f t="shared" si="237"/>
        <v>1.1298488779040696</v>
      </c>
      <c r="U981" s="20" t="str">
        <f t="shared" si="238"/>
        <v/>
      </c>
      <c r="V981" s="20" t="str">
        <f t="shared" si="239"/>
        <v/>
      </c>
    </row>
    <row r="982" spans="1:22" ht="30" x14ac:dyDescent="0.25">
      <c r="A982" s="46">
        <v>2187</v>
      </c>
      <c r="B982" s="60">
        <f t="shared" si="225"/>
        <v>4103940</v>
      </c>
      <c r="C982" s="46" t="s">
        <v>73</v>
      </c>
      <c r="D982" s="46">
        <v>980</v>
      </c>
      <c r="E982" s="46" t="s">
        <v>2079</v>
      </c>
      <c r="F982" s="46">
        <v>705</v>
      </c>
      <c r="G982" s="46">
        <v>323</v>
      </c>
      <c r="H982" s="61">
        <f t="shared" si="226"/>
        <v>0.45815602836879432</v>
      </c>
      <c r="I982" s="62">
        <f t="shared" si="227"/>
        <v>14</v>
      </c>
      <c r="J982" s="62">
        <f t="shared" si="228"/>
        <v>4</v>
      </c>
      <c r="K982" s="20"/>
      <c r="L982" s="20" t="str">
        <f t="shared" si="229"/>
        <v>Yes</v>
      </c>
      <c r="M982" s="66">
        <f t="shared" si="230"/>
        <v>17726.900706680099</v>
      </c>
      <c r="N982" s="66">
        <f t="shared" si="231"/>
        <v>16771.715854681501</v>
      </c>
      <c r="O982" s="66">
        <f t="shared" si="232"/>
        <v>17492.844231437201</v>
      </c>
      <c r="P982" s="67">
        <f t="shared" si="233"/>
        <v>-955.18485199859788</v>
      </c>
      <c r="Q982" s="68">
        <f t="shared" si="234"/>
        <v>0.94611664679553087</v>
      </c>
      <c r="R982" s="20" t="str">
        <f t="shared" si="235"/>
        <v/>
      </c>
      <c r="S982" s="67">
        <f t="shared" si="236"/>
        <v>-234.05647524289816</v>
      </c>
      <c r="T982" s="68">
        <f t="shared" si="237"/>
        <v>0.98679653713213966</v>
      </c>
      <c r="U982" s="20" t="str">
        <f t="shared" si="238"/>
        <v/>
      </c>
      <c r="V982" s="20" t="str">
        <f t="shared" si="239"/>
        <v/>
      </c>
    </row>
    <row r="983" spans="1:22" ht="30" x14ac:dyDescent="0.25">
      <c r="A983" s="46">
        <v>2187</v>
      </c>
      <c r="B983" s="60">
        <f t="shared" si="225"/>
        <v>4103940</v>
      </c>
      <c r="C983" s="46" t="s">
        <v>73</v>
      </c>
      <c r="D983" s="46">
        <v>983</v>
      </c>
      <c r="E983" s="46" t="s">
        <v>2080</v>
      </c>
      <c r="F983" s="90">
        <v>2840</v>
      </c>
      <c r="G983" s="90">
        <v>1206</v>
      </c>
      <c r="H983" s="61">
        <f t="shared" si="226"/>
        <v>0.42464788732394365</v>
      </c>
      <c r="I983" s="62">
        <f t="shared" si="227"/>
        <v>14</v>
      </c>
      <c r="J983" s="62">
        <f t="shared" si="228"/>
        <v>4</v>
      </c>
      <c r="K983" s="20"/>
      <c r="L983" s="20" t="str">
        <f t="shared" si="229"/>
        <v>Yes</v>
      </c>
      <c r="M983" s="66">
        <f t="shared" si="230"/>
        <v>18029.909583098699</v>
      </c>
      <c r="N983" s="66">
        <f t="shared" si="231"/>
        <v>18263.201639896699</v>
      </c>
      <c r="O983" s="66">
        <f t="shared" si="232"/>
        <v>18999.338122224399</v>
      </c>
      <c r="P983" s="67">
        <f t="shared" si="233"/>
        <v>233.29205679799998</v>
      </c>
      <c r="Q983" s="68">
        <f t="shared" si="234"/>
        <v>1.0129391695350869</v>
      </c>
      <c r="R983" s="20" t="str">
        <f t="shared" si="235"/>
        <v/>
      </c>
      <c r="S983" s="67">
        <f t="shared" si="236"/>
        <v>969.4285391256999</v>
      </c>
      <c r="T983" s="68">
        <f t="shared" si="237"/>
        <v>1.0537677981499389</v>
      </c>
      <c r="U983" s="20" t="str">
        <f t="shared" si="238"/>
        <v/>
      </c>
      <c r="V983" s="20" t="str">
        <f t="shared" si="239"/>
        <v/>
      </c>
    </row>
    <row r="984" spans="1:22" ht="30" x14ac:dyDescent="0.25">
      <c r="A984" s="46">
        <v>2187</v>
      </c>
      <c r="B984" s="60">
        <f t="shared" si="225"/>
        <v>4103940</v>
      </c>
      <c r="C984" s="46" t="s">
        <v>73</v>
      </c>
      <c r="D984" s="46">
        <v>3580</v>
      </c>
      <c r="E984" s="46" t="s">
        <v>2076</v>
      </c>
      <c r="F984" s="46">
        <v>153</v>
      </c>
      <c r="G984" s="46">
        <v>57</v>
      </c>
      <c r="H984" s="61">
        <f t="shared" si="226"/>
        <v>0.37254901960784315</v>
      </c>
      <c r="I984" s="62">
        <f t="shared" si="227"/>
        <v>14</v>
      </c>
      <c r="J984" s="62">
        <f t="shared" si="228"/>
        <v>4</v>
      </c>
      <c r="K984" s="20"/>
      <c r="L984" s="20" t="str">
        <f t="shared" si="229"/>
        <v>Yes</v>
      </c>
      <c r="M984" s="66">
        <f t="shared" si="230"/>
        <v>6701.7133567327201</v>
      </c>
      <c r="N984" s="66">
        <f t="shared" si="231"/>
        <v>6738.0320148677702</v>
      </c>
      <c r="O984" s="66">
        <f t="shared" si="232"/>
        <v>7780.7520106240299</v>
      </c>
      <c r="P984" s="67">
        <f t="shared" si="233"/>
        <v>36.3186581350501</v>
      </c>
      <c r="Q984" s="68">
        <f t="shared" si="234"/>
        <v>1.0054193093917638</v>
      </c>
      <c r="R984" s="20" t="str">
        <f t="shared" si="235"/>
        <v/>
      </c>
      <c r="S984" s="67">
        <f t="shared" si="236"/>
        <v>1079.0386538913099</v>
      </c>
      <c r="T984" s="68">
        <f t="shared" si="237"/>
        <v>1.1610093712538867</v>
      </c>
      <c r="U984" s="20" t="str">
        <f t="shared" si="238"/>
        <v/>
      </c>
      <c r="V984" s="20" t="str">
        <f t="shared" si="239"/>
        <v/>
      </c>
    </row>
    <row r="985" spans="1:22" x14ac:dyDescent="0.25">
      <c r="A985" s="46">
        <v>2188</v>
      </c>
      <c r="B985" s="60">
        <f t="shared" si="225"/>
        <v>4110560</v>
      </c>
      <c r="C985" s="46" t="s">
        <v>204</v>
      </c>
      <c r="D985" s="46">
        <v>985</v>
      </c>
      <c r="E985" s="46" t="s">
        <v>2613</v>
      </c>
      <c r="F985" s="46">
        <v>389</v>
      </c>
      <c r="G985" s="46">
        <v>19</v>
      </c>
      <c r="H985" s="61">
        <f t="shared" si="226"/>
        <v>4.8843187660668377E-2</v>
      </c>
      <c r="I985" s="62">
        <f t="shared" si="227"/>
        <v>2</v>
      </c>
      <c r="J985" s="62">
        <f t="shared" si="228"/>
        <v>1</v>
      </c>
      <c r="K985" s="20" t="s">
        <v>1781</v>
      </c>
      <c r="L985" s="20" t="str">
        <f t="shared" si="229"/>
        <v/>
      </c>
      <c r="M985" s="66">
        <f t="shared" si="230"/>
        <v>17206.2667910536</v>
      </c>
      <c r="N985" s="66">
        <f t="shared" si="231"/>
        <v>15243.066539510501</v>
      </c>
      <c r="O985" s="66">
        <f t="shared" si="232"/>
        <v>18439.367536798902</v>
      </c>
      <c r="P985" s="67">
        <f t="shared" si="233"/>
        <v>-1963.2002515430995</v>
      </c>
      <c r="Q985" s="68">
        <f t="shared" si="234"/>
        <v>0.88590202189798284</v>
      </c>
      <c r="R985" s="20" t="str">
        <f t="shared" si="235"/>
        <v/>
      </c>
      <c r="S985" s="67">
        <f t="shared" si="236"/>
        <v>1233.1007457453015</v>
      </c>
      <c r="T985" s="68">
        <f t="shared" si="237"/>
        <v>1.0716657925115083</v>
      </c>
      <c r="U985" s="20" t="str">
        <f t="shared" si="238"/>
        <v/>
      </c>
      <c r="V985" s="20" t="str">
        <f t="shared" si="239"/>
        <v/>
      </c>
    </row>
    <row r="986" spans="1:22" x14ac:dyDescent="0.25">
      <c r="A986" s="46">
        <v>2188</v>
      </c>
      <c r="B986" s="60">
        <f t="shared" si="225"/>
        <v>4110560</v>
      </c>
      <c r="C986" s="46" t="s">
        <v>204</v>
      </c>
      <c r="D986" s="46">
        <v>1345</v>
      </c>
      <c r="E986" s="46" t="s">
        <v>2614</v>
      </c>
      <c r="F986" s="46">
        <v>192</v>
      </c>
      <c r="G986" s="46">
        <v>9</v>
      </c>
      <c r="H986" s="61">
        <f t="shared" si="226"/>
        <v>4.6875E-2</v>
      </c>
      <c r="I986" s="62">
        <f t="shared" si="227"/>
        <v>2</v>
      </c>
      <c r="J986" s="62">
        <f t="shared" si="228"/>
        <v>1</v>
      </c>
      <c r="K986" s="20"/>
      <c r="L986" s="20" t="str">
        <f t="shared" si="229"/>
        <v/>
      </c>
      <c r="M986" s="66">
        <f t="shared" si="230"/>
        <v>14665.8941682451</v>
      </c>
      <c r="N986" s="66">
        <f t="shared" si="231"/>
        <v>17915.495629467401</v>
      </c>
      <c r="O986" s="66">
        <f t="shared" si="232"/>
        <v>21351.136596557801</v>
      </c>
      <c r="P986" s="67">
        <f t="shared" si="233"/>
        <v>3249.6014612223007</v>
      </c>
      <c r="Q986" s="68">
        <f t="shared" si="234"/>
        <v>1.2215754064459572</v>
      </c>
      <c r="R986" s="20" t="str">
        <f t="shared" si="235"/>
        <v/>
      </c>
      <c r="S986" s="67">
        <f t="shared" si="236"/>
        <v>6685.2424283127002</v>
      </c>
      <c r="T986" s="68">
        <f t="shared" si="237"/>
        <v>1.4558359927884743</v>
      </c>
      <c r="U986" s="20" t="str">
        <f t="shared" si="238"/>
        <v/>
      </c>
      <c r="V986" s="20" t="str">
        <f t="shared" si="239"/>
        <v/>
      </c>
    </row>
    <row r="987" spans="1:22" x14ac:dyDescent="0.25">
      <c r="A987" s="46">
        <v>2190</v>
      </c>
      <c r="B987" s="60">
        <f t="shared" si="225"/>
        <v>4103860</v>
      </c>
      <c r="C987" s="46" t="s">
        <v>72</v>
      </c>
      <c r="D987" s="46">
        <v>989</v>
      </c>
      <c r="E987" s="46" t="s">
        <v>2062</v>
      </c>
      <c r="F987" s="46">
        <v>326</v>
      </c>
      <c r="G987" s="46">
        <v>150</v>
      </c>
      <c r="H987" s="61">
        <f t="shared" si="226"/>
        <v>0.46012269938650308</v>
      </c>
      <c r="I987" s="62">
        <f t="shared" si="227"/>
        <v>7</v>
      </c>
      <c r="J987" s="62">
        <f t="shared" si="228"/>
        <v>2</v>
      </c>
      <c r="K987" s="20" t="s">
        <v>1781</v>
      </c>
      <c r="L987" s="20" t="str">
        <f t="shared" si="229"/>
        <v>Yes</v>
      </c>
      <c r="M987" s="66">
        <f t="shared" si="230"/>
        <v>12029.9916171639</v>
      </c>
      <c r="N987" s="66">
        <f t="shared" si="231"/>
        <v>13296.022996980901</v>
      </c>
      <c r="O987" s="66">
        <f t="shared" si="232"/>
        <v>15729.375273711899</v>
      </c>
      <c r="P987" s="67">
        <f t="shared" si="233"/>
        <v>1266.0313798170009</v>
      </c>
      <c r="Q987" s="68">
        <f t="shared" si="234"/>
        <v>1.1052395895281157</v>
      </c>
      <c r="R987" s="20" t="str">
        <f t="shared" si="235"/>
        <v/>
      </c>
      <c r="S987" s="67">
        <f t="shared" si="236"/>
        <v>3699.3836565479996</v>
      </c>
      <c r="T987" s="68">
        <f t="shared" si="237"/>
        <v>1.3075134026918083</v>
      </c>
      <c r="U987" s="20" t="str">
        <f t="shared" si="238"/>
        <v/>
      </c>
      <c r="V987" s="20" t="str">
        <f t="shared" si="239"/>
        <v/>
      </c>
    </row>
    <row r="988" spans="1:22" x14ac:dyDescent="0.25">
      <c r="A988" s="46">
        <v>2190</v>
      </c>
      <c r="B988" s="60">
        <f t="shared" si="225"/>
        <v>4103860</v>
      </c>
      <c r="C988" s="46" t="s">
        <v>72</v>
      </c>
      <c r="D988" s="46">
        <v>993</v>
      </c>
      <c r="E988" s="46" t="s">
        <v>2064</v>
      </c>
      <c r="F988" s="46">
        <v>338</v>
      </c>
      <c r="G988" s="46">
        <v>145</v>
      </c>
      <c r="H988" s="61">
        <f t="shared" si="226"/>
        <v>0.42899408284023671</v>
      </c>
      <c r="I988" s="62">
        <f t="shared" si="227"/>
        <v>7</v>
      </c>
      <c r="J988" s="62">
        <f t="shared" si="228"/>
        <v>2</v>
      </c>
      <c r="K988" s="20" t="s">
        <v>1781</v>
      </c>
      <c r="L988" s="20" t="str">
        <f t="shared" si="229"/>
        <v>Yes</v>
      </c>
      <c r="M988" s="66">
        <f t="shared" si="230"/>
        <v>11975.294734874</v>
      </c>
      <c r="N988" s="66">
        <f t="shared" si="231"/>
        <v>13032.4015801599</v>
      </c>
      <c r="O988" s="66">
        <f t="shared" si="232"/>
        <v>14827.979611524201</v>
      </c>
      <c r="P988" s="67">
        <f t="shared" si="233"/>
        <v>1057.1068452858999</v>
      </c>
      <c r="Q988" s="68">
        <f t="shared" si="234"/>
        <v>1.0882739730995876</v>
      </c>
      <c r="R988" s="20" t="str">
        <f t="shared" si="235"/>
        <v/>
      </c>
      <c r="S988" s="67">
        <f t="shared" si="236"/>
        <v>2852.6848766502007</v>
      </c>
      <c r="T988" s="68">
        <f t="shared" si="237"/>
        <v>1.238214168403114</v>
      </c>
      <c r="U988" s="20" t="str">
        <f t="shared" si="238"/>
        <v/>
      </c>
      <c r="V988" s="20" t="str">
        <f t="shared" si="239"/>
        <v/>
      </c>
    </row>
    <row r="989" spans="1:22" x14ac:dyDescent="0.25">
      <c r="A989" s="46">
        <v>2190</v>
      </c>
      <c r="B989" s="60">
        <f t="shared" si="225"/>
        <v>4103860</v>
      </c>
      <c r="C989" s="46" t="s">
        <v>72</v>
      </c>
      <c r="D989" s="46">
        <v>994</v>
      </c>
      <c r="E989" s="46" t="s">
        <v>2065</v>
      </c>
      <c r="F989" s="46">
        <v>582</v>
      </c>
      <c r="G989" s="46">
        <v>241</v>
      </c>
      <c r="H989" s="61">
        <f t="shared" si="226"/>
        <v>0.41408934707903783</v>
      </c>
      <c r="I989" s="62">
        <f t="shared" si="227"/>
        <v>7</v>
      </c>
      <c r="J989" s="62">
        <f t="shared" si="228"/>
        <v>2</v>
      </c>
      <c r="K989" s="20"/>
      <c r="L989" s="20" t="str">
        <f t="shared" si="229"/>
        <v>Yes</v>
      </c>
      <c r="M989" s="66">
        <f t="shared" si="230"/>
        <v>10963.905016020701</v>
      </c>
      <c r="N989" s="66">
        <f t="shared" si="231"/>
        <v>11622.3987959757</v>
      </c>
      <c r="O989" s="66">
        <f t="shared" si="232"/>
        <v>12963.574369841101</v>
      </c>
      <c r="P989" s="67">
        <f t="shared" si="233"/>
        <v>658.4937799549989</v>
      </c>
      <c r="Q989" s="68">
        <f t="shared" si="234"/>
        <v>1.0600601500097633</v>
      </c>
      <c r="R989" s="20" t="str">
        <f t="shared" si="235"/>
        <v/>
      </c>
      <c r="S989" s="67">
        <f t="shared" si="236"/>
        <v>1999.6693538203999</v>
      </c>
      <c r="T989" s="68">
        <f t="shared" si="237"/>
        <v>1.18238659956452</v>
      </c>
      <c r="U989" s="20" t="str">
        <f t="shared" si="238"/>
        <v/>
      </c>
      <c r="V989" s="20" t="str">
        <f t="shared" si="239"/>
        <v/>
      </c>
    </row>
    <row r="990" spans="1:22" x14ac:dyDescent="0.25">
      <c r="A990" s="46">
        <v>2190</v>
      </c>
      <c r="B990" s="60">
        <f t="shared" si="225"/>
        <v>4103860</v>
      </c>
      <c r="C990" s="46" t="s">
        <v>72</v>
      </c>
      <c r="D990" s="46">
        <v>990</v>
      </c>
      <c r="E990" s="46" t="s">
        <v>2063</v>
      </c>
      <c r="F990" s="46">
        <v>343</v>
      </c>
      <c r="G990" s="46">
        <v>139</v>
      </c>
      <c r="H990" s="61">
        <f t="shared" si="226"/>
        <v>0.40524781341107874</v>
      </c>
      <c r="I990" s="62">
        <f t="shared" si="227"/>
        <v>7</v>
      </c>
      <c r="J990" s="62">
        <f t="shared" si="228"/>
        <v>2</v>
      </c>
      <c r="K990" s="20"/>
      <c r="L990" s="20" t="str">
        <f t="shared" si="229"/>
        <v>Yes</v>
      </c>
      <c r="M990" s="66">
        <f t="shared" si="230"/>
        <v>11982.6065768595</v>
      </c>
      <c r="N990" s="66">
        <f t="shared" si="231"/>
        <v>13282.273580142901</v>
      </c>
      <c r="O990" s="66">
        <f t="shared" si="232"/>
        <v>14969.4805722008</v>
      </c>
      <c r="P990" s="67">
        <f t="shared" si="233"/>
        <v>1299.6670032834008</v>
      </c>
      <c r="Q990" s="68">
        <f t="shared" si="234"/>
        <v>1.1084627952146309</v>
      </c>
      <c r="R990" s="20" t="str">
        <f t="shared" si="235"/>
        <v/>
      </c>
      <c r="S990" s="67">
        <f t="shared" si="236"/>
        <v>2986.8739953413005</v>
      </c>
      <c r="T990" s="68">
        <f t="shared" si="237"/>
        <v>1.249267467489876</v>
      </c>
      <c r="U990" s="20" t="str">
        <f t="shared" si="238"/>
        <v/>
      </c>
      <c r="V990" s="20" t="str">
        <f t="shared" si="239"/>
        <v/>
      </c>
    </row>
    <row r="991" spans="1:22" ht="30" x14ac:dyDescent="0.25">
      <c r="A991" s="46">
        <v>2190</v>
      </c>
      <c r="B991" s="60">
        <f t="shared" si="225"/>
        <v>4103860</v>
      </c>
      <c r="C991" s="46" t="s">
        <v>72</v>
      </c>
      <c r="D991" s="46">
        <v>3461</v>
      </c>
      <c r="E991" s="46" t="s">
        <v>520</v>
      </c>
      <c r="F991" s="46">
        <v>223</v>
      </c>
      <c r="G991" s="46">
        <v>70</v>
      </c>
      <c r="H991" s="61">
        <f t="shared" si="226"/>
        <v>0.31390134529147984</v>
      </c>
      <c r="I991" s="62">
        <f t="shared" si="227"/>
        <v>7</v>
      </c>
      <c r="J991" s="62">
        <f t="shared" si="228"/>
        <v>2</v>
      </c>
      <c r="K991" s="20"/>
      <c r="L991" s="20" t="str">
        <f t="shared" si="229"/>
        <v>Yes</v>
      </c>
      <c r="M991" s="66">
        <f t="shared" si="230"/>
        <v>4918.51096322992</v>
      </c>
      <c r="N991" s="66">
        <f t="shared" si="231"/>
        <v>5373.8107273681198</v>
      </c>
      <c r="O991" s="66">
        <f t="shared" si="232"/>
        <v>6452.4592548445698</v>
      </c>
      <c r="P991" s="67">
        <f t="shared" si="233"/>
        <v>455.29976413819986</v>
      </c>
      <c r="Q991" s="68">
        <f t="shared" si="234"/>
        <v>1.0925686183363126</v>
      </c>
      <c r="R991" s="20" t="str">
        <f t="shared" si="235"/>
        <v/>
      </c>
      <c r="S991" s="67">
        <f t="shared" si="236"/>
        <v>1533.9482916146499</v>
      </c>
      <c r="T991" s="68">
        <f t="shared" si="237"/>
        <v>1.3118724961847654</v>
      </c>
      <c r="U991" s="20" t="str">
        <f t="shared" si="238"/>
        <v/>
      </c>
      <c r="V991" s="20" t="str">
        <f t="shared" si="239"/>
        <v/>
      </c>
    </row>
    <row r="992" spans="1:22" x14ac:dyDescent="0.25">
      <c r="A992" s="46">
        <v>2190</v>
      </c>
      <c r="B992" s="60">
        <f t="shared" si="225"/>
        <v>4103860</v>
      </c>
      <c r="C992" s="46" t="s">
        <v>72</v>
      </c>
      <c r="D992" s="46">
        <v>995</v>
      </c>
      <c r="E992" s="46" t="s">
        <v>2066</v>
      </c>
      <c r="F992" s="46">
        <v>961</v>
      </c>
      <c r="G992" s="46">
        <v>270</v>
      </c>
      <c r="H992" s="61">
        <f t="shared" si="226"/>
        <v>0.2809573361082206</v>
      </c>
      <c r="I992" s="62">
        <f t="shared" si="227"/>
        <v>7</v>
      </c>
      <c r="J992" s="62">
        <f t="shared" si="228"/>
        <v>2</v>
      </c>
      <c r="K992" s="20"/>
      <c r="L992" s="20" t="str">
        <f t="shared" si="229"/>
        <v>Yes</v>
      </c>
      <c r="M992" s="66">
        <f t="shared" si="230"/>
        <v>13553.3592968543</v>
      </c>
      <c r="N992" s="66">
        <f t="shared" si="231"/>
        <v>14111.7419664921</v>
      </c>
      <c r="O992" s="66">
        <f t="shared" si="232"/>
        <v>14675.9647438018</v>
      </c>
      <c r="P992" s="67">
        <f t="shared" si="233"/>
        <v>558.38266963780006</v>
      </c>
      <c r="Q992" s="68">
        <f t="shared" si="234"/>
        <v>1.0411988391518108</v>
      </c>
      <c r="R992" s="20" t="str">
        <f t="shared" si="235"/>
        <v/>
      </c>
      <c r="S992" s="67">
        <f t="shared" si="236"/>
        <v>1122.6054469475002</v>
      </c>
      <c r="T992" s="68">
        <f t="shared" si="237"/>
        <v>1.0828285757323688</v>
      </c>
      <c r="U992" s="20" t="str">
        <f t="shared" si="238"/>
        <v/>
      </c>
      <c r="V992" s="20" t="str">
        <f t="shared" si="239"/>
        <v/>
      </c>
    </row>
    <row r="993" spans="1:22" x14ac:dyDescent="0.25">
      <c r="A993" s="46">
        <v>2190</v>
      </c>
      <c r="B993" s="60">
        <f t="shared" si="225"/>
        <v>4103860</v>
      </c>
      <c r="C993" s="46" t="s">
        <v>72</v>
      </c>
      <c r="D993" s="46">
        <v>5298</v>
      </c>
      <c r="E993" s="46" t="s">
        <v>517</v>
      </c>
      <c r="F993" s="46">
        <v>201</v>
      </c>
      <c r="G993" s="46">
        <v>0</v>
      </c>
      <c r="H993" s="61">
        <f t="shared" si="226"/>
        <v>0</v>
      </c>
      <c r="I993" s="62">
        <f t="shared" si="227"/>
        <v>7</v>
      </c>
      <c r="J993" s="62">
        <f t="shared" si="228"/>
        <v>2</v>
      </c>
      <c r="K993" s="20"/>
      <c r="L993" s="20" t="str">
        <f t="shared" si="229"/>
        <v>Yes</v>
      </c>
      <c r="M993" s="66">
        <f t="shared" si="230"/>
        <v>3121.5969734222699</v>
      </c>
      <c r="N993" s="66">
        <f t="shared" si="231"/>
        <v>3203.69633413768</v>
      </c>
      <c r="O993" s="66">
        <f t="shared" si="232"/>
        <v>3632.2664766851399</v>
      </c>
      <c r="P993" s="67">
        <f t="shared" si="233"/>
        <v>82.099360715410057</v>
      </c>
      <c r="Q993" s="68">
        <f t="shared" si="234"/>
        <v>1.0263004357751548</v>
      </c>
      <c r="R993" s="20" t="str">
        <f t="shared" si="235"/>
        <v/>
      </c>
      <c r="S993" s="67">
        <f t="shared" si="236"/>
        <v>510.66950326286997</v>
      </c>
      <c r="T993" s="68">
        <f t="shared" si="237"/>
        <v>1.16359238800229</v>
      </c>
      <c r="U993" s="20" t="str">
        <f t="shared" si="238"/>
        <v/>
      </c>
      <c r="V993" s="20" t="str">
        <f t="shared" si="239"/>
        <v/>
      </c>
    </row>
    <row r="994" spans="1:22" x14ac:dyDescent="0.25">
      <c r="A994" s="46">
        <v>2191</v>
      </c>
      <c r="B994" s="60">
        <f t="shared" si="225"/>
        <v>4102840</v>
      </c>
      <c r="C994" s="46" t="s">
        <v>55</v>
      </c>
      <c r="D994" s="46">
        <v>1001</v>
      </c>
      <c r="E994" s="46" t="s">
        <v>2025</v>
      </c>
      <c r="F994" s="46">
        <v>754</v>
      </c>
      <c r="G994" s="46">
        <v>344</v>
      </c>
      <c r="H994" s="61">
        <f t="shared" si="226"/>
        <v>0.45623342175066312</v>
      </c>
      <c r="I994" s="62">
        <f t="shared" si="227"/>
        <v>5</v>
      </c>
      <c r="J994" s="62">
        <f t="shared" si="228"/>
        <v>2</v>
      </c>
      <c r="K994" s="20" t="s">
        <v>1781</v>
      </c>
      <c r="L994" s="20" t="str">
        <f t="shared" si="229"/>
        <v>Yes</v>
      </c>
      <c r="M994" s="66">
        <f t="shared" si="230"/>
        <v>11863.933370181099</v>
      </c>
      <c r="N994" s="66">
        <f t="shared" si="231"/>
        <v>12812.602529512</v>
      </c>
      <c r="O994" s="66">
        <f t="shared" si="232"/>
        <v>13295.2799220816</v>
      </c>
      <c r="P994" s="67">
        <f t="shared" si="233"/>
        <v>948.66915933090058</v>
      </c>
      <c r="Q994" s="68">
        <f t="shared" si="234"/>
        <v>1.0799624483491532</v>
      </c>
      <c r="R994" s="20" t="str">
        <f t="shared" si="235"/>
        <v/>
      </c>
      <c r="S994" s="67">
        <f t="shared" si="236"/>
        <v>1431.3465519005003</v>
      </c>
      <c r="T994" s="68">
        <f t="shared" si="237"/>
        <v>1.1206468805276719</v>
      </c>
      <c r="U994" s="20" t="str">
        <f t="shared" si="238"/>
        <v/>
      </c>
      <c r="V994" s="20" t="str">
        <f t="shared" si="239"/>
        <v/>
      </c>
    </row>
    <row r="995" spans="1:22" x14ac:dyDescent="0.25">
      <c r="A995" s="46">
        <v>2191</v>
      </c>
      <c r="B995" s="60">
        <f t="shared" si="225"/>
        <v>4102840</v>
      </c>
      <c r="C995" s="46" t="s">
        <v>55</v>
      </c>
      <c r="D995" s="46">
        <v>998</v>
      </c>
      <c r="E995" s="46" t="s">
        <v>2023</v>
      </c>
      <c r="F995" s="46">
        <v>370</v>
      </c>
      <c r="G995" s="46">
        <v>151</v>
      </c>
      <c r="H995" s="61">
        <f t="shared" si="226"/>
        <v>0.4081081081081081</v>
      </c>
      <c r="I995" s="62">
        <f t="shared" si="227"/>
        <v>5</v>
      </c>
      <c r="J995" s="62">
        <f t="shared" si="228"/>
        <v>2</v>
      </c>
      <c r="K995" s="20" t="s">
        <v>1781</v>
      </c>
      <c r="L995" s="20" t="str">
        <f t="shared" si="229"/>
        <v>Yes</v>
      </c>
      <c r="M995" s="66">
        <f t="shared" si="230"/>
        <v>13344.0410265191</v>
      </c>
      <c r="N995" s="66">
        <f t="shared" si="231"/>
        <v>13957.750188952999</v>
      </c>
      <c r="O995" s="66">
        <f t="shared" si="232"/>
        <v>14622.771618152799</v>
      </c>
      <c r="P995" s="67">
        <f t="shared" si="233"/>
        <v>613.70916243389911</v>
      </c>
      <c r="Q995" s="68">
        <f t="shared" si="234"/>
        <v>1.0459912526658344</v>
      </c>
      <c r="R995" s="20" t="str">
        <f t="shared" si="235"/>
        <v/>
      </c>
      <c r="S995" s="67">
        <f t="shared" si="236"/>
        <v>1278.7305916336991</v>
      </c>
      <c r="T995" s="68">
        <f t="shared" si="237"/>
        <v>1.0958278372415395</v>
      </c>
      <c r="U995" s="20" t="str">
        <f t="shared" si="238"/>
        <v/>
      </c>
      <c r="V995" s="20" t="str">
        <f t="shared" si="239"/>
        <v/>
      </c>
    </row>
    <row r="996" spans="1:22" x14ac:dyDescent="0.25">
      <c r="A996" s="46">
        <v>2191</v>
      </c>
      <c r="B996" s="60">
        <f t="shared" si="225"/>
        <v>4102840</v>
      </c>
      <c r="C996" s="46" t="s">
        <v>55</v>
      </c>
      <c r="D996" s="46">
        <v>3464</v>
      </c>
      <c r="E996" s="46" t="s">
        <v>2024</v>
      </c>
      <c r="F996" s="46">
        <v>501</v>
      </c>
      <c r="G996" s="46">
        <v>198</v>
      </c>
      <c r="H996" s="61">
        <f t="shared" si="226"/>
        <v>0.39520958083832336</v>
      </c>
      <c r="I996" s="62">
        <f t="shared" si="227"/>
        <v>5</v>
      </c>
      <c r="J996" s="62">
        <f t="shared" si="228"/>
        <v>2</v>
      </c>
      <c r="K996" s="20"/>
      <c r="L996" s="20" t="str">
        <f t="shared" si="229"/>
        <v>Yes</v>
      </c>
      <c r="M996" s="66">
        <f t="shared" si="230"/>
        <v>11756.1814852438</v>
      </c>
      <c r="N996" s="66">
        <f t="shared" si="231"/>
        <v>12334.018707155499</v>
      </c>
      <c r="O996" s="66">
        <f t="shared" si="232"/>
        <v>13500.3684369728</v>
      </c>
      <c r="P996" s="67">
        <f t="shared" si="233"/>
        <v>577.83722191169909</v>
      </c>
      <c r="Q996" s="68">
        <f t="shared" si="234"/>
        <v>1.0491517779507735</v>
      </c>
      <c r="R996" s="20" t="str">
        <f t="shared" si="235"/>
        <v/>
      </c>
      <c r="S996" s="67">
        <f t="shared" si="236"/>
        <v>1744.1869517289997</v>
      </c>
      <c r="T996" s="68">
        <f t="shared" si="237"/>
        <v>1.1483633911162634</v>
      </c>
      <c r="U996" s="20" t="str">
        <f t="shared" si="238"/>
        <v/>
      </c>
      <c r="V996" s="20" t="str">
        <f t="shared" si="239"/>
        <v/>
      </c>
    </row>
    <row r="997" spans="1:22" x14ac:dyDescent="0.25">
      <c r="A997" s="46">
        <v>2191</v>
      </c>
      <c r="B997" s="60">
        <f t="shared" si="225"/>
        <v>4102840</v>
      </c>
      <c r="C997" s="46" t="s">
        <v>55</v>
      </c>
      <c r="D997" s="46">
        <v>1002</v>
      </c>
      <c r="E997" s="46" t="s">
        <v>2027</v>
      </c>
      <c r="F997" s="90">
        <v>1092</v>
      </c>
      <c r="G997" s="46">
        <v>398</v>
      </c>
      <c r="H997" s="61">
        <f t="shared" si="226"/>
        <v>0.36446886446886445</v>
      </c>
      <c r="I997" s="62">
        <f t="shared" si="227"/>
        <v>5</v>
      </c>
      <c r="J997" s="62">
        <f t="shared" si="228"/>
        <v>2</v>
      </c>
      <c r="K997" s="20"/>
      <c r="L997" s="20" t="str">
        <f t="shared" si="229"/>
        <v>Yes</v>
      </c>
      <c r="M997" s="66">
        <f t="shared" si="230"/>
        <v>14385.9119047942</v>
      </c>
      <c r="N997" s="66">
        <f t="shared" si="231"/>
        <v>14437.542038495299</v>
      </c>
      <c r="O997" s="66">
        <f t="shared" si="232"/>
        <v>15273.216935758999</v>
      </c>
      <c r="P997" s="67">
        <f t="shared" si="233"/>
        <v>51.630133701099112</v>
      </c>
      <c r="Q997" s="68">
        <f t="shared" si="234"/>
        <v>1.0035889371520406</v>
      </c>
      <c r="R997" s="20" t="str">
        <f t="shared" si="235"/>
        <v/>
      </c>
      <c r="S997" s="67">
        <f t="shared" si="236"/>
        <v>887.30503096479879</v>
      </c>
      <c r="T997" s="68">
        <f t="shared" si="237"/>
        <v>1.0616787477107446</v>
      </c>
      <c r="U997" s="20" t="str">
        <f t="shared" si="238"/>
        <v/>
      </c>
      <c r="V997" s="20" t="str">
        <f t="shared" si="239"/>
        <v/>
      </c>
    </row>
    <row r="998" spans="1:22" x14ac:dyDescent="0.25">
      <c r="A998" s="46">
        <v>2191</v>
      </c>
      <c r="B998" s="60">
        <f t="shared" si="225"/>
        <v>4102840</v>
      </c>
      <c r="C998" s="46" t="s">
        <v>55</v>
      </c>
      <c r="D998" s="46">
        <v>999</v>
      </c>
      <c r="E998" s="46" t="s">
        <v>2026</v>
      </c>
      <c r="F998" s="46">
        <v>491</v>
      </c>
      <c r="G998" s="46">
        <v>175</v>
      </c>
      <c r="H998" s="61">
        <f t="shared" si="226"/>
        <v>0.35641547861507128</v>
      </c>
      <c r="I998" s="62">
        <f t="shared" si="227"/>
        <v>5</v>
      </c>
      <c r="J998" s="62">
        <f t="shared" si="228"/>
        <v>2</v>
      </c>
      <c r="K998" s="20"/>
      <c r="L998" s="20" t="str">
        <f t="shared" si="229"/>
        <v>Yes</v>
      </c>
      <c r="M998" s="66">
        <f t="shared" si="230"/>
        <v>12894.6084117665</v>
      </c>
      <c r="N998" s="66">
        <f t="shared" si="231"/>
        <v>13865.998650781699</v>
      </c>
      <c r="O998" s="66">
        <f t="shared" si="232"/>
        <v>15763.3466580768</v>
      </c>
      <c r="P998" s="67">
        <f t="shared" si="233"/>
        <v>971.39023901519977</v>
      </c>
      <c r="Q998" s="68">
        <f t="shared" si="234"/>
        <v>1.0753330545601365</v>
      </c>
      <c r="R998" s="20" t="str">
        <f t="shared" si="235"/>
        <v/>
      </c>
      <c r="S998" s="67">
        <f t="shared" si="236"/>
        <v>2868.7382463103004</v>
      </c>
      <c r="T998" s="68">
        <f t="shared" si="237"/>
        <v>1.2224757941228008</v>
      </c>
      <c r="U998" s="20" t="str">
        <f t="shared" si="238"/>
        <v/>
      </c>
      <c r="V998" s="20" t="str">
        <f t="shared" si="239"/>
        <v/>
      </c>
    </row>
    <row r="999" spans="1:22" x14ac:dyDescent="0.25">
      <c r="A999" s="46">
        <v>2192</v>
      </c>
      <c r="B999" s="60">
        <f t="shared" si="225"/>
        <v>4109530</v>
      </c>
      <c r="C999" s="46" t="s">
        <v>185</v>
      </c>
      <c r="D999" s="46">
        <v>3378</v>
      </c>
      <c r="E999" s="46" t="s">
        <v>1125</v>
      </c>
      <c r="F999" s="46">
        <v>301</v>
      </c>
      <c r="G999" s="46">
        <v>98</v>
      </c>
      <c r="H999" s="61">
        <f t="shared" si="226"/>
        <v>0.32558139534883723</v>
      </c>
      <c r="I999" s="62">
        <f t="shared" si="227"/>
        <v>1</v>
      </c>
      <c r="J999" s="62">
        <f t="shared" si="228"/>
        <v>1</v>
      </c>
      <c r="K999" s="20" t="s">
        <v>1781</v>
      </c>
      <c r="L999" s="20" t="str">
        <f t="shared" si="229"/>
        <v/>
      </c>
      <c r="M999" s="66">
        <f t="shared" si="230"/>
        <v>13773.9938434046</v>
      </c>
      <c r="N999" s="66">
        <f t="shared" si="231"/>
        <v>16395.580685077599</v>
      </c>
      <c r="O999" s="66">
        <f t="shared" si="232"/>
        <v>17878.317877586898</v>
      </c>
      <c r="P999" s="67">
        <f t="shared" si="233"/>
        <v>2621.5868416729991</v>
      </c>
      <c r="Q999" s="68">
        <f t="shared" si="234"/>
        <v>1.1903287362748671</v>
      </c>
      <c r="R999" s="20" t="str">
        <f t="shared" si="235"/>
        <v/>
      </c>
      <c r="S999" s="67">
        <f t="shared" si="236"/>
        <v>4104.3240341822984</v>
      </c>
      <c r="T999" s="68">
        <f t="shared" si="237"/>
        <v>1.2979763226878145</v>
      </c>
      <c r="U999" s="20" t="str">
        <f t="shared" si="238"/>
        <v/>
      </c>
      <c r="V999" s="20" t="str">
        <f t="shared" si="239"/>
        <v/>
      </c>
    </row>
    <row r="1000" spans="1:22" x14ac:dyDescent="0.25">
      <c r="A1000" s="46">
        <v>2193</v>
      </c>
      <c r="B1000" s="60">
        <f t="shared" si="225"/>
        <v>4100003</v>
      </c>
      <c r="C1000" s="46" t="s">
        <v>94</v>
      </c>
      <c r="D1000" s="46">
        <v>1006</v>
      </c>
      <c r="E1000" s="46" t="s">
        <v>2139</v>
      </c>
      <c r="F1000" s="46">
        <v>60</v>
      </c>
      <c r="G1000" s="46">
        <v>35</v>
      </c>
      <c r="H1000" s="61">
        <f t="shared" si="226"/>
        <v>0.58333333333333337</v>
      </c>
      <c r="I1000" s="62">
        <f t="shared" si="227"/>
        <v>2</v>
      </c>
      <c r="J1000" s="62">
        <f t="shared" si="228"/>
        <v>1</v>
      </c>
      <c r="K1000" s="20" t="s">
        <v>1781</v>
      </c>
      <c r="L1000" s="20" t="str">
        <f t="shared" si="229"/>
        <v/>
      </c>
      <c r="M1000" s="66">
        <f t="shared" si="230"/>
        <v>25992.445418655599</v>
      </c>
      <c r="N1000" s="66">
        <f t="shared" si="231"/>
        <v>22269.8304673655</v>
      </c>
      <c r="O1000" s="66">
        <f t="shared" si="232"/>
        <v>29134.740077048598</v>
      </c>
      <c r="P1000" s="67">
        <f t="shared" si="233"/>
        <v>-3722.6149512900993</v>
      </c>
      <c r="Q1000" s="68">
        <f t="shared" si="234"/>
        <v>0.85678088801070407</v>
      </c>
      <c r="R1000" s="20" t="str">
        <f t="shared" si="235"/>
        <v/>
      </c>
      <c r="S1000" s="67">
        <f t="shared" si="236"/>
        <v>3142.2946583929988</v>
      </c>
      <c r="T1000" s="68">
        <f t="shared" si="237"/>
        <v>1.1208926135182984</v>
      </c>
      <c r="U1000" s="20" t="str">
        <f t="shared" si="238"/>
        <v/>
      </c>
      <c r="V1000" s="20" t="str">
        <f t="shared" si="239"/>
        <v/>
      </c>
    </row>
    <row r="1001" spans="1:22" x14ac:dyDescent="0.25">
      <c r="A1001" s="46">
        <v>2193</v>
      </c>
      <c r="B1001" s="60">
        <f t="shared" si="225"/>
        <v>4100003</v>
      </c>
      <c r="C1001" s="46" t="s">
        <v>94</v>
      </c>
      <c r="D1001" s="46">
        <v>1005</v>
      </c>
      <c r="E1001" s="46" t="s">
        <v>2138</v>
      </c>
      <c r="F1001" s="46">
        <v>114</v>
      </c>
      <c r="G1001" s="46">
        <v>66</v>
      </c>
      <c r="H1001" s="61">
        <f t="shared" si="226"/>
        <v>0.57894736842105265</v>
      </c>
      <c r="I1001" s="62">
        <f t="shared" si="227"/>
        <v>2</v>
      </c>
      <c r="J1001" s="62">
        <f t="shared" si="228"/>
        <v>1</v>
      </c>
      <c r="K1001" s="20"/>
      <c r="L1001" s="20" t="str">
        <f t="shared" si="229"/>
        <v/>
      </c>
      <c r="M1001" s="66">
        <f t="shared" si="230"/>
        <v>23381.535220675702</v>
      </c>
      <c r="N1001" s="66">
        <f t="shared" si="231"/>
        <v>21219.028745346001</v>
      </c>
      <c r="O1001" s="66">
        <f t="shared" si="232"/>
        <v>24476.490240315601</v>
      </c>
      <c r="P1001" s="67">
        <f t="shared" si="233"/>
        <v>-2162.5064753297011</v>
      </c>
      <c r="Q1001" s="68">
        <f t="shared" si="234"/>
        <v>0.90751221188344167</v>
      </c>
      <c r="R1001" s="20" t="str">
        <f t="shared" si="235"/>
        <v/>
      </c>
      <c r="S1001" s="67">
        <f t="shared" si="236"/>
        <v>1094.9550196398995</v>
      </c>
      <c r="T1001" s="68">
        <f t="shared" si="237"/>
        <v>1.0468299027119339</v>
      </c>
      <c r="U1001" s="20" t="str">
        <f t="shared" si="238"/>
        <v/>
      </c>
      <c r="V1001" s="20" t="str">
        <f t="shared" si="239"/>
        <v/>
      </c>
    </row>
    <row r="1002" spans="1:22" ht="30" x14ac:dyDescent="0.25">
      <c r="A1002" s="46">
        <v>2195</v>
      </c>
      <c r="B1002" s="60">
        <f t="shared" si="225"/>
        <v>4111250</v>
      </c>
      <c r="C1002" s="46" t="s">
        <v>213</v>
      </c>
      <c r="D1002" s="46">
        <v>1010</v>
      </c>
      <c r="E1002" s="46" t="s">
        <v>1379</v>
      </c>
      <c r="F1002" s="46">
        <v>248</v>
      </c>
      <c r="G1002" s="46">
        <v>78</v>
      </c>
      <c r="H1002" s="61">
        <f t="shared" si="226"/>
        <v>0.31451612903225806</v>
      </c>
      <c r="I1002" s="62">
        <f t="shared" si="227"/>
        <v>1</v>
      </c>
      <c r="J1002" s="62">
        <f t="shared" si="228"/>
        <v>1</v>
      </c>
      <c r="K1002" s="20" t="s">
        <v>1781</v>
      </c>
      <c r="L1002" s="20" t="str">
        <f t="shared" si="229"/>
        <v/>
      </c>
      <c r="M1002" s="66">
        <f t="shared" si="230"/>
        <v>16902.8871978772</v>
      </c>
      <c r="N1002" s="66">
        <f t="shared" si="231"/>
        <v>18835.4762472578</v>
      </c>
      <c r="O1002" s="66">
        <f t="shared" si="232"/>
        <v>45031.875895790603</v>
      </c>
      <c r="P1002" s="67">
        <f t="shared" si="233"/>
        <v>1932.5890493806</v>
      </c>
      <c r="Q1002" s="68">
        <f t="shared" si="234"/>
        <v>1.1143348486419118</v>
      </c>
      <c r="R1002" s="20" t="str">
        <f t="shared" si="235"/>
        <v/>
      </c>
      <c r="S1002" s="67">
        <f t="shared" si="236"/>
        <v>28128.988697913403</v>
      </c>
      <c r="T1002" s="68">
        <f t="shared" si="237"/>
        <v>2.6641528969941932</v>
      </c>
      <c r="U1002" s="20" t="str">
        <f t="shared" si="238"/>
        <v/>
      </c>
      <c r="V1002" s="20" t="str">
        <f t="shared" si="239"/>
        <v/>
      </c>
    </row>
    <row r="1003" spans="1:22" x14ac:dyDescent="0.25">
      <c r="A1003" s="46">
        <v>2197</v>
      </c>
      <c r="B1003" s="60">
        <f t="shared" si="225"/>
        <v>4112320</v>
      </c>
      <c r="C1003" s="46" t="s">
        <v>233</v>
      </c>
      <c r="D1003" s="46">
        <v>1013</v>
      </c>
      <c r="E1003" s="46" t="s">
        <v>2182</v>
      </c>
      <c r="F1003" s="46">
        <v>333</v>
      </c>
      <c r="G1003" s="46">
        <v>226</v>
      </c>
      <c r="H1003" s="61">
        <f t="shared" si="226"/>
        <v>0.6786786786786787</v>
      </c>
      <c r="I1003" s="62">
        <f t="shared" si="227"/>
        <v>5</v>
      </c>
      <c r="J1003" s="62">
        <f t="shared" si="228"/>
        <v>2</v>
      </c>
      <c r="K1003" s="20" t="s">
        <v>1781</v>
      </c>
      <c r="L1003" s="20" t="str">
        <f t="shared" si="229"/>
        <v>Yes</v>
      </c>
      <c r="M1003" s="66">
        <f t="shared" si="230"/>
        <v>13133.2846997993</v>
      </c>
      <c r="N1003" s="66">
        <f t="shared" si="231"/>
        <v>13185.4024703008</v>
      </c>
      <c r="O1003" s="66">
        <f t="shared" si="232"/>
        <v>16479.0747801082</v>
      </c>
      <c r="P1003" s="67">
        <f t="shared" si="233"/>
        <v>52.117770501499763</v>
      </c>
      <c r="Q1003" s="68">
        <f t="shared" si="234"/>
        <v>1.0039683728551394</v>
      </c>
      <c r="R1003" s="20" t="str">
        <f t="shared" si="235"/>
        <v/>
      </c>
      <c r="S1003" s="67">
        <f t="shared" si="236"/>
        <v>3345.7900803088996</v>
      </c>
      <c r="T1003" s="68">
        <f t="shared" si="237"/>
        <v>1.2547565332502104</v>
      </c>
      <c r="U1003" s="20" t="str">
        <f t="shared" si="238"/>
        <v/>
      </c>
      <c r="V1003" s="20" t="str">
        <f t="shared" si="239"/>
        <v/>
      </c>
    </row>
    <row r="1004" spans="1:22" x14ac:dyDescent="0.25">
      <c r="A1004" s="46">
        <v>2197</v>
      </c>
      <c r="B1004" s="60">
        <f t="shared" si="225"/>
        <v>4112320</v>
      </c>
      <c r="C1004" s="46" t="s">
        <v>233</v>
      </c>
      <c r="D1004" s="46">
        <v>1014</v>
      </c>
      <c r="E1004" s="46" t="s">
        <v>2779</v>
      </c>
      <c r="F1004" s="46">
        <v>320</v>
      </c>
      <c r="G1004" s="46">
        <v>216</v>
      </c>
      <c r="H1004" s="61">
        <f t="shared" si="226"/>
        <v>0.67500000000000004</v>
      </c>
      <c r="I1004" s="62">
        <f t="shared" si="227"/>
        <v>5</v>
      </c>
      <c r="J1004" s="62">
        <f t="shared" si="228"/>
        <v>2</v>
      </c>
      <c r="K1004" s="20" t="s">
        <v>1781</v>
      </c>
      <c r="L1004" s="20" t="str">
        <f t="shared" si="229"/>
        <v>Yes</v>
      </c>
      <c r="M1004" s="66">
        <f t="shared" si="230"/>
        <v>14018.4991918784</v>
      </c>
      <c r="N1004" s="66">
        <f t="shared" si="231"/>
        <v>13390.406971562599</v>
      </c>
      <c r="O1004" s="66">
        <f t="shared" si="232"/>
        <v>15428.9370641184</v>
      </c>
      <c r="P1004" s="67">
        <f t="shared" si="233"/>
        <v>-628.09222031580066</v>
      </c>
      <c r="Q1004" s="68">
        <f t="shared" si="234"/>
        <v>0.95519547337280686</v>
      </c>
      <c r="R1004" s="20" t="str">
        <f t="shared" si="235"/>
        <v>Fail</v>
      </c>
      <c r="S1004" s="67">
        <f t="shared" si="236"/>
        <v>1410.4378722399997</v>
      </c>
      <c r="T1004" s="68">
        <f t="shared" si="237"/>
        <v>1.1006126157254505</v>
      </c>
      <c r="U1004" s="20" t="str">
        <f t="shared" si="238"/>
        <v/>
      </c>
      <c r="V1004" s="20" t="str">
        <f t="shared" si="239"/>
        <v/>
      </c>
    </row>
    <row r="1005" spans="1:22" x14ac:dyDescent="0.25">
      <c r="A1005" s="46">
        <v>2197</v>
      </c>
      <c r="B1005" s="60">
        <f t="shared" si="225"/>
        <v>4112320</v>
      </c>
      <c r="C1005" s="46" t="s">
        <v>233</v>
      </c>
      <c r="D1005" s="46">
        <v>1012</v>
      </c>
      <c r="E1005" s="46" t="s">
        <v>2780</v>
      </c>
      <c r="F1005" s="46">
        <v>529</v>
      </c>
      <c r="G1005" s="46">
        <v>323</v>
      </c>
      <c r="H1005" s="61">
        <f t="shared" si="226"/>
        <v>0.61058601134215496</v>
      </c>
      <c r="I1005" s="62">
        <f t="shared" si="227"/>
        <v>5</v>
      </c>
      <c r="J1005" s="62">
        <f t="shared" si="228"/>
        <v>2</v>
      </c>
      <c r="K1005" s="20"/>
      <c r="L1005" s="20" t="str">
        <f t="shared" si="229"/>
        <v>Yes</v>
      </c>
      <c r="M1005" s="66">
        <f t="shared" si="230"/>
        <v>11637.1299891911</v>
      </c>
      <c r="N1005" s="66">
        <f t="shared" si="231"/>
        <v>11681.833422298199</v>
      </c>
      <c r="O1005" s="66">
        <f t="shared" si="232"/>
        <v>14067.582105900799</v>
      </c>
      <c r="P1005" s="67">
        <f t="shared" si="233"/>
        <v>44.703433107099045</v>
      </c>
      <c r="Q1005" s="68">
        <f t="shared" si="234"/>
        <v>1.003841448290826</v>
      </c>
      <c r="R1005" s="20" t="str">
        <f t="shared" si="235"/>
        <v/>
      </c>
      <c r="S1005" s="67">
        <f t="shared" si="236"/>
        <v>2430.4521167096991</v>
      </c>
      <c r="T1005" s="68">
        <f t="shared" si="237"/>
        <v>1.20885322403094</v>
      </c>
      <c r="U1005" s="20" t="str">
        <f t="shared" si="238"/>
        <v/>
      </c>
      <c r="V1005" s="20" t="str">
        <f t="shared" si="239"/>
        <v/>
      </c>
    </row>
    <row r="1006" spans="1:22" x14ac:dyDescent="0.25">
      <c r="A1006" s="46">
        <v>2197</v>
      </c>
      <c r="B1006" s="60">
        <f t="shared" si="225"/>
        <v>4112320</v>
      </c>
      <c r="C1006" s="46" t="s">
        <v>233</v>
      </c>
      <c r="D1006" s="46">
        <v>1016</v>
      </c>
      <c r="E1006" s="46" t="s">
        <v>2781</v>
      </c>
      <c r="F1006" s="46">
        <v>358</v>
      </c>
      <c r="G1006" s="46">
        <v>162</v>
      </c>
      <c r="H1006" s="61">
        <f t="shared" si="226"/>
        <v>0.45251396648044695</v>
      </c>
      <c r="I1006" s="62">
        <f t="shared" si="227"/>
        <v>5</v>
      </c>
      <c r="J1006" s="62">
        <f t="shared" si="228"/>
        <v>2</v>
      </c>
      <c r="K1006" s="20"/>
      <c r="L1006" s="20" t="str">
        <f t="shared" si="229"/>
        <v>Yes</v>
      </c>
      <c r="M1006" s="66">
        <f t="shared" si="230"/>
        <v>12726.404859227099</v>
      </c>
      <c r="N1006" s="66">
        <f t="shared" si="231"/>
        <v>12199.186159209299</v>
      </c>
      <c r="O1006" s="66">
        <f t="shared" si="232"/>
        <v>13948.8375648941</v>
      </c>
      <c r="P1006" s="67">
        <f t="shared" si="233"/>
        <v>-527.21870001780007</v>
      </c>
      <c r="Q1006" s="68">
        <f t="shared" si="234"/>
        <v>0.95857284866781933</v>
      </c>
      <c r="R1006" s="20" t="str">
        <f t="shared" si="235"/>
        <v/>
      </c>
      <c r="S1006" s="67">
        <f t="shared" si="236"/>
        <v>1222.4327056670008</v>
      </c>
      <c r="T1006" s="68">
        <f t="shared" si="237"/>
        <v>1.0960548339604876</v>
      </c>
      <c r="U1006" s="20" t="str">
        <f t="shared" si="238"/>
        <v/>
      </c>
      <c r="V1006" s="20" t="str">
        <f t="shared" si="239"/>
        <v/>
      </c>
    </row>
    <row r="1007" spans="1:22" x14ac:dyDescent="0.25">
      <c r="A1007" s="46">
        <v>2197</v>
      </c>
      <c r="B1007" s="60">
        <f t="shared" si="225"/>
        <v>4112320</v>
      </c>
      <c r="C1007" s="46" t="s">
        <v>233</v>
      </c>
      <c r="D1007" s="46">
        <v>1017</v>
      </c>
      <c r="E1007" s="46" t="s">
        <v>2782</v>
      </c>
      <c r="F1007" s="46">
        <v>673</v>
      </c>
      <c r="G1007" s="46">
        <v>242</v>
      </c>
      <c r="H1007" s="61">
        <f t="shared" si="226"/>
        <v>0.35958395245170877</v>
      </c>
      <c r="I1007" s="62">
        <f t="shared" si="227"/>
        <v>5</v>
      </c>
      <c r="J1007" s="62">
        <f t="shared" si="228"/>
        <v>2</v>
      </c>
      <c r="K1007" s="20"/>
      <c r="L1007" s="20" t="str">
        <f t="shared" si="229"/>
        <v>Yes</v>
      </c>
      <c r="M1007" s="66">
        <f t="shared" si="230"/>
        <v>15396.6816251817</v>
      </c>
      <c r="N1007" s="66">
        <f t="shared" si="231"/>
        <v>14772.4542157216</v>
      </c>
      <c r="O1007" s="66">
        <f t="shared" si="232"/>
        <v>14346.674581954399</v>
      </c>
      <c r="P1007" s="67">
        <f t="shared" si="233"/>
        <v>-624.22740946009981</v>
      </c>
      <c r="Q1007" s="68">
        <f t="shared" si="234"/>
        <v>0.95945701647560477</v>
      </c>
      <c r="R1007" s="20" t="str">
        <f t="shared" si="235"/>
        <v/>
      </c>
      <c r="S1007" s="67">
        <f t="shared" si="236"/>
        <v>-1050.0070432273005</v>
      </c>
      <c r="T1007" s="68">
        <f t="shared" si="237"/>
        <v>0.93180302945863447</v>
      </c>
      <c r="U1007" s="20" t="str">
        <f t="shared" si="238"/>
        <v/>
      </c>
      <c r="V1007" s="20" t="str">
        <f t="shared" si="239"/>
        <v/>
      </c>
    </row>
    <row r="1008" spans="1:22" ht="30" x14ac:dyDescent="0.25">
      <c r="A1008" s="46">
        <v>2198</v>
      </c>
      <c r="B1008" s="60">
        <f t="shared" si="225"/>
        <v>4108650</v>
      </c>
      <c r="C1008" s="46" t="s">
        <v>162</v>
      </c>
      <c r="D1008" s="46">
        <v>4481</v>
      </c>
      <c r="E1008" s="46" t="s">
        <v>2396</v>
      </c>
      <c r="F1008" s="46">
        <v>192</v>
      </c>
      <c r="G1008" s="46">
        <v>64</v>
      </c>
      <c r="H1008" s="61">
        <f t="shared" si="226"/>
        <v>0.33333333333333331</v>
      </c>
      <c r="I1008" s="62">
        <f t="shared" si="227"/>
        <v>4</v>
      </c>
      <c r="J1008" s="62">
        <f t="shared" si="228"/>
        <v>1</v>
      </c>
      <c r="K1008" s="20" t="s">
        <v>1781</v>
      </c>
      <c r="L1008" s="20" t="str">
        <f t="shared" si="229"/>
        <v/>
      </c>
      <c r="M1008" s="66">
        <f t="shared" si="230"/>
        <v>17162.7534488032</v>
      </c>
      <c r="N1008" s="66">
        <f t="shared" si="231"/>
        <v>18538.459231004901</v>
      </c>
      <c r="O1008" s="66">
        <f t="shared" si="232"/>
        <v>22363.4717498301</v>
      </c>
      <c r="P1008" s="67">
        <f t="shared" si="233"/>
        <v>1375.7057822017014</v>
      </c>
      <c r="Q1008" s="68">
        <f t="shared" si="234"/>
        <v>1.0801564729287441</v>
      </c>
      <c r="R1008" s="20" t="str">
        <f t="shared" si="235"/>
        <v/>
      </c>
      <c r="S1008" s="67">
        <f t="shared" si="236"/>
        <v>5200.7183010269</v>
      </c>
      <c r="T1008" s="68">
        <f t="shared" si="237"/>
        <v>1.3030235396983785</v>
      </c>
      <c r="U1008" s="20" t="str">
        <f t="shared" si="238"/>
        <v/>
      </c>
      <c r="V1008" s="20" t="str">
        <f t="shared" si="239"/>
        <v/>
      </c>
    </row>
    <row r="1009" spans="1:22" ht="30" x14ac:dyDescent="0.25">
      <c r="A1009" s="46">
        <v>2198</v>
      </c>
      <c r="B1009" s="60">
        <f t="shared" si="225"/>
        <v>4108650</v>
      </c>
      <c r="C1009" s="46" t="s">
        <v>162</v>
      </c>
      <c r="D1009" s="46">
        <v>1020</v>
      </c>
      <c r="E1009" s="46" t="s">
        <v>2394</v>
      </c>
      <c r="F1009" s="46">
        <v>117</v>
      </c>
      <c r="G1009" s="46">
        <v>31</v>
      </c>
      <c r="H1009" s="61">
        <f t="shared" si="226"/>
        <v>0.26495726495726496</v>
      </c>
      <c r="I1009" s="62">
        <f t="shared" si="227"/>
        <v>4</v>
      </c>
      <c r="J1009" s="62">
        <f t="shared" si="228"/>
        <v>1</v>
      </c>
      <c r="K1009" s="20"/>
      <c r="L1009" s="20" t="str">
        <f t="shared" si="229"/>
        <v/>
      </c>
      <c r="M1009" s="66">
        <f t="shared" si="230"/>
        <v>21023.916349151401</v>
      </c>
      <c r="N1009" s="66">
        <f t="shared" si="231"/>
        <v>23213.0663571027</v>
      </c>
      <c r="O1009" s="66">
        <f t="shared" si="232"/>
        <v>29983.4411250505</v>
      </c>
      <c r="P1009" s="67">
        <f t="shared" si="233"/>
        <v>2189.1500079512989</v>
      </c>
      <c r="Q1009" s="68">
        <f t="shared" si="234"/>
        <v>1.1041266513619694</v>
      </c>
      <c r="R1009" s="20" t="str">
        <f t="shared" si="235"/>
        <v/>
      </c>
      <c r="S1009" s="67">
        <f t="shared" si="236"/>
        <v>8959.524775899099</v>
      </c>
      <c r="T1009" s="68">
        <f t="shared" si="237"/>
        <v>1.4261586959872363</v>
      </c>
      <c r="U1009" s="20" t="str">
        <f t="shared" si="238"/>
        <v/>
      </c>
      <c r="V1009" s="20" t="str">
        <f t="shared" si="239"/>
        <v/>
      </c>
    </row>
    <row r="1010" spans="1:22" ht="30" x14ac:dyDescent="0.25">
      <c r="A1010" s="46">
        <v>2198</v>
      </c>
      <c r="B1010" s="60">
        <f t="shared" si="225"/>
        <v>4108650</v>
      </c>
      <c r="C1010" s="46" t="s">
        <v>162</v>
      </c>
      <c r="D1010" s="46">
        <v>1022</v>
      </c>
      <c r="E1010" s="46" t="s">
        <v>2397</v>
      </c>
      <c r="F1010" s="46">
        <v>244</v>
      </c>
      <c r="G1010" s="46">
        <v>60</v>
      </c>
      <c r="H1010" s="61">
        <f t="shared" si="226"/>
        <v>0.24590163934426229</v>
      </c>
      <c r="I1010" s="62">
        <f t="shared" si="227"/>
        <v>4</v>
      </c>
      <c r="J1010" s="62">
        <f t="shared" si="228"/>
        <v>1</v>
      </c>
      <c r="K1010" s="20"/>
      <c r="L1010" s="20" t="str">
        <f t="shared" si="229"/>
        <v/>
      </c>
      <c r="M1010" s="66">
        <f t="shared" si="230"/>
        <v>23898.909853036599</v>
      </c>
      <c r="N1010" s="66">
        <f t="shared" si="231"/>
        <v>21604.632840598901</v>
      </c>
      <c r="O1010" s="66">
        <f t="shared" si="232"/>
        <v>23987.085114024801</v>
      </c>
      <c r="P1010" s="67">
        <f t="shared" si="233"/>
        <v>-2294.2770124376984</v>
      </c>
      <c r="Q1010" s="68">
        <f t="shared" si="234"/>
        <v>0.90400076712510857</v>
      </c>
      <c r="R1010" s="20" t="str">
        <f t="shared" si="235"/>
        <v/>
      </c>
      <c r="S1010" s="67">
        <f t="shared" si="236"/>
        <v>88.175260988202353</v>
      </c>
      <c r="T1010" s="68">
        <f t="shared" si="237"/>
        <v>1.003689509752973</v>
      </c>
      <c r="U1010" s="20" t="str">
        <f t="shared" si="238"/>
        <v/>
      </c>
      <c r="V1010" s="20" t="str">
        <f t="shared" si="239"/>
        <v/>
      </c>
    </row>
    <row r="1011" spans="1:22" ht="30" x14ac:dyDescent="0.25">
      <c r="A1011" s="46">
        <v>2198</v>
      </c>
      <c r="B1011" s="60">
        <f t="shared" si="225"/>
        <v>4108650</v>
      </c>
      <c r="C1011" s="46" t="s">
        <v>162</v>
      </c>
      <c r="D1011" s="46">
        <v>1021</v>
      </c>
      <c r="E1011" s="46" t="s">
        <v>2395</v>
      </c>
      <c r="F1011" s="46">
        <v>155</v>
      </c>
      <c r="G1011" s="46">
        <v>37</v>
      </c>
      <c r="H1011" s="61">
        <f t="shared" si="226"/>
        <v>0.23870967741935484</v>
      </c>
      <c r="I1011" s="62">
        <f t="shared" si="227"/>
        <v>4</v>
      </c>
      <c r="J1011" s="62">
        <f t="shared" si="228"/>
        <v>1</v>
      </c>
      <c r="K1011" s="20"/>
      <c r="L1011" s="20" t="str">
        <f t="shared" si="229"/>
        <v/>
      </c>
      <c r="M1011" s="66">
        <f t="shared" si="230"/>
        <v>18818.832728627</v>
      </c>
      <c r="N1011" s="66">
        <f t="shared" si="231"/>
        <v>21033.022939263399</v>
      </c>
      <c r="O1011" s="66">
        <f t="shared" si="232"/>
        <v>27933.126895482201</v>
      </c>
      <c r="P1011" s="67">
        <f t="shared" si="233"/>
        <v>2214.1902106363996</v>
      </c>
      <c r="Q1011" s="68">
        <f t="shared" si="234"/>
        <v>1.1176582119925109</v>
      </c>
      <c r="R1011" s="20" t="str">
        <f t="shared" si="235"/>
        <v/>
      </c>
      <c r="S1011" s="67">
        <f t="shared" si="236"/>
        <v>9114.2941668552012</v>
      </c>
      <c r="T1011" s="68">
        <f t="shared" si="237"/>
        <v>1.4843177203541769</v>
      </c>
      <c r="U1011" s="20" t="str">
        <f t="shared" si="238"/>
        <v/>
      </c>
      <c r="V1011" s="20" t="str">
        <f t="shared" si="239"/>
        <v/>
      </c>
    </row>
    <row r="1012" spans="1:22" ht="30" x14ac:dyDescent="0.25">
      <c r="A1012" s="46">
        <v>2199</v>
      </c>
      <c r="B1012" s="60">
        <f t="shared" si="225"/>
        <v>4108700</v>
      </c>
      <c r="C1012" s="46" t="s">
        <v>163</v>
      </c>
      <c r="D1012" s="46">
        <v>1019</v>
      </c>
      <c r="E1012" s="46" t="s">
        <v>4639</v>
      </c>
      <c r="F1012" s="46">
        <v>321</v>
      </c>
      <c r="G1012" s="46">
        <v>201</v>
      </c>
      <c r="H1012" s="61">
        <f t="shared" si="226"/>
        <v>0.62616822429906538</v>
      </c>
      <c r="I1012" s="62">
        <f t="shared" si="227"/>
        <v>2</v>
      </c>
      <c r="J1012" s="62">
        <f t="shared" si="228"/>
        <v>1</v>
      </c>
      <c r="K1012" s="20" t="s">
        <v>1781</v>
      </c>
      <c r="L1012" s="20" t="str">
        <f t="shared" si="229"/>
        <v/>
      </c>
      <c r="M1012" s="66">
        <f t="shared" si="230"/>
        <v>16649.029910318699</v>
      </c>
      <c r="N1012" s="66">
        <f t="shared" si="231"/>
        <v>15346.732764879</v>
      </c>
      <c r="O1012" s="66">
        <f t="shared" si="232"/>
        <v>24106.039577299998</v>
      </c>
      <c r="P1012" s="67">
        <f t="shared" si="233"/>
        <v>-1302.2971454396993</v>
      </c>
      <c r="Q1012" s="68">
        <f t="shared" si="234"/>
        <v>0.92177939781148666</v>
      </c>
      <c r="R1012" s="20" t="str">
        <f t="shared" si="235"/>
        <v/>
      </c>
      <c r="S1012" s="67">
        <f t="shared" si="236"/>
        <v>7457.0096669812992</v>
      </c>
      <c r="T1012" s="68">
        <f t="shared" si="237"/>
        <v>1.447894544435866</v>
      </c>
      <c r="U1012" s="20" t="str">
        <f t="shared" si="238"/>
        <v/>
      </c>
      <c r="V1012" s="20" t="str">
        <f t="shared" si="239"/>
        <v/>
      </c>
    </row>
    <row r="1013" spans="1:22" ht="30" x14ac:dyDescent="0.25">
      <c r="A1013" s="46">
        <v>2199</v>
      </c>
      <c r="B1013" s="60">
        <f t="shared" si="225"/>
        <v>4108700</v>
      </c>
      <c r="C1013" s="46" t="s">
        <v>163</v>
      </c>
      <c r="D1013" s="46">
        <v>1023</v>
      </c>
      <c r="E1013" s="46" t="s">
        <v>2398</v>
      </c>
      <c r="F1013" s="46">
        <v>155</v>
      </c>
      <c r="G1013" s="46">
        <v>75</v>
      </c>
      <c r="H1013" s="61">
        <f t="shared" si="226"/>
        <v>0.4838709677419355</v>
      </c>
      <c r="I1013" s="62">
        <f t="shared" si="227"/>
        <v>2</v>
      </c>
      <c r="J1013" s="62">
        <f t="shared" si="228"/>
        <v>1</v>
      </c>
      <c r="K1013" s="20"/>
      <c r="L1013" s="20" t="str">
        <f t="shared" si="229"/>
        <v/>
      </c>
      <c r="M1013" s="66">
        <f t="shared" si="230"/>
        <v>21479.257522933702</v>
      </c>
      <c r="N1013" s="66">
        <f t="shared" si="231"/>
        <v>20795.667847083001</v>
      </c>
      <c r="O1013" s="66">
        <f t="shared" si="232"/>
        <v>28736.963849642299</v>
      </c>
      <c r="P1013" s="67">
        <f t="shared" si="233"/>
        <v>-683.58967585070059</v>
      </c>
      <c r="Q1013" s="68">
        <f t="shared" si="234"/>
        <v>0.96817442711318946</v>
      </c>
      <c r="R1013" s="20" t="str">
        <f t="shared" si="235"/>
        <v/>
      </c>
      <c r="S1013" s="67">
        <f t="shared" si="236"/>
        <v>7257.7063267085978</v>
      </c>
      <c r="T1013" s="68">
        <f t="shared" si="237"/>
        <v>1.3378937246298874</v>
      </c>
      <c r="U1013" s="20" t="str">
        <f t="shared" si="238"/>
        <v/>
      </c>
      <c r="V1013" s="20" t="str">
        <f t="shared" si="239"/>
        <v/>
      </c>
    </row>
    <row r="1014" spans="1:22" x14ac:dyDescent="0.25">
      <c r="A1014" s="46">
        <v>2201</v>
      </c>
      <c r="B1014" s="60">
        <f t="shared" si="225"/>
        <v>4106270</v>
      </c>
      <c r="C1014" s="46" t="s">
        <v>114</v>
      </c>
      <c r="D1014" s="46">
        <v>3364</v>
      </c>
      <c r="E1014" s="46" t="s">
        <v>726</v>
      </c>
      <c r="F1014" s="46">
        <v>166</v>
      </c>
      <c r="G1014" s="46">
        <v>34</v>
      </c>
      <c r="H1014" s="61">
        <f t="shared" si="226"/>
        <v>0.20481927710843373</v>
      </c>
      <c r="I1014" s="62">
        <f t="shared" si="227"/>
        <v>1</v>
      </c>
      <c r="J1014" s="62">
        <f t="shared" si="228"/>
        <v>1</v>
      </c>
      <c r="K1014" s="20" t="s">
        <v>1781</v>
      </c>
      <c r="L1014" s="20" t="str">
        <f t="shared" si="229"/>
        <v/>
      </c>
      <c r="M1014" s="66">
        <f t="shared" si="230"/>
        <v>17330.831969901599</v>
      </c>
      <c r="N1014" s="66">
        <f t="shared" si="231"/>
        <v>19024.801555304701</v>
      </c>
      <c r="O1014" s="66">
        <f t="shared" si="232"/>
        <v>19762.235416429699</v>
      </c>
      <c r="P1014" s="67">
        <f t="shared" si="233"/>
        <v>1693.9695854031015</v>
      </c>
      <c r="Q1014" s="68">
        <f t="shared" si="234"/>
        <v>1.097743119796269</v>
      </c>
      <c r="R1014" s="20" t="str">
        <f t="shared" si="235"/>
        <v/>
      </c>
      <c r="S1014" s="67">
        <f t="shared" si="236"/>
        <v>2431.4034465281002</v>
      </c>
      <c r="T1014" s="68">
        <f t="shared" si="237"/>
        <v>1.1402935214391734</v>
      </c>
      <c r="U1014" s="20" t="str">
        <f t="shared" si="238"/>
        <v/>
      </c>
      <c r="V1014" s="20" t="str">
        <f t="shared" si="239"/>
        <v/>
      </c>
    </row>
    <row r="1015" spans="1:22" x14ac:dyDescent="0.25">
      <c r="A1015" s="46">
        <v>2202</v>
      </c>
      <c r="B1015" s="60">
        <f t="shared" si="225"/>
        <v>4109660</v>
      </c>
      <c r="C1015" s="46" t="s">
        <v>188</v>
      </c>
      <c r="D1015" s="46">
        <v>1027</v>
      </c>
      <c r="E1015" s="46" t="s">
        <v>2506</v>
      </c>
      <c r="F1015" s="46">
        <v>107</v>
      </c>
      <c r="G1015" s="46">
        <v>107</v>
      </c>
      <c r="H1015" s="61">
        <f t="shared" si="226"/>
        <v>1</v>
      </c>
      <c r="I1015" s="62">
        <f t="shared" si="227"/>
        <v>2</v>
      </c>
      <c r="J1015" s="62">
        <f t="shared" si="228"/>
        <v>1</v>
      </c>
      <c r="K1015" s="20" t="s">
        <v>1781</v>
      </c>
      <c r="L1015" s="20" t="str">
        <f t="shared" si="229"/>
        <v/>
      </c>
      <c r="M1015" s="66">
        <f t="shared" si="230"/>
        <v>14331.3687482368</v>
      </c>
      <c r="N1015" s="66">
        <f t="shared" si="231"/>
        <v>15167.629478601801</v>
      </c>
      <c r="O1015" s="66">
        <f t="shared" si="232"/>
        <v>19345.572997118899</v>
      </c>
      <c r="P1015" s="67">
        <f t="shared" si="233"/>
        <v>836.2607303650002</v>
      </c>
      <c r="Q1015" s="68">
        <f t="shared" si="234"/>
        <v>1.0583517698173726</v>
      </c>
      <c r="R1015" s="20" t="str">
        <f t="shared" si="235"/>
        <v/>
      </c>
      <c r="S1015" s="67">
        <f t="shared" si="236"/>
        <v>5014.2042488820989</v>
      </c>
      <c r="T1015" s="68">
        <f t="shared" si="237"/>
        <v>1.3498761588629837</v>
      </c>
      <c r="U1015" s="20" t="str">
        <f t="shared" si="238"/>
        <v/>
      </c>
      <c r="V1015" s="20" t="str">
        <f t="shared" si="239"/>
        <v/>
      </c>
    </row>
    <row r="1016" spans="1:22" x14ac:dyDescent="0.25">
      <c r="A1016" s="46">
        <v>2202</v>
      </c>
      <c r="B1016" s="60">
        <f t="shared" si="225"/>
        <v>4109660</v>
      </c>
      <c r="C1016" s="46" t="s">
        <v>188</v>
      </c>
      <c r="D1016" s="46">
        <v>1028</v>
      </c>
      <c r="E1016" s="46" t="s">
        <v>2507</v>
      </c>
      <c r="F1016" s="46">
        <v>126</v>
      </c>
      <c r="G1016" s="46">
        <v>43</v>
      </c>
      <c r="H1016" s="61">
        <f t="shared" si="226"/>
        <v>0.34126984126984128</v>
      </c>
      <c r="I1016" s="62">
        <f t="shared" si="227"/>
        <v>2</v>
      </c>
      <c r="J1016" s="62">
        <f t="shared" si="228"/>
        <v>1</v>
      </c>
      <c r="K1016" s="20"/>
      <c r="L1016" s="20" t="str">
        <f t="shared" si="229"/>
        <v/>
      </c>
      <c r="M1016" s="66">
        <f t="shared" si="230"/>
        <v>16089.5137814382</v>
      </c>
      <c r="N1016" s="66">
        <f t="shared" si="231"/>
        <v>17719.529314974701</v>
      </c>
      <c r="O1016" s="66">
        <f t="shared" si="232"/>
        <v>20850.550124136498</v>
      </c>
      <c r="P1016" s="67">
        <f t="shared" si="233"/>
        <v>1630.0155335365016</v>
      </c>
      <c r="Q1016" s="68">
        <f t="shared" si="234"/>
        <v>1.1013091853289552</v>
      </c>
      <c r="R1016" s="20" t="str">
        <f t="shared" si="235"/>
        <v/>
      </c>
      <c r="S1016" s="67">
        <f t="shared" si="236"/>
        <v>4761.0363426982985</v>
      </c>
      <c r="T1016" s="68">
        <f t="shared" si="237"/>
        <v>1.2959092740385298</v>
      </c>
      <c r="U1016" s="20" t="str">
        <f t="shared" si="238"/>
        <v/>
      </c>
      <c r="V1016" s="20" t="str">
        <f t="shared" si="239"/>
        <v/>
      </c>
    </row>
    <row r="1017" spans="1:22" x14ac:dyDescent="0.25">
      <c r="A1017" s="46">
        <v>2203</v>
      </c>
      <c r="B1017" s="60">
        <f t="shared" si="225"/>
        <v>4104530</v>
      </c>
      <c r="C1017" s="46" t="s">
        <v>87</v>
      </c>
      <c r="D1017" s="46">
        <v>3433</v>
      </c>
      <c r="E1017" s="46" t="s">
        <v>573</v>
      </c>
      <c r="F1017" s="46">
        <v>302</v>
      </c>
      <c r="G1017" s="46">
        <v>114</v>
      </c>
      <c r="H1017" s="61">
        <f t="shared" si="226"/>
        <v>0.37748344370860926</v>
      </c>
      <c r="I1017" s="62">
        <f t="shared" si="227"/>
        <v>1</v>
      </c>
      <c r="J1017" s="62">
        <f t="shared" si="228"/>
        <v>1</v>
      </c>
      <c r="K1017" s="20" t="s">
        <v>1781</v>
      </c>
      <c r="L1017" s="20" t="str">
        <f t="shared" si="229"/>
        <v/>
      </c>
      <c r="M1017" s="66">
        <f t="shared" si="230"/>
        <v>16411.121444472101</v>
      </c>
      <c r="N1017" s="66">
        <f t="shared" si="231"/>
        <v>17531.1620136731</v>
      </c>
      <c r="O1017" s="66">
        <f t="shared" si="232"/>
        <v>15061.1657093986</v>
      </c>
      <c r="P1017" s="67">
        <f t="shared" si="233"/>
        <v>1120.040569200999</v>
      </c>
      <c r="Q1017" s="68">
        <f t="shared" si="234"/>
        <v>1.0682488745812233</v>
      </c>
      <c r="R1017" s="20" t="str">
        <f t="shared" si="235"/>
        <v/>
      </c>
      <c r="S1017" s="67">
        <f t="shared" si="236"/>
        <v>-1349.9557350735013</v>
      </c>
      <c r="T1017" s="68">
        <f t="shared" si="237"/>
        <v>0.91774140849294494</v>
      </c>
      <c r="U1017" s="20" t="str">
        <f t="shared" si="238"/>
        <v/>
      </c>
      <c r="V1017" s="20" t="str">
        <f t="shared" si="239"/>
        <v/>
      </c>
    </row>
    <row r="1018" spans="1:22" x14ac:dyDescent="0.25">
      <c r="A1018" s="46">
        <v>2204</v>
      </c>
      <c r="B1018" s="60">
        <f t="shared" si="225"/>
        <v>4112600</v>
      </c>
      <c r="C1018" s="46" t="s">
        <v>236</v>
      </c>
      <c r="D1018" s="46">
        <v>1032</v>
      </c>
      <c r="E1018" s="46" t="s">
        <v>2783</v>
      </c>
      <c r="F1018" s="46">
        <v>617</v>
      </c>
      <c r="G1018" s="46">
        <v>617</v>
      </c>
      <c r="H1018" s="61">
        <f t="shared" si="226"/>
        <v>1</v>
      </c>
      <c r="I1018" s="62">
        <f t="shared" si="227"/>
        <v>3</v>
      </c>
      <c r="J1018" s="62">
        <f t="shared" si="228"/>
        <v>1</v>
      </c>
      <c r="K1018" s="20" t="s">
        <v>1781</v>
      </c>
      <c r="L1018" s="20" t="str">
        <f t="shared" si="229"/>
        <v>Yes</v>
      </c>
      <c r="M1018" s="66">
        <f t="shared" si="230"/>
        <v>13544.464889749601</v>
      </c>
      <c r="N1018" s="66">
        <f t="shared" si="231"/>
        <v>14709.824471125699</v>
      </c>
      <c r="O1018" s="66">
        <f t="shared" si="232"/>
        <v>14452.586027142401</v>
      </c>
      <c r="P1018" s="67">
        <f t="shared" si="233"/>
        <v>1165.3595813760985</v>
      </c>
      <c r="Q1018" s="68">
        <f t="shared" si="234"/>
        <v>1.0860395438920616</v>
      </c>
      <c r="R1018" s="20" t="str">
        <f t="shared" si="235"/>
        <v/>
      </c>
      <c r="S1018" s="67">
        <f t="shared" si="236"/>
        <v>908.12113739279994</v>
      </c>
      <c r="T1018" s="68">
        <f t="shared" si="237"/>
        <v>1.0670473986816609</v>
      </c>
      <c r="U1018" s="20" t="str">
        <f t="shared" si="238"/>
        <v/>
      </c>
      <c r="V1018" s="20" t="str">
        <f t="shared" si="239"/>
        <v/>
      </c>
    </row>
    <row r="1019" spans="1:22" x14ac:dyDescent="0.25">
      <c r="A1019" s="46">
        <v>2204</v>
      </c>
      <c r="B1019" s="60">
        <f t="shared" si="225"/>
        <v>4112600</v>
      </c>
      <c r="C1019" s="46" t="s">
        <v>236</v>
      </c>
      <c r="D1019" s="46">
        <v>1031</v>
      </c>
      <c r="E1019" s="46" t="s">
        <v>2784</v>
      </c>
      <c r="F1019" s="46">
        <v>319</v>
      </c>
      <c r="G1019" s="46">
        <v>319</v>
      </c>
      <c r="H1019" s="61">
        <f t="shared" si="226"/>
        <v>1</v>
      </c>
      <c r="I1019" s="62">
        <f t="shared" si="227"/>
        <v>3</v>
      </c>
      <c r="J1019" s="62">
        <f t="shared" si="228"/>
        <v>1</v>
      </c>
      <c r="K1019" s="20"/>
      <c r="L1019" s="20" t="str">
        <f t="shared" si="229"/>
        <v>Yes</v>
      </c>
      <c r="M1019" s="66">
        <f t="shared" si="230"/>
        <v>11796.751827615501</v>
      </c>
      <c r="N1019" s="66">
        <f t="shared" si="231"/>
        <v>12288.7526971927</v>
      </c>
      <c r="O1019" s="66">
        <f t="shared" si="232"/>
        <v>12528.7088886416</v>
      </c>
      <c r="P1019" s="67">
        <f t="shared" si="233"/>
        <v>492.00086957719941</v>
      </c>
      <c r="Q1019" s="68">
        <f t="shared" si="234"/>
        <v>1.0417064694389395</v>
      </c>
      <c r="R1019" s="20" t="str">
        <f t="shared" si="235"/>
        <v/>
      </c>
      <c r="S1019" s="67">
        <f t="shared" si="236"/>
        <v>731.95706102609984</v>
      </c>
      <c r="T1019" s="68">
        <f t="shared" si="237"/>
        <v>1.0620473391084342</v>
      </c>
      <c r="U1019" s="20" t="str">
        <f t="shared" si="238"/>
        <v/>
      </c>
      <c r="V1019" s="20" t="str">
        <f t="shared" si="239"/>
        <v/>
      </c>
    </row>
    <row r="1020" spans="1:22" x14ac:dyDescent="0.25">
      <c r="A1020" s="46">
        <v>2204</v>
      </c>
      <c r="B1020" s="60">
        <f t="shared" si="225"/>
        <v>4112600</v>
      </c>
      <c r="C1020" s="46" t="s">
        <v>236</v>
      </c>
      <c r="D1020" s="46">
        <v>1033</v>
      </c>
      <c r="E1020" s="46" t="s">
        <v>2785</v>
      </c>
      <c r="F1020" s="46">
        <v>421</v>
      </c>
      <c r="G1020" s="46">
        <v>421</v>
      </c>
      <c r="H1020" s="61">
        <f t="shared" si="226"/>
        <v>1</v>
      </c>
      <c r="I1020" s="62">
        <f t="shared" si="227"/>
        <v>3</v>
      </c>
      <c r="J1020" s="62">
        <f t="shared" si="228"/>
        <v>1</v>
      </c>
      <c r="K1020" s="20"/>
      <c r="L1020" s="20" t="str">
        <f t="shared" si="229"/>
        <v>Yes</v>
      </c>
      <c r="M1020" s="66">
        <f t="shared" si="230"/>
        <v>15460.7723473266</v>
      </c>
      <c r="N1020" s="66">
        <f t="shared" si="231"/>
        <v>16134.064867860299</v>
      </c>
      <c r="O1020" s="66">
        <f t="shared" si="232"/>
        <v>14816.358034113</v>
      </c>
      <c r="P1020" s="67">
        <f t="shared" si="233"/>
        <v>673.29252053369964</v>
      </c>
      <c r="Q1020" s="68">
        <f t="shared" si="234"/>
        <v>1.043548440233655</v>
      </c>
      <c r="R1020" s="20" t="str">
        <f t="shared" si="235"/>
        <v/>
      </c>
      <c r="S1020" s="67">
        <f t="shared" si="236"/>
        <v>-644.4143132135996</v>
      </c>
      <c r="T1020" s="68">
        <f t="shared" si="237"/>
        <v>0.95831939706912328</v>
      </c>
      <c r="U1020" s="20" t="str">
        <f t="shared" si="238"/>
        <v/>
      </c>
      <c r="V1020" s="20" t="str">
        <f t="shared" si="239"/>
        <v/>
      </c>
    </row>
    <row r="1021" spans="1:22" ht="30" x14ac:dyDescent="0.25">
      <c r="A1021" s="46">
        <v>2205</v>
      </c>
      <c r="B1021" s="60">
        <f t="shared" si="225"/>
        <v>4108160</v>
      </c>
      <c r="C1021" s="46" t="s">
        <v>152</v>
      </c>
      <c r="D1021" s="46">
        <v>5434</v>
      </c>
      <c r="E1021" s="46" t="s">
        <v>2372</v>
      </c>
      <c r="F1021" s="46">
        <v>507</v>
      </c>
      <c r="G1021" s="46">
        <v>398</v>
      </c>
      <c r="H1021" s="61">
        <f t="shared" si="226"/>
        <v>0.78500986193293887</v>
      </c>
      <c r="I1021" s="62">
        <f t="shared" si="227"/>
        <v>4</v>
      </c>
      <c r="J1021" s="62">
        <f t="shared" si="228"/>
        <v>1</v>
      </c>
      <c r="K1021" s="20" t="s">
        <v>1781</v>
      </c>
      <c r="L1021" s="20" t="str">
        <f t="shared" si="229"/>
        <v>Yes</v>
      </c>
      <c r="M1021" s="66">
        <f t="shared" si="230"/>
        <v>12970.416557357999</v>
      </c>
      <c r="N1021" s="66">
        <f t="shared" si="231"/>
        <v>15797.495144214599</v>
      </c>
      <c r="O1021" s="66">
        <f t="shared" si="232"/>
        <v>15678.3496320711</v>
      </c>
      <c r="P1021" s="67">
        <f t="shared" si="233"/>
        <v>2827.0785868565999</v>
      </c>
      <c r="Q1021" s="68">
        <f t="shared" si="234"/>
        <v>1.2179635923298719</v>
      </c>
      <c r="R1021" s="20" t="str">
        <f t="shared" si="235"/>
        <v/>
      </c>
      <c r="S1021" s="67">
        <f t="shared" si="236"/>
        <v>2707.9330747131007</v>
      </c>
      <c r="T1021" s="68">
        <f t="shared" si="237"/>
        <v>1.208777648947359</v>
      </c>
      <c r="U1021" s="20" t="str">
        <f t="shared" si="238"/>
        <v/>
      </c>
      <c r="V1021" s="20" t="str">
        <f t="shared" si="239"/>
        <v/>
      </c>
    </row>
    <row r="1022" spans="1:22" ht="30" x14ac:dyDescent="0.25">
      <c r="A1022" s="46">
        <v>2205</v>
      </c>
      <c r="B1022" s="60">
        <f t="shared" si="225"/>
        <v>4108160</v>
      </c>
      <c r="C1022" s="46" t="s">
        <v>152</v>
      </c>
      <c r="D1022" s="46">
        <v>1057</v>
      </c>
      <c r="E1022" s="46" t="s">
        <v>2373</v>
      </c>
      <c r="F1022" s="46">
        <v>400</v>
      </c>
      <c r="G1022" s="46">
        <v>296</v>
      </c>
      <c r="H1022" s="61">
        <f t="shared" si="226"/>
        <v>0.74</v>
      </c>
      <c r="I1022" s="62">
        <f t="shared" si="227"/>
        <v>4</v>
      </c>
      <c r="J1022" s="62">
        <f t="shared" si="228"/>
        <v>1</v>
      </c>
      <c r="K1022" s="20"/>
      <c r="L1022" s="20" t="str">
        <f t="shared" si="229"/>
        <v>Yes</v>
      </c>
      <c r="M1022" s="66">
        <f t="shared" si="230"/>
        <v>12067.791903925699</v>
      </c>
      <c r="N1022" s="66">
        <f t="shared" si="231"/>
        <v>12506.7226242487</v>
      </c>
      <c r="O1022" s="66">
        <f t="shared" si="232"/>
        <v>12716.0258187909</v>
      </c>
      <c r="P1022" s="67">
        <f t="shared" si="233"/>
        <v>438.93072032300006</v>
      </c>
      <c r="Q1022" s="68">
        <f t="shared" si="234"/>
        <v>1.0363720823011717</v>
      </c>
      <c r="R1022" s="20" t="str">
        <f t="shared" si="235"/>
        <v/>
      </c>
      <c r="S1022" s="67">
        <f t="shared" si="236"/>
        <v>648.23391486520086</v>
      </c>
      <c r="T1022" s="68">
        <f t="shared" si="237"/>
        <v>1.0537160335565885</v>
      </c>
      <c r="U1022" s="20" t="str">
        <f t="shared" si="238"/>
        <v/>
      </c>
      <c r="V1022" s="20" t="str">
        <f t="shared" si="239"/>
        <v/>
      </c>
    </row>
    <row r="1023" spans="1:22" ht="30" x14ac:dyDescent="0.25">
      <c r="A1023" s="46">
        <v>2205</v>
      </c>
      <c r="B1023" s="60">
        <f t="shared" si="225"/>
        <v>4108160</v>
      </c>
      <c r="C1023" s="46" t="s">
        <v>152</v>
      </c>
      <c r="D1023" s="46">
        <v>5296</v>
      </c>
      <c r="E1023" s="46" t="s">
        <v>931</v>
      </c>
      <c r="F1023" s="46">
        <v>266</v>
      </c>
      <c r="G1023" s="46">
        <v>183</v>
      </c>
      <c r="H1023" s="61">
        <f t="shared" si="226"/>
        <v>0.68796992481203012</v>
      </c>
      <c r="I1023" s="62">
        <f t="shared" si="227"/>
        <v>4</v>
      </c>
      <c r="J1023" s="62">
        <f t="shared" si="228"/>
        <v>1</v>
      </c>
      <c r="K1023" s="20"/>
      <c r="L1023" s="20" t="str">
        <f t="shared" si="229"/>
        <v>Yes</v>
      </c>
      <c r="M1023" s="66">
        <f t="shared" si="230"/>
        <v>12797.153294039201</v>
      </c>
      <c r="N1023" s="66">
        <f t="shared" si="231"/>
        <v>14478.5817249663</v>
      </c>
      <c r="O1023" s="66">
        <f t="shared" si="232"/>
        <v>14941.197652897499</v>
      </c>
      <c r="P1023" s="67">
        <f t="shared" si="233"/>
        <v>1681.4284309270988</v>
      </c>
      <c r="Q1023" s="68">
        <f t="shared" si="234"/>
        <v>1.1313908173398448</v>
      </c>
      <c r="R1023" s="20" t="str">
        <f t="shared" si="235"/>
        <v/>
      </c>
      <c r="S1023" s="67">
        <f t="shared" si="236"/>
        <v>2144.0443588582984</v>
      </c>
      <c r="T1023" s="68">
        <f t="shared" si="237"/>
        <v>1.1675407264095974</v>
      </c>
      <c r="U1023" s="20" t="str">
        <f t="shared" si="238"/>
        <v/>
      </c>
      <c r="V1023" s="20" t="str">
        <f t="shared" si="239"/>
        <v/>
      </c>
    </row>
    <row r="1024" spans="1:22" ht="30" x14ac:dyDescent="0.25">
      <c r="A1024" s="46">
        <v>2205</v>
      </c>
      <c r="B1024" s="60">
        <f t="shared" si="225"/>
        <v>4108160</v>
      </c>
      <c r="C1024" s="46" t="s">
        <v>152</v>
      </c>
      <c r="D1024" s="46">
        <v>1064</v>
      </c>
      <c r="E1024" s="46" t="s">
        <v>2374</v>
      </c>
      <c r="F1024" s="46">
        <v>503</v>
      </c>
      <c r="G1024" s="46">
        <v>322</v>
      </c>
      <c r="H1024" s="61">
        <f t="shared" si="226"/>
        <v>0.64015904572564608</v>
      </c>
      <c r="I1024" s="62">
        <f t="shared" si="227"/>
        <v>4</v>
      </c>
      <c r="J1024" s="62">
        <f t="shared" si="228"/>
        <v>1</v>
      </c>
      <c r="K1024" s="20"/>
      <c r="L1024" s="20" t="str">
        <f t="shared" si="229"/>
        <v>Yes</v>
      </c>
      <c r="M1024" s="66">
        <f t="shared" si="230"/>
        <v>13741.0202259489</v>
      </c>
      <c r="N1024" s="66">
        <f t="shared" si="231"/>
        <v>13247.9215012164</v>
      </c>
      <c r="O1024" s="66">
        <f t="shared" si="232"/>
        <v>13724.1580802892</v>
      </c>
      <c r="P1024" s="67">
        <f t="shared" si="233"/>
        <v>-493.09872473249925</v>
      </c>
      <c r="Q1024" s="68">
        <f t="shared" si="234"/>
        <v>0.96411483888209992</v>
      </c>
      <c r="R1024" s="20" t="str">
        <f t="shared" si="235"/>
        <v/>
      </c>
      <c r="S1024" s="67">
        <f t="shared" si="236"/>
        <v>-16.862145659699308</v>
      </c>
      <c r="T1024" s="68">
        <f t="shared" si="237"/>
        <v>0.99877286072049754</v>
      </c>
      <c r="U1024" s="20" t="str">
        <f t="shared" si="238"/>
        <v/>
      </c>
      <c r="V1024" s="20" t="str">
        <f t="shared" si="239"/>
        <v/>
      </c>
    </row>
    <row r="1025" spans="1:22" x14ac:dyDescent="0.25">
      <c r="A1025" s="46">
        <v>2206</v>
      </c>
      <c r="B1025" s="60">
        <f t="shared" si="225"/>
        <v>4106300</v>
      </c>
      <c r="C1025" s="46" t="s">
        <v>115</v>
      </c>
      <c r="D1025" s="46">
        <v>1038</v>
      </c>
      <c r="E1025" s="46" t="s">
        <v>2215</v>
      </c>
      <c r="F1025" s="46">
        <v>511</v>
      </c>
      <c r="G1025" s="46">
        <v>318</v>
      </c>
      <c r="H1025" s="61">
        <f t="shared" si="226"/>
        <v>0.62230919765166337</v>
      </c>
      <c r="I1025" s="62">
        <f t="shared" si="227"/>
        <v>8</v>
      </c>
      <c r="J1025" s="62">
        <f t="shared" si="228"/>
        <v>2</v>
      </c>
      <c r="K1025" s="20" t="s">
        <v>1781</v>
      </c>
      <c r="L1025" s="20" t="str">
        <f t="shared" si="229"/>
        <v>Yes</v>
      </c>
      <c r="M1025" s="66">
        <f t="shared" si="230"/>
        <v>11717.547930332101</v>
      </c>
      <c r="N1025" s="66">
        <f t="shared" si="231"/>
        <v>12635.825504231299</v>
      </c>
      <c r="O1025" s="66">
        <f t="shared" si="232"/>
        <v>14398.632689571201</v>
      </c>
      <c r="P1025" s="67">
        <f t="shared" si="233"/>
        <v>918.27757389919861</v>
      </c>
      <c r="Q1025" s="68">
        <f t="shared" si="234"/>
        <v>1.0783677250017591</v>
      </c>
      <c r="R1025" s="20" t="str">
        <f t="shared" si="235"/>
        <v/>
      </c>
      <c r="S1025" s="67">
        <f t="shared" si="236"/>
        <v>2681.0847592391001</v>
      </c>
      <c r="T1025" s="68">
        <f t="shared" si="237"/>
        <v>1.2288093699449552</v>
      </c>
      <c r="U1025" s="20" t="str">
        <f t="shared" si="238"/>
        <v/>
      </c>
      <c r="V1025" s="20" t="str">
        <f t="shared" si="239"/>
        <v/>
      </c>
    </row>
    <row r="1026" spans="1:22" x14ac:dyDescent="0.25">
      <c r="A1026" s="46">
        <v>2206</v>
      </c>
      <c r="B1026" s="60">
        <f t="shared" si="225"/>
        <v>4106300</v>
      </c>
      <c r="C1026" s="46" t="s">
        <v>115</v>
      </c>
      <c r="D1026" s="46">
        <v>1037</v>
      </c>
      <c r="E1026" s="46" t="s">
        <v>2216</v>
      </c>
      <c r="F1026" s="46">
        <v>565</v>
      </c>
      <c r="G1026" s="46">
        <v>345</v>
      </c>
      <c r="H1026" s="61">
        <f t="shared" si="226"/>
        <v>0.61061946902654862</v>
      </c>
      <c r="I1026" s="62">
        <f t="shared" si="227"/>
        <v>8</v>
      </c>
      <c r="J1026" s="62">
        <f t="shared" si="228"/>
        <v>2</v>
      </c>
      <c r="K1026" s="20" t="s">
        <v>1781</v>
      </c>
      <c r="L1026" s="20" t="str">
        <f t="shared" si="229"/>
        <v>Yes</v>
      </c>
      <c r="M1026" s="66">
        <f t="shared" si="230"/>
        <v>11210.770974842901</v>
      </c>
      <c r="N1026" s="66">
        <f t="shared" si="231"/>
        <v>12241.7802244127</v>
      </c>
      <c r="O1026" s="66">
        <f t="shared" si="232"/>
        <v>13918.9219477347</v>
      </c>
      <c r="P1026" s="67">
        <f t="shared" si="233"/>
        <v>1031.0092495697991</v>
      </c>
      <c r="Q1026" s="68">
        <f t="shared" si="234"/>
        <v>1.0919659541599231</v>
      </c>
      <c r="R1026" s="20" t="str">
        <f t="shared" si="235"/>
        <v/>
      </c>
      <c r="S1026" s="67">
        <f t="shared" si="236"/>
        <v>2708.150972891799</v>
      </c>
      <c r="T1026" s="68">
        <f t="shared" si="237"/>
        <v>1.2415668805445157</v>
      </c>
      <c r="U1026" s="20" t="str">
        <f t="shared" si="238"/>
        <v/>
      </c>
      <c r="V1026" s="20" t="str">
        <f t="shared" si="239"/>
        <v/>
      </c>
    </row>
    <row r="1027" spans="1:22" x14ac:dyDescent="0.25">
      <c r="A1027" s="46">
        <v>2206</v>
      </c>
      <c r="B1027" s="60">
        <f t="shared" si="225"/>
        <v>4106300</v>
      </c>
      <c r="C1027" s="46" t="s">
        <v>115</v>
      </c>
      <c r="D1027" s="46">
        <v>1039</v>
      </c>
      <c r="E1027" s="46" t="s">
        <v>2220</v>
      </c>
      <c r="F1027" s="46">
        <v>785</v>
      </c>
      <c r="G1027" s="46">
        <v>414</v>
      </c>
      <c r="H1027" s="61">
        <f t="shared" si="226"/>
        <v>0.52738853503184713</v>
      </c>
      <c r="I1027" s="62">
        <f t="shared" si="227"/>
        <v>8</v>
      </c>
      <c r="J1027" s="62">
        <f t="shared" si="228"/>
        <v>2</v>
      </c>
      <c r="K1027" s="20"/>
      <c r="L1027" s="20" t="str">
        <f t="shared" si="229"/>
        <v>Yes</v>
      </c>
      <c r="M1027" s="66">
        <f t="shared" si="230"/>
        <v>10745.3118661964</v>
      </c>
      <c r="N1027" s="66">
        <f t="shared" si="231"/>
        <v>11428.7038069316</v>
      </c>
      <c r="O1027" s="66">
        <f t="shared" si="232"/>
        <v>13148.5447130621</v>
      </c>
      <c r="P1027" s="67">
        <f t="shared" si="233"/>
        <v>683.39194073520048</v>
      </c>
      <c r="Q1027" s="68">
        <f t="shared" si="234"/>
        <v>1.0635990792305505</v>
      </c>
      <c r="R1027" s="20" t="str">
        <f t="shared" si="235"/>
        <v/>
      </c>
      <c r="S1027" s="67">
        <f t="shared" si="236"/>
        <v>2403.2328468656997</v>
      </c>
      <c r="T1027" s="68">
        <f t="shared" si="237"/>
        <v>1.2236540806624714</v>
      </c>
      <c r="U1027" s="20" t="str">
        <f t="shared" si="238"/>
        <v/>
      </c>
      <c r="V1027" s="20" t="str">
        <f t="shared" si="239"/>
        <v/>
      </c>
    </row>
    <row r="1028" spans="1:22" x14ac:dyDescent="0.25">
      <c r="A1028" s="46">
        <v>2206</v>
      </c>
      <c r="B1028" s="60">
        <f t="shared" si="225"/>
        <v>4106300</v>
      </c>
      <c r="C1028" s="46" t="s">
        <v>115</v>
      </c>
      <c r="D1028" s="46">
        <v>1036</v>
      </c>
      <c r="E1028" s="46" t="s">
        <v>2217</v>
      </c>
      <c r="F1028" s="46">
        <v>420</v>
      </c>
      <c r="G1028" s="46">
        <v>213</v>
      </c>
      <c r="H1028" s="61">
        <f t="shared" si="226"/>
        <v>0.50714285714285712</v>
      </c>
      <c r="I1028" s="62">
        <f t="shared" si="227"/>
        <v>8</v>
      </c>
      <c r="J1028" s="62">
        <f t="shared" si="228"/>
        <v>2</v>
      </c>
      <c r="K1028" s="20"/>
      <c r="L1028" s="20" t="str">
        <f t="shared" si="229"/>
        <v>Yes</v>
      </c>
      <c r="M1028" s="66">
        <f t="shared" si="230"/>
        <v>11701.616335225801</v>
      </c>
      <c r="N1028" s="66">
        <f t="shared" si="231"/>
        <v>11897.229370159501</v>
      </c>
      <c r="O1028" s="66">
        <f t="shared" si="232"/>
        <v>14351.140935887301</v>
      </c>
      <c r="P1028" s="67">
        <f t="shared" si="233"/>
        <v>195.61303493369996</v>
      </c>
      <c r="Q1028" s="68">
        <f t="shared" si="234"/>
        <v>1.0167167534236137</v>
      </c>
      <c r="R1028" s="20" t="str">
        <f t="shared" si="235"/>
        <v/>
      </c>
      <c r="S1028" s="67">
        <f t="shared" si="236"/>
        <v>2649.5246006614998</v>
      </c>
      <c r="T1028" s="68">
        <f t="shared" si="237"/>
        <v>1.226423814006407</v>
      </c>
      <c r="U1028" s="20" t="str">
        <f t="shared" si="238"/>
        <v/>
      </c>
      <c r="V1028" s="20" t="str">
        <f t="shared" si="239"/>
        <v/>
      </c>
    </row>
    <row r="1029" spans="1:22" x14ac:dyDescent="0.25">
      <c r="A1029" s="46">
        <v>2206</v>
      </c>
      <c r="B1029" s="60">
        <f t="shared" si="225"/>
        <v>4106300</v>
      </c>
      <c r="C1029" s="46" t="s">
        <v>115</v>
      </c>
      <c r="D1029" s="46">
        <v>1333</v>
      </c>
      <c r="E1029" s="46" t="s">
        <v>2221</v>
      </c>
      <c r="F1029" s="46">
        <v>537</v>
      </c>
      <c r="G1029" s="46">
        <v>269</v>
      </c>
      <c r="H1029" s="61">
        <f t="shared" si="226"/>
        <v>0.5009310986964618</v>
      </c>
      <c r="I1029" s="62">
        <f t="shared" si="227"/>
        <v>8</v>
      </c>
      <c r="J1029" s="62">
        <f t="shared" si="228"/>
        <v>2</v>
      </c>
      <c r="K1029" s="20"/>
      <c r="L1029" s="20" t="str">
        <f t="shared" si="229"/>
        <v>Yes</v>
      </c>
      <c r="M1029" s="66">
        <f t="shared" si="230"/>
        <v>12200.6372914654</v>
      </c>
      <c r="N1029" s="66">
        <f t="shared" si="231"/>
        <v>13221.8862465374</v>
      </c>
      <c r="O1029" s="66">
        <f t="shared" si="232"/>
        <v>14305.2691722663</v>
      </c>
      <c r="P1029" s="67">
        <f t="shared" si="233"/>
        <v>1021.2489550720002</v>
      </c>
      <c r="Q1029" s="68">
        <f t="shared" si="234"/>
        <v>1.0837045582681477</v>
      </c>
      <c r="R1029" s="20" t="str">
        <f t="shared" si="235"/>
        <v/>
      </c>
      <c r="S1029" s="67">
        <f t="shared" si="236"/>
        <v>2104.6318808009</v>
      </c>
      <c r="T1029" s="68">
        <f t="shared" si="237"/>
        <v>1.1725017989243181</v>
      </c>
      <c r="U1029" s="20" t="str">
        <f t="shared" si="238"/>
        <v/>
      </c>
      <c r="V1029" s="20" t="str">
        <f t="shared" si="239"/>
        <v/>
      </c>
    </row>
    <row r="1030" spans="1:22" x14ac:dyDescent="0.25">
      <c r="A1030" s="46">
        <v>2206</v>
      </c>
      <c r="B1030" s="60">
        <f t="shared" si="225"/>
        <v>4106300</v>
      </c>
      <c r="C1030" s="46" t="s">
        <v>115</v>
      </c>
      <c r="D1030" s="46">
        <v>3426</v>
      </c>
      <c r="E1030" s="46" t="s">
        <v>2218</v>
      </c>
      <c r="F1030" s="46">
        <v>551</v>
      </c>
      <c r="G1030" s="46">
        <v>233</v>
      </c>
      <c r="H1030" s="61">
        <f t="shared" si="226"/>
        <v>0.42286751361161523</v>
      </c>
      <c r="I1030" s="62">
        <f t="shared" si="227"/>
        <v>8</v>
      </c>
      <c r="J1030" s="62">
        <f t="shared" si="228"/>
        <v>2</v>
      </c>
      <c r="K1030" s="20"/>
      <c r="L1030" s="20" t="str">
        <f t="shared" si="229"/>
        <v>Yes</v>
      </c>
      <c r="M1030" s="66">
        <f t="shared" si="230"/>
        <v>11294.9323361844</v>
      </c>
      <c r="N1030" s="66">
        <f t="shared" si="231"/>
        <v>11859.7216319785</v>
      </c>
      <c r="O1030" s="66">
        <f t="shared" si="232"/>
        <v>13154.2883591831</v>
      </c>
      <c r="P1030" s="67">
        <f t="shared" si="233"/>
        <v>564.78929579410033</v>
      </c>
      <c r="Q1030" s="68">
        <f t="shared" si="234"/>
        <v>1.050003778595888</v>
      </c>
      <c r="R1030" s="20" t="str">
        <f t="shared" si="235"/>
        <v/>
      </c>
      <c r="S1030" s="67">
        <f t="shared" si="236"/>
        <v>1859.3560229986997</v>
      </c>
      <c r="T1030" s="68">
        <f t="shared" si="237"/>
        <v>1.1646186066154707</v>
      </c>
      <c r="U1030" s="20" t="str">
        <f t="shared" si="238"/>
        <v/>
      </c>
      <c r="V1030" s="20" t="str">
        <f t="shared" si="239"/>
        <v/>
      </c>
    </row>
    <row r="1031" spans="1:22" x14ac:dyDescent="0.25">
      <c r="A1031" s="46">
        <v>2206</v>
      </c>
      <c r="B1031" s="60">
        <f t="shared" si="225"/>
        <v>4106300</v>
      </c>
      <c r="C1031" s="46" t="s">
        <v>115</v>
      </c>
      <c r="D1031" s="46">
        <v>1040</v>
      </c>
      <c r="E1031" s="46" t="s">
        <v>2222</v>
      </c>
      <c r="F1031" s="90">
        <v>1722</v>
      </c>
      <c r="G1031" s="46">
        <v>710</v>
      </c>
      <c r="H1031" s="61">
        <f t="shared" si="226"/>
        <v>0.41231126596980255</v>
      </c>
      <c r="I1031" s="62">
        <f t="shared" si="227"/>
        <v>8</v>
      </c>
      <c r="J1031" s="62">
        <f t="shared" si="228"/>
        <v>2</v>
      </c>
      <c r="K1031" s="20"/>
      <c r="L1031" s="20" t="str">
        <f t="shared" si="229"/>
        <v>Yes</v>
      </c>
      <c r="M1031" s="66">
        <f t="shared" si="230"/>
        <v>12610.1087352179</v>
      </c>
      <c r="N1031" s="66">
        <f t="shared" si="231"/>
        <v>13326.786640001999</v>
      </c>
      <c r="O1031" s="66">
        <f t="shared" si="232"/>
        <v>14050.7571127309</v>
      </c>
      <c r="P1031" s="67">
        <f t="shared" si="233"/>
        <v>716.67790478409916</v>
      </c>
      <c r="Q1031" s="68">
        <f t="shared" si="234"/>
        <v>1.0568336022973805</v>
      </c>
      <c r="R1031" s="20" t="str">
        <f t="shared" si="235"/>
        <v/>
      </c>
      <c r="S1031" s="67">
        <f t="shared" si="236"/>
        <v>1440.648377513</v>
      </c>
      <c r="T1031" s="68">
        <f t="shared" si="237"/>
        <v>1.114245515860582</v>
      </c>
      <c r="U1031" s="20" t="str">
        <f t="shared" si="238"/>
        <v/>
      </c>
      <c r="V1031" s="20" t="str">
        <f t="shared" si="239"/>
        <v/>
      </c>
    </row>
    <row r="1032" spans="1:22" x14ac:dyDescent="0.25">
      <c r="A1032" s="46">
        <v>2206</v>
      </c>
      <c r="B1032" s="60">
        <f t="shared" ref="B1032:B1095" si="240">IF(ISNA(VLOOKUP($A1032,POVRT,7,FALSE)),0,VLOOKUP($A1032,POVRT,7,FALSE))</f>
        <v>4106300</v>
      </c>
      <c r="C1032" s="46" t="s">
        <v>115</v>
      </c>
      <c r="D1032" s="46">
        <v>1034</v>
      </c>
      <c r="E1032" s="46" t="s">
        <v>2219</v>
      </c>
      <c r="F1032" s="46">
        <v>400</v>
      </c>
      <c r="G1032" s="46">
        <v>138</v>
      </c>
      <c r="H1032" s="61">
        <f t="shared" ref="H1032:H1095" si="241">G1032/F1032</f>
        <v>0.34499999999999997</v>
      </c>
      <c r="I1032" s="62">
        <f t="shared" ref="I1032:I1095" si="242">IF(ISNA(VLOOKUP($A1032,Quar,3,FALSE)),0,VLOOKUP($A1032,Quar,3,FALSE))</f>
        <v>8</v>
      </c>
      <c r="J1032" s="62">
        <f t="shared" ref="J1032:J1095" si="243">IF(ISNA(VLOOKUP($A1032,Quar,6,FALSE)),0,VLOOKUP($A1032,Quar,6,FALSE))</f>
        <v>2</v>
      </c>
      <c r="K1032" s="20"/>
      <c r="L1032" s="20" t="str">
        <f t="shared" ref="L1032:L1095" si="244">IF(ISNA(VLOOKUP($A1032,LEA1K,9,FALSE)),"",VLOOKUP($A1032,LEA1K,9,FALSE))</f>
        <v>Yes</v>
      </c>
      <c r="M1032" s="66">
        <f t="shared" ref="M1032:M1095" si="245">IF(ISNA(VLOOKUP($D1032,PERPUP18_19,34,FALSE)),0,VLOOKUP($D1032,PERPUP18_19,34,FALSE))</f>
        <v>11502.4461823321</v>
      </c>
      <c r="N1032" s="66">
        <f t="shared" ref="N1032:N1095" si="246">IF(ISNA(VLOOKUP($D1032,PERPUP19_20,34,FALSE)),0,VLOOKUP($D1032,PERPUP19_20,34,FALSE))</f>
        <v>12157.7150877976</v>
      </c>
      <c r="O1032" s="66">
        <f t="shared" ref="O1032:O1095" si="247">IF(ISNA(VLOOKUP($D1032,PERPUP20_21,34,FALSE)),0,VLOOKUP($D1032,PERPUP20_21,34,FALSE))</f>
        <v>13179.5951575732</v>
      </c>
      <c r="P1032" s="67">
        <f t="shared" si="233"/>
        <v>655.26890546550021</v>
      </c>
      <c r="Q1032" s="68">
        <f t="shared" si="234"/>
        <v>1.0569677871192305</v>
      </c>
      <c r="R1032" s="20" t="str">
        <f t="shared" si="235"/>
        <v/>
      </c>
      <c r="S1032" s="67">
        <f t="shared" si="236"/>
        <v>1677.1489752410998</v>
      </c>
      <c r="T1032" s="68">
        <f t="shared" si="237"/>
        <v>1.1458080262802899</v>
      </c>
      <c r="U1032" s="20" t="str">
        <f t="shared" si="238"/>
        <v/>
      </c>
      <c r="V1032" s="20" t="str">
        <f t="shared" si="239"/>
        <v/>
      </c>
    </row>
    <row r="1033" spans="1:22" x14ac:dyDescent="0.25">
      <c r="A1033" s="46">
        <v>2207</v>
      </c>
      <c r="B1033" s="60">
        <f t="shared" si="240"/>
        <v>4109510</v>
      </c>
      <c r="C1033" s="46" t="s">
        <v>184</v>
      </c>
      <c r="D1033" s="46">
        <v>5287</v>
      </c>
      <c r="E1033" s="46" t="s">
        <v>2490</v>
      </c>
      <c r="F1033" s="46">
        <v>207</v>
      </c>
      <c r="G1033" s="46">
        <v>158</v>
      </c>
      <c r="H1033" s="61">
        <f t="shared" si="241"/>
        <v>0.76328502415458932</v>
      </c>
      <c r="I1033" s="62">
        <f t="shared" si="242"/>
        <v>8</v>
      </c>
      <c r="J1033" s="62">
        <f t="shared" si="243"/>
        <v>2</v>
      </c>
      <c r="K1033" s="20"/>
      <c r="L1033" s="20" t="str">
        <f t="shared" si="244"/>
        <v>Yes</v>
      </c>
      <c r="M1033" s="66">
        <f t="shared" si="245"/>
        <v>14231.9241881338</v>
      </c>
      <c r="N1033" s="66">
        <f t="shared" si="246"/>
        <v>14739.677163426501</v>
      </c>
      <c r="O1033" s="66">
        <f t="shared" si="247"/>
        <v>15761.5942027005</v>
      </c>
      <c r="P1033" s="67">
        <f t="shared" ref="P1033:P1096" si="248">N1033-M1033</f>
        <v>507.75297529270028</v>
      </c>
      <c r="Q1033" s="68">
        <f t="shared" ref="Q1033:Q1096" si="249">IF(M1033&gt;0,(N1033/M1033),"")</f>
        <v>1.0356770432852678</v>
      </c>
      <c r="R1033" s="20" t="str">
        <f t="shared" ref="R1033:R1096" si="250">IF((AND(L1033="Yes",K1033="Yes",Q1033&lt;100%)),"Fail","")</f>
        <v/>
      </c>
      <c r="S1033" s="67">
        <f t="shared" ref="S1033:S1096" si="251">O1033-M1033</f>
        <v>1529.6700145667</v>
      </c>
      <c r="T1033" s="68">
        <f t="shared" ref="T1033:T1096" si="252">IF($M1033&gt;0,(O1033/$M1033),"")</f>
        <v>1.1074816022307159</v>
      </c>
      <c r="U1033" s="20" t="str">
        <f t="shared" ref="U1033:U1096" si="253">IF((AND($L1033="Yes",$K1033="Yes",T1033&lt;100%)),"Fail","")</f>
        <v/>
      </c>
      <c r="V1033" s="20" t="str">
        <f t="shared" ref="V1033:V1096" si="254">IF((AND($R1033="Fail",$U1033="Fail")),"Review","")</f>
        <v/>
      </c>
    </row>
    <row r="1034" spans="1:22" x14ac:dyDescent="0.25">
      <c r="A1034" s="46">
        <v>2207</v>
      </c>
      <c r="B1034" s="60">
        <f t="shared" si="240"/>
        <v>4109510</v>
      </c>
      <c r="C1034" s="46" t="s">
        <v>184</v>
      </c>
      <c r="D1034" s="46">
        <v>1049</v>
      </c>
      <c r="E1034" s="46" t="s">
        <v>2358</v>
      </c>
      <c r="F1034" s="46">
        <v>394</v>
      </c>
      <c r="G1034" s="46">
        <v>292</v>
      </c>
      <c r="H1034" s="61">
        <f t="shared" si="241"/>
        <v>0.74111675126903553</v>
      </c>
      <c r="I1034" s="62">
        <f t="shared" si="242"/>
        <v>8</v>
      </c>
      <c r="J1034" s="62">
        <f t="shared" si="243"/>
        <v>2</v>
      </c>
      <c r="K1034" s="20"/>
      <c r="L1034" s="20" t="str">
        <f t="shared" si="244"/>
        <v>Yes</v>
      </c>
      <c r="M1034" s="66">
        <f t="shared" si="245"/>
        <v>12489.016575658199</v>
      </c>
      <c r="N1034" s="66">
        <f t="shared" si="246"/>
        <v>12339.662377348601</v>
      </c>
      <c r="O1034" s="66">
        <f t="shared" si="247"/>
        <v>14004.417310041599</v>
      </c>
      <c r="P1034" s="67">
        <f t="shared" si="248"/>
        <v>-149.35419830959836</v>
      </c>
      <c r="Q1034" s="68">
        <f t="shared" si="249"/>
        <v>0.98804115621075417</v>
      </c>
      <c r="R1034" s="20" t="str">
        <f t="shared" si="250"/>
        <v/>
      </c>
      <c r="S1034" s="67">
        <f t="shared" si="251"/>
        <v>1515.4007343834</v>
      </c>
      <c r="T1034" s="68">
        <f t="shared" si="252"/>
        <v>1.1213386758839765</v>
      </c>
      <c r="U1034" s="20" t="str">
        <f t="shared" si="253"/>
        <v/>
      </c>
      <c r="V1034" s="20" t="str">
        <f t="shared" si="254"/>
        <v/>
      </c>
    </row>
    <row r="1035" spans="1:22" ht="30" x14ac:dyDescent="0.25">
      <c r="A1035" s="46">
        <v>2207</v>
      </c>
      <c r="B1035" s="60">
        <f t="shared" si="240"/>
        <v>4109510</v>
      </c>
      <c r="C1035" s="46" t="s">
        <v>184</v>
      </c>
      <c r="D1035" s="46">
        <v>4116</v>
      </c>
      <c r="E1035" s="46" t="s">
        <v>1117</v>
      </c>
      <c r="F1035" s="46">
        <v>46</v>
      </c>
      <c r="G1035" s="46">
        <v>34</v>
      </c>
      <c r="H1035" s="61">
        <f t="shared" si="241"/>
        <v>0.73913043478260865</v>
      </c>
      <c r="I1035" s="62">
        <f t="shared" si="242"/>
        <v>8</v>
      </c>
      <c r="J1035" s="62">
        <f t="shared" si="243"/>
        <v>2</v>
      </c>
      <c r="K1035" s="20"/>
      <c r="L1035" s="20" t="str">
        <f t="shared" si="244"/>
        <v>Yes</v>
      </c>
      <c r="M1035" s="66">
        <f t="shared" si="245"/>
        <v>2857.9214324638601</v>
      </c>
      <c r="N1035" s="66">
        <f t="shared" si="246"/>
        <v>3007.6901183905802</v>
      </c>
      <c r="O1035" s="66">
        <f t="shared" si="247"/>
        <v>3190.2408009753499</v>
      </c>
      <c r="P1035" s="67">
        <f t="shared" si="248"/>
        <v>149.76868592672008</v>
      </c>
      <c r="Q1035" s="68">
        <f t="shared" si="249"/>
        <v>1.0524047597059385</v>
      </c>
      <c r="R1035" s="20" t="str">
        <f t="shared" si="250"/>
        <v/>
      </c>
      <c r="S1035" s="67">
        <f t="shared" si="251"/>
        <v>332.31936851148976</v>
      </c>
      <c r="T1035" s="68">
        <f t="shared" si="252"/>
        <v>1.1162800924954022</v>
      </c>
      <c r="U1035" s="20" t="str">
        <f t="shared" si="253"/>
        <v/>
      </c>
      <c r="V1035" s="20" t="str">
        <f t="shared" si="254"/>
        <v/>
      </c>
    </row>
    <row r="1036" spans="1:22" x14ac:dyDescent="0.25">
      <c r="A1036" s="46">
        <v>2207</v>
      </c>
      <c r="B1036" s="60">
        <f t="shared" si="240"/>
        <v>4109510</v>
      </c>
      <c r="C1036" s="46" t="s">
        <v>184</v>
      </c>
      <c r="D1036" s="46">
        <v>1051</v>
      </c>
      <c r="E1036" s="46" t="s">
        <v>2493</v>
      </c>
      <c r="F1036" s="46">
        <v>681</v>
      </c>
      <c r="G1036" s="46">
        <v>419</v>
      </c>
      <c r="H1036" s="61">
        <f t="shared" si="241"/>
        <v>0.61527165932452277</v>
      </c>
      <c r="I1036" s="62">
        <f t="shared" si="242"/>
        <v>8</v>
      </c>
      <c r="J1036" s="62">
        <f t="shared" si="243"/>
        <v>2</v>
      </c>
      <c r="K1036" s="20"/>
      <c r="L1036" s="20" t="str">
        <f t="shared" si="244"/>
        <v>Yes</v>
      </c>
      <c r="M1036" s="66">
        <f t="shared" si="245"/>
        <v>10874.0124377098</v>
      </c>
      <c r="N1036" s="66">
        <f t="shared" si="246"/>
        <v>10908.1455432119</v>
      </c>
      <c r="O1036" s="66">
        <f t="shared" si="247"/>
        <v>11717.7754568415</v>
      </c>
      <c r="P1036" s="67">
        <f t="shared" si="248"/>
        <v>34.133105502100079</v>
      </c>
      <c r="Q1036" s="68">
        <f t="shared" si="249"/>
        <v>1.0031389614181174</v>
      </c>
      <c r="R1036" s="20" t="str">
        <f t="shared" si="250"/>
        <v/>
      </c>
      <c r="S1036" s="67">
        <f t="shared" si="251"/>
        <v>843.76301913170028</v>
      </c>
      <c r="T1036" s="68">
        <f t="shared" si="252"/>
        <v>1.0775944504353911</v>
      </c>
      <c r="U1036" s="20" t="str">
        <f t="shared" si="253"/>
        <v/>
      </c>
      <c r="V1036" s="20" t="str">
        <f t="shared" si="254"/>
        <v/>
      </c>
    </row>
    <row r="1037" spans="1:22" x14ac:dyDescent="0.25">
      <c r="A1037" s="46">
        <v>2207</v>
      </c>
      <c r="B1037" s="60">
        <f t="shared" si="240"/>
        <v>4109510</v>
      </c>
      <c r="C1037" s="46" t="s">
        <v>184</v>
      </c>
      <c r="D1037" s="46">
        <v>1048</v>
      </c>
      <c r="E1037" s="46" t="s">
        <v>2491</v>
      </c>
      <c r="F1037" s="46">
        <v>441</v>
      </c>
      <c r="G1037" s="46">
        <v>231</v>
      </c>
      <c r="H1037" s="61">
        <f t="shared" si="241"/>
        <v>0.52380952380952384</v>
      </c>
      <c r="I1037" s="62">
        <f t="shared" si="242"/>
        <v>8</v>
      </c>
      <c r="J1037" s="62">
        <f t="shared" si="243"/>
        <v>2</v>
      </c>
      <c r="K1037" s="20"/>
      <c r="L1037" s="20" t="str">
        <f t="shared" si="244"/>
        <v>Yes</v>
      </c>
      <c r="M1037" s="66">
        <f t="shared" si="245"/>
        <v>12108.4663363522</v>
      </c>
      <c r="N1037" s="66">
        <f t="shared" si="246"/>
        <v>12709.2013284362</v>
      </c>
      <c r="O1037" s="66">
        <f t="shared" si="247"/>
        <v>13374.4011399135</v>
      </c>
      <c r="P1037" s="67">
        <f t="shared" si="248"/>
        <v>600.73499208400062</v>
      </c>
      <c r="Q1037" s="68">
        <f t="shared" si="249"/>
        <v>1.0496128060645027</v>
      </c>
      <c r="R1037" s="20" t="str">
        <f t="shared" si="250"/>
        <v/>
      </c>
      <c r="S1037" s="67">
        <f t="shared" si="251"/>
        <v>1265.9348035613002</v>
      </c>
      <c r="T1037" s="68">
        <f t="shared" si="252"/>
        <v>1.1045495580031217</v>
      </c>
      <c r="U1037" s="20" t="str">
        <f t="shared" si="253"/>
        <v/>
      </c>
      <c r="V1037" s="20" t="str">
        <f t="shared" si="254"/>
        <v/>
      </c>
    </row>
    <row r="1038" spans="1:22" x14ac:dyDescent="0.25">
      <c r="A1038" s="46">
        <v>2207</v>
      </c>
      <c r="B1038" s="60">
        <f t="shared" si="240"/>
        <v>4109510</v>
      </c>
      <c r="C1038" s="46" t="s">
        <v>184</v>
      </c>
      <c r="D1038" s="46">
        <v>1052</v>
      </c>
      <c r="E1038" s="46" t="s">
        <v>2494</v>
      </c>
      <c r="F1038" s="46">
        <v>818</v>
      </c>
      <c r="G1038" s="46">
        <v>389</v>
      </c>
      <c r="H1038" s="61">
        <f t="shared" si="241"/>
        <v>0.47555012224938875</v>
      </c>
      <c r="I1038" s="62">
        <f t="shared" si="242"/>
        <v>8</v>
      </c>
      <c r="J1038" s="62">
        <f t="shared" si="243"/>
        <v>2</v>
      </c>
      <c r="K1038" s="20"/>
      <c r="L1038" s="20" t="str">
        <f t="shared" si="244"/>
        <v>Yes</v>
      </c>
      <c r="M1038" s="66">
        <f t="shared" si="245"/>
        <v>13433.698504947601</v>
      </c>
      <c r="N1038" s="66">
        <f t="shared" si="246"/>
        <v>13186.839517554101</v>
      </c>
      <c r="O1038" s="66">
        <f t="shared" si="247"/>
        <v>12848.8384790735</v>
      </c>
      <c r="P1038" s="67">
        <f t="shared" si="248"/>
        <v>-246.85898739349977</v>
      </c>
      <c r="Q1038" s="68">
        <f t="shared" si="249"/>
        <v>0.98162389997791133</v>
      </c>
      <c r="R1038" s="20" t="str">
        <f t="shared" si="250"/>
        <v/>
      </c>
      <c r="S1038" s="67">
        <f t="shared" si="251"/>
        <v>-584.86002587410076</v>
      </c>
      <c r="T1038" s="68">
        <f t="shared" si="252"/>
        <v>0.95646321631688414</v>
      </c>
      <c r="U1038" s="20" t="str">
        <f t="shared" si="253"/>
        <v/>
      </c>
      <c r="V1038" s="20" t="str">
        <f t="shared" si="254"/>
        <v/>
      </c>
    </row>
    <row r="1039" spans="1:22" x14ac:dyDescent="0.25">
      <c r="A1039" s="46">
        <v>2207</v>
      </c>
      <c r="B1039" s="60">
        <f t="shared" si="240"/>
        <v>4109510</v>
      </c>
      <c r="C1039" s="46" t="s">
        <v>184</v>
      </c>
      <c r="D1039" s="46">
        <v>4202</v>
      </c>
      <c r="E1039" s="46" t="s">
        <v>1120</v>
      </c>
      <c r="F1039" s="46">
        <v>86</v>
      </c>
      <c r="G1039" s="46">
        <v>37</v>
      </c>
      <c r="H1039" s="61">
        <f t="shared" si="241"/>
        <v>0.43023255813953487</v>
      </c>
      <c r="I1039" s="62">
        <f t="shared" si="242"/>
        <v>8</v>
      </c>
      <c r="J1039" s="62">
        <f t="shared" si="243"/>
        <v>2</v>
      </c>
      <c r="K1039" s="20"/>
      <c r="L1039" s="20" t="str">
        <f t="shared" si="244"/>
        <v>Yes</v>
      </c>
      <c r="M1039" s="66">
        <f t="shared" si="245"/>
        <v>3045.6094220800801</v>
      </c>
      <c r="N1039" s="66">
        <f t="shared" si="246"/>
        <v>3208.9259634267901</v>
      </c>
      <c r="O1039" s="66">
        <f t="shared" si="247"/>
        <v>3418.5802945209398</v>
      </c>
      <c r="P1039" s="67">
        <f t="shared" si="248"/>
        <v>163.31654134670998</v>
      </c>
      <c r="Q1039" s="68">
        <f t="shared" si="249"/>
        <v>1.0536235999805807</v>
      </c>
      <c r="R1039" s="20" t="str">
        <f t="shared" si="250"/>
        <v/>
      </c>
      <c r="S1039" s="67">
        <f t="shared" si="251"/>
        <v>372.97087244085969</v>
      </c>
      <c r="T1039" s="68">
        <f t="shared" si="252"/>
        <v>1.1224618198699061</v>
      </c>
      <c r="U1039" s="20" t="str">
        <f t="shared" si="253"/>
        <v/>
      </c>
      <c r="V1039" s="20" t="str">
        <f t="shared" si="254"/>
        <v/>
      </c>
    </row>
    <row r="1040" spans="1:22" x14ac:dyDescent="0.25">
      <c r="A1040" s="46">
        <v>2207</v>
      </c>
      <c r="B1040" s="60">
        <f t="shared" si="240"/>
        <v>4109510</v>
      </c>
      <c r="C1040" s="46" t="s">
        <v>184</v>
      </c>
      <c r="D1040" s="46">
        <v>1047</v>
      </c>
      <c r="E1040" s="46" t="s">
        <v>2492</v>
      </c>
      <c r="F1040" s="46">
        <v>235</v>
      </c>
      <c r="G1040" s="46">
        <v>95</v>
      </c>
      <c r="H1040" s="61">
        <f t="shared" si="241"/>
        <v>0.40425531914893614</v>
      </c>
      <c r="I1040" s="62">
        <f t="shared" si="242"/>
        <v>8</v>
      </c>
      <c r="J1040" s="62">
        <f t="shared" si="243"/>
        <v>2</v>
      </c>
      <c r="K1040" s="20"/>
      <c r="L1040" s="20" t="str">
        <f t="shared" si="244"/>
        <v>Yes</v>
      </c>
      <c r="M1040" s="66">
        <f t="shared" si="245"/>
        <v>12573.9204236568</v>
      </c>
      <c r="N1040" s="66">
        <f t="shared" si="246"/>
        <v>12771.865010465401</v>
      </c>
      <c r="O1040" s="66">
        <f t="shared" si="247"/>
        <v>14025.847344748499</v>
      </c>
      <c r="P1040" s="67">
        <f t="shared" si="248"/>
        <v>197.94458680860043</v>
      </c>
      <c r="Q1040" s="68">
        <f t="shared" si="249"/>
        <v>1.0157424717303112</v>
      </c>
      <c r="R1040" s="20" t="str">
        <f t="shared" si="250"/>
        <v/>
      </c>
      <c r="S1040" s="67">
        <f t="shared" si="251"/>
        <v>1451.9269210916991</v>
      </c>
      <c r="T1040" s="68">
        <f t="shared" si="252"/>
        <v>1.1154712987017175</v>
      </c>
      <c r="U1040" s="20" t="str">
        <f t="shared" si="253"/>
        <v/>
      </c>
      <c r="V1040" s="20" t="str">
        <f t="shared" si="254"/>
        <v/>
      </c>
    </row>
    <row r="1041" spans="1:22" ht="30" x14ac:dyDescent="0.25">
      <c r="A1041" s="46">
        <v>2208</v>
      </c>
      <c r="B1041" s="60">
        <f t="shared" si="240"/>
        <v>4101660</v>
      </c>
      <c r="C1041" s="46" t="s">
        <v>24</v>
      </c>
      <c r="D1041" s="46">
        <v>1055</v>
      </c>
      <c r="E1041" s="46" t="s">
        <v>1893</v>
      </c>
      <c r="F1041" s="46">
        <v>223</v>
      </c>
      <c r="G1041" s="46">
        <v>71</v>
      </c>
      <c r="H1041" s="61">
        <f t="shared" si="241"/>
        <v>0.31838565022421522</v>
      </c>
      <c r="I1041" s="62">
        <f t="shared" si="242"/>
        <v>3</v>
      </c>
      <c r="J1041" s="62">
        <f t="shared" si="243"/>
        <v>1</v>
      </c>
      <c r="K1041" s="20" t="s">
        <v>1781</v>
      </c>
      <c r="L1041" s="20" t="str">
        <f t="shared" si="244"/>
        <v/>
      </c>
      <c r="M1041" s="66">
        <f t="shared" si="245"/>
        <v>10998.0359855181</v>
      </c>
      <c r="N1041" s="66">
        <f t="shared" si="246"/>
        <v>11888.2458672669</v>
      </c>
      <c r="O1041" s="66">
        <f t="shared" si="247"/>
        <v>15286.2019275641</v>
      </c>
      <c r="P1041" s="67">
        <f t="shared" si="248"/>
        <v>890.2098817488004</v>
      </c>
      <c r="Q1041" s="68">
        <f t="shared" si="249"/>
        <v>1.0809426231120722</v>
      </c>
      <c r="R1041" s="20" t="str">
        <f t="shared" si="250"/>
        <v/>
      </c>
      <c r="S1041" s="67">
        <f t="shared" si="251"/>
        <v>4288.1659420460001</v>
      </c>
      <c r="T1041" s="68">
        <f t="shared" si="252"/>
        <v>1.3899028833595866</v>
      </c>
      <c r="U1041" s="20" t="str">
        <f t="shared" si="253"/>
        <v/>
      </c>
      <c r="V1041" s="20" t="str">
        <f t="shared" si="254"/>
        <v/>
      </c>
    </row>
    <row r="1042" spans="1:22" ht="30" x14ac:dyDescent="0.25">
      <c r="A1042" s="46">
        <v>2208</v>
      </c>
      <c r="B1042" s="60">
        <f t="shared" si="240"/>
        <v>4101660</v>
      </c>
      <c r="C1042" s="46" t="s">
        <v>24</v>
      </c>
      <c r="D1042" s="46">
        <v>1053</v>
      </c>
      <c r="E1042" s="46" t="s">
        <v>1892</v>
      </c>
      <c r="F1042" s="46">
        <v>156</v>
      </c>
      <c r="G1042" s="46">
        <v>49</v>
      </c>
      <c r="H1042" s="61">
        <f t="shared" si="241"/>
        <v>0.3141025641025641</v>
      </c>
      <c r="I1042" s="62">
        <f t="shared" si="242"/>
        <v>3</v>
      </c>
      <c r="J1042" s="62">
        <f t="shared" si="243"/>
        <v>1</v>
      </c>
      <c r="K1042" s="20"/>
      <c r="L1042" s="20" t="str">
        <f t="shared" si="244"/>
        <v/>
      </c>
      <c r="M1042" s="66">
        <f t="shared" si="245"/>
        <v>13780.6076179215</v>
      </c>
      <c r="N1042" s="66">
        <f t="shared" si="246"/>
        <v>13630.6923324449</v>
      </c>
      <c r="O1042" s="66">
        <f t="shared" si="247"/>
        <v>17783.493793748701</v>
      </c>
      <c r="P1042" s="67">
        <f t="shared" si="248"/>
        <v>-149.91528547659982</v>
      </c>
      <c r="Q1042" s="68">
        <f t="shared" si="249"/>
        <v>0.98912128625724483</v>
      </c>
      <c r="R1042" s="20" t="str">
        <f t="shared" si="250"/>
        <v/>
      </c>
      <c r="S1042" s="67">
        <f t="shared" si="251"/>
        <v>4002.8861758272014</v>
      </c>
      <c r="T1042" s="68">
        <f t="shared" si="252"/>
        <v>1.2904724005508654</v>
      </c>
      <c r="U1042" s="20" t="str">
        <f t="shared" si="253"/>
        <v/>
      </c>
      <c r="V1042" s="20" t="str">
        <f t="shared" si="254"/>
        <v/>
      </c>
    </row>
    <row r="1043" spans="1:22" ht="30" x14ac:dyDescent="0.25">
      <c r="A1043" s="46">
        <v>2208</v>
      </c>
      <c r="B1043" s="60">
        <f t="shared" si="240"/>
        <v>4101660</v>
      </c>
      <c r="C1043" s="46" t="s">
        <v>24</v>
      </c>
      <c r="D1043" s="46">
        <v>1056</v>
      </c>
      <c r="E1043" s="46" t="s">
        <v>1894</v>
      </c>
      <c r="F1043" s="46">
        <v>223</v>
      </c>
      <c r="G1043" s="46">
        <v>57</v>
      </c>
      <c r="H1043" s="61">
        <f t="shared" si="241"/>
        <v>0.2556053811659193</v>
      </c>
      <c r="I1043" s="62">
        <f t="shared" si="242"/>
        <v>3</v>
      </c>
      <c r="J1043" s="62">
        <f t="shared" si="243"/>
        <v>1</v>
      </c>
      <c r="K1043" s="20"/>
      <c r="L1043" s="20" t="str">
        <f t="shared" si="244"/>
        <v/>
      </c>
      <c r="M1043" s="66">
        <f t="shared" si="245"/>
        <v>16018.130984358901</v>
      </c>
      <c r="N1043" s="66">
        <f t="shared" si="246"/>
        <v>15711.576116165799</v>
      </c>
      <c r="O1043" s="66">
        <f t="shared" si="247"/>
        <v>16002.0537353445</v>
      </c>
      <c r="P1043" s="67">
        <f t="shared" si="248"/>
        <v>-306.55486819310136</v>
      </c>
      <c r="Q1043" s="68">
        <f t="shared" si="249"/>
        <v>0.98086200765292531</v>
      </c>
      <c r="R1043" s="20" t="str">
        <f t="shared" si="250"/>
        <v/>
      </c>
      <c r="S1043" s="67">
        <f t="shared" si="251"/>
        <v>-16.077249014400877</v>
      </c>
      <c r="T1043" s="68">
        <f t="shared" si="252"/>
        <v>0.99899630930536776</v>
      </c>
      <c r="U1043" s="20" t="str">
        <f t="shared" si="253"/>
        <v/>
      </c>
      <c r="V1043" s="20" t="str">
        <f t="shared" si="254"/>
        <v/>
      </c>
    </row>
    <row r="1044" spans="1:22" x14ac:dyDescent="0.25">
      <c r="A1044" s="46">
        <v>2209</v>
      </c>
      <c r="B1044" s="60">
        <f t="shared" si="240"/>
        <v>4111790</v>
      </c>
      <c r="C1044" s="46" t="s">
        <v>227</v>
      </c>
      <c r="D1044" s="46">
        <v>1060</v>
      </c>
      <c r="E1044" s="46" t="s">
        <v>2740</v>
      </c>
      <c r="F1044" s="46">
        <v>223</v>
      </c>
      <c r="G1044" s="46">
        <v>96</v>
      </c>
      <c r="H1044" s="61">
        <f t="shared" si="241"/>
        <v>0.43049327354260092</v>
      </c>
      <c r="I1044" s="62">
        <f t="shared" si="242"/>
        <v>2</v>
      </c>
      <c r="J1044" s="62">
        <f t="shared" si="243"/>
        <v>1</v>
      </c>
      <c r="K1044" s="20" t="s">
        <v>1781</v>
      </c>
      <c r="L1044" s="20" t="str">
        <f t="shared" si="244"/>
        <v/>
      </c>
      <c r="M1044" s="66">
        <f t="shared" si="245"/>
        <v>13148.0132562328</v>
      </c>
      <c r="N1044" s="66">
        <f t="shared" si="246"/>
        <v>12251.7550570943</v>
      </c>
      <c r="O1044" s="66">
        <f t="shared" si="247"/>
        <v>14398.976441283299</v>
      </c>
      <c r="P1044" s="67">
        <f t="shared" si="248"/>
        <v>-896.25819913849955</v>
      </c>
      <c r="Q1044" s="68">
        <f t="shared" si="249"/>
        <v>0.93183318409618809</v>
      </c>
      <c r="R1044" s="20" t="str">
        <f t="shared" si="250"/>
        <v/>
      </c>
      <c r="S1044" s="67">
        <f t="shared" si="251"/>
        <v>1250.9631850504993</v>
      </c>
      <c r="T1044" s="68">
        <f t="shared" si="252"/>
        <v>1.0951446549886525</v>
      </c>
      <c r="U1044" s="20" t="str">
        <f t="shared" si="253"/>
        <v/>
      </c>
      <c r="V1044" s="20" t="str">
        <f t="shared" si="254"/>
        <v/>
      </c>
    </row>
    <row r="1045" spans="1:22" x14ac:dyDescent="0.25">
      <c r="A1045" s="46">
        <v>2209</v>
      </c>
      <c r="B1045" s="60">
        <f t="shared" si="240"/>
        <v>4111790</v>
      </c>
      <c r="C1045" s="46" t="s">
        <v>227</v>
      </c>
      <c r="D1045" s="46">
        <v>1061</v>
      </c>
      <c r="E1045" s="46" t="s">
        <v>2741</v>
      </c>
      <c r="F1045" s="46">
        <v>291</v>
      </c>
      <c r="G1045" s="46">
        <v>121</v>
      </c>
      <c r="H1045" s="61">
        <f t="shared" si="241"/>
        <v>0.41580756013745707</v>
      </c>
      <c r="I1045" s="62">
        <f t="shared" si="242"/>
        <v>2</v>
      </c>
      <c r="J1045" s="62">
        <f t="shared" si="243"/>
        <v>1</v>
      </c>
      <c r="K1045" s="20"/>
      <c r="L1045" s="20" t="str">
        <f t="shared" si="244"/>
        <v/>
      </c>
      <c r="M1045" s="66">
        <f t="shared" si="245"/>
        <v>13099.579460402099</v>
      </c>
      <c r="N1045" s="66">
        <f t="shared" si="246"/>
        <v>10817.7515671818</v>
      </c>
      <c r="O1045" s="66">
        <f t="shared" si="247"/>
        <v>13529.845436506301</v>
      </c>
      <c r="P1045" s="67">
        <f t="shared" si="248"/>
        <v>-2281.8278932202993</v>
      </c>
      <c r="Q1045" s="68">
        <f t="shared" si="249"/>
        <v>0.82580907271734227</v>
      </c>
      <c r="R1045" s="20" t="str">
        <f t="shared" si="250"/>
        <v/>
      </c>
      <c r="S1045" s="67">
        <f t="shared" si="251"/>
        <v>430.2659761042014</v>
      </c>
      <c r="T1045" s="68">
        <f t="shared" si="252"/>
        <v>1.0328457854242441</v>
      </c>
      <c r="U1045" s="20" t="str">
        <f t="shared" si="253"/>
        <v/>
      </c>
      <c r="V1045" s="20" t="str">
        <f t="shared" si="254"/>
        <v/>
      </c>
    </row>
    <row r="1046" spans="1:22" x14ac:dyDescent="0.25">
      <c r="A1046" s="46">
        <v>2212</v>
      </c>
      <c r="B1046" s="60">
        <f t="shared" si="240"/>
        <v>4107200</v>
      </c>
      <c r="C1046" s="46" t="s">
        <v>136</v>
      </c>
      <c r="D1046" s="46">
        <v>1068</v>
      </c>
      <c r="E1046" s="46" t="s">
        <v>2311</v>
      </c>
      <c r="F1046" s="46">
        <v>250</v>
      </c>
      <c r="G1046" s="46">
        <v>142</v>
      </c>
      <c r="H1046" s="61">
        <f t="shared" si="241"/>
        <v>0.56799999999999995</v>
      </c>
      <c r="I1046" s="62">
        <f t="shared" si="242"/>
        <v>5</v>
      </c>
      <c r="J1046" s="62">
        <f t="shared" si="243"/>
        <v>2</v>
      </c>
      <c r="K1046" s="20" t="s">
        <v>1781</v>
      </c>
      <c r="L1046" s="20" t="str">
        <f t="shared" si="244"/>
        <v>Yes</v>
      </c>
      <c r="M1046" s="66">
        <f t="shared" si="245"/>
        <v>13146.146154368</v>
      </c>
      <c r="N1046" s="66">
        <f t="shared" si="246"/>
        <v>13494.5399558768</v>
      </c>
      <c r="O1046" s="66">
        <f t="shared" si="247"/>
        <v>15416.5773785907</v>
      </c>
      <c r="P1046" s="67">
        <f t="shared" si="248"/>
        <v>348.39380150880061</v>
      </c>
      <c r="Q1046" s="68">
        <f t="shared" si="249"/>
        <v>1.0265015919812395</v>
      </c>
      <c r="R1046" s="20" t="str">
        <f t="shared" si="250"/>
        <v/>
      </c>
      <c r="S1046" s="67">
        <f t="shared" si="251"/>
        <v>2270.4312242227006</v>
      </c>
      <c r="T1046" s="68">
        <f t="shared" si="252"/>
        <v>1.1727069817695825</v>
      </c>
      <c r="U1046" s="20" t="str">
        <f t="shared" si="253"/>
        <v/>
      </c>
      <c r="V1046" s="20" t="str">
        <f t="shared" si="254"/>
        <v/>
      </c>
    </row>
    <row r="1047" spans="1:22" x14ac:dyDescent="0.25">
      <c r="A1047" s="46">
        <v>2212</v>
      </c>
      <c r="B1047" s="60">
        <f t="shared" si="240"/>
        <v>4107200</v>
      </c>
      <c r="C1047" s="46" t="s">
        <v>136</v>
      </c>
      <c r="D1047" s="46">
        <v>1072</v>
      </c>
      <c r="E1047" s="46" t="s">
        <v>2313</v>
      </c>
      <c r="F1047" s="46">
        <v>469</v>
      </c>
      <c r="G1047" s="46">
        <v>222</v>
      </c>
      <c r="H1047" s="61">
        <f t="shared" si="241"/>
        <v>0.47334754797441364</v>
      </c>
      <c r="I1047" s="62">
        <f t="shared" si="242"/>
        <v>5</v>
      </c>
      <c r="J1047" s="62">
        <f t="shared" si="243"/>
        <v>2</v>
      </c>
      <c r="K1047" s="20" t="s">
        <v>1781</v>
      </c>
      <c r="L1047" s="20" t="str">
        <f t="shared" si="244"/>
        <v>Yes</v>
      </c>
      <c r="M1047" s="66">
        <f t="shared" si="245"/>
        <v>11865.940034598199</v>
      </c>
      <c r="N1047" s="66">
        <f t="shared" si="246"/>
        <v>11988.2950821787</v>
      </c>
      <c r="O1047" s="66">
        <f t="shared" si="247"/>
        <v>13908.829942263999</v>
      </c>
      <c r="P1047" s="67">
        <f t="shared" si="248"/>
        <v>122.35504758050047</v>
      </c>
      <c r="Q1047" s="68">
        <f t="shared" si="249"/>
        <v>1.0103114500177603</v>
      </c>
      <c r="R1047" s="20" t="str">
        <f t="shared" si="250"/>
        <v/>
      </c>
      <c r="S1047" s="67">
        <f t="shared" si="251"/>
        <v>2042.8899076657999</v>
      </c>
      <c r="T1047" s="68">
        <f t="shared" si="252"/>
        <v>1.1721641860408218</v>
      </c>
      <c r="U1047" s="20" t="str">
        <f t="shared" si="253"/>
        <v/>
      </c>
      <c r="V1047" s="20" t="str">
        <f t="shared" si="254"/>
        <v/>
      </c>
    </row>
    <row r="1048" spans="1:22" x14ac:dyDescent="0.25">
      <c r="A1048" s="46">
        <v>2212</v>
      </c>
      <c r="B1048" s="60">
        <f t="shared" si="240"/>
        <v>4107200</v>
      </c>
      <c r="C1048" s="46" t="s">
        <v>136</v>
      </c>
      <c r="D1048" s="46">
        <v>1069</v>
      </c>
      <c r="E1048" s="46" t="s">
        <v>2312</v>
      </c>
      <c r="F1048" s="46">
        <v>250</v>
      </c>
      <c r="G1048" s="46">
        <v>106</v>
      </c>
      <c r="H1048" s="61">
        <f t="shared" si="241"/>
        <v>0.42399999999999999</v>
      </c>
      <c r="I1048" s="62">
        <f t="shared" si="242"/>
        <v>5</v>
      </c>
      <c r="J1048" s="62">
        <f t="shared" si="243"/>
        <v>2</v>
      </c>
      <c r="K1048" s="20"/>
      <c r="L1048" s="20" t="str">
        <f t="shared" si="244"/>
        <v>Yes</v>
      </c>
      <c r="M1048" s="66">
        <f t="shared" si="245"/>
        <v>12617.220724173199</v>
      </c>
      <c r="N1048" s="66">
        <f t="shared" si="246"/>
        <v>12508.437495649399</v>
      </c>
      <c r="O1048" s="66">
        <f t="shared" si="247"/>
        <v>15213.340469549599</v>
      </c>
      <c r="P1048" s="67">
        <f t="shared" si="248"/>
        <v>-108.78322852380006</v>
      </c>
      <c r="Q1048" s="68">
        <f t="shared" si="249"/>
        <v>0.99137819406492722</v>
      </c>
      <c r="R1048" s="20" t="str">
        <f t="shared" si="250"/>
        <v/>
      </c>
      <c r="S1048" s="67">
        <f t="shared" si="251"/>
        <v>2596.1197453763998</v>
      </c>
      <c r="T1048" s="68">
        <f t="shared" si="252"/>
        <v>1.2057600324295288</v>
      </c>
      <c r="U1048" s="20" t="str">
        <f t="shared" si="253"/>
        <v/>
      </c>
      <c r="V1048" s="20" t="str">
        <f t="shared" si="254"/>
        <v/>
      </c>
    </row>
    <row r="1049" spans="1:22" x14ac:dyDescent="0.25">
      <c r="A1049" s="46">
        <v>2212</v>
      </c>
      <c r="B1049" s="60">
        <f t="shared" si="240"/>
        <v>4107200</v>
      </c>
      <c r="C1049" s="46" t="s">
        <v>136</v>
      </c>
      <c r="D1049" s="46">
        <v>1066</v>
      </c>
      <c r="E1049" s="46" t="s">
        <v>2185</v>
      </c>
      <c r="F1049" s="46">
        <v>350</v>
      </c>
      <c r="G1049" s="46">
        <v>136</v>
      </c>
      <c r="H1049" s="61">
        <f t="shared" si="241"/>
        <v>0.38857142857142857</v>
      </c>
      <c r="I1049" s="62">
        <f t="shared" si="242"/>
        <v>5</v>
      </c>
      <c r="J1049" s="62">
        <f t="shared" si="243"/>
        <v>2</v>
      </c>
      <c r="K1049" s="20"/>
      <c r="L1049" s="20" t="str">
        <f t="shared" si="244"/>
        <v>Yes</v>
      </c>
      <c r="M1049" s="66">
        <f t="shared" si="245"/>
        <v>12096.517401429101</v>
      </c>
      <c r="N1049" s="66">
        <f t="shared" si="246"/>
        <v>12533.947869503299</v>
      </c>
      <c r="O1049" s="66">
        <f t="shared" si="247"/>
        <v>14421.1283658298</v>
      </c>
      <c r="P1049" s="67">
        <f t="shared" si="248"/>
        <v>437.43046807419887</v>
      </c>
      <c r="Q1049" s="68">
        <f t="shared" si="249"/>
        <v>1.0361616863397825</v>
      </c>
      <c r="R1049" s="20" t="str">
        <f t="shared" si="250"/>
        <v/>
      </c>
      <c r="S1049" s="67">
        <f t="shared" si="251"/>
        <v>2324.6109644006992</v>
      </c>
      <c r="T1049" s="68">
        <f t="shared" si="252"/>
        <v>1.1921719191778344</v>
      </c>
      <c r="U1049" s="20" t="str">
        <f t="shared" si="253"/>
        <v/>
      </c>
      <c r="V1049" s="20" t="str">
        <f t="shared" si="254"/>
        <v/>
      </c>
    </row>
    <row r="1050" spans="1:22" x14ac:dyDescent="0.25">
      <c r="A1050" s="46">
        <v>2212</v>
      </c>
      <c r="B1050" s="60">
        <f t="shared" si="240"/>
        <v>4107200</v>
      </c>
      <c r="C1050" s="46" t="s">
        <v>136</v>
      </c>
      <c r="D1050" s="46">
        <v>1073</v>
      </c>
      <c r="E1050" s="46" t="s">
        <v>2314</v>
      </c>
      <c r="F1050" s="46">
        <v>654</v>
      </c>
      <c r="G1050" s="46">
        <v>208</v>
      </c>
      <c r="H1050" s="61">
        <f t="shared" si="241"/>
        <v>0.31804281345565749</v>
      </c>
      <c r="I1050" s="62">
        <f t="shared" si="242"/>
        <v>5</v>
      </c>
      <c r="J1050" s="62">
        <f t="shared" si="243"/>
        <v>2</v>
      </c>
      <c r="K1050" s="20"/>
      <c r="L1050" s="20" t="str">
        <f t="shared" si="244"/>
        <v>Yes</v>
      </c>
      <c r="M1050" s="66">
        <f t="shared" si="245"/>
        <v>13734.6720678373</v>
      </c>
      <c r="N1050" s="66">
        <f t="shared" si="246"/>
        <v>12727.0287952532</v>
      </c>
      <c r="O1050" s="66">
        <f t="shared" si="247"/>
        <v>14210.438368003999</v>
      </c>
      <c r="P1050" s="67">
        <f t="shared" si="248"/>
        <v>-1007.6432725841005</v>
      </c>
      <c r="Q1050" s="68">
        <f t="shared" si="249"/>
        <v>0.92663506870733992</v>
      </c>
      <c r="R1050" s="20" t="str">
        <f t="shared" si="250"/>
        <v/>
      </c>
      <c r="S1050" s="67">
        <f t="shared" si="251"/>
        <v>475.76630016669878</v>
      </c>
      <c r="T1050" s="68">
        <f t="shared" si="252"/>
        <v>1.0346398004857218</v>
      </c>
      <c r="U1050" s="20" t="str">
        <f t="shared" si="253"/>
        <v/>
      </c>
      <c r="V1050" s="20" t="str">
        <f t="shared" si="254"/>
        <v/>
      </c>
    </row>
    <row r="1051" spans="1:22" x14ac:dyDescent="0.25">
      <c r="A1051" s="46">
        <v>2213</v>
      </c>
      <c r="B1051" s="60">
        <f t="shared" si="240"/>
        <v>4112690</v>
      </c>
      <c r="C1051" s="46" t="s">
        <v>237</v>
      </c>
      <c r="D1051" s="46">
        <v>1074</v>
      </c>
      <c r="E1051" s="46" t="s">
        <v>2318</v>
      </c>
      <c r="F1051" s="46">
        <v>199</v>
      </c>
      <c r="G1051" s="46">
        <v>96</v>
      </c>
      <c r="H1051" s="61">
        <f t="shared" si="241"/>
        <v>0.48241206030150752</v>
      </c>
      <c r="I1051" s="62">
        <f t="shared" si="242"/>
        <v>2</v>
      </c>
      <c r="J1051" s="62">
        <f t="shared" si="243"/>
        <v>1</v>
      </c>
      <c r="K1051" s="20" t="s">
        <v>1781</v>
      </c>
      <c r="L1051" s="20" t="str">
        <f t="shared" si="244"/>
        <v/>
      </c>
      <c r="M1051" s="66">
        <f t="shared" si="245"/>
        <v>12753.532939025599</v>
      </c>
      <c r="N1051" s="66">
        <f t="shared" si="246"/>
        <v>12329.158656261299</v>
      </c>
      <c r="O1051" s="66">
        <f t="shared" si="247"/>
        <v>13217.7107649844</v>
      </c>
      <c r="P1051" s="67">
        <f t="shared" si="248"/>
        <v>-424.37428276430001</v>
      </c>
      <c r="Q1051" s="68">
        <f t="shared" si="249"/>
        <v>0.96672496281671716</v>
      </c>
      <c r="R1051" s="20" t="str">
        <f t="shared" si="250"/>
        <v/>
      </c>
      <c r="S1051" s="67">
        <f t="shared" si="251"/>
        <v>464.1778259588009</v>
      </c>
      <c r="T1051" s="68">
        <f t="shared" si="252"/>
        <v>1.0363960189053516</v>
      </c>
      <c r="U1051" s="20" t="str">
        <f t="shared" si="253"/>
        <v/>
      </c>
      <c r="V1051" s="20" t="str">
        <f t="shared" si="254"/>
        <v/>
      </c>
    </row>
    <row r="1052" spans="1:22" x14ac:dyDescent="0.25">
      <c r="A1052" s="46">
        <v>2213</v>
      </c>
      <c r="B1052" s="60">
        <f t="shared" si="240"/>
        <v>4112690</v>
      </c>
      <c r="C1052" s="46" t="s">
        <v>237</v>
      </c>
      <c r="D1052" s="46">
        <v>1075</v>
      </c>
      <c r="E1052" s="46" t="s">
        <v>2786</v>
      </c>
      <c r="F1052" s="46">
        <v>181</v>
      </c>
      <c r="G1052" s="46">
        <v>61</v>
      </c>
      <c r="H1052" s="61">
        <f t="shared" si="241"/>
        <v>0.33701657458563539</v>
      </c>
      <c r="I1052" s="62">
        <f t="shared" si="242"/>
        <v>2</v>
      </c>
      <c r="J1052" s="62">
        <f t="shared" si="243"/>
        <v>1</v>
      </c>
      <c r="K1052" s="20"/>
      <c r="L1052" s="20" t="str">
        <f t="shared" si="244"/>
        <v/>
      </c>
      <c r="M1052" s="66">
        <f t="shared" si="245"/>
        <v>13235.445197036401</v>
      </c>
      <c r="N1052" s="66">
        <f t="shared" si="246"/>
        <v>13324.5987168838</v>
      </c>
      <c r="O1052" s="66">
        <f t="shared" si="247"/>
        <v>15003.222523537301</v>
      </c>
      <c r="P1052" s="67">
        <f t="shared" si="248"/>
        <v>89.153519847399366</v>
      </c>
      <c r="Q1052" s="68">
        <f t="shared" si="249"/>
        <v>1.0067359668315019</v>
      </c>
      <c r="R1052" s="20" t="str">
        <f t="shared" si="250"/>
        <v/>
      </c>
      <c r="S1052" s="67">
        <f t="shared" si="251"/>
        <v>1767.7773265009</v>
      </c>
      <c r="T1052" s="68">
        <f t="shared" si="252"/>
        <v>1.1335638733857423</v>
      </c>
      <c r="U1052" s="20" t="str">
        <f t="shared" si="253"/>
        <v/>
      </c>
      <c r="V1052" s="20" t="str">
        <f t="shared" si="254"/>
        <v/>
      </c>
    </row>
    <row r="1053" spans="1:22" ht="30" x14ac:dyDescent="0.25">
      <c r="A1053" s="46">
        <v>2214</v>
      </c>
      <c r="B1053" s="60">
        <f t="shared" si="240"/>
        <v>4108940</v>
      </c>
      <c r="C1053" s="46" t="s">
        <v>170</v>
      </c>
      <c r="D1053" s="46">
        <v>3365</v>
      </c>
      <c r="E1053" s="46" t="s">
        <v>1027</v>
      </c>
      <c r="F1053" s="46">
        <v>270</v>
      </c>
      <c r="G1053" s="46">
        <v>102</v>
      </c>
      <c r="H1053" s="61">
        <f t="shared" si="241"/>
        <v>0.37777777777777777</v>
      </c>
      <c r="I1053" s="62">
        <f t="shared" si="242"/>
        <v>1</v>
      </c>
      <c r="J1053" s="62">
        <f t="shared" si="243"/>
        <v>1</v>
      </c>
      <c r="K1053" s="20" t="s">
        <v>1781</v>
      </c>
      <c r="L1053" s="20" t="str">
        <f t="shared" si="244"/>
        <v/>
      </c>
      <c r="M1053" s="66">
        <f t="shared" si="245"/>
        <v>17369.918846250701</v>
      </c>
      <c r="N1053" s="66">
        <f t="shared" si="246"/>
        <v>19329.0293994569</v>
      </c>
      <c r="O1053" s="66">
        <f t="shared" si="247"/>
        <v>19870.7732686544</v>
      </c>
      <c r="P1053" s="67">
        <f t="shared" si="248"/>
        <v>1959.1105532061993</v>
      </c>
      <c r="Q1053" s="68">
        <f t="shared" si="249"/>
        <v>1.1127875478605977</v>
      </c>
      <c r="R1053" s="20" t="str">
        <f t="shared" si="250"/>
        <v/>
      </c>
      <c r="S1053" s="67">
        <f t="shared" si="251"/>
        <v>2500.8544224036996</v>
      </c>
      <c r="T1053" s="68">
        <f t="shared" si="252"/>
        <v>1.1439761719406945</v>
      </c>
      <c r="U1053" s="20" t="str">
        <f t="shared" si="253"/>
        <v/>
      </c>
      <c r="V1053" s="20" t="str">
        <f t="shared" si="254"/>
        <v/>
      </c>
    </row>
    <row r="1054" spans="1:22" x14ac:dyDescent="0.25">
      <c r="A1054" s="46">
        <v>2215</v>
      </c>
      <c r="B1054" s="60">
        <f t="shared" si="240"/>
        <v>4106630</v>
      </c>
      <c r="C1054" s="46" t="s">
        <v>120</v>
      </c>
      <c r="D1054" s="46">
        <v>1079</v>
      </c>
      <c r="E1054" s="46" t="s">
        <v>780</v>
      </c>
      <c r="F1054" s="46">
        <v>287</v>
      </c>
      <c r="G1054" s="46">
        <v>86</v>
      </c>
      <c r="H1054" s="61">
        <f t="shared" si="241"/>
        <v>0.29965156794425085</v>
      </c>
      <c r="I1054" s="62">
        <f t="shared" si="242"/>
        <v>1</v>
      </c>
      <c r="J1054" s="62">
        <f t="shared" si="243"/>
        <v>1</v>
      </c>
      <c r="K1054" s="20" t="s">
        <v>1781</v>
      </c>
      <c r="L1054" s="20" t="str">
        <f t="shared" si="244"/>
        <v/>
      </c>
      <c r="M1054" s="66">
        <f t="shared" si="245"/>
        <v>22307.415577885</v>
      </c>
      <c r="N1054" s="66">
        <f t="shared" si="246"/>
        <v>19920.823766028701</v>
      </c>
      <c r="O1054" s="66">
        <f t="shared" si="247"/>
        <v>16825.642319767099</v>
      </c>
      <c r="P1054" s="67">
        <f t="shared" si="248"/>
        <v>-2386.5918118562986</v>
      </c>
      <c r="Q1054" s="68">
        <f t="shared" si="249"/>
        <v>0.89301352263225398</v>
      </c>
      <c r="R1054" s="20" t="str">
        <f t="shared" si="250"/>
        <v/>
      </c>
      <c r="S1054" s="67">
        <f t="shared" si="251"/>
        <v>-5481.7732581179007</v>
      </c>
      <c r="T1054" s="68">
        <f t="shared" si="252"/>
        <v>0.75426228829697373</v>
      </c>
      <c r="U1054" s="20" t="str">
        <f t="shared" si="253"/>
        <v/>
      </c>
      <c r="V1054" s="20" t="str">
        <f t="shared" si="254"/>
        <v/>
      </c>
    </row>
    <row r="1055" spans="1:22" x14ac:dyDescent="0.25">
      <c r="A1055" s="46">
        <v>2216</v>
      </c>
      <c r="B1055" s="60">
        <f t="shared" si="240"/>
        <v>4103540</v>
      </c>
      <c r="C1055" s="46" t="s">
        <v>66</v>
      </c>
      <c r="D1055" s="46">
        <v>3434</v>
      </c>
      <c r="E1055" s="46" t="s">
        <v>498</v>
      </c>
      <c r="F1055" s="46">
        <v>316</v>
      </c>
      <c r="G1055" s="46">
        <v>112</v>
      </c>
      <c r="H1055" s="61">
        <f t="shared" si="241"/>
        <v>0.35443037974683544</v>
      </c>
      <c r="I1055" s="62">
        <f t="shared" si="242"/>
        <v>1</v>
      </c>
      <c r="J1055" s="62">
        <f t="shared" si="243"/>
        <v>1</v>
      </c>
      <c r="K1055" s="20" t="s">
        <v>1781</v>
      </c>
      <c r="L1055" s="20" t="str">
        <f t="shared" si="244"/>
        <v/>
      </c>
      <c r="M1055" s="66">
        <f t="shared" si="245"/>
        <v>15584.281880505199</v>
      </c>
      <c r="N1055" s="66">
        <f t="shared" si="246"/>
        <v>27894.467918661801</v>
      </c>
      <c r="O1055" s="66">
        <f t="shared" si="247"/>
        <v>17195.339201450301</v>
      </c>
      <c r="P1055" s="67">
        <f t="shared" si="248"/>
        <v>12310.186038156602</v>
      </c>
      <c r="Q1055" s="68">
        <f t="shared" si="249"/>
        <v>1.7899103810202348</v>
      </c>
      <c r="R1055" s="20" t="str">
        <f t="shared" si="250"/>
        <v/>
      </c>
      <c r="S1055" s="67">
        <f t="shared" si="251"/>
        <v>1611.0573209451013</v>
      </c>
      <c r="T1055" s="68">
        <f t="shared" si="252"/>
        <v>1.1033770650003718</v>
      </c>
      <c r="U1055" s="20" t="str">
        <f t="shared" si="253"/>
        <v/>
      </c>
      <c r="V1055" s="20" t="str">
        <f t="shared" si="254"/>
        <v/>
      </c>
    </row>
    <row r="1056" spans="1:22" x14ac:dyDescent="0.25">
      <c r="A1056" s="46">
        <v>2217</v>
      </c>
      <c r="B1056" s="60">
        <f t="shared" si="240"/>
        <v>4104590</v>
      </c>
      <c r="C1056" s="46" t="s">
        <v>88</v>
      </c>
      <c r="D1056" s="46">
        <v>1082</v>
      </c>
      <c r="E1056" s="46" t="s">
        <v>2102</v>
      </c>
      <c r="F1056" s="46">
        <v>244</v>
      </c>
      <c r="G1056" s="46">
        <v>183</v>
      </c>
      <c r="H1056" s="61">
        <f t="shared" si="241"/>
        <v>0.75</v>
      </c>
      <c r="I1056" s="62">
        <f t="shared" si="242"/>
        <v>2</v>
      </c>
      <c r="J1056" s="62">
        <f t="shared" si="243"/>
        <v>1</v>
      </c>
      <c r="K1056" s="20" t="s">
        <v>1781</v>
      </c>
      <c r="L1056" s="20" t="str">
        <f t="shared" si="244"/>
        <v/>
      </c>
      <c r="M1056" s="66">
        <f t="shared" si="245"/>
        <v>12549.761166854199</v>
      </c>
      <c r="N1056" s="66">
        <f t="shared" si="246"/>
        <v>12935.257694612499</v>
      </c>
      <c r="O1056" s="66">
        <f t="shared" si="247"/>
        <v>16619.853589022699</v>
      </c>
      <c r="P1056" s="67">
        <f t="shared" si="248"/>
        <v>385.49652775829964</v>
      </c>
      <c r="Q1056" s="68">
        <f t="shared" si="249"/>
        <v>1.0307174393705956</v>
      </c>
      <c r="R1056" s="20" t="str">
        <f t="shared" si="250"/>
        <v/>
      </c>
      <c r="S1056" s="67">
        <f t="shared" si="251"/>
        <v>4070.0924221685</v>
      </c>
      <c r="T1056" s="68">
        <f t="shared" si="252"/>
        <v>1.3243163250722432</v>
      </c>
      <c r="U1056" s="20" t="str">
        <f t="shared" si="253"/>
        <v/>
      </c>
      <c r="V1056" s="20" t="str">
        <f t="shared" si="254"/>
        <v/>
      </c>
    </row>
    <row r="1057" spans="1:22" x14ac:dyDescent="0.25">
      <c r="A1057" s="46">
        <v>2217</v>
      </c>
      <c r="B1057" s="60">
        <f t="shared" si="240"/>
        <v>4104590</v>
      </c>
      <c r="C1057" s="46" t="s">
        <v>88</v>
      </c>
      <c r="D1057" s="46">
        <v>1083</v>
      </c>
      <c r="E1057" s="46" t="s">
        <v>2103</v>
      </c>
      <c r="F1057" s="46">
        <v>190</v>
      </c>
      <c r="G1057" s="46">
        <v>116</v>
      </c>
      <c r="H1057" s="61">
        <f t="shared" si="241"/>
        <v>0.61052631578947369</v>
      </c>
      <c r="I1057" s="62">
        <f t="shared" si="242"/>
        <v>2</v>
      </c>
      <c r="J1057" s="62">
        <f t="shared" si="243"/>
        <v>1</v>
      </c>
      <c r="K1057" s="20"/>
      <c r="L1057" s="20" t="str">
        <f t="shared" si="244"/>
        <v/>
      </c>
      <c r="M1057" s="66">
        <f t="shared" si="245"/>
        <v>15526.4699568746</v>
      </c>
      <c r="N1057" s="66">
        <f t="shared" si="246"/>
        <v>14894.163433273799</v>
      </c>
      <c r="O1057" s="66">
        <f t="shared" si="247"/>
        <v>18234.8960266301</v>
      </c>
      <c r="P1057" s="67">
        <f t="shared" si="248"/>
        <v>-632.30652360080057</v>
      </c>
      <c r="Q1057" s="68">
        <f t="shared" si="249"/>
        <v>0.95927557742635272</v>
      </c>
      <c r="R1057" s="20" t="str">
        <f t="shared" si="250"/>
        <v/>
      </c>
      <c r="S1057" s="67">
        <f t="shared" si="251"/>
        <v>2708.4260697555001</v>
      </c>
      <c r="T1057" s="68">
        <f t="shared" si="252"/>
        <v>1.1744392690211145</v>
      </c>
      <c r="U1057" s="20" t="str">
        <f t="shared" si="253"/>
        <v/>
      </c>
      <c r="V1057" s="20" t="str">
        <f t="shared" si="254"/>
        <v/>
      </c>
    </row>
    <row r="1058" spans="1:22" x14ac:dyDescent="0.25">
      <c r="A1058" s="46">
        <v>2219</v>
      </c>
      <c r="B1058" s="60">
        <f t="shared" si="240"/>
        <v>4106870</v>
      </c>
      <c r="C1058" s="46" t="s">
        <v>129</v>
      </c>
      <c r="D1058" s="46">
        <v>1084</v>
      </c>
      <c r="E1058" s="46" t="s">
        <v>2276</v>
      </c>
      <c r="F1058" s="46">
        <v>8</v>
      </c>
      <c r="G1058" s="46">
        <v>4</v>
      </c>
      <c r="H1058" s="61">
        <f t="shared" si="241"/>
        <v>0.5</v>
      </c>
      <c r="I1058" s="62">
        <f t="shared" si="242"/>
        <v>2</v>
      </c>
      <c r="J1058" s="62">
        <f t="shared" si="243"/>
        <v>1</v>
      </c>
      <c r="K1058" s="20" t="s">
        <v>1781</v>
      </c>
      <c r="L1058" s="20" t="str">
        <f t="shared" si="244"/>
        <v/>
      </c>
      <c r="M1058" s="66">
        <f t="shared" si="245"/>
        <v>24043.4277580536</v>
      </c>
      <c r="N1058" s="66">
        <f t="shared" si="246"/>
        <v>24327.223086068701</v>
      </c>
      <c r="O1058" s="66">
        <f t="shared" si="247"/>
        <v>26369.079788285399</v>
      </c>
      <c r="P1058" s="67">
        <f t="shared" si="248"/>
        <v>283.7953280151014</v>
      </c>
      <c r="Q1058" s="68">
        <f t="shared" si="249"/>
        <v>1.0118034471153989</v>
      </c>
      <c r="R1058" s="20" t="str">
        <f t="shared" si="250"/>
        <v/>
      </c>
      <c r="S1058" s="67">
        <f t="shared" si="251"/>
        <v>2325.6520302317986</v>
      </c>
      <c r="T1058" s="68">
        <f t="shared" si="252"/>
        <v>1.0967271411395489</v>
      </c>
      <c r="U1058" s="20" t="str">
        <f t="shared" si="253"/>
        <v/>
      </c>
      <c r="V1058" s="20" t="str">
        <f t="shared" si="254"/>
        <v/>
      </c>
    </row>
    <row r="1059" spans="1:22" x14ac:dyDescent="0.25">
      <c r="A1059" s="46">
        <v>2219</v>
      </c>
      <c r="B1059" s="60">
        <f t="shared" si="240"/>
        <v>4106870</v>
      </c>
      <c r="C1059" s="46" t="s">
        <v>129</v>
      </c>
      <c r="D1059" s="46">
        <v>1087</v>
      </c>
      <c r="E1059" s="46" t="s">
        <v>2277</v>
      </c>
      <c r="F1059" s="46">
        <v>267</v>
      </c>
      <c r="G1059" s="46">
        <v>127</v>
      </c>
      <c r="H1059" s="61">
        <f t="shared" si="241"/>
        <v>0.47565543071161048</v>
      </c>
      <c r="I1059" s="62">
        <f t="shared" si="242"/>
        <v>2</v>
      </c>
      <c r="J1059" s="62">
        <f t="shared" si="243"/>
        <v>1</v>
      </c>
      <c r="K1059" s="20"/>
      <c r="L1059" s="20" t="str">
        <f t="shared" si="244"/>
        <v/>
      </c>
      <c r="M1059" s="66">
        <f t="shared" si="245"/>
        <v>17469.272582474001</v>
      </c>
      <c r="N1059" s="66">
        <f t="shared" si="246"/>
        <v>16806.437098972001</v>
      </c>
      <c r="O1059" s="66">
        <f t="shared" si="247"/>
        <v>16333.172763269</v>
      </c>
      <c r="P1059" s="67">
        <f t="shared" si="248"/>
        <v>-662.83548350199999</v>
      </c>
      <c r="Q1059" s="68">
        <f t="shared" si="249"/>
        <v>0.96205706446145978</v>
      </c>
      <c r="R1059" s="20" t="str">
        <f t="shared" si="250"/>
        <v/>
      </c>
      <c r="S1059" s="67">
        <f t="shared" si="251"/>
        <v>-1136.099819205001</v>
      </c>
      <c r="T1059" s="68">
        <f t="shared" si="252"/>
        <v>0.93496581990799144</v>
      </c>
      <c r="U1059" s="20" t="str">
        <f t="shared" si="253"/>
        <v/>
      </c>
      <c r="V1059" s="20" t="str">
        <f t="shared" si="254"/>
        <v/>
      </c>
    </row>
    <row r="1060" spans="1:22" x14ac:dyDescent="0.25">
      <c r="A1060" s="46">
        <v>2220</v>
      </c>
      <c r="B1060" s="60">
        <f t="shared" si="240"/>
        <v>4112990</v>
      </c>
      <c r="C1060" s="46" t="s">
        <v>240</v>
      </c>
      <c r="D1060" s="46">
        <v>1088</v>
      </c>
      <c r="E1060" s="46" t="s">
        <v>2795</v>
      </c>
      <c r="F1060" s="46">
        <v>85</v>
      </c>
      <c r="G1060" s="46">
        <v>47</v>
      </c>
      <c r="H1060" s="61">
        <f t="shared" si="241"/>
        <v>0.55294117647058827</v>
      </c>
      <c r="I1060" s="62">
        <f t="shared" si="242"/>
        <v>2</v>
      </c>
      <c r="J1060" s="62">
        <f t="shared" si="243"/>
        <v>1</v>
      </c>
      <c r="K1060" s="20" t="s">
        <v>1781</v>
      </c>
      <c r="L1060" s="20" t="str">
        <f t="shared" si="244"/>
        <v/>
      </c>
      <c r="M1060" s="66">
        <f t="shared" si="245"/>
        <v>19233.895480233801</v>
      </c>
      <c r="N1060" s="66">
        <f t="shared" si="246"/>
        <v>20981.1341795974</v>
      </c>
      <c r="O1060" s="66">
        <f t="shared" si="247"/>
        <v>24778.6917301797</v>
      </c>
      <c r="P1060" s="67">
        <f t="shared" si="248"/>
        <v>1747.2386993635992</v>
      </c>
      <c r="Q1060" s="68">
        <f t="shared" si="249"/>
        <v>1.0908416446974663</v>
      </c>
      <c r="R1060" s="20" t="str">
        <f t="shared" si="250"/>
        <v/>
      </c>
      <c r="S1060" s="67">
        <f t="shared" si="251"/>
        <v>5544.796249945899</v>
      </c>
      <c r="T1060" s="68">
        <f t="shared" si="252"/>
        <v>1.2882825403540406</v>
      </c>
      <c r="U1060" s="20" t="str">
        <f t="shared" si="253"/>
        <v/>
      </c>
      <c r="V1060" s="20" t="str">
        <f t="shared" si="254"/>
        <v/>
      </c>
    </row>
    <row r="1061" spans="1:22" x14ac:dyDescent="0.25">
      <c r="A1061" s="46">
        <v>2220</v>
      </c>
      <c r="B1061" s="60">
        <f t="shared" si="240"/>
        <v>4112990</v>
      </c>
      <c r="C1061" s="46" t="s">
        <v>240</v>
      </c>
      <c r="D1061" s="46">
        <v>1089</v>
      </c>
      <c r="E1061" s="46" t="s">
        <v>2796</v>
      </c>
      <c r="F1061" s="46">
        <v>106</v>
      </c>
      <c r="G1061" s="46">
        <v>50</v>
      </c>
      <c r="H1061" s="61">
        <f t="shared" si="241"/>
        <v>0.47169811320754718</v>
      </c>
      <c r="I1061" s="62">
        <f t="shared" si="242"/>
        <v>2</v>
      </c>
      <c r="J1061" s="62">
        <f t="shared" si="243"/>
        <v>1</v>
      </c>
      <c r="K1061" s="20"/>
      <c r="L1061" s="20" t="str">
        <f t="shared" si="244"/>
        <v/>
      </c>
      <c r="M1061" s="66">
        <f t="shared" si="245"/>
        <v>19361.508025413001</v>
      </c>
      <c r="N1061" s="66">
        <f t="shared" si="246"/>
        <v>19622.575659891299</v>
      </c>
      <c r="O1061" s="66">
        <f t="shared" si="247"/>
        <v>23257.0657699732</v>
      </c>
      <c r="P1061" s="67">
        <f t="shared" si="248"/>
        <v>261.06763447829871</v>
      </c>
      <c r="Q1061" s="68">
        <f t="shared" si="249"/>
        <v>1.0134838481659401</v>
      </c>
      <c r="R1061" s="20" t="str">
        <f t="shared" si="250"/>
        <v/>
      </c>
      <c r="S1061" s="67">
        <f t="shared" si="251"/>
        <v>3895.5577445601994</v>
      </c>
      <c r="T1061" s="68">
        <f t="shared" si="252"/>
        <v>1.2012011533113576</v>
      </c>
      <c r="U1061" s="20" t="str">
        <f t="shared" si="253"/>
        <v/>
      </c>
      <c r="V1061" s="20" t="str">
        <f t="shared" si="254"/>
        <v/>
      </c>
    </row>
    <row r="1062" spans="1:22" x14ac:dyDescent="0.25">
      <c r="A1062" s="46">
        <v>2221</v>
      </c>
      <c r="B1062" s="60">
        <f t="shared" si="240"/>
        <v>4105080</v>
      </c>
      <c r="C1062" s="46" t="s">
        <v>91</v>
      </c>
      <c r="D1062" s="46">
        <v>1090</v>
      </c>
      <c r="E1062" s="46" t="s">
        <v>2104</v>
      </c>
      <c r="F1062" s="46">
        <v>203</v>
      </c>
      <c r="G1062" s="46">
        <v>27</v>
      </c>
      <c r="H1062" s="61">
        <f t="shared" si="241"/>
        <v>0.13300492610837439</v>
      </c>
      <c r="I1062" s="62">
        <f t="shared" si="242"/>
        <v>2</v>
      </c>
      <c r="J1062" s="62">
        <f t="shared" si="243"/>
        <v>1</v>
      </c>
      <c r="K1062" s="20" t="s">
        <v>1781</v>
      </c>
      <c r="L1062" s="20" t="str">
        <f t="shared" si="244"/>
        <v/>
      </c>
      <c r="M1062" s="66">
        <f t="shared" si="245"/>
        <v>13827.0750174061</v>
      </c>
      <c r="N1062" s="66">
        <f t="shared" si="246"/>
        <v>13878.939923112501</v>
      </c>
      <c r="O1062" s="66">
        <f t="shared" si="247"/>
        <v>16508.149587150401</v>
      </c>
      <c r="P1062" s="67">
        <f t="shared" si="248"/>
        <v>51.86490570640126</v>
      </c>
      <c r="Q1062" s="68">
        <f t="shared" si="249"/>
        <v>1.0037509672610521</v>
      </c>
      <c r="R1062" s="20" t="str">
        <f t="shared" si="250"/>
        <v/>
      </c>
      <c r="S1062" s="67">
        <f t="shared" si="251"/>
        <v>2681.0745697443017</v>
      </c>
      <c r="T1062" s="68">
        <f t="shared" si="252"/>
        <v>1.1939003416390852</v>
      </c>
      <c r="U1062" s="20" t="str">
        <f t="shared" si="253"/>
        <v/>
      </c>
      <c r="V1062" s="20" t="str">
        <f t="shared" si="254"/>
        <v/>
      </c>
    </row>
    <row r="1063" spans="1:22" x14ac:dyDescent="0.25">
      <c r="A1063" s="46">
        <v>2221</v>
      </c>
      <c r="B1063" s="60">
        <f t="shared" si="240"/>
        <v>4105080</v>
      </c>
      <c r="C1063" s="46" t="s">
        <v>91</v>
      </c>
      <c r="D1063" s="46">
        <v>1091</v>
      </c>
      <c r="E1063" s="46" t="s">
        <v>2105</v>
      </c>
      <c r="F1063" s="46">
        <v>210</v>
      </c>
      <c r="G1063" s="46">
        <v>21</v>
      </c>
      <c r="H1063" s="61">
        <f t="shared" si="241"/>
        <v>0.1</v>
      </c>
      <c r="I1063" s="62">
        <f t="shared" si="242"/>
        <v>2</v>
      </c>
      <c r="J1063" s="62">
        <f t="shared" si="243"/>
        <v>1</v>
      </c>
      <c r="K1063" s="20"/>
      <c r="L1063" s="20" t="str">
        <f t="shared" si="244"/>
        <v/>
      </c>
      <c r="M1063" s="66">
        <f t="shared" si="245"/>
        <v>15786.0440662867</v>
      </c>
      <c r="N1063" s="66">
        <f t="shared" si="246"/>
        <v>16927.016616982699</v>
      </c>
      <c r="O1063" s="66">
        <f t="shared" si="247"/>
        <v>18428.945300159801</v>
      </c>
      <c r="P1063" s="67">
        <f t="shared" si="248"/>
        <v>1140.9725506959985</v>
      </c>
      <c r="Q1063" s="68">
        <f t="shared" si="249"/>
        <v>1.072277294165972</v>
      </c>
      <c r="R1063" s="20" t="str">
        <f t="shared" si="250"/>
        <v/>
      </c>
      <c r="S1063" s="67">
        <f t="shared" si="251"/>
        <v>2642.9012338731009</v>
      </c>
      <c r="T1063" s="68">
        <f t="shared" si="252"/>
        <v>1.1674201099892649</v>
      </c>
      <c r="U1063" s="20" t="str">
        <f t="shared" si="253"/>
        <v/>
      </c>
      <c r="V1063" s="20" t="str">
        <f t="shared" si="254"/>
        <v/>
      </c>
    </row>
    <row r="1064" spans="1:22" ht="30" x14ac:dyDescent="0.25">
      <c r="A1064" s="46">
        <v>2225</v>
      </c>
      <c r="B1064" s="60">
        <f t="shared" si="240"/>
        <v>4100021</v>
      </c>
      <c r="C1064" s="46" t="s">
        <v>221</v>
      </c>
      <c r="D1064" s="46">
        <v>1108</v>
      </c>
      <c r="E1064" s="46" t="s">
        <v>2714</v>
      </c>
      <c r="F1064" s="46">
        <v>116</v>
      </c>
      <c r="G1064" s="46">
        <v>72</v>
      </c>
      <c r="H1064" s="61">
        <f t="shared" si="241"/>
        <v>0.62068965517241381</v>
      </c>
      <c r="I1064" s="62">
        <f t="shared" si="242"/>
        <v>2</v>
      </c>
      <c r="J1064" s="62">
        <f t="shared" si="243"/>
        <v>1</v>
      </c>
      <c r="K1064" s="20" t="s">
        <v>1781</v>
      </c>
      <c r="L1064" s="20" t="str">
        <f t="shared" si="244"/>
        <v/>
      </c>
      <c r="M1064" s="66">
        <f t="shared" si="245"/>
        <v>15457.303313012901</v>
      </c>
      <c r="N1064" s="66">
        <f t="shared" si="246"/>
        <v>17296.4901447917</v>
      </c>
      <c r="O1064" s="66">
        <f t="shared" si="247"/>
        <v>17603.737870531801</v>
      </c>
      <c r="P1064" s="67">
        <f t="shared" si="248"/>
        <v>1839.1868317787994</v>
      </c>
      <c r="Q1064" s="68">
        <f t="shared" si="249"/>
        <v>1.1189849739333548</v>
      </c>
      <c r="R1064" s="20" t="str">
        <f t="shared" si="250"/>
        <v/>
      </c>
      <c r="S1064" s="67">
        <f t="shared" si="251"/>
        <v>2146.4345575189</v>
      </c>
      <c r="T1064" s="68">
        <f t="shared" si="252"/>
        <v>1.1388621620507311</v>
      </c>
      <c r="U1064" s="20" t="str">
        <f t="shared" si="253"/>
        <v/>
      </c>
      <c r="V1064" s="20" t="str">
        <f t="shared" si="254"/>
        <v/>
      </c>
    </row>
    <row r="1065" spans="1:22" ht="30" x14ac:dyDescent="0.25">
      <c r="A1065" s="46">
        <v>2225</v>
      </c>
      <c r="B1065" s="60">
        <f t="shared" si="240"/>
        <v>4100021</v>
      </c>
      <c r="C1065" s="46" t="s">
        <v>221</v>
      </c>
      <c r="D1065" s="46">
        <v>1109</v>
      </c>
      <c r="E1065" s="46" t="s">
        <v>2715</v>
      </c>
      <c r="F1065" s="46">
        <v>120</v>
      </c>
      <c r="G1065" s="46">
        <v>43</v>
      </c>
      <c r="H1065" s="61">
        <f t="shared" si="241"/>
        <v>0.35833333333333334</v>
      </c>
      <c r="I1065" s="62">
        <f t="shared" si="242"/>
        <v>2</v>
      </c>
      <c r="J1065" s="62">
        <f t="shared" si="243"/>
        <v>1</v>
      </c>
      <c r="K1065" s="20"/>
      <c r="L1065" s="20" t="str">
        <f t="shared" si="244"/>
        <v/>
      </c>
      <c r="M1065" s="66">
        <f t="shared" si="245"/>
        <v>23953.815512775898</v>
      </c>
      <c r="N1065" s="66">
        <f t="shared" si="246"/>
        <v>24571.661491448402</v>
      </c>
      <c r="O1065" s="66">
        <f t="shared" si="247"/>
        <v>21117.5193458102</v>
      </c>
      <c r="P1065" s="67">
        <f t="shared" si="248"/>
        <v>617.84597867250341</v>
      </c>
      <c r="Q1065" s="68">
        <f t="shared" si="249"/>
        <v>1.0257932177169424</v>
      </c>
      <c r="R1065" s="20" t="str">
        <f t="shared" si="250"/>
        <v/>
      </c>
      <c r="S1065" s="67">
        <f t="shared" si="251"/>
        <v>-2836.2961669656979</v>
      </c>
      <c r="T1065" s="68">
        <f t="shared" si="252"/>
        <v>0.88159313636472891</v>
      </c>
      <c r="U1065" s="20" t="str">
        <f t="shared" si="253"/>
        <v/>
      </c>
      <c r="V1065" s="20" t="str">
        <f t="shared" si="254"/>
        <v/>
      </c>
    </row>
    <row r="1066" spans="1:22" x14ac:dyDescent="0.25">
      <c r="A1066" s="46">
        <v>2229</v>
      </c>
      <c r="B1066" s="60">
        <f t="shared" si="240"/>
        <v>4104410</v>
      </c>
      <c r="C1066" s="46" t="s">
        <v>85</v>
      </c>
      <c r="D1066" s="46">
        <v>3402</v>
      </c>
      <c r="E1066" s="46" t="s">
        <v>561</v>
      </c>
      <c r="F1066" s="46">
        <v>358</v>
      </c>
      <c r="G1066" s="46">
        <v>239</v>
      </c>
      <c r="H1066" s="61">
        <f t="shared" si="241"/>
        <v>0.66759776536312854</v>
      </c>
      <c r="I1066" s="62">
        <f t="shared" si="242"/>
        <v>1</v>
      </c>
      <c r="J1066" s="62">
        <f t="shared" si="243"/>
        <v>1</v>
      </c>
      <c r="K1066" s="20" t="s">
        <v>1781</v>
      </c>
      <c r="L1066" s="20" t="str">
        <f t="shared" si="244"/>
        <v/>
      </c>
      <c r="M1066" s="66">
        <f t="shared" si="245"/>
        <v>16753.436275849101</v>
      </c>
      <c r="N1066" s="66">
        <f t="shared" si="246"/>
        <v>18452.9843602498</v>
      </c>
      <c r="O1066" s="66">
        <f t="shared" si="247"/>
        <v>17358.257728037599</v>
      </c>
      <c r="P1066" s="67">
        <f t="shared" si="248"/>
        <v>1699.5480844006997</v>
      </c>
      <c r="Q1066" s="68">
        <f t="shared" si="249"/>
        <v>1.1014447458072039</v>
      </c>
      <c r="R1066" s="20" t="str">
        <f t="shared" si="250"/>
        <v/>
      </c>
      <c r="S1066" s="67">
        <f t="shared" si="251"/>
        <v>604.82145218849837</v>
      </c>
      <c r="T1066" s="68">
        <f t="shared" si="252"/>
        <v>1.0361013371961416</v>
      </c>
      <c r="U1066" s="20" t="str">
        <f t="shared" si="253"/>
        <v/>
      </c>
      <c r="V1066" s="20" t="str">
        <f t="shared" si="254"/>
        <v/>
      </c>
    </row>
    <row r="1067" spans="1:22" x14ac:dyDescent="0.25">
      <c r="A1067" s="46">
        <v>2239</v>
      </c>
      <c r="B1067" s="60">
        <f t="shared" si="240"/>
        <v>4100023</v>
      </c>
      <c r="C1067" s="46" t="s">
        <v>116</v>
      </c>
      <c r="D1067" s="46">
        <v>4642</v>
      </c>
      <c r="E1067" s="46" t="s">
        <v>2224</v>
      </c>
      <c r="F1067" s="46">
        <v>539</v>
      </c>
      <c r="G1067" s="46">
        <v>485</v>
      </c>
      <c r="H1067" s="61">
        <f t="shared" si="241"/>
        <v>0.8998144712430427</v>
      </c>
      <c r="I1067" s="62">
        <f t="shared" si="242"/>
        <v>36</v>
      </c>
      <c r="J1067" s="62">
        <f t="shared" si="243"/>
        <v>9</v>
      </c>
      <c r="K1067" s="20" t="s">
        <v>1781</v>
      </c>
      <c r="L1067" s="20" t="str">
        <f t="shared" si="244"/>
        <v>Yes</v>
      </c>
      <c r="M1067" s="66">
        <f t="shared" si="245"/>
        <v>15329.8152764674</v>
      </c>
      <c r="N1067" s="66">
        <f t="shared" si="246"/>
        <v>14769.7960397674</v>
      </c>
      <c r="O1067" s="66">
        <f t="shared" si="247"/>
        <v>17139.7329923953</v>
      </c>
      <c r="P1067" s="67">
        <f t="shared" si="248"/>
        <v>-560.01923669999996</v>
      </c>
      <c r="Q1067" s="68">
        <f t="shared" si="249"/>
        <v>0.96346862459851823</v>
      </c>
      <c r="R1067" s="20" t="str">
        <f t="shared" si="250"/>
        <v>Fail</v>
      </c>
      <c r="S1067" s="67">
        <f t="shared" si="251"/>
        <v>1809.9177159279006</v>
      </c>
      <c r="T1067" s="68">
        <f t="shared" si="252"/>
        <v>1.1180652006098393</v>
      </c>
      <c r="U1067" s="20" t="str">
        <f t="shared" si="253"/>
        <v/>
      </c>
      <c r="V1067" s="20" t="str">
        <f t="shared" si="254"/>
        <v/>
      </c>
    </row>
    <row r="1068" spans="1:22" x14ac:dyDescent="0.25">
      <c r="A1068" s="46">
        <v>2239</v>
      </c>
      <c r="B1068" s="60">
        <f t="shared" si="240"/>
        <v>4100023</v>
      </c>
      <c r="C1068" s="46" t="s">
        <v>116</v>
      </c>
      <c r="D1068" s="46">
        <v>1119</v>
      </c>
      <c r="E1068" s="46" t="s">
        <v>2225</v>
      </c>
      <c r="F1068" s="46">
        <v>430</v>
      </c>
      <c r="G1068" s="46">
        <v>363</v>
      </c>
      <c r="H1068" s="61">
        <f t="shared" si="241"/>
        <v>0.84418604651162787</v>
      </c>
      <c r="I1068" s="62">
        <f t="shared" si="242"/>
        <v>36</v>
      </c>
      <c r="J1068" s="62">
        <f t="shared" si="243"/>
        <v>9</v>
      </c>
      <c r="K1068" s="20" t="s">
        <v>1781</v>
      </c>
      <c r="L1068" s="20" t="str">
        <f t="shared" si="244"/>
        <v>Yes</v>
      </c>
      <c r="M1068" s="66">
        <f t="shared" si="245"/>
        <v>15042.1333040682</v>
      </c>
      <c r="N1068" s="66">
        <f t="shared" si="246"/>
        <v>15240.784847680499</v>
      </c>
      <c r="O1068" s="66">
        <f t="shared" si="247"/>
        <v>16568.837332595998</v>
      </c>
      <c r="P1068" s="67">
        <f t="shared" si="248"/>
        <v>198.65154361229906</v>
      </c>
      <c r="Q1068" s="68">
        <f t="shared" si="249"/>
        <v>1.0132063411217458</v>
      </c>
      <c r="R1068" s="20" t="str">
        <f t="shared" si="250"/>
        <v/>
      </c>
      <c r="S1068" s="67">
        <f t="shared" si="251"/>
        <v>1526.7040285277981</v>
      </c>
      <c r="T1068" s="68">
        <f t="shared" si="252"/>
        <v>1.1014951800829271</v>
      </c>
      <c r="U1068" s="20" t="str">
        <f t="shared" si="253"/>
        <v/>
      </c>
      <c r="V1068" s="20" t="str">
        <f t="shared" si="254"/>
        <v/>
      </c>
    </row>
    <row r="1069" spans="1:22" x14ac:dyDescent="0.25">
      <c r="A1069" s="46">
        <v>2239</v>
      </c>
      <c r="B1069" s="60">
        <f t="shared" si="240"/>
        <v>4100023</v>
      </c>
      <c r="C1069" s="46" t="s">
        <v>116</v>
      </c>
      <c r="D1069" s="46">
        <v>1115</v>
      </c>
      <c r="E1069" s="46" t="s">
        <v>2084</v>
      </c>
      <c r="F1069" s="46">
        <v>486</v>
      </c>
      <c r="G1069" s="46">
        <v>373</v>
      </c>
      <c r="H1069" s="61">
        <f t="shared" si="241"/>
        <v>0.76748971193415638</v>
      </c>
      <c r="I1069" s="62">
        <f t="shared" si="242"/>
        <v>36</v>
      </c>
      <c r="J1069" s="62">
        <f t="shared" si="243"/>
        <v>9</v>
      </c>
      <c r="K1069" s="20" t="s">
        <v>1781</v>
      </c>
      <c r="L1069" s="20" t="str">
        <f t="shared" si="244"/>
        <v>Yes</v>
      </c>
      <c r="M1069" s="66">
        <f t="shared" si="245"/>
        <v>13627.2801979778</v>
      </c>
      <c r="N1069" s="66">
        <f t="shared" si="246"/>
        <v>13683.743900997601</v>
      </c>
      <c r="O1069" s="66">
        <f t="shared" si="247"/>
        <v>14600.3933265877</v>
      </c>
      <c r="P1069" s="67">
        <f t="shared" si="248"/>
        <v>56.46370301980096</v>
      </c>
      <c r="Q1069" s="68">
        <f t="shared" si="249"/>
        <v>1.0041434315725144</v>
      </c>
      <c r="R1069" s="20" t="str">
        <f t="shared" si="250"/>
        <v/>
      </c>
      <c r="S1069" s="67">
        <f t="shared" si="251"/>
        <v>973.11312860990074</v>
      </c>
      <c r="T1069" s="68">
        <f t="shared" si="252"/>
        <v>1.0714091964407031</v>
      </c>
      <c r="U1069" s="20" t="str">
        <f t="shared" si="253"/>
        <v/>
      </c>
      <c r="V1069" s="20" t="str">
        <f t="shared" si="254"/>
        <v/>
      </c>
    </row>
    <row r="1070" spans="1:22" x14ac:dyDescent="0.25">
      <c r="A1070" s="46">
        <v>2239</v>
      </c>
      <c r="B1070" s="60">
        <f t="shared" si="240"/>
        <v>4100023</v>
      </c>
      <c r="C1070" s="46" t="s">
        <v>116</v>
      </c>
      <c r="D1070" s="46">
        <v>1151</v>
      </c>
      <c r="E1070" s="46" t="s">
        <v>2226</v>
      </c>
      <c r="F1070" s="46">
        <v>580</v>
      </c>
      <c r="G1070" s="46">
        <v>376</v>
      </c>
      <c r="H1070" s="61">
        <f t="shared" si="241"/>
        <v>0.64827586206896548</v>
      </c>
      <c r="I1070" s="62">
        <f t="shared" si="242"/>
        <v>36</v>
      </c>
      <c r="J1070" s="62">
        <f t="shared" si="243"/>
        <v>9</v>
      </c>
      <c r="K1070" s="20" t="s">
        <v>1781</v>
      </c>
      <c r="L1070" s="20" t="str">
        <f t="shared" si="244"/>
        <v>Yes</v>
      </c>
      <c r="M1070" s="66">
        <f t="shared" si="245"/>
        <v>13659.6469136049</v>
      </c>
      <c r="N1070" s="66">
        <f t="shared" si="246"/>
        <v>13381.935244939499</v>
      </c>
      <c r="O1070" s="66">
        <f t="shared" si="247"/>
        <v>14754.9128746387</v>
      </c>
      <c r="P1070" s="67">
        <f t="shared" si="248"/>
        <v>-277.71166866540079</v>
      </c>
      <c r="Q1070" s="68">
        <f t="shared" si="249"/>
        <v>0.97966919127398511</v>
      </c>
      <c r="R1070" s="20" t="str">
        <f t="shared" si="250"/>
        <v>Fail</v>
      </c>
      <c r="S1070" s="67">
        <f t="shared" si="251"/>
        <v>1095.2659610337996</v>
      </c>
      <c r="T1070" s="68">
        <f t="shared" si="252"/>
        <v>1.0801825968095065</v>
      </c>
      <c r="U1070" s="20" t="str">
        <f t="shared" si="253"/>
        <v/>
      </c>
      <c r="V1070" s="20" t="str">
        <f t="shared" si="254"/>
        <v/>
      </c>
    </row>
    <row r="1071" spans="1:22" x14ac:dyDescent="0.25">
      <c r="A1071" s="46">
        <v>2239</v>
      </c>
      <c r="B1071" s="60">
        <f t="shared" si="240"/>
        <v>4100023</v>
      </c>
      <c r="C1071" s="46" t="s">
        <v>116</v>
      </c>
      <c r="D1071" s="46">
        <v>1114</v>
      </c>
      <c r="E1071" s="46" t="s">
        <v>2227</v>
      </c>
      <c r="F1071" s="46">
        <v>508</v>
      </c>
      <c r="G1071" s="46">
        <v>315</v>
      </c>
      <c r="H1071" s="61">
        <f t="shared" si="241"/>
        <v>0.62007874015748032</v>
      </c>
      <c r="I1071" s="62">
        <f t="shared" si="242"/>
        <v>36</v>
      </c>
      <c r="J1071" s="62">
        <f t="shared" si="243"/>
        <v>9</v>
      </c>
      <c r="K1071" s="20" t="s">
        <v>1781</v>
      </c>
      <c r="L1071" s="20" t="str">
        <f t="shared" si="244"/>
        <v>Yes</v>
      </c>
      <c r="M1071" s="66">
        <f t="shared" si="245"/>
        <v>13583.582377946401</v>
      </c>
      <c r="N1071" s="66">
        <f t="shared" si="246"/>
        <v>13869.200769217499</v>
      </c>
      <c r="O1071" s="66">
        <f t="shared" si="247"/>
        <v>14499.4968216617</v>
      </c>
      <c r="P1071" s="67">
        <f t="shared" si="248"/>
        <v>285.61839127109852</v>
      </c>
      <c r="Q1071" s="68">
        <f t="shared" si="249"/>
        <v>1.021026735313566</v>
      </c>
      <c r="R1071" s="20" t="str">
        <f t="shared" si="250"/>
        <v/>
      </c>
      <c r="S1071" s="67">
        <f t="shared" si="251"/>
        <v>915.91444371529906</v>
      </c>
      <c r="T1071" s="68">
        <f t="shared" si="252"/>
        <v>1.0674280479354497</v>
      </c>
      <c r="U1071" s="20" t="str">
        <f t="shared" si="253"/>
        <v/>
      </c>
      <c r="V1071" s="20" t="str">
        <f t="shared" si="254"/>
        <v/>
      </c>
    </row>
    <row r="1072" spans="1:22" x14ac:dyDescent="0.25">
      <c r="A1072" s="46">
        <v>2239</v>
      </c>
      <c r="B1072" s="60">
        <f t="shared" si="240"/>
        <v>4100023</v>
      </c>
      <c r="C1072" s="46" t="s">
        <v>116</v>
      </c>
      <c r="D1072" s="46">
        <v>1117</v>
      </c>
      <c r="E1072" s="46" t="s">
        <v>2228</v>
      </c>
      <c r="F1072" s="46">
        <v>447</v>
      </c>
      <c r="G1072" s="46">
        <v>270</v>
      </c>
      <c r="H1072" s="61">
        <f t="shared" si="241"/>
        <v>0.60402684563758391</v>
      </c>
      <c r="I1072" s="62">
        <f t="shared" si="242"/>
        <v>36</v>
      </c>
      <c r="J1072" s="62">
        <f t="shared" si="243"/>
        <v>9</v>
      </c>
      <c r="K1072" s="20" t="s">
        <v>1781</v>
      </c>
      <c r="L1072" s="20" t="str">
        <f t="shared" si="244"/>
        <v>Yes</v>
      </c>
      <c r="M1072" s="66">
        <f t="shared" si="245"/>
        <v>13888.818934397899</v>
      </c>
      <c r="N1072" s="66">
        <f t="shared" si="246"/>
        <v>13853.320227297399</v>
      </c>
      <c r="O1072" s="66">
        <f t="shared" si="247"/>
        <v>15109.411792761</v>
      </c>
      <c r="P1072" s="67">
        <f t="shared" si="248"/>
        <v>-35.498707100499814</v>
      </c>
      <c r="Q1072" s="68">
        <f t="shared" si="249"/>
        <v>0.99744408021530317</v>
      </c>
      <c r="R1072" s="20" t="str">
        <f t="shared" si="250"/>
        <v>Fail</v>
      </c>
      <c r="S1072" s="67">
        <f t="shared" si="251"/>
        <v>1220.5928583631012</v>
      </c>
      <c r="T1072" s="68">
        <f t="shared" si="252"/>
        <v>1.0878831284451485</v>
      </c>
      <c r="U1072" s="20" t="str">
        <f t="shared" si="253"/>
        <v/>
      </c>
      <c r="V1072" s="20" t="str">
        <f t="shared" si="254"/>
        <v/>
      </c>
    </row>
    <row r="1073" spans="1:22" x14ac:dyDescent="0.25">
      <c r="A1073" s="46">
        <v>2239</v>
      </c>
      <c r="B1073" s="60">
        <f t="shared" si="240"/>
        <v>4100023</v>
      </c>
      <c r="C1073" s="46" t="s">
        <v>116</v>
      </c>
      <c r="D1073" s="46">
        <v>1149</v>
      </c>
      <c r="E1073" s="46" t="s">
        <v>2223</v>
      </c>
      <c r="F1073" s="46">
        <v>290</v>
      </c>
      <c r="G1073" s="46">
        <v>174</v>
      </c>
      <c r="H1073" s="61">
        <f t="shared" si="241"/>
        <v>0.6</v>
      </c>
      <c r="I1073" s="62">
        <f t="shared" si="242"/>
        <v>36</v>
      </c>
      <c r="J1073" s="62">
        <f t="shared" si="243"/>
        <v>9</v>
      </c>
      <c r="K1073" s="20" t="s">
        <v>1781</v>
      </c>
      <c r="L1073" s="20" t="str">
        <f t="shared" si="244"/>
        <v>Yes</v>
      </c>
      <c r="M1073" s="66">
        <f t="shared" si="245"/>
        <v>16403.122562255299</v>
      </c>
      <c r="N1073" s="66">
        <f t="shared" si="246"/>
        <v>17729.830995947999</v>
      </c>
      <c r="O1073" s="66">
        <f t="shared" si="247"/>
        <v>19993.5252619364</v>
      </c>
      <c r="P1073" s="67">
        <f t="shared" si="248"/>
        <v>1326.7084336927001</v>
      </c>
      <c r="Q1073" s="68">
        <f t="shared" si="249"/>
        <v>1.0808814558726487</v>
      </c>
      <c r="R1073" s="20" t="str">
        <f t="shared" si="250"/>
        <v/>
      </c>
      <c r="S1073" s="67">
        <f t="shared" si="251"/>
        <v>3590.4026996811008</v>
      </c>
      <c r="T1073" s="68">
        <f t="shared" si="252"/>
        <v>1.2188853180883292</v>
      </c>
      <c r="U1073" s="20" t="str">
        <f t="shared" si="253"/>
        <v/>
      </c>
      <c r="V1073" s="20" t="str">
        <f t="shared" si="254"/>
        <v/>
      </c>
    </row>
    <row r="1074" spans="1:22" x14ac:dyDescent="0.25">
      <c r="A1074" s="46">
        <v>2239</v>
      </c>
      <c r="B1074" s="60">
        <f t="shared" si="240"/>
        <v>4100023</v>
      </c>
      <c r="C1074" s="46" t="s">
        <v>116</v>
      </c>
      <c r="D1074" s="46">
        <v>4641</v>
      </c>
      <c r="E1074" s="46" t="s">
        <v>2229</v>
      </c>
      <c r="F1074" s="46">
        <v>405</v>
      </c>
      <c r="G1074" s="46">
        <v>227</v>
      </c>
      <c r="H1074" s="61">
        <f t="shared" si="241"/>
        <v>0.56049382716049378</v>
      </c>
      <c r="I1074" s="62">
        <f t="shared" si="242"/>
        <v>36</v>
      </c>
      <c r="J1074" s="62">
        <f t="shared" si="243"/>
        <v>9</v>
      </c>
      <c r="K1074" s="20" t="s">
        <v>1781</v>
      </c>
      <c r="L1074" s="20" t="str">
        <f t="shared" si="244"/>
        <v>Yes</v>
      </c>
      <c r="M1074" s="66">
        <f t="shared" si="245"/>
        <v>15356.8195698331</v>
      </c>
      <c r="N1074" s="66">
        <f t="shared" si="246"/>
        <v>14998.8099833792</v>
      </c>
      <c r="O1074" s="66">
        <f t="shared" si="247"/>
        <v>16133.042760525201</v>
      </c>
      <c r="P1074" s="67">
        <f t="shared" si="248"/>
        <v>-358.00958645389983</v>
      </c>
      <c r="Q1074" s="68">
        <f t="shared" si="249"/>
        <v>0.97668725709604787</v>
      </c>
      <c r="R1074" s="20" t="str">
        <f t="shared" si="250"/>
        <v>Fail</v>
      </c>
      <c r="S1074" s="67">
        <f t="shared" si="251"/>
        <v>776.22319069210062</v>
      </c>
      <c r="T1074" s="68">
        <f t="shared" si="252"/>
        <v>1.0505458299592783</v>
      </c>
      <c r="U1074" s="20" t="str">
        <f t="shared" si="253"/>
        <v/>
      </c>
      <c r="V1074" s="20" t="str">
        <f t="shared" si="254"/>
        <v/>
      </c>
    </row>
    <row r="1075" spans="1:22" x14ac:dyDescent="0.25">
      <c r="A1075" s="46">
        <v>2239</v>
      </c>
      <c r="B1075" s="60">
        <f t="shared" si="240"/>
        <v>4100023</v>
      </c>
      <c r="C1075" s="46" t="s">
        <v>116</v>
      </c>
      <c r="D1075" s="46">
        <v>1198</v>
      </c>
      <c r="E1075" s="46" t="s">
        <v>2246</v>
      </c>
      <c r="F1075" s="46">
        <v>775</v>
      </c>
      <c r="G1075" s="46">
        <v>411</v>
      </c>
      <c r="H1075" s="61">
        <f t="shared" si="241"/>
        <v>0.53032258064516125</v>
      </c>
      <c r="I1075" s="62">
        <f t="shared" si="242"/>
        <v>36</v>
      </c>
      <c r="J1075" s="62">
        <f t="shared" si="243"/>
        <v>9</v>
      </c>
      <c r="K1075" s="20" t="s">
        <v>1781</v>
      </c>
      <c r="L1075" s="20" t="str">
        <f t="shared" si="244"/>
        <v>Yes</v>
      </c>
      <c r="M1075" s="66">
        <f t="shared" si="245"/>
        <v>13029.9248090411</v>
      </c>
      <c r="N1075" s="66">
        <f t="shared" si="246"/>
        <v>13245.3297231172</v>
      </c>
      <c r="O1075" s="66">
        <f t="shared" si="247"/>
        <v>13762.568988094399</v>
      </c>
      <c r="P1075" s="67">
        <f t="shared" si="248"/>
        <v>215.40491407609989</v>
      </c>
      <c r="Q1075" s="68">
        <f t="shared" si="249"/>
        <v>1.0165315546507709</v>
      </c>
      <c r="R1075" s="20" t="str">
        <f t="shared" si="250"/>
        <v/>
      </c>
      <c r="S1075" s="67">
        <f t="shared" si="251"/>
        <v>732.64417905329901</v>
      </c>
      <c r="T1075" s="68">
        <f t="shared" si="252"/>
        <v>1.0562278132675744</v>
      </c>
      <c r="U1075" s="20" t="str">
        <f t="shared" si="253"/>
        <v/>
      </c>
      <c r="V1075" s="20" t="str">
        <f t="shared" si="254"/>
        <v/>
      </c>
    </row>
    <row r="1076" spans="1:22" x14ac:dyDescent="0.25">
      <c r="A1076" s="46">
        <v>2239</v>
      </c>
      <c r="B1076" s="60">
        <f t="shared" si="240"/>
        <v>4100023</v>
      </c>
      <c r="C1076" s="46" t="s">
        <v>116</v>
      </c>
      <c r="D1076" s="46">
        <v>1147</v>
      </c>
      <c r="E1076" s="46" t="s">
        <v>2233</v>
      </c>
      <c r="F1076" s="46">
        <v>396</v>
      </c>
      <c r="G1076" s="46">
        <v>179</v>
      </c>
      <c r="H1076" s="61">
        <f t="shared" si="241"/>
        <v>0.45202020202020204</v>
      </c>
      <c r="I1076" s="62">
        <f t="shared" si="242"/>
        <v>36</v>
      </c>
      <c r="J1076" s="62">
        <f t="shared" si="243"/>
        <v>9</v>
      </c>
      <c r="K1076" s="20"/>
      <c r="L1076" s="20" t="str">
        <f t="shared" si="244"/>
        <v>Yes</v>
      </c>
      <c r="M1076" s="66">
        <f t="shared" si="245"/>
        <v>13940.1425630876</v>
      </c>
      <c r="N1076" s="66">
        <f t="shared" si="246"/>
        <v>14437.6007786843</v>
      </c>
      <c r="O1076" s="66">
        <f t="shared" si="247"/>
        <v>15863.5590665453</v>
      </c>
      <c r="P1076" s="67">
        <f t="shared" si="248"/>
        <v>497.45821559670003</v>
      </c>
      <c r="Q1076" s="68">
        <f t="shared" si="249"/>
        <v>1.0356853033134632</v>
      </c>
      <c r="R1076" s="20" t="str">
        <f t="shared" si="250"/>
        <v/>
      </c>
      <c r="S1076" s="67">
        <f t="shared" si="251"/>
        <v>1923.4165034576999</v>
      </c>
      <c r="T1076" s="68">
        <f t="shared" si="252"/>
        <v>1.1379768172924396</v>
      </c>
      <c r="U1076" s="20" t="str">
        <f t="shared" si="253"/>
        <v/>
      </c>
      <c r="V1076" s="20" t="str">
        <f t="shared" si="254"/>
        <v/>
      </c>
    </row>
    <row r="1077" spans="1:22" x14ac:dyDescent="0.25">
      <c r="A1077" s="46">
        <v>2239</v>
      </c>
      <c r="B1077" s="60">
        <f t="shared" si="240"/>
        <v>4100023</v>
      </c>
      <c r="C1077" s="46" t="s">
        <v>116</v>
      </c>
      <c r="D1077" s="46">
        <v>1116</v>
      </c>
      <c r="E1077" s="46" t="s">
        <v>2231</v>
      </c>
      <c r="F1077" s="46">
        <v>468</v>
      </c>
      <c r="G1077" s="46">
        <v>207</v>
      </c>
      <c r="H1077" s="61">
        <f t="shared" si="241"/>
        <v>0.44230769230769229</v>
      </c>
      <c r="I1077" s="62">
        <f t="shared" si="242"/>
        <v>36</v>
      </c>
      <c r="J1077" s="62">
        <f t="shared" si="243"/>
        <v>9</v>
      </c>
      <c r="K1077" s="20"/>
      <c r="L1077" s="20" t="str">
        <f t="shared" si="244"/>
        <v>Yes</v>
      </c>
      <c r="M1077" s="66">
        <f t="shared" si="245"/>
        <v>12351.436874343201</v>
      </c>
      <c r="N1077" s="66">
        <f t="shared" si="246"/>
        <v>12664.9437832249</v>
      </c>
      <c r="O1077" s="66">
        <f t="shared" si="247"/>
        <v>15520.755265510101</v>
      </c>
      <c r="P1077" s="67">
        <f t="shared" si="248"/>
        <v>313.50690888169993</v>
      </c>
      <c r="Q1077" s="68">
        <f t="shared" si="249"/>
        <v>1.0253822216857156</v>
      </c>
      <c r="R1077" s="20" t="str">
        <f t="shared" si="250"/>
        <v/>
      </c>
      <c r="S1077" s="67">
        <f t="shared" si="251"/>
        <v>3169.3183911669003</v>
      </c>
      <c r="T1077" s="68">
        <f t="shared" si="252"/>
        <v>1.2565951171033638</v>
      </c>
      <c r="U1077" s="20" t="str">
        <f t="shared" si="253"/>
        <v/>
      </c>
      <c r="V1077" s="20" t="str">
        <f t="shared" si="254"/>
        <v/>
      </c>
    </row>
    <row r="1078" spans="1:22" x14ac:dyDescent="0.25">
      <c r="A1078" s="46">
        <v>2239</v>
      </c>
      <c r="B1078" s="60">
        <f t="shared" si="240"/>
        <v>4100023</v>
      </c>
      <c r="C1078" s="46" t="s">
        <v>116</v>
      </c>
      <c r="D1078" s="46">
        <v>1201</v>
      </c>
      <c r="E1078" s="46" t="s">
        <v>2250</v>
      </c>
      <c r="F1078" s="90">
        <v>1481</v>
      </c>
      <c r="G1078" s="46">
        <v>648</v>
      </c>
      <c r="H1078" s="61">
        <f t="shared" si="241"/>
        <v>0.437542201215395</v>
      </c>
      <c r="I1078" s="62">
        <f t="shared" si="242"/>
        <v>36</v>
      </c>
      <c r="J1078" s="62">
        <f t="shared" si="243"/>
        <v>9</v>
      </c>
      <c r="K1078" s="20"/>
      <c r="L1078" s="20" t="str">
        <f t="shared" si="244"/>
        <v>Yes</v>
      </c>
      <c r="M1078" s="66">
        <f t="shared" si="245"/>
        <v>15231.8475689723</v>
      </c>
      <c r="N1078" s="66">
        <f t="shared" si="246"/>
        <v>14575.2955211876</v>
      </c>
      <c r="O1078" s="66">
        <f t="shared" si="247"/>
        <v>14778.0321622674</v>
      </c>
      <c r="P1078" s="67">
        <f t="shared" si="248"/>
        <v>-656.55204778470033</v>
      </c>
      <c r="Q1078" s="68">
        <f t="shared" si="249"/>
        <v>0.95689609912312179</v>
      </c>
      <c r="R1078" s="20" t="str">
        <f t="shared" si="250"/>
        <v/>
      </c>
      <c r="S1078" s="67">
        <f t="shared" si="251"/>
        <v>-453.81540670489994</v>
      </c>
      <c r="T1078" s="68">
        <f t="shared" si="252"/>
        <v>0.9702061483579093</v>
      </c>
      <c r="U1078" s="20" t="str">
        <f t="shared" si="253"/>
        <v/>
      </c>
      <c r="V1078" s="20" t="str">
        <f t="shared" si="254"/>
        <v/>
      </c>
    </row>
    <row r="1079" spans="1:22" x14ac:dyDescent="0.25">
      <c r="A1079" s="46">
        <v>2239</v>
      </c>
      <c r="B1079" s="60">
        <f t="shared" si="240"/>
        <v>4100023</v>
      </c>
      <c r="C1079" s="46" t="s">
        <v>116</v>
      </c>
      <c r="D1079" s="46">
        <v>1197</v>
      </c>
      <c r="E1079" s="46" t="s">
        <v>2247</v>
      </c>
      <c r="F1079" s="46">
        <v>816</v>
      </c>
      <c r="G1079" s="46">
        <v>356</v>
      </c>
      <c r="H1079" s="61">
        <f t="shared" si="241"/>
        <v>0.43627450980392157</v>
      </c>
      <c r="I1079" s="62">
        <f t="shared" si="242"/>
        <v>36</v>
      </c>
      <c r="J1079" s="62">
        <f t="shared" si="243"/>
        <v>9</v>
      </c>
      <c r="K1079" s="20"/>
      <c r="L1079" s="20" t="str">
        <f t="shared" si="244"/>
        <v>Yes</v>
      </c>
      <c r="M1079" s="66">
        <f t="shared" si="245"/>
        <v>12858.694692266999</v>
      </c>
      <c r="N1079" s="66">
        <f t="shared" si="246"/>
        <v>12559.3291456719</v>
      </c>
      <c r="O1079" s="66">
        <f t="shared" si="247"/>
        <v>13904.4081566076</v>
      </c>
      <c r="P1079" s="67">
        <f t="shared" si="248"/>
        <v>-299.36554659509966</v>
      </c>
      <c r="Q1079" s="68">
        <f t="shared" si="249"/>
        <v>0.97671882304079172</v>
      </c>
      <c r="R1079" s="20" t="str">
        <f t="shared" si="250"/>
        <v/>
      </c>
      <c r="S1079" s="67">
        <f t="shared" si="251"/>
        <v>1045.7134643406007</v>
      </c>
      <c r="T1079" s="68">
        <f t="shared" si="252"/>
        <v>1.0813234538471059</v>
      </c>
      <c r="U1079" s="20" t="str">
        <f t="shared" si="253"/>
        <v/>
      </c>
      <c r="V1079" s="20" t="str">
        <f t="shared" si="254"/>
        <v/>
      </c>
    </row>
    <row r="1080" spans="1:22" x14ac:dyDescent="0.25">
      <c r="A1080" s="46">
        <v>2239</v>
      </c>
      <c r="B1080" s="60">
        <f t="shared" si="240"/>
        <v>4100023</v>
      </c>
      <c r="C1080" s="46" t="s">
        <v>116</v>
      </c>
      <c r="D1080" s="46">
        <v>1148</v>
      </c>
      <c r="E1080" s="46" t="s">
        <v>2236</v>
      </c>
      <c r="F1080" s="46">
        <v>385</v>
      </c>
      <c r="G1080" s="46">
        <v>165</v>
      </c>
      <c r="H1080" s="61">
        <f t="shared" si="241"/>
        <v>0.42857142857142855</v>
      </c>
      <c r="I1080" s="62">
        <f t="shared" si="242"/>
        <v>36</v>
      </c>
      <c r="J1080" s="62">
        <f t="shared" si="243"/>
        <v>9</v>
      </c>
      <c r="K1080" s="20"/>
      <c r="L1080" s="20" t="str">
        <f t="shared" si="244"/>
        <v>Yes</v>
      </c>
      <c r="M1080" s="66">
        <f t="shared" si="245"/>
        <v>12844.1190461284</v>
      </c>
      <c r="N1080" s="66">
        <f t="shared" si="246"/>
        <v>13019.749367255199</v>
      </c>
      <c r="O1080" s="66">
        <f t="shared" si="247"/>
        <v>14908.957401392599</v>
      </c>
      <c r="P1080" s="67">
        <f t="shared" si="248"/>
        <v>175.63032112679866</v>
      </c>
      <c r="Q1080" s="68">
        <f t="shared" si="249"/>
        <v>1.0136739873319485</v>
      </c>
      <c r="R1080" s="20" t="str">
        <f t="shared" si="250"/>
        <v/>
      </c>
      <c r="S1080" s="67">
        <f t="shared" si="251"/>
        <v>2064.838355264199</v>
      </c>
      <c r="T1080" s="68">
        <f t="shared" si="252"/>
        <v>1.1607613840893667</v>
      </c>
      <c r="U1080" s="20" t="str">
        <f t="shared" si="253"/>
        <v/>
      </c>
      <c r="V1080" s="20" t="str">
        <f t="shared" si="254"/>
        <v/>
      </c>
    </row>
    <row r="1081" spans="1:22" x14ac:dyDescent="0.25">
      <c r="A1081" s="46">
        <v>2239</v>
      </c>
      <c r="B1081" s="60">
        <f t="shared" si="240"/>
        <v>4100023</v>
      </c>
      <c r="C1081" s="46" t="s">
        <v>116</v>
      </c>
      <c r="D1081" s="46">
        <v>1112</v>
      </c>
      <c r="E1081" s="46" t="s">
        <v>2232</v>
      </c>
      <c r="F1081" s="46">
        <v>376</v>
      </c>
      <c r="G1081" s="46">
        <v>155</v>
      </c>
      <c r="H1081" s="61">
        <f t="shared" si="241"/>
        <v>0.41223404255319152</v>
      </c>
      <c r="I1081" s="62">
        <f t="shared" si="242"/>
        <v>36</v>
      </c>
      <c r="J1081" s="62">
        <f t="shared" si="243"/>
        <v>9</v>
      </c>
      <c r="K1081" s="20"/>
      <c r="L1081" s="20" t="str">
        <f t="shared" si="244"/>
        <v>Yes</v>
      </c>
      <c r="M1081" s="66">
        <f t="shared" si="245"/>
        <v>14783.4009175925</v>
      </c>
      <c r="N1081" s="66">
        <f t="shared" si="246"/>
        <v>14711.1376741778</v>
      </c>
      <c r="O1081" s="66">
        <f t="shared" si="247"/>
        <v>15923.7828929116</v>
      </c>
      <c r="P1081" s="67">
        <f t="shared" si="248"/>
        <v>-72.2632434146999</v>
      </c>
      <c r="Q1081" s="68">
        <f t="shared" si="249"/>
        <v>0.99511186608429825</v>
      </c>
      <c r="R1081" s="20" t="str">
        <f t="shared" si="250"/>
        <v/>
      </c>
      <c r="S1081" s="67">
        <f t="shared" si="251"/>
        <v>1140.3819753191001</v>
      </c>
      <c r="T1081" s="68">
        <f t="shared" si="252"/>
        <v>1.0771393525533104</v>
      </c>
      <c r="U1081" s="20" t="str">
        <f t="shared" si="253"/>
        <v/>
      </c>
      <c r="V1081" s="20" t="str">
        <f t="shared" si="254"/>
        <v/>
      </c>
    </row>
    <row r="1082" spans="1:22" x14ac:dyDescent="0.25">
      <c r="A1082" s="46">
        <v>2239</v>
      </c>
      <c r="B1082" s="60">
        <f t="shared" si="240"/>
        <v>4100023</v>
      </c>
      <c r="C1082" s="46" t="s">
        <v>116</v>
      </c>
      <c r="D1082" s="46">
        <v>1152</v>
      </c>
      <c r="E1082" s="46" t="s">
        <v>744</v>
      </c>
      <c r="F1082" s="46">
        <v>226</v>
      </c>
      <c r="G1082" s="46">
        <v>89</v>
      </c>
      <c r="H1082" s="61">
        <f t="shared" si="241"/>
        <v>0.39380530973451328</v>
      </c>
      <c r="I1082" s="62">
        <f t="shared" si="242"/>
        <v>36</v>
      </c>
      <c r="J1082" s="62">
        <f t="shared" si="243"/>
        <v>9</v>
      </c>
      <c r="K1082" s="20"/>
      <c r="L1082" s="20" t="str">
        <f t="shared" si="244"/>
        <v>Yes</v>
      </c>
      <c r="M1082" s="66">
        <f t="shared" si="245"/>
        <v>17319.062791103301</v>
      </c>
      <c r="N1082" s="66">
        <f t="shared" si="246"/>
        <v>16889.281935559698</v>
      </c>
      <c r="O1082" s="66">
        <f t="shared" si="247"/>
        <v>19929.069051225899</v>
      </c>
      <c r="P1082" s="67">
        <f t="shared" si="248"/>
        <v>-429.78085554360223</v>
      </c>
      <c r="Q1082" s="68">
        <f t="shared" si="249"/>
        <v>0.97518452004433065</v>
      </c>
      <c r="R1082" s="20" t="str">
        <f t="shared" si="250"/>
        <v/>
      </c>
      <c r="S1082" s="67">
        <f t="shared" si="251"/>
        <v>2610.0062601225982</v>
      </c>
      <c r="T1082" s="68">
        <f t="shared" si="252"/>
        <v>1.1507013567421986</v>
      </c>
      <c r="U1082" s="20" t="str">
        <f t="shared" si="253"/>
        <v/>
      </c>
      <c r="V1082" s="20" t="str">
        <f t="shared" si="254"/>
        <v/>
      </c>
    </row>
    <row r="1083" spans="1:22" x14ac:dyDescent="0.25">
      <c r="A1083" s="46">
        <v>2239</v>
      </c>
      <c r="B1083" s="60">
        <f t="shared" si="240"/>
        <v>4100023</v>
      </c>
      <c r="C1083" s="46" t="s">
        <v>116</v>
      </c>
      <c r="D1083" s="46">
        <v>1199</v>
      </c>
      <c r="E1083" s="46" t="s">
        <v>2248</v>
      </c>
      <c r="F1083" s="46">
        <v>771</v>
      </c>
      <c r="G1083" s="46">
        <v>299</v>
      </c>
      <c r="H1083" s="61">
        <f t="shared" si="241"/>
        <v>0.38780804150453957</v>
      </c>
      <c r="I1083" s="62">
        <f t="shared" si="242"/>
        <v>36</v>
      </c>
      <c r="J1083" s="62">
        <f t="shared" si="243"/>
        <v>9</v>
      </c>
      <c r="K1083" s="20"/>
      <c r="L1083" s="20" t="str">
        <f t="shared" si="244"/>
        <v>Yes</v>
      </c>
      <c r="M1083" s="66">
        <f t="shared" si="245"/>
        <v>12456.097672719899</v>
      </c>
      <c r="N1083" s="66">
        <f t="shared" si="246"/>
        <v>12291.305773215499</v>
      </c>
      <c r="O1083" s="66">
        <f t="shared" si="247"/>
        <v>13587.293301288801</v>
      </c>
      <c r="P1083" s="67">
        <f t="shared" si="248"/>
        <v>-164.79189950440013</v>
      </c>
      <c r="Q1083" s="68">
        <f t="shared" si="249"/>
        <v>0.98677018245727866</v>
      </c>
      <c r="R1083" s="20" t="str">
        <f t="shared" si="250"/>
        <v/>
      </c>
      <c r="S1083" s="67">
        <f t="shared" si="251"/>
        <v>1131.1956285689012</v>
      </c>
      <c r="T1083" s="68">
        <f t="shared" si="252"/>
        <v>1.0908146080972321</v>
      </c>
      <c r="U1083" s="20" t="str">
        <f t="shared" si="253"/>
        <v/>
      </c>
      <c r="V1083" s="20" t="str">
        <f t="shared" si="254"/>
        <v/>
      </c>
    </row>
    <row r="1084" spans="1:22" x14ac:dyDescent="0.25">
      <c r="A1084" s="46">
        <v>2239</v>
      </c>
      <c r="B1084" s="60">
        <f t="shared" si="240"/>
        <v>4100023</v>
      </c>
      <c r="C1084" s="46" t="s">
        <v>116</v>
      </c>
      <c r="D1084" s="46">
        <v>4703</v>
      </c>
      <c r="E1084" s="46" t="s">
        <v>2234</v>
      </c>
      <c r="F1084" s="46">
        <v>520</v>
      </c>
      <c r="G1084" s="46">
        <v>197</v>
      </c>
      <c r="H1084" s="61">
        <f t="shared" si="241"/>
        <v>0.37884615384615383</v>
      </c>
      <c r="I1084" s="62">
        <f t="shared" si="242"/>
        <v>36</v>
      </c>
      <c r="J1084" s="62">
        <f t="shared" si="243"/>
        <v>9</v>
      </c>
      <c r="K1084" s="20"/>
      <c r="L1084" s="20" t="str">
        <f t="shared" si="244"/>
        <v>Yes</v>
      </c>
      <c r="M1084" s="66">
        <f t="shared" si="245"/>
        <v>4427.75305344759</v>
      </c>
      <c r="N1084" s="66">
        <f t="shared" si="246"/>
        <v>4322.3110074611704</v>
      </c>
      <c r="O1084" s="66">
        <f t="shared" si="247"/>
        <v>4939.52967704195</v>
      </c>
      <c r="P1084" s="67">
        <f t="shared" si="248"/>
        <v>-105.44204598641954</v>
      </c>
      <c r="Q1084" s="68">
        <f t="shared" si="249"/>
        <v>0.97618610507098647</v>
      </c>
      <c r="R1084" s="20" t="str">
        <f t="shared" si="250"/>
        <v/>
      </c>
      <c r="S1084" s="67">
        <f t="shared" si="251"/>
        <v>511.77662359435999</v>
      </c>
      <c r="T1084" s="68">
        <f t="shared" si="252"/>
        <v>1.1155838226334402</v>
      </c>
      <c r="U1084" s="20" t="str">
        <f t="shared" si="253"/>
        <v/>
      </c>
      <c r="V1084" s="20" t="str">
        <f t="shared" si="254"/>
        <v/>
      </c>
    </row>
    <row r="1085" spans="1:22" x14ac:dyDescent="0.25">
      <c r="A1085" s="46">
        <v>2239</v>
      </c>
      <c r="B1085" s="60">
        <f t="shared" si="240"/>
        <v>4100023</v>
      </c>
      <c r="C1085" s="46" t="s">
        <v>116</v>
      </c>
      <c r="D1085" s="46">
        <v>1302</v>
      </c>
      <c r="E1085" s="46" t="s">
        <v>2235</v>
      </c>
      <c r="F1085" s="46">
        <v>519</v>
      </c>
      <c r="G1085" s="46">
        <v>194</v>
      </c>
      <c r="H1085" s="61">
        <f t="shared" si="241"/>
        <v>0.37379576107899809</v>
      </c>
      <c r="I1085" s="62">
        <f t="shared" si="242"/>
        <v>36</v>
      </c>
      <c r="J1085" s="62">
        <f t="shared" si="243"/>
        <v>9</v>
      </c>
      <c r="K1085" s="20"/>
      <c r="L1085" s="20" t="str">
        <f t="shared" si="244"/>
        <v>Yes</v>
      </c>
      <c r="M1085" s="66">
        <f t="shared" si="245"/>
        <v>13413.0270204794</v>
      </c>
      <c r="N1085" s="66">
        <f t="shared" si="246"/>
        <v>13471.5728966308</v>
      </c>
      <c r="O1085" s="66">
        <f t="shared" si="247"/>
        <v>14656.253094423901</v>
      </c>
      <c r="P1085" s="67">
        <f t="shared" si="248"/>
        <v>58.54587615140008</v>
      </c>
      <c r="Q1085" s="68">
        <f t="shared" si="249"/>
        <v>1.0043648518758674</v>
      </c>
      <c r="R1085" s="20" t="str">
        <f t="shared" si="250"/>
        <v/>
      </c>
      <c r="S1085" s="67">
        <f t="shared" si="251"/>
        <v>1243.226073944501</v>
      </c>
      <c r="T1085" s="68">
        <f t="shared" si="252"/>
        <v>1.0926879571662913</v>
      </c>
      <c r="U1085" s="20" t="str">
        <f t="shared" si="253"/>
        <v/>
      </c>
      <c r="V1085" s="20" t="str">
        <f t="shared" si="254"/>
        <v/>
      </c>
    </row>
    <row r="1086" spans="1:22" x14ac:dyDescent="0.25">
      <c r="A1086" s="46">
        <v>2239</v>
      </c>
      <c r="B1086" s="60">
        <f t="shared" si="240"/>
        <v>4100023</v>
      </c>
      <c r="C1086" s="46" t="s">
        <v>116</v>
      </c>
      <c r="D1086" s="46">
        <v>1111</v>
      </c>
      <c r="E1086" s="46" t="s">
        <v>2230</v>
      </c>
      <c r="F1086" s="46">
        <v>413</v>
      </c>
      <c r="G1086" s="46">
        <v>152</v>
      </c>
      <c r="H1086" s="61">
        <f t="shared" si="241"/>
        <v>0.36803874092009686</v>
      </c>
      <c r="I1086" s="62">
        <f t="shared" si="242"/>
        <v>36</v>
      </c>
      <c r="J1086" s="62">
        <f t="shared" si="243"/>
        <v>9</v>
      </c>
      <c r="K1086" s="20"/>
      <c r="L1086" s="20" t="str">
        <f t="shared" si="244"/>
        <v>Yes</v>
      </c>
      <c r="M1086" s="66">
        <f t="shared" si="245"/>
        <v>13878.633250049201</v>
      </c>
      <c r="N1086" s="66">
        <f t="shared" si="246"/>
        <v>13668.5844010213</v>
      </c>
      <c r="O1086" s="66">
        <f t="shared" si="247"/>
        <v>15904.829607355499</v>
      </c>
      <c r="P1086" s="67">
        <f t="shared" si="248"/>
        <v>-210.04884902790036</v>
      </c>
      <c r="Q1086" s="68">
        <f t="shared" si="249"/>
        <v>0.98486530732216326</v>
      </c>
      <c r="R1086" s="20" t="str">
        <f t="shared" si="250"/>
        <v/>
      </c>
      <c r="S1086" s="67">
        <f t="shared" si="251"/>
        <v>2026.1963573062985</v>
      </c>
      <c r="T1086" s="68">
        <f t="shared" si="252"/>
        <v>1.1459939405271853</v>
      </c>
      <c r="U1086" s="20" t="str">
        <f t="shared" si="253"/>
        <v/>
      </c>
      <c r="V1086" s="20" t="str">
        <f t="shared" si="254"/>
        <v/>
      </c>
    </row>
    <row r="1087" spans="1:22" x14ac:dyDescent="0.25">
      <c r="A1087" s="46">
        <v>2239</v>
      </c>
      <c r="B1087" s="60">
        <f t="shared" si="240"/>
        <v>4100023</v>
      </c>
      <c r="C1087" s="46" t="s">
        <v>116</v>
      </c>
      <c r="D1087" s="46">
        <v>1196</v>
      </c>
      <c r="E1087" s="46" t="s">
        <v>2249</v>
      </c>
      <c r="F1087" s="46">
        <v>770</v>
      </c>
      <c r="G1087" s="46">
        <v>280</v>
      </c>
      <c r="H1087" s="61">
        <f t="shared" si="241"/>
        <v>0.36363636363636365</v>
      </c>
      <c r="I1087" s="62">
        <f t="shared" si="242"/>
        <v>36</v>
      </c>
      <c r="J1087" s="62">
        <f t="shared" si="243"/>
        <v>9</v>
      </c>
      <c r="K1087" s="20"/>
      <c r="L1087" s="20" t="str">
        <f t="shared" si="244"/>
        <v>Yes</v>
      </c>
      <c r="M1087" s="66">
        <f t="shared" si="245"/>
        <v>11997.226762391199</v>
      </c>
      <c r="N1087" s="66">
        <f t="shared" si="246"/>
        <v>12010.9213087628</v>
      </c>
      <c r="O1087" s="66">
        <f t="shared" si="247"/>
        <v>13082.4862754635</v>
      </c>
      <c r="P1087" s="67">
        <f t="shared" si="248"/>
        <v>13.694546371600154</v>
      </c>
      <c r="Q1087" s="68">
        <f t="shared" si="249"/>
        <v>1.0011414759963135</v>
      </c>
      <c r="R1087" s="20" t="str">
        <f t="shared" si="250"/>
        <v/>
      </c>
      <c r="S1087" s="67">
        <f t="shared" si="251"/>
        <v>1085.2595130723003</v>
      </c>
      <c r="T1087" s="68">
        <f t="shared" si="252"/>
        <v>1.090459198160225</v>
      </c>
      <c r="U1087" s="20" t="str">
        <f t="shared" si="253"/>
        <v/>
      </c>
      <c r="V1087" s="20" t="str">
        <f t="shared" si="254"/>
        <v/>
      </c>
    </row>
    <row r="1088" spans="1:22" x14ac:dyDescent="0.25">
      <c r="A1088" s="46">
        <v>2239</v>
      </c>
      <c r="B1088" s="60">
        <f t="shared" si="240"/>
        <v>4100023</v>
      </c>
      <c r="C1088" s="46" t="s">
        <v>116</v>
      </c>
      <c r="D1088" s="46">
        <v>1368</v>
      </c>
      <c r="E1088" s="46" t="s">
        <v>2253</v>
      </c>
      <c r="F1088" s="90">
        <v>1675</v>
      </c>
      <c r="G1088" s="46">
        <v>561</v>
      </c>
      <c r="H1088" s="61">
        <f t="shared" si="241"/>
        <v>0.33492537313432835</v>
      </c>
      <c r="I1088" s="62">
        <f t="shared" si="242"/>
        <v>36</v>
      </c>
      <c r="J1088" s="62">
        <f t="shared" si="243"/>
        <v>9</v>
      </c>
      <c r="K1088" s="20"/>
      <c r="L1088" s="20" t="str">
        <f t="shared" si="244"/>
        <v>Yes</v>
      </c>
      <c r="M1088" s="66">
        <f t="shared" si="245"/>
        <v>13688.475574276101</v>
      </c>
      <c r="N1088" s="66">
        <f t="shared" si="246"/>
        <v>12931.3461866124</v>
      </c>
      <c r="O1088" s="66">
        <f t="shared" si="247"/>
        <v>13842.4420540967</v>
      </c>
      <c r="P1088" s="67">
        <f t="shared" si="248"/>
        <v>-757.12938766370098</v>
      </c>
      <c r="Q1088" s="68">
        <f t="shared" si="249"/>
        <v>0.94468855326107115</v>
      </c>
      <c r="R1088" s="20" t="str">
        <f t="shared" si="250"/>
        <v/>
      </c>
      <c r="S1088" s="67">
        <f t="shared" si="251"/>
        <v>153.96647982059949</v>
      </c>
      <c r="T1088" s="68">
        <f t="shared" si="252"/>
        <v>1.011247890898088</v>
      </c>
      <c r="U1088" s="20" t="str">
        <f t="shared" si="253"/>
        <v/>
      </c>
      <c r="V1088" s="20" t="str">
        <f t="shared" si="254"/>
        <v/>
      </c>
    </row>
    <row r="1089" spans="1:22" x14ac:dyDescent="0.25">
      <c r="A1089" s="46">
        <v>2239</v>
      </c>
      <c r="B1089" s="60">
        <f t="shared" si="240"/>
        <v>4100023</v>
      </c>
      <c r="C1089" s="46" t="s">
        <v>116</v>
      </c>
      <c r="D1089" s="46">
        <v>1189</v>
      </c>
      <c r="E1089" s="46" t="s">
        <v>2237</v>
      </c>
      <c r="F1089" s="46">
        <v>326</v>
      </c>
      <c r="G1089" s="46">
        <v>108</v>
      </c>
      <c r="H1089" s="61">
        <f t="shared" si="241"/>
        <v>0.33128834355828218</v>
      </c>
      <c r="I1089" s="62">
        <f t="shared" si="242"/>
        <v>36</v>
      </c>
      <c r="J1089" s="62">
        <f t="shared" si="243"/>
        <v>9</v>
      </c>
      <c r="K1089" s="20"/>
      <c r="L1089" s="20" t="str">
        <f t="shared" si="244"/>
        <v>Yes</v>
      </c>
      <c r="M1089" s="66">
        <f t="shared" si="245"/>
        <v>11531.947932040401</v>
      </c>
      <c r="N1089" s="66">
        <f t="shared" si="246"/>
        <v>11715.6852639231</v>
      </c>
      <c r="O1089" s="66">
        <f t="shared" si="247"/>
        <v>14527.699470970099</v>
      </c>
      <c r="P1089" s="67">
        <f t="shared" si="248"/>
        <v>183.73733188269944</v>
      </c>
      <c r="Q1089" s="68">
        <f t="shared" si="249"/>
        <v>1.0159328964165892</v>
      </c>
      <c r="R1089" s="20" t="str">
        <f t="shared" si="250"/>
        <v/>
      </c>
      <c r="S1089" s="67">
        <f t="shared" si="251"/>
        <v>2995.7515389296987</v>
      </c>
      <c r="T1089" s="68">
        <f t="shared" si="252"/>
        <v>1.2597784482365111</v>
      </c>
      <c r="U1089" s="20" t="str">
        <f t="shared" si="253"/>
        <v/>
      </c>
      <c r="V1089" s="20" t="str">
        <f t="shared" si="254"/>
        <v/>
      </c>
    </row>
    <row r="1090" spans="1:22" x14ac:dyDescent="0.25">
      <c r="A1090" s="46">
        <v>2239</v>
      </c>
      <c r="B1090" s="60">
        <f t="shared" si="240"/>
        <v>4100023</v>
      </c>
      <c r="C1090" s="46" t="s">
        <v>116</v>
      </c>
      <c r="D1090" s="46">
        <v>1200</v>
      </c>
      <c r="E1090" s="46" t="s">
        <v>2252</v>
      </c>
      <c r="F1090" s="90">
        <v>1630</v>
      </c>
      <c r="G1090" s="46">
        <v>535</v>
      </c>
      <c r="H1090" s="61">
        <f t="shared" si="241"/>
        <v>0.32822085889570551</v>
      </c>
      <c r="I1090" s="62">
        <f t="shared" si="242"/>
        <v>36</v>
      </c>
      <c r="J1090" s="62">
        <f t="shared" si="243"/>
        <v>9</v>
      </c>
      <c r="K1090" s="20"/>
      <c r="L1090" s="20" t="str">
        <f t="shared" si="244"/>
        <v>Yes</v>
      </c>
      <c r="M1090" s="66">
        <f t="shared" si="245"/>
        <v>13576.4037367685</v>
      </c>
      <c r="N1090" s="66">
        <f t="shared" si="246"/>
        <v>12881.5859111382</v>
      </c>
      <c r="O1090" s="66">
        <f t="shared" si="247"/>
        <v>13740.512439391199</v>
      </c>
      <c r="P1090" s="67">
        <f t="shared" si="248"/>
        <v>-694.81782563029992</v>
      </c>
      <c r="Q1090" s="68">
        <f t="shared" si="249"/>
        <v>0.94882165858484679</v>
      </c>
      <c r="R1090" s="20" t="str">
        <f t="shared" si="250"/>
        <v/>
      </c>
      <c r="S1090" s="67">
        <f t="shared" si="251"/>
        <v>164.10870262269964</v>
      </c>
      <c r="T1090" s="68">
        <f t="shared" si="252"/>
        <v>1.0120877889170494</v>
      </c>
      <c r="U1090" s="20" t="str">
        <f t="shared" si="253"/>
        <v/>
      </c>
      <c r="V1090" s="20" t="str">
        <f t="shared" si="254"/>
        <v/>
      </c>
    </row>
    <row r="1091" spans="1:22" x14ac:dyDescent="0.25">
      <c r="A1091" s="46">
        <v>2239</v>
      </c>
      <c r="B1091" s="60">
        <f t="shared" si="240"/>
        <v>4100023</v>
      </c>
      <c r="C1091" s="46" t="s">
        <v>116</v>
      </c>
      <c r="D1091" s="46">
        <v>4018</v>
      </c>
      <c r="E1091" s="46" t="s">
        <v>2251</v>
      </c>
      <c r="F1091" s="90">
        <v>1671</v>
      </c>
      <c r="G1091" s="46">
        <v>548</v>
      </c>
      <c r="H1091" s="61">
        <f t="shared" si="241"/>
        <v>0.32794733692399758</v>
      </c>
      <c r="I1091" s="62">
        <f t="shared" si="242"/>
        <v>36</v>
      </c>
      <c r="J1091" s="62">
        <f t="shared" si="243"/>
        <v>9</v>
      </c>
      <c r="K1091" s="20"/>
      <c r="L1091" s="20" t="str">
        <f t="shared" si="244"/>
        <v>Yes</v>
      </c>
      <c r="M1091" s="66">
        <f t="shared" si="245"/>
        <v>13752.090230448101</v>
      </c>
      <c r="N1091" s="66">
        <f t="shared" si="246"/>
        <v>13538.766666174401</v>
      </c>
      <c r="O1091" s="66">
        <f t="shared" si="247"/>
        <v>14338.548936388001</v>
      </c>
      <c r="P1091" s="67">
        <f t="shared" si="248"/>
        <v>-213.32356427369996</v>
      </c>
      <c r="Q1091" s="68">
        <f t="shared" si="249"/>
        <v>0.98448791705850025</v>
      </c>
      <c r="R1091" s="20" t="str">
        <f t="shared" si="250"/>
        <v/>
      </c>
      <c r="S1091" s="67">
        <f t="shared" si="251"/>
        <v>586.45870593990003</v>
      </c>
      <c r="T1091" s="68">
        <f t="shared" si="252"/>
        <v>1.0426450594864074</v>
      </c>
      <c r="U1091" s="20" t="str">
        <f t="shared" si="253"/>
        <v/>
      </c>
      <c r="V1091" s="20" t="str">
        <f t="shared" si="254"/>
        <v/>
      </c>
    </row>
    <row r="1092" spans="1:22" x14ac:dyDescent="0.25">
      <c r="A1092" s="46">
        <v>2239</v>
      </c>
      <c r="B1092" s="60">
        <f t="shared" si="240"/>
        <v>4100023</v>
      </c>
      <c r="C1092" s="46" t="s">
        <v>116</v>
      </c>
      <c r="D1092" s="46">
        <v>3536</v>
      </c>
      <c r="E1092" s="46" t="s">
        <v>2238</v>
      </c>
      <c r="F1092" s="46">
        <v>589</v>
      </c>
      <c r="G1092" s="46">
        <v>182</v>
      </c>
      <c r="H1092" s="61">
        <f t="shared" si="241"/>
        <v>0.3089983022071307</v>
      </c>
      <c r="I1092" s="62">
        <f t="shared" si="242"/>
        <v>36</v>
      </c>
      <c r="J1092" s="62">
        <f t="shared" si="243"/>
        <v>9</v>
      </c>
      <c r="K1092" s="20"/>
      <c r="L1092" s="20" t="str">
        <f t="shared" si="244"/>
        <v>Yes</v>
      </c>
      <c r="M1092" s="66">
        <f t="shared" si="245"/>
        <v>13703.906502756399</v>
      </c>
      <c r="N1092" s="66">
        <f t="shared" si="246"/>
        <v>13105.5643640049</v>
      </c>
      <c r="O1092" s="66">
        <f t="shared" si="247"/>
        <v>15258.3569557839</v>
      </c>
      <c r="P1092" s="67">
        <f t="shared" si="248"/>
        <v>-598.34213875149908</v>
      </c>
      <c r="Q1092" s="68">
        <f t="shared" si="249"/>
        <v>0.95633784143002221</v>
      </c>
      <c r="R1092" s="20" t="str">
        <f t="shared" si="250"/>
        <v/>
      </c>
      <c r="S1092" s="67">
        <f t="shared" si="251"/>
        <v>1554.4504530275008</v>
      </c>
      <c r="T1092" s="68">
        <f t="shared" si="252"/>
        <v>1.1134311922454256</v>
      </c>
      <c r="U1092" s="20" t="str">
        <f t="shared" si="253"/>
        <v/>
      </c>
      <c r="V1092" s="20" t="str">
        <f t="shared" si="254"/>
        <v/>
      </c>
    </row>
    <row r="1093" spans="1:22" x14ac:dyDescent="0.25">
      <c r="A1093" s="46">
        <v>2239</v>
      </c>
      <c r="B1093" s="60">
        <f t="shared" si="240"/>
        <v>4100023</v>
      </c>
      <c r="C1093" s="46" t="s">
        <v>116</v>
      </c>
      <c r="D1093" s="46">
        <v>1150</v>
      </c>
      <c r="E1093" s="46" t="s">
        <v>2239</v>
      </c>
      <c r="F1093" s="46">
        <v>523</v>
      </c>
      <c r="G1093" s="46">
        <v>157</v>
      </c>
      <c r="H1093" s="61">
        <f t="shared" si="241"/>
        <v>0.30019120458891013</v>
      </c>
      <c r="I1093" s="62">
        <f t="shared" si="242"/>
        <v>36</v>
      </c>
      <c r="J1093" s="62">
        <f t="shared" si="243"/>
        <v>9</v>
      </c>
      <c r="K1093" s="20"/>
      <c r="L1093" s="20" t="str">
        <f t="shared" si="244"/>
        <v>Yes</v>
      </c>
      <c r="M1093" s="66">
        <f t="shared" si="245"/>
        <v>12408.590855787401</v>
      </c>
      <c r="N1093" s="66">
        <f t="shared" si="246"/>
        <v>12740.718855175201</v>
      </c>
      <c r="O1093" s="66">
        <f t="shared" si="247"/>
        <v>14290.663093191401</v>
      </c>
      <c r="P1093" s="67">
        <f t="shared" si="248"/>
        <v>332.12799938779972</v>
      </c>
      <c r="Q1093" s="68">
        <f t="shared" si="249"/>
        <v>1.0267659723209339</v>
      </c>
      <c r="R1093" s="20" t="str">
        <f t="shared" si="250"/>
        <v/>
      </c>
      <c r="S1093" s="67">
        <f t="shared" si="251"/>
        <v>1882.0722374039997</v>
      </c>
      <c r="T1093" s="68">
        <f t="shared" si="252"/>
        <v>1.1516749370881381</v>
      </c>
      <c r="U1093" s="20" t="str">
        <f t="shared" si="253"/>
        <v/>
      </c>
      <c r="V1093" s="20" t="str">
        <f t="shared" si="254"/>
        <v/>
      </c>
    </row>
    <row r="1094" spans="1:22" x14ac:dyDescent="0.25">
      <c r="A1094" s="46">
        <v>2239</v>
      </c>
      <c r="B1094" s="60">
        <f t="shared" si="240"/>
        <v>4100023</v>
      </c>
      <c r="C1094" s="46" t="s">
        <v>116</v>
      </c>
      <c r="D1094" s="46">
        <v>3160</v>
      </c>
      <c r="E1094" s="46" t="s">
        <v>2241</v>
      </c>
      <c r="F1094" s="46">
        <v>626</v>
      </c>
      <c r="G1094" s="46">
        <v>165</v>
      </c>
      <c r="H1094" s="61">
        <f t="shared" si="241"/>
        <v>0.26357827476038337</v>
      </c>
      <c r="I1094" s="62">
        <f t="shared" si="242"/>
        <v>36</v>
      </c>
      <c r="J1094" s="62">
        <f t="shared" si="243"/>
        <v>9</v>
      </c>
      <c r="K1094" s="20"/>
      <c r="L1094" s="20" t="str">
        <f t="shared" si="244"/>
        <v>Yes</v>
      </c>
      <c r="M1094" s="66">
        <f t="shared" si="245"/>
        <v>12903.373028575401</v>
      </c>
      <c r="N1094" s="66">
        <f t="shared" si="246"/>
        <v>13292.659213104</v>
      </c>
      <c r="O1094" s="66">
        <f t="shared" si="247"/>
        <v>15485.8503497782</v>
      </c>
      <c r="P1094" s="67">
        <f t="shared" si="248"/>
        <v>389.28618452859882</v>
      </c>
      <c r="Q1094" s="68">
        <f t="shared" si="249"/>
        <v>1.0301693350774637</v>
      </c>
      <c r="R1094" s="20" t="str">
        <f t="shared" si="250"/>
        <v/>
      </c>
      <c r="S1094" s="67">
        <f t="shared" si="251"/>
        <v>2582.4773212027994</v>
      </c>
      <c r="T1094" s="68">
        <f t="shared" si="252"/>
        <v>1.20013970885626</v>
      </c>
      <c r="U1094" s="20" t="str">
        <f t="shared" si="253"/>
        <v/>
      </c>
      <c r="V1094" s="20" t="str">
        <f t="shared" si="254"/>
        <v/>
      </c>
    </row>
    <row r="1095" spans="1:22" x14ac:dyDescent="0.25">
      <c r="A1095" s="46">
        <v>2239</v>
      </c>
      <c r="B1095" s="60">
        <f t="shared" si="240"/>
        <v>4100023</v>
      </c>
      <c r="C1095" s="46" t="s">
        <v>116</v>
      </c>
      <c r="D1095" s="46">
        <v>4643</v>
      </c>
      <c r="E1095" s="46" t="s">
        <v>2240</v>
      </c>
      <c r="F1095" s="46">
        <v>619</v>
      </c>
      <c r="G1095" s="46">
        <v>161</v>
      </c>
      <c r="H1095" s="61">
        <f t="shared" si="241"/>
        <v>0.26009693053311794</v>
      </c>
      <c r="I1095" s="62">
        <f t="shared" si="242"/>
        <v>36</v>
      </c>
      <c r="J1095" s="62">
        <f t="shared" si="243"/>
        <v>9</v>
      </c>
      <c r="K1095" s="20"/>
      <c r="L1095" s="20" t="str">
        <f t="shared" si="244"/>
        <v>Yes</v>
      </c>
      <c r="M1095" s="66">
        <f t="shared" si="245"/>
        <v>12856.3969771557</v>
      </c>
      <c r="N1095" s="66">
        <f t="shared" si="246"/>
        <v>13032.114567385501</v>
      </c>
      <c r="O1095" s="66">
        <f t="shared" si="247"/>
        <v>15200.9563573538</v>
      </c>
      <c r="P1095" s="67">
        <f t="shared" si="248"/>
        <v>175.71759022980041</v>
      </c>
      <c r="Q1095" s="68">
        <f t="shared" si="249"/>
        <v>1.0136677165882502</v>
      </c>
      <c r="R1095" s="20" t="str">
        <f t="shared" si="250"/>
        <v/>
      </c>
      <c r="S1095" s="67">
        <f t="shared" si="251"/>
        <v>2344.5593801980995</v>
      </c>
      <c r="T1095" s="68">
        <f t="shared" si="252"/>
        <v>1.1823651979916383</v>
      </c>
      <c r="U1095" s="20" t="str">
        <f t="shared" si="253"/>
        <v/>
      </c>
      <c r="V1095" s="20" t="str">
        <f t="shared" si="254"/>
        <v/>
      </c>
    </row>
    <row r="1096" spans="1:22" x14ac:dyDescent="0.25">
      <c r="A1096" s="46">
        <v>2239</v>
      </c>
      <c r="B1096" s="60">
        <f t="shared" ref="B1096:B1159" si="255">IF(ISNA(VLOOKUP($A1096,POVRT,7,FALSE)),0,VLOOKUP($A1096,POVRT,7,FALSE))</f>
        <v>4100023</v>
      </c>
      <c r="C1096" s="46" t="s">
        <v>116</v>
      </c>
      <c r="D1096" s="46">
        <v>1110</v>
      </c>
      <c r="E1096" s="46" t="s">
        <v>2243</v>
      </c>
      <c r="F1096" s="46">
        <v>533</v>
      </c>
      <c r="G1096" s="46">
        <v>118</v>
      </c>
      <c r="H1096" s="61">
        <f t="shared" ref="H1096:H1159" si="256">G1096/F1096</f>
        <v>0.22138836772983114</v>
      </c>
      <c r="I1096" s="62">
        <f t="shared" ref="I1096:I1159" si="257">IF(ISNA(VLOOKUP($A1096,Quar,3,FALSE)),0,VLOOKUP($A1096,Quar,3,FALSE))</f>
        <v>36</v>
      </c>
      <c r="J1096" s="62">
        <f t="shared" ref="J1096:J1159" si="258">IF(ISNA(VLOOKUP($A1096,Quar,6,FALSE)),0,VLOOKUP($A1096,Quar,6,FALSE))</f>
        <v>9</v>
      </c>
      <c r="K1096" s="20"/>
      <c r="L1096" s="20" t="str">
        <f t="shared" ref="L1096:L1159" si="259">IF(ISNA(VLOOKUP($A1096,LEA1K,9,FALSE)),"",VLOOKUP($A1096,LEA1K,9,FALSE))</f>
        <v>Yes</v>
      </c>
      <c r="M1096" s="66">
        <f t="shared" ref="M1096:M1159" si="260">IF(ISNA(VLOOKUP($D1096,PERPUP18_19,34,FALSE)),0,VLOOKUP($D1096,PERPUP18_19,34,FALSE))</f>
        <v>12587.073923203699</v>
      </c>
      <c r="N1096" s="66">
        <f t="shared" ref="N1096:N1159" si="261">IF(ISNA(VLOOKUP($D1096,PERPUP19_20,34,FALSE)),0,VLOOKUP($D1096,PERPUP19_20,34,FALSE))</f>
        <v>12654.5836576568</v>
      </c>
      <c r="O1096" s="66">
        <f t="shared" ref="O1096:O1159" si="262">IF(ISNA(VLOOKUP($D1096,PERPUP20_21,34,FALSE)),0,VLOOKUP($D1096,PERPUP20_21,34,FALSE))</f>
        <v>14943.1475787899</v>
      </c>
      <c r="P1096" s="67">
        <f t="shared" si="248"/>
        <v>67.509734453100464</v>
      </c>
      <c r="Q1096" s="68">
        <f t="shared" si="249"/>
        <v>1.0053634176509165</v>
      </c>
      <c r="R1096" s="20" t="str">
        <f t="shared" si="250"/>
        <v/>
      </c>
      <c r="S1096" s="67">
        <f t="shared" si="251"/>
        <v>2356.0736555862004</v>
      </c>
      <c r="T1096" s="68">
        <f t="shared" si="252"/>
        <v>1.1871819987680285</v>
      </c>
      <c r="U1096" s="20" t="str">
        <f t="shared" si="253"/>
        <v/>
      </c>
      <c r="V1096" s="20" t="str">
        <f t="shared" si="254"/>
        <v/>
      </c>
    </row>
    <row r="1097" spans="1:22" x14ac:dyDescent="0.25">
      <c r="A1097" s="46">
        <v>2239</v>
      </c>
      <c r="B1097" s="60">
        <f t="shared" si="255"/>
        <v>4100023</v>
      </c>
      <c r="C1097" s="46" t="s">
        <v>116</v>
      </c>
      <c r="D1097" s="46">
        <v>1190</v>
      </c>
      <c r="E1097" s="46" t="s">
        <v>2242</v>
      </c>
      <c r="F1097" s="46">
        <v>441</v>
      </c>
      <c r="G1097" s="46">
        <v>97</v>
      </c>
      <c r="H1097" s="61">
        <f t="shared" si="256"/>
        <v>0.2199546485260771</v>
      </c>
      <c r="I1097" s="62">
        <f t="shared" si="257"/>
        <v>36</v>
      </c>
      <c r="J1097" s="62">
        <f t="shared" si="258"/>
        <v>9</v>
      </c>
      <c r="K1097" s="20"/>
      <c r="L1097" s="20" t="str">
        <f t="shared" si="259"/>
        <v>Yes</v>
      </c>
      <c r="M1097" s="66">
        <f t="shared" si="260"/>
        <v>13448.7730711189</v>
      </c>
      <c r="N1097" s="66">
        <f t="shared" si="261"/>
        <v>14385.348131123201</v>
      </c>
      <c r="O1097" s="66">
        <f t="shared" si="262"/>
        <v>16789.295215640199</v>
      </c>
      <c r="P1097" s="67">
        <f t="shared" ref="P1097:P1160" si="263">N1097-M1097</f>
        <v>936.57506000430112</v>
      </c>
      <c r="Q1097" s="68">
        <f t="shared" ref="Q1097:Q1160" si="264">IF(M1097&gt;0,(N1097/M1097),"")</f>
        <v>1.0696401861382869</v>
      </c>
      <c r="R1097" s="20" t="str">
        <f t="shared" ref="R1097:R1160" si="265">IF((AND(L1097="Yes",K1097="Yes",Q1097&lt;100%)),"Fail","")</f>
        <v/>
      </c>
      <c r="S1097" s="67">
        <f t="shared" ref="S1097:S1160" si="266">O1097-M1097</f>
        <v>3340.5221445212992</v>
      </c>
      <c r="T1097" s="68">
        <f t="shared" ref="T1097:T1160" si="267">IF($M1097&gt;0,(O1097/$M1097),"")</f>
        <v>1.2483886170772736</v>
      </c>
      <c r="U1097" s="20" t="str">
        <f t="shared" ref="U1097:U1160" si="268">IF((AND($L1097="Yes",$K1097="Yes",T1097&lt;100%)),"Fail","")</f>
        <v/>
      </c>
      <c r="V1097" s="20" t="str">
        <f t="shared" ref="V1097:V1160" si="269">IF((AND($R1097="Fail",$U1097="Fail")),"Review","")</f>
        <v/>
      </c>
    </row>
    <row r="1098" spans="1:22" x14ac:dyDescent="0.25">
      <c r="A1098" s="46">
        <v>2239</v>
      </c>
      <c r="B1098" s="60">
        <f t="shared" si="255"/>
        <v>4100023</v>
      </c>
      <c r="C1098" s="46" t="s">
        <v>116</v>
      </c>
      <c r="D1098" s="46">
        <v>3159</v>
      </c>
      <c r="E1098" s="46" t="s">
        <v>2244</v>
      </c>
      <c r="F1098" s="46">
        <v>510</v>
      </c>
      <c r="G1098" s="46">
        <v>94</v>
      </c>
      <c r="H1098" s="61">
        <f t="shared" si="256"/>
        <v>0.18431372549019609</v>
      </c>
      <c r="I1098" s="62">
        <f t="shared" si="257"/>
        <v>36</v>
      </c>
      <c r="J1098" s="62">
        <f t="shared" si="258"/>
        <v>9</v>
      </c>
      <c r="K1098" s="20"/>
      <c r="L1098" s="20" t="str">
        <f t="shared" si="259"/>
        <v>Yes</v>
      </c>
      <c r="M1098" s="66">
        <f t="shared" si="260"/>
        <v>13209.5684604286</v>
      </c>
      <c r="N1098" s="66">
        <f t="shared" si="261"/>
        <v>13445.2040563093</v>
      </c>
      <c r="O1098" s="66">
        <f t="shared" si="262"/>
        <v>14624.6875231554</v>
      </c>
      <c r="P1098" s="67">
        <f t="shared" si="263"/>
        <v>235.63559588069984</v>
      </c>
      <c r="Q1098" s="68">
        <f t="shared" si="264"/>
        <v>1.0178382508547941</v>
      </c>
      <c r="R1098" s="20" t="str">
        <f t="shared" si="265"/>
        <v/>
      </c>
      <c r="S1098" s="67">
        <f t="shared" si="266"/>
        <v>1415.1190627268006</v>
      </c>
      <c r="T1098" s="68">
        <f t="shared" si="267"/>
        <v>1.1071283340531539</v>
      </c>
      <c r="U1098" s="20" t="str">
        <f t="shared" si="268"/>
        <v/>
      </c>
      <c r="V1098" s="20" t="str">
        <f t="shared" si="269"/>
        <v/>
      </c>
    </row>
    <row r="1099" spans="1:22" x14ac:dyDescent="0.25">
      <c r="A1099" s="46">
        <v>2239</v>
      </c>
      <c r="B1099" s="60">
        <f t="shared" si="255"/>
        <v>4100023</v>
      </c>
      <c r="C1099" s="46" t="s">
        <v>116</v>
      </c>
      <c r="D1099" s="46">
        <v>1285</v>
      </c>
      <c r="E1099" s="46" t="s">
        <v>2245</v>
      </c>
      <c r="F1099" s="46">
        <v>565</v>
      </c>
      <c r="G1099" s="46">
        <v>103</v>
      </c>
      <c r="H1099" s="61">
        <f t="shared" si="256"/>
        <v>0.18230088495575222</v>
      </c>
      <c r="I1099" s="62">
        <f t="shared" si="257"/>
        <v>36</v>
      </c>
      <c r="J1099" s="62">
        <f t="shared" si="258"/>
        <v>9</v>
      </c>
      <c r="K1099" s="20"/>
      <c r="L1099" s="20" t="str">
        <f t="shared" si="259"/>
        <v>Yes</v>
      </c>
      <c r="M1099" s="66">
        <f t="shared" si="260"/>
        <v>12863.426533571899</v>
      </c>
      <c r="N1099" s="66">
        <f t="shared" si="261"/>
        <v>12912.7688510681</v>
      </c>
      <c r="O1099" s="66">
        <f t="shared" si="262"/>
        <v>15226.055429956699</v>
      </c>
      <c r="P1099" s="67">
        <f t="shared" si="263"/>
        <v>49.342317496200849</v>
      </c>
      <c r="Q1099" s="68">
        <f t="shared" si="264"/>
        <v>1.0038358611033711</v>
      </c>
      <c r="R1099" s="20" t="str">
        <f t="shared" si="265"/>
        <v/>
      </c>
      <c r="S1099" s="67">
        <f t="shared" si="266"/>
        <v>2362.6288963848001</v>
      </c>
      <c r="T1099" s="68">
        <f t="shared" si="267"/>
        <v>1.1836702600367515</v>
      </c>
      <c r="U1099" s="20" t="str">
        <f t="shared" si="268"/>
        <v/>
      </c>
      <c r="V1099" s="20" t="str">
        <f t="shared" si="269"/>
        <v/>
      </c>
    </row>
    <row r="1100" spans="1:22" x14ac:dyDescent="0.25">
      <c r="A1100" s="46">
        <v>2239</v>
      </c>
      <c r="B1100" s="60">
        <f t="shared" si="255"/>
        <v>4100023</v>
      </c>
      <c r="C1100" s="46" t="s">
        <v>116</v>
      </c>
      <c r="D1100" s="46">
        <v>4973</v>
      </c>
      <c r="E1100" s="46" t="s">
        <v>746</v>
      </c>
      <c r="F1100" s="46">
        <v>970</v>
      </c>
      <c r="G1100" s="46">
        <v>34</v>
      </c>
      <c r="H1100" s="61">
        <f t="shared" si="256"/>
        <v>3.5051546391752578E-2</v>
      </c>
      <c r="I1100" s="62">
        <f t="shared" si="257"/>
        <v>36</v>
      </c>
      <c r="J1100" s="62">
        <f t="shared" si="258"/>
        <v>9</v>
      </c>
      <c r="K1100" s="20"/>
      <c r="L1100" s="20" t="str">
        <f t="shared" si="259"/>
        <v>Yes</v>
      </c>
      <c r="M1100" s="66">
        <f t="shared" si="260"/>
        <v>4427.75305344759</v>
      </c>
      <c r="N1100" s="66">
        <f t="shared" si="261"/>
        <v>4329.57292411648</v>
      </c>
      <c r="O1100" s="66">
        <f t="shared" si="262"/>
        <v>4939.52967704195</v>
      </c>
      <c r="P1100" s="67">
        <f t="shared" si="263"/>
        <v>-98.180129331110038</v>
      </c>
      <c r="Q1100" s="68">
        <f t="shared" si="264"/>
        <v>0.97782619578238139</v>
      </c>
      <c r="R1100" s="20" t="str">
        <f t="shared" si="265"/>
        <v/>
      </c>
      <c r="S1100" s="67">
        <f t="shared" si="266"/>
        <v>511.77662359435999</v>
      </c>
      <c r="T1100" s="68">
        <f t="shared" si="267"/>
        <v>1.1155838226334402</v>
      </c>
      <c r="U1100" s="20" t="str">
        <f t="shared" si="268"/>
        <v/>
      </c>
      <c r="V1100" s="20" t="str">
        <f t="shared" si="269"/>
        <v/>
      </c>
    </row>
    <row r="1101" spans="1:22" x14ac:dyDescent="0.25">
      <c r="A1101" s="46">
        <v>2239</v>
      </c>
      <c r="B1101" s="60">
        <f t="shared" si="255"/>
        <v>4100023</v>
      </c>
      <c r="C1101" s="46" t="s">
        <v>116</v>
      </c>
      <c r="D1101" s="46">
        <v>5671</v>
      </c>
      <c r="E1101" s="46" t="s">
        <v>4634</v>
      </c>
      <c r="F1101" s="46">
        <v>151</v>
      </c>
      <c r="G1101" s="46">
        <v>0</v>
      </c>
      <c r="H1101" s="61">
        <f t="shared" si="256"/>
        <v>0</v>
      </c>
      <c r="I1101" s="62">
        <f t="shared" si="257"/>
        <v>36</v>
      </c>
      <c r="J1101" s="62">
        <f t="shared" si="258"/>
        <v>9</v>
      </c>
      <c r="K1101" s="20"/>
      <c r="L1101" s="20" t="str">
        <f t="shared" si="259"/>
        <v>Yes</v>
      </c>
      <c r="M1101" s="66">
        <f t="shared" si="260"/>
        <v>0</v>
      </c>
      <c r="N1101" s="66">
        <f t="shared" si="261"/>
        <v>0</v>
      </c>
      <c r="O1101" s="66">
        <f t="shared" si="262"/>
        <v>0</v>
      </c>
      <c r="P1101" s="67">
        <f t="shared" si="263"/>
        <v>0</v>
      </c>
      <c r="Q1101" s="68" t="str">
        <f t="shared" si="264"/>
        <v/>
      </c>
      <c r="R1101" s="20" t="str">
        <f t="shared" si="265"/>
        <v/>
      </c>
      <c r="S1101" s="67">
        <f t="shared" si="266"/>
        <v>0</v>
      </c>
      <c r="T1101" s="68" t="str">
        <f t="shared" si="267"/>
        <v/>
      </c>
      <c r="U1101" s="20" t="str">
        <f t="shared" si="268"/>
        <v/>
      </c>
      <c r="V1101" s="20" t="str">
        <f t="shared" si="269"/>
        <v/>
      </c>
    </row>
    <row r="1102" spans="1:22" x14ac:dyDescent="0.25">
      <c r="A1102" s="46">
        <v>2239</v>
      </c>
      <c r="B1102" s="60">
        <f t="shared" si="255"/>
        <v>4100023</v>
      </c>
      <c r="C1102" s="46" t="s">
        <v>116</v>
      </c>
      <c r="D1102" s="46">
        <v>4206</v>
      </c>
      <c r="E1102" s="46" t="s">
        <v>739</v>
      </c>
      <c r="F1102" s="46">
        <v>242</v>
      </c>
      <c r="G1102" s="46">
        <v>0</v>
      </c>
      <c r="H1102" s="61">
        <f t="shared" si="256"/>
        <v>0</v>
      </c>
      <c r="I1102" s="62">
        <f t="shared" si="257"/>
        <v>36</v>
      </c>
      <c r="J1102" s="62">
        <f t="shared" si="258"/>
        <v>9</v>
      </c>
      <c r="K1102" s="20"/>
      <c r="L1102" s="20" t="str">
        <f t="shared" si="259"/>
        <v>Yes</v>
      </c>
      <c r="M1102" s="66">
        <f t="shared" si="260"/>
        <v>4427.75305344759</v>
      </c>
      <c r="N1102" s="66">
        <f t="shared" si="261"/>
        <v>4322.3110074611704</v>
      </c>
      <c r="O1102" s="66">
        <f t="shared" si="262"/>
        <v>4939.52967704195</v>
      </c>
      <c r="P1102" s="67">
        <f t="shared" si="263"/>
        <v>-105.44204598641954</v>
      </c>
      <c r="Q1102" s="68">
        <f t="shared" si="264"/>
        <v>0.97618610507098647</v>
      </c>
      <c r="R1102" s="20" t="str">
        <f t="shared" si="265"/>
        <v/>
      </c>
      <c r="S1102" s="67">
        <f t="shared" si="266"/>
        <v>511.77662359435999</v>
      </c>
      <c r="T1102" s="68">
        <f t="shared" si="267"/>
        <v>1.1155838226334402</v>
      </c>
      <c r="U1102" s="20" t="str">
        <f t="shared" si="268"/>
        <v/>
      </c>
      <c r="V1102" s="20" t="str">
        <f t="shared" si="269"/>
        <v/>
      </c>
    </row>
    <row r="1103" spans="1:22" x14ac:dyDescent="0.25">
      <c r="A1103" s="46">
        <v>2240</v>
      </c>
      <c r="B1103" s="60">
        <f t="shared" si="255"/>
        <v>4101830</v>
      </c>
      <c r="C1103" s="46" t="s">
        <v>30</v>
      </c>
      <c r="D1103" s="46">
        <v>1120</v>
      </c>
      <c r="E1103" s="46" t="s">
        <v>1904</v>
      </c>
      <c r="F1103" s="46">
        <v>421</v>
      </c>
      <c r="G1103" s="46">
        <v>98</v>
      </c>
      <c r="H1103" s="61">
        <f t="shared" si="256"/>
        <v>0.23277909738717339</v>
      </c>
      <c r="I1103" s="62">
        <f t="shared" si="257"/>
        <v>3</v>
      </c>
      <c r="J1103" s="62">
        <f t="shared" si="258"/>
        <v>1</v>
      </c>
      <c r="K1103" s="20" t="s">
        <v>1781</v>
      </c>
      <c r="L1103" s="20" t="str">
        <f t="shared" si="259"/>
        <v>Yes</v>
      </c>
      <c r="M1103" s="66">
        <f t="shared" si="260"/>
        <v>11330.5263817951</v>
      </c>
      <c r="N1103" s="66">
        <f t="shared" si="261"/>
        <v>10781.6305660869</v>
      </c>
      <c r="O1103" s="66">
        <f t="shared" si="262"/>
        <v>12590.796885338001</v>
      </c>
      <c r="P1103" s="67">
        <f t="shared" si="263"/>
        <v>-548.89581570819973</v>
      </c>
      <c r="Q1103" s="68">
        <f t="shared" si="264"/>
        <v>0.95155601803371492</v>
      </c>
      <c r="R1103" s="20" t="str">
        <f t="shared" si="265"/>
        <v>Fail</v>
      </c>
      <c r="S1103" s="67">
        <f t="shared" si="266"/>
        <v>1260.2705035429008</v>
      </c>
      <c r="T1103" s="68">
        <f t="shared" si="267"/>
        <v>1.111227886602673</v>
      </c>
      <c r="U1103" s="20" t="str">
        <f t="shared" si="268"/>
        <v/>
      </c>
      <c r="V1103" s="20" t="str">
        <f t="shared" si="269"/>
        <v/>
      </c>
    </row>
    <row r="1104" spans="1:22" x14ac:dyDescent="0.25">
      <c r="A1104" s="46">
        <v>2240</v>
      </c>
      <c r="B1104" s="60">
        <f t="shared" si="255"/>
        <v>4101830</v>
      </c>
      <c r="C1104" s="46" t="s">
        <v>30</v>
      </c>
      <c r="D1104" s="46">
        <v>1123</v>
      </c>
      <c r="E1104" s="46" t="s">
        <v>292</v>
      </c>
      <c r="F1104" s="46">
        <v>259</v>
      </c>
      <c r="G1104" s="46">
        <v>51</v>
      </c>
      <c r="H1104" s="61">
        <f t="shared" si="256"/>
        <v>0.19691119691119691</v>
      </c>
      <c r="I1104" s="62">
        <f t="shared" si="257"/>
        <v>3</v>
      </c>
      <c r="J1104" s="62">
        <f t="shared" si="258"/>
        <v>1</v>
      </c>
      <c r="K1104" s="20"/>
      <c r="L1104" s="20" t="str">
        <f t="shared" si="259"/>
        <v>Yes</v>
      </c>
      <c r="M1104" s="66">
        <f t="shared" si="260"/>
        <v>12133.6636054109</v>
      </c>
      <c r="N1104" s="66">
        <f t="shared" si="261"/>
        <v>12304.699378581399</v>
      </c>
      <c r="O1104" s="66">
        <f t="shared" si="262"/>
        <v>11670.991803622401</v>
      </c>
      <c r="P1104" s="67">
        <f t="shared" si="263"/>
        <v>171.03577317049894</v>
      </c>
      <c r="Q1104" s="68">
        <f t="shared" si="264"/>
        <v>1.0140959712361093</v>
      </c>
      <c r="R1104" s="20" t="str">
        <f t="shared" si="265"/>
        <v/>
      </c>
      <c r="S1104" s="67">
        <f t="shared" si="266"/>
        <v>-462.67180178849958</v>
      </c>
      <c r="T1104" s="68">
        <f t="shared" si="267"/>
        <v>0.96186874658514721</v>
      </c>
      <c r="U1104" s="20" t="str">
        <f t="shared" si="268"/>
        <v/>
      </c>
      <c r="V1104" s="20" t="str">
        <f t="shared" si="269"/>
        <v/>
      </c>
    </row>
    <row r="1105" spans="1:23" x14ac:dyDescent="0.25">
      <c r="A1105" s="46">
        <v>2240</v>
      </c>
      <c r="B1105" s="60">
        <f t="shared" si="255"/>
        <v>4101830</v>
      </c>
      <c r="C1105" s="46" t="s">
        <v>30</v>
      </c>
      <c r="D1105" s="46">
        <v>1124</v>
      </c>
      <c r="E1105" s="46" t="s">
        <v>1905</v>
      </c>
      <c r="F1105" s="46">
        <v>350</v>
      </c>
      <c r="G1105" s="46">
        <v>65</v>
      </c>
      <c r="H1105" s="61">
        <f t="shared" si="256"/>
        <v>0.18571428571428572</v>
      </c>
      <c r="I1105" s="62">
        <f t="shared" si="257"/>
        <v>3</v>
      </c>
      <c r="J1105" s="62">
        <f t="shared" si="258"/>
        <v>1</v>
      </c>
      <c r="K1105" s="20"/>
      <c r="L1105" s="20" t="str">
        <f t="shared" si="259"/>
        <v>Yes</v>
      </c>
      <c r="M1105" s="66">
        <f t="shared" si="260"/>
        <v>12696.674213365501</v>
      </c>
      <c r="N1105" s="66">
        <f t="shared" si="261"/>
        <v>12777.8574112063</v>
      </c>
      <c r="O1105" s="66">
        <f t="shared" si="262"/>
        <v>14774.2126367113</v>
      </c>
      <c r="P1105" s="67">
        <f t="shared" si="263"/>
        <v>81.183197840799039</v>
      </c>
      <c r="Q1105" s="68">
        <f t="shared" si="264"/>
        <v>1.0063940522121406</v>
      </c>
      <c r="R1105" s="20" t="str">
        <f t="shared" si="265"/>
        <v/>
      </c>
      <c r="S1105" s="67">
        <f t="shared" si="266"/>
        <v>2077.5384233457989</v>
      </c>
      <c r="T1105" s="68">
        <f t="shared" si="267"/>
        <v>1.1636285525195897</v>
      </c>
      <c r="U1105" s="20" t="str">
        <f t="shared" si="268"/>
        <v/>
      </c>
      <c r="V1105" s="20" t="str">
        <f t="shared" si="269"/>
        <v/>
      </c>
    </row>
    <row r="1106" spans="1:23" x14ac:dyDescent="0.25">
      <c r="A1106" s="46">
        <v>2241</v>
      </c>
      <c r="B1106" s="60">
        <f t="shared" si="255"/>
        <v>4105160</v>
      </c>
      <c r="C1106" s="46" t="s">
        <v>96</v>
      </c>
      <c r="D1106" s="46">
        <v>1128</v>
      </c>
      <c r="E1106" s="46" t="s">
        <v>2144</v>
      </c>
      <c r="F1106" s="46">
        <v>353</v>
      </c>
      <c r="G1106" s="46">
        <v>353</v>
      </c>
      <c r="H1106" s="61">
        <f t="shared" si="256"/>
        <v>1</v>
      </c>
      <c r="I1106" s="62">
        <f t="shared" si="257"/>
        <v>10</v>
      </c>
      <c r="J1106" s="62">
        <f t="shared" si="258"/>
        <v>3</v>
      </c>
      <c r="K1106" s="20" t="s">
        <v>1781</v>
      </c>
      <c r="L1106" s="20" t="str">
        <f t="shared" si="259"/>
        <v>Yes</v>
      </c>
      <c r="M1106" s="66">
        <f t="shared" si="260"/>
        <v>14105.0071992662</v>
      </c>
      <c r="N1106" s="66">
        <f t="shared" si="261"/>
        <v>14745.7451382043</v>
      </c>
      <c r="O1106" s="66">
        <f t="shared" si="262"/>
        <v>15918.927775714599</v>
      </c>
      <c r="P1106" s="67">
        <f t="shared" si="263"/>
        <v>640.73793893810034</v>
      </c>
      <c r="Q1106" s="68">
        <f t="shared" si="264"/>
        <v>1.0454262752146226</v>
      </c>
      <c r="R1106" s="20" t="str">
        <f t="shared" si="265"/>
        <v/>
      </c>
      <c r="S1106" s="67">
        <f t="shared" si="266"/>
        <v>1813.9205764483995</v>
      </c>
      <c r="T1106" s="68">
        <f t="shared" si="267"/>
        <v>1.1286011804760203</v>
      </c>
      <c r="U1106" s="20" t="str">
        <f t="shared" si="268"/>
        <v/>
      </c>
      <c r="V1106" s="20" t="str">
        <f t="shared" si="269"/>
        <v/>
      </c>
    </row>
    <row r="1107" spans="1:23" x14ac:dyDescent="0.25">
      <c r="A1107" s="46">
        <v>2241</v>
      </c>
      <c r="B1107" s="60">
        <f t="shared" si="255"/>
        <v>4105160</v>
      </c>
      <c r="C1107" s="46" t="s">
        <v>96</v>
      </c>
      <c r="D1107" s="46">
        <v>3986</v>
      </c>
      <c r="E1107" s="46" t="s">
        <v>2145</v>
      </c>
      <c r="F1107" s="46">
        <v>230</v>
      </c>
      <c r="G1107" s="46">
        <v>230</v>
      </c>
      <c r="H1107" s="61">
        <f t="shared" si="256"/>
        <v>1</v>
      </c>
      <c r="I1107" s="62">
        <f t="shared" si="257"/>
        <v>10</v>
      </c>
      <c r="J1107" s="62">
        <f t="shared" si="258"/>
        <v>3</v>
      </c>
      <c r="K1107" s="20" t="s">
        <v>1781</v>
      </c>
      <c r="L1107" s="20" t="str">
        <f t="shared" si="259"/>
        <v>Yes</v>
      </c>
      <c r="M1107" s="66">
        <f t="shared" si="260"/>
        <v>15273.164962499701</v>
      </c>
      <c r="N1107" s="66">
        <f t="shared" si="261"/>
        <v>15355.119342042601</v>
      </c>
      <c r="O1107" s="66">
        <f t="shared" si="262"/>
        <v>16468.490937031402</v>
      </c>
      <c r="P1107" s="67">
        <f t="shared" si="263"/>
        <v>81.954379542899915</v>
      </c>
      <c r="Q1107" s="68">
        <f t="shared" si="264"/>
        <v>1.0053659067877629</v>
      </c>
      <c r="R1107" s="20" t="str">
        <f t="shared" si="265"/>
        <v/>
      </c>
      <c r="S1107" s="67">
        <f t="shared" si="266"/>
        <v>1195.3259745317009</v>
      </c>
      <c r="T1107" s="68">
        <f t="shared" si="267"/>
        <v>1.0782631483040086</v>
      </c>
      <c r="U1107" s="20" t="str">
        <f t="shared" si="268"/>
        <v/>
      </c>
      <c r="V1107" s="20" t="str">
        <f t="shared" si="269"/>
        <v/>
      </c>
    </row>
    <row r="1108" spans="1:23" x14ac:dyDescent="0.25">
      <c r="A1108" s="46">
        <v>2241</v>
      </c>
      <c r="B1108" s="60">
        <f t="shared" si="255"/>
        <v>4105160</v>
      </c>
      <c r="C1108" s="46" t="s">
        <v>96</v>
      </c>
      <c r="D1108" s="46">
        <v>1130</v>
      </c>
      <c r="E1108" s="46" t="s">
        <v>2146</v>
      </c>
      <c r="F1108" s="46">
        <v>402</v>
      </c>
      <c r="G1108" s="46">
        <v>402</v>
      </c>
      <c r="H1108" s="61">
        <f t="shared" si="256"/>
        <v>1</v>
      </c>
      <c r="I1108" s="62">
        <f t="shared" si="257"/>
        <v>10</v>
      </c>
      <c r="J1108" s="62">
        <f t="shared" si="258"/>
        <v>3</v>
      </c>
      <c r="K1108" s="20" t="s">
        <v>1781</v>
      </c>
      <c r="L1108" s="20" t="str">
        <f t="shared" si="259"/>
        <v>Yes</v>
      </c>
      <c r="M1108" s="66">
        <f t="shared" si="260"/>
        <v>14302.5249429304</v>
      </c>
      <c r="N1108" s="66">
        <f t="shared" si="261"/>
        <v>14809.9480159615</v>
      </c>
      <c r="O1108" s="66">
        <f t="shared" si="262"/>
        <v>16161.9167050408</v>
      </c>
      <c r="P1108" s="67">
        <f t="shared" si="263"/>
        <v>507.42307303109919</v>
      </c>
      <c r="Q1108" s="68">
        <f t="shared" si="264"/>
        <v>1.0354778666742974</v>
      </c>
      <c r="R1108" s="20" t="str">
        <f t="shared" si="265"/>
        <v/>
      </c>
      <c r="S1108" s="67">
        <f t="shared" si="266"/>
        <v>1859.3917621103992</v>
      </c>
      <c r="T1108" s="68">
        <f t="shared" si="267"/>
        <v>1.1300044411409664</v>
      </c>
      <c r="U1108" s="20" t="str">
        <f t="shared" si="268"/>
        <v/>
      </c>
      <c r="V1108" s="20" t="str">
        <f t="shared" si="269"/>
        <v/>
      </c>
    </row>
    <row r="1109" spans="1:23" x14ac:dyDescent="0.25">
      <c r="A1109" s="46">
        <v>2241</v>
      </c>
      <c r="B1109" s="60">
        <f t="shared" si="255"/>
        <v>4105160</v>
      </c>
      <c r="C1109" s="46" t="s">
        <v>96</v>
      </c>
      <c r="D1109" s="46">
        <v>1133</v>
      </c>
      <c r="E1109" s="46" t="s">
        <v>2147</v>
      </c>
      <c r="F1109" s="46">
        <v>426</v>
      </c>
      <c r="G1109" s="46">
        <v>426</v>
      </c>
      <c r="H1109" s="61">
        <f t="shared" si="256"/>
        <v>1</v>
      </c>
      <c r="I1109" s="62">
        <f t="shared" si="257"/>
        <v>10</v>
      </c>
      <c r="J1109" s="62">
        <f t="shared" si="258"/>
        <v>3</v>
      </c>
      <c r="K1109" s="20"/>
      <c r="L1109" s="20" t="str">
        <f t="shared" si="259"/>
        <v>Yes</v>
      </c>
      <c r="M1109" s="66">
        <f t="shared" si="260"/>
        <v>13737.544366509001</v>
      </c>
      <c r="N1109" s="66">
        <f t="shared" si="261"/>
        <v>15551.2104053286</v>
      </c>
      <c r="O1109" s="66">
        <f t="shared" si="262"/>
        <v>16658.024556628301</v>
      </c>
      <c r="P1109" s="67">
        <f t="shared" si="263"/>
        <v>1813.6660388195996</v>
      </c>
      <c r="Q1109" s="68">
        <f t="shared" si="264"/>
        <v>1.1320225791766081</v>
      </c>
      <c r="R1109" s="20" t="str">
        <f t="shared" si="265"/>
        <v/>
      </c>
      <c r="S1109" s="67">
        <f t="shared" si="266"/>
        <v>2920.4801901193005</v>
      </c>
      <c r="T1109" s="68">
        <f t="shared" si="267"/>
        <v>1.2125911379940064</v>
      </c>
      <c r="U1109" s="20" t="str">
        <f t="shared" si="268"/>
        <v/>
      </c>
      <c r="V1109" s="20" t="str">
        <f t="shared" si="269"/>
        <v/>
      </c>
    </row>
    <row r="1110" spans="1:23" x14ac:dyDescent="0.25">
      <c r="A1110" s="46">
        <v>2241</v>
      </c>
      <c r="B1110" s="60">
        <f t="shared" si="255"/>
        <v>4105160</v>
      </c>
      <c r="C1110" s="46" t="s">
        <v>96</v>
      </c>
      <c r="D1110" s="46">
        <v>1126</v>
      </c>
      <c r="E1110" s="46" t="s">
        <v>2151</v>
      </c>
      <c r="F1110" s="46">
        <v>860</v>
      </c>
      <c r="G1110" s="46">
        <v>452</v>
      </c>
      <c r="H1110" s="61">
        <f t="shared" si="256"/>
        <v>0.52558139534883719</v>
      </c>
      <c r="I1110" s="62">
        <f t="shared" si="257"/>
        <v>10</v>
      </c>
      <c r="J1110" s="62">
        <f t="shared" si="258"/>
        <v>3</v>
      </c>
      <c r="K1110" s="20"/>
      <c r="L1110" s="20" t="str">
        <f t="shared" si="259"/>
        <v>Yes</v>
      </c>
      <c r="M1110" s="66">
        <f t="shared" si="260"/>
        <v>12947.730925202501</v>
      </c>
      <c r="N1110" s="66">
        <f t="shared" si="261"/>
        <v>12531.6337302662</v>
      </c>
      <c r="O1110" s="66">
        <f t="shared" si="262"/>
        <v>13416.7410477352</v>
      </c>
      <c r="P1110" s="67">
        <f t="shared" si="263"/>
        <v>-416.09719493630109</v>
      </c>
      <c r="Q1110" s="68">
        <f t="shared" si="264"/>
        <v>0.96786331154547112</v>
      </c>
      <c r="R1110" s="20" t="str">
        <f t="shared" si="265"/>
        <v/>
      </c>
      <c r="S1110" s="67">
        <f t="shared" si="266"/>
        <v>469.01012253269982</v>
      </c>
      <c r="T1110" s="68">
        <f t="shared" si="267"/>
        <v>1.0362233448657618</v>
      </c>
      <c r="U1110" s="20" t="str">
        <f t="shared" si="268"/>
        <v/>
      </c>
      <c r="V1110" s="20" t="str">
        <f t="shared" si="269"/>
        <v/>
      </c>
    </row>
    <row r="1111" spans="1:23" x14ac:dyDescent="0.25">
      <c r="A1111" s="46">
        <v>2241</v>
      </c>
      <c r="B1111" s="60">
        <f t="shared" si="255"/>
        <v>4105160</v>
      </c>
      <c r="C1111" s="46" t="s">
        <v>96</v>
      </c>
      <c r="D1111" s="46">
        <v>1127</v>
      </c>
      <c r="E1111" s="46" t="s">
        <v>2150</v>
      </c>
      <c r="F1111" s="46">
        <v>691</v>
      </c>
      <c r="G1111" s="46">
        <v>337</v>
      </c>
      <c r="H1111" s="61">
        <f t="shared" si="256"/>
        <v>0.48769898697539799</v>
      </c>
      <c r="I1111" s="62">
        <f t="shared" si="257"/>
        <v>10</v>
      </c>
      <c r="J1111" s="62">
        <f t="shared" si="258"/>
        <v>3</v>
      </c>
      <c r="K1111" s="20"/>
      <c r="L1111" s="20" t="str">
        <f t="shared" si="259"/>
        <v>Yes</v>
      </c>
      <c r="M1111" s="66">
        <f t="shared" si="260"/>
        <v>14168.9501767156</v>
      </c>
      <c r="N1111" s="66">
        <f t="shared" si="261"/>
        <v>14014.3919807485</v>
      </c>
      <c r="O1111" s="66">
        <f t="shared" si="262"/>
        <v>15622.822096426</v>
      </c>
      <c r="P1111" s="67">
        <f t="shared" si="263"/>
        <v>-154.55819596709989</v>
      </c>
      <c r="Q1111" s="68">
        <f t="shared" si="264"/>
        <v>0.98909176798284659</v>
      </c>
      <c r="R1111" s="20" t="str">
        <f t="shared" si="265"/>
        <v/>
      </c>
      <c r="S1111" s="67">
        <f t="shared" si="266"/>
        <v>1453.8719197104001</v>
      </c>
      <c r="T1111" s="68">
        <f t="shared" si="267"/>
        <v>1.1026097136045834</v>
      </c>
      <c r="U1111" s="20" t="str">
        <f t="shared" si="268"/>
        <v/>
      </c>
      <c r="V1111" s="20" t="str">
        <f t="shared" si="269"/>
        <v/>
      </c>
    </row>
    <row r="1112" spans="1:23" x14ac:dyDescent="0.25">
      <c r="A1112" s="46">
        <v>2241</v>
      </c>
      <c r="B1112" s="60">
        <f t="shared" si="255"/>
        <v>4105160</v>
      </c>
      <c r="C1112" s="46" t="s">
        <v>96</v>
      </c>
      <c r="D1112" s="46">
        <v>1134</v>
      </c>
      <c r="E1112" s="46" t="s">
        <v>2152</v>
      </c>
      <c r="F1112" s="90">
        <v>1783</v>
      </c>
      <c r="G1112" s="46">
        <v>844</v>
      </c>
      <c r="H1112" s="61">
        <f t="shared" si="256"/>
        <v>0.47335950644980368</v>
      </c>
      <c r="I1112" s="62">
        <f t="shared" si="257"/>
        <v>10</v>
      </c>
      <c r="J1112" s="62">
        <f t="shared" si="258"/>
        <v>3</v>
      </c>
      <c r="K1112" s="20"/>
      <c r="L1112" s="20" t="str">
        <f t="shared" si="259"/>
        <v>Yes</v>
      </c>
      <c r="M1112" s="66">
        <f t="shared" si="260"/>
        <v>14011.6547146184</v>
      </c>
      <c r="N1112" s="66">
        <f t="shared" si="261"/>
        <v>13340.6487346537</v>
      </c>
      <c r="O1112" s="66">
        <f t="shared" si="262"/>
        <v>14535.874797193201</v>
      </c>
      <c r="P1112" s="67">
        <f t="shared" si="263"/>
        <v>-671.0059799647006</v>
      </c>
      <c r="Q1112" s="68">
        <f t="shared" si="264"/>
        <v>0.95211086815716073</v>
      </c>
      <c r="R1112" s="20" t="str">
        <f t="shared" si="265"/>
        <v/>
      </c>
      <c r="S1112" s="67">
        <f t="shared" si="266"/>
        <v>524.22008257480047</v>
      </c>
      <c r="T1112" s="68">
        <f t="shared" si="267"/>
        <v>1.0374131459311426</v>
      </c>
      <c r="U1112" s="20" t="str">
        <f t="shared" si="268"/>
        <v/>
      </c>
      <c r="V1112" s="20" t="str">
        <f t="shared" si="269"/>
        <v/>
      </c>
    </row>
    <row r="1113" spans="1:23" x14ac:dyDescent="0.25">
      <c r="A1113" s="46">
        <v>2241</v>
      </c>
      <c r="B1113" s="60">
        <f t="shared" si="255"/>
        <v>4105160</v>
      </c>
      <c r="C1113" s="46" t="s">
        <v>96</v>
      </c>
      <c r="D1113" s="46">
        <v>1132</v>
      </c>
      <c r="E1113" s="46" t="s">
        <v>2148</v>
      </c>
      <c r="F1113" s="46">
        <v>423</v>
      </c>
      <c r="G1113" s="46">
        <v>132</v>
      </c>
      <c r="H1113" s="61">
        <f t="shared" si="256"/>
        <v>0.31205673758865249</v>
      </c>
      <c r="I1113" s="62">
        <f t="shared" si="257"/>
        <v>10</v>
      </c>
      <c r="J1113" s="62">
        <f t="shared" si="258"/>
        <v>3</v>
      </c>
      <c r="K1113" s="20"/>
      <c r="L1113" s="20" t="str">
        <f t="shared" si="259"/>
        <v>Yes</v>
      </c>
      <c r="M1113" s="66">
        <f t="shared" si="260"/>
        <v>13552.161844702399</v>
      </c>
      <c r="N1113" s="66">
        <f t="shared" si="261"/>
        <v>13235.2433407996</v>
      </c>
      <c r="O1113" s="66">
        <f t="shared" si="262"/>
        <v>14929.8498752261</v>
      </c>
      <c r="P1113" s="67">
        <f t="shared" si="263"/>
        <v>-316.91850390279978</v>
      </c>
      <c r="Q1113" s="68">
        <f t="shared" si="264"/>
        <v>0.97661491151489721</v>
      </c>
      <c r="R1113" s="20" t="str">
        <f t="shared" si="265"/>
        <v/>
      </c>
      <c r="S1113" s="67">
        <f t="shared" si="266"/>
        <v>1377.6880305237009</v>
      </c>
      <c r="T1113" s="68">
        <f t="shared" si="267"/>
        <v>1.1016581742685021</v>
      </c>
      <c r="U1113" s="20" t="str">
        <f t="shared" si="268"/>
        <v/>
      </c>
      <c r="V1113" s="20" t="str">
        <f t="shared" si="269"/>
        <v/>
      </c>
    </row>
    <row r="1114" spans="1:23" x14ac:dyDescent="0.25">
      <c r="A1114" s="46">
        <v>2241</v>
      </c>
      <c r="B1114" s="60">
        <f t="shared" si="255"/>
        <v>4105160</v>
      </c>
      <c r="C1114" s="46" t="s">
        <v>96</v>
      </c>
      <c r="D1114" s="46">
        <v>1129</v>
      </c>
      <c r="E1114" s="46" t="s">
        <v>2149</v>
      </c>
      <c r="F1114" s="46">
        <v>225</v>
      </c>
      <c r="G1114" s="46">
        <v>58</v>
      </c>
      <c r="H1114" s="61">
        <f t="shared" si="256"/>
        <v>0.25777777777777777</v>
      </c>
      <c r="I1114" s="62">
        <f t="shared" si="257"/>
        <v>10</v>
      </c>
      <c r="J1114" s="62">
        <f t="shared" si="258"/>
        <v>3</v>
      </c>
      <c r="K1114" s="20"/>
      <c r="L1114" s="20" t="str">
        <f t="shared" si="259"/>
        <v>Yes</v>
      </c>
      <c r="M1114" s="66">
        <f t="shared" si="260"/>
        <v>13070.012911579901</v>
      </c>
      <c r="N1114" s="66">
        <f t="shared" si="261"/>
        <v>12633.4257350105</v>
      </c>
      <c r="O1114" s="66">
        <f t="shared" si="262"/>
        <v>14470.165820957</v>
      </c>
      <c r="P1114" s="67">
        <f t="shared" si="263"/>
        <v>-436.58717656940098</v>
      </c>
      <c r="Q1114" s="68">
        <f t="shared" si="264"/>
        <v>0.96659627044571705</v>
      </c>
      <c r="R1114" s="20" t="str">
        <f t="shared" si="265"/>
        <v/>
      </c>
      <c r="S1114" s="67">
        <f t="shared" si="266"/>
        <v>1400.1529093770987</v>
      </c>
      <c r="T1114" s="68">
        <f t="shared" si="267"/>
        <v>1.1071271251871968</v>
      </c>
      <c r="U1114" s="20" t="str">
        <f t="shared" si="268"/>
        <v/>
      </c>
      <c r="V1114" s="20" t="str">
        <f t="shared" si="269"/>
        <v/>
      </c>
    </row>
    <row r="1115" spans="1:23" ht="30" x14ac:dyDescent="0.25">
      <c r="A1115" s="46">
        <v>2241</v>
      </c>
      <c r="B1115" s="60">
        <f t="shared" si="255"/>
        <v>4105160</v>
      </c>
      <c r="C1115" s="46" t="s">
        <v>96</v>
      </c>
      <c r="D1115" s="46">
        <v>4595</v>
      </c>
      <c r="E1115" s="46" t="s">
        <v>638</v>
      </c>
      <c r="F1115" s="46">
        <v>208</v>
      </c>
      <c r="G1115" s="46">
        <v>9</v>
      </c>
      <c r="H1115" s="61">
        <f t="shared" si="256"/>
        <v>4.3269230769230768E-2</v>
      </c>
      <c r="I1115" s="62">
        <f t="shared" si="257"/>
        <v>10</v>
      </c>
      <c r="J1115" s="62">
        <f t="shared" si="258"/>
        <v>3</v>
      </c>
      <c r="K1115" s="20"/>
      <c r="L1115" s="20" t="str">
        <f t="shared" si="259"/>
        <v>Yes</v>
      </c>
      <c r="M1115" s="66">
        <f t="shared" si="260"/>
        <v>4894.7188533673798</v>
      </c>
      <c r="N1115" s="66">
        <f t="shared" si="261"/>
        <v>3914.6426834755498</v>
      </c>
      <c r="O1115" s="66">
        <f t="shared" si="262"/>
        <v>4100.6737320673801</v>
      </c>
      <c r="P1115" s="67">
        <f t="shared" si="263"/>
        <v>-980.07616989182998</v>
      </c>
      <c r="Q1115" s="68">
        <f t="shared" si="264"/>
        <v>0.79976864877181353</v>
      </c>
      <c r="R1115" s="20" t="str">
        <f t="shared" si="265"/>
        <v/>
      </c>
      <c r="S1115" s="67">
        <f t="shared" si="266"/>
        <v>-794.04512129999966</v>
      </c>
      <c r="T1115" s="68">
        <f t="shared" si="267"/>
        <v>0.83777513171083828</v>
      </c>
      <c r="U1115" s="20" t="str">
        <f t="shared" si="268"/>
        <v/>
      </c>
      <c r="V1115" s="20" t="str">
        <f t="shared" si="269"/>
        <v/>
      </c>
    </row>
    <row r="1116" spans="1:23" ht="30" x14ac:dyDescent="0.25">
      <c r="A1116" s="46">
        <v>2242</v>
      </c>
      <c r="B1116" s="60">
        <f t="shared" si="255"/>
        <v>4112240</v>
      </c>
      <c r="C1116" s="46" t="s">
        <v>232</v>
      </c>
      <c r="D1116" s="46">
        <v>2714</v>
      </c>
      <c r="E1116" s="46" t="s">
        <v>1491</v>
      </c>
      <c r="F1116" s="46">
        <v>183</v>
      </c>
      <c r="G1116" s="46">
        <v>93</v>
      </c>
      <c r="H1116" s="61">
        <f t="shared" si="256"/>
        <v>0.50819672131147542</v>
      </c>
      <c r="I1116" s="62">
        <f t="shared" si="257"/>
        <v>18</v>
      </c>
      <c r="J1116" s="62">
        <f t="shared" si="258"/>
        <v>5</v>
      </c>
      <c r="K1116" s="20" t="s">
        <v>1781</v>
      </c>
      <c r="L1116" s="20" t="str">
        <f t="shared" si="259"/>
        <v>Yes</v>
      </c>
      <c r="M1116" s="66">
        <f t="shared" si="260"/>
        <v>24624.4922590235</v>
      </c>
      <c r="N1116" s="66">
        <f t="shared" si="261"/>
        <v>20001.673335772099</v>
      </c>
      <c r="O1116" s="66">
        <f t="shared" si="262"/>
        <v>23386.285642503899</v>
      </c>
      <c r="P1116" s="67">
        <f t="shared" si="263"/>
        <v>-4622.8189232514014</v>
      </c>
      <c r="Q1116" s="68">
        <f t="shared" si="264"/>
        <v>0.81226744191822287</v>
      </c>
      <c r="R1116" s="20" t="str">
        <f t="shared" si="265"/>
        <v>Fail</v>
      </c>
      <c r="S1116" s="67">
        <f t="shared" si="266"/>
        <v>-1238.2066165196011</v>
      </c>
      <c r="T1116" s="68">
        <f t="shared" si="267"/>
        <v>0.94971646101389695</v>
      </c>
      <c r="U1116" s="20" t="str">
        <f t="shared" si="268"/>
        <v>Fail</v>
      </c>
      <c r="V1116" s="20" t="str">
        <f t="shared" si="269"/>
        <v>Review</v>
      </c>
      <c r="W1116" t="s">
        <v>4946</v>
      </c>
    </row>
    <row r="1117" spans="1:23" ht="30" x14ac:dyDescent="0.25">
      <c r="A1117" s="46">
        <v>2242</v>
      </c>
      <c r="B1117" s="60">
        <f t="shared" si="255"/>
        <v>4112240</v>
      </c>
      <c r="C1117" s="46" t="s">
        <v>232</v>
      </c>
      <c r="D1117" s="46">
        <v>1135</v>
      </c>
      <c r="E1117" s="46" t="s">
        <v>2764</v>
      </c>
      <c r="F1117" s="46">
        <v>490</v>
      </c>
      <c r="G1117" s="46">
        <v>233</v>
      </c>
      <c r="H1117" s="61">
        <f t="shared" si="256"/>
        <v>0.47551020408163264</v>
      </c>
      <c r="I1117" s="62">
        <f t="shared" si="257"/>
        <v>18</v>
      </c>
      <c r="J1117" s="62">
        <f t="shared" si="258"/>
        <v>5</v>
      </c>
      <c r="K1117" s="20" t="s">
        <v>1781</v>
      </c>
      <c r="L1117" s="20" t="str">
        <f t="shared" si="259"/>
        <v>Yes</v>
      </c>
      <c r="M1117" s="66">
        <f t="shared" si="260"/>
        <v>13008.184312072801</v>
      </c>
      <c r="N1117" s="66">
        <f t="shared" si="261"/>
        <v>13232.613763753199</v>
      </c>
      <c r="O1117" s="66">
        <f t="shared" si="262"/>
        <v>14975.3342793176</v>
      </c>
      <c r="P1117" s="67">
        <f t="shared" si="263"/>
        <v>224.42945168039842</v>
      </c>
      <c r="Q1117" s="68">
        <f t="shared" si="264"/>
        <v>1.0172529421705769</v>
      </c>
      <c r="R1117" s="20" t="str">
        <f t="shared" si="265"/>
        <v/>
      </c>
      <c r="S1117" s="67">
        <f t="shared" si="266"/>
        <v>1967.149967244799</v>
      </c>
      <c r="T1117" s="68">
        <f t="shared" si="267"/>
        <v>1.151224023280413</v>
      </c>
      <c r="U1117" s="20" t="str">
        <f t="shared" si="268"/>
        <v/>
      </c>
      <c r="V1117" s="20" t="str">
        <f t="shared" si="269"/>
        <v/>
      </c>
    </row>
    <row r="1118" spans="1:23" ht="30" x14ac:dyDescent="0.25">
      <c r="A1118" s="46">
        <v>2242</v>
      </c>
      <c r="B1118" s="60">
        <f t="shared" si="255"/>
        <v>4112240</v>
      </c>
      <c r="C1118" s="46" t="s">
        <v>232</v>
      </c>
      <c r="D1118" s="46">
        <v>1139</v>
      </c>
      <c r="E1118" s="46" t="s">
        <v>2763</v>
      </c>
      <c r="F1118" s="46">
        <v>480</v>
      </c>
      <c r="G1118" s="46">
        <v>207</v>
      </c>
      <c r="H1118" s="61">
        <f t="shared" si="256"/>
        <v>0.43125000000000002</v>
      </c>
      <c r="I1118" s="62">
        <f t="shared" si="257"/>
        <v>18</v>
      </c>
      <c r="J1118" s="62">
        <f t="shared" si="258"/>
        <v>5</v>
      </c>
      <c r="K1118" s="20" t="s">
        <v>1781</v>
      </c>
      <c r="L1118" s="20" t="str">
        <f t="shared" si="259"/>
        <v>Yes</v>
      </c>
      <c r="M1118" s="66">
        <f t="shared" si="260"/>
        <v>12929.5040616527</v>
      </c>
      <c r="N1118" s="66">
        <f t="shared" si="261"/>
        <v>13177.4415177149</v>
      </c>
      <c r="O1118" s="66">
        <f t="shared" si="262"/>
        <v>13972.435099558301</v>
      </c>
      <c r="P1118" s="67">
        <f t="shared" si="263"/>
        <v>247.9374560622</v>
      </c>
      <c r="Q1118" s="68">
        <f t="shared" si="264"/>
        <v>1.0191760994760466</v>
      </c>
      <c r="R1118" s="20" t="str">
        <f t="shared" si="265"/>
        <v/>
      </c>
      <c r="S1118" s="67">
        <f t="shared" si="266"/>
        <v>1042.9310379056005</v>
      </c>
      <c r="T1118" s="68">
        <f t="shared" si="267"/>
        <v>1.0806628802568541</v>
      </c>
      <c r="U1118" s="20" t="str">
        <f t="shared" si="268"/>
        <v/>
      </c>
      <c r="V1118" s="20" t="str">
        <f t="shared" si="269"/>
        <v/>
      </c>
    </row>
    <row r="1119" spans="1:23" ht="30" x14ac:dyDescent="0.25">
      <c r="A1119" s="46">
        <v>2242</v>
      </c>
      <c r="B1119" s="60">
        <f t="shared" si="255"/>
        <v>4112240</v>
      </c>
      <c r="C1119" s="46" t="s">
        <v>232</v>
      </c>
      <c r="D1119" s="46">
        <v>1140</v>
      </c>
      <c r="E1119" s="46" t="s">
        <v>2765</v>
      </c>
      <c r="F1119" s="46">
        <v>522</v>
      </c>
      <c r="G1119" s="46">
        <v>224</v>
      </c>
      <c r="H1119" s="61">
        <f t="shared" si="256"/>
        <v>0.42911877394636017</v>
      </c>
      <c r="I1119" s="62">
        <f t="shared" si="257"/>
        <v>18</v>
      </c>
      <c r="J1119" s="62">
        <f t="shared" si="258"/>
        <v>5</v>
      </c>
      <c r="K1119" s="20" t="s">
        <v>1781</v>
      </c>
      <c r="L1119" s="20" t="str">
        <f t="shared" si="259"/>
        <v>Yes</v>
      </c>
      <c r="M1119" s="66">
        <f t="shared" si="260"/>
        <v>13445.147053549301</v>
      </c>
      <c r="N1119" s="66">
        <f t="shared" si="261"/>
        <v>14522.5261778944</v>
      </c>
      <c r="O1119" s="66">
        <f t="shared" si="262"/>
        <v>15588.692467429701</v>
      </c>
      <c r="P1119" s="67">
        <f t="shared" si="263"/>
        <v>1077.3791243450996</v>
      </c>
      <c r="Q1119" s="68">
        <f t="shared" si="264"/>
        <v>1.0801314496638912</v>
      </c>
      <c r="R1119" s="20" t="str">
        <f t="shared" si="265"/>
        <v/>
      </c>
      <c r="S1119" s="67">
        <f t="shared" si="266"/>
        <v>2143.5454138803998</v>
      </c>
      <c r="T1119" s="68">
        <f t="shared" si="267"/>
        <v>1.1594289304046355</v>
      </c>
      <c r="U1119" s="20" t="str">
        <f t="shared" si="268"/>
        <v/>
      </c>
      <c r="V1119" s="20" t="str">
        <f t="shared" si="269"/>
        <v/>
      </c>
    </row>
    <row r="1120" spans="1:23" ht="30" x14ac:dyDescent="0.25">
      <c r="A1120" s="46">
        <v>2242</v>
      </c>
      <c r="B1120" s="60">
        <f t="shared" si="255"/>
        <v>4112240</v>
      </c>
      <c r="C1120" s="46" t="s">
        <v>232</v>
      </c>
      <c r="D1120" s="46">
        <v>1143</v>
      </c>
      <c r="E1120" s="46" t="s">
        <v>2766</v>
      </c>
      <c r="F1120" s="46">
        <v>368</v>
      </c>
      <c r="G1120" s="46">
        <v>151</v>
      </c>
      <c r="H1120" s="61">
        <f t="shared" si="256"/>
        <v>0.41032608695652173</v>
      </c>
      <c r="I1120" s="62">
        <f t="shared" si="257"/>
        <v>18</v>
      </c>
      <c r="J1120" s="62">
        <f t="shared" si="258"/>
        <v>5</v>
      </c>
      <c r="K1120" s="20" t="s">
        <v>1781</v>
      </c>
      <c r="L1120" s="20" t="str">
        <f t="shared" si="259"/>
        <v>Yes</v>
      </c>
      <c r="M1120" s="66">
        <f t="shared" si="260"/>
        <v>13472.794101774</v>
      </c>
      <c r="N1120" s="66">
        <f t="shared" si="261"/>
        <v>13444.8653808617</v>
      </c>
      <c r="O1120" s="66">
        <f t="shared" si="262"/>
        <v>16901.975468570799</v>
      </c>
      <c r="P1120" s="67">
        <f t="shared" si="263"/>
        <v>-27.928720912299468</v>
      </c>
      <c r="Q1120" s="68">
        <f t="shared" si="264"/>
        <v>0.99792702829856039</v>
      </c>
      <c r="R1120" s="20" t="str">
        <f t="shared" si="265"/>
        <v>Fail</v>
      </c>
      <c r="S1120" s="67">
        <f t="shared" si="266"/>
        <v>3429.1813667967999</v>
      </c>
      <c r="T1120" s="68">
        <f t="shared" si="267"/>
        <v>1.254526369281133</v>
      </c>
      <c r="U1120" s="20" t="str">
        <f t="shared" si="268"/>
        <v/>
      </c>
      <c r="V1120" s="20" t="str">
        <f t="shared" si="269"/>
        <v/>
      </c>
    </row>
    <row r="1121" spans="1:22" ht="30" x14ac:dyDescent="0.25">
      <c r="A1121" s="46">
        <v>2242</v>
      </c>
      <c r="B1121" s="60">
        <f t="shared" si="255"/>
        <v>4112240</v>
      </c>
      <c r="C1121" s="46" t="s">
        <v>232</v>
      </c>
      <c r="D1121" s="46">
        <v>1138</v>
      </c>
      <c r="E1121" s="46" t="s">
        <v>2769</v>
      </c>
      <c r="F1121" s="46">
        <v>509</v>
      </c>
      <c r="G1121" s="46">
        <v>199</v>
      </c>
      <c r="H1121" s="61">
        <f t="shared" si="256"/>
        <v>0.39096267190569745</v>
      </c>
      <c r="I1121" s="62">
        <f t="shared" si="257"/>
        <v>18</v>
      </c>
      <c r="J1121" s="62">
        <f t="shared" si="258"/>
        <v>5</v>
      </c>
      <c r="K1121" s="20"/>
      <c r="L1121" s="20" t="str">
        <f t="shared" si="259"/>
        <v>Yes</v>
      </c>
      <c r="M1121" s="66">
        <f t="shared" si="260"/>
        <v>12553.5863898678</v>
      </c>
      <c r="N1121" s="66">
        <f t="shared" si="261"/>
        <v>13183.7732714636</v>
      </c>
      <c r="O1121" s="66">
        <f t="shared" si="262"/>
        <v>14414.685650986399</v>
      </c>
      <c r="P1121" s="67">
        <f t="shared" si="263"/>
        <v>630.18688159580051</v>
      </c>
      <c r="Q1121" s="68">
        <f t="shared" si="264"/>
        <v>1.0501997486634125</v>
      </c>
      <c r="R1121" s="20" t="str">
        <f t="shared" si="265"/>
        <v/>
      </c>
      <c r="S1121" s="67">
        <f t="shared" si="266"/>
        <v>1861.0992611185993</v>
      </c>
      <c r="T1121" s="68">
        <f t="shared" si="267"/>
        <v>1.1482523960340705</v>
      </c>
      <c r="U1121" s="20" t="str">
        <f t="shared" si="268"/>
        <v/>
      </c>
      <c r="V1121" s="20" t="str">
        <f t="shared" si="269"/>
        <v/>
      </c>
    </row>
    <row r="1122" spans="1:22" ht="30" x14ac:dyDescent="0.25">
      <c r="A1122" s="46">
        <v>2242</v>
      </c>
      <c r="B1122" s="60">
        <f t="shared" si="255"/>
        <v>4112240</v>
      </c>
      <c r="C1122" s="46" t="s">
        <v>232</v>
      </c>
      <c r="D1122" s="46">
        <v>5687</v>
      </c>
      <c r="E1122" s="46" t="s">
        <v>4650</v>
      </c>
      <c r="F1122" s="46">
        <v>603</v>
      </c>
      <c r="G1122" s="46">
        <v>231</v>
      </c>
      <c r="H1122" s="61">
        <f t="shared" si="256"/>
        <v>0.38308457711442784</v>
      </c>
      <c r="I1122" s="62">
        <f t="shared" si="257"/>
        <v>18</v>
      </c>
      <c r="J1122" s="62">
        <f t="shared" si="258"/>
        <v>5</v>
      </c>
      <c r="K1122" s="20"/>
      <c r="L1122" s="20" t="str">
        <f t="shared" si="259"/>
        <v>Yes</v>
      </c>
      <c r="M1122" s="66">
        <f t="shared" si="260"/>
        <v>0</v>
      </c>
      <c r="N1122" s="66">
        <f t="shared" si="261"/>
        <v>0</v>
      </c>
      <c r="O1122" s="66">
        <f t="shared" si="262"/>
        <v>0</v>
      </c>
      <c r="P1122" s="67">
        <f t="shared" si="263"/>
        <v>0</v>
      </c>
      <c r="Q1122" s="68" t="str">
        <f t="shared" si="264"/>
        <v/>
      </c>
      <c r="R1122" s="20" t="str">
        <f t="shared" si="265"/>
        <v/>
      </c>
      <c r="S1122" s="67">
        <f t="shared" si="266"/>
        <v>0</v>
      </c>
      <c r="T1122" s="68" t="str">
        <f t="shared" si="267"/>
        <v/>
      </c>
      <c r="U1122" s="20" t="str">
        <f t="shared" si="268"/>
        <v/>
      </c>
      <c r="V1122" s="20" t="str">
        <f t="shared" si="269"/>
        <v/>
      </c>
    </row>
    <row r="1123" spans="1:22" ht="30" x14ac:dyDescent="0.25">
      <c r="A1123" s="46">
        <v>2242</v>
      </c>
      <c r="B1123" s="60">
        <f t="shared" si="255"/>
        <v>4112240</v>
      </c>
      <c r="C1123" s="46" t="s">
        <v>232</v>
      </c>
      <c r="D1123" s="46">
        <v>1300</v>
      </c>
      <c r="E1123" s="46" t="s">
        <v>2775</v>
      </c>
      <c r="F1123" s="46">
        <v>876</v>
      </c>
      <c r="G1123" s="46">
        <v>299</v>
      </c>
      <c r="H1123" s="61">
        <f t="shared" si="256"/>
        <v>0.341324200913242</v>
      </c>
      <c r="I1123" s="62">
        <f t="shared" si="257"/>
        <v>18</v>
      </c>
      <c r="J1123" s="62">
        <f t="shared" si="258"/>
        <v>5</v>
      </c>
      <c r="K1123" s="20"/>
      <c r="L1123" s="20" t="str">
        <f t="shared" si="259"/>
        <v>Yes</v>
      </c>
      <c r="M1123" s="66">
        <f t="shared" si="260"/>
        <v>12680.2827261945</v>
      </c>
      <c r="N1123" s="66">
        <f t="shared" si="261"/>
        <v>13058.467909920801</v>
      </c>
      <c r="O1123" s="66">
        <f t="shared" si="262"/>
        <v>14399.954161948401</v>
      </c>
      <c r="P1123" s="67">
        <f t="shared" si="263"/>
        <v>378.18518372630024</v>
      </c>
      <c r="Q1123" s="68">
        <f t="shared" si="264"/>
        <v>1.0298246649457632</v>
      </c>
      <c r="R1123" s="20" t="str">
        <f t="shared" si="265"/>
        <v/>
      </c>
      <c r="S1123" s="67">
        <f t="shared" si="266"/>
        <v>1719.6714357539004</v>
      </c>
      <c r="T1123" s="68">
        <f t="shared" si="267"/>
        <v>1.1356177518188504</v>
      </c>
      <c r="U1123" s="20" t="str">
        <f t="shared" si="268"/>
        <v/>
      </c>
      <c r="V1123" s="20" t="str">
        <f t="shared" si="269"/>
        <v/>
      </c>
    </row>
    <row r="1124" spans="1:22" ht="30" x14ac:dyDescent="0.25">
      <c r="A1124" s="46">
        <v>2242</v>
      </c>
      <c r="B1124" s="60">
        <f t="shared" si="255"/>
        <v>4112240</v>
      </c>
      <c r="C1124" s="46" t="s">
        <v>232</v>
      </c>
      <c r="D1124" s="46">
        <v>1136</v>
      </c>
      <c r="E1124" s="46" t="s">
        <v>2767</v>
      </c>
      <c r="F1124" s="46">
        <v>427</v>
      </c>
      <c r="G1124" s="46">
        <v>137</v>
      </c>
      <c r="H1124" s="61">
        <f t="shared" si="256"/>
        <v>0.32084309133489464</v>
      </c>
      <c r="I1124" s="62">
        <f t="shared" si="257"/>
        <v>18</v>
      </c>
      <c r="J1124" s="62">
        <f t="shared" si="258"/>
        <v>5</v>
      </c>
      <c r="K1124" s="20"/>
      <c r="L1124" s="20" t="str">
        <f t="shared" si="259"/>
        <v>Yes</v>
      </c>
      <c r="M1124" s="66">
        <f t="shared" si="260"/>
        <v>13498.2382882314</v>
      </c>
      <c r="N1124" s="66">
        <f t="shared" si="261"/>
        <v>13455.301100898399</v>
      </c>
      <c r="O1124" s="66">
        <f t="shared" si="262"/>
        <v>14951.8159690093</v>
      </c>
      <c r="P1124" s="67">
        <f t="shared" si="263"/>
        <v>-42.937187333000111</v>
      </c>
      <c r="Q1124" s="68">
        <f t="shared" si="264"/>
        <v>0.99681905250032254</v>
      </c>
      <c r="R1124" s="20" t="str">
        <f t="shared" si="265"/>
        <v/>
      </c>
      <c r="S1124" s="67">
        <f t="shared" si="266"/>
        <v>1453.5776807779002</v>
      </c>
      <c r="T1124" s="68">
        <f t="shared" si="267"/>
        <v>1.1076864735782017</v>
      </c>
      <c r="U1124" s="20" t="str">
        <f t="shared" si="268"/>
        <v/>
      </c>
      <c r="V1124" s="20" t="str">
        <f t="shared" si="269"/>
        <v/>
      </c>
    </row>
    <row r="1125" spans="1:22" ht="30" x14ac:dyDescent="0.25">
      <c r="A1125" s="46">
        <v>2242</v>
      </c>
      <c r="B1125" s="60">
        <f t="shared" si="255"/>
        <v>4112240</v>
      </c>
      <c r="C1125" s="46" t="s">
        <v>232</v>
      </c>
      <c r="D1125" s="46">
        <v>1369</v>
      </c>
      <c r="E1125" s="46" t="s">
        <v>2768</v>
      </c>
      <c r="F1125" s="46">
        <v>537</v>
      </c>
      <c r="G1125" s="46">
        <v>159</v>
      </c>
      <c r="H1125" s="61">
        <f t="shared" si="256"/>
        <v>0.29608938547486036</v>
      </c>
      <c r="I1125" s="62">
        <f t="shared" si="257"/>
        <v>18</v>
      </c>
      <c r="J1125" s="62">
        <f t="shared" si="258"/>
        <v>5</v>
      </c>
      <c r="K1125" s="20"/>
      <c r="L1125" s="20" t="str">
        <f t="shared" si="259"/>
        <v>Yes</v>
      </c>
      <c r="M1125" s="66">
        <f t="shared" si="260"/>
        <v>12022.322480184601</v>
      </c>
      <c r="N1125" s="66">
        <f t="shared" si="261"/>
        <v>12791.5496424419</v>
      </c>
      <c r="O1125" s="66">
        <f t="shared" si="262"/>
        <v>14322.079360666299</v>
      </c>
      <c r="P1125" s="67">
        <f t="shared" si="263"/>
        <v>769.22716225729891</v>
      </c>
      <c r="Q1125" s="68">
        <f t="shared" si="264"/>
        <v>1.0639832414681234</v>
      </c>
      <c r="R1125" s="20" t="str">
        <f t="shared" si="265"/>
        <v/>
      </c>
      <c r="S1125" s="67">
        <f t="shared" si="266"/>
        <v>2299.7568804816983</v>
      </c>
      <c r="T1125" s="68">
        <f t="shared" si="267"/>
        <v>1.1912905667163891</v>
      </c>
      <c r="U1125" s="20" t="str">
        <f t="shared" si="268"/>
        <v/>
      </c>
      <c r="V1125" s="20" t="str">
        <f t="shared" si="269"/>
        <v/>
      </c>
    </row>
    <row r="1126" spans="1:22" ht="30" x14ac:dyDescent="0.25">
      <c r="A1126" s="46">
        <v>2242</v>
      </c>
      <c r="B1126" s="60">
        <f t="shared" si="255"/>
        <v>4112240</v>
      </c>
      <c r="C1126" s="46" t="s">
        <v>232</v>
      </c>
      <c r="D1126" s="46">
        <v>1146</v>
      </c>
      <c r="E1126" s="46" t="s">
        <v>2777</v>
      </c>
      <c r="F1126" s="90">
        <v>1839</v>
      </c>
      <c r="G1126" s="46">
        <v>544</v>
      </c>
      <c r="H1126" s="61">
        <f t="shared" si="256"/>
        <v>0.29581294181620443</v>
      </c>
      <c r="I1126" s="62">
        <f t="shared" si="257"/>
        <v>18</v>
      </c>
      <c r="J1126" s="62">
        <f t="shared" si="258"/>
        <v>5</v>
      </c>
      <c r="K1126" s="20"/>
      <c r="L1126" s="20" t="str">
        <f t="shared" si="259"/>
        <v>Yes</v>
      </c>
      <c r="M1126" s="66">
        <f t="shared" si="260"/>
        <v>14775.874204420999</v>
      </c>
      <c r="N1126" s="66">
        <f t="shared" si="261"/>
        <v>15209.855051679</v>
      </c>
      <c r="O1126" s="66">
        <f t="shared" si="262"/>
        <v>15811.630636761</v>
      </c>
      <c r="P1126" s="67">
        <f t="shared" si="263"/>
        <v>433.98084725800072</v>
      </c>
      <c r="Q1126" s="68">
        <f t="shared" si="264"/>
        <v>1.0293709083641327</v>
      </c>
      <c r="R1126" s="20" t="str">
        <f t="shared" si="265"/>
        <v/>
      </c>
      <c r="S1126" s="67">
        <f t="shared" si="266"/>
        <v>1035.7564323400002</v>
      </c>
      <c r="T1126" s="68">
        <f t="shared" si="267"/>
        <v>1.070097810661524</v>
      </c>
      <c r="U1126" s="20" t="str">
        <f t="shared" si="268"/>
        <v/>
      </c>
      <c r="V1126" s="20" t="str">
        <f t="shared" si="269"/>
        <v/>
      </c>
    </row>
    <row r="1127" spans="1:22" ht="30" x14ac:dyDescent="0.25">
      <c r="A1127" s="46">
        <v>2242</v>
      </c>
      <c r="B1127" s="60">
        <f t="shared" si="255"/>
        <v>4112240</v>
      </c>
      <c r="C1127" s="46" t="s">
        <v>232</v>
      </c>
      <c r="D1127" s="46">
        <v>1144</v>
      </c>
      <c r="E1127" s="46" t="s">
        <v>2774</v>
      </c>
      <c r="F1127" s="46">
        <v>765</v>
      </c>
      <c r="G1127" s="46">
        <v>224</v>
      </c>
      <c r="H1127" s="61">
        <f t="shared" si="256"/>
        <v>0.29281045751633988</v>
      </c>
      <c r="I1127" s="62">
        <f t="shared" si="257"/>
        <v>18</v>
      </c>
      <c r="J1127" s="62">
        <f t="shared" si="258"/>
        <v>5</v>
      </c>
      <c r="K1127" s="20"/>
      <c r="L1127" s="20" t="str">
        <f t="shared" si="259"/>
        <v>Yes</v>
      </c>
      <c r="M1127" s="66">
        <f t="shared" si="260"/>
        <v>13974.9462582121</v>
      </c>
      <c r="N1127" s="66">
        <f t="shared" si="261"/>
        <v>13581.4729400301</v>
      </c>
      <c r="O1127" s="66">
        <f t="shared" si="262"/>
        <v>14423.3083828606</v>
      </c>
      <c r="P1127" s="67">
        <f t="shared" si="263"/>
        <v>-393.47331818199928</v>
      </c>
      <c r="Q1127" s="68">
        <f t="shared" si="264"/>
        <v>0.9718443770078341</v>
      </c>
      <c r="R1127" s="20" t="str">
        <f t="shared" si="265"/>
        <v/>
      </c>
      <c r="S1127" s="67">
        <f t="shared" si="266"/>
        <v>448.36212464849996</v>
      </c>
      <c r="T1127" s="68">
        <f t="shared" si="267"/>
        <v>1.0320832807772</v>
      </c>
      <c r="U1127" s="20" t="str">
        <f t="shared" si="268"/>
        <v/>
      </c>
      <c r="V1127" s="20" t="str">
        <f t="shared" si="269"/>
        <v/>
      </c>
    </row>
    <row r="1128" spans="1:22" ht="30" x14ac:dyDescent="0.25">
      <c r="A1128" s="46">
        <v>2242</v>
      </c>
      <c r="B1128" s="60">
        <f t="shared" si="255"/>
        <v>4112240</v>
      </c>
      <c r="C1128" s="46" t="s">
        <v>232</v>
      </c>
      <c r="D1128" s="46">
        <v>1145</v>
      </c>
      <c r="E1128" s="46" t="s">
        <v>2776</v>
      </c>
      <c r="F1128" s="46">
        <v>954</v>
      </c>
      <c r="G1128" s="46">
        <v>275</v>
      </c>
      <c r="H1128" s="61">
        <f t="shared" si="256"/>
        <v>0.2882599580712788</v>
      </c>
      <c r="I1128" s="62">
        <f t="shared" si="257"/>
        <v>18</v>
      </c>
      <c r="J1128" s="62">
        <f t="shared" si="258"/>
        <v>5</v>
      </c>
      <c r="K1128" s="20"/>
      <c r="L1128" s="20" t="str">
        <f t="shared" si="259"/>
        <v>Yes</v>
      </c>
      <c r="M1128" s="66">
        <f t="shared" si="260"/>
        <v>12132.923450545901</v>
      </c>
      <c r="N1128" s="66">
        <f t="shared" si="261"/>
        <v>12010.3396214083</v>
      </c>
      <c r="O1128" s="66">
        <f t="shared" si="262"/>
        <v>13078.3714209095</v>
      </c>
      <c r="P1128" s="67">
        <f t="shared" si="263"/>
        <v>-122.58382913760033</v>
      </c>
      <c r="Q1128" s="68">
        <f t="shared" si="264"/>
        <v>0.9898965958503525</v>
      </c>
      <c r="R1128" s="20" t="str">
        <f t="shared" si="265"/>
        <v/>
      </c>
      <c r="S1128" s="67">
        <f t="shared" si="266"/>
        <v>945.44797036359887</v>
      </c>
      <c r="T1128" s="68">
        <f t="shared" si="267"/>
        <v>1.0779241684180461</v>
      </c>
      <c r="U1128" s="20" t="str">
        <f t="shared" si="268"/>
        <v/>
      </c>
      <c r="V1128" s="20" t="str">
        <f t="shared" si="269"/>
        <v/>
      </c>
    </row>
    <row r="1129" spans="1:22" ht="30" x14ac:dyDescent="0.25">
      <c r="A1129" s="46">
        <v>2242</v>
      </c>
      <c r="B1129" s="60">
        <f t="shared" si="255"/>
        <v>4112240</v>
      </c>
      <c r="C1129" s="46" t="s">
        <v>232</v>
      </c>
      <c r="D1129" s="46">
        <v>1301</v>
      </c>
      <c r="E1129" s="46" t="s">
        <v>2778</v>
      </c>
      <c r="F1129" s="90">
        <v>1740</v>
      </c>
      <c r="G1129" s="46">
        <v>438</v>
      </c>
      <c r="H1129" s="61">
        <f t="shared" si="256"/>
        <v>0.25172413793103449</v>
      </c>
      <c r="I1129" s="62">
        <f t="shared" si="257"/>
        <v>18</v>
      </c>
      <c r="J1129" s="62">
        <f t="shared" si="258"/>
        <v>5</v>
      </c>
      <c r="K1129" s="20"/>
      <c r="L1129" s="20" t="str">
        <f t="shared" si="259"/>
        <v>Yes</v>
      </c>
      <c r="M1129" s="66">
        <f t="shared" si="260"/>
        <v>13711.5226267454</v>
      </c>
      <c r="N1129" s="66">
        <f t="shared" si="261"/>
        <v>14015.092980171399</v>
      </c>
      <c r="O1129" s="66">
        <f t="shared" si="262"/>
        <v>15460.847982580901</v>
      </c>
      <c r="P1129" s="67">
        <f t="shared" si="263"/>
        <v>303.5703534259992</v>
      </c>
      <c r="Q1129" s="68">
        <f t="shared" si="264"/>
        <v>1.0221397988895748</v>
      </c>
      <c r="R1129" s="20" t="str">
        <f t="shared" si="265"/>
        <v/>
      </c>
      <c r="S1129" s="67">
        <f t="shared" si="266"/>
        <v>1749.3253558355009</v>
      </c>
      <c r="T1129" s="68">
        <f t="shared" si="267"/>
        <v>1.127580678197132</v>
      </c>
      <c r="U1129" s="20" t="str">
        <f t="shared" si="268"/>
        <v/>
      </c>
      <c r="V1129" s="20" t="str">
        <f t="shared" si="269"/>
        <v/>
      </c>
    </row>
    <row r="1130" spans="1:22" ht="30" x14ac:dyDescent="0.25">
      <c r="A1130" s="46">
        <v>2242</v>
      </c>
      <c r="B1130" s="60">
        <f t="shared" si="255"/>
        <v>4112240</v>
      </c>
      <c r="C1130" s="46" t="s">
        <v>232</v>
      </c>
      <c r="D1130" s="46">
        <v>1142</v>
      </c>
      <c r="E1130" s="46" t="s">
        <v>2771</v>
      </c>
      <c r="F1130" s="46">
        <v>402</v>
      </c>
      <c r="G1130" s="46">
        <v>82</v>
      </c>
      <c r="H1130" s="61">
        <f t="shared" si="256"/>
        <v>0.20398009950248755</v>
      </c>
      <c r="I1130" s="62">
        <f t="shared" si="257"/>
        <v>18</v>
      </c>
      <c r="J1130" s="62">
        <f t="shared" si="258"/>
        <v>5</v>
      </c>
      <c r="K1130" s="20"/>
      <c r="L1130" s="20" t="str">
        <f t="shared" si="259"/>
        <v>Yes</v>
      </c>
      <c r="M1130" s="66">
        <f t="shared" si="260"/>
        <v>12082.2526020634</v>
      </c>
      <c r="N1130" s="66">
        <f t="shared" si="261"/>
        <v>12977.7140986421</v>
      </c>
      <c r="O1130" s="66">
        <f t="shared" si="262"/>
        <v>15329.141091687399</v>
      </c>
      <c r="P1130" s="67">
        <f t="shared" si="263"/>
        <v>895.46149657870046</v>
      </c>
      <c r="Q1130" s="68">
        <f t="shared" si="264"/>
        <v>1.0741137870620066</v>
      </c>
      <c r="R1130" s="20" t="str">
        <f t="shared" si="265"/>
        <v/>
      </c>
      <c r="S1130" s="67">
        <f t="shared" si="266"/>
        <v>3246.8884896239997</v>
      </c>
      <c r="T1130" s="68">
        <f t="shared" si="267"/>
        <v>1.2687320482829085</v>
      </c>
      <c r="U1130" s="20" t="str">
        <f t="shared" si="268"/>
        <v/>
      </c>
      <c r="V1130" s="20" t="str">
        <f t="shared" si="269"/>
        <v/>
      </c>
    </row>
    <row r="1131" spans="1:22" ht="30" x14ac:dyDescent="0.25">
      <c r="A1131" s="46">
        <v>2242</v>
      </c>
      <c r="B1131" s="60">
        <f t="shared" si="255"/>
        <v>4112240</v>
      </c>
      <c r="C1131" s="46" t="s">
        <v>232</v>
      </c>
      <c r="D1131" s="46">
        <v>4364</v>
      </c>
      <c r="E1131" s="46" t="s">
        <v>2770</v>
      </c>
      <c r="F1131" s="46">
        <v>494</v>
      </c>
      <c r="G1131" s="46">
        <v>82</v>
      </c>
      <c r="H1131" s="61">
        <f t="shared" si="256"/>
        <v>0.16599190283400811</v>
      </c>
      <c r="I1131" s="62">
        <f t="shared" si="257"/>
        <v>18</v>
      </c>
      <c r="J1131" s="62">
        <f t="shared" si="258"/>
        <v>5</v>
      </c>
      <c r="K1131" s="20"/>
      <c r="L1131" s="20" t="str">
        <f t="shared" si="259"/>
        <v>Yes</v>
      </c>
      <c r="M1131" s="66">
        <f t="shared" si="260"/>
        <v>12392.4554756704</v>
      </c>
      <c r="N1131" s="66">
        <f t="shared" si="261"/>
        <v>12842.0540971023</v>
      </c>
      <c r="O1131" s="66">
        <f t="shared" si="262"/>
        <v>13944.625496442801</v>
      </c>
      <c r="P1131" s="67">
        <f t="shared" si="263"/>
        <v>449.59862143190003</v>
      </c>
      <c r="Q1131" s="68">
        <f t="shared" si="264"/>
        <v>1.0362800271757746</v>
      </c>
      <c r="R1131" s="20" t="str">
        <f t="shared" si="265"/>
        <v/>
      </c>
      <c r="S1131" s="67">
        <f t="shared" si="266"/>
        <v>1552.1700207724007</v>
      </c>
      <c r="T1131" s="68">
        <f t="shared" si="267"/>
        <v>1.1252512081903148</v>
      </c>
      <c r="U1131" s="20" t="str">
        <f t="shared" si="268"/>
        <v/>
      </c>
      <c r="V1131" s="20" t="str">
        <f t="shared" si="269"/>
        <v/>
      </c>
    </row>
    <row r="1132" spans="1:22" ht="30" x14ac:dyDescent="0.25">
      <c r="A1132" s="46">
        <v>2242</v>
      </c>
      <c r="B1132" s="60">
        <f t="shared" si="255"/>
        <v>4112240</v>
      </c>
      <c r="C1132" s="46" t="s">
        <v>232</v>
      </c>
      <c r="D1132" s="46">
        <v>1137</v>
      </c>
      <c r="E1132" s="46" t="s">
        <v>2772</v>
      </c>
      <c r="F1132" s="46">
        <v>475</v>
      </c>
      <c r="G1132" s="46">
        <v>76</v>
      </c>
      <c r="H1132" s="61">
        <f t="shared" si="256"/>
        <v>0.16</v>
      </c>
      <c r="I1132" s="62">
        <f t="shared" si="257"/>
        <v>18</v>
      </c>
      <c r="J1132" s="62">
        <f t="shared" si="258"/>
        <v>5</v>
      </c>
      <c r="K1132" s="20"/>
      <c r="L1132" s="20" t="str">
        <f t="shared" si="259"/>
        <v>Yes</v>
      </c>
      <c r="M1132" s="66">
        <f t="shared" si="260"/>
        <v>11839.1884539292</v>
      </c>
      <c r="N1132" s="66">
        <f t="shared" si="261"/>
        <v>12759.128666666</v>
      </c>
      <c r="O1132" s="66">
        <f t="shared" si="262"/>
        <v>14832.034018852601</v>
      </c>
      <c r="P1132" s="67">
        <f t="shared" si="263"/>
        <v>919.94021273679937</v>
      </c>
      <c r="Q1132" s="68">
        <f t="shared" si="264"/>
        <v>1.0777029790780541</v>
      </c>
      <c r="R1132" s="20" t="str">
        <f t="shared" si="265"/>
        <v/>
      </c>
      <c r="S1132" s="67">
        <f t="shared" si="266"/>
        <v>2992.8455649234002</v>
      </c>
      <c r="T1132" s="68">
        <f t="shared" si="267"/>
        <v>1.2527914456780298</v>
      </c>
      <c r="U1132" s="20" t="str">
        <f t="shared" si="268"/>
        <v/>
      </c>
      <c r="V1132" s="20" t="str">
        <f t="shared" si="269"/>
        <v/>
      </c>
    </row>
    <row r="1133" spans="1:22" ht="30" x14ac:dyDescent="0.25">
      <c r="A1133" s="46">
        <v>2242</v>
      </c>
      <c r="B1133" s="60">
        <f t="shared" si="255"/>
        <v>4112240</v>
      </c>
      <c r="C1133" s="46" t="s">
        <v>232</v>
      </c>
      <c r="D1133" s="46">
        <v>3579</v>
      </c>
      <c r="E1133" s="46" t="s">
        <v>2773</v>
      </c>
      <c r="F1133" s="46">
        <v>225</v>
      </c>
      <c r="G1133" s="46">
        <v>29</v>
      </c>
      <c r="H1133" s="61">
        <f t="shared" si="256"/>
        <v>0.12888888888888889</v>
      </c>
      <c r="I1133" s="62">
        <f t="shared" si="257"/>
        <v>18</v>
      </c>
      <c r="J1133" s="62">
        <f t="shared" si="258"/>
        <v>5</v>
      </c>
      <c r="K1133" s="20"/>
      <c r="L1133" s="20" t="str">
        <f t="shared" si="259"/>
        <v>Yes</v>
      </c>
      <c r="M1133" s="66">
        <f t="shared" si="260"/>
        <v>3212.1348705878099</v>
      </c>
      <c r="N1133" s="66">
        <f t="shared" si="261"/>
        <v>3292.2031367767399</v>
      </c>
      <c r="O1133" s="66">
        <f t="shared" si="262"/>
        <v>3885.09539404816</v>
      </c>
      <c r="P1133" s="67">
        <f t="shared" si="263"/>
        <v>80.068266188930011</v>
      </c>
      <c r="Q1133" s="68">
        <f t="shared" si="264"/>
        <v>1.024926807065943</v>
      </c>
      <c r="R1133" s="20" t="str">
        <f t="shared" si="265"/>
        <v/>
      </c>
      <c r="S1133" s="67">
        <f t="shared" si="266"/>
        <v>672.96052346035003</v>
      </c>
      <c r="T1133" s="68">
        <f t="shared" si="267"/>
        <v>1.2095056872058427</v>
      </c>
      <c r="U1133" s="20" t="str">
        <f t="shared" si="268"/>
        <v/>
      </c>
      <c r="V1133" s="20" t="str">
        <f t="shared" si="269"/>
        <v/>
      </c>
    </row>
    <row r="1134" spans="1:22" x14ac:dyDescent="0.25">
      <c r="A1134" s="46">
        <v>2243</v>
      </c>
      <c r="B1134" s="60">
        <f t="shared" si="255"/>
        <v>4101920</v>
      </c>
      <c r="C1134" s="46" t="s">
        <v>31</v>
      </c>
      <c r="D1134" s="46">
        <v>1179</v>
      </c>
      <c r="E1134" s="46" t="s">
        <v>1906</v>
      </c>
      <c r="F1134" s="46">
        <v>515</v>
      </c>
      <c r="G1134" s="46">
        <v>389</v>
      </c>
      <c r="H1134" s="61">
        <f t="shared" si="256"/>
        <v>0.75533980582524274</v>
      </c>
      <c r="I1134" s="62">
        <f t="shared" si="257"/>
        <v>56</v>
      </c>
      <c r="J1134" s="62">
        <f t="shared" si="258"/>
        <v>14</v>
      </c>
      <c r="K1134" s="20" t="s">
        <v>1781</v>
      </c>
      <c r="L1134" s="20" t="str">
        <f t="shared" si="259"/>
        <v>Yes</v>
      </c>
      <c r="M1134" s="66">
        <f t="shared" si="260"/>
        <v>17366.174793644299</v>
      </c>
      <c r="N1134" s="66">
        <f t="shared" si="261"/>
        <v>17149.0916123555</v>
      </c>
      <c r="O1134" s="66">
        <f t="shared" si="262"/>
        <v>18940.442724681299</v>
      </c>
      <c r="P1134" s="67">
        <f t="shared" si="263"/>
        <v>-217.0831812887991</v>
      </c>
      <c r="Q1134" s="68">
        <f t="shared" si="264"/>
        <v>0.9874996547098992</v>
      </c>
      <c r="R1134" s="20" t="str">
        <f t="shared" si="265"/>
        <v>Fail</v>
      </c>
      <c r="S1134" s="67">
        <f t="shared" si="266"/>
        <v>1574.2679310370004</v>
      </c>
      <c r="T1134" s="68">
        <f t="shared" si="267"/>
        <v>1.090651392706997</v>
      </c>
      <c r="U1134" s="20" t="str">
        <f t="shared" si="268"/>
        <v/>
      </c>
      <c r="V1134" s="20" t="str">
        <f t="shared" si="269"/>
        <v/>
      </c>
    </row>
    <row r="1135" spans="1:22" x14ac:dyDescent="0.25">
      <c r="A1135" s="46">
        <v>2243</v>
      </c>
      <c r="B1135" s="60">
        <f t="shared" si="255"/>
        <v>4101920</v>
      </c>
      <c r="C1135" s="46" t="s">
        <v>31</v>
      </c>
      <c r="D1135" s="46">
        <v>1305</v>
      </c>
      <c r="E1135" s="46" t="s">
        <v>306</v>
      </c>
      <c r="F1135" s="46">
        <v>136</v>
      </c>
      <c r="G1135" s="46">
        <v>102</v>
      </c>
      <c r="H1135" s="61">
        <f t="shared" si="256"/>
        <v>0.75</v>
      </c>
      <c r="I1135" s="62">
        <f t="shared" si="257"/>
        <v>56</v>
      </c>
      <c r="J1135" s="62">
        <f t="shared" si="258"/>
        <v>14</v>
      </c>
      <c r="K1135" s="20" t="s">
        <v>1781</v>
      </c>
      <c r="L1135" s="20" t="str">
        <f t="shared" si="259"/>
        <v>Yes</v>
      </c>
      <c r="M1135" s="66">
        <f t="shared" si="260"/>
        <v>33547.471598330201</v>
      </c>
      <c r="N1135" s="66">
        <f t="shared" si="261"/>
        <v>38629.557874566199</v>
      </c>
      <c r="O1135" s="66">
        <f t="shared" si="262"/>
        <v>47802.551057794801</v>
      </c>
      <c r="P1135" s="67">
        <f t="shared" si="263"/>
        <v>5082.0862762359975</v>
      </c>
      <c r="Q1135" s="68">
        <f t="shared" si="264"/>
        <v>1.1514893979816039</v>
      </c>
      <c r="R1135" s="20" t="str">
        <f t="shared" si="265"/>
        <v/>
      </c>
      <c r="S1135" s="67">
        <f t="shared" si="266"/>
        <v>14255.079459464599</v>
      </c>
      <c r="T1135" s="68">
        <f t="shared" si="267"/>
        <v>1.4249226180185255</v>
      </c>
      <c r="U1135" s="20" t="str">
        <f t="shared" si="268"/>
        <v/>
      </c>
      <c r="V1135" s="20" t="str">
        <f t="shared" si="269"/>
        <v/>
      </c>
    </row>
    <row r="1136" spans="1:22" x14ac:dyDescent="0.25">
      <c r="A1136" s="46">
        <v>2243</v>
      </c>
      <c r="B1136" s="60">
        <f t="shared" si="255"/>
        <v>4101920</v>
      </c>
      <c r="C1136" s="46" t="s">
        <v>31</v>
      </c>
      <c r="D1136" s="46">
        <v>1153</v>
      </c>
      <c r="E1136" s="46" t="s">
        <v>294</v>
      </c>
      <c r="F1136" s="46">
        <v>871</v>
      </c>
      <c r="G1136" s="46">
        <v>621</v>
      </c>
      <c r="H1136" s="61">
        <f t="shared" si="256"/>
        <v>0.71297359357060852</v>
      </c>
      <c r="I1136" s="62">
        <f t="shared" si="257"/>
        <v>56</v>
      </c>
      <c r="J1136" s="62">
        <f t="shared" si="258"/>
        <v>14</v>
      </c>
      <c r="K1136" s="20" t="s">
        <v>1781</v>
      </c>
      <c r="L1136" s="20" t="str">
        <f t="shared" si="259"/>
        <v>Yes</v>
      </c>
      <c r="M1136" s="66">
        <f t="shared" si="260"/>
        <v>13631.0134388482</v>
      </c>
      <c r="N1136" s="66">
        <f t="shared" si="261"/>
        <v>13804.5685175574</v>
      </c>
      <c r="O1136" s="66">
        <f t="shared" si="262"/>
        <v>15477.9739905069</v>
      </c>
      <c r="P1136" s="67">
        <f t="shared" si="263"/>
        <v>173.55507870919973</v>
      </c>
      <c r="Q1136" s="68">
        <f t="shared" si="264"/>
        <v>1.0127323679554574</v>
      </c>
      <c r="R1136" s="20" t="str">
        <f t="shared" si="265"/>
        <v/>
      </c>
      <c r="S1136" s="67">
        <f t="shared" si="266"/>
        <v>1846.9605516586998</v>
      </c>
      <c r="T1136" s="68">
        <f t="shared" si="267"/>
        <v>1.135496935715351</v>
      </c>
      <c r="U1136" s="20" t="str">
        <f t="shared" si="268"/>
        <v/>
      </c>
      <c r="V1136" s="20" t="str">
        <f t="shared" si="269"/>
        <v/>
      </c>
    </row>
    <row r="1137" spans="1:23" x14ac:dyDescent="0.25">
      <c r="A1137" s="46">
        <v>2243</v>
      </c>
      <c r="B1137" s="60">
        <f t="shared" si="255"/>
        <v>4101920</v>
      </c>
      <c r="C1137" s="46" t="s">
        <v>31</v>
      </c>
      <c r="D1137" s="46">
        <v>1166</v>
      </c>
      <c r="E1137" s="46" t="s">
        <v>1912</v>
      </c>
      <c r="F1137" s="46">
        <v>548</v>
      </c>
      <c r="G1137" s="46">
        <v>366</v>
      </c>
      <c r="H1137" s="61">
        <f t="shared" si="256"/>
        <v>0.66788321167883213</v>
      </c>
      <c r="I1137" s="62">
        <f t="shared" si="257"/>
        <v>56</v>
      </c>
      <c r="J1137" s="62">
        <f t="shared" si="258"/>
        <v>14</v>
      </c>
      <c r="K1137" s="20" t="s">
        <v>1781</v>
      </c>
      <c r="L1137" s="20" t="str">
        <f t="shared" si="259"/>
        <v>Yes</v>
      </c>
      <c r="M1137" s="66">
        <f t="shared" si="260"/>
        <v>15832.979648774501</v>
      </c>
      <c r="N1137" s="66">
        <f t="shared" si="261"/>
        <v>15752.197433548799</v>
      </c>
      <c r="O1137" s="66">
        <f t="shared" si="262"/>
        <v>17007.739660804</v>
      </c>
      <c r="P1137" s="67">
        <f t="shared" si="263"/>
        <v>-80.782215225701293</v>
      </c>
      <c r="Q1137" s="68">
        <f t="shared" si="264"/>
        <v>0.99489785138251263</v>
      </c>
      <c r="R1137" s="20" t="str">
        <f t="shared" si="265"/>
        <v>Fail</v>
      </c>
      <c r="S1137" s="67">
        <f t="shared" si="266"/>
        <v>1174.7600120294992</v>
      </c>
      <c r="T1137" s="68">
        <f t="shared" si="267"/>
        <v>1.0741970265919232</v>
      </c>
      <c r="U1137" s="20" t="str">
        <f t="shared" si="268"/>
        <v/>
      </c>
      <c r="V1137" s="20" t="str">
        <f t="shared" si="269"/>
        <v/>
      </c>
    </row>
    <row r="1138" spans="1:23" x14ac:dyDescent="0.25">
      <c r="A1138" s="46">
        <v>2243</v>
      </c>
      <c r="B1138" s="60">
        <f t="shared" si="255"/>
        <v>4101920</v>
      </c>
      <c r="C1138" s="46" t="s">
        <v>31</v>
      </c>
      <c r="D1138" s="46">
        <v>1154</v>
      </c>
      <c r="E1138" s="46" t="s">
        <v>1909</v>
      </c>
      <c r="F1138" s="46">
        <v>553</v>
      </c>
      <c r="G1138" s="46">
        <v>357</v>
      </c>
      <c r="H1138" s="61">
        <f t="shared" si="256"/>
        <v>0.64556962025316456</v>
      </c>
      <c r="I1138" s="62">
        <f t="shared" si="257"/>
        <v>56</v>
      </c>
      <c r="J1138" s="62">
        <f t="shared" si="258"/>
        <v>14</v>
      </c>
      <c r="K1138" s="20" t="s">
        <v>1781</v>
      </c>
      <c r="L1138" s="20" t="str">
        <f t="shared" si="259"/>
        <v>Yes</v>
      </c>
      <c r="M1138" s="66">
        <f t="shared" si="260"/>
        <v>13971.569399182599</v>
      </c>
      <c r="N1138" s="66">
        <f t="shared" si="261"/>
        <v>14265.275220399801</v>
      </c>
      <c r="O1138" s="66">
        <f t="shared" si="262"/>
        <v>14808.866652336499</v>
      </c>
      <c r="P1138" s="67">
        <f t="shared" si="263"/>
        <v>293.70582121720145</v>
      </c>
      <c r="Q1138" s="68">
        <f t="shared" si="264"/>
        <v>1.0210216771520588</v>
      </c>
      <c r="R1138" s="20" t="str">
        <f t="shared" si="265"/>
        <v/>
      </c>
      <c r="S1138" s="67">
        <f t="shared" si="266"/>
        <v>837.29725315389987</v>
      </c>
      <c r="T1138" s="68">
        <f t="shared" si="267"/>
        <v>1.059928647185683</v>
      </c>
      <c r="U1138" s="20" t="str">
        <f t="shared" si="268"/>
        <v/>
      </c>
      <c r="V1138" s="20" t="str">
        <f t="shared" si="269"/>
        <v/>
      </c>
    </row>
    <row r="1139" spans="1:23" x14ac:dyDescent="0.25">
      <c r="A1139" s="46">
        <v>2243</v>
      </c>
      <c r="B1139" s="60">
        <f t="shared" si="255"/>
        <v>4101920</v>
      </c>
      <c r="C1139" s="46" t="s">
        <v>31</v>
      </c>
      <c r="D1139" s="46">
        <v>1157</v>
      </c>
      <c r="E1139" s="46" t="s">
        <v>1907</v>
      </c>
      <c r="F1139" s="46">
        <v>333</v>
      </c>
      <c r="G1139" s="46">
        <v>213</v>
      </c>
      <c r="H1139" s="61">
        <f t="shared" si="256"/>
        <v>0.63963963963963966</v>
      </c>
      <c r="I1139" s="62">
        <f t="shared" si="257"/>
        <v>56</v>
      </c>
      <c r="J1139" s="62">
        <f t="shared" si="258"/>
        <v>14</v>
      </c>
      <c r="K1139" s="20" t="s">
        <v>1781</v>
      </c>
      <c r="L1139" s="20" t="str">
        <f t="shared" si="259"/>
        <v>Yes</v>
      </c>
      <c r="M1139" s="66">
        <f t="shared" si="260"/>
        <v>18098.510638117099</v>
      </c>
      <c r="N1139" s="66">
        <f t="shared" si="261"/>
        <v>18040.399175771399</v>
      </c>
      <c r="O1139" s="66">
        <f t="shared" si="262"/>
        <v>19104.138332264502</v>
      </c>
      <c r="P1139" s="67">
        <f t="shared" si="263"/>
        <v>-58.111462345699692</v>
      </c>
      <c r="Q1139" s="68">
        <f t="shared" si="264"/>
        <v>0.99678915776509747</v>
      </c>
      <c r="R1139" s="20" t="str">
        <f t="shared" si="265"/>
        <v>Fail</v>
      </c>
      <c r="S1139" s="67">
        <f t="shared" si="266"/>
        <v>1005.6276941474025</v>
      </c>
      <c r="T1139" s="68">
        <f t="shared" si="267"/>
        <v>1.0555641132165572</v>
      </c>
      <c r="U1139" s="20" t="str">
        <f t="shared" si="268"/>
        <v/>
      </c>
      <c r="V1139" s="20" t="str">
        <f t="shared" si="269"/>
        <v/>
      </c>
    </row>
    <row r="1140" spans="1:23" x14ac:dyDescent="0.25">
      <c r="A1140" s="46">
        <v>2243</v>
      </c>
      <c r="B1140" s="60">
        <f t="shared" si="255"/>
        <v>4101920</v>
      </c>
      <c r="C1140" s="46" t="s">
        <v>31</v>
      </c>
      <c r="D1140" s="46">
        <v>1169</v>
      </c>
      <c r="E1140" s="46" t="s">
        <v>1913</v>
      </c>
      <c r="F1140" s="46">
        <v>610</v>
      </c>
      <c r="G1140" s="46">
        <v>390</v>
      </c>
      <c r="H1140" s="61">
        <f t="shared" si="256"/>
        <v>0.63934426229508201</v>
      </c>
      <c r="I1140" s="62">
        <f t="shared" si="257"/>
        <v>56</v>
      </c>
      <c r="J1140" s="62">
        <f t="shared" si="258"/>
        <v>14</v>
      </c>
      <c r="K1140" s="20" t="s">
        <v>1781</v>
      </c>
      <c r="L1140" s="20" t="str">
        <f t="shared" si="259"/>
        <v>Yes</v>
      </c>
      <c r="M1140" s="66">
        <f t="shared" si="260"/>
        <v>15798.831248181001</v>
      </c>
      <c r="N1140" s="66">
        <f t="shared" si="261"/>
        <v>13943.3805219396</v>
      </c>
      <c r="O1140" s="66">
        <f t="shared" si="262"/>
        <v>15377.9350795193</v>
      </c>
      <c r="P1140" s="67">
        <f t="shared" si="263"/>
        <v>-1855.4507262414008</v>
      </c>
      <c r="Q1140" s="68">
        <f t="shared" si="264"/>
        <v>0.88255772233436391</v>
      </c>
      <c r="R1140" s="20" t="str">
        <f t="shared" si="265"/>
        <v>Fail</v>
      </c>
      <c r="S1140" s="67">
        <f t="shared" si="266"/>
        <v>-420.89616866170036</v>
      </c>
      <c r="T1140" s="68">
        <f t="shared" si="267"/>
        <v>0.97335903130744816</v>
      </c>
      <c r="U1140" s="20" t="str">
        <f t="shared" si="268"/>
        <v>Fail</v>
      </c>
      <c r="V1140" s="20" t="str">
        <f t="shared" si="269"/>
        <v>Review</v>
      </c>
      <c r="W1140" t="s">
        <v>4946</v>
      </c>
    </row>
    <row r="1141" spans="1:23" x14ac:dyDescent="0.25">
      <c r="A1141" s="46">
        <v>2243</v>
      </c>
      <c r="B1141" s="60">
        <f t="shared" si="255"/>
        <v>4101920</v>
      </c>
      <c r="C1141" s="46" t="s">
        <v>31</v>
      </c>
      <c r="D1141" s="46">
        <v>1159</v>
      </c>
      <c r="E1141" s="46" t="s">
        <v>1915</v>
      </c>
      <c r="F1141" s="46">
        <v>421</v>
      </c>
      <c r="G1141" s="46">
        <v>248</v>
      </c>
      <c r="H1141" s="61">
        <f t="shared" si="256"/>
        <v>0.5890736342042755</v>
      </c>
      <c r="I1141" s="62">
        <f t="shared" si="257"/>
        <v>56</v>
      </c>
      <c r="J1141" s="62">
        <f t="shared" si="258"/>
        <v>14</v>
      </c>
      <c r="K1141" s="20" t="s">
        <v>1781</v>
      </c>
      <c r="L1141" s="20" t="str">
        <f t="shared" si="259"/>
        <v>Yes</v>
      </c>
      <c r="M1141" s="66">
        <f t="shared" si="260"/>
        <v>15971.6684905907</v>
      </c>
      <c r="N1141" s="66">
        <f t="shared" si="261"/>
        <v>15626.7559375357</v>
      </c>
      <c r="O1141" s="66">
        <f t="shared" si="262"/>
        <v>17098.5537237106</v>
      </c>
      <c r="P1141" s="67">
        <f t="shared" si="263"/>
        <v>-344.9125530550009</v>
      </c>
      <c r="Q1141" s="68">
        <f t="shared" si="264"/>
        <v>0.97840472626524921</v>
      </c>
      <c r="R1141" s="20" t="str">
        <f t="shared" si="265"/>
        <v>Fail</v>
      </c>
      <c r="S1141" s="67">
        <f t="shared" si="266"/>
        <v>1126.8852331198996</v>
      </c>
      <c r="T1141" s="68">
        <f t="shared" si="267"/>
        <v>1.0705552606344024</v>
      </c>
      <c r="U1141" s="20" t="str">
        <f t="shared" si="268"/>
        <v/>
      </c>
      <c r="V1141" s="20" t="str">
        <f t="shared" si="269"/>
        <v/>
      </c>
    </row>
    <row r="1142" spans="1:23" x14ac:dyDescent="0.25">
      <c r="A1142" s="46">
        <v>2243</v>
      </c>
      <c r="B1142" s="60">
        <f t="shared" si="255"/>
        <v>4101920</v>
      </c>
      <c r="C1142" s="46" t="s">
        <v>31</v>
      </c>
      <c r="D1142" s="46">
        <v>1155</v>
      </c>
      <c r="E1142" s="46" t="s">
        <v>1914</v>
      </c>
      <c r="F1142" s="46">
        <v>706</v>
      </c>
      <c r="G1142" s="46">
        <v>394</v>
      </c>
      <c r="H1142" s="61">
        <f t="shared" si="256"/>
        <v>0.55807365439093481</v>
      </c>
      <c r="I1142" s="62">
        <f t="shared" si="257"/>
        <v>56</v>
      </c>
      <c r="J1142" s="62">
        <f t="shared" si="258"/>
        <v>14</v>
      </c>
      <c r="K1142" s="20" t="s">
        <v>1781</v>
      </c>
      <c r="L1142" s="20" t="str">
        <f t="shared" si="259"/>
        <v>Yes</v>
      </c>
      <c r="M1142" s="66">
        <f t="shared" si="260"/>
        <v>15288.558336623901</v>
      </c>
      <c r="N1142" s="66">
        <f t="shared" si="261"/>
        <v>16823.547146030302</v>
      </c>
      <c r="O1142" s="66">
        <f t="shared" si="262"/>
        <v>15805.2422999264</v>
      </c>
      <c r="P1142" s="67">
        <f t="shared" si="263"/>
        <v>1534.9888094064008</v>
      </c>
      <c r="Q1142" s="68">
        <f t="shared" si="264"/>
        <v>1.1004011480748528</v>
      </c>
      <c r="R1142" s="20" t="str">
        <f t="shared" si="265"/>
        <v/>
      </c>
      <c r="S1142" s="67">
        <f t="shared" si="266"/>
        <v>516.68396330249925</v>
      </c>
      <c r="T1142" s="68">
        <f t="shared" si="267"/>
        <v>1.0337954666441489</v>
      </c>
      <c r="U1142" s="20" t="str">
        <f t="shared" si="268"/>
        <v/>
      </c>
      <c r="V1142" s="20" t="str">
        <f t="shared" si="269"/>
        <v/>
      </c>
    </row>
    <row r="1143" spans="1:23" x14ac:dyDescent="0.25">
      <c r="A1143" s="46">
        <v>2243</v>
      </c>
      <c r="B1143" s="60">
        <f t="shared" si="255"/>
        <v>4101920</v>
      </c>
      <c r="C1143" s="46" t="s">
        <v>31</v>
      </c>
      <c r="D1143" s="46">
        <v>1183</v>
      </c>
      <c r="E1143" s="46" t="s">
        <v>1939</v>
      </c>
      <c r="F1143" s="46">
        <v>821</v>
      </c>
      <c r="G1143" s="46">
        <v>454</v>
      </c>
      <c r="H1143" s="61">
        <f t="shared" si="256"/>
        <v>0.55298416565164432</v>
      </c>
      <c r="I1143" s="62">
        <f t="shared" si="257"/>
        <v>56</v>
      </c>
      <c r="J1143" s="62">
        <f t="shared" si="258"/>
        <v>14</v>
      </c>
      <c r="K1143" s="20" t="s">
        <v>1781</v>
      </c>
      <c r="L1143" s="20" t="str">
        <f t="shared" si="259"/>
        <v>Yes</v>
      </c>
      <c r="M1143" s="66">
        <f t="shared" si="260"/>
        <v>13104.1287710037</v>
      </c>
      <c r="N1143" s="66">
        <f t="shared" si="261"/>
        <v>13281.458364271301</v>
      </c>
      <c r="O1143" s="66">
        <f t="shared" si="262"/>
        <v>14292.334129647999</v>
      </c>
      <c r="P1143" s="67">
        <f t="shared" si="263"/>
        <v>177.32959326760101</v>
      </c>
      <c r="Q1143" s="68">
        <f t="shared" si="264"/>
        <v>1.0135323451384262</v>
      </c>
      <c r="R1143" s="20" t="str">
        <f t="shared" si="265"/>
        <v/>
      </c>
      <c r="S1143" s="67">
        <f t="shared" si="266"/>
        <v>1188.2053586442998</v>
      </c>
      <c r="T1143" s="68">
        <f t="shared" si="267"/>
        <v>1.0906741210658364</v>
      </c>
      <c r="U1143" s="20" t="str">
        <f t="shared" si="268"/>
        <v/>
      </c>
      <c r="V1143" s="20" t="str">
        <f t="shared" si="269"/>
        <v/>
      </c>
    </row>
    <row r="1144" spans="1:23" x14ac:dyDescent="0.25">
      <c r="A1144" s="46">
        <v>2243</v>
      </c>
      <c r="B1144" s="60">
        <f t="shared" si="255"/>
        <v>4101920</v>
      </c>
      <c r="C1144" s="46" t="s">
        <v>31</v>
      </c>
      <c r="D1144" s="46">
        <v>1181</v>
      </c>
      <c r="E1144" s="46" t="s">
        <v>1938</v>
      </c>
      <c r="F1144" s="46">
        <v>992</v>
      </c>
      <c r="G1144" s="46">
        <v>536</v>
      </c>
      <c r="H1144" s="61">
        <f t="shared" si="256"/>
        <v>0.54032258064516125</v>
      </c>
      <c r="I1144" s="62">
        <f t="shared" si="257"/>
        <v>56</v>
      </c>
      <c r="J1144" s="62">
        <f t="shared" si="258"/>
        <v>14</v>
      </c>
      <c r="K1144" s="20" t="s">
        <v>1781</v>
      </c>
      <c r="L1144" s="20" t="str">
        <f t="shared" si="259"/>
        <v>Yes</v>
      </c>
      <c r="M1144" s="66">
        <f t="shared" si="260"/>
        <v>13932.020774968199</v>
      </c>
      <c r="N1144" s="66">
        <f t="shared" si="261"/>
        <v>13286.681178931</v>
      </c>
      <c r="O1144" s="66">
        <f t="shared" si="262"/>
        <v>14204.487846526799</v>
      </c>
      <c r="P1144" s="67">
        <f t="shared" si="263"/>
        <v>-645.33959603719995</v>
      </c>
      <c r="Q1144" s="68">
        <f t="shared" si="264"/>
        <v>0.95367939752166553</v>
      </c>
      <c r="R1144" s="20" t="str">
        <f t="shared" si="265"/>
        <v>Fail</v>
      </c>
      <c r="S1144" s="67">
        <f t="shared" si="266"/>
        <v>272.46707155859986</v>
      </c>
      <c r="T1144" s="68">
        <f t="shared" si="267"/>
        <v>1.019556895296061</v>
      </c>
      <c r="U1144" s="20" t="str">
        <f t="shared" si="268"/>
        <v/>
      </c>
      <c r="V1144" s="20" t="str">
        <f t="shared" si="269"/>
        <v/>
      </c>
    </row>
    <row r="1145" spans="1:23" x14ac:dyDescent="0.25">
      <c r="A1145" s="46">
        <v>2243</v>
      </c>
      <c r="B1145" s="60">
        <f t="shared" si="255"/>
        <v>4101920</v>
      </c>
      <c r="C1145" s="46" t="s">
        <v>31</v>
      </c>
      <c r="D1145" s="46">
        <v>1177</v>
      </c>
      <c r="E1145" s="46" t="s">
        <v>1908</v>
      </c>
      <c r="F1145" s="46">
        <v>731</v>
      </c>
      <c r="G1145" s="46">
        <v>394</v>
      </c>
      <c r="H1145" s="61">
        <f t="shared" si="256"/>
        <v>0.53898768809849518</v>
      </c>
      <c r="I1145" s="62">
        <f t="shared" si="257"/>
        <v>56</v>
      </c>
      <c r="J1145" s="62">
        <f t="shared" si="258"/>
        <v>14</v>
      </c>
      <c r="K1145" s="20" t="s">
        <v>1781</v>
      </c>
      <c r="L1145" s="20" t="str">
        <f t="shared" si="259"/>
        <v>Yes</v>
      </c>
      <c r="M1145" s="66">
        <f t="shared" si="260"/>
        <v>14878.430460043401</v>
      </c>
      <c r="N1145" s="66">
        <f t="shared" si="261"/>
        <v>14133.649497911299</v>
      </c>
      <c r="O1145" s="66">
        <f t="shared" si="262"/>
        <v>15210.731717853099</v>
      </c>
      <c r="P1145" s="67">
        <f t="shared" si="263"/>
        <v>-744.78096213210119</v>
      </c>
      <c r="Q1145" s="68">
        <f t="shared" si="264"/>
        <v>0.94994223590100857</v>
      </c>
      <c r="R1145" s="20" t="str">
        <f t="shared" si="265"/>
        <v>Fail</v>
      </c>
      <c r="S1145" s="67">
        <f t="shared" si="266"/>
        <v>332.30125780969865</v>
      </c>
      <c r="T1145" s="68">
        <f t="shared" si="267"/>
        <v>1.0223344296095012</v>
      </c>
      <c r="U1145" s="20" t="str">
        <f t="shared" si="268"/>
        <v/>
      </c>
      <c r="V1145" s="20" t="str">
        <f t="shared" si="269"/>
        <v/>
      </c>
    </row>
    <row r="1146" spans="1:23" x14ac:dyDescent="0.25">
      <c r="A1146" s="46">
        <v>2243</v>
      </c>
      <c r="B1146" s="60">
        <f t="shared" si="255"/>
        <v>4101920</v>
      </c>
      <c r="C1146" s="46" t="s">
        <v>31</v>
      </c>
      <c r="D1146" s="46">
        <v>1186</v>
      </c>
      <c r="E1146" s="46" t="s">
        <v>1946</v>
      </c>
      <c r="F1146" s="90">
        <v>1822</v>
      </c>
      <c r="G1146" s="46">
        <v>920</v>
      </c>
      <c r="H1146" s="61">
        <f t="shared" si="256"/>
        <v>0.50493962678375415</v>
      </c>
      <c r="I1146" s="62">
        <f t="shared" si="257"/>
        <v>56</v>
      </c>
      <c r="J1146" s="62">
        <f t="shared" si="258"/>
        <v>14</v>
      </c>
      <c r="K1146" s="20" t="s">
        <v>1781</v>
      </c>
      <c r="L1146" s="20" t="str">
        <f t="shared" si="259"/>
        <v>Yes</v>
      </c>
      <c r="M1146" s="66">
        <f t="shared" si="260"/>
        <v>14768.608564836401</v>
      </c>
      <c r="N1146" s="66">
        <f t="shared" si="261"/>
        <v>14628.615798564701</v>
      </c>
      <c r="O1146" s="66">
        <f t="shared" si="262"/>
        <v>14201.4414240193</v>
      </c>
      <c r="P1146" s="67">
        <f t="shared" si="263"/>
        <v>-139.99276627170002</v>
      </c>
      <c r="Q1146" s="68">
        <f t="shared" si="264"/>
        <v>0.99052092377849199</v>
      </c>
      <c r="R1146" s="20" t="str">
        <f t="shared" si="265"/>
        <v>Fail</v>
      </c>
      <c r="S1146" s="67">
        <f t="shared" si="266"/>
        <v>-567.16714081710052</v>
      </c>
      <c r="T1146" s="68">
        <f t="shared" si="267"/>
        <v>0.96159644029245195</v>
      </c>
      <c r="U1146" s="20" t="str">
        <f t="shared" si="268"/>
        <v>Fail</v>
      </c>
      <c r="V1146" s="20" t="str">
        <f t="shared" si="269"/>
        <v>Review</v>
      </c>
      <c r="W1146" t="s">
        <v>4946</v>
      </c>
    </row>
    <row r="1147" spans="1:23" x14ac:dyDescent="0.25">
      <c r="A1147" s="46">
        <v>2243</v>
      </c>
      <c r="B1147" s="60">
        <f t="shared" si="255"/>
        <v>4101920</v>
      </c>
      <c r="C1147" s="46" t="s">
        <v>31</v>
      </c>
      <c r="D1147" s="46">
        <v>1163</v>
      </c>
      <c r="E1147" s="46" t="s">
        <v>1916</v>
      </c>
      <c r="F1147" s="46">
        <v>342</v>
      </c>
      <c r="G1147" s="46">
        <v>171</v>
      </c>
      <c r="H1147" s="61">
        <f t="shared" si="256"/>
        <v>0.5</v>
      </c>
      <c r="I1147" s="62">
        <f t="shared" si="257"/>
        <v>56</v>
      </c>
      <c r="J1147" s="62">
        <f t="shared" si="258"/>
        <v>14</v>
      </c>
      <c r="K1147" s="20" t="s">
        <v>1781</v>
      </c>
      <c r="L1147" s="20" t="str">
        <f t="shared" si="259"/>
        <v>Yes</v>
      </c>
      <c r="M1147" s="66">
        <f t="shared" si="260"/>
        <v>16276.6848430885</v>
      </c>
      <c r="N1147" s="66">
        <f t="shared" si="261"/>
        <v>14857.865394237801</v>
      </c>
      <c r="O1147" s="66">
        <f t="shared" si="262"/>
        <v>16385.102176694902</v>
      </c>
      <c r="P1147" s="67">
        <f t="shared" si="263"/>
        <v>-1418.8194488506997</v>
      </c>
      <c r="Q1147" s="68">
        <f t="shared" si="264"/>
        <v>0.91283117769198763</v>
      </c>
      <c r="R1147" s="20" t="str">
        <f t="shared" si="265"/>
        <v>Fail</v>
      </c>
      <c r="S1147" s="67">
        <f t="shared" si="266"/>
        <v>108.41733360640137</v>
      </c>
      <c r="T1147" s="68">
        <f t="shared" si="267"/>
        <v>1.0066608977596834</v>
      </c>
      <c r="U1147" s="20" t="str">
        <f t="shared" si="268"/>
        <v/>
      </c>
      <c r="V1147" s="20" t="str">
        <f t="shared" si="269"/>
        <v/>
      </c>
    </row>
    <row r="1148" spans="1:23" x14ac:dyDescent="0.25">
      <c r="A1148" s="46">
        <v>2243</v>
      </c>
      <c r="B1148" s="60">
        <f t="shared" si="255"/>
        <v>4101920</v>
      </c>
      <c r="C1148" s="46" t="s">
        <v>31</v>
      </c>
      <c r="D1148" s="46">
        <v>1172</v>
      </c>
      <c r="E1148" s="46" t="s">
        <v>1937</v>
      </c>
      <c r="F1148" s="46">
        <v>445</v>
      </c>
      <c r="G1148" s="46">
        <v>214</v>
      </c>
      <c r="H1148" s="61">
        <f t="shared" si="256"/>
        <v>0.48089887640449436</v>
      </c>
      <c r="I1148" s="62">
        <f t="shared" si="257"/>
        <v>56</v>
      </c>
      <c r="J1148" s="62">
        <f t="shared" si="258"/>
        <v>14</v>
      </c>
      <c r="K1148" s="20"/>
      <c r="L1148" s="20" t="str">
        <f t="shared" si="259"/>
        <v>Yes</v>
      </c>
      <c r="M1148" s="66">
        <f t="shared" si="260"/>
        <v>15785.132116680201</v>
      </c>
      <c r="N1148" s="66">
        <f t="shared" si="261"/>
        <v>14929.863469069</v>
      </c>
      <c r="O1148" s="66">
        <f t="shared" si="262"/>
        <v>15825.6135608734</v>
      </c>
      <c r="P1148" s="67">
        <f t="shared" si="263"/>
        <v>-855.26864761120123</v>
      </c>
      <c r="Q1148" s="68">
        <f t="shared" si="264"/>
        <v>0.9458180874705866</v>
      </c>
      <c r="R1148" s="20" t="str">
        <f t="shared" si="265"/>
        <v/>
      </c>
      <c r="S1148" s="67">
        <f t="shared" si="266"/>
        <v>40.481444193199422</v>
      </c>
      <c r="T1148" s="68">
        <f t="shared" si="267"/>
        <v>1.0025645299573023</v>
      </c>
      <c r="U1148" s="20" t="str">
        <f t="shared" si="268"/>
        <v/>
      </c>
      <c r="V1148" s="20" t="str">
        <f t="shared" si="269"/>
        <v/>
      </c>
    </row>
    <row r="1149" spans="1:23" x14ac:dyDescent="0.25">
      <c r="A1149" s="46">
        <v>2243</v>
      </c>
      <c r="B1149" s="60">
        <f t="shared" si="255"/>
        <v>4101920</v>
      </c>
      <c r="C1149" s="46" t="s">
        <v>31</v>
      </c>
      <c r="D1149" s="46">
        <v>1164</v>
      </c>
      <c r="E1149" s="46" t="s">
        <v>1917</v>
      </c>
      <c r="F1149" s="46">
        <v>449</v>
      </c>
      <c r="G1149" s="46">
        <v>214</v>
      </c>
      <c r="H1149" s="61">
        <f t="shared" si="256"/>
        <v>0.47661469933184858</v>
      </c>
      <c r="I1149" s="62">
        <f t="shared" si="257"/>
        <v>56</v>
      </c>
      <c r="J1149" s="62">
        <f t="shared" si="258"/>
        <v>14</v>
      </c>
      <c r="K1149" s="20"/>
      <c r="L1149" s="20" t="str">
        <f t="shared" si="259"/>
        <v>Yes</v>
      </c>
      <c r="M1149" s="66">
        <f t="shared" si="260"/>
        <v>16925.870747540699</v>
      </c>
      <c r="N1149" s="66">
        <f t="shared" si="261"/>
        <v>15187.997130948001</v>
      </c>
      <c r="O1149" s="66">
        <f t="shared" si="262"/>
        <v>16045.185390102401</v>
      </c>
      <c r="P1149" s="67">
        <f t="shared" si="263"/>
        <v>-1737.8736165926985</v>
      </c>
      <c r="Q1149" s="68">
        <f t="shared" si="264"/>
        <v>0.89732441878387803</v>
      </c>
      <c r="R1149" s="20" t="str">
        <f t="shared" si="265"/>
        <v/>
      </c>
      <c r="S1149" s="67">
        <f t="shared" si="266"/>
        <v>-880.68535743829852</v>
      </c>
      <c r="T1149" s="68">
        <f t="shared" si="267"/>
        <v>0.94796809153430051</v>
      </c>
      <c r="U1149" s="20" t="str">
        <f t="shared" si="268"/>
        <v/>
      </c>
      <c r="V1149" s="20" t="str">
        <f t="shared" si="269"/>
        <v/>
      </c>
    </row>
    <row r="1150" spans="1:23" x14ac:dyDescent="0.25">
      <c r="A1150" s="46">
        <v>2243</v>
      </c>
      <c r="B1150" s="60">
        <f t="shared" si="255"/>
        <v>4101920</v>
      </c>
      <c r="C1150" s="46" t="s">
        <v>31</v>
      </c>
      <c r="D1150" s="46">
        <v>1185</v>
      </c>
      <c r="E1150" s="46" t="s">
        <v>1940</v>
      </c>
      <c r="F1150" s="46">
        <v>739</v>
      </c>
      <c r="G1150" s="46">
        <v>330</v>
      </c>
      <c r="H1150" s="61">
        <f t="shared" si="256"/>
        <v>0.4465493910690122</v>
      </c>
      <c r="I1150" s="62">
        <f t="shared" si="257"/>
        <v>56</v>
      </c>
      <c r="J1150" s="62">
        <f t="shared" si="258"/>
        <v>14</v>
      </c>
      <c r="K1150" s="20"/>
      <c r="L1150" s="20" t="str">
        <f t="shared" si="259"/>
        <v>Yes</v>
      </c>
      <c r="M1150" s="66">
        <f t="shared" si="260"/>
        <v>14901.359051007599</v>
      </c>
      <c r="N1150" s="66">
        <f t="shared" si="261"/>
        <v>14462.2779295865</v>
      </c>
      <c r="O1150" s="66">
        <f t="shared" si="262"/>
        <v>14610.7081713057</v>
      </c>
      <c r="P1150" s="67">
        <f t="shared" si="263"/>
        <v>-439.08112142109894</v>
      </c>
      <c r="Q1150" s="68">
        <f t="shared" si="264"/>
        <v>0.97053415598415438</v>
      </c>
      <c r="R1150" s="20" t="str">
        <f t="shared" si="265"/>
        <v/>
      </c>
      <c r="S1150" s="67">
        <f t="shared" si="266"/>
        <v>-290.65087970189961</v>
      </c>
      <c r="T1150" s="68">
        <f t="shared" si="267"/>
        <v>0.9804950086292803</v>
      </c>
      <c r="U1150" s="20" t="str">
        <f t="shared" si="268"/>
        <v/>
      </c>
      <c r="V1150" s="20" t="str">
        <f t="shared" si="269"/>
        <v/>
      </c>
    </row>
    <row r="1151" spans="1:23" x14ac:dyDescent="0.25">
      <c r="A1151" s="46">
        <v>2243</v>
      </c>
      <c r="B1151" s="60">
        <f t="shared" si="255"/>
        <v>4101920</v>
      </c>
      <c r="C1151" s="46" t="s">
        <v>31</v>
      </c>
      <c r="D1151" s="46">
        <v>1173</v>
      </c>
      <c r="E1151" s="46" t="s">
        <v>1919</v>
      </c>
      <c r="F1151" s="46">
        <v>314</v>
      </c>
      <c r="G1151" s="46">
        <v>139</v>
      </c>
      <c r="H1151" s="61">
        <f t="shared" si="256"/>
        <v>0.4426751592356688</v>
      </c>
      <c r="I1151" s="62">
        <f t="shared" si="257"/>
        <v>56</v>
      </c>
      <c r="J1151" s="62">
        <f t="shared" si="258"/>
        <v>14</v>
      </c>
      <c r="K1151" s="20"/>
      <c r="L1151" s="20" t="str">
        <f t="shared" si="259"/>
        <v>Yes</v>
      </c>
      <c r="M1151" s="66">
        <f t="shared" si="260"/>
        <v>16356.0253468231</v>
      </c>
      <c r="N1151" s="66">
        <f t="shared" si="261"/>
        <v>15711.357501507</v>
      </c>
      <c r="O1151" s="66">
        <f t="shared" si="262"/>
        <v>16619.778101421201</v>
      </c>
      <c r="P1151" s="67">
        <f t="shared" si="263"/>
        <v>-644.66784531610028</v>
      </c>
      <c r="Q1151" s="68">
        <f t="shared" si="264"/>
        <v>0.96058529920037594</v>
      </c>
      <c r="R1151" s="20" t="str">
        <f t="shared" si="265"/>
        <v/>
      </c>
      <c r="S1151" s="67">
        <f t="shared" si="266"/>
        <v>263.75275459810109</v>
      </c>
      <c r="T1151" s="68">
        <f t="shared" si="267"/>
        <v>1.0161257242517865</v>
      </c>
      <c r="U1151" s="20" t="str">
        <f t="shared" si="268"/>
        <v/>
      </c>
      <c r="V1151" s="20" t="str">
        <f t="shared" si="269"/>
        <v/>
      </c>
    </row>
    <row r="1152" spans="1:23" x14ac:dyDescent="0.25">
      <c r="A1152" s="46">
        <v>2243</v>
      </c>
      <c r="B1152" s="60">
        <f t="shared" si="255"/>
        <v>4101920</v>
      </c>
      <c r="C1152" s="46" t="s">
        <v>31</v>
      </c>
      <c r="D1152" s="46">
        <v>1187</v>
      </c>
      <c r="E1152" s="46" t="s">
        <v>1947</v>
      </c>
      <c r="F1152" s="90">
        <v>1631</v>
      </c>
      <c r="G1152" s="46">
        <v>717</v>
      </c>
      <c r="H1152" s="61">
        <f t="shared" si="256"/>
        <v>0.43960760269773147</v>
      </c>
      <c r="I1152" s="62">
        <f t="shared" si="257"/>
        <v>56</v>
      </c>
      <c r="J1152" s="62">
        <f t="shared" si="258"/>
        <v>14</v>
      </c>
      <c r="K1152" s="20"/>
      <c r="L1152" s="20" t="str">
        <f t="shared" si="259"/>
        <v>Yes</v>
      </c>
      <c r="M1152" s="66">
        <f t="shared" si="260"/>
        <v>16296.6621589188</v>
      </c>
      <c r="N1152" s="66">
        <f t="shared" si="261"/>
        <v>15979.656786445999</v>
      </c>
      <c r="O1152" s="66">
        <f t="shared" si="262"/>
        <v>15440.865563744899</v>
      </c>
      <c r="P1152" s="67">
        <f t="shared" si="263"/>
        <v>-317.00537247280045</v>
      </c>
      <c r="Q1152" s="68">
        <f t="shared" si="264"/>
        <v>0.98054783431223613</v>
      </c>
      <c r="R1152" s="20" t="str">
        <f t="shared" si="265"/>
        <v/>
      </c>
      <c r="S1152" s="67">
        <f t="shared" si="266"/>
        <v>-855.79659517390064</v>
      </c>
      <c r="T1152" s="68">
        <f t="shared" si="267"/>
        <v>0.94748638789780992</v>
      </c>
      <c r="U1152" s="20" t="str">
        <f t="shared" si="268"/>
        <v/>
      </c>
      <c r="V1152" s="20" t="str">
        <f t="shared" si="269"/>
        <v/>
      </c>
    </row>
    <row r="1153" spans="1:22" x14ac:dyDescent="0.25">
      <c r="A1153" s="46">
        <v>2243</v>
      </c>
      <c r="B1153" s="60">
        <f t="shared" si="255"/>
        <v>4101920</v>
      </c>
      <c r="C1153" s="46" t="s">
        <v>31</v>
      </c>
      <c r="D1153" s="46">
        <v>1168</v>
      </c>
      <c r="E1153" s="46" t="s">
        <v>1910</v>
      </c>
      <c r="F1153" s="46">
        <v>315</v>
      </c>
      <c r="G1153" s="46">
        <v>130</v>
      </c>
      <c r="H1153" s="61">
        <f t="shared" si="256"/>
        <v>0.41269841269841268</v>
      </c>
      <c r="I1153" s="62">
        <f t="shared" si="257"/>
        <v>56</v>
      </c>
      <c r="J1153" s="62">
        <f t="shared" si="258"/>
        <v>14</v>
      </c>
      <c r="K1153" s="20"/>
      <c r="L1153" s="20" t="str">
        <f t="shared" si="259"/>
        <v>Yes</v>
      </c>
      <c r="M1153" s="66">
        <f t="shared" si="260"/>
        <v>18281.8865453037</v>
      </c>
      <c r="N1153" s="66">
        <f t="shared" si="261"/>
        <v>18597.115350772801</v>
      </c>
      <c r="O1153" s="66">
        <f t="shared" si="262"/>
        <v>18912.8878927884</v>
      </c>
      <c r="P1153" s="67">
        <f t="shared" si="263"/>
        <v>315.22880546910164</v>
      </c>
      <c r="Q1153" s="68">
        <f t="shared" si="264"/>
        <v>1.0172426847025851</v>
      </c>
      <c r="R1153" s="20" t="str">
        <f t="shared" si="265"/>
        <v/>
      </c>
      <c r="S1153" s="67">
        <f t="shared" si="266"/>
        <v>631.00134748470009</v>
      </c>
      <c r="T1153" s="68">
        <f t="shared" si="267"/>
        <v>1.0345151112233979</v>
      </c>
      <c r="U1153" s="20" t="str">
        <f t="shared" si="268"/>
        <v/>
      </c>
      <c r="V1153" s="20" t="str">
        <f t="shared" si="269"/>
        <v/>
      </c>
    </row>
    <row r="1154" spans="1:22" x14ac:dyDescent="0.25">
      <c r="A1154" s="46">
        <v>2243</v>
      </c>
      <c r="B1154" s="60">
        <f t="shared" si="255"/>
        <v>4101920</v>
      </c>
      <c r="C1154" s="46" t="s">
        <v>31</v>
      </c>
      <c r="D1154" s="46">
        <v>1182</v>
      </c>
      <c r="E1154" s="46" t="s">
        <v>1941</v>
      </c>
      <c r="F1154" s="46">
        <v>832</v>
      </c>
      <c r="G1154" s="46">
        <v>336</v>
      </c>
      <c r="H1154" s="61">
        <f t="shared" si="256"/>
        <v>0.40384615384615385</v>
      </c>
      <c r="I1154" s="62">
        <f t="shared" si="257"/>
        <v>56</v>
      </c>
      <c r="J1154" s="62">
        <f t="shared" si="258"/>
        <v>14</v>
      </c>
      <c r="K1154" s="20"/>
      <c r="L1154" s="20" t="str">
        <f t="shared" si="259"/>
        <v>Yes</v>
      </c>
      <c r="M1154" s="66">
        <f t="shared" si="260"/>
        <v>14800.4250633145</v>
      </c>
      <c r="N1154" s="66">
        <f t="shared" si="261"/>
        <v>13384.873880744801</v>
      </c>
      <c r="O1154" s="66">
        <f t="shared" si="262"/>
        <v>14183.729321053501</v>
      </c>
      <c r="P1154" s="67">
        <f t="shared" si="263"/>
        <v>-1415.5511825696994</v>
      </c>
      <c r="Q1154" s="68">
        <f t="shared" si="264"/>
        <v>0.90435739672920634</v>
      </c>
      <c r="R1154" s="20" t="str">
        <f t="shared" si="265"/>
        <v/>
      </c>
      <c r="S1154" s="67">
        <f t="shared" si="266"/>
        <v>-616.6957422609994</v>
      </c>
      <c r="T1154" s="68">
        <f t="shared" si="267"/>
        <v>0.9583325654754612</v>
      </c>
      <c r="U1154" s="20" t="str">
        <f t="shared" si="268"/>
        <v/>
      </c>
      <c r="V1154" s="20" t="str">
        <f t="shared" si="269"/>
        <v/>
      </c>
    </row>
    <row r="1155" spans="1:22" x14ac:dyDescent="0.25">
      <c r="A1155" s="46">
        <v>2243</v>
      </c>
      <c r="B1155" s="60">
        <f t="shared" si="255"/>
        <v>4101920</v>
      </c>
      <c r="C1155" s="46" t="s">
        <v>31</v>
      </c>
      <c r="D1155" s="46">
        <v>1162</v>
      </c>
      <c r="E1155" s="46" t="s">
        <v>1918</v>
      </c>
      <c r="F1155" s="46">
        <v>462</v>
      </c>
      <c r="G1155" s="46">
        <v>154</v>
      </c>
      <c r="H1155" s="61">
        <f t="shared" si="256"/>
        <v>0.33333333333333331</v>
      </c>
      <c r="I1155" s="62">
        <f t="shared" si="257"/>
        <v>56</v>
      </c>
      <c r="J1155" s="62">
        <f t="shared" si="258"/>
        <v>14</v>
      </c>
      <c r="K1155" s="20"/>
      <c r="L1155" s="20" t="str">
        <f t="shared" si="259"/>
        <v>Yes</v>
      </c>
      <c r="M1155" s="66">
        <f t="shared" si="260"/>
        <v>12869.8774020614</v>
      </c>
      <c r="N1155" s="66">
        <f t="shared" si="261"/>
        <v>13434.3611893292</v>
      </c>
      <c r="O1155" s="66">
        <f t="shared" si="262"/>
        <v>14851.822841093899</v>
      </c>
      <c r="P1155" s="67">
        <f t="shared" si="263"/>
        <v>564.48378726779993</v>
      </c>
      <c r="Q1155" s="68">
        <f t="shared" si="264"/>
        <v>1.0438608519438877</v>
      </c>
      <c r="R1155" s="20" t="str">
        <f t="shared" si="265"/>
        <v/>
      </c>
      <c r="S1155" s="67">
        <f t="shared" si="266"/>
        <v>1981.9454390324991</v>
      </c>
      <c r="T1155" s="68">
        <f t="shared" si="267"/>
        <v>1.153998781582414</v>
      </c>
      <c r="U1155" s="20" t="str">
        <f t="shared" si="268"/>
        <v/>
      </c>
      <c r="V1155" s="20" t="str">
        <f t="shared" si="269"/>
        <v/>
      </c>
    </row>
    <row r="1156" spans="1:22" x14ac:dyDescent="0.25">
      <c r="A1156" s="46">
        <v>2243</v>
      </c>
      <c r="B1156" s="60">
        <f t="shared" si="255"/>
        <v>4101920</v>
      </c>
      <c r="C1156" s="46" t="s">
        <v>31</v>
      </c>
      <c r="D1156" s="46">
        <v>1161</v>
      </c>
      <c r="E1156" s="46" t="s">
        <v>1920</v>
      </c>
      <c r="F1156" s="46">
        <v>333</v>
      </c>
      <c r="G1156" s="46">
        <v>109</v>
      </c>
      <c r="H1156" s="61">
        <f t="shared" si="256"/>
        <v>0.32732732732732733</v>
      </c>
      <c r="I1156" s="62">
        <f t="shared" si="257"/>
        <v>56</v>
      </c>
      <c r="J1156" s="62">
        <f t="shared" si="258"/>
        <v>14</v>
      </c>
      <c r="K1156" s="20"/>
      <c r="L1156" s="20" t="str">
        <f t="shared" si="259"/>
        <v>Yes</v>
      </c>
      <c r="M1156" s="66">
        <f t="shared" si="260"/>
        <v>14783.888940486</v>
      </c>
      <c r="N1156" s="66">
        <f t="shared" si="261"/>
        <v>13556.5984260472</v>
      </c>
      <c r="O1156" s="66">
        <f t="shared" si="262"/>
        <v>15391.6590819211</v>
      </c>
      <c r="P1156" s="67">
        <f t="shared" si="263"/>
        <v>-1227.2905144388005</v>
      </c>
      <c r="Q1156" s="68">
        <f t="shared" si="264"/>
        <v>0.91698459590846637</v>
      </c>
      <c r="R1156" s="20" t="str">
        <f t="shared" si="265"/>
        <v/>
      </c>
      <c r="S1156" s="67">
        <f t="shared" si="266"/>
        <v>607.7701414350995</v>
      </c>
      <c r="T1156" s="68">
        <f t="shared" si="267"/>
        <v>1.0411103021594479</v>
      </c>
      <c r="U1156" s="20" t="str">
        <f t="shared" si="268"/>
        <v/>
      </c>
      <c r="V1156" s="20" t="str">
        <f t="shared" si="269"/>
        <v/>
      </c>
    </row>
    <row r="1157" spans="1:22" x14ac:dyDescent="0.25">
      <c r="A1157" s="46">
        <v>2243</v>
      </c>
      <c r="B1157" s="60">
        <f t="shared" si="255"/>
        <v>4101920</v>
      </c>
      <c r="C1157" s="46" t="s">
        <v>31</v>
      </c>
      <c r="D1157" s="46">
        <v>1176</v>
      </c>
      <c r="E1157" s="46" t="s">
        <v>1921</v>
      </c>
      <c r="F1157" s="46">
        <v>312</v>
      </c>
      <c r="G1157" s="46">
        <v>102</v>
      </c>
      <c r="H1157" s="61">
        <f t="shared" si="256"/>
        <v>0.32692307692307693</v>
      </c>
      <c r="I1157" s="62">
        <f t="shared" si="257"/>
        <v>56</v>
      </c>
      <c r="J1157" s="62">
        <f t="shared" si="258"/>
        <v>14</v>
      </c>
      <c r="K1157" s="20"/>
      <c r="L1157" s="20" t="str">
        <f t="shared" si="259"/>
        <v>Yes</v>
      </c>
      <c r="M1157" s="66">
        <f t="shared" si="260"/>
        <v>15960.1025930087</v>
      </c>
      <c r="N1157" s="66">
        <f t="shared" si="261"/>
        <v>15276.1262031186</v>
      </c>
      <c r="O1157" s="66">
        <f t="shared" si="262"/>
        <v>15829.375767978499</v>
      </c>
      <c r="P1157" s="67">
        <f t="shared" si="263"/>
        <v>-683.97638989010011</v>
      </c>
      <c r="Q1157" s="68">
        <f t="shared" si="264"/>
        <v>0.95714461195320166</v>
      </c>
      <c r="R1157" s="20" t="str">
        <f t="shared" si="265"/>
        <v/>
      </c>
      <c r="S1157" s="67">
        <f t="shared" si="266"/>
        <v>-130.72682503020042</v>
      </c>
      <c r="T1157" s="68">
        <f t="shared" si="267"/>
        <v>0.99180914882793636</v>
      </c>
      <c r="U1157" s="20" t="str">
        <f t="shared" si="268"/>
        <v/>
      </c>
      <c r="V1157" s="20" t="str">
        <f t="shared" si="269"/>
        <v/>
      </c>
    </row>
    <row r="1158" spans="1:22" x14ac:dyDescent="0.25">
      <c r="A1158" s="46">
        <v>2243</v>
      </c>
      <c r="B1158" s="60">
        <f t="shared" si="255"/>
        <v>4101920</v>
      </c>
      <c r="C1158" s="46" t="s">
        <v>31</v>
      </c>
      <c r="D1158" s="46">
        <v>2783</v>
      </c>
      <c r="E1158" s="46" t="s">
        <v>1948</v>
      </c>
      <c r="F1158" s="90">
        <v>1561</v>
      </c>
      <c r="G1158" s="46">
        <v>509</v>
      </c>
      <c r="H1158" s="61">
        <f t="shared" si="256"/>
        <v>0.32607303010890454</v>
      </c>
      <c r="I1158" s="62">
        <f t="shared" si="257"/>
        <v>56</v>
      </c>
      <c r="J1158" s="62">
        <f t="shared" si="258"/>
        <v>14</v>
      </c>
      <c r="K1158" s="20"/>
      <c r="L1158" s="20" t="str">
        <f t="shared" si="259"/>
        <v>Yes</v>
      </c>
      <c r="M1158" s="66">
        <f t="shared" si="260"/>
        <v>14723.666400918601</v>
      </c>
      <c r="N1158" s="66">
        <f t="shared" si="261"/>
        <v>14405.270335548101</v>
      </c>
      <c r="O1158" s="66">
        <f t="shared" si="262"/>
        <v>14357.017392838199</v>
      </c>
      <c r="P1158" s="67">
        <f t="shared" si="263"/>
        <v>-318.39606537049985</v>
      </c>
      <c r="Q1158" s="68">
        <f t="shared" si="264"/>
        <v>0.97837521873283984</v>
      </c>
      <c r="R1158" s="20" t="str">
        <f t="shared" si="265"/>
        <v/>
      </c>
      <c r="S1158" s="67">
        <f t="shared" si="266"/>
        <v>-366.64900808040147</v>
      </c>
      <c r="T1158" s="68">
        <f t="shared" si="267"/>
        <v>0.97509798184115837</v>
      </c>
      <c r="U1158" s="20" t="str">
        <f t="shared" si="268"/>
        <v/>
      </c>
      <c r="V1158" s="20" t="str">
        <f t="shared" si="269"/>
        <v/>
      </c>
    </row>
    <row r="1159" spans="1:22" x14ac:dyDescent="0.25">
      <c r="A1159" s="46">
        <v>2243</v>
      </c>
      <c r="B1159" s="60">
        <f t="shared" si="255"/>
        <v>4101920</v>
      </c>
      <c r="C1159" s="46" t="s">
        <v>31</v>
      </c>
      <c r="D1159" s="46">
        <v>1303</v>
      </c>
      <c r="E1159" s="46" t="s">
        <v>1923</v>
      </c>
      <c r="F1159" s="46">
        <v>505</v>
      </c>
      <c r="G1159" s="46">
        <v>160</v>
      </c>
      <c r="H1159" s="61">
        <f t="shared" si="256"/>
        <v>0.31683168316831684</v>
      </c>
      <c r="I1159" s="62">
        <f t="shared" si="257"/>
        <v>56</v>
      </c>
      <c r="J1159" s="62">
        <f t="shared" si="258"/>
        <v>14</v>
      </c>
      <c r="K1159" s="20"/>
      <c r="L1159" s="20" t="str">
        <f t="shared" si="259"/>
        <v>Yes</v>
      </c>
      <c r="M1159" s="66">
        <f t="shared" si="260"/>
        <v>11426.2313183731</v>
      </c>
      <c r="N1159" s="66">
        <f t="shared" si="261"/>
        <v>11842.478329879101</v>
      </c>
      <c r="O1159" s="66">
        <f t="shared" si="262"/>
        <v>13858.0663762723</v>
      </c>
      <c r="P1159" s="67">
        <f t="shared" si="263"/>
        <v>416.24701150600049</v>
      </c>
      <c r="Q1159" s="68">
        <f t="shared" si="264"/>
        <v>1.0364290727106746</v>
      </c>
      <c r="R1159" s="20" t="str">
        <f t="shared" si="265"/>
        <v/>
      </c>
      <c r="S1159" s="67">
        <f t="shared" si="266"/>
        <v>2431.8350578991995</v>
      </c>
      <c r="T1159" s="68">
        <f t="shared" si="267"/>
        <v>1.2128291463860763</v>
      </c>
      <c r="U1159" s="20" t="str">
        <f t="shared" si="268"/>
        <v/>
      </c>
      <c r="V1159" s="20" t="str">
        <f t="shared" si="269"/>
        <v/>
      </c>
    </row>
    <row r="1160" spans="1:22" x14ac:dyDescent="0.25">
      <c r="A1160" s="46">
        <v>2243</v>
      </c>
      <c r="B1160" s="60">
        <f t="shared" ref="B1160:B1223" si="270">IF(ISNA(VLOOKUP($A1160,POVRT,7,FALSE)),0,VLOOKUP($A1160,POVRT,7,FALSE))</f>
        <v>4101920</v>
      </c>
      <c r="C1160" s="46" t="s">
        <v>31</v>
      </c>
      <c r="D1160" s="46">
        <v>1180</v>
      </c>
      <c r="E1160" s="46" t="s">
        <v>1944</v>
      </c>
      <c r="F1160" s="46">
        <v>858</v>
      </c>
      <c r="G1160" s="46">
        <v>266</v>
      </c>
      <c r="H1160" s="61">
        <f t="shared" ref="H1160:H1223" si="271">G1160/F1160</f>
        <v>0.31002331002331002</v>
      </c>
      <c r="I1160" s="62">
        <f t="shared" ref="I1160:I1223" si="272">IF(ISNA(VLOOKUP($A1160,Quar,3,FALSE)),0,VLOOKUP($A1160,Quar,3,FALSE))</f>
        <v>56</v>
      </c>
      <c r="J1160" s="62">
        <f t="shared" ref="J1160:J1223" si="273">IF(ISNA(VLOOKUP($A1160,Quar,6,FALSE)),0,VLOOKUP($A1160,Quar,6,FALSE))</f>
        <v>14</v>
      </c>
      <c r="K1160" s="20"/>
      <c r="L1160" s="20" t="str">
        <f t="shared" ref="L1160:L1223" si="274">IF(ISNA(VLOOKUP($A1160,LEA1K,9,FALSE)),"",VLOOKUP($A1160,LEA1K,9,FALSE))</f>
        <v>Yes</v>
      </c>
      <c r="M1160" s="66">
        <f t="shared" ref="M1160:M1223" si="275">IF(ISNA(VLOOKUP($D1160,PERPUP18_19,34,FALSE)),0,VLOOKUP($D1160,PERPUP18_19,34,FALSE))</f>
        <v>12689.087276631601</v>
      </c>
      <c r="N1160" s="66">
        <f t="shared" ref="N1160:N1223" si="276">IF(ISNA(VLOOKUP($D1160,PERPUP19_20,34,FALSE)),0,VLOOKUP($D1160,PERPUP19_20,34,FALSE))</f>
        <v>12317.3662799588</v>
      </c>
      <c r="O1160" s="66">
        <f t="shared" ref="O1160:O1223" si="277">IF(ISNA(VLOOKUP($D1160,PERPUP20_21,34,FALSE)),0,VLOOKUP($D1160,PERPUP20_21,34,FALSE))</f>
        <v>13596.3880150686</v>
      </c>
      <c r="P1160" s="67">
        <f t="shared" si="263"/>
        <v>-371.72099667280054</v>
      </c>
      <c r="Q1160" s="68">
        <f t="shared" si="264"/>
        <v>0.97070545827536647</v>
      </c>
      <c r="R1160" s="20" t="str">
        <f t="shared" si="265"/>
        <v/>
      </c>
      <c r="S1160" s="67">
        <f t="shared" si="266"/>
        <v>907.30073843699938</v>
      </c>
      <c r="T1160" s="68">
        <f t="shared" si="267"/>
        <v>1.0715024428989386</v>
      </c>
      <c r="U1160" s="20" t="str">
        <f t="shared" si="268"/>
        <v/>
      </c>
      <c r="V1160" s="20" t="str">
        <f t="shared" si="269"/>
        <v/>
      </c>
    </row>
    <row r="1161" spans="1:22" x14ac:dyDescent="0.25">
      <c r="A1161" s="46">
        <v>2243</v>
      </c>
      <c r="B1161" s="60">
        <f t="shared" si="270"/>
        <v>4101920</v>
      </c>
      <c r="C1161" s="46" t="s">
        <v>31</v>
      </c>
      <c r="D1161" s="46">
        <v>1184</v>
      </c>
      <c r="E1161" s="46" t="s">
        <v>1943</v>
      </c>
      <c r="F1161" s="46">
        <v>718</v>
      </c>
      <c r="G1161" s="46">
        <v>213</v>
      </c>
      <c r="H1161" s="61">
        <f t="shared" si="271"/>
        <v>0.2966573816155989</v>
      </c>
      <c r="I1161" s="62">
        <f t="shared" si="272"/>
        <v>56</v>
      </c>
      <c r="J1161" s="62">
        <f t="shared" si="273"/>
        <v>14</v>
      </c>
      <c r="K1161" s="20"/>
      <c r="L1161" s="20" t="str">
        <f t="shared" si="274"/>
        <v>Yes</v>
      </c>
      <c r="M1161" s="66">
        <f t="shared" si="275"/>
        <v>12956.5726537421</v>
      </c>
      <c r="N1161" s="66">
        <f t="shared" si="276"/>
        <v>12706.590053768699</v>
      </c>
      <c r="O1161" s="66">
        <f t="shared" si="277"/>
        <v>13575.758957119901</v>
      </c>
      <c r="P1161" s="67">
        <f t="shared" ref="P1161:P1224" si="278">N1161-M1161</f>
        <v>-249.98259997340028</v>
      </c>
      <c r="Q1161" s="68">
        <f t="shared" ref="Q1161:Q1224" si="279">IF(M1161&gt;0,(N1161/M1161),"")</f>
        <v>0.9807061167598824</v>
      </c>
      <c r="R1161" s="20" t="str">
        <f t="shared" ref="R1161:R1224" si="280">IF((AND(L1161="Yes",K1161="Yes",Q1161&lt;100%)),"Fail","")</f>
        <v/>
      </c>
      <c r="S1161" s="67">
        <f t="shared" ref="S1161:S1224" si="281">O1161-M1161</f>
        <v>619.18630337780087</v>
      </c>
      <c r="T1161" s="68">
        <f t="shared" ref="T1161:T1224" si="282">IF($M1161&gt;0,(O1161/$M1161),"")</f>
        <v>1.047789359109484</v>
      </c>
      <c r="U1161" s="20" t="str">
        <f t="shared" ref="U1161:U1224" si="283">IF((AND($L1161="Yes",$K1161="Yes",T1161&lt;100%)),"Fail","")</f>
        <v/>
      </c>
      <c r="V1161" s="20" t="str">
        <f t="shared" ref="V1161:V1224" si="284">IF((AND($R1161="Fail",$U1161="Fail")),"Review","")</f>
        <v/>
      </c>
    </row>
    <row r="1162" spans="1:22" x14ac:dyDescent="0.25">
      <c r="A1162" s="46">
        <v>2243</v>
      </c>
      <c r="B1162" s="60">
        <f t="shared" si="270"/>
        <v>4101920</v>
      </c>
      <c r="C1162" s="46" t="s">
        <v>31</v>
      </c>
      <c r="D1162" s="46">
        <v>1319</v>
      </c>
      <c r="E1162" s="46" t="s">
        <v>1942</v>
      </c>
      <c r="F1162" s="46">
        <v>905</v>
      </c>
      <c r="G1162" s="46">
        <v>258</v>
      </c>
      <c r="H1162" s="61">
        <f t="shared" si="271"/>
        <v>0.2850828729281768</v>
      </c>
      <c r="I1162" s="62">
        <f t="shared" si="272"/>
        <v>56</v>
      </c>
      <c r="J1162" s="62">
        <f t="shared" si="273"/>
        <v>14</v>
      </c>
      <c r="K1162" s="20"/>
      <c r="L1162" s="20" t="str">
        <f t="shared" si="274"/>
        <v>Yes</v>
      </c>
      <c r="M1162" s="66">
        <f t="shared" si="275"/>
        <v>12540.670527394799</v>
      </c>
      <c r="N1162" s="66">
        <f t="shared" si="276"/>
        <v>11858.253168818101</v>
      </c>
      <c r="O1162" s="66">
        <f t="shared" si="277"/>
        <v>14320.2738132246</v>
      </c>
      <c r="P1162" s="67">
        <f t="shared" si="278"/>
        <v>-682.41735857669846</v>
      </c>
      <c r="Q1162" s="68">
        <f t="shared" si="279"/>
        <v>0.94558366260512361</v>
      </c>
      <c r="R1162" s="20" t="str">
        <f t="shared" si="280"/>
        <v/>
      </c>
      <c r="S1162" s="67">
        <f t="shared" si="281"/>
        <v>1779.6032858298004</v>
      </c>
      <c r="T1162" s="68">
        <f t="shared" si="282"/>
        <v>1.1419065497289238</v>
      </c>
      <c r="U1162" s="20" t="str">
        <f t="shared" si="283"/>
        <v/>
      </c>
      <c r="V1162" s="20" t="str">
        <f t="shared" si="284"/>
        <v/>
      </c>
    </row>
    <row r="1163" spans="1:22" x14ac:dyDescent="0.25">
      <c r="A1163" s="46">
        <v>2243</v>
      </c>
      <c r="B1163" s="60">
        <f t="shared" si="270"/>
        <v>4101920</v>
      </c>
      <c r="C1163" s="46" t="s">
        <v>31</v>
      </c>
      <c r="D1163" s="46">
        <v>1170</v>
      </c>
      <c r="E1163" s="46" t="s">
        <v>1925</v>
      </c>
      <c r="F1163" s="46">
        <v>248</v>
      </c>
      <c r="G1163" s="46">
        <v>67</v>
      </c>
      <c r="H1163" s="61">
        <f t="shared" si="271"/>
        <v>0.27016129032258063</v>
      </c>
      <c r="I1163" s="62">
        <f t="shared" si="272"/>
        <v>56</v>
      </c>
      <c r="J1163" s="62">
        <f t="shared" si="273"/>
        <v>14</v>
      </c>
      <c r="K1163" s="20"/>
      <c r="L1163" s="20" t="str">
        <f t="shared" si="274"/>
        <v>Yes</v>
      </c>
      <c r="M1163" s="66">
        <f t="shared" si="275"/>
        <v>14878.632722669199</v>
      </c>
      <c r="N1163" s="66">
        <f t="shared" si="276"/>
        <v>14038.4874978436</v>
      </c>
      <c r="O1163" s="66">
        <f t="shared" si="277"/>
        <v>17178.7911825437</v>
      </c>
      <c r="P1163" s="67">
        <f t="shared" si="278"/>
        <v>-840.14522482559914</v>
      </c>
      <c r="Q1163" s="68">
        <f t="shared" si="279"/>
        <v>0.9435334388256289</v>
      </c>
      <c r="R1163" s="20" t="str">
        <f t="shared" si="280"/>
        <v/>
      </c>
      <c r="S1163" s="67">
        <f t="shared" si="281"/>
        <v>2300.1584598745012</v>
      </c>
      <c r="T1163" s="68">
        <f t="shared" si="282"/>
        <v>1.1545947468929696</v>
      </c>
      <c r="U1163" s="20" t="str">
        <f t="shared" si="283"/>
        <v/>
      </c>
      <c r="V1163" s="20" t="str">
        <f t="shared" si="284"/>
        <v/>
      </c>
    </row>
    <row r="1164" spans="1:22" x14ac:dyDescent="0.25">
      <c r="A1164" s="46">
        <v>2243</v>
      </c>
      <c r="B1164" s="60">
        <f t="shared" si="270"/>
        <v>4101920</v>
      </c>
      <c r="C1164" s="46" t="s">
        <v>31</v>
      </c>
      <c r="D1164" s="46">
        <v>1165</v>
      </c>
      <c r="E1164" s="46" t="s">
        <v>1922</v>
      </c>
      <c r="F1164" s="46">
        <v>546</v>
      </c>
      <c r="G1164" s="46">
        <v>139</v>
      </c>
      <c r="H1164" s="61">
        <f t="shared" si="271"/>
        <v>0.25457875457875456</v>
      </c>
      <c r="I1164" s="62">
        <f t="shared" si="272"/>
        <v>56</v>
      </c>
      <c r="J1164" s="62">
        <f t="shared" si="273"/>
        <v>14</v>
      </c>
      <c r="K1164" s="20"/>
      <c r="L1164" s="20" t="str">
        <f t="shared" si="274"/>
        <v>Yes</v>
      </c>
      <c r="M1164" s="66">
        <f t="shared" si="275"/>
        <v>14130.352290394399</v>
      </c>
      <c r="N1164" s="66">
        <f t="shared" si="276"/>
        <v>13467.780932063701</v>
      </c>
      <c r="O1164" s="66">
        <f t="shared" si="277"/>
        <v>14632.499630153799</v>
      </c>
      <c r="P1164" s="67">
        <f t="shared" si="278"/>
        <v>-662.57135833069879</v>
      </c>
      <c r="Q1164" s="68">
        <f t="shared" si="279"/>
        <v>0.95311006090194195</v>
      </c>
      <c r="R1164" s="20" t="str">
        <f t="shared" si="280"/>
        <v/>
      </c>
      <c r="S1164" s="67">
        <f t="shared" si="281"/>
        <v>502.14733975939998</v>
      </c>
      <c r="T1164" s="68">
        <f t="shared" si="282"/>
        <v>1.0355367884281803</v>
      </c>
      <c r="U1164" s="20" t="str">
        <f t="shared" si="283"/>
        <v/>
      </c>
      <c r="V1164" s="20" t="str">
        <f t="shared" si="284"/>
        <v/>
      </c>
    </row>
    <row r="1165" spans="1:22" x14ac:dyDescent="0.25">
      <c r="A1165" s="46">
        <v>2243</v>
      </c>
      <c r="B1165" s="60">
        <f t="shared" si="270"/>
        <v>4101920</v>
      </c>
      <c r="C1165" s="46" t="s">
        <v>31</v>
      </c>
      <c r="D1165" s="46">
        <v>1174</v>
      </c>
      <c r="E1165" s="46" t="s">
        <v>1924</v>
      </c>
      <c r="F1165" s="46">
        <v>356</v>
      </c>
      <c r="G1165" s="46">
        <v>74</v>
      </c>
      <c r="H1165" s="61">
        <f t="shared" si="271"/>
        <v>0.20786516853932585</v>
      </c>
      <c r="I1165" s="62">
        <f t="shared" si="272"/>
        <v>56</v>
      </c>
      <c r="J1165" s="62">
        <f t="shared" si="273"/>
        <v>14</v>
      </c>
      <c r="K1165" s="20"/>
      <c r="L1165" s="20" t="str">
        <f t="shared" si="274"/>
        <v>Yes</v>
      </c>
      <c r="M1165" s="66">
        <f t="shared" si="275"/>
        <v>16166.474990160001</v>
      </c>
      <c r="N1165" s="66">
        <f t="shared" si="276"/>
        <v>14466.204779235</v>
      </c>
      <c r="O1165" s="66">
        <f t="shared" si="277"/>
        <v>15838.753512211801</v>
      </c>
      <c r="P1165" s="67">
        <f t="shared" si="278"/>
        <v>-1700.2702109250004</v>
      </c>
      <c r="Q1165" s="68">
        <f t="shared" si="279"/>
        <v>0.89482739979124093</v>
      </c>
      <c r="R1165" s="20" t="str">
        <f t="shared" si="280"/>
        <v/>
      </c>
      <c r="S1165" s="67">
        <f t="shared" si="281"/>
        <v>-327.72147794820012</v>
      </c>
      <c r="T1165" s="68">
        <f t="shared" si="282"/>
        <v>0.97972832802774423</v>
      </c>
      <c r="U1165" s="20" t="str">
        <f t="shared" si="283"/>
        <v/>
      </c>
      <c r="V1165" s="20" t="str">
        <f t="shared" si="284"/>
        <v/>
      </c>
    </row>
    <row r="1166" spans="1:22" ht="30" x14ac:dyDescent="0.25">
      <c r="A1166" s="46">
        <v>2243</v>
      </c>
      <c r="B1166" s="60">
        <f t="shared" si="270"/>
        <v>4101920</v>
      </c>
      <c r="C1166" s="46" t="s">
        <v>31</v>
      </c>
      <c r="D1166" s="46">
        <v>1304</v>
      </c>
      <c r="E1166" s="46" t="s">
        <v>296</v>
      </c>
      <c r="F1166" s="46">
        <v>698</v>
      </c>
      <c r="G1166" s="46">
        <v>141</v>
      </c>
      <c r="H1166" s="61">
        <f t="shared" si="271"/>
        <v>0.2020057306590258</v>
      </c>
      <c r="I1166" s="62">
        <f t="shared" si="272"/>
        <v>56</v>
      </c>
      <c r="J1166" s="62">
        <f t="shared" si="273"/>
        <v>14</v>
      </c>
      <c r="K1166" s="20"/>
      <c r="L1166" s="20" t="str">
        <f t="shared" si="274"/>
        <v>Yes</v>
      </c>
      <c r="M1166" s="66">
        <f t="shared" si="275"/>
        <v>13386.910566127201</v>
      </c>
      <c r="N1166" s="66">
        <f t="shared" si="276"/>
        <v>12941.6209016625</v>
      </c>
      <c r="O1166" s="66">
        <f t="shared" si="277"/>
        <v>13337.3512778316</v>
      </c>
      <c r="P1166" s="67">
        <f t="shared" si="278"/>
        <v>-445.28966446470076</v>
      </c>
      <c r="Q1166" s="68">
        <f t="shared" si="279"/>
        <v>0.96673693588486254</v>
      </c>
      <c r="R1166" s="20" t="str">
        <f t="shared" si="280"/>
        <v/>
      </c>
      <c r="S1166" s="67">
        <f t="shared" si="281"/>
        <v>-49.559288295600709</v>
      </c>
      <c r="T1166" s="68">
        <f t="shared" si="282"/>
        <v>0.99629792938028583</v>
      </c>
      <c r="U1166" s="20" t="str">
        <f t="shared" si="283"/>
        <v/>
      </c>
      <c r="V1166" s="20" t="str">
        <f t="shared" si="284"/>
        <v/>
      </c>
    </row>
    <row r="1167" spans="1:22" x14ac:dyDescent="0.25">
      <c r="A1167" s="46">
        <v>2243</v>
      </c>
      <c r="B1167" s="60">
        <f t="shared" si="270"/>
        <v>4101920</v>
      </c>
      <c r="C1167" s="46" t="s">
        <v>31</v>
      </c>
      <c r="D1167" s="46">
        <v>1320</v>
      </c>
      <c r="E1167" s="46" t="s">
        <v>1949</v>
      </c>
      <c r="F1167" s="90">
        <v>2413</v>
      </c>
      <c r="G1167" s="46">
        <v>485</v>
      </c>
      <c r="H1167" s="61">
        <f t="shared" si="271"/>
        <v>0.20099461251554082</v>
      </c>
      <c r="I1167" s="62">
        <f t="shared" si="272"/>
        <v>56</v>
      </c>
      <c r="J1167" s="62">
        <f t="shared" si="273"/>
        <v>14</v>
      </c>
      <c r="K1167" s="20"/>
      <c r="L1167" s="20" t="str">
        <f t="shared" si="274"/>
        <v>Yes</v>
      </c>
      <c r="M1167" s="66">
        <f t="shared" si="275"/>
        <v>12502.0984500821</v>
      </c>
      <c r="N1167" s="66">
        <f t="shared" si="276"/>
        <v>11973.9717994045</v>
      </c>
      <c r="O1167" s="66">
        <f t="shared" si="277"/>
        <v>12872.7053577059</v>
      </c>
      <c r="P1167" s="67">
        <f t="shared" si="278"/>
        <v>-528.12665067759917</v>
      </c>
      <c r="Q1167" s="68">
        <f t="shared" si="279"/>
        <v>0.95775695953872997</v>
      </c>
      <c r="R1167" s="20" t="str">
        <f t="shared" si="280"/>
        <v/>
      </c>
      <c r="S1167" s="67">
        <f t="shared" si="281"/>
        <v>370.6069076238</v>
      </c>
      <c r="T1167" s="68">
        <f t="shared" si="282"/>
        <v>1.0296435761647171</v>
      </c>
      <c r="U1167" s="20" t="str">
        <f t="shared" si="283"/>
        <v/>
      </c>
      <c r="V1167" s="20" t="str">
        <f t="shared" si="284"/>
        <v/>
      </c>
    </row>
    <row r="1168" spans="1:22" x14ac:dyDescent="0.25">
      <c r="A1168" s="46">
        <v>2243</v>
      </c>
      <c r="B1168" s="60">
        <f t="shared" si="270"/>
        <v>4101920</v>
      </c>
      <c r="C1168" s="46" t="s">
        <v>31</v>
      </c>
      <c r="D1168" s="46">
        <v>1175</v>
      </c>
      <c r="E1168" s="46" t="s">
        <v>1926</v>
      </c>
      <c r="F1168" s="46">
        <v>426</v>
      </c>
      <c r="G1168" s="46">
        <v>83</v>
      </c>
      <c r="H1168" s="61">
        <f t="shared" si="271"/>
        <v>0.19483568075117372</v>
      </c>
      <c r="I1168" s="62">
        <f t="shared" si="272"/>
        <v>56</v>
      </c>
      <c r="J1168" s="62">
        <f t="shared" si="273"/>
        <v>14</v>
      </c>
      <c r="K1168" s="20"/>
      <c r="L1168" s="20" t="str">
        <f t="shared" si="274"/>
        <v>Yes</v>
      </c>
      <c r="M1168" s="66">
        <f t="shared" si="275"/>
        <v>13060.003993865001</v>
      </c>
      <c r="N1168" s="66">
        <f t="shared" si="276"/>
        <v>12786.6125503003</v>
      </c>
      <c r="O1168" s="66">
        <f t="shared" si="277"/>
        <v>14375.886000693199</v>
      </c>
      <c r="P1168" s="67">
        <f t="shared" si="278"/>
        <v>-273.39144356470024</v>
      </c>
      <c r="Q1168" s="68">
        <f t="shared" si="279"/>
        <v>0.97906651148857782</v>
      </c>
      <c r="R1168" s="20" t="str">
        <f t="shared" si="280"/>
        <v/>
      </c>
      <c r="S1168" s="67">
        <f t="shared" si="281"/>
        <v>1315.8820068281984</v>
      </c>
      <c r="T1168" s="68">
        <f t="shared" si="282"/>
        <v>1.1007566312725738</v>
      </c>
      <c r="U1168" s="20" t="str">
        <f t="shared" si="283"/>
        <v/>
      </c>
      <c r="V1168" s="20" t="str">
        <f t="shared" si="284"/>
        <v/>
      </c>
    </row>
    <row r="1169" spans="1:22" ht="30" x14ac:dyDescent="0.25">
      <c r="A1169" s="46">
        <v>2243</v>
      </c>
      <c r="B1169" s="60">
        <f t="shared" si="270"/>
        <v>4101920</v>
      </c>
      <c r="C1169" s="46" t="s">
        <v>31</v>
      </c>
      <c r="D1169" s="46">
        <v>4638</v>
      </c>
      <c r="E1169" s="46" t="s">
        <v>299</v>
      </c>
      <c r="F1169" s="46">
        <v>957</v>
      </c>
      <c r="G1169" s="46">
        <v>184</v>
      </c>
      <c r="H1169" s="61">
        <f t="shared" si="271"/>
        <v>0.19226750261233019</v>
      </c>
      <c r="I1169" s="62">
        <f t="shared" si="272"/>
        <v>56</v>
      </c>
      <c r="J1169" s="62">
        <f t="shared" si="273"/>
        <v>14</v>
      </c>
      <c r="K1169" s="20"/>
      <c r="L1169" s="20" t="str">
        <f t="shared" si="274"/>
        <v>Yes</v>
      </c>
      <c r="M1169" s="66">
        <f t="shared" si="275"/>
        <v>13563.335037012799</v>
      </c>
      <c r="N1169" s="66">
        <f t="shared" si="276"/>
        <v>13068.2532560127</v>
      </c>
      <c r="O1169" s="66">
        <f t="shared" si="277"/>
        <v>13624.664083998299</v>
      </c>
      <c r="P1169" s="67">
        <f t="shared" si="278"/>
        <v>-495.081781000099</v>
      </c>
      <c r="Q1169" s="68">
        <f t="shared" si="279"/>
        <v>0.96349852159154981</v>
      </c>
      <c r="R1169" s="20" t="str">
        <f t="shared" si="280"/>
        <v/>
      </c>
      <c r="S1169" s="67">
        <f t="shared" si="281"/>
        <v>61.329046985500099</v>
      </c>
      <c r="T1169" s="68">
        <f t="shared" si="282"/>
        <v>1.0045216789836822</v>
      </c>
      <c r="U1169" s="20" t="str">
        <f t="shared" si="283"/>
        <v/>
      </c>
      <c r="V1169" s="20" t="str">
        <f t="shared" si="284"/>
        <v/>
      </c>
    </row>
    <row r="1170" spans="1:22" x14ac:dyDescent="0.25">
      <c r="A1170" s="46">
        <v>2243</v>
      </c>
      <c r="B1170" s="60">
        <f t="shared" si="270"/>
        <v>4101920</v>
      </c>
      <c r="C1170" s="46" t="s">
        <v>31</v>
      </c>
      <c r="D1170" s="46">
        <v>5506</v>
      </c>
      <c r="E1170" s="46" t="s">
        <v>314</v>
      </c>
      <c r="F1170" s="90">
        <v>1143</v>
      </c>
      <c r="G1170" s="46">
        <v>214</v>
      </c>
      <c r="H1170" s="61">
        <f t="shared" si="271"/>
        <v>0.18722659667541558</v>
      </c>
      <c r="I1170" s="62">
        <f t="shared" si="272"/>
        <v>56</v>
      </c>
      <c r="J1170" s="62">
        <f t="shared" si="273"/>
        <v>14</v>
      </c>
      <c r="K1170" s="20"/>
      <c r="L1170" s="20" t="str">
        <f t="shared" si="274"/>
        <v>Yes</v>
      </c>
      <c r="M1170" s="66">
        <f t="shared" si="275"/>
        <v>0</v>
      </c>
      <c r="N1170" s="66">
        <f t="shared" si="276"/>
        <v>0</v>
      </c>
      <c r="O1170" s="66">
        <f t="shared" si="277"/>
        <v>10849.5251325759</v>
      </c>
      <c r="P1170" s="67">
        <f t="shared" si="278"/>
        <v>0</v>
      </c>
      <c r="Q1170" s="68" t="str">
        <f t="shared" si="279"/>
        <v/>
      </c>
      <c r="R1170" s="20" t="str">
        <f t="shared" si="280"/>
        <v/>
      </c>
      <c r="S1170" s="67">
        <f t="shared" si="281"/>
        <v>10849.5251325759</v>
      </c>
      <c r="T1170" s="68" t="str">
        <f t="shared" si="282"/>
        <v/>
      </c>
      <c r="U1170" s="20" t="str">
        <f t="shared" si="283"/>
        <v/>
      </c>
      <c r="V1170" s="20" t="str">
        <f t="shared" si="284"/>
        <v/>
      </c>
    </row>
    <row r="1171" spans="1:22" x14ac:dyDescent="0.25">
      <c r="A1171" s="46">
        <v>2243</v>
      </c>
      <c r="B1171" s="60">
        <f t="shared" si="270"/>
        <v>4101920</v>
      </c>
      <c r="C1171" s="46" t="s">
        <v>31</v>
      </c>
      <c r="D1171" s="46">
        <v>1156</v>
      </c>
      <c r="E1171" s="46" t="s">
        <v>1928</v>
      </c>
      <c r="F1171" s="46">
        <v>446</v>
      </c>
      <c r="G1171" s="46">
        <v>75</v>
      </c>
      <c r="H1171" s="61">
        <f t="shared" si="271"/>
        <v>0.16816143497757849</v>
      </c>
      <c r="I1171" s="62">
        <f t="shared" si="272"/>
        <v>56</v>
      </c>
      <c r="J1171" s="62">
        <f t="shared" si="273"/>
        <v>14</v>
      </c>
      <c r="K1171" s="20"/>
      <c r="L1171" s="20" t="str">
        <f t="shared" si="274"/>
        <v>Yes</v>
      </c>
      <c r="M1171" s="66">
        <f t="shared" si="275"/>
        <v>12619.706606227201</v>
      </c>
      <c r="N1171" s="66">
        <f t="shared" si="276"/>
        <v>12610.184576551899</v>
      </c>
      <c r="O1171" s="66">
        <f t="shared" si="277"/>
        <v>14523.004555809601</v>
      </c>
      <c r="P1171" s="67">
        <f t="shared" si="278"/>
        <v>-9.5220296753013827</v>
      </c>
      <c r="Q1171" s="68">
        <f t="shared" si="279"/>
        <v>0.99924546346659104</v>
      </c>
      <c r="R1171" s="20" t="str">
        <f t="shared" si="280"/>
        <v/>
      </c>
      <c r="S1171" s="67">
        <f t="shared" si="281"/>
        <v>1903.2979495824002</v>
      </c>
      <c r="T1171" s="68">
        <f t="shared" si="282"/>
        <v>1.1508195086439821</v>
      </c>
      <c r="U1171" s="20" t="str">
        <f t="shared" si="283"/>
        <v/>
      </c>
      <c r="V1171" s="20" t="str">
        <f t="shared" si="284"/>
        <v/>
      </c>
    </row>
    <row r="1172" spans="1:22" ht="30" x14ac:dyDescent="0.25">
      <c r="A1172" s="46">
        <v>2243</v>
      </c>
      <c r="B1172" s="60">
        <f t="shared" si="270"/>
        <v>4101920</v>
      </c>
      <c r="C1172" s="46" t="s">
        <v>31</v>
      </c>
      <c r="D1172" s="46">
        <v>4805</v>
      </c>
      <c r="E1172" s="46" t="s">
        <v>295</v>
      </c>
      <c r="F1172" s="46">
        <v>433</v>
      </c>
      <c r="G1172" s="46">
        <v>70</v>
      </c>
      <c r="H1172" s="61">
        <f t="shared" si="271"/>
        <v>0.16166281755196305</v>
      </c>
      <c r="I1172" s="62">
        <f t="shared" si="272"/>
        <v>56</v>
      </c>
      <c r="J1172" s="62">
        <f t="shared" si="273"/>
        <v>14</v>
      </c>
      <c r="K1172" s="20"/>
      <c r="L1172" s="20" t="str">
        <f t="shared" si="274"/>
        <v>Yes</v>
      </c>
      <c r="M1172" s="66">
        <f t="shared" si="275"/>
        <v>4342.4095032922596</v>
      </c>
      <c r="N1172" s="66">
        <f t="shared" si="276"/>
        <v>4078.9475752592102</v>
      </c>
      <c r="O1172" s="66">
        <f t="shared" si="277"/>
        <v>4762.8222694729202</v>
      </c>
      <c r="P1172" s="67">
        <f t="shared" si="278"/>
        <v>-263.46192803304939</v>
      </c>
      <c r="Q1172" s="68">
        <f t="shared" si="279"/>
        <v>0.93932817072335029</v>
      </c>
      <c r="R1172" s="20" t="str">
        <f t="shared" si="280"/>
        <v/>
      </c>
      <c r="S1172" s="67">
        <f t="shared" si="281"/>
        <v>420.41276618066058</v>
      </c>
      <c r="T1172" s="68">
        <f t="shared" si="282"/>
        <v>1.0968155504131794</v>
      </c>
      <c r="U1172" s="20" t="str">
        <f t="shared" si="283"/>
        <v/>
      </c>
      <c r="V1172" s="20" t="str">
        <f t="shared" si="284"/>
        <v/>
      </c>
    </row>
    <row r="1173" spans="1:22" x14ac:dyDescent="0.25">
      <c r="A1173" s="46">
        <v>2243</v>
      </c>
      <c r="B1173" s="60">
        <f t="shared" si="270"/>
        <v>4101920</v>
      </c>
      <c r="C1173" s="46" t="s">
        <v>31</v>
      </c>
      <c r="D1173" s="46">
        <v>4671</v>
      </c>
      <c r="E1173" s="46" t="s">
        <v>1911</v>
      </c>
      <c r="F1173" s="46">
        <v>597</v>
      </c>
      <c r="G1173" s="46">
        <v>96</v>
      </c>
      <c r="H1173" s="61">
        <f t="shared" si="271"/>
        <v>0.16080402010050251</v>
      </c>
      <c r="I1173" s="62">
        <f t="shared" si="272"/>
        <v>56</v>
      </c>
      <c r="J1173" s="62">
        <f t="shared" si="273"/>
        <v>14</v>
      </c>
      <c r="K1173" s="20"/>
      <c r="L1173" s="20" t="str">
        <f t="shared" si="274"/>
        <v>Yes</v>
      </c>
      <c r="M1173" s="66">
        <f t="shared" si="275"/>
        <v>12502.855185524</v>
      </c>
      <c r="N1173" s="66">
        <f t="shared" si="276"/>
        <v>12651.8578626132</v>
      </c>
      <c r="O1173" s="66">
        <f t="shared" si="277"/>
        <v>14170.1022309168</v>
      </c>
      <c r="P1173" s="67">
        <f t="shared" si="278"/>
        <v>149.00267708920001</v>
      </c>
      <c r="Q1173" s="68">
        <f t="shared" si="279"/>
        <v>1.0119174920350766</v>
      </c>
      <c r="R1173" s="20" t="str">
        <f t="shared" si="280"/>
        <v/>
      </c>
      <c r="S1173" s="67">
        <f t="shared" si="281"/>
        <v>1667.2470453927999</v>
      </c>
      <c r="T1173" s="68">
        <f t="shared" si="282"/>
        <v>1.1333493046710774</v>
      </c>
      <c r="U1173" s="20" t="str">
        <f t="shared" si="283"/>
        <v/>
      </c>
      <c r="V1173" s="20" t="str">
        <f t="shared" si="284"/>
        <v/>
      </c>
    </row>
    <row r="1174" spans="1:22" x14ac:dyDescent="0.25">
      <c r="A1174" s="46">
        <v>2243</v>
      </c>
      <c r="B1174" s="60">
        <f t="shared" si="270"/>
        <v>4101920</v>
      </c>
      <c r="C1174" s="46" t="s">
        <v>31</v>
      </c>
      <c r="D1174" s="46">
        <v>1270</v>
      </c>
      <c r="E1174" s="46" t="s">
        <v>1930</v>
      </c>
      <c r="F1174" s="46">
        <v>471</v>
      </c>
      <c r="G1174" s="46">
        <v>74</v>
      </c>
      <c r="H1174" s="61">
        <f t="shared" si="271"/>
        <v>0.15711252653927812</v>
      </c>
      <c r="I1174" s="62">
        <f t="shared" si="272"/>
        <v>56</v>
      </c>
      <c r="J1174" s="62">
        <f t="shared" si="273"/>
        <v>14</v>
      </c>
      <c r="K1174" s="20"/>
      <c r="L1174" s="20" t="str">
        <f t="shared" si="274"/>
        <v>Yes</v>
      </c>
      <c r="M1174" s="66">
        <f t="shared" si="275"/>
        <v>13520.322128669801</v>
      </c>
      <c r="N1174" s="66">
        <f t="shared" si="276"/>
        <v>14586.986635445701</v>
      </c>
      <c r="O1174" s="66">
        <f t="shared" si="277"/>
        <v>14893.3181717118</v>
      </c>
      <c r="P1174" s="67">
        <f t="shared" si="278"/>
        <v>1066.6645067759</v>
      </c>
      <c r="Q1174" s="68">
        <f t="shared" si="279"/>
        <v>1.0788934240341834</v>
      </c>
      <c r="R1174" s="20" t="str">
        <f t="shared" si="280"/>
        <v/>
      </c>
      <c r="S1174" s="67">
        <f t="shared" si="281"/>
        <v>1372.9960430419997</v>
      </c>
      <c r="T1174" s="68">
        <f t="shared" si="282"/>
        <v>1.1015505422116065</v>
      </c>
      <c r="U1174" s="20" t="str">
        <f t="shared" si="283"/>
        <v/>
      </c>
      <c r="V1174" s="20" t="str">
        <f t="shared" si="284"/>
        <v/>
      </c>
    </row>
    <row r="1175" spans="1:22" x14ac:dyDescent="0.25">
      <c r="A1175" s="46">
        <v>2243</v>
      </c>
      <c r="B1175" s="60">
        <f t="shared" si="270"/>
        <v>4101920</v>
      </c>
      <c r="C1175" s="46" t="s">
        <v>31</v>
      </c>
      <c r="D1175" s="46">
        <v>1171</v>
      </c>
      <c r="E1175" s="46" t="s">
        <v>1927</v>
      </c>
      <c r="F1175" s="46">
        <v>481</v>
      </c>
      <c r="G1175" s="46">
        <v>72</v>
      </c>
      <c r="H1175" s="61">
        <f t="shared" si="271"/>
        <v>0.1496881496881497</v>
      </c>
      <c r="I1175" s="62">
        <f t="shared" si="272"/>
        <v>56</v>
      </c>
      <c r="J1175" s="62">
        <f t="shared" si="273"/>
        <v>14</v>
      </c>
      <c r="K1175" s="20"/>
      <c r="L1175" s="20" t="str">
        <f t="shared" si="274"/>
        <v>Yes</v>
      </c>
      <c r="M1175" s="66">
        <f t="shared" si="275"/>
        <v>13563.734322484201</v>
      </c>
      <c r="N1175" s="66">
        <f t="shared" si="276"/>
        <v>13653.8216300444</v>
      </c>
      <c r="O1175" s="66">
        <f t="shared" si="277"/>
        <v>15213.263287677</v>
      </c>
      <c r="P1175" s="67">
        <f t="shared" si="278"/>
        <v>90.087307560199406</v>
      </c>
      <c r="Q1175" s="68">
        <f t="shared" si="279"/>
        <v>1.0066417776563836</v>
      </c>
      <c r="R1175" s="20" t="str">
        <f t="shared" si="280"/>
        <v/>
      </c>
      <c r="S1175" s="67">
        <f t="shared" si="281"/>
        <v>1649.5289651927997</v>
      </c>
      <c r="T1175" s="68">
        <f t="shared" si="282"/>
        <v>1.1216131874876394</v>
      </c>
      <c r="U1175" s="20" t="str">
        <f t="shared" si="283"/>
        <v/>
      </c>
      <c r="V1175" s="20" t="str">
        <f t="shared" si="284"/>
        <v/>
      </c>
    </row>
    <row r="1176" spans="1:22" x14ac:dyDescent="0.25">
      <c r="A1176" s="46">
        <v>2243</v>
      </c>
      <c r="B1176" s="60">
        <f t="shared" si="270"/>
        <v>4101920</v>
      </c>
      <c r="C1176" s="46" t="s">
        <v>31</v>
      </c>
      <c r="D1176" s="46">
        <v>1158</v>
      </c>
      <c r="E1176" s="46" t="s">
        <v>1933</v>
      </c>
      <c r="F1176" s="46">
        <v>359</v>
      </c>
      <c r="G1176" s="46">
        <v>51</v>
      </c>
      <c r="H1176" s="61">
        <f t="shared" si="271"/>
        <v>0.14206128133704735</v>
      </c>
      <c r="I1176" s="62">
        <f t="shared" si="272"/>
        <v>56</v>
      </c>
      <c r="J1176" s="62">
        <f t="shared" si="273"/>
        <v>14</v>
      </c>
      <c r="K1176" s="20"/>
      <c r="L1176" s="20" t="str">
        <f t="shared" si="274"/>
        <v>Yes</v>
      </c>
      <c r="M1176" s="66">
        <f t="shared" si="275"/>
        <v>13368.3110602487</v>
      </c>
      <c r="N1176" s="66">
        <f t="shared" si="276"/>
        <v>13110.985154431501</v>
      </c>
      <c r="O1176" s="66">
        <f t="shared" si="277"/>
        <v>15066.500999273199</v>
      </c>
      <c r="P1176" s="67">
        <f t="shared" si="278"/>
        <v>-257.32590581719887</v>
      </c>
      <c r="Q1176" s="68">
        <f t="shared" si="279"/>
        <v>0.98075105339354574</v>
      </c>
      <c r="R1176" s="20" t="str">
        <f t="shared" si="280"/>
        <v/>
      </c>
      <c r="S1176" s="67">
        <f t="shared" si="281"/>
        <v>1698.1899390244998</v>
      </c>
      <c r="T1176" s="68">
        <f t="shared" si="282"/>
        <v>1.1270310012514706</v>
      </c>
      <c r="U1176" s="20" t="str">
        <f t="shared" si="283"/>
        <v/>
      </c>
      <c r="V1176" s="20" t="str">
        <f t="shared" si="284"/>
        <v/>
      </c>
    </row>
    <row r="1177" spans="1:22" x14ac:dyDescent="0.25">
      <c r="A1177" s="46">
        <v>2243</v>
      </c>
      <c r="B1177" s="60">
        <f t="shared" si="270"/>
        <v>4101920</v>
      </c>
      <c r="C1177" s="46" t="s">
        <v>31</v>
      </c>
      <c r="D1177" s="46">
        <v>5381</v>
      </c>
      <c r="E1177" s="46" t="s">
        <v>1950</v>
      </c>
      <c r="F1177" s="90">
        <v>1823</v>
      </c>
      <c r="G1177" s="46">
        <v>250</v>
      </c>
      <c r="H1177" s="61">
        <f t="shared" si="271"/>
        <v>0.13713658804168952</v>
      </c>
      <c r="I1177" s="62">
        <f t="shared" si="272"/>
        <v>56</v>
      </c>
      <c r="J1177" s="62">
        <f t="shared" si="273"/>
        <v>14</v>
      </c>
      <c r="K1177" s="20"/>
      <c r="L1177" s="20" t="str">
        <f t="shared" si="274"/>
        <v>Yes</v>
      </c>
      <c r="M1177" s="66">
        <f t="shared" si="275"/>
        <v>4342.4095032922696</v>
      </c>
      <c r="N1177" s="66">
        <f t="shared" si="276"/>
        <v>13002.948308974601</v>
      </c>
      <c r="O1177" s="66">
        <f t="shared" si="277"/>
        <v>13301.993267732099</v>
      </c>
      <c r="P1177" s="67">
        <f t="shared" si="278"/>
        <v>8660.5388056823322</v>
      </c>
      <c r="Q1177" s="68">
        <f t="shared" si="279"/>
        <v>2.9944085879317002</v>
      </c>
      <c r="R1177" s="20" t="str">
        <f t="shared" si="280"/>
        <v/>
      </c>
      <c r="S1177" s="67">
        <f t="shared" si="281"/>
        <v>8959.5837644398307</v>
      </c>
      <c r="T1177" s="68">
        <f t="shared" si="282"/>
        <v>3.0632747228576607</v>
      </c>
      <c r="U1177" s="20" t="str">
        <f t="shared" si="283"/>
        <v/>
      </c>
      <c r="V1177" s="20" t="str">
        <f t="shared" si="284"/>
        <v/>
      </c>
    </row>
    <row r="1178" spans="1:22" x14ac:dyDescent="0.25">
      <c r="A1178" s="46">
        <v>2243</v>
      </c>
      <c r="B1178" s="60">
        <f t="shared" si="270"/>
        <v>4101920</v>
      </c>
      <c r="C1178" s="46" t="s">
        <v>31</v>
      </c>
      <c r="D1178" s="46">
        <v>5382</v>
      </c>
      <c r="E1178" s="46" t="s">
        <v>1934</v>
      </c>
      <c r="F1178" s="46">
        <v>659</v>
      </c>
      <c r="G1178" s="46">
        <v>90</v>
      </c>
      <c r="H1178" s="61">
        <f t="shared" si="271"/>
        <v>0.13657056145675264</v>
      </c>
      <c r="I1178" s="62">
        <f t="shared" si="272"/>
        <v>56</v>
      </c>
      <c r="J1178" s="62">
        <f t="shared" si="273"/>
        <v>14</v>
      </c>
      <c r="K1178" s="20"/>
      <c r="L1178" s="20" t="str">
        <f t="shared" si="274"/>
        <v>Yes</v>
      </c>
      <c r="M1178" s="66">
        <f t="shared" si="275"/>
        <v>4342.4095032922596</v>
      </c>
      <c r="N1178" s="66">
        <f t="shared" si="276"/>
        <v>13089.3225575777</v>
      </c>
      <c r="O1178" s="66">
        <f t="shared" si="277"/>
        <v>13385.2422872889</v>
      </c>
      <c r="P1178" s="67">
        <f t="shared" si="278"/>
        <v>8746.91305428544</v>
      </c>
      <c r="Q1178" s="68">
        <f t="shared" si="279"/>
        <v>3.0142994454239846</v>
      </c>
      <c r="R1178" s="20" t="str">
        <f t="shared" si="280"/>
        <v/>
      </c>
      <c r="S1178" s="67">
        <f t="shared" si="281"/>
        <v>9042.8327839966405</v>
      </c>
      <c r="T1178" s="68">
        <f t="shared" si="282"/>
        <v>3.082445881057668</v>
      </c>
      <c r="U1178" s="20" t="str">
        <f t="shared" si="283"/>
        <v/>
      </c>
      <c r="V1178" s="20" t="str">
        <f t="shared" si="284"/>
        <v/>
      </c>
    </row>
    <row r="1179" spans="1:22" ht="30" x14ac:dyDescent="0.25">
      <c r="A1179" s="46">
        <v>2243</v>
      </c>
      <c r="B1179" s="60">
        <f t="shared" si="270"/>
        <v>4101920</v>
      </c>
      <c r="C1179" s="46" t="s">
        <v>31</v>
      </c>
      <c r="D1179" s="46">
        <v>4474</v>
      </c>
      <c r="E1179" s="46" t="s">
        <v>320</v>
      </c>
      <c r="F1179" s="46">
        <v>877</v>
      </c>
      <c r="G1179" s="46">
        <v>102</v>
      </c>
      <c r="H1179" s="61">
        <f t="shared" si="271"/>
        <v>0.11630558722919042</v>
      </c>
      <c r="I1179" s="62">
        <f t="shared" si="272"/>
        <v>56</v>
      </c>
      <c r="J1179" s="62">
        <f t="shared" si="273"/>
        <v>14</v>
      </c>
      <c r="K1179" s="20"/>
      <c r="L1179" s="20" t="str">
        <f t="shared" si="274"/>
        <v>Yes</v>
      </c>
      <c r="M1179" s="66">
        <f t="shared" si="275"/>
        <v>12633.9196550985</v>
      </c>
      <c r="N1179" s="66">
        <f t="shared" si="276"/>
        <v>12236.4735445193</v>
      </c>
      <c r="O1179" s="66">
        <f t="shared" si="277"/>
        <v>12390.2903040533</v>
      </c>
      <c r="P1179" s="67">
        <f t="shared" si="278"/>
        <v>-397.44611057919974</v>
      </c>
      <c r="Q1179" s="68">
        <f t="shared" si="279"/>
        <v>0.96854134572410333</v>
      </c>
      <c r="R1179" s="20" t="str">
        <f t="shared" si="280"/>
        <v/>
      </c>
      <c r="S1179" s="67">
        <f t="shared" si="281"/>
        <v>-243.62935104519966</v>
      </c>
      <c r="T1179" s="68">
        <f t="shared" si="282"/>
        <v>0.98071624977076044</v>
      </c>
      <c r="U1179" s="20" t="str">
        <f t="shared" si="283"/>
        <v/>
      </c>
      <c r="V1179" s="20" t="str">
        <f t="shared" si="284"/>
        <v/>
      </c>
    </row>
    <row r="1180" spans="1:22" x14ac:dyDescent="0.25">
      <c r="A1180" s="46">
        <v>2243</v>
      </c>
      <c r="B1180" s="60">
        <f t="shared" si="270"/>
        <v>4101920</v>
      </c>
      <c r="C1180" s="46" t="s">
        <v>31</v>
      </c>
      <c r="D1180" s="46">
        <v>1178</v>
      </c>
      <c r="E1180" s="46" t="s">
        <v>1932</v>
      </c>
      <c r="F1180" s="46">
        <v>277</v>
      </c>
      <c r="G1180" s="46">
        <v>30</v>
      </c>
      <c r="H1180" s="61">
        <f t="shared" si="271"/>
        <v>0.10830324909747292</v>
      </c>
      <c r="I1180" s="62">
        <f t="shared" si="272"/>
        <v>56</v>
      </c>
      <c r="J1180" s="62">
        <f t="shared" si="273"/>
        <v>14</v>
      </c>
      <c r="K1180" s="20"/>
      <c r="L1180" s="20" t="str">
        <f t="shared" si="274"/>
        <v>Yes</v>
      </c>
      <c r="M1180" s="66">
        <f t="shared" si="275"/>
        <v>15857.9737851809</v>
      </c>
      <c r="N1180" s="66">
        <f t="shared" si="276"/>
        <v>14195.0005099765</v>
      </c>
      <c r="O1180" s="66">
        <f t="shared" si="277"/>
        <v>16388.817916837401</v>
      </c>
      <c r="P1180" s="67">
        <f t="shared" si="278"/>
        <v>-1662.9732752044001</v>
      </c>
      <c r="Q1180" s="68">
        <f t="shared" si="279"/>
        <v>0.8951333065792787</v>
      </c>
      <c r="R1180" s="20" t="str">
        <f t="shared" si="280"/>
        <v/>
      </c>
      <c r="S1180" s="67">
        <f t="shared" si="281"/>
        <v>530.84413165650039</v>
      </c>
      <c r="T1180" s="68">
        <f t="shared" si="282"/>
        <v>1.0334749028373706</v>
      </c>
      <c r="U1180" s="20" t="str">
        <f t="shared" si="283"/>
        <v/>
      </c>
      <c r="V1180" s="20" t="str">
        <f t="shared" si="284"/>
        <v/>
      </c>
    </row>
    <row r="1181" spans="1:22" x14ac:dyDescent="0.25">
      <c r="A1181" s="46">
        <v>2243</v>
      </c>
      <c r="B1181" s="60">
        <f t="shared" si="270"/>
        <v>4101920</v>
      </c>
      <c r="C1181" s="46" t="s">
        <v>31</v>
      </c>
      <c r="D1181" s="46">
        <v>1160</v>
      </c>
      <c r="E1181" s="46" t="s">
        <v>1929</v>
      </c>
      <c r="F1181" s="46">
        <v>394</v>
      </c>
      <c r="G1181" s="46">
        <v>42</v>
      </c>
      <c r="H1181" s="61">
        <f t="shared" si="271"/>
        <v>0.1065989847715736</v>
      </c>
      <c r="I1181" s="62">
        <f t="shared" si="272"/>
        <v>56</v>
      </c>
      <c r="J1181" s="62">
        <f t="shared" si="273"/>
        <v>14</v>
      </c>
      <c r="K1181" s="20"/>
      <c r="L1181" s="20" t="str">
        <f t="shared" si="274"/>
        <v>Yes</v>
      </c>
      <c r="M1181" s="66">
        <f t="shared" si="275"/>
        <v>14845.8444004841</v>
      </c>
      <c r="N1181" s="66">
        <f t="shared" si="276"/>
        <v>13436.1052111873</v>
      </c>
      <c r="O1181" s="66">
        <f t="shared" si="277"/>
        <v>15408.2131815552</v>
      </c>
      <c r="P1181" s="67">
        <f t="shared" si="278"/>
        <v>-1409.7391892968008</v>
      </c>
      <c r="Q1181" s="68">
        <f t="shared" si="279"/>
        <v>0.90504149502935438</v>
      </c>
      <c r="R1181" s="20" t="str">
        <f t="shared" si="280"/>
        <v/>
      </c>
      <c r="S1181" s="67">
        <f t="shared" si="281"/>
        <v>562.36878107109987</v>
      </c>
      <c r="T1181" s="68">
        <f t="shared" si="282"/>
        <v>1.0378805520185004</v>
      </c>
      <c r="U1181" s="20" t="str">
        <f t="shared" si="283"/>
        <v/>
      </c>
      <c r="V1181" s="20" t="str">
        <f t="shared" si="284"/>
        <v/>
      </c>
    </row>
    <row r="1182" spans="1:22" x14ac:dyDescent="0.25">
      <c r="A1182" s="46">
        <v>2243</v>
      </c>
      <c r="B1182" s="60">
        <f t="shared" si="270"/>
        <v>4101920</v>
      </c>
      <c r="C1182" s="46" t="s">
        <v>31</v>
      </c>
      <c r="D1182" s="46">
        <v>1188</v>
      </c>
      <c r="E1182" s="46" t="s">
        <v>1951</v>
      </c>
      <c r="F1182" s="90">
        <v>2062</v>
      </c>
      <c r="G1182" s="46">
        <v>219</v>
      </c>
      <c r="H1182" s="61">
        <f t="shared" si="271"/>
        <v>0.10620756547041707</v>
      </c>
      <c r="I1182" s="62">
        <f t="shared" si="272"/>
        <v>56</v>
      </c>
      <c r="J1182" s="62">
        <f t="shared" si="273"/>
        <v>14</v>
      </c>
      <c r="K1182" s="20"/>
      <c r="L1182" s="20" t="str">
        <f t="shared" si="274"/>
        <v>Yes</v>
      </c>
      <c r="M1182" s="66">
        <f t="shared" si="275"/>
        <v>12874.956582819999</v>
      </c>
      <c r="N1182" s="66">
        <f t="shared" si="276"/>
        <v>12617.669379314801</v>
      </c>
      <c r="O1182" s="66">
        <f t="shared" si="277"/>
        <v>12524.0771950485</v>
      </c>
      <c r="P1182" s="67">
        <f t="shared" si="278"/>
        <v>-257.2872035051987</v>
      </c>
      <c r="Q1182" s="68">
        <f t="shared" si="279"/>
        <v>0.98001646049443647</v>
      </c>
      <c r="R1182" s="20" t="str">
        <f t="shared" si="280"/>
        <v/>
      </c>
      <c r="S1182" s="67">
        <f t="shared" si="281"/>
        <v>-350.87938777149975</v>
      </c>
      <c r="T1182" s="68">
        <f t="shared" si="282"/>
        <v>0.97274714011543129</v>
      </c>
      <c r="U1182" s="20" t="str">
        <f t="shared" si="283"/>
        <v/>
      </c>
      <c r="V1182" s="20" t="str">
        <f t="shared" si="284"/>
        <v/>
      </c>
    </row>
    <row r="1183" spans="1:22" x14ac:dyDescent="0.25">
      <c r="A1183" s="46">
        <v>2243</v>
      </c>
      <c r="B1183" s="60">
        <f t="shared" si="270"/>
        <v>4101920</v>
      </c>
      <c r="C1183" s="46" t="s">
        <v>31</v>
      </c>
      <c r="D1183" s="46">
        <v>4712</v>
      </c>
      <c r="E1183" s="46" t="s">
        <v>342</v>
      </c>
      <c r="F1183" s="46">
        <v>835</v>
      </c>
      <c r="G1183" s="46">
        <v>86</v>
      </c>
      <c r="H1183" s="61">
        <f t="shared" si="271"/>
        <v>0.10299401197604791</v>
      </c>
      <c r="I1183" s="62">
        <f t="shared" si="272"/>
        <v>56</v>
      </c>
      <c r="J1183" s="62">
        <f t="shared" si="273"/>
        <v>14</v>
      </c>
      <c r="K1183" s="20"/>
      <c r="L1183" s="20" t="str">
        <f t="shared" si="274"/>
        <v>Yes</v>
      </c>
      <c r="M1183" s="66">
        <f t="shared" si="275"/>
        <v>13191.938589416</v>
      </c>
      <c r="N1183" s="66">
        <f t="shared" si="276"/>
        <v>11864.2106172517</v>
      </c>
      <c r="O1183" s="66">
        <f t="shared" si="277"/>
        <v>12986.9254392076</v>
      </c>
      <c r="P1183" s="67">
        <f t="shared" si="278"/>
        <v>-1327.7279721643008</v>
      </c>
      <c r="Q1183" s="68">
        <f t="shared" si="279"/>
        <v>0.89935308118932966</v>
      </c>
      <c r="R1183" s="20" t="str">
        <f t="shared" si="280"/>
        <v/>
      </c>
      <c r="S1183" s="67">
        <f t="shared" si="281"/>
        <v>-205.01315020840048</v>
      </c>
      <c r="T1183" s="68">
        <f t="shared" si="282"/>
        <v>0.98445920978036661</v>
      </c>
      <c r="U1183" s="20" t="str">
        <f t="shared" si="283"/>
        <v/>
      </c>
      <c r="V1183" s="20" t="str">
        <f t="shared" si="284"/>
        <v/>
      </c>
    </row>
    <row r="1184" spans="1:22" x14ac:dyDescent="0.25">
      <c r="A1184" s="46">
        <v>2243</v>
      </c>
      <c r="B1184" s="60">
        <f t="shared" si="270"/>
        <v>4101920</v>
      </c>
      <c r="C1184" s="46" t="s">
        <v>31</v>
      </c>
      <c r="D1184" s="46">
        <v>2781</v>
      </c>
      <c r="E1184" s="46" t="s">
        <v>1931</v>
      </c>
      <c r="F1184" s="46">
        <v>577</v>
      </c>
      <c r="G1184" s="46">
        <v>58</v>
      </c>
      <c r="H1184" s="61">
        <f t="shared" si="271"/>
        <v>0.10051993067590988</v>
      </c>
      <c r="I1184" s="62">
        <f t="shared" si="272"/>
        <v>56</v>
      </c>
      <c r="J1184" s="62">
        <f t="shared" si="273"/>
        <v>14</v>
      </c>
      <c r="K1184" s="20"/>
      <c r="L1184" s="20" t="str">
        <f t="shared" si="274"/>
        <v>Yes</v>
      </c>
      <c r="M1184" s="66">
        <f t="shared" si="275"/>
        <v>14343.928692572599</v>
      </c>
      <c r="N1184" s="66">
        <f t="shared" si="276"/>
        <v>13967.245978356499</v>
      </c>
      <c r="O1184" s="66">
        <f t="shared" si="277"/>
        <v>14773.3571246595</v>
      </c>
      <c r="P1184" s="67">
        <f t="shared" si="278"/>
        <v>-376.68271421610007</v>
      </c>
      <c r="Q1184" s="68">
        <f t="shared" si="279"/>
        <v>0.97373922289427239</v>
      </c>
      <c r="R1184" s="20" t="str">
        <f t="shared" si="280"/>
        <v/>
      </c>
      <c r="S1184" s="67">
        <f t="shared" si="281"/>
        <v>429.42843208690101</v>
      </c>
      <c r="T1184" s="68">
        <f t="shared" si="282"/>
        <v>1.0299379926720678</v>
      </c>
      <c r="U1184" s="20" t="str">
        <f t="shared" si="283"/>
        <v/>
      </c>
      <c r="V1184" s="20" t="str">
        <f t="shared" si="284"/>
        <v/>
      </c>
    </row>
    <row r="1185" spans="1:22" x14ac:dyDescent="0.25">
      <c r="A1185" s="46">
        <v>2243</v>
      </c>
      <c r="B1185" s="60">
        <f t="shared" si="270"/>
        <v>4101920</v>
      </c>
      <c r="C1185" s="46" t="s">
        <v>31</v>
      </c>
      <c r="D1185" s="46">
        <v>2782</v>
      </c>
      <c r="E1185" s="46" t="s">
        <v>1945</v>
      </c>
      <c r="F1185" s="90">
        <v>1405</v>
      </c>
      <c r="G1185" s="46">
        <v>131</v>
      </c>
      <c r="H1185" s="61">
        <f t="shared" si="271"/>
        <v>9.3238434163701062E-2</v>
      </c>
      <c r="I1185" s="62">
        <f t="shared" si="272"/>
        <v>56</v>
      </c>
      <c r="J1185" s="62">
        <f t="shared" si="273"/>
        <v>14</v>
      </c>
      <c r="K1185" s="20"/>
      <c r="L1185" s="20" t="str">
        <f t="shared" si="274"/>
        <v>Yes</v>
      </c>
      <c r="M1185" s="66">
        <f t="shared" si="275"/>
        <v>11185.5712070765</v>
      </c>
      <c r="N1185" s="66">
        <f t="shared" si="276"/>
        <v>10768.351352713</v>
      </c>
      <c r="O1185" s="66">
        <f t="shared" si="277"/>
        <v>11682.315671521101</v>
      </c>
      <c r="P1185" s="67">
        <f t="shared" si="278"/>
        <v>-417.21985436350042</v>
      </c>
      <c r="Q1185" s="68">
        <f t="shared" si="279"/>
        <v>0.96270017448017775</v>
      </c>
      <c r="R1185" s="20" t="str">
        <f t="shared" si="280"/>
        <v/>
      </c>
      <c r="S1185" s="67">
        <f t="shared" si="281"/>
        <v>496.74446444460045</v>
      </c>
      <c r="T1185" s="68">
        <f t="shared" si="282"/>
        <v>1.0444093962881698</v>
      </c>
      <c r="U1185" s="20" t="str">
        <f t="shared" si="283"/>
        <v/>
      </c>
      <c r="V1185" s="20" t="str">
        <f t="shared" si="284"/>
        <v/>
      </c>
    </row>
    <row r="1186" spans="1:22" x14ac:dyDescent="0.25">
      <c r="A1186" s="46">
        <v>2243</v>
      </c>
      <c r="B1186" s="60">
        <f t="shared" si="270"/>
        <v>4101920</v>
      </c>
      <c r="C1186" s="46" t="s">
        <v>31</v>
      </c>
      <c r="D1186" s="46">
        <v>3437</v>
      </c>
      <c r="E1186" s="46" t="s">
        <v>1935</v>
      </c>
      <c r="F1186" s="46">
        <v>638</v>
      </c>
      <c r="G1186" s="46">
        <v>35</v>
      </c>
      <c r="H1186" s="61">
        <f t="shared" si="271"/>
        <v>5.4858934169278999E-2</v>
      </c>
      <c r="I1186" s="62">
        <f t="shared" si="272"/>
        <v>56</v>
      </c>
      <c r="J1186" s="62">
        <f t="shared" si="273"/>
        <v>14</v>
      </c>
      <c r="K1186" s="20"/>
      <c r="L1186" s="20" t="str">
        <f t="shared" si="274"/>
        <v>Yes</v>
      </c>
      <c r="M1186" s="66">
        <f t="shared" si="275"/>
        <v>12776.2933169772</v>
      </c>
      <c r="N1186" s="66">
        <f t="shared" si="276"/>
        <v>12708.3569738857</v>
      </c>
      <c r="O1186" s="66">
        <f t="shared" si="277"/>
        <v>13867.827645019999</v>
      </c>
      <c r="P1186" s="67">
        <f t="shared" si="278"/>
        <v>-67.936343091500021</v>
      </c>
      <c r="Q1186" s="68">
        <f t="shared" si="279"/>
        <v>0.99468262496750715</v>
      </c>
      <c r="R1186" s="20" t="str">
        <f t="shared" si="280"/>
        <v/>
      </c>
      <c r="S1186" s="67">
        <f t="shared" si="281"/>
        <v>1091.5343280427987</v>
      </c>
      <c r="T1186" s="68">
        <f t="shared" si="282"/>
        <v>1.0854343510251414</v>
      </c>
      <c r="U1186" s="20" t="str">
        <f t="shared" si="283"/>
        <v/>
      </c>
      <c r="V1186" s="20" t="str">
        <f t="shared" si="284"/>
        <v/>
      </c>
    </row>
    <row r="1187" spans="1:22" x14ac:dyDescent="0.25">
      <c r="A1187" s="46">
        <v>2243</v>
      </c>
      <c r="B1187" s="60">
        <f t="shared" si="270"/>
        <v>4101920</v>
      </c>
      <c r="C1187" s="46" t="s">
        <v>31</v>
      </c>
      <c r="D1187" s="46">
        <v>1370</v>
      </c>
      <c r="E1187" s="46" t="s">
        <v>1936</v>
      </c>
      <c r="F1187" s="46">
        <v>542</v>
      </c>
      <c r="G1187" s="46">
        <v>14</v>
      </c>
      <c r="H1187" s="61">
        <f t="shared" si="271"/>
        <v>2.5830258302583026E-2</v>
      </c>
      <c r="I1187" s="62">
        <f t="shared" si="272"/>
        <v>56</v>
      </c>
      <c r="J1187" s="62">
        <f t="shared" si="273"/>
        <v>14</v>
      </c>
      <c r="K1187" s="20"/>
      <c r="L1187" s="20" t="str">
        <f t="shared" si="274"/>
        <v>Yes</v>
      </c>
      <c r="M1187" s="66">
        <f t="shared" si="275"/>
        <v>12741.7787486823</v>
      </c>
      <c r="N1187" s="66">
        <f t="shared" si="276"/>
        <v>12408.9210507035</v>
      </c>
      <c r="O1187" s="66">
        <f t="shared" si="277"/>
        <v>13072.945492794101</v>
      </c>
      <c r="P1187" s="67">
        <f t="shared" si="278"/>
        <v>-332.85769797879948</v>
      </c>
      <c r="Q1187" s="68">
        <f t="shared" si="279"/>
        <v>0.97387666945533624</v>
      </c>
      <c r="R1187" s="20" t="str">
        <f t="shared" si="280"/>
        <v/>
      </c>
      <c r="S1187" s="67">
        <f t="shared" si="281"/>
        <v>331.16674411180065</v>
      </c>
      <c r="T1187" s="68">
        <f t="shared" si="282"/>
        <v>1.0259906211404</v>
      </c>
      <c r="U1187" s="20" t="str">
        <f t="shared" si="283"/>
        <v/>
      </c>
      <c r="V1187" s="20" t="str">
        <f t="shared" si="284"/>
        <v/>
      </c>
    </row>
    <row r="1188" spans="1:22" x14ac:dyDescent="0.25">
      <c r="A1188" s="46">
        <v>2243</v>
      </c>
      <c r="B1188" s="60">
        <f t="shared" si="270"/>
        <v>4101920</v>
      </c>
      <c r="C1188" s="46" t="s">
        <v>31</v>
      </c>
      <c r="D1188" s="46">
        <v>4867</v>
      </c>
      <c r="E1188" s="46" t="s">
        <v>319</v>
      </c>
      <c r="F1188" s="46">
        <v>325</v>
      </c>
      <c r="G1188" s="46">
        <v>0</v>
      </c>
      <c r="H1188" s="61">
        <f t="shared" si="271"/>
        <v>0</v>
      </c>
      <c r="I1188" s="62">
        <f t="shared" si="272"/>
        <v>56</v>
      </c>
      <c r="J1188" s="62">
        <f t="shared" si="273"/>
        <v>14</v>
      </c>
      <c r="K1188" s="20"/>
      <c r="L1188" s="20" t="str">
        <f t="shared" si="274"/>
        <v>Yes</v>
      </c>
      <c r="M1188" s="66">
        <f t="shared" si="275"/>
        <v>4342.4095032922696</v>
      </c>
      <c r="N1188" s="66">
        <f t="shared" si="276"/>
        <v>4078.9475752592102</v>
      </c>
      <c r="O1188" s="66">
        <f t="shared" si="277"/>
        <v>4643.5187751291596</v>
      </c>
      <c r="P1188" s="67">
        <f t="shared" si="278"/>
        <v>-263.46192803305939</v>
      </c>
      <c r="Q1188" s="68">
        <f t="shared" si="279"/>
        <v>0.93932817072334807</v>
      </c>
      <c r="R1188" s="20" t="str">
        <f t="shared" si="280"/>
        <v/>
      </c>
      <c r="S1188" s="67">
        <f t="shared" si="281"/>
        <v>301.10927183689</v>
      </c>
      <c r="T1188" s="68">
        <f t="shared" si="282"/>
        <v>1.0693415191746884</v>
      </c>
      <c r="U1188" s="20" t="str">
        <f t="shared" si="283"/>
        <v/>
      </c>
      <c r="V1188" s="20" t="str">
        <f t="shared" si="284"/>
        <v/>
      </c>
    </row>
    <row r="1189" spans="1:22" x14ac:dyDescent="0.25">
      <c r="A1189" s="46">
        <v>2243</v>
      </c>
      <c r="B1189" s="60">
        <f t="shared" si="270"/>
        <v>4101920</v>
      </c>
      <c r="C1189" s="46" t="s">
        <v>31</v>
      </c>
      <c r="D1189" s="46">
        <v>5652</v>
      </c>
      <c r="E1189" s="46" t="s">
        <v>4623</v>
      </c>
      <c r="F1189" s="46">
        <v>1</v>
      </c>
      <c r="G1189" s="46">
        <v>0</v>
      </c>
      <c r="H1189" s="61">
        <f t="shared" si="271"/>
        <v>0</v>
      </c>
      <c r="I1189" s="62">
        <f t="shared" si="272"/>
        <v>56</v>
      </c>
      <c r="J1189" s="62">
        <f t="shared" si="273"/>
        <v>14</v>
      </c>
      <c r="K1189" s="20"/>
      <c r="L1189" s="20" t="str">
        <f t="shared" si="274"/>
        <v>Yes</v>
      </c>
      <c r="M1189" s="66">
        <f t="shared" si="275"/>
        <v>0</v>
      </c>
      <c r="N1189" s="66">
        <f t="shared" si="276"/>
        <v>0</v>
      </c>
      <c r="O1189" s="66">
        <f t="shared" si="277"/>
        <v>0</v>
      </c>
      <c r="P1189" s="67">
        <f t="shared" si="278"/>
        <v>0</v>
      </c>
      <c r="Q1189" s="68" t="str">
        <f t="shared" si="279"/>
        <v/>
      </c>
      <c r="R1189" s="20" t="str">
        <f t="shared" si="280"/>
        <v/>
      </c>
      <c r="S1189" s="67">
        <f t="shared" si="281"/>
        <v>0</v>
      </c>
      <c r="T1189" s="68" t="str">
        <f t="shared" si="282"/>
        <v/>
      </c>
      <c r="U1189" s="20" t="str">
        <f t="shared" si="283"/>
        <v/>
      </c>
      <c r="V1189" s="20" t="str">
        <f t="shared" si="284"/>
        <v/>
      </c>
    </row>
    <row r="1190" spans="1:22" x14ac:dyDescent="0.25">
      <c r="A1190" s="46">
        <v>2244</v>
      </c>
      <c r="B1190" s="60">
        <f t="shared" si="270"/>
        <v>4111290</v>
      </c>
      <c r="C1190" s="46" t="s">
        <v>214</v>
      </c>
      <c r="D1190" s="46">
        <v>1191</v>
      </c>
      <c r="E1190" s="46" t="s">
        <v>2686</v>
      </c>
      <c r="F1190" s="46">
        <v>473</v>
      </c>
      <c r="G1190" s="46">
        <v>57</v>
      </c>
      <c r="H1190" s="61">
        <f t="shared" si="271"/>
        <v>0.12050739957716702</v>
      </c>
      <c r="I1190" s="62">
        <f t="shared" si="272"/>
        <v>7</v>
      </c>
      <c r="J1190" s="62">
        <f t="shared" si="273"/>
        <v>2</v>
      </c>
      <c r="K1190" s="20" t="s">
        <v>1781</v>
      </c>
      <c r="L1190" s="20" t="str">
        <f t="shared" si="274"/>
        <v>Yes</v>
      </c>
      <c r="M1190" s="66">
        <f t="shared" si="275"/>
        <v>12705.787667733201</v>
      </c>
      <c r="N1190" s="66">
        <f t="shared" si="276"/>
        <v>13161.741666817899</v>
      </c>
      <c r="O1190" s="66">
        <f t="shared" si="277"/>
        <v>15030.6894451102</v>
      </c>
      <c r="P1190" s="67">
        <f t="shared" si="278"/>
        <v>455.95399908469881</v>
      </c>
      <c r="Q1190" s="68">
        <f t="shared" si="279"/>
        <v>1.0358855358682413</v>
      </c>
      <c r="R1190" s="20" t="str">
        <f t="shared" si="280"/>
        <v/>
      </c>
      <c r="S1190" s="67">
        <f t="shared" si="281"/>
        <v>2324.9017773769992</v>
      </c>
      <c r="T1190" s="68">
        <f t="shared" si="282"/>
        <v>1.1829797442059551</v>
      </c>
      <c r="U1190" s="20" t="str">
        <f t="shared" si="283"/>
        <v/>
      </c>
      <c r="V1190" s="20" t="str">
        <f t="shared" si="284"/>
        <v/>
      </c>
    </row>
    <row r="1191" spans="1:22" x14ac:dyDescent="0.25">
      <c r="A1191" s="46">
        <v>2244</v>
      </c>
      <c r="B1191" s="60">
        <f t="shared" si="270"/>
        <v>4111290</v>
      </c>
      <c r="C1191" s="46" t="s">
        <v>214</v>
      </c>
      <c r="D1191" s="46">
        <v>1193</v>
      </c>
      <c r="E1191" s="46" t="s">
        <v>2691</v>
      </c>
      <c r="F1191" s="90">
        <v>1693</v>
      </c>
      <c r="G1191" s="46">
        <v>203</v>
      </c>
      <c r="H1191" s="61">
        <f t="shared" si="271"/>
        <v>0.11990549320732427</v>
      </c>
      <c r="I1191" s="62">
        <f t="shared" si="272"/>
        <v>7</v>
      </c>
      <c r="J1191" s="62">
        <f t="shared" si="273"/>
        <v>2</v>
      </c>
      <c r="K1191" s="20" t="s">
        <v>1781</v>
      </c>
      <c r="L1191" s="20" t="str">
        <f t="shared" si="274"/>
        <v>Yes</v>
      </c>
      <c r="M1191" s="66">
        <f t="shared" si="275"/>
        <v>11808.304087078001</v>
      </c>
      <c r="N1191" s="66">
        <f t="shared" si="276"/>
        <v>12322.5102142162</v>
      </c>
      <c r="O1191" s="66">
        <f t="shared" si="277"/>
        <v>12893.3223113247</v>
      </c>
      <c r="P1191" s="67">
        <f t="shared" si="278"/>
        <v>514.20612713819901</v>
      </c>
      <c r="Q1191" s="68">
        <f t="shared" si="279"/>
        <v>1.0435461454368289</v>
      </c>
      <c r="R1191" s="20" t="str">
        <f t="shared" si="280"/>
        <v/>
      </c>
      <c r="S1191" s="67">
        <f t="shared" si="281"/>
        <v>1085.0182242466999</v>
      </c>
      <c r="T1191" s="68">
        <f t="shared" si="282"/>
        <v>1.0918860334426899</v>
      </c>
      <c r="U1191" s="20" t="str">
        <f t="shared" si="283"/>
        <v/>
      </c>
      <c r="V1191" s="20" t="str">
        <f t="shared" si="284"/>
        <v/>
      </c>
    </row>
    <row r="1192" spans="1:22" x14ac:dyDescent="0.25">
      <c r="A1192" s="46">
        <v>2244</v>
      </c>
      <c r="B1192" s="60">
        <f t="shared" si="270"/>
        <v>4111290</v>
      </c>
      <c r="C1192" s="46" t="s">
        <v>214</v>
      </c>
      <c r="D1192" s="46">
        <v>1192</v>
      </c>
      <c r="E1192" s="46" t="s">
        <v>2690</v>
      </c>
      <c r="F1192" s="90">
        <v>1167</v>
      </c>
      <c r="G1192" s="46">
        <v>114</v>
      </c>
      <c r="H1192" s="61">
        <f t="shared" si="271"/>
        <v>9.7686375321336755E-2</v>
      </c>
      <c r="I1192" s="62">
        <f t="shared" si="272"/>
        <v>7</v>
      </c>
      <c r="J1192" s="62">
        <f t="shared" si="273"/>
        <v>2</v>
      </c>
      <c r="K1192" s="20"/>
      <c r="L1192" s="20" t="str">
        <f t="shared" si="274"/>
        <v>Yes</v>
      </c>
      <c r="M1192" s="66">
        <f t="shared" si="275"/>
        <v>10899.104614600699</v>
      </c>
      <c r="N1192" s="66">
        <f t="shared" si="276"/>
        <v>11210.123241032399</v>
      </c>
      <c r="O1192" s="66">
        <f t="shared" si="277"/>
        <v>12332.689669535799</v>
      </c>
      <c r="P1192" s="67">
        <f t="shared" si="278"/>
        <v>311.01862643169989</v>
      </c>
      <c r="Q1192" s="68">
        <f t="shared" si="279"/>
        <v>1.0285361630546286</v>
      </c>
      <c r="R1192" s="20" t="str">
        <f t="shared" si="280"/>
        <v/>
      </c>
      <c r="S1192" s="67">
        <f t="shared" si="281"/>
        <v>1433.5850549350998</v>
      </c>
      <c r="T1192" s="68">
        <f t="shared" si="282"/>
        <v>1.1315323694585548</v>
      </c>
      <c r="U1192" s="20" t="str">
        <f t="shared" si="283"/>
        <v/>
      </c>
      <c r="V1192" s="20" t="str">
        <f t="shared" si="284"/>
        <v/>
      </c>
    </row>
    <row r="1193" spans="1:22" x14ac:dyDescent="0.25">
      <c r="A1193" s="46">
        <v>2244</v>
      </c>
      <c r="B1193" s="60">
        <f t="shared" si="270"/>
        <v>4111290</v>
      </c>
      <c r="C1193" s="46" t="s">
        <v>214</v>
      </c>
      <c r="D1193" s="46">
        <v>4730</v>
      </c>
      <c r="E1193" s="46" t="s">
        <v>2688</v>
      </c>
      <c r="F1193" s="46">
        <v>694</v>
      </c>
      <c r="G1193" s="46">
        <v>48</v>
      </c>
      <c r="H1193" s="61">
        <f t="shared" si="271"/>
        <v>6.9164265129683003E-2</v>
      </c>
      <c r="I1193" s="62">
        <f t="shared" si="272"/>
        <v>7</v>
      </c>
      <c r="J1193" s="62">
        <f t="shared" si="273"/>
        <v>2</v>
      </c>
      <c r="K1193" s="20"/>
      <c r="L1193" s="20" t="str">
        <f t="shared" si="274"/>
        <v>Yes</v>
      </c>
      <c r="M1193" s="66">
        <f t="shared" si="275"/>
        <v>10784.3520432853</v>
      </c>
      <c r="N1193" s="66">
        <f t="shared" si="276"/>
        <v>11327.0434794105</v>
      </c>
      <c r="O1193" s="66">
        <f t="shared" si="277"/>
        <v>13999.5615494923</v>
      </c>
      <c r="P1193" s="67">
        <f t="shared" si="278"/>
        <v>542.6914361252002</v>
      </c>
      <c r="Q1193" s="68">
        <f t="shared" si="279"/>
        <v>1.0503221180045859</v>
      </c>
      <c r="R1193" s="20" t="str">
        <f t="shared" si="280"/>
        <v/>
      </c>
      <c r="S1193" s="67">
        <f t="shared" si="281"/>
        <v>3215.2095062070002</v>
      </c>
      <c r="T1193" s="68">
        <f t="shared" si="282"/>
        <v>1.2981365494470201</v>
      </c>
      <c r="U1193" s="20" t="str">
        <f t="shared" si="283"/>
        <v/>
      </c>
      <c r="V1193" s="20" t="str">
        <f t="shared" si="284"/>
        <v/>
      </c>
    </row>
    <row r="1194" spans="1:22" x14ac:dyDescent="0.25">
      <c r="A1194" s="46">
        <v>2244</v>
      </c>
      <c r="B1194" s="60">
        <f t="shared" si="270"/>
        <v>4111290</v>
      </c>
      <c r="C1194" s="46" t="s">
        <v>214</v>
      </c>
      <c r="D1194" s="46">
        <v>1334</v>
      </c>
      <c r="E1194" s="46" t="s">
        <v>2687</v>
      </c>
      <c r="F1194" s="46">
        <v>340</v>
      </c>
      <c r="G1194" s="46">
        <v>23</v>
      </c>
      <c r="H1194" s="61">
        <f t="shared" si="271"/>
        <v>6.7647058823529407E-2</v>
      </c>
      <c r="I1194" s="62">
        <f t="shared" si="272"/>
        <v>7</v>
      </c>
      <c r="J1194" s="62">
        <f t="shared" si="273"/>
        <v>2</v>
      </c>
      <c r="K1194" s="20"/>
      <c r="L1194" s="20" t="str">
        <f t="shared" si="274"/>
        <v>Yes</v>
      </c>
      <c r="M1194" s="66">
        <f t="shared" si="275"/>
        <v>11092.305453520799</v>
      </c>
      <c r="N1194" s="66">
        <f t="shared" si="276"/>
        <v>12423.953710239</v>
      </c>
      <c r="O1194" s="66">
        <f t="shared" si="277"/>
        <v>15697.3826390343</v>
      </c>
      <c r="P1194" s="67">
        <f t="shared" si="278"/>
        <v>1331.6482567182011</v>
      </c>
      <c r="Q1194" s="68">
        <f t="shared" si="279"/>
        <v>1.1200515314240218</v>
      </c>
      <c r="R1194" s="20" t="str">
        <f t="shared" si="280"/>
        <v/>
      </c>
      <c r="S1194" s="67">
        <f t="shared" si="281"/>
        <v>4605.0771855135008</v>
      </c>
      <c r="T1194" s="68">
        <f t="shared" si="282"/>
        <v>1.4151596081454652</v>
      </c>
      <c r="U1194" s="20" t="str">
        <f t="shared" si="283"/>
        <v/>
      </c>
      <c r="V1194" s="20" t="str">
        <f t="shared" si="284"/>
        <v/>
      </c>
    </row>
    <row r="1195" spans="1:22" x14ac:dyDescent="0.25">
      <c r="A1195" s="46">
        <v>2244</v>
      </c>
      <c r="B1195" s="60">
        <f t="shared" si="270"/>
        <v>4111290</v>
      </c>
      <c r="C1195" s="46" t="s">
        <v>214</v>
      </c>
      <c r="D1195" s="46">
        <v>3222</v>
      </c>
      <c r="E1195" s="46" t="s">
        <v>2689</v>
      </c>
      <c r="F1195" s="46">
        <v>387</v>
      </c>
      <c r="G1195" s="46">
        <v>18</v>
      </c>
      <c r="H1195" s="61">
        <f t="shared" si="271"/>
        <v>4.6511627906976744E-2</v>
      </c>
      <c r="I1195" s="62">
        <f t="shared" si="272"/>
        <v>7</v>
      </c>
      <c r="J1195" s="62">
        <f t="shared" si="273"/>
        <v>2</v>
      </c>
      <c r="K1195" s="20"/>
      <c r="L1195" s="20" t="str">
        <f t="shared" si="274"/>
        <v>Yes</v>
      </c>
      <c r="M1195" s="66">
        <f t="shared" si="275"/>
        <v>11194.4238606896</v>
      </c>
      <c r="N1195" s="66">
        <f t="shared" si="276"/>
        <v>12514.581430091501</v>
      </c>
      <c r="O1195" s="66">
        <f t="shared" si="277"/>
        <v>15261.495903802899</v>
      </c>
      <c r="P1195" s="67">
        <f t="shared" si="278"/>
        <v>1320.1575694019011</v>
      </c>
      <c r="Q1195" s="68">
        <f t="shared" si="279"/>
        <v>1.1179299252762596</v>
      </c>
      <c r="R1195" s="20" t="str">
        <f t="shared" si="280"/>
        <v/>
      </c>
      <c r="S1195" s="67">
        <f t="shared" si="281"/>
        <v>4067.0720431132995</v>
      </c>
      <c r="T1195" s="68">
        <f t="shared" si="282"/>
        <v>1.3633123145707615</v>
      </c>
      <c r="U1195" s="20" t="str">
        <f t="shared" si="283"/>
        <v/>
      </c>
      <c r="V1195" s="20" t="str">
        <f t="shared" si="284"/>
        <v/>
      </c>
    </row>
    <row r="1196" spans="1:22" x14ac:dyDescent="0.25">
      <c r="A1196" s="46">
        <v>2244</v>
      </c>
      <c r="B1196" s="60">
        <f t="shared" si="270"/>
        <v>4111290</v>
      </c>
      <c r="C1196" s="46" t="s">
        <v>214</v>
      </c>
      <c r="D1196" s="46">
        <v>4220</v>
      </c>
      <c r="E1196" s="46" t="s">
        <v>1385</v>
      </c>
      <c r="F1196" s="46">
        <v>203</v>
      </c>
      <c r="G1196" s="46">
        <v>9</v>
      </c>
      <c r="H1196" s="61">
        <f t="shared" si="271"/>
        <v>4.4334975369458129E-2</v>
      </c>
      <c r="I1196" s="62">
        <f t="shared" si="272"/>
        <v>7</v>
      </c>
      <c r="J1196" s="62">
        <f t="shared" si="273"/>
        <v>2</v>
      </c>
      <c r="K1196" s="20"/>
      <c r="L1196" s="20" t="str">
        <f t="shared" si="274"/>
        <v>Yes</v>
      </c>
      <c r="M1196" s="66">
        <f t="shared" si="275"/>
        <v>3600.8022109088101</v>
      </c>
      <c r="N1196" s="66">
        <f t="shared" si="276"/>
        <v>4014.1502910476602</v>
      </c>
      <c r="O1196" s="66">
        <f t="shared" si="277"/>
        <v>4506.0487285245199</v>
      </c>
      <c r="P1196" s="67">
        <f t="shared" si="278"/>
        <v>413.34808013885004</v>
      </c>
      <c r="Q1196" s="68">
        <f t="shared" si="279"/>
        <v>1.114793331021235</v>
      </c>
      <c r="R1196" s="20" t="str">
        <f t="shared" si="280"/>
        <v/>
      </c>
      <c r="S1196" s="67">
        <f t="shared" si="281"/>
        <v>905.24651761570976</v>
      </c>
      <c r="T1196" s="68">
        <f t="shared" si="282"/>
        <v>1.25140134464293</v>
      </c>
      <c r="U1196" s="20" t="str">
        <f t="shared" si="283"/>
        <v/>
      </c>
      <c r="V1196" s="20" t="str">
        <f t="shared" si="284"/>
        <v/>
      </c>
    </row>
    <row r="1197" spans="1:22" x14ac:dyDescent="0.25">
      <c r="A1197" s="46">
        <v>2245</v>
      </c>
      <c r="B1197" s="60">
        <f t="shared" si="270"/>
        <v>4105430</v>
      </c>
      <c r="C1197" s="46" t="s">
        <v>100</v>
      </c>
      <c r="D1197" s="46">
        <v>1194</v>
      </c>
      <c r="E1197" s="46" t="s">
        <v>2153</v>
      </c>
      <c r="F1197" s="46">
        <v>226</v>
      </c>
      <c r="G1197" s="46">
        <v>80</v>
      </c>
      <c r="H1197" s="61">
        <f t="shared" si="271"/>
        <v>0.35398230088495575</v>
      </c>
      <c r="I1197" s="62">
        <f t="shared" si="272"/>
        <v>2</v>
      </c>
      <c r="J1197" s="62">
        <f t="shared" si="273"/>
        <v>1</v>
      </c>
      <c r="K1197" s="20" t="s">
        <v>1781</v>
      </c>
      <c r="L1197" s="20" t="str">
        <f t="shared" si="274"/>
        <v/>
      </c>
      <c r="M1197" s="66">
        <f t="shared" si="275"/>
        <v>11382.2492722797</v>
      </c>
      <c r="N1197" s="66">
        <f t="shared" si="276"/>
        <v>13129.5162819219</v>
      </c>
      <c r="O1197" s="66">
        <f t="shared" si="277"/>
        <v>14762.6759477508</v>
      </c>
      <c r="P1197" s="67">
        <f t="shared" si="278"/>
        <v>1747.2670096422007</v>
      </c>
      <c r="Q1197" s="68">
        <f t="shared" si="279"/>
        <v>1.153508060476016</v>
      </c>
      <c r="R1197" s="20" t="str">
        <f t="shared" si="280"/>
        <v/>
      </c>
      <c r="S1197" s="67">
        <f t="shared" si="281"/>
        <v>3380.4266754711007</v>
      </c>
      <c r="T1197" s="68">
        <f t="shared" si="282"/>
        <v>1.2969910950468975</v>
      </c>
      <c r="U1197" s="20" t="str">
        <f t="shared" si="283"/>
        <v/>
      </c>
      <c r="V1197" s="20" t="str">
        <f t="shared" si="284"/>
        <v/>
      </c>
    </row>
    <row r="1198" spans="1:22" x14ac:dyDescent="0.25">
      <c r="A1198" s="46">
        <v>2245</v>
      </c>
      <c r="B1198" s="60">
        <f t="shared" si="270"/>
        <v>4105430</v>
      </c>
      <c r="C1198" s="46" t="s">
        <v>100</v>
      </c>
      <c r="D1198" s="46">
        <v>1195</v>
      </c>
      <c r="E1198" s="46" t="s">
        <v>2154</v>
      </c>
      <c r="F1198" s="46">
        <v>286</v>
      </c>
      <c r="G1198" s="46">
        <v>76</v>
      </c>
      <c r="H1198" s="61">
        <f t="shared" si="271"/>
        <v>0.26573426573426573</v>
      </c>
      <c r="I1198" s="62">
        <f t="shared" si="272"/>
        <v>2</v>
      </c>
      <c r="J1198" s="62">
        <f t="shared" si="273"/>
        <v>1</v>
      </c>
      <c r="K1198" s="20"/>
      <c r="L1198" s="20" t="str">
        <f t="shared" si="274"/>
        <v/>
      </c>
      <c r="M1198" s="66">
        <f t="shared" si="275"/>
        <v>13079.4379362489</v>
      </c>
      <c r="N1198" s="66">
        <f t="shared" si="276"/>
        <v>14523.687306354401</v>
      </c>
      <c r="O1198" s="66">
        <f t="shared" si="277"/>
        <v>14184.414717141701</v>
      </c>
      <c r="P1198" s="67">
        <f t="shared" si="278"/>
        <v>1444.2493701055009</v>
      </c>
      <c r="Q1198" s="68">
        <f t="shared" si="279"/>
        <v>1.11042136345193</v>
      </c>
      <c r="R1198" s="20" t="str">
        <f t="shared" si="280"/>
        <v/>
      </c>
      <c r="S1198" s="67">
        <f t="shared" si="281"/>
        <v>1104.9767808928009</v>
      </c>
      <c r="T1198" s="68">
        <f t="shared" si="282"/>
        <v>1.0844819774579473</v>
      </c>
      <c r="U1198" s="20" t="str">
        <f t="shared" si="283"/>
        <v/>
      </c>
      <c r="V1198" s="20" t="str">
        <f t="shared" si="284"/>
        <v/>
      </c>
    </row>
    <row r="1199" spans="1:22" x14ac:dyDescent="0.25">
      <c r="A1199" s="46">
        <v>2247</v>
      </c>
      <c r="B1199" s="60">
        <f t="shared" si="270"/>
        <v>4111640</v>
      </c>
      <c r="C1199" s="46" t="s">
        <v>223</v>
      </c>
      <c r="D1199" s="46">
        <v>3403</v>
      </c>
      <c r="E1199" s="46" t="s">
        <v>1429</v>
      </c>
      <c r="F1199" s="46">
        <v>65</v>
      </c>
      <c r="G1199" s="46">
        <v>32</v>
      </c>
      <c r="H1199" s="61">
        <f t="shared" si="271"/>
        <v>0.49230769230769234</v>
      </c>
      <c r="I1199" s="62">
        <f t="shared" si="272"/>
        <v>1</v>
      </c>
      <c r="J1199" s="62">
        <f t="shared" si="273"/>
        <v>1</v>
      </c>
      <c r="K1199" s="20" t="s">
        <v>1781</v>
      </c>
      <c r="L1199" s="20" t="str">
        <f t="shared" si="274"/>
        <v/>
      </c>
      <c r="M1199" s="66">
        <f t="shared" si="275"/>
        <v>26481.8646554931</v>
      </c>
      <c r="N1199" s="66">
        <f t="shared" si="276"/>
        <v>31555.428723196801</v>
      </c>
      <c r="O1199" s="66">
        <f t="shared" si="277"/>
        <v>35256.519856867701</v>
      </c>
      <c r="P1199" s="67">
        <f t="shared" si="278"/>
        <v>5073.5640677037009</v>
      </c>
      <c r="Q1199" s="68">
        <f t="shared" si="279"/>
        <v>1.1915863604661727</v>
      </c>
      <c r="R1199" s="20" t="str">
        <f t="shared" si="280"/>
        <v/>
      </c>
      <c r="S1199" s="67">
        <f t="shared" si="281"/>
        <v>8774.6552013746004</v>
      </c>
      <c r="T1199" s="68">
        <f t="shared" si="282"/>
        <v>1.3313458215849043</v>
      </c>
      <c r="U1199" s="20" t="str">
        <f t="shared" si="283"/>
        <v/>
      </c>
      <c r="V1199" s="20" t="str">
        <f t="shared" si="284"/>
        <v/>
      </c>
    </row>
    <row r="1200" spans="1:22" x14ac:dyDescent="0.25">
      <c r="A1200" s="46">
        <v>2248</v>
      </c>
      <c r="B1200" s="60">
        <f t="shared" si="270"/>
        <v>4105250</v>
      </c>
      <c r="C1200" s="46" t="s">
        <v>98</v>
      </c>
      <c r="D1200" s="46">
        <v>1205</v>
      </c>
      <c r="E1200" s="46" t="s">
        <v>645</v>
      </c>
      <c r="F1200" s="90">
        <v>1385</v>
      </c>
      <c r="G1200" s="46">
        <v>524</v>
      </c>
      <c r="H1200" s="61">
        <f t="shared" si="271"/>
        <v>0.37833935018050541</v>
      </c>
      <c r="I1200" s="62">
        <f t="shared" si="272"/>
        <v>1</v>
      </c>
      <c r="J1200" s="62">
        <f t="shared" si="273"/>
        <v>1</v>
      </c>
      <c r="K1200" s="20" t="s">
        <v>1781</v>
      </c>
      <c r="L1200" s="20" t="str">
        <f t="shared" si="274"/>
        <v>Yes</v>
      </c>
      <c r="M1200" s="66">
        <f t="shared" si="275"/>
        <v>9661.9942021578008</v>
      </c>
      <c r="N1200" s="66">
        <f t="shared" si="276"/>
        <v>9772.9537453210105</v>
      </c>
      <c r="O1200" s="66">
        <f t="shared" si="277"/>
        <v>9408.8007293443297</v>
      </c>
      <c r="P1200" s="67">
        <f t="shared" si="278"/>
        <v>110.95954316320967</v>
      </c>
      <c r="Q1200" s="68">
        <f t="shared" si="279"/>
        <v>1.0114841243786328</v>
      </c>
      <c r="R1200" s="20" t="str">
        <f t="shared" si="280"/>
        <v/>
      </c>
      <c r="S1200" s="67">
        <f t="shared" si="281"/>
        <v>-253.19347281347109</v>
      </c>
      <c r="T1200" s="68">
        <f t="shared" si="282"/>
        <v>0.97379490532534929</v>
      </c>
      <c r="U1200" s="20" t="str">
        <f t="shared" si="283"/>
        <v>Fail</v>
      </c>
      <c r="V1200" s="20" t="str">
        <f t="shared" si="284"/>
        <v/>
      </c>
    </row>
    <row r="1201" spans="1:22" x14ac:dyDescent="0.25">
      <c r="A1201" s="46">
        <v>2249</v>
      </c>
      <c r="B1201" s="60">
        <f t="shared" si="270"/>
        <v>4108280</v>
      </c>
      <c r="C1201" s="46" t="s">
        <v>153</v>
      </c>
      <c r="D1201" s="46">
        <v>3404</v>
      </c>
      <c r="E1201" s="46" t="s">
        <v>937</v>
      </c>
      <c r="F1201" s="46">
        <v>41</v>
      </c>
      <c r="G1201" s="46">
        <v>24</v>
      </c>
      <c r="H1201" s="61">
        <f t="shared" si="271"/>
        <v>0.58536585365853655</v>
      </c>
      <c r="I1201" s="62">
        <f t="shared" si="272"/>
        <v>4</v>
      </c>
      <c r="J1201" s="62">
        <f t="shared" si="273"/>
        <v>1</v>
      </c>
      <c r="K1201" s="20" t="s">
        <v>1781</v>
      </c>
      <c r="L1201" s="20" t="str">
        <f t="shared" si="274"/>
        <v>Yes</v>
      </c>
      <c r="M1201" s="66">
        <f t="shared" si="275"/>
        <v>39751.567910311402</v>
      </c>
      <c r="N1201" s="66">
        <f t="shared" si="276"/>
        <v>44560.8608294117</v>
      </c>
      <c r="O1201" s="66">
        <f t="shared" si="277"/>
        <v>45627.160239284</v>
      </c>
      <c r="P1201" s="67">
        <f t="shared" si="278"/>
        <v>4809.2929191002986</v>
      </c>
      <c r="Q1201" s="68">
        <f t="shared" si="279"/>
        <v>1.1209837289928075</v>
      </c>
      <c r="R1201" s="20" t="str">
        <f t="shared" si="280"/>
        <v/>
      </c>
      <c r="S1201" s="67">
        <f t="shared" si="281"/>
        <v>5875.5923289725979</v>
      </c>
      <c r="T1201" s="68">
        <f t="shared" si="282"/>
        <v>1.1478078133227165</v>
      </c>
      <c r="U1201" s="20" t="str">
        <f t="shared" si="283"/>
        <v/>
      </c>
      <c r="V1201" s="20" t="str">
        <f t="shared" si="284"/>
        <v/>
      </c>
    </row>
    <row r="1202" spans="1:22" x14ac:dyDescent="0.25">
      <c r="A1202" s="46">
        <v>2249</v>
      </c>
      <c r="B1202" s="60">
        <f t="shared" si="270"/>
        <v>4108280</v>
      </c>
      <c r="C1202" s="46" t="s">
        <v>153</v>
      </c>
      <c r="D1202" s="46">
        <v>5440</v>
      </c>
      <c r="E1202" s="46" t="s">
        <v>934</v>
      </c>
      <c r="F1202" s="46">
        <v>898</v>
      </c>
      <c r="G1202" s="46">
        <v>316</v>
      </c>
      <c r="H1202" s="61">
        <f t="shared" si="271"/>
        <v>0.35189309576837419</v>
      </c>
      <c r="I1202" s="62">
        <f t="shared" si="272"/>
        <v>4</v>
      </c>
      <c r="J1202" s="62">
        <f t="shared" si="273"/>
        <v>1</v>
      </c>
      <c r="K1202" s="20"/>
      <c r="L1202" s="20" t="str">
        <f t="shared" si="274"/>
        <v>Yes</v>
      </c>
      <c r="M1202" s="66">
        <f t="shared" si="275"/>
        <v>330.98244656580999</v>
      </c>
      <c r="N1202" s="66">
        <f t="shared" si="276"/>
        <v>396.07192657172499</v>
      </c>
      <c r="O1202" s="66">
        <f t="shared" si="277"/>
        <v>190.744012474941</v>
      </c>
      <c r="P1202" s="67">
        <f t="shared" si="278"/>
        <v>65.089480005914993</v>
      </c>
      <c r="Q1202" s="68">
        <f t="shared" si="279"/>
        <v>1.1966553836351956</v>
      </c>
      <c r="R1202" s="20" t="str">
        <f t="shared" si="280"/>
        <v/>
      </c>
      <c r="S1202" s="67">
        <f t="shared" si="281"/>
        <v>-140.23843409086899</v>
      </c>
      <c r="T1202" s="68">
        <f t="shared" si="282"/>
        <v>0.57629646059497275</v>
      </c>
      <c r="U1202" s="20" t="str">
        <f t="shared" si="283"/>
        <v/>
      </c>
      <c r="V1202" s="20" t="str">
        <f t="shared" si="284"/>
        <v/>
      </c>
    </row>
    <row r="1203" spans="1:22" ht="30" x14ac:dyDescent="0.25">
      <c r="A1203" s="46">
        <v>2249</v>
      </c>
      <c r="B1203" s="60">
        <f t="shared" si="270"/>
        <v>4108280</v>
      </c>
      <c r="C1203" s="46" t="s">
        <v>153</v>
      </c>
      <c r="D1203" s="46">
        <v>5150</v>
      </c>
      <c r="E1203" s="46" t="s">
        <v>936</v>
      </c>
      <c r="F1203" s="46">
        <v>291</v>
      </c>
      <c r="G1203" s="46">
        <v>51</v>
      </c>
      <c r="H1203" s="61">
        <f t="shared" si="271"/>
        <v>0.17525773195876287</v>
      </c>
      <c r="I1203" s="62">
        <f t="shared" si="272"/>
        <v>4</v>
      </c>
      <c r="J1203" s="62">
        <f t="shared" si="273"/>
        <v>1</v>
      </c>
      <c r="K1203" s="20"/>
      <c r="L1203" s="20" t="str">
        <f t="shared" si="274"/>
        <v>Yes</v>
      </c>
      <c r="M1203" s="66">
        <f t="shared" si="275"/>
        <v>330.98244656580999</v>
      </c>
      <c r="N1203" s="66">
        <f t="shared" si="276"/>
        <v>396.07192657172499</v>
      </c>
      <c r="O1203" s="66">
        <f t="shared" si="277"/>
        <v>190.744012474941</v>
      </c>
      <c r="P1203" s="67">
        <f t="shared" si="278"/>
        <v>65.089480005914993</v>
      </c>
      <c r="Q1203" s="68">
        <f t="shared" si="279"/>
        <v>1.1966553836351956</v>
      </c>
      <c r="R1203" s="20" t="str">
        <f t="shared" si="280"/>
        <v/>
      </c>
      <c r="S1203" s="67">
        <f t="shared" si="281"/>
        <v>-140.23843409086899</v>
      </c>
      <c r="T1203" s="68">
        <f t="shared" si="282"/>
        <v>0.57629646059497275</v>
      </c>
      <c r="U1203" s="20" t="str">
        <f t="shared" si="283"/>
        <v/>
      </c>
      <c r="V1203" s="20" t="str">
        <f t="shared" si="284"/>
        <v/>
      </c>
    </row>
    <row r="1204" spans="1:22" ht="30" x14ac:dyDescent="0.25">
      <c r="A1204" s="46">
        <v>2249</v>
      </c>
      <c r="B1204" s="60">
        <f t="shared" si="270"/>
        <v>4108280</v>
      </c>
      <c r="C1204" s="46" t="s">
        <v>153</v>
      </c>
      <c r="D1204" s="46">
        <v>5441</v>
      </c>
      <c r="E1204" s="46" t="s">
        <v>935</v>
      </c>
      <c r="F1204" s="46">
        <v>133</v>
      </c>
      <c r="G1204" s="46">
        <v>19</v>
      </c>
      <c r="H1204" s="61">
        <f t="shared" si="271"/>
        <v>0.14285714285714285</v>
      </c>
      <c r="I1204" s="62">
        <f t="shared" si="272"/>
        <v>4</v>
      </c>
      <c r="J1204" s="62">
        <f t="shared" si="273"/>
        <v>1</v>
      </c>
      <c r="K1204" s="20"/>
      <c r="L1204" s="20" t="str">
        <f t="shared" si="274"/>
        <v>Yes</v>
      </c>
      <c r="M1204" s="66">
        <f t="shared" si="275"/>
        <v>330.98244656580999</v>
      </c>
      <c r="N1204" s="66">
        <f t="shared" si="276"/>
        <v>396.07192657172499</v>
      </c>
      <c r="O1204" s="66">
        <f t="shared" si="277"/>
        <v>190.744012474941</v>
      </c>
      <c r="P1204" s="67">
        <f t="shared" si="278"/>
        <v>65.089480005914993</v>
      </c>
      <c r="Q1204" s="68">
        <f t="shared" si="279"/>
        <v>1.1966553836351956</v>
      </c>
      <c r="R1204" s="20" t="str">
        <f t="shared" si="280"/>
        <v/>
      </c>
      <c r="S1204" s="67">
        <f t="shared" si="281"/>
        <v>-140.23843409086899</v>
      </c>
      <c r="T1204" s="68">
        <f t="shared" si="282"/>
        <v>0.57629646059497275</v>
      </c>
      <c r="U1204" s="20" t="str">
        <f t="shared" si="283"/>
        <v/>
      </c>
      <c r="V1204" s="20" t="str">
        <f t="shared" si="284"/>
        <v/>
      </c>
    </row>
    <row r="1205" spans="1:22" ht="30" x14ac:dyDescent="0.25">
      <c r="A1205" s="46">
        <v>2251</v>
      </c>
      <c r="B1205" s="60">
        <f t="shared" si="270"/>
        <v>4100016</v>
      </c>
      <c r="C1205" s="46" t="s">
        <v>2829</v>
      </c>
      <c r="D1205" s="46">
        <v>4564</v>
      </c>
      <c r="E1205" s="46" t="s">
        <v>2831</v>
      </c>
      <c r="F1205" s="46">
        <v>398</v>
      </c>
      <c r="G1205" s="46">
        <v>124</v>
      </c>
      <c r="H1205" s="61">
        <f t="shared" si="271"/>
        <v>0.31155778894472363</v>
      </c>
      <c r="I1205" s="62">
        <f t="shared" si="272"/>
        <v>3</v>
      </c>
      <c r="J1205" s="62">
        <f t="shared" si="273"/>
        <v>1</v>
      </c>
      <c r="K1205" s="20" t="s">
        <v>1781</v>
      </c>
      <c r="L1205" s="20" t="str">
        <f t="shared" si="274"/>
        <v>Yes</v>
      </c>
      <c r="M1205" s="66">
        <f t="shared" si="275"/>
        <v>11409.2660518016</v>
      </c>
      <c r="N1205" s="66">
        <f t="shared" si="276"/>
        <v>10535.7215747064</v>
      </c>
      <c r="O1205" s="66">
        <f t="shared" si="277"/>
        <v>13289.561069589499</v>
      </c>
      <c r="P1205" s="67">
        <f t="shared" si="278"/>
        <v>-873.54447709519991</v>
      </c>
      <c r="Q1205" s="68">
        <f t="shared" si="279"/>
        <v>0.92343552397419448</v>
      </c>
      <c r="R1205" s="20" t="str">
        <f t="shared" si="280"/>
        <v>Fail</v>
      </c>
      <c r="S1205" s="67">
        <f t="shared" si="281"/>
        <v>1880.2950177878993</v>
      </c>
      <c r="T1205" s="68">
        <f t="shared" si="282"/>
        <v>1.1648042046921141</v>
      </c>
      <c r="U1205" s="20" t="str">
        <f t="shared" si="283"/>
        <v/>
      </c>
      <c r="V1205" s="20" t="str">
        <f t="shared" si="284"/>
        <v/>
      </c>
    </row>
    <row r="1206" spans="1:22" ht="30" x14ac:dyDescent="0.25">
      <c r="A1206" s="46">
        <v>2251</v>
      </c>
      <c r="B1206" s="60">
        <f t="shared" si="270"/>
        <v>4100016</v>
      </c>
      <c r="C1206" s="46" t="s">
        <v>2829</v>
      </c>
      <c r="D1206" s="46">
        <v>1238</v>
      </c>
      <c r="E1206" s="46" t="s">
        <v>2832</v>
      </c>
      <c r="F1206" s="46">
        <v>297</v>
      </c>
      <c r="G1206" s="46">
        <v>85</v>
      </c>
      <c r="H1206" s="61">
        <f t="shared" si="271"/>
        <v>0.28619528619528617</v>
      </c>
      <c r="I1206" s="62">
        <f t="shared" si="272"/>
        <v>3</v>
      </c>
      <c r="J1206" s="62">
        <f t="shared" si="273"/>
        <v>1</v>
      </c>
      <c r="K1206" s="20"/>
      <c r="L1206" s="20" t="str">
        <f t="shared" si="274"/>
        <v>Yes</v>
      </c>
      <c r="M1206" s="66">
        <f t="shared" si="275"/>
        <v>16359.205568307099</v>
      </c>
      <c r="N1206" s="66">
        <f t="shared" si="276"/>
        <v>14603.7978543063</v>
      </c>
      <c r="O1206" s="66">
        <f t="shared" si="277"/>
        <v>17884.072784227301</v>
      </c>
      <c r="P1206" s="67">
        <f t="shared" si="278"/>
        <v>-1755.4077140007994</v>
      </c>
      <c r="Q1206" s="68">
        <f t="shared" si="279"/>
        <v>0.89269602935966685</v>
      </c>
      <c r="R1206" s="20" t="str">
        <f t="shared" si="280"/>
        <v/>
      </c>
      <c r="S1206" s="67">
        <f t="shared" si="281"/>
        <v>1524.8672159202015</v>
      </c>
      <c r="T1206" s="68">
        <f t="shared" si="282"/>
        <v>1.0932115688352462</v>
      </c>
      <c r="U1206" s="20" t="str">
        <f t="shared" si="283"/>
        <v/>
      </c>
      <c r="V1206" s="20" t="str">
        <f t="shared" si="284"/>
        <v/>
      </c>
    </row>
    <row r="1207" spans="1:22" ht="30" x14ac:dyDescent="0.25">
      <c r="A1207" s="46">
        <v>2251</v>
      </c>
      <c r="B1207" s="60">
        <f t="shared" si="270"/>
        <v>4100016</v>
      </c>
      <c r="C1207" s="46" t="s">
        <v>2829</v>
      </c>
      <c r="D1207" s="46">
        <v>1213</v>
      </c>
      <c r="E1207" s="46" t="s">
        <v>2830</v>
      </c>
      <c r="F1207" s="46">
        <v>343</v>
      </c>
      <c r="G1207" s="46">
        <v>80</v>
      </c>
      <c r="H1207" s="61">
        <f t="shared" si="271"/>
        <v>0.23323615160349853</v>
      </c>
      <c r="I1207" s="62">
        <f t="shared" si="272"/>
        <v>3</v>
      </c>
      <c r="J1207" s="62">
        <f t="shared" si="273"/>
        <v>1</v>
      </c>
      <c r="K1207" s="20"/>
      <c r="L1207" s="20" t="str">
        <f t="shared" si="274"/>
        <v>Yes</v>
      </c>
      <c r="M1207" s="66">
        <f t="shared" si="275"/>
        <v>11087.647581426399</v>
      </c>
      <c r="N1207" s="66">
        <f t="shared" si="276"/>
        <v>10757.636738625</v>
      </c>
      <c r="O1207" s="66">
        <f t="shared" si="277"/>
        <v>16289.0423439641</v>
      </c>
      <c r="P1207" s="67">
        <f t="shared" si="278"/>
        <v>-330.01084280139912</v>
      </c>
      <c r="Q1207" s="68">
        <f t="shared" si="279"/>
        <v>0.97023617134492801</v>
      </c>
      <c r="R1207" s="20" t="str">
        <f t="shared" si="280"/>
        <v/>
      </c>
      <c r="S1207" s="67">
        <f t="shared" si="281"/>
        <v>5201.3947625377004</v>
      </c>
      <c r="T1207" s="68">
        <f t="shared" si="282"/>
        <v>1.4691161695336419</v>
      </c>
      <c r="U1207" s="20" t="str">
        <f t="shared" si="283"/>
        <v/>
      </c>
      <c r="V1207" s="20" t="str">
        <f t="shared" si="284"/>
        <v/>
      </c>
    </row>
    <row r="1208" spans="1:22" x14ac:dyDescent="0.25">
      <c r="A1208" s="46">
        <v>2252</v>
      </c>
      <c r="B1208" s="60">
        <f t="shared" si="270"/>
        <v>4101230</v>
      </c>
      <c r="C1208" s="46" t="s">
        <v>12</v>
      </c>
      <c r="D1208" s="46">
        <v>1209</v>
      </c>
      <c r="E1208" s="46" t="s">
        <v>1880</v>
      </c>
      <c r="F1208" s="46">
        <v>192</v>
      </c>
      <c r="G1208" s="46">
        <v>86</v>
      </c>
      <c r="H1208" s="61">
        <f t="shared" si="271"/>
        <v>0.44791666666666669</v>
      </c>
      <c r="I1208" s="62">
        <f t="shared" si="272"/>
        <v>4</v>
      </c>
      <c r="J1208" s="62">
        <f t="shared" si="273"/>
        <v>1</v>
      </c>
      <c r="K1208" s="20" t="s">
        <v>1781</v>
      </c>
      <c r="L1208" s="20" t="str">
        <f t="shared" si="274"/>
        <v/>
      </c>
      <c r="M1208" s="66">
        <f t="shared" si="275"/>
        <v>11864.882471094301</v>
      </c>
      <c r="N1208" s="66">
        <f t="shared" si="276"/>
        <v>12361.5845817838</v>
      </c>
      <c r="O1208" s="66">
        <f t="shared" si="277"/>
        <v>13263.118298170401</v>
      </c>
      <c r="P1208" s="67">
        <f t="shared" si="278"/>
        <v>496.70211068949902</v>
      </c>
      <c r="Q1208" s="68">
        <f t="shared" si="279"/>
        <v>1.0418632137233204</v>
      </c>
      <c r="R1208" s="20" t="str">
        <f t="shared" si="280"/>
        <v/>
      </c>
      <c r="S1208" s="67">
        <f t="shared" si="281"/>
        <v>1398.2358270760997</v>
      </c>
      <c r="T1208" s="68">
        <f t="shared" si="282"/>
        <v>1.1178465804851028</v>
      </c>
      <c r="U1208" s="20" t="str">
        <f t="shared" si="283"/>
        <v/>
      </c>
      <c r="V1208" s="20" t="str">
        <f t="shared" si="284"/>
        <v/>
      </c>
    </row>
    <row r="1209" spans="1:22" x14ac:dyDescent="0.25">
      <c r="A1209" s="46">
        <v>2252</v>
      </c>
      <c r="B1209" s="60">
        <f t="shared" si="270"/>
        <v>4101230</v>
      </c>
      <c r="C1209" s="46" t="s">
        <v>12</v>
      </c>
      <c r="D1209" s="46">
        <v>4505</v>
      </c>
      <c r="E1209" s="46" t="s">
        <v>1879</v>
      </c>
      <c r="F1209" s="46">
        <v>23</v>
      </c>
      <c r="G1209" s="46">
        <v>10</v>
      </c>
      <c r="H1209" s="61">
        <f t="shared" si="271"/>
        <v>0.43478260869565216</v>
      </c>
      <c r="I1209" s="62">
        <f t="shared" si="272"/>
        <v>4</v>
      </c>
      <c r="J1209" s="62">
        <f t="shared" si="273"/>
        <v>1</v>
      </c>
      <c r="K1209" s="20"/>
      <c r="L1209" s="20" t="str">
        <f t="shared" si="274"/>
        <v/>
      </c>
      <c r="M1209" s="66">
        <f t="shared" si="275"/>
        <v>2011.40512766752</v>
      </c>
      <c r="N1209" s="66">
        <f t="shared" si="276"/>
        <v>1991.5202365494399</v>
      </c>
      <c r="O1209" s="66">
        <f t="shared" si="277"/>
        <v>4883.9078914466199</v>
      </c>
      <c r="P1209" s="67">
        <f t="shared" si="278"/>
        <v>-19.884891118080077</v>
      </c>
      <c r="Q1209" s="68">
        <f t="shared" si="279"/>
        <v>0.99011393038401019</v>
      </c>
      <c r="R1209" s="20" t="str">
        <f t="shared" si="280"/>
        <v/>
      </c>
      <c r="S1209" s="67">
        <f t="shared" si="281"/>
        <v>2872.5027637791</v>
      </c>
      <c r="T1209" s="68">
        <f t="shared" si="282"/>
        <v>2.4281075076656151</v>
      </c>
      <c r="U1209" s="20" t="str">
        <f t="shared" si="283"/>
        <v/>
      </c>
      <c r="V1209" s="20" t="str">
        <f t="shared" si="284"/>
        <v/>
      </c>
    </row>
    <row r="1210" spans="1:22" x14ac:dyDescent="0.25">
      <c r="A1210" s="46">
        <v>2252</v>
      </c>
      <c r="B1210" s="60">
        <f t="shared" si="270"/>
        <v>4101230</v>
      </c>
      <c r="C1210" s="46" t="s">
        <v>12</v>
      </c>
      <c r="D1210" s="46">
        <v>1208</v>
      </c>
      <c r="E1210" s="46" t="s">
        <v>1878</v>
      </c>
      <c r="F1210" s="46">
        <v>285</v>
      </c>
      <c r="G1210" s="46">
        <v>117</v>
      </c>
      <c r="H1210" s="61">
        <f t="shared" si="271"/>
        <v>0.41052631578947368</v>
      </c>
      <c r="I1210" s="62">
        <f t="shared" si="272"/>
        <v>4</v>
      </c>
      <c r="J1210" s="62">
        <f t="shared" si="273"/>
        <v>1</v>
      </c>
      <c r="K1210" s="20"/>
      <c r="L1210" s="20" t="str">
        <f t="shared" si="274"/>
        <v/>
      </c>
      <c r="M1210" s="66">
        <f t="shared" si="275"/>
        <v>11182.771593429999</v>
      </c>
      <c r="N1210" s="66">
        <f t="shared" si="276"/>
        <v>11168.0442327124</v>
      </c>
      <c r="O1210" s="66">
        <f t="shared" si="277"/>
        <v>13745.090039865299</v>
      </c>
      <c r="P1210" s="67">
        <f t="shared" si="278"/>
        <v>-14.727360717599367</v>
      </c>
      <c r="Q1210" s="68">
        <f t="shared" si="279"/>
        <v>0.9986830312508348</v>
      </c>
      <c r="R1210" s="20" t="str">
        <f t="shared" si="280"/>
        <v/>
      </c>
      <c r="S1210" s="67">
        <f t="shared" si="281"/>
        <v>2562.3184464352998</v>
      </c>
      <c r="T1210" s="68">
        <f t="shared" si="282"/>
        <v>1.2291308934486949</v>
      </c>
      <c r="U1210" s="20" t="str">
        <f t="shared" si="283"/>
        <v/>
      </c>
      <c r="V1210" s="20" t="str">
        <f t="shared" si="284"/>
        <v/>
      </c>
    </row>
    <row r="1211" spans="1:22" x14ac:dyDescent="0.25">
      <c r="A1211" s="46">
        <v>2252</v>
      </c>
      <c r="B1211" s="60">
        <f t="shared" si="270"/>
        <v>4101230</v>
      </c>
      <c r="C1211" s="46" t="s">
        <v>12</v>
      </c>
      <c r="D1211" s="46">
        <v>1210</v>
      </c>
      <c r="E1211" s="46" t="s">
        <v>1881</v>
      </c>
      <c r="F1211" s="46">
        <v>237</v>
      </c>
      <c r="G1211" s="46">
        <v>96</v>
      </c>
      <c r="H1211" s="61">
        <f t="shared" si="271"/>
        <v>0.4050632911392405</v>
      </c>
      <c r="I1211" s="62">
        <f t="shared" si="272"/>
        <v>4</v>
      </c>
      <c r="J1211" s="62">
        <f t="shared" si="273"/>
        <v>1</v>
      </c>
      <c r="K1211" s="20"/>
      <c r="L1211" s="20" t="str">
        <f t="shared" si="274"/>
        <v/>
      </c>
      <c r="M1211" s="66">
        <f t="shared" si="275"/>
        <v>15693.2484171428</v>
      </c>
      <c r="N1211" s="66">
        <f t="shared" si="276"/>
        <v>16038.074358211999</v>
      </c>
      <c r="O1211" s="66">
        <f t="shared" si="277"/>
        <v>19098.0526747726</v>
      </c>
      <c r="P1211" s="67">
        <f t="shared" si="278"/>
        <v>344.82594106919896</v>
      </c>
      <c r="Q1211" s="68">
        <f t="shared" si="279"/>
        <v>1.0219728848931315</v>
      </c>
      <c r="R1211" s="20" t="str">
        <f t="shared" si="280"/>
        <v/>
      </c>
      <c r="S1211" s="67">
        <f t="shared" si="281"/>
        <v>3404.8042576297994</v>
      </c>
      <c r="T1211" s="68">
        <f t="shared" si="282"/>
        <v>1.2169598139994076</v>
      </c>
      <c r="U1211" s="20" t="str">
        <f t="shared" si="283"/>
        <v/>
      </c>
      <c r="V1211" s="20" t="str">
        <f t="shared" si="284"/>
        <v/>
      </c>
    </row>
    <row r="1212" spans="1:22" x14ac:dyDescent="0.25">
      <c r="A1212" s="46">
        <v>2253</v>
      </c>
      <c r="B1212" s="60">
        <f t="shared" si="270"/>
        <v>4103990</v>
      </c>
      <c r="C1212" s="46" t="s">
        <v>74</v>
      </c>
      <c r="D1212" s="46">
        <v>1211</v>
      </c>
      <c r="E1212" s="46" t="s">
        <v>2081</v>
      </c>
      <c r="F1212" s="46">
        <v>347</v>
      </c>
      <c r="G1212" s="46">
        <v>275</v>
      </c>
      <c r="H1212" s="61">
        <f t="shared" si="271"/>
        <v>0.79250720461095103</v>
      </c>
      <c r="I1212" s="62">
        <f t="shared" si="272"/>
        <v>3</v>
      </c>
      <c r="J1212" s="62">
        <f t="shared" si="273"/>
        <v>1</v>
      </c>
      <c r="K1212" s="20" t="s">
        <v>1781</v>
      </c>
      <c r="L1212" s="20" t="str">
        <f t="shared" si="274"/>
        <v/>
      </c>
      <c r="M1212" s="66">
        <f t="shared" si="275"/>
        <v>6629.2219974693598</v>
      </c>
      <c r="N1212" s="66">
        <f t="shared" si="276"/>
        <v>12369.6818310699</v>
      </c>
      <c r="O1212" s="66">
        <f t="shared" si="277"/>
        <v>15435.674334796</v>
      </c>
      <c r="P1212" s="67">
        <f t="shared" si="278"/>
        <v>5740.4598336005402</v>
      </c>
      <c r="Q1212" s="68">
        <f t="shared" si="279"/>
        <v>1.8659326593364809</v>
      </c>
      <c r="R1212" s="20" t="str">
        <f t="shared" si="280"/>
        <v/>
      </c>
      <c r="S1212" s="67">
        <f t="shared" si="281"/>
        <v>8806.4523373266402</v>
      </c>
      <c r="T1212" s="68">
        <f t="shared" si="282"/>
        <v>2.3284292396133992</v>
      </c>
      <c r="U1212" s="20" t="str">
        <f t="shared" si="283"/>
        <v/>
      </c>
      <c r="V1212" s="20" t="str">
        <f t="shared" si="284"/>
        <v/>
      </c>
    </row>
    <row r="1213" spans="1:22" x14ac:dyDescent="0.25">
      <c r="A1213" s="46">
        <v>2253</v>
      </c>
      <c r="B1213" s="60">
        <f t="shared" si="270"/>
        <v>4103990</v>
      </c>
      <c r="C1213" s="46" t="s">
        <v>74</v>
      </c>
      <c r="D1213" s="46">
        <v>1291</v>
      </c>
      <c r="E1213" s="46" t="s">
        <v>2082</v>
      </c>
      <c r="F1213" s="46">
        <v>233</v>
      </c>
      <c r="G1213" s="46">
        <v>102</v>
      </c>
      <c r="H1213" s="61">
        <f t="shared" si="271"/>
        <v>0.43776824034334766</v>
      </c>
      <c r="I1213" s="62">
        <f t="shared" si="272"/>
        <v>3</v>
      </c>
      <c r="J1213" s="62">
        <f t="shared" si="273"/>
        <v>1</v>
      </c>
      <c r="K1213" s="20"/>
      <c r="L1213" s="20" t="str">
        <f t="shared" si="274"/>
        <v/>
      </c>
      <c r="M1213" s="66">
        <f t="shared" si="275"/>
        <v>6039.0271616979198</v>
      </c>
      <c r="N1213" s="66">
        <f t="shared" si="276"/>
        <v>12182.4376802366</v>
      </c>
      <c r="O1213" s="66">
        <f t="shared" si="277"/>
        <v>13429.234357571901</v>
      </c>
      <c r="P1213" s="67">
        <f t="shared" si="278"/>
        <v>6143.4105185386807</v>
      </c>
      <c r="Q1213" s="68">
        <f t="shared" si="279"/>
        <v>2.017284796714081</v>
      </c>
      <c r="R1213" s="20" t="str">
        <f t="shared" si="280"/>
        <v/>
      </c>
      <c r="S1213" s="67">
        <f t="shared" si="281"/>
        <v>7390.2071958739807</v>
      </c>
      <c r="T1213" s="68">
        <f t="shared" si="282"/>
        <v>2.2237413407818098</v>
      </c>
      <c r="U1213" s="20" t="str">
        <f t="shared" si="283"/>
        <v/>
      </c>
      <c r="V1213" s="20" t="str">
        <f t="shared" si="284"/>
        <v/>
      </c>
    </row>
    <row r="1214" spans="1:22" x14ac:dyDescent="0.25">
      <c r="A1214" s="46">
        <v>2253</v>
      </c>
      <c r="B1214" s="60">
        <f t="shared" si="270"/>
        <v>4103990</v>
      </c>
      <c r="C1214" s="46" t="s">
        <v>74</v>
      </c>
      <c r="D1214" s="46">
        <v>1212</v>
      </c>
      <c r="E1214" s="46" t="s">
        <v>2083</v>
      </c>
      <c r="F1214" s="46">
        <v>338</v>
      </c>
      <c r="G1214" s="46">
        <v>104</v>
      </c>
      <c r="H1214" s="61">
        <f t="shared" si="271"/>
        <v>0.30769230769230771</v>
      </c>
      <c r="I1214" s="62">
        <f t="shared" si="272"/>
        <v>3</v>
      </c>
      <c r="J1214" s="62">
        <f t="shared" si="273"/>
        <v>1</v>
      </c>
      <c r="K1214" s="20"/>
      <c r="L1214" s="20" t="str">
        <f t="shared" si="274"/>
        <v/>
      </c>
      <c r="M1214" s="66">
        <f t="shared" si="275"/>
        <v>26632.2333246376</v>
      </c>
      <c r="N1214" s="66">
        <f t="shared" si="276"/>
        <v>14350.1124516456</v>
      </c>
      <c r="O1214" s="66">
        <f t="shared" si="277"/>
        <v>15395.9058307127</v>
      </c>
      <c r="P1214" s="67">
        <f t="shared" si="278"/>
        <v>-12282.120872992</v>
      </c>
      <c r="Q1214" s="68">
        <f t="shared" si="279"/>
        <v>0.53882497486120495</v>
      </c>
      <c r="R1214" s="20" t="str">
        <f t="shared" si="280"/>
        <v/>
      </c>
      <c r="S1214" s="67">
        <f t="shared" si="281"/>
        <v>-11236.3274939249</v>
      </c>
      <c r="T1214" s="68">
        <f t="shared" si="282"/>
        <v>0.57809293133782658</v>
      </c>
      <c r="U1214" s="20" t="str">
        <f t="shared" si="283"/>
        <v/>
      </c>
      <c r="V1214" s="20" t="str">
        <f t="shared" si="284"/>
        <v/>
      </c>
    </row>
    <row r="1215" spans="1:22" x14ac:dyDescent="0.25">
      <c r="A1215" s="46">
        <v>2254</v>
      </c>
      <c r="B1215" s="60">
        <f t="shared" si="270"/>
        <v>4108720</v>
      </c>
      <c r="C1215" s="46" t="s">
        <v>164</v>
      </c>
      <c r="D1215" s="46">
        <v>1217</v>
      </c>
      <c r="E1215" s="46" t="s">
        <v>2399</v>
      </c>
      <c r="F1215" s="46">
        <v>446</v>
      </c>
      <c r="G1215" s="46">
        <v>198</v>
      </c>
      <c r="H1215" s="61">
        <f t="shared" si="271"/>
        <v>0.44394618834080718</v>
      </c>
      <c r="I1215" s="62">
        <f t="shared" si="272"/>
        <v>9</v>
      </c>
      <c r="J1215" s="62">
        <f t="shared" si="273"/>
        <v>3</v>
      </c>
      <c r="K1215" s="20" t="s">
        <v>1781</v>
      </c>
      <c r="L1215" s="20" t="str">
        <f t="shared" si="274"/>
        <v>Yes</v>
      </c>
      <c r="M1215" s="66">
        <f t="shared" si="275"/>
        <v>11780.6377780942</v>
      </c>
      <c r="N1215" s="66">
        <f t="shared" si="276"/>
        <v>13135.8013441071</v>
      </c>
      <c r="O1215" s="66">
        <f t="shared" si="277"/>
        <v>16279.9556135902</v>
      </c>
      <c r="P1215" s="67">
        <f t="shared" si="278"/>
        <v>1355.1635660128995</v>
      </c>
      <c r="Q1215" s="68">
        <f t="shared" si="279"/>
        <v>1.115033123973372</v>
      </c>
      <c r="R1215" s="20" t="str">
        <f t="shared" si="280"/>
        <v/>
      </c>
      <c r="S1215" s="67">
        <f t="shared" si="281"/>
        <v>4499.317835496</v>
      </c>
      <c r="T1215" s="68">
        <f t="shared" si="282"/>
        <v>1.3819248091866783</v>
      </c>
      <c r="U1215" s="20" t="str">
        <f t="shared" si="283"/>
        <v/>
      </c>
      <c r="V1215" s="20" t="str">
        <f t="shared" si="284"/>
        <v/>
      </c>
    </row>
    <row r="1216" spans="1:22" x14ac:dyDescent="0.25">
      <c r="A1216" s="46">
        <v>2254</v>
      </c>
      <c r="B1216" s="60">
        <f t="shared" si="270"/>
        <v>4108720</v>
      </c>
      <c r="C1216" s="46" t="s">
        <v>164</v>
      </c>
      <c r="D1216" s="46">
        <v>4342</v>
      </c>
      <c r="E1216" s="46" t="s">
        <v>2400</v>
      </c>
      <c r="F1216" s="46">
        <v>231</v>
      </c>
      <c r="G1216" s="46">
        <v>78</v>
      </c>
      <c r="H1216" s="61">
        <f t="shared" si="271"/>
        <v>0.33766233766233766</v>
      </c>
      <c r="I1216" s="62">
        <f t="shared" si="272"/>
        <v>9</v>
      </c>
      <c r="J1216" s="62">
        <f t="shared" si="273"/>
        <v>3</v>
      </c>
      <c r="K1216" s="20" t="s">
        <v>1781</v>
      </c>
      <c r="L1216" s="20" t="str">
        <f t="shared" si="274"/>
        <v>Yes</v>
      </c>
      <c r="M1216" s="66">
        <f t="shared" si="275"/>
        <v>13984.9330105135</v>
      </c>
      <c r="N1216" s="66">
        <f t="shared" si="276"/>
        <v>15562.7205400394</v>
      </c>
      <c r="O1216" s="66">
        <f t="shared" si="277"/>
        <v>20712.299018064299</v>
      </c>
      <c r="P1216" s="67">
        <f t="shared" si="278"/>
        <v>1577.7875295259</v>
      </c>
      <c r="Q1216" s="68">
        <f t="shared" si="279"/>
        <v>1.1128205282313302</v>
      </c>
      <c r="R1216" s="20" t="str">
        <f t="shared" si="280"/>
        <v/>
      </c>
      <c r="S1216" s="67">
        <f t="shared" si="281"/>
        <v>6727.3660075507996</v>
      </c>
      <c r="T1216" s="68">
        <f t="shared" si="282"/>
        <v>1.4810438492979083</v>
      </c>
      <c r="U1216" s="20" t="str">
        <f t="shared" si="283"/>
        <v/>
      </c>
      <c r="V1216" s="20" t="str">
        <f t="shared" si="284"/>
        <v/>
      </c>
    </row>
    <row r="1217" spans="1:22" x14ac:dyDescent="0.25">
      <c r="A1217" s="46">
        <v>2254</v>
      </c>
      <c r="B1217" s="60">
        <f t="shared" si="270"/>
        <v>4108720</v>
      </c>
      <c r="C1217" s="46" t="s">
        <v>164</v>
      </c>
      <c r="D1217" s="46">
        <v>1221</v>
      </c>
      <c r="E1217" s="46" t="s">
        <v>1939</v>
      </c>
      <c r="F1217" s="46">
        <v>496</v>
      </c>
      <c r="G1217" s="46">
        <v>167</v>
      </c>
      <c r="H1217" s="61">
        <f t="shared" si="271"/>
        <v>0.33669354838709675</v>
      </c>
      <c r="I1217" s="62">
        <f t="shared" si="272"/>
        <v>9</v>
      </c>
      <c r="J1217" s="62">
        <f t="shared" si="273"/>
        <v>3</v>
      </c>
      <c r="K1217" s="20" t="s">
        <v>1781</v>
      </c>
      <c r="L1217" s="20" t="str">
        <f t="shared" si="274"/>
        <v>Yes</v>
      </c>
      <c r="M1217" s="66">
        <f t="shared" si="275"/>
        <v>10613.2434935655</v>
      </c>
      <c r="N1217" s="66">
        <f t="shared" si="276"/>
        <v>11949.637728927601</v>
      </c>
      <c r="O1217" s="66">
        <f t="shared" si="277"/>
        <v>14790.0137894948</v>
      </c>
      <c r="P1217" s="67">
        <f t="shared" si="278"/>
        <v>1336.3942353621005</v>
      </c>
      <c r="Q1217" s="68">
        <f t="shared" si="279"/>
        <v>1.1259176081442319</v>
      </c>
      <c r="R1217" s="20" t="str">
        <f t="shared" si="280"/>
        <v/>
      </c>
      <c r="S1217" s="67">
        <f t="shared" si="281"/>
        <v>4176.7702959293001</v>
      </c>
      <c r="T1217" s="68">
        <f t="shared" si="282"/>
        <v>1.3935432460832125</v>
      </c>
      <c r="U1217" s="20" t="str">
        <f t="shared" si="283"/>
        <v/>
      </c>
      <c r="V1217" s="20" t="str">
        <f t="shared" si="284"/>
        <v/>
      </c>
    </row>
    <row r="1218" spans="1:22" x14ac:dyDescent="0.25">
      <c r="A1218" s="46">
        <v>2254</v>
      </c>
      <c r="B1218" s="60">
        <f t="shared" si="270"/>
        <v>4108720</v>
      </c>
      <c r="C1218" s="46" t="s">
        <v>164</v>
      </c>
      <c r="D1218" s="46">
        <v>1336</v>
      </c>
      <c r="E1218" s="46" t="s">
        <v>2405</v>
      </c>
      <c r="F1218" s="46">
        <v>555</v>
      </c>
      <c r="G1218" s="46">
        <v>152</v>
      </c>
      <c r="H1218" s="61">
        <f t="shared" si="271"/>
        <v>0.27387387387387385</v>
      </c>
      <c r="I1218" s="62">
        <f t="shared" si="272"/>
        <v>9</v>
      </c>
      <c r="J1218" s="62">
        <f t="shared" si="273"/>
        <v>3</v>
      </c>
      <c r="K1218" s="20"/>
      <c r="L1218" s="20" t="str">
        <f t="shared" si="274"/>
        <v>Yes</v>
      </c>
      <c r="M1218" s="66">
        <f t="shared" si="275"/>
        <v>11134.022676820699</v>
      </c>
      <c r="N1218" s="66">
        <f t="shared" si="276"/>
        <v>12040.4055245695</v>
      </c>
      <c r="O1218" s="66">
        <f t="shared" si="277"/>
        <v>12714.3473511273</v>
      </c>
      <c r="P1218" s="67">
        <f t="shared" si="278"/>
        <v>906.38284774880049</v>
      </c>
      <c r="Q1218" s="68">
        <f t="shared" si="279"/>
        <v>1.0814065925728487</v>
      </c>
      <c r="R1218" s="20" t="str">
        <f t="shared" si="280"/>
        <v/>
      </c>
      <c r="S1218" s="67">
        <f t="shared" si="281"/>
        <v>1580.3246743066011</v>
      </c>
      <c r="T1218" s="68">
        <f t="shared" si="282"/>
        <v>1.1419365417313718</v>
      </c>
      <c r="U1218" s="20" t="str">
        <f t="shared" si="283"/>
        <v/>
      </c>
      <c r="V1218" s="20" t="str">
        <f t="shared" si="284"/>
        <v/>
      </c>
    </row>
    <row r="1219" spans="1:22" x14ac:dyDescent="0.25">
      <c r="A1219" s="46">
        <v>2254</v>
      </c>
      <c r="B1219" s="60">
        <f t="shared" si="270"/>
        <v>4108720</v>
      </c>
      <c r="C1219" s="46" t="s">
        <v>164</v>
      </c>
      <c r="D1219" s="46">
        <v>1222</v>
      </c>
      <c r="E1219" s="46" t="s">
        <v>2406</v>
      </c>
      <c r="F1219" s="90">
        <v>1449</v>
      </c>
      <c r="G1219" s="46">
        <v>380</v>
      </c>
      <c r="H1219" s="61">
        <f t="shared" si="271"/>
        <v>0.26224982746721875</v>
      </c>
      <c r="I1219" s="62">
        <f t="shared" si="272"/>
        <v>9</v>
      </c>
      <c r="J1219" s="62">
        <f t="shared" si="273"/>
        <v>3</v>
      </c>
      <c r="K1219" s="20"/>
      <c r="L1219" s="20" t="str">
        <f t="shared" si="274"/>
        <v>Yes</v>
      </c>
      <c r="M1219" s="66">
        <f t="shared" si="275"/>
        <v>11267.1919656423</v>
      </c>
      <c r="N1219" s="66">
        <f t="shared" si="276"/>
        <v>12019.2564342434</v>
      </c>
      <c r="O1219" s="66">
        <f t="shared" si="277"/>
        <v>13372.3169314761</v>
      </c>
      <c r="P1219" s="67">
        <f t="shared" si="278"/>
        <v>752.06446860110009</v>
      </c>
      <c r="Q1219" s="68">
        <f t="shared" si="279"/>
        <v>1.0667481721172776</v>
      </c>
      <c r="R1219" s="20" t="str">
        <f t="shared" si="280"/>
        <v/>
      </c>
      <c r="S1219" s="67">
        <f t="shared" si="281"/>
        <v>2105.1249658338002</v>
      </c>
      <c r="T1219" s="68">
        <f t="shared" si="282"/>
        <v>1.18683670006272</v>
      </c>
      <c r="U1219" s="20" t="str">
        <f t="shared" si="283"/>
        <v/>
      </c>
      <c r="V1219" s="20" t="str">
        <f t="shared" si="284"/>
        <v/>
      </c>
    </row>
    <row r="1220" spans="1:22" x14ac:dyDescent="0.25">
      <c r="A1220" s="46">
        <v>2254</v>
      </c>
      <c r="B1220" s="60">
        <f t="shared" si="270"/>
        <v>4108720</v>
      </c>
      <c r="C1220" s="46" t="s">
        <v>164</v>
      </c>
      <c r="D1220" s="46">
        <v>1216</v>
      </c>
      <c r="E1220" s="46" t="s">
        <v>2403</v>
      </c>
      <c r="F1220" s="46">
        <v>187</v>
      </c>
      <c r="G1220" s="46">
        <v>47</v>
      </c>
      <c r="H1220" s="61">
        <f t="shared" si="271"/>
        <v>0.25133689839572193</v>
      </c>
      <c r="I1220" s="62">
        <f t="shared" si="272"/>
        <v>9</v>
      </c>
      <c r="J1220" s="62">
        <f t="shared" si="273"/>
        <v>3</v>
      </c>
      <c r="K1220" s="20"/>
      <c r="L1220" s="20" t="str">
        <f t="shared" si="274"/>
        <v>Yes</v>
      </c>
      <c r="M1220" s="66">
        <f t="shared" si="275"/>
        <v>14449.9360892405</v>
      </c>
      <c r="N1220" s="66">
        <f t="shared" si="276"/>
        <v>16598.813360010001</v>
      </c>
      <c r="O1220" s="66">
        <f t="shared" si="277"/>
        <v>20896.995324389001</v>
      </c>
      <c r="P1220" s="67">
        <f t="shared" si="278"/>
        <v>2148.8772707695007</v>
      </c>
      <c r="Q1220" s="68">
        <f t="shared" si="279"/>
        <v>1.1487118875473481</v>
      </c>
      <c r="R1220" s="20" t="str">
        <f t="shared" si="280"/>
        <v/>
      </c>
      <c r="S1220" s="67">
        <f t="shared" si="281"/>
        <v>6447.0592351485011</v>
      </c>
      <c r="T1220" s="68">
        <f t="shared" si="282"/>
        <v>1.4461652422081657</v>
      </c>
      <c r="U1220" s="20" t="str">
        <f t="shared" si="283"/>
        <v/>
      </c>
      <c r="V1220" s="20" t="str">
        <f t="shared" si="284"/>
        <v/>
      </c>
    </row>
    <row r="1221" spans="1:22" x14ac:dyDescent="0.25">
      <c r="A1221" s="46">
        <v>2254</v>
      </c>
      <c r="B1221" s="60">
        <f t="shared" si="270"/>
        <v>4108720</v>
      </c>
      <c r="C1221" s="46" t="s">
        <v>164</v>
      </c>
      <c r="D1221" s="46">
        <v>1219</v>
      </c>
      <c r="E1221" s="46" t="s">
        <v>2402</v>
      </c>
      <c r="F1221" s="46">
        <v>375</v>
      </c>
      <c r="G1221" s="46">
        <v>90</v>
      </c>
      <c r="H1221" s="61">
        <f t="shared" si="271"/>
        <v>0.24</v>
      </c>
      <c r="I1221" s="62">
        <f t="shared" si="272"/>
        <v>9</v>
      </c>
      <c r="J1221" s="62">
        <f t="shared" si="273"/>
        <v>3</v>
      </c>
      <c r="K1221" s="20"/>
      <c r="L1221" s="20" t="str">
        <f t="shared" si="274"/>
        <v>Yes</v>
      </c>
      <c r="M1221" s="66">
        <f t="shared" si="275"/>
        <v>11754.7829305657</v>
      </c>
      <c r="N1221" s="66">
        <f t="shared" si="276"/>
        <v>12744.296724023099</v>
      </c>
      <c r="O1221" s="66">
        <f t="shared" si="277"/>
        <v>17655.020262685899</v>
      </c>
      <c r="P1221" s="67">
        <f t="shared" si="278"/>
        <v>989.51379345739952</v>
      </c>
      <c r="Q1221" s="68">
        <f t="shared" si="279"/>
        <v>1.0841796738657239</v>
      </c>
      <c r="R1221" s="20" t="str">
        <f t="shared" si="280"/>
        <v/>
      </c>
      <c r="S1221" s="67">
        <f t="shared" si="281"/>
        <v>5900.2373321201994</v>
      </c>
      <c r="T1221" s="68">
        <f t="shared" si="282"/>
        <v>1.5019435379600199</v>
      </c>
      <c r="U1221" s="20" t="str">
        <f t="shared" si="283"/>
        <v/>
      </c>
      <c r="V1221" s="20" t="str">
        <f t="shared" si="284"/>
        <v/>
      </c>
    </row>
    <row r="1222" spans="1:22" x14ac:dyDescent="0.25">
      <c r="A1222" s="46">
        <v>2254</v>
      </c>
      <c r="B1222" s="60">
        <f t="shared" si="270"/>
        <v>4108720</v>
      </c>
      <c r="C1222" s="46" t="s">
        <v>164</v>
      </c>
      <c r="D1222" s="46">
        <v>1335</v>
      </c>
      <c r="E1222" s="46" t="s">
        <v>2404</v>
      </c>
      <c r="F1222" s="46">
        <v>331</v>
      </c>
      <c r="G1222" s="46">
        <v>76</v>
      </c>
      <c r="H1222" s="61">
        <f t="shared" si="271"/>
        <v>0.22960725075528701</v>
      </c>
      <c r="I1222" s="62">
        <f t="shared" si="272"/>
        <v>9</v>
      </c>
      <c r="J1222" s="62">
        <f t="shared" si="273"/>
        <v>3</v>
      </c>
      <c r="K1222" s="20"/>
      <c r="L1222" s="20" t="str">
        <f t="shared" si="274"/>
        <v>Yes</v>
      </c>
      <c r="M1222" s="66">
        <f t="shared" si="275"/>
        <v>11033.8234859732</v>
      </c>
      <c r="N1222" s="66">
        <f t="shared" si="276"/>
        <v>12958.096840210301</v>
      </c>
      <c r="O1222" s="66">
        <f t="shared" si="277"/>
        <v>17447.742166432501</v>
      </c>
      <c r="P1222" s="67">
        <f t="shared" si="278"/>
        <v>1924.2733542371006</v>
      </c>
      <c r="Q1222" s="68">
        <f t="shared" si="279"/>
        <v>1.1743976923940593</v>
      </c>
      <c r="R1222" s="20" t="str">
        <f t="shared" si="280"/>
        <v/>
      </c>
      <c r="S1222" s="67">
        <f t="shared" si="281"/>
        <v>6413.918680459301</v>
      </c>
      <c r="T1222" s="68">
        <f t="shared" si="282"/>
        <v>1.5812961108733545</v>
      </c>
      <c r="U1222" s="20" t="str">
        <f t="shared" si="283"/>
        <v/>
      </c>
      <c r="V1222" s="20" t="str">
        <f t="shared" si="284"/>
        <v/>
      </c>
    </row>
    <row r="1223" spans="1:22" x14ac:dyDescent="0.25">
      <c r="A1223" s="46">
        <v>2254</v>
      </c>
      <c r="B1223" s="60">
        <f t="shared" si="270"/>
        <v>4108720</v>
      </c>
      <c r="C1223" s="46" t="s">
        <v>164</v>
      </c>
      <c r="D1223" s="46">
        <v>1218</v>
      </c>
      <c r="E1223" s="46" t="s">
        <v>2401</v>
      </c>
      <c r="F1223" s="46">
        <v>268</v>
      </c>
      <c r="G1223" s="46">
        <v>61</v>
      </c>
      <c r="H1223" s="61">
        <f t="shared" si="271"/>
        <v>0.22761194029850745</v>
      </c>
      <c r="I1223" s="62">
        <f t="shared" si="272"/>
        <v>9</v>
      </c>
      <c r="J1223" s="62">
        <f t="shared" si="273"/>
        <v>3</v>
      </c>
      <c r="K1223" s="20"/>
      <c r="L1223" s="20" t="str">
        <f t="shared" si="274"/>
        <v>Yes</v>
      </c>
      <c r="M1223" s="66">
        <f t="shared" si="275"/>
        <v>11182.4050236945</v>
      </c>
      <c r="N1223" s="66">
        <f t="shared" si="276"/>
        <v>13290.541494794101</v>
      </c>
      <c r="O1223" s="66">
        <f t="shared" si="277"/>
        <v>10061.498353053101</v>
      </c>
      <c r="P1223" s="67">
        <f t="shared" si="278"/>
        <v>2108.1364710996004</v>
      </c>
      <c r="Q1223" s="68">
        <f t="shared" si="279"/>
        <v>1.1885226359296279</v>
      </c>
      <c r="R1223" s="20" t="str">
        <f t="shared" si="280"/>
        <v/>
      </c>
      <c r="S1223" s="67">
        <f t="shared" si="281"/>
        <v>-1120.9066706413996</v>
      </c>
      <c r="T1223" s="68">
        <f t="shared" si="282"/>
        <v>0.89976157470004881</v>
      </c>
      <c r="U1223" s="20" t="str">
        <f t="shared" si="283"/>
        <v/>
      </c>
      <c r="V1223" s="20" t="str">
        <f t="shared" si="284"/>
        <v/>
      </c>
    </row>
    <row r="1224" spans="1:22" x14ac:dyDescent="0.25">
      <c r="A1224" s="46">
        <v>2255</v>
      </c>
      <c r="B1224" s="60">
        <f t="shared" ref="B1224:B1248" si="285">IF(ISNA(VLOOKUP($A1224,POVRT,7,FALSE)),0,VLOOKUP($A1224,POVRT,7,FALSE))</f>
        <v>4113350</v>
      </c>
      <c r="C1224" s="46" t="s">
        <v>244</v>
      </c>
      <c r="D1224" s="46">
        <v>1224</v>
      </c>
      <c r="E1224" s="46" t="s">
        <v>2815</v>
      </c>
      <c r="F1224" s="46">
        <v>367</v>
      </c>
      <c r="G1224" s="46">
        <v>367</v>
      </c>
      <c r="H1224" s="61">
        <f t="shared" ref="H1224:H1248" si="286">G1224/F1224</f>
        <v>1</v>
      </c>
      <c r="I1224" s="62">
        <f t="shared" ref="I1224:I1248" si="287">IF(ISNA(VLOOKUP($A1224,Quar,3,FALSE)),0,VLOOKUP($A1224,Quar,3,FALSE))</f>
        <v>3</v>
      </c>
      <c r="J1224" s="62">
        <f t="shared" ref="J1224:J1248" si="288">IF(ISNA(VLOOKUP($A1224,Quar,6,FALSE)),0,VLOOKUP($A1224,Quar,6,FALSE))</f>
        <v>1</v>
      </c>
      <c r="K1224" s="20" t="s">
        <v>1781</v>
      </c>
      <c r="L1224" s="20" t="str">
        <f t="shared" ref="L1224:L1248" si="289">IF(ISNA(VLOOKUP($A1224,LEA1K,9,FALSE)),"",VLOOKUP($A1224,LEA1K,9,FALSE))</f>
        <v/>
      </c>
      <c r="M1224" s="66">
        <f t="shared" ref="M1224:M1248" si="290">IF(ISNA(VLOOKUP($D1224,PERPUP18_19,34,FALSE)),0,VLOOKUP($D1224,PERPUP18_19,34,FALSE))</f>
        <v>14500.794081448301</v>
      </c>
      <c r="N1224" s="66">
        <f t="shared" ref="N1224:N1248" si="291">IF(ISNA(VLOOKUP($D1224,PERPUP19_20,34,FALSE)),0,VLOOKUP($D1224,PERPUP19_20,34,FALSE))</f>
        <v>14151.858765770499</v>
      </c>
      <c r="O1224" s="66">
        <f t="shared" ref="O1224:O1248" si="292">IF(ISNA(VLOOKUP($D1224,PERPUP20_21,34,FALSE)),0,VLOOKUP($D1224,PERPUP20_21,34,FALSE))</f>
        <v>15042.394310314099</v>
      </c>
      <c r="P1224" s="67">
        <f t="shared" si="278"/>
        <v>-348.93531567780155</v>
      </c>
      <c r="Q1224" s="68">
        <f t="shared" si="279"/>
        <v>0.97593681327257698</v>
      </c>
      <c r="R1224" s="20" t="str">
        <f t="shared" si="280"/>
        <v/>
      </c>
      <c r="S1224" s="67">
        <f t="shared" si="281"/>
        <v>541.60022886579827</v>
      </c>
      <c r="T1224" s="68">
        <f t="shared" si="282"/>
        <v>1.0373496944942275</v>
      </c>
      <c r="U1224" s="20" t="str">
        <f t="shared" si="283"/>
        <v/>
      </c>
      <c r="V1224" s="20" t="str">
        <f t="shared" si="284"/>
        <v/>
      </c>
    </row>
    <row r="1225" spans="1:22" x14ac:dyDescent="0.25">
      <c r="A1225" s="46">
        <v>2255</v>
      </c>
      <c r="B1225" s="60">
        <f t="shared" si="285"/>
        <v>4113350</v>
      </c>
      <c r="C1225" s="46" t="s">
        <v>244</v>
      </c>
      <c r="D1225" s="46">
        <v>1225</v>
      </c>
      <c r="E1225" s="46" t="s">
        <v>2816</v>
      </c>
      <c r="F1225" s="46">
        <v>201</v>
      </c>
      <c r="G1225" s="46">
        <v>150</v>
      </c>
      <c r="H1225" s="61">
        <f t="shared" si="286"/>
        <v>0.74626865671641796</v>
      </c>
      <c r="I1225" s="62">
        <f t="shared" si="287"/>
        <v>3</v>
      </c>
      <c r="J1225" s="62">
        <f t="shared" si="288"/>
        <v>1</v>
      </c>
      <c r="K1225" s="20"/>
      <c r="L1225" s="20" t="str">
        <f t="shared" si="289"/>
        <v/>
      </c>
      <c r="M1225" s="66">
        <f t="shared" si="290"/>
        <v>12622.8224773207</v>
      </c>
      <c r="N1225" s="66">
        <f t="shared" si="291"/>
        <v>13093.766215706401</v>
      </c>
      <c r="O1225" s="66">
        <f t="shared" si="292"/>
        <v>13307.1593353059</v>
      </c>
      <c r="P1225" s="67">
        <f t="shared" ref="P1225:P1230" si="293">N1225-M1225</f>
        <v>470.94373838570027</v>
      </c>
      <c r="Q1225" s="68">
        <f t="shared" ref="Q1225:Q1230" si="294">IF(M1225&gt;0,(N1225/M1225),"")</f>
        <v>1.0373089092579604</v>
      </c>
      <c r="R1225" s="20" t="str">
        <f t="shared" ref="R1225:R1230" si="295">IF((AND(L1225="Yes",K1225="Yes",Q1225&lt;100%)),"Fail","")</f>
        <v/>
      </c>
      <c r="S1225" s="67">
        <f t="shared" ref="S1225:S1248" si="296">O1225-M1225</f>
        <v>684.33685798519946</v>
      </c>
      <c r="T1225" s="68">
        <f t="shared" ref="T1225:T1248" si="297">IF($M1225&gt;0,(O1225/$M1225),"")</f>
        <v>1.054214250356031</v>
      </c>
      <c r="U1225" s="20" t="str">
        <f t="shared" ref="U1225:U1248" si="298">IF((AND($L1225="Yes",$K1225="Yes",T1225&lt;100%)),"Fail","")</f>
        <v/>
      </c>
      <c r="V1225" s="20" t="str">
        <f t="shared" ref="V1225:V1248" si="299">IF((AND($R1225="Fail",$U1225="Fail")),"Review","")</f>
        <v/>
      </c>
    </row>
    <row r="1226" spans="1:22" x14ac:dyDescent="0.25">
      <c r="A1226" s="46">
        <v>2255</v>
      </c>
      <c r="B1226" s="60">
        <f t="shared" si="285"/>
        <v>4113350</v>
      </c>
      <c r="C1226" s="46" t="s">
        <v>244</v>
      </c>
      <c r="D1226" s="46">
        <v>1226</v>
      </c>
      <c r="E1226" s="46" t="s">
        <v>2817</v>
      </c>
      <c r="F1226" s="46">
        <v>303</v>
      </c>
      <c r="G1226" s="46">
        <v>225</v>
      </c>
      <c r="H1226" s="61">
        <f t="shared" si="286"/>
        <v>0.74257425742574257</v>
      </c>
      <c r="I1226" s="62">
        <f t="shared" si="287"/>
        <v>3</v>
      </c>
      <c r="J1226" s="62">
        <f t="shared" si="288"/>
        <v>1</v>
      </c>
      <c r="K1226" s="20"/>
      <c r="L1226" s="20" t="str">
        <f t="shared" si="289"/>
        <v/>
      </c>
      <c r="M1226" s="66">
        <f t="shared" si="290"/>
        <v>15617.9775264441</v>
      </c>
      <c r="N1226" s="66">
        <f t="shared" si="291"/>
        <v>15026.504079017999</v>
      </c>
      <c r="O1226" s="66">
        <f t="shared" si="292"/>
        <v>14748.4821495001</v>
      </c>
      <c r="P1226" s="67">
        <f t="shared" si="293"/>
        <v>-591.47344742610039</v>
      </c>
      <c r="Q1226" s="68">
        <f t="shared" si="294"/>
        <v>0.96212867854210782</v>
      </c>
      <c r="R1226" s="20" t="str">
        <f t="shared" si="295"/>
        <v/>
      </c>
      <c r="S1226" s="67">
        <f t="shared" si="296"/>
        <v>-869.49537694399987</v>
      </c>
      <c r="T1226" s="68">
        <f t="shared" si="297"/>
        <v>0.94432727442002107</v>
      </c>
      <c r="U1226" s="20" t="str">
        <f t="shared" si="298"/>
        <v/>
      </c>
      <c r="V1226" s="20" t="str">
        <f t="shared" si="299"/>
        <v/>
      </c>
    </row>
    <row r="1227" spans="1:22" x14ac:dyDescent="0.25">
      <c r="A1227" s="46">
        <v>2256</v>
      </c>
      <c r="B1227" s="60">
        <f t="shared" si="285"/>
        <v>4108010</v>
      </c>
      <c r="C1227" s="46" t="s">
        <v>150</v>
      </c>
      <c r="D1227" s="46">
        <v>4639</v>
      </c>
      <c r="E1227" s="46" t="s">
        <v>909</v>
      </c>
      <c r="F1227" s="46">
        <v>443</v>
      </c>
      <c r="G1227" s="46">
        <v>370</v>
      </c>
      <c r="H1227" s="61">
        <f t="shared" si="286"/>
        <v>0.83521444695259595</v>
      </c>
      <c r="I1227" s="62">
        <f t="shared" si="287"/>
        <v>9</v>
      </c>
      <c r="J1227" s="62">
        <f t="shared" si="288"/>
        <v>3</v>
      </c>
      <c r="K1227" s="20" t="s">
        <v>1781</v>
      </c>
      <c r="L1227" s="20" t="str">
        <f t="shared" si="289"/>
        <v>Yes</v>
      </c>
      <c r="M1227" s="66">
        <f t="shared" si="290"/>
        <v>13757.8642655477</v>
      </c>
      <c r="N1227" s="66">
        <f t="shared" si="291"/>
        <v>13989.3683032354</v>
      </c>
      <c r="O1227" s="66">
        <f t="shared" si="292"/>
        <v>14872.706124877401</v>
      </c>
      <c r="P1227" s="67">
        <f t="shared" si="293"/>
        <v>231.50403768770047</v>
      </c>
      <c r="Q1227" s="68">
        <f t="shared" si="294"/>
        <v>1.0168270331222435</v>
      </c>
      <c r="R1227" s="20" t="str">
        <f t="shared" si="295"/>
        <v/>
      </c>
      <c r="S1227" s="67">
        <f t="shared" si="296"/>
        <v>1114.841859329701</v>
      </c>
      <c r="T1227" s="68">
        <f t="shared" si="297"/>
        <v>1.081033061368506</v>
      </c>
      <c r="U1227" s="20" t="str">
        <f t="shared" si="298"/>
        <v/>
      </c>
      <c r="V1227" s="20" t="str">
        <f t="shared" si="299"/>
        <v/>
      </c>
    </row>
    <row r="1228" spans="1:22" x14ac:dyDescent="0.25">
      <c r="A1228" s="46">
        <v>2256</v>
      </c>
      <c r="B1228" s="60">
        <f t="shared" si="285"/>
        <v>4108010</v>
      </c>
      <c r="C1228" s="46" t="s">
        <v>150</v>
      </c>
      <c r="D1228" s="46">
        <v>2784</v>
      </c>
      <c r="E1228" s="46" t="s">
        <v>2349</v>
      </c>
      <c r="F1228" s="46">
        <v>428</v>
      </c>
      <c r="G1228" s="46">
        <v>306</v>
      </c>
      <c r="H1228" s="61">
        <f t="shared" si="286"/>
        <v>0.71495327102803741</v>
      </c>
      <c r="I1228" s="62">
        <f t="shared" si="287"/>
        <v>9</v>
      </c>
      <c r="J1228" s="62">
        <f t="shared" si="288"/>
        <v>3</v>
      </c>
      <c r="K1228" s="20" t="s">
        <v>1781</v>
      </c>
      <c r="L1228" s="20" t="str">
        <f t="shared" si="289"/>
        <v>Yes</v>
      </c>
      <c r="M1228" s="66">
        <f t="shared" si="290"/>
        <v>12543.042368206199</v>
      </c>
      <c r="N1228" s="66">
        <f t="shared" si="291"/>
        <v>13787.1248903956</v>
      </c>
      <c r="O1228" s="66">
        <f t="shared" si="292"/>
        <v>15363.790260608699</v>
      </c>
      <c r="P1228" s="67">
        <f t="shared" si="293"/>
        <v>1244.0825221894011</v>
      </c>
      <c r="Q1228" s="68">
        <f t="shared" si="294"/>
        <v>1.0991850689544724</v>
      </c>
      <c r="R1228" s="20" t="str">
        <f t="shared" si="295"/>
        <v/>
      </c>
      <c r="S1228" s="67">
        <f t="shared" si="296"/>
        <v>2820.7478924024999</v>
      </c>
      <c r="T1228" s="68">
        <f t="shared" si="297"/>
        <v>1.2248854631594377</v>
      </c>
      <c r="U1228" s="20" t="str">
        <f t="shared" si="298"/>
        <v/>
      </c>
      <c r="V1228" s="20" t="str">
        <f t="shared" si="299"/>
        <v/>
      </c>
    </row>
    <row r="1229" spans="1:22" x14ac:dyDescent="0.25">
      <c r="A1229" s="46">
        <v>2256</v>
      </c>
      <c r="B1229" s="60">
        <f t="shared" si="285"/>
        <v>4108010</v>
      </c>
      <c r="C1229" s="46" t="s">
        <v>150</v>
      </c>
      <c r="D1229" s="46">
        <v>1231</v>
      </c>
      <c r="E1229" s="46" t="s">
        <v>2350</v>
      </c>
      <c r="F1229" s="46">
        <v>448</v>
      </c>
      <c r="G1229" s="46">
        <v>312</v>
      </c>
      <c r="H1229" s="61">
        <f t="shared" si="286"/>
        <v>0.6964285714285714</v>
      </c>
      <c r="I1229" s="62">
        <f t="shared" si="287"/>
        <v>9</v>
      </c>
      <c r="J1229" s="62">
        <f t="shared" si="288"/>
        <v>3</v>
      </c>
      <c r="K1229" s="20" t="s">
        <v>1781</v>
      </c>
      <c r="L1229" s="20" t="str">
        <f t="shared" si="289"/>
        <v>Yes</v>
      </c>
      <c r="M1229" s="66">
        <f t="shared" si="290"/>
        <v>13724.9034591977</v>
      </c>
      <c r="N1229" s="66">
        <f t="shared" si="291"/>
        <v>13517.9404813397</v>
      </c>
      <c r="O1229" s="66">
        <f t="shared" si="292"/>
        <v>14816.5837490831</v>
      </c>
      <c r="P1229" s="67">
        <f t="shared" si="293"/>
        <v>-206.96297785800016</v>
      </c>
      <c r="Q1229" s="68">
        <f t="shared" si="294"/>
        <v>0.98492062414331194</v>
      </c>
      <c r="R1229" s="20" t="str">
        <f t="shared" si="295"/>
        <v>Fail</v>
      </c>
      <c r="S1229" s="67">
        <f t="shared" si="296"/>
        <v>1091.6802898854003</v>
      </c>
      <c r="T1229" s="68">
        <f t="shared" si="297"/>
        <v>1.0795401070128339</v>
      </c>
      <c r="U1229" s="20" t="str">
        <f t="shared" si="298"/>
        <v/>
      </c>
      <c r="V1229" s="20" t="str">
        <f t="shared" si="299"/>
        <v/>
      </c>
    </row>
    <row r="1230" spans="1:22" x14ac:dyDescent="0.25">
      <c r="A1230" s="46">
        <v>2256</v>
      </c>
      <c r="B1230" s="60">
        <f t="shared" si="285"/>
        <v>4108010</v>
      </c>
      <c r="C1230" s="46" t="s">
        <v>150</v>
      </c>
      <c r="D1230" s="46">
        <v>1228</v>
      </c>
      <c r="E1230" s="46" t="s">
        <v>2351</v>
      </c>
      <c r="F1230" s="46">
        <v>445</v>
      </c>
      <c r="G1230" s="46">
        <v>307</v>
      </c>
      <c r="H1230" s="61">
        <f t="shared" si="286"/>
        <v>0.68988764044943818</v>
      </c>
      <c r="I1230" s="98">
        <f t="shared" si="287"/>
        <v>9</v>
      </c>
      <c r="J1230" s="98">
        <f t="shared" si="288"/>
        <v>3</v>
      </c>
      <c r="K1230" s="99"/>
      <c r="L1230" s="99" t="str">
        <f t="shared" si="289"/>
        <v>Yes</v>
      </c>
      <c r="M1230" s="100">
        <f t="shared" si="290"/>
        <v>13307.107685548201</v>
      </c>
      <c r="N1230" s="100">
        <f t="shared" si="291"/>
        <v>13439.2272491818</v>
      </c>
      <c r="O1230" s="66">
        <f t="shared" si="292"/>
        <v>15320.971589720901</v>
      </c>
      <c r="P1230" s="101">
        <f t="shared" si="293"/>
        <v>132.11956363359968</v>
      </c>
      <c r="Q1230" s="102">
        <f t="shared" si="294"/>
        <v>1.0099284958651897</v>
      </c>
      <c r="R1230" s="99" t="str">
        <f t="shared" si="295"/>
        <v/>
      </c>
      <c r="S1230" s="67">
        <f t="shared" si="296"/>
        <v>2013.8639041727001</v>
      </c>
      <c r="T1230" s="68">
        <f t="shared" si="297"/>
        <v>1.1513374620361567</v>
      </c>
      <c r="U1230" s="20" t="str">
        <f t="shared" si="298"/>
        <v/>
      </c>
      <c r="V1230" s="20" t="str">
        <f t="shared" si="299"/>
        <v/>
      </c>
    </row>
    <row r="1231" spans="1:22" x14ac:dyDescent="0.25">
      <c r="A1231" s="46">
        <v>2256</v>
      </c>
      <c r="B1231" s="60">
        <f t="shared" si="285"/>
        <v>4108010</v>
      </c>
      <c r="C1231" s="46" t="s">
        <v>150</v>
      </c>
      <c r="D1231" s="46">
        <v>1233</v>
      </c>
      <c r="E1231" s="46" t="s">
        <v>2354</v>
      </c>
      <c r="F1231" s="46">
        <v>816</v>
      </c>
      <c r="G1231" s="46">
        <v>546</v>
      </c>
      <c r="H1231" s="61">
        <f t="shared" si="286"/>
        <v>0.66911764705882348</v>
      </c>
      <c r="I1231" s="62">
        <f t="shared" si="287"/>
        <v>9</v>
      </c>
      <c r="J1231" s="62">
        <f t="shared" si="288"/>
        <v>3</v>
      </c>
      <c r="K1231" s="20"/>
      <c r="L1231" s="20" t="str">
        <f t="shared" si="289"/>
        <v>Yes</v>
      </c>
      <c r="M1231" s="100">
        <f t="shared" si="290"/>
        <v>12117.2072191102</v>
      </c>
      <c r="N1231" s="100">
        <f t="shared" si="291"/>
        <v>12364.005173563401</v>
      </c>
      <c r="O1231" s="66">
        <f t="shared" si="292"/>
        <v>12839.8632822569</v>
      </c>
      <c r="P1231" s="101">
        <f t="shared" ref="P1231:P1248" si="300">N1231-M1231</f>
        <v>246.79795445320087</v>
      </c>
      <c r="Q1231" s="102">
        <f t="shared" ref="Q1231:Q1248" si="301">IF(M1231&gt;0,(N1231/M1231),"")</f>
        <v>1.020367560774563</v>
      </c>
      <c r="R1231" s="99" t="str">
        <f t="shared" ref="R1231:R1248" si="302">IF((AND(L1231="Yes",K1231="Yes",Q1231&lt;100%)),"Fail","")</f>
        <v/>
      </c>
      <c r="S1231" s="67">
        <f t="shared" si="296"/>
        <v>722.65606314670003</v>
      </c>
      <c r="T1231" s="68">
        <f t="shared" si="297"/>
        <v>1.059638830142889</v>
      </c>
      <c r="U1231" s="20" t="str">
        <f t="shared" si="298"/>
        <v/>
      </c>
      <c r="V1231" s="20" t="str">
        <f t="shared" si="299"/>
        <v/>
      </c>
    </row>
    <row r="1232" spans="1:22" x14ac:dyDescent="0.25">
      <c r="A1232" s="46">
        <v>2256</v>
      </c>
      <c r="B1232" s="60">
        <f t="shared" si="285"/>
        <v>4108010</v>
      </c>
      <c r="C1232" s="46" t="s">
        <v>150</v>
      </c>
      <c r="D1232" s="46">
        <v>1232</v>
      </c>
      <c r="E1232" s="46" t="s">
        <v>2352</v>
      </c>
      <c r="F1232" s="46">
        <v>402</v>
      </c>
      <c r="G1232" s="46">
        <v>240</v>
      </c>
      <c r="H1232" s="61">
        <f t="shared" si="286"/>
        <v>0.59701492537313428</v>
      </c>
      <c r="I1232" s="62">
        <f t="shared" si="287"/>
        <v>9</v>
      </c>
      <c r="J1232" s="62">
        <f t="shared" si="288"/>
        <v>3</v>
      </c>
      <c r="K1232" s="20"/>
      <c r="L1232" s="20" t="str">
        <f t="shared" si="289"/>
        <v>Yes</v>
      </c>
      <c r="M1232" s="100">
        <f t="shared" si="290"/>
        <v>12958.392813304399</v>
      </c>
      <c r="N1232" s="100">
        <f t="shared" si="291"/>
        <v>13791.6397759503</v>
      </c>
      <c r="O1232" s="66">
        <f t="shared" si="292"/>
        <v>15661.6654647128</v>
      </c>
      <c r="P1232" s="101">
        <f t="shared" si="300"/>
        <v>833.24696264590057</v>
      </c>
      <c r="Q1232" s="102">
        <f t="shared" si="301"/>
        <v>1.0643017212590133</v>
      </c>
      <c r="R1232" s="99" t="str">
        <f t="shared" si="302"/>
        <v/>
      </c>
      <c r="S1232" s="67">
        <f t="shared" si="296"/>
        <v>2703.2726514084006</v>
      </c>
      <c r="T1232" s="68">
        <f t="shared" si="297"/>
        <v>1.2086117229470732</v>
      </c>
      <c r="U1232" s="20" t="str">
        <f t="shared" si="298"/>
        <v/>
      </c>
      <c r="V1232" s="20" t="str">
        <f t="shared" si="299"/>
        <v/>
      </c>
    </row>
    <row r="1233" spans="1:22" x14ac:dyDescent="0.25">
      <c r="A1233" s="46">
        <v>2256</v>
      </c>
      <c r="B1233" s="60">
        <f t="shared" si="285"/>
        <v>4108010</v>
      </c>
      <c r="C1233" s="46" t="s">
        <v>150</v>
      </c>
      <c r="D1233" s="46">
        <v>1315</v>
      </c>
      <c r="E1233" s="46" t="s">
        <v>2355</v>
      </c>
      <c r="F1233" s="46">
        <v>835</v>
      </c>
      <c r="G1233" s="46">
        <v>458</v>
      </c>
      <c r="H1233" s="61">
        <f t="shared" si="286"/>
        <v>0.548502994011976</v>
      </c>
      <c r="I1233" s="62">
        <f t="shared" si="287"/>
        <v>9</v>
      </c>
      <c r="J1233" s="62">
        <f t="shared" si="288"/>
        <v>3</v>
      </c>
      <c r="K1233" s="20"/>
      <c r="L1233" s="20" t="str">
        <f t="shared" si="289"/>
        <v>Yes</v>
      </c>
      <c r="M1233" s="100">
        <f t="shared" si="290"/>
        <v>12121.514652963901</v>
      </c>
      <c r="N1233" s="100">
        <f t="shared" si="291"/>
        <v>12079.69621987</v>
      </c>
      <c r="O1233" s="66">
        <f t="shared" si="292"/>
        <v>12632.871737966399</v>
      </c>
      <c r="P1233" s="101">
        <f t="shared" si="300"/>
        <v>-41.818433093900239</v>
      </c>
      <c r="Q1233" s="102">
        <f t="shared" si="301"/>
        <v>0.99655006537622137</v>
      </c>
      <c r="R1233" s="99" t="str">
        <f t="shared" si="302"/>
        <v/>
      </c>
      <c r="S1233" s="67">
        <f t="shared" si="296"/>
        <v>511.35708500249893</v>
      </c>
      <c r="T1233" s="68">
        <f t="shared" si="297"/>
        <v>1.0421859066001677</v>
      </c>
      <c r="U1233" s="20" t="str">
        <f t="shared" si="298"/>
        <v/>
      </c>
      <c r="V1233" s="20" t="str">
        <f t="shared" si="299"/>
        <v/>
      </c>
    </row>
    <row r="1234" spans="1:22" x14ac:dyDescent="0.25">
      <c r="A1234" s="46">
        <v>2256</v>
      </c>
      <c r="B1234" s="60">
        <f t="shared" si="285"/>
        <v>4108010</v>
      </c>
      <c r="C1234" s="46" t="s">
        <v>150</v>
      </c>
      <c r="D1234" s="46">
        <v>1234</v>
      </c>
      <c r="E1234" s="46" t="s">
        <v>2356</v>
      </c>
      <c r="F1234" s="90">
        <v>2077</v>
      </c>
      <c r="G1234" s="90">
        <v>1104</v>
      </c>
      <c r="H1234" s="61">
        <f t="shared" si="286"/>
        <v>0.53153586904188732</v>
      </c>
      <c r="I1234" s="62">
        <f t="shared" si="287"/>
        <v>9</v>
      </c>
      <c r="J1234" s="62">
        <f t="shared" si="288"/>
        <v>3</v>
      </c>
      <c r="K1234" s="20"/>
      <c r="L1234" s="20" t="str">
        <f t="shared" si="289"/>
        <v>Yes</v>
      </c>
      <c r="M1234" s="100">
        <f t="shared" si="290"/>
        <v>12779.1609903302</v>
      </c>
      <c r="N1234" s="100">
        <f t="shared" si="291"/>
        <v>13081.7904080468</v>
      </c>
      <c r="O1234" s="66">
        <f t="shared" si="292"/>
        <v>13872.127273823</v>
      </c>
      <c r="P1234" s="101">
        <f t="shared" si="300"/>
        <v>302.62941771660007</v>
      </c>
      <c r="Q1234" s="102">
        <f t="shared" si="301"/>
        <v>1.023681477832981</v>
      </c>
      <c r="R1234" s="99" t="str">
        <f t="shared" si="302"/>
        <v/>
      </c>
      <c r="S1234" s="67">
        <f t="shared" si="296"/>
        <v>1092.9662834928004</v>
      </c>
      <c r="T1234" s="68">
        <f t="shared" si="297"/>
        <v>1.0855272333074004</v>
      </c>
      <c r="U1234" s="20" t="str">
        <f t="shared" si="298"/>
        <v/>
      </c>
      <c r="V1234" s="20" t="str">
        <f t="shared" si="299"/>
        <v/>
      </c>
    </row>
    <row r="1235" spans="1:22" x14ac:dyDescent="0.25">
      <c r="A1235" s="46">
        <v>2256</v>
      </c>
      <c r="B1235" s="60">
        <f t="shared" si="285"/>
        <v>4108010</v>
      </c>
      <c r="C1235" s="46" t="s">
        <v>150</v>
      </c>
      <c r="D1235" s="46">
        <v>1230</v>
      </c>
      <c r="E1235" s="46" t="s">
        <v>2353</v>
      </c>
      <c r="F1235" s="46">
        <v>550</v>
      </c>
      <c r="G1235" s="46">
        <v>254</v>
      </c>
      <c r="H1235" s="61">
        <f t="shared" si="286"/>
        <v>0.46181818181818179</v>
      </c>
      <c r="I1235" s="62">
        <f t="shared" si="287"/>
        <v>9</v>
      </c>
      <c r="J1235" s="62">
        <f t="shared" si="288"/>
        <v>3</v>
      </c>
      <c r="K1235" s="20"/>
      <c r="L1235" s="20" t="str">
        <f t="shared" si="289"/>
        <v>Yes</v>
      </c>
      <c r="M1235" s="100">
        <f t="shared" si="290"/>
        <v>11777.776221376</v>
      </c>
      <c r="N1235" s="100">
        <f t="shared" si="291"/>
        <v>12495.997069765501</v>
      </c>
      <c r="O1235" s="66">
        <f t="shared" si="292"/>
        <v>13943.004984720401</v>
      </c>
      <c r="P1235" s="101">
        <f t="shared" si="300"/>
        <v>718.22084838950104</v>
      </c>
      <c r="Q1235" s="102">
        <f t="shared" si="301"/>
        <v>1.0609810234877761</v>
      </c>
      <c r="R1235" s="99" t="str">
        <f t="shared" si="302"/>
        <v/>
      </c>
      <c r="S1235" s="67">
        <f t="shared" si="296"/>
        <v>2165.2287633444012</v>
      </c>
      <c r="T1235" s="68">
        <f t="shared" si="297"/>
        <v>1.1838402023137979</v>
      </c>
      <c r="U1235" s="20" t="str">
        <f t="shared" si="298"/>
        <v/>
      </c>
      <c r="V1235" s="20" t="str">
        <f t="shared" si="299"/>
        <v/>
      </c>
    </row>
    <row r="1236" spans="1:22" x14ac:dyDescent="0.25">
      <c r="A1236" s="46">
        <v>2257</v>
      </c>
      <c r="B1236" s="60">
        <f t="shared" si="285"/>
        <v>4111220</v>
      </c>
      <c r="C1236" s="46" t="s">
        <v>211</v>
      </c>
      <c r="D1236" s="46">
        <v>1235</v>
      </c>
      <c r="E1236" s="46" t="s">
        <v>1375</v>
      </c>
      <c r="F1236" s="46">
        <v>482</v>
      </c>
      <c r="G1236" s="46">
        <v>459</v>
      </c>
      <c r="H1236" s="61">
        <f t="shared" si="286"/>
        <v>0.9522821576763485</v>
      </c>
      <c r="I1236" s="62">
        <f t="shared" si="287"/>
        <v>4</v>
      </c>
      <c r="J1236" s="62">
        <f t="shared" si="288"/>
        <v>1</v>
      </c>
      <c r="K1236" s="20" t="s">
        <v>1781</v>
      </c>
      <c r="L1236" s="20" t="str">
        <f t="shared" si="289"/>
        <v/>
      </c>
      <c r="M1236" s="100">
        <f t="shared" si="290"/>
        <v>13245.4039524281</v>
      </c>
      <c r="N1236" s="100">
        <f t="shared" si="291"/>
        <v>13592.2697387099</v>
      </c>
      <c r="O1236" s="66">
        <f t="shared" si="292"/>
        <v>14949.556125118201</v>
      </c>
      <c r="P1236" s="101">
        <f t="shared" si="300"/>
        <v>346.86578628179996</v>
      </c>
      <c r="Q1236" s="102">
        <f t="shared" si="301"/>
        <v>1.026187633652216</v>
      </c>
      <c r="R1236" s="99" t="str">
        <f t="shared" si="302"/>
        <v/>
      </c>
      <c r="S1236" s="67">
        <f t="shared" si="296"/>
        <v>1704.152172690101</v>
      </c>
      <c r="T1236" s="68">
        <f t="shared" si="297"/>
        <v>1.1286598867660584</v>
      </c>
      <c r="U1236" s="20" t="str">
        <f t="shared" si="298"/>
        <v/>
      </c>
      <c r="V1236" s="20" t="str">
        <f t="shared" si="299"/>
        <v/>
      </c>
    </row>
    <row r="1237" spans="1:22" x14ac:dyDescent="0.25">
      <c r="A1237" s="46">
        <v>2257</v>
      </c>
      <c r="B1237" s="60">
        <f t="shared" si="285"/>
        <v>4111220</v>
      </c>
      <c r="C1237" s="46" t="s">
        <v>211</v>
      </c>
      <c r="D1237" s="46">
        <v>4833</v>
      </c>
      <c r="E1237" s="46" t="s">
        <v>1376</v>
      </c>
      <c r="F1237" s="46">
        <v>142</v>
      </c>
      <c r="G1237" s="46">
        <v>104</v>
      </c>
      <c r="H1237" s="61">
        <f t="shared" si="286"/>
        <v>0.73239436619718312</v>
      </c>
      <c r="I1237" s="62">
        <f t="shared" si="287"/>
        <v>4</v>
      </c>
      <c r="J1237" s="62">
        <f t="shared" si="288"/>
        <v>1</v>
      </c>
      <c r="K1237" s="20"/>
      <c r="L1237" s="20" t="str">
        <f t="shared" si="289"/>
        <v/>
      </c>
      <c r="M1237" s="100">
        <f t="shared" si="290"/>
        <v>3744.9217267692302</v>
      </c>
      <c r="N1237" s="100">
        <f t="shared" si="291"/>
        <v>3937.7599074498798</v>
      </c>
      <c r="O1237" s="66">
        <f t="shared" si="292"/>
        <v>4083.2518545101202</v>
      </c>
      <c r="P1237" s="101">
        <f t="shared" si="300"/>
        <v>192.83818068064966</v>
      </c>
      <c r="Q1237" s="102">
        <f t="shared" si="301"/>
        <v>1.0514932473226917</v>
      </c>
      <c r="R1237" s="99" t="str">
        <f t="shared" si="302"/>
        <v/>
      </c>
      <c r="S1237" s="67">
        <f t="shared" si="296"/>
        <v>338.33012774089002</v>
      </c>
      <c r="T1237" s="68">
        <f t="shared" si="297"/>
        <v>1.0903437114112315</v>
      </c>
      <c r="U1237" s="20" t="str">
        <f t="shared" si="298"/>
        <v/>
      </c>
      <c r="V1237" s="20" t="str">
        <f t="shared" si="299"/>
        <v/>
      </c>
    </row>
    <row r="1238" spans="1:22" x14ac:dyDescent="0.25">
      <c r="A1238" s="46">
        <v>2257</v>
      </c>
      <c r="B1238" s="60">
        <f t="shared" si="285"/>
        <v>4111220</v>
      </c>
      <c r="C1238" s="46" t="s">
        <v>211</v>
      </c>
      <c r="D1238" s="46">
        <v>1237</v>
      </c>
      <c r="E1238" s="46" t="s">
        <v>2685</v>
      </c>
      <c r="F1238" s="46">
        <v>226</v>
      </c>
      <c r="G1238" s="46">
        <v>142</v>
      </c>
      <c r="H1238" s="61">
        <f t="shared" si="286"/>
        <v>0.62831858407079644</v>
      </c>
      <c r="I1238" s="62">
        <f t="shared" si="287"/>
        <v>4</v>
      </c>
      <c r="J1238" s="62">
        <f t="shared" si="288"/>
        <v>1</v>
      </c>
      <c r="K1238" s="20"/>
      <c r="L1238" s="20" t="str">
        <f t="shared" si="289"/>
        <v/>
      </c>
      <c r="M1238" s="100">
        <f t="shared" si="290"/>
        <v>14272.3276011574</v>
      </c>
      <c r="N1238" s="100">
        <f t="shared" si="291"/>
        <v>14234.9785412282</v>
      </c>
      <c r="O1238" s="66">
        <f t="shared" si="292"/>
        <v>15771.844925375801</v>
      </c>
      <c r="P1238" s="101">
        <f t="shared" si="300"/>
        <v>-37.349059929199939</v>
      </c>
      <c r="Q1238" s="102">
        <f t="shared" si="301"/>
        <v>0.99738311360466736</v>
      </c>
      <c r="R1238" s="99" t="str">
        <f t="shared" si="302"/>
        <v/>
      </c>
      <c r="S1238" s="67">
        <f t="shared" si="296"/>
        <v>1499.517324218401</v>
      </c>
      <c r="T1238" s="68">
        <f t="shared" si="297"/>
        <v>1.1050646654226743</v>
      </c>
      <c r="U1238" s="20" t="str">
        <f t="shared" si="298"/>
        <v/>
      </c>
      <c r="V1238" s="20" t="str">
        <f t="shared" si="299"/>
        <v/>
      </c>
    </row>
    <row r="1239" spans="1:22" x14ac:dyDescent="0.25">
      <c r="A1239" s="46">
        <v>2257</v>
      </c>
      <c r="B1239" s="60">
        <f t="shared" si="285"/>
        <v>4111220</v>
      </c>
      <c r="C1239" s="46" t="s">
        <v>211</v>
      </c>
      <c r="D1239" s="46">
        <v>2728</v>
      </c>
      <c r="E1239" s="46" t="s">
        <v>1378</v>
      </c>
      <c r="F1239" s="46">
        <v>52</v>
      </c>
      <c r="G1239" s="46">
        <v>15</v>
      </c>
      <c r="H1239" s="61">
        <f t="shared" si="286"/>
        <v>0.28846153846153844</v>
      </c>
      <c r="I1239" s="62">
        <f t="shared" si="287"/>
        <v>4</v>
      </c>
      <c r="J1239" s="62">
        <f t="shared" si="288"/>
        <v>1</v>
      </c>
      <c r="K1239" s="20"/>
      <c r="L1239" s="20" t="str">
        <f t="shared" si="289"/>
        <v/>
      </c>
      <c r="M1239" s="100">
        <f t="shared" si="290"/>
        <v>3744.9217267692302</v>
      </c>
      <c r="N1239" s="100">
        <f t="shared" si="291"/>
        <v>3937.7599074498798</v>
      </c>
      <c r="O1239" s="66">
        <f t="shared" si="292"/>
        <v>4083.2518545101202</v>
      </c>
      <c r="P1239" s="101">
        <f t="shared" si="300"/>
        <v>192.83818068064966</v>
      </c>
      <c r="Q1239" s="102">
        <f t="shared" si="301"/>
        <v>1.0514932473226917</v>
      </c>
      <c r="R1239" s="99" t="str">
        <f t="shared" si="302"/>
        <v/>
      </c>
      <c r="S1239" s="67">
        <f t="shared" si="296"/>
        <v>338.33012774089002</v>
      </c>
      <c r="T1239" s="68">
        <f t="shared" si="297"/>
        <v>1.0903437114112315</v>
      </c>
      <c r="U1239" s="20" t="str">
        <f t="shared" si="298"/>
        <v/>
      </c>
      <c r="V1239" s="20" t="str">
        <f t="shared" si="299"/>
        <v/>
      </c>
    </row>
    <row r="1240" spans="1:22" x14ac:dyDescent="0.25">
      <c r="A1240" s="46">
        <v>2262</v>
      </c>
      <c r="B1240" s="60">
        <f t="shared" si="285"/>
        <v>4100040</v>
      </c>
      <c r="C1240" s="46" t="s">
        <v>135</v>
      </c>
      <c r="D1240" s="46">
        <v>166</v>
      </c>
      <c r="E1240" s="46" t="s">
        <v>2309</v>
      </c>
      <c r="F1240" s="46">
        <v>323</v>
      </c>
      <c r="G1240" s="46">
        <v>108</v>
      </c>
      <c r="H1240" s="61">
        <f t="shared" si="286"/>
        <v>0.33436532507739936</v>
      </c>
      <c r="I1240" s="62">
        <f t="shared" si="287"/>
        <v>2</v>
      </c>
      <c r="J1240" s="62">
        <f t="shared" si="288"/>
        <v>1</v>
      </c>
      <c r="K1240" s="20" t="s">
        <v>1781</v>
      </c>
      <c r="L1240" s="20" t="str">
        <f t="shared" si="289"/>
        <v/>
      </c>
      <c r="M1240" s="100">
        <f t="shared" si="290"/>
        <v>11728.480140821801</v>
      </c>
      <c r="N1240" s="100">
        <f t="shared" si="291"/>
        <v>12889.945460664199</v>
      </c>
      <c r="O1240" s="66">
        <f t="shared" si="292"/>
        <v>15061.2939242427</v>
      </c>
      <c r="P1240" s="101">
        <f t="shared" si="300"/>
        <v>1161.4653198423985</v>
      </c>
      <c r="Q1240" s="102">
        <f t="shared" si="301"/>
        <v>1.0990294825840081</v>
      </c>
      <c r="R1240" s="99" t="str">
        <f t="shared" si="302"/>
        <v/>
      </c>
      <c r="S1240" s="67">
        <f t="shared" si="296"/>
        <v>3332.8137834208992</v>
      </c>
      <c r="T1240" s="68">
        <f t="shared" si="297"/>
        <v>1.2841641664908316</v>
      </c>
      <c r="U1240" s="20" t="str">
        <f t="shared" si="298"/>
        <v/>
      </c>
      <c r="V1240" s="20" t="str">
        <f t="shared" si="299"/>
        <v/>
      </c>
    </row>
    <row r="1241" spans="1:22" x14ac:dyDescent="0.25">
      <c r="A1241" s="46">
        <v>2262</v>
      </c>
      <c r="B1241" s="60">
        <f t="shared" si="285"/>
        <v>4100040</v>
      </c>
      <c r="C1241" s="46" t="s">
        <v>135</v>
      </c>
      <c r="D1241" s="46">
        <v>169</v>
      </c>
      <c r="E1241" s="46" t="s">
        <v>2310</v>
      </c>
      <c r="F1241" s="46">
        <v>153</v>
      </c>
      <c r="G1241" s="46">
        <v>51</v>
      </c>
      <c r="H1241" s="61">
        <f t="shared" si="286"/>
        <v>0.33333333333333331</v>
      </c>
      <c r="I1241" s="62">
        <f t="shared" si="287"/>
        <v>2</v>
      </c>
      <c r="J1241" s="62">
        <f t="shared" si="288"/>
        <v>1</v>
      </c>
      <c r="K1241" s="20"/>
      <c r="L1241" s="20" t="str">
        <f t="shared" si="289"/>
        <v/>
      </c>
      <c r="M1241" s="100">
        <f t="shared" si="290"/>
        <v>15789.2906399205</v>
      </c>
      <c r="N1241" s="100">
        <f t="shared" si="291"/>
        <v>17117.131859328601</v>
      </c>
      <c r="O1241" s="66">
        <f t="shared" si="292"/>
        <v>18437.638515462098</v>
      </c>
      <c r="P1241" s="101">
        <f t="shared" si="300"/>
        <v>1327.8412194081011</v>
      </c>
      <c r="Q1241" s="102">
        <f t="shared" si="301"/>
        <v>1.0840975854894255</v>
      </c>
      <c r="R1241" s="99" t="str">
        <f t="shared" si="302"/>
        <v/>
      </c>
      <c r="S1241" s="67">
        <f t="shared" si="296"/>
        <v>2648.3478755415981</v>
      </c>
      <c r="T1241" s="68">
        <f t="shared" si="297"/>
        <v>1.1677306432529468</v>
      </c>
      <c r="U1241" s="20" t="str">
        <f t="shared" si="298"/>
        <v/>
      </c>
      <c r="V1241" s="20" t="str">
        <f t="shared" si="299"/>
        <v/>
      </c>
    </row>
    <row r="1242" spans="1:22" ht="30" x14ac:dyDescent="0.25">
      <c r="A1242" s="46">
        <v>4131</v>
      </c>
      <c r="B1242" s="60">
        <f t="shared" si="285"/>
        <v>4100048</v>
      </c>
      <c r="C1242" s="46" t="s">
        <v>172</v>
      </c>
      <c r="D1242" s="46">
        <v>1097</v>
      </c>
      <c r="E1242" s="46" t="s">
        <v>2445</v>
      </c>
      <c r="F1242" s="46">
        <v>261</v>
      </c>
      <c r="G1242" s="46">
        <v>240</v>
      </c>
      <c r="H1242" s="61">
        <f t="shared" si="286"/>
        <v>0.91954022988505746</v>
      </c>
      <c r="I1242" s="62">
        <f t="shared" si="287"/>
        <v>7</v>
      </c>
      <c r="J1242" s="62">
        <f t="shared" si="288"/>
        <v>2</v>
      </c>
      <c r="K1242" s="20" t="s">
        <v>1781</v>
      </c>
      <c r="L1242" s="20" t="str">
        <f t="shared" si="289"/>
        <v>Yes</v>
      </c>
      <c r="M1242" s="100">
        <f t="shared" si="290"/>
        <v>14189.531633483801</v>
      </c>
      <c r="N1242" s="100">
        <f t="shared" si="291"/>
        <v>13809.1165472378</v>
      </c>
      <c r="O1242" s="66">
        <f t="shared" si="292"/>
        <v>16914.840698796801</v>
      </c>
      <c r="P1242" s="101">
        <f t="shared" si="300"/>
        <v>-380.41508624600101</v>
      </c>
      <c r="Q1242" s="102">
        <f t="shared" si="301"/>
        <v>0.97319044094814833</v>
      </c>
      <c r="R1242" s="99" t="str">
        <f t="shared" si="302"/>
        <v>Fail</v>
      </c>
      <c r="S1242" s="67">
        <f t="shared" si="296"/>
        <v>2725.3090653130002</v>
      </c>
      <c r="T1242" s="68">
        <f t="shared" si="297"/>
        <v>1.1920647654699146</v>
      </c>
      <c r="U1242" s="20" t="str">
        <f t="shared" si="298"/>
        <v/>
      </c>
      <c r="V1242" s="20" t="str">
        <f t="shared" si="299"/>
        <v/>
      </c>
    </row>
    <row r="1243" spans="1:22" ht="30" x14ac:dyDescent="0.25">
      <c r="A1243" s="46">
        <v>4131</v>
      </c>
      <c r="B1243" s="60">
        <f t="shared" si="285"/>
        <v>4100048</v>
      </c>
      <c r="C1243" s="46" t="s">
        <v>172</v>
      </c>
      <c r="D1243" s="46">
        <v>1093</v>
      </c>
      <c r="E1243" s="46" t="s">
        <v>2444</v>
      </c>
      <c r="F1243" s="46">
        <v>356</v>
      </c>
      <c r="G1243" s="46">
        <v>325</v>
      </c>
      <c r="H1243" s="61">
        <f t="shared" si="286"/>
        <v>0.9129213483146067</v>
      </c>
      <c r="I1243" s="62">
        <f t="shared" si="287"/>
        <v>7</v>
      </c>
      <c r="J1243" s="62">
        <f t="shared" si="288"/>
        <v>2</v>
      </c>
      <c r="K1243" s="20" t="s">
        <v>1781</v>
      </c>
      <c r="L1243" s="20" t="str">
        <f t="shared" si="289"/>
        <v>Yes</v>
      </c>
      <c r="M1243" s="100">
        <f t="shared" si="290"/>
        <v>13975.9627108983</v>
      </c>
      <c r="N1243" s="100">
        <f t="shared" si="291"/>
        <v>14727.368187099401</v>
      </c>
      <c r="O1243" s="66">
        <f t="shared" si="292"/>
        <v>18265.511626317701</v>
      </c>
      <c r="P1243" s="101">
        <f t="shared" si="300"/>
        <v>751.4054762011001</v>
      </c>
      <c r="Q1243" s="102">
        <f t="shared" si="301"/>
        <v>1.0537641300098177</v>
      </c>
      <c r="R1243" s="99" t="str">
        <f t="shared" si="302"/>
        <v/>
      </c>
      <c r="S1243" s="67">
        <f t="shared" si="296"/>
        <v>4289.5489154194001</v>
      </c>
      <c r="T1243" s="68">
        <f t="shared" si="297"/>
        <v>1.3069233228616486</v>
      </c>
      <c r="U1243" s="20" t="str">
        <f t="shared" si="298"/>
        <v/>
      </c>
      <c r="V1243" s="20" t="str">
        <f t="shared" si="299"/>
        <v/>
      </c>
    </row>
    <row r="1244" spans="1:22" ht="30" x14ac:dyDescent="0.25">
      <c r="A1244" s="46">
        <v>4131</v>
      </c>
      <c r="B1244" s="60">
        <f t="shared" si="285"/>
        <v>4100048</v>
      </c>
      <c r="C1244" s="46" t="s">
        <v>172</v>
      </c>
      <c r="D1244" s="46">
        <v>1098</v>
      </c>
      <c r="E1244" s="46" t="s">
        <v>2446</v>
      </c>
      <c r="F1244" s="46">
        <v>444</v>
      </c>
      <c r="G1244" s="46">
        <v>337</v>
      </c>
      <c r="H1244" s="61">
        <f t="shared" si="286"/>
        <v>0.75900900900900903</v>
      </c>
      <c r="I1244" s="62">
        <f t="shared" si="287"/>
        <v>7</v>
      </c>
      <c r="J1244" s="62">
        <f t="shared" si="288"/>
        <v>2</v>
      </c>
      <c r="K1244" s="20"/>
      <c r="L1244" s="20" t="str">
        <f t="shared" si="289"/>
        <v>Yes</v>
      </c>
      <c r="M1244" s="100">
        <f t="shared" si="290"/>
        <v>13657.797830940801</v>
      </c>
      <c r="N1244" s="100">
        <f t="shared" si="291"/>
        <v>14109.951948449099</v>
      </c>
      <c r="O1244" s="66">
        <f t="shared" si="292"/>
        <v>15048.9646142938</v>
      </c>
      <c r="P1244" s="101">
        <f t="shared" si="300"/>
        <v>452.15411750829844</v>
      </c>
      <c r="Q1244" s="102">
        <f t="shared" si="301"/>
        <v>1.0331059313591517</v>
      </c>
      <c r="R1244" s="99" t="str">
        <f t="shared" si="302"/>
        <v/>
      </c>
      <c r="S1244" s="67">
        <f t="shared" si="296"/>
        <v>1391.1667833529991</v>
      </c>
      <c r="T1244" s="68">
        <f t="shared" si="297"/>
        <v>1.1018587916275497</v>
      </c>
      <c r="U1244" s="20" t="str">
        <f t="shared" si="298"/>
        <v/>
      </c>
      <c r="V1244" s="20" t="str">
        <f t="shared" si="299"/>
        <v/>
      </c>
    </row>
    <row r="1245" spans="1:22" ht="30" x14ac:dyDescent="0.25">
      <c r="A1245" s="46">
        <v>4131</v>
      </c>
      <c r="B1245" s="60">
        <f t="shared" si="285"/>
        <v>4100048</v>
      </c>
      <c r="C1245" s="46" t="s">
        <v>172</v>
      </c>
      <c r="D1245" s="46">
        <v>5250</v>
      </c>
      <c r="E1245" s="46" t="s">
        <v>1039</v>
      </c>
      <c r="F1245" s="46">
        <v>33</v>
      </c>
      <c r="G1245" s="46">
        <v>17</v>
      </c>
      <c r="H1245" s="61">
        <f t="shared" si="286"/>
        <v>0.51515151515151514</v>
      </c>
      <c r="I1245" s="62">
        <f t="shared" si="287"/>
        <v>7</v>
      </c>
      <c r="J1245" s="62">
        <f t="shared" si="288"/>
        <v>2</v>
      </c>
      <c r="K1245" s="20"/>
      <c r="L1245" s="20" t="str">
        <f t="shared" si="289"/>
        <v>Yes</v>
      </c>
      <c r="M1245" s="100">
        <f t="shared" si="290"/>
        <v>4163.8769983253296</v>
      </c>
      <c r="N1245" s="100">
        <f t="shared" si="291"/>
        <v>3886.1304809059302</v>
      </c>
      <c r="O1245" s="66">
        <f t="shared" si="292"/>
        <v>3532.02740278801</v>
      </c>
      <c r="P1245" s="101">
        <f t="shared" si="300"/>
        <v>-277.74651741939942</v>
      </c>
      <c r="Q1245" s="102">
        <f t="shared" si="301"/>
        <v>0.9332961762484564</v>
      </c>
      <c r="R1245" s="99" t="str">
        <f t="shared" si="302"/>
        <v/>
      </c>
      <c r="S1245" s="67">
        <f t="shared" si="296"/>
        <v>-631.8495955373196</v>
      </c>
      <c r="T1245" s="68">
        <f t="shared" si="297"/>
        <v>0.84825450036313677</v>
      </c>
      <c r="U1245" s="20" t="str">
        <f t="shared" si="298"/>
        <v/>
      </c>
      <c r="V1245" s="20" t="str">
        <f t="shared" si="299"/>
        <v/>
      </c>
    </row>
    <row r="1246" spans="1:22" ht="30" x14ac:dyDescent="0.25">
      <c r="A1246" s="46">
        <v>4131</v>
      </c>
      <c r="B1246" s="60">
        <f t="shared" si="285"/>
        <v>4100048</v>
      </c>
      <c r="C1246" s="46" t="s">
        <v>172</v>
      </c>
      <c r="D1246" s="46">
        <v>1100</v>
      </c>
      <c r="E1246" s="46" t="s">
        <v>2447</v>
      </c>
      <c r="F1246" s="46">
        <v>614</v>
      </c>
      <c r="G1246" s="46">
        <v>310</v>
      </c>
      <c r="H1246" s="61">
        <f t="shared" si="286"/>
        <v>0.50488599348534202</v>
      </c>
      <c r="I1246" s="62">
        <f t="shared" si="287"/>
        <v>7</v>
      </c>
      <c r="J1246" s="62">
        <f t="shared" si="288"/>
        <v>2</v>
      </c>
      <c r="K1246" s="20"/>
      <c r="L1246" s="20" t="str">
        <f t="shared" si="289"/>
        <v>Yes</v>
      </c>
      <c r="M1246" s="100">
        <f t="shared" si="290"/>
        <v>13032.2623150905</v>
      </c>
      <c r="N1246" s="100">
        <f t="shared" si="291"/>
        <v>12349.7623706457</v>
      </c>
      <c r="O1246" s="66">
        <f t="shared" si="292"/>
        <v>13462.3812959809</v>
      </c>
      <c r="P1246" s="101">
        <f t="shared" si="300"/>
        <v>-682.49994444480035</v>
      </c>
      <c r="Q1246" s="102">
        <f t="shared" si="301"/>
        <v>0.94762997183884867</v>
      </c>
      <c r="R1246" s="99" t="str">
        <f t="shared" si="302"/>
        <v/>
      </c>
      <c r="S1246" s="67">
        <f t="shared" si="296"/>
        <v>430.11898089040005</v>
      </c>
      <c r="T1246" s="68">
        <f t="shared" si="297"/>
        <v>1.0330041684621671</v>
      </c>
      <c r="U1246" s="20" t="str">
        <f t="shared" si="298"/>
        <v/>
      </c>
      <c r="V1246" s="20" t="str">
        <f t="shared" si="299"/>
        <v/>
      </c>
    </row>
    <row r="1247" spans="1:22" ht="30" x14ac:dyDescent="0.25">
      <c r="A1247" s="107">
        <v>4131</v>
      </c>
      <c r="B1247" s="108">
        <f t="shared" si="285"/>
        <v>4100048</v>
      </c>
      <c r="C1247" s="107" t="s">
        <v>172</v>
      </c>
      <c r="D1247" s="107">
        <v>1101</v>
      </c>
      <c r="E1247" s="107" t="s">
        <v>1040</v>
      </c>
      <c r="F1247" s="46">
        <v>801</v>
      </c>
      <c r="G1247" s="46">
        <v>315</v>
      </c>
      <c r="H1247" s="61">
        <f t="shared" si="286"/>
        <v>0.39325842696629215</v>
      </c>
      <c r="I1247" s="62">
        <f t="shared" si="287"/>
        <v>7</v>
      </c>
      <c r="J1247" s="62">
        <f t="shared" si="288"/>
        <v>2</v>
      </c>
      <c r="K1247" s="20"/>
      <c r="L1247" s="20" t="str">
        <f t="shared" si="289"/>
        <v>Yes</v>
      </c>
      <c r="M1247" s="100">
        <f t="shared" si="290"/>
        <v>15768.209596693499</v>
      </c>
      <c r="N1247" s="100">
        <f t="shared" si="291"/>
        <v>15041.956386867099</v>
      </c>
      <c r="O1247" s="66">
        <f t="shared" si="292"/>
        <v>16001.463485832101</v>
      </c>
      <c r="P1247" s="101">
        <f t="shared" si="300"/>
        <v>-726.25320982640005</v>
      </c>
      <c r="Q1247" s="102">
        <f t="shared" si="301"/>
        <v>0.95394193580616204</v>
      </c>
      <c r="R1247" s="99" t="str">
        <f t="shared" si="302"/>
        <v/>
      </c>
      <c r="S1247" s="67">
        <f t="shared" si="296"/>
        <v>233.25388913860115</v>
      </c>
      <c r="T1247" s="68">
        <f t="shared" si="297"/>
        <v>1.0147926679759198</v>
      </c>
      <c r="U1247" s="20" t="str">
        <f t="shared" si="298"/>
        <v/>
      </c>
      <c r="V1247" s="20" t="str">
        <f t="shared" si="299"/>
        <v/>
      </c>
    </row>
    <row r="1248" spans="1:22" ht="30" x14ac:dyDescent="0.25">
      <c r="A1248" s="60">
        <v>4131</v>
      </c>
      <c r="B1248" s="60">
        <f t="shared" si="285"/>
        <v>4100048</v>
      </c>
      <c r="C1248" s="60" t="s">
        <v>172</v>
      </c>
      <c r="D1248" s="60">
        <v>1095</v>
      </c>
      <c r="E1248" s="60" t="s">
        <v>1038</v>
      </c>
      <c r="F1248" s="109">
        <v>177</v>
      </c>
      <c r="G1248" s="46">
        <v>57</v>
      </c>
      <c r="H1248" s="61">
        <f t="shared" si="286"/>
        <v>0.32203389830508472</v>
      </c>
      <c r="I1248" s="62">
        <f t="shared" si="287"/>
        <v>7</v>
      </c>
      <c r="J1248" s="62">
        <f t="shared" si="288"/>
        <v>2</v>
      </c>
      <c r="K1248" s="20"/>
      <c r="L1248" s="20" t="str">
        <f t="shared" si="289"/>
        <v>Yes</v>
      </c>
      <c r="M1248" s="66">
        <f t="shared" si="290"/>
        <v>5754.1190018963898</v>
      </c>
      <c r="N1248" s="66">
        <f t="shared" si="291"/>
        <v>5284.7487462120798</v>
      </c>
      <c r="O1248" s="66">
        <f t="shared" si="292"/>
        <v>5116.6138579257504</v>
      </c>
      <c r="P1248" s="67">
        <f t="shared" si="300"/>
        <v>-469.37025568431</v>
      </c>
      <c r="Q1248" s="102">
        <f t="shared" si="301"/>
        <v>0.91842882367750489</v>
      </c>
      <c r="R1248" s="20" t="str">
        <f t="shared" si="302"/>
        <v/>
      </c>
      <c r="S1248" s="67">
        <f t="shared" si="296"/>
        <v>-637.50514397063944</v>
      </c>
      <c r="T1248" s="68">
        <f t="shared" si="297"/>
        <v>0.88920890517548623</v>
      </c>
      <c r="U1248" s="20" t="str">
        <f t="shared" si="298"/>
        <v/>
      </c>
      <c r="V1248" s="20" t="str">
        <f t="shared" si="299"/>
        <v/>
      </c>
    </row>
    <row r="1249" spans="1:15" x14ac:dyDescent="0.25">
      <c r="A1249" s="57"/>
      <c r="B1249" s="91"/>
      <c r="C1249" s="57"/>
      <c r="D1249" s="57"/>
      <c r="E1249" s="57"/>
    </row>
    <row r="1250" spans="1:15" x14ac:dyDescent="0.25">
      <c r="A1250" s="57"/>
      <c r="B1250" s="91"/>
      <c r="C1250" s="57"/>
      <c r="D1250" s="57"/>
      <c r="E1250" s="57"/>
      <c r="M1250" s="117">
        <f>AVERAGE(M8:M1248)</f>
        <v>13682.00419428243</v>
      </c>
      <c r="N1250" s="117">
        <f t="shared" ref="N1250:O1250" si="303">AVERAGE(N8:N1248)</f>
        <v>14029.891476564077</v>
      </c>
      <c r="O1250" s="117">
        <f t="shared" si="303"/>
        <v>19003.955664897643</v>
      </c>
    </row>
  </sheetData>
  <autoFilter ref="A7:K7">
    <sortState ref="A8:K1248">
      <sortCondition ref="A7"/>
    </sortState>
  </autoFilter>
  <pageMargins left="0.7" right="0.7" top="0.75" bottom="0.75" header="0.3" footer="0.3"/>
  <pageSetup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5"/>
  <sheetViews>
    <sheetView zoomScale="80" zoomScaleNormal="80" workbookViewId="0">
      <pane ySplit="8" topLeftCell="A9" activePane="bottomLeft" state="frozen"/>
      <selection activeCell="A20" sqref="A20"/>
      <selection pane="bottomLeft" activeCell="B4" sqref="B4"/>
    </sheetView>
  </sheetViews>
  <sheetFormatPr defaultRowHeight="15" x14ac:dyDescent="0.25"/>
  <cols>
    <col min="1" max="1" width="8.85546875" customWidth="1"/>
    <col min="2" max="2" width="13.140625" customWidth="1"/>
    <col min="3" max="3" width="11.7109375" customWidth="1"/>
    <col min="4" max="4" width="14.85546875" customWidth="1"/>
    <col min="5" max="5" width="27.5703125" customWidth="1"/>
    <col min="6" max="6" width="12" customWidth="1"/>
    <col min="7" max="7" width="12.85546875" customWidth="1"/>
    <col min="8" max="10" width="13.5703125" customWidth="1"/>
    <col min="12" max="12" width="12.85546875" bestFit="1" customWidth="1"/>
  </cols>
  <sheetData>
    <row r="1" spans="1:12" x14ac:dyDescent="0.25">
      <c r="A1" s="1" t="s">
        <v>1094</v>
      </c>
      <c r="B1" s="1"/>
    </row>
    <row r="2" spans="1:12" x14ac:dyDescent="0.25">
      <c r="A2" t="s">
        <v>1866</v>
      </c>
    </row>
    <row r="3" spans="1:12" x14ac:dyDescent="0.25">
      <c r="A3" s="44" t="s">
        <v>1867</v>
      </c>
      <c r="B3" t="s">
        <v>4930</v>
      </c>
    </row>
    <row r="4" spans="1:12" x14ac:dyDescent="0.25">
      <c r="A4" s="44" t="s">
        <v>1868</v>
      </c>
      <c r="B4" s="45">
        <v>44726</v>
      </c>
    </row>
    <row r="7" spans="1:12" x14ac:dyDescent="0.25">
      <c r="G7" s="16">
        <f>SUM(G8:G295)</f>
        <v>550324</v>
      </c>
      <c r="I7" s="19">
        <f>G7*0.5</f>
        <v>275162</v>
      </c>
      <c r="J7" s="19">
        <f>G7*0.2</f>
        <v>110064.8</v>
      </c>
      <c r="K7">
        <f>COUNTIF(K9:K205,"Yes")</f>
        <v>93</v>
      </c>
    </row>
    <row r="8" spans="1:12" s="47" customFormat="1" ht="75" x14ac:dyDescent="0.25">
      <c r="A8" s="52" t="s">
        <v>1776</v>
      </c>
      <c r="B8" s="52" t="s">
        <v>2</v>
      </c>
      <c r="C8" s="52" t="s">
        <v>1775</v>
      </c>
      <c r="D8" s="52" t="s">
        <v>1573</v>
      </c>
      <c r="E8" s="52" t="s">
        <v>4</v>
      </c>
      <c r="F8" s="52" t="s">
        <v>1778</v>
      </c>
      <c r="G8" s="52" t="s">
        <v>4905</v>
      </c>
      <c r="H8" s="52" t="s">
        <v>4944</v>
      </c>
      <c r="I8" s="52" t="s">
        <v>1779</v>
      </c>
      <c r="J8" s="52" t="s">
        <v>1780</v>
      </c>
      <c r="K8" s="52" t="s">
        <v>1572</v>
      </c>
      <c r="L8" s="52" t="s">
        <v>1777</v>
      </c>
    </row>
    <row r="9" spans="1:12" x14ac:dyDescent="0.25">
      <c r="A9" s="51">
        <v>1</v>
      </c>
      <c r="B9" s="51" t="s">
        <v>7</v>
      </c>
      <c r="C9" s="51">
        <v>2114</v>
      </c>
      <c r="D9" s="95">
        <f t="shared" ref="D9:D40" si="0">IF(ISNA(VLOOKUP($C9,POVRT,7,FALSE)),0,VLOOKUP($C9,POVRT,7,FALSE))</f>
        <v>4106120</v>
      </c>
      <c r="E9" s="51" t="s">
        <v>112</v>
      </c>
      <c r="F9" s="96">
        <f t="shared" ref="F9:F40" si="1">IF(ISNA(VLOOKUP($D9,POVRT21,7,FALSE)),0,VLOOKUP($D9,POVRT21,7,FALSE))</f>
        <v>0.38333333333333336</v>
      </c>
      <c r="G9" s="97">
        <f t="shared" ref="G9:G40" si="2">IF(ISNA(VLOOKUP($C9,FallMem,4,FALSE)),0,VLOOKUP($C9,FallMem,4,FALSE))</f>
        <v>220</v>
      </c>
      <c r="H9" s="97">
        <f>OLE_LINK3</f>
        <v>220</v>
      </c>
      <c r="I9" s="103" t="s">
        <v>1781</v>
      </c>
      <c r="J9" s="22" t="s">
        <v>1781</v>
      </c>
      <c r="K9" s="20" t="str">
        <f t="shared" ref="K9:K40" si="3">IF(G9&gt;1000,"Yes","")</f>
        <v/>
      </c>
      <c r="L9" s="21">
        <f t="shared" ref="L9:L40" si="4">G9/$G$7</f>
        <v>3.9976450236587903E-4</v>
      </c>
    </row>
    <row r="10" spans="1:12" x14ac:dyDescent="0.25">
      <c r="A10" s="51">
        <v>2</v>
      </c>
      <c r="B10" s="51" t="s">
        <v>34</v>
      </c>
      <c r="C10" s="51">
        <v>2093</v>
      </c>
      <c r="D10" s="95">
        <f t="shared" si="0"/>
        <v>4109150</v>
      </c>
      <c r="E10" s="51" t="s">
        <v>176</v>
      </c>
      <c r="F10" s="96">
        <f t="shared" si="1"/>
        <v>0.35825545171339562</v>
      </c>
      <c r="G10" s="97">
        <f t="shared" si="2"/>
        <v>502</v>
      </c>
      <c r="H10" s="97">
        <f t="shared" ref="H10:H41" si="5">H9+G10</f>
        <v>722</v>
      </c>
      <c r="I10" s="103" t="s">
        <v>1781</v>
      </c>
      <c r="J10" s="22" t="s">
        <v>1781</v>
      </c>
      <c r="K10" s="20" t="str">
        <f t="shared" si="3"/>
        <v/>
      </c>
      <c r="L10" s="21">
        <f t="shared" si="4"/>
        <v>9.1218990994396023E-4</v>
      </c>
    </row>
    <row r="11" spans="1:12" x14ac:dyDescent="0.25">
      <c r="A11" s="51">
        <v>3</v>
      </c>
      <c r="B11" s="51" t="s">
        <v>75</v>
      </c>
      <c r="C11" s="51">
        <v>2012</v>
      </c>
      <c r="D11" s="95">
        <f t="shared" si="0"/>
        <v>4107530</v>
      </c>
      <c r="E11" s="51" t="s">
        <v>144</v>
      </c>
      <c r="F11" s="96">
        <f t="shared" si="1"/>
        <v>0.35416666666666669</v>
      </c>
      <c r="G11" s="97">
        <f t="shared" si="2"/>
        <v>23</v>
      </c>
      <c r="H11" s="97">
        <f t="shared" si="5"/>
        <v>745</v>
      </c>
      <c r="I11" s="103" t="s">
        <v>1781</v>
      </c>
      <c r="J11" s="22" t="s">
        <v>1781</v>
      </c>
      <c r="K11" s="20" t="str">
        <f t="shared" si="3"/>
        <v/>
      </c>
      <c r="L11" s="21">
        <f t="shared" si="4"/>
        <v>4.1793561610978261E-5</v>
      </c>
    </row>
    <row r="12" spans="1:12" x14ac:dyDescent="0.25">
      <c r="A12" s="51">
        <v>4</v>
      </c>
      <c r="B12" s="51" t="s">
        <v>7</v>
      </c>
      <c r="C12" s="51">
        <v>2111</v>
      </c>
      <c r="D12" s="95">
        <f t="shared" si="0"/>
        <v>4101350</v>
      </c>
      <c r="E12" s="51" t="s">
        <v>13</v>
      </c>
      <c r="F12" s="96">
        <f t="shared" si="1"/>
        <v>0.34482758620689657</v>
      </c>
      <c r="G12" s="97">
        <f t="shared" si="2"/>
        <v>99</v>
      </c>
      <c r="H12" s="97">
        <f t="shared" si="5"/>
        <v>844</v>
      </c>
      <c r="I12" s="103" t="s">
        <v>1781</v>
      </c>
      <c r="J12" s="22" t="s">
        <v>1781</v>
      </c>
      <c r="K12" s="20" t="str">
        <f t="shared" si="3"/>
        <v/>
      </c>
      <c r="L12" s="21">
        <f t="shared" si="4"/>
        <v>1.7989402606464555E-4</v>
      </c>
    </row>
    <row r="13" spans="1:12" x14ac:dyDescent="0.25">
      <c r="A13" s="51">
        <v>5</v>
      </c>
      <c r="B13" s="51" t="s">
        <v>77</v>
      </c>
      <c r="C13" s="51">
        <v>2015</v>
      </c>
      <c r="D13" s="95">
        <f t="shared" si="0"/>
        <v>4103600</v>
      </c>
      <c r="E13" s="51" t="s">
        <v>110</v>
      </c>
      <c r="F13" s="96">
        <f t="shared" si="1"/>
        <v>0.28985507246376813</v>
      </c>
      <c r="G13" s="97">
        <f t="shared" si="2"/>
        <v>959</v>
      </c>
      <c r="H13" s="97">
        <f t="shared" si="5"/>
        <v>1803</v>
      </c>
      <c r="I13" s="103" t="s">
        <v>1781</v>
      </c>
      <c r="J13" s="22" t="s">
        <v>1781</v>
      </c>
      <c r="K13" s="20" t="str">
        <f t="shared" si="3"/>
        <v/>
      </c>
      <c r="L13" s="21">
        <f t="shared" si="4"/>
        <v>1.7426098080403545E-3</v>
      </c>
    </row>
    <row r="14" spans="1:12" x14ac:dyDescent="0.25">
      <c r="A14" s="51">
        <v>6</v>
      </c>
      <c r="B14" s="51" t="s">
        <v>27</v>
      </c>
      <c r="C14" s="51">
        <v>1967</v>
      </c>
      <c r="D14" s="95">
        <f t="shared" si="0"/>
        <v>4110080</v>
      </c>
      <c r="E14" s="51" t="s">
        <v>196</v>
      </c>
      <c r="F14" s="96">
        <f t="shared" si="1"/>
        <v>0.28695652173913044</v>
      </c>
      <c r="G14" s="97">
        <f t="shared" si="2"/>
        <v>123</v>
      </c>
      <c r="H14" s="97">
        <f t="shared" si="5"/>
        <v>1926</v>
      </c>
      <c r="I14" s="103" t="s">
        <v>1781</v>
      </c>
      <c r="J14" s="22" t="s">
        <v>1781</v>
      </c>
      <c r="K14" s="20" t="str">
        <f t="shared" si="3"/>
        <v/>
      </c>
      <c r="L14" s="21">
        <f t="shared" si="4"/>
        <v>2.2350469905001418E-4</v>
      </c>
    </row>
    <row r="15" spans="1:12" x14ac:dyDescent="0.25">
      <c r="A15" s="51">
        <v>7</v>
      </c>
      <c r="B15" s="51" t="s">
        <v>97</v>
      </c>
      <c r="C15" s="51">
        <v>2247</v>
      </c>
      <c r="D15" s="95">
        <f t="shared" si="0"/>
        <v>4111640</v>
      </c>
      <c r="E15" s="51" t="s">
        <v>223</v>
      </c>
      <c r="F15" s="96">
        <f t="shared" si="1"/>
        <v>0.2857142857142857</v>
      </c>
      <c r="G15" s="97">
        <f t="shared" si="2"/>
        <v>67</v>
      </c>
      <c r="H15" s="97">
        <f t="shared" si="5"/>
        <v>1993</v>
      </c>
      <c r="I15" s="103" t="s">
        <v>1781</v>
      </c>
      <c r="J15" s="22" t="s">
        <v>1781</v>
      </c>
      <c r="K15" s="20" t="str">
        <f t="shared" si="3"/>
        <v/>
      </c>
      <c r="L15" s="21">
        <f t="shared" si="4"/>
        <v>1.2174646208415406E-4</v>
      </c>
    </row>
    <row r="16" spans="1:12" x14ac:dyDescent="0.25">
      <c r="A16" s="51">
        <v>8</v>
      </c>
      <c r="B16" s="51" t="s">
        <v>25</v>
      </c>
      <c r="C16" s="51">
        <v>1895</v>
      </c>
      <c r="D16" s="95">
        <f t="shared" si="0"/>
        <v>4106600</v>
      </c>
      <c r="E16" s="51" t="s">
        <v>119</v>
      </c>
      <c r="F16" s="96">
        <f t="shared" si="1"/>
        <v>0.2857142857142857</v>
      </c>
      <c r="G16" s="97">
        <f t="shared" si="2"/>
        <v>93</v>
      </c>
      <c r="H16" s="97">
        <f t="shared" si="5"/>
        <v>2086</v>
      </c>
      <c r="I16" s="103" t="s">
        <v>1781</v>
      </c>
      <c r="J16" s="22" t="s">
        <v>1781</v>
      </c>
      <c r="K16" s="20" t="str">
        <f t="shared" si="3"/>
        <v/>
      </c>
      <c r="L16" s="21">
        <f t="shared" si="4"/>
        <v>1.689913578183034E-4</v>
      </c>
    </row>
    <row r="17" spans="1:12" x14ac:dyDescent="0.25">
      <c r="A17" s="51">
        <v>9</v>
      </c>
      <c r="B17" s="51" t="s">
        <v>38</v>
      </c>
      <c r="C17" s="51">
        <v>1973</v>
      </c>
      <c r="D17" s="95">
        <f t="shared" si="0"/>
        <v>4110020</v>
      </c>
      <c r="E17" s="51" t="s">
        <v>194</v>
      </c>
      <c r="F17" s="96">
        <f t="shared" si="1"/>
        <v>0.28391167192429023</v>
      </c>
      <c r="G17" s="97">
        <f t="shared" si="2"/>
        <v>222</v>
      </c>
      <c r="H17" s="97">
        <f t="shared" si="5"/>
        <v>2308</v>
      </c>
      <c r="I17" s="103" t="s">
        <v>1781</v>
      </c>
      <c r="J17" s="22" t="s">
        <v>1781</v>
      </c>
      <c r="K17" s="20" t="str">
        <f t="shared" si="3"/>
        <v/>
      </c>
      <c r="L17" s="21">
        <f t="shared" si="4"/>
        <v>4.0339872511465974E-4</v>
      </c>
    </row>
    <row r="18" spans="1:12" x14ac:dyDescent="0.25">
      <c r="A18" s="51">
        <v>10</v>
      </c>
      <c r="B18" s="51" t="s">
        <v>75</v>
      </c>
      <c r="C18" s="51">
        <v>2011</v>
      </c>
      <c r="D18" s="95">
        <f t="shared" si="0"/>
        <v>4104020</v>
      </c>
      <c r="E18" s="51" t="s">
        <v>76</v>
      </c>
      <c r="F18" s="96">
        <f t="shared" si="1"/>
        <v>0.27272727272727271</v>
      </c>
      <c r="G18" s="97">
        <f t="shared" si="2"/>
        <v>58</v>
      </c>
      <c r="H18" s="97">
        <f t="shared" si="5"/>
        <v>2366</v>
      </c>
      <c r="I18" s="103" t="s">
        <v>1781</v>
      </c>
      <c r="J18" s="22" t="s">
        <v>1781</v>
      </c>
      <c r="K18" s="20" t="str">
        <f t="shared" si="3"/>
        <v/>
      </c>
      <c r="L18" s="21">
        <f t="shared" si="4"/>
        <v>1.0539245971464084E-4</v>
      </c>
    </row>
    <row r="19" spans="1:12" x14ac:dyDescent="0.25">
      <c r="A19" s="51">
        <v>11</v>
      </c>
      <c r="B19" s="51" t="s">
        <v>77</v>
      </c>
      <c r="C19" s="51">
        <v>2018</v>
      </c>
      <c r="D19" s="95">
        <f t="shared" si="0"/>
        <v>4111910</v>
      </c>
      <c r="E19" s="51" t="s">
        <v>228</v>
      </c>
      <c r="F19" s="96">
        <f t="shared" si="1"/>
        <v>0.27272727272727271</v>
      </c>
      <c r="G19" s="97">
        <f t="shared" si="2"/>
        <v>4</v>
      </c>
      <c r="H19" s="97">
        <f t="shared" si="5"/>
        <v>2370</v>
      </c>
      <c r="I19" s="103" t="s">
        <v>1781</v>
      </c>
      <c r="J19" s="22" t="s">
        <v>1781</v>
      </c>
      <c r="K19" s="20" t="str">
        <f t="shared" si="3"/>
        <v/>
      </c>
      <c r="L19" s="21">
        <f t="shared" si="4"/>
        <v>7.2684454975614362E-6</v>
      </c>
    </row>
    <row r="20" spans="1:12" x14ac:dyDescent="0.25">
      <c r="A20" s="51">
        <v>12</v>
      </c>
      <c r="B20" s="51" t="s">
        <v>65</v>
      </c>
      <c r="C20" s="51">
        <v>2214</v>
      </c>
      <c r="D20" s="95">
        <f t="shared" si="0"/>
        <v>4108940</v>
      </c>
      <c r="E20" s="51" t="s">
        <v>170</v>
      </c>
      <c r="F20" s="96">
        <f t="shared" si="1"/>
        <v>0.27044025157232704</v>
      </c>
      <c r="G20" s="97">
        <f t="shared" si="2"/>
        <v>261</v>
      </c>
      <c r="H20" s="97">
        <f t="shared" si="5"/>
        <v>2631</v>
      </c>
      <c r="I20" s="103" t="s">
        <v>1781</v>
      </c>
      <c r="J20" s="22" t="s">
        <v>1781</v>
      </c>
      <c r="K20" s="20" t="str">
        <f t="shared" si="3"/>
        <v/>
      </c>
      <c r="L20" s="21">
        <f t="shared" si="4"/>
        <v>4.7426606871588372E-4</v>
      </c>
    </row>
    <row r="21" spans="1:12" x14ac:dyDescent="0.25">
      <c r="A21" s="51">
        <v>13</v>
      </c>
      <c r="B21" s="51" t="s">
        <v>54</v>
      </c>
      <c r="C21" s="51">
        <v>2193</v>
      </c>
      <c r="D21" s="95">
        <f t="shared" si="0"/>
        <v>4100003</v>
      </c>
      <c r="E21" s="51" t="s">
        <v>94</v>
      </c>
      <c r="F21" s="96">
        <f t="shared" si="1"/>
        <v>0.26724137931034481</v>
      </c>
      <c r="G21" s="97">
        <f t="shared" si="2"/>
        <v>173</v>
      </c>
      <c r="H21" s="97">
        <f t="shared" si="5"/>
        <v>2804</v>
      </c>
      <c r="I21" s="103" t="s">
        <v>1781</v>
      </c>
      <c r="J21" s="22" t="s">
        <v>1781</v>
      </c>
      <c r="K21" s="20" t="str">
        <f t="shared" si="3"/>
        <v/>
      </c>
      <c r="L21" s="21">
        <f t="shared" si="4"/>
        <v>3.1436026776953215E-4</v>
      </c>
    </row>
    <row r="22" spans="1:12" x14ac:dyDescent="0.25">
      <c r="A22" s="51">
        <v>14</v>
      </c>
      <c r="B22" s="51" t="s">
        <v>97</v>
      </c>
      <c r="C22" s="51">
        <v>2249</v>
      </c>
      <c r="D22" s="95">
        <f t="shared" si="0"/>
        <v>4108280</v>
      </c>
      <c r="E22" s="51" t="s">
        <v>153</v>
      </c>
      <c r="F22" s="96">
        <f t="shared" si="1"/>
        <v>0.26470588235294118</v>
      </c>
      <c r="G22" s="97">
        <f t="shared" si="2"/>
        <v>1130</v>
      </c>
      <c r="H22" s="97">
        <f t="shared" si="5"/>
        <v>3934</v>
      </c>
      <c r="I22" s="103" t="s">
        <v>1781</v>
      </c>
      <c r="J22" s="22" t="s">
        <v>1781</v>
      </c>
      <c r="K22" s="20" t="str">
        <f t="shared" si="3"/>
        <v>Yes</v>
      </c>
      <c r="L22" s="21">
        <f t="shared" si="4"/>
        <v>2.053335853061106E-3</v>
      </c>
    </row>
    <row r="23" spans="1:12" x14ac:dyDescent="0.25">
      <c r="A23" s="51">
        <v>15</v>
      </c>
      <c r="B23" s="51" t="s">
        <v>17</v>
      </c>
      <c r="C23" s="51">
        <v>2045</v>
      </c>
      <c r="D23" s="95">
        <f t="shared" si="0"/>
        <v>4110200</v>
      </c>
      <c r="E23" s="51" t="s">
        <v>198</v>
      </c>
      <c r="F23" s="96">
        <f t="shared" si="1"/>
        <v>0.25</v>
      </c>
      <c r="G23" s="97">
        <f t="shared" si="2"/>
        <v>220</v>
      </c>
      <c r="H23" s="97">
        <f t="shared" si="5"/>
        <v>4154</v>
      </c>
      <c r="I23" s="103" t="s">
        <v>1781</v>
      </c>
      <c r="J23" s="22" t="s">
        <v>1781</v>
      </c>
      <c r="K23" s="20" t="str">
        <f t="shared" si="3"/>
        <v/>
      </c>
      <c r="L23" s="21">
        <f t="shared" si="4"/>
        <v>3.9976450236587903E-4</v>
      </c>
    </row>
    <row r="24" spans="1:12" x14ac:dyDescent="0.25">
      <c r="A24" s="51">
        <v>16</v>
      </c>
      <c r="B24" s="51" t="s">
        <v>7</v>
      </c>
      <c r="C24" s="51">
        <v>2107</v>
      </c>
      <c r="D24" s="95">
        <f t="shared" si="0"/>
        <v>4106820</v>
      </c>
      <c r="E24" s="51" t="s">
        <v>128</v>
      </c>
      <c r="F24" s="96">
        <f t="shared" si="1"/>
        <v>0.25</v>
      </c>
      <c r="G24" s="97">
        <f t="shared" si="2"/>
        <v>61</v>
      </c>
      <c r="H24" s="97">
        <f t="shared" si="5"/>
        <v>4215</v>
      </c>
      <c r="I24" s="103" t="s">
        <v>1781</v>
      </c>
      <c r="J24" s="22" t="s">
        <v>1781</v>
      </c>
      <c r="K24" s="20" t="str">
        <f t="shared" si="3"/>
        <v/>
      </c>
      <c r="L24" s="21">
        <f t="shared" si="4"/>
        <v>1.108437938378119E-4</v>
      </c>
    </row>
    <row r="25" spans="1:12" x14ac:dyDescent="0.25">
      <c r="A25" s="51">
        <v>17</v>
      </c>
      <c r="B25" s="51" t="s">
        <v>34</v>
      </c>
      <c r="C25" s="51">
        <v>2085</v>
      </c>
      <c r="D25" s="95">
        <f t="shared" si="0"/>
        <v>4107710</v>
      </c>
      <c r="E25" s="51" t="s">
        <v>147</v>
      </c>
      <c r="F25" s="96">
        <f t="shared" si="1"/>
        <v>0.24468085106382978</v>
      </c>
      <c r="G25" s="97">
        <f t="shared" si="2"/>
        <v>135</v>
      </c>
      <c r="H25" s="97">
        <f t="shared" si="5"/>
        <v>4350</v>
      </c>
      <c r="I25" s="103" t="s">
        <v>1781</v>
      </c>
      <c r="J25" s="22" t="s">
        <v>1781</v>
      </c>
      <c r="K25" s="20" t="str">
        <f t="shared" si="3"/>
        <v/>
      </c>
      <c r="L25" s="21">
        <f t="shared" si="4"/>
        <v>2.453100355426985E-4</v>
      </c>
    </row>
    <row r="26" spans="1:12" x14ac:dyDescent="0.25">
      <c r="A26" s="51">
        <v>18</v>
      </c>
      <c r="B26" s="51" t="s">
        <v>75</v>
      </c>
      <c r="C26" s="51">
        <v>2009</v>
      </c>
      <c r="D26" s="95">
        <f t="shared" si="0"/>
        <v>4110110</v>
      </c>
      <c r="E26" s="51" t="s">
        <v>197</v>
      </c>
      <c r="F26" s="96">
        <f t="shared" si="1"/>
        <v>0.24342105263157895</v>
      </c>
      <c r="G26" s="97">
        <f t="shared" si="2"/>
        <v>877</v>
      </c>
      <c r="H26" s="97">
        <f t="shared" si="5"/>
        <v>5227</v>
      </c>
      <c r="I26" s="103" t="s">
        <v>1781</v>
      </c>
      <c r="J26" s="22" t="s">
        <v>1781</v>
      </c>
      <c r="K26" s="20" t="str">
        <f t="shared" si="3"/>
        <v/>
      </c>
      <c r="L26" s="21">
        <f t="shared" si="4"/>
        <v>1.5936066753403449E-3</v>
      </c>
    </row>
    <row r="27" spans="1:12" x14ac:dyDescent="0.25">
      <c r="A27" s="51">
        <v>19</v>
      </c>
      <c r="B27" s="51" t="s">
        <v>97</v>
      </c>
      <c r="C27" s="51">
        <v>2248</v>
      </c>
      <c r="D27" s="95">
        <f t="shared" si="0"/>
        <v>4105250</v>
      </c>
      <c r="E27" s="51" t="s">
        <v>98</v>
      </c>
      <c r="F27" s="96">
        <f t="shared" si="1"/>
        <v>0.24</v>
      </c>
      <c r="G27" s="97">
        <f t="shared" si="2"/>
        <v>1436</v>
      </c>
      <c r="H27" s="97">
        <f t="shared" si="5"/>
        <v>6663</v>
      </c>
      <c r="I27" s="103" t="s">
        <v>1781</v>
      </c>
      <c r="J27" s="22" t="s">
        <v>1781</v>
      </c>
      <c r="K27" s="20" t="str">
        <f t="shared" si="3"/>
        <v>Yes</v>
      </c>
      <c r="L27" s="21">
        <f t="shared" si="4"/>
        <v>2.6093719336245558E-3</v>
      </c>
    </row>
    <row r="28" spans="1:12" x14ac:dyDescent="0.25">
      <c r="A28" s="51">
        <v>20</v>
      </c>
      <c r="B28" s="51" t="s">
        <v>21</v>
      </c>
      <c r="C28" s="51">
        <v>1934</v>
      </c>
      <c r="D28" s="95">
        <f t="shared" si="0"/>
        <v>4106750</v>
      </c>
      <c r="E28" s="51" t="s">
        <v>126</v>
      </c>
      <c r="F28" s="96">
        <f t="shared" si="1"/>
        <v>0.23595505617977527</v>
      </c>
      <c r="G28" s="97">
        <f t="shared" si="2"/>
        <v>148</v>
      </c>
      <c r="H28" s="97">
        <f t="shared" si="5"/>
        <v>6811</v>
      </c>
      <c r="I28" s="103" t="s">
        <v>1781</v>
      </c>
      <c r="J28" s="22" t="s">
        <v>1781</v>
      </c>
      <c r="K28" s="20" t="str">
        <f t="shared" si="3"/>
        <v/>
      </c>
      <c r="L28" s="21">
        <f t="shared" si="4"/>
        <v>2.6893248340977314E-4</v>
      </c>
    </row>
    <row r="29" spans="1:12" x14ac:dyDescent="0.25">
      <c r="A29" s="51">
        <v>21</v>
      </c>
      <c r="B29" s="51" t="s">
        <v>7</v>
      </c>
      <c r="C29" s="51">
        <v>2108</v>
      </c>
      <c r="D29" s="95">
        <f t="shared" si="0"/>
        <v>4109270</v>
      </c>
      <c r="E29" s="51" t="s">
        <v>179</v>
      </c>
      <c r="F29" s="96">
        <f t="shared" si="1"/>
        <v>0.22844693432928728</v>
      </c>
      <c r="G29" s="97">
        <f t="shared" si="2"/>
        <v>2268</v>
      </c>
      <c r="H29" s="97">
        <f t="shared" si="5"/>
        <v>9079</v>
      </c>
      <c r="I29" s="103" t="s">
        <v>1781</v>
      </c>
      <c r="J29" s="22" t="s">
        <v>1781</v>
      </c>
      <c r="K29" s="20" t="str">
        <f t="shared" si="3"/>
        <v>Yes</v>
      </c>
      <c r="L29" s="21">
        <f t="shared" si="4"/>
        <v>4.1212085971173342E-3</v>
      </c>
    </row>
    <row r="30" spans="1:12" x14ac:dyDescent="0.25">
      <c r="A30" s="51">
        <v>22</v>
      </c>
      <c r="B30" s="51" t="s">
        <v>5</v>
      </c>
      <c r="C30" s="51">
        <v>2061</v>
      </c>
      <c r="D30" s="95">
        <f t="shared" si="0"/>
        <v>4111400</v>
      </c>
      <c r="E30" s="51" t="s">
        <v>168</v>
      </c>
      <c r="F30" s="96">
        <f t="shared" si="1"/>
        <v>0.22118380062305296</v>
      </c>
      <c r="G30" s="97">
        <f t="shared" si="2"/>
        <v>243</v>
      </c>
      <c r="H30" s="97">
        <f t="shared" si="5"/>
        <v>9322</v>
      </c>
      <c r="I30" s="103" t="s">
        <v>1781</v>
      </c>
      <c r="J30" s="22" t="s">
        <v>1781</v>
      </c>
      <c r="K30" s="20" t="str">
        <f t="shared" si="3"/>
        <v/>
      </c>
      <c r="L30" s="21">
        <f t="shared" si="4"/>
        <v>4.4155806397685728E-4</v>
      </c>
    </row>
    <row r="31" spans="1:12" x14ac:dyDescent="0.25">
      <c r="A31" s="51">
        <v>23</v>
      </c>
      <c r="B31" s="51" t="s">
        <v>34</v>
      </c>
      <c r="C31" s="51">
        <v>2095</v>
      </c>
      <c r="D31" s="95">
        <f t="shared" si="0"/>
        <v>4102160</v>
      </c>
      <c r="E31" s="51" t="s">
        <v>36</v>
      </c>
      <c r="F31" s="96">
        <f t="shared" si="1"/>
        <v>0.21782178217821782</v>
      </c>
      <c r="G31" s="97">
        <f t="shared" si="2"/>
        <v>302</v>
      </c>
      <c r="H31" s="97">
        <f t="shared" si="5"/>
        <v>9624</v>
      </c>
      <c r="I31" s="103" t="s">
        <v>1781</v>
      </c>
      <c r="J31" s="22" t="s">
        <v>1781</v>
      </c>
      <c r="K31" s="20" t="str">
        <f t="shared" si="3"/>
        <v/>
      </c>
      <c r="L31" s="21">
        <f t="shared" si="4"/>
        <v>5.4876763506588847E-4</v>
      </c>
    </row>
    <row r="32" spans="1:12" x14ac:dyDescent="0.25">
      <c r="A32" s="51">
        <v>24</v>
      </c>
      <c r="B32" s="51" t="s">
        <v>42</v>
      </c>
      <c r="C32" s="51">
        <v>2000</v>
      </c>
      <c r="D32" s="95">
        <f t="shared" si="0"/>
        <v>4105640</v>
      </c>
      <c r="E32" s="51" t="s">
        <v>103</v>
      </c>
      <c r="F32" s="96">
        <f t="shared" si="1"/>
        <v>0.21052631578947367</v>
      </c>
      <c r="G32" s="97">
        <f t="shared" si="2"/>
        <v>279</v>
      </c>
      <c r="H32" s="97">
        <f t="shared" si="5"/>
        <v>9903</v>
      </c>
      <c r="I32" s="103" t="s">
        <v>1781</v>
      </c>
      <c r="J32" s="22" t="s">
        <v>1781</v>
      </c>
      <c r="K32" s="20" t="str">
        <f t="shared" si="3"/>
        <v/>
      </c>
      <c r="L32" s="21">
        <f t="shared" si="4"/>
        <v>5.0697407345491022E-4</v>
      </c>
    </row>
    <row r="33" spans="1:12" x14ac:dyDescent="0.25">
      <c r="A33" s="51">
        <v>25</v>
      </c>
      <c r="B33" s="51" t="s">
        <v>84</v>
      </c>
      <c r="C33" s="51">
        <v>2225</v>
      </c>
      <c r="D33" s="95">
        <f t="shared" si="0"/>
        <v>4100021</v>
      </c>
      <c r="E33" s="51" t="s">
        <v>221</v>
      </c>
      <c r="F33" s="96">
        <f t="shared" si="1"/>
        <v>0.21052631578947367</v>
      </c>
      <c r="G33" s="97">
        <f t="shared" si="2"/>
        <v>225</v>
      </c>
      <c r="H33" s="97">
        <f t="shared" si="5"/>
        <v>10128</v>
      </c>
      <c r="I33" s="103" t="s">
        <v>1781</v>
      </c>
      <c r="J33" s="22" t="s">
        <v>1781</v>
      </c>
      <c r="K33" s="20" t="str">
        <f t="shared" si="3"/>
        <v/>
      </c>
      <c r="L33" s="21">
        <f t="shared" si="4"/>
        <v>4.0885005923783083E-4</v>
      </c>
    </row>
    <row r="34" spans="1:12" x14ac:dyDescent="0.25">
      <c r="A34" s="51">
        <v>26</v>
      </c>
      <c r="B34" s="51" t="s">
        <v>34</v>
      </c>
      <c r="C34" s="51">
        <v>2096</v>
      </c>
      <c r="D34" s="95">
        <f t="shared" si="0"/>
        <v>4105100</v>
      </c>
      <c r="E34" s="51" t="s">
        <v>217</v>
      </c>
      <c r="F34" s="96">
        <f t="shared" si="1"/>
        <v>0.20535714285714285</v>
      </c>
      <c r="G34" s="97">
        <f t="shared" si="2"/>
        <v>1196</v>
      </c>
      <c r="H34" s="97">
        <f t="shared" si="5"/>
        <v>11324</v>
      </c>
      <c r="I34" s="103" t="s">
        <v>1781</v>
      </c>
      <c r="J34" s="22" t="s">
        <v>1781</v>
      </c>
      <c r="K34" s="20" t="str">
        <f t="shared" si="3"/>
        <v>Yes</v>
      </c>
      <c r="L34" s="21">
        <f t="shared" si="4"/>
        <v>2.1732652037708697E-3</v>
      </c>
    </row>
    <row r="35" spans="1:12" x14ac:dyDescent="0.25">
      <c r="A35" s="51">
        <v>27</v>
      </c>
      <c r="B35" s="51" t="s">
        <v>27</v>
      </c>
      <c r="C35" s="51">
        <v>1965</v>
      </c>
      <c r="D35" s="95">
        <f t="shared" si="0"/>
        <v>4103660</v>
      </c>
      <c r="E35" s="51" t="s">
        <v>61</v>
      </c>
      <c r="F35" s="96">
        <f t="shared" si="1"/>
        <v>0.20208500400962309</v>
      </c>
      <c r="G35" s="97">
        <f t="shared" si="2"/>
        <v>3024</v>
      </c>
      <c r="H35" s="97">
        <f t="shared" si="5"/>
        <v>14348</v>
      </c>
      <c r="I35" s="103" t="s">
        <v>1781</v>
      </c>
      <c r="J35" s="22" t="s">
        <v>1781</v>
      </c>
      <c r="K35" s="20" t="str">
        <f t="shared" si="3"/>
        <v>Yes</v>
      </c>
      <c r="L35" s="21">
        <f t="shared" si="4"/>
        <v>5.4949447961564462E-3</v>
      </c>
    </row>
    <row r="36" spans="1:12" x14ac:dyDescent="0.25">
      <c r="A36" s="51">
        <v>28</v>
      </c>
      <c r="B36" s="51" t="s">
        <v>42</v>
      </c>
      <c r="C36" s="51">
        <v>1997</v>
      </c>
      <c r="D36" s="95">
        <f t="shared" si="0"/>
        <v>4113650</v>
      </c>
      <c r="E36" s="51" t="s">
        <v>248</v>
      </c>
      <c r="F36" s="96">
        <f t="shared" si="1"/>
        <v>0.20052083333333334</v>
      </c>
      <c r="G36" s="97">
        <f t="shared" si="2"/>
        <v>227</v>
      </c>
      <c r="H36" s="97">
        <f t="shared" si="5"/>
        <v>14575</v>
      </c>
      <c r="I36" s="103" t="s">
        <v>1781</v>
      </c>
      <c r="J36" s="22" t="s">
        <v>1781</v>
      </c>
      <c r="K36" s="20" t="str">
        <f t="shared" si="3"/>
        <v/>
      </c>
      <c r="L36" s="21">
        <f t="shared" si="4"/>
        <v>4.1248428198661154E-4</v>
      </c>
    </row>
    <row r="37" spans="1:12" x14ac:dyDescent="0.25">
      <c r="A37" s="51">
        <v>29</v>
      </c>
      <c r="B37" s="51" t="s">
        <v>19</v>
      </c>
      <c r="C37" s="51">
        <v>2051</v>
      </c>
      <c r="D37" s="95">
        <f t="shared" si="0"/>
        <v>4101590</v>
      </c>
      <c r="E37" s="51" t="s">
        <v>20</v>
      </c>
      <c r="F37" s="96">
        <f t="shared" si="1"/>
        <v>0.2</v>
      </c>
      <c r="G37" s="97">
        <f t="shared" si="2"/>
        <v>9</v>
      </c>
      <c r="H37" s="97">
        <f t="shared" si="5"/>
        <v>14584</v>
      </c>
      <c r="I37" s="103" t="s">
        <v>1781</v>
      </c>
      <c r="J37" s="22" t="s">
        <v>1781</v>
      </c>
      <c r="K37" s="20" t="str">
        <f t="shared" si="3"/>
        <v/>
      </c>
      <c r="L37" s="21">
        <f t="shared" si="4"/>
        <v>1.6354002369513233E-5</v>
      </c>
    </row>
    <row r="38" spans="1:12" x14ac:dyDescent="0.25">
      <c r="A38" s="51">
        <v>30</v>
      </c>
      <c r="B38" s="51" t="s">
        <v>132</v>
      </c>
      <c r="C38" s="51">
        <v>2056</v>
      </c>
      <c r="D38" s="95">
        <f t="shared" si="0"/>
        <v>4107080</v>
      </c>
      <c r="E38" s="51" t="s">
        <v>134</v>
      </c>
      <c r="F38" s="96">
        <f t="shared" si="1"/>
        <v>0.19994793022650351</v>
      </c>
      <c r="G38" s="97">
        <f t="shared" si="2"/>
        <v>2706</v>
      </c>
      <c r="H38" s="97">
        <f t="shared" si="5"/>
        <v>17290</v>
      </c>
      <c r="I38" s="103" t="s">
        <v>1781</v>
      </c>
      <c r="J38" s="22" t="s">
        <v>1781</v>
      </c>
      <c r="K38" s="20" t="str">
        <f t="shared" si="3"/>
        <v>Yes</v>
      </c>
      <c r="L38" s="21">
        <f t="shared" si="4"/>
        <v>4.9171033791003118E-3</v>
      </c>
    </row>
    <row r="39" spans="1:12" x14ac:dyDescent="0.25">
      <c r="A39" s="51">
        <v>31</v>
      </c>
      <c r="B39" s="51" t="s">
        <v>42</v>
      </c>
      <c r="C39" s="51">
        <v>1999</v>
      </c>
      <c r="D39" s="95">
        <f t="shared" si="0"/>
        <v>4110530</v>
      </c>
      <c r="E39" s="51" t="s">
        <v>203</v>
      </c>
      <c r="F39" s="96">
        <f t="shared" si="1"/>
        <v>0.1984126984126984</v>
      </c>
      <c r="G39" s="97">
        <f t="shared" si="2"/>
        <v>352</v>
      </c>
      <c r="H39" s="97">
        <f t="shared" si="5"/>
        <v>17642</v>
      </c>
      <c r="I39" s="103" t="s">
        <v>1781</v>
      </c>
      <c r="J39" s="22" t="s">
        <v>1781</v>
      </c>
      <c r="K39" s="20" t="str">
        <f t="shared" si="3"/>
        <v/>
      </c>
      <c r="L39" s="21">
        <f t="shared" si="4"/>
        <v>6.3962320378540638E-4</v>
      </c>
    </row>
    <row r="40" spans="1:12" x14ac:dyDescent="0.25">
      <c r="A40" s="51">
        <v>32</v>
      </c>
      <c r="B40" s="51" t="s">
        <v>77</v>
      </c>
      <c r="C40" s="51">
        <v>2023</v>
      </c>
      <c r="D40" s="95">
        <f t="shared" si="0"/>
        <v>4103630</v>
      </c>
      <c r="E40" s="51" t="s">
        <v>111</v>
      </c>
      <c r="F40" s="96">
        <f t="shared" si="1"/>
        <v>0.19736842105263158</v>
      </c>
      <c r="G40" s="97">
        <f t="shared" si="2"/>
        <v>1065</v>
      </c>
      <c r="H40" s="97">
        <f t="shared" si="5"/>
        <v>18707</v>
      </c>
      <c r="I40" s="103" t="s">
        <v>1781</v>
      </c>
      <c r="J40" s="22" t="s">
        <v>1781</v>
      </c>
      <c r="K40" s="20" t="str">
        <f t="shared" si="3"/>
        <v>Yes</v>
      </c>
      <c r="L40" s="21">
        <f t="shared" si="4"/>
        <v>1.9352236137257326E-3</v>
      </c>
    </row>
    <row r="41" spans="1:12" x14ac:dyDescent="0.25">
      <c r="A41" s="51">
        <v>33</v>
      </c>
      <c r="B41" s="51" t="s">
        <v>38</v>
      </c>
      <c r="C41" s="51">
        <v>1972</v>
      </c>
      <c r="D41" s="95">
        <f t="shared" ref="D41:D72" si="6">IF(ISNA(VLOOKUP($C41,POVRT,7,FALSE)),0,VLOOKUP($C41,POVRT,7,FALSE))</f>
        <v>4105760</v>
      </c>
      <c r="E41" s="51" t="s">
        <v>50</v>
      </c>
      <c r="F41" s="96">
        <f t="shared" ref="F41:F72" si="7">IF(ISNA(VLOOKUP($D41,POVRT21,7,FALSE)),0,VLOOKUP($D41,POVRT21,7,FALSE))</f>
        <v>0.1962962962962963</v>
      </c>
      <c r="G41" s="97">
        <f t="shared" ref="G41:G72" si="8">IF(ISNA(VLOOKUP($C41,FallMem,4,FALSE)),0,VLOOKUP($C41,FallMem,4,FALSE))</f>
        <v>420</v>
      </c>
      <c r="H41" s="97">
        <f t="shared" si="5"/>
        <v>19127</v>
      </c>
      <c r="I41" s="103" t="s">
        <v>1781</v>
      </c>
      <c r="J41" s="22" t="s">
        <v>1781</v>
      </c>
      <c r="K41" s="20" t="str">
        <f t="shared" ref="K41:K72" si="9">IF(G41&gt;1000,"Yes","")</f>
        <v/>
      </c>
      <c r="L41" s="21">
        <f t="shared" ref="L41:L72" si="10">G41/$G$7</f>
        <v>7.6318677724395085E-4</v>
      </c>
    </row>
    <row r="42" spans="1:12" x14ac:dyDescent="0.25">
      <c r="A42" s="51">
        <v>34</v>
      </c>
      <c r="B42" s="51" t="s">
        <v>42</v>
      </c>
      <c r="C42" s="51">
        <v>2001</v>
      </c>
      <c r="D42" s="95">
        <f t="shared" si="6"/>
        <v>4110410</v>
      </c>
      <c r="E42" s="51" t="s">
        <v>201</v>
      </c>
      <c r="F42" s="96">
        <f t="shared" si="7"/>
        <v>0.19565217391304349</v>
      </c>
      <c r="G42" s="97">
        <f t="shared" si="8"/>
        <v>593</v>
      </c>
      <c r="H42" s="97">
        <f t="shared" ref="H42:H73" si="11">H41+G42</f>
        <v>19720</v>
      </c>
      <c r="I42" s="103" t="s">
        <v>1781</v>
      </c>
      <c r="J42" s="22" t="s">
        <v>1781</v>
      </c>
      <c r="K42" s="20" t="str">
        <f t="shared" si="9"/>
        <v/>
      </c>
      <c r="L42" s="21">
        <f t="shared" si="10"/>
        <v>1.0775470450134831E-3</v>
      </c>
    </row>
    <row r="43" spans="1:12" x14ac:dyDescent="0.25">
      <c r="A43" s="51">
        <v>35</v>
      </c>
      <c r="B43" s="51" t="s">
        <v>77</v>
      </c>
      <c r="C43" s="51">
        <v>2014</v>
      </c>
      <c r="D43" s="95">
        <f t="shared" si="6"/>
        <v>4102490</v>
      </c>
      <c r="E43" s="51" t="s">
        <v>109</v>
      </c>
      <c r="F43" s="96">
        <f t="shared" si="7"/>
        <v>0.19380733944954129</v>
      </c>
      <c r="G43" s="97">
        <f t="shared" si="8"/>
        <v>768</v>
      </c>
      <c r="H43" s="97">
        <f t="shared" si="11"/>
        <v>20488</v>
      </c>
      <c r="I43" s="103" t="s">
        <v>1781</v>
      </c>
      <c r="J43" s="22" t="s">
        <v>1781</v>
      </c>
      <c r="K43" s="20" t="str">
        <f t="shared" si="9"/>
        <v/>
      </c>
      <c r="L43" s="21">
        <f t="shared" si="10"/>
        <v>1.3955415355317959E-3</v>
      </c>
    </row>
    <row r="44" spans="1:12" x14ac:dyDescent="0.25">
      <c r="A44" s="51">
        <v>36</v>
      </c>
      <c r="B44" s="51" t="s">
        <v>38</v>
      </c>
      <c r="C44" s="51">
        <v>1974</v>
      </c>
      <c r="D44" s="95">
        <f t="shared" si="6"/>
        <v>4102310</v>
      </c>
      <c r="E44" s="51" t="s">
        <v>39</v>
      </c>
      <c r="F44" s="96">
        <f t="shared" si="7"/>
        <v>0.19275629220380602</v>
      </c>
      <c r="G44" s="97">
        <f t="shared" si="8"/>
        <v>1418</v>
      </c>
      <c r="H44" s="97">
        <f t="shared" si="11"/>
        <v>21906</v>
      </c>
      <c r="I44" s="103" t="s">
        <v>1781</v>
      </c>
      <c r="J44" s="22" t="s">
        <v>1781</v>
      </c>
      <c r="K44" s="20" t="str">
        <f t="shared" si="9"/>
        <v>Yes</v>
      </c>
      <c r="L44" s="21">
        <f t="shared" si="10"/>
        <v>2.5766639288855291E-3</v>
      </c>
    </row>
    <row r="45" spans="1:12" x14ac:dyDescent="0.25">
      <c r="A45" s="51">
        <v>37</v>
      </c>
      <c r="B45" s="51" t="s">
        <v>27</v>
      </c>
      <c r="C45" s="51">
        <v>1969</v>
      </c>
      <c r="D45" s="95">
        <f t="shared" si="6"/>
        <v>4101800</v>
      </c>
      <c r="E45" s="51" t="s">
        <v>28</v>
      </c>
      <c r="F45" s="96">
        <f t="shared" si="7"/>
        <v>0.19235836627140976</v>
      </c>
      <c r="G45" s="97">
        <f t="shared" si="8"/>
        <v>616</v>
      </c>
      <c r="H45" s="97">
        <f t="shared" si="11"/>
        <v>22522</v>
      </c>
      <c r="I45" s="103" t="s">
        <v>1781</v>
      </c>
      <c r="J45" s="22" t="s">
        <v>1781</v>
      </c>
      <c r="K45" s="20" t="str">
        <f t="shared" si="9"/>
        <v/>
      </c>
      <c r="L45" s="21">
        <f t="shared" si="10"/>
        <v>1.1193406066244613E-3</v>
      </c>
    </row>
    <row r="46" spans="1:12" x14ac:dyDescent="0.25">
      <c r="A46" s="51">
        <v>38</v>
      </c>
      <c r="B46" s="51" t="s">
        <v>7</v>
      </c>
      <c r="C46" s="51">
        <v>2115</v>
      </c>
      <c r="D46" s="95">
        <f t="shared" si="6"/>
        <v>4101500</v>
      </c>
      <c r="E46" s="51" t="s">
        <v>16</v>
      </c>
      <c r="F46" s="96">
        <f t="shared" si="7"/>
        <v>0.19230769230769232</v>
      </c>
      <c r="G46" s="97">
        <f t="shared" si="8"/>
        <v>16</v>
      </c>
      <c r="H46" s="97">
        <f t="shared" si="11"/>
        <v>22538</v>
      </c>
      <c r="I46" s="103" t="s">
        <v>1781</v>
      </c>
      <c r="J46" s="22" t="s">
        <v>1781</v>
      </c>
      <c r="K46" s="20" t="str">
        <f t="shared" si="9"/>
        <v/>
      </c>
      <c r="L46" s="21">
        <f t="shared" si="10"/>
        <v>2.9073781990245745E-5</v>
      </c>
    </row>
    <row r="47" spans="1:12" x14ac:dyDescent="0.25">
      <c r="A47" s="51">
        <v>39</v>
      </c>
      <c r="B47" s="51" t="s">
        <v>7</v>
      </c>
      <c r="C47" s="51">
        <v>2110</v>
      </c>
      <c r="D47" s="95">
        <f t="shared" si="6"/>
        <v>4109000</v>
      </c>
      <c r="E47" s="51" t="s">
        <v>174</v>
      </c>
      <c r="F47" s="96">
        <f t="shared" si="7"/>
        <v>0.19081551860649248</v>
      </c>
      <c r="G47" s="97">
        <f t="shared" si="8"/>
        <v>1186</v>
      </c>
      <c r="H47" s="97">
        <f t="shared" si="11"/>
        <v>23724</v>
      </c>
      <c r="I47" s="103" t="s">
        <v>1781</v>
      </c>
      <c r="J47" s="22" t="s">
        <v>1781</v>
      </c>
      <c r="K47" s="20" t="str">
        <f t="shared" si="9"/>
        <v>Yes</v>
      </c>
      <c r="L47" s="21">
        <f t="shared" si="10"/>
        <v>2.1550940900269661E-3</v>
      </c>
    </row>
    <row r="48" spans="1:12" x14ac:dyDescent="0.25">
      <c r="A48" s="51">
        <v>40</v>
      </c>
      <c r="B48" s="51" t="s">
        <v>77</v>
      </c>
      <c r="C48" s="51">
        <v>2019</v>
      </c>
      <c r="D48" s="95">
        <f t="shared" si="6"/>
        <v>4104380</v>
      </c>
      <c r="E48" s="51" t="s">
        <v>83</v>
      </c>
      <c r="F48" s="96">
        <f t="shared" si="7"/>
        <v>0.1875</v>
      </c>
      <c r="G48" s="97">
        <f t="shared" si="8"/>
        <v>15</v>
      </c>
      <c r="H48" s="97">
        <f t="shared" si="11"/>
        <v>23739</v>
      </c>
      <c r="I48" s="103" t="s">
        <v>1781</v>
      </c>
      <c r="J48" s="22" t="s">
        <v>1781</v>
      </c>
      <c r="K48" s="20" t="str">
        <f t="shared" si="9"/>
        <v/>
      </c>
      <c r="L48" s="21">
        <f t="shared" si="10"/>
        <v>2.7256670615855386E-5</v>
      </c>
    </row>
    <row r="49" spans="1:12" x14ac:dyDescent="0.25">
      <c r="A49" s="51">
        <v>41</v>
      </c>
      <c r="B49" s="51" t="s">
        <v>25</v>
      </c>
      <c r="C49" s="51">
        <v>1897</v>
      </c>
      <c r="D49" s="95">
        <f t="shared" si="6"/>
        <v>4109720</v>
      </c>
      <c r="E49" s="51" t="s">
        <v>190</v>
      </c>
      <c r="F49" s="96">
        <f t="shared" si="7"/>
        <v>0.18592964824120603</v>
      </c>
      <c r="G49" s="97">
        <f t="shared" si="8"/>
        <v>196</v>
      </c>
      <c r="H49" s="97">
        <f t="shared" si="11"/>
        <v>23935</v>
      </c>
      <c r="I49" s="103" t="s">
        <v>1781</v>
      </c>
      <c r="J49" s="22" t="s">
        <v>1781</v>
      </c>
      <c r="K49" s="20" t="str">
        <f t="shared" si="9"/>
        <v/>
      </c>
      <c r="L49" s="21">
        <f t="shared" si="10"/>
        <v>3.561538293805104E-4</v>
      </c>
    </row>
    <row r="50" spans="1:12" x14ac:dyDescent="0.25">
      <c r="A50" s="51">
        <v>42</v>
      </c>
      <c r="B50" s="51" t="s">
        <v>42</v>
      </c>
      <c r="C50" s="51">
        <v>1996</v>
      </c>
      <c r="D50" s="95">
        <f t="shared" si="6"/>
        <v>4104350</v>
      </c>
      <c r="E50" s="51" t="s">
        <v>167</v>
      </c>
      <c r="F50" s="96">
        <f t="shared" si="7"/>
        <v>0.18518518518518517</v>
      </c>
      <c r="G50" s="97">
        <f t="shared" si="8"/>
        <v>330</v>
      </c>
      <c r="H50" s="97">
        <f t="shared" si="11"/>
        <v>24265</v>
      </c>
      <c r="I50" s="103" t="s">
        <v>1781</v>
      </c>
      <c r="J50" s="22" t="s">
        <v>1781</v>
      </c>
      <c r="K50" s="20" t="str">
        <f t="shared" si="9"/>
        <v/>
      </c>
      <c r="L50" s="21">
        <f t="shared" si="10"/>
        <v>5.9964675354881852E-4</v>
      </c>
    </row>
    <row r="51" spans="1:12" x14ac:dyDescent="0.25">
      <c r="A51" s="51">
        <v>43</v>
      </c>
      <c r="B51" s="51" t="s">
        <v>212</v>
      </c>
      <c r="C51" s="51">
        <v>2195</v>
      </c>
      <c r="D51" s="95">
        <f t="shared" si="6"/>
        <v>4111250</v>
      </c>
      <c r="E51" s="51" t="s">
        <v>213</v>
      </c>
      <c r="F51" s="96">
        <f t="shared" si="7"/>
        <v>0.18410041841004185</v>
      </c>
      <c r="G51" s="97">
        <f t="shared" si="8"/>
        <v>248</v>
      </c>
      <c r="H51" s="97">
        <f t="shared" si="11"/>
        <v>24513</v>
      </c>
      <c r="I51" s="103" t="s">
        <v>1781</v>
      </c>
      <c r="J51" s="22" t="s">
        <v>1781</v>
      </c>
      <c r="K51" s="20" t="str">
        <f t="shared" si="9"/>
        <v/>
      </c>
      <c r="L51" s="21">
        <f t="shared" si="10"/>
        <v>4.5064362084880908E-4</v>
      </c>
    </row>
    <row r="52" spans="1:12" x14ac:dyDescent="0.25">
      <c r="A52" s="51">
        <v>44</v>
      </c>
      <c r="B52" s="51" t="s">
        <v>141</v>
      </c>
      <c r="C52" s="51">
        <v>2097</v>
      </c>
      <c r="D52" s="95">
        <f t="shared" si="6"/>
        <v>4107500</v>
      </c>
      <c r="E52" s="51" t="s">
        <v>142</v>
      </c>
      <c r="F52" s="96">
        <f t="shared" si="7"/>
        <v>0.18253839935327404</v>
      </c>
      <c r="G52" s="97">
        <f t="shared" si="8"/>
        <v>5206</v>
      </c>
      <c r="H52" s="97">
        <f t="shared" si="11"/>
        <v>29719</v>
      </c>
      <c r="I52" s="103" t="s">
        <v>1781</v>
      </c>
      <c r="J52" s="22" t="s">
        <v>1781</v>
      </c>
      <c r="K52" s="20" t="str">
        <f t="shared" si="9"/>
        <v>Yes</v>
      </c>
      <c r="L52" s="21">
        <f t="shared" si="10"/>
        <v>9.4598818150762095E-3</v>
      </c>
    </row>
    <row r="53" spans="1:12" x14ac:dyDescent="0.25">
      <c r="A53" s="51">
        <v>45</v>
      </c>
      <c r="B53" s="51" t="s">
        <v>77</v>
      </c>
      <c r="C53" s="51">
        <v>2016</v>
      </c>
      <c r="D53" s="95">
        <f t="shared" si="6"/>
        <v>4109690</v>
      </c>
      <c r="E53" s="51" t="s">
        <v>189</v>
      </c>
      <c r="F53" s="96">
        <f t="shared" si="7"/>
        <v>0.18181818181818182</v>
      </c>
      <c r="G53" s="97">
        <f t="shared" si="8"/>
        <v>3</v>
      </c>
      <c r="H53" s="97">
        <f t="shared" si="11"/>
        <v>29722</v>
      </c>
      <c r="I53" s="103" t="s">
        <v>1781</v>
      </c>
      <c r="J53" s="22" t="s">
        <v>1781</v>
      </c>
      <c r="K53" s="20" t="str">
        <f t="shared" si="9"/>
        <v/>
      </c>
      <c r="L53" s="21">
        <f t="shared" si="10"/>
        <v>5.4513341231710778E-6</v>
      </c>
    </row>
    <row r="54" spans="1:12" x14ac:dyDescent="0.25">
      <c r="A54" s="51">
        <v>46</v>
      </c>
      <c r="B54" s="51" t="s">
        <v>42</v>
      </c>
      <c r="C54" s="51">
        <v>2002</v>
      </c>
      <c r="D54" s="95">
        <f t="shared" si="6"/>
        <v>4113490</v>
      </c>
      <c r="E54" s="51" t="s">
        <v>245</v>
      </c>
      <c r="F54" s="96">
        <f t="shared" si="7"/>
        <v>0.181360201511335</v>
      </c>
      <c r="G54" s="97">
        <f t="shared" si="8"/>
        <v>1400</v>
      </c>
      <c r="H54" s="97">
        <f t="shared" si="11"/>
        <v>31122</v>
      </c>
      <c r="I54" s="103" t="s">
        <v>1781</v>
      </c>
      <c r="J54" s="22" t="s">
        <v>1781</v>
      </c>
      <c r="K54" s="20" t="str">
        <f t="shared" si="9"/>
        <v>Yes</v>
      </c>
      <c r="L54" s="21">
        <f t="shared" si="10"/>
        <v>2.5439559241465029E-3</v>
      </c>
    </row>
    <row r="55" spans="1:12" x14ac:dyDescent="0.25">
      <c r="A55" s="51">
        <v>47</v>
      </c>
      <c r="B55" s="51" t="s">
        <v>105</v>
      </c>
      <c r="C55" s="51">
        <v>2055</v>
      </c>
      <c r="D55" s="95">
        <f t="shared" si="6"/>
        <v>4106900</v>
      </c>
      <c r="E55" s="51" t="s">
        <v>231</v>
      </c>
      <c r="F55" s="96">
        <f t="shared" si="7"/>
        <v>0.18072472594397077</v>
      </c>
      <c r="G55" s="97">
        <f t="shared" si="8"/>
        <v>4468</v>
      </c>
      <c r="H55" s="97">
        <f t="shared" si="11"/>
        <v>35590</v>
      </c>
      <c r="I55" s="103" t="s">
        <v>1781</v>
      </c>
      <c r="J55" s="22" t="s">
        <v>1781</v>
      </c>
      <c r="K55" s="20" t="str">
        <f t="shared" si="9"/>
        <v>Yes</v>
      </c>
      <c r="L55" s="21">
        <f t="shared" si="10"/>
        <v>8.1188536207761255E-3</v>
      </c>
    </row>
    <row r="56" spans="1:12" x14ac:dyDescent="0.25">
      <c r="A56" s="51">
        <v>48</v>
      </c>
      <c r="B56" s="51" t="s">
        <v>7</v>
      </c>
      <c r="C56" s="51">
        <v>2116</v>
      </c>
      <c r="D56" s="95">
        <f t="shared" si="6"/>
        <v>4100014</v>
      </c>
      <c r="E56" s="51" t="s">
        <v>238</v>
      </c>
      <c r="F56" s="96">
        <f t="shared" si="7"/>
        <v>0.18058455114822547</v>
      </c>
      <c r="G56" s="97">
        <f t="shared" si="8"/>
        <v>872</v>
      </c>
      <c r="H56" s="97">
        <f t="shared" si="11"/>
        <v>36462</v>
      </c>
      <c r="I56" s="103" t="s">
        <v>1781</v>
      </c>
      <c r="J56" s="22" t="s">
        <v>1781</v>
      </c>
      <c r="K56" s="20" t="str">
        <f t="shared" si="9"/>
        <v/>
      </c>
      <c r="L56" s="21">
        <f t="shared" si="10"/>
        <v>1.5845211184683931E-3</v>
      </c>
    </row>
    <row r="57" spans="1:12" x14ac:dyDescent="0.25">
      <c r="A57" s="51">
        <v>49</v>
      </c>
      <c r="B57" s="51" t="s">
        <v>27</v>
      </c>
      <c r="C57" s="51">
        <v>1966</v>
      </c>
      <c r="D57" s="95">
        <f t="shared" si="6"/>
        <v>4108820</v>
      </c>
      <c r="E57" s="51" t="s">
        <v>165</v>
      </c>
      <c r="F57" s="96">
        <f t="shared" si="7"/>
        <v>0.17487344684767603</v>
      </c>
      <c r="G57" s="97">
        <f t="shared" si="8"/>
        <v>4092</v>
      </c>
      <c r="H57" s="97">
        <f t="shared" si="11"/>
        <v>40554</v>
      </c>
      <c r="I57" s="103" t="s">
        <v>1781</v>
      </c>
      <c r="J57" s="22" t="s">
        <v>1781</v>
      </c>
      <c r="K57" s="20" t="str">
        <f t="shared" si="9"/>
        <v>Yes</v>
      </c>
      <c r="L57" s="21">
        <f t="shared" si="10"/>
        <v>7.4356197440053496E-3</v>
      </c>
    </row>
    <row r="58" spans="1:12" x14ac:dyDescent="0.25">
      <c r="A58" s="51">
        <v>50</v>
      </c>
      <c r="B58" s="51" t="s">
        <v>42</v>
      </c>
      <c r="C58" s="51">
        <v>1993</v>
      </c>
      <c r="D58" s="95">
        <f t="shared" si="6"/>
        <v>4103960</v>
      </c>
      <c r="E58" s="51" t="s">
        <v>80</v>
      </c>
      <c r="F58" s="96">
        <f t="shared" si="7"/>
        <v>0.17341040462427745</v>
      </c>
      <c r="G58" s="97">
        <f t="shared" si="8"/>
        <v>218</v>
      </c>
      <c r="H58" s="97">
        <f t="shared" si="11"/>
        <v>40772</v>
      </c>
      <c r="I58" s="103" t="s">
        <v>1781</v>
      </c>
      <c r="J58" s="22" t="s">
        <v>1781</v>
      </c>
      <c r="K58" s="20" t="str">
        <f t="shared" si="9"/>
        <v/>
      </c>
      <c r="L58" s="21">
        <f t="shared" si="10"/>
        <v>3.9613027961709826E-4</v>
      </c>
    </row>
    <row r="59" spans="1:12" x14ac:dyDescent="0.25">
      <c r="A59" s="51">
        <v>51</v>
      </c>
      <c r="B59" s="51" t="s">
        <v>19</v>
      </c>
      <c r="C59" s="51">
        <v>2053</v>
      </c>
      <c r="D59" s="95">
        <f t="shared" si="6"/>
        <v>4106740</v>
      </c>
      <c r="E59" s="51" t="s">
        <v>124</v>
      </c>
      <c r="F59" s="96">
        <f t="shared" si="7"/>
        <v>0.17331745086360928</v>
      </c>
      <c r="G59" s="97">
        <f t="shared" si="8"/>
        <v>2772</v>
      </c>
      <c r="H59" s="97">
        <f t="shared" si="11"/>
        <v>43544</v>
      </c>
      <c r="I59" s="103" t="s">
        <v>1781</v>
      </c>
      <c r="J59" s="22" t="s">
        <v>1781</v>
      </c>
      <c r="K59" s="20" t="str">
        <f t="shared" si="9"/>
        <v>Yes</v>
      </c>
      <c r="L59" s="21">
        <f t="shared" si="10"/>
        <v>5.0370327298100755E-3</v>
      </c>
    </row>
    <row r="60" spans="1:12" x14ac:dyDescent="0.25">
      <c r="A60" s="51">
        <v>52</v>
      </c>
      <c r="B60" s="51" t="s">
        <v>25</v>
      </c>
      <c r="C60" s="51">
        <v>1894</v>
      </c>
      <c r="D60" s="95">
        <f t="shared" si="6"/>
        <v>4101710</v>
      </c>
      <c r="E60" s="51" t="s">
        <v>26</v>
      </c>
      <c r="F60" s="96">
        <f t="shared" si="7"/>
        <v>0.1697931697931698</v>
      </c>
      <c r="G60" s="97">
        <f t="shared" si="8"/>
        <v>4527</v>
      </c>
      <c r="H60" s="97">
        <f t="shared" si="11"/>
        <v>48071</v>
      </c>
      <c r="I60" s="103" t="s">
        <v>1781</v>
      </c>
      <c r="J60" s="22" t="s">
        <v>1781</v>
      </c>
      <c r="K60" s="20" t="str">
        <f t="shared" si="9"/>
        <v>Yes</v>
      </c>
      <c r="L60" s="21">
        <f t="shared" si="10"/>
        <v>8.2260631918651562E-3</v>
      </c>
    </row>
    <row r="61" spans="1:12" x14ac:dyDescent="0.25">
      <c r="A61" s="51">
        <v>53</v>
      </c>
      <c r="B61" s="51" t="s">
        <v>46</v>
      </c>
      <c r="C61" s="51">
        <v>2146</v>
      </c>
      <c r="D61" s="95">
        <f t="shared" si="6"/>
        <v>4113530</v>
      </c>
      <c r="E61" s="51" t="s">
        <v>246</v>
      </c>
      <c r="F61" s="96">
        <f t="shared" si="7"/>
        <v>0.16936026936026935</v>
      </c>
      <c r="G61" s="97">
        <f t="shared" si="8"/>
        <v>5245</v>
      </c>
      <c r="H61" s="97">
        <f t="shared" si="11"/>
        <v>53316</v>
      </c>
      <c r="I61" s="103" t="s">
        <v>1781</v>
      </c>
      <c r="J61" s="22" t="s">
        <v>1781</v>
      </c>
      <c r="K61" s="20" t="str">
        <f t="shared" si="9"/>
        <v>Yes</v>
      </c>
      <c r="L61" s="21">
        <f t="shared" si="10"/>
        <v>9.5307491586774339E-3</v>
      </c>
    </row>
    <row r="62" spans="1:12" x14ac:dyDescent="0.25">
      <c r="A62" s="51">
        <v>54</v>
      </c>
      <c r="B62" s="51" t="s">
        <v>42</v>
      </c>
      <c r="C62" s="51">
        <v>1992</v>
      </c>
      <c r="D62" s="95">
        <f t="shared" si="6"/>
        <v>4105670</v>
      </c>
      <c r="E62" s="51" t="s">
        <v>104</v>
      </c>
      <c r="F62" s="96">
        <f t="shared" si="7"/>
        <v>0.16735822959889349</v>
      </c>
      <c r="G62" s="97">
        <f t="shared" si="8"/>
        <v>675</v>
      </c>
      <c r="H62" s="97">
        <f t="shared" si="11"/>
        <v>53991</v>
      </c>
      <c r="I62" s="103" t="s">
        <v>1781</v>
      </c>
      <c r="J62" s="22" t="s">
        <v>1781</v>
      </c>
      <c r="K62" s="20" t="str">
        <f t="shared" si="9"/>
        <v/>
      </c>
      <c r="L62" s="21">
        <f t="shared" si="10"/>
        <v>1.2265501777134924E-3</v>
      </c>
    </row>
    <row r="63" spans="1:12" x14ac:dyDescent="0.25">
      <c r="A63" s="51">
        <v>55</v>
      </c>
      <c r="B63" s="51" t="s">
        <v>42</v>
      </c>
      <c r="C63" s="51">
        <v>1990</v>
      </c>
      <c r="D63" s="95">
        <f t="shared" si="6"/>
        <v>4109120</v>
      </c>
      <c r="E63" s="51" t="s">
        <v>175</v>
      </c>
      <c r="F63" s="96">
        <f t="shared" si="7"/>
        <v>0.16703296703296702</v>
      </c>
      <c r="G63" s="97">
        <f t="shared" si="8"/>
        <v>595</v>
      </c>
      <c r="H63" s="97">
        <f t="shared" si="11"/>
        <v>54586</v>
      </c>
      <c r="I63" s="103" t="s">
        <v>1781</v>
      </c>
      <c r="J63" s="22" t="s">
        <v>1781</v>
      </c>
      <c r="K63" s="20" t="str">
        <f t="shared" si="9"/>
        <v/>
      </c>
      <c r="L63" s="21">
        <f t="shared" si="10"/>
        <v>1.0811812677622636E-3</v>
      </c>
    </row>
    <row r="64" spans="1:12" x14ac:dyDescent="0.25">
      <c r="A64" s="51">
        <v>56</v>
      </c>
      <c r="B64" s="51" t="s">
        <v>27</v>
      </c>
      <c r="C64" s="51">
        <v>1964</v>
      </c>
      <c r="D64" s="95">
        <f t="shared" si="6"/>
        <v>4103390</v>
      </c>
      <c r="E64" s="51" t="s">
        <v>62</v>
      </c>
      <c r="F64" s="96">
        <f t="shared" si="7"/>
        <v>0.16699029126213591</v>
      </c>
      <c r="G64" s="97">
        <f t="shared" si="8"/>
        <v>1246</v>
      </c>
      <c r="H64" s="97">
        <f t="shared" si="11"/>
        <v>55832</v>
      </c>
      <c r="I64" s="103" t="s">
        <v>1781</v>
      </c>
      <c r="J64" s="22" t="s">
        <v>1781</v>
      </c>
      <c r="K64" s="20" t="str">
        <f t="shared" si="9"/>
        <v>Yes</v>
      </c>
      <c r="L64" s="21">
        <f t="shared" si="10"/>
        <v>2.2641207724903873E-3</v>
      </c>
    </row>
    <row r="65" spans="1:12" x14ac:dyDescent="0.25">
      <c r="A65" s="51">
        <v>57</v>
      </c>
      <c r="B65" s="51" t="s">
        <v>7</v>
      </c>
      <c r="C65" s="51">
        <v>2112</v>
      </c>
      <c r="D65" s="95">
        <f t="shared" si="6"/>
        <v>4107880</v>
      </c>
      <c r="E65" s="51" t="s">
        <v>146</v>
      </c>
      <c r="F65" s="96">
        <f t="shared" si="7"/>
        <v>0.16666666666666666</v>
      </c>
      <c r="G65" s="97">
        <f t="shared" si="8"/>
        <v>1</v>
      </c>
      <c r="H65" s="97">
        <f t="shared" si="11"/>
        <v>55833</v>
      </c>
      <c r="I65" s="103" t="s">
        <v>1781</v>
      </c>
      <c r="J65" s="22" t="s">
        <v>1781</v>
      </c>
      <c r="K65" s="20" t="str">
        <f t="shared" si="9"/>
        <v/>
      </c>
      <c r="L65" s="21">
        <f t="shared" si="10"/>
        <v>1.8171113743903591E-6</v>
      </c>
    </row>
    <row r="66" spans="1:12" x14ac:dyDescent="0.25">
      <c r="A66" s="51">
        <v>58</v>
      </c>
      <c r="B66" s="51" t="s">
        <v>48</v>
      </c>
      <c r="C66" s="51">
        <v>2187</v>
      </c>
      <c r="D66" s="95">
        <f t="shared" si="6"/>
        <v>4103940</v>
      </c>
      <c r="E66" s="51" t="s">
        <v>73</v>
      </c>
      <c r="F66" s="96">
        <f t="shared" si="7"/>
        <v>0.16489630753667173</v>
      </c>
      <c r="G66" s="97">
        <f t="shared" si="8"/>
        <v>8720</v>
      </c>
      <c r="H66" s="97">
        <f t="shared" si="11"/>
        <v>64553</v>
      </c>
      <c r="I66" s="103" t="s">
        <v>1781</v>
      </c>
      <c r="J66" s="22" t="s">
        <v>1781</v>
      </c>
      <c r="K66" s="20" t="str">
        <f t="shared" si="9"/>
        <v>Yes</v>
      </c>
      <c r="L66" s="21">
        <f t="shared" si="10"/>
        <v>1.5845211184683933E-2</v>
      </c>
    </row>
    <row r="67" spans="1:12" x14ac:dyDescent="0.25">
      <c r="A67" s="51">
        <v>59</v>
      </c>
      <c r="B67" s="51" t="s">
        <v>132</v>
      </c>
      <c r="C67" s="51">
        <v>2057</v>
      </c>
      <c r="D67" s="95">
        <f t="shared" si="6"/>
        <v>4107020</v>
      </c>
      <c r="E67" s="51" t="s">
        <v>133</v>
      </c>
      <c r="F67" s="96">
        <f t="shared" si="7"/>
        <v>0.16370106761565836</v>
      </c>
      <c r="G67" s="97">
        <f t="shared" si="8"/>
        <v>6967</v>
      </c>
      <c r="H67" s="97">
        <f t="shared" si="11"/>
        <v>71520</v>
      </c>
      <c r="I67" s="103" t="s">
        <v>1781</v>
      </c>
      <c r="J67" s="22" t="s">
        <v>1781</v>
      </c>
      <c r="K67" s="20" t="str">
        <f t="shared" si="9"/>
        <v>Yes</v>
      </c>
      <c r="L67" s="21">
        <f t="shared" si="10"/>
        <v>1.2659814945377632E-2</v>
      </c>
    </row>
    <row r="68" spans="1:12" x14ac:dyDescent="0.25">
      <c r="A68" s="51">
        <v>60</v>
      </c>
      <c r="B68" s="51" t="s">
        <v>34</v>
      </c>
      <c r="C68" s="51">
        <v>2090</v>
      </c>
      <c r="D68" s="95">
        <f t="shared" si="6"/>
        <v>4107980</v>
      </c>
      <c r="E68" s="51" t="s">
        <v>149</v>
      </c>
      <c r="F68" s="96">
        <f t="shared" si="7"/>
        <v>0.16363636363636364</v>
      </c>
      <c r="G68" s="97">
        <f t="shared" si="8"/>
        <v>167</v>
      </c>
      <c r="H68" s="97">
        <f t="shared" si="11"/>
        <v>71687</v>
      </c>
      <c r="I68" s="103" t="s">
        <v>1781</v>
      </c>
      <c r="J68" s="22" t="s">
        <v>1781</v>
      </c>
      <c r="K68" s="20" t="str">
        <f t="shared" si="9"/>
        <v/>
      </c>
      <c r="L68" s="21">
        <f t="shared" si="10"/>
        <v>3.0345759952318997E-4</v>
      </c>
    </row>
    <row r="69" spans="1:12" x14ac:dyDescent="0.25">
      <c r="A69" s="51">
        <v>61</v>
      </c>
      <c r="B69" s="51" t="s">
        <v>42</v>
      </c>
      <c r="C69" s="51">
        <v>1994</v>
      </c>
      <c r="D69" s="95">
        <f t="shared" si="6"/>
        <v>4111610</v>
      </c>
      <c r="E69" s="51" t="s">
        <v>220</v>
      </c>
      <c r="F69" s="96">
        <f t="shared" si="7"/>
        <v>0.16197916666666667</v>
      </c>
      <c r="G69" s="97">
        <f t="shared" si="8"/>
        <v>1428</v>
      </c>
      <c r="H69" s="97">
        <f t="shared" si="11"/>
        <v>73115</v>
      </c>
      <c r="I69" s="103" t="s">
        <v>1781</v>
      </c>
      <c r="J69" s="22" t="s">
        <v>1781</v>
      </c>
      <c r="K69" s="20" t="str">
        <f t="shared" si="9"/>
        <v>Yes</v>
      </c>
      <c r="L69" s="21">
        <f t="shared" si="10"/>
        <v>2.5948350426294327E-3</v>
      </c>
    </row>
    <row r="70" spans="1:12" x14ac:dyDescent="0.25">
      <c r="A70" s="51">
        <v>62</v>
      </c>
      <c r="B70" s="51" t="s">
        <v>75</v>
      </c>
      <c r="C70" s="51">
        <v>2010</v>
      </c>
      <c r="D70" s="95">
        <f t="shared" si="6"/>
        <v>4108460</v>
      </c>
      <c r="E70" s="51" t="s">
        <v>156</v>
      </c>
      <c r="F70" s="96">
        <f t="shared" si="7"/>
        <v>0.15942028985507245</v>
      </c>
      <c r="G70" s="97">
        <f t="shared" si="8"/>
        <v>55</v>
      </c>
      <c r="H70" s="97">
        <f t="shared" si="11"/>
        <v>73170</v>
      </c>
      <c r="I70" s="103" t="s">
        <v>1781</v>
      </c>
      <c r="J70" s="22" t="s">
        <v>1781</v>
      </c>
      <c r="K70" s="20" t="str">
        <f t="shared" si="9"/>
        <v/>
      </c>
      <c r="L70" s="21">
        <f t="shared" si="10"/>
        <v>9.9941125591469757E-5</v>
      </c>
    </row>
    <row r="71" spans="1:12" x14ac:dyDescent="0.25">
      <c r="A71" s="51">
        <v>63</v>
      </c>
      <c r="B71" s="51" t="s">
        <v>90</v>
      </c>
      <c r="C71" s="51">
        <v>2221</v>
      </c>
      <c r="D71" s="95">
        <f t="shared" si="6"/>
        <v>4105080</v>
      </c>
      <c r="E71" s="51" t="s">
        <v>91</v>
      </c>
      <c r="F71" s="96">
        <f t="shared" si="7"/>
        <v>0.15869565217391304</v>
      </c>
      <c r="G71" s="97">
        <f t="shared" si="8"/>
        <v>403</v>
      </c>
      <c r="H71" s="97">
        <f t="shared" si="11"/>
        <v>73573</v>
      </c>
      <c r="I71" s="103" t="s">
        <v>1781</v>
      </c>
      <c r="J71" s="22" t="s">
        <v>1781</v>
      </c>
      <c r="K71" s="20" t="str">
        <f t="shared" si="9"/>
        <v/>
      </c>
      <c r="L71" s="21">
        <f t="shared" si="10"/>
        <v>7.3229588387931468E-4</v>
      </c>
    </row>
    <row r="72" spans="1:12" x14ac:dyDescent="0.25">
      <c r="A72" s="51">
        <v>64</v>
      </c>
      <c r="B72" s="51" t="s">
        <v>27</v>
      </c>
      <c r="C72" s="51">
        <v>1968</v>
      </c>
      <c r="D72" s="95">
        <f t="shared" si="6"/>
        <v>4100640</v>
      </c>
      <c r="E72" s="51" t="s">
        <v>160</v>
      </c>
      <c r="F72" s="96">
        <f t="shared" si="7"/>
        <v>0.15831134564643801</v>
      </c>
      <c r="G72" s="97">
        <f t="shared" si="8"/>
        <v>449</v>
      </c>
      <c r="H72" s="97">
        <f t="shared" si="11"/>
        <v>74022</v>
      </c>
      <c r="I72" s="103" t="s">
        <v>1781</v>
      </c>
      <c r="J72" s="22" t="s">
        <v>1781</v>
      </c>
      <c r="K72" s="20" t="str">
        <f t="shared" si="9"/>
        <v/>
      </c>
      <c r="L72" s="21">
        <f t="shared" si="10"/>
        <v>8.1588300710127128E-4</v>
      </c>
    </row>
    <row r="73" spans="1:12" x14ac:dyDescent="0.25">
      <c r="A73" s="51">
        <v>65</v>
      </c>
      <c r="B73" s="51" t="s">
        <v>5</v>
      </c>
      <c r="C73" s="51">
        <v>2059</v>
      </c>
      <c r="D73" s="95">
        <f t="shared" ref="D73:D104" si="12">IF(ISNA(VLOOKUP($C73,POVRT,7,FALSE)),0,VLOOKUP($C73,POVRT,7,FALSE))</f>
        <v>4107280</v>
      </c>
      <c r="E73" s="51" t="s">
        <v>137</v>
      </c>
      <c r="F73" s="96">
        <f t="shared" ref="F73:F104" si="13">IF(ISNA(VLOOKUP($D73,POVRT21,7,FALSE)),0,VLOOKUP($D73,POVRT21,7,FALSE))</f>
        <v>0.15448275862068966</v>
      </c>
      <c r="G73" s="97">
        <f t="shared" ref="G73:G104" si="14">IF(ISNA(VLOOKUP($C73,FallMem,4,FALSE)),0,VLOOKUP($C73,FallMem,4,FALSE))</f>
        <v>762</v>
      </c>
      <c r="H73" s="97">
        <f t="shared" si="11"/>
        <v>74784</v>
      </c>
      <c r="I73" s="103" t="s">
        <v>1781</v>
      </c>
      <c r="J73" s="22" t="s">
        <v>1781</v>
      </c>
      <c r="K73" s="20" t="str">
        <f t="shared" ref="K73:K104" si="15">IF(G73&gt;1000,"Yes","")</f>
        <v/>
      </c>
      <c r="L73" s="21">
        <f t="shared" ref="L73:L104" si="16">G73/$G$7</f>
        <v>1.3846388672854536E-3</v>
      </c>
    </row>
    <row r="74" spans="1:12" x14ac:dyDescent="0.25">
      <c r="A74" s="51">
        <v>66</v>
      </c>
      <c r="B74" s="51" t="s">
        <v>77</v>
      </c>
      <c r="C74" s="51">
        <v>2020</v>
      </c>
      <c r="D74" s="95">
        <f t="shared" si="12"/>
        <v>4105310</v>
      </c>
      <c r="E74" s="51" t="s">
        <v>99</v>
      </c>
      <c r="F74" s="96">
        <f t="shared" si="13"/>
        <v>0.15384615384615385</v>
      </c>
      <c r="G74" s="97">
        <f t="shared" si="14"/>
        <v>7</v>
      </c>
      <c r="H74" s="97">
        <f t="shared" ref="H74:H105" si="17">H73+G74</f>
        <v>74791</v>
      </c>
      <c r="I74" s="103" t="s">
        <v>1781</v>
      </c>
      <c r="J74" s="22" t="s">
        <v>1781</v>
      </c>
      <c r="K74" s="20" t="str">
        <f t="shared" si="15"/>
        <v/>
      </c>
      <c r="L74" s="21">
        <f t="shared" si="16"/>
        <v>1.2719779620732514E-5</v>
      </c>
    </row>
    <row r="75" spans="1:12" x14ac:dyDescent="0.25">
      <c r="A75" s="51">
        <v>67</v>
      </c>
      <c r="B75" s="51" t="s">
        <v>75</v>
      </c>
      <c r="C75" s="51">
        <v>2008</v>
      </c>
      <c r="D75" s="95">
        <f t="shared" si="12"/>
        <v>4106780</v>
      </c>
      <c r="E75" s="51" t="s">
        <v>127</v>
      </c>
      <c r="F75" s="96">
        <f t="shared" si="13"/>
        <v>0.15264797507788161</v>
      </c>
      <c r="G75" s="97">
        <f t="shared" si="14"/>
        <v>509</v>
      </c>
      <c r="H75" s="97">
        <f t="shared" si="17"/>
        <v>75300</v>
      </c>
      <c r="I75" s="103" t="s">
        <v>1781</v>
      </c>
      <c r="J75" s="22" t="s">
        <v>1781</v>
      </c>
      <c r="K75" s="20" t="str">
        <f t="shared" si="15"/>
        <v/>
      </c>
      <c r="L75" s="21">
        <f t="shared" si="16"/>
        <v>9.249096895646928E-4</v>
      </c>
    </row>
    <row r="76" spans="1:12" x14ac:dyDescent="0.25">
      <c r="A76" s="51">
        <v>68</v>
      </c>
      <c r="B76" s="51" t="s">
        <v>34</v>
      </c>
      <c r="C76" s="51">
        <v>2088</v>
      </c>
      <c r="D76" s="95">
        <f t="shared" si="12"/>
        <v>4102040</v>
      </c>
      <c r="E76" s="51" t="s">
        <v>35</v>
      </c>
      <c r="F76" s="96">
        <f t="shared" si="13"/>
        <v>0.15208613728129206</v>
      </c>
      <c r="G76" s="97">
        <f t="shared" si="14"/>
        <v>5269</v>
      </c>
      <c r="H76" s="97">
        <f t="shared" si="17"/>
        <v>80569</v>
      </c>
      <c r="I76" s="103" t="s">
        <v>1781</v>
      </c>
      <c r="J76" s="22" t="s">
        <v>1781</v>
      </c>
      <c r="K76" s="20" t="str">
        <f t="shared" si="15"/>
        <v>Yes</v>
      </c>
      <c r="L76" s="21">
        <f t="shared" si="16"/>
        <v>9.5743598316628022E-3</v>
      </c>
    </row>
    <row r="77" spans="1:12" x14ac:dyDescent="0.25">
      <c r="A77" s="51">
        <v>69</v>
      </c>
      <c r="B77" s="51" t="s">
        <v>46</v>
      </c>
      <c r="C77" s="51">
        <v>2142</v>
      </c>
      <c r="D77" s="95">
        <f t="shared" si="12"/>
        <v>4110820</v>
      </c>
      <c r="E77" s="51" t="s">
        <v>206</v>
      </c>
      <c r="F77" s="96">
        <f t="shared" si="13"/>
        <v>0.15065539473122411</v>
      </c>
      <c r="G77" s="97">
        <f t="shared" si="14"/>
        <v>39488</v>
      </c>
      <c r="H77" s="97">
        <f t="shared" si="17"/>
        <v>120057</v>
      </c>
      <c r="I77" s="103" t="s">
        <v>1781</v>
      </c>
      <c r="J77" s="97"/>
      <c r="K77" s="20" t="str">
        <f t="shared" si="15"/>
        <v>Yes</v>
      </c>
      <c r="L77" s="21">
        <f t="shared" si="16"/>
        <v>7.1754093951926501E-2</v>
      </c>
    </row>
    <row r="78" spans="1:12" x14ac:dyDescent="0.25">
      <c r="A78" s="51">
        <v>70</v>
      </c>
      <c r="B78" s="51" t="s">
        <v>23</v>
      </c>
      <c r="C78" s="51">
        <v>2204</v>
      </c>
      <c r="D78" s="95">
        <f t="shared" si="12"/>
        <v>4112600</v>
      </c>
      <c r="E78" s="51" t="s">
        <v>236</v>
      </c>
      <c r="F78" s="96">
        <f t="shared" si="13"/>
        <v>0.15034013605442176</v>
      </c>
      <c r="G78" s="97">
        <f t="shared" si="14"/>
        <v>1347</v>
      </c>
      <c r="H78" s="97">
        <f t="shared" si="17"/>
        <v>121404</v>
      </c>
      <c r="I78" s="103" t="s">
        <v>1781</v>
      </c>
      <c r="J78" s="97"/>
      <c r="K78" s="20" t="str">
        <f t="shared" si="15"/>
        <v>Yes</v>
      </c>
      <c r="L78" s="21">
        <f t="shared" si="16"/>
        <v>2.4476490213038138E-3</v>
      </c>
    </row>
    <row r="79" spans="1:12" x14ac:dyDescent="0.25">
      <c r="A79" s="51">
        <v>71</v>
      </c>
      <c r="B79" s="51" t="s">
        <v>48</v>
      </c>
      <c r="C79" s="51">
        <v>2182</v>
      </c>
      <c r="D79" s="95">
        <f t="shared" si="12"/>
        <v>4110520</v>
      </c>
      <c r="E79" s="51" t="s">
        <v>202</v>
      </c>
      <c r="F79" s="96">
        <f t="shared" si="13"/>
        <v>0.14964891749561146</v>
      </c>
      <c r="G79" s="97">
        <f t="shared" si="14"/>
        <v>9940</v>
      </c>
      <c r="H79" s="97">
        <f t="shared" si="17"/>
        <v>131344</v>
      </c>
      <c r="I79" s="103" t="s">
        <v>1781</v>
      </c>
      <c r="J79" s="97"/>
      <c r="K79" s="20" t="str">
        <f t="shared" si="15"/>
        <v>Yes</v>
      </c>
      <c r="L79" s="21">
        <f t="shared" si="16"/>
        <v>1.806208706144017E-2</v>
      </c>
    </row>
    <row r="80" spans="1:12" x14ac:dyDescent="0.25">
      <c r="A80" s="51">
        <v>72</v>
      </c>
      <c r="B80" s="51" t="s">
        <v>42</v>
      </c>
      <c r="C80" s="51">
        <v>2003</v>
      </c>
      <c r="D80" s="95">
        <f t="shared" si="12"/>
        <v>4111940</v>
      </c>
      <c r="E80" s="51" t="s">
        <v>229</v>
      </c>
      <c r="F80" s="96">
        <f t="shared" si="13"/>
        <v>0.14840499306518723</v>
      </c>
      <c r="G80" s="97">
        <f t="shared" si="14"/>
        <v>1323</v>
      </c>
      <c r="H80" s="97">
        <f t="shared" si="17"/>
        <v>132667</v>
      </c>
      <c r="I80" s="103" t="s">
        <v>1781</v>
      </c>
      <c r="J80" s="97"/>
      <c r="K80" s="20" t="str">
        <f t="shared" si="15"/>
        <v>Yes</v>
      </c>
      <c r="L80" s="21">
        <f t="shared" si="16"/>
        <v>2.4040383483184451E-3</v>
      </c>
    </row>
    <row r="81" spans="1:12" x14ac:dyDescent="0.25">
      <c r="A81" s="51">
        <v>73</v>
      </c>
      <c r="B81" s="51" t="s">
        <v>34</v>
      </c>
      <c r="C81" s="51">
        <v>2083</v>
      </c>
      <c r="D81" s="95">
        <f t="shared" si="12"/>
        <v>4111670</v>
      </c>
      <c r="E81" s="51" t="s">
        <v>224</v>
      </c>
      <c r="F81" s="96">
        <f t="shared" si="13"/>
        <v>0.14813895781637718</v>
      </c>
      <c r="G81" s="97">
        <f t="shared" si="14"/>
        <v>9833</v>
      </c>
      <c r="H81" s="97">
        <f t="shared" si="17"/>
        <v>142500</v>
      </c>
      <c r="I81" s="103" t="s">
        <v>1781</v>
      </c>
      <c r="J81" s="97"/>
      <c r="K81" s="20" t="str">
        <f t="shared" si="15"/>
        <v>Yes</v>
      </c>
      <c r="L81" s="21">
        <f t="shared" si="16"/>
        <v>1.7867656144380403E-2</v>
      </c>
    </row>
    <row r="82" spans="1:12" x14ac:dyDescent="0.25">
      <c r="A82" s="51">
        <v>74</v>
      </c>
      <c r="B82" s="51" t="s">
        <v>48</v>
      </c>
      <c r="C82" s="51">
        <v>2185</v>
      </c>
      <c r="D82" s="95">
        <f t="shared" si="12"/>
        <v>4102800</v>
      </c>
      <c r="E82" s="51" t="s">
        <v>49</v>
      </c>
      <c r="F82" s="96">
        <f t="shared" si="13"/>
        <v>0.14735017335314513</v>
      </c>
      <c r="G82" s="97">
        <f t="shared" si="14"/>
        <v>5520</v>
      </c>
      <c r="H82" s="97">
        <f t="shared" si="17"/>
        <v>148020</v>
      </c>
      <c r="I82" s="103" t="s">
        <v>1781</v>
      </c>
      <c r="J82" s="97"/>
      <c r="K82" s="20" t="str">
        <f t="shared" si="15"/>
        <v>Yes</v>
      </c>
      <c r="L82" s="21">
        <f t="shared" si="16"/>
        <v>1.0030454786634783E-2</v>
      </c>
    </row>
    <row r="83" spans="1:12" x14ac:dyDescent="0.25">
      <c r="A83" s="51">
        <v>75</v>
      </c>
      <c r="B83" s="51" t="s">
        <v>161</v>
      </c>
      <c r="C83" s="51">
        <v>2198</v>
      </c>
      <c r="D83" s="95">
        <f t="shared" si="12"/>
        <v>4108650</v>
      </c>
      <c r="E83" s="51" t="s">
        <v>162</v>
      </c>
      <c r="F83" s="96">
        <f t="shared" si="13"/>
        <v>0.14634146341463414</v>
      </c>
      <c r="G83" s="97">
        <f t="shared" si="14"/>
        <v>691</v>
      </c>
      <c r="H83" s="97">
        <f t="shared" si="17"/>
        <v>148711</v>
      </c>
      <c r="I83" s="103" t="s">
        <v>1781</v>
      </c>
      <c r="J83" s="97"/>
      <c r="K83" s="20" t="str">
        <f t="shared" si="15"/>
        <v/>
      </c>
      <c r="L83" s="21">
        <f t="shared" si="16"/>
        <v>1.2556239597037381E-3</v>
      </c>
    </row>
    <row r="84" spans="1:12" x14ac:dyDescent="0.25">
      <c r="A84" s="51">
        <v>76</v>
      </c>
      <c r="B84" s="51" t="s">
        <v>25</v>
      </c>
      <c r="C84" s="51">
        <v>1896</v>
      </c>
      <c r="D84" s="95">
        <f t="shared" si="12"/>
        <v>4101740</v>
      </c>
      <c r="E84" s="51" t="s">
        <v>40</v>
      </c>
      <c r="F84" s="96">
        <f t="shared" si="13"/>
        <v>0.14634146341463414</v>
      </c>
      <c r="G84" s="97">
        <f t="shared" si="14"/>
        <v>23</v>
      </c>
      <c r="H84" s="97">
        <f t="shared" si="17"/>
        <v>148734</v>
      </c>
      <c r="I84" s="103" t="s">
        <v>1781</v>
      </c>
      <c r="J84" s="97"/>
      <c r="K84" s="20" t="str">
        <f t="shared" si="15"/>
        <v/>
      </c>
      <c r="L84" s="21">
        <f t="shared" si="16"/>
        <v>4.1793561610978261E-5</v>
      </c>
    </row>
    <row r="85" spans="1:12" x14ac:dyDescent="0.25">
      <c r="A85" s="51">
        <v>77</v>
      </c>
      <c r="B85" s="51" t="s">
        <v>34</v>
      </c>
      <c r="C85" s="51">
        <v>2087</v>
      </c>
      <c r="D85" s="95">
        <f t="shared" si="12"/>
        <v>4111580</v>
      </c>
      <c r="E85" s="51" t="s">
        <v>219</v>
      </c>
      <c r="F85" s="96">
        <f t="shared" si="13"/>
        <v>0.14520908791570628</v>
      </c>
      <c r="G85" s="97">
        <f t="shared" si="14"/>
        <v>2797</v>
      </c>
      <c r="H85" s="97">
        <f t="shared" si="17"/>
        <v>151531</v>
      </c>
      <c r="I85" s="103" t="s">
        <v>1781</v>
      </c>
      <c r="J85" s="97"/>
      <c r="K85" s="20" t="str">
        <f t="shared" si="15"/>
        <v>Yes</v>
      </c>
      <c r="L85" s="21">
        <f t="shared" si="16"/>
        <v>5.0824605141698348E-3</v>
      </c>
    </row>
    <row r="86" spans="1:12" x14ac:dyDescent="0.25">
      <c r="A86" s="51">
        <v>78</v>
      </c>
      <c r="B86" s="51" t="s">
        <v>19</v>
      </c>
      <c r="C86" s="51">
        <v>2050</v>
      </c>
      <c r="D86" s="95">
        <f t="shared" si="12"/>
        <v>4103840</v>
      </c>
      <c r="E86" s="51" t="s">
        <v>71</v>
      </c>
      <c r="F86" s="96">
        <f t="shared" si="13"/>
        <v>0.14347826086956522</v>
      </c>
      <c r="G86" s="97">
        <f t="shared" si="14"/>
        <v>674</v>
      </c>
      <c r="H86" s="97">
        <f t="shared" si="17"/>
        <v>152205</v>
      </c>
      <c r="I86" s="103" t="s">
        <v>1781</v>
      </c>
      <c r="J86" s="97"/>
      <c r="K86" s="20" t="str">
        <f t="shared" si="15"/>
        <v/>
      </c>
      <c r="L86" s="21">
        <f t="shared" si="16"/>
        <v>1.2247330663391019E-3</v>
      </c>
    </row>
    <row r="87" spans="1:12" x14ac:dyDescent="0.25">
      <c r="A87" s="51">
        <v>79</v>
      </c>
      <c r="B87" s="51" t="s">
        <v>84</v>
      </c>
      <c r="C87" s="51">
        <v>4131</v>
      </c>
      <c r="D87" s="95">
        <f t="shared" si="12"/>
        <v>4100048</v>
      </c>
      <c r="E87" s="51" t="s">
        <v>172</v>
      </c>
      <c r="F87" s="96">
        <f t="shared" si="13"/>
        <v>0.14340175953079179</v>
      </c>
      <c r="G87" s="97">
        <f t="shared" si="14"/>
        <v>2775</v>
      </c>
      <c r="H87" s="97">
        <f t="shared" si="17"/>
        <v>154980</v>
      </c>
      <c r="I87" s="103" t="s">
        <v>1781</v>
      </c>
      <c r="J87" s="97"/>
      <c r="K87" s="20" t="str">
        <f t="shared" si="15"/>
        <v>Yes</v>
      </c>
      <c r="L87" s="21">
        <f t="shared" si="16"/>
        <v>5.0424840639332466E-3</v>
      </c>
    </row>
    <row r="88" spans="1:12" x14ac:dyDescent="0.25">
      <c r="A88" s="51">
        <v>80</v>
      </c>
      <c r="B88" s="51" t="s">
        <v>5</v>
      </c>
      <c r="C88" s="51">
        <v>2063</v>
      </c>
      <c r="D88" s="95">
        <f t="shared" si="12"/>
        <v>4100990</v>
      </c>
      <c r="E88" s="51" t="s">
        <v>6</v>
      </c>
      <c r="F88" s="96">
        <f t="shared" si="13"/>
        <v>0.14285714285714285</v>
      </c>
      <c r="G88" s="97">
        <f t="shared" si="14"/>
        <v>5</v>
      </c>
      <c r="H88" s="97">
        <f t="shared" si="17"/>
        <v>154985</v>
      </c>
      <c r="I88" s="103" t="s">
        <v>1781</v>
      </c>
      <c r="J88" s="97"/>
      <c r="K88" s="20" t="str">
        <f t="shared" si="15"/>
        <v/>
      </c>
      <c r="L88" s="21">
        <f t="shared" si="16"/>
        <v>9.0855568719517955E-6</v>
      </c>
    </row>
    <row r="89" spans="1:12" x14ac:dyDescent="0.25">
      <c r="A89" s="51">
        <v>81</v>
      </c>
      <c r="B89" s="51" t="s">
        <v>9</v>
      </c>
      <c r="C89" s="51">
        <v>1898</v>
      </c>
      <c r="D89" s="95">
        <f t="shared" si="12"/>
        <v>4108430</v>
      </c>
      <c r="E89" s="51" t="s">
        <v>155</v>
      </c>
      <c r="F89" s="96">
        <f t="shared" si="13"/>
        <v>0.14258555133079848</v>
      </c>
      <c r="G89" s="97">
        <f t="shared" si="14"/>
        <v>360</v>
      </c>
      <c r="H89" s="97">
        <f t="shared" si="17"/>
        <v>155345</v>
      </c>
      <c r="I89" s="103" t="s">
        <v>1781</v>
      </c>
      <c r="J89" s="97"/>
      <c r="K89" s="20" t="str">
        <f t="shared" si="15"/>
        <v/>
      </c>
      <c r="L89" s="21">
        <f t="shared" si="16"/>
        <v>6.5416009478052933E-4</v>
      </c>
    </row>
    <row r="90" spans="1:12" x14ac:dyDescent="0.25">
      <c r="A90" s="51">
        <v>82</v>
      </c>
      <c r="B90" s="51" t="s">
        <v>42</v>
      </c>
      <c r="C90" s="51">
        <v>1995</v>
      </c>
      <c r="D90" s="95">
        <f t="shared" si="12"/>
        <v>4102610</v>
      </c>
      <c r="E90" s="51" t="s">
        <v>43</v>
      </c>
      <c r="F90" s="96">
        <f t="shared" si="13"/>
        <v>0.14012738853503184</v>
      </c>
      <c r="G90" s="97">
        <f t="shared" si="14"/>
        <v>225</v>
      </c>
      <c r="H90" s="97">
        <f t="shared" si="17"/>
        <v>155570</v>
      </c>
      <c r="I90" s="103" t="s">
        <v>1781</v>
      </c>
      <c r="J90" s="97"/>
      <c r="K90" s="20" t="str">
        <f t="shared" si="15"/>
        <v/>
      </c>
      <c r="L90" s="21">
        <f t="shared" si="16"/>
        <v>4.0885005923783083E-4</v>
      </c>
    </row>
    <row r="91" spans="1:12" x14ac:dyDescent="0.25">
      <c r="A91" s="51">
        <v>83</v>
      </c>
      <c r="B91" s="51" t="s">
        <v>42</v>
      </c>
      <c r="C91" s="51">
        <v>1991</v>
      </c>
      <c r="D91" s="95">
        <f t="shared" si="12"/>
        <v>4110710</v>
      </c>
      <c r="E91" s="51" t="s">
        <v>81</v>
      </c>
      <c r="F91" s="96">
        <f t="shared" si="13"/>
        <v>0.14001154734411086</v>
      </c>
      <c r="G91" s="97">
        <f t="shared" si="14"/>
        <v>5678</v>
      </c>
      <c r="H91" s="97">
        <f t="shared" si="17"/>
        <v>161248</v>
      </c>
      <c r="I91" s="103" t="s">
        <v>1781</v>
      </c>
      <c r="J91" s="97"/>
      <c r="K91" s="20" t="str">
        <f t="shared" si="15"/>
        <v>Yes</v>
      </c>
      <c r="L91" s="21">
        <f t="shared" si="16"/>
        <v>1.0317558383788459E-2</v>
      </c>
    </row>
    <row r="92" spans="1:12" x14ac:dyDescent="0.25">
      <c r="A92" s="51">
        <v>84</v>
      </c>
      <c r="B92" s="51" t="s">
        <v>14</v>
      </c>
      <c r="C92" s="51">
        <v>2005</v>
      </c>
      <c r="D92" s="95">
        <f t="shared" si="12"/>
        <v>4101470</v>
      </c>
      <c r="E92" s="51" t="s">
        <v>15</v>
      </c>
      <c r="F92" s="96">
        <f t="shared" si="13"/>
        <v>0.14000000000000001</v>
      </c>
      <c r="G92" s="97">
        <f t="shared" si="14"/>
        <v>160</v>
      </c>
      <c r="H92" s="97">
        <f t="shared" si="17"/>
        <v>161408</v>
      </c>
      <c r="I92" s="103" t="s">
        <v>1781</v>
      </c>
      <c r="J92" s="97"/>
      <c r="K92" s="20" t="str">
        <f t="shared" si="15"/>
        <v/>
      </c>
      <c r="L92" s="21">
        <f t="shared" si="16"/>
        <v>2.9073781990245746E-4</v>
      </c>
    </row>
    <row r="93" spans="1:12" x14ac:dyDescent="0.25">
      <c r="A93" s="51">
        <v>85</v>
      </c>
      <c r="B93" s="51" t="s">
        <v>57</v>
      </c>
      <c r="C93" s="51">
        <v>1945</v>
      </c>
      <c r="D93" s="95">
        <f t="shared" si="12"/>
        <v>4103260</v>
      </c>
      <c r="E93" s="51" t="s">
        <v>58</v>
      </c>
      <c r="F93" s="96">
        <f t="shared" si="13"/>
        <v>0.13973268529769137</v>
      </c>
      <c r="G93" s="97">
        <f t="shared" si="14"/>
        <v>658</v>
      </c>
      <c r="H93" s="97">
        <f t="shared" si="17"/>
        <v>162066</v>
      </c>
      <c r="I93" s="103" t="s">
        <v>1781</v>
      </c>
      <c r="J93" s="97"/>
      <c r="K93" s="20" t="str">
        <f t="shared" si="15"/>
        <v/>
      </c>
      <c r="L93" s="21">
        <f t="shared" si="16"/>
        <v>1.1956592843488563E-3</v>
      </c>
    </row>
    <row r="94" spans="1:12" x14ac:dyDescent="0.25">
      <c r="A94" s="51">
        <v>86</v>
      </c>
      <c r="B94" s="51" t="s">
        <v>90</v>
      </c>
      <c r="C94" s="51">
        <v>2220</v>
      </c>
      <c r="D94" s="95">
        <f t="shared" si="12"/>
        <v>4112990</v>
      </c>
      <c r="E94" s="51" t="s">
        <v>240</v>
      </c>
      <c r="F94" s="96">
        <f t="shared" si="13"/>
        <v>0.13945578231292516</v>
      </c>
      <c r="G94" s="97">
        <f t="shared" si="14"/>
        <v>200</v>
      </c>
      <c r="H94" s="97">
        <f t="shared" si="17"/>
        <v>162266</v>
      </c>
      <c r="I94" s="103" t="s">
        <v>1781</v>
      </c>
      <c r="J94" s="97"/>
      <c r="K94" s="20" t="str">
        <f t="shared" si="15"/>
        <v/>
      </c>
      <c r="L94" s="21">
        <f t="shared" si="16"/>
        <v>3.6342227487807182E-4</v>
      </c>
    </row>
    <row r="95" spans="1:12" x14ac:dyDescent="0.25">
      <c r="A95" s="51">
        <v>87</v>
      </c>
      <c r="B95" s="51" t="s">
        <v>105</v>
      </c>
      <c r="C95" s="51">
        <v>2054</v>
      </c>
      <c r="D95" s="95">
        <f t="shared" si="12"/>
        <v>4105910</v>
      </c>
      <c r="E95" s="51" t="s">
        <v>106</v>
      </c>
      <c r="F95" s="96">
        <f t="shared" si="13"/>
        <v>0.13919471531928279</v>
      </c>
      <c r="G95" s="97">
        <f t="shared" si="14"/>
        <v>5603</v>
      </c>
      <c r="H95" s="97">
        <f t="shared" si="17"/>
        <v>167869</v>
      </c>
      <c r="I95" s="103" t="s">
        <v>1781</v>
      </c>
      <c r="J95" s="97"/>
      <c r="K95" s="20" t="str">
        <f t="shared" si="15"/>
        <v>Yes</v>
      </c>
      <c r="L95" s="21">
        <f t="shared" si="16"/>
        <v>1.0181275030709182E-2</v>
      </c>
    </row>
    <row r="96" spans="1:12" x14ac:dyDescent="0.25">
      <c r="A96" s="51">
        <v>88</v>
      </c>
      <c r="B96" s="51" t="s">
        <v>17</v>
      </c>
      <c r="C96" s="51">
        <v>2044</v>
      </c>
      <c r="D96" s="95">
        <f t="shared" si="12"/>
        <v>4110680</v>
      </c>
      <c r="E96" s="51" t="s">
        <v>205</v>
      </c>
      <c r="F96" s="96">
        <f t="shared" si="13"/>
        <v>0.13907284768211919</v>
      </c>
      <c r="G96" s="97">
        <f t="shared" si="14"/>
        <v>1045</v>
      </c>
      <c r="H96" s="97">
        <f t="shared" si="17"/>
        <v>168914</v>
      </c>
      <c r="I96" s="103" t="s">
        <v>1781</v>
      </c>
      <c r="J96" s="97"/>
      <c r="K96" s="20" t="str">
        <f t="shared" si="15"/>
        <v>Yes</v>
      </c>
      <c r="L96" s="21">
        <f t="shared" si="16"/>
        <v>1.8988813862379254E-3</v>
      </c>
    </row>
    <row r="97" spans="1:12" x14ac:dyDescent="0.25">
      <c r="A97" s="51">
        <v>89</v>
      </c>
      <c r="B97" s="51" t="s">
        <v>65</v>
      </c>
      <c r="C97" s="51">
        <v>2212</v>
      </c>
      <c r="D97" s="95">
        <f t="shared" si="12"/>
        <v>4107200</v>
      </c>
      <c r="E97" s="51" t="s">
        <v>136</v>
      </c>
      <c r="F97" s="96">
        <f t="shared" si="13"/>
        <v>0.13876811594202898</v>
      </c>
      <c r="G97" s="97">
        <f t="shared" si="14"/>
        <v>2049</v>
      </c>
      <c r="H97" s="97">
        <f t="shared" si="17"/>
        <v>170963</v>
      </c>
      <c r="I97" s="103" t="s">
        <v>1781</v>
      </c>
      <c r="J97" s="97"/>
      <c r="K97" s="20" t="str">
        <f t="shared" si="15"/>
        <v>Yes</v>
      </c>
      <c r="L97" s="21">
        <f t="shared" si="16"/>
        <v>3.7232612061258458E-3</v>
      </c>
    </row>
    <row r="98" spans="1:12" x14ac:dyDescent="0.25">
      <c r="A98" s="51">
        <v>90</v>
      </c>
      <c r="B98" s="51" t="s">
        <v>90</v>
      </c>
      <c r="C98" s="51">
        <v>2219</v>
      </c>
      <c r="D98" s="95">
        <f t="shared" si="12"/>
        <v>4106870</v>
      </c>
      <c r="E98" s="51" t="s">
        <v>129</v>
      </c>
      <c r="F98" s="96">
        <f t="shared" si="13"/>
        <v>0.13779527559055119</v>
      </c>
      <c r="G98" s="97">
        <f t="shared" si="14"/>
        <v>276</v>
      </c>
      <c r="H98" s="97">
        <f t="shared" si="17"/>
        <v>171239</v>
      </c>
      <c r="I98" s="103" t="s">
        <v>1781</v>
      </c>
      <c r="J98" s="97"/>
      <c r="K98" s="20" t="str">
        <f t="shared" si="15"/>
        <v/>
      </c>
      <c r="L98" s="21">
        <f t="shared" si="16"/>
        <v>5.0152273933173907E-4</v>
      </c>
    </row>
    <row r="99" spans="1:12" x14ac:dyDescent="0.25">
      <c r="A99" s="51">
        <v>91</v>
      </c>
      <c r="B99" s="51" t="s">
        <v>51</v>
      </c>
      <c r="C99" s="51">
        <v>2102</v>
      </c>
      <c r="D99" s="95">
        <f t="shared" si="12"/>
        <v>4111970</v>
      </c>
      <c r="E99" s="51" t="s">
        <v>230</v>
      </c>
      <c r="F99" s="96">
        <f t="shared" si="13"/>
        <v>0.13749060856498874</v>
      </c>
      <c r="G99" s="97">
        <f t="shared" si="14"/>
        <v>2245</v>
      </c>
      <c r="H99" s="97">
        <f t="shared" si="17"/>
        <v>173484</v>
      </c>
      <c r="I99" s="103" t="s">
        <v>1781</v>
      </c>
      <c r="J99" s="97"/>
      <c r="K99" s="20" t="str">
        <f t="shared" si="15"/>
        <v>Yes</v>
      </c>
      <c r="L99" s="21">
        <f t="shared" si="16"/>
        <v>4.079415035506356E-3</v>
      </c>
    </row>
    <row r="100" spans="1:12" x14ac:dyDescent="0.25">
      <c r="A100" s="51">
        <v>92</v>
      </c>
      <c r="B100" s="51" t="s">
        <v>51</v>
      </c>
      <c r="C100" s="51">
        <v>2104</v>
      </c>
      <c r="D100" s="95">
        <f t="shared" si="12"/>
        <v>4108100</v>
      </c>
      <c r="E100" s="51" t="s">
        <v>207</v>
      </c>
      <c r="F100" s="96">
        <f t="shared" si="13"/>
        <v>0.13725490196078433</v>
      </c>
      <c r="G100" s="97">
        <f t="shared" si="14"/>
        <v>3222</v>
      </c>
      <c r="H100" s="97">
        <f t="shared" si="17"/>
        <v>176706</v>
      </c>
      <c r="I100" s="103" t="s">
        <v>1781</v>
      </c>
      <c r="J100" s="97"/>
      <c r="K100" s="20" t="str">
        <f t="shared" si="15"/>
        <v>Yes</v>
      </c>
      <c r="L100" s="21">
        <f t="shared" si="16"/>
        <v>5.8547328482857373E-3</v>
      </c>
    </row>
    <row r="101" spans="1:12" x14ac:dyDescent="0.25">
      <c r="A101" s="51">
        <v>93</v>
      </c>
      <c r="B101" s="51" t="s">
        <v>42</v>
      </c>
      <c r="C101" s="51">
        <v>1998</v>
      </c>
      <c r="D101" s="95">
        <f t="shared" si="12"/>
        <v>4104620</v>
      </c>
      <c r="E101" s="51" t="s">
        <v>89</v>
      </c>
      <c r="F101" s="96">
        <f t="shared" si="13"/>
        <v>0.13690476190476192</v>
      </c>
      <c r="G101" s="97">
        <f t="shared" si="14"/>
        <v>224</v>
      </c>
      <c r="H101" s="97">
        <f t="shared" si="17"/>
        <v>176930</v>
      </c>
      <c r="I101" s="103" t="s">
        <v>1781</v>
      </c>
      <c r="J101" s="97"/>
      <c r="K101" s="20" t="str">
        <f t="shared" si="15"/>
        <v/>
      </c>
      <c r="L101" s="21">
        <f t="shared" si="16"/>
        <v>4.0703294786344045E-4</v>
      </c>
    </row>
    <row r="102" spans="1:12" x14ac:dyDescent="0.25">
      <c r="A102" s="51">
        <v>94</v>
      </c>
      <c r="B102" s="51" t="s">
        <v>7</v>
      </c>
      <c r="C102" s="51">
        <v>2109</v>
      </c>
      <c r="D102" s="95">
        <f t="shared" si="12"/>
        <v>4106960</v>
      </c>
      <c r="E102" s="51" t="s">
        <v>131</v>
      </c>
      <c r="F102" s="96">
        <f t="shared" si="13"/>
        <v>0.13636363636363635</v>
      </c>
      <c r="G102" s="97">
        <f t="shared" si="14"/>
        <v>4</v>
      </c>
      <c r="H102" s="97">
        <f t="shared" si="17"/>
        <v>176934</v>
      </c>
      <c r="I102" s="103" t="s">
        <v>1781</v>
      </c>
      <c r="J102" s="97"/>
      <c r="K102" s="20" t="str">
        <f t="shared" si="15"/>
        <v/>
      </c>
      <c r="L102" s="21">
        <f t="shared" si="16"/>
        <v>7.2684454975614362E-6</v>
      </c>
    </row>
    <row r="103" spans="1:12" x14ac:dyDescent="0.25">
      <c r="A103" s="51">
        <v>95</v>
      </c>
      <c r="B103" s="51" t="s">
        <v>5</v>
      </c>
      <c r="C103" s="51">
        <v>2060</v>
      </c>
      <c r="D103" s="95">
        <f t="shared" si="12"/>
        <v>4109430</v>
      </c>
      <c r="E103" s="51" t="s">
        <v>182</v>
      </c>
      <c r="F103" s="96">
        <f t="shared" si="13"/>
        <v>0.13513513513513514</v>
      </c>
      <c r="G103" s="97">
        <f t="shared" si="14"/>
        <v>210</v>
      </c>
      <c r="H103" s="97">
        <f t="shared" si="17"/>
        <v>177144</v>
      </c>
      <c r="I103" s="103" t="s">
        <v>1781</v>
      </c>
      <c r="J103" s="97"/>
      <c r="K103" s="20" t="str">
        <f t="shared" si="15"/>
        <v/>
      </c>
      <c r="L103" s="21">
        <f t="shared" si="16"/>
        <v>3.8159338862197542E-4</v>
      </c>
    </row>
    <row r="104" spans="1:12" x14ac:dyDescent="0.25">
      <c r="A104" s="51">
        <v>96</v>
      </c>
      <c r="B104" s="51" t="s">
        <v>17</v>
      </c>
      <c r="C104" s="51">
        <v>2046</v>
      </c>
      <c r="D104" s="95">
        <f t="shared" si="12"/>
        <v>4102580</v>
      </c>
      <c r="E104" s="51" t="s">
        <v>41</v>
      </c>
      <c r="F104" s="96">
        <f t="shared" si="13"/>
        <v>0.13471502590673576</v>
      </c>
      <c r="G104" s="97">
        <f t="shared" si="14"/>
        <v>187</v>
      </c>
      <c r="H104" s="97">
        <f t="shared" si="17"/>
        <v>177331</v>
      </c>
      <c r="I104" s="103" t="s">
        <v>1781</v>
      </c>
      <c r="J104" s="97"/>
      <c r="K104" s="20" t="str">
        <f t="shared" si="15"/>
        <v/>
      </c>
      <c r="L104" s="21">
        <f t="shared" si="16"/>
        <v>3.3979982701099718E-4</v>
      </c>
    </row>
    <row r="105" spans="1:12" x14ac:dyDescent="0.25">
      <c r="A105" s="51">
        <v>97</v>
      </c>
      <c r="B105" s="51" t="s">
        <v>17</v>
      </c>
      <c r="C105" s="51">
        <v>2041</v>
      </c>
      <c r="D105" s="95">
        <f t="shared" ref="D105:D136" si="18">IF(ISNA(VLOOKUP($C105,POVRT,7,FALSE)),0,VLOOKUP($C105,POVRT,7,FALSE))</f>
        <v>4101560</v>
      </c>
      <c r="E105" s="51" t="s">
        <v>18</v>
      </c>
      <c r="F105" s="96">
        <f t="shared" ref="F105:F136" si="19">IF(ISNA(VLOOKUP($D105,POVRT21,7,FALSE)),0,VLOOKUP($D105,POVRT21,7,FALSE))</f>
        <v>0.13201008191556396</v>
      </c>
      <c r="G105" s="97">
        <f t="shared" ref="G105:G136" si="20">IF(ISNA(VLOOKUP($C105,FallMem,4,FALSE)),0,VLOOKUP($C105,FallMem,4,FALSE))</f>
        <v>2434</v>
      </c>
      <c r="H105" s="97">
        <f t="shared" si="17"/>
        <v>179765</v>
      </c>
      <c r="I105" s="103" t="s">
        <v>1781</v>
      </c>
      <c r="J105" s="97"/>
      <c r="K105" s="20" t="str">
        <f t="shared" ref="K105:K136" si="21">IF(G105&gt;1000,"Yes","")</f>
        <v>Yes</v>
      </c>
      <c r="L105" s="21">
        <f t="shared" ref="L105:L136" si="22">G105/$G$7</f>
        <v>4.422849085266134E-3</v>
      </c>
    </row>
    <row r="106" spans="1:12" x14ac:dyDescent="0.25">
      <c r="A106" s="51">
        <v>98</v>
      </c>
      <c r="B106" s="51" t="s">
        <v>23</v>
      </c>
      <c r="C106" s="51">
        <v>2205</v>
      </c>
      <c r="D106" s="95">
        <f t="shared" si="18"/>
        <v>4108160</v>
      </c>
      <c r="E106" s="51" t="s">
        <v>152</v>
      </c>
      <c r="F106" s="96">
        <f t="shared" si="19"/>
        <v>0.13136499786050493</v>
      </c>
      <c r="G106" s="97">
        <f t="shared" si="20"/>
        <v>1609</v>
      </c>
      <c r="H106" s="97">
        <f t="shared" ref="H106:H137" si="23">H105+G106</f>
        <v>181374</v>
      </c>
      <c r="I106" s="103" t="s">
        <v>1781</v>
      </c>
      <c r="J106" s="97"/>
      <c r="K106" s="20" t="str">
        <f t="shared" si="21"/>
        <v>Yes</v>
      </c>
      <c r="L106" s="21">
        <f t="shared" si="22"/>
        <v>2.9237322013940877E-3</v>
      </c>
    </row>
    <row r="107" spans="1:12" x14ac:dyDescent="0.25">
      <c r="A107" s="51">
        <v>99</v>
      </c>
      <c r="B107" s="51" t="s">
        <v>161</v>
      </c>
      <c r="C107" s="51">
        <v>2199</v>
      </c>
      <c r="D107" s="95">
        <f t="shared" si="18"/>
        <v>4108700</v>
      </c>
      <c r="E107" s="51" t="s">
        <v>163</v>
      </c>
      <c r="F107" s="96">
        <f t="shared" si="19"/>
        <v>0.13104524180967239</v>
      </c>
      <c r="G107" s="97">
        <f t="shared" si="20"/>
        <v>469</v>
      </c>
      <c r="H107" s="97">
        <f t="shared" si="23"/>
        <v>181843</v>
      </c>
      <c r="I107" s="103" t="s">
        <v>1781</v>
      </c>
      <c r="J107" s="97"/>
      <c r="K107" s="20" t="str">
        <f t="shared" si="21"/>
        <v/>
      </c>
      <c r="L107" s="21">
        <f t="shared" si="22"/>
        <v>8.5222523458907838E-4</v>
      </c>
    </row>
    <row r="108" spans="1:12" x14ac:dyDescent="0.25">
      <c r="A108" s="51">
        <v>100</v>
      </c>
      <c r="B108" s="51" t="s">
        <v>7</v>
      </c>
      <c r="C108" s="51">
        <v>2113</v>
      </c>
      <c r="D108" s="95">
        <f t="shared" si="18"/>
        <v>4101020</v>
      </c>
      <c r="E108" s="51" t="s">
        <v>8</v>
      </c>
      <c r="F108" s="96">
        <f t="shared" si="19"/>
        <v>0.13100436681222707</v>
      </c>
      <c r="G108" s="97">
        <f t="shared" si="20"/>
        <v>263</v>
      </c>
      <c r="H108" s="97">
        <f t="shared" si="23"/>
        <v>182106</v>
      </c>
      <c r="I108" s="103" t="s">
        <v>1781</v>
      </c>
      <c r="J108" s="97"/>
      <c r="K108" s="20" t="str">
        <f t="shared" si="21"/>
        <v/>
      </c>
      <c r="L108" s="21">
        <f t="shared" si="22"/>
        <v>4.7790029146466443E-4</v>
      </c>
    </row>
    <row r="109" spans="1:12" x14ac:dyDescent="0.25">
      <c r="A109" s="51">
        <v>101</v>
      </c>
      <c r="B109" s="51" t="s">
        <v>51</v>
      </c>
      <c r="C109" s="51">
        <v>2099</v>
      </c>
      <c r="D109" s="95">
        <f t="shared" si="18"/>
        <v>4100019</v>
      </c>
      <c r="E109" s="51" t="s">
        <v>113</v>
      </c>
      <c r="F109" s="96">
        <f t="shared" si="19"/>
        <v>0.13074842200180342</v>
      </c>
      <c r="G109" s="97">
        <f t="shared" si="20"/>
        <v>736</v>
      </c>
      <c r="H109" s="97">
        <f t="shared" si="23"/>
        <v>182842</v>
      </c>
      <c r="I109" s="103" t="s">
        <v>1781</v>
      </c>
      <c r="J109" s="97"/>
      <c r="K109" s="20" t="str">
        <f t="shared" si="21"/>
        <v/>
      </c>
      <c r="L109" s="21">
        <f t="shared" si="22"/>
        <v>1.3373939715513043E-3</v>
      </c>
    </row>
    <row r="110" spans="1:12" x14ac:dyDescent="0.25">
      <c r="A110" s="51">
        <v>102</v>
      </c>
      <c r="B110" s="51" t="s">
        <v>122</v>
      </c>
      <c r="C110" s="51">
        <v>2147</v>
      </c>
      <c r="D110" s="95">
        <f t="shared" si="18"/>
        <v>4108520</v>
      </c>
      <c r="E110" s="51" t="s">
        <v>157</v>
      </c>
      <c r="F110" s="96">
        <f t="shared" si="19"/>
        <v>0.12923351158645277</v>
      </c>
      <c r="G110" s="97">
        <f t="shared" si="20"/>
        <v>2254</v>
      </c>
      <c r="H110" s="97">
        <f t="shared" si="23"/>
        <v>185096</v>
      </c>
      <c r="I110" s="103" t="s">
        <v>1781</v>
      </c>
      <c r="J110" s="97"/>
      <c r="K110" s="20" t="str">
        <f t="shared" si="21"/>
        <v>Yes</v>
      </c>
      <c r="L110" s="21">
        <f t="shared" si="22"/>
        <v>4.0957690378758691E-3</v>
      </c>
    </row>
    <row r="111" spans="1:12" x14ac:dyDescent="0.25">
      <c r="A111" s="51">
        <v>103</v>
      </c>
      <c r="B111" s="51" t="s">
        <v>21</v>
      </c>
      <c r="C111" s="51">
        <v>1935</v>
      </c>
      <c r="D111" s="95">
        <f t="shared" si="18"/>
        <v>4111100</v>
      </c>
      <c r="E111" s="51" t="s">
        <v>210</v>
      </c>
      <c r="F111" s="96">
        <f t="shared" si="19"/>
        <v>0.12881144990665838</v>
      </c>
      <c r="G111" s="97">
        <f t="shared" si="20"/>
        <v>1495</v>
      </c>
      <c r="H111" s="97">
        <f t="shared" si="23"/>
        <v>186591</v>
      </c>
      <c r="I111" s="103" t="s">
        <v>1781</v>
      </c>
      <c r="J111" s="97"/>
      <c r="K111" s="20" t="str">
        <f t="shared" si="21"/>
        <v>Yes</v>
      </c>
      <c r="L111" s="21">
        <f t="shared" si="22"/>
        <v>2.7165815047135869E-3</v>
      </c>
    </row>
    <row r="112" spans="1:12" x14ac:dyDescent="0.25">
      <c r="A112" s="51">
        <v>104</v>
      </c>
      <c r="B112" s="51" t="s">
        <v>11</v>
      </c>
      <c r="C112" s="51">
        <v>2255</v>
      </c>
      <c r="D112" s="95">
        <f t="shared" si="18"/>
        <v>4113350</v>
      </c>
      <c r="E112" s="51" t="s">
        <v>244</v>
      </c>
      <c r="F112" s="96">
        <f t="shared" si="19"/>
        <v>0.12844827586206897</v>
      </c>
      <c r="G112" s="97">
        <f t="shared" si="20"/>
        <v>856</v>
      </c>
      <c r="H112" s="97">
        <f t="shared" si="23"/>
        <v>187447</v>
      </c>
      <c r="I112" s="103" t="s">
        <v>1781</v>
      </c>
      <c r="J112" s="97"/>
      <c r="K112" s="20" t="str">
        <f t="shared" si="21"/>
        <v/>
      </c>
      <c r="L112" s="21">
        <f t="shared" si="22"/>
        <v>1.5554473364781474E-3</v>
      </c>
    </row>
    <row r="113" spans="1:12" x14ac:dyDescent="0.25">
      <c r="A113" s="51">
        <v>105</v>
      </c>
      <c r="B113" s="51" t="s">
        <v>34</v>
      </c>
      <c r="C113" s="51">
        <v>2086</v>
      </c>
      <c r="D113" s="95">
        <f t="shared" si="18"/>
        <v>4103690</v>
      </c>
      <c r="E113" s="51" t="s">
        <v>67</v>
      </c>
      <c r="F113" s="96">
        <f t="shared" si="19"/>
        <v>0.12715654952076677</v>
      </c>
      <c r="G113" s="97">
        <f t="shared" si="20"/>
        <v>1094</v>
      </c>
      <c r="H113" s="97">
        <f t="shared" si="23"/>
        <v>188541</v>
      </c>
      <c r="I113" s="103" t="s">
        <v>1781</v>
      </c>
      <c r="J113" s="97"/>
      <c r="K113" s="20" t="str">
        <f t="shared" si="21"/>
        <v>Yes</v>
      </c>
      <c r="L113" s="21">
        <f t="shared" si="22"/>
        <v>1.9879198435830527E-3</v>
      </c>
    </row>
    <row r="114" spans="1:12" x14ac:dyDescent="0.25">
      <c r="A114" s="51">
        <v>106</v>
      </c>
      <c r="B114" s="51" t="s">
        <v>17</v>
      </c>
      <c r="C114" s="51">
        <v>2043</v>
      </c>
      <c r="D114" s="95">
        <f t="shared" si="18"/>
        <v>4104500</v>
      </c>
      <c r="E114" s="51" t="s">
        <v>86</v>
      </c>
      <c r="F114" s="96">
        <f t="shared" si="19"/>
        <v>0.12695955099670989</v>
      </c>
      <c r="G114" s="97">
        <f t="shared" si="20"/>
        <v>4204</v>
      </c>
      <c r="H114" s="97">
        <f t="shared" si="23"/>
        <v>192745</v>
      </c>
      <c r="I114" s="103" t="s">
        <v>1781</v>
      </c>
      <c r="J114" s="97"/>
      <c r="K114" s="20" t="str">
        <f t="shared" si="21"/>
        <v>Yes</v>
      </c>
      <c r="L114" s="21">
        <f t="shared" si="22"/>
        <v>7.6391362179370698E-3</v>
      </c>
    </row>
    <row r="115" spans="1:12" x14ac:dyDescent="0.25">
      <c r="A115" s="51">
        <v>107</v>
      </c>
      <c r="B115" s="51" t="s">
        <v>46</v>
      </c>
      <c r="C115" s="51">
        <v>2139</v>
      </c>
      <c r="D115" s="95">
        <f t="shared" si="18"/>
        <v>4102780</v>
      </c>
      <c r="E115" s="51" t="s">
        <v>47</v>
      </c>
      <c r="F115" s="96">
        <f t="shared" si="19"/>
        <v>0.1267552182163188</v>
      </c>
      <c r="G115" s="97">
        <f t="shared" si="20"/>
        <v>2560</v>
      </c>
      <c r="H115" s="97">
        <f t="shared" si="23"/>
        <v>195305</v>
      </c>
      <c r="I115" s="103" t="s">
        <v>1781</v>
      </c>
      <c r="J115" s="97"/>
      <c r="K115" s="20" t="str">
        <f t="shared" si="21"/>
        <v>Yes</v>
      </c>
      <c r="L115" s="21">
        <f t="shared" si="22"/>
        <v>4.6518051184393193E-3</v>
      </c>
    </row>
    <row r="116" spans="1:12" x14ac:dyDescent="0.25">
      <c r="A116" s="51">
        <v>108</v>
      </c>
      <c r="B116" s="51" t="s">
        <v>9</v>
      </c>
      <c r="C116" s="51">
        <v>1899</v>
      </c>
      <c r="D116" s="95">
        <f t="shared" si="18"/>
        <v>4101200</v>
      </c>
      <c r="E116" s="51" t="s">
        <v>10</v>
      </c>
      <c r="F116" s="96">
        <f t="shared" si="19"/>
        <v>0.12578616352201258</v>
      </c>
      <c r="G116" s="97">
        <f t="shared" si="20"/>
        <v>941</v>
      </c>
      <c r="H116" s="97">
        <f t="shared" si="23"/>
        <v>196246</v>
      </c>
      <c r="I116" s="103" t="s">
        <v>1781</v>
      </c>
      <c r="J116" s="97"/>
      <c r="K116" s="20" t="str">
        <f t="shared" si="21"/>
        <v/>
      </c>
      <c r="L116" s="21">
        <f t="shared" si="22"/>
        <v>1.709901803301328E-3</v>
      </c>
    </row>
    <row r="117" spans="1:12" x14ac:dyDescent="0.25">
      <c r="A117" s="51">
        <v>109</v>
      </c>
      <c r="B117" s="51" t="s">
        <v>46</v>
      </c>
      <c r="C117" s="51">
        <v>2137</v>
      </c>
      <c r="D117" s="95">
        <f t="shared" si="18"/>
        <v>4100015</v>
      </c>
      <c r="E117" s="51" t="s">
        <v>101</v>
      </c>
      <c r="F117" s="96">
        <f t="shared" si="19"/>
        <v>0.12568306010928962</v>
      </c>
      <c r="G117" s="97">
        <f t="shared" si="20"/>
        <v>1329</v>
      </c>
      <c r="H117" s="97">
        <f t="shared" si="23"/>
        <v>197575</v>
      </c>
      <c r="I117" s="103" t="s">
        <v>1781</v>
      </c>
      <c r="J117" s="97"/>
      <c r="K117" s="20" t="str">
        <f t="shared" si="21"/>
        <v>Yes</v>
      </c>
      <c r="L117" s="21">
        <f t="shared" si="22"/>
        <v>2.4149410165647872E-3</v>
      </c>
    </row>
    <row r="118" spans="1:12" x14ac:dyDescent="0.25">
      <c r="A118" s="51">
        <v>110</v>
      </c>
      <c r="B118" s="51" t="s">
        <v>48</v>
      </c>
      <c r="C118" s="51">
        <v>2181</v>
      </c>
      <c r="D118" s="95">
        <f t="shared" si="18"/>
        <v>4109480</v>
      </c>
      <c r="E118" s="51" t="s">
        <v>183</v>
      </c>
      <c r="F118" s="96">
        <f t="shared" si="19"/>
        <v>0.1255239869585468</v>
      </c>
      <c r="G118" s="97">
        <f t="shared" si="20"/>
        <v>2772</v>
      </c>
      <c r="H118" s="97">
        <f t="shared" si="23"/>
        <v>200347</v>
      </c>
      <c r="I118" s="103" t="s">
        <v>1781</v>
      </c>
      <c r="J118" s="97"/>
      <c r="K118" s="20" t="str">
        <f t="shared" si="21"/>
        <v>Yes</v>
      </c>
      <c r="L118" s="21">
        <f t="shared" si="22"/>
        <v>5.0370327298100755E-3</v>
      </c>
    </row>
    <row r="119" spans="1:12" x14ac:dyDescent="0.25">
      <c r="A119" s="51">
        <v>111</v>
      </c>
      <c r="B119" s="51" t="s">
        <v>161</v>
      </c>
      <c r="C119" s="51">
        <v>2197</v>
      </c>
      <c r="D119" s="95">
        <f t="shared" si="18"/>
        <v>4112320</v>
      </c>
      <c r="E119" s="51" t="s">
        <v>233</v>
      </c>
      <c r="F119" s="96">
        <f t="shared" si="19"/>
        <v>0.12532523850823937</v>
      </c>
      <c r="G119" s="97">
        <f t="shared" si="20"/>
        <v>2114</v>
      </c>
      <c r="H119" s="97">
        <f t="shared" si="23"/>
        <v>202461</v>
      </c>
      <c r="I119" s="103" t="s">
        <v>1781</v>
      </c>
      <c r="J119" s="97"/>
      <c r="K119" s="20" t="str">
        <f t="shared" si="21"/>
        <v>Yes</v>
      </c>
      <c r="L119" s="21">
        <f t="shared" si="22"/>
        <v>3.8413734454612191E-3</v>
      </c>
    </row>
    <row r="120" spans="1:12" x14ac:dyDescent="0.25">
      <c r="A120" s="51">
        <v>112</v>
      </c>
      <c r="B120" s="51" t="s">
        <v>34</v>
      </c>
      <c r="C120" s="51">
        <v>2084</v>
      </c>
      <c r="D120" s="95">
        <f t="shared" si="18"/>
        <v>4104950</v>
      </c>
      <c r="E120" s="51" t="s">
        <v>95</v>
      </c>
      <c r="F120" s="96">
        <f t="shared" si="19"/>
        <v>0.12513034410844631</v>
      </c>
      <c r="G120" s="97">
        <f t="shared" si="20"/>
        <v>1386</v>
      </c>
      <c r="H120" s="97">
        <f t="shared" si="23"/>
        <v>203847</v>
      </c>
      <c r="I120" s="103" t="s">
        <v>1781</v>
      </c>
      <c r="J120" s="97"/>
      <c r="K120" s="20" t="str">
        <f t="shared" si="21"/>
        <v>Yes</v>
      </c>
      <c r="L120" s="21">
        <f t="shared" si="22"/>
        <v>2.5185163649050378E-3</v>
      </c>
    </row>
    <row r="121" spans="1:12" x14ac:dyDescent="0.25">
      <c r="A121" s="51">
        <v>113</v>
      </c>
      <c r="B121" s="51" t="s">
        <v>5</v>
      </c>
      <c r="C121" s="51">
        <v>2062</v>
      </c>
      <c r="D121" s="95">
        <f t="shared" si="18"/>
        <v>4109960</v>
      </c>
      <c r="E121" s="51" t="s">
        <v>193</v>
      </c>
      <c r="F121" s="96">
        <f t="shared" si="19"/>
        <v>0.125</v>
      </c>
      <c r="G121" s="97">
        <f t="shared" si="20"/>
        <v>9</v>
      </c>
      <c r="H121" s="97">
        <f t="shared" si="23"/>
        <v>203856</v>
      </c>
      <c r="I121" s="103" t="s">
        <v>1781</v>
      </c>
      <c r="J121" s="97"/>
      <c r="K121" s="20" t="str">
        <f t="shared" si="21"/>
        <v/>
      </c>
      <c r="L121" s="21">
        <f t="shared" si="22"/>
        <v>1.6354002369513233E-5</v>
      </c>
    </row>
    <row r="122" spans="1:12" x14ac:dyDescent="0.25">
      <c r="A122" s="51">
        <v>114</v>
      </c>
      <c r="B122" s="51" t="s">
        <v>65</v>
      </c>
      <c r="C122" s="51">
        <v>2216</v>
      </c>
      <c r="D122" s="95">
        <f t="shared" si="18"/>
        <v>4103540</v>
      </c>
      <c r="E122" s="51" t="s">
        <v>66</v>
      </c>
      <c r="F122" s="96">
        <f t="shared" si="19"/>
        <v>0.125</v>
      </c>
      <c r="G122" s="97">
        <f t="shared" si="20"/>
        <v>289</v>
      </c>
      <c r="H122" s="97">
        <f t="shared" si="23"/>
        <v>204145</v>
      </c>
      <c r="I122" s="103" t="s">
        <v>1781</v>
      </c>
      <c r="J122" s="97"/>
      <c r="K122" s="20" t="str">
        <f t="shared" si="21"/>
        <v/>
      </c>
      <c r="L122" s="21">
        <f t="shared" si="22"/>
        <v>5.2514518719881382E-4</v>
      </c>
    </row>
    <row r="123" spans="1:12" x14ac:dyDescent="0.25">
      <c r="A123" s="51">
        <v>115</v>
      </c>
      <c r="B123" s="51" t="s">
        <v>17</v>
      </c>
      <c r="C123" s="51">
        <v>2039</v>
      </c>
      <c r="D123" s="95">
        <f t="shared" si="18"/>
        <v>4109630</v>
      </c>
      <c r="E123" s="51" t="s">
        <v>187</v>
      </c>
      <c r="F123" s="96">
        <f t="shared" si="19"/>
        <v>0.12341504649196956</v>
      </c>
      <c r="G123" s="97">
        <f t="shared" si="20"/>
        <v>2240</v>
      </c>
      <c r="H123" s="97">
        <f t="shared" si="23"/>
        <v>206385</v>
      </c>
      <c r="I123" s="103" t="s">
        <v>1781</v>
      </c>
      <c r="J123" s="97"/>
      <c r="K123" s="20" t="str">
        <f t="shared" si="21"/>
        <v>Yes</v>
      </c>
      <c r="L123" s="21">
        <f t="shared" si="22"/>
        <v>4.0703294786344048E-3</v>
      </c>
    </row>
    <row r="124" spans="1:12" x14ac:dyDescent="0.25">
      <c r="A124" s="51">
        <v>116</v>
      </c>
      <c r="B124" s="51" t="s">
        <v>68</v>
      </c>
      <c r="C124" s="51">
        <v>1970</v>
      </c>
      <c r="D124" s="95">
        <f t="shared" si="18"/>
        <v>4103720</v>
      </c>
      <c r="E124" s="51" t="s">
        <v>69</v>
      </c>
      <c r="F124" s="96">
        <f t="shared" si="19"/>
        <v>0.12337841567761523</v>
      </c>
      <c r="G124" s="97">
        <f t="shared" si="20"/>
        <v>3216</v>
      </c>
      <c r="H124" s="97">
        <f t="shared" si="23"/>
        <v>209601</v>
      </c>
      <c r="I124" s="103" t="s">
        <v>1781</v>
      </c>
      <c r="J124" s="97"/>
      <c r="K124" s="20" t="str">
        <f t="shared" si="21"/>
        <v>Yes</v>
      </c>
      <c r="L124" s="21">
        <f t="shared" si="22"/>
        <v>5.8438301800393952E-3</v>
      </c>
    </row>
    <row r="125" spans="1:12" x14ac:dyDescent="0.25">
      <c r="A125" s="51">
        <v>117</v>
      </c>
      <c r="B125" s="51" t="s">
        <v>46</v>
      </c>
      <c r="C125" s="51">
        <v>2141</v>
      </c>
      <c r="D125" s="95">
        <f t="shared" si="18"/>
        <v>4108880</v>
      </c>
      <c r="E125" s="51" t="s">
        <v>169</v>
      </c>
      <c r="F125" s="96">
        <f t="shared" si="19"/>
        <v>0.12134088762983947</v>
      </c>
      <c r="G125" s="97">
        <f t="shared" si="20"/>
        <v>1675</v>
      </c>
      <c r="H125" s="97">
        <f t="shared" si="23"/>
        <v>211276</v>
      </c>
      <c r="I125" s="103" t="s">
        <v>1781</v>
      </c>
      <c r="J125" s="97"/>
      <c r="K125" s="20" t="str">
        <f t="shared" si="21"/>
        <v>Yes</v>
      </c>
      <c r="L125" s="21">
        <f t="shared" si="22"/>
        <v>3.0436615521038514E-3</v>
      </c>
    </row>
    <row r="126" spans="1:12" x14ac:dyDescent="0.25">
      <c r="A126" s="51">
        <v>118</v>
      </c>
      <c r="B126" s="51" t="s">
        <v>17</v>
      </c>
      <c r="C126" s="51">
        <v>2048</v>
      </c>
      <c r="D126" s="95">
        <f t="shared" si="18"/>
        <v>4108040</v>
      </c>
      <c r="E126" s="51" t="s">
        <v>151</v>
      </c>
      <c r="F126" s="96">
        <f t="shared" si="19"/>
        <v>0.12107471575527883</v>
      </c>
      <c r="G126" s="97">
        <f t="shared" si="20"/>
        <v>14135</v>
      </c>
      <c r="H126" s="97">
        <f t="shared" si="23"/>
        <v>225411</v>
      </c>
      <c r="I126" s="103" t="s">
        <v>1781</v>
      </c>
      <c r="J126" s="97"/>
      <c r="K126" s="20" t="str">
        <f t="shared" si="21"/>
        <v>Yes</v>
      </c>
      <c r="L126" s="21">
        <f t="shared" si="22"/>
        <v>2.5684869277007725E-2</v>
      </c>
    </row>
    <row r="127" spans="1:12" x14ac:dyDescent="0.25">
      <c r="A127" s="51">
        <v>119</v>
      </c>
      <c r="B127" s="51" t="s">
        <v>65</v>
      </c>
      <c r="C127" s="51">
        <v>2217</v>
      </c>
      <c r="D127" s="95">
        <f t="shared" si="18"/>
        <v>4104590</v>
      </c>
      <c r="E127" s="51" t="s">
        <v>88</v>
      </c>
      <c r="F127" s="96">
        <f t="shared" si="19"/>
        <v>0.12087912087912088</v>
      </c>
      <c r="G127" s="97">
        <f t="shared" si="20"/>
        <v>412</v>
      </c>
      <c r="H127" s="97">
        <f t="shared" si="23"/>
        <v>225823</v>
      </c>
      <c r="I127" s="103" t="s">
        <v>1781</v>
      </c>
      <c r="J127" s="97"/>
      <c r="K127" s="20" t="str">
        <f t="shared" si="21"/>
        <v/>
      </c>
      <c r="L127" s="21">
        <f t="shared" si="22"/>
        <v>7.4864988624882801E-4</v>
      </c>
    </row>
    <row r="128" spans="1:12" x14ac:dyDescent="0.25">
      <c r="A128" s="51">
        <v>120</v>
      </c>
      <c r="B128" s="51" t="s">
        <v>34</v>
      </c>
      <c r="C128" s="51">
        <v>2082</v>
      </c>
      <c r="D128" s="95">
        <f t="shared" si="18"/>
        <v>4104740</v>
      </c>
      <c r="E128" s="51" t="s">
        <v>93</v>
      </c>
      <c r="F128" s="96">
        <f t="shared" si="19"/>
        <v>0.12083615701402284</v>
      </c>
      <c r="G128" s="97">
        <f t="shared" si="20"/>
        <v>16482</v>
      </c>
      <c r="H128" s="97">
        <f t="shared" si="23"/>
        <v>242305</v>
      </c>
      <c r="I128" s="103" t="s">
        <v>1781</v>
      </c>
      <c r="J128" s="97"/>
      <c r="K128" s="20" t="str">
        <f t="shared" si="21"/>
        <v>Yes</v>
      </c>
      <c r="L128" s="21">
        <f t="shared" si="22"/>
        <v>2.99496296727019E-2</v>
      </c>
    </row>
    <row r="129" spans="1:12" x14ac:dyDescent="0.25">
      <c r="A129" s="51">
        <v>121</v>
      </c>
      <c r="B129" s="51" t="s">
        <v>14</v>
      </c>
      <c r="C129" s="51">
        <v>2006</v>
      </c>
      <c r="D129" s="95">
        <f t="shared" si="18"/>
        <v>4103330</v>
      </c>
      <c r="E129" s="51" t="s">
        <v>60</v>
      </c>
      <c r="F129" s="96">
        <f t="shared" si="19"/>
        <v>0.12025316455696203</v>
      </c>
      <c r="G129" s="97">
        <f t="shared" si="20"/>
        <v>129</v>
      </c>
      <c r="H129" s="97">
        <f t="shared" si="23"/>
        <v>242434</v>
      </c>
      <c r="I129" s="103" t="s">
        <v>1781</v>
      </c>
      <c r="J129" s="97"/>
      <c r="K129" s="20" t="str">
        <f t="shared" si="21"/>
        <v/>
      </c>
      <c r="L129" s="21">
        <f t="shared" si="22"/>
        <v>2.3440736729635634E-4</v>
      </c>
    </row>
    <row r="130" spans="1:12" x14ac:dyDescent="0.25">
      <c r="A130" s="51">
        <v>122</v>
      </c>
      <c r="B130" s="51" t="s">
        <v>84</v>
      </c>
      <c r="C130" s="51">
        <v>2229</v>
      </c>
      <c r="D130" s="95">
        <f t="shared" si="18"/>
        <v>4104410</v>
      </c>
      <c r="E130" s="51" t="s">
        <v>85</v>
      </c>
      <c r="F130" s="96">
        <f t="shared" si="19"/>
        <v>0.12</v>
      </c>
      <c r="G130" s="97">
        <f t="shared" si="20"/>
        <v>356</v>
      </c>
      <c r="H130" s="97">
        <f t="shared" si="23"/>
        <v>242790</v>
      </c>
      <c r="I130" s="103" t="s">
        <v>1781</v>
      </c>
      <c r="J130" s="97"/>
      <c r="K130" s="20" t="str">
        <f t="shared" si="21"/>
        <v/>
      </c>
      <c r="L130" s="21">
        <f t="shared" si="22"/>
        <v>6.468916492829678E-4</v>
      </c>
    </row>
    <row r="131" spans="1:12" x14ac:dyDescent="0.25">
      <c r="A131" s="51">
        <v>123</v>
      </c>
      <c r="B131" s="51" t="s">
        <v>34</v>
      </c>
      <c r="C131" s="51">
        <v>2091</v>
      </c>
      <c r="D131" s="95">
        <f t="shared" si="18"/>
        <v>4106930</v>
      </c>
      <c r="E131" s="51" t="s">
        <v>130</v>
      </c>
      <c r="F131" s="96">
        <f t="shared" si="19"/>
        <v>0.11994076999012833</v>
      </c>
      <c r="G131" s="97">
        <f t="shared" si="20"/>
        <v>1605</v>
      </c>
      <c r="H131" s="97">
        <f t="shared" si="23"/>
        <v>244395</v>
      </c>
      <c r="I131" s="103" t="s">
        <v>1781</v>
      </c>
      <c r="J131" s="97"/>
      <c r="K131" s="20" t="str">
        <f t="shared" si="21"/>
        <v>Yes</v>
      </c>
      <c r="L131" s="21">
        <f t="shared" si="22"/>
        <v>2.9164637558965266E-3</v>
      </c>
    </row>
    <row r="132" spans="1:12" x14ac:dyDescent="0.25">
      <c r="A132" s="51">
        <v>124</v>
      </c>
      <c r="B132" s="51" t="s">
        <v>11</v>
      </c>
      <c r="C132" s="51">
        <v>2257</v>
      </c>
      <c r="D132" s="95">
        <f t="shared" si="18"/>
        <v>4111220</v>
      </c>
      <c r="E132" s="51" t="s">
        <v>211</v>
      </c>
      <c r="F132" s="96">
        <f t="shared" si="19"/>
        <v>0.11886792452830189</v>
      </c>
      <c r="G132" s="97">
        <f t="shared" si="20"/>
        <v>882</v>
      </c>
      <c r="H132" s="97">
        <f t="shared" si="23"/>
        <v>245277</v>
      </c>
      <c r="I132" s="103" t="s">
        <v>1781</v>
      </c>
      <c r="J132" s="97"/>
      <c r="K132" s="20" t="str">
        <f t="shared" si="21"/>
        <v/>
      </c>
      <c r="L132" s="21">
        <f t="shared" si="22"/>
        <v>1.6026922322122967E-3</v>
      </c>
    </row>
    <row r="133" spans="1:12" x14ac:dyDescent="0.25">
      <c r="A133" s="51">
        <v>125</v>
      </c>
      <c r="B133" s="51" t="s">
        <v>77</v>
      </c>
      <c r="C133" s="51">
        <v>2022</v>
      </c>
      <c r="D133" s="95">
        <f t="shared" si="18"/>
        <v>4105020</v>
      </c>
      <c r="E133" s="51" t="s">
        <v>218</v>
      </c>
      <c r="F133" s="96">
        <f t="shared" si="19"/>
        <v>0.11764705882352941</v>
      </c>
      <c r="G133" s="97">
        <f t="shared" si="20"/>
        <v>10</v>
      </c>
      <c r="H133" s="97">
        <f t="shared" si="23"/>
        <v>245287</v>
      </c>
      <c r="I133" s="103" t="s">
        <v>1781</v>
      </c>
      <c r="J133" s="97"/>
      <c r="K133" s="20" t="str">
        <f t="shared" si="21"/>
        <v/>
      </c>
      <c r="L133" s="21">
        <f t="shared" si="22"/>
        <v>1.8171113743903591E-5</v>
      </c>
    </row>
    <row r="134" spans="1:12" x14ac:dyDescent="0.25">
      <c r="A134" s="51">
        <v>126</v>
      </c>
      <c r="B134" s="51" t="s">
        <v>23</v>
      </c>
      <c r="C134" s="51">
        <v>2208</v>
      </c>
      <c r="D134" s="95">
        <f t="shared" si="18"/>
        <v>4101660</v>
      </c>
      <c r="E134" s="51" t="s">
        <v>24</v>
      </c>
      <c r="F134" s="96">
        <f t="shared" si="19"/>
        <v>0.11680327868852459</v>
      </c>
      <c r="G134" s="97">
        <f t="shared" si="20"/>
        <v>585</v>
      </c>
      <c r="H134" s="97">
        <f t="shared" si="23"/>
        <v>245872</v>
      </c>
      <c r="I134" s="103" t="s">
        <v>1781</v>
      </c>
      <c r="J134" s="97"/>
      <c r="K134" s="20" t="str">
        <f t="shared" si="21"/>
        <v/>
      </c>
      <c r="L134" s="21">
        <f t="shared" si="22"/>
        <v>1.06301015401836E-3</v>
      </c>
    </row>
    <row r="135" spans="1:12" x14ac:dyDescent="0.25">
      <c r="A135" s="51">
        <v>127</v>
      </c>
      <c r="B135" s="51" t="s">
        <v>54</v>
      </c>
      <c r="C135" s="51">
        <v>2191</v>
      </c>
      <c r="D135" s="95">
        <f t="shared" si="18"/>
        <v>4102840</v>
      </c>
      <c r="E135" s="51" t="s">
        <v>55</v>
      </c>
      <c r="F135" s="96">
        <f t="shared" si="19"/>
        <v>0.1162670791441093</v>
      </c>
      <c r="G135" s="97">
        <f t="shared" si="20"/>
        <v>3147</v>
      </c>
      <c r="H135" s="97">
        <f t="shared" si="23"/>
        <v>249019</v>
      </c>
      <c r="I135" s="103" t="s">
        <v>1781</v>
      </c>
      <c r="J135" s="97"/>
      <c r="K135" s="20" t="str">
        <f t="shared" si="21"/>
        <v>Yes</v>
      </c>
      <c r="L135" s="21">
        <f t="shared" si="22"/>
        <v>5.7184494952064605E-3</v>
      </c>
    </row>
    <row r="136" spans="1:12" x14ac:dyDescent="0.25">
      <c r="A136" s="51">
        <v>128</v>
      </c>
      <c r="B136" s="51" t="s">
        <v>51</v>
      </c>
      <c r="C136" s="51">
        <v>2101</v>
      </c>
      <c r="D136" s="95">
        <f t="shared" si="18"/>
        <v>4107380</v>
      </c>
      <c r="E136" s="51" t="s">
        <v>140</v>
      </c>
      <c r="F136" s="96">
        <f t="shared" si="19"/>
        <v>0.11562871876239587</v>
      </c>
      <c r="G136" s="97">
        <f t="shared" si="20"/>
        <v>4063</v>
      </c>
      <c r="H136" s="97">
        <f t="shared" si="23"/>
        <v>253082</v>
      </c>
      <c r="I136" s="103" t="s">
        <v>1781</v>
      </c>
      <c r="J136" s="97"/>
      <c r="K136" s="20" t="str">
        <f t="shared" si="21"/>
        <v>Yes</v>
      </c>
      <c r="L136" s="21">
        <f t="shared" si="22"/>
        <v>7.3829235141480293E-3</v>
      </c>
    </row>
    <row r="137" spans="1:12" x14ac:dyDescent="0.25">
      <c r="A137" s="51">
        <v>129</v>
      </c>
      <c r="B137" s="51" t="s">
        <v>34</v>
      </c>
      <c r="C137" s="51">
        <v>2081</v>
      </c>
      <c r="D137" s="95">
        <f t="shared" ref="D137:D168" si="24">IF(ISNA(VLOOKUP($C137,POVRT,7,FALSE)),0,VLOOKUP($C137,POVRT,7,FALSE))</f>
        <v>4109870</v>
      </c>
      <c r="E137" s="51" t="s">
        <v>192</v>
      </c>
      <c r="F137" s="96">
        <f t="shared" ref="F137:F168" si="25">IF(ISNA(VLOOKUP($D137,POVRT21,7,FALSE)),0,VLOOKUP($D137,POVRT21,7,FALSE))</f>
        <v>0.11507128309572301</v>
      </c>
      <c r="G137" s="97">
        <f t="shared" ref="G137:G168" si="26">IF(ISNA(VLOOKUP($C137,FallMem,4,FALSE)),0,VLOOKUP($C137,FallMem,4,FALSE))</f>
        <v>929</v>
      </c>
      <c r="H137" s="97">
        <f t="shared" si="23"/>
        <v>254011</v>
      </c>
      <c r="I137" s="103" t="s">
        <v>1781</v>
      </c>
      <c r="J137" s="97"/>
      <c r="K137" s="20" t="str">
        <f t="shared" ref="K137:K168" si="27">IF(G137&gt;1000,"Yes","")</f>
        <v/>
      </c>
      <c r="L137" s="21">
        <f t="shared" ref="L137:L168" si="28">G137/$G$7</f>
        <v>1.6880964668086436E-3</v>
      </c>
    </row>
    <row r="138" spans="1:12" x14ac:dyDescent="0.25">
      <c r="A138" s="51">
        <v>130</v>
      </c>
      <c r="B138" s="51" t="s">
        <v>23</v>
      </c>
      <c r="C138" s="51">
        <v>2207</v>
      </c>
      <c r="D138" s="95">
        <f t="shared" si="24"/>
        <v>4109510</v>
      </c>
      <c r="E138" s="51" t="s">
        <v>184</v>
      </c>
      <c r="F138" s="96">
        <f t="shared" si="25"/>
        <v>0.11369294605809128</v>
      </c>
      <c r="G138" s="97">
        <f t="shared" si="26"/>
        <v>2956</v>
      </c>
      <c r="H138" s="97">
        <f t="shared" ref="H138:H169" si="29">H137+G138</f>
        <v>256967</v>
      </c>
      <c r="I138" s="103" t="s">
        <v>1781</v>
      </c>
      <c r="J138" s="97"/>
      <c r="K138" s="20" t="str">
        <f t="shared" si="27"/>
        <v>Yes</v>
      </c>
      <c r="L138" s="21">
        <f t="shared" si="28"/>
        <v>5.3713812226979015E-3</v>
      </c>
    </row>
    <row r="139" spans="1:12" x14ac:dyDescent="0.25">
      <c r="A139" s="51">
        <v>131</v>
      </c>
      <c r="B139" s="51" t="s">
        <v>23</v>
      </c>
      <c r="C139" s="51">
        <v>2206</v>
      </c>
      <c r="D139" s="95">
        <f t="shared" si="24"/>
        <v>4106300</v>
      </c>
      <c r="E139" s="51" t="s">
        <v>115</v>
      </c>
      <c r="F139" s="96">
        <f t="shared" si="25"/>
        <v>0.11221617564270971</v>
      </c>
      <c r="G139" s="97">
        <f t="shared" si="26"/>
        <v>5446</v>
      </c>
      <c r="H139" s="97">
        <f t="shared" si="29"/>
        <v>262413</v>
      </c>
      <c r="I139" s="103" t="s">
        <v>1781</v>
      </c>
      <c r="J139" s="97"/>
      <c r="K139" s="20" t="str">
        <f t="shared" si="27"/>
        <v>Yes</v>
      </c>
      <c r="L139" s="21">
        <f t="shared" si="28"/>
        <v>9.895988544929896E-3</v>
      </c>
    </row>
    <row r="140" spans="1:12" x14ac:dyDescent="0.25">
      <c r="A140" s="51">
        <v>132</v>
      </c>
      <c r="B140" s="51" t="s">
        <v>57</v>
      </c>
      <c r="C140" s="51">
        <v>1946</v>
      </c>
      <c r="D140" s="95">
        <f t="shared" si="24"/>
        <v>4103265</v>
      </c>
      <c r="E140" s="51" t="s">
        <v>199</v>
      </c>
      <c r="F140" s="96">
        <f t="shared" si="25"/>
        <v>0.11053089643167972</v>
      </c>
      <c r="G140" s="97">
        <f t="shared" si="26"/>
        <v>850</v>
      </c>
      <c r="H140" s="97">
        <f t="shared" si="29"/>
        <v>263263</v>
      </c>
      <c r="I140" s="103" t="s">
        <v>1781</v>
      </c>
      <c r="J140" s="97"/>
      <c r="K140" s="20" t="str">
        <f t="shared" si="27"/>
        <v/>
      </c>
      <c r="L140" s="21">
        <f t="shared" si="28"/>
        <v>1.5445446682318053E-3</v>
      </c>
    </row>
    <row r="141" spans="1:12" x14ac:dyDescent="0.25">
      <c r="A141" s="51">
        <v>133</v>
      </c>
      <c r="B141" s="51" t="s">
        <v>21</v>
      </c>
      <c r="C141" s="51">
        <v>1933</v>
      </c>
      <c r="D141" s="95">
        <f t="shared" si="24"/>
        <v>4101620</v>
      </c>
      <c r="E141" s="51" t="s">
        <v>22</v>
      </c>
      <c r="F141" s="96">
        <f t="shared" si="25"/>
        <v>0.11051344743276284</v>
      </c>
      <c r="G141" s="97">
        <f t="shared" si="26"/>
        <v>1746</v>
      </c>
      <c r="H141" s="97">
        <f t="shared" si="29"/>
        <v>265009</v>
      </c>
      <c r="I141" s="103" t="s">
        <v>1781</v>
      </c>
      <c r="J141" s="97"/>
      <c r="K141" s="20" t="str">
        <f t="shared" si="27"/>
        <v>Yes</v>
      </c>
      <c r="L141" s="21">
        <f t="shared" si="28"/>
        <v>3.1726764596855671E-3</v>
      </c>
    </row>
    <row r="142" spans="1:12" x14ac:dyDescent="0.25">
      <c r="A142" s="51">
        <v>134</v>
      </c>
      <c r="B142" s="51" t="s">
        <v>54</v>
      </c>
      <c r="C142" s="51">
        <v>2190</v>
      </c>
      <c r="D142" s="95">
        <f t="shared" si="24"/>
        <v>4103860</v>
      </c>
      <c r="E142" s="51" t="s">
        <v>72</v>
      </c>
      <c r="F142" s="96">
        <f t="shared" si="25"/>
        <v>0.10991756182862852</v>
      </c>
      <c r="G142" s="97">
        <f t="shared" si="26"/>
        <v>3051</v>
      </c>
      <c r="H142" s="97">
        <f t="shared" si="29"/>
        <v>268060</v>
      </c>
      <c r="I142" s="103" t="s">
        <v>1781</v>
      </c>
      <c r="J142" s="97"/>
      <c r="K142" s="20" t="str">
        <f t="shared" si="27"/>
        <v>Yes</v>
      </c>
      <c r="L142" s="21">
        <f t="shared" si="28"/>
        <v>5.5440068032649855E-3</v>
      </c>
    </row>
    <row r="143" spans="1:12" x14ac:dyDescent="0.25">
      <c r="A143" s="51">
        <v>135</v>
      </c>
      <c r="B143" s="51" t="s">
        <v>21</v>
      </c>
      <c r="C143" s="51">
        <v>1936</v>
      </c>
      <c r="D143" s="95">
        <f t="shared" si="24"/>
        <v>4113080</v>
      </c>
      <c r="E143" s="51" t="s">
        <v>241</v>
      </c>
      <c r="F143" s="96">
        <f t="shared" si="25"/>
        <v>0.10923535253227408</v>
      </c>
      <c r="G143" s="97">
        <f t="shared" si="26"/>
        <v>978</v>
      </c>
      <c r="H143" s="97">
        <f t="shared" si="29"/>
        <v>269038</v>
      </c>
      <c r="I143" s="103" t="s">
        <v>1781</v>
      </c>
      <c r="J143" s="97"/>
      <c r="K143" s="20" t="str">
        <f t="shared" si="27"/>
        <v/>
      </c>
      <c r="L143" s="21">
        <f t="shared" si="28"/>
        <v>1.7771349241537712E-3</v>
      </c>
    </row>
    <row r="144" spans="1:12" x14ac:dyDescent="0.25">
      <c r="A144" s="51">
        <v>136</v>
      </c>
      <c r="B144" s="51" t="s">
        <v>34</v>
      </c>
      <c r="C144" s="51">
        <v>2094</v>
      </c>
      <c r="D144" s="95">
        <f t="shared" si="24"/>
        <v>4107740</v>
      </c>
      <c r="E144" s="51" t="s">
        <v>148</v>
      </c>
      <c r="F144" s="96">
        <f t="shared" si="25"/>
        <v>0.10775862068965517</v>
      </c>
      <c r="G144" s="97">
        <f t="shared" si="26"/>
        <v>771</v>
      </c>
      <c r="H144" s="97">
        <f t="shared" si="29"/>
        <v>269809</v>
      </c>
      <c r="I144" s="103" t="s">
        <v>1781</v>
      </c>
      <c r="J144" s="97"/>
      <c r="K144" s="20" t="str">
        <f t="shared" si="27"/>
        <v/>
      </c>
      <c r="L144" s="21">
        <f t="shared" si="28"/>
        <v>1.400992869654967E-3</v>
      </c>
    </row>
    <row r="145" spans="1:12" x14ac:dyDescent="0.25">
      <c r="A145" s="51">
        <v>137</v>
      </c>
      <c r="B145" s="51" t="s">
        <v>65</v>
      </c>
      <c r="C145" s="51">
        <v>2213</v>
      </c>
      <c r="D145" s="95">
        <f t="shared" si="24"/>
        <v>4112690</v>
      </c>
      <c r="E145" s="51" t="s">
        <v>237</v>
      </c>
      <c r="F145" s="96">
        <f t="shared" si="25"/>
        <v>0.10759493670886076</v>
      </c>
      <c r="G145" s="97">
        <f t="shared" si="26"/>
        <v>354</v>
      </c>
      <c r="H145" s="97">
        <f t="shared" si="29"/>
        <v>270163</v>
      </c>
      <c r="I145" s="103" t="s">
        <v>1781</v>
      </c>
      <c r="J145" s="97"/>
      <c r="K145" s="20" t="str">
        <f t="shared" si="27"/>
        <v/>
      </c>
      <c r="L145" s="21">
        <f t="shared" si="28"/>
        <v>6.4325742653418715E-4</v>
      </c>
    </row>
    <row r="146" spans="1:12" x14ac:dyDescent="0.25">
      <c r="A146" s="51">
        <v>138</v>
      </c>
      <c r="B146" s="51" t="s">
        <v>11</v>
      </c>
      <c r="C146" s="51">
        <v>2256</v>
      </c>
      <c r="D146" s="95">
        <f t="shared" si="24"/>
        <v>4108010</v>
      </c>
      <c r="E146" s="51" t="s">
        <v>150</v>
      </c>
      <c r="F146" s="96">
        <f t="shared" si="25"/>
        <v>0.10522538041917887</v>
      </c>
      <c r="G146" s="97">
        <f t="shared" si="26"/>
        <v>6429</v>
      </c>
      <c r="H146" s="97">
        <f t="shared" si="29"/>
        <v>276592</v>
      </c>
      <c r="I146" s="97"/>
      <c r="J146" s="97"/>
      <c r="K146" s="20" t="str">
        <f t="shared" si="27"/>
        <v>Yes</v>
      </c>
      <c r="L146" s="21">
        <f t="shared" si="28"/>
        <v>1.1682209025955619E-2</v>
      </c>
    </row>
    <row r="147" spans="1:12" x14ac:dyDescent="0.25">
      <c r="A147" s="51">
        <v>139</v>
      </c>
      <c r="B147" s="51" t="s">
        <v>17</v>
      </c>
      <c r="C147" s="51">
        <v>2042</v>
      </c>
      <c r="D147" s="95">
        <f t="shared" si="24"/>
        <v>4102940</v>
      </c>
      <c r="E147" s="51" t="s">
        <v>53</v>
      </c>
      <c r="F147" s="96">
        <f t="shared" si="25"/>
        <v>0.1046875</v>
      </c>
      <c r="G147" s="97">
        <f t="shared" si="26"/>
        <v>4710</v>
      </c>
      <c r="H147" s="97">
        <f t="shared" si="29"/>
        <v>281302</v>
      </c>
      <c r="I147" s="97"/>
      <c r="J147" s="97"/>
      <c r="K147" s="20" t="str">
        <f t="shared" si="27"/>
        <v>Yes</v>
      </c>
      <c r="L147" s="21">
        <f t="shared" si="28"/>
        <v>8.5585945733785921E-3</v>
      </c>
    </row>
    <row r="148" spans="1:12" x14ac:dyDescent="0.25">
      <c r="A148" s="51">
        <v>140</v>
      </c>
      <c r="B148" s="51" t="s">
        <v>21</v>
      </c>
      <c r="C148" s="51">
        <v>2262</v>
      </c>
      <c r="D148" s="95">
        <f t="shared" si="24"/>
        <v>4100040</v>
      </c>
      <c r="E148" s="51" t="s">
        <v>135</v>
      </c>
      <c r="F148" s="96">
        <f t="shared" si="25"/>
        <v>0.10420475319926874</v>
      </c>
      <c r="G148" s="97">
        <f t="shared" si="26"/>
        <v>468</v>
      </c>
      <c r="H148" s="97">
        <f t="shared" si="29"/>
        <v>281770</v>
      </c>
      <c r="I148" s="97"/>
      <c r="J148" s="97"/>
      <c r="K148" s="20" t="str">
        <f t="shared" si="27"/>
        <v/>
      </c>
      <c r="L148" s="21">
        <f t="shared" si="28"/>
        <v>8.5040812321468811E-4</v>
      </c>
    </row>
    <row r="149" spans="1:12" x14ac:dyDescent="0.25">
      <c r="A149" s="51">
        <v>141</v>
      </c>
      <c r="B149" s="51" t="s">
        <v>9</v>
      </c>
      <c r="C149" s="51">
        <v>1901</v>
      </c>
      <c r="D149" s="95">
        <f t="shared" si="24"/>
        <v>4103480</v>
      </c>
      <c r="E149" s="51" t="s">
        <v>64</v>
      </c>
      <c r="F149" s="96">
        <f t="shared" si="25"/>
        <v>0.10375335120643432</v>
      </c>
      <c r="G149" s="97">
        <f t="shared" si="26"/>
        <v>6377</v>
      </c>
      <c r="H149" s="97">
        <f t="shared" si="29"/>
        <v>288147</v>
      </c>
      <c r="I149" s="97"/>
      <c r="J149" s="97"/>
      <c r="K149" s="20" t="str">
        <f t="shared" si="27"/>
        <v>Yes</v>
      </c>
      <c r="L149" s="21">
        <f t="shared" si="28"/>
        <v>1.158771923448732E-2</v>
      </c>
    </row>
    <row r="150" spans="1:12" x14ac:dyDescent="0.25">
      <c r="A150" s="51">
        <v>142</v>
      </c>
      <c r="B150" s="51" t="s">
        <v>46</v>
      </c>
      <c r="C150" s="51">
        <v>2140</v>
      </c>
      <c r="D150" s="95">
        <f t="shared" si="24"/>
        <v>4106710</v>
      </c>
      <c r="E150" s="51" t="s">
        <v>125</v>
      </c>
      <c r="F150" s="96">
        <f t="shared" si="25"/>
        <v>0.1037344398340249</v>
      </c>
      <c r="G150" s="97">
        <f t="shared" si="26"/>
        <v>792</v>
      </c>
      <c r="H150" s="97">
        <f t="shared" si="29"/>
        <v>288939</v>
      </c>
      <c r="I150" s="97"/>
      <c r="J150" s="97"/>
      <c r="K150" s="20" t="str">
        <f t="shared" si="27"/>
        <v/>
      </c>
      <c r="L150" s="21">
        <f t="shared" si="28"/>
        <v>1.4391522085171644E-3</v>
      </c>
    </row>
    <row r="151" spans="1:12" x14ac:dyDescent="0.25">
      <c r="A151" s="51">
        <v>143</v>
      </c>
      <c r="B151" s="51" t="s">
        <v>17</v>
      </c>
      <c r="C151" s="51">
        <v>2047</v>
      </c>
      <c r="D151" s="95">
        <f t="shared" si="24"/>
        <v>4109750</v>
      </c>
      <c r="E151" s="51" t="s">
        <v>191</v>
      </c>
      <c r="F151" s="96">
        <f t="shared" si="25"/>
        <v>0.10344827586206896</v>
      </c>
      <c r="G151" s="97">
        <f t="shared" si="26"/>
        <v>12</v>
      </c>
      <c r="H151" s="97">
        <f t="shared" si="29"/>
        <v>288951</v>
      </c>
      <c r="I151" s="97"/>
      <c r="J151" s="97"/>
      <c r="K151" s="20" t="str">
        <f t="shared" si="27"/>
        <v/>
      </c>
      <c r="L151" s="21">
        <f t="shared" si="28"/>
        <v>2.1805336492684311E-5</v>
      </c>
    </row>
    <row r="152" spans="1:12" x14ac:dyDescent="0.25">
      <c r="A152" s="51">
        <v>144</v>
      </c>
      <c r="B152" s="51" t="s">
        <v>46</v>
      </c>
      <c r="C152" s="51">
        <v>2145</v>
      </c>
      <c r="D152" s="95">
        <f t="shared" si="24"/>
        <v>4108550</v>
      </c>
      <c r="E152" s="51" t="s">
        <v>158</v>
      </c>
      <c r="F152" s="96">
        <f t="shared" si="25"/>
        <v>0.10279187817258884</v>
      </c>
      <c r="G152" s="97">
        <f t="shared" si="26"/>
        <v>628</v>
      </c>
      <c r="H152" s="97">
        <f t="shared" si="29"/>
        <v>289579</v>
      </c>
      <c r="I152" s="97"/>
      <c r="J152" s="97"/>
      <c r="K152" s="20" t="str">
        <f t="shared" si="27"/>
        <v/>
      </c>
      <c r="L152" s="21">
        <f t="shared" si="28"/>
        <v>1.1411459431171455E-3</v>
      </c>
    </row>
    <row r="153" spans="1:12" x14ac:dyDescent="0.25">
      <c r="A153" s="51">
        <v>145</v>
      </c>
      <c r="B153" s="51" t="s">
        <v>46</v>
      </c>
      <c r="C153" s="51">
        <v>2143</v>
      </c>
      <c r="D153" s="95">
        <f t="shared" si="24"/>
        <v>4100020</v>
      </c>
      <c r="E153" s="51" t="s">
        <v>171</v>
      </c>
      <c r="F153" s="96">
        <f t="shared" si="25"/>
        <v>0.10224274406332454</v>
      </c>
      <c r="G153" s="97">
        <f t="shared" si="26"/>
        <v>2075</v>
      </c>
      <c r="H153" s="97">
        <f t="shared" si="29"/>
        <v>291654</v>
      </c>
      <c r="I153" s="97"/>
      <c r="J153" s="97"/>
      <c r="K153" s="20" t="str">
        <f t="shared" si="27"/>
        <v>Yes</v>
      </c>
      <c r="L153" s="21">
        <f t="shared" si="28"/>
        <v>3.7705061018599951E-3</v>
      </c>
    </row>
    <row r="154" spans="1:12" x14ac:dyDescent="0.25">
      <c r="A154" s="51">
        <v>146</v>
      </c>
      <c r="B154" s="51" t="s">
        <v>57</v>
      </c>
      <c r="C154" s="51">
        <v>1947</v>
      </c>
      <c r="D154" s="95">
        <f t="shared" si="24"/>
        <v>4112930</v>
      </c>
      <c r="E154" s="51" t="s">
        <v>239</v>
      </c>
      <c r="F154" s="96">
        <f t="shared" si="25"/>
        <v>0.10185185185185185</v>
      </c>
      <c r="G154" s="97">
        <f t="shared" si="26"/>
        <v>562</v>
      </c>
      <c r="H154" s="97">
        <f t="shared" si="29"/>
        <v>292216</v>
      </c>
      <c r="I154" s="97"/>
      <c r="J154" s="97"/>
      <c r="K154" s="20" t="str">
        <f t="shared" si="27"/>
        <v/>
      </c>
      <c r="L154" s="21">
        <f t="shared" si="28"/>
        <v>1.0212165924073818E-3</v>
      </c>
    </row>
    <row r="155" spans="1:12" x14ac:dyDescent="0.25">
      <c r="A155" s="51">
        <v>147</v>
      </c>
      <c r="B155" s="51" t="s">
        <v>117</v>
      </c>
      <c r="C155" s="51">
        <v>2024</v>
      </c>
      <c r="D155" s="95">
        <f t="shared" si="24"/>
        <v>4106510</v>
      </c>
      <c r="E155" s="51" t="s">
        <v>118</v>
      </c>
      <c r="F155" s="96">
        <f t="shared" si="25"/>
        <v>0.10117411941044217</v>
      </c>
      <c r="G155" s="97">
        <f t="shared" si="26"/>
        <v>3895</v>
      </c>
      <c r="H155" s="97">
        <f t="shared" si="29"/>
        <v>296111</v>
      </c>
      <c r="I155" s="97"/>
      <c r="J155" s="97"/>
      <c r="K155" s="20" t="str">
        <f t="shared" si="27"/>
        <v>Yes</v>
      </c>
      <c r="L155" s="21">
        <f t="shared" si="28"/>
        <v>7.0776488032504485E-3</v>
      </c>
    </row>
    <row r="156" spans="1:12" x14ac:dyDescent="0.25">
      <c r="A156" s="51">
        <v>148</v>
      </c>
      <c r="B156" s="51" t="s">
        <v>34</v>
      </c>
      <c r="C156" s="51">
        <v>2092</v>
      </c>
      <c r="D156" s="95">
        <f t="shared" si="24"/>
        <v>4107590</v>
      </c>
      <c r="E156" s="51" t="s">
        <v>145</v>
      </c>
      <c r="F156" s="96">
        <f t="shared" si="25"/>
        <v>0.10023866348448687</v>
      </c>
      <c r="G156" s="97">
        <f t="shared" si="26"/>
        <v>1159</v>
      </c>
      <c r="H156" s="97">
        <f t="shared" si="29"/>
        <v>297270</v>
      </c>
      <c r="I156" s="97"/>
      <c r="J156" s="97"/>
      <c r="K156" s="20" t="str">
        <f t="shared" si="27"/>
        <v>Yes</v>
      </c>
      <c r="L156" s="21">
        <f t="shared" si="28"/>
        <v>2.1060320829184263E-3</v>
      </c>
    </row>
    <row r="157" spans="1:12" x14ac:dyDescent="0.25">
      <c r="A157" s="51">
        <v>149</v>
      </c>
      <c r="B157" s="51" t="s">
        <v>51</v>
      </c>
      <c r="C157" s="51">
        <v>2100</v>
      </c>
      <c r="D157" s="95">
        <f t="shared" si="24"/>
        <v>4101120</v>
      </c>
      <c r="E157" s="51" t="s">
        <v>107</v>
      </c>
      <c r="F157" s="96">
        <f t="shared" si="25"/>
        <v>9.9799854439592425E-2</v>
      </c>
      <c r="G157" s="97">
        <f t="shared" si="26"/>
        <v>9046</v>
      </c>
      <c r="H157" s="97">
        <f t="shared" si="29"/>
        <v>306316</v>
      </c>
      <c r="I157" s="97"/>
      <c r="J157" s="97"/>
      <c r="K157" s="20" t="str">
        <f t="shared" si="27"/>
        <v>Yes</v>
      </c>
      <c r="L157" s="21">
        <f t="shared" si="28"/>
        <v>1.6437589492735188E-2</v>
      </c>
    </row>
    <row r="158" spans="1:12" x14ac:dyDescent="0.25">
      <c r="A158" s="51">
        <v>150</v>
      </c>
      <c r="B158" s="51" t="s">
        <v>11</v>
      </c>
      <c r="C158" s="51">
        <v>2252</v>
      </c>
      <c r="D158" s="95">
        <f t="shared" si="24"/>
        <v>4101230</v>
      </c>
      <c r="E158" s="51" t="s">
        <v>12</v>
      </c>
      <c r="F158" s="96">
        <f t="shared" si="25"/>
        <v>9.866017052375152E-2</v>
      </c>
      <c r="G158" s="97">
        <f t="shared" si="26"/>
        <v>790</v>
      </c>
      <c r="H158" s="97">
        <f t="shared" si="29"/>
        <v>307106</v>
      </c>
      <c r="I158" s="97"/>
      <c r="J158" s="97"/>
      <c r="K158" s="20" t="str">
        <f t="shared" si="27"/>
        <v/>
      </c>
      <c r="L158" s="21">
        <f t="shared" si="28"/>
        <v>1.4355179857683837E-3</v>
      </c>
    </row>
    <row r="159" spans="1:12" x14ac:dyDescent="0.25">
      <c r="A159" s="51">
        <v>151</v>
      </c>
      <c r="B159" s="51" t="s">
        <v>48</v>
      </c>
      <c r="C159" s="51">
        <v>2183</v>
      </c>
      <c r="D159" s="95">
        <f t="shared" si="24"/>
        <v>4106000</v>
      </c>
      <c r="E159" s="51" t="s">
        <v>108</v>
      </c>
      <c r="F159" s="96">
        <f t="shared" si="25"/>
        <v>9.7373029772329242E-2</v>
      </c>
      <c r="G159" s="97">
        <f t="shared" si="26"/>
        <v>11471</v>
      </c>
      <c r="H159" s="97">
        <f t="shared" si="29"/>
        <v>318577</v>
      </c>
      <c r="I159" s="97"/>
      <c r="J159" s="97"/>
      <c r="K159" s="20" t="str">
        <f t="shared" si="27"/>
        <v>Yes</v>
      </c>
      <c r="L159" s="21">
        <f t="shared" si="28"/>
        <v>2.0844084575631808E-2</v>
      </c>
    </row>
    <row r="160" spans="1:12" x14ac:dyDescent="0.25">
      <c r="A160" s="51">
        <v>152</v>
      </c>
      <c r="B160" s="51" t="s">
        <v>46</v>
      </c>
      <c r="C160" s="51">
        <v>2138</v>
      </c>
      <c r="D160" s="95">
        <f t="shared" si="24"/>
        <v>4111450</v>
      </c>
      <c r="E160" s="51" t="s">
        <v>215</v>
      </c>
      <c r="F160" s="96">
        <f t="shared" si="25"/>
        <v>9.6497858402620304E-2</v>
      </c>
      <c r="G160" s="97">
        <f t="shared" si="26"/>
        <v>3531</v>
      </c>
      <c r="H160" s="97">
        <f t="shared" si="29"/>
        <v>322108</v>
      </c>
      <c r="I160" s="97"/>
      <c r="J160" s="97"/>
      <c r="K160" s="20" t="str">
        <f t="shared" si="27"/>
        <v>Yes</v>
      </c>
      <c r="L160" s="21">
        <f t="shared" si="28"/>
        <v>6.4162202629723577E-3</v>
      </c>
    </row>
    <row r="161" spans="1:12" x14ac:dyDescent="0.25">
      <c r="A161" s="51">
        <v>153</v>
      </c>
      <c r="B161" s="51" t="s">
        <v>9</v>
      </c>
      <c r="C161" s="51">
        <v>1900</v>
      </c>
      <c r="D161" s="95">
        <f t="shared" si="24"/>
        <v>4109600</v>
      </c>
      <c r="E161" s="51" t="s">
        <v>186</v>
      </c>
      <c r="F161" s="96">
        <f t="shared" si="25"/>
        <v>9.5804633688165317E-2</v>
      </c>
      <c r="G161" s="97">
        <f t="shared" si="26"/>
        <v>1554</v>
      </c>
      <c r="H161" s="97">
        <f t="shared" si="29"/>
        <v>323662</v>
      </c>
      <c r="I161" s="97"/>
      <c r="J161" s="97"/>
      <c r="K161" s="20" t="str">
        <f t="shared" si="27"/>
        <v>Yes</v>
      </c>
      <c r="L161" s="21">
        <f t="shared" si="28"/>
        <v>2.8237910758026181E-3</v>
      </c>
    </row>
    <row r="162" spans="1:12" x14ac:dyDescent="0.25">
      <c r="A162" s="51">
        <v>154</v>
      </c>
      <c r="B162" s="51" t="s">
        <v>57</v>
      </c>
      <c r="C162" s="51">
        <v>1948</v>
      </c>
      <c r="D162" s="95">
        <f t="shared" si="24"/>
        <v>4111720</v>
      </c>
      <c r="E162" s="51" t="s">
        <v>225</v>
      </c>
      <c r="F162" s="96">
        <f t="shared" si="25"/>
        <v>9.3513058129738841E-2</v>
      </c>
      <c r="G162" s="97">
        <f t="shared" si="26"/>
        <v>2799</v>
      </c>
      <c r="H162" s="97">
        <f t="shared" si="29"/>
        <v>326461</v>
      </c>
      <c r="I162" s="97"/>
      <c r="J162" s="97"/>
      <c r="K162" s="20" t="str">
        <f t="shared" si="27"/>
        <v>Yes</v>
      </c>
      <c r="L162" s="21">
        <f t="shared" si="28"/>
        <v>5.0860947369186149E-3</v>
      </c>
    </row>
    <row r="163" spans="1:12" x14ac:dyDescent="0.25">
      <c r="A163" s="51">
        <v>155</v>
      </c>
      <c r="B163" s="51" t="s">
        <v>54</v>
      </c>
      <c r="C163" s="51">
        <v>2192</v>
      </c>
      <c r="D163" s="95">
        <f t="shared" si="24"/>
        <v>4109530</v>
      </c>
      <c r="E163" s="51" t="s">
        <v>185</v>
      </c>
      <c r="F163" s="96">
        <f t="shared" si="25"/>
        <v>9.2391304347826081E-2</v>
      </c>
      <c r="G163" s="97">
        <f t="shared" si="26"/>
        <v>301</v>
      </c>
      <c r="H163" s="97">
        <f t="shared" si="29"/>
        <v>326762</v>
      </c>
      <c r="I163" s="97"/>
      <c r="J163" s="97"/>
      <c r="K163" s="20" t="str">
        <f t="shared" si="27"/>
        <v/>
      </c>
      <c r="L163" s="21">
        <f t="shared" si="28"/>
        <v>5.4695052369149808E-4</v>
      </c>
    </row>
    <row r="164" spans="1:12" x14ac:dyDescent="0.25">
      <c r="A164" s="51">
        <v>156</v>
      </c>
      <c r="B164" s="51" t="s">
        <v>32</v>
      </c>
      <c r="C164" s="51">
        <v>1977</v>
      </c>
      <c r="D164" s="95">
        <f t="shared" si="24"/>
        <v>4110350</v>
      </c>
      <c r="E164" s="51" t="s">
        <v>200</v>
      </c>
      <c r="F164" s="96">
        <f t="shared" si="25"/>
        <v>9.2196986732628744E-2</v>
      </c>
      <c r="G164" s="97">
        <f t="shared" si="26"/>
        <v>7066</v>
      </c>
      <c r="H164" s="97">
        <f t="shared" si="29"/>
        <v>333828</v>
      </c>
      <c r="I164" s="97"/>
      <c r="J164" s="97"/>
      <c r="K164" s="20" t="str">
        <f t="shared" si="27"/>
        <v>Yes</v>
      </c>
      <c r="L164" s="21">
        <f t="shared" si="28"/>
        <v>1.2839708971442277E-2</v>
      </c>
    </row>
    <row r="165" spans="1:12" x14ac:dyDescent="0.25">
      <c r="A165" s="51">
        <v>157</v>
      </c>
      <c r="B165" s="51" t="s">
        <v>32</v>
      </c>
      <c r="C165" s="51">
        <v>1978</v>
      </c>
      <c r="D165" s="95">
        <f t="shared" si="24"/>
        <v>4111490</v>
      </c>
      <c r="E165" s="51" t="s">
        <v>216</v>
      </c>
      <c r="F165" s="96">
        <f t="shared" si="25"/>
        <v>9.0291921249151391E-2</v>
      </c>
      <c r="G165" s="97">
        <f t="shared" si="26"/>
        <v>1091</v>
      </c>
      <c r="H165" s="97">
        <f t="shared" si="29"/>
        <v>334919</v>
      </c>
      <c r="I165" s="97"/>
      <c r="J165" s="97"/>
      <c r="K165" s="20" t="str">
        <f t="shared" si="27"/>
        <v>Yes</v>
      </c>
      <c r="L165" s="21">
        <f t="shared" si="28"/>
        <v>1.9824685094598817E-3</v>
      </c>
    </row>
    <row r="166" spans="1:12" x14ac:dyDescent="0.25">
      <c r="A166" s="51">
        <v>158</v>
      </c>
      <c r="B166" s="51" t="s">
        <v>29</v>
      </c>
      <c r="C166" s="51">
        <v>2241</v>
      </c>
      <c r="D166" s="95">
        <f t="shared" si="24"/>
        <v>4105160</v>
      </c>
      <c r="E166" s="51" t="s">
        <v>96</v>
      </c>
      <c r="F166" s="96">
        <f t="shared" si="25"/>
        <v>8.9808558558558557E-2</v>
      </c>
      <c r="G166" s="97">
        <f t="shared" si="26"/>
        <v>5795</v>
      </c>
      <c r="H166" s="97">
        <f t="shared" si="29"/>
        <v>340714</v>
      </c>
      <c r="I166" s="97"/>
      <c r="J166" s="97"/>
      <c r="K166" s="20" t="str">
        <f t="shared" si="27"/>
        <v>Yes</v>
      </c>
      <c r="L166" s="21">
        <f t="shared" si="28"/>
        <v>1.0530160414592132E-2</v>
      </c>
    </row>
    <row r="167" spans="1:12" x14ac:dyDescent="0.25">
      <c r="A167" s="51">
        <v>159</v>
      </c>
      <c r="B167" s="51" t="s">
        <v>51</v>
      </c>
      <c r="C167" s="51">
        <v>2105</v>
      </c>
      <c r="D167" s="95">
        <f t="shared" si="24"/>
        <v>4102910</v>
      </c>
      <c r="E167" s="51" t="s">
        <v>52</v>
      </c>
      <c r="F167" s="96">
        <f t="shared" si="25"/>
        <v>8.6501901140684415E-2</v>
      </c>
      <c r="G167" s="97">
        <f t="shared" si="26"/>
        <v>551</v>
      </c>
      <c r="H167" s="97">
        <f t="shared" si="29"/>
        <v>341265</v>
      </c>
      <c r="I167" s="97"/>
      <c r="J167" s="97"/>
      <c r="K167" s="20" t="str">
        <f t="shared" si="27"/>
        <v/>
      </c>
      <c r="L167" s="21">
        <f t="shared" si="28"/>
        <v>1.0012283672890879E-3</v>
      </c>
    </row>
    <row r="168" spans="1:12" x14ac:dyDescent="0.25">
      <c r="A168" s="51">
        <v>160</v>
      </c>
      <c r="B168" s="51" t="s">
        <v>46</v>
      </c>
      <c r="C168" s="51">
        <v>2144</v>
      </c>
      <c r="D168" s="95">
        <f t="shared" si="24"/>
        <v>4111760</v>
      </c>
      <c r="E168" s="51" t="s">
        <v>226</v>
      </c>
      <c r="F168" s="96">
        <f t="shared" si="25"/>
        <v>8.6419753086419748E-2</v>
      </c>
      <c r="G168" s="97">
        <f t="shared" si="26"/>
        <v>297</v>
      </c>
      <c r="H168" s="97">
        <f t="shared" si="29"/>
        <v>341562</v>
      </c>
      <c r="I168" s="97"/>
      <c r="J168" s="97"/>
      <c r="K168" s="20" t="str">
        <f t="shared" si="27"/>
        <v/>
      </c>
      <c r="L168" s="21">
        <f t="shared" si="28"/>
        <v>5.3968207819393666E-4</v>
      </c>
    </row>
    <row r="169" spans="1:12" x14ac:dyDescent="0.25">
      <c r="A169" s="51">
        <v>161</v>
      </c>
      <c r="B169" s="51" t="s">
        <v>34</v>
      </c>
      <c r="C169" s="51">
        <v>2089</v>
      </c>
      <c r="D169" s="95">
        <f t="shared" ref="D169:D205" si="30">IF(ISNA(VLOOKUP($C169,POVRT,7,FALSE)),0,VLOOKUP($C169,POVRT,7,FALSE))</f>
        <v>4103780</v>
      </c>
      <c r="E169" s="51" t="s">
        <v>70</v>
      </c>
      <c r="F169" s="96">
        <f t="shared" ref="F169:F205" si="31">IF(ISNA(VLOOKUP($D169,POVRT21,7,FALSE)),0,VLOOKUP($D169,POVRT21,7,FALSE))</f>
        <v>8.5399449035812675E-2</v>
      </c>
      <c r="G169" s="97">
        <f t="shared" ref="G169:G205" si="32">IF(ISNA(VLOOKUP($C169,FallMem,4,FALSE)),0,VLOOKUP($C169,FallMem,4,FALSE))</f>
        <v>251</v>
      </c>
      <c r="H169" s="97">
        <f t="shared" si="29"/>
        <v>341813</v>
      </c>
      <c r="I169" s="97"/>
      <c r="J169" s="97"/>
      <c r="K169" s="20" t="str">
        <f t="shared" ref="K169:K205" si="33">IF(G169&gt;1000,"Yes","")</f>
        <v/>
      </c>
      <c r="L169" s="21">
        <f t="shared" ref="L169:L205" si="34">G169/$G$7</f>
        <v>4.5609495497198012E-4</v>
      </c>
    </row>
    <row r="170" spans="1:12" x14ac:dyDescent="0.25">
      <c r="A170" s="51">
        <v>162</v>
      </c>
      <c r="B170" s="51" t="s">
        <v>23</v>
      </c>
      <c r="C170" s="51">
        <v>2202</v>
      </c>
      <c r="D170" s="95">
        <f t="shared" si="30"/>
        <v>4109660</v>
      </c>
      <c r="E170" s="51" t="s">
        <v>188</v>
      </c>
      <c r="F170" s="96">
        <f t="shared" si="31"/>
        <v>8.4239130434782608E-2</v>
      </c>
      <c r="G170" s="97">
        <f t="shared" si="32"/>
        <v>283</v>
      </c>
      <c r="H170" s="97">
        <f t="shared" ref="H170:H201" si="35">H169+G170</f>
        <v>342096</v>
      </c>
      <c r="I170" s="97"/>
      <c r="J170" s="97"/>
      <c r="K170" s="20" t="str">
        <f t="shared" si="33"/>
        <v/>
      </c>
      <c r="L170" s="21">
        <f t="shared" si="34"/>
        <v>5.1424251895247164E-4</v>
      </c>
    </row>
    <row r="171" spans="1:12" x14ac:dyDescent="0.25">
      <c r="A171" s="51">
        <v>163</v>
      </c>
      <c r="B171" s="51" t="s">
        <v>11</v>
      </c>
      <c r="C171" s="51">
        <v>2253</v>
      </c>
      <c r="D171" s="95">
        <f t="shared" si="30"/>
        <v>4103990</v>
      </c>
      <c r="E171" s="51" t="s">
        <v>74</v>
      </c>
      <c r="F171" s="96">
        <f t="shared" si="31"/>
        <v>8.3412322274881517E-2</v>
      </c>
      <c r="G171" s="97">
        <f t="shared" si="32"/>
        <v>908</v>
      </c>
      <c r="H171" s="97">
        <f t="shared" si="35"/>
        <v>343004</v>
      </c>
      <c r="I171" s="97"/>
      <c r="J171" s="97"/>
      <c r="K171" s="20" t="str">
        <f t="shared" si="33"/>
        <v/>
      </c>
      <c r="L171" s="21">
        <f t="shared" si="34"/>
        <v>1.6499371279464462E-3</v>
      </c>
    </row>
    <row r="172" spans="1:12" x14ac:dyDescent="0.25">
      <c r="A172" s="51">
        <v>164</v>
      </c>
      <c r="B172" s="51" t="s">
        <v>29</v>
      </c>
      <c r="C172" s="51">
        <v>2245</v>
      </c>
      <c r="D172" s="95">
        <f t="shared" si="30"/>
        <v>4105430</v>
      </c>
      <c r="E172" s="51" t="s">
        <v>100</v>
      </c>
      <c r="F172" s="96">
        <f t="shared" si="31"/>
        <v>8.3018867924528297E-2</v>
      </c>
      <c r="G172" s="97">
        <f t="shared" si="32"/>
        <v>487</v>
      </c>
      <c r="H172" s="97">
        <f t="shared" si="35"/>
        <v>343491</v>
      </c>
      <c r="I172" s="97"/>
      <c r="J172" s="97"/>
      <c r="K172" s="20" t="str">
        <f t="shared" si="33"/>
        <v/>
      </c>
      <c r="L172" s="21">
        <f t="shared" si="34"/>
        <v>8.8493323932810493E-4</v>
      </c>
    </row>
    <row r="173" spans="1:12" x14ac:dyDescent="0.25">
      <c r="A173" s="51">
        <v>165</v>
      </c>
      <c r="B173" s="51" t="s">
        <v>51</v>
      </c>
      <c r="C173" s="51">
        <v>2103</v>
      </c>
      <c r="D173" s="95">
        <f t="shared" si="30"/>
        <v>4111040</v>
      </c>
      <c r="E173" s="51" t="s">
        <v>209</v>
      </c>
      <c r="F173" s="96">
        <f t="shared" si="31"/>
        <v>8.0729166666666671E-2</v>
      </c>
      <c r="G173" s="97">
        <f t="shared" si="32"/>
        <v>1893</v>
      </c>
      <c r="H173" s="97">
        <f t="shared" si="35"/>
        <v>345384</v>
      </c>
      <c r="I173" s="97"/>
      <c r="J173" s="97"/>
      <c r="K173" s="20" t="str">
        <f t="shared" si="33"/>
        <v>Yes</v>
      </c>
      <c r="L173" s="21">
        <f t="shared" si="34"/>
        <v>3.4397918317209497E-3</v>
      </c>
    </row>
    <row r="174" spans="1:12" x14ac:dyDescent="0.25">
      <c r="A174" s="51">
        <v>166</v>
      </c>
      <c r="B174" s="51" t="s">
        <v>44</v>
      </c>
      <c r="C174" s="51">
        <v>1931</v>
      </c>
      <c r="D174" s="95">
        <f t="shared" si="30"/>
        <v>4105610</v>
      </c>
      <c r="E174" s="51" t="s">
        <v>102</v>
      </c>
      <c r="F174" s="96">
        <f t="shared" si="31"/>
        <v>8.0329557157569523E-2</v>
      </c>
      <c r="G174" s="97">
        <f t="shared" si="32"/>
        <v>1729</v>
      </c>
      <c r="H174" s="97">
        <f t="shared" si="35"/>
        <v>347113</v>
      </c>
      <c r="I174" s="97"/>
      <c r="J174" s="97"/>
      <c r="K174" s="20" t="str">
        <f t="shared" si="33"/>
        <v>Yes</v>
      </c>
      <c r="L174" s="21">
        <f t="shared" si="34"/>
        <v>3.1417855663209309E-3</v>
      </c>
    </row>
    <row r="175" spans="1:12" x14ac:dyDescent="0.25">
      <c r="A175" s="51">
        <v>167</v>
      </c>
      <c r="B175" s="51" t="s">
        <v>65</v>
      </c>
      <c r="C175" s="51">
        <v>2215</v>
      </c>
      <c r="D175" s="95">
        <f t="shared" si="30"/>
        <v>4106630</v>
      </c>
      <c r="E175" s="51" t="s">
        <v>120</v>
      </c>
      <c r="F175" s="96">
        <f t="shared" si="31"/>
        <v>8.0321285140562249E-2</v>
      </c>
      <c r="G175" s="97">
        <f t="shared" si="32"/>
        <v>282</v>
      </c>
      <c r="H175" s="97">
        <f t="shared" si="35"/>
        <v>347395</v>
      </c>
      <c r="I175" s="97"/>
      <c r="J175" s="97"/>
      <c r="K175" s="20" t="str">
        <f t="shared" si="33"/>
        <v/>
      </c>
      <c r="L175" s="21">
        <f t="shared" si="34"/>
        <v>5.1242540757808126E-4</v>
      </c>
    </row>
    <row r="176" spans="1:12" x14ac:dyDescent="0.25">
      <c r="A176" s="51">
        <v>168</v>
      </c>
      <c r="B176" s="51" t="s">
        <v>11</v>
      </c>
      <c r="C176" s="51">
        <v>2254</v>
      </c>
      <c r="D176" s="95">
        <f t="shared" si="30"/>
        <v>4108720</v>
      </c>
      <c r="E176" s="51" t="s">
        <v>164</v>
      </c>
      <c r="F176" s="96">
        <f t="shared" si="31"/>
        <v>7.9289131920710867E-2</v>
      </c>
      <c r="G176" s="97">
        <f t="shared" si="32"/>
        <v>4331</v>
      </c>
      <c r="H176" s="97">
        <f t="shared" si="35"/>
        <v>351726</v>
      </c>
      <c r="I176" s="97"/>
      <c r="J176" s="97"/>
      <c r="K176" s="20" t="str">
        <f t="shared" si="33"/>
        <v>Yes</v>
      </c>
      <c r="L176" s="21">
        <f t="shared" si="34"/>
        <v>7.8699093624846461E-3</v>
      </c>
    </row>
    <row r="177" spans="1:12" x14ac:dyDescent="0.25">
      <c r="A177" s="51">
        <v>169</v>
      </c>
      <c r="B177" s="51" t="s">
        <v>48</v>
      </c>
      <c r="C177" s="51">
        <v>2180</v>
      </c>
      <c r="D177" s="95">
        <f t="shared" si="30"/>
        <v>4110040</v>
      </c>
      <c r="E177" s="51" t="s">
        <v>195</v>
      </c>
      <c r="F177" s="96">
        <f t="shared" si="31"/>
        <v>7.792557005593001E-2</v>
      </c>
      <c r="G177" s="97">
        <f t="shared" si="32"/>
        <v>45123</v>
      </c>
      <c r="H177" s="97">
        <f t="shared" si="35"/>
        <v>396849</v>
      </c>
      <c r="I177" s="97"/>
      <c r="J177" s="97"/>
      <c r="K177" s="20" t="str">
        <f t="shared" si="33"/>
        <v>Yes</v>
      </c>
      <c r="L177" s="21">
        <f t="shared" si="34"/>
        <v>8.1993516546616171E-2</v>
      </c>
    </row>
    <row r="178" spans="1:12" x14ac:dyDescent="0.25">
      <c r="A178" s="51">
        <v>170</v>
      </c>
      <c r="B178" s="51" t="s">
        <v>23</v>
      </c>
      <c r="C178" s="51">
        <v>2203</v>
      </c>
      <c r="D178" s="95">
        <f t="shared" si="30"/>
        <v>4104530</v>
      </c>
      <c r="E178" s="51" t="s">
        <v>87</v>
      </c>
      <c r="F178" s="96">
        <f t="shared" si="31"/>
        <v>7.6923076923076927E-2</v>
      </c>
      <c r="G178" s="97">
        <f t="shared" si="32"/>
        <v>302</v>
      </c>
      <c r="H178" s="97">
        <f t="shared" si="35"/>
        <v>397151</v>
      </c>
      <c r="I178" s="97"/>
      <c r="J178" s="97"/>
      <c r="K178" s="20" t="str">
        <f t="shared" si="33"/>
        <v/>
      </c>
      <c r="L178" s="21">
        <f t="shared" si="34"/>
        <v>5.4876763506588847E-4</v>
      </c>
    </row>
    <row r="179" spans="1:12" x14ac:dyDescent="0.25">
      <c r="A179" s="51">
        <v>171</v>
      </c>
      <c r="B179" s="51" t="s">
        <v>44</v>
      </c>
      <c r="C179" s="51">
        <v>1925</v>
      </c>
      <c r="D179" s="95">
        <f t="shared" si="30"/>
        <v>4108310</v>
      </c>
      <c r="E179" s="51" t="s">
        <v>154</v>
      </c>
      <c r="F179" s="96">
        <f t="shared" si="31"/>
        <v>7.6772205099467639E-2</v>
      </c>
      <c r="G179" s="97">
        <f t="shared" si="32"/>
        <v>2520</v>
      </c>
      <c r="H179" s="97">
        <f t="shared" si="35"/>
        <v>399671</v>
      </c>
      <c r="I179" s="97"/>
      <c r="J179" s="97"/>
      <c r="K179" s="20" t="str">
        <f t="shared" si="33"/>
        <v>Yes</v>
      </c>
      <c r="L179" s="21">
        <f t="shared" si="34"/>
        <v>4.5791206634637049E-3</v>
      </c>
    </row>
    <row r="180" spans="1:12" x14ac:dyDescent="0.25">
      <c r="A180" s="51">
        <v>172</v>
      </c>
      <c r="B180" s="51" t="s">
        <v>32</v>
      </c>
      <c r="C180" s="51">
        <v>1976</v>
      </c>
      <c r="D180" s="95">
        <f t="shared" si="30"/>
        <v>4101980</v>
      </c>
      <c r="E180" s="51" t="s">
        <v>33</v>
      </c>
      <c r="F180" s="96">
        <f t="shared" si="31"/>
        <v>7.2769112758885202E-2</v>
      </c>
      <c r="G180" s="97">
        <f t="shared" si="32"/>
        <v>17419</v>
      </c>
      <c r="H180" s="97">
        <f t="shared" si="35"/>
        <v>417090</v>
      </c>
      <c r="I180" s="97"/>
      <c r="J180" s="97"/>
      <c r="K180" s="20" t="str">
        <f t="shared" si="33"/>
        <v>Yes</v>
      </c>
      <c r="L180" s="21">
        <f t="shared" si="34"/>
        <v>3.1652263030505667E-2</v>
      </c>
    </row>
    <row r="181" spans="1:12" x14ac:dyDescent="0.25">
      <c r="A181" s="51">
        <v>173</v>
      </c>
      <c r="B181" s="51" t="s">
        <v>29</v>
      </c>
      <c r="C181" s="51">
        <v>2239</v>
      </c>
      <c r="D181" s="95">
        <f t="shared" si="30"/>
        <v>4100023</v>
      </c>
      <c r="E181" s="51" t="s">
        <v>116</v>
      </c>
      <c r="F181" s="96">
        <f t="shared" si="31"/>
        <v>7.2642397936202446E-2</v>
      </c>
      <c r="G181" s="97">
        <f t="shared" si="32"/>
        <v>19013</v>
      </c>
      <c r="H181" s="97">
        <f t="shared" si="35"/>
        <v>436103</v>
      </c>
      <c r="I181" s="97"/>
      <c r="J181" s="97"/>
      <c r="K181" s="20" t="str">
        <f t="shared" si="33"/>
        <v>Yes</v>
      </c>
      <c r="L181" s="21">
        <f t="shared" si="34"/>
        <v>3.4548738561283897E-2</v>
      </c>
    </row>
    <row r="182" spans="1:12" x14ac:dyDescent="0.25">
      <c r="A182" s="51">
        <v>174</v>
      </c>
      <c r="B182" s="51" t="s">
        <v>23</v>
      </c>
      <c r="C182" s="51">
        <v>2209</v>
      </c>
      <c r="D182" s="95">
        <f t="shared" si="30"/>
        <v>4111790</v>
      </c>
      <c r="E182" s="51" t="s">
        <v>227</v>
      </c>
      <c r="F182" s="96">
        <f t="shared" si="31"/>
        <v>7.2088724584103508E-2</v>
      </c>
      <c r="G182" s="97">
        <f t="shared" si="32"/>
        <v>514</v>
      </c>
      <c r="H182" s="97">
        <f t="shared" si="35"/>
        <v>436617</v>
      </c>
      <c r="I182" s="97"/>
      <c r="J182" s="97"/>
      <c r="K182" s="20" t="str">
        <f t="shared" si="33"/>
        <v/>
      </c>
      <c r="L182" s="21">
        <f t="shared" si="34"/>
        <v>9.339952464366446E-4</v>
      </c>
    </row>
    <row r="183" spans="1:12" x14ac:dyDescent="0.25">
      <c r="A183" s="51">
        <v>175</v>
      </c>
      <c r="B183" s="51" t="s">
        <v>44</v>
      </c>
      <c r="C183" s="51">
        <v>1924</v>
      </c>
      <c r="D183" s="95">
        <f t="shared" si="30"/>
        <v>4108830</v>
      </c>
      <c r="E183" s="51" t="s">
        <v>166</v>
      </c>
      <c r="F183" s="96">
        <f t="shared" si="31"/>
        <v>7.1528461179882943E-2</v>
      </c>
      <c r="G183" s="97">
        <f t="shared" si="32"/>
        <v>16589</v>
      </c>
      <c r="H183" s="97">
        <f t="shared" si="35"/>
        <v>453206</v>
      </c>
      <c r="I183" s="97"/>
      <c r="J183" s="97"/>
      <c r="K183" s="20" t="str">
        <f t="shared" si="33"/>
        <v>Yes</v>
      </c>
      <c r="L183" s="21">
        <f t="shared" si="34"/>
        <v>3.0144060589761667E-2</v>
      </c>
    </row>
    <row r="184" spans="1:12" x14ac:dyDescent="0.25">
      <c r="A184" s="51">
        <v>176</v>
      </c>
      <c r="B184" s="51" t="s">
        <v>57</v>
      </c>
      <c r="C184" s="51">
        <v>1944</v>
      </c>
      <c r="D184" s="95">
        <f t="shared" si="30"/>
        <v>4110980</v>
      </c>
      <c r="E184" s="51" t="s">
        <v>208</v>
      </c>
      <c r="F184" s="96">
        <f t="shared" si="31"/>
        <v>6.9694244604316544E-2</v>
      </c>
      <c r="G184" s="97">
        <f t="shared" si="32"/>
        <v>2171</v>
      </c>
      <c r="H184" s="97">
        <f t="shared" si="35"/>
        <v>455377</v>
      </c>
      <c r="I184" s="97"/>
      <c r="J184" s="97"/>
      <c r="K184" s="20" t="str">
        <f t="shared" si="33"/>
        <v>Yes</v>
      </c>
      <c r="L184" s="21">
        <f t="shared" si="34"/>
        <v>3.9449487938014701E-3</v>
      </c>
    </row>
    <row r="185" spans="1:12" x14ac:dyDescent="0.25">
      <c r="A185" s="51">
        <v>177</v>
      </c>
      <c r="B185" s="51" t="s">
        <v>44</v>
      </c>
      <c r="C185" s="51">
        <v>1930</v>
      </c>
      <c r="D185" s="95">
        <f t="shared" si="30"/>
        <v>4104700</v>
      </c>
      <c r="E185" s="51" t="s">
        <v>92</v>
      </c>
      <c r="F185" s="96">
        <f t="shared" si="31"/>
        <v>6.8747173224785171E-2</v>
      </c>
      <c r="G185" s="97">
        <f t="shared" si="32"/>
        <v>3021</v>
      </c>
      <c r="H185" s="97">
        <f t="shared" si="35"/>
        <v>458398</v>
      </c>
      <c r="I185" s="97"/>
      <c r="J185" s="97"/>
      <c r="K185" s="20" t="str">
        <f t="shared" si="33"/>
        <v>Yes</v>
      </c>
      <c r="L185" s="21">
        <f t="shared" si="34"/>
        <v>5.4894934620332752E-3</v>
      </c>
    </row>
    <row r="186" spans="1:12" x14ac:dyDescent="0.25">
      <c r="A186" s="51">
        <v>178</v>
      </c>
      <c r="B186" s="51" t="s">
        <v>44</v>
      </c>
      <c r="C186" s="51">
        <v>1929</v>
      </c>
      <c r="D186" s="95">
        <f t="shared" si="30"/>
        <v>4102640</v>
      </c>
      <c r="E186" s="51" t="s">
        <v>45</v>
      </c>
      <c r="F186" s="96">
        <f t="shared" si="31"/>
        <v>6.8327532515112657E-2</v>
      </c>
      <c r="G186" s="97">
        <f t="shared" si="32"/>
        <v>4138</v>
      </c>
      <c r="H186" s="97">
        <f t="shared" si="35"/>
        <v>462536</v>
      </c>
      <c r="I186" s="97"/>
      <c r="J186" s="97"/>
      <c r="K186" s="20" t="str">
        <f t="shared" si="33"/>
        <v>Yes</v>
      </c>
      <c r="L186" s="21">
        <f t="shared" si="34"/>
        <v>7.5192068672273061E-3</v>
      </c>
    </row>
    <row r="187" spans="1:12" x14ac:dyDescent="0.25">
      <c r="A187" s="51">
        <v>179</v>
      </c>
      <c r="B187" s="51" t="s">
        <v>23</v>
      </c>
      <c r="C187" s="51">
        <v>2210</v>
      </c>
      <c r="D187" s="95">
        <f t="shared" si="30"/>
        <v>4112540</v>
      </c>
      <c r="E187" s="51" t="s">
        <v>235</v>
      </c>
      <c r="F187" s="96">
        <f t="shared" si="31"/>
        <v>6.8181818181818177E-2</v>
      </c>
      <c r="G187" s="97">
        <f t="shared" si="32"/>
        <v>23</v>
      </c>
      <c r="H187" s="97">
        <f t="shared" si="35"/>
        <v>462559</v>
      </c>
      <c r="I187" s="97"/>
      <c r="J187" s="97"/>
      <c r="K187" s="20" t="str">
        <f t="shared" si="33"/>
        <v/>
      </c>
      <c r="L187" s="21">
        <f t="shared" si="34"/>
        <v>4.1793561610978261E-5</v>
      </c>
    </row>
    <row r="188" spans="1:12" x14ac:dyDescent="0.25">
      <c r="A188" s="51">
        <v>180</v>
      </c>
      <c r="B188" s="51" t="s">
        <v>77</v>
      </c>
      <c r="C188" s="51">
        <v>2017</v>
      </c>
      <c r="D188" s="95">
        <f t="shared" si="30"/>
        <v>4104170</v>
      </c>
      <c r="E188" s="51" t="s">
        <v>78</v>
      </c>
      <c r="F188" s="96">
        <f t="shared" si="31"/>
        <v>6.6666666666666666E-2</v>
      </c>
      <c r="G188" s="97">
        <f t="shared" si="32"/>
        <v>8</v>
      </c>
      <c r="H188" s="97">
        <f t="shared" si="35"/>
        <v>462567</v>
      </c>
      <c r="I188" s="97"/>
      <c r="J188" s="97"/>
      <c r="K188" s="20" t="str">
        <f t="shared" si="33"/>
        <v/>
      </c>
      <c r="L188" s="21">
        <f t="shared" si="34"/>
        <v>1.4536890995122872E-5</v>
      </c>
    </row>
    <row r="189" spans="1:12" x14ac:dyDescent="0.25">
      <c r="A189" s="51">
        <v>181</v>
      </c>
      <c r="B189" s="51" t="s">
        <v>122</v>
      </c>
      <c r="C189" s="51">
        <v>3997</v>
      </c>
      <c r="D189" s="95">
        <f t="shared" si="30"/>
        <v>4100047</v>
      </c>
      <c r="E189" s="51" t="s">
        <v>123</v>
      </c>
      <c r="F189" s="96">
        <f t="shared" si="31"/>
        <v>6.6666666666666666E-2</v>
      </c>
      <c r="G189" s="97">
        <f t="shared" si="32"/>
        <v>129</v>
      </c>
      <c r="H189" s="97">
        <f t="shared" si="35"/>
        <v>462696</v>
      </c>
      <c r="I189" s="97"/>
      <c r="J189" s="97"/>
      <c r="K189" s="20" t="str">
        <f t="shared" si="33"/>
        <v/>
      </c>
      <c r="L189" s="21">
        <f t="shared" si="34"/>
        <v>2.3440736729635634E-4</v>
      </c>
    </row>
    <row r="190" spans="1:12" x14ac:dyDescent="0.25">
      <c r="A190" s="51">
        <v>182</v>
      </c>
      <c r="B190" s="51" t="s">
        <v>29</v>
      </c>
      <c r="C190" s="51">
        <v>2242</v>
      </c>
      <c r="D190" s="95">
        <f t="shared" si="30"/>
        <v>4112240</v>
      </c>
      <c r="E190" s="51" t="s">
        <v>232</v>
      </c>
      <c r="F190" s="96">
        <f t="shared" si="31"/>
        <v>6.5626839317245445E-2</v>
      </c>
      <c r="G190" s="97">
        <f t="shared" si="32"/>
        <v>11767</v>
      </c>
      <c r="H190" s="97">
        <f t="shared" si="35"/>
        <v>474463</v>
      </c>
      <c r="I190" s="97"/>
      <c r="J190" s="97"/>
      <c r="K190" s="20" t="str">
        <f t="shared" si="33"/>
        <v>Yes</v>
      </c>
      <c r="L190" s="21">
        <f t="shared" si="34"/>
        <v>2.1381949542451355E-2</v>
      </c>
    </row>
    <row r="191" spans="1:12" x14ac:dyDescent="0.25">
      <c r="A191" s="51">
        <v>183</v>
      </c>
      <c r="B191" s="51" t="s">
        <v>44</v>
      </c>
      <c r="C191" s="51">
        <v>1926</v>
      </c>
      <c r="D191" s="95">
        <f t="shared" si="30"/>
        <v>4110890</v>
      </c>
      <c r="E191" s="51" t="s">
        <v>181</v>
      </c>
      <c r="F191" s="96">
        <f t="shared" si="31"/>
        <v>6.4908304141767972E-2</v>
      </c>
      <c r="G191" s="97">
        <f t="shared" si="32"/>
        <v>4292</v>
      </c>
      <c r="H191" s="97">
        <f t="shared" si="35"/>
        <v>478755</v>
      </c>
      <c r="I191" s="97"/>
      <c r="J191" s="97"/>
      <c r="K191" s="20" t="str">
        <f t="shared" si="33"/>
        <v>Yes</v>
      </c>
      <c r="L191" s="21">
        <f t="shared" si="34"/>
        <v>7.7990420188834217E-3</v>
      </c>
    </row>
    <row r="192" spans="1:12" x14ac:dyDescent="0.25">
      <c r="A192" s="51">
        <v>184</v>
      </c>
      <c r="B192" s="51" t="s">
        <v>23</v>
      </c>
      <c r="C192" s="51">
        <v>2201</v>
      </c>
      <c r="D192" s="95">
        <f t="shared" si="30"/>
        <v>4106270</v>
      </c>
      <c r="E192" s="51" t="s">
        <v>114</v>
      </c>
      <c r="F192" s="96">
        <f t="shared" si="31"/>
        <v>6.4814814814814811E-2</v>
      </c>
      <c r="G192" s="97">
        <f t="shared" si="32"/>
        <v>162</v>
      </c>
      <c r="H192" s="97">
        <f t="shared" si="35"/>
        <v>478917</v>
      </c>
      <c r="I192" s="97"/>
      <c r="J192" s="97"/>
      <c r="K192" s="20" t="str">
        <f t="shared" si="33"/>
        <v/>
      </c>
      <c r="L192" s="21">
        <f t="shared" si="34"/>
        <v>2.9437204265123817E-4</v>
      </c>
    </row>
    <row r="193" spans="1:12" x14ac:dyDescent="0.25">
      <c r="A193" s="51">
        <v>185</v>
      </c>
      <c r="B193" s="51" t="s">
        <v>44</v>
      </c>
      <c r="C193" s="51">
        <v>1928</v>
      </c>
      <c r="D193" s="95">
        <f t="shared" si="30"/>
        <v>4109330</v>
      </c>
      <c r="E193" s="51" t="s">
        <v>180</v>
      </c>
      <c r="F193" s="96">
        <f t="shared" si="31"/>
        <v>6.3367346938775507E-2</v>
      </c>
      <c r="G193" s="97">
        <f t="shared" si="32"/>
        <v>7206</v>
      </c>
      <c r="H193" s="97">
        <f t="shared" si="35"/>
        <v>486123</v>
      </c>
      <c r="I193" s="97"/>
      <c r="J193" s="97"/>
      <c r="K193" s="20" t="str">
        <f t="shared" si="33"/>
        <v>Yes</v>
      </c>
      <c r="L193" s="21">
        <f t="shared" si="34"/>
        <v>1.3094104563856929E-2</v>
      </c>
    </row>
    <row r="194" spans="1:12" x14ac:dyDescent="0.25">
      <c r="A194" s="51">
        <v>186</v>
      </c>
      <c r="B194" s="51" t="s">
        <v>11</v>
      </c>
      <c r="C194" s="51">
        <v>2251</v>
      </c>
      <c r="D194" s="95">
        <f t="shared" si="30"/>
        <v>4100016</v>
      </c>
      <c r="E194" s="51" t="s">
        <v>247</v>
      </c>
      <c r="F194" s="96">
        <f t="shared" si="31"/>
        <v>6.2244062244062245E-2</v>
      </c>
      <c r="G194" s="97">
        <f t="shared" si="32"/>
        <v>1021</v>
      </c>
      <c r="H194" s="97">
        <f t="shared" si="35"/>
        <v>487144</v>
      </c>
      <c r="I194" s="97"/>
      <c r="J194" s="97"/>
      <c r="K194" s="20" t="str">
        <f t="shared" si="33"/>
        <v>Yes</v>
      </c>
      <c r="L194" s="21">
        <f t="shared" si="34"/>
        <v>1.8552707132525566E-3</v>
      </c>
    </row>
    <row r="195" spans="1:12" x14ac:dyDescent="0.25">
      <c r="A195" s="51">
        <v>187</v>
      </c>
      <c r="B195" s="51" t="s">
        <v>44</v>
      </c>
      <c r="C195" s="51">
        <v>1927</v>
      </c>
      <c r="D195" s="95">
        <f t="shared" si="30"/>
        <v>4103270</v>
      </c>
      <c r="E195" s="51" t="s">
        <v>59</v>
      </c>
      <c r="F195" s="96">
        <f t="shared" si="31"/>
        <v>6.0367454068241469E-2</v>
      </c>
      <c r="G195" s="97">
        <f t="shared" si="32"/>
        <v>473</v>
      </c>
      <c r="H195" s="97">
        <f t="shared" si="35"/>
        <v>487617</v>
      </c>
      <c r="I195" s="97"/>
      <c r="J195" s="97"/>
      <c r="K195" s="20" t="str">
        <f t="shared" si="33"/>
        <v/>
      </c>
      <c r="L195" s="21">
        <f t="shared" si="34"/>
        <v>8.5949368008663991E-4</v>
      </c>
    </row>
    <row r="196" spans="1:12" x14ac:dyDescent="0.25">
      <c r="A196" s="51">
        <v>188</v>
      </c>
      <c r="B196" s="51" t="s">
        <v>29</v>
      </c>
      <c r="C196" s="51">
        <v>2243</v>
      </c>
      <c r="D196" s="95">
        <f t="shared" si="30"/>
        <v>4101920</v>
      </c>
      <c r="E196" s="51" t="s">
        <v>31</v>
      </c>
      <c r="F196" s="96">
        <f t="shared" si="31"/>
        <v>6.030550774526678E-2</v>
      </c>
      <c r="G196" s="97">
        <f t="shared" si="32"/>
        <v>39180</v>
      </c>
      <c r="H196" s="97">
        <f t="shared" si="35"/>
        <v>526797</v>
      </c>
      <c r="I196" s="97"/>
      <c r="J196" s="97"/>
      <c r="K196" s="20" t="str">
        <f t="shared" si="33"/>
        <v>Yes</v>
      </c>
      <c r="L196" s="21">
        <f t="shared" si="34"/>
        <v>7.1194423648614266E-2</v>
      </c>
    </row>
    <row r="197" spans="1:12" x14ac:dyDescent="0.25">
      <c r="A197" s="51">
        <v>189</v>
      </c>
      <c r="B197" s="51" t="s">
        <v>48</v>
      </c>
      <c r="C197" s="51">
        <v>2186</v>
      </c>
      <c r="D197" s="95">
        <f t="shared" si="30"/>
        <v>4103420</v>
      </c>
      <c r="E197" s="51" t="s">
        <v>63</v>
      </c>
      <c r="F197" s="96">
        <f t="shared" si="31"/>
        <v>5.8321479374110953E-2</v>
      </c>
      <c r="G197" s="97">
        <f t="shared" si="32"/>
        <v>1037</v>
      </c>
      <c r="H197" s="97">
        <f t="shared" si="35"/>
        <v>527834</v>
      </c>
      <c r="I197" s="97"/>
      <c r="J197" s="97"/>
      <c r="K197" s="20" t="str">
        <f t="shared" si="33"/>
        <v>Yes</v>
      </c>
      <c r="L197" s="21">
        <f t="shared" si="34"/>
        <v>1.8843444952428023E-3</v>
      </c>
    </row>
    <row r="198" spans="1:12" x14ac:dyDescent="0.25">
      <c r="A198" s="51">
        <v>190</v>
      </c>
      <c r="B198" s="51" t="s">
        <v>29</v>
      </c>
      <c r="C198" s="51">
        <v>2240</v>
      </c>
      <c r="D198" s="95">
        <f t="shared" si="30"/>
        <v>4101830</v>
      </c>
      <c r="E198" s="51" t="s">
        <v>30</v>
      </c>
      <c r="F198" s="96">
        <f t="shared" si="31"/>
        <v>4.0145985401459854E-2</v>
      </c>
      <c r="G198" s="97">
        <f t="shared" si="32"/>
        <v>1036</v>
      </c>
      <c r="H198" s="97">
        <f t="shared" si="35"/>
        <v>528870</v>
      </c>
      <c r="I198" s="97"/>
      <c r="J198" s="97"/>
      <c r="K198" s="20" t="str">
        <f t="shared" si="33"/>
        <v>Yes</v>
      </c>
      <c r="L198" s="21">
        <f t="shared" si="34"/>
        <v>1.882527383868412E-3</v>
      </c>
    </row>
    <row r="199" spans="1:12" x14ac:dyDescent="0.25">
      <c r="A199" s="51">
        <v>191</v>
      </c>
      <c r="B199" s="51" t="s">
        <v>44</v>
      </c>
      <c r="C199" s="51">
        <v>1922</v>
      </c>
      <c r="D199" s="95">
        <f t="shared" si="30"/>
        <v>4113170</v>
      </c>
      <c r="E199" s="51" t="s">
        <v>242</v>
      </c>
      <c r="F199" s="96">
        <f t="shared" si="31"/>
        <v>3.9533870616423439E-2</v>
      </c>
      <c r="G199" s="97">
        <f t="shared" si="32"/>
        <v>9121</v>
      </c>
      <c r="H199" s="97">
        <f t="shared" si="35"/>
        <v>537991</v>
      </c>
      <c r="I199" s="97"/>
      <c r="J199" s="97"/>
      <c r="K199" s="20" t="str">
        <f t="shared" si="33"/>
        <v>Yes</v>
      </c>
      <c r="L199" s="21">
        <f t="shared" si="34"/>
        <v>1.6573872845814467E-2</v>
      </c>
    </row>
    <row r="200" spans="1:12" x14ac:dyDescent="0.25">
      <c r="A200" s="51">
        <v>192</v>
      </c>
      <c r="B200" s="51" t="s">
        <v>19</v>
      </c>
      <c r="C200" s="51">
        <v>2052</v>
      </c>
      <c r="D200" s="95">
        <f t="shared" si="30"/>
        <v>4102190</v>
      </c>
      <c r="E200" s="51" t="s">
        <v>37</v>
      </c>
      <c r="F200" s="96">
        <f t="shared" si="31"/>
        <v>3.4482758620689655E-2</v>
      </c>
      <c r="G200" s="97">
        <f t="shared" si="32"/>
        <v>20</v>
      </c>
      <c r="H200" s="97">
        <f t="shared" si="35"/>
        <v>538011</v>
      </c>
      <c r="I200" s="97"/>
      <c r="J200" s="97"/>
      <c r="K200" s="20" t="str">
        <f t="shared" si="33"/>
        <v/>
      </c>
      <c r="L200" s="21">
        <f t="shared" si="34"/>
        <v>3.6342227487807182E-5</v>
      </c>
    </row>
    <row r="201" spans="1:12" x14ac:dyDescent="0.25">
      <c r="A201" s="51">
        <v>193</v>
      </c>
      <c r="B201" s="51" t="s">
        <v>48</v>
      </c>
      <c r="C201" s="51">
        <v>2188</v>
      </c>
      <c r="D201" s="95">
        <f t="shared" si="30"/>
        <v>4110560</v>
      </c>
      <c r="E201" s="51" t="s">
        <v>204</v>
      </c>
      <c r="F201" s="96">
        <f t="shared" si="31"/>
        <v>3.2894736842105261E-2</v>
      </c>
      <c r="G201" s="97">
        <f t="shared" si="32"/>
        <v>563</v>
      </c>
      <c r="H201" s="97">
        <f t="shared" si="35"/>
        <v>538574</v>
      </c>
      <c r="I201" s="97"/>
      <c r="J201" s="97"/>
      <c r="K201" s="20" t="str">
        <f t="shared" si="33"/>
        <v/>
      </c>
      <c r="L201" s="21">
        <f t="shared" si="34"/>
        <v>1.0230337037817722E-3</v>
      </c>
    </row>
    <row r="202" spans="1:12" x14ac:dyDescent="0.25">
      <c r="A202" s="51">
        <v>194</v>
      </c>
      <c r="B202" s="51" t="s">
        <v>44</v>
      </c>
      <c r="C202" s="51">
        <v>1923</v>
      </c>
      <c r="D202" s="95">
        <f t="shared" si="30"/>
        <v>4107230</v>
      </c>
      <c r="E202" s="51" t="s">
        <v>138</v>
      </c>
      <c r="F202" s="96">
        <f t="shared" si="31"/>
        <v>3.0168350168350167E-2</v>
      </c>
      <c r="G202" s="97">
        <f t="shared" si="32"/>
        <v>6838</v>
      </c>
      <c r="H202" s="97">
        <f t="shared" ref="H202:H205" si="36">H201+G202</f>
        <v>545412</v>
      </c>
      <c r="I202" s="97"/>
      <c r="J202" s="97"/>
      <c r="K202" s="20" t="str">
        <f t="shared" si="33"/>
        <v>Yes</v>
      </c>
      <c r="L202" s="21">
        <f t="shared" si="34"/>
        <v>1.2425407578081275E-2</v>
      </c>
    </row>
    <row r="203" spans="1:12" x14ac:dyDescent="0.25">
      <c r="A203" s="51">
        <v>195</v>
      </c>
      <c r="B203" s="51" t="s">
        <v>29</v>
      </c>
      <c r="C203" s="51">
        <v>2244</v>
      </c>
      <c r="D203" s="95">
        <f t="shared" si="30"/>
        <v>4111290</v>
      </c>
      <c r="E203" s="51" t="s">
        <v>214</v>
      </c>
      <c r="F203" s="96">
        <f t="shared" si="31"/>
        <v>2.7981445458626367E-2</v>
      </c>
      <c r="G203" s="97">
        <f t="shared" si="32"/>
        <v>4908</v>
      </c>
      <c r="H203" s="97">
        <f t="shared" si="36"/>
        <v>550320</v>
      </c>
      <c r="I203" s="97"/>
      <c r="J203" s="97"/>
      <c r="K203" s="20" t="str">
        <f t="shared" si="33"/>
        <v>Yes</v>
      </c>
      <c r="L203" s="21">
        <f t="shared" si="34"/>
        <v>8.9183826255078823E-3</v>
      </c>
    </row>
    <row r="204" spans="1:12" x14ac:dyDescent="0.25">
      <c r="A204" s="51">
        <v>196</v>
      </c>
      <c r="B204" s="51" t="s">
        <v>77</v>
      </c>
      <c r="C204" s="51">
        <v>2021</v>
      </c>
      <c r="D204" s="95">
        <f t="shared" si="30"/>
        <v>4104290</v>
      </c>
      <c r="E204" s="51" t="s">
        <v>79</v>
      </c>
      <c r="F204" s="96">
        <f t="shared" si="31"/>
        <v>0</v>
      </c>
      <c r="G204" s="97">
        <f t="shared" si="32"/>
        <v>2</v>
      </c>
      <c r="H204" s="97">
        <f t="shared" si="36"/>
        <v>550322</v>
      </c>
      <c r="I204" s="97"/>
      <c r="J204" s="97"/>
      <c r="K204" s="20" t="str">
        <f t="shared" si="33"/>
        <v/>
      </c>
      <c r="L204" s="21">
        <f t="shared" si="34"/>
        <v>3.6342227487807181E-6</v>
      </c>
    </row>
    <row r="205" spans="1:12" x14ac:dyDescent="0.25">
      <c r="A205" s="51">
        <v>197</v>
      </c>
      <c r="B205" s="51" t="s">
        <v>90</v>
      </c>
      <c r="C205" s="51">
        <v>2222</v>
      </c>
      <c r="D205" s="95">
        <f t="shared" si="30"/>
        <v>4112360</v>
      </c>
      <c r="E205" s="51" t="s">
        <v>234</v>
      </c>
      <c r="F205" s="96">
        <f t="shared" si="31"/>
        <v>0</v>
      </c>
      <c r="G205" s="97">
        <f t="shared" si="32"/>
        <v>2</v>
      </c>
      <c r="H205" s="97">
        <f t="shared" si="36"/>
        <v>550324</v>
      </c>
      <c r="I205" s="97"/>
      <c r="J205" s="97"/>
      <c r="K205" s="20" t="str">
        <f t="shared" si="33"/>
        <v/>
      </c>
      <c r="L205" s="21">
        <f t="shared" si="34"/>
        <v>3.6342227487807181E-6</v>
      </c>
    </row>
  </sheetData>
  <autoFilter ref="B8:K8">
    <sortState ref="B9:K205">
      <sortCondition descending="1" ref="F8"/>
    </sortState>
  </autoFilter>
  <pageMargins left="0.7" right="0.7" top="0.75" bottom="0.75" header="0.3" footer="0.3"/>
  <pageSetup scale="45" fitToHeight="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7"/>
  <sheetViews>
    <sheetView zoomScale="80" zoomScaleNormal="80" workbookViewId="0">
      <pane xSplit="3" ySplit="8" topLeftCell="D9" activePane="bottomRight" state="frozen"/>
      <selection pane="topRight" activeCell="D1" sqref="D1"/>
      <selection pane="bottomLeft" activeCell="A9" sqref="A9"/>
      <selection pane="bottomRight" activeCell="H120" sqref="H120"/>
    </sheetView>
  </sheetViews>
  <sheetFormatPr defaultRowHeight="15" x14ac:dyDescent="0.25"/>
  <cols>
    <col min="2" max="2" width="10.28515625" customWidth="1"/>
    <col min="3" max="3" width="23.7109375" customWidth="1"/>
    <col min="4" max="4" width="12.28515625" bestFit="1" customWidth="1"/>
    <col min="5" max="6" width="16.7109375" bestFit="1" customWidth="1"/>
    <col min="7" max="7" width="17.7109375" bestFit="1" customWidth="1"/>
    <col min="8" max="8" width="10.7109375" style="1" bestFit="1" customWidth="1"/>
    <col min="9" max="9" width="11.28515625" bestFit="1" customWidth="1"/>
    <col min="10" max="11" width="15.85546875" bestFit="1" customWidth="1"/>
    <col min="12" max="12" width="15.140625" bestFit="1" customWidth="1"/>
    <col min="13" max="13" width="10.7109375" style="1" bestFit="1" customWidth="1"/>
    <col min="14" max="14" width="11.28515625" bestFit="1" customWidth="1"/>
    <col min="15" max="16" width="15.85546875" bestFit="1" customWidth="1"/>
    <col min="17" max="17" width="15.140625" bestFit="1" customWidth="1"/>
    <col min="18" max="18" width="10.7109375" style="1" bestFit="1" customWidth="1"/>
    <col min="19" max="19" width="14.42578125" style="75" customWidth="1"/>
    <col min="20" max="20" width="17.140625" style="75" customWidth="1"/>
    <col min="21" max="21" width="9.85546875" style="75" bestFit="1" customWidth="1"/>
    <col min="22" max="22" width="10.28515625" bestFit="1" customWidth="1"/>
  </cols>
  <sheetData>
    <row r="1" spans="1:24" s="1" customFormat="1" x14ac:dyDescent="0.25">
      <c r="A1" s="1" t="s">
        <v>1094</v>
      </c>
      <c r="S1" s="78"/>
      <c r="T1" s="78"/>
      <c r="U1" s="78"/>
    </row>
    <row r="2" spans="1:24" x14ac:dyDescent="0.25">
      <c r="A2" t="s">
        <v>4610</v>
      </c>
    </row>
    <row r="3" spans="1:24" x14ac:dyDescent="0.25">
      <c r="A3" s="44" t="s">
        <v>4611</v>
      </c>
      <c r="B3" t="s">
        <v>4614</v>
      </c>
    </row>
    <row r="4" spans="1:24" x14ac:dyDescent="0.25">
      <c r="A4" s="44" t="s">
        <v>1868</v>
      </c>
      <c r="B4" s="76">
        <v>44742</v>
      </c>
    </row>
    <row r="7" spans="1:24" x14ac:dyDescent="0.25">
      <c r="A7" s="20"/>
      <c r="B7" s="20"/>
      <c r="C7" s="123"/>
      <c r="D7" s="124"/>
      <c r="E7" s="125"/>
      <c r="F7" s="125" t="s">
        <v>4617</v>
      </c>
      <c r="G7" s="125"/>
      <c r="H7" s="126"/>
      <c r="I7" s="130"/>
      <c r="J7" s="131"/>
      <c r="K7" s="131" t="s">
        <v>4618</v>
      </c>
      <c r="L7" s="131"/>
      <c r="M7" s="132"/>
      <c r="N7" s="127"/>
      <c r="O7" s="128"/>
      <c r="P7" s="128" t="s">
        <v>4619</v>
      </c>
      <c r="Q7" s="128"/>
      <c r="R7" s="129"/>
      <c r="S7" s="118"/>
      <c r="T7" s="119" t="s">
        <v>4953</v>
      </c>
      <c r="U7" s="119"/>
      <c r="V7" s="120"/>
      <c r="W7" s="88">
        <f>COUNTIF(W9:W205,"Check")</f>
        <v>2</v>
      </c>
    </row>
    <row r="8" spans="1:24" s="47" customFormat="1" ht="60" x14ac:dyDescent="0.25">
      <c r="A8" s="77" t="s">
        <v>4609</v>
      </c>
      <c r="B8" s="77" t="s">
        <v>2</v>
      </c>
      <c r="C8" s="77" t="s">
        <v>1871</v>
      </c>
      <c r="D8" s="121" t="s">
        <v>2852</v>
      </c>
      <c r="E8" s="121" t="s">
        <v>4605</v>
      </c>
      <c r="F8" s="121" t="s">
        <v>4606</v>
      </c>
      <c r="G8" s="121" t="s">
        <v>4607</v>
      </c>
      <c r="H8" s="122" t="s">
        <v>4608</v>
      </c>
      <c r="I8" s="121" t="s">
        <v>2852</v>
      </c>
      <c r="J8" s="121" t="s">
        <v>4605</v>
      </c>
      <c r="K8" s="121" t="s">
        <v>4606</v>
      </c>
      <c r="L8" s="121" t="s">
        <v>4607</v>
      </c>
      <c r="M8" s="122" t="s">
        <v>4608</v>
      </c>
      <c r="N8" s="121" t="s">
        <v>2852</v>
      </c>
      <c r="O8" s="121" t="s">
        <v>4605</v>
      </c>
      <c r="P8" s="121" t="s">
        <v>4606</v>
      </c>
      <c r="Q8" s="121" t="s">
        <v>4607</v>
      </c>
      <c r="R8" s="122" t="s">
        <v>4608</v>
      </c>
      <c r="S8" s="77" t="s">
        <v>1779</v>
      </c>
      <c r="T8" s="77" t="s">
        <v>1780</v>
      </c>
      <c r="U8" s="77" t="s">
        <v>1572</v>
      </c>
      <c r="V8" s="77" t="s">
        <v>4613</v>
      </c>
      <c r="W8" s="77" t="s">
        <v>4612</v>
      </c>
      <c r="X8" s="47" t="s">
        <v>1870</v>
      </c>
    </row>
    <row r="9" spans="1:24" x14ac:dyDescent="0.25">
      <c r="A9" s="20">
        <v>1894</v>
      </c>
      <c r="B9" s="20" t="s">
        <v>25</v>
      </c>
      <c r="C9" s="20" t="s">
        <v>26</v>
      </c>
      <c r="D9" s="80">
        <f t="shared" ref="D9:D40" si="0">IF(ISNA(VLOOKUP($A9,SSFQ1819,9,FALSE)),0,VLOOKUP($A9,SSFQ1819,9,FALSE))</f>
        <v>3786.36</v>
      </c>
      <c r="E9" s="50">
        <f t="shared" ref="E9:E40" si="1">IF(ISNA(VLOOKUP($A9,SSFQ1819,8,FALSE)),0,VLOOKUP($A9,SSFQ1819,8,FALSE))</f>
        <v>4989835</v>
      </c>
      <c r="F9" s="48">
        <f>G9-E9</f>
        <v>29518111.440822579</v>
      </c>
      <c r="G9" s="50">
        <f t="shared" ref="G9:G40" si="2">IF(ISNA(VLOOKUP($A9,SSFQ1819,25,FALSE)),0,VLOOKUP($A9,SSFQ1819,25,FALSE))</f>
        <v>34507946.440822579</v>
      </c>
      <c r="H9" s="49">
        <f>G9/D9</f>
        <v>9113.7521104233565</v>
      </c>
      <c r="I9" s="80">
        <f t="shared" ref="I9:I40" si="3">IF(ISNA(VLOOKUP($A9,SSFQ2021,9,FALSE)),0,VLOOKUP($A9,SSFQ2021,9,FALSE))</f>
        <v>4693.93</v>
      </c>
      <c r="J9" s="50">
        <f t="shared" ref="J9:J40" si="4">IF(ISNA(VLOOKUP($A9,SSFQ2021,8,FALSE)),0,VLOOKUP($A9,SSFQ2021,8,FALSE))</f>
        <v>5750538</v>
      </c>
      <c r="K9" s="48">
        <f>L9-J9</f>
        <v>40852327.8637897</v>
      </c>
      <c r="L9" s="50">
        <f t="shared" ref="L9:L40" si="5">IF(ISNA(VLOOKUP($A9,SSFQ2021,25,FALSE)),0,VLOOKUP($A9,SSFQ2021,25,FALSE))</f>
        <v>46602865.8637897</v>
      </c>
      <c r="M9" s="49">
        <f>L9/I9</f>
        <v>9928.3257022984362</v>
      </c>
      <c r="N9" s="80">
        <f t="shared" ref="N9:N40" si="6">IF(ISNA(VLOOKUP($A9,SSFQ2122,9,FALSE)),0,VLOOKUP($A9,SSFQ2122,9,FALSE))</f>
        <v>4533.12</v>
      </c>
      <c r="O9" s="50">
        <f t="shared" ref="O9:O40" si="7">IF(ISNA(VLOOKUP($A9,SSFQ2122,8,FALSE)),0,VLOOKUP($A9,SSFQ2122,8,FALSE))</f>
        <v>5731183.4199999999</v>
      </c>
      <c r="P9" s="48">
        <f>Q9-O9</f>
        <v>41563854.831193887</v>
      </c>
      <c r="Q9" s="50">
        <f t="shared" ref="Q9:Q40" si="8">IF(ISNA(VLOOKUP($A9,SSFQ2122,25,FALSE)),0,VLOOKUP($A9,SSFQ2122,25,FALSE))</f>
        <v>47295038.251193888</v>
      </c>
      <c r="R9" s="49">
        <f>Q9/N9</f>
        <v>10433.220001057525</v>
      </c>
      <c r="S9" s="79" t="str">
        <f>IF(ISNA(VLOOKUP($A9,LEAPOV,7,FALSE)),0,VLOOKUP($A9,LEAPOV,7,FALSE))</f>
        <v>Yes</v>
      </c>
      <c r="T9" s="79" t="str">
        <f>IF(ISNA(VLOOKUP($A9,LEAPOV,8,FALSE)),0,VLOOKUP($A9,LEAPOV,8,FALSE))</f>
        <v>Yes</v>
      </c>
      <c r="U9" s="79" t="str">
        <f>IF(ISNA(VLOOKUP($A9,LEAPOV,9,FALSE)),0,VLOOKUP($A9,LEAPOV,9,FALSE))</f>
        <v>Yes</v>
      </c>
      <c r="V9" s="20" t="str">
        <f>IF(H9&gt;M9,"Fail",IF(H9&gt;R9,"Fail",""))</f>
        <v/>
      </c>
      <c r="W9" s="20" t="str">
        <f>IF(AND(U9="Yes",V9="Fail"),"Check","")</f>
        <v/>
      </c>
    </row>
    <row r="10" spans="1:24" x14ac:dyDescent="0.25">
      <c r="A10" s="20">
        <v>1895</v>
      </c>
      <c r="B10" s="20" t="s">
        <v>25</v>
      </c>
      <c r="C10" s="20" t="s">
        <v>119</v>
      </c>
      <c r="D10" s="80">
        <f t="shared" si="0"/>
        <v>100.76</v>
      </c>
      <c r="E10" s="50">
        <f t="shared" si="1"/>
        <v>1026084</v>
      </c>
      <c r="F10" s="48">
        <f t="shared" ref="F10:F73" si="9">G10-E10</f>
        <v>708099.86277724034</v>
      </c>
      <c r="G10" s="50">
        <f t="shared" si="2"/>
        <v>1734183.8627772403</v>
      </c>
      <c r="H10" s="49">
        <f t="shared" ref="H10:H73" si="10">G10/D10</f>
        <v>17211.034763569274</v>
      </c>
      <c r="I10" s="80">
        <f t="shared" si="3"/>
        <v>85.04</v>
      </c>
      <c r="J10" s="50">
        <f t="shared" si="4"/>
        <v>641318</v>
      </c>
      <c r="K10" s="48">
        <f t="shared" ref="K10:K73" si="11">L10-J10</f>
        <v>1207130.0165193705</v>
      </c>
      <c r="L10" s="50">
        <f t="shared" si="5"/>
        <v>1848448.0165193705</v>
      </c>
      <c r="M10" s="49">
        <f t="shared" ref="M10:M73" si="12">L10/I10</f>
        <v>21736.218444489303</v>
      </c>
      <c r="N10" s="80">
        <f t="shared" si="6"/>
        <v>94.9</v>
      </c>
      <c r="O10" s="50">
        <f t="shared" si="7"/>
        <v>832480.7</v>
      </c>
      <c r="P10" s="48">
        <f t="shared" ref="P10:P73" si="13">Q10-O10</f>
        <v>1055581.7787587494</v>
      </c>
      <c r="Q10" s="50">
        <f t="shared" si="8"/>
        <v>1888062.4787587493</v>
      </c>
      <c r="R10" s="49">
        <f t="shared" ref="R10:R73" si="14">Q10/N10</f>
        <v>19895.284286182814</v>
      </c>
      <c r="S10" s="79" t="str">
        <f>IF(ISNA(VLOOKUP($A10,LEAPOV,7,FALSE)),0,VLOOKUP($A10,LEAPOV,7,FALSE))</f>
        <v>Yes</v>
      </c>
      <c r="T10" s="79" t="str">
        <f>IF(ISNA(VLOOKUP($A10,LEAPOV,8,FALSE)),0,VLOOKUP($A10,LEAPOV,8,FALSE))</f>
        <v>Yes</v>
      </c>
      <c r="U10" s="79" t="str">
        <f t="shared" ref="T9:U40" si="15">IF(ISNA(VLOOKUP($A10,LEAPOV,9,FALSE)),0,VLOOKUP($A10,LEAPOV,9,FALSE))</f>
        <v/>
      </c>
      <c r="V10" s="20" t="str">
        <f t="shared" ref="V10:V73" si="16">IF(H10&gt;M10,"Fail",IF(H10&gt;R10,"Fail",""))</f>
        <v/>
      </c>
      <c r="W10" s="20" t="str">
        <f t="shared" ref="W10:W73" si="17">IF(AND(U10="Yes",V10="Fail"),"Check","")</f>
        <v/>
      </c>
    </row>
    <row r="11" spans="1:24" x14ac:dyDescent="0.25">
      <c r="A11" s="20">
        <v>1896</v>
      </c>
      <c r="B11" s="20" t="s">
        <v>25</v>
      </c>
      <c r="C11" s="20" t="s">
        <v>40</v>
      </c>
      <c r="D11" s="80">
        <f t="shared" si="0"/>
        <v>59.36</v>
      </c>
      <c r="E11" s="50">
        <f t="shared" si="1"/>
        <v>283966</v>
      </c>
      <c r="F11" s="48">
        <f t="shared" si="9"/>
        <v>867358.13377992692</v>
      </c>
      <c r="G11" s="50">
        <f t="shared" si="2"/>
        <v>1151324.1337799269</v>
      </c>
      <c r="H11" s="49">
        <f t="shared" si="10"/>
        <v>19395.622199796613</v>
      </c>
      <c r="I11" s="80">
        <f t="shared" si="3"/>
        <v>30.73</v>
      </c>
      <c r="J11" s="50">
        <f t="shared" si="4"/>
        <v>335033</v>
      </c>
      <c r="K11" s="48">
        <f t="shared" si="11"/>
        <v>742012.35226226761</v>
      </c>
      <c r="L11" s="50">
        <f t="shared" si="5"/>
        <v>1077045.3522622676</v>
      </c>
      <c r="M11" s="49">
        <f t="shared" si="12"/>
        <v>35048.660991287587</v>
      </c>
      <c r="N11" s="80">
        <f t="shared" si="6"/>
        <v>24.14</v>
      </c>
      <c r="O11" s="50">
        <f t="shared" si="7"/>
        <v>345867.86</v>
      </c>
      <c r="P11" s="48">
        <f t="shared" si="13"/>
        <v>678235.18945681618</v>
      </c>
      <c r="Q11" s="50">
        <f t="shared" si="8"/>
        <v>1024103.0494568162</v>
      </c>
      <c r="R11" s="49">
        <f t="shared" si="14"/>
        <v>42423.490035493625</v>
      </c>
      <c r="S11" s="79" t="str">
        <f>IF(ISNA(VLOOKUP($A11,LEAPOV,7,FALSE)),0,VLOOKUP($A11,LEAPOV,7,FALSE))</f>
        <v>Yes</v>
      </c>
      <c r="T11" s="79">
        <f>IF(ISNA(VLOOKUP($A11,LEAPOV,8,FALSE)),0,VLOOKUP($A11,LEAPOV,8,FALSE))</f>
        <v>0</v>
      </c>
      <c r="U11" s="79" t="str">
        <f t="shared" si="15"/>
        <v/>
      </c>
      <c r="V11" s="20" t="str">
        <f t="shared" si="16"/>
        <v/>
      </c>
      <c r="W11" s="20" t="str">
        <f t="shared" si="17"/>
        <v/>
      </c>
    </row>
    <row r="12" spans="1:24" x14ac:dyDescent="0.25">
      <c r="A12" s="20">
        <v>1897</v>
      </c>
      <c r="B12" s="20" t="s">
        <v>25</v>
      </c>
      <c r="C12" s="20" t="s">
        <v>190</v>
      </c>
      <c r="D12" s="80">
        <f t="shared" si="0"/>
        <v>207.43</v>
      </c>
      <c r="E12" s="50">
        <f t="shared" si="1"/>
        <v>907986</v>
      </c>
      <c r="F12" s="48">
        <f t="shared" si="9"/>
        <v>2005095.9123085076</v>
      </c>
      <c r="G12" s="50">
        <f t="shared" si="2"/>
        <v>2913081.9123085076</v>
      </c>
      <c r="H12" s="49">
        <f t="shared" si="10"/>
        <v>14043.686604196633</v>
      </c>
      <c r="I12" s="80">
        <f t="shared" si="3"/>
        <v>190.53</v>
      </c>
      <c r="J12" s="50">
        <f t="shared" si="4"/>
        <v>1061660</v>
      </c>
      <c r="K12" s="48">
        <f t="shared" si="11"/>
        <v>2173850.9588837661</v>
      </c>
      <c r="L12" s="50">
        <f t="shared" si="5"/>
        <v>3235510.9588837661</v>
      </c>
      <c r="M12" s="49">
        <f t="shared" si="12"/>
        <v>16981.635222189503</v>
      </c>
      <c r="N12" s="80">
        <f t="shared" si="6"/>
        <v>192.64</v>
      </c>
      <c r="O12" s="50">
        <f t="shared" si="7"/>
        <v>1080951</v>
      </c>
      <c r="P12" s="48">
        <f t="shared" si="13"/>
        <v>2044794.2911330834</v>
      </c>
      <c r="Q12" s="50">
        <f t="shared" si="8"/>
        <v>3125745.2911330834</v>
      </c>
      <c r="R12" s="49">
        <f t="shared" si="14"/>
        <v>16225.837267094495</v>
      </c>
      <c r="S12" s="79" t="str">
        <f>IF(ISNA(VLOOKUP($A12,LEAPOV,7,FALSE)),0,VLOOKUP($A12,LEAPOV,7,FALSE))</f>
        <v>Yes</v>
      </c>
      <c r="T12" s="79" t="str">
        <f>IF(ISNA(VLOOKUP($A12,LEAPOV,8,FALSE)),0,VLOOKUP($A12,LEAPOV,8,FALSE))</f>
        <v>Yes</v>
      </c>
      <c r="U12" s="79" t="str">
        <f t="shared" si="15"/>
        <v/>
      </c>
      <c r="V12" s="20" t="str">
        <f t="shared" si="16"/>
        <v/>
      </c>
      <c r="W12" s="20" t="str">
        <f t="shared" si="17"/>
        <v/>
      </c>
    </row>
    <row r="13" spans="1:24" x14ac:dyDescent="0.25">
      <c r="A13" s="20">
        <v>1898</v>
      </c>
      <c r="B13" s="20" t="s">
        <v>9</v>
      </c>
      <c r="C13" s="20" t="s">
        <v>155</v>
      </c>
      <c r="D13" s="80">
        <f t="shared" si="0"/>
        <v>371.52</v>
      </c>
      <c r="E13" s="50">
        <f t="shared" si="1"/>
        <v>1361848</v>
      </c>
      <c r="F13" s="48">
        <f t="shared" si="9"/>
        <v>3273499.0732083721</v>
      </c>
      <c r="G13" s="50">
        <f t="shared" si="2"/>
        <v>4635347.0732083721</v>
      </c>
      <c r="H13" s="49">
        <f t="shared" si="10"/>
        <v>12476.709391710736</v>
      </c>
      <c r="I13" s="80">
        <f t="shared" si="3"/>
        <v>350.51</v>
      </c>
      <c r="J13" s="50">
        <f t="shared" si="4"/>
        <v>1446899</v>
      </c>
      <c r="K13" s="48">
        <f t="shared" si="11"/>
        <v>2963304.3075930532</v>
      </c>
      <c r="L13" s="50">
        <f t="shared" si="5"/>
        <v>4410203.3075930532</v>
      </c>
      <c r="M13" s="49">
        <f t="shared" si="12"/>
        <v>12582.24674786184</v>
      </c>
      <c r="N13" s="80">
        <f t="shared" si="6"/>
        <v>358.22</v>
      </c>
      <c r="O13" s="50">
        <f t="shared" si="7"/>
        <v>1523884.66</v>
      </c>
      <c r="P13" s="48">
        <f t="shared" si="13"/>
        <v>3112921.0533887092</v>
      </c>
      <c r="Q13" s="50">
        <f t="shared" si="8"/>
        <v>4636805.7133887094</v>
      </c>
      <c r="R13" s="49">
        <f t="shared" si="14"/>
        <v>12944.016842690829</v>
      </c>
      <c r="S13" s="79" t="str">
        <f>IF(ISNA(VLOOKUP($A13,LEAPOV,7,FALSE)),0,VLOOKUP($A13,LEAPOV,7,FALSE))</f>
        <v>Yes</v>
      </c>
      <c r="T13" s="79">
        <f>IF(ISNA(VLOOKUP($A13,LEAPOV,8,FALSE)),0,VLOOKUP($A13,LEAPOV,8,FALSE))</f>
        <v>0</v>
      </c>
      <c r="U13" s="79" t="str">
        <f t="shared" si="15"/>
        <v/>
      </c>
      <c r="V13" s="20" t="str">
        <f t="shared" si="16"/>
        <v/>
      </c>
      <c r="W13" s="20" t="str">
        <f t="shared" si="17"/>
        <v/>
      </c>
    </row>
    <row r="14" spans="1:24" x14ac:dyDescent="0.25">
      <c r="A14" s="20">
        <v>1899</v>
      </c>
      <c r="B14" s="20" t="s">
        <v>9</v>
      </c>
      <c r="C14" s="20" t="s">
        <v>10</v>
      </c>
      <c r="D14" s="80">
        <f t="shared" si="0"/>
        <v>281.82</v>
      </c>
      <c r="E14" s="50">
        <f t="shared" si="1"/>
        <v>459791</v>
      </c>
      <c r="F14" s="48">
        <f t="shared" si="9"/>
        <v>3219905.044444432</v>
      </c>
      <c r="G14" s="50">
        <f t="shared" si="2"/>
        <v>3679696.044444432</v>
      </c>
      <c r="H14" s="49">
        <f t="shared" si="10"/>
        <v>13056.901726082011</v>
      </c>
      <c r="I14" s="80">
        <f t="shared" si="3"/>
        <v>780.07</v>
      </c>
      <c r="J14" s="50">
        <f t="shared" si="4"/>
        <v>473175</v>
      </c>
      <c r="K14" s="48">
        <f t="shared" si="11"/>
        <v>7632500.7257850729</v>
      </c>
      <c r="L14" s="50">
        <f t="shared" si="5"/>
        <v>8105675.7257850729</v>
      </c>
      <c r="M14" s="49">
        <f t="shared" si="12"/>
        <v>10390.959434134209</v>
      </c>
      <c r="N14" s="80">
        <f t="shared" si="6"/>
        <v>921.71</v>
      </c>
      <c r="O14" s="50">
        <f t="shared" si="7"/>
        <v>470708.78</v>
      </c>
      <c r="P14" s="48">
        <f t="shared" si="13"/>
        <v>9321134.2116343472</v>
      </c>
      <c r="Q14" s="50">
        <f t="shared" si="8"/>
        <v>9791842.9916343465</v>
      </c>
      <c r="R14" s="49">
        <f t="shared" si="14"/>
        <v>10623.561631786946</v>
      </c>
      <c r="S14" s="79" t="str">
        <f>IF(ISNA(VLOOKUP($A14,LEAPOV,7,FALSE)),0,VLOOKUP($A14,LEAPOV,7,FALSE))</f>
        <v>Yes</v>
      </c>
      <c r="T14" s="79">
        <f>IF(ISNA(VLOOKUP($A14,LEAPOV,8,FALSE)),0,VLOOKUP($A14,LEAPOV,8,FALSE))</f>
        <v>0</v>
      </c>
      <c r="U14" s="79" t="str">
        <f t="shared" si="15"/>
        <v/>
      </c>
      <c r="V14" s="20" t="str">
        <f t="shared" si="16"/>
        <v>Fail</v>
      </c>
      <c r="W14" s="20" t="str">
        <f t="shared" si="17"/>
        <v/>
      </c>
    </row>
    <row r="15" spans="1:24" x14ac:dyDescent="0.25">
      <c r="A15" s="20">
        <v>1900</v>
      </c>
      <c r="B15" s="20" t="s">
        <v>9</v>
      </c>
      <c r="C15" s="20" t="s">
        <v>186</v>
      </c>
      <c r="D15" s="80">
        <f t="shared" si="0"/>
        <v>1620.53</v>
      </c>
      <c r="E15" s="50">
        <f t="shared" si="1"/>
        <v>4578400</v>
      </c>
      <c r="F15" s="48">
        <f t="shared" si="9"/>
        <v>10853149.567037379</v>
      </c>
      <c r="G15" s="50">
        <f t="shared" si="2"/>
        <v>15431549.567037379</v>
      </c>
      <c r="H15" s="49">
        <f t="shared" si="10"/>
        <v>9522.5324844571714</v>
      </c>
      <c r="I15" s="80">
        <f t="shared" si="3"/>
        <v>1512.79</v>
      </c>
      <c r="J15" s="50">
        <f t="shared" si="4"/>
        <v>4182461</v>
      </c>
      <c r="K15" s="48">
        <f t="shared" si="11"/>
        <v>12816075.391756646</v>
      </c>
      <c r="L15" s="50">
        <f t="shared" si="5"/>
        <v>16998536.391756646</v>
      </c>
      <c r="M15" s="49">
        <f t="shared" si="12"/>
        <v>11236.547301183011</v>
      </c>
      <c r="N15" s="80">
        <f t="shared" si="6"/>
        <v>1543.5</v>
      </c>
      <c r="O15" s="50">
        <f t="shared" si="7"/>
        <v>4428527.5599999996</v>
      </c>
      <c r="P15" s="48">
        <f t="shared" si="13"/>
        <v>12276626.850685537</v>
      </c>
      <c r="Q15" s="50">
        <f t="shared" si="8"/>
        <v>16705154.410685536</v>
      </c>
      <c r="R15" s="49">
        <f t="shared" si="14"/>
        <v>10822.905351918067</v>
      </c>
      <c r="S15" s="79">
        <f>IF(ISNA(VLOOKUP($A15,LEAPOV,7,FALSE)),0,VLOOKUP($A15,LEAPOV,7,FALSE))</f>
        <v>0</v>
      </c>
      <c r="T15" s="79">
        <f>IF(ISNA(VLOOKUP($A15,LEAPOV,8,FALSE)),0,VLOOKUP($A15,LEAPOV,8,FALSE))</f>
        <v>0</v>
      </c>
      <c r="U15" s="79" t="str">
        <f t="shared" si="15"/>
        <v>Yes</v>
      </c>
      <c r="V15" s="20" t="str">
        <f t="shared" si="16"/>
        <v/>
      </c>
      <c r="W15" s="20" t="str">
        <f t="shared" si="17"/>
        <v/>
      </c>
    </row>
    <row r="16" spans="1:24" x14ac:dyDescent="0.25">
      <c r="A16" s="20">
        <v>1901</v>
      </c>
      <c r="B16" s="20" t="s">
        <v>9</v>
      </c>
      <c r="C16" s="20" t="s">
        <v>64</v>
      </c>
      <c r="D16" s="80">
        <f t="shared" si="0"/>
        <v>6734.69</v>
      </c>
      <c r="E16" s="50">
        <f t="shared" si="1"/>
        <v>30532907</v>
      </c>
      <c r="F16" s="48">
        <f t="shared" si="9"/>
        <v>32741400.053271286</v>
      </c>
      <c r="G16" s="50">
        <f t="shared" si="2"/>
        <v>63274307.053271286</v>
      </c>
      <c r="H16" s="49">
        <f t="shared" si="10"/>
        <v>9395.2813051931553</v>
      </c>
      <c r="I16" s="80">
        <f t="shared" si="3"/>
        <v>6350.44</v>
      </c>
      <c r="J16" s="50">
        <f t="shared" si="4"/>
        <v>32211577</v>
      </c>
      <c r="K16" s="48">
        <f t="shared" si="11"/>
        <v>35873191.145544305</v>
      </c>
      <c r="L16" s="50">
        <f t="shared" si="5"/>
        <v>68084768.145544305</v>
      </c>
      <c r="M16" s="49">
        <f t="shared" si="12"/>
        <v>10721.267840581804</v>
      </c>
      <c r="N16" s="80">
        <f t="shared" si="6"/>
        <v>6340.16</v>
      </c>
      <c r="O16" s="50">
        <f t="shared" si="7"/>
        <v>33700839.840000004</v>
      </c>
      <c r="P16" s="48">
        <f t="shared" si="13"/>
        <v>34384297.037971213</v>
      </c>
      <c r="Q16" s="50">
        <f t="shared" si="8"/>
        <v>68085136.877971217</v>
      </c>
      <c r="R16" s="49">
        <f t="shared" si="14"/>
        <v>10738.709571678193</v>
      </c>
      <c r="S16" s="79">
        <f>IF(ISNA(VLOOKUP($A16,LEAPOV,7,FALSE)),0,VLOOKUP($A16,LEAPOV,7,FALSE))</f>
        <v>0</v>
      </c>
      <c r="T16" s="79">
        <f>IF(ISNA(VLOOKUP($A16,LEAPOV,8,FALSE)),0,VLOOKUP($A16,LEAPOV,8,FALSE))</f>
        <v>0</v>
      </c>
      <c r="U16" s="79" t="str">
        <f t="shared" si="15"/>
        <v>Yes</v>
      </c>
      <c r="V16" s="20" t="str">
        <f t="shared" si="16"/>
        <v/>
      </c>
      <c r="W16" s="20" t="str">
        <f t="shared" si="17"/>
        <v/>
      </c>
    </row>
    <row r="17" spans="1:23" x14ac:dyDescent="0.25">
      <c r="A17" s="20">
        <v>1922</v>
      </c>
      <c r="B17" s="20" t="s">
        <v>44</v>
      </c>
      <c r="C17" s="20" t="s">
        <v>242</v>
      </c>
      <c r="D17" s="80">
        <f t="shared" si="0"/>
        <v>9875.7099999999991</v>
      </c>
      <c r="E17" s="50">
        <f t="shared" si="1"/>
        <v>37967536</v>
      </c>
      <c r="F17" s="48">
        <f t="shared" si="9"/>
        <v>52012736.970771819</v>
      </c>
      <c r="G17" s="50">
        <f t="shared" si="2"/>
        <v>89980272.970771819</v>
      </c>
      <c r="H17" s="49">
        <f t="shared" si="10"/>
        <v>9111.2712879146748</v>
      </c>
      <c r="I17" s="80">
        <f t="shared" si="3"/>
        <v>9245.9500000000007</v>
      </c>
      <c r="J17" s="50">
        <f t="shared" si="4"/>
        <v>40449903</v>
      </c>
      <c r="K17" s="48">
        <f t="shared" si="11"/>
        <v>57365391.833911613</v>
      </c>
      <c r="L17" s="50">
        <f t="shared" si="5"/>
        <v>97815294.833911613</v>
      </c>
      <c r="M17" s="49">
        <f t="shared" si="12"/>
        <v>10579.258468184622</v>
      </c>
      <c r="N17" s="80">
        <f t="shared" si="6"/>
        <v>9106.7199999999993</v>
      </c>
      <c r="O17" s="50">
        <f t="shared" si="7"/>
        <v>41790870.119999997</v>
      </c>
      <c r="P17" s="48">
        <f t="shared" si="13"/>
        <v>54527245.533541404</v>
      </c>
      <c r="Q17" s="50">
        <f t="shared" si="8"/>
        <v>96318115.653541401</v>
      </c>
      <c r="R17" s="49">
        <f t="shared" si="14"/>
        <v>10576.597902816975</v>
      </c>
      <c r="S17" s="79">
        <f>IF(ISNA(VLOOKUP($A17,LEAPOV,7,FALSE)),0,VLOOKUP($A17,LEAPOV,7,FALSE))</f>
        <v>0</v>
      </c>
      <c r="T17" s="79">
        <f>IF(ISNA(VLOOKUP($A17,LEAPOV,8,FALSE)),0,VLOOKUP($A17,LEAPOV,8,FALSE))</f>
        <v>0</v>
      </c>
      <c r="U17" s="79" t="str">
        <f t="shared" si="15"/>
        <v>Yes</v>
      </c>
      <c r="V17" s="20" t="str">
        <f t="shared" si="16"/>
        <v/>
      </c>
      <c r="W17" s="20" t="str">
        <f t="shared" si="17"/>
        <v/>
      </c>
    </row>
    <row r="18" spans="1:23" x14ac:dyDescent="0.25">
      <c r="A18" s="20">
        <v>1923</v>
      </c>
      <c r="B18" s="20" t="s">
        <v>44</v>
      </c>
      <c r="C18" s="20" t="s">
        <v>138</v>
      </c>
      <c r="D18" s="80">
        <f t="shared" si="0"/>
        <v>7013.16</v>
      </c>
      <c r="E18" s="50">
        <f t="shared" si="1"/>
        <v>36637556</v>
      </c>
      <c r="F18" s="48">
        <f t="shared" si="9"/>
        <v>26310399.510726668</v>
      </c>
      <c r="G18" s="50">
        <f t="shared" si="2"/>
        <v>62947955.510726668</v>
      </c>
      <c r="H18" s="49">
        <f t="shared" si="10"/>
        <v>8975.6907743052598</v>
      </c>
      <c r="I18" s="80">
        <f t="shared" si="3"/>
        <v>6751.61</v>
      </c>
      <c r="J18" s="50">
        <f t="shared" si="4"/>
        <v>38585716</v>
      </c>
      <c r="K18" s="48">
        <f t="shared" si="11"/>
        <v>30787937.560280025</v>
      </c>
      <c r="L18" s="50">
        <f t="shared" si="5"/>
        <v>69373653.560280025</v>
      </c>
      <c r="M18" s="49">
        <f t="shared" si="12"/>
        <v>10275.127497038487</v>
      </c>
      <c r="N18" s="80">
        <f t="shared" si="6"/>
        <v>6802.52</v>
      </c>
      <c r="O18" s="50">
        <f t="shared" si="7"/>
        <v>40012544.439999998</v>
      </c>
      <c r="P18" s="48">
        <f t="shared" si="13"/>
        <v>29795507.83892405</v>
      </c>
      <c r="Q18" s="50">
        <f t="shared" si="8"/>
        <v>69808052.278924048</v>
      </c>
      <c r="R18" s="49">
        <f t="shared" si="14"/>
        <v>10262.087032294508</v>
      </c>
      <c r="S18" s="79">
        <f>IF(ISNA(VLOOKUP($A18,LEAPOV,7,FALSE)),0,VLOOKUP($A18,LEAPOV,7,FALSE))</f>
        <v>0</v>
      </c>
      <c r="T18" s="79">
        <f>IF(ISNA(VLOOKUP($A18,LEAPOV,8,FALSE)),0,VLOOKUP($A18,LEAPOV,8,FALSE))</f>
        <v>0</v>
      </c>
      <c r="U18" s="79" t="str">
        <f t="shared" si="15"/>
        <v>Yes</v>
      </c>
      <c r="V18" s="20" t="str">
        <f t="shared" si="16"/>
        <v/>
      </c>
      <c r="W18" s="20" t="str">
        <f t="shared" si="17"/>
        <v/>
      </c>
    </row>
    <row r="19" spans="1:23" x14ac:dyDescent="0.25">
      <c r="A19" s="20">
        <v>1924</v>
      </c>
      <c r="B19" s="20" t="s">
        <v>44</v>
      </c>
      <c r="C19" s="20" t="s">
        <v>166</v>
      </c>
      <c r="D19" s="80">
        <f t="shared" si="0"/>
        <v>17094.259999999998</v>
      </c>
      <c r="E19" s="50">
        <f t="shared" si="1"/>
        <v>70213638</v>
      </c>
      <c r="F19" s="48">
        <f t="shared" si="9"/>
        <v>94009153.016164452</v>
      </c>
      <c r="G19" s="50">
        <f t="shared" si="2"/>
        <v>164222791.01616445</v>
      </c>
      <c r="H19" s="49">
        <f t="shared" si="10"/>
        <v>9606.8967604426562</v>
      </c>
      <c r="I19" s="80">
        <f t="shared" si="3"/>
        <v>15833.28</v>
      </c>
      <c r="J19" s="50">
        <f t="shared" si="4"/>
        <v>73714127</v>
      </c>
      <c r="K19" s="48">
        <f t="shared" si="11"/>
        <v>107777429.3202273</v>
      </c>
      <c r="L19" s="50">
        <f t="shared" si="5"/>
        <v>181491556.3202273</v>
      </c>
      <c r="M19" s="49">
        <f t="shared" si="12"/>
        <v>11462.663220774677</v>
      </c>
      <c r="N19" s="80">
        <f t="shared" si="6"/>
        <v>16578.72</v>
      </c>
      <c r="O19" s="50">
        <f t="shared" si="7"/>
        <v>79051874.760000005</v>
      </c>
      <c r="P19" s="48">
        <f t="shared" si="13"/>
        <v>104334619.90273158</v>
      </c>
      <c r="Q19" s="50">
        <f t="shared" si="8"/>
        <v>183386494.66273159</v>
      </c>
      <c r="R19" s="49">
        <f t="shared" si="14"/>
        <v>11061.559315962364</v>
      </c>
      <c r="S19" s="79">
        <f>IF(ISNA(VLOOKUP($A19,LEAPOV,7,FALSE)),0,VLOOKUP($A19,LEAPOV,7,FALSE))</f>
        <v>0</v>
      </c>
      <c r="T19" s="79">
        <f>IF(ISNA(VLOOKUP($A19,LEAPOV,8,FALSE)),0,VLOOKUP($A19,LEAPOV,8,FALSE))</f>
        <v>0</v>
      </c>
      <c r="U19" s="79" t="str">
        <f t="shared" si="15"/>
        <v>Yes</v>
      </c>
      <c r="V19" s="20" t="str">
        <f t="shared" si="16"/>
        <v/>
      </c>
      <c r="W19" s="20" t="str">
        <f t="shared" si="17"/>
        <v/>
      </c>
    </row>
    <row r="20" spans="1:23" x14ac:dyDescent="0.25">
      <c r="A20" s="20">
        <v>1925</v>
      </c>
      <c r="B20" s="20" t="s">
        <v>44</v>
      </c>
      <c r="C20" s="20" t="s">
        <v>154</v>
      </c>
      <c r="D20" s="80">
        <f t="shared" si="0"/>
        <v>2727.15</v>
      </c>
      <c r="E20" s="50">
        <f t="shared" si="1"/>
        <v>9030935</v>
      </c>
      <c r="F20" s="48">
        <f t="shared" si="9"/>
        <v>16283370.272613335</v>
      </c>
      <c r="G20" s="50">
        <f t="shared" si="2"/>
        <v>25314305.272613335</v>
      </c>
      <c r="H20" s="49">
        <f t="shared" si="10"/>
        <v>9282.3296381252712</v>
      </c>
      <c r="I20" s="80">
        <f t="shared" si="3"/>
        <v>2481.62</v>
      </c>
      <c r="J20" s="50">
        <f t="shared" si="4"/>
        <v>9712629</v>
      </c>
      <c r="K20" s="48">
        <f t="shared" si="11"/>
        <v>18486760.206125688</v>
      </c>
      <c r="L20" s="50">
        <f t="shared" si="5"/>
        <v>28199389.206125688</v>
      </c>
      <c r="M20" s="49">
        <f t="shared" si="12"/>
        <v>11363.298654155627</v>
      </c>
      <c r="N20" s="80">
        <f t="shared" si="6"/>
        <v>2469.44</v>
      </c>
      <c r="O20" s="50">
        <f t="shared" si="7"/>
        <v>10073076.1</v>
      </c>
      <c r="P20" s="48">
        <f t="shared" si="13"/>
        <v>16360531.279537054</v>
      </c>
      <c r="Q20" s="50">
        <f t="shared" si="8"/>
        <v>26433607.379537053</v>
      </c>
      <c r="R20" s="49">
        <f t="shared" si="14"/>
        <v>10704.292219911013</v>
      </c>
      <c r="S20" s="79">
        <f>IF(ISNA(VLOOKUP($A20,LEAPOV,7,FALSE)),0,VLOOKUP($A20,LEAPOV,7,FALSE))</f>
        <v>0</v>
      </c>
      <c r="T20" s="79">
        <f>IF(ISNA(VLOOKUP($A20,LEAPOV,8,FALSE)),0,VLOOKUP($A20,LEAPOV,8,FALSE))</f>
        <v>0</v>
      </c>
      <c r="U20" s="79" t="str">
        <f t="shared" si="15"/>
        <v>Yes</v>
      </c>
      <c r="V20" s="20" t="str">
        <f t="shared" si="16"/>
        <v/>
      </c>
      <c r="W20" s="20" t="str">
        <f t="shared" si="17"/>
        <v/>
      </c>
    </row>
    <row r="21" spans="1:23" x14ac:dyDescent="0.25">
      <c r="A21" s="20">
        <v>1926</v>
      </c>
      <c r="B21" s="20" t="s">
        <v>44</v>
      </c>
      <c r="C21" s="20" t="s">
        <v>181</v>
      </c>
      <c r="D21" s="80">
        <f t="shared" si="0"/>
        <v>4435.0200000000004</v>
      </c>
      <c r="E21" s="50">
        <f t="shared" si="1"/>
        <v>15931217</v>
      </c>
      <c r="F21" s="48">
        <f t="shared" si="9"/>
        <v>24736634.02476164</v>
      </c>
      <c r="G21" s="50">
        <f t="shared" si="2"/>
        <v>40667851.02476164</v>
      </c>
      <c r="H21" s="49">
        <f t="shared" si="10"/>
        <v>9169.7108524339546</v>
      </c>
      <c r="I21" s="80">
        <f t="shared" si="3"/>
        <v>4282.05</v>
      </c>
      <c r="J21" s="50">
        <f t="shared" si="4"/>
        <v>17313643</v>
      </c>
      <c r="K21" s="48">
        <f t="shared" si="11"/>
        <v>28124661.291723751</v>
      </c>
      <c r="L21" s="50">
        <f t="shared" si="5"/>
        <v>45438304.291723751</v>
      </c>
      <c r="M21" s="49">
        <f t="shared" si="12"/>
        <v>10611.343700265936</v>
      </c>
      <c r="N21" s="80">
        <f t="shared" si="6"/>
        <v>4298.8900000000003</v>
      </c>
      <c r="O21" s="50">
        <f t="shared" si="7"/>
        <v>18021253.260000002</v>
      </c>
      <c r="P21" s="48">
        <f t="shared" si="13"/>
        <v>27111614.524389964</v>
      </c>
      <c r="Q21" s="50">
        <f t="shared" si="8"/>
        <v>45132867.784389965</v>
      </c>
      <c r="R21" s="49">
        <f t="shared" si="14"/>
        <v>10498.725900032325</v>
      </c>
      <c r="S21" s="79">
        <f>IF(ISNA(VLOOKUP($A21,LEAPOV,7,FALSE)),0,VLOOKUP($A21,LEAPOV,7,FALSE))</f>
        <v>0</v>
      </c>
      <c r="T21" s="79">
        <f>IF(ISNA(VLOOKUP($A21,LEAPOV,8,FALSE)),0,VLOOKUP($A21,LEAPOV,8,FALSE))</f>
        <v>0</v>
      </c>
      <c r="U21" s="79" t="str">
        <f t="shared" si="15"/>
        <v>Yes</v>
      </c>
      <c r="V21" s="20" t="str">
        <f t="shared" si="16"/>
        <v/>
      </c>
      <c r="W21" s="20" t="str">
        <f t="shared" si="17"/>
        <v/>
      </c>
    </row>
    <row r="22" spans="1:23" x14ac:dyDescent="0.25">
      <c r="A22" s="20">
        <v>1927</v>
      </c>
      <c r="B22" s="20" t="s">
        <v>44</v>
      </c>
      <c r="C22" s="20" t="s">
        <v>59</v>
      </c>
      <c r="D22" s="80">
        <f t="shared" si="0"/>
        <v>602.84</v>
      </c>
      <c r="E22" s="50">
        <f t="shared" si="1"/>
        <v>1963526</v>
      </c>
      <c r="F22" s="48">
        <f t="shared" si="9"/>
        <v>4221368.6685221093</v>
      </c>
      <c r="G22" s="50">
        <f t="shared" si="2"/>
        <v>6184894.6685221093</v>
      </c>
      <c r="H22" s="49">
        <f t="shared" si="10"/>
        <v>10259.595694582491</v>
      </c>
      <c r="I22" s="80">
        <f t="shared" si="3"/>
        <v>496.42</v>
      </c>
      <c r="J22" s="50">
        <f t="shared" si="4"/>
        <v>2107579</v>
      </c>
      <c r="K22" s="48">
        <f t="shared" si="11"/>
        <v>4461290.2685211664</v>
      </c>
      <c r="L22" s="50">
        <f t="shared" si="5"/>
        <v>6568869.2685211664</v>
      </c>
      <c r="M22" s="49">
        <f t="shared" si="12"/>
        <v>13232.483116153995</v>
      </c>
      <c r="N22" s="80">
        <f t="shared" si="6"/>
        <v>472.7</v>
      </c>
      <c r="O22" s="50">
        <f t="shared" si="7"/>
        <v>2372208.4</v>
      </c>
      <c r="P22" s="48">
        <f t="shared" si="13"/>
        <v>3530170.7385532646</v>
      </c>
      <c r="Q22" s="50">
        <f t="shared" si="8"/>
        <v>5902379.1385532646</v>
      </c>
      <c r="R22" s="49">
        <f t="shared" si="14"/>
        <v>12486.522400154992</v>
      </c>
      <c r="S22" s="79">
        <f>IF(ISNA(VLOOKUP($A22,LEAPOV,7,FALSE)),0,VLOOKUP($A22,LEAPOV,7,FALSE))</f>
        <v>0</v>
      </c>
      <c r="T22" s="79">
        <f>IF(ISNA(VLOOKUP($A22,LEAPOV,8,FALSE)),0,VLOOKUP($A22,LEAPOV,8,FALSE))</f>
        <v>0</v>
      </c>
      <c r="U22" s="79" t="str">
        <f t="shared" si="15"/>
        <v/>
      </c>
      <c r="V22" s="20" t="str">
        <f t="shared" si="16"/>
        <v/>
      </c>
      <c r="W22" s="20" t="str">
        <f t="shared" si="17"/>
        <v/>
      </c>
    </row>
    <row r="23" spans="1:23" x14ac:dyDescent="0.25">
      <c r="A23" s="20">
        <v>1928</v>
      </c>
      <c r="B23" s="20" t="s">
        <v>44</v>
      </c>
      <c r="C23" s="20" t="s">
        <v>180</v>
      </c>
      <c r="D23" s="80">
        <f t="shared" si="0"/>
        <v>7905.99</v>
      </c>
      <c r="E23" s="50">
        <f t="shared" si="1"/>
        <v>28350286</v>
      </c>
      <c r="F23" s="48">
        <f t="shared" si="9"/>
        <v>45726017.586102009</v>
      </c>
      <c r="G23" s="50">
        <f t="shared" si="2"/>
        <v>74076303.586102009</v>
      </c>
      <c r="H23" s="49">
        <f t="shared" si="10"/>
        <v>9369.6429651570525</v>
      </c>
      <c r="I23" s="80">
        <f t="shared" si="3"/>
        <v>7359.36</v>
      </c>
      <c r="J23" s="50">
        <f t="shared" si="4"/>
        <v>30282527</v>
      </c>
      <c r="K23" s="48">
        <f t="shared" si="11"/>
        <v>51326813.097310796</v>
      </c>
      <c r="L23" s="50">
        <f t="shared" si="5"/>
        <v>81609340.097310796</v>
      </c>
      <c r="M23" s="49">
        <f t="shared" si="12"/>
        <v>11089.189834076713</v>
      </c>
      <c r="N23" s="80">
        <f t="shared" si="6"/>
        <v>7220.25</v>
      </c>
      <c r="O23" s="50">
        <f t="shared" si="7"/>
        <v>31350877.66</v>
      </c>
      <c r="P23" s="48">
        <f t="shared" si="13"/>
        <v>47386119.109639063</v>
      </c>
      <c r="Q23" s="50">
        <f t="shared" si="8"/>
        <v>78736996.76963906</v>
      </c>
      <c r="R23" s="49">
        <f t="shared" si="14"/>
        <v>10905.023616860783</v>
      </c>
      <c r="S23" s="79">
        <f>IF(ISNA(VLOOKUP($A23,LEAPOV,7,FALSE)),0,VLOOKUP($A23,LEAPOV,7,FALSE))</f>
        <v>0</v>
      </c>
      <c r="T23" s="79">
        <f>IF(ISNA(VLOOKUP($A23,LEAPOV,8,FALSE)),0,VLOOKUP($A23,LEAPOV,8,FALSE))</f>
        <v>0</v>
      </c>
      <c r="U23" s="79" t="str">
        <f t="shared" si="15"/>
        <v>Yes</v>
      </c>
      <c r="V23" s="20" t="str">
        <f t="shared" si="16"/>
        <v/>
      </c>
      <c r="W23" s="20" t="str">
        <f t="shared" si="17"/>
        <v/>
      </c>
    </row>
    <row r="24" spans="1:23" x14ac:dyDescent="0.25">
      <c r="A24" s="20">
        <v>1929</v>
      </c>
      <c r="B24" s="20" t="s">
        <v>44</v>
      </c>
      <c r="C24" s="20" t="s">
        <v>45</v>
      </c>
      <c r="D24" s="80">
        <f t="shared" si="0"/>
        <v>4648.47</v>
      </c>
      <c r="E24" s="50">
        <f t="shared" si="1"/>
        <v>15562539</v>
      </c>
      <c r="F24" s="48">
        <f t="shared" si="9"/>
        <v>29521864.329170607</v>
      </c>
      <c r="G24" s="50">
        <f t="shared" si="2"/>
        <v>45084403.329170607</v>
      </c>
      <c r="H24" s="49">
        <f t="shared" si="10"/>
        <v>9698.7618139238512</v>
      </c>
      <c r="I24" s="80">
        <f t="shared" si="3"/>
        <v>4063.59</v>
      </c>
      <c r="J24" s="50">
        <f t="shared" si="4"/>
        <v>16622335</v>
      </c>
      <c r="K24" s="48">
        <f t="shared" si="11"/>
        <v>32228401.439552993</v>
      </c>
      <c r="L24" s="50">
        <f t="shared" si="5"/>
        <v>48850736.439552993</v>
      </c>
      <c r="M24" s="49">
        <f t="shared" si="12"/>
        <v>12021.571182022051</v>
      </c>
      <c r="N24" s="80">
        <f t="shared" si="6"/>
        <v>4165.74</v>
      </c>
      <c r="O24" s="50">
        <f t="shared" si="7"/>
        <v>17576985.039999999</v>
      </c>
      <c r="P24" s="48">
        <f t="shared" si="13"/>
        <v>28673540.259853974</v>
      </c>
      <c r="Q24" s="50">
        <f t="shared" si="8"/>
        <v>46250525.299853973</v>
      </c>
      <c r="R24" s="49">
        <f t="shared" si="14"/>
        <v>11102.595289157263</v>
      </c>
      <c r="S24" s="79">
        <f>IF(ISNA(VLOOKUP($A24,LEAPOV,7,FALSE)),0,VLOOKUP($A24,LEAPOV,7,FALSE))</f>
        <v>0</v>
      </c>
      <c r="T24" s="79">
        <f>IF(ISNA(VLOOKUP($A24,LEAPOV,8,FALSE)),0,VLOOKUP($A24,LEAPOV,8,FALSE))</f>
        <v>0</v>
      </c>
      <c r="U24" s="79" t="str">
        <f t="shared" si="15"/>
        <v>Yes</v>
      </c>
      <c r="V24" s="20" t="str">
        <f t="shared" si="16"/>
        <v/>
      </c>
      <c r="W24" s="20" t="str">
        <f t="shared" si="17"/>
        <v/>
      </c>
    </row>
    <row r="25" spans="1:23" x14ac:dyDescent="0.25">
      <c r="A25" s="20">
        <v>1930</v>
      </c>
      <c r="B25" s="20" t="s">
        <v>44</v>
      </c>
      <c r="C25" s="20" t="s">
        <v>92</v>
      </c>
      <c r="D25" s="80">
        <f t="shared" si="0"/>
        <v>2974.9</v>
      </c>
      <c r="E25" s="50">
        <f t="shared" si="1"/>
        <v>6594722</v>
      </c>
      <c r="F25" s="48">
        <f t="shared" si="9"/>
        <v>20349806.806843489</v>
      </c>
      <c r="G25" s="50">
        <f t="shared" si="2"/>
        <v>26944528.806843489</v>
      </c>
      <c r="H25" s="49">
        <f t="shared" si="10"/>
        <v>9057.2889195749394</v>
      </c>
      <c r="I25" s="80">
        <f t="shared" si="3"/>
        <v>3123.65</v>
      </c>
      <c r="J25" s="50">
        <f t="shared" si="4"/>
        <v>7666990</v>
      </c>
      <c r="K25" s="48">
        <f t="shared" si="11"/>
        <v>23054426.818900343</v>
      </c>
      <c r="L25" s="50">
        <f t="shared" si="5"/>
        <v>30721416.818900343</v>
      </c>
      <c r="M25" s="49">
        <f t="shared" si="12"/>
        <v>9835.1021461752571</v>
      </c>
      <c r="N25" s="80">
        <f t="shared" si="6"/>
        <v>3012.94</v>
      </c>
      <c r="O25" s="50">
        <f t="shared" si="7"/>
        <v>7076588.3399999999</v>
      </c>
      <c r="P25" s="48">
        <f t="shared" si="13"/>
        <v>24159720.826443128</v>
      </c>
      <c r="Q25" s="50">
        <f t="shared" si="8"/>
        <v>31236309.166443128</v>
      </c>
      <c r="R25" s="49">
        <f t="shared" si="14"/>
        <v>10367.385067888217</v>
      </c>
      <c r="S25" s="79">
        <f>IF(ISNA(VLOOKUP($A25,LEAPOV,7,FALSE)),0,VLOOKUP($A25,LEAPOV,7,FALSE))</f>
        <v>0</v>
      </c>
      <c r="T25" s="79">
        <f>IF(ISNA(VLOOKUP($A25,LEAPOV,8,FALSE)),0,VLOOKUP($A25,LEAPOV,8,FALSE))</f>
        <v>0</v>
      </c>
      <c r="U25" s="79" t="str">
        <f t="shared" si="15"/>
        <v>Yes</v>
      </c>
      <c r="V25" s="20" t="str">
        <f t="shared" si="16"/>
        <v/>
      </c>
      <c r="W25" s="20" t="str">
        <f t="shared" si="17"/>
        <v/>
      </c>
    </row>
    <row r="26" spans="1:23" x14ac:dyDescent="0.25">
      <c r="A26" s="20">
        <v>1931</v>
      </c>
      <c r="B26" s="20" t="s">
        <v>44</v>
      </c>
      <c r="C26" s="20" t="s">
        <v>102</v>
      </c>
      <c r="D26" s="80">
        <f t="shared" si="0"/>
        <v>1989.82</v>
      </c>
      <c r="E26" s="50">
        <f t="shared" si="1"/>
        <v>4491487</v>
      </c>
      <c r="F26" s="48">
        <f t="shared" si="9"/>
        <v>14571556.261933547</v>
      </c>
      <c r="G26" s="50">
        <f t="shared" si="2"/>
        <v>19063043.261933547</v>
      </c>
      <c r="H26" s="49">
        <f t="shared" si="10"/>
        <v>9580.2852830575357</v>
      </c>
      <c r="I26" s="80">
        <f t="shared" si="3"/>
        <v>1798.08</v>
      </c>
      <c r="J26" s="50">
        <f t="shared" si="4"/>
        <v>4670442</v>
      </c>
      <c r="K26" s="48">
        <f t="shared" si="11"/>
        <v>15246293.992269002</v>
      </c>
      <c r="L26" s="50">
        <f t="shared" si="5"/>
        <v>19916735.992269002</v>
      </c>
      <c r="M26" s="49">
        <f t="shared" si="12"/>
        <v>11076.668442043181</v>
      </c>
      <c r="N26" s="80">
        <f t="shared" si="6"/>
        <v>1747.94</v>
      </c>
      <c r="O26" s="50">
        <f t="shared" si="7"/>
        <v>4777797.5199999996</v>
      </c>
      <c r="P26" s="48">
        <f t="shared" si="13"/>
        <v>14457629.462380908</v>
      </c>
      <c r="Q26" s="50">
        <f t="shared" si="8"/>
        <v>19235426.982380908</v>
      </c>
      <c r="R26" s="49">
        <f t="shared" si="14"/>
        <v>11004.626578933434</v>
      </c>
      <c r="S26" s="79">
        <f>IF(ISNA(VLOOKUP($A26,LEAPOV,7,FALSE)),0,VLOOKUP($A26,LEAPOV,7,FALSE))</f>
        <v>0</v>
      </c>
      <c r="T26" s="79">
        <f>IF(ISNA(VLOOKUP($A26,LEAPOV,8,FALSE)),0,VLOOKUP($A26,LEAPOV,8,FALSE))</f>
        <v>0</v>
      </c>
      <c r="U26" s="79" t="str">
        <f t="shared" si="15"/>
        <v>Yes</v>
      </c>
      <c r="V26" s="20" t="str">
        <f t="shared" si="16"/>
        <v/>
      </c>
      <c r="W26" s="20" t="str">
        <f t="shared" si="17"/>
        <v/>
      </c>
    </row>
    <row r="27" spans="1:23" x14ac:dyDescent="0.25">
      <c r="A27" s="20">
        <v>1933</v>
      </c>
      <c r="B27" s="20" t="s">
        <v>21</v>
      </c>
      <c r="C27" s="20" t="s">
        <v>22</v>
      </c>
      <c r="D27" s="80">
        <f t="shared" si="0"/>
        <v>1872.42</v>
      </c>
      <c r="E27" s="50">
        <f t="shared" si="1"/>
        <v>8520877</v>
      </c>
      <c r="F27" s="48">
        <f t="shared" si="9"/>
        <v>9347917.1815101765</v>
      </c>
      <c r="G27" s="50">
        <f t="shared" si="2"/>
        <v>17868794.181510177</v>
      </c>
      <c r="H27" s="49">
        <f t="shared" si="10"/>
        <v>9543.1549446759673</v>
      </c>
      <c r="I27" s="80">
        <f t="shared" si="3"/>
        <v>1781.82</v>
      </c>
      <c r="J27" s="50">
        <f t="shared" si="4"/>
        <v>9140417</v>
      </c>
      <c r="K27" s="48">
        <f t="shared" si="11"/>
        <v>10221879.414593037</v>
      </c>
      <c r="L27" s="50">
        <f t="shared" si="5"/>
        <v>19362296.414593037</v>
      </c>
      <c r="M27" s="49">
        <f t="shared" si="12"/>
        <v>10866.583838206461</v>
      </c>
      <c r="N27" s="80">
        <f t="shared" si="6"/>
        <v>1742.57</v>
      </c>
      <c r="O27" s="50">
        <f t="shared" si="7"/>
        <v>8372598.4199999999</v>
      </c>
      <c r="P27" s="48">
        <f t="shared" si="13"/>
        <v>10884869.531748699</v>
      </c>
      <c r="Q27" s="50">
        <f t="shared" si="8"/>
        <v>19257467.951748699</v>
      </c>
      <c r="R27" s="49">
        <f t="shared" si="14"/>
        <v>11051.187586007276</v>
      </c>
      <c r="S27" s="79" t="str">
        <f>IF(ISNA(VLOOKUP($A27,LEAPOV,7,FALSE)),0,VLOOKUP($A27,LEAPOV,7,FALSE))</f>
        <v>Yes</v>
      </c>
      <c r="T27" s="79">
        <f>IF(ISNA(VLOOKUP($A27,LEAPOV,8,FALSE)),0,VLOOKUP($A27,LEAPOV,8,FALSE))</f>
        <v>0</v>
      </c>
      <c r="U27" s="79" t="str">
        <f t="shared" si="15"/>
        <v>Yes</v>
      </c>
      <c r="V27" s="20" t="str">
        <f t="shared" si="16"/>
        <v/>
      </c>
      <c r="W27" s="20" t="str">
        <f t="shared" si="17"/>
        <v/>
      </c>
    </row>
    <row r="28" spans="1:23" x14ac:dyDescent="0.25">
      <c r="A28" s="20">
        <v>1934</v>
      </c>
      <c r="B28" s="20" t="s">
        <v>21</v>
      </c>
      <c r="C28" s="20" t="s">
        <v>126</v>
      </c>
      <c r="D28" s="80">
        <f t="shared" si="0"/>
        <v>138.91999999999999</v>
      </c>
      <c r="E28" s="50">
        <f t="shared" si="1"/>
        <v>2611017.0871633575</v>
      </c>
      <c r="F28" s="48">
        <f t="shared" si="9"/>
        <v>-283271.39999999991</v>
      </c>
      <c r="G28" s="50">
        <f t="shared" si="2"/>
        <v>2327745.6871633576</v>
      </c>
      <c r="H28" s="49">
        <f t="shared" si="10"/>
        <v>16756.015600081759</v>
      </c>
      <c r="I28" s="80">
        <f t="shared" si="3"/>
        <v>103.33</v>
      </c>
      <c r="J28" s="50">
        <f t="shared" si="4"/>
        <v>2866378.9285880178</v>
      </c>
      <c r="K28" s="48">
        <f t="shared" si="11"/>
        <v>-238725</v>
      </c>
      <c r="L28" s="50">
        <f t="shared" si="5"/>
        <v>2627653.9285880178</v>
      </c>
      <c r="M28" s="49">
        <f t="shared" si="12"/>
        <v>25429.729300184048</v>
      </c>
      <c r="N28" s="80">
        <f t="shared" si="6"/>
        <v>127.01</v>
      </c>
      <c r="O28" s="50">
        <f t="shared" si="7"/>
        <v>3126732.6679589115</v>
      </c>
      <c r="P28" s="48">
        <f t="shared" si="13"/>
        <v>-736692.30000000028</v>
      </c>
      <c r="Q28" s="50">
        <f t="shared" si="8"/>
        <v>2390040.3679589112</v>
      </c>
      <c r="R28" s="49">
        <f t="shared" si="14"/>
        <v>18817.733784417851</v>
      </c>
      <c r="S28" s="79" t="str">
        <f>IF(ISNA(VLOOKUP($A28,LEAPOV,7,FALSE)),0,VLOOKUP($A28,LEAPOV,7,FALSE))</f>
        <v>Yes</v>
      </c>
      <c r="T28" s="79" t="str">
        <f>IF(ISNA(VLOOKUP($A28,LEAPOV,8,FALSE)),0,VLOOKUP($A28,LEAPOV,8,FALSE))</f>
        <v>Yes</v>
      </c>
      <c r="U28" s="79" t="str">
        <f t="shared" si="15"/>
        <v/>
      </c>
      <c r="V28" s="20" t="str">
        <f t="shared" si="16"/>
        <v/>
      </c>
      <c r="W28" s="20" t="str">
        <f t="shared" si="17"/>
        <v/>
      </c>
    </row>
    <row r="29" spans="1:23" x14ac:dyDescent="0.25">
      <c r="A29" s="20">
        <v>1935</v>
      </c>
      <c r="B29" s="20" t="s">
        <v>21</v>
      </c>
      <c r="C29" s="20" t="s">
        <v>210</v>
      </c>
      <c r="D29" s="80">
        <f t="shared" si="0"/>
        <v>1632.36</v>
      </c>
      <c r="E29" s="50">
        <f t="shared" si="1"/>
        <v>16547460.152940348</v>
      </c>
      <c r="F29" s="48">
        <f t="shared" si="9"/>
        <v>-630496.30000000075</v>
      </c>
      <c r="G29" s="50">
        <f t="shared" si="2"/>
        <v>15916963.852940347</v>
      </c>
      <c r="H29" s="49">
        <f t="shared" si="10"/>
        <v>9750.8906447967038</v>
      </c>
      <c r="I29" s="80">
        <f t="shared" si="3"/>
        <v>1505.72</v>
      </c>
      <c r="J29" s="50">
        <f t="shared" si="4"/>
        <v>17862528.96310829</v>
      </c>
      <c r="K29" s="48">
        <f t="shared" si="11"/>
        <v>-580498.80000000075</v>
      </c>
      <c r="L29" s="50">
        <f t="shared" si="5"/>
        <v>17282030.163108289</v>
      </c>
      <c r="M29" s="49">
        <f t="shared" si="12"/>
        <v>11477.5855823847</v>
      </c>
      <c r="N29" s="80">
        <f t="shared" si="6"/>
        <v>1490.81</v>
      </c>
      <c r="O29" s="50">
        <f t="shared" si="7"/>
        <v>17757074.72443838</v>
      </c>
      <c r="P29" s="48">
        <f t="shared" si="13"/>
        <v>-962490.89999999851</v>
      </c>
      <c r="Q29" s="50">
        <f t="shared" si="8"/>
        <v>16794583.824438382</v>
      </c>
      <c r="R29" s="49">
        <f t="shared" si="14"/>
        <v>11265.408619769376</v>
      </c>
      <c r="S29" s="79" t="str">
        <f>IF(ISNA(VLOOKUP($A29,LEAPOV,7,FALSE)),0,VLOOKUP($A29,LEAPOV,7,FALSE))</f>
        <v>Yes</v>
      </c>
      <c r="T29" s="79">
        <f>IF(ISNA(VLOOKUP($A29,LEAPOV,8,FALSE)),0,VLOOKUP($A29,LEAPOV,8,FALSE))</f>
        <v>0</v>
      </c>
      <c r="U29" s="79" t="str">
        <f t="shared" si="15"/>
        <v>Yes</v>
      </c>
      <c r="V29" s="20" t="str">
        <f t="shared" si="16"/>
        <v/>
      </c>
      <c r="W29" s="20" t="str">
        <f t="shared" si="17"/>
        <v/>
      </c>
    </row>
    <row r="30" spans="1:23" x14ac:dyDescent="0.25">
      <c r="A30" s="20">
        <v>1936</v>
      </c>
      <c r="B30" s="20" t="s">
        <v>21</v>
      </c>
      <c r="C30" s="20" t="s">
        <v>241</v>
      </c>
      <c r="D30" s="80">
        <f t="shared" si="0"/>
        <v>1013.8</v>
      </c>
      <c r="E30" s="50">
        <f t="shared" si="1"/>
        <v>5022657</v>
      </c>
      <c r="F30" s="48">
        <f t="shared" si="9"/>
        <v>4839894.4035199881</v>
      </c>
      <c r="G30" s="50">
        <f t="shared" si="2"/>
        <v>9862551.4035199881</v>
      </c>
      <c r="H30" s="49">
        <f t="shared" si="10"/>
        <v>9728.3008517656235</v>
      </c>
      <c r="I30" s="80">
        <f t="shared" si="3"/>
        <v>867.51</v>
      </c>
      <c r="J30" s="50">
        <f t="shared" si="4"/>
        <v>4875594</v>
      </c>
      <c r="K30" s="48">
        <f t="shared" si="11"/>
        <v>6153498.7103451695</v>
      </c>
      <c r="L30" s="50">
        <f t="shared" si="5"/>
        <v>11029092.71034517</v>
      </c>
      <c r="M30" s="49">
        <f t="shared" si="12"/>
        <v>12713.504985931193</v>
      </c>
      <c r="N30" s="80">
        <f t="shared" si="6"/>
        <v>974.7</v>
      </c>
      <c r="O30" s="50">
        <f t="shared" si="7"/>
        <v>4668454.5599999996</v>
      </c>
      <c r="P30" s="48">
        <f t="shared" si="13"/>
        <v>6359604.0397968506</v>
      </c>
      <c r="Q30" s="50">
        <f t="shared" si="8"/>
        <v>11028058.59979685</v>
      </c>
      <c r="R30" s="49">
        <f t="shared" si="14"/>
        <v>11314.310659481738</v>
      </c>
      <c r="S30" s="79" t="str">
        <f>IF(ISNA(VLOOKUP($A30,LEAPOV,7,FALSE)),0,VLOOKUP($A30,LEAPOV,7,FALSE))</f>
        <v>Yes</v>
      </c>
      <c r="T30" s="79">
        <f>IF(ISNA(VLOOKUP($A30,LEAPOV,8,FALSE)),0,VLOOKUP($A30,LEAPOV,8,FALSE))</f>
        <v>0</v>
      </c>
      <c r="U30" s="79" t="str">
        <f t="shared" si="15"/>
        <v/>
      </c>
      <c r="V30" s="20" t="str">
        <f t="shared" si="16"/>
        <v/>
      </c>
      <c r="W30" s="20" t="str">
        <f t="shared" si="17"/>
        <v/>
      </c>
    </row>
    <row r="31" spans="1:23" x14ac:dyDescent="0.25">
      <c r="A31" s="20">
        <v>2262</v>
      </c>
      <c r="B31" s="20" t="s">
        <v>21</v>
      </c>
      <c r="C31" s="20" t="s">
        <v>135</v>
      </c>
      <c r="D31" s="80">
        <f t="shared" si="0"/>
        <v>495.4</v>
      </c>
      <c r="E31" s="50">
        <f t="shared" si="1"/>
        <v>2011217</v>
      </c>
      <c r="F31" s="48">
        <f t="shared" si="9"/>
        <v>3188071.747428379</v>
      </c>
      <c r="G31" s="50">
        <f t="shared" si="2"/>
        <v>5199288.747428379</v>
      </c>
      <c r="H31" s="49">
        <f t="shared" si="10"/>
        <v>10495.13271584251</v>
      </c>
      <c r="I31" s="80">
        <f t="shared" si="3"/>
        <v>484.32</v>
      </c>
      <c r="J31" s="50">
        <f t="shared" si="4"/>
        <v>2332661</v>
      </c>
      <c r="K31" s="48">
        <f t="shared" si="11"/>
        <v>3455264.3687424539</v>
      </c>
      <c r="L31" s="50">
        <f t="shared" si="5"/>
        <v>5787925.3687424539</v>
      </c>
      <c r="M31" s="49">
        <f t="shared" si="12"/>
        <v>11950.622251285213</v>
      </c>
      <c r="N31" s="80">
        <f t="shared" si="6"/>
        <v>468.73</v>
      </c>
      <c r="O31" s="50">
        <f t="shared" si="7"/>
        <v>1637519.32</v>
      </c>
      <c r="P31" s="48">
        <f t="shared" si="13"/>
        <v>4185313.7895471118</v>
      </c>
      <c r="Q31" s="50">
        <f t="shared" si="8"/>
        <v>5822833.1095471121</v>
      </c>
      <c r="R31" s="49">
        <f t="shared" si="14"/>
        <v>12422.573996857705</v>
      </c>
      <c r="S31" s="79">
        <f>IF(ISNA(VLOOKUP($A31,LEAPOV,7,FALSE)),0,VLOOKUP($A31,LEAPOV,7,FALSE))</f>
        <v>0</v>
      </c>
      <c r="T31" s="79">
        <f>IF(ISNA(VLOOKUP($A31,LEAPOV,8,FALSE)),0,VLOOKUP($A31,LEAPOV,8,FALSE))</f>
        <v>0</v>
      </c>
      <c r="U31" s="79" t="str">
        <f t="shared" si="15"/>
        <v/>
      </c>
      <c r="V31" s="20" t="str">
        <f t="shared" si="16"/>
        <v/>
      </c>
      <c r="W31" s="20" t="str">
        <f t="shared" si="17"/>
        <v/>
      </c>
    </row>
    <row r="32" spans="1:23" x14ac:dyDescent="0.25">
      <c r="A32" s="20">
        <v>1944</v>
      </c>
      <c r="B32" s="20" t="s">
        <v>57</v>
      </c>
      <c r="C32" s="20" t="s">
        <v>208</v>
      </c>
      <c r="D32" s="80">
        <f t="shared" si="0"/>
        <v>2410.4899999999998</v>
      </c>
      <c r="E32" s="50">
        <f t="shared" si="1"/>
        <v>10245433</v>
      </c>
      <c r="F32" s="48">
        <f t="shared" si="9"/>
        <v>11697568.514300197</v>
      </c>
      <c r="G32" s="50">
        <f t="shared" si="2"/>
        <v>21943001.514300197</v>
      </c>
      <c r="H32" s="49">
        <f t="shared" si="10"/>
        <v>9103.12903778908</v>
      </c>
      <c r="I32" s="80">
        <f t="shared" si="3"/>
        <v>2077.62</v>
      </c>
      <c r="J32" s="50">
        <f t="shared" si="4"/>
        <v>10079599</v>
      </c>
      <c r="K32" s="48">
        <f t="shared" si="11"/>
        <v>13953567.722839452</v>
      </c>
      <c r="L32" s="50">
        <f t="shared" si="5"/>
        <v>24033166.722839452</v>
      </c>
      <c r="M32" s="49">
        <f t="shared" si="12"/>
        <v>11567.643131486728</v>
      </c>
      <c r="N32" s="80">
        <f t="shared" si="6"/>
        <v>2169.5</v>
      </c>
      <c r="O32" s="50">
        <f t="shared" si="7"/>
        <v>10673108.699999999</v>
      </c>
      <c r="P32" s="48">
        <f t="shared" si="13"/>
        <v>12108813.569599986</v>
      </c>
      <c r="Q32" s="50">
        <f t="shared" si="8"/>
        <v>22781922.269599985</v>
      </c>
      <c r="R32" s="49">
        <f t="shared" si="14"/>
        <v>10501.001276607507</v>
      </c>
      <c r="S32" s="79">
        <f>IF(ISNA(VLOOKUP($A32,LEAPOV,7,FALSE)),0,VLOOKUP($A32,LEAPOV,7,FALSE))</f>
        <v>0</v>
      </c>
      <c r="T32" s="79">
        <f>IF(ISNA(VLOOKUP($A32,LEAPOV,8,FALSE)),0,VLOOKUP($A32,LEAPOV,8,FALSE))</f>
        <v>0</v>
      </c>
      <c r="U32" s="79" t="str">
        <f t="shared" si="15"/>
        <v>Yes</v>
      </c>
      <c r="V32" s="20" t="str">
        <f t="shared" si="16"/>
        <v/>
      </c>
      <c r="W32" s="20" t="str">
        <f t="shared" si="17"/>
        <v/>
      </c>
    </row>
    <row r="33" spans="1:23" x14ac:dyDescent="0.25">
      <c r="A33" s="20">
        <v>1945</v>
      </c>
      <c r="B33" s="20" t="s">
        <v>57</v>
      </c>
      <c r="C33" s="20" t="s">
        <v>58</v>
      </c>
      <c r="D33" s="80">
        <f t="shared" si="0"/>
        <v>712.04</v>
      </c>
      <c r="E33" s="50">
        <f t="shared" si="1"/>
        <v>3741219</v>
      </c>
      <c r="F33" s="48">
        <f t="shared" si="9"/>
        <v>3632713.6075751772</v>
      </c>
      <c r="G33" s="50">
        <f t="shared" si="2"/>
        <v>7373932.6075751772</v>
      </c>
      <c r="H33" s="49">
        <f t="shared" si="10"/>
        <v>10356.065119340456</v>
      </c>
      <c r="I33" s="80">
        <f t="shared" si="3"/>
        <v>642.55999999999995</v>
      </c>
      <c r="J33" s="50">
        <f t="shared" si="4"/>
        <v>3787667</v>
      </c>
      <c r="K33" s="48">
        <f t="shared" si="11"/>
        <v>4145738.5760131925</v>
      </c>
      <c r="L33" s="50">
        <f t="shared" si="5"/>
        <v>7933405.5760131925</v>
      </c>
      <c r="M33" s="49">
        <f t="shared" si="12"/>
        <v>12346.559972630093</v>
      </c>
      <c r="N33" s="80">
        <f t="shared" si="6"/>
        <v>656.57</v>
      </c>
      <c r="O33" s="50">
        <f t="shared" si="7"/>
        <v>3828098.82</v>
      </c>
      <c r="P33" s="48">
        <f t="shared" si="13"/>
        <v>4271728.5358835105</v>
      </c>
      <c r="Q33" s="50">
        <f t="shared" si="8"/>
        <v>8099827.3558835108</v>
      </c>
      <c r="R33" s="49">
        <f t="shared" si="14"/>
        <v>12336.578515441628</v>
      </c>
      <c r="S33" s="79" t="str">
        <f>IF(ISNA(VLOOKUP($A33,LEAPOV,7,FALSE)),0,VLOOKUP($A33,LEAPOV,7,FALSE))</f>
        <v>Yes</v>
      </c>
      <c r="T33" s="79">
        <f>IF(ISNA(VLOOKUP($A33,LEAPOV,8,FALSE)),0,VLOOKUP($A33,LEAPOV,8,FALSE))</f>
        <v>0</v>
      </c>
      <c r="U33" s="79" t="str">
        <f t="shared" si="15"/>
        <v/>
      </c>
      <c r="V33" s="20" t="str">
        <f t="shared" si="16"/>
        <v/>
      </c>
      <c r="W33" s="20" t="str">
        <f t="shared" si="17"/>
        <v/>
      </c>
    </row>
    <row r="34" spans="1:23" x14ac:dyDescent="0.25">
      <c r="A34" s="20">
        <v>1946</v>
      </c>
      <c r="B34" s="20" t="s">
        <v>57</v>
      </c>
      <c r="C34" s="20" t="s">
        <v>199</v>
      </c>
      <c r="D34" s="80">
        <f t="shared" si="0"/>
        <v>891.68</v>
      </c>
      <c r="E34" s="50">
        <f t="shared" si="1"/>
        <v>4147534</v>
      </c>
      <c r="F34" s="48">
        <f t="shared" si="9"/>
        <v>4123052.6977753211</v>
      </c>
      <c r="G34" s="50">
        <f t="shared" si="2"/>
        <v>8270586.6977753211</v>
      </c>
      <c r="H34" s="49">
        <f t="shared" si="10"/>
        <v>9275.2856380936228</v>
      </c>
      <c r="I34" s="80">
        <f t="shared" si="3"/>
        <v>687.24</v>
      </c>
      <c r="J34" s="50">
        <f t="shared" si="4"/>
        <v>4220040</v>
      </c>
      <c r="K34" s="48">
        <f t="shared" si="11"/>
        <v>4634684.1252086684</v>
      </c>
      <c r="L34" s="50">
        <f t="shared" si="5"/>
        <v>8854724.1252086684</v>
      </c>
      <c r="M34" s="49">
        <f t="shared" si="12"/>
        <v>12884.471400396758</v>
      </c>
      <c r="N34" s="80">
        <f t="shared" si="6"/>
        <v>852.53</v>
      </c>
      <c r="O34" s="50">
        <f t="shared" si="7"/>
        <v>3838022.82</v>
      </c>
      <c r="P34" s="48">
        <f t="shared" si="13"/>
        <v>5358702.6443743147</v>
      </c>
      <c r="Q34" s="50">
        <f t="shared" si="8"/>
        <v>9196725.464374315</v>
      </c>
      <c r="R34" s="49">
        <f t="shared" si="14"/>
        <v>10787.568137630717</v>
      </c>
      <c r="S34" s="79" t="str">
        <f>IF(ISNA(VLOOKUP($A34,LEAPOV,7,FALSE)),0,VLOOKUP($A34,LEAPOV,7,FALSE))</f>
        <v>Yes</v>
      </c>
      <c r="T34" s="79">
        <f>IF(ISNA(VLOOKUP($A34,LEAPOV,8,FALSE)),0,VLOOKUP($A34,LEAPOV,8,FALSE))</f>
        <v>0</v>
      </c>
      <c r="U34" s="79" t="str">
        <f t="shared" si="15"/>
        <v/>
      </c>
      <c r="V34" s="20" t="str">
        <f t="shared" si="16"/>
        <v/>
      </c>
      <c r="W34" s="20" t="str">
        <f t="shared" si="17"/>
        <v/>
      </c>
    </row>
    <row r="35" spans="1:23" x14ac:dyDescent="0.25">
      <c r="A35" s="20">
        <v>1947</v>
      </c>
      <c r="B35" s="20" t="s">
        <v>57</v>
      </c>
      <c r="C35" s="20" t="s">
        <v>239</v>
      </c>
      <c r="D35" s="80">
        <f t="shared" si="0"/>
        <v>531.61</v>
      </c>
      <c r="E35" s="50">
        <f t="shared" si="1"/>
        <v>4063515</v>
      </c>
      <c r="F35" s="48">
        <f t="shared" si="9"/>
        <v>2003873.0245461492</v>
      </c>
      <c r="G35" s="50">
        <f t="shared" si="2"/>
        <v>6067388.0245461492</v>
      </c>
      <c r="H35" s="49">
        <f t="shared" si="10"/>
        <v>11413.23155047149</v>
      </c>
      <c r="I35" s="80">
        <f t="shared" si="3"/>
        <v>540.82000000000005</v>
      </c>
      <c r="J35" s="50">
        <f t="shared" si="4"/>
        <v>4071323</v>
      </c>
      <c r="K35" s="48">
        <f t="shared" si="11"/>
        <v>2818204.0998306889</v>
      </c>
      <c r="L35" s="50">
        <f t="shared" si="5"/>
        <v>6889527.0998306889</v>
      </c>
      <c r="M35" s="49">
        <f t="shared" si="12"/>
        <v>12739.03905149715</v>
      </c>
      <c r="N35" s="80">
        <f t="shared" si="6"/>
        <v>578.24</v>
      </c>
      <c r="O35" s="50">
        <f t="shared" si="7"/>
        <v>3635787.86</v>
      </c>
      <c r="P35" s="48">
        <f t="shared" si="13"/>
        <v>3399326.8144330592</v>
      </c>
      <c r="Q35" s="50">
        <f t="shared" si="8"/>
        <v>7035114.6744330591</v>
      </c>
      <c r="R35" s="49">
        <f t="shared" si="14"/>
        <v>12166.426871944277</v>
      </c>
      <c r="S35" s="79">
        <f>IF(ISNA(VLOOKUP($A35,LEAPOV,7,FALSE)),0,VLOOKUP($A35,LEAPOV,7,FALSE))</f>
        <v>0</v>
      </c>
      <c r="T35" s="79">
        <f>IF(ISNA(VLOOKUP($A35,LEAPOV,8,FALSE)),0,VLOOKUP($A35,LEAPOV,8,FALSE))</f>
        <v>0</v>
      </c>
      <c r="U35" s="79" t="str">
        <f t="shared" si="15"/>
        <v/>
      </c>
      <c r="V35" s="20" t="str">
        <f t="shared" si="16"/>
        <v/>
      </c>
      <c r="W35" s="20" t="str">
        <f t="shared" si="17"/>
        <v/>
      </c>
    </row>
    <row r="36" spans="1:23" x14ac:dyDescent="0.25">
      <c r="A36" s="20">
        <v>1948</v>
      </c>
      <c r="B36" s="20" t="s">
        <v>57</v>
      </c>
      <c r="C36" s="20" t="s">
        <v>225</v>
      </c>
      <c r="D36" s="80">
        <f t="shared" si="0"/>
        <v>2842.87</v>
      </c>
      <c r="E36" s="50">
        <f t="shared" si="1"/>
        <v>10135838</v>
      </c>
      <c r="F36" s="48">
        <f t="shared" si="9"/>
        <v>17303043.938016504</v>
      </c>
      <c r="G36" s="50">
        <f t="shared" si="2"/>
        <v>27438881.938016504</v>
      </c>
      <c r="H36" s="49">
        <f t="shared" si="10"/>
        <v>9651.8243669307794</v>
      </c>
      <c r="I36" s="80">
        <f t="shared" si="3"/>
        <v>2637.82</v>
      </c>
      <c r="J36" s="50">
        <f t="shared" si="4"/>
        <v>10044228</v>
      </c>
      <c r="K36" s="48">
        <f t="shared" si="11"/>
        <v>18682983.528605673</v>
      </c>
      <c r="L36" s="50">
        <f t="shared" si="5"/>
        <v>28727211.528605673</v>
      </c>
      <c r="M36" s="49">
        <f t="shared" si="12"/>
        <v>10890.512441563742</v>
      </c>
      <c r="N36" s="80">
        <f t="shared" si="6"/>
        <v>2785.24</v>
      </c>
      <c r="O36" s="50">
        <f t="shared" si="7"/>
        <v>10366410.960000001</v>
      </c>
      <c r="P36" s="48">
        <f t="shared" si="13"/>
        <v>19309878.30956801</v>
      </c>
      <c r="Q36" s="50">
        <f t="shared" si="8"/>
        <v>29676289.269568011</v>
      </c>
      <c r="R36" s="49">
        <f t="shared" si="14"/>
        <v>10654.840972256614</v>
      </c>
      <c r="S36" s="79">
        <f>IF(ISNA(VLOOKUP($A36,LEAPOV,7,FALSE)),0,VLOOKUP($A36,LEAPOV,7,FALSE))</f>
        <v>0</v>
      </c>
      <c r="T36" s="79">
        <f>IF(ISNA(VLOOKUP($A36,LEAPOV,8,FALSE)),0,VLOOKUP($A36,LEAPOV,8,FALSE))</f>
        <v>0</v>
      </c>
      <c r="U36" s="79" t="str">
        <f t="shared" si="15"/>
        <v>Yes</v>
      </c>
      <c r="V36" s="20" t="str">
        <f t="shared" si="16"/>
        <v/>
      </c>
      <c r="W36" s="20" t="str">
        <f t="shared" si="17"/>
        <v/>
      </c>
    </row>
    <row r="37" spans="1:23" x14ac:dyDescent="0.25">
      <c r="A37" s="20">
        <v>1964</v>
      </c>
      <c r="B37" s="20" t="s">
        <v>27</v>
      </c>
      <c r="C37" s="20" t="s">
        <v>62</v>
      </c>
      <c r="D37" s="80">
        <f t="shared" si="0"/>
        <v>1225.56</v>
      </c>
      <c r="E37" s="50">
        <f t="shared" si="1"/>
        <v>2354105</v>
      </c>
      <c r="F37" s="48">
        <f t="shared" si="9"/>
        <v>9538414.6050295811</v>
      </c>
      <c r="G37" s="50">
        <f t="shared" si="2"/>
        <v>11892519.605029581</v>
      </c>
      <c r="H37" s="49">
        <f t="shared" si="10"/>
        <v>9703.7432724873379</v>
      </c>
      <c r="I37" s="80">
        <f t="shared" si="3"/>
        <v>1367.08</v>
      </c>
      <c r="J37" s="50">
        <f t="shared" si="4"/>
        <v>2465617</v>
      </c>
      <c r="K37" s="48">
        <f t="shared" si="11"/>
        <v>11916173.962959683</v>
      </c>
      <c r="L37" s="50">
        <f t="shared" si="5"/>
        <v>14381790.962959683</v>
      </c>
      <c r="M37" s="49">
        <f t="shared" si="12"/>
        <v>10520.079997483455</v>
      </c>
      <c r="N37" s="80">
        <f t="shared" si="6"/>
        <v>1242.94</v>
      </c>
      <c r="O37" s="50">
        <f t="shared" si="7"/>
        <v>2461345.54</v>
      </c>
      <c r="P37" s="48">
        <f t="shared" si="13"/>
        <v>12472585.356941517</v>
      </c>
      <c r="Q37" s="50">
        <f t="shared" si="8"/>
        <v>14933930.896941517</v>
      </c>
      <c r="R37" s="49">
        <f t="shared" si="14"/>
        <v>12015.005468438956</v>
      </c>
      <c r="S37" s="79" t="str">
        <f>IF(ISNA(VLOOKUP($A37,LEAPOV,7,FALSE)),0,VLOOKUP($A37,LEAPOV,7,FALSE))</f>
        <v>Yes</v>
      </c>
      <c r="T37" s="79" t="str">
        <f>IF(ISNA(VLOOKUP($A37,LEAPOV,8,FALSE)),0,VLOOKUP($A37,LEAPOV,8,FALSE))</f>
        <v>Yes</v>
      </c>
      <c r="U37" s="79" t="str">
        <f t="shared" si="15"/>
        <v>Yes</v>
      </c>
      <c r="V37" s="20" t="str">
        <f t="shared" si="16"/>
        <v/>
      </c>
      <c r="W37" s="20" t="str">
        <f t="shared" si="17"/>
        <v/>
      </c>
    </row>
    <row r="38" spans="1:23" x14ac:dyDescent="0.25">
      <c r="A38" s="20">
        <v>1965</v>
      </c>
      <c r="B38" s="20" t="s">
        <v>27</v>
      </c>
      <c r="C38" s="20" t="s">
        <v>61</v>
      </c>
      <c r="D38" s="80">
        <f t="shared" si="0"/>
        <v>3213.37</v>
      </c>
      <c r="E38" s="50">
        <f t="shared" si="1"/>
        <v>8927650</v>
      </c>
      <c r="F38" s="48">
        <f t="shared" si="9"/>
        <v>21974526.297542874</v>
      </c>
      <c r="G38" s="50">
        <f t="shared" si="2"/>
        <v>30902176.297542874</v>
      </c>
      <c r="H38" s="49">
        <f t="shared" si="10"/>
        <v>9616.7501089332618</v>
      </c>
      <c r="I38" s="80">
        <f t="shared" si="3"/>
        <v>2999.83</v>
      </c>
      <c r="J38" s="50">
        <f t="shared" si="4"/>
        <v>9550605</v>
      </c>
      <c r="K38" s="48">
        <f t="shared" si="11"/>
        <v>24030144.883360669</v>
      </c>
      <c r="L38" s="50">
        <f t="shared" si="5"/>
        <v>33580749.883360669</v>
      </c>
      <c r="M38" s="49">
        <f t="shared" si="12"/>
        <v>11194.217633452785</v>
      </c>
      <c r="N38" s="80">
        <f t="shared" si="6"/>
        <v>3027.33</v>
      </c>
      <c r="O38" s="50">
        <f t="shared" si="7"/>
        <v>9361657.4000000004</v>
      </c>
      <c r="P38" s="48">
        <f t="shared" si="13"/>
        <v>23247265.129390486</v>
      </c>
      <c r="Q38" s="50">
        <f t="shared" si="8"/>
        <v>32608922.529390488</v>
      </c>
      <c r="R38" s="49">
        <f t="shared" si="14"/>
        <v>10771.512365480634</v>
      </c>
      <c r="S38" s="79" t="str">
        <f>IF(ISNA(VLOOKUP($A38,LEAPOV,7,FALSE)),0,VLOOKUP($A38,LEAPOV,7,FALSE))</f>
        <v>Yes</v>
      </c>
      <c r="T38" s="79" t="str">
        <f>IF(ISNA(VLOOKUP($A38,LEAPOV,8,FALSE)),0,VLOOKUP($A38,LEAPOV,8,FALSE))</f>
        <v>Yes</v>
      </c>
      <c r="U38" s="79" t="str">
        <f t="shared" si="15"/>
        <v>Yes</v>
      </c>
      <c r="V38" s="20" t="str">
        <f t="shared" si="16"/>
        <v/>
      </c>
      <c r="W38" s="20" t="str">
        <f t="shared" si="17"/>
        <v/>
      </c>
    </row>
    <row r="39" spans="1:23" x14ac:dyDescent="0.25">
      <c r="A39" s="20">
        <v>1966</v>
      </c>
      <c r="B39" s="20" t="s">
        <v>27</v>
      </c>
      <c r="C39" s="20" t="s">
        <v>165</v>
      </c>
      <c r="D39" s="80">
        <f t="shared" si="0"/>
        <v>4226.22</v>
      </c>
      <c r="E39" s="50">
        <f t="shared" si="1"/>
        <v>5781870</v>
      </c>
      <c r="F39" s="48">
        <f t="shared" si="9"/>
        <v>32761719.531952284</v>
      </c>
      <c r="G39" s="50">
        <f t="shared" si="2"/>
        <v>38543589.531952284</v>
      </c>
      <c r="H39" s="49">
        <f t="shared" si="10"/>
        <v>9120.1095853865354</v>
      </c>
      <c r="I39" s="80">
        <f t="shared" si="3"/>
        <v>5207.07</v>
      </c>
      <c r="J39" s="50">
        <f t="shared" si="4"/>
        <v>6208461</v>
      </c>
      <c r="K39" s="48">
        <f t="shared" si="11"/>
        <v>45084511.260780841</v>
      </c>
      <c r="L39" s="50">
        <f t="shared" si="5"/>
        <v>51292972.260780841</v>
      </c>
      <c r="M39" s="49">
        <f t="shared" si="12"/>
        <v>9850.6400453193146</v>
      </c>
      <c r="N39" s="80">
        <f t="shared" si="6"/>
        <v>4038.46</v>
      </c>
      <c r="O39" s="50">
        <f t="shared" si="7"/>
        <v>6230764.1200000001</v>
      </c>
      <c r="P39" s="48">
        <f t="shared" si="13"/>
        <v>37486966.353583083</v>
      </c>
      <c r="Q39" s="50">
        <f t="shared" si="8"/>
        <v>43717730.47358308</v>
      </c>
      <c r="R39" s="49">
        <f t="shared" si="14"/>
        <v>10825.346907876537</v>
      </c>
      <c r="S39" s="79" t="str">
        <f>IF(ISNA(VLOOKUP($A39,LEAPOV,7,FALSE)),0,VLOOKUP($A39,LEAPOV,7,FALSE))</f>
        <v>Yes</v>
      </c>
      <c r="T39" s="79" t="str">
        <f>IF(ISNA(VLOOKUP($A39,LEAPOV,8,FALSE)),0,VLOOKUP($A39,LEAPOV,8,FALSE))</f>
        <v>Yes</v>
      </c>
      <c r="U39" s="79" t="str">
        <f t="shared" si="15"/>
        <v>Yes</v>
      </c>
      <c r="V39" s="20" t="str">
        <f t="shared" si="16"/>
        <v/>
      </c>
      <c r="W39" s="20" t="str">
        <f t="shared" si="17"/>
        <v/>
      </c>
    </row>
    <row r="40" spans="1:23" x14ac:dyDescent="0.25">
      <c r="A40" s="20">
        <v>1967</v>
      </c>
      <c r="B40" s="20" t="s">
        <v>27</v>
      </c>
      <c r="C40" s="20" t="s">
        <v>196</v>
      </c>
      <c r="D40" s="80">
        <f t="shared" si="0"/>
        <v>105.61</v>
      </c>
      <c r="E40" s="50">
        <f t="shared" si="1"/>
        <v>262754</v>
      </c>
      <c r="F40" s="48">
        <f t="shared" si="9"/>
        <v>1660256.2613883766</v>
      </c>
      <c r="G40" s="50">
        <f t="shared" si="2"/>
        <v>1923010.2613883766</v>
      </c>
      <c r="H40" s="49">
        <f t="shared" si="10"/>
        <v>18208.600145709464</v>
      </c>
      <c r="I40" s="80">
        <f t="shared" si="3"/>
        <v>126.82</v>
      </c>
      <c r="J40" s="50">
        <f t="shared" si="4"/>
        <v>284612</v>
      </c>
      <c r="K40" s="48">
        <f t="shared" si="11"/>
        <v>1921495.6735747396</v>
      </c>
      <c r="L40" s="50">
        <f t="shared" si="5"/>
        <v>2206107.6735747396</v>
      </c>
      <c r="M40" s="49">
        <f t="shared" si="12"/>
        <v>17395.581718772588</v>
      </c>
      <c r="N40" s="80">
        <f t="shared" si="6"/>
        <v>123.51</v>
      </c>
      <c r="O40" s="50">
        <f t="shared" si="7"/>
        <v>263838.40000000002</v>
      </c>
      <c r="P40" s="48">
        <f t="shared" si="13"/>
        <v>2026965.2720342879</v>
      </c>
      <c r="Q40" s="50">
        <f t="shared" si="8"/>
        <v>2290803.6720342878</v>
      </c>
      <c r="R40" s="49">
        <f t="shared" si="14"/>
        <v>18547.515764183368</v>
      </c>
      <c r="S40" s="79" t="str">
        <f>IF(ISNA(VLOOKUP($A40,LEAPOV,7,FALSE)),0,VLOOKUP($A40,LEAPOV,7,FALSE))</f>
        <v>Yes</v>
      </c>
      <c r="T40" s="79" t="str">
        <f>IF(ISNA(VLOOKUP($A40,LEAPOV,8,FALSE)),0,VLOOKUP($A40,LEAPOV,8,FALSE))</f>
        <v>Yes</v>
      </c>
      <c r="U40" s="79" t="str">
        <f t="shared" si="15"/>
        <v/>
      </c>
      <c r="V40" s="20" t="str">
        <f t="shared" si="16"/>
        <v>Fail</v>
      </c>
      <c r="W40" s="20" t="str">
        <f t="shared" si="17"/>
        <v/>
      </c>
    </row>
    <row r="41" spans="1:23" x14ac:dyDescent="0.25">
      <c r="A41" s="20">
        <v>1968</v>
      </c>
      <c r="B41" s="20" t="s">
        <v>27</v>
      </c>
      <c r="C41" s="20" t="s">
        <v>160</v>
      </c>
      <c r="D41" s="80">
        <f t="shared" ref="D41:D72" si="18">IF(ISNA(VLOOKUP($A41,SSFQ1819,9,FALSE)),0,VLOOKUP($A41,SSFQ1819,9,FALSE))</f>
        <v>518.80999999999995</v>
      </c>
      <c r="E41" s="50">
        <f t="shared" ref="E41:E72" si="19">IF(ISNA(VLOOKUP($A41,SSFQ1819,8,FALSE)),0,VLOOKUP($A41,SSFQ1819,8,FALSE))</f>
        <v>1851359</v>
      </c>
      <c r="F41" s="48">
        <f t="shared" si="9"/>
        <v>3765622.7720671343</v>
      </c>
      <c r="G41" s="50">
        <f t="shared" ref="G41:G72" si="20">IF(ISNA(VLOOKUP($A41,SSFQ1819,25,FALSE)),0,VLOOKUP($A41,SSFQ1819,25,FALSE))</f>
        <v>5616981.7720671343</v>
      </c>
      <c r="H41" s="49">
        <f t="shared" si="10"/>
        <v>10826.664428340115</v>
      </c>
      <c r="I41" s="80">
        <f t="shared" ref="I41:I72" si="21">IF(ISNA(VLOOKUP($A41,SSFQ2021,9,FALSE)),0,VLOOKUP($A41,SSFQ2021,9,FALSE))</f>
        <v>484.9</v>
      </c>
      <c r="J41" s="50">
        <f t="shared" ref="J41:J72" si="22">IF(ISNA(VLOOKUP($A41,SSFQ2021,8,FALSE)),0,VLOOKUP($A41,SSFQ2021,8,FALSE))</f>
        <v>1965802</v>
      </c>
      <c r="K41" s="48">
        <f t="shared" si="11"/>
        <v>3996473.6452473849</v>
      </c>
      <c r="L41" s="50">
        <f t="shared" ref="L41:L72" si="23">IF(ISNA(VLOOKUP($A41,SSFQ2021,25,FALSE)),0,VLOOKUP($A41,SSFQ2021,25,FALSE))</f>
        <v>5962275.6452473849</v>
      </c>
      <c r="M41" s="49">
        <f t="shared" si="12"/>
        <v>12295.887080320448</v>
      </c>
      <c r="N41" s="80">
        <f t="shared" ref="N41:N72" si="24">IF(ISNA(VLOOKUP($A41,SSFQ2122,9,FALSE)),0,VLOOKUP($A41,SSFQ2122,9,FALSE))</f>
        <v>448.64</v>
      </c>
      <c r="O41" s="50">
        <f t="shared" ref="O41:O72" si="25">IF(ISNA(VLOOKUP($A41,SSFQ2122,8,FALSE)),0,VLOOKUP($A41,SSFQ2122,8,FALSE))</f>
        <v>1866517.48</v>
      </c>
      <c r="P41" s="48">
        <f t="shared" si="13"/>
        <v>3940255.4321235209</v>
      </c>
      <c r="Q41" s="50">
        <f t="shared" ref="Q41:Q72" si="26">IF(ISNA(VLOOKUP($A41,SSFQ2122,25,FALSE)),0,VLOOKUP($A41,SSFQ2122,25,FALSE))</f>
        <v>5806772.9121235209</v>
      </c>
      <c r="R41" s="49">
        <f t="shared" si="14"/>
        <v>12943.056597992869</v>
      </c>
      <c r="S41" s="79" t="str">
        <f>IF(ISNA(VLOOKUP($A41,LEAPOV,7,FALSE)),0,VLOOKUP($A41,LEAPOV,7,FALSE))</f>
        <v>Yes</v>
      </c>
      <c r="T41" s="79" t="str">
        <f>IF(ISNA(VLOOKUP($A41,LEAPOV,8,FALSE)),0,VLOOKUP($A41,LEAPOV,8,FALSE))</f>
        <v>Yes</v>
      </c>
      <c r="U41" s="79" t="str">
        <f t="shared" ref="T41:U72" si="27">IF(ISNA(VLOOKUP($A41,LEAPOV,9,FALSE)),0,VLOOKUP($A41,LEAPOV,9,FALSE))</f>
        <v/>
      </c>
      <c r="V41" s="20" t="str">
        <f t="shared" si="16"/>
        <v/>
      </c>
      <c r="W41" s="20" t="str">
        <f t="shared" si="17"/>
        <v/>
      </c>
    </row>
    <row r="42" spans="1:23" x14ac:dyDescent="0.25">
      <c r="A42" s="20">
        <v>1969</v>
      </c>
      <c r="B42" s="20" t="s">
        <v>27</v>
      </c>
      <c r="C42" s="20" t="s">
        <v>28</v>
      </c>
      <c r="D42" s="80">
        <f t="shared" si="18"/>
        <v>687.45</v>
      </c>
      <c r="E42" s="50">
        <f t="shared" si="19"/>
        <v>3903081</v>
      </c>
      <c r="F42" s="48">
        <f t="shared" si="9"/>
        <v>3262363.3585570585</v>
      </c>
      <c r="G42" s="50">
        <f t="shared" si="20"/>
        <v>7165444.3585570585</v>
      </c>
      <c r="H42" s="49">
        <f t="shared" si="10"/>
        <v>10423.222574088382</v>
      </c>
      <c r="I42" s="80">
        <f t="shared" si="21"/>
        <v>606.91</v>
      </c>
      <c r="J42" s="50">
        <f t="shared" si="22"/>
        <v>4332575</v>
      </c>
      <c r="K42" s="48">
        <f t="shared" si="11"/>
        <v>3282808.7975027366</v>
      </c>
      <c r="L42" s="50">
        <f t="shared" si="23"/>
        <v>7615383.7975027366</v>
      </c>
      <c r="M42" s="49">
        <f t="shared" si="12"/>
        <v>12547.797527644521</v>
      </c>
      <c r="N42" s="80">
        <f t="shared" si="24"/>
        <v>607.98</v>
      </c>
      <c r="O42" s="50">
        <f t="shared" si="25"/>
        <v>4343559.16</v>
      </c>
      <c r="P42" s="48">
        <f t="shared" si="13"/>
        <v>2986753.6661547441</v>
      </c>
      <c r="Q42" s="50">
        <f t="shared" si="26"/>
        <v>7330312.8261547443</v>
      </c>
      <c r="R42" s="49">
        <f t="shared" si="14"/>
        <v>12056.832175655029</v>
      </c>
      <c r="S42" s="79" t="str">
        <f>IF(ISNA(VLOOKUP($A42,LEAPOV,7,FALSE)),0,VLOOKUP($A42,LEAPOV,7,FALSE))</f>
        <v>Yes</v>
      </c>
      <c r="T42" s="79" t="str">
        <f>IF(ISNA(VLOOKUP($A42,LEAPOV,8,FALSE)),0,VLOOKUP($A42,LEAPOV,8,FALSE))</f>
        <v>Yes</v>
      </c>
      <c r="U42" s="79" t="str">
        <f t="shared" si="27"/>
        <v/>
      </c>
      <c r="V42" s="20" t="str">
        <f t="shared" si="16"/>
        <v/>
      </c>
      <c r="W42" s="20" t="str">
        <f t="shared" si="17"/>
        <v/>
      </c>
    </row>
    <row r="43" spans="1:23" x14ac:dyDescent="0.25">
      <c r="A43" s="20">
        <v>1970</v>
      </c>
      <c r="B43" s="20" t="s">
        <v>68</v>
      </c>
      <c r="C43" s="20" t="s">
        <v>69</v>
      </c>
      <c r="D43" s="80">
        <f t="shared" si="18"/>
        <v>2897.6</v>
      </c>
      <c r="E43" s="50">
        <f t="shared" si="19"/>
        <v>10982936</v>
      </c>
      <c r="F43" s="48">
        <f t="shared" si="9"/>
        <v>16888911.496312808</v>
      </c>
      <c r="G43" s="50">
        <f t="shared" si="20"/>
        <v>27871847.496312808</v>
      </c>
      <c r="H43" s="49">
        <f t="shared" si="10"/>
        <v>9618.942399334901</v>
      </c>
      <c r="I43" s="80">
        <f t="shared" si="21"/>
        <v>2985.72</v>
      </c>
      <c r="J43" s="50">
        <f t="shared" si="22"/>
        <v>12263422</v>
      </c>
      <c r="K43" s="48">
        <f t="shared" si="11"/>
        <v>19228178.737430952</v>
      </c>
      <c r="L43" s="50">
        <f t="shared" si="23"/>
        <v>31491600.737430952</v>
      </c>
      <c r="M43" s="49">
        <f t="shared" si="12"/>
        <v>10547.405897884248</v>
      </c>
      <c r="N43" s="80">
        <f t="shared" si="24"/>
        <v>3159.19</v>
      </c>
      <c r="O43" s="50">
        <f t="shared" si="25"/>
        <v>12772688.26</v>
      </c>
      <c r="P43" s="48">
        <f t="shared" si="13"/>
        <v>21160394.140962228</v>
      </c>
      <c r="Q43" s="50">
        <f t="shared" si="26"/>
        <v>33933082.400962226</v>
      </c>
      <c r="R43" s="49">
        <f t="shared" si="14"/>
        <v>10741.070464569155</v>
      </c>
      <c r="S43" s="79" t="str">
        <f>IF(ISNA(VLOOKUP($A43,LEAPOV,7,FALSE)),0,VLOOKUP($A43,LEAPOV,7,FALSE))</f>
        <v>Yes</v>
      </c>
      <c r="T43" s="79">
        <f>IF(ISNA(VLOOKUP($A43,LEAPOV,8,FALSE)),0,VLOOKUP($A43,LEAPOV,8,FALSE))</f>
        <v>0</v>
      </c>
      <c r="U43" s="79" t="str">
        <f t="shared" si="27"/>
        <v>Yes</v>
      </c>
      <c r="V43" s="20" t="str">
        <f t="shared" si="16"/>
        <v/>
      </c>
      <c r="W43" s="20" t="str">
        <f t="shared" si="17"/>
        <v/>
      </c>
    </row>
    <row r="44" spans="1:23" x14ac:dyDescent="0.25">
      <c r="A44" s="20">
        <v>1972</v>
      </c>
      <c r="B44" s="20" t="s">
        <v>38</v>
      </c>
      <c r="C44" s="20" t="s">
        <v>50</v>
      </c>
      <c r="D44" s="80">
        <f t="shared" si="18"/>
        <v>472.65</v>
      </c>
      <c r="E44" s="50">
        <f t="shared" si="19"/>
        <v>3284967</v>
      </c>
      <c r="F44" s="48">
        <f t="shared" si="9"/>
        <v>1798610.6148540191</v>
      </c>
      <c r="G44" s="50">
        <f t="shared" si="20"/>
        <v>5083577.6148540191</v>
      </c>
      <c r="H44" s="49">
        <f t="shared" si="10"/>
        <v>10755.479984881031</v>
      </c>
      <c r="I44" s="80">
        <f t="shared" si="21"/>
        <v>438.93</v>
      </c>
      <c r="J44" s="50">
        <f t="shared" si="22"/>
        <v>3457972</v>
      </c>
      <c r="K44" s="48">
        <f t="shared" si="11"/>
        <v>1995746.3225326771</v>
      </c>
      <c r="L44" s="50">
        <f t="shared" si="23"/>
        <v>5453718.3225326771</v>
      </c>
      <c r="M44" s="49">
        <f t="shared" si="12"/>
        <v>12425.029782727717</v>
      </c>
      <c r="N44" s="80">
        <f t="shared" si="24"/>
        <v>424.39</v>
      </c>
      <c r="O44" s="50">
        <f t="shared" si="25"/>
        <v>3600375.76</v>
      </c>
      <c r="P44" s="48">
        <f t="shared" si="13"/>
        <v>1721238.6723241229</v>
      </c>
      <c r="Q44" s="50">
        <f t="shared" si="26"/>
        <v>5321614.4323241226</v>
      </c>
      <c r="R44" s="49">
        <f t="shared" si="14"/>
        <v>12539.443512627826</v>
      </c>
      <c r="S44" s="79" t="str">
        <f>IF(ISNA(VLOOKUP($A44,LEAPOV,7,FALSE)),0,VLOOKUP($A44,LEAPOV,7,FALSE))</f>
        <v>Yes</v>
      </c>
      <c r="T44" s="79" t="str">
        <f>IF(ISNA(VLOOKUP($A44,LEAPOV,8,FALSE)),0,VLOOKUP($A44,LEAPOV,8,FALSE))</f>
        <v>Yes</v>
      </c>
      <c r="U44" s="79" t="str">
        <f t="shared" si="27"/>
        <v/>
      </c>
      <c r="V44" s="20" t="str">
        <f t="shared" si="16"/>
        <v/>
      </c>
      <c r="W44" s="20" t="str">
        <f t="shared" si="17"/>
        <v/>
      </c>
    </row>
    <row r="45" spans="1:23" x14ac:dyDescent="0.25">
      <c r="A45" s="20">
        <v>1973</v>
      </c>
      <c r="B45" s="20" t="s">
        <v>38</v>
      </c>
      <c r="C45" s="20" t="s">
        <v>194</v>
      </c>
      <c r="D45" s="80">
        <f t="shared" si="18"/>
        <v>215.46</v>
      </c>
      <c r="E45" s="50">
        <f t="shared" si="19"/>
        <v>1838797</v>
      </c>
      <c r="F45" s="48">
        <f t="shared" si="9"/>
        <v>1245906.6020278023</v>
      </c>
      <c r="G45" s="50">
        <f t="shared" si="20"/>
        <v>3084703.6020278023</v>
      </c>
      <c r="H45" s="49">
        <f t="shared" si="10"/>
        <v>14316.827262729983</v>
      </c>
      <c r="I45" s="80">
        <f t="shared" si="21"/>
        <v>194.4</v>
      </c>
      <c r="J45" s="50">
        <f t="shared" si="22"/>
        <v>1948664</v>
      </c>
      <c r="K45" s="48">
        <f t="shared" si="11"/>
        <v>1379259.5811717114</v>
      </c>
      <c r="L45" s="50">
        <f t="shared" si="23"/>
        <v>3327923.5811717114</v>
      </c>
      <c r="M45" s="49">
        <f t="shared" si="12"/>
        <v>17118.948462817447</v>
      </c>
      <c r="N45" s="80">
        <f t="shared" si="24"/>
        <v>217.74</v>
      </c>
      <c r="O45" s="50">
        <f t="shared" si="25"/>
        <v>1958289.94</v>
      </c>
      <c r="P45" s="48">
        <f t="shared" si="13"/>
        <v>1432283.5275751869</v>
      </c>
      <c r="Q45" s="50">
        <f t="shared" si="26"/>
        <v>3390573.4675751869</v>
      </c>
      <c r="R45" s="49">
        <f t="shared" si="14"/>
        <v>15571.661006591286</v>
      </c>
      <c r="S45" s="79" t="str">
        <f>IF(ISNA(VLOOKUP($A45,LEAPOV,7,FALSE)),0,VLOOKUP($A45,LEAPOV,7,FALSE))</f>
        <v>Yes</v>
      </c>
      <c r="T45" s="79" t="str">
        <f>IF(ISNA(VLOOKUP($A45,LEAPOV,8,FALSE)),0,VLOOKUP($A45,LEAPOV,8,FALSE))</f>
        <v>Yes</v>
      </c>
      <c r="U45" s="79" t="str">
        <f t="shared" si="27"/>
        <v/>
      </c>
      <c r="V45" s="20" t="str">
        <f t="shared" si="16"/>
        <v/>
      </c>
      <c r="W45" s="20" t="str">
        <f t="shared" si="17"/>
        <v/>
      </c>
    </row>
    <row r="46" spans="1:23" x14ac:dyDescent="0.25">
      <c r="A46" s="20">
        <v>1974</v>
      </c>
      <c r="B46" s="20" t="s">
        <v>38</v>
      </c>
      <c r="C46" s="20" t="s">
        <v>39</v>
      </c>
      <c r="D46" s="80">
        <f t="shared" si="18"/>
        <v>1537.24</v>
      </c>
      <c r="E46" s="50">
        <f t="shared" si="19"/>
        <v>6396774</v>
      </c>
      <c r="F46" s="48">
        <f t="shared" si="9"/>
        <v>8255542.2133681439</v>
      </c>
      <c r="G46" s="50">
        <f t="shared" si="20"/>
        <v>14652316.213368144</v>
      </c>
      <c r="H46" s="49">
        <f t="shared" si="10"/>
        <v>9531.5736081341529</v>
      </c>
      <c r="I46" s="80">
        <f t="shared" si="21"/>
        <v>1389.13</v>
      </c>
      <c r="J46" s="50">
        <f t="shared" si="22"/>
        <v>6476297</v>
      </c>
      <c r="K46" s="48">
        <f t="shared" si="11"/>
        <v>9176571.0970170312</v>
      </c>
      <c r="L46" s="50">
        <f t="shared" si="23"/>
        <v>15652868.097017031</v>
      </c>
      <c r="M46" s="49">
        <f t="shared" si="12"/>
        <v>11268.108886149626</v>
      </c>
      <c r="N46" s="80">
        <f t="shared" si="24"/>
        <v>1398.35</v>
      </c>
      <c r="O46" s="50">
        <f t="shared" si="25"/>
        <v>6475384.4199999999</v>
      </c>
      <c r="P46" s="48">
        <f t="shared" si="13"/>
        <v>8545293.3430751543</v>
      </c>
      <c r="Q46" s="50">
        <f t="shared" si="26"/>
        <v>15020677.763075154</v>
      </c>
      <c r="R46" s="49">
        <f t="shared" si="14"/>
        <v>10741.715423946191</v>
      </c>
      <c r="S46" s="79" t="str">
        <f>IF(ISNA(VLOOKUP($A46,LEAPOV,7,FALSE)),0,VLOOKUP($A46,LEAPOV,7,FALSE))</f>
        <v>Yes</v>
      </c>
      <c r="T46" s="79" t="str">
        <f>IF(ISNA(VLOOKUP($A46,LEAPOV,8,FALSE)),0,VLOOKUP($A46,LEAPOV,8,FALSE))</f>
        <v>Yes</v>
      </c>
      <c r="U46" s="79" t="str">
        <f t="shared" si="27"/>
        <v>Yes</v>
      </c>
      <c r="V46" s="20" t="str">
        <f t="shared" si="16"/>
        <v/>
      </c>
      <c r="W46" s="20" t="str">
        <f t="shared" si="17"/>
        <v/>
      </c>
    </row>
    <row r="47" spans="1:23" x14ac:dyDescent="0.25">
      <c r="A47" s="20">
        <v>1976</v>
      </c>
      <c r="B47" s="20" t="s">
        <v>32</v>
      </c>
      <c r="C47" s="20" t="s">
        <v>33</v>
      </c>
      <c r="D47" s="80">
        <f t="shared" si="18"/>
        <v>18239.759999999998</v>
      </c>
      <c r="E47" s="50">
        <f t="shared" si="19"/>
        <v>82684702</v>
      </c>
      <c r="F47" s="48">
        <f t="shared" si="9"/>
        <v>85056425.809168398</v>
      </c>
      <c r="G47" s="50">
        <f t="shared" si="20"/>
        <v>167741127.8091684</v>
      </c>
      <c r="H47" s="49">
        <f t="shared" si="10"/>
        <v>9196.4547674513487</v>
      </c>
      <c r="I47" s="80">
        <f t="shared" si="21"/>
        <v>17270.939999999999</v>
      </c>
      <c r="J47" s="50">
        <f t="shared" si="22"/>
        <v>91377925</v>
      </c>
      <c r="K47" s="48">
        <f t="shared" si="11"/>
        <v>95755883.734672219</v>
      </c>
      <c r="L47" s="50">
        <f t="shared" si="23"/>
        <v>187133808.73467222</v>
      </c>
      <c r="M47" s="49">
        <f t="shared" si="12"/>
        <v>10835.183767338212</v>
      </c>
      <c r="N47" s="80">
        <f t="shared" si="24"/>
        <v>17297.689999999999</v>
      </c>
      <c r="O47" s="50">
        <f t="shared" si="25"/>
        <v>96942027.260000005</v>
      </c>
      <c r="P47" s="48">
        <f t="shared" si="13"/>
        <v>85897765.001035526</v>
      </c>
      <c r="Q47" s="50">
        <f t="shared" si="26"/>
        <v>182839792.26103553</v>
      </c>
      <c r="R47" s="49">
        <f t="shared" si="14"/>
        <v>10570.185513848124</v>
      </c>
      <c r="S47" s="79">
        <f>IF(ISNA(VLOOKUP($A47,LEAPOV,7,FALSE)),0,VLOOKUP($A47,LEAPOV,7,FALSE))</f>
        <v>0</v>
      </c>
      <c r="T47" s="79">
        <f>IF(ISNA(VLOOKUP($A47,LEAPOV,8,FALSE)),0,VLOOKUP($A47,LEAPOV,8,FALSE))</f>
        <v>0</v>
      </c>
      <c r="U47" s="79" t="str">
        <f t="shared" si="27"/>
        <v>Yes</v>
      </c>
      <c r="V47" s="20" t="str">
        <f t="shared" si="16"/>
        <v/>
      </c>
      <c r="W47" s="20" t="str">
        <f t="shared" si="17"/>
        <v/>
      </c>
    </row>
    <row r="48" spans="1:23" x14ac:dyDescent="0.25">
      <c r="A48" s="20">
        <v>1977</v>
      </c>
      <c r="B48" s="20" t="s">
        <v>32</v>
      </c>
      <c r="C48" s="20" t="s">
        <v>200</v>
      </c>
      <c r="D48" s="80">
        <f t="shared" si="18"/>
        <v>7333.12</v>
      </c>
      <c r="E48" s="50">
        <f t="shared" si="19"/>
        <v>25232426</v>
      </c>
      <c r="F48" s="48">
        <f t="shared" si="9"/>
        <v>43911566.976541743</v>
      </c>
      <c r="G48" s="50">
        <f t="shared" si="20"/>
        <v>69143992.976541743</v>
      </c>
      <c r="H48" s="49">
        <f t="shared" si="10"/>
        <v>9429.0006131826212</v>
      </c>
      <c r="I48" s="80">
        <f t="shared" si="21"/>
        <v>6945.79</v>
      </c>
      <c r="J48" s="50">
        <f t="shared" si="22"/>
        <v>28930134</v>
      </c>
      <c r="K48" s="48">
        <f t="shared" si="11"/>
        <v>46001164.073268548</v>
      </c>
      <c r="L48" s="50">
        <f t="shared" si="23"/>
        <v>74931298.073268548</v>
      </c>
      <c r="M48" s="49">
        <f t="shared" si="12"/>
        <v>10788.016636447193</v>
      </c>
      <c r="N48" s="80">
        <f t="shared" si="24"/>
        <v>7027.48</v>
      </c>
      <c r="O48" s="50">
        <f t="shared" si="25"/>
        <v>30349493.52</v>
      </c>
      <c r="P48" s="48">
        <f t="shared" si="13"/>
        <v>44364113.683578312</v>
      </c>
      <c r="Q48" s="50">
        <f t="shared" si="26"/>
        <v>74713607.203578308</v>
      </c>
      <c r="R48" s="49">
        <f t="shared" si="14"/>
        <v>10631.635693531438</v>
      </c>
      <c r="S48" s="79">
        <f>IF(ISNA(VLOOKUP($A48,LEAPOV,7,FALSE)),0,VLOOKUP($A48,LEAPOV,7,FALSE))</f>
        <v>0</v>
      </c>
      <c r="T48" s="79">
        <f>IF(ISNA(VLOOKUP($A48,LEAPOV,8,FALSE)),0,VLOOKUP($A48,LEAPOV,8,FALSE))</f>
        <v>0</v>
      </c>
      <c r="U48" s="79" t="str">
        <f t="shared" si="27"/>
        <v>Yes</v>
      </c>
      <c r="V48" s="20" t="str">
        <f t="shared" si="16"/>
        <v/>
      </c>
      <c r="W48" s="20" t="str">
        <f t="shared" si="17"/>
        <v/>
      </c>
    </row>
    <row r="49" spans="1:23" x14ac:dyDescent="0.25">
      <c r="A49" s="20">
        <v>1978</v>
      </c>
      <c r="B49" s="20" t="s">
        <v>32</v>
      </c>
      <c r="C49" s="20" t="s">
        <v>216</v>
      </c>
      <c r="D49" s="80">
        <f t="shared" si="18"/>
        <v>1077.4000000000001</v>
      </c>
      <c r="E49" s="50">
        <f t="shared" si="19"/>
        <v>8464106</v>
      </c>
      <c r="F49" s="48">
        <f t="shared" si="9"/>
        <v>1358343.5837124642</v>
      </c>
      <c r="G49" s="50">
        <f t="shared" si="20"/>
        <v>9822449.5837124642</v>
      </c>
      <c r="H49" s="49">
        <f t="shared" si="10"/>
        <v>9116.8085982109369</v>
      </c>
      <c r="I49" s="80">
        <f t="shared" si="21"/>
        <v>1096.08</v>
      </c>
      <c r="J49" s="50">
        <f t="shared" si="22"/>
        <v>9263107</v>
      </c>
      <c r="K49" s="48">
        <f t="shared" si="11"/>
        <v>1872941.9733213875</v>
      </c>
      <c r="L49" s="50">
        <f t="shared" si="23"/>
        <v>11136048.973321388</v>
      </c>
      <c r="M49" s="49">
        <f t="shared" si="12"/>
        <v>10159.887027699975</v>
      </c>
      <c r="N49" s="80">
        <f t="shared" si="24"/>
        <v>1080.04</v>
      </c>
      <c r="O49" s="50">
        <f t="shared" si="25"/>
        <v>9454301.0399999991</v>
      </c>
      <c r="P49" s="48">
        <f t="shared" si="13"/>
        <v>2096738.5439943671</v>
      </c>
      <c r="Q49" s="50">
        <f t="shared" si="26"/>
        <v>11551039.583994366</v>
      </c>
      <c r="R49" s="49">
        <f t="shared" si="14"/>
        <v>10695.010910701794</v>
      </c>
      <c r="S49" s="79">
        <f>IF(ISNA(VLOOKUP($A49,LEAPOV,7,FALSE)),0,VLOOKUP($A49,LEAPOV,7,FALSE))</f>
        <v>0</v>
      </c>
      <c r="T49" s="79">
        <f>IF(ISNA(VLOOKUP($A49,LEAPOV,8,FALSE)),0,VLOOKUP($A49,LEAPOV,8,FALSE))</f>
        <v>0</v>
      </c>
      <c r="U49" s="79" t="str">
        <f t="shared" si="27"/>
        <v>Yes</v>
      </c>
      <c r="V49" s="20" t="str">
        <f t="shared" si="16"/>
        <v/>
      </c>
      <c r="W49" s="20" t="str">
        <f t="shared" si="17"/>
        <v/>
      </c>
    </row>
    <row r="50" spans="1:23" x14ac:dyDescent="0.25">
      <c r="A50" s="20">
        <v>1990</v>
      </c>
      <c r="B50" s="20" t="s">
        <v>42</v>
      </c>
      <c r="C50" s="20" t="s">
        <v>175</v>
      </c>
      <c r="D50" s="80">
        <f t="shared" si="18"/>
        <v>607.13</v>
      </c>
      <c r="E50" s="50">
        <f t="shared" si="19"/>
        <v>1532215</v>
      </c>
      <c r="F50" s="48">
        <f t="shared" si="9"/>
        <v>4613236.955921445</v>
      </c>
      <c r="G50" s="50">
        <f t="shared" si="20"/>
        <v>6145451.955921445</v>
      </c>
      <c r="H50" s="49">
        <f t="shared" si="10"/>
        <v>10122.135219675267</v>
      </c>
      <c r="I50" s="80">
        <f t="shared" si="21"/>
        <v>560.79</v>
      </c>
      <c r="J50" s="50">
        <f t="shared" si="22"/>
        <v>1562404</v>
      </c>
      <c r="K50" s="48">
        <f t="shared" si="11"/>
        <v>5380153.2144724093</v>
      </c>
      <c r="L50" s="50">
        <f t="shared" si="23"/>
        <v>6942557.2144724093</v>
      </c>
      <c r="M50" s="49">
        <f t="shared" si="12"/>
        <v>12379.959012237041</v>
      </c>
      <c r="N50" s="80">
        <f t="shared" si="24"/>
        <v>595.63</v>
      </c>
      <c r="O50" s="50">
        <f t="shared" si="25"/>
        <v>1493846.68</v>
      </c>
      <c r="P50" s="48">
        <f t="shared" si="13"/>
        <v>5315253.1605392359</v>
      </c>
      <c r="Q50" s="50">
        <f t="shared" si="26"/>
        <v>6809099.8405392356</v>
      </c>
      <c r="R50" s="49">
        <f t="shared" si="14"/>
        <v>11431.761060623601</v>
      </c>
      <c r="S50" s="79" t="str">
        <f>IF(ISNA(VLOOKUP($A50,LEAPOV,7,FALSE)),0,VLOOKUP($A50,LEAPOV,7,FALSE))</f>
        <v>Yes</v>
      </c>
      <c r="T50" s="79" t="str">
        <f>IF(ISNA(VLOOKUP($A50,LEAPOV,8,FALSE)),0,VLOOKUP($A50,LEAPOV,8,FALSE))</f>
        <v>Yes</v>
      </c>
      <c r="U50" s="79" t="str">
        <f t="shared" si="27"/>
        <v/>
      </c>
      <c r="V50" s="20" t="str">
        <f t="shared" si="16"/>
        <v/>
      </c>
      <c r="W50" s="20" t="str">
        <f t="shared" si="17"/>
        <v/>
      </c>
    </row>
    <row r="51" spans="1:23" x14ac:dyDescent="0.25">
      <c r="A51" s="20">
        <v>1991</v>
      </c>
      <c r="B51" s="20" t="s">
        <v>42</v>
      </c>
      <c r="C51" s="20" t="s">
        <v>81</v>
      </c>
      <c r="D51" s="80">
        <f t="shared" si="18"/>
        <v>5939.74</v>
      </c>
      <c r="E51" s="50">
        <f t="shared" si="19"/>
        <v>17367773</v>
      </c>
      <c r="F51" s="48">
        <f t="shared" si="9"/>
        <v>37828204.452107251</v>
      </c>
      <c r="G51" s="50">
        <f t="shared" si="20"/>
        <v>55195977.452107251</v>
      </c>
      <c r="H51" s="49">
        <f t="shared" si="10"/>
        <v>9292.658845691436</v>
      </c>
      <c r="I51" s="80">
        <f t="shared" si="21"/>
        <v>5502.16</v>
      </c>
      <c r="J51" s="50">
        <f t="shared" si="22"/>
        <v>18806715</v>
      </c>
      <c r="K51" s="48">
        <f t="shared" si="11"/>
        <v>42046592.999750055</v>
      </c>
      <c r="L51" s="50">
        <f t="shared" si="23"/>
        <v>60853307.999750055</v>
      </c>
      <c r="M51" s="49">
        <f t="shared" si="12"/>
        <v>11059.89429601285</v>
      </c>
      <c r="N51" s="80">
        <f t="shared" si="24"/>
        <v>5619.58</v>
      </c>
      <c r="O51" s="50">
        <f t="shared" si="25"/>
        <v>19032090.739999998</v>
      </c>
      <c r="P51" s="48">
        <f t="shared" si="13"/>
        <v>40338844.364011735</v>
      </c>
      <c r="Q51" s="50">
        <f t="shared" si="26"/>
        <v>59370935.104011729</v>
      </c>
      <c r="R51" s="49">
        <f t="shared" si="14"/>
        <v>10565.012884238988</v>
      </c>
      <c r="S51" s="79" t="str">
        <f>IF(ISNA(VLOOKUP($A51,LEAPOV,7,FALSE)),0,VLOOKUP($A51,LEAPOV,7,FALSE))</f>
        <v>Yes</v>
      </c>
      <c r="T51" s="79">
        <f>IF(ISNA(VLOOKUP($A51,LEAPOV,8,FALSE)),0,VLOOKUP($A51,LEAPOV,8,FALSE))</f>
        <v>0</v>
      </c>
      <c r="U51" s="79" t="str">
        <f t="shared" si="27"/>
        <v>Yes</v>
      </c>
      <c r="V51" s="20" t="str">
        <f t="shared" si="16"/>
        <v/>
      </c>
      <c r="W51" s="20" t="str">
        <f t="shared" si="17"/>
        <v/>
      </c>
    </row>
    <row r="52" spans="1:23" x14ac:dyDescent="0.25">
      <c r="A52" s="20">
        <v>1992</v>
      </c>
      <c r="B52" s="20" t="s">
        <v>42</v>
      </c>
      <c r="C52" s="20" t="s">
        <v>104</v>
      </c>
      <c r="D52" s="80">
        <f t="shared" si="18"/>
        <v>740.83</v>
      </c>
      <c r="E52" s="50">
        <f t="shared" si="19"/>
        <v>4014622</v>
      </c>
      <c r="F52" s="48">
        <f t="shared" si="9"/>
        <v>3686928.9749907861</v>
      </c>
      <c r="G52" s="50">
        <f t="shared" si="20"/>
        <v>7701550.9749907861</v>
      </c>
      <c r="H52" s="49">
        <f t="shared" si="10"/>
        <v>10395.841117382915</v>
      </c>
      <c r="I52" s="80">
        <f t="shared" si="21"/>
        <v>691.16</v>
      </c>
      <c r="J52" s="50">
        <f t="shared" si="22"/>
        <v>4543121</v>
      </c>
      <c r="K52" s="48">
        <f t="shared" si="11"/>
        <v>3954424.1370485146</v>
      </c>
      <c r="L52" s="50">
        <f t="shared" si="23"/>
        <v>8497545.1370485146</v>
      </c>
      <c r="M52" s="49">
        <f t="shared" si="12"/>
        <v>12294.613601841129</v>
      </c>
      <c r="N52" s="80">
        <f t="shared" si="24"/>
        <v>674.27</v>
      </c>
      <c r="O52" s="50">
        <f t="shared" si="25"/>
        <v>4611624.46</v>
      </c>
      <c r="P52" s="48">
        <f t="shared" si="13"/>
        <v>3598103.2031490272</v>
      </c>
      <c r="Q52" s="50">
        <f t="shared" si="26"/>
        <v>8209727.6631490272</v>
      </c>
      <c r="R52" s="49">
        <f t="shared" si="14"/>
        <v>12175.727324586631</v>
      </c>
      <c r="S52" s="79" t="str">
        <f>IF(ISNA(VLOOKUP($A52,LEAPOV,7,FALSE)),0,VLOOKUP($A52,LEAPOV,7,FALSE))</f>
        <v>Yes</v>
      </c>
      <c r="T52" s="79" t="str">
        <f>IF(ISNA(VLOOKUP($A52,LEAPOV,8,FALSE)),0,VLOOKUP($A52,LEAPOV,8,FALSE))</f>
        <v>Yes</v>
      </c>
      <c r="U52" s="79" t="str">
        <f t="shared" si="27"/>
        <v/>
      </c>
      <c r="V52" s="20" t="str">
        <f t="shared" si="16"/>
        <v/>
      </c>
      <c r="W52" s="20" t="str">
        <f t="shared" si="17"/>
        <v/>
      </c>
    </row>
    <row r="53" spans="1:23" x14ac:dyDescent="0.25">
      <c r="A53" s="20">
        <v>1993</v>
      </c>
      <c r="B53" s="20" t="s">
        <v>42</v>
      </c>
      <c r="C53" s="20" t="s">
        <v>80</v>
      </c>
      <c r="D53" s="80">
        <f t="shared" si="18"/>
        <v>191.25</v>
      </c>
      <c r="E53" s="50">
        <f t="shared" si="19"/>
        <v>512890</v>
      </c>
      <c r="F53" s="48">
        <f t="shared" si="9"/>
        <v>2324254.1217720578</v>
      </c>
      <c r="G53" s="50">
        <f t="shared" si="20"/>
        <v>2837144.1217720578</v>
      </c>
      <c r="H53" s="49">
        <f t="shared" si="10"/>
        <v>14834.740505997688</v>
      </c>
      <c r="I53" s="80">
        <f t="shared" si="21"/>
        <v>199.03</v>
      </c>
      <c r="J53" s="50">
        <f t="shared" si="22"/>
        <v>528959</v>
      </c>
      <c r="K53" s="48">
        <f t="shared" si="11"/>
        <v>2561743.622394993</v>
      </c>
      <c r="L53" s="50">
        <f t="shared" si="23"/>
        <v>3090702.622394993</v>
      </c>
      <c r="M53" s="49">
        <f t="shared" si="12"/>
        <v>15528.827927422966</v>
      </c>
      <c r="N53" s="80">
        <f t="shared" si="24"/>
        <v>217.87</v>
      </c>
      <c r="O53" s="50">
        <f t="shared" si="25"/>
        <v>535160.1</v>
      </c>
      <c r="P53" s="48">
        <f t="shared" si="13"/>
        <v>2843564.405256608</v>
      </c>
      <c r="Q53" s="50">
        <f t="shared" si="26"/>
        <v>3378724.5052566081</v>
      </c>
      <c r="R53" s="49">
        <f t="shared" si="14"/>
        <v>15507.984143097297</v>
      </c>
      <c r="S53" s="79" t="str">
        <f>IF(ISNA(VLOOKUP($A53,LEAPOV,7,FALSE)),0,VLOOKUP($A53,LEAPOV,7,FALSE))</f>
        <v>Yes</v>
      </c>
      <c r="T53" s="79" t="str">
        <f>IF(ISNA(VLOOKUP($A53,LEAPOV,8,FALSE)),0,VLOOKUP($A53,LEAPOV,8,FALSE))</f>
        <v>Yes</v>
      </c>
      <c r="U53" s="79" t="str">
        <f t="shared" si="27"/>
        <v/>
      </c>
      <c r="V53" s="20" t="str">
        <f t="shared" si="16"/>
        <v/>
      </c>
      <c r="W53" s="20" t="str">
        <f t="shared" si="17"/>
        <v/>
      </c>
    </row>
    <row r="54" spans="1:23" x14ac:dyDescent="0.25">
      <c r="A54" s="20">
        <v>1994</v>
      </c>
      <c r="B54" s="20" t="s">
        <v>42</v>
      </c>
      <c r="C54" s="20" t="s">
        <v>220</v>
      </c>
      <c r="D54" s="80">
        <f t="shared" si="18"/>
        <v>1489.04</v>
      </c>
      <c r="E54" s="50">
        <f t="shared" si="19"/>
        <v>3630243</v>
      </c>
      <c r="F54" s="48">
        <f t="shared" si="9"/>
        <v>10619276.953804515</v>
      </c>
      <c r="G54" s="50">
        <f t="shared" si="20"/>
        <v>14249519.953804515</v>
      </c>
      <c r="H54" s="49">
        <f t="shared" si="10"/>
        <v>9569.6018601276774</v>
      </c>
      <c r="I54" s="80">
        <f t="shared" si="21"/>
        <v>1394.03</v>
      </c>
      <c r="J54" s="50">
        <f t="shared" si="22"/>
        <v>3702610</v>
      </c>
      <c r="K54" s="48">
        <f t="shared" si="11"/>
        <v>11709205.357634041</v>
      </c>
      <c r="L54" s="50">
        <f t="shared" si="23"/>
        <v>15411815.357634041</v>
      </c>
      <c r="M54" s="49">
        <f t="shared" si="12"/>
        <v>11055.583708839868</v>
      </c>
      <c r="N54" s="80">
        <f t="shared" si="24"/>
        <v>1422.31</v>
      </c>
      <c r="O54" s="50">
        <f t="shared" si="25"/>
        <v>3617612.46</v>
      </c>
      <c r="P54" s="48">
        <f t="shared" si="13"/>
        <v>11395724.73768859</v>
      </c>
      <c r="Q54" s="50">
        <f t="shared" si="26"/>
        <v>15013337.197688589</v>
      </c>
      <c r="R54" s="49">
        <f t="shared" si="14"/>
        <v>10555.601238610843</v>
      </c>
      <c r="S54" s="79" t="str">
        <f>IF(ISNA(VLOOKUP($A54,LEAPOV,7,FALSE)),0,VLOOKUP($A54,LEAPOV,7,FALSE))</f>
        <v>Yes</v>
      </c>
      <c r="T54" s="79" t="str">
        <f>IF(ISNA(VLOOKUP($A54,LEAPOV,8,FALSE)),0,VLOOKUP($A54,LEAPOV,8,FALSE))</f>
        <v>Yes</v>
      </c>
      <c r="U54" s="79" t="str">
        <f t="shared" si="27"/>
        <v>Yes</v>
      </c>
      <c r="V54" s="20" t="str">
        <f t="shared" si="16"/>
        <v/>
      </c>
      <c r="W54" s="20" t="str">
        <f t="shared" si="17"/>
        <v/>
      </c>
    </row>
    <row r="55" spans="1:23" x14ac:dyDescent="0.25">
      <c r="A55" s="20">
        <v>1995</v>
      </c>
      <c r="B55" s="20" t="s">
        <v>42</v>
      </c>
      <c r="C55" s="20" t="s">
        <v>43</v>
      </c>
      <c r="D55" s="80">
        <f t="shared" si="18"/>
        <v>208.39</v>
      </c>
      <c r="E55" s="50">
        <f t="shared" si="19"/>
        <v>314933</v>
      </c>
      <c r="F55" s="48">
        <f t="shared" si="9"/>
        <v>2582055.5134322438</v>
      </c>
      <c r="G55" s="50">
        <f t="shared" si="20"/>
        <v>2896988.5134322438</v>
      </c>
      <c r="H55" s="49">
        <f t="shared" si="10"/>
        <v>13901.763584779712</v>
      </c>
      <c r="I55" s="80">
        <f t="shared" si="21"/>
        <v>222.74</v>
      </c>
      <c r="J55" s="50">
        <f t="shared" si="22"/>
        <v>315800</v>
      </c>
      <c r="K55" s="48">
        <f t="shared" si="11"/>
        <v>3058155.4532405334</v>
      </c>
      <c r="L55" s="50">
        <f t="shared" si="23"/>
        <v>3373955.4532405334</v>
      </c>
      <c r="M55" s="49">
        <f t="shared" si="12"/>
        <v>15147.505850949687</v>
      </c>
      <c r="N55" s="80">
        <f t="shared" si="24"/>
        <v>224.89</v>
      </c>
      <c r="O55" s="50">
        <f t="shared" si="25"/>
        <v>323859.38</v>
      </c>
      <c r="P55" s="48">
        <f t="shared" si="13"/>
        <v>3198923.5330538405</v>
      </c>
      <c r="Q55" s="50">
        <f t="shared" si="26"/>
        <v>3522782.9130538404</v>
      </c>
      <c r="R55" s="49">
        <f t="shared" si="14"/>
        <v>15664.471132793102</v>
      </c>
      <c r="S55" s="79" t="str">
        <f>IF(ISNA(VLOOKUP($A55,LEAPOV,7,FALSE)),0,VLOOKUP($A55,LEAPOV,7,FALSE))</f>
        <v>Yes</v>
      </c>
      <c r="T55" s="79">
        <f>IF(ISNA(VLOOKUP($A55,LEAPOV,8,FALSE)),0,VLOOKUP($A55,LEAPOV,8,FALSE))</f>
        <v>0</v>
      </c>
      <c r="U55" s="79" t="str">
        <f t="shared" si="27"/>
        <v/>
      </c>
      <c r="V55" s="20" t="str">
        <f t="shared" si="16"/>
        <v/>
      </c>
      <c r="W55" s="20" t="str">
        <f t="shared" si="17"/>
        <v/>
      </c>
    </row>
    <row r="56" spans="1:23" x14ac:dyDescent="0.25">
      <c r="A56" s="20">
        <v>1996</v>
      </c>
      <c r="B56" s="20" t="s">
        <v>42</v>
      </c>
      <c r="C56" s="20" t="s">
        <v>167</v>
      </c>
      <c r="D56" s="80">
        <f t="shared" si="18"/>
        <v>328.57</v>
      </c>
      <c r="E56" s="50">
        <f t="shared" si="19"/>
        <v>1030461</v>
      </c>
      <c r="F56" s="48">
        <f t="shared" si="9"/>
        <v>2596867.1053519701</v>
      </c>
      <c r="G56" s="50">
        <f t="shared" si="20"/>
        <v>3627328.1053519701</v>
      </c>
      <c r="H56" s="49">
        <f t="shared" si="10"/>
        <v>11039.742232559182</v>
      </c>
      <c r="I56" s="80">
        <f t="shared" si="21"/>
        <v>320.75</v>
      </c>
      <c r="J56" s="50">
        <f t="shared" si="22"/>
        <v>1048049</v>
      </c>
      <c r="K56" s="48">
        <f t="shared" si="11"/>
        <v>2995029.1046585445</v>
      </c>
      <c r="L56" s="50">
        <f t="shared" si="23"/>
        <v>4043078.1046585445</v>
      </c>
      <c r="M56" s="49">
        <f t="shared" si="12"/>
        <v>12605.075930346202</v>
      </c>
      <c r="N56" s="80">
        <f t="shared" si="24"/>
        <v>329.03</v>
      </c>
      <c r="O56" s="50">
        <f t="shared" si="25"/>
        <v>1045118.28</v>
      </c>
      <c r="P56" s="48">
        <f t="shared" si="13"/>
        <v>3244676.0091679608</v>
      </c>
      <c r="Q56" s="50">
        <f t="shared" si="26"/>
        <v>4289794.2891679611</v>
      </c>
      <c r="R56" s="49">
        <f t="shared" si="14"/>
        <v>13037.699568938886</v>
      </c>
      <c r="S56" s="79" t="str">
        <f>IF(ISNA(VLOOKUP($A56,LEAPOV,7,FALSE)),0,VLOOKUP($A56,LEAPOV,7,FALSE))</f>
        <v>Yes</v>
      </c>
      <c r="T56" s="79" t="str">
        <f>IF(ISNA(VLOOKUP($A56,LEAPOV,8,FALSE)),0,VLOOKUP($A56,LEAPOV,8,FALSE))</f>
        <v>Yes</v>
      </c>
      <c r="U56" s="79" t="str">
        <f t="shared" si="27"/>
        <v/>
      </c>
      <c r="V56" s="20" t="str">
        <f t="shared" si="16"/>
        <v/>
      </c>
      <c r="W56" s="20" t="str">
        <f t="shared" si="17"/>
        <v/>
      </c>
    </row>
    <row r="57" spans="1:23" x14ac:dyDescent="0.25">
      <c r="A57" s="20">
        <v>1997</v>
      </c>
      <c r="B57" s="20" t="s">
        <v>42</v>
      </c>
      <c r="C57" s="20" t="s">
        <v>248</v>
      </c>
      <c r="D57" s="80">
        <f t="shared" si="18"/>
        <v>237.17</v>
      </c>
      <c r="E57" s="50">
        <f t="shared" si="19"/>
        <v>1015169</v>
      </c>
      <c r="F57" s="48">
        <f t="shared" si="9"/>
        <v>2305576.0977275358</v>
      </c>
      <c r="G57" s="50">
        <f t="shared" si="20"/>
        <v>3320745.0977275358</v>
      </c>
      <c r="H57" s="49">
        <f t="shared" si="10"/>
        <v>14001.539392535042</v>
      </c>
      <c r="I57" s="80">
        <f t="shared" si="21"/>
        <v>248.35</v>
      </c>
      <c r="J57" s="50">
        <f t="shared" si="22"/>
        <v>1067025</v>
      </c>
      <c r="K57" s="48">
        <f t="shared" si="11"/>
        <v>2853182.2721192772</v>
      </c>
      <c r="L57" s="50">
        <f t="shared" si="23"/>
        <v>3920207.2721192772</v>
      </c>
      <c r="M57" s="49">
        <f t="shared" si="12"/>
        <v>15785.010155503433</v>
      </c>
      <c r="N57" s="80">
        <f t="shared" si="24"/>
        <v>233.26</v>
      </c>
      <c r="O57" s="50">
        <f t="shared" si="25"/>
        <v>1026703.86</v>
      </c>
      <c r="P57" s="48">
        <f t="shared" si="13"/>
        <v>2845381.89066194</v>
      </c>
      <c r="Q57" s="50">
        <f t="shared" si="26"/>
        <v>3872085.7506619398</v>
      </c>
      <c r="R57" s="49">
        <f t="shared" si="14"/>
        <v>16599.870319222926</v>
      </c>
      <c r="S57" s="79" t="str">
        <f>IF(ISNA(VLOOKUP($A57,LEAPOV,7,FALSE)),0,VLOOKUP($A57,LEAPOV,7,FALSE))</f>
        <v>Yes</v>
      </c>
      <c r="T57" s="79" t="str">
        <f>IF(ISNA(VLOOKUP($A57,LEAPOV,8,FALSE)),0,VLOOKUP($A57,LEAPOV,8,FALSE))</f>
        <v>Yes</v>
      </c>
      <c r="U57" s="79" t="str">
        <f t="shared" si="27"/>
        <v/>
      </c>
      <c r="V57" s="20" t="str">
        <f t="shared" si="16"/>
        <v/>
      </c>
      <c r="W57" s="20" t="str">
        <f t="shared" si="17"/>
        <v/>
      </c>
    </row>
    <row r="58" spans="1:23" x14ac:dyDescent="0.25">
      <c r="A58" s="20">
        <v>1998</v>
      </c>
      <c r="B58" s="20" t="s">
        <v>42</v>
      </c>
      <c r="C58" s="20" t="s">
        <v>89</v>
      </c>
      <c r="D58" s="80">
        <f t="shared" si="18"/>
        <v>247.77</v>
      </c>
      <c r="E58" s="50">
        <f t="shared" si="19"/>
        <v>844065</v>
      </c>
      <c r="F58" s="48">
        <f t="shared" si="9"/>
        <v>2355171.2889094898</v>
      </c>
      <c r="G58" s="50">
        <f t="shared" si="20"/>
        <v>3199236.2889094898</v>
      </c>
      <c r="H58" s="49">
        <f t="shared" si="10"/>
        <v>12912.121277432658</v>
      </c>
      <c r="I58" s="80">
        <f t="shared" si="21"/>
        <v>225.81</v>
      </c>
      <c r="J58" s="50">
        <f t="shared" si="22"/>
        <v>863664</v>
      </c>
      <c r="K58" s="48">
        <f t="shared" si="11"/>
        <v>2585479.093897603</v>
      </c>
      <c r="L58" s="50">
        <f t="shared" si="23"/>
        <v>3449143.093897603</v>
      </c>
      <c r="M58" s="49">
        <f t="shared" si="12"/>
        <v>15274.536530258194</v>
      </c>
      <c r="N58" s="80">
        <f t="shared" si="24"/>
        <v>222.04</v>
      </c>
      <c r="O58" s="50">
        <f t="shared" si="25"/>
        <v>806633.02</v>
      </c>
      <c r="P58" s="48">
        <f t="shared" si="13"/>
        <v>2714722.803510949</v>
      </c>
      <c r="Q58" s="50">
        <f t="shared" si="26"/>
        <v>3521355.823510949</v>
      </c>
      <c r="R58" s="49">
        <f t="shared" si="14"/>
        <v>15859.105672450682</v>
      </c>
      <c r="S58" s="79" t="str">
        <f>IF(ISNA(VLOOKUP($A58,LEAPOV,7,FALSE)),0,VLOOKUP($A58,LEAPOV,7,FALSE))</f>
        <v>Yes</v>
      </c>
      <c r="T58" s="79">
        <f>IF(ISNA(VLOOKUP($A58,LEAPOV,8,FALSE)),0,VLOOKUP($A58,LEAPOV,8,FALSE))</f>
        <v>0</v>
      </c>
      <c r="U58" s="79" t="str">
        <f t="shared" si="27"/>
        <v/>
      </c>
      <c r="V58" s="20" t="str">
        <f t="shared" si="16"/>
        <v/>
      </c>
      <c r="W58" s="20" t="str">
        <f t="shared" si="17"/>
        <v/>
      </c>
    </row>
    <row r="59" spans="1:23" x14ac:dyDescent="0.25">
      <c r="A59" s="20">
        <v>1999</v>
      </c>
      <c r="B59" s="20" t="s">
        <v>42</v>
      </c>
      <c r="C59" s="20" t="s">
        <v>203</v>
      </c>
      <c r="D59" s="80">
        <f t="shared" si="18"/>
        <v>389.65</v>
      </c>
      <c r="E59" s="50">
        <f t="shared" si="19"/>
        <v>1226085</v>
      </c>
      <c r="F59" s="48">
        <f t="shared" si="9"/>
        <v>3149209.0272723716</v>
      </c>
      <c r="G59" s="50">
        <f t="shared" si="20"/>
        <v>4375294.0272723716</v>
      </c>
      <c r="H59" s="49">
        <f t="shared" si="10"/>
        <v>11228.779744058442</v>
      </c>
      <c r="I59" s="80">
        <f t="shared" si="21"/>
        <v>376.96</v>
      </c>
      <c r="J59" s="50">
        <f t="shared" si="22"/>
        <v>1253929</v>
      </c>
      <c r="K59" s="48">
        <f t="shared" si="11"/>
        <v>3483931.4328197949</v>
      </c>
      <c r="L59" s="50">
        <f t="shared" si="23"/>
        <v>4737860.4328197949</v>
      </c>
      <c r="M59" s="49">
        <f t="shared" si="12"/>
        <v>12568.60259130888</v>
      </c>
      <c r="N59" s="80">
        <f t="shared" si="24"/>
        <v>348.73</v>
      </c>
      <c r="O59" s="50">
        <f t="shared" si="25"/>
        <v>1264918.08</v>
      </c>
      <c r="P59" s="48">
        <f t="shared" si="13"/>
        <v>3540113.5061273267</v>
      </c>
      <c r="Q59" s="50">
        <f t="shared" si="26"/>
        <v>4805031.5861273268</v>
      </c>
      <c r="R59" s="49">
        <f t="shared" si="14"/>
        <v>13778.658521283878</v>
      </c>
      <c r="S59" s="79" t="str">
        <f>IF(ISNA(VLOOKUP($A59,LEAPOV,7,FALSE)),0,VLOOKUP($A59,LEAPOV,7,FALSE))</f>
        <v>Yes</v>
      </c>
      <c r="T59" s="79" t="str">
        <f>IF(ISNA(VLOOKUP($A59,LEAPOV,8,FALSE)),0,VLOOKUP($A59,LEAPOV,8,FALSE))</f>
        <v>Yes</v>
      </c>
      <c r="U59" s="79" t="str">
        <f t="shared" si="27"/>
        <v/>
      </c>
      <c r="V59" s="20" t="str">
        <f t="shared" si="16"/>
        <v/>
      </c>
      <c r="W59" s="20" t="str">
        <f t="shared" si="17"/>
        <v/>
      </c>
    </row>
    <row r="60" spans="1:23" x14ac:dyDescent="0.25">
      <c r="A60" s="20">
        <v>2000</v>
      </c>
      <c r="B60" s="20" t="s">
        <v>42</v>
      </c>
      <c r="C60" s="20" t="s">
        <v>103</v>
      </c>
      <c r="D60" s="80">
        <f t="shared" si="18"/>
        <v>294.97000000000003</v>
      </c>
      <c r="E60" s="50">
        <f t="shared" si="19"/>
        <v>1127598</v>
      </c>
      <c r="F60" s="48">
        <f t="shared" si="9"/>
        <v>2626006.3488428178</v>
      </c>
      <c r="G60" s="50">
        <f t="shared" si="20"/>
        <v>3753604.3488428178</v>
      </c>
      <c r="H60" s="49">
        <f t="shared" si="10"/>
        <v>12725.376644549675</v>
      </c>
      <c r="I60" s="80">
        <f t="shared" si="21"/>
        <v>291.42</v>
      </c>
      <c r="J60" s="50">
        <f t="shared" si="22"/>
        <v>1093514</v>
      </c>
      <c r="K60" s="48">
        <f t="shared" si="11"/>
        <v>2916288.7848848593</v>
      </c>
      <c r="L60" s="50">
        <f t="shared" si="23"/>
        <v>4009802.7848848593</v>
      </c>
      <c r="M60" s="49">
        <f t="shared" si="12"/>
        <v>13759.531895150845</v>
      </c>
      <c r="N60" s="80">
        <f t="shared" si="24"/>
        <v>274.98</v>
      </c>
      <c r="O60" s="50">
        <f t="shared" si="25"/>
        <v>1151449.26</v>
      </c>
      <c r="P60" s="48">
        <f t="shared" si="13"/>
        <v>3012296.260572549</v>
      </c>
      <c r="Q60" s="50">
        <f t="shared" si="26"/>
        <v>4163745.5205725487</v>
      </c>
      <c r="R60" s="49">
        <f t="shared" si="14"/>
        <v>15141.994038012032</v>
      </c>
      <c r="S60" s="79" t="str">
        <f>IF(ISNA(VLOOKUP($A60,LEAPOV,7,FALSE)),0,VLOOKUP($A60,LEAPOV,7,FALSE))</f>
        <v>Yes</v>
      </c>
      <c r="T60" s="79" t="str">
        <f>IF(ISNA(VLOOKUP($A60,LEAPOV,8,FALSE)),0,VLOOKUP($A60,LEAPOV,8,FALSE))</f>
        <v>Yes</v>
      </c>
      <c r="U60" s="79" t="str">
        <f t="shared" si="27"/>
        <v/>
      </c>
      <c r="V60" s="20" t="str">
        <f t="shared" si="16"/>
        <v/>
      </c>
      <c r="W60" s="20" t="str">
        <f t="shared" si="17"/>
        <v/>
      </c>
    </row>
    <row r="61" spans="1:23" x14ac:dyDescent="0.25">
      <c r="A61" s="20">
        <v>2001</v>
      </c>
      <c r="B61" s="20" t="s">
        <v>42</v>
      </c>
      <c r="C61" s="20" t="s">
        <v>201</v>
      </c>
      <c r="D61" s="80">
        <f t="shared" si="18"/>
        <v>667.45</v>
      </c>
      <c r="E61" s="50">
        <f t="shared" si="19"/>
        <v>2178756</v>
      </c>
      <c r="F61" s="48">
        <f t="shared" si="9"/>
        <v>4977779.4137932658</v>
      </c>
      <c r="G61" s="50">
        <f t="shared" si="20"/>
        <v>7156535.4137932658</v>
      </c>
      <c r="H61" s="49">
        <f t="shared" si="10"/>
        <v>10722.204530366716</v>
      </c>
      <c r="I61" s="80">
        <f t="shared" si="21"/>
        <v>585.19000000000005</v>
      </c>
      <c r="J61" s="50">
        <f t="shared" si="22"/>
        <v>2264624</v>
      </c>
      <c r="K61" s="48">
        <f t="shared" si="11"/>
        <v>5096123.5922704237</v>
      </c>
      <c r="L61" s="50">
        <f t="shared" si="23"/>
        <v>7360747.5922704237</v>
      </c>
      <c r="M61" s="49">
        <f t="shared" si="12"/>
        <v>12578.389227892518</v>
      </c>
      <c r="N61" s="80">
        <f t="shared" si="24"/>
        <v>590.67999999999995</v>
      </c>
      <c r="O61" s="50">
        <f t="shared" si="25"/>
        <v>2266284.6800000002</v>
      </c>
      <c r="P61" s="48">
        <f t="shared" si="13"/>
        <v>5622988.4293699674</v>
      </c>
      <c r="Q61" s="50">
        <f t="shared" si="26"/>
        <v>7889273.1093699681</v>
      </c>
      <c r="R61" s="49">
        <f t="shared" si="14"/>
        <v>13356.25568729256</v>
      </c>
      <c r="S61" s="79" t="str">
        <f>IF(ISNA(VLOOKUP($A61,LEAPOV,7,FALSE)),0,VLOOKUP($A61,LEAPOV,7,FALSE))</f>
        <v>Yes</v>
      </c>
      <c r="T61" s="79" t="str">
        <f>IF(ISNA(VLOOKUP($A61,LEAPOV,8,FALSE)),0,VLOOKUP($A61,LEAPOV,8,FALSE))</f>
        <v>Yes</v>
      </c>
      <c r="U61" s="79" t="str">
        <f t="shared" si="27"/>
        <v/>
      </c>
      <c r="V61" s="20" t="str">
        <f t="shared" si="16"/>
        <v/>
      </c>
      <c r="W61" s="20" t="str">
        <f t="shared" si="17"/>
        <v/>
      </c>
    </row>
    <row r="62" spans="1:23" x14ac:dyDescent="0.25">
      <c r="A62" s="20">
        <v>2002</v>
      </c>
      <c r="B62" s="20" t="s">
        <v>42</v>
      </c>
      <c r="C62" s="20" t="s">
        <v>245</v>
      </c>
      <c r="D62" s="80">
        <f t="shared" si="18"/>
        <v>1394.01</v>
      </c>
      <c r="E62" s="50">
        <f t="shared" si="19"/>
        <v>3402158</v>
      </c>
      <c r="F62" s="48">
        <f t="shared" si="9"/>
        <v>9456031.6368332282</v>
      </c>
      <c r="G62" s="50">
        <f t="shared" si="20"/>
        <v>12858189.636833228</v>
      </c>
      <c r="H62" s="49">
        <f t="shared" si="10"/>
        <v>9223.8862252302551</v>
      </c>
      <c r="I62" s="80">
        <f t="shared" si="21"/>
        <v>1257.53</v>
      </c>
      <c r="J62" s="50">
        <f t="shared" si="22"/>
        <v>3476541</v>
      </c>
      <c r="K62" s="48">
        <f t="shared" si="11"/>
        <v>10459159.209325861</v>
      </c>
      <c r="L62" s="50">
        <f t="shared" si="23"/>
        <v>13935700.209325861</v>
      </c>
      <c r="M62" s="49">
        <f t="shared" si="12"/>
        <v>11081.803383876219</v>
      </c>
      <c r="N62" s="80">
        <f t="shared" si="24"/>
        <v>1351.69</v>
      </c>
      <c r="O62" s="50">
        <f t="shared" si="25"/>
        <v>3809426.66</v>
      </c>
      <c r="P62" s="48">
        <f t="shared" si="13"/>
        <v>10296469.581848385</v>
      </c>
      <c r="Q62" s="50">
        <f t="shared" si="26"/>
        <v>14105896.241848385</v>
      </c>
      <c r="R62" s="49">
        <f t="shared" si="14"/>
        <v>10435.748020513864</v>
      </c>
      <c r="S62" s="79" t="str">
        <f>IF(ISNA(VLOOKUP($A62,LEAPOV,7,FALSE)),0,VLOOKUP($A62,LEAPOV,7,FALSE))</f>
        <v>Yes</v>
      </c>
      <c r="T62" s="79" t="str">
        <f>IF(ISNA(VLOOKUP($A62,LEAPOV,8,FALSE)),0,VLOOKUP($A62,LEAPOV,8,FALSE))</f>
        <v>Yes</v>
      </c>
      <c r="U62" s="79" t="str">
        <f t="shared" si="27"/>
        <v>Yes</v>
      </c>
      <c r="V62" s="20" t="str">
        <f t="shared" si="16"/>
        <v/>
      </c>
      <c r="W62" s="20" t="str">
        <f t="shared" si="17"/>
        <v/>
      </c>
    </row>
    <row r="63" spans="1:23" x14ac:dyDescent="0.25">
      <c r="A63" s="20">
        <v>2003</v>
      </c>
      <c r="B63" s="20" t="s">
        <v>42</v>
      </c>
      <c r="C63" s="20" t="s">
        <v>229</v>
      </c>
      <c r="D63" s="80">
        <f t="shared" si="18"/>
        <v>1347.11</v>
      </c>
      <c r="E63" s="50">
        <f t="shared" si="19"/>
        <v>3152037</v>
      </c>
      <c r="F63" s="48">
        <f t="shared" si="9"/>
        <v>9519237.5512169544</v>
      </c>
      <c r="G63" s="50">
        <f t="shared" si="20"/>
        <v>12671274.551216954</v>
      </c>
      <c r="H63" s="49">
        <f t="shared" si="10"/>
        <v>9406.2656733429012</v>
      </c>
      <c r="I63" s="80">
        <f t="shared" si="21"/>
        <v>1332.38</v>
      </c>
      <c r="J63" s="50">
        <f t="shared" si="22"/>
        <v>3296123</v>
      </c>
      <c r="K63" s="48">
        <f t="shared" si="11"/>
        <v>10838486.100593166</v>
      </c>
      <c r="L63" s="50">
        <f t="shared" si="23"/>
        <v>14134609.100593166</v>
      </c>
      <c r="M63" s="49">
        <f t="shared" si="12"/>
        <v>10608.541932926917</v>
      </c>
      <c r="N63" s="80">
        <f t="shared" si="24"/>
        <v>1324.09</v>
      </c>
      <c r="O63" s="50">
        <f t="shared" si="25"/>
        <v>3390791.78</v>
      </c>
      <c r="P63" s="48">
        <f t="shared" si="13"/>
        <v>10688178.693934219</v>
      </c>
      <c r="Q63" s="50">
        <f t="shared" si="26"/>
        <v>14078970.473934218</v>
      </c>
      <c r="R63" s="49">
        <f t="shared" si="14"/>
        <v>10632.940716971067</v>
      </c>
      <c r="S63" s="79" t="str">
        <f>IF(ISNA(VLOOKUP($A63,LEAPOV,7,FALSE)),0,VLOOKUP($A63,LEAPOV,7,FALSE))</f>
        <v>Yes</v>
      </c>
      <c r="T63" s="79">
        <f>IF(ISNA(VLOOKUP($A63,LEAPOV,8,FALSE)),0,VLOOKUP($A63,LEAPOV,8,FALSE))</f>
        <v>0</v>
      </c>
      <c r="U63" s="79" t="str">
        <f t="shared" si="27"/>
        <v>Yes</v>
      </c>
      <c r="V63" s="20" t="str">
        <f t="shared" si="16"/>
        <v/>
      </c>
      <c r="W63" s="20" t="str">
        <f t="shared" si="17"/>
        <v/>
      </c>
    </row>
    <row r="64" spans="1:23" x14ac:dyDescent="0.25">
      <c r="A64" s="20">
        <v>2005</v>
      </c>
      <c r="B64" s="20" t="s">
        <v>14</v>
      </c>
      <c r="C64" s="20" t="s">
        <v>15</v>
      </c>
      <c r="D64" s="80">
        <f t="shared" si="18"/>
        <v>163.80000000000001</v>
      </c>
      <c r="E64" s="50">
        <f t="shared" si="19"/>
        <v>2034268</v>
      </c>
      <c r="F64" s="48">
        <f t="shared" si="9"/>
        <v>478618.1546570682</v>
      </c>
      <c r="G64" s="50">
        <f t="shared" si="20"/>
        <v>2512886.1546570682</v>
      </c>
      <c r="H64" s="49">
        <f t="shared" si="10"/>
        <v>15341.185315366716</v>
      </c>
      <c r="I64" s="80">
        <f t="shared" si="21"/>
        <v>162.16999999999999</v>
      </c>
      <c r="J64" s="50">
        <f t="shared" si="22"/>
        <v>2574609</v>
      </c>
      <c r="K64" s="48">
        <f t="shared" si="11"/>
        <v>272657.6440189234</v>
      </c>
      <c r="L64" s="50">
        <f t="shared" si="23"/>
        <v>2847266.6440189234</v>
      </c>
      <c r="M64" s="49">
        <f t="shared" si="12"/>
        <v>17557.295702157757</v>
      </c>
      <c r="N64" s="80">
        <f t="shared" si="24"/>
        <v>159.02000000000001</v>
      </c>
      <c r="O64" s="50">
        <f t="shared" si="25"/>
        <v>2403443.54</v>
      </c>
      <c r="P64" s="48">
        <f t="shared" si="13"/>
        <v>427165.59316538088</v>
      </c>
      <c r="Q64" s="50">
        <f t="shared" si="26"/>
        <v>2830609.1331653809</v>
      </c>
      <c r="R64" s="49">
        <f t="shared" si="14"/>
        <v>17800.334128822669</v>
      </c>
      <c r="S64" s="79" t="str">
        <f>IF(ISNA(VLOOKUP($A64,LEAPOV,7,FALSE)),0,VLOOKUP($A64,LEAPOV,7,FALSE))</f>
        <v>Yes</v>
      </c>
      <c r="T64" s="79">
        <f>IF(ISNA(VLOOKUP($A64,LEAPOV,8,FALSE)),0,VLOOKUP($A64,LEAPOV,8,FALSE))</f>
        <v>0</v>
      </c>
      <c r="U64" s="79" t="str">
        <f t="shared" si="27"/>
        <v/>
      </c>
      <c r="V64" s="20" t="str">
        <f t="shared" si="16"/>
        <v/>
      </c>
      <c r="W64" s="20" t="str">
        <f t="shared" si="17"/>
        <v/>
      </c>
    </row>
    <row r="65" spans="1:24" x14ac:dyDescent="0.25">
      <c r="A65" s="20">
        <v>2006</v>
      </c>
      <c r="B65" s="20" t="s">
        <v>14</v>
      </c>
      <c r="C65" s="20" t="s">
        <v>60</v>
      </c>
      <c r="D65" s="80">
        <f t="shared" si="18"/>
        <v>141.02000000000001</v>
      </c>
      <c r="E65" s="50">
        <f t="shared" si="19"/>
        <v>791886</v>
      </c>
      <c r="F65" s="48">
        <f t="shared" si="9"/>
        <v>1443479.5904858857</v>
      </c>
      <c r="G65" s="50">
        <f t="shared" si="20"/>
        <v>2235365.5904858857</v>
      </c>
      <c r="H65" s="49">
        <f t="shared" si="10"/>
        <v>15851.40824341147</v>
      </c>
      <c r="I65" s="80">
        <f t="shared" si="21"/>
        <v>136.18</v>
      </c>
      <c r="J65" s="50">
        <f t="shared" si="22"/>
        <v>820879</v>
      </c>
      <c r="K65" s="48">
        <f t="shared" si="11"/>
        <v>1597271.3579497118</v>
      </c>
      <c r="L65" s="50">
        <f t="shared" si="23"/>
        <v>2418150.3579497118</v>
      </c>
      <c r="M65" s="49">
        <f t="shared" si="12"/>
        <v>17757.01540571091</v>
      </c>
      <c r="N65" s="80">
        <f t="shared" si="24"/>
        <v>129.4</v>
      </c>
      <c r="O65" s="50">
        <f t="shared" si="25"/>
        <v>744521.58</v>
      </c>
      <c r="P65" s="48">
        <f t="shared" si="13"/>
        <v>1736825.2443568455</v>
      </c>
      <c r="Q65" s="50">
        <f t="shared" si="26"/>
        <v>2481346.8243568456</v>
      </c>
      <c r="R65" s="49">
        <f t="shared" si="14"/>
        <v>19175.786896111633</v>
      </c>
      <c r="S65" s="79" t="str">
        <f>IF(ISNA(VLOOKUP($A65,LEAPOV,7,FALSE)),0,VLOOKUP($A65,LEAPOV,7,FALSE))</f>
        <v>Yes</v>
      </c>
      <c r="T65" s="79">
        <f>IF(ISNA(VLOOKUP($A65,LEAPOV,8,FALSE)),0,VLOOKUP($A65,LEAPOV,8,FALSE))</f>
        <v>0</v>
      </c>
      <c r="U65" s="79" t="str">
        <f t="shared" si="27"/>
        <v/>
      </c>
      <c r="V65" s="20" t="str">
        <f t="shared" si="16"/>
        <v/>
      </c>
      <c r="W65" s="20" t="str">
        <f t="shared" si="17"/>
        <v/>
      </c>
    </row>
    <row r="66" spans="1:24" x14ac:dyDescent="0.25">
      <c r="A66" s="20">
        <v>2008</v>
      </c>
      <c r="B66" s="20" t="s">
        <v>75</v>
      </c>
      <c r="C66" s="20" t="s">
        <v>127</v>
      </c>
      <c r="D66" s="80">
        <f t="shared" si="18"/>
        <v>588.70000000000005</v>
      </c>
      <c r="E66" s="50">
        <f t="shared" si="19"/>
        <v>1642894</v>
      </c>
      <c r="F66" s="48">
        <f t="shared" si="9"/>
        <v>4985904.2066966174</v>
      </c>
      <c r="G66" s="50">
        <f t="shared" si="20"/>
        <v>6628798.2066966174</v>
      </c>
      <c r="H66" s="49">
        <f t="shared" si="10"/>
        <v>11260.06150279704</v>
      </c>
      <c r="I66" s="80">
        <f t="shared" si="21"/>
        <v>527.45000000000005</v>
      </c>
      <c r="J66" s="50">
        <f t="shared" si="22"/>
        <v>1052532</v>
      </c>
      <c r="K66" s="48">
        <f t="shared" si="11"/>
        <v>5824500.4078435712</v>
      </c>
      <c r="L66" s="50">
        <f t="shared" si="23"/>
        <v>6877032.4078435712</v>
      </c>
      <c r="M66" s="49">
        <f t="shared" si="12"/>
        <v>13038.264115733378</v>
      </c>
      <c r="N66" s="80">
        <f t="shared" si="24"/>
        <v>504.55</v>
      </c>
      <c r="O66" s="50">
        <f t="shared" si="25"/>
        <v>1041328.92</v>
      </c>
      <c r="P66" s="48">
        <f t="shared" si="13"/>
        <v>5570370.8626607591</v>
      </c>
      <c r="Q66" s="50">
        <f t="shared" si="26"/>
        <v>6611699.7826607591</v>
      </c>
      <c r="R66" s="49">
        <f t="shared" si="14"/>
        <v>13104.151784086333</v>
      </c>
      <c r="S66" s="79" t="str">
        <f>IF(ISNA(VLOOKUP($A66,LEAPOV,7,FALSE)),0,VLOOKUP($A66,LEAPOV,7,FALSE))</f>
        <v>Yes</v>
      </c>
      <c r="T66" s="79" t="str">
        <f>IF(ISNA(VLOOKUP($A66,LEAPOV,8,FALSE)),0,VLOOKUP($A66,LEAPOV,8,FALSE))</f>
        <v>Yes</v>
      </c>
      <c r="U66" s="79" t="str">
        <f t="shared" si="27"/>
        <v/>
      </c>
      <c r="V66" s="20" t="str">
        <f t="shared" si="16"/>
        <v/>
      </c>
      <c r="W66" s="20" t="str">
        <f t="shared" si="17"/>
        <v/>
      </c>
    </row>
    <row r="67" spans="1:24" x14ac:dyDescent="0.25">
      <c r="A67" s="20">
        <v>2009</v>
      </c>
      <c r="B67" s="20" t="s">
        <v>75</v>
      </c>
      <c r="C67" s="20" t="s">
        <v>197</v>
      </c>
      <c r="D67" s="80">
        <f t="shared" si="18"/>
        <v>152.81</v>
      </c>
      <c r="E67" s="50">
        <f t="shared" si="19"/>
        <v>513984</v>
      </c>
      <c r="F67" s="48">
        <f t="shared" si="9"/>
        <v>1869053.0449903412</v>
      </c>
      <c r="G67" s="50">
        <f t="shared" si="20"/>
        <v>2383037.0449903412</v>
      </c>
      <c r="H67" s="49">
        <f t="shared" si="10"/>
        <v>15594.77157902193</v>
      </c>
      <c r="I67" s="80">
        <f t="shared" si="21"/>
        <v>214.43</v>
      </c>
      <c r="J67" s="50">
        <f t="shared" si="22"/>
        <v>324686</v>
      </c>
      <c r="K67" s="48">
        <f t="shared" si="11"/>
        <v>2907953.0705241919</v>
      </c>
      <c r="L67" s="50">
        <f t="shared" si="23"/>
        <v>3232639.0705241919</v>
      </c>
      <c r="M67" s="49">
        <f t="shared" si="12"/>
        <v>15075.498160351592</v>
      </c>
      <c r="N67" s="80">
        <f t="shared" si="24"/>
        <v>939.75</v>
      </c>
      <c r="O67" s="50">
        <f t="shared" si="25"/>
        <v>348652.79999999999</v>
      </c>
      <c r="P67" s="48">
        <f t="shared" si="13"/>
        <v>10389114.427913683</v>
      </c>
      <c r="Q67" s="50">
        <f t="shared" si="26"/>
        <v>10737767.227913683</v>
      </c>
      <c r="R67" s="49">
        <f t="shared" si="14"/>
        <v>11426.195507223925</v>
      </c>
      <c r="S67" s="79" t="str">
        <f>IF(ISNA(VLOOKUP($A67,LEAPOV,7,FALSE)),0,VLOOKUP($A67,LEAPOV,7,FALSE))</f>
        <v>Yes</v>
      </c>
      <c r="T67" s="79" t="str">
        <f>IF(ISNA(VLOOKUP($A67,LEAPOV,8,FALSE)),0,VLOOKUP($A67,LEAPOV,8,FALSE))</f>
        <v>Yes</v>
      </c>
      <c r="U67" s="79" t="str">
        <f t="shared" si="27"/>
        <v/>
      </c>
      <c r="V67" s="20" t="str">
        <f t="shared" si="16"/>
        <v>Fail</v>
      </c>
      <c r="W67" s="20" t="str">
        <f t="shared" si="17"/>
        <v/>
      </c>
    </row>
    <row r="68" spans="1:24" x14ac:dyDescent="0.25">
      <c r="A68" s="20">
        <v>2010</v>
      </c>
      <c r="B68" s="20" t="s">
        <v>75</v>
      </c>
      <c r="C68" s="20" t="s">
        <v>156</v>
      </c>
      <c r="D68" s="80">
        <f t="shared" si="18"/>
        <v>50.44</v>
      </c>
      <c r="E68" s="50">
        <f t="shared" si="19"/>
        <v>267304</v>
      </c>
      <c r="F68" s="48">
        <f t="shared" si="9"/>
        <v>855140.28642622381</v>
      </c>
      <c r="G68" s="50">
        <f t="shared" si="20"/>
        <v>1122444.2864262238</v>
      </c>
      <c r="H68" s="49">
        <f t="shared" si="10"/>
        <v>22253.058810987786</v>
      </c>
      <c r="I68" s="80">
        <f t="shared" si="21"/>
        <v>44.06</v>
      </c>
      <c r="J68" s="50">
        <f t="shared" si="22"/>
        <v>164701</v>
      </c>
      <c r="K68" s="48">
        <f t="shared" si="11"/>
        <v>1059099.6701346107</v>
      </c>
      <c r="L68" s="50">
        <f t="shared" si="23"/>
        <v>1223800.6701346107</v>
      </c>
      <c r="M68" s="49">
        <f t="shared" si="12"/>
        <v>27775.775536418761</v>
      </c>
      <c r="N68" s="80">
        <f t="shared" si="24"/>
        <v>43.32</v>
      </c>
      <c r="O68" s="50">
        <f t="shared" si="25"/>
        <v>185003.48</v>
      </c>
      <c r="P68" s="48">
        <f t="shared" si="13"/>
        <v>1027884.3539436979</v>
      </c>
      <c r="Q68" s="50">
        <f t="shared" si="26"/>
        <v>1212887.8339436979</v>
      </c>
      <c r="R68" s="49">
        <f t="shared" si="14"/>
        <v>27998.334116890532</v>
      </c>
      <c r="S68" s="79" t="str">
        <f>IF(ISNA(VLOOKUP($A68,LEAPOV,7,FALSE)),0,VLOOKUP($A68,LEAPOV,7,FALSE))</f>
        <v>Yes</v>
      </c>
      <c r="T68" s="79" t="str">
        <f>IF(ISNA(VLOOKUP($A68,LEAPOV,8,FALSE)),0,VLOOKUP($A68,LEAPOV,8,FALSE))</f>
        <v>Yes</v>
      </c>
      <c r="U68" s="79" t="str">
        <f t="shared" si="27"/>
        <v/>
      </c>
      <c r="V68" s="20" t="str">
        <f t="shared" si="16"/>
        <v/>
      </c>
      <c r="W68" s="20" t="str">
        <f t="shared" si="17"/>
        <v/>
      </c>
    </row>
    <row r="69" spans="1:24" x14ac:dyDescent="0.25">
      <c r="A69" s="20">
        <v>2011</v>
      </c>
      <c r="B69" s="20" t="s">
        <v>75</v>
      </c>
      <c r="C69" s="20" t="s">
        <v>76</v>
      </c>
      <c r="D69" s="80">
        <f t="shared" si="18"/>
        <v>39.119999999999997</v>
      </c>
      <c r="E69" s="50">
        <f t="shared" si="19"/>
        <v>160164</v>
      </c>
      <c r="F69" s="48">
        <f t="shared" si="9"/>
        <v>908613.49130575149</v>
      </c>
      <c r="G69" s="50">
        <f t="shared" si="20"/>
        <v>1068777.4913057515</v>
      </c>
      <c r="H69" s="49">
        <f t="shared" si="10"/>
        <v>27320.488019063177</v>
      </c>
      <c r="I69" s="80">
        <f t="shared" si="21"/>
        <v>59.13</v>
      </c>
      <c r="J69" s="50">
        <f t="shared" si="22"/>
        <v>147785</v>
      </c>
      <c r="K69" s="48">
        <f t="shared" si="11"/>
        <v>1151756.9417378812</v>
      </c>
      <c r="L69" s="50">
        <f t="shared" si="23"/>
        <v>1299541.9417378812</v>
      </c>
      <c r="M69" s="49">
        <f t="shared" si="12"/>
        <v>21977.709144899054</v>
      </c>
      <c r="N69" s="80">
        <f t="shared" si="24"/>
        <v>57.76</v>
      </c>
      <c r="O69" s="50">
        <f t="shared" si="25"/>
        <v>157081.78</v>
      </c>
      <c r="P69" s="48">
        <f t="shared" si="13"/>
        <v>1192351.6532611398</v>
      </c>
      <c r="Q69" s="50">
        <f t="shared" si="26"/>
        <v>1349433.4332611398</v>
      </c>
      <c r="R69" s="49">
        <f t="shared" si="14"/>
        <v>23362.767196349374</v>
      </c>
      <c r="S69" s="79" t="str">
        <f>IF(ISNA(VLOOKUP($A69,LEAPOV,7,FALSE)),0,VLOOKUP($A69,LEAPOV,7,FALSE))</f>
        <v>Yes</v>
      </c>
      <c r="T69" s="79" t="str">
        <f>IF(ISNA(VLOOKUP($A69,LEAPOV,8,FALSE)),0,VLOOKUP($A69,LEAPOV,8,FALSE))</f>
        <v>Yes</v>
      </c>
      <c r="U69" s="79" t="str">
        <f t="shared" si="27"/>
        <v/>
      </c>
      <c r="V69" s="20" t="str">
        <f t="shared" si="16"/>
        <v>Fail</v>
      </c>
      <c r="W69" s="20" t="str">
        <f t="shared" si="17"/>
        <v/>
      </c>
    </row>
    <row r="70" spans="1:24" x14ac:dyDescent="0.25">
      <c r="A70" s="20">
        <v>2012</v>
      </c>
      <c r="B70" s="20" t="s">
        <v>75</v>
      </c>
      <c r="C70" s="20" t="s">
        <v>144</v>
      </c>
      <c r="D70" s="80">
        <f t="shared" si="18"/>
        <v>34.130000000000003</v>
      </c>
      <c r="E70" s="50">
        <f t="shared" si="19"/>
        <v>197923</v>
      </c>
      <c r="F70" s="48">
        <f t="shared" si="9"/>
        <v>750974.36472022743</v>
      </c>
      <c r="G70" s="50">
        <f t="shared" si="20"/>
        <v>948897.36472022743</v>
      </c>
      <c r="H70" s="49">
        <f t="shared" si="10"/>
        <v>27802.442564319583</v>
      </c>
      <c r="I70" s="80">
        <f t="shared" si="21"/>
        <v>36.520000000000003</v>
      </c>
      <c r="J70" s="50">
        <f t="shared" si="22"/>
        <v>142054</v>
      </c>
      <c r="K70" s="48">
        <f t="shared" si="11"/>
        <v>962344.81614613021</v>
      </c>
      <c r="L70" s="50">
        <f t="shared" si="23"/>
        <v>1104398.8161461302</v>
      </c>
      <c r="M70" s="49">
        <f t="shared" si="12"/>
        <v>30240.931438831602</v>
      </c>
      <c r="N70" s="80">
        <f t="shared" si="24"/>
        <v>22.04</v>
      </c>
      <c r="O70" s="50">
        <f t="shared" si="25"/>
        <v>126690.48</v>
      </c>
      <c r="P70" s="48">
        <f t="shared" si="13"/>
        <v>994801.26222627354</v>
      </c>
      <c r="Q70" s="50">
        <f t="shared" si="26"/>
        <v>1121491.7422262735</v>
      </c>
      <c r="R70" s="49">
        <f t="shared" si="14"/>
        <v>50884.380318796444</v>
      </c>
      <c r="S70" s="79" t="str">
        <f>IF(ISNA(VLOOKUP($A70,LEAPOV,7,FALSE)),0,VLOOKUP($A70,LEAPOV,7,FALSE))</f>
        <v>Yes</v>
      </c>
      <c r="T70" s="79" t="str">
        <f>IF(ISNA(VLOOKUP($A70,LEAPOV,8,FALSE)),0,VLOOKUP($A70,LEAPOV,8,FALSE))</f>
        <v>Yes</v>
      </c>
      <c r="U70" s="79" t="str">
        <f t="shared" si="27"/>
        <v/>
      </c>
      <c r="V70" s="20" t="str">
        <f t="shared" si="16"/>
        <v/>
      </c>
      <c r="W70" s="20" t="str">
        <f t="shared" si="17"/>
        <v/>
      </c>
    </row>
    <row r="71" spans="1:24" x14ac:dyDescent="0.25">
      <c r="A71" s="20">
        <v>2014</v>
      </c>
      <c r="B71" s="20" t="s">
        <v>77</v>
      </c>
      <c r="C71" s="20" t="s">
        <v>109</v>
      </c>
      <c r="D71" s="80">
        <f t="shared" si="18"/>
        <v>854.16</v>
      </c>
      <c r="E71" s="50">
        <f t="shared" si="19"/>
        <v>1984784</v>
      </c>
      <c r="F71" s="48">
        <f t="shared" si="9"/>
        <v>6736958.3905455247</v>
      </c>
      <c r="G71" s="50">
        <f t="shared" si="20"/>
        <v>8721742.3905455247</v>
      </c>
      <c r="H71" s="49">
        <f t="shared" si="10"/>
        <v>10210.900054492748</v>
      </c>
      <c r="I71" s="80">
        <f t="shared" si="21"/>
        <v>734.71</v>
      </c>
      <c r="J71" s="50">
        <f t="shared" si="22"/>
        <v>2084122</v>
      </c>
      <c r="K71" s="48">
        <f t="shared" si="11"/>
        <v>7047423.1997731533</v>
      </c>
      <c r="L71" s="50">
        <f t="shared" si="23"/>
        <v>9131545.1997731533</v>
      </c>
      <c r="M71" s="49">
        <f t="shared" si="12"/>
        <v>12428.774890464472</v>
      </c>
      <c r="N71" s="80">
        <f t="shared" si="24"/>
        <v>757.24</v>
      </c>
      <c r="O71" s="50">
        <f t="shared" si="25"/>
        <v>2218281.52</v>
      </c>
      <c r="P71" s="48">
        <f t="shared" si="13"/>
        <v>6500585.6544725634</v>
      </c>
      <c r="Q71" s="50">
        <f t="shared" si="26"/>
        <v>8718867.174472563</v>
      </c>
      <c r="R71" s="49">
        <f t="shared" si="14"/>
        <v>11514.007678506898</v>
      </c>
      <c r="S71" s="79" t="str">
        <f>IF(ISNA(VLOOKUP($A71,LEAPOV,7,FALSE)),0,VLOOKUP($A71,LEAPOV,7,FALSE))</f>
        <v>Yes</v>
      </c>
      <c r="T71" s="79" t="str">
        <f>IF(ISNA(VLOOKUP($A71,LEAPOV,8,FALSE)),0,VLOOKUP($A71,LEAPOV,8,FALSE))</f>
        <v>Yes</v>
      </c>
      <c r="U71" s="79" t="str">
        <f t="shared" si="27"/>
        <v/>
      </c>
      <c r="V71" s="20" t="str">
        <f t="shared" si="16"/>
        <v/>
      </c>
      <c r="W71" s="20" t="str">
        <f t="shared" si="17"/>
        <v/>
      </c>
    </row>
    <row r="72" spans="1:24" x14ac:dyDescent="0.25">
      <c r="A72" s="20">
        <v>2015</v>
      </c>
      <c r="B72" s="20" t="s">
        <v>77</v>
      </c>
      <c r="C72" s="20" t="s">
        <v>110</v>
      </c>
      <c r="D72" s="80">
        <f t="shared" si="18"/>
        <v>381.93</v>
      </c>
      <c r="E72" s="50">
        <f t="shared" si="19"/>
        <v>289719</v>
      </c>
      <c r="F72" s="48">
        <f t="shared" si="9"/>
        <v>3577940.0350690712</v>
      </c>
      <c r="G72" s="50">
        <f t="shared" si="20"/>
        <v>3867659.0350690712</v>
      </c>
      <c r="H72" s="49">
        <f t="shared" si="10"/>
        <v>10126.617534807612</v>
      </c>
      <c r="I72" s="80">
        <f t="shared" si="21"/>
        <v>776.99</v>
      </c>
      <c r="J72" s="50">
        <f t="shared" si="22"/>
        <v>244584</v>
      </c>
      <c r="K72" s="48">
        <f t="shared" si="11"/>
        <v>7730059.2062218525</v>
      </c>
      <c r="L72" s="50">
        <f t="shared" si="23"/>
        <v>7974643.2062218525</v>
      </c>
      <c r="M72" s="49">
        <f t="shared" si="12"/>
        <v>10263.508161265721</v>
      </c>
      <c r="N72" s="80">
        <f t="shared" si="24"/>
        <v>923.04</v>
      </c>
      <c r="O72" s="50">
        <f t="shared" si="25"/>
        <v>287061.2</v>
      </c>
      <c r="P72" s="48">
        <f t="shared" si="13"/>
        <v>9574667.4942944571</v>
      </c>
      <c r="Q72" s="50">
        <f t="shared" si="26"/>
        <v>9861728.6942944564</v>
      </c>
      <c r="R72" s="49">
        <f t="shared" si="14"/>
        <v>10683.966777490094</v>
      </c>
      <c r="S72" s="79" t="str">
        <f>IF(ISNA(VLOOKUP($A72,LEAPOV,7,FALSE)),0,VLOOKUP($A72,LEAPOV,7,FALSE))</f>
        <v>Yes</v>
      </c>
      <c r="T72" s="79" t="str">
        <f>IF(ISNA(VLOOKUP($A72,LEAPOV,8,FALSE)),0,VLOOKUP($A72,LEAPOV,8,FALSE))</f>
        <v>Yes</v>
      </c>
      <c r="U72" s="79" t="str">
        <f t="shared" si="27"/>
        <v/>
      </c>
      <c r="V72" s="20" t="str">
        <f t="shared" si="16"/>
        <v/>
      </c>
      <c r="W72" s="20" t="str">
        <f t="shared" si="17"/>
        <v/>
      </c>
    </row>
    <row r="73" spans="1:24" x14ac:dyDescent="0.25">
      <c r="A73" s="20">
        <v>2016</v>
      </c>
      <c r="B73" s="20" t="s">
        <v>77</v>
      </c>
      <c r="C73" s="20" t="s">
        <v>189</v>
      </c>
      <c r="D73" s="80">
        <f t="shared" ref="D73:D104" si="28">IF(ISNA(VLOOKUP($A73,SSFQ1819,9,FALSE)),0,VLOOKUP($A73,SSFQ1819,9,FALSE))</f>
        <v>8</v>
      </c>
      <c r="E73" s="50">
        <f t="shared" ref="E73:E104" si="29">IF(ISNA(VLOOKUP($A73,SSFQ1819,8,FALSE)),0,VLOOKUP($A73,SSFQ1819,8,FALSE))</f>
        <v>31042</v>
      </c>
      <c r="F73" s="48">
        <f t="shared" si="9"/>
        <v>256844.81718999287</v>
      </c>
      <c r="G73" s="50">
        <f t="shared" ref="G73:G104" si="30">IF(ISNA(VLOOKUP($A73,SSFQ1819,25,FALSE)),0,VLOOKUP($A73,SSFQ1819,25,FALSE))</f>
        <v>287886.81718999287</v>
      </c>
      <c r="H73" s="49">
        <f t="shared" si="10"/>
        <v>35985.852148749109</v>
      </c>
      <c r="I73" s="80">
        <f t="shared" ref="I73:I104" si="31">IF(ISNA(VLOOKUP($A73,SSFQ2021,9,FALSE)),0,VLOOKUP($A73,SSFQ2021,9,FALSE))</f>
        <v>4.4000000000000004</v>
      </c>
      <c r="J73" s="50">
        <f t="shared" ref="J73:J104" si="32">IF(ISNA(VLOOKUP($A73,SSFQ2021,8,FALSE)),0,VLOOKUP($A73,SSFQ2021,8,FALSE))</f>
        <v>26632</v>
      </c>
      <c r="K73" s="48">
        <f t="shared" si="11"/>
        <v>261795.91859974706</v>
      </c>
      <c r="L73" s="50">
        <f t="shared" ref="L73:L104" si="33">IF(ISNA(VLOOKUP($A73,SSFQ2021,25,FALSE)),0,VLOOKUP($A73,SSFQ2021,25,FALSE))</f>
        <v>288427.91859974706</v>
      </c>
      <c r="M73" s="49">
        <f t="shared" si="12"/>
        <v>65551.799681760691</v>
      </c>
      <c r="N73" s="80">
        <f t="shared" ref="N73:N104" si="34">IF(ISNA(VLOOKUP($A73,SSFQ2122,9,FALSE)),0,VLOOKUP($A73,SSFQ2122,9,FALSE))</f>
        <v>2.5</v>
      </c>
      <c r="O73" s="50">
        <f t="shared" ref="O73:O104" si="35">IF(ISNA(VLOOKUP($A73,SSFQ2122,8,FALSE)),0,VLOOKUP($A73,SSFQ2122,8,FALSE))</f>
        <v>28689</v>
      </c>
      <c r="P73" s="48">
        <f t="shared" si="13"/>
        <v>270812.12723866676</v>
      </c>
      <c r="Q73" s="50">
        <f t="shared" ref="Q73:Q104" si="36">IF(ISNA(VLOOKUP($A73,SSFQ2122,25,FALSE)),0,VLOOKUP($A73,SSFQ2122,25,FALSE))</f>
        <v>299501.12723866676</v>
      </c>
      <c r="R73" s="49">
        <f t="shared" si="14"/>
        <v>119800.4508954667</v>
      </c>
      <c r="S73" s="79" t="str">
        <f>IF(ISNA(VLOOKUP($A73,LEAPOV,7,FALSE)),0,VLOOKUP($A73,LEAPOV,7,FALSE))</f>
        <v>Yes</v>
      </c>
      <c r="T73" s="79" t="str">
        <f>IF(ISNA(VLOOKUP($A73,LEAPOV,8,FALSE)),0,VLOOKUP($A73,LEAPOV,8,FALSE))</f>
        <v>Yes</v>
      </c>
      <c r="U73" s="79" t="str">
        <f t="shared" ref="T73:U104" si="37">IF(ISNA(VLOOKUP($A73,LEAPOV,9,FALSE)),0,VLOOKUP($A73,LEAPOV,9,FALSE))</f>
        <v/>
      </c>
      <c r="V73" s="20" t="str">
        <f t="shared" si="16"/>
        <v/>
      </c>
      <c r="W73" s="20" t="str">
        <f t="shared" si="17"/>
        <v/>
      </c>
    </row>
    <row r="74" spans="1:24" x14ac:dyDescent="0.25">
      <c r="A74" s="20">
        <v>2017</v>
      </c>
      <c r="B74" s="20" t="s">
        <v>77</v>
      </c>
      <c r="C74" s="20" t="s">
        <v>78</v>
      </c>
      <c r="D74" s="80">
        <f t="shared" si="28"/>
        <v>5</v>
      </c>
      <c r="E74" s="50">
        <f t="shared" si="29"/>
        <v>39180</v>
      </c>
      <c r="F74" s="48">
        <f t="shared" ref="F74:F137" si="38">G74-E74</f>
        <v>216741.87543539904</v>
      </c>
      <c r="G74" s="50">
        <f t="shared" si="30"/>
        <v>255921.87543539904</v>
      </c>
      <c r="H74" s="49">
        <f t="shared" ref="H74:H137" si="39">G74/D74</f>
        <v>51184.37508707981</v>
      </c>
      <c r="I74" s="80">
        <f t="shared" si="31"/>
        <v>4.07</v>
      </c>
      <c r="J74" s="50">
        <f t="shared" si="32"/>
        <v>35821</v>
      </c>
      <c r="K74" s="48">
        <f t="shared" ref="K74:K137" si="40">L74-J74</f>
        <v>205006.7561235211</v>
      </c>
      <c r="L74" s="50">
        <f t="shared" si="33"/>
        <v>240827.7561235211</v>
      </c>
      <c r="M74" s="49">
        <f t="shared" ref="M74:M137" si="41">L74/I74</f>
        <v>59171.438850987979</v>
      </c>
      <c r="N74" s="80">
        <f t="shared" si="34"/>
        <v>8.1199999999999992</v>
      </c>
      <c r="O74" s="50">
        <f t="shared" si="35"/>
        <v>33405.94</v>
      </c>
      <c r="P74" s="48">
        <f t="shared" ref="P74:P137" si="42">Q74-O74</f>
        <v>255200.45323612</v>
      </c>
      <c r="Q74" s="50">
        <f t="shared" si="36"/>
        <v>288606.39323612</v>
      </c>
      <c r="R74" s="49">
        <f t="shared" ref="R74:R137" si="43">Q74/N74</f>
        <v>35542.65926553202</v>
      </c>
      <c r="S74" s="79">
        <f>IF(ISNA(VLOOKUP($A74,LEAPOV,7,FALSE)),0,VLOOKUP($A74,LEAPOV,7,FALSE))</f>
        <v>0</v>
      </c>
      <c r="T74" s="79">
        <f>IF(ISNA(VLOOKUP($A74,LEAPOV,8,FALSE)),0,VLOOKUP($A74,LEAPOV,8,FALSE))</f>
        <v>0</v>
      </c>
      <c r="U74" s="79" t="str">
        <f t="shared" si="37"/>
        <v/>
      </c>
      <c r="V74" s="20" t="str">
        <f t="shared" ref="V74:V137" si="44">IF(H74&gt;M74,"Fail",IF(H74&gt;R74,"Fail",""))</f>
        <v>Fail</v>
      </c>
      <c r="W74" s="20" t="str">
        <f t="shared" ref="W74:W137" si="45">IF(AND(U74="Yes",V74="Fail"),"Check","")</f>
        <v/>
      </c>
    </row>
    <row r="75" spans="1:24" x14ac:dyDescent="0.25">
      <c r="A75" s="20">
        <v>2018</v>
      </c>
      <c r="B75" s="20" t="s">
        <v>77</v>
      </c>
      <c r="C75" s="20" t="s">
        <v>228</v>
      </c>
      <c r="D75" s="80">
        <f t="shared" si="28"/>
        <v>5.69</v>
      </c>
      <c r="E75" s="50">
        <f t="shared" si="29"/>
        <v>35944</v>
      </c>
      <c r="F75" s="48">
        <f t="shared" si="38"/>
        <v>273318.93438311614</v>
      </c>
      <c r="G75" s="50">
        <f t="shared" si="30"/>
        <v>309262.93438311614</v>
      </c>
      <c r="H75" s="49">
        <f t="shared" si="39"/>
        <v>54352.009557665398</v>
      </c>
      <c r="I75" s="80">
        <f t="shared" si="31"/>
        <v>2.0099999999999998</v>
      </c>
      <c r="J75" s="50">
        <f t="shared" si="32"/>
        <v>50411</v>
      </c>
      <c r="K75" s="48">
        <f t="shared" si="40"/>
        <v>220580.73702360515</v>
      </c>
      <c r="L75" s="50">
        <f t="shared" si="33"/>
        <v>270991.73702360515</v>
      </c>
      <c r="M75" s="49">
        <f t="shared" si="41"/>
        <v>134821.75971323642</v>
      </c>
      <c r="N75" s="80">
        <f t="shared" si="34"/>
        <v>3.92</v>
      </c>
      <c r="O75" s="50">
        <f t="shared" si="35"/>
        <v>48200.24</v>
      </c>
      <c r="P75" s="48">
        <f t="shared" si="42"/>
        <v>234611.37502676516</v>
      </c>
      <c r="Q75" s="50">
        <f t="shared" si="36"/>
        <v>282811.61502676515</v>
      </c>
      <c r="R75" s="49">
        <f t="shared" si="43"/>
        <v>72145.820159889074</v>
      </c>
      <c r="S75" s="79" t="str">
        <f>IF(ISNA(VLOOKUP($A75,LEAPOV,7,FALSE)),0,VLOOKUP($A75,LEAPOV,7,FALSE))</f>
        <v>Yes</v>
      </c>
      <c r="T75" s="79" t="str">
        <f>IF(ISNA(VLOOKUP($A75,LEAPOV,8,FALSE)),0,VLOOKUP($A75,LEAPOV,8,FALSE))</f>
        <v>Yes</v>
      </c>
      <c r="U75" s="79" t="str">
        <f t="shared" si="37"/>
        <v/>
      </c>
      <c r="V75" s="20" t="str">
        <f t="shared" si="44"/>
        <v/>
      </c>
      <c r="W75" s="20" t="str">
        <f t="shared" si="45"/>
        <v/>
      </c>
    </row>
    <row r="76" spans="1:24" x14ac:dyDescent="0.25">
      <c r="A76" s="20">
        <v>2019</v>
      </c>
      <c r="B76" s="20" t="s">
        <v>77</v>
      </c>
      <c r="C76" s="20" t="s">
        <v>83</v>
      </c>
      <c r="D76" s="80">
        <f t="shared" si="28"/>
        <v>7.27</v>
      </c>
      <c r="E76" s="50">
        <f t="shared" si="29"/>
        <v>46661</v>
      </c>
      <c r="F76" s="48">
        <f t="shared" si="38"/>
        <v>247198.87492084346</v>
      </c>
      <c r="G76" s="50">
        <f t="shared" si="30"/>
        <v>293859.87492084346</v>
      </c>
      <c r="H76" s="49">
        <f t="shared" si="39"/>
        <v>40420.89063560433</v>
      </c>
      <c r="I76" s="80">
        <f t="shared" si="31"/>
        <v>7.8</v>
      </c>
      <c r="J76" s="50">
        <f t="shared" si="32"/>
        <v>43525</v>
      </c>
      <c r="K76" s="48">
        <f t="shared" si="40"/>
        <v>293066.32521625538</v>
      </c>
      <c r="L76" s="50">
        <f t="shared" si="33"/>
        <v>336591.32521625538</v>
      </c>
      <c r="M76" s="49">
        <f t="shared" si="41"/>
        <v>43152.734002084027</v>
      </c>
      <c r="N76" s="80">
        <f t="shared" si="34"/>
        <v>15</v>
      </c>
      <c r="O76" s="50">
        <f t="shared" si="35"/>
        <v>45618.52</v>
      </c>
      <c r="P76" s="48">
        <f t="shared" si="42"/>
        <v>385378.66299868369</v>
      </c>
      <c r="Q76" s="50">
        <f t="shared" si="36"/>
        <v>430997.18299868371</v>
      </c>
      <c r="R76" s="49">
        <f t="shared" si="43"/>
        <v>28733.145533245581</v>
      </c>
      <c r="S76" s="79" t="str">
        <f>IF(ISNA(VLOOKUP($A76,LEAPOV,7,FALSE)),0,VLOOKUP($A76,LEAPOV,7,FALSE))</f>
        <v>Yes</v>
      </c>
      <c r="T76" s="79" t="str">
        <f>IF(ISNA(VLOOKUP($A76,LEAPOV,8,FALSE)),0,VLOOKUP($A76,LEAPOV,8,FALSE))</f>
        <v>Yes</v>
      </c>
      <c r="U76" s="79" t="str">
        <f t="shared" si="37"/>
        <v/>
      </c>
      <c r="V76" s="20" t="str">
        <f t="shared" si="44"/>
        <v>Fail</v>
      </c>
      <c r="W76" s="20" t="str">
        <f t="shared" si="45"/>
        <v/>
      </c>
    </row>
    <row r="77" spans="1:24" x14ac:dyDescent="0.25">
      <c r="A77" s="20">
        <v>2020</v>
      </c>
      <c r="B77" s="20" t="s">
        <v>77</v>
      </c>
      <c r="C77" s="20" t="s">
        <v>99</v>
      </c>
      <c r="D77" s="80">
        <f t="shared" si="28"/>
        <v>442.62</v>
      </c>
      <c r="E77" s="50">
        <f t="shared" si="29"/>
        <v>92860</v>
      </c>
      <c r="F77" s="48">
        <f t="shared" si="38"/>
        <v>3793702.0612877747</v>
      </c>
      <c r="G77" s="50">
        <f t="shared" si="30"/>
        <v>3886562.0612877747</v>
      </c>
      <c r="H77" s="49">
        <f t="shared" si="39"/>
        <v>8780.8098623825736</v>
      </c>
      <c r="I77" s="80">
        <f t="shared" si="31"/>
        <v>8.69</v>
      </c>
      <c r="J77" s="50">
        <f t="shared" si="32"/>
        <v>12930</v>
      </c>
      <c r="K77" s="48">
        <f t="shared" si="40"/>
        <v>331277.52336467401</v>
      </c>
      <c r="L77" s="50">
        <f t="shared" si="33"/>
        <v>344207.52336467401</v>
      </c>
      <c r="M77" s="49">
        <f t="shared" si="41"/>
        <v>39609.611434369857</v>
      </c>
      <c r="N77" s="80">
        <f t="shared" si="34"/>
        <v>7.19</v>
      </c>
      <c r="O77" s="50">
        <f t="shared" si="35"/>
        <v>866.54</v>
      </c>
      <c r="P77" s="48">
        <f t="shared" si="42"/>
        <v>356555.6601539625</v>
      </c>
      <c r="Q77" s="50">
        <f t="shared" si="36"/>
        <v>357422.20015396248</v>
      </c>
      <c r="R77" s="49">
        <f t="shared" si="43"/>
        <v>49711.015320439838</v>
      </c>
      <c r="S77" s="79" t="str">
        <f>IF(ISNA(VLOOKUP($A77,LEAPOV,7,FALSE)),0,VLOOKUP($A77,LEAPOV,7,FALSE))</f>
        <v>Yes</v>
      </c>
      <c r="T77" s="79" t="str">
        <f>IF(ISNA(VLOOKUP($A77,LEAPOV,8,FALSE)),0,VLOOKUP($A77,LEAPOV,8,FALSE))</f>
        <v>Yes</v>
      </c>
      <c r="U77" s="79" t="str">
        <f t="shared" si="37"/>
        <v/>
      </c>
      <c r="V77" s="20" t="str">
        <f t="shared" si="44"/>
        <v/>
      </c>
      <c r="W77" s="20" t="str">
        <f t="shared" si="45"/>
        <v/>
      </c>
    </row>
    <row r="78" spans="1:24" x14ac:dyDescent="0.25">
      <c r="A78" s="20">
        <v>2021</v>
      </c>
      <c r="B78" s="20" t="s">
        <v>77</v>
      </c>
      <c r="C78" s="20" t="s">
        <v>79</v>
      </c>
      <c r="D78" s="80">
        <f t="shared" si="28"/>
        <v>5.13</v>
      </c>
      <c r="E78" s="50">
        <f t="shared" si="29"/>
        <v>8984</v>
      </c>
      <c r="F78" s="48">
        <f t="shared" si="38"/>
        <v>227182.62312879227</v>
      </c>
      <c r="G78" s="50">
        <f t="shared" si="30"/>
        <v>236166.62312879227</v>
      </c>
      <c r="H78" s="49">
        <f t="shared" si="39"/>
        <v>46036.378777542355</v>
      </c>
      <c r="I78" s="80">
        <f t="shared" si="31"/>
        <v>5.39</v>
      </c>
      <c r="J78" s="50">
        <f t="shared" si="32"/>
        <v>4230</v>
      </c>
      <c r="K78" s="48">
        <f t="shared" si="40"/>
        <v>280598.86727623839</v>
      </c>
      <c r="L78" s="50">
        <f t="shared" si="33"/>
        <v>284828.86727623839</v>
      </c>
      <c r="M78" s="49">
        <f t="shared" si="41"/>
        <v>52843.945691324378</v>
      </c>
      <c r="N78" s="80">
        <f t="shared" si="34"/>
        <v>2</v>
      </c>
      <c r="O78" s="50">
        <f t="shared" si="35"/>
        <v>8790.1200000000008</v>
      </c>
      <c r="P78" s="48">
        <f t="shared" si="42"/>
        <v>273270.47385752446</v>
      </c>
      <c r="Q78" s="50">
        <f t="shared" si="36"/>
        <v>282060.59385752445</v>
      </c>
      <c r="R78" s="49">
        <f t="shared" si="43"/>
        <v>141030.29692876223</v>
      </c>
      <c r="S78" s="79">
        <f>IF(ISNA(VLOOKUP($A78,LEAPOV,7,FALSE)),0,VLOOKUP($A78,LEAPOV,7,FALSE))</f>
        <v>0</v>
      </c>
      <c r="T78" s="79">
        <f>IF(ISNA(VLOOKUP($A78,LEAPOV,8,FALSE)),0,VLOOKUP($A78,LEAPOV,8,FALSE))</f>
        <v>0</v>
      </c>
      <c r="U78" s="79" t="str">
        <f t="shared" si="37"/>
        <v/>
      </c>
      <c r="V78" s="20" t="str">
        <f t="shared" si="44"/>
        <v/>
      </c>
      <c r="W78" s="20" t="str">
        <f t="shared" si="45"/>
        <v/>
      </c>
    </row>
    <row r="79" spans="1:24" x14ac:dyDescent="0.25">
      <c r="A79" s="20">
        <v>2022</v>
      </c>
      <c r="B79" s="20" t="s">
        <v>77</v>
      </c>
      <c r="C79" s="20" t="s">
        <v>218</v>
      </c>
      <c r="D79" s="80">
        <f t="shared" si="28"/>
        <v>14.9</v>
      </c>
      <c r="E79" s="50">
        <f t="shared" si="29"/>
        <v>36019</v>
      </c>
      <c r="F79" s="48">
        <f t="shared" si="38"/>
        <v>296182.1028013085</v>
      </c>
      <c r="G79" s="50">
        <f t="shared" si="30"/>
        <v>332201.1028013085</v>
      </c>
      <c r="H79" s="49">
        <f t="shared" si="39"/>
        <v>22295.376026933456</v>
      </c>
      <c r="I79" s="80">
        <f t="shared" si="31"/>
        <v>15.03</v>
      </c>
      <c r="J79" s="50">
        <f t="shared" si="32"/>
        <v>30032</v>
      </c>
      <c r="K79" s="48">
        <f t="shared" si="40"/>
        <v>342456.64087920921</v>
      </c>
      <c r="L79" s="50">
        <f t="shared" si="33"/>
        <v>372488.64087920921</v>
      </c>
      <c r="M79" s="49">
        <f t="shared" si="41"/>
        <v>24783.010038536875</v>
      </c>
      <c r="N79" s="80">
        <f t="shared" si="34"/>
        <v>10</v>
      </c>
      <c r="O79" s="50">
        <f t="shared" si="35"/>
        <v>31619.279999999999</v>
      </c>
      <c r="P79" s="48">
        <f t="shared" si="42"/>
        <v>355169.79495683708</v>
      </c>
      <c r="Q79" s="50">
        <f t="shared" si="36"/>
        <v>386789.07495683711</v>
      </c>
      <c r="R79" s="49">
        <f t="shared" si="43"/>
        <v>38678.907495683714</v>
      </c>
      <c r="S79" s="79" t="str">
        <f>IF(ISNA(VLOOKUP($A79,LEAPOV,7,FALSE)),0,VLOOKUP($A79,LEAPOV,7,FALSE))</f>
        <v>Yes</v>
      </c>
      <c r="T79" s="79">
        <f>IF(ISNA(VLOOKUP($A79,LEAPOV,8,FALSE)),0,VLOOKUP($A79,LEAPOV,8,FALSE))</f>
        <v>0</v>
      </c>
      <c r="U79" s="79" t="str">
        <f t="shared" si="37"/>
        <v/>
      </c>
      <c r="V79" s="20" t="str">
        <f t="shared" si="44"/>
        <v/>
      </c>
      <c r="W79" s="20" t="str">
        <f t="shared" si="45"/>
        <v/>
      </c>
    </row>
    <row r="80" spans="1:24" x14ac:dyDescent="0.25">
      <c r="A80" s="20">
        <v>2023</v>
      </c>
      <c r="B80" s="20" t="s">
        <v>77</v>
      </c>
      <c r="C80" s="20" t="s">
        <v>111</v>
      </c>
      <c r="D80" s="80">
        <f t="shared" si="28"/>
        <v>65.88</v>
      </c>
      <c r="E80" s="50">
        <f t="shared" si="29"/>
        <v>521974</v>
      </c>
      <c r="F80" s="48">
        <f t="shared" si="38"/>
        <v>637584.03172371769</v>
      </c>
      <c r="G80" s="50">
        <f t="shared" si="30"/>
        <v>1159558.0317237177</v>
      </c>
      <c r="H80" s="49">
        <f t="shared" si="39"/>
        <v>17601.063019485697</v>
      </c>
      <c r="I80" s="80">
        <f t="shared" si="31"/>
        <v>1150.72</v>
      </c>
      <c r="J80" s="50">
        <f t="shared" si="32"/>
        <v>581577</v>
      </c>
      <c r="K80" s="48">
        <f t="shared" si="40"/>
        <v>10640549.029236725</v>
      </c>
      <c r="L80" s="50">
        <f t="shared" si="33"/>
        <v>11222126.029236725</v>
      </c>
      <c r="M80" s="49">
        <f t="shared" si="41"/>
        <v>9752.2646944840835</v>
      </c>
      <c r="N80" s="80">
        <f t="shared" si="34"/>
        <v>1051.8900000000001</v>
      </c>
      <c r="O80" s="50">
        <f t="shared" si="35"/>
        <v>632365.92000000004</v>
      </c>
      <c r="P80" s="48">
        <f t="shared" si="42"/>
        <v>10236421.397502342</v>
      </c>
      <c r="Q80" s="50">
        <f t="shared" si="36"/>
        <v>10868787.317502342</v>
      </c>
      <c r="R80" s="49">
        <f t="shared" si="43"/>
        <v>10332.627287551304</v>
      </c>
      <c r="S80" s="79" t="str">
        <f>IF(ISNA(VLOOKUP($A80,LEAPOV,7,FALSE)),0,VLOOKUP($A80,LEAPOV,7,FALSE))</f>
        <v>Yes</v>
      </c>
      <c r="T80" s="79" t="str">
        <f>IF(ISNA(VLOOKUP($A80,LEAPOV,8,FALSE)),0,VLOOKUP($A80,LEAPOV,8,FALSE))</f>
        <v>Yes</v>
      </c>
      <c r="U80" s="79" t="str">
        <f t="shared" si="37"/>
        <v>Yes</v>
      </c>
      <c r="V80" s="20" t="str">
        <f t="shared" si="44"/>
        <v>Fail</v>
      </c>
      <c r="W80" s="20" t="str">
        <f t="shared" si="45"/>
        <v>Check</v>
      </c>
      <c r="X80" t="s">
        <v>4951</v>
      </c>
    </row>
    <row r="81" spans="1:23" x14ac:dyDescent="0.25">
      <c r="A81" s="20">
        <v>2024</v>
      </c>
      <c r="B81" s="20" t="s">
        <v>117</v>
      </c>
      <c r="C81" s="20" t="s">
        <v>118</v>
      </c>
      <c r="D81" s="80">
        <f t="shared" si="28"/>
        <v>4018.44</v>
      </c>
      <c r="E81" s="50">
        <f t="shared" si="29"/>
        <v>11753873</v>
      </c>
      <c r="F81" s="48">
        <f t="shared" si="38"/>
        <v>28595100.075343318</v>
      </c>
      <c r="G81" s="50">
        <f t="shared" si="30"/>
        <v>40348973.075343318</v>
      </c>
      <c r="H81" s="49">
        <f t="shared" si="39"/>
        <v>10040.954468734961</v>
      </c>
      <c r="I81" s="80">
        <f t="shared" si="31"/>
        <v>3771.44</v>
      </c>
      <c r="J81" s="50">
        <f t="shared" si="32"/>
        <v>13723081</v>
      </c>
      <c r="K81" s="48">
        <f t="shared" si="40"/>
        <v>30594140.123120658</v>
      </c>
      <c r="L81" s="50">
        <f t="shared" si="33"/>
        <v>44317221.123120658</v>
      </c>
      <c r="M81" s="49">
        <f t="shared" si="41"/>
        <v>11750.742719788903</v>
      </c>
      <c r="N81" s="80">
        <f t="shared" si="34"/>
        <v>3879.79</v>
      </c>
      <c r="O81" s="50">
        <f t="shared" si="35"/>
        <v>14091495.4</v>
      </c>
      <c r="P81" s="48">
        <f t="shared" si="42"/>
        <v>30513050.555001304</v>
      </c>
      <c r="Q81" s="50">
        <f t="shared" si="36"/>
        <v>44604545.955001302</v>
      </c>
      <c r="R81" s="49">
        <f t="shared" si="43"/>
        <v>11496.639239495256</v>
      </c>
      <c r="S81" s="79">
        <f>IF(ISNA(VLOOKUP($A81,LEAPOV,7,FALSE)),0,VLOOKUP($A81,LEAPOV,7,FALSE))</f>
        <v>0</v>
      </c>
      <c r="T81" s="79">
        <f>IF(ISNA(VLOOKUP($A81,LEAPOV,8,FALSE)),0,VLOOKUP($A81,LEAPOV,8,FALSE))</f>
        <v>0</v>
      </c>
      <c r="U81" s="79" t="str">
        <f t="shared" si="37"/>
        <v>Yes</v>
      </c>
      <c r="V81" s="20" t="str">
        <f t="shared" si="44"/>
        <v/>
      </c>
      <c r="W81" s="20" t="str">
        <f t="shared" si="45"/>
        <v/>
      </c>
    </row>
    <row r="82" spans="1:23" x14ac:dyDescent="0.25">
      <c r="A82" s="20">
        <v>2039</v>
      </c>
      <c r="B82" s="20" t="s">
        <v>17</v>
      </c>
      <c r="C82" s="20" t="s">
        <v>187</v>
      </c>
      <c r="D82" s="80">
        <f t="shared" si="28"/>
        <v>2564.1999999999998</v>
      </c>
      <c r="E82" s="50">
        <f t="shared" si="29"/>
        <v>9095272</v>
      </c>
      <c r="F82" s="48">
        <f t="shared" si="38"/>
        <v>16428603.875354279</v>
      </c>
      <c r="G82" s="50">
        <f t="shared" si="30"/>
        <v>25523875.875354279</v>
      </c>
      <c r="H82" s="49">
        <f t="shared" si="39"/>
        <v>9953.9333419211762</v>
      </c>
      <c r="I82" s="80">
        <f t="shared" si="31"/>
        <v>2395.85</v>
      </c>
      <c r="J82" s="50">
        <f t="shared" si="32"/>
        <v>10513293</v>
      </c>
      <c r="K82" s="48">
        <f t="shared" si="40"/>
        <v>17912865.492723074</v>
      </c>
      <c r="L82" s="50">
        <f t="shared" si="33"/>
        <v>28426158.492723074</v>
      </c>
      <c r="M82" s="49">
        <f t="shared" si="41"/>
        <v>11864.748833492529</v>
      </c>
      <c r="N82" s="80">
        <f t="shared" si="34"/>
        <v>2259.2199999999998</v>
      </c>
      <c r="O82" s="50">
        <f t="shared" si="35"/>
        <v>9971342.0600000005</v>
      </c>
      <c r="P82" s="48">
        <f t="shared" si="42"/>
        <v>16863447.236520708</v>
      </c>
      <c r="Q82" s="50">
        <f t="shared" si="36"/>
        <v>26834789.29652071</v>
      </c>
      <c r="R82" s="49">
        <f t="shared" si="43"/>
        <v>11877.90002590306</v>
      </c>
      <c r="S82" s="79" t="str">
        <f>IF(ISNA(VLOOKUP($A82,LEAPOV,7,FALSE)),0,VLOOKUP($A82,LEAPOV,7,FALSE))</f>
        <v>Yes</v>
      </c>
      <c r="T82" s="79">
        <f>IF(ISNA(VLOOKUP($A82,LEAPOV,8,FALSE)),0,VLOOKUP($A82,LEAPOV,8,FALSE))</f>
        <v>0</v>
      </c>
      <c r="U82" s="79" t="str">
        <f t="shared" si="37"/>
        <v>Yes</v>
      </c>
      <c r="V82" s="20" t="str">
        <f t="shared" si="44"/>
        <v/>
      </c>
      <c r="W82" s="20" t="str">
        <f t="shared" si="45"/>
        <v/>
      </c>
    </row>
    <row r="83" spans="1:23" x14ac:dyDescent="0.25">
      <c r="A83" s="20">
        <v>2041</v>
      </c>
      <c r="B83" s="20" t="s">
        <v>17</v>
      </c>
      <c r="C83" s="20" t="s">
        <v>18</v>
      </c>
      <c r="D83" s="80">
        <f t="shared" si="28"/>
        <v>2851.54</v>
      </c>
      <c r="E83" s="50">
        <f t="shared" si="29"/>
        <v>13997660</v>
      </c>
      <c r="F83" s="48">
        <f t="shared" si="38"/>
        <v>12358646.663362183</v>
      </c>
      <c r="G83" s="50">
        <f t="shared" si="30"/>
        <v>26356306.663362183</v>
      </c>
      <c r="H83" s="49">
        <f t="shared" si="39"/>
        <v>9242.8325267617438</v>
      </c>
      <c r="I83" s="80">
        <f t="shared" si="31"/>
        <v>2492.83</v>
      </c>
      <c r="J83" s="50">
        <f t="shared" si="32"/>
        <v>15735770</v>
      </c>
      <c r="K83" s="48">
        <f t="shared" si="40"/>
        <v>12868746.666031942</v>
      </c>
      <c r="L83" s="50">
        <f t="shared" si="33"/>
        <v>28604516.666031942</v>
      </c>
      <c r="M83" s="49">
        <f t="shared" si="41"/>
        <v>11474.716152337682</v>
      </c>
      <c r="N83" s="80">
        <f t="shared" si="34"/>
        <v>2434.4699999999998</v>
      </c>
      <c r="O83" s="50">
        <f t="shared" si="35"/>
        <v>16257948.300000001</v>
      </c>
      <c r="P83" s="48">
        <f t="shared" si="42"/>
        <v>10085439.342957016</v>
      </c>
      <c r="Q83" s="50">
        <f t="shared" si="36"/>
        <v>26343387.642957017</v>
      </c>
      <c r="R83" s="49">
        <f t="shared" si="43"/>
        <v>10820.994977533926</v>
      </c>
      <c r="S83" s="79" t="str">
        <f>IF(ISNA(VLOOKUP($A83,LEAPOV,7,FALSE)),0,VLOOKUP($A83,LEAPOV,7,FALSE))</f>
        <v>Yes</v>
      </c>
      <c r="T83" s="79">
        <f>IF(ISNA(VLOOKUP($A83,LEAPOV,8,FALSE)),0,VLOOKUP($A83,LEAPOV,8,FALSE))</f>
        <v>0</v>
      </c>
      <c r="U83" s="79" t="str">
        <f t="shared" si="37"/>
        <v>Yes</v>
      </c>
      <c r="V83" s="20" t="str">
        <f t="shared" si="44"/>
        <v/>
      </c>
      <c r="W83" s="20" t="str">
        <f t="shared" si="45"/>
        <v/>
      </c>
    </row>
    <row r="84" spans="1:23" x14ac:dyDescent="0.25">
      <c r="A84" s="20">
        <v>2042</v>
      </c>
      <c r="B84" s="20" t="s">
        <v>17</v>
      </c>
      <c r="C84" s="20" t="s">
        <v>53</v>
      </c>
      <c r="D84" s="80">
        <f t="shared" si="28"/>
        <v>4767.9399999999996</v>
      </c>
      <c r="E84" s="50">
        <f t="shared" si="29"/>
        <v>11998948</v>
      </c>
      <c r="F84" s="48">
        <f t="shared" si="38"/>
        <v>32205765.863223381</v>
      </c>
      <c r="G84" s="50">
        <f t="shared" si="30"/>
        <v>44204713.863223381</v>
      </c>
      <c r="H84" s="49">
        <f t="shared" si="39"/>
        <v>9271.2395422810241</v>
      </c>
      <c r="I84" s="80">
        <f t="shared" si="31"/>
        <v>4707.18</v>
      </c>
      <c r="J84" s="50">
        <f t="shared" si="32"/>
        <v>13468198</v>
      </c>
      <c r="K84" s="48">
        <f t="shared" si="40"/>
        <v>35481380.799223825</v>
      </c>
      <c r="L84" s="50">
        <f t="shared" si="33"/>
        <v>48949578.799223825</v>
      </c>
      <c r="M84" s="49">
        <f t="shared" si="41"/>
        <v>10398.917993198438</v>
      </c>
      <c r="N84" s="80">
        <f t="shared" si="34"/>
        <v>4700.3900000000003</v>
      </c>
      <c r="O84" s="50">
        <f t="shared" si="35"/>
        <v>13881780.4</v>
      </c>
      <c r="P84" s="48">
        <f t="shared" si="42"/>
        <v>36085578.817216538</v>
      </c>
      <c r="Q84" s="50">
        <f t="shared" si="36"/>
        <v>49967359.217216536</v>
      </c>
      <c r="R84" s="49">
        <f t="shared" si="43"/>
        <v>10630.470922033392</v>
      </c>
      <c r="S84" s="79">
        <f>IF(ISNA(VLOOKUP($A84,LEAPOV,7,FALSE)),0,VLOOKUP($A84,LEAPOV,7,FALSE))</f>
        <v>0</v>
      </c>
      <c r="T84" s="79">
        <f>IF(ISNA(VLOOKUP($A84,LEAPOV,8,FALSE)),0,VLOOKUP($A84,LEAPOV,8,FALSE))</f>
        <v>0</v>
      </c>
      <c r="U84" s="79" t="str">
        <f t="shared" si="37"/>
        <v>Yes</v>
      </c>
      <c r="V84" s="20" t="str">
        <f t="shared" si="44"/>
        <v/>
      </c>
      <c r="W84" s="20" t="str">
        <f t="shared" si="45"/>
        <v/>
      </c>
    </row>
    <row r="85" spans="1:23" x14ac:dyDescent="0.25">
      <c r="A85" s="20">
        <v>2043</v>
      </c>
      <c r="B85" s="20" t="s">
        <v>17</v>
      </c>
      <c r="C85" s="20" t="s">
        <v>86</v>
      </c>
      <c r="D85" s="80">
        <f t="shared" si="28"/>
        <v>4102.67</v>
      </c>
      <c r="E85" s="50">
        <f t="shared" si="29"/>
        <v>10904057</v>
      </c>
      <c r="F85" s="48">
        <f t="shared" si="38"/>
        <v>27894868.830989234</v>
      </c>
      <c r="G85" s="50">
        <f t="shared" si="30"/>
        <v>38798925.830989234</v>
      </c>
      <c r="H85" s="49">
        <f t="shared" si="39"/>
        <v>9456.994062644384</v>
      </c>
      <c r="I85" s="80">
        <f t="shared" si="31"/>
        <v>4070.38</v>
      </c>
      <c r="J85" s="50">
        <f t="shared" si="32"/>
        <v>12106438</v>
      </c>
      <c r="K85" s="48">
        <f t="shared" si="40"/>
        <v>30938877.909299396</v>
      </c>
      <c r="L85" s="50">
        <f t="shared" si="33"/>
        <v>43045315.909299396</v>
      </c>
      <c r="M85" s="49">
        <f t="shared" si="41"/>
        <v>10575.257324696808</v>
      </c>
      <c r="N85" s="80">
        <f t="shared" si="34"/>
        <v>4185.09</v>
      </c>
      <c r="O85" s="50">
        <f t="shared" si="35"/>
        <v>12160269.859999999</v>
      </c>
      <c r="P85" s="48">
        <f t="shared" si="42"/>
        <v>33016225.067204759</v>
      </c>
      <c r="Q85" s="50">
        <f t="shared" si="36"/>
        <v>45176494.927204758</v>
      </c>
      <c r="R85" s="49">
        <f t="shared" si="43"/>
        <v>10794.629249838057</v>
      </c>
      <c r="S85" s="79" t="str">
        <f>IF(ISNA(VLOOKUP($A85,LEAPOV,7,FALSE)),0,VLOOKUP($A85,LEAPOV,7,FALSE))</f>
        <v>Yes</v>
      </c>
      <c r="T85" s="79">
        <f>IF(ISNA(VLOOKUP($A85,LEAPOV,8,FALSE)),0,VLOOKUP($A85,LEAPOV,8,FALSE))</f>
        <v>0</v>
      </c>
      <c r="U85" s="79" t="str">
        <f t="shared" si="37"/>
        <v>Yes</v>
      </c>
      <c r="V85" s="20" t="str">
        <f t="shared" si="44"/>
        <v/>
      </c>
      <c r="W85" s="20" t="str">
        <f t="shared" si="45"/>
        <v/>
      </c>
    </row>
    <row r="86" spans="1:23" x14ac:dyDescent="0.25">
      <c r="A86" s="20">
        <v>2044</v>
      </c>
      <c r="B86" s="20" t="s">
        <v>17</v>
      </c>
      <c r="C86" s="20" t="s">
        <v>205</v>
      </c>
      <c r="D86" s="80">
        <f t="shared" si="28"/>
        <v>1025.97</v>
      </c>
      <c r="E86" s="50">
        <f t="shared" si="29"/>
        <v>3482444</v>
      </c>
      <c r="F86" s="48">
        <f t="shared" si="38"/>
        <v>6679334.281709712</v>
      </c>
      <c r="G86" s="50">
        <f t="shared" si="30"/>
        <v>10161778.281709712</v>
      </c>
      <c r="H86" s="49">
        <f t="shared" si="39"/>
        <v>9904.5569380290963</v>
      </c>
      <c r="I86" s="80">
        <f t="shared" si="31"/>
        <v>1067.31</v>
      </c>
      <c r="J86" s="50">
        <f t="shared" si="32"/>
        <v>3856293</v>
      </c>
      <c r="K86" s="48">
        <f t="shared" si="40"/>
        <v>7860567.3147411104</v>
      </c>
      <c r="L86" s="50">
        <f t="shared" si="33"/>
        <v>11716860.31474111</v>
      </c>
      <c r="M86" s="49">
        <f t="shared" si="41"/>
        <v>10977.935477734783</v>
      </c>
      <c r="N86" s="80">
        <f t="shared" si="34"/>
        <v>1033.1300000000001</v>
      </c>
      <c r="O86" s="50">
        <f t="shared" si="35"/>
        <v>3909902.62</v>
      </c>
      <c r="P86" s="48">
        <f t="shared" si="42"/>
        <v>7976231.530288781</v>
      </c>
      <c r="Q86" s="50">
        <f t="shared" si="36"/>
        <v>11886134.150288781</v>
      </c>
      <c r="R86" s="49">
        <f t="shared" si="43"/>
        <v>11504.97435007093</v>
      </c>
      <c r="S86" s="79" t="str">
        <f>IF(ISNA(VLOOKUP($A86,LEAPOV,7,FALSE)),0,VLOOKUP($A86,LEAPOV,7,FALSE))</f>
        <v>Yes</v>
      </c>
      <c r="T86" s="79">
        <f>IF(ISNA(VLOOKUP($A86,LEAPOV,8,FALSE)),0,VLOOKUP($A86,LEAPOV,8,FALSE))</f>
        <v>0</v>
      </c>
      <c r="U86" s="79" t="str">
        <f t="shared" si="37"/>
        <v>Yes</v>
      </c>
      <c r="V86" s="20" t="str">
        <f t="shared" si="44"/>
        <v/>
      </c>
      <c r="W86" s="20" t="str">
        <f t="shared" si="45"/>
        <v/>
      </c>
    </row>
    <row r="87" spans="1:23" x14ac:dyDescent="0.25">
      <c r="A87" s="20">
        <v>2045</v>
      </c>
      <c r="B87" s="20" t="s">
        <v>17</v>
      </c>
      <c r="C87" s="20" t="s">
        <v>198</v>
      </c>
      <c r="D87" s="80">
        <f t="shared" si="28"/>
        <v>221.68</v>
      </c>
      <c r="E87" s="50">
        <f t="shared" si="29"/>
        <v>543037</v>
      </c>
      <c r="F87" s="48">
        <f t="shared" si="38"/>
        <v>2451419.0161090912</v>
      </c>
      <c r="G87" s="50">
        <f t="shared" si="30"/>
        <v>2994456.0161090912</v>
      </c>
      <c r="H87" s="49">
        <f t="shared" si="39"/>
        <v>13508.011620845773</v>
      </c>
      <c r="I87" s="80">
        <f t="shared" si="31"/>
        <v>202.1</v>
      </c>
      <c r="J87" s="50">
        <f t="shared" si="32"/>
        <v>653110</v>
      </c>
      <c r="K87" s="48">
        <f t="shared" si="40"/>
        <v>2547302.6258063512</v>
      </c>
      <c r="L87" s="50">
        <f t="shared" si="33"/>
        <v>3200412.6258063512</v>
      </c>
      <c r="M87" s="49">
        <f t="shared" si="41"/>
        <v>15835.787361733554</v>
      </c>
      <c r="N87" s="80">
        <f t="shared" si="34"/>
        <v>216.1</v>
      </c>
      <c r="O87" s="50">
        <f t="shared" si="35"/>
        <v>637968.02</v>
      </c>
      <c r="P87" s="48">
        <f t="shared" si="42"/>
        <v>2797808.1993150711</v>
      </c>
      <c r="Q87" s="50">
        <f t="shared" si="36"/>
        <v>3435776.2193150711</v>
      </c>
      <c r="R87" s="49">
        <f t="shared" si="43"/>
        <v>15899.010732600977</v>
      </c>
      <c r="S87" s="79" t="str">
        <f>IF(ISNA(VLOOKUP($A87,LEAPOV,7,FALSE)),0,VLOOKUP($A87,LEAPOV,7,FALSE))</f>
        <v>Yes</v>
      </c>
      <c r="T87" s="79" t="str">
        <f>IF(ISNA(VLOOKUP($A87,LEAPOV,8,FALSE)),0,VLOOKUP($A87,LEAPOV,8,FALSE))</f>
        <v>Yes</v>
      </c>
      <c r="U87" s="79" t="str">
        <f t="shared" si="37"/>
        <v/>
      </c>
      <c r="V87" s="20" t="str">
        <f t="shared" si="44"/>
        <v/>
      </c>
      <c r="W87" s="20" t="str">
        <f t="shared" si="45"/>
        <v/>
      </c>
    </row>
    <row r="88" spans="1:23" x14ac:dyDescent="0.25">
      <c r="A88" s="20">
        <v>2046</v>
      </c>
      <c r="B88" s="20" t="s">
        <v>17</v>
      </c>
      <c r="C88" s="20" t="s">
        <v>41</v>
      </c>
      <c r="D88" s="80">
        <f t="shared" si="28"/>
        <v>219.66</v>
      </c>
      <c r="E88" s="50">
        <f t="shared" si="29"/>
        <v>466755</v>
      </c>
      <c r="F88" s="48">
        <f t="shared" si="38"/>
        <v>2684381.5863848263</v>
      </c>
      <c r="G88" s="50">
        <f t="shared" si="30"/>
        <v>3151136.5863848263</v>
      </c>
      <c r="H88" s="49">
        <f t="shared" si="39"/>
        <v>14345.518466652218</v>
      </c>
      <c r="I88" s="80">
        <f t="shared" si="31"/>
        <v>230.12</v>
      </c>
      <c r="J88" s="50">
        <f t="shared" si="32"/>
        <v>521166</v>
      </c>
      <c r="K88" s="48">
        <f t="shared" si="40"/>
        <v>2911339.7934636278</v>
      </c>
      <c r="L88" s="50">
        <f t="shared" si="33"/>
        <v>3432505.7934636278</v>
      </c>
      <c r="M88" s="49">
        <f t="shared" si="41"/>
        <v>14916.155890246948</v>
      </c>
      <c r="N88" s="80">
        <f t="shared" si="34"/>
        <v>187.96</v>
      </c>
      <c r="O88" s="50">
        <f t="shared" si="35"/>
        <v>513725.56</v>
      </c>
      <c r="P88" s="48">
        <f t="shared" si="42"/>
        <v>3050559.6152580385</v>
      </c>
      <c r="Q88" s="50">
        <f t="shared" si="36"/>
        <v>3564285.1752580386</v>
      </c>
      <c r="R88" s="49">
        <f t="shared" si="43"/>
        <v>18962.99837868716</v>
      </c>
      <c r="S88" s="79" t="str">
        <f>IF(ISNA(VLOOKUP($A88,LEAPOV,7,FALSE)),0,VLOOKUP($A88,LEAPOV,7,FALSE))</f>
        <v>Yes</v>
      </c>
      <c r="T88" s="79">
        <f>IF(ISNA(VLOOKUP($A88,LEAPOV,8,FALSE)),0,VLOOKUP($A88,LEAPOV,8,FALSE))</f>
        <v>0</v>
      </c>
      <c r="U88" s="79" t="str">
        <f t="shared" si="37"/>
        <v/>
      </c>
      <c r="V88" s="20" t="str">
        <f t="shared" si="44"/>
        <v/>
      </c>
      <c r="W88" s="20" t="str">
        <f t="shared" si="45"/>
        <v/>
      </c>
    </row>
    <row r="89" spans="1:23" x14ac:dyDescent="0.25">
      <c r="A89" s="20">
        <v>2047</v>
      </c>
      <c r="B89" s="20" t="s">
        <v>17</v>
      </c>
      <c r="C89" s="20" t="s">
        <v>191</v>
      </c>
      <c r="D89" s="80">
        <f t="shared" si="28"/>
        <v>20.27</v>
      </c>
      <c r="E89" s="50">
        <f t="shared" si="29"/>
        <v>205076</v>
      </c>
      <c r="F89" s="48">
        <f t="shared" si="38"/>
        <v>176623.19271587708</v>
      </c>
      <c r="G89" s="50">
        <f t="shared" si="30"/>
        <v>381699.19271587708</v>
      </c>
      <c r="H89" s="49">
        <f t="shared" si="39"/>
        <v>18830.744583911055</v>
      </c>
      <c r="I89" s="80">
        <f t="shared" si="31"/>
        <v>23.77</v>
      </c>
      <c r="J89" s="50">
        <f t="shared" si="32"/>
        <v>225172</v>
      </c>
      <c r="K89" s="48">
        <f t="shared" si="40"/>
        <v>220369.35043496802</v>
      </c>
      <c r="L89" s="50">
        <f t="shared" si="33"/>
        <v>445541.35043496802</v>
      </c>
      <c r="M89" s="49">
        <f t="shared" si="41"/>
        <v>18743.851511778208</v>
      </c>
      <c r="N89" s="80">
        <f t="shared" si="34"/>
        <v>19</v>
      </c>
      <c r="O89" s="50">
        <f t="shared" si="35"/>
        <v>224344.28</v>
      </c>
      <c r="P89" s="48">
        <f t="shared" si="42"/>
        <v>238302.11475447714</v>
      </c>
      <c r="Q89" s="50">
        <f t="shared" si="36"/>
        <v>462646.39475447714</v>
      </c>
      <c r="R89" s="49">
        <f t="shared" si="43"/>
        <v>24349.810250235638</v>
      </c>
      <c r="S89" s="79">
        <f>IF(ISNA(VLOOKUP($A89,LEAPOV,7,FALSE)),0,VLOOKUP($A89,LEAPOV,7,FALSE))</f>
        <v>0</v>
      </c>
      <c r="T89" s="79">
        <f>IF(ISNA(VLOOKUP($A89,LEAPOV,8,FALSE)),0,VLOOKUP($A89,LEAPOV,8,FALSE))</f>
        <v>0</v>
      </c>
      <c r="U89" s="79" t="str">
        <f t="shared" si="37"/>
        <v/>
      </c>
      <c r="V89" s="20" t="str">
        <f t="shared" si="44"/>
        <v>Fail</v>
      </c>
      <c r="W89" s="20" t="str">
        <f t="shared" si="45"/>
        <v/>
      </c>
    </row>
    <row r="90" spans="1:23" x14ac:dyDescent="0.25">
      <c r="A90" s="20">
        <v>2048</v>
      </c>
      <c r="B90" s="20" t="s">
        <v>17</v>
      </c>
      <c r="C90" s="20" t="s">
        <v>151</v>
      </c>
      <c r="D90" s="80">
        <f t="shared" si="28"/>
        <v>14317.08</v>
      </c>
      <c r="E90" s="50">
        <f t="shared" si="29"/>
        <v>38993336</v>
      </c>
      <c r="F90" s="48">
        <f t="shared" si="38"/>
        <v>96481034.805618256</v>
      </c>
      <c r="G90" s="50">
        <f t="shared" si="30"/>
        <v>135474370.80561826</v>
      </c>
      <c r="H90" s="49">
        <f t="shared" si="39"/>
        <v>9462.4302445483481</v>
      </c>
      <c r="I90" s="80">
        <f t="shared" si="31"/>
        <v>13753.82</v>
      </c>
      <c r="J90" s="50">
        <f t="shared" si="32"/>
        <v>43861862</v>
      </c>
      <c r="K90" s="48">
        <f t="shared" si="40"/>
        <v>106107645.45166862</v>
      </c>
      <c r="L90" s="50">
        <f t="shared" si="33"/>
        <v>149969507.45166862</v>
      </c>
      <c r="M90" s="49">
        <f t="shared" si="41"/>
        <v>10903.84398310205</v>
      </c>
      <c r="N90" s="80">
        <f t="shared" si="34"/>
        <v>14095.32</v>
      </c>
      <c r="O90" s="50">
        <f t="shared" si="35"/>
        <v>44543840.039999999</v>
      </c>
      <c r="P90" s="48">
        <f t="shared" si="42"/>
        <v>107205046.60512161</v>
      </c>
      <c r="Q90" s="50">
        <f t="shared" si="36"/>
        <v>151748886.6451216</v>
      </c>
      <c r="R90" s="49">
        <f t="shared" si="43"/>
        <v>10765.905750640752</v>
      </c>
      <c r="S90" s="79" t="str">
        <f>IF(ISNA(VLOOKUP($A90,LEAPOV,7,FALSE)),0,VLOOKUP($A90,LEAPOV,7,FALSE))</f>
        <v>Yes</v>
      </c>
      <c r="T90" s="79">
        <f>IF(ISNA(VLOOKUP($A90,LEAPOV,8,FALSE)),0,VLOOKUP($A90,LEAPOV,8,FALSE))</f>
        <v>0</v>
      </c>
      <c r="U90" s="79" t="str">
        <f t="shared" si="37"/>
        <v>Yes</v>
      </c>
      <c r="V90" s="20" t="str">
        <f t="shared" si="44"/>
        <v/>
      </c>
      <c r="W90" s="20" t="str">
        <f t="shared" si="45"/>
        <v/>
      </c>
    </row>
    <row r="91" spans="1:23" x14ac:dyDescent="0.25">
      <c r="A91" s="20">
        <v>2050</v>
      </c>
      <c r="B91" s="20" t="s">
        <v>19</v>
      </c>
      <c r="C91" s="20" t="s">
        <v>71</v>
      </c>
      <c r="D91" s="80">
        <f t="shared" si="28"/>
        <v>676.25</v>
      </c>
      <c r="E91" s="50">
        <f t="shared" si="29"/>
        <v>1672887</v>
      </c>
      <c r="F91" s="48">
        <f t="shared" si="38"/>
        <v>5586467.8340463145</v>
      </c>
      <c r="G91" s="50">
        <f t="shared" si="30"/>
        <v>7259354.8340463145</v>
      </c>
      <c r="H91" s="49">
        <f t="shared" si="39"/>
        <v>10734.72064184298</v>
      </c>
      <c r="I91" s="80">
        <f t="shared" si="31"/>
        <v>643.1</v>
      </c>
      <c r="J91" s="50">
        <f t="shared" si="32"/>
        <v>1921349</v>
      </c>
      <c r="K91" s="48">
        <f t="shared" si="40"/>
        <v>6020406.9480977552</v>
      </c>
      <c r="L91" s="50">
        <f t="shared" si="33"/>
        <v>7941755.9480977552</v>
      </c>
      <c r="M91" s="49">
        <f t="shared" si="41"/>
        <v>12349.177341156515</v>
      </c>
      <c r="N91" s="80">
        <f t="shared" si="34"/>
        <v>677.1</v>
      </c>
      <c r="O91" s="50">
        <f t="shared" si="35"/>
        <v>1978098.88</v>
      </c>
      <c r="P91" s="48">
        <f t="shared" si="42"/>
        <v>6239391.1842841133</v>
      </c>
      <c r="Q91" s="50">
        <f t="shared" si="36"/>
        <v>8217490.0642841132</v>
      </c>
      <c r="R91" s="49">
        <f t="shared" si="43"/>
        <v>12136.301970586492</v>
      </c>
      <c r="S91" s="79" t="str">
        <f>IF(ISNA(VLOOKUP($A91,LEAPOV,7,FALSE)),0,VLOOKUP($A91,LEAPOV,7,FALSE))</f>
        <v>Yes</v>
      </c>
      <c r="T91" s="79">
        <f>IF(ISNA(VLOOKUP($A91,LEAPOV,8,FALSE)),0,VLOOKUP($A91,LEAPOV,8,FALSE))</f>
        <v>0</v>
      </c>
      <c r="U91" s="79" t="str">
        <f t="shared" si="37"/>
        <v/>
      </c>
      <c r="V91" s="20" t="str">
        <f t="shared" si="44"/>
        <v/>
      </c>
      <c r="W91" s="20" t="str">
        <f t="shared" si="45"/>
        <v/>
      </c>
    </row>
    <row r="92" spans="1:23" x14ac:dyDescent="0.25">
      <c r="A92" s="20">
        <v>2051</v>
      </c>
      <c r="B92" s="20" t="s">
        <v>19</v>
      </c>
      <c r="C92" s="20" t="s">
        <v>20</v>
      </c>
      <c r="D92" s="80">
        <f t="shared" si="28"/>
        <v>6.5</v>
      </c>
      <c r="E92" s="50">
        <f t="shared" si="29"/>
        <v>866</v>
      </c>
      <c r="F92" s="48">
        <f t="shared" si="38"/>
        <v>243239.46956468251</v>
      </c>
      <c r="G92" s="50">
        <f t="shared" si="30"/>
        <v>244105.46956468251</v>
      </c>
      <c r="H92" s="49">
        <f t="shared" si="39"/>
        <v>37554.68762533577</v>
      </c>
      <c r="I92" s="80">
        <f t="shared" si="31"/>
        <v>12</v>
      </c>
      <c r="J92" s="50">
        <f t="shared" si="32"/>
        <v>2657</v>
      </c>
      <c r="K92" s="48">
        <f t="shared" si="40"/>
        <v>330093.93981942959</v>
      </c>
      <c r="L92" s="50">
        <f t="shared" si="33"/>
        <v>332750.93981942959</v>
      </c>
      <c r="M92" s="49">
        <f t="shared" si="41"/>
        <v>27729.244984952467</v>
      </c>
      <c r="N92" s="80">
        <f t="shared" si="34"/>
        <v>10.96</v>
      </c>
      <c r="O92" s="50">
        <f t="shared" si="35"/>
        <v>1317.36</v>
      </c>
      <c r="P92" s="48">
        <f t="shared" si="42"/>
        <v>344208.42006133532</v>
      </c>
      <c r="Q92" s="50">
        <f t="shared" si="36"/>
        <v>345525.7800613353</v>
      </c>
      <c r="R92" s="49">
        <f t="shared" si="43"/>
        <v>31526.074823114534</v>
      </c>
      <c r="S92" s="79" t="str">
        <f>IF(ISNA(VLOOKUP($A92,LEAPOV,7,FALSE)),0,VLOOKUP($A92,LEAPOV,7,FALSE))</f>
        <v>Yes</v>
      </c>
      <c r="T92" s="79" t="str">
        <f>IF(ISNA(VLOOKUP($A92,LEAPOV,8,FALSE)),0,VLOOKUP($A92,LEAPOV,8,FALSE))</f>
        <v>Yes</v>
      </c>
      <c r="U92" s="79" t="str">
        <f t="shared" si="37"/>
        <v/>
      </c>
      <c r="V92" s="20" t="str">
        <f t="shared" si="44"/>
        <v>Fail</v>
      </c>
      <c r="W92" s="20" t="str">
        <f t="shared" si="45"/>
        <v/>
      </c>
    </row>
    <row r="93" spans="1:23" x14ac:dyDescent="0.25">
      <c r="A93" s="20">
        <v>2052</v>
      </c>
      <c r="B93" s="20" t="s">
        <v>19</v>
      </c>
      <c r="C93" s="20" t="s">
        <v>37</v>
      </c>
      <c r="D93" s="80">
        <f t="shared" si="28"/>
        <v>30.56</v>
      </c>
      <c r="E93" s="50">
        <f t="shared" si="29"/>
        <v>283498</v>
      </c>
      <c r="F93" s="48">
        <f t="shared" si="38"/>
        <v>191875.6358029347</v>
      </c>
      <c r="G93" s="50">
        <f t="shared" si="30"/>
        <v>475373.6358029347</v>
      </c>
      <c r="H93" s="49">
        <f t="shared" si="39"/>
        <v>15555.420019729539</v>
      </c>
      <c r="I93" s="80">
        <f t="shared" si="31"/>
        <v>29.04</v>
      </c>
      <c r="J93" s="50">
        <f t="shared" si="32"/>
        <v>310091</v>
      </c>
      <c r="K93" s="48">
        <f t="shared" si="40"/>
        <v>189636.56139978388</v>
      </c>
      <c r="L93" s="50">
        <f t="shared" si="33"/>
        <v>499727.56139978388</v>
      </c>
      <c r="M93" s="49">
        <f t="shared" si="41"/>
        <v>17208.249359496691</v>
      </c>
      <c r="N93" s="80">
        <f t="shared" si="34"/>
        <v>20.71</v>
      </c>
      <c r="O93" s="50">
        <f t="shared" si="35"/>
        <v>307899.94</v>
      </c>
      <c r="P93" s="48">
        <f t="shared" si="42"/>
        <v>211012.96093578544</v>
      </c>
      <c r="Q93" s="50">
        <f t="shared" si="36"/>
        <v>518912.90093578544</v>
      </c>
      <c r="R93" s="49">
        <f t="shared" si="43"/>
        <v>25056.151662761247</v>
      </c>
      <c r="S93" s="79">
        <f>IF(ISNA(VLOOKUP($A93,LEAPOV,7,FALSE)),0,VLOOKUP($A93,LEAPOV,7,FALSE))</f>
        <v>0</v>
      </c>
      <c r="T93" s="79">
        <f>IF(ISNA(VLOOKUP($A93,LEAPOV,8,FALSE)),0,VLOOKUP($A93,LEAPOV,8,FALSE))</f>
        <v>0</v>
      </c>
      <c r="U93" s="79" t="str">
        <f t="shared" si="37"/>
        <v/>
      </c>
      <c r="V93" s="20" t="str">
        <f t="shared" si="44"/>
        <v/>
      </c>
      <c r="W93" s="20" t="str">
        <f t="shared" si="45"/>
        <v/>
      </c>
    </row>
    <row r="94" spans="1:23" x14ac:dyDescent="0.25">
      <c r="A94" s="20">
        <v>2053</v>
      </c>
      <c r="B94" s="20" t="s">
        <v>19</v>
      </c>
      <c r="C94" s="20" t="s">
        <v>124</v>
      </c>
      <c r="D94" s="80">
        <f t="shared" si="28"/>
        <v>2885.82</v>
      </c>
      <c r="E94" s="50">
        <f t="shared" si="29"/>
        <v>4817557</v>
      </c>
      <c r="F94" s="48">
        <f t="shared" si="38"/>
        <v>25856269.008386753</v>
      </c>
      <c r="G94" s="50">
        <f t="shared" si="30"/>
        <v>30673826.008386753</v>
      </c>
      <c r="H94" s="49">
        <f t="shared" si="39"/>
        <v>10629.154281412822</v>
      </c>
      <c r="I94" s="80">
        <f t="shared" si="31"/>
        <v>2776.39</v>
      </c>
      <c r="J94" s="50">
        <f t="shared" si="32"/>
        <v>5469078</v>
      </c>
      <c r="K94" s="48">
        <f t="shared" si="40"/>
        <v>26845870.237984404</v>
      </c>
      <c r="L94" s="50">
        <f t="shared" si="33"/>
        <v>32314948.237984404</v>
      </c>
      <c r="M94" s="49">
        <f t="shared" si="41"/>
        <v>11639.196308149938</v>
      </c>
      <c r="N94" s="80">
        <f t="shared" si="34"/>
        <v>2776.25</v>
      </c>
      <c r="O94" s="50">
        <f t="shared" si="35"/>
        <v>5630425.2999999998</v>
      </c>
      <c r="P94" s="48">
        <f t="shared" si="42"/>
        <v>26860476.434392102</v>
      </c>
      <c r="Q94" s="50">
        <f t="shared" si="36"/>
        <v>32490901.734392103</v>
      </c>
      <c r="R94" s="49">
        <f t="shared" si="43"/>
        <v>11703.161363130879</v>
      </c>
      <c r="S94" s="79" t="str">
        <f>IF(ISNA(VLOOKUP($A94,LEAPOV,7,FALSE)),0,VLOOKUP($A94,LEAPOV,7,FALSE))</f>
        <v>Yes</v>
      </c>
      <c r="T94" s="79" t="str">
        <f>IF(ISNA(VLOOKUP($A94,LEAPOV,8,FALSE)),0,VLOOKUP($A94,LEAPOV,8,FALSE))</f>
        <v>Yes</v>
      </c>
      <c r="U94" s="79" t="str">
        <f t="shared" si="37"/>
        <v>Yes</v>
      </c>
      <c r="V94" s="20" t="str">
        <f t="shared" si="44"/>
        <v/>
      </c>
      <c r="W94" s="20" t="str">
        <f t="shared" si="45"/>
        <v/>
      </c>
    </row>
    <row r="95" spans="1:23" x14ac:dyDescent="0.25">
      <c r="A95" s="20">
        <v>2054</v>
      </c>
      <c r="B95" s="20" t="s">
        <v>105</v>
      </c>
      <c r="C95" s="20" t="s">
        <v>106</v>
      </c>
      <c r="D95" s="80">
        <f t="shared" si="28"/>
        <v>6082.21</v>
      </c>
      <c r="E95" s="50">
        <f t="shared" si="29"/>
        <v>15429053</v>
      </c>
      <c r="F95" s="48">
        <f t="shared" si="38"/>
        <v>41554654.844050184</v>
      </c>
      <c r="G95" s="50">
        <f t="shared" si="30"/>
        <v>56983707.844050184</v>
      </c>
      <c r="H95" s="49">
        <f t="shared" si="39"/>
        <v>9368.9148917992279</v>
      </c>
      <c r="I95" s="80">
        <f t="shared" si="31"/>
        <v>5605.75</v>
      </c>
      <c r="J95" s="50">
        <f t="shared" si="32"/>
        <v>16696804</v>
      </c>
      <c r="K95" s="48">
        <f t="shared" si="40"/>
        <v>46368303.742227316</v>
      </c>
      <c r="L95" s="50">
        <f t="shared" si="33"/>
        <v>63065107.742227316</v>
      </c>
      <c r="M95" s="49">
        <f t="shared" si="41"/>
        <v>11250.074966280572</v>
      </c>
      <c r="N95" s="80">
        <f t="shared" si="34"/>
        <v>5572.31</v>
      </c>
      <c r="O95" s="50">
        <f t="shared" si="35"/>
        <v>16668305.800000001</v>
      </c>
      <c r="P95" s="48">
        <f t="shared" si="42"/>
        <v>43089538.447965577</v>
      </c>
      <c r="Q95" s="50">
        <f t="shared" si="36"/>
        <v>59757844.247965574</v>
      </c>
      <c r="R95" s="49">
        <f t="shared" si="43"/>
        <v>10724.070313382703</v>
      </c>
      <c r="S95" s="79" t="str">
        <f>IF(ISNA(VLOOKUP($A95,LEAPOV,7,FALSE)),0,VLOOKUP($A95,LEAPOV,7,FALSE))</f>
        <v>Yes</v>
      </c>
      <c r="T95" s="79">
        <f>IF(ISNA(VLOOKUP($A95,LEAPOV,8,FALSE)),0,VLOOKUP($A95,LEAPOV,8,FALSE))</f>
        <v>0</v>
      </c>
      <c r="U95" s="79" t="str">
        <f t="shared" si="37"/>
        <v>Yes</v>
      </c>
      <c r="V95" s="20" t="str">
        <f t="shared" si="44"/>
        <v/>
      </c>
      <c r="W95" s="20" t="str">
        <f t="shared" si="45"/>
        <v/>
      </c>
    </row>
    <row r="96" spans="1:23" x14ac:dyDescent="0.25">
      <c r="A96" s="20">
        <v>2055</v>
      </c>
      <c r="B96" s="20" t="s">
        <v>105</v>
      </c>
      <c r="C96" s="20" t="s">
        <v>231</v>
      </c>
      <c r="D96" s="80">
        <f t="shared" si="28"/>
        <v>4702.93</v>
      </c>
      <c r="E96" s="50">
        <f t="shared" si="29"/>
        <v>17449566</v>
      </c>
      <c r="F96" s="48">
        <f t="shared" si="38"/>
        <v>28084894.317628026</v>
      </c>
      <c r="G96" s="50">
        <f t="shared" si="30"/>
        <v>45534460.317628026</v>
      </c>
      <c r="H96" s="49">
        <f t="shared" si="39"/>
        <v>9682.147154567052</v>
      </c>
      <c r="I96" s="80">
        <f t="shared" si="31"/>
        <v>4443.8900000000003</v>
      </c>
      <c r="J96" s="50">
        <f t="shared" si="32"/>
        <v>19138885</v>
      </c>
      <c r="K96" s="48">
        <f t="shared" si="40"/>
        <v>31830955.911956154</v>
      </c>
      <c r="L96" s="50">
        <f t="shared" si="33"/>
        <v>50969840.911956154</v>
      </c>
      <c r="M96" s="49">
        <f t="shared" si="41"/>
        <v>11469.645043409299</v>
      </c>
      <c r="N96" s="80">
        <f t="shared" si="34"/>
        <v>4440.3999999999996</v>
      </c>
      <c r="O96" s="50">
        <f t="shared" si="35"/>
        <v>19451876.640000001</v>
      </c>
      <c r="P96" s="48">
        <f t="shared" si="42"/>
        <v>30009907.866521269</v>
      </c>
      <c r="Q96" s="50">
        <f t="shared" si="36"/>
        <v>49461784.50652127</v>
      </c>
      <c r="R96" s="49">
        <f t="shared" si="43"/>
        <v>11139.038038582397</v>
      </c>
      <c r="S96" s="79" t="str">
        <f>IF(ISNA(VLOOKUP($A96,LEAPOV,7,FALSE)),0,VLOOKUP($A96,LEAPOV,7,FALSE))</f>
        <v>Yes</v>
      </c>
      <c r="T96" s="79" t="str">
        <f>IF(ISNA(VLOOKUP($A96,LEAPOV,8,FALSE)),0,VLOOKUP($A96,LEAPOV,8,FALSE))</f>
        <v>Yes</v>
      </c>
      <c r="U96" s="79" t="str">
        <f t="shared" si="37"/>
        <v>Yes</v>
      </c>
      <c r="V96" s="20" t="str">
        <f t="shared" si="44"/>
        <v/>
      </c>
      <c r="W96" s="20" t="str">
        <f t="shared" si="45"/>
        <v/>
      </c>
    </row>
    <row r="97" spans="1:23" x14ac:dyDescent="0.25">
      <c r="A97" s="20">
        <v>2056</v>
      </c>
      <c r="B97" s="20" t="s">
        <v>132</v>
      </c>
      <c r="C97" s="20" t="s">
        <v>134</v>
      </c>
      <c r="D97" s="80">
        <f t="shared" si="28"/>
        <v>2920.94</v>
      </c>
      <c r="E97" s="50">
        <f t="shared" si="29"/>
        <v>7034413</v>
      </c>
      <c r="F97" s="48">
        <f t="shared" si="38"/>
        <v>21512441.957646221</v>
      </c>
      <c r="G97" s="50">
        <f t="shared" si="30"/>
        <v>28546854.957646221</v>
      </c>
      <c r="H97" s="49">
        <f t="shared" si="39"/>
        <v>9773.1740322109399</v>
      </c>
      <c r="I97" s="80">
        <f t="shared" si="31"/>
        <v>2738.76</v>
      </c>
      <c r="J97" s="50">
        <f t="shared" si="32"/>
        <v>6755340</v>
      </c>
      <c r="K97" s="48">
        <f t="shared" si="40"/>
        <v>23994649.606047358</v>
      </c>
      <c r="L97" s="50">
        <f t="shared" si="33"/>
        <v>30749989.606047358</v>
      </c>
      <c r="M97" s="49">
        <f t="shared" si="41"/>
        <v>11227.70509502379</v>
      </c>
      <c r="N97" s="80">
        <f t="shared" si="34"/>
        <v>2661.3</v>
      </c>
      <c r="O97" s="50">
        <f t="shared" si="35"/>
        <v>7171847.3799999999</v>
      </c>
      <c r="P97" s="48">
        <f t="shared" si="42"/>
        <v>22700969.994377654</v>
      </c>
      <c r="Q97" s="50">
        <f t="shared" si="36"/>
        <v>29872817.374377653</v>
      </c>
      <c r="R97" s="49">
        <f t="shared" si="43"/>
        <v>11224.896619839044</v>
      </c>
      <c r="S97" s="79" t="str">
        <f>IF(ISNA(VLOOKUP($A97,LEAPOV,7,FALSE)),0,VLOOKUP($A97,LEAPOV,7,FALSE))</f>
        <v>Yes</v>
      </c>
      <c r="T97" s="79" t="str">
        <f>IF(ISNA(VLOOKUP($A97,LEAPOV,8,FALSE)),0,VLOOKUP($A97,LEAPOV,8,FALSE))</f>
        <v>Yes</v>
      </c>
      <c r="U97" s="79" t="str">
        <f t="shared" si="37"/>
        <v>Yes</v>
      </c>
      <c r="V97" s="20" t="str">
        <f t="shared" si="44"/>
        <v/>
      </c>
      <c r="W97" s="20" t="str">
        <f t="shared" si="45"/>
        <v/>
      </c>
    </row>
    <row r="98" spans="1:23" x14ac:dyDescent="0.25">
      <c r="A98" s="20">
        <v>2057</v>
      </c>
      <c r="B98" s="20" t="s">
        <v>132</v>
      </c>
      <c r="C98" s="20" t="s">
        <v>133</v>
      </c>
      <c r="D98" s="80">
        <f t="shared" si="28"/>
        <v>6643.43</v>
      </c>
      <c r="E98" s="50">
        <f t="shared" si="29"/>
        <v>18216969</v>
      </c>
      <c r="F98" s="48">
        <f t="shared" si="38"/>
        <v>47634227.193122223</v>
      </c>
      <c r="G98" s="50">
        <f t="shared" si="30"/>
        <v>65851196.193122223</v>
      </c>
      <c r="H98" s="49">
        <f t="shared" si="39"/>
        <v>9912.228501409998</v>
      </c>
      <c r="I98" s="80">
        <f t="shared" si="31"/>
        <v>6811</v>
      </c>
      <c r="J98" s="50">
        <f t="shared" si="32"/>
        <v>17728516</v>
      </c>
      <c r="K98" s="48">
        <f t="shared" si="40"/>
        <v>56884616.728168979</v>
      </c>
      <c r="L98" s="50">
        <f t="shared" si="33"/>
        <v>74613132.728168979</v>
      </c>
      <c r="M98" s="49">
        <f t="shared" si="41"/>
        <v>10954.798521240491</v>
      </c>
      <c r="N98" s="80">
        <f t="shared" si="34"/>
        <v>6954.42</v>
      </c>
      <c r="O98" s="50">
        <f t="shared" si="35"/>
        <v>17658961.960000001</v>
      </c>
      <c r="P98" s="48">
        <f t="shared" si="42"/>
        <v>60963618.706890069</v>
      </c>
      <c r="Q98" s="50">
        <f t="shared" si="36"/>
        <v>78622580.66689007</v>
      </c>
      <c r="R98" s="49">
        <f t="shared" si="43"/>
        <v>11305.411618350641</v>
      </c>
      <c r="S98" s="79" t="str">
        <f>IF(ISNA(VLOOKUP($A98,LEAPOV,7,FALSE)),0,VLOOKUP($A98,LEAPOV,7,FALSE))</f>
        <v>Yes</v>
      </c>
      <c r="T98" s="79" t="str">
        <f>IF(ISNA(VLOOKUP($A98,LEAPOV,8,FALSE)),0,VLOOKUP($A98,LEAPOV,8,FALSE))</f>
        <v>Yes</v>
      </c>
      <c r="U98" s="79" t="str">
        <f t="shared" si="37"/>
        <v>Yes</v>
      </c>
      <c r="V98" s="20" t="str">
        <f t="shared" si="44"/>
        <v/>
      </c>
      <c r="W98" s="20" t="str">
        <f t="shared" si="45"/>
        <v/>
      </c>
    </row>
    <row r="99" spans="1:23" x14ac:dyDescent="0.25">
      <c r="A99" s="20">
        <v>2059</v>
      </c>
      <c r="B99" s="20" t="s">
        <v>5</v>
      </c>
      <c r="C99" s="20" t="s">
        <v>137</v>
      </c>
      <c r="D99" s="80">
        <f t="shared" si="28"/>
        <v>734.61</v>
      </c>
      <c r="E99" s="50">
        <f t="shared" si="29"/>
        <v>3204959</v>
      </c>
      <c r="F99" s="48">
        <f t="shared" si="38"/>
        <v>4832617.2080770712</v>
      </c>
      <c r="G99" s="50">
        <f t="shared" si="30"/>
        <v>8037576.2080770712</v>
      </c>
      <c r="H99" s="49">
        <f t="shared" si="39"/>
        <v>10941.283413072339</v>
      </c>
      <c r="I99" s="80">
        <f t="shared" si="31"/>
        <v>713.27</v>
      </c>
      <c r="J99" s="50">
        <f t="shared" si="32"/>
        <v>3156666</v>
      </c>
      <c r="K99" s="48">
        <f t="shared" si="40"/>
        <v>5492678.3933187537</v>
      </c>
      <c r="L99" s="50">
        <f t="shared" si="33"/>
        <v>8649344.3933187537</v>
      </c>
      <c r="M99" s="49">
        <f t="shared" si="41"/>
        <v>12126.325785913825</v>
      </c>
      <c r="N99" s="80">
        <f t="shared" si="34"/>
        <v>734.41</v>
      </c>
      <c r="O99" s="50">
        <f t="shared" si="35"/>
        <v>2957614.08</v>
      </c>
      <c r="P99" s="48">
        <f t="shared" si="42"/>
        <v>5945541.9556863327</v>
      </c>
      <c r="Q99" s="50">
        <f t="shared" si="36"/>
        <v>8903156.0356863327</v>
      </c>
      <c r="R99" s="49">
        <f t="shared" si="43"/>
        <v>12122.8687459135</v>
      </c>
      <c r="S99" s="79" t="str">
        <f>IF(ISNA(VLOOKUP($A99,LEAPOV,7,FALSE)),0,VLOOKUP($A99,LEAPOV,7,FALSE))</f>
        <v>Yes</v>
      </c>
      <c r="T99" s="79" t="str">
        <f>IF(ISNA(VLOOKUP($A99,LEAPOV,8,FALSE)),0,VLOOKUP($A99,LEAPOV,8,FALSE))</f>
        <v>Yes</v>
      </c>
      <c r="U99" s="79" t="str">
        <f t="shared" si="37"/>
        <v/>
      </c>
      <c r="V99" s="20" t="str">
        <f t="shared" si="44"/>
        <v/>
      </c>
      <c r="W99" s="20" t="str">
        <f t="shared" si="45"/>
        <v/>
      </c>
    </row>
    <row r="100" spans="1:23" x14ac:dyDescent="0.25">
      <c r="A100" s="20">
        <v>2060</v>
      </c>
      <c r="B100" s="20" t="s">
        <v>5</v>
      </c>
      <c r="C100" s="20" t="s">
        <v>182</v>
      </c>
      <c r="D100" s="80">
        <f t="shared" si="28"/>
        <v>204.37</v>
      </c>
      <c r="E100" s="50">
        <f t="shared" si="29"/>
        <v>419202</v>
      </c>
      <c r="F100" s="48">
        <f t="shared" si="38"/>
        <v>2389421.1999715785</v>
      </c>
      <c r="G100" s="50">
        <f t="shared" si="30"/>
        <v>2808623.1999715785</v>
      </c>
      <c r="H100" s="49">
        <f t="shared" si="39"/>
        <v>13742.835053929532</v>
      </c>
      <c r="I100" s="80">
        <f t="shared" si="31"/>
        <v>192.42</v>
      </c>
      <c r="J100" s="50">
        <f t="shared" si="32"/>
        <v>409140</v>
      </c>
      <c r="K100" s="48">
        <f t="shared" si="40"/>
        <v>2561615.6824838924</v>
      </c>
      <c r="L100" s="50">
        <f t="shared" si="33"/>
        <v>2970755.6824838924</v>
      </c>
      <c r="M100" s="49">
        <f t="shared" si="41"/>
        <v>15438.913223593663</v>
      </c>
      <c r="N100" s="80">
        <f t="shared" si="34"/>
        <v>208.34</v>
      </c>
      <c r="O100" s="50">
        <f t="shared" si="35"/>
        <v>416799</v>
      </c>
      <c r="P100" s="48">
        <f t="shared" si="42"/>
        <v>2743012.4458791856</v>
      </c>
      <c r="Q100" s="50">
        <f t="shared" si="36"/>
        <v>3159811.4458791856</v>
      </c>
      <c r="R100" s="49">
        <f t="shared" si="43"/>
        <v>15166.609608712612</v>
      </c>
      <c r="S100" s="79" t="str">
        <f>IF(ISNA(VLOOKUP($A100,LEAPOV,7,FALSE)),0,VLOOKUP($A100,LEAPOV,7,FALSE))</f>
        <v>Yes</v>
      </c>
      <c r="T100" s="79">
        <f>IF(ISNA(VLOOKUP($A100,LEAPOV,8,FALSE)),0,VLOOKUP($A100,LEAPOV,8,FALSE))</f>
        <v>0</v>
      </c>
      <c r="U100" s="79" t="str">
        <f t="shared" si="37"/>
        <v/>
      </c>
      <c r="V100" s="20" t="str">
        <f t="shared" si="44"/>
        <v/>
      </c>
      <c r="W100" s="20" t="str">
        <f t="shared" si="45"/>
        <v/>
      </c>
    </row>
    <row r="101" spans="1:23" x14ac:dyDescent="0.25">
      <c r="A101" s="20">
        <v>2061</v>
      </c>
      <c r="B101" s="20" t="s">
        <v>5</v>
      </c>
      <c r="C101" s="20" t="s">
        <v>168</v>
      </c>
      <c r="D101" s="80">
        <f t="shared" si="28"/>
        <v>224.59</v>
      </c>
      <c r="E101" s="50">
        <f t="shared" si="29"/>
        <v>1030655</v>
      </c>
      <c r="F101" s="48">
        <f t="shared" si="38"/>
        <v>2199657.2335424554</v>
      </c>
      <c r="G101" s="50">
        <f t="shared" si="30"/>
        <v>3230312.2335424554</v>
      </c>
      <c r="H101" s="49">
        <f t="shared" si="39"/>
        <v>14383.152560409882</v>
      </c>
      <c r="I101" s="80">
        <f t="shared" si="31"/>
        <v>236.29</v>
      </c>
      <c r="J101" s="50">
        <f t="shared" si="32"/>
        <v>1104738</v>
      </c>
      <c r="K101" s="48">
        <f t="shared" si="40"/>
        <v>2572190.6439383291</v>
      </c>
      <c r="L101" s="50">
        <f t="shared" si="33"/>
        <v>3676928.6439383291</v>
      </c>
      <c r="M101" s="49">
        <f t="shared" si="41"/>
        <v>15561.084446816747</v>
      </c>
      <c r="N101" s="80">
        <f t="shared" si="34"/>
        <v>244.56</v>
      </c>
      <c r="O101" s="50">
        <f t="shared" si="35"/>
        <v>1115856.5</v>
      </c>
      <c r="P101" s="48">
        <f t="shared" si="42"/>
        <v>2828371.5045458986</v>
      </c>
      <c r="Q101" s="50">
        <f t="shared" si="36"/>
        <v>3944228.0045458986</v>
      </c>
      <c r="R101" s="49">
        <f t="shared" si="43"/>
        <v>16127.854123920095</v>
      </c>
      <c r="S101" s="79" t="str">
        <f>IF(ISNA(VLOOKUP($A101,LEAPOV,7,FALSE)),0,VLOOKUP($A101,LEAPOV,7,FALSE))</f>
        <v>Yes</v>
      </c>
      <c r="T101" s="79" t="str">
        <f>IF(ISNA(VLOOKUP($A101,LEAPOV,8,FALSE)),0,VLOOKUP($A101,LEAPOV,8,FALSE))</f>
        <v>Yes</v>
      </c>
      <c r="U101" s="79" t="str">
        <f t="shared" si="37"/>
        <v/>
      </c>
      <c r="V101" s="20" t="str">
        <f t="shared" si="44"/>
        <v/>
      </c>
      <c r="W101" s="20" t="str">
        <f t="shared" si="45"/>
        <v/>
      </c>
    </row>
    <row r="102" spans="1:23" x14ac:dyDescent="0.25">
      <c r="A102" s="20">
        <v>2062</v>
      </c>
      <c r="B102" s="20" t="s">
        <v>5</v>
      </c>
      <c r="C102" s="20" t="s">
        <v>193</v>
      </c>
      <c r="D102" s="80">
        <f t="shared" si="28"/>
        <v>8.81</v>
      </c>
      <c r="E102" s="50">
        <f t="shared" si="29"/>
        <v>42193</v>
      </c>
      <c r="F102" s="48">
        <f t="shared" si="38"/>
        <v>248569.46494701656</v>
      </c>
      <c r="G102" s="50">
        <f t="shared" si="30"/>
        <v>290762.46494701656</v>
      </c>
      <c r="H102" s="49">
        <f t="shared" si="39"/>
        <v>33003.685011012094</v>
      </c>
      <c r="I102" s="80">
        <f t="shared" si="31"/>
        <v>11.39</v>
      </c>
      <c r="J102" s="50">
        <f t="shared" si="32"/>
        <v>42811</v>
      </c>
      <c r="K102" s="48">
        <f t="shared" si="40"/>
        <v>308127.83331507037</v>
      </c>
      <c r="L102" s="50">
        <f t="shared" si="33"/>
        <v>350938.83331507037</v>
      </c>
      <c r="M102" s="49">
        <f t="shared" si="41"/>
        <v>30811.135497372288</v>
      </c>
      <c r="N102" s="80">
        <f t="shared" si="34"/>
        <v>9.9499999999999993</v>
      </c>
      <c r="O102" s="50">
        <f t="shared" si="35"/>
        <v>49051.86</v>
      </c>
      <c r="P102" s="48">
        <f t="shared" si="42"/>
        <v>315360.07584849565</v>
      </c>
      <c r="Q102" s="50">
        <f t="shared" si="36"/>
        <v>364411.93584849563</v>
      </c>
      <c r="R102" s="49">
        <f t="shared" si="43"/>
        <v>36624.315160652834</v>
      </c>
      <c r="S102" s="79" t="str">
        <f>IF(ISNA(VLOOKUP($A102,LEAPOV,7,FALSE)),0,VLOOKUP($A102,LEAPOV,7,FALSE))</f>
        <v>Yes</v>
      </c>
      <c r="T102" s="79">
        <f>IF(ISNA(VLOOKUP($A102,LEAPOV,8,FALSE)),0,VLOOKUP($A102,LEAPOV,8,FALSE))</f>
        <v>0</v>
      </c>
      <c r="U102" s="79" t="str">
        <f t="shared" si="37"/>
        <v/>
      </c>
      <c r="V102" s="20" t="str">
        <f t="shared" si="44"/>
        <v>Fail</v>
      </c>
      <c r="W102" s="20" t="str">
        <f t="shared" si="45"/>
        <v/>
      </c>
    </row>
    <row r="103" spans="1:23" x14ac:dyDescent="0.25">
      <c r="A103" s="20">
        <v>2063</v>
      </c>
      <c r="B103" s="20" t="s">
        <v>5</v>
      </c>
      <c r="C103" s="20" t="s">
        <v>6</v>
      </c>
      <c r="D103" s="80">
        <f t="shared" si="28"/>
        <v>10.62</v>
      </c>
      <c r="E103" s="50">
        <f t="shared" si="29"/>
        <v>211699</v>
      </c>
      <c r="F103" s="48">
        <f t="shared" si="38"/>
        <v>58235.703507853788</v>
      </c>
      <c r="G103" s="50">
        <f t="shared" si="30"/>
        <v>269934.70350785379</v>
      </c>
      <c r="H103" s="49">
        <f t="shared" si="39"/>
        <v>25417.580367971168</v>
      </c>
      <c r="I103" s="80">
        <f t="shared" si="31"/>
        <v>19.440000000000001</v>
      </c>
      <c r="J103" s="50">
        <f t="shared" si="32"/>
        <v>212924</v>
      </c>
      <c r="K103" s="48">
        <f t="shared" si="40"/>
        <v>184059.64179669652</v>
      </c>
      <c r="L103" s="50">
        <f t="shared" si="33"/>
        <v>396983.64179669652</v>
      </c>
      <c r="M103" s="49">
        <f t="shared" si="41"/>
        <v>20420.969228225127</v>
      </c>
      <c r="N103" s="80">
        <f t="shared" si="34"/>
        <v>13</v>
      </c>
      <c r="O103" s="50">
        <f t="shared" si="35"/>
        <v>187036.34</v>
      </c>
      <c r="P103" s="48">
        <f t="shared" si="42"/>
        <v>225188.13809712822</v>
      </c>
      <c r="Q103" s="50">
        <f t="shared" si="36"/>
        <v>412224.47809712822</v>
      </c>
      <c r="R103" s="49">
        <f t="shared" si="43"/>
        <v>31709.575238240632</v>
      </c>
      <c r="S103" s="79" t="str">
        <f>IF(ISNA(VLOOKUP($A103,LEAPOV,7,FALSE)),0,VLOOKUP($A103,LEAPOV,7,FALSE))</f>
        <v>Yes</v>
      </c>
      <c r="T103" s="79">
        <f>IF(ISNA(VLOOKUP($A103,LEAPOV,8,FALSE)),0,VLOOKUP($A103,LEAPOV,8,FALSE))</f>
        <v>0</v>
      </c>
      <c r="U103" s="79" t="str">
        <f t="shared" si="37"/>
        <v/>
      </c>
      <c r="V103" s="20" t="str">
        <f t="shared" si="44"/>
        <v>Fail</v>
      </c>
      <c r="W103" s="20" t="str">
        <f t="shared" si="45"/>
        <v/>
      </c>
    </row>
    <row r="104" spans="1:23" x14ac:dyDescent="0.25">
      <c r="A104" s="20">
        <v>2081</v>
      </c>
      <c r="B104" s="20" t="s">
        <v>34</v>
      </c>
      <c r="C104" s="20" t="s">
        <v>192</v>
      </c>
      <c r="D104" s="80">
        <f t="shared" si="28"/>
        <v>1042.92</v>
      </c>
      <c r="E104" s="50">
        <f t="shared" si="29"/>
        <v>3186064</v>
      </c>
      <c r="F104" s="48">
        <f t="shared" si="38"/>
        <v>6405681.2674250994</v>
      </c>
      <c r="G104" s="50">
        <f t="shared" si="30"/>
        <v>9591745.2674250994</v>
      </c>
      <c r="H104" s="49">
        <f t="shared" si="39"/>
        <v>9197.0096147596159</v>
      </c>
      <c r="I104" s="80">
        <f t="shared" si="31"/>
        <v>998.3</v>
      </c>
      <c r="J104" s="50">
        <f t="shared" si="32"/>
        <v>3404676</v>
      </c>
      <c r="K104" s="48">
        <f t="shared" si="40"/>
        <v>7164949.0698817726</v>
      </c>
      <c r="L104" s="50">
        <f t="shared" si="33"/>
        <v>10569625.069881773</v>
      </c>
      <c r="M104" s="49">
        <f t="shared" si="41"/>
        <v>10587.624030734021</v>
      </c>
      <c r="N104" s="80">
        <f t="shared" si="34"/>
        <v>931.62</v>
      </c>
      <c r="O104" s="50">
        <f t="shared" si="35"/>
        <v>3402355.14</v>
      </c>
      <c r="P104" s="48">
        <f t="shared" si="42"/>
        <v>7117528.0105864312</v>
      </c>
      <c r="Q104" s="50">
        <f t="shared" si="36"/>
        <v>10519883.150586432</v>
      </c>
      <c r="R104" s="49">
        <f t="shared" si="43"/>
        <v>11292.032320674129</v>
      </c>
      <c r="S104" s="79" t="str">
        <f>IF(ISNA(VLOOKUP($A104,LEAPOV,7,FALSE)),0,VLOOKUP($A104,LEAPOV,7,FALSE))</f>
        <v>Yes</v>
      </c>
      <c r="T104" s="79">
        <f>IF(ISNA(VLOOKUP($A104,LEAPOV,8,FALSE)),0,VLOOKUP($A104,LEAPOV,8,FALSE))</f>
        <v>0</v>
      </c>
      <c r="U104" s="79" t="str">
        <f t="shared" si="37"/>
        <v/>
      </c>
      <c r="V104" s="20" t="str">
        <f t="shared" si="44"/>
        <v/>
      </c>
      <c r="W104" s="20" t="str">
        <f t="shared" si="45"/>
        <v/>
      </c>
    </row>
    <row r="105" spans="1:23" x14ac:dyDescent="0.25">
      <c r="A105" s="20">
        <v>2082</v>
      </c>
      <c r="B105" s="20" t="s">
        <v>34</v>
      </c>
      <c r="C105" s="20" t="s">
        <v>93</v>
      </c>
      <c r="D105" s="80">
        <f t="shared" ref="D105:D136" si="46">IF(ISNA(VLOOKUP($A105,SSFQ1819,9,FALSE)),0,VLOOKUP($A105,SSFQ1819,9,FALSE))</f>
        <v>16907.7</v>
      </c>
      <c r="E105" s="50">
        <f t="shared" ref="E105:E136" si="47">IF(ISNA(VLOOKUP($A105,SSFQ1819,8,FALSE)),0,VLOOKUP($A105,SSFQ1819,8,FALSE))</f>
        <v>76419563</v>
      </c>
      <c r="F105" s="48">
        <f t="shared" si="38"/>
        <v>82210211.07834965</v>
      </c>
      <c r="G105" s="50">
        <f t="shared" ref="G105:G136" si="48">IF(ISNA(VLOOKUP($A105,SSFQ1819,25,FALSE)),0,VLOOKUP($A105,SSFQ1819,25,FALSE))</f>
        <v>158629774.07834965</v>
      </c>
      <c r="H105" s="49">
        <f t="shared" si="39"/>
        <v>9382.102478654675</v>
      </c>
      <c r="I105" s="80">
        <f t="shared" ref="I105:I136" si="49">IF(ISNA(VLOOKUP($A105,SSFQ2021,9,FALSE)),0,VLOOKUP($A105,SSFQ2021,9,FALSE))</f>
        <v>16451.32</v>
      </c>
      <c r="J105" s="50">
        <f t="shared" ref="J105:J136" si="50">IF(ISNA(VLOOKUP($A105,SSFQ2021,8,FALSE)),0,VLOOKUP($A105,SSFQ2021,8,FALSE))</f>
        <v>81821575</v>
      </c>
      <c r="K105" s="48">
        <f t="shared" si="40"/>
        <v>93463392.053436995</v>
      </c>
      <c r="L105" s="50">
        <f t="shared" ref="L105:L136" si="51">IF(ISNA(VLOOKUP($A105,SSFQ2021,25,FALSE)),0,VLOOKUP($A105,SSFQ2021,25,FALSE))</f>
        <v>175284967.05343699</v>
      </c>
      <c r="M105" s="49">
        <f t="shared" si="41"/>
        <v>10654.766125358756</v>
      </c>
      <c r="N105" s="80">
        <f t="shared" ref="N105:N136" si="52">IF(ISNA(VLOOKUP($A105,SSFQ2122,9,FALSE)),0,VLOOKUP($A105,SSFQ2122,9,FALSE))</f>
        <v>16376.12</v>
      </c>
      <c r="O105" s="50">
        <f t="shared" ref="O105:O136" si="53">IF(ISNA(VLOOKUP($A105,SSFQ2122,8,FALSE)),0,VLOOKUP($A105,SSFQ2122,8,FALSE))</f>
        <v>81243191.200000003</v>
      </c>
      <c r="P105" s="48">
        <f t="shared" si="42"/>
        <v>92144212.161681309</v>
      </c>
      <c r="Q105" s="50">
        <f t="shared" ref="Q105:Q136" si="54">IF(ISNA(VLOOKUP($A105,SSFQ2122,25,FALSE)),0,VLOOKUP($A105,SSFQ2122,25,FALSE))</f>
        <v>173387403.36168131</v>
      </c>
      <c r="R105" s="49">
        <f t="shared" si="43"/>
        <v>10587.819542216428</v>
      </c>
      <c r="S105" s="79" t="str">
        <f>IF(ISNA(VLOOKUP($A105,LEAPOV,7,FALSE)),0,VLOOKUP($A105,LEAPOV,7,FALSE))</f>
        <v>Yes</v>
      </c>
      <c r="T105" s="79">
        <f>IF(ISNA(VLOOKUP($A105,LEAPOV,8,FALSE)),0,VLOOKUP($A105,LEAPOV,8,FALSE))</f>
        <v>0</v>
      </c>
      <c r="U105" s="79" t="str">
        <f t="shared" ref="T105:U136" si="55">IF(ISNA(VLOOKUP($A105,LEAPOV,9,FALSE)),0,VLOOKUP($A105,LEAPOV,9,FALSE))</f>
        <v>Yes</v>
      </c>
      <c r="V105" s="20" t="str">
        <f t="shared" si="44"/>
        <v/>
      </c>
      <c r="W105" s="20" t="str">
        <f t="shared" si="45"/>
        <v/>
      </c>
    </row>
    <row r="106" spans="1:23" x14ac:dyDescent="0.25">
      <c r="A106" s="20">
        <v>2083</v>
      </c>
      <c r="B106" s="20" t="s">
        <v>34</v>
      </c>
      <c r="C106" s="20" t="s">
        <v>224</v>
      </c>
      <c r="D106" s="80">
        <f t="shared" si="46"/>
        <v>10525.2</v>
      </c>
      <c r="E106" s="50">
        <f t="shared" si="47"/>
        <v>28560173</v>
      </c>
      <c r="F106" s="48">
        <f t="shared" si="38"/>
        <v>72318687.753015503</v>
      </c>
      <c r="G106" s="50">
        <f t="shared" si="48"/>
        <v>100878860.7530155</v>
      </c>
      <c r="H106" s="49">
        <f t="shared" si="39"/>
        <v>9584.5077293557842</v>
      </c>
      <c r="I106" s="80">
        <f t="shared" si="49"/>
        <v>9690.52</v>
      </c>
      <c r="J106" s="50">
        <f t="shared" si="50"/>
        <v>29552654</v>
      </c>
      <c r="K106" s="48">
        <f t="shared" si="40"/>
        <v>80344837.2553837</v>
      </c>
      <c r="L106" s="50">
        <f t="shared" si="51"/>
        <v>109897491.2553837</v>
      </c>
      <c r="M106" s="49">
        <f t="shared" si="41"/>
        <v>11340.721783287552</v>
      </c>
      <c r="N106" s="80">
        <f t="shared" si="52"/>
        <v>9731.6</v>
      </c>
      <c r="O106" s="50">
        <f t="shared" si="53"/>
        <v>30278245.280000001</v>
      </c>
      <c r="P106" s="48">
        <f t="shared" si="42"/>
        <v>77039151.979160115</v>
      </c>
      <c r="Q106" s="50">
        <f t="shared" si="54"/>
        <v>107317397.25916012</v>
      </c>
      <c r="R106" s="49">
        <f t="shared" si="43"/>
        <v>11027.723833610107</v>
      </c>
      <c r="S106" s="79" t="str">
        <f>IF(ISNA(VLOOKUP($A106,LEAPOV,7,FALSE)),0,VLOOKUP($A106,LEAPOV,7,FALSE))</f>
        <v>Yes</v>
      </c>
      <c r="T106" s="79">
        <f>IF(ISNA(VLOOKUP($A106,LEAPOV,8,FALSE)),0,VLOOKUP($A106,LEAPOV,8,FALSE))</f>
        <v>0</v>
      </c>
      <c r="U106" s="79" t="str">
        <f t="shared" si="55"/>
        <v>Yes</v>
      </c>
      <c r="V106" s="20" t="str">
        <f t="shared" si="44"/>
        <v/>
      </c>
      <c r="W106" s="20" t="str">
        <f t="shared" si="45"/>
        <v/>
      </c>
    </row>
    <row r="107" spans="1:23" x14ac:dyDescent="0.25">
      <c r="A107" s="20">
        <v>2084</v>
      </c>
      <c r="B107" s="20" t="s">
        <v>34</v>
      </c>
      <c r="C107" s="20" t="s">
        <v>95</v>
      </c>
      <c r="D107" s="80">
        <f t="shared" si="46"/>
        <v>1477.86</v>
      </c>
      <c r="E107" s="50">
        <f t="shared" si="47"/>
        <v>6290892</v>
      </c>
      <c r="F107" s="48">
        <f t="shared" si="38"/>
        <v>7579449.2183776274</v>
      </c>
      <c r="G107" s="50">
        <f t="shared" si="48"/>
        <v>13870341.218377627</v>
      </c>
      <c r="H107" s="49">
        <f t="shared" si="39"/>
        <v>9385.4229889012677</v>
      </c>
      <c r="I107" s="80">
        <f t="shared" si="49"/>
        <v>1406.13</v>
      </c>
      <c r="J107" s="50">
        <f t="shared" si="50"/>
        <v>6370415</v>
      </c>
      <c r="K107" s="48">
        <f t="shared" si="40"/>
        <v>9445837.2322064824</v>
      </c>
      <c r="L107" s="50">
        <f t="shared" si="51"/>
        <v>15816252.232206482</v>
      </c>
      <c r="M107" s="49">
        <f t="shared" si="41"/>
        <v>11248.072533980841</v>
      </c>
      <c r="N107" s="80">
        <f t="shared" si="52"/>
        <v>1366.71</v>
      </c>
      <c r="O107" s="50">
        <f t="shared" si="53"/>
        <v>5156796.42</v>
      </c>
      <c r="P107" s="48">
        <f t="shared" si="42"/>
        <v>9853572.622390911</v>
      </c>
      <c r="Q107" s="50">
        <f t="shared" si="54"/>
        <v>15010369.042390911</v>
      </c>
      <c r="R107" s="49">
        <f t="shared" si="43"/>
        <v>10982.848623622356</v>
      </c>
      <c r="S107" s="79" t="str">
        <f>IF(ISNA(VLOOKUP($A107,LEAPOV,7,FALSE)),0,VLOOKUP($A107,LEAPOV,7,FALSE))</f>
        <v>Yes</v>
      </c>
      <c r="T107" s="79">
        <f>IF(ISNA(VLOOKUP($A107,LEAPOV,8,FALSE)),0,VLOOKUP($A107,LEAPOV,8,FALSE))</f>
        <v>0</v>
      </c>
      <c r="U107" s="79" t="str">
        <f t="shared" si="55"/>
        <v>Yes</v>
      </c>
      <c r="V107" s="20" t="str">
        <f t="shared" si="44"/>
        <v/>
      </c>
      <c r="W107" s="20" t="str">
        <f t="shared" si="45"/>
        <v/>
      </c>
    </row>
    <row r="108" spans="1:23" x14ac:dyDescent="0.25">
      <c r="A108" s="20">
        <v>2085</v>
      </c>
      <c r="B108" s="20" t="s">
        <v>34</v>
      </c>
      <c r="C108" s="20" t="s">
        <v>147</v>
      </c>
      <c r="D108" s="80">
        <f t="shared" si="46"/>
        <v>152.51</v>
      </c>
      <c r="E108" s="50">
        <f t="shared" si="47"/>
        <v>1114997</v>
      </c>
      <c r="F108" s="48">
        <f t="shared" si="38"/>
        <v>1237412.5939546064</v>
      </c>
      <c r="G108" s="50">
        <f t="shared" si="48"/>
        <v>2352409.5939546064</v>
      </c>
      <c r="H108" s="49">
        <f t="shared" si="39"/>
        <v>15424.625230834743</v>
      </c>
      <c r="I108" s="80">
        <f t="shared" si="49"/>
        <v>134.44999999999999</v>
      </c>
      <c r="J108" s="50">
        <f t="shared" si="50"/>
        <v>744524</v>
      </c>
      <c r="K108" s="48">
        <f t="shared" si="40"/>
        <v>1882549.123024445</v>
      </c>
      <c r="L108" s="50">
        <f t="shared" si="51"/>
        <v>2627073.123024445</v>
      </c>
      <c r="M108" s="49">
        <f t="shared" si="41"/>
        <v>19539.4058982852</v>
      </c>
      <c r="N108" s="80">
        <f t="shared" si="52"/>
        <v>134.19</v>
      </c>
      <c r="O108" s="50">
        <f t="shared" si="53"/>
        <v>771981.96</v>
      </c>
      <c r="P108" s="48">
        <f t="shared" si="42"/>
        <v>1715571.1835757564</v>
      </c>
      <c r="Q108" s="50">
        <f t="shared" si="54"/>
        <v>2487553.1435757563</v>
      </c>
      <c r="R108" s="49">
        <f t="shared" si="43"/>
        <v>18537.544851149538</v>
      </c>
      <c r="S108" s="79" t="str">
        <f>IF(ISNA(VLOOKUP($A108,LEAPOV,7,FALSE)),0,VLOOKUP($A108,LEAPOV,7,FALSE))</f>
        <v>Yes</v>
      </c>
      <c r="T108" s="79" t="str">
        <f>IF(ISNA(VLOOKUP($A108,LEAPOV,8,FALSE)),0,VLOOKUP($A108,LEAPOV,8,FALSE))</f>
        <v>Yes</v>
      </c>
      <c r="U108" s="79" t="str">
        <f t="shared" si="55"/>
        <v/>
      </c>
      <c r="V108" s="20" t="str">
        <f t="shared" si="44"/>
        <v/>
      </c>
      <c r="W108" s="20" t="str">
        <f t="shared" si="45"/>
        <v/>
      </c>
    </row>
    <row r="109" spans="1:23" x14ac:dyDescent="0.25">
      <c r="A109" s="20">
        <v>2086</v>
      </c>
      <c r="B109" s="20" t="s">
        <v>34</v>
      </c>
      <c r="C109" s="20" t="s">
        <v>67</v>
      </c>
      <c r="D109" s="80">
        <f t="shared" si="46"/>
        <v>1278.21</v>
      </c>
      <c r="E109" s="50">
        <f t="shared" si="47"/>
        <v>3589043</v>
      </c>
      <c r="F109" s="48">
        <f t="shared" si="38"/>
        <v>8645877.4694074895</v>
      </c>
      <c r="G109" s="50">
        <f t="shared" si="48"/>
        <v>12234920.46940749</v>
      </c>
      <c r="H109" s="49">
        <f t="shared" si="39"/>
        <v>9571.9173448865913</v>
      </c>
      <c r="I109" s="80">
        <f t="shared" si="49"/>
        <v>1148.21</v>
      </c>
      <c r="J109" s="50">
        <f t="shared" si="50"/>
        <v>3683667</v>
      </c>
      <c r="K109" s="48">
        <f t="shared" si="40"/>
        <v>9944248.8959294576</v>
      </c>
      <c r="L109" s="50">
        <f t="shared" si="51"/>
        <v>13627915.895929458</v>
      </c>
      <c r="M109" s="49">
        <f t="shared" si="41"/>
        <v>11868.835749496571</v>
      </c>
      <c r="N109" s="80">
        <f t="shared" si="52"/>
        <v>1127.01</v>
      </c>
      <c r="O109" s="50">
        <f t="shared" si="53"/>
        <v>3911528.66</v>
      </c>
      <c r="P109" s="48">
        <f t="shared" si="42"/>
        <v>8468739.777392108</v>
      </c>
      <c r="Q109" s="50">
        <f t="shared" si="54"/>
        <v>12380268.437392108</v>
      </c>
      <c r="R109" s="49">
        <f t="shared" si="43"/>
        <v>10985.056421320227</v>
      </c>
      <c r="S109" s="79" t="str">
        <f>IF(ISNA(VLOOKUP($A109,LEAPOV,7,FALSE)),0,VLOOKUP($A109,LEAPOV,7,FALSE))</f>
        <v>Yes</v>
      </c>
      <c r="T109" s="79">
        <f>IF(ISNA(VLOOKUP($A109,LEAPOV,8,FALSE)),0,VLOOKUP($A109,LEAPOV,8,FALSE))</f>
        <v>0</v>
      </c>
      <c r="U109" s="79" t="str">
        <f t="shared" si="55"/>
        <v>Yes</v>
      </c>
      <c r="V109" s="20" t="str">
        <f t="shared" si="44"/>
        <v/>
      </c>
      <c r="W109" s="20" t="str">
        <f t="shared" si="45"/>
        <v/>
      </c>
    </row>
    <row r="110" spans="1:23" x14ac:dyDescent="0.25">
      <c r="A110" s="20">
        <v>2087</v>
      </c>
      <c r="B110" s="20" t="s">
        <v>34</v>
      </c>
      <c r="C110" s="20" t="s">
        <v>219</v>
      </c>
      <c r="D110" s="80">
        <f t="shared" si="46"/>
        <v>2770.43</v>
      </c>
      <c r="E110" s="50">
        <f t="shared" si="47"/>
        <v>7775857</v>
      </c>
      <c r="F110" s="48">
        <f t="shared" si="38"/>
        <v>19362715.350671705</v>
      </c>
      <c r="G110" s="50">
        <f t="shared" si="48"/>
        <v>27138572.350671705</v>
      </c>
      <c r="H110" s="49">
        <f t="shared" si="39"/>
        <v>9795.7978908226178</v>
      </c>
      <c r="I110" s="80">
        <f t="shared" si="49"/>
        <v>2696.42</v>
      </c>
      <c r="J110" s="50">
        <f t="shared" si="50"/>
        <v>8314026</v>
      </c>
      <c r="K110" s="48">
        <f t="shared" si="40"/>
        <v>21418937.096671581</v>
      </c>
      <c r="L110" s="50">
        <f t="shared" si="51"/>
        <v>29732963.096671581</v>
      </c>
      <c r="M110" s="49">
        <f t="shared" si="41"/>
        <v>11026.829313189926</v>
      </c>
      <c r="N110" s="80">
        <f t="shared" si="52"/>
        <v>2777.24</v>
      </c>
      <c r="O110" s="50">
        <f t="shared" si="53"/>
        <v>8124162.7199999997</v>
      </c>
      <c r="P110" s="48">
        <f t="shared" si="42"/>
        <v>22741358.868961338</v>
      </c>
      <c r="Q110" s="50">
        <f t="shared" si="54"/>
        <v>30865521.588961337</v>
      </c>
      <c r="R110" s="49">
        <f t="shared" si="43"/>
        <v>11113.739391972367</v>
      </c>
      <c r="S110" s="79" t="str">
        <f>IF(ISNA(VLOOKUP($A110,LEAPOV,7,FALSE)),0,VLOOKUP($A110,LEAPOV,7,FALSE))</f>
        <v>Yes</v>
      </c>
      <c r="T110" s="79">
        <f>IF(ISNA(VLOOKUP($A110,LEAPOV,8,FALSE)),0,VLOOKUP($A110,LEAPOV,8,FALSE))</f>
        <v>0</v>
      </c>
      <c r="U110" s="79" t="str">
        <f t="shared" si="55"/>
        <v>Yes</v>
      </c>
      <c r="V110" s="20" t="str">
        <f t="shared" si="44"/>
        <v/>
      </c>
      <c r="W110" s="20" t="str">
        <f t="shared" si="45"/>
        <v/>
      </c>
    </row>
    <row r="111" spans="1:23" x14ac:dyDescent="0.25">
      <c r="A111" s="20">
        <v>2088</v>
      </c>
      <c r="B111" s="20" t="s">
        <v>34</v>
      </c>
      <c r="C111" s="20" t="s">
        <v>35</v>
      </c>
      <c r="D111" s="80">
        <f t="shared" si="46"/>
        <v>5520.44</v>
      </c>
      <c r="E111" s="50">
        <f t="shared" si="47"/>
        <v>17463959</v>
      </c>
      <c r="F111" s="48">
        <f t="shared" si="38"/>
        <v>36075294.589917921</v>
      </c>
      <c r="G111" s="50">
        <f t="shared" si="48"/>
        <v>53539253.589917921</v>
      </c>
      <c r="H111" s="49">
        <f t="shared" si="39"/>
        <v>9698.3670848551792</v>
      </c>
      <c r="I111" s="80">
        <f t="shared" si="49"/>
        <v>5245.28</v>
      </c>
      <c r="J111" s="50">
        <f t="shared" si="50"/>
        <v>18086223</v>
      </c>
      <c r="K111" s="48">
        <f t="shared" si="40"/>
        <v>39991631.163511164</v>
      </c>
      <c r="L111" s="50">
        <f t="shared" si="51"/>
        <v>58077854.163511164</v>
      </c>
      <c r="M111" s="49">
        <f t="shared" si="41"/>
        <v>11072.403029678333</v>
      </c>
      <c r="N111" s="80">
        <f t="shared" si="52"/>
        <v>5248.26</v>
      </c>
      <c r="O111" s="50">
        <f t="shared" si="53"/>
        <v>18828601.859999999</v>
      </c>
      <c r="P111" s="48">
        <f t="shared" si="42"/>
        <v>39076981.726866193</v>
      </c>
      <c r="Q111" s="50">
        <f t="shared" si="54"/>
        <v>57905583.586866193</v>
      </c>
      <c r="R111" s="49">
        <f t="shared" si="43"/>
        <v>11033.291717038826</v>
      </c>
      <c r="S111" s="79" t="str">
        <f>IF(ISNA(VLOOKUP($A111,LEAPOV,7,FALSE)),0,VLOOKUP($A111,LEAPOV,7,FALSE))</f>
        <v>Yes</v>
      </c>
      <c r="T111" s="79" t="str">
        <f>IF(ISNA(VLOOKUP($A111,LEAPOV,8,FALSE)),0,VLOOKUP($A111,LEAPOV,8,FALSE))</f>
        <v>Yes</v>
      </c>
      <c r="U111" s="79" t="str">
        <f t="shared" si="55"/>
        <v>Yes</v>
      </c>
      <c r="V111" s="20" t="str">
        <f t="shared" si="44"/>
        <v/>
      </c>
      <c r="W111" s="20" t="str">
        <f t="shared" si="45"/>
        <v/>
      </c>
    </row>
    <row r="112" spans="1:23" x14ac:dyDescent="0.25">
      <c r="A112" s="20">
        <v>2089</v>
      </c>
      <c r="B112" s="20" t="s">
        <v>34</v>
      </c>
      <c r="C112" s="20" t="s">
        <v>70</v>
      </c>
      <c r="D112" s="80">
        <f t="shared" si="46"/>
        <v>244.37</v>
      </c>
      <c r="E112" s="50">
        <f t="shared" si="47"/>
        <v>1302094</v>
      </c>
      <c r="F112" s="48">
        <f t="shared" si="38"/>
        <v>1912678.1879742034</v>
      </c>
      <c r="G112" s="50">
        <f t="shared" si="48"/>
        <v>3214772.1879742034</v>
      </c>
      <c r="H112" s="49">
        <f t="shared" si="39"/>
        <v>13155.34717016902</v>
      </c>
      <c r="I112" s="80">
        <f t="shared" si="49"/>
        <v>248.57</v>
      </c>
      <c r="J112" s="50">
        <f t="shared" si="50"/>
        <v>1354563</v>
      </c>
      <c r="K112" s="48">
        <f t="shared" si="40"/>
        <v>2172446.7079665414</v>
      </c>
      <c r="L112" s="50">
        <f t="shared" si="51"/>
        <v>3527009.7079665414</v>
      </c>
      <c r="M112" s="49">
        <f t="shared" si="41"/>
        <v>14189.201061940465</v>
      </c>
      <c r="N112" s="80">
        <f t="shared" si="52"/>
        <v>251.25</v>
      </c>
      <c r="O112" s="50">
        <f t="shared" si="53"/>
        <v>1416043.36</v>
      </c>
      <c r="P112" s="48">
        <f t="shared" si="42"/>
        <v>2184687.4113226179</v>
      </c>
      <c r="Q112" s="50">
        <f t="shared" si="54"/>
        <v>3600730.7713226178</v>
      </c>
      <c r="R112" s="49">
        <f t="shared" si="43"/>
        <v>14331.266751532807</v>
      </c>
      <c r="S112" s="79">
        <f>IF(ISNA(VLOOKUP($A112,LEAPOV,7,FALSE)),0,VLOOKUP($A112,LEAPOV,7,FALSE))</f>
        <v>0</v>
      </c>
      <c r="T112" s="79">
        <f>IF(ISNA(VLOOKUP($A112,LEAPOV,8,FALSE)),0,VLOOKUP($A112,LEAPOV,8,FALSE))</f>
        <v>0</v>
      </c>
      <c r="U112" s="79" t="str">
        <f t="shared" si="55"/>
        <v/>
      </c>
      <c r="V112" s="20" t="str">
        <f t="shared" si="44"/>
        <v/>
      </c>
      <c r="W112" s="20" t="str">
        <f t="shared" si="45"/>
        <v/>
      </c>
    </row>
    <row r="113" spans="1:24" x14ac:dyDescent="0.25">
      <c r="A113" s="20">
        <v>2090</v>
      </c>
      <c r="B113" s="20" t="s">
        <v>34</v>
      </c>
      <c r="C113" s="20" t="s">
        <v>149</v>
      </c>
      <c r="D113" s="80">
        <f t="shared" si="46"/>
        <v>199.62</v>
      </c>
      <c r="E113" s="50">
        <f t="shared" si="47"/>
        <v>1841722</v>
      </c>
      <c r="F113" s="48">
        <f t="shared" si="38"/>
        <v>993898.80458225496</v>
      </c>
      <c r="G113" s="50">
        <f t="shared" si="48"/>
        <v>2835620.804582255</v>
      </c>
      <c r="H113" s="49">
        <f t="shared" si="39"/>
        <v>14205.093700943065</v>
      </c>
      <c r="I113" s="80">
        <f t="shared" si="49"/>
        <v>190.22</v>
      </c>
      <c r="J113" s="50">
        <f t="shared" si="50"/>
        <v>1965146</v>
      </c>
      <c r="K113" s="48">
        <f t="shared" si="40"/>
        <v>1398797.3369905851</v>
      </c>
      <c r="L113" s="50">
        <f t="shared" si="51"/>
        <v>3363943.3369905851</v>
      </c>
      <c r="M113" s="49">
        <f t="shared" si="41"/>
        <v>17684.488155770083</v>
      </c>
      <c r="N113" s="80">
        <f t="shared" si="52"/>
        <v>169.56</v>
      </c>
      <c r="O113" s="50">
        <f t="shared" si="53"/>
        <v>1786979.58</v>
      </c>
      <c r="P113" s="48">
        <f t="shared" si="42"/>
        <v>1300524.9837345723</v>
      </c>
      <c r="Q113" s="50">
        <f t="shared" si="54"/>
        <v>3087504.5637345724</v>
      </c>
      <c r="R113" s="49">
        <f t="shared" si="43"/>
        <v>18208.920522143031</v>
      </c>
      <c r="S113" s="79" t="str">
        <f>IF(ISNA(VLOOKUP($A113,LEAPOV,7,FALSE)),0,VLOOKUP($A113,LEAPOV,7,FALSE))</f>
        <v>Yes</v>
      </c>
      <c r="T113" s="79" t="str">
        <f>IF(ISNA(VLOOKUP($A113,LEAPOV,8,FALSE)),0,VLOOKUP($A113,LEAPOV,8,FALSE))</f>
        <v>Yes</v>
      </c>
      <c r="U113" s="79" t="str">
        <f t="shared" si="55"/>
        <v/>
      </c>
      <c r="V113" s="20" t="str">
        <f t="shared" si="44"/>
        <v/>
      </c>
      <c r="W113" s="20" t="str">
        <f t="shared" si="45"/>
        <v/>
      </c>
    </row>
    <row r="114" spans="1:24" x14ac:dyDescent="0.25">
      <c r="A114" s="20">
        <v>2091</v>
      </c>
      <c r="B114" s="20" t="s">
        <v>34</v>
      </c>
      <c r="C114" s="20" t="s">
        <v>130</v>
      </c>
      <c r="D114" s="80">
        <f t="shared" si="46"/>
        <v>1685.79</v>
      </c>
      <c r="E114" s="50">
        <f t="shared" si="47"/>
        <v>5537371</v>
      </c>
      <c r="F114" s="48">
        <f t="shared" si="38"/>
        <v>10155061.881781455</v>
      </c>
      <c r="G114" s="50">
        <f t="shared" si="48"/>
        <v>15692432.881781455</v>
      </c>
      <c r="H114" s="49">
        <f t="shared" si="39"/>
        <v>9308.6522531166138</v>
      </c>
      <c r="I114" s="80">
        <f t="shared" si="49"/>
        <v>1607.48</v>
      </c>
      <c r="J114" s="50">
        <f t="shared" si="50"/>
        <v>5902765</v>
      </c>
      <c r="K114" s="48">
        <f t="shared" si="40"/>
        <v>11353202.379681084</v>
      </c>
      <c r="L114" s="50">
        <f t="shared" si="51"/>
        <v>17255967.379681084</v>
      </c>
      <c r="M114" s="49">
        <f t="shared" si="41"/>
        <v>10734.794448255085</v>
      </c>
      <c r="N114" s="80">
        <f t="shared" si="52"/>
        <v>1614.22</v>
      </c>
      <c r="O114" s="50">
        <f t="shared" si="53"/>
        <v>6038040</v>
      </c>
      <c r="P114" s="48">
        <f t="shared" si="42"/>
        <v>11010655.721122596</v>
      </c>
      <c r="Q114" s="50">
        <f t="shared" si="54"/>
        <v>17048695.721122596</v>
      </c>
      <c r="R114" s="49">
        <f t="shared" si="43"/>
        <v>10561.568882260532</v>
      </c>
      <c r="S114" s="79" t="str">
        <f>IF(ISNA(VLOOKUP($A114,LEAPOV,7,FALSE)),0,VLOOKUP($A114,LEAPOV,7,FALSE))</f>
        <v>Yes</v>
      </c>
      <c r="T114" s="79">
        <f>IF(ISNA(VLOOKUP($A114,LEAPOV,8,FALSE)),0,VLOOKUP($A114,LEAPOV,8,FALSE))</f>
        <v>0</v>
      </c>
      <c r="U114" s="79" t="str">
        <f t="shared" si="55"/>
        <v>Yes</v>
      </c>
      <c r="V114" s="20" t="str">
        <f t="shared" si="44"/>
        <v/>
      </c>
      <c r="W114" s="20" t="str">
        <f t="shared" si="45"/>
        <v/>
      </c>
    </row>
    <row r="115" spans="1:24" x14ac:dyDescent="0.25">
      <c r="A115" s="20">
        <v>2092</v>
      </c>
      <c r="B115" s="20" t="s">
        <v>34</v>
      </c>
      <c r="C115" s="20" t="s">
        <v>145</v>
      </c>
      <c r="D115" s="80">
        <f t="shared" si="46"/>
        <v>866.22</v>
      </c>
      <c r="E115" s="50">
        <f t="shared" si="47"/>
        <v>1368398</v>
      </c>
      <c r="F115" s="48">
        <f t="shared" si="38"/>
        <v>7604654.7784662899</v>
      </c>
      <c r="G115" s="50">
        <f t="shared" si="48"/>
        <v>8973052.7784662899</v>
      </c>
      <c r="H115" s="49">
        <f t="shared" si="39"/>
        <v>10358.861234404989</v>
      </c>
      <c r="I115" s="80">
        <f t="shared" si="49"/>
        <v>1262.5999999999999</v>
      </c>
      <c r="J115" s="50">
        <f t="shared" si="50"/>
        <v>1356786</v>
      </c>
      <c r="K115" s="48">
        <f t="shared" si="40"/>
        <v>11523337.187217815</v>
      </c>
      <c r="L115" s="50">
        <f t="shared" si="51"/>
        <v>12880123.187217815</v>
      </c>
      <c r="M115" s="49">
        <f t="shared" si="41"/>
        <v>10201.269750687325</v>
      </c>
      <c r="N115" s="80">
        <f t="shared" si="52"/>
        <v>1152.97</v>
      </c>
      <c r="O115" s="50">
        <f t="shared" si="53"/>
        <v>1518803.3</v>
      </c>
      <c r="P115" s="48">
        <f t="shared" si="42"/>
        <v>11855808.395956701</v>
      </c>
      <c r="Q115" s="50">
        <f t="shared" si="54"/>
        <v>13374611.695956701</v>
      </c>
      <c r="R115" s="49">
        <f t="shared" si="43"/>
        <v>11600.138508336471</v>
      </c>
      <c r="S115" s="79">
        <f>IF(ISNA(VLOOKUP($A115,LEAPOV,7,FALSE)),0,VLOOKUP($A115,LEAPOV,7,FALSE))</f>
        <v>0</v>
      </c>
      <c r="T115" s="79">
        <f>IF(ISNA(VLOOKUP($A115,LEAPOV,8,FALSE)),0,VLOOKUP($A115,LEAPOV,8,FALSE))</f>
        <v>0</v>
      </c>
      <c r="U115" s="79" t="str">
        <f t="shared" si="55"/>
        <v>Yes</v>
      </c>
      <c r="V115" s="20" t="str">
        <f t="shared" si="44"/>
        <v>Fail</v>
      </c>
      <c r="W115" s="20" t="str">
        <f t="shared" si="45"/>
        <v>Check</v>
      </c>
      <c r="X115" t="s">
        <v>4951</v>
      </c>
    </row>
    <row r="116" spans="1:24" x14ac:dyDescent="0.25">
      <c r="A116" s="20">
        <v>2093</v>
      </c>
      <c r="B116" s="20" t="s">
        <v>34</v>
      </c>
      <c r="C116" s="20" t="s">
        <v>176</v>
      </c>
      <c r="D116" s="80">
        <f t="shared" si="46"/>
        <v>566.79999999999995</v>
      </c>
      <c r="E116" s="50">
        <f t="shared" si="47"/>
        <v>1345297</v>
      </c>
      <c r="F116" s="48">
        <f t="shared" si="38"/>
        <v>4808391.3547395328</v>
      </c>
      <c r="G116" s="50">
        <f t="shared" si="48"/>
        <v>6153688.3547395328</v>
      </c>
      <c r="H116" s="49">
        <f t="shared" si="39"/>
        <v>10856.895474134673</v>
      </c>
      <c r="I116" s="80">
        <f t="shared" si="49"/>
        <v>520.41999999999996</v>
      </c>
      <c r="J116" s="50">
        <f t="shared" si="50"/>
        <v>1440730</v>
      </c>
      <c r="K116" s="48">
        <f t="shared" si="40"/>
        <v>5495269.0849893466</v>
      </c>
      <c r="L116" s="50">
        <f t="shared" si="51"/>
        <v>6935999.0849893466</v>
      </c>
      <c r="M116" s="49">
        <f t="shared" si="41"/>
        <v>13327.695102012503</v>
      </c>
      <c r="N116" s="80">
        <f t="shared" si="52"/>
        <v>501.26</v>
      </c>
      <c r="O116" s="50">
        <f t="shared" si="53"/>
        <v>1556926.64</v>
      </c>
      <c r="P116" s="48">
        <f t="shared" si="42"/>
        <v>4936496.5195663096</v>
      </c>
      <c r="Q116" s="50">
        <f t="shared" si="54"/>
        <v>6493423.1595663093</v>
      </c>
      <c r="R116" s="49">
        <f t="shared" si="43"/>
        <v>12954.201730771076</v>
      </c>
      <c r="S116" s="79" t="str">
        <f>IF(ISNA(VLOOKUP($A116,LEAPOV,7,FALSE)),0,VLOOKUP($A116,LEAPOV,7,FALSE))</f>
        <v>Yes</v>
      </c>
      <c r="T116" s="79" t="str">
        <f>IF(ISNA(VLOOKUP($A116,LEAPOV,8,FALSE)),0,VLOOKUP($A116,LEAPOV,8,FALSE))</f>
        <v>Yes</v>
      </c>
      <c r="U116" s="79" t="str">
        <f t="shared" si="55"/>
        <v/>
      </c>
      <c r="V116" s="20" t="str">
        <f t="shared" si="44"/>
        <v/>
      </c>
      <c r="W116" s="20" t="str">
        <f t="shared" si="45"/>
        <v/>
      </c>
    </row>
    <row r="117" spans="1:24" x14ac:dyDescent="0.25">
      <c r="A117" s="20">
        <v>2094</v>
      </c>
      <c r="B117" s="20" t="s">
        <v>34</v>
      </c>
      <c r="C117" s="20" t="s">
        <v>148</v>
      </c>
      <c r="D117" s="80">
        <f t="shared" si="46"/>
        <v>576.77</v>
      </c>
      <c r="E117" s="50">
        <f t="shared" si="47"/>
        <v>940325</v>
      </c>
      <c r="F117" s="48">
        <f t="shared" si="38"/>
        <v>4924666.3941985369</v>
      </c>
      <c r="G117" s="50">
        <f t="shared" si="48"/>
        <v>5864991.3941985369</v>
      </c>
      <c r="H117" s="49">
        <f t="shared" si="39"/>
        <v>10168.683173879601</v>
      </c>
      <c r="I117" s="80">
        <f t="shared" si="49"/>
        <v>760.59</v>
      </c>
      <c r="J117" s="50">
        <f t="shared" si="50"/>
        <v>1029475</v>
      </c>
      <c r="K117" s="48">
        <f t="shared" si="40"/>
        <v>7292046.7938681655</v>
      </c>
      <c r="L117" s="50">
        <f t="shared" si="51"/>
        <v>8321521.7938681655</v>
      </c>
      <c r="M117" s="49">
        <f t="shared" si="41"/>
        <v>10940.877205680019</v>
      </c>
      <c r="N117" s="80">
        <f t="shared" si="52"/>
        <v>777.21</v>
      </c>
      <c r="O117" s="50">
        <f t="shared" si="53"/>
        <v>1067522.7</v>
      </c>
      <c r="P117" s="48">
        <f t="shared" si="42"/>
        <v>7844317.2026631916</v>
      </c>
      <c r="Q117" s="50">
        <f t="shared" si="54"/>
        <v>8911839.9026631918</v>
      </c>
      <c r="R117" s="49">
        <f t="shared" si="43"/>
        <v>11466.450383632726</v>
      </c>
      <c r="S117" s="79" t="str">
        <f>IF(ISNA(VLOOKUP($A117,LEAPOV,7,FALSE)),0,VLOOKUP($A117,LEAPOV,7,FALSE))</f>
        <v>Yes</v>
      </c>
      <c r="T117" s="79">
        <f>IF(ISNA(VLOOKUP($A117,LEAPOV,8,FALSE)),0,VLOOKUP($A117,LEAPOV,8,FALSE))</f>
        <v>0</v>
      </c>
      <c r="U117" s="79" t="str">
        <f t="shared" si="55"/>
        <v/>
      </c>
      <c r="V117" s="20" t="str">
        <f t="shared" si="44"/>
        <v/>
      </c>
      <c r="W117" s="20" t="str">
        <f t="shared" si="45"/>
        <v/>
      </c>
    </row>
    <row r="118" spans="1:24" x14ac:dyDescent="0.25">
      <c r="A118" s="20">
        <v>2095</v>
      </c>
      <c r="B118" s="20" t="s">
        <v>34</v>
      </c>
      <c r="C118" s="20" t="s">
        <v>36</v>
      </c>
      <c r="D118" s="80">
        <f t="shared" si="46"/>
        <v>228.3</v>
      </c>
      <c r="E118" s="50">
        <f t="shared" si="47"/>
        <v>545509</v>
      </c>
      <c r="F118" s="48">
        <f t="shared" si="38"/>
        <v>2533255.9560994431</v>
      </c>
      <c r="G118" s="50">
        <f t="shared" si="48"/>
        <v>3078764.9560994431</v>
      </c>
      <c r="H118" s="49">
        <f t="shared" si="39"/>
        <v>13485.610845814468</v>
      </c>
      <c r="I118" s="80">
        <f t="shared" si="49"/>
        <v>212.92</v>
      </c>
      <c r="J118" s="50">
        <f t="shared" si="50"/>
        <v>458872</v>
      </c>
      <c r="K118" s="48">
        <f t="shared" si="40"/>
        <v>2941004.9689916018</v>
      </c>
      <c r="L118" s="50">
        <f t="shared" si="51"/>
        <v>3399876.9689916018</v>
      </c>
      <c r="M118" s="49">
        <f t="shared" si="41"/>
        <v>15967.861022879964</v>
      </c>
      <c r="N118" s="80">
        <f t="shared" si="52"/>
        <v>351.5</v>
      </c>
      <c r="O118" s="50">
        <f t="shared" si="53"/>
        <v>956423.6</v>
      </c>
      <c r="P118" s="48">
        <f t="shared" si="42"/>
        <v>3858109.7600306435</v>
      </c>
      <c r="Q118" s="50">
        <f t="shared" si="54"/>
        <v>4814533.3600306436</v>
      </c>
      <c r="R118" s="49">
        <f t="shared" si="43"/>
        <v>13697.107709902259</v>
      </c>
      <c r="S118" s="79" t="str">
        <f>IF(ISNA(VLOOKUP($A118,LEAPOV,7,FALSE)),0,VLOOKUP($A118,LEAPOV,7,FALSE))</f>
        <v>Yes</v>
      </c>
      <c r="T118" s="79" t="str">
        <f>IF(ISNA(VLOOKUP($A118,LEAPOV,8,FALSE)),0,VLOOKUP($A118,LEAPOV,8,FALSE))</f>
        <v>Yes</v>
      </c>
      <c r="U118" s="79" t="str">
        <f t="shared" si="55"/>
        <v/>
      </c>
      <c r="V118" s="20" t="str">
        <f t="shared" si="44"/>
        <v/>
      </c>
      <c r="W118" s="20" t="str">
        <f t="shared" si="45"/>
        <v/>
      </c>
    </row>
    <row r="119" spans="1:24" x14ac:dyDescent="0.25">
      <c r="A119" s="20">
        <v>2096</v>
      </c>
      <c r="B119" s="20" t="s">
        <v>34</v>
      </c>
      <c r="C119" s="20" t="s">
        <v>217</v>
      </c>
      <c r="D119" s="80">
        <f t="shared" si="46"/>
        <v>1314.79</v>
      </c>
      <c r="E119" s="50">
        <f t="shared" si="47"/>
        <v>7597831</v>
      </c>
      <c r="F119" s="48">
        <f t="shared" si="38"/>
        <v>5074870.6096707489</v>
      </c>
      <c r="G119" s="50">
        <f t="shared" si="48"/>
        <v>12672701.609670749</v>
      </c>
      <c r="H119" s="49">
        <f t="shared" si="39"/>
        <v>9638.5746846802522</v>
      </c>
      <c r="I119" s="80">
        <f t="shared" si="49"/>
        <v>1233.6099999999999</v>
      </c>
      <c r="J119" s="50">
        <f t="shared" si="50"/>
        <v>7978118</v>
      </c>
      <c r="K119" s="48">
        <f t="shared" si="40"/>
        <v>6200944.4669167735</v>
      </c>
      <c r="L119" s="50">
        <f t="shared" si="51"/>
        <v>14179062.466916773</v>
      </c>
      <c r="M119" s="49">
        <f t="shared" si="41"/>
        <v>11493.958760805097</v>
      </c>
      <c r="N119" s="80">
        <f t="shared" si="52"/>
        <v>1195.8399999999999</v>
      </c>
      <c r="O119" s="50">
        <f t="shared" si="53"/>
        <v>7719853.5</v>
      </c>
      <c r="P119" s="48">
        <f t="shared" si="42"/>
        <v>5368122.1968523264</v>
      </c>
      <c r="Q119" s="50">
        <f t="shared" si="54"/>
        <v>13087975.696852326</v>
      </c>
      <c r="R119" s="49">
        <f t="shared" si="43"/>
        <v>10944.587651234553</v>
      </c>
      <c r="S119" s="79" t="str">
        <f>IF(ISNA(VLOOKUP($A119,LEAPOV,7,FALSE)),0,VLOOKUP($A119,LEAPOV,7,FALSE))</f>
        <v>Yes</v>
      </c>
      <c r="T119" s="79" t="str">
        <f>IF(ISNA(VLOOKUP($A119,LEAPOV,8,FALSE)),0,VLOOKUP($A119,LEAPOV,8,FALSE))</f>
        <v>Yes</v>
      </c>
      <c r="U119" s="79" t="str">
        <f t="shared" si="55"/>
        <v>Yes</v>
      </c>
      <c r="V119" s="20" t="str">
        <f t="shared" si="44"/>
        <v/>
      </c>
      <c r="W119" s="20" t="str">
        <f t="shared" si="45"/>
        <v/>
      </c>
    </row>
    <row r="120" spans="1:24" x14ac:dyDescent="0.25">
      <c r="A120" s="20">
        <v>2097</v>
      </c>
      <c r="B120" s="20" t="s">
        <v>141</v>
      </c>
      <c r="C120" s="20" t="s">
        <v>142</v>
      </c>
      <c r="D120" s="80">
        <f t="shared" si="46"/>
        <v>5479.47</v>
      </c>
      <c r="E120" s="50">
        <f t="shared" si="47"/>
        <v>38133331</v>
      </c>
      <c r="F120" s="48">
        <f t="shared" si="38"/>
        <v>16892457.558401331</v>
      </c>
      <c r="G120" s="50">
        <f t="shared" si="48"/>
        <v>55025788.558401331</v>
      </c>
      <c r="H120" s="49">
        <f t="shared" si="39"/>
        <v>10042.173523789952</v>
      </c>
      <c r="I120" s="80">
        <f t="shared" si="49"/>
        <v>5025.5600000000004</v>
      </c>
      <c r="J120" s="50">
        <f t="shared" si="50"/>
        <v>40991935</v>
      </c>
      <c r="K120" s="48">
        <f t="shared" si="40"/>
        <v>19602549.307056345</v>
      </c>
      <c r="L120" s="50">
        <f t="shared" si="51"/>
        <v>60594484.307056345</v>
      </c>
      <c r="M120" s="49">
        <f t="shared" si="41"/>
        <v>12057.260147537059</v>
      </c>
      <c r="N120" s="80">
        <f t="shared" si="52"/>
        <v>5176.6099999999997</v>
      </c>
      <c r="O120" s="50">
        <f t="shared" si="53"/>
        <v>41886239.68</v>
      </c>
      <c r="P120" s="48">
        <f t="shared" si="42"/>
        <v>17326244.764504351</v>
      </c>
      <c r="Q120" s="50">
        <f t="shared" si="54"/>
        <v>59212484.44450435</v>
      </c>
      <c r="R120" s="49">
        <f t="shared" si="43"/>
        <v>11438.467345329154</v>
      </c>
      <c r="S120" s="79" t="str">
        <f>IF(ISNA(VLOOKUP($A120,LEAPOV,7,FALSE)),0,VLOOKUP($A120,LEAPOV,7,FALSE))</f>
        <v>Yes</v>
      </c>
      <c r="T120" s="79" t="str">
        <f>IF(ISNA(VLOOKUP($A120,LEAPOV,8,FALSE)),0,VLOOKUP($A120,LEAPOV,8,FALSE))</f>
        <v>Yes</v>
      </c>
      <c r="U120" s="79" t="str">
        <f t="shared" si="55"/>
        <v>Yes</v>
      </c>
      <c r="V120" s="20" t="str">
        <f t="shared" si="44"/>
        <v/>
      </c>
      <c r="W120" s="20" t="str">
        <f t="shared" si="45"/>
        <v/>
      </c>
    </row>
    <row r="121" spans="1:24" x14ac:dyDescent="0.25">
      <c r="A121" s="20">
        <v>2099</v>
      </c>
      <c r="B121" s="20" t="s">
        <v>51</v>
      </c>
      <c r="C121" s="20" t="s">
        <v>113</v>
      </c>
      <c r="D121" s="80">
        <f t="shared" si="46"/>
        <v>813.86</v>
      </c>
      <c r="E121" s="50">
        <f t="shared" si="47"/>
        <v>1971152</v>
      </c>
      <c r="F121" s="48">
        <f t="shared" si="38"/>
        <v>6232412.3744714521</v>
      </c>
      <c r="G121" s="50">
        <f t="shared" si="48"/>
        <v>8203564.3744714521</v>
      </c>
      <c r="H121" s="49">
        <f t="shared" si="39"/>
        <v>10079.822542539812</v>
      </c>
      <c r="I121" s="80">
        <f t="shared" si="49"/>
        <v>707.15</v>
      </c>
      <c r="J121" s="50">
        <f t="shared" si="50"/>
        <v>2140119</v>
      </c>
      <c r="K121" s="48">
        <f t="shared" si="40"/>
        <v>6635341.951473698</v>
      </c>
      <c r="L121" s="50">
        <f t="shared" si="51"/>
        <v>8775460.951473698</v>
      </c>
      <c r="M121" s="49">
        <f t="shared" si="41"/>
        <v>12409.617409988967</v>
      </c>
      <c r="N121" s="80">
        <f t="shared" si="52"/>
        <v>738.01</v>
      </c>
      <c r="O121" s="50">
        <f t="shared" si="53"/>
        <v>2331805.2599999998</v>
      </c>
      <c r="P121" s="48">
        <f t="shared" si="42"/>
        <v>6164359.4952782504</v>
      </c>
      <c r="Q121" s="50">
        <f t="shared" si="54"/>
        <v>8496164.7552782502</v>
      </c>
      <c r="R121" s="49">
        <f t="shared" si="43"/>
        <v>11512.262374870599</v>
      </c>
      <c r="S121" s="79" t="str">
        <f>IF(ISNA(VLOOKUP($A121,LEAPOV,7,FALSE)),0,VLOOKUP($A121,LEAPOV,7,FALSE))</f>
        <v>Yes</v>
      </c>
      <c r="T121" s="79">
        <f>IF(ISNA(VLOOKUP($A121,LEAPOV,8,FALSE)),0,VLOOKUP($A121,LEAPOV,8,FALSE))</f>
        <v>0</v>
      </c>
      <c r="U121" s="79" t="str">
        <f t="shared" si="55"/>
        <v/>
      </c>
      <c r="V121" s="20" t="str">
        <f t="shared" si="44"/>
        <v/>
      </c>
      <c r="W121" s="20" t="str">
        <f t="shared" si="45"/>
        <v/>
      </c>
    </row>
    <row r="122" spans="1:24" x14ac:dyDescent="0.25">
      <c r="A122" s="20">
        <v>2100</v>
      </c>
      <c r="B122" s="20" t="s">
        <v>51</v>
      </c>
      <c r="C122" s="20" t="s">
        <v>107</v>
      </c>
      <c r="D122" s="80">
        <f t="shared" si="46"/>
        <v>9264.09</v>
      </c>
      <c r="E122" s="50">
        <f t="shared" si="47"/>
        <v>27703947</v>
      </c>
      <c r="F122" s="48">
        <f t="shared" si="38"/>
        <v>60376475.12497282</v>
      </c>
      <c r="G122" s="50">
        <f t="shared" si="48"/>
        <v>88080422.12497282</v>
      </c>
      <c r="H122" s="49">
        <f t="shared" si="39"/>
        <v>9507.725219095757</v>
      </c>
      <c r="I122" s="80">
        <f t="shared" si="49"/>
        <v>8924.77</v>
      </c>
      <c r="J122" s="50">
        <f t="shared" si="50"/>
        <v>28733690</v>
      </c>
      <c r="K122" s="48">
        <f t="shared" si="40"/>
        <v>67475996.277618527</v>
      </c>
      <c r="L122" s="50">
        <f t="shared" si="51"/>
        <v>96209686.277618527</v>
      </c>
      <c r="M122" s="49">
        <f t="shared" si="41"/>
        <v>10780.074587649713</v>
      </c>
      <c r="N122" s="80">
        <f t="shared" si="52"/>
        <v>9029.2000000000007</v>
      </c>
      <c r="O122" s="50">
        <f t="shared" si="53"/>
        <v>29275189.84</v>
      </c>
      <c r="P122" s="48">
        <f t="shared" si="42"/>
        <v>67444830.24833715</v>
      </c>
      <c r="Q122" s="50">
        <f t="shared" si="54"/>
        <v>96720020.088337153</v>
      </c>
      <c r="R122" s="49">
        <f t="shared" si="43"/>
        <v>10711.914686609793</v>
      </c>
      <c r="S122" s="79">
        <f>IF(ISNA(VLOOKUP($A122,LEAPOV,7,FALSE)),0,VLOOKUP($A122,LEAPOV,7,FALSE))</f>
        <v>0</v>
      </c>
      <c r="T122" s="79">
        <f>IF(ISNA(VLOOKUP($A122,LEAPOV,8,FALSE)),0,VLOOKUP($A122,LEAPOV,8,FALSE))</f>
        <v>0</v>
      </c>
      <c r="U122" s="79" t="str">
        <f t="shared" si="55"/>
        <v>Yes</v>
      </c>
      <c r="V122" s="20" t="str">
        <f t="shared" si="44"/>
        <v/>
      </c>
      <c r="W122" s="20" t="str">
        <f t="shared" si="45"/>
        <v/>
      </c>
    </row>
    <row r="123" spans="1:24" x14ac:dyDescent="0.25">
      <c r="A123" s="20">
        <v>2101</v>
      </c>
      <c r="B123" s="20" t="s">
        <v>51</v>
      </c>
      <c r="C123" s="20" t="s">
        <v>140</v>
      </c>
      <c r="D123" s="80">
        <f t="shared" si="46"/>
        <v>4188.87</v>
      </c>
      <c r="E123" s="50">
        <f t="shared" si="47"/>
        <v>10962813</v>
      </c>
      <c r="F123" s="48">
        <f t="shared" si="38"/>
        <v>27892817.003002472</v>
      </c>
      <c r="G123" s="50">
        <f t="shared" si="48"/>
        <v>38855630.003002472</v>
      </c>
      <c r="H123" s="49">
        <f t="shared" si="39"/>
        <v>9275.9216693290728</v>
      </c>
      <c r="I123" s="80">
        <f t="shared" si="49"/>
        <v>3754.35</v>
      </c>
      <c r="J123" s="50">
        <f t="shared" si="50"/>
        <v>11894761</v>
      </c>
      <c r="K123" s="48">
        <f t="shared" si="40"/>
        <v>30793064.209486656</v>
      </c>
      <c r="L123" s="50">
        <f t="shared" si="51"/>
        <v>42687825.209486656</v>
      </c>
      <c r="M123" s="49">
        <f t="shared" si="41"/>
        <v>11370.230588380588</v>
      </c>
      <c r="N123" s="80">
        <f t="shared" si="52"/>
        <v>4037.81</v>
      </c>
      <c r="O123" s="50">
        <f t="shared" si="53"/>
        <v>12312073.560000001</v>
      </c>
      <c r="P123" s="48">
        <f t="shared" si="42"/>
        <v>30201474.824034862</v>
      </c>
      <c r="Q123" s="50">
        <f t="shared" si="54"/>
        <v>42513548.384034865</v>
      </c>
      <c r="R123" s="49">
        <f t="shared" si="43"/>
        <v>10528.863018327971</v>
      </c>
      <c r="S123" s="79" t="str">
        <f>IF(ISNA(VLOOKUP($A123,LEAPOV,7,FALSE)),0,VLOOKUP($A123,LEAPOV,7,FALSE))</f>
        <v>Yes</v>
      </c>
      <c r="T123" s="79">
        <f>IF(ISNA(VLOOKUP($A123,LEAPOV,8,FALSE)),0,VLOOKUP($A123,LEAPOV,8,FALSE))</f>
        <v>0</v>
      </c>
      <c r="U123" s="79" t="str">
        <f t="shared" si="55"/>
        <v>Yes</v>
      </c>
      <c r="V123" s="20" t="str">
        <f t="shared" si="44"/>
        <v/>
      </c>
      <c r="W123" s="20" t="str">
        <f t="shared" si="45"/>
        <v/>
      </c>
    </row>
    <row r="124" spans="1:24" x14ac:dyDescent="0.25">
      <c r="A124" s="20">
        <v>2102</v>
      </c>
      <c r="B124" s="20" t="s">
        <v>51</v>
      </c>
      <c r="C124" s="20" t="s">
        <v>230</v>
      </c>
      <c r="D124" s="80">
        <f t="shared" si="46"/>
        <v>2278.0700000000002</v>
      </c>
      <c r="E124" s="50">
        <f t="shared" si="47"/>
        <v>5237733</v>
      </c>
      <c r="F124" s="48">
        <f t="shared" si="38"/>
        <v>16367865.073456902</v>
      </c>
      <c r="G124" s="50">
        <f t="shared" si="48"/>
        <v>21605598.073456902</v>
      </c>
      <c r="H124" s="49">
        <f t="shared" si="39"/>
        <v>9484.1677707256149</v>
      </c>
      <c r="I124" s="80">
        <f t="shared" si="49"/>
        <v>2123.09</v>
      </c>
      <c r="J124" s="50">
        <f t="shared" si="50"/>
        <v>5461361</v>
      </c>
      <c r="K124" s="48">
        <f t="shared" si="40"/>
        <v>18175848.455949008</v>
      </c>
      <c r="L124" s="50">
        <f t="shared" si="51"/>
        <v>23637209.455949008</v>
      </c>
      <c r="M124" s="49">
        <f t="shared" si="41"/>
        <v>11133.399646717287</v>
      </c>
      <c r="N124" s="80">
        <f t="shared" si="52"/>
        <v>2193.34</v>
      </c>
      <c r="O124" s="50">
        <f t="shared" si="53"/>
        <v>5581542.6200000001</v>
      </c>
      <c r="P124" s="48">
        <f t="shared" si="42"/>
        <v>17711335.858055532</v>
      </c>
      <c r="Q124" s="50">
        <f t="shared" si="54"/>
        <v>23292878.478055533</v>
      </c>
      <c r="R124" s="49">
        <f t="shared" si="43"/>
        <v>10619.821130356229</v>
      </c>
      <c r="S124" s="79" t="str">
        <f>IF(ISNA(VLOOKUP($A124,LEAPOV,7,FALSE)),0,VLOOKUP($A124,LEAPOV,7,FALSE))</f>
        <v>Yes</v>
      </c>
      <c r="T124" s="79">
        <f>IF(ISNA(VLOOKUP($A124,LEAPOV,8,FALSE)),0,VLOOKUP($A124,LEAPOV,8,FALSE))</f>
        <v>0</v>
      </c>
      <c r="U124" s="79" t="str">
        <f t="shared" si="55"/>
        <v>Yes</v>
      </c>
      <c r="V124" s="20" t="str">
        <f t="shared" si="44"/>
        <v/>
      </c>
      <c r="W124" s="20" t="str">
        <f t="shared" si="45"/>
        <v/>
      </c>
    </row>
    <row r="125" spans="1:24" x14ac:dyDescent="0.25">
      <c r="A125" s="20">
        <v>2103</v>
      </c>
      <c r="B125" s="20" t="s">
        <v>51</v>
      </c>
      <c r="C125" s="20" t="s">
        <v>209</v>
      </c>
      <c r="D125" s="80">
        <f t="shared" si="46"/>
        <v>777.75</v>
      </c>
      <c r="E125" s="50">
        <f t="shared" si="47"/>
        <v>1764051</v>
      </c>
      <c r="F125" s="48">
        <f t="shared" si="38"/>
        <v>5864612.9706800031</v>
      </c>
      <c r="G125" s="50">
        <f t="shared" si="48"/>
        <v>7628663.9706800031</v>
      </c>
      <c r="H125" s="49">
        <f t="shared" si="39"/>
        <v>9808.6325563227292</v>
      </c>
      <c r="I125" s="80">
        <f t="shared" si="49"/>
        <v>2669.93</v>
      </c>
      <c r="J125" s="50">
        <f t="shared" si="50"/>
        <v>1629819</v>
      </c>
      <c r="K125" s="48">
        <f t="shared" si="40"/>
        <v>24606376.558421288</v>
      </c>
      <c r="L125" s="50">
        <f t="shared" si="51"/>
        <v>26236195.558421288</v>
      </c>
      <c r="M125" s="49">
        <f t="shared" si="41"/>
        <v>9826.5480961752892</v>
      </c>
      <c r="N125" s="80">
        <f t="shared" si="52"/>
        <v>1931.64</v>
      </c>
      <c r="O125" s="50">
        <f t="shared" si="53"/>
        <v>1784508.92</v>
      </c>
      <c r="P125" s="48">
        <f t="shared" si="42"/>
        <v>19573095.115357243</v>
      </c>
      <c r="Q125" s="50">
        <f t="shared" si="54"/>
        <v>21357604.035357244</v>
      </c>
      <c r="R125" s="49">
        <f t="shared" si="43"/>
        <v>11056.720732308941</v>
      </c>
      <c r="S125" s="79">
        <f>IF(ISNA(VLOOKUP($A125,LEAPOV,7,FALSE)),0,VLOOKUP($A125,LEAPOV,7,FALSE))</f>
        <v>0</v>
      </c>
      <c r="T125" s="79">
        <f>IF(ISNA(VLOOKUP($A125,LEAPOV,8,FALSE)),0,VLOOKUP($A125,LEAPOV,8,FALSE))</f>
        <v>0</v>
      </c>
      <c r="U125" s="79" t="str">
        <f t="shared" si="55"/>
        <v>Yes</v>
      </c>
      <c r="V125" s="20" t="str">
        <f t="shared" si="44"/>
        <v/>
      </c>
      <c r="W125" s="20" t="str">
        <f t="shared" si="45"/>
        <v/>
      </c>
    </row>
    <row r="126" spans="1:24" x14ac:dyDescent="0.25">
      <c r="A126" s="20">
        <v>2104</v>
      </c>
      <c r="B126" s="20" t="s">
        <v>51</v>
      </c>
      <c r="C126" s="20" t="s">
        <v>207</v>
      </c>
      <c r="D126" s="80">
        <f t="shared" si="46"/>
        <v>4715.82</v>
      </c>
      <c r="E126" s="50">
        <f t="shared" si="47"/>
        <v>4081908</v>
      </c>
      <c r="F126" s="48">
        <f t="shared" si="38"/>
        <v>39067139.220760711</v>
      </c>
      <c r="G126" s="50">
        <f t="shared" si="48"/>
        <v>43149047.220760711</v>
      </c>
      <c r="H126" s="49">
        <f t="shared" si="39"/>
        <v>9149.8503379604626</v>
      </c>
      <c r="I126" s="80">
        <f t="shared" si="49"/>
        <v>4871.25</v>
      </c>
      <c r="J126" s="50">
        <f t="shared" si="50"/>
        <v>2842463</v>
      </c>
      <c r="K126" s="48">
        <f t="shared" si="40"/>
        <v>45867842.573147133</v>
      </c>
      <c r="L126" s="50">
        <f t="shared" si="51"/>
        <v>48710305.573147133</v>
      </c>
      <c r="M126" s="49">
        <f t="shared" si="41"/>
        <v>9999.5495146311787</v>
      </c>
      <c r="N126" s="80">
        <f t="shared" si="52"/>
        <v>3250.62</v>
      </c>
      <c r="O126" s="50">
        <f t="shared" si="53"/>
        <v>3816427.62</v>
      </c>
      <c r="P126" s="48">
        <f t="shared" si="42"/>
        <v>33738792.261737637</v>
      </c>
      <c r="Q126" s="50">
        <f t="shared" si="54"/>
        <v>37555219.881737635</v>
      </c>
      <c r="R126" s="49">
        <f t="shared" si="43"/>
        <v>11553.248267019102</v>
      </c>
      <c r="S126" s="79" t="str">
        <f>IF(ISNA(VLOOKUP($A126,LEAPOV,7,FALSE)),0,VLOOKUP($A126,LEAPOV,7,FALSE))</f>
        <v>Yes</v>
      </c>
      <c r="T126" s="79">
        <f>IF(ISNA(VLOOKUP($A126,LEAPOV,8,FALSE)),0,VLOOKUP($A126,LEAPOV,8,FALSE))</f>
        <v>0</v>
      </c>
      <c r="U126" s="79" t="str">
        <f t="shared" si="55"/>
        <v>Yes</v>
      </c>
      <c r="V126" s="20" t="str">
        <f t="shared" si="44"/>
        <v/>
      </c>
      <c r="W126" s="20" t="str">
        <f t="shared" si="45"/>
        <v/>
      </c>
    </row>
    <row r="127" spans="1:24" x14ac:dyDescent="0.25">
      <c r="A127" s="20">
        <v>2105</v>
      </c>
      <c r="B127" s="20" t="s">
        <v>51</v>
      </c>
      <c r="C127" s="20" t="s">
        <v>52</v>
      </c>
      <c r="D127" s="80">
        <f t="shared" si="46"/>
        <v>647.98</v>
      </c>
      <c r="E127" s="50">
        <f t="shared" si="47"/>
        <v>3371906</v>
      </c>
      <c r="F127" s="48">
        <f t="shared" si="38"/>
        <v>3241858.851082908</v>
      </c>
      <c r="G127" s="50">
        <f t="shared" si="48"/>
        <v>6613764.851082908</v>
      </c>
      <c r="H127" s="49">
        <f t="shared" si="39"/>
        <v>10206.742262234804</v>
      </c>
      <c r="I127" s="80">
        <f t="shared" si="49"/>
        <v>571.92999999999995</v>
      </c>
      <c r="J127" s="50">
        <f t="shared" si="50"/>
        <v>3499415</v>
      </c>
      <c r="K127" s="48">
        <f t="shared" si="40"/>
        <v>3582343.3982335441</v>
      </c>
      <c r="L127" s="50">
        <f t="shared" si="51"/>
        <v>7081758.3982335441</v>
      </c>
      <c r="M127" s="49">
        <f t="shared" si="41"/>
        <v>12382.211806048896</v>
      </c>
      <c r="N127" s="80">
        <f t="shared" si="52"/>
        <v>547.71</v>
      </c>
      <c r="O127" s="50">
        <f t="shared" si="53"/>
        <v>3505708.2</v>
      </c>
      <c r="P127" s="48">
        <f t="shared" si="42"/>
        <v>3325400.2254071282</v>
      </c>
      <c r="Q127" s="50">
        <f t="shared" si="54"/>
        <v>6831108.4254071284</v>
      </c>
      <c r="R127" s="49">
        <f t="shared" si="43"/>
        <v>12472.12653668388</v>
      </c>
      <c r="S127" s="79">
        <f>IF(ISNA(VLOOKUP($A127,LEAPOV,7,FALSE)),0,VLOOKUP($A127,LEAPOV,7,FALSE))</f>
        <v>0</v>
      </c>
      <c r="T127" s="79">
        <f>IF(ISNA(VLOOKUP($A127,LEAPOV,8,FALSE)),0,VLOOKUP($A127,LEAPOV,8,FALSE))</f>
        <v>0</v>
      </c>
      <c r="U127" s="79" t="str">
        <f t="shared" si="55"/>
        <v/>
      </c>
      <c r="V127" s="20" t="str">
        <f t="shared" si="44"/>
        <v/>
      </c>
      <c r="W127" s="20" t="str">
        <f t="shared" si="45"/>
        <v/>
      </c>
    </row>
    <row r="128" spans="1:24" x14ac:dyDescent="0.25">
      <c r="A128" s="20">
        <v>2107</v>
      </c>
      <c r="B128" s="20" t="s">
        <v>7</v>
      </c>
      <c r="C128" s="20" t="s">
        <v>128</v>
      </c>
      <c r="D128" s="80">
        <f t="shared" si="46"/>
        <v>57.97</v>
      </c>
      <c r="E128" s="50">
        <f t="shared" si="47"/>
        <v>191074</v>
      </c>
      <c r="F128" s="48">
        <f t="shared" si="38"/>
        <v>1164713.7308833897</v>
      </c>
      <c r="G128" s="50">
        <f t="shared" si="48"/>
        <v>1355787.7308833897</v>
      </c>
      <c r="H128" s="49">
        <f t="shared" si="39"/>
        <v>23387.747643322233</v>
      </c>
      <c r="I128" s="80">
        <f t="shared" si="49"/>
        <v>49.47</v>
      </c>
      <c r="J128" s="50">
        <f t="shared" si="50"/>
        <v>209538</v>
      </c>
      <c r="K128" s="48">
        <f t="shared" si="40"/>
        <v>1244480.8525588952</v>
      </c>
      <c r="L128" s="50">
        <f t="shared" si="51"/>
        <v>1454018.8525588952</v>
      </c>
      <c r="M128" s="49">
        <f t="shared" si="41"/>
        <v>29391.931525346579</v>
      </c>
      <c r="N128" s="80">
        <f t="shared" si="52"/>
        <v>59.24</v>
      </c>
      <c r="O128" s="50">
        <f t="shared" si="53"/>
        <v>183552.46</v>
      </c>
      <c r="P128" s="48">
        <f t="shared" si="42"/>
        <v>1350092.0421500856</v>
      </c>
      <c r="Q128" s="50">
        <f t="shared" si="54"/>
        <v>1533644.5021500855</v>
      </c>
      <c r="R128" s="49">
        <f t="shared" si="43"/>
        <v>25888.664789839389</v>
      </c>
      <c r="S128" s="79" t="str">
        <f>IF(ISNA(VLOOKUP($A128,LEAPOV,7,FALSE)),0,VLOOKUP($A128,LEAPOV,7,FALSE))</f>
        <v>Yes</v>
      </c>
      <c r="T128" s="79" t="str">
        <f>IF(ISNA(VLOOKUP($A128,LEAPOV,8,FALSE)),0,VLOOKUP($A128,LEAPOV,8,FALSE))</f>
        <v>Yes</v>
      </c>
      <c r="U128" s="79" t="str">
        <f t="shared" si="55"/>
        <v/>
      </c>
      <c r="V128" s="20" t="str">
        <f t="shared" si="44"/>
        <v/>
      </c>
      <c r="W128" s="20" t="str">
        <f t="shared" si="45"/>
        <v/>
      </c>
    </row>
    <row r="129" spans="1:23" x14ac:dyDescent="0.25">
      <c r="A129" s="20">
        <v>2108</v>
      </c>
      <c r="B129" s="20" t="s">
        <v>7</v>
      </c>
      <c r="C129" s="20" t="s">
        <v>179</v>
      </c>
      <c r="D129" s="80">
        <f t="shared" si="46"/>
        <v>2704.02</v>
      </c>
      <c r="E129" s="50">
        <f t="shared" si="47"/>
        <v>4325640</v>
      </c>
      <c r="F129" s="48">
        <f t="shared" si="38"/>
        <v>22299090.101571012</v>
      </c>
      <c r="G129" s="50">
        <f t="shared" si="48"/>
        <v>26624730.101571012</v>
      </c>
      <c r="H129" s="49">
        <f t="shared" si="39"/>
        <v>9846.3510260911571</v>
      </c>
      <c r="I129" s="80">
        <f t="shared" si="49"/>
        <v>2663.48</v>
      </c>
      <c r="J129" s="50">
        <f t="shared" si="50"/>
        <v>4772890</v>
      </c>
      <c r="K129" s="48">
        <f t="shared" si="40"/>
        <v>24824140.493387103</v>
      </c>
      <c r="L129" s="50">
        <f t="shared" si="51"/>
        <v>29597030.493387103</v>
      </c>
      <c r="M129" s="49">
        <f t="shared" si="41"/>
        <v>11112.165472760113</v>
      </c>
      <c r="N129" s="80">
        <f t="shared" si="52"/>
        <v>2610.94</v>
      </c>
      <c r="O129" s="50">
        <f t="shared" si="53"/>
        <v>5009015.22</v>
      </c>
      <c r="P129" s="48">
        <f t="shared" si="42"/>
        <v>24787087.429812513</v>
      </c>
      <c r="Q129" s="50">
        <f t="shared" si="54"/>
        <v>29796102.649812512</v>
      </c>
      <c r="R129" s="49">
        <f t="shared" si="43"/>
        <v>11412.021206849837</v>
      </c>
      <c r="S129" s="79" t="str">
        <f>IF(ISNA(VLOOKUP($A129,LEAPOV,7,FALSE)),0,VLOOKUP($A129,LEAPOV,7,FALSE))</f>
        <v>Yes</v>
      </c>
      <c r="T129" s="79" t="str">
        <f>IF(ISNA(VLOOKUP($A129,LEAPOV,8,FALSE)),0,VLOOKUP($A129,LEAPOV,8,FALSE))</f>
        <v>Yes</v>
      </c>
      <c r="U129" s="79" t="str">
        <f t="shared" si="55"/>
        <v>Yes</v>
      </c>
      <c r="V129" s="20" t="str">
        <f t="shared" si="44"/>
        <v/>
      </c>
      <c r="W129" s="20" t="str">
        <f t="shared" si="45"/>
        <v/>
      </c>
    </row>
    <row r="130" spans="1:23" x14ac:dyDescent="0.25">
      <c r="A130" s="20">
        <v>2109</v>
      </c>
      <c r="B130" s="20" t="s">
        <v>7</v>
      </c>
      <c r="C130" s="20" t="s">
        <v>131</v>
      </c>
      <c r="D130" s="80">
        <f t="shared" si="46"/>
        <v>3</v>
      </c>
      <c r="E130" s="50">
        <f t="shared" si="47"/>
        <v>61100</v>
      </c>
      <c r="F130" s="48">
        <f t="shared" si="38"/>
        <v>158672.06553550679</v>
      </c>
      <c r="G130" s="50">
        <f t="shared" si="48"/>
        <v>219772.06553550679</v>
      </c>
      <c r="H130" s="49">
        <f t="shared" si="39"/>
        <v>73257.355178502257</v>
      </c>
      <c r="I130" s="80">
        <f t="shared" si="49"/>
        <v>6.45</v>
      </c>
      <c r="J130" s="50">
        <f t="shared" si="50"/>
        <v>70795</v>
      </c>
      <c r="K130" s="48">
        <f t="shared" si="40"/>
        <v>203275.27248572535</v>
      </c>
      <c r="L130" s="50">
        <f t="shared" si="51"/>
        <v>274070.27248572535</v>
      </c>
      <c r="M130" s="49">
        <f t="shared" si="41"/>
        <v>42491.515114065944</v>
      </c>
      <c r="N130" s="80">
        <f t="shared" si="52"/>
        <v>4</v>
      </c>
      <c r="O130" s="50">
        <f t="shared" si="53"/>
        <v>65133.120000000003</v>
      </c>
      <c r="P130" s="48">
        <f t="shared" si="42"/>
        <v>219459.14814999211</v>
      </c>
      <c r="Q130" s="50">
        <f t="shared" si="54"/>
        <v>284592.2681499921</v>
      </c>
      <c r="R130" s="49">
        <f t="shared" si="43"/>
        <v>71148.067037498025</v>
      </c>
      <c r="S130" s="79" t="str">
        <f>IF(ISNA(VLOOKUP($A130,LEAPOV,7,FALSE)),0,VLOOKUP($A130,LEAPOV,7,FALSE))</f>
        <v>Yes</v>
      </c>
      <c r="T130" s="79">
        <f>IF(ISNA(VLOOKUP($A130,LEAPOV,8,FALSE)),0,VLOOKUP($A130,LEAPOV,8,FALSE))</f>
        <v>0</v>
      </c>
      <c r="U130" s="79" t="str">
        <f t="shared" si="55"/>
        <v/>
      </c>
      <c r="V130" s="20" t="str">
        <f t="shared" si="44"/>
        <v>Fail</v>
      </c>
      <c r="W130" s="20" t="str">
        <f t="shared" si="45"/>
        <v/>
      </c>
    </row>
    <row r="131" spans="1:23" x14ac:dyDescent="0.25">
      <c r="A131" s="20">
        <v>2110</v>
      </c>
      <c r="B131" s="20" t="s">
        <v>7</v>
      </c>
      <c r="C131" s="20" t="s">
        <v>174</v>
      </c>
      <c r="D131" s="80">
        <f t="shared" si="46"/>
        <v>1179.26</v>
      </c>
      <c r="E131" s="50">
        <f t="shared" si="47"/>
        <v>1012813</v>
      </c>
      <c r="F131" s="48">
        <f t="shared" si="38"/>
        <v>11633703.426488956</v>
      </c>
      <c r="G131" s="50">
        <f t="shared" si="48"/>
        <v>12646516.426488956</v>
      </c>
      <c r="H131" s="49">
        <f t="shared" si="39"/>
        <v>10724.112092743717</v>
      </c>
      <c r="I131" s="80">
        <f t="shared" si="49"/>
        <v>1171.48</v>
      </c>
      <c r="J131" s="50">
        <f t="shared" si="50"/>
        <v>1110500</v>
      </c>
      <c r="K131" s="48">
        <f t="shared" si="40"/>
        <v>13006218.892963884</v>
      </c>
      <c r="L131" s="50">
        <f t="shared" si="51"/>
        <v>14116718.892963884</v>
      </c>
      <c r="M131" s="49">
        <f t="shared" si="41"/>
        <v>12050.328552740024</v>
      </c>
      <c r="N131" s="80">
        <f t="shared" si="52"/>
        <v>1184.73</v>
      </c>
      <c r="O131" s="50">
        <f t="shared" si="53"/>
        <v>1143897.6200000001</v>
      </c>
      <c r="P131" s="48">
        <f t="shared" si="42"/>
        <v>13095811.508395497</v>
      </c>
      <c r="Q131" s="50">
        <f t="shared" si="54"/>
        <v>14239709.128395496</v>
      </c>
      <c r="R131" s="49">
        <f t="shared" si="43"/>
        <v>12019.370766668773</v>
      </c>
      <c r="S131" s="79" t="str">
        <f>IF(ISNA(VLOOKUP($A131,LEAPOV,7,FALSE)),0,VLOOKUP($A131,LEAPOV,7,FALSE))</f>
        <v>Yes</v>
      </c>
      <c r="T131" s="79" t="str">
        <f>IF(ISNA(VLOOKUP($A131,LEAPOV,8,FALSE)),0,VLOOKUP($A131,LEAPOV,8,FALSE))</f>
        <v>Yes</v>
      </c>
      <c r="U131" s="79" t="str">
        <f t="shared" si="55"/>
        <v>Yes</v>
      </c>
      <c r="V131" s="20" t="str">
        <f t="shared" si="44"/>
        <v/>
      </c>
      <c r="W131" s="20" t="str">
        <f t="shared" si="45"/>
        <v/>
      </c>
    </row>
    <row r="132" spans="1:23" x14ac:dyDescent="0.25">
      <c r="A132" s="20">
        <v>2111</v>
      </c>
      <c r="B132" s="20" t="s">
        <v>7</v>
      </c>
      <c r="C132" s="20" t="s">
        <v>13</v>
      </c>
      <c r="D132" s="80">
        <f t="shared" si="46"/>
        <v>103.17</v>
      </c>
      <c r="E132" s="50">
        <f t="shared" si="47"/>
        <v>205854</v>
      </c>
      <c r="F132" s="48">
        <f t="shared" si="38"/>
        <v>1356597.2364712057</v>
      </c>
      <c r="G132" s="50">
        <f t="shared" si="48"/>
        <v>1562451.2364712057</v>
      </c>
      <c r="H132" s="49">
        <f t="shared" si="39"/>
        <v>15144.433812844874</v>
      </c>
      <c r="I132" s="80">
        <f t="shared" si="49"/>
        <v>83.99</v>
      </c>
      <c r="J132" s="50">
        <f t="shared" si="50"/>
        <v>217032</v>
      </c>
      <c r="K132" s="48">
        <f t="shared" si="40"/>
        <v>1380365.7155301271</v>
      </c>
      <c r="L132" s="50">
        <f t="shared" si="51"/>
        <v>1597397.7155301271</v>
      </c>
      <c r="M132" s="49">
        <f t="shared" si="41"/>
        <v>19018.903625790299</v>
      </c>
      <c r="N132" s="80">
        <f t="shared" si="52"/>
        <v>101.49</v>
      </c>
      <c r="O132" s="50">
        <f t="shared" si="53"/>
        <v>201389.58</v>
      </c>
      <c r="P132" s="48">
        <f t="shared" si="42"/>
        <v>1471881.1332020331</v>
      </c>
      <c r="Q132" s="50">
        <f t="shared" si="54"/>
        <v>1673270.7132020332</v>
      </c>
      <c r="R132" s="49">
        <f t="shared" si="43"/>
        <v>16487.050085742765</v>
      </c>
      <c r="S132" s="79" t="str">
        <f>IF(ISNA(VLOOKUP($A132,LEAPOV,7,FALSE)),0,VLOOKUP($A132,LEAPOV,7,FALSE))</f>
        <v>Yes</v>
      </c>
      <c r="T132" s="79" t="str">
        <f>IF(ISNA(VLOOKUP($A132,LEAPOV,8,FALSE)),0,VLOOKUP($A132,LEAPOV,8,FALSE))</f>
        <v>Yes</v>
      </c>
      <c r="U132" s="79" t="str">
        <f t="shared" si="55"/>
        <v/>
      </c>
      <c r="V132" s="20" t="str">
        <f t="shared" si="44"/>
        <v/>
      </c>
      <c r="W132" s="20" t="str">
        <f t="shared" si="45"/>
        <v/>
      </c>
    </row>
    <row r="133" spans="1:23" x14ac:dyDescent="0.25">
      <c r="A133" s="20">
        <v>2112</v>
      </c>
      <c r="B133" s="20" t="s">
        <v>7</v>
      </c>
      <c r="C133" s="20" t="s">
        <v>146</v>
      </c>
      <c r="D133" s="80">
        <f t="shared" si="46"/>
        <v>3</v>
      </c>
      <c r="E133" s="50">
        <f t="shared" si="47"/>
        <v>20025</v>
      </c>
      <c r="F133" s="48">
        <f t="shared" si="38"/>
        <v>5804.5486221337487</v>
      </c>
      <c r="G133" s="50">
        <f t="shared" si="48"/>
        <v>25829.548622133749</v>
      </c>
      <c r="H133" s="49">
        <f t="shared" si="39"/>
        <v>8609.8495407112496</v>
      </c>
      <c r="I133" s="80">
        <f t="shared" si="49"/>
        <v>0.26</v>
      </c>
      <c r="J133" s="50">
        <f t="shared" si="50"/>
        <v>19947</v>
      </c>
      <c r="K133" s="48">
        <f t="shared" si="40"/>
        <v>8501.8842321450065</v>
      </c>
      <c r="L133" s="50">
        <f t="shared" si="51"/>
        <v>28448.884232145007</v>
      </c>
      <c r="M133" s="49">
        <f t="shared" si="41"/>
        <v>109418.78550825002</v>
      </c>
      <c r="N133" s="80">
        <f t="shared" si="52"/>
        <v>2</v>
      </c>
      <c r="O133" s="50">
        <f t="shared" si="53"/>
        <v>19265.01661531179</v>
      </c>
      <c r="P133" s="48">
        <f t="shared" si="42"/>
        <v>-336</v>
      </c>
      <c r="Q133" s="50">
        <f t="shared" si="54"/>
        <v>18929.01661531179</v>
      </c>
      <c r="R133" s="49">
        <f t="shared" si="43"/>
        <v>9464.5083076558949</v>
      </c>
      <c r="S133" s="79" t="str">
        <f>IF(ISNA(VLOOKUP($A133,LEAPOV,7,FALSE)),0,VLOOKUP($A133,LEAPOV,7,FALSE))</f>
        <v>Yes</v>
      </c>
      <c r="T133" s="79" t="str">
        <f>IF(ISNA(VLOOKUP($A133,LEAPOV,8,FALSE)),0,VLOOKUP($A133,LEAPOV,8,FALSE))</f>
        <v>Yes</v>
      </c>
      <c r="U133" s="79" t="str">
        <f t="shared" si="55"/>
        <v/>
      </c>
      <c r="V133" s="20" t="str">
        <f t="shared" si="44"/>
        <v/>
      </c>
      <c r="W133" s="20" t="str">
        <f t="shared" si="45"/>
        <v/>
      </c>
    </row>
    <row r="134" spans="1:23" x14ac:dyDescent="0.25">
      <c r="A134" s="20">
        <v>2113</v>
      </c>
      <c r="B134" s="20" t="s">
        <v>7</v>
      </c>
      <c r="C134" s="20" t="s">
        <v>8</v>
      </c>
      <c r="D134" s="80">
        <f t="shared" si="46"/>
        <v>289.26</v>
      </c>
      <c r="E134" s="50">
        <f t="shared" si="47"/>
        <v>373265</v>
      </c>
      <c r="F134" s="48">
        <f t="shared" si="38"/>
        <v>3559557.8858349863</v>
      </c>
      <c r="G134" s="50">
        <f t="shared" si="48"/>
        <v>3932822.8858349863</v>
      </c>
      <c r="H134" s="49">
        <f t="shared" si="39"/>
        <v>13596.151855890846</v>
      </c>
      <c r="I134" s="80">
        <f t="shared" si="49"/>
        <v>256.67</v>
      </c>
      <c r="J134" s="50">
        <f t="shared" si="50"/>
        <v>416981</v>
      </c>
      <c r="K134" s="48">
        <f t="shared" si="40"/>
        <v>3789522.6548096826</v>
      </c>
      <c r="L134" s="50">
        <f t="shared" si="51"/>
        <v>4206503.6548096826</v>
      </c>
      <c r="M134" s="49">
        <f t="shared" si="41"/>
        <v>16388.762437408666</v>
      </c>
      <c r="N134" s="80">
        <f t="shared" si="52"/>
        <v>262.07</v>
      </c>
      <c r="O134" s="50">
        <f t="shared" si="53"/>
        <v>420761.86</v>
      </c>
      <c r="P134" s="48">
        <f t="shared" si="42"/>
        <v>3729818.2510729618</v>
      </c>
      <c r="Q134" s="50">
        <f t="shared" si="54"/>
        <v>4150580.1110729617</v>
      </c>
      <c r="R134" s="49">
        <f t="shared" si="43"/>
        <v>15837.677380367695</v>
      </c>
      <c r="S134" s="79" t="str">
        <f>IF(ISNA(VLOOKUP($A134,LEAPOV,7,FALSE)),0,VLOOKUP($A134,LEAPOV,7,FALSE))</f>
        <v>Yes</v>
      </c>
      <c r="T134" s="79">
        <f>IF(ISNA(VLOOKUP($A134,LEAPOV,8,FALSE)),0,VLOOKUP($A134,LEAPOV,8,FALSE))</f>
        <v>0</v>
      </c>
      <c r="U134" s="79" t="str">
        <f t="shared" si="55"/>
        <v/>
      </c>
      <c r="V134" s="20" t="str">
        <f t="shared" si="44"/>
        <v/>
      </c>
      <c r="W134" s="20" t="str">
        <f t="shared" si="45"/>
        <v/>
      </c>
    </row>
    <row r="135" spans="1:23" x14ac:dyDescent="0.25">
      <c r="A135" s="20">
        <v>2114</v>
      </c>
      <c r="B135" s="20" t="s">
        <v>7</v>
      </c>
      <c r="C135" s="20" t="s">
        <v>112</v>
      </c>
      <c r="D135" s="80">
        <f t="shared" si="46"/>
        <v>104.66</v>
      </c>
      <c r="E135" s="50">
        <f t="shared" si="47"/>
        <v>120379</v>
      </c>
      <c r="F135" s="48">
        <f t="shared" si="38"/>
        <v>1737557.2374917918</v>
      </c>
      <c r="G135" s="50">
        <f t="shared" si="48"/>
        <v>1857936.2374917918</v>
      </c>
      <c r="H135" s="49">
        <f t="shared" si="39"/>
        <v>17752.113868639328</v>
      </c>
      <c r="I135" s="80">
        <f t="shared" si="49"/>
        <v>197.58</v>
      </c>
      <c r="J135" s="50">
        <f t="shared" si="50"/>
        <v>140433</v>
      </c>
      <c r="K135" s="48">
        <f t="shared" si="40"/>
        <v>2998379.1171114868</v>
      </c>
      <c r="L135" s="50">
        <f t="shared" si="51"/>
        <v>3138812.1171114868</v>
      </c>
      <c r="M135" s="49">
        <f t="shared" si="41"/>
        <v>15886.284629575295</v>
      </c>
      <c r="N135" s="80">
        <f t="shared" si="52"/>
        <v>218.37</v>
      </c>
      <c r="O135" s="50">
        <f t="shared" si="53"/>
        <v>145293.9</v>
      </c>
      <c r="P135" s="48">
        <f t="shared" si="42"/>
        <v>3337005.1729980763</v>
      </c>
      <c r="Q135" s="50">
        <f t="shared" si="54"/>
        <v>3482299.0729980762</v>
      </c>
      <c r="R135" s="49">
        <f t="shared" si="43"/>
        <v>15946.78331729668</v>
      </c>
      <c r="S135" s="79" t="str">
        <f>IF(ISNA(VLOOKUP($A135,LEAPOV,7,FALSE)),0,VLOOKUP($A135,LEAPOV,7,FALSE))</f>
        <v>Yes</v>
      </c>
      <c r="T135" s="79" t="str">
        <f>IF(ISNA(VLOOKUP($A135,LEAPOV,8,FALSE)),0,VLOOKUP($A135,LEAPOV,8,FALSE))</f>
        <v>Yes</v>
      </c>
      <c r="U135" s="79" t="str">
        <f t="shared" si="55"/>
        <v/>
      </c>
      <c r="V135" s="20" t="str">
        <f t="shared" si="44"/>
        <v>Fail</v>
      </c>
      <c r="W135" s="20" t="str">
        <f t="shared" si="45"/>
        <v/>
      </c>
    </row>
    <row r="136" spans="1:23" x14ac:dyDescent="0.25">
      <c r="A136" s="20">
        <v>2115</v>
      </c>
      <c r="B136" s="20" t="s">
        <v>7</v>
      </c>
      <c r="C136" s="20" t="s">
        <v>16</v>
      </c>
      <c r="D136" s="80">
        <f t="shared" si="46"/>
        <v>18.52</v>
      </c>
      <c r="E136" s="50">
        <f t="shared" si="47"/>
        <v>80788</v>
      </c>
      <c r="F136" s="48">
        <f t="shared" si="38"/>
        <v>278471.52376858861</v>
      </c>
      <c r="G136" s="50">
        <f t="shared" si="48"/>
        <v>359259.52376858861</v>
      </c>
      <c r="H136" s="49">
        <f t="shared" si="39"/>
        <v>19398.462406511266</v>
      </c>
      <c r="I136" s="80">
        <f t="shared" si="49"/>
        <v>15.29</v>
      </c>
      <c r="J136" s="50">
        <f t="shared" si="50"/>
        <v>87848</v>
      </c>
      <c r="K136" s="48">
        <f t="shared" si="40"/>
        <v>308328.66950007033</v>
      </c>
      <c r="L136" s="50">
        <f t="shared" si="51"/>
        <v>396176.66950007033</v>
      </c>
      <c r="M136" s="49">
        <f t="shared" si="41"/>
        <v>25910.835153699827</v>
      </c>
      <c r="N136" s="80">
        <f t="shared" si="52"/>
        <v>15.15</v>
      </c>
      <c r="O136" s="50">
        <f t="shared" si="53"/>
        <v>77716.3</v>
      </c>
      <c r="P136" s="48">
        <f t="shared" si="42"/>
        <v>310791.5781431811</v>
      </c>
      <c r="Q136" s="50">
        <f t="shared" si="54"/>
        <v>388507.87814318109</v>
      </c>
      <c r="R136" s="49">
        <f t="shared" si="43"/>
        <v>25644.084365886541</v>
      </c>
      <c r="S136" s="79" t="str">
        <f>IF(ISNA(VLOOKUP($A136,LEAPOV,7,FALSE)),0,VLOOKUP($A136,LEAPOV,7,FALSE))</f>
        <v>Yes</v>
      </c>
      <c r="T136" s="79" t="str">
        <f>IF(ISNA(VLOOKUP($A136,LEAPOV,8,FALSE)),0,VLOOKUP($A136,LEAPOV,8,FALSE))</f>
        <v>Yes</v>
      </c>
      <c r="U136" s="79" t="str">
        <f t="shared" si="55"/>
        <v/>
      </c>
      <c r="V136" s="20" t="str">
        <f t="shared" si="44"/>
        <v/>
      </c>
      <c r="W136" s="20" t="str">
        <f t="shared" si="45"/>
        <v/>
      </c>
    </row>
    <row r="137" spans="1:23" x14ac:dyDescent="0.25">
      <c r="A137" s="20">
        <v>2116</v>
      </c>
      <c r="B137" s="20" t="s">
        <v>7</v>
      </c>
      <c r="C137" s="20" t="s">
        <v>238</v>
      </c>
      <c r="D137" s="80">
        <f t="shared" ref="D137:D168" si="56">IF(ISNA(VLOOKUP($A137,SSFQ1819,9,FALSE)),0,VLOOKUP($A137,SSFQ1819,9,FALSE))</f>
        <v>921.8</v>
      </c>
      <c r="E137" s="50">
        <f t="shared" ref="E137:E168" si="57">IF(ISNA(VLOOKUP($A137,SSFQ1819,8,FALSE)),0,VLOOKUP($A137,SSFQ1819,8,FALSE))</f>
        <v>1797051</v>
      </c>
      <c r="F137" s="48">
        <f t="shared" si="38"/>
        <v>8115242.5517618842</v>
      </c>
      <c r="G137" s="50">
        <f t="shared" ref="G137:G168" si="58">IF(ISNA(VLOOKUP($A137,SSFQ1819,25,FALSE)),0,VLOOKUP($A137,SSFQ1819,25,FALSE))</f>
        <v>9912293.5517618842</v>
      </c>
      <c r="H137" s="49">
        <f t="shared" si="39"/>
        <v>10753.193265092086</v>
      </c>
      <c r="I137" s="80">
        <f t="shared" ref="I137:I168" si="59">IF(ISNA(VLOOKUP($A137,SSFQ2021,9,FALSE)),0,VLOOKUP($A137,SSFQ2021,9,FALSE))</f>
        <v>822.2</v>
      </c>
      <c r="J137" s="50">
        <f t="shared" ref="J137:J168" si="60">IF(ISNA(VLOOKUP($A137,SSFQ2021,8,FALSE)),0,VLOOKUP($A137,SSFQ2021,8,FALSE))</f>
        <v>2086804</v>
      </c>
      <c r="K137" s="48">
        <f t="shared" si="40"/>
        <v>8610095.2880272027</v>
      </c>
      <c r="L137" s="50">
        <f t="shared" ref="L137:L168" si="61">IF(ISNA(VLOOKUP($A137,SSFQ2021,25,FALSE)),0,VLOOKUP($A137,SSFQ2021,25,FALSE))</f>
        <v>10696899.288027203</v>
      </c>
      <c r="M137" s="49">
        <f t="shared" si="41"/>
        <v>13010.094001492584</v>
      </c>
      <c r="N137" s="80">
        <f t="shared" ref="N137:N168" si="62">IF(ISNA(VLOOKUP($A137,SSFQ2122,9,FALSE)),0,VLOOKUP($A137,SSFQ2122,9,FALSE))</f>
        <v>867.01</v>
      </c>
      <c r="O137" s="50">
        <f t="shared" ref="O137:O168" si="63">IF(ISNA(VLOOKUP($A137,SSFQ2122,8,FALSE)),0,VLOOKUP($A137,SSFQ2122,8,FALSE))</f>
        <v>2066784.2</v>
      </c>
      <c r="P137" s="48">
        <f t="shared" si="42"/>
        <v>8598870.8557896279</v>
      </c>
      <c r="Q137" s="50">
        <f t="shared" ref="Q137:Q168" si="64">IF(ISNA(VLOOKUP($A137,SSFQ2122,25,FALSE)),0,VLOOKUP($A137,SSFQ2122,25,FALSE))</f>
        <v>10665655.055789627</v>
      </c>
      <c r="R137" s="49">
        <f t="shared" si="43"/>
        <v>12301.651717730623</v>
      </c>
      <c r="S137" s="79" t="str">
        <f>IF(ISNA(VLOOKUP($A137,LEAPOV,7,FALSE)),0,VLOOKUP($A137,LEAPOV,7,FALSE))</f>
        <v>Yes</v>
      </c>
      <c r="T137" s="79" t="str">
        <f>IF(ISNA(VLOOKUP($A137,LEAPOV,8,FALSE)),0,VLOOKUP($A137,LEAPOV,8,FALSE))</f>
        <v>Yes</v>
      </c>
      <c r="U137" s="79" t="str">
        <f t="shared" ref="T137:U168" si="65">IF(ISNA(VLOOKUP($A137,LEAPOV,9,FALSE)),0,VLOOKUP($A137,LEAPOV,9,FALSE))</f>
        <v/>
      </c>
      <c r="V137" s="20" t="str">
        <f t="shared" si="44"/>
        <v/>
      </c>
      <c r="W137" s="20" t="str">
        <f t="shared" si="45"/>
        <v/>
      </c>
    </row>
    <row r="138" spans="1:23" x14ac:dyDescent="0.25">
      <c r="A138" s="20">
        <v>2137</v>
      </c>
      <c r="B138" s="20" t="s">
        <v>46</v>
      </c>
      <c r="C138" s="20" t="s">
        <v>101</v>
      </c>
      <c r="D138" s="80">
        <f t="shared" si="56"/>
        <v>1294.19</v>
      </c>
      <c r="E138" s="50">
        <f t="shared" si="57"/>
        <v>2642607</v>
      </c>
      <c r="F138" s="48">
        <f t="shared" ref="F138:F201" si="66">G138-E138</f>
        <v>10504574.724074811</v>
      </c>
      <c r="G138" s="50">
        <f t="shared" si="58"/>
        <v>13147181.724074811</v>
      </c>
      <c r="H138" s="49">
        <f t="shared" ref="H138:H201" si="67">G138/D138</f>
        <v>10158.617918601451</v>
      </c>
      <c r="I138" s="80">
        <f t="shared" si="59"/>
        <v>1511.55</v>
      </c>
      <c r="J138" s="50">
        <f t="shared" si="60"/>
        <v>3141667</v>
      </c>
      <c r="K138" s="48">
        <f t="shared" ref="K138:K201" si="68">L138-J138</f>
        <v>13082406.314268462</v>
      </c>
      <c r="L138" s="50">
        <f t="shared" si="61"/>
        <v>16224073.314268462</v>
      </c>
      <c r="M138" s="49">
        <f t="shared" ref="M138:M201" si="69">L138/I138</f>
        <v>10733.401683218195</v>
      </c>
      <c r="N138" s="80">
        <f t="shared" si="62"/>
        <v>1329.61</v>
      </c>
      <c r="O138" s="50">
        <f t="shared" si="63"/>
        <v>3083846.5</v>
      </c>
      <c r="P138" s="48">
        <f t="shared" ref="P138:P201" si="70">Q138-O138</f>
        <v>12920040.838760119</v>
      </c>
      <c r="Q138" s="50">
        <f t="shared" si="64"/>
        <v>16003887.338760119</v>
      </c>
      <c r="R138" s="49">
        <f t="shared" ref="R138:R201" si="71">Q138/N138</f>
        <v>12036.527507133762</v>
      </c>
      <c r="S138" s="79" t="str">
        <f>IF(ISNA(VLOOKUP($A138,LEAPOV,7,FALSE)),0,VLOOKUP($A138,LEAPOV,7,FALSE))</f>
        <v>Yes</v>
      </c>
      <c r="T138" s="79">
        <f>IF(ISNA(VLOOKUP($A138,LEAPOV,8,FALSE)),0,VLOOKUP($A138,LEAPOV,8,FALSE))</f>
        <v>0</v>
      </c>
      <c r="U138" s="79" t="str">
        <f t="shared" si="65"/>
        <v>Yes</v>
      </c>
      <c r="V138" s="20" t="str">
        <f t="shared" ref="V138:V201" si="72">IF(H138&gt;M138,"Fail",IF(H138&gt;R138,"Fail",""))</f>
        <v/>
      </c>
      <c r="W138" s="20" t="str">
        <f t="shared" ref="W138:W201" si="73">IF(AND(U138="Yes",V138="Fail"),"Check","")</f>
        <v/>
      </c>
    </row>
    <row r="139" spans="1:23" x14ac:dyDescent="0.25">
      <c r="A139" s="20">
        <v>2138</v>
      </c>
      <c r="B139" s="20" t="s">
        <v>46</v>
      </c>
      <c r="C139" s="20" t="s">
        <v>215</v>
      </c>
      <c r="D139" s="80">
        <f t="shared" si="56"/>
        <v>3938.63</v>
      </c>
      <c r="E139" s="50">
        <f t="shared" si="57"/>
        <v>9593398</v>
      </c>
      <c r="F139" s="48">
        <f t="shared" si="66"/>
        <v>26873340.486034967</v>
      </c>
      <c r="G139" s="50">
        <f t="shared" si="58"/>
        <v>36466738.486034967</v>
      </c>
      <c r="H139" s="49">
        <f t="shared" si="67"/>
        <v>9258.7367907203679</v>
      </c>
      <c r="I139" s="80">
        <f t="shared" si="59"/>
        <v>3550.43</v>
      </c>
      <c r="J139" s="50">
        <f t="shared" si="60"/>
        <v>9206763</v>
      </c>
      <c r="K139" s="48">
        <f t="shared" si="68"/>
        <v>31232563.846310705</v>
      </c>
      <c r="L139" s="50">
        <f t="shared" si="61"/>
        <v>40439326.846310705</v>
      </c>
      <c r="M139" s="49">
        <f t="shared" si="69"/>
        <v>11389.980043631534</v>
      </c>
      <c r="N139" s="80">
        <f t="shared" si="62"/>
        <v>3514.69</v>
      </c>
      <c r="O139" s="50">
        <f t="shared" si="63"/>
        <v>9661477.2799999993</v>
      </c>
      <c r="P139" s="48">
        <f t="shared" si="70"/>
        <v>28346674.099737853</v>
      </c>
      <c r="Q139" s="50">
        <f t="shared" si="64"/>
        <v>38008151.379737854</v>
      </c>
      <c r="R139" s="49">
        <f t="shared" si="71"/>
        <v>10814.083569173343</v>
      </c>
      <c r="S139" s="79">
        <f>IF(ISNA(VLOOKUP($A139,LEAPOV,7,FALSE)),0,VLOOKUP($A139,LEAPOV,7,FALSE))</f>
        <v>0</v>
      </c>
      <c r="T139" s="79">
        <f>IF(ISNA(VLOOKUP($A139,LEAPOV,8,FALSE)),0,VLOOKUP($A139,LEAPOV,8,FALSE))</f>
        <v>0</v>
      </c>
      <c r="U139" s="79" t="str">
        <f t="shared" si="65"/>
        <v>Yes</v>
      </c>
      <c r="V139" s="20" t="str">
        <f t="shared" si="72"/>
        <v/>
      </c>
      <c r="W139" s="20" t="str">
        <f t="shared" si="73"/>
        <v/>
      </c>
    </row>
    <row r="140" spans="1:23" x14ac:dyDescent="0.25">
      <c r="A140" s="20">
        <v>2139</v>
      </c>
      <c r="B140" s="20" t="s">
        <v>46</v>
      </c>
      <c r="C140" s="20" t="s">
        <v>47</v>
      </c>
      <c r="D140" s="80">
        <f t="shared" si="56"/>
        <v>2348.1799999999998</v>
      </c>
      <c r="E140" s="50">
        <f t="shared" si="57"/>
        <v>5706128</v>
      </c>
      <c r="F140" s="48">
        <f t="shared" si="66"/>
        <v>16357184.190055307</v>
      </c>
      <c r="G140" s="50">
        <f t="shared" si="58"/>
        <v>22063312.190055307</v>
      </c>
      <c r="H140" s="49">
        <f t="shared" si="67"/>
        <v>9395.9203255522607</v>
      </c>
      <c r="I140" s="80">
        <f t="shared" si="59"/>
        <v>2456.73</v>
      </c>
      <c r="J140" s="50">
        <f t="shared" si="60"/>
        <v>6274479</v>
      </c>
      <c r="K140" s="48">
        <f t="shared" si="68"/>
        <v>19735052.362342667</v>
      </c>
      <c r="L140" s="50">
        <f t="shared" si="61"/>
        <v>26009531.362342667</v>
      </c>
      <c r="M140" s="49">
        <f t="shared" si="69"/>
        <v>10587.053262809779</v>
      </c>
      <c r="N140" s="80">
        <f t="shared" si="62"/>
        <v>2553.4699999999998</v>
      </c>
      <c r="O140" s="50">
        <f t="shared" si="63"/>
        <v>6693302.6200000001</v>
      </c>
      <c r="P140" s="48">
        <f t="shared" si="70"/>
        <v>20717293.752861582</v>
      </c>
      <c r="Q140" s="50">
        <f t="shared" si="64"/>
        <v>27410596.372861583</v>
      </c>
      <c r="R140" s="49">
        <f t="shared" si="71"/>
        <v>10734.645941742643</v>
      </c>
      <c r="S140" s="79" t="str">
        <f>IF(ISNA(VLOOKUP($A140,LEAPOV,7,FALSE)),0,VLOOKUP($A140,LEAPOV,7,FALSE))</f>
        <v>Yes</v>
      </c>
      <c r="T140" s="79">
        <f>IF(ISNA(VLOOKUP($A140,LEAPOV,8,FALSE)),0,VLOOKUP($A140,LEAPOV,8,FALSE))</f>
        <v>0</v>
      </c>
      <c r="U140" s="79" t="str">
        <f t="shared" si="65"/>
        <v>Yes</v>
      </c>
      <c r="V140" s="20" t="str">
        <f t="shared" si="72"/>
        <v/>
      </c>
      <c r="W140" s="20" t="str">
        <f t="shared" si="73"/>
        <v/>
      </c>
    </row>
    <row r="141" spans="1:23" x14ac:dyDescent="0.25">
      <c r="A141" s="20">
        <v>2140</v>
      </c>
      <c r="B141" s="20" t="s">
        <v>46</v>
      </c>
      <c r="C141" s="20" t="s">
        <v>125</v>
      </c>
      <c r="D141" s="80">
        <f t="shared" si="56"/>
        <v>836.1</v>
      </c>
      <c r="E141" s="50">
        <f t="shared" si="57"/>
        <v>2422677</v>
      </c>
      <c r="F141" s="48">
        <f t="shared" si="66"/>
        <v>6367853.1379772387</v>
      </c>
      <c r="G141" s="50">
        <f t="shared" si="58"/>
        <v>8790530.1379772387</v>
      </c>
      <c r="H141" s="49">
        <f t="shared" si="67"/>
        <v>10513.730580046931</v>
      </c>
      <c r="I141" s="80">
        <f t="shared" si="59"/>
        <v>785.34</v>
      </c>
      <c r="J141" s="50">
        <f t="shared" si="60"/>
        <v>2558198</v>
      </c>
      <c r="K141" s="48">
        <f t="shared" si="68"/>
        <v>6643961.2150473744</v>
      </c>
      <c r="L141" s="50">
        <f t="shared" si="61"/>
        <v>9202159.2150473744</v>
      </c>
      <c r="M141" s="49">
        <f t="shared" si="69"/>
        <v>11717.420754128625</v>
      </c>
      <c r="N141" s="80">
        <f t="shared" si="62"/>
        <v>789.09</v>
      </c>
      <c r="O141" s="50">
        <f t="shared" si="63"/>
        <v>2502449.84</v>
      </c>
      <c r="P141" s="48">
        <f t="shared" si="70"/>
        <v>6727013.323009707</v>
      </c>
      <c r="Q141" s="50">
        <f t="shared" si="64"/>
        <v>9229463.1630097069</v>
      </c>
      <c r="R141" s="49">
        <f t="shared" si="71"/>
        <v>11696.337759963637</v>
      </c>
      <c r="S141" s="79">
        <f>IF(ISNA(VLOOKUP($A141,LEAPOV,7,FALSE)),0,VLOOKUP($A141,LEAPOV,7,FALSE))</f>
        <v>0</v>
      </c>
      <c r="T141" s="79">
        <f>IF(ISNA(VLOOKUP($A141,LEAPOV,8,FALSE)),0,VLOOKUP($A141,LEAPOV,8,FALSE))</f>
        <v>0</v>
      </c>
      <c r="U141" s="79" t="str">
        <f t="shared" si="65"/>
        <v/>
      </c>
      <c r="V141" s="20" t="str">
        <f t="shared" si="72"/>
        <v/>
      </c>
      <c r="W141" s="20" t="str">
        <f t="shared" si="73"/>
        <v/>
      </c>
    </row>
    <row r="142" spans="1:23" x14ac:dyDescent="0.25">
      <c r="A142" s="20">
        <v>2141</v>
      </c>
      <c r="B142" s="20" t="s">
        <v>46</v>
      </c>
      <c r="C142" s="20" t="s">
        <v>169</v>
      </c>
      <c r="D142" s="80">
        <f t="shared" si="56"/>
        <v>1866.86</v>
      </c>
      <c r="E142" s="50">
        <f t="shared" si="57"/>
        <v>3857157</v>
      </c>
      <c r="F142" s="48">
        <f t="shared" si="66"/>
        <v>14456147.37392202</v>
      </c>
      <c r="G142" s="50">
        <f t="shared" si="58"/>
        <v>18313304.37392202</v>
      </c>
      <c r="H142" s="49">
        <f t="shared" si="67"/>
        <v>9809.6827688857338</v>
      </c>
      <c r="I142" s="80">
        <f t="shared" si="59"/>
        <v>1758.57</v>
      </c>
      <c r="J142" s="50">
        <f t="shared" si="60"/>
        <v>4087732</v>
      </c>
      <c r="K142" s="48">
        <f t="shared" si="68"/>
        <v>15690926.341168202</v>
      </c>
      <c r="L142" s="50">
        <f t="shared" si="61"/>
        <v>19778658.341168202</v>
      </c>
      <c r="M142" s="49">
        <f t="shared" si="69"/>
        <v>11247.012254939071</v>
      </c>
      <c r="N142" s="80">
        <f t="shared" si="62"/>
        <v>1679.18</v>
      </c>
      <c r="O142" s="50">
        <f t="shared" si="63"/>
        <v>4361419.5999999996</v>
      </c>
      <c r="P142" s="48">
        <f t="shared" si="70"/>
        <v>15553632.62828804</v>
      </c>
      <c r="Q142" s="50">
        <f t="shared" si="64"/>
        <v>19915052.22828804</v>
      </c>
      <c r="R142" s="49">
        <f t="shared" si="71"/>
        <v>11859.98655789614</v>
      </c>
      <c r="S142" s="79" t="str">
        <f>IF(ISNA(VLOOKUP($A142,LEAPOV,7,FALSE)),0,VLOOKUP($A142,LEAPOV,7,FALSE))</f>
        <v>Yes</v>
      </c>
      <c r="T142" s="79">
        <f>IF(ISNA(VLOOKUP($A142,LEAPOV,8,FALSE)),0,VLOOKUP($A142,LEAPOV,8,FALSE))</f>
        <v>0</v>
      </c>
      <c r="U142" s="79" t="str">
        <f t="shared" si="65"/>
        <v>Yes</v>
      </c>
      <c r="V142" s="20" t="str">
        <f t="shared" si="72"/>
        <v/>
      </c>
      <c r="W142" s="20" t="str">
        <f t="shared" si="73"/>
        <v/>
      </c>
    </row>
    <row r="143" spans="1:23" x14ac:dyDescent="0.25">
      <c r="A143" s="20">
        <v>2142</v>
      </c>
      <c r="B143" s="20" t="s">
        <v>46</v>
      </c>
      <c r="C143" s="20" t="s">
        <v>206</v>
      </c>
      <c r="D143" s="80">
        <f t="shared" si="56"/>
        <v>41173.24</v>
      </c>
      <c r="E143" s="50">
        <f t="shared" si="57"/>
        <v>89912465</v>
      </c>
      <c r="F143" s="48">
        <f t="shared" si="66"/>
        <v>327032944.47080129</v>
      </c>
      <c r="G143" s="50">
        <f t="shared" si="58"/>
        <v>416945409.47080129</v>
      </c>
      <c r="H143" s="49">
        <f t="shared" si="67"/>
        <v>10126.611592160376</v>
      </c>
      <c r="I143" s="80">
        <f t="shared" si="59"/>
        <v>39203.54</v>
      </c>
      <c r="J143" s="50">
        <f t="shared" si="60"/>
        <v>93379848</v>
      </c>
      <c r="K143" s="48">
        <f t="shared" si="68"/>
        <v>361201667.23776311</v>
      </c>
      <c r="L143" s="50">
        <f t="shared" si="61"/>
        <v>454581515.23776311</v>
      </c>
      <c r="M143" s="49">
        <f t="shared" si="69"/>
        <v>11595.420088026824</v>
      </c>
      <c r="N143" s="80">
        <f t="shared" si="62"/>
        <v>39416.46</v>
      </c>
      <c r="O143" s="50">
        <f t="shared" si="63"/>
        <v>96214782.120000005</v>
      </c>
      <c r="P143" s="48">
        <f t="shared" si="70"/>
        <v>359427703.29830289</v>
      </c>
      <c r="Q143" s="50">
        <f t="shared" si="64"/>
        <v>455642485.41830289</v>
      </c>
      <c r="R143" s="49">
        <f t="shared" si="71"/>
        <v>11559.700831031068</v>
      </c>
      <c r="S143" s="79" t="str">
        <f>IF(ISNA(VLOOKUP($A143,LEAPOV,7,FALSE)),0,VLOOKUP($A143,LEAPOV,7,FALSE))</f>
        <v>Yes</v>
      </c>
      <c r="T143" s="79">
        <f>IF(ISNA(VLOOKUP($A143,LEAPOV,8,FALSE)),0,VLOOKUP($A143,LEAPOV,8,FALSE))</f>
        <v>0</v>
      </c>
      <c r="U143" s="79" t="str">
        <f t="shared" si="65"/>
        <v>Yes</v>
      </c>
      <c r="V143" s="20" t="str">
        <f t="shared" si="72"/>
        <v/>
      </c>
      <c r="W143" s="20" t="str">
        <f t="shared" si="73"/>
        <v/>
      </c>
    </row>
    <row r="144" spans="1:23" x14ac:dyDescent="0.25">
      <c r="A144" s="20">
        <v>2143</v>
      </c>
      <c r="B144" s="20" t="s">
        <v>46</v>
      </c>
      <c r="C144" s="20" t="s">
        <v>171</v>
      </c>
      <c r="D144" s="80">
        <f t="shared" si="56"/>
        <v>2237.63</v>
      </c>
      <c r="E144" s="50">
        <f t="shared" si="57"/>
        <v>7780249</v>
      </c>
      <c r="F144" s="48">
        <f t="shared" si="66"/>
        <v>13244372.198811006</v>
      </c>
      <c r="G144" s="50">
        <f t="shared" si="58"/>
        <v>21024621.198811006</v>
      </c>
      <c r="H144" s="49">
        <f t="shared" si="67"/>
        <v>9395.93283912488</v>
      </c>
      <c r="I144" s="80">
        <f t="shared" si="59"/>
        <v>2074.2399999999998</v>
      </c>
      <c r="J144" s="50">
        <f t="shared" si="60"/>
        <v>7090596</v>
      </c>
      <c r="K144" s="48">
        <f t="shared" si="68"/>
        <v>16153712.309280068</v>
      </c>
      <c r="L144" s="50">
        <f t="shared" si="61"/>
        <v>23244308.309280068</v>
      </c>
      <c r="M144" s="49">
        <f t="shared" si="69"/>
        <v>11206.180726087661</v>
      </c>
      <c r="N144" s="80">
        <f t="shared" si="62"/>
        <v>2023.07</v>
      </c>
      <c r="O144" s="50">
        <f t="shared" si="63"/>
        <v>8941057.4600000009</v>
      </c>
      <c r="P144" s="48">
        <f t="shared" si="70"/>
        <v>13281691.561288241</v>
      </c>
      <c r="Q144" s="50">
        <f t="shared" si="64"/>
        <v>22222749.021288242</v>
      </c>
      <c r="R144" s="49">
        <f t="shared" si="71"/>
        <v>10984.666383905769</v>
      </c>
      <c r="S144" s="79">
        <f>IF(ISNA(VLOOKUP($A144,LEAPOV,7,FALSE)),0,VLOOKUP($A144,LEAPOV,7,FALSE))</f>
        <v>0</v>
      </c>
      <c r="T144" s="79">
        <f>IF(ISNA(VLOOKUP($A144,LEAPOV,8,FALSE)),0,VLOOKUP($A144,LEAPOV,8,FALSE))</f>
        <v>0</v>
      </c>
      <c r="U144" s="79" t="str">
        <f t="shared" si="65"/>
        <v>Yes</v>
      </c>
      <c r="V144" s="20" t="str">
        <f t="shared" si="72"/>
        <v/>
      </c>
      <c r="W144" s="20" t="str">
        <f t="shared" si="73"/>
        <v/>
      </c>
    </row>
    <row r="145" spans="1:23" x14ac:dyDescent="0.25">
      <c r="A145" s="20">
        <v>2144</v>
      </c>
      <c r="B145" s="20" t="s">
        <v>46</v>
      </c>
      <c r="C145" s="20" t="s">
        <v>226</v>
      </c>
      <c r="D145" s="80">
        <f t="shared" si="56"/>
        <v>231.63</v>
      </c>
      <c r="E145" s="50">
        <f t="shared" si="57"/>
        <v>824518</v>
      </c>
      <c r="F145" s="48">
        <f t="shared" si="66"/>
        <v>2371003.0174117177</v>
      </c>
      <c r="G145" s="50">
        <f t="shared" si="58"/>
        <v>3195521.0174117177</v>
      </c>
      <c r="H145" s="49">
        <f t="shared" si="67"/>
        <v>13795.799410316962</v>
      </c>
      <c r="I145" s="80">
        <f t="shared" si="59"/>
        <v>247.46</v>
      </c>
      <c r="J145" s="50">
        <f t="shared" si="60"/>
        <v>882382</v>
      </c>
      <c r="K145" s="48">
        <f t="shared" si="68"/>
        <v>2771924.6770980507</v>
      </c>
      <c r="L145" s="50">
        <f t="shared" si="61"/>
        <v>3654306.6770980507</v>
      </c>
      <c r="M145" s="49">
        <f t="shared" si="69"/>
        <v>14767.262091239192</v>
      </c>
      <c r="N145" s="80">
        <f t="shared" si="62"/>
        <v>252.41</v>
      </c>
      <c r="O145" s="50">
        <f t="shared" si="63"/>
        <v>926875.38</v>
      </c>
      <c r="P145" s="48">
        <f t="shared" si="70"/>
        <v>2929837.9960844121</v>
      </c>
      <c r="Q145" s="50">
        <f t="shared" si="64"/>
        <v>3856713.376084412</v>
      </c>
      <c r="R145" s="49">
        <f t="shared" si="71"/>
        <v>15279.558559820975</v>
      </c>
      <c r="S145" s="79">
        <f>IF(ISNA(VLOOKUP($A145,LEAPOV,7,FALSE)),0,VLOOKUP($A145,LEAPOV,7,FALSE))</f>
        <v>0</v>
      </c>
      <c r="T145" s="79">
        <f>IF(ISNA(VLOOKUP($A145,LEAPOV,8,FALSE)),0,VLOOKUP($A145,LEAPOV,8,FALSE))</f>
        <v>0</v>
      </c>
      <c r="U145" s="79" t="str">
        <f t="shared" si="65"/>
        <v/>
      </c>
      <c r="V145" s="20" t="str">
        <f t="shared" si="72"/>
        <v/>
      </c>
      <c r="W145" s="20" t="str">
        <f t="shared" si="73"/>
        <v/>
      </c>
    </row>
    <row r="146" spans="1:23" x14ac:dyDescent="0.25">
      <c r="A146" s="20">
        <v>2145</v>
      </c>
      <c r="B146" s="20" t="s">
        <v>46</v>
      </c>
      <c r="C146" s="20" t="s">
        <v>158</v>
      </c>
      <c r="D146" s="80">
        <f t="shared" si="56"/>
        <v>731.17</v>
      </c>
      <c r="E146" s="50">
        <f t="shared" si="57"/>
        <v>1280879</v>
      </c>
      <c r="F146" s="48">
        <f t="shared" si="66"/>
        <v>6621468.9521187423</v>
      </c>
      <c r="G146" s="50">
        <f t="shared" si="58"/>
        <v>7902347.9521187423</v>
      </c>
      <c r="H146" s="49">
        <f t="shared" si="67"/>
        <v>10807.812071226586</v>
      </c>
      <c r="I146" s="80">
        <f t="shared" si="59"/>
        <v>635.36</v>
      </c>
      <c r="J146" s="50">
        <f t="shared" si="60"/>
        <v>1370478</v>
      </c>
      <c r="K146" s="48">
        <f t="shared" si="68"/>
        <v>6813236.3287750855</v>
      </c>
      <c r="L146" s="50">
        <f t="shared" si="61"/>
        <v>8183714.3287750855</v>
      </c>
      <c r="M146" s="49">
        <f t="shared" si="69"/>
        <v>12880.436805551319</v>
      </c>
      <c r="N146" s="80">
        <f t="shared" si="62"/>
        <v>626.83000000000004</v>
      </c>
      <c r="O146" s="50">
        <f t="shared" si="63"/>
        <v>1485866.3</v>
      </c>
      <c r="P146" s="48">
        <f t="shared" si="70"/>
        <v>6190617.9248539824</v>
      </c>
      <c r="Q146" s="50">
        <f t="shared" si="64"/>
        <v>7676484.2248539822</v>
      </c>
      <c r="R146" s="49">
        <f t="shared" si="71"/>
        <v>12246.516958113016</v>
      </c>
      <c r="S146" s="79">
        <f>IF(ISNA(VLOOKUP($A146,LEAPOV,7,FALSE)),0,VLOOKUP($A146,LEAPOV,7,FALSE))</f>
        <v>0</v>
      </c>
      <c r="T146" s="79">
        <f>IF(ISNA(VLOOKUP($A146,LEAPOV,8,FALSE)),0,VLOOKUP($A146,LEAPOV,8,FALSE))</f>
        <v>0</v>
      </c>
      <c r="U146" s="79" t="str">
        <f t="shared" si="65"/>
        <v/>
      </c>
      <c r="V146" s="20" t="str">
        <f t="shared" si="72"/>
        <v/>
      </c>
      <c r="W146" s="20" t="str">
        <f t="shared" si="73"/>
        <v/>
      </c>
    </row>
    <row r="147" spans="1:23" x14ac:dyDescent="0.25">
      <c r="A147" s="20">
        <v>2146</v>
      </c>
      <c r="B147" s="20" t="s">
        <v>46</v>
      </c>
      <c r="C147" s="20" t="s">
        <v>246</v>
      </c>
      <c r="D147" s="80">
        <f t="shared" si="56"/>
        <v>5575.91</v>
      </c>
      <c r="E147" s="50">
        <f t="shared" si="57"/>
        <v>8906408</v>
      </c>
      <c r="F147" s="48">
        <f t="shared" si="66"/>
        <v>50365994.85605792</v>
      </c>
      <c r="G147" s="50">
        <f t="shared" si="58"/>
        <v>59272402.85605792</v>
      </c>
      <c r="H147" s="49">
        <f t="shared" si="67"/>
        <v>10630.08600498536</v>
      </c>
      <c r="I147" s="80">
        <f t="shared" si="59"/>
        <v>5417.76</v>
      </c>
      <c r="J147" s="50">
        <f t="shared" si="60"/>
        <v>9231029</v>
      </c>
      <c r="K147" s="48">
        <f t="shared" si="68"/>
        <v>56745072.372687452</v>
      </c>
      <c r="L147" s="50">
        <f t="shared" si="61"/>
        <v>65976101.372687452</v>
      </c>
      <c r="M147" s="49">
        <f t="shared" si="69"/>
        <v>12177.745299291118</v>
      </c>
      <c r="N147" s="80">
        <f t="shared" si="62"/>
        <v>5229</v>
      </c>
      <c r="O147" s="50">
        <f t="shared" si="63"/>
        <v>9396184.8000000007</v>
      </c>
      <c r="P147" s="48">
        <f t="shared" si="70"/>
        <v>56324462.172891006</v>
      </c>
      <c r="Q147" s="50">
        <f t="shared" si="64"/>
        <v>65720646.972891003</v>
      </c>
      <c r="R147" s="49">
        <f t="shared" si="71"/>
        <v>12568.492440790018</v>
      </c>
      <c r="S147" s="79" t="str">
        <f>IF(ISNA(VLOOKUP($A147,LEAPOV,7,FALSE)),0,VLOOKUP($A147,LEAPOV,7,FALSE))</f>
        <v>Yes</v>
      </c>
      <c r="T147" s="79" t="str">
        <f>IF(ISNA(VLOOKUP($A147,LEAPOV,8,FALSE)),0,VLOOKUP($A147,LEAPOV,8,FALSE))</f>
        <v>Yes</v>
      </c>
      <c r="U147" s="79" t="str">
        <f t="shared" si="65"/>
        <v>Yes</v>
      </c>
      <c r="V147" s="20" t="str">
        <f t="shared" si="72"/>
        <v/>
      </c>
      <c r="W147" s="20" t="str">
        <f t="shared" si="73"/>
        <v/>
      </c>
    </row>
    <row r="148" spans="1:23" x14ac:dyDescent="0.25">
      <c r="A148" s="20">
        <v>2147</v>
      </c>
      <c r="B148" s="20" t="s">
        <v>122</v>
      </c>
      <c r="C148" s="20" t="s">
        <v>157</v>
      </c>
      <c r="D148" s="80">
        <f t="shared" si="56"/>
        <v>2279.27</v>
      </c>
      <c r="E148" s="50">
        <f t="shared" si="57"/>
        <v>8353422</v>
      </c>
      <c r="F148" s="48">
        <f t="shared" si="66"/>
        <v>16177662.39932362</v>
      </c>
      <c r="G148" s="50">
        <f t="shared" si="58"/>
        <v>24531084.39932362</v>
      </c>
      <c r="H148" s="49">
        <f t="shared" si="67"/>
        <v>10762.693493672808</v>
      </c>
      <c r="I148" s="80">
        <f t="shared" si="59"/>
        <v>2262.1999999999998</v>
      </c>
      <c r="J148" s="50">
        <f t="shared" si="60"/>
        <v>9610965</v>
      </c>
      <c r="K148" s="48">
        <f t="shared" si="68"/>
        <v>17233473.343624104</v>
      </c>
      <c r="L148" s="50">
        <f t="shared" si="61"/>
        <v>26844438.343624104</v>
      </c>
      <c r="M148" s="49">
        <f t="shared" si="69"/>
        <v>11866.51858528163</v>
      </c>
      <c r="N148" s="80">
        <f t="shared" si="62"/>
        <v>2263.1799999999998</v>
      </c>
      <c r="O148" s="50">
        <f t="shared" si="63"/>
        <v>10300427.560000001</v>
      </c>
      <c r="P148" s="48">
        <f t="shared" si="70"/>
        <v>17552434.300431535</v>
      </c>
      <c r="Q148" s="50">
        <f t="shared" si="64"/>
        <v>27852861.860431533</v>
      </c>
      <c r="R148" s="49">
        <f t="shared" si="71"/>
        <v>12306.958288970181</v>
      </c>
      <c r="S148" s="79" t="str">
        <f>IF(ISNA(VLOOKUP($A148,LEAPOV,7,FALSE)),0,VLOOKUP($A148,LEAPOV,7,FALSE))</f>
        <v>Yes</v>
      </c>
      <c r="T148" s="79">
        <f>IF(ISNA(VLOOKUP($A148,LEAPOV,8,FALSE)),0,VLOOKUP($A148,LEAPOV,8,FALSE))</f>
        <v>0</v>
      </c>
      <c r="U148" s="79" t="str">
        <f t="shared" si="65"/>
        <v>Yes</v>
      </c>
      <c r="V148" s="20" t="str">
        <f t="shared" si="72"/>
        <v/>
      </c>
      <c r="W148" s="20" t="str">
        <f t="shared" si="73"/>
        <v/>
      </c>
    </row>
    <row r="149" spans="1:23" x14ac:dyDescent="0.25">
      <c r="A149" s="20">
        <v>3997</v>
      </c>
      <c r="B149" s="20" t="s">
        <v>122</v>
      </c>
      <c r="C149" s="20" t="s">
        <v>123</v>
      </c>
      <c r="D149" s="80">
        <f t="shared" si="56"/>
        <v>182.48</v>
      </c>
      <c r="E149" s="50">
        <f t="shared" si="57"/>
        <v>828332</v>
      </c>
      <c r="F149" s="48">
        <f t="shared" si="66"/>
        <v>1863320.4883989859</v>
      </c>
      <c r="G149" s="50">
        <f t="shared" si="58"/>
        <v>2691652.4883989859</v>
      </c>
      <c r="H149" s="49">
        <f t="shared" si="67"/>
        <v>14750.39724023995</v>
      </c>
      <c r="I149" s="80">
        <f t="shared" si="59"/>
        <v>150.09</v>
      </c>
      <c r="J149" s="50">
        <f t="shared" si="60"/>
        <v>1036668</v>
      </c>
      <c r="K149" s="48">
        <f t="shared" si="68"/>
        <v>1929471.6227453253</v>
      </c>
      <c r="L149" s="50">
        <f t="shared" si="61"/>
        <v>2966139.6227453253</v>
      </c>
      <c r="M149" s="49">
        <f t="shared" si="69"/>
        <v>19762.406707610935</v>
      </c>
      <c r="N149" s="80">
        <f t="shared" si="62"/>
        <v>129.43</v>
      </c>
      <c r="O149" s="50">
        <f t="shared" si="63"/>
        <v>991817.66</v>
      </c>
      <c r="P149" s="48">
        <f t="shared" si="70"/>
        <v>1748083.30018892</v>
      </c>
      <c r="Q149" s="50">
        <f t="shared" si="64"/>
        <v>2739900.9601889201</v>
      </c>
      <c r="R149" s="49">
        <f t="shared" si="71"/>
        <v>21168.979063500887</v>
      </c>
      <c r="S149" s="79">
        <f>IF(ISNA(VLOOKUP($A149,LEAPOV,7,FALSE)),0,VLOOKUP($A149,LEAPOV,7,FALSE))</f>
        <v>0</v>
      </c>
      <c r="T149" s="79">
        <f>IF(ISNA(VLOOKUP($A149,LEAPOV,8,FALSE)),0,VLOOKUP($A149,LEAPOV,8,FALSE))</f>
        <v>0</v>
      </c>
      <c r="U149" s="79" t="str">
        <f t="shared" si="65"/>
        <v/>
      </c>
      <c r="V149" s="20" t="str">
        <f t="shared" si="72"/>
        <v/>
      </c>
      <c r="W149" s="20" t="str">
        <f t="shared" si="73"/>
        <v/>
      </c>
    </row>
    <row r="150" spans="1:23" x14ac:dyDescent="0.25">
      <c r="A150" s="20">
        <v>2180</v>
      </c>
      <c r="B150" s="20" t="s">
        <v>48</v>
      </c>
      <c r="C150" s="20" t="s">
        <v>195</v>
      </c>
      <c r="D150" s="80">
        <f t="shared" si="56"/>
        <v>48439.07</v>
      </c>
      <c r="E150" s="50">
        <f t="shared" si="57"/>
        <v>247489920</v>
      </c>
      <c r="F150" s="48">
        <f t="shared" si="66"/>
        <v>211041922.92735833</v>
      </c>
      <c r="G150" s="50">
        <f t="shared" si="58"/>
        <v>458531842.92735833</v>
      </c>
      <c r="H150" s="49">
        <f t="shared" si="67"/>
        <v>9466.1570283524925</v>
      </c>
      <c r="I150" s="80">
        <f t="shared" si="59"/>
        <v>46649.120000000003</v>
      </c>
      <c r="J150" s="50">
        <f t="shared" si="60"/>
        <v>264492644</v>
      </c>
      <c r="K150" s="48">
        <f t="shared" si="68"/>
        <v>239966656.39368808</v>
      </c>
      <c r="L150" s="50">
        <f t="shared" si="61"/>
        <v>504459300.39368808</v>
      </c>
      <c r="M150" s="49">
        <f t="shared" si="69"/>
        <v>10813.908180769286</v>
      </c>
      <c r="N150" s="80">
        <f t="shared" si="62"/>
        <v>45354.3</v>
      </c>
      <c r="O150" s="50">
        <f t="shared" si="63"/>
        <v>282658405.27999997</v>
      </c>
      <c r="P150" s="48">
        <f t="shared" si="70"/>
        <v>221807157.00391543</v>
      </c>
      <c r="Q150" s="50">
        <f t="shared" si="64"/>
        <v>504465562.2839154</v>
      </c>
      <c r="R150" s="49">
        <f t="shared" si="71"/>
        <v>11122.772532789953</v>
      </c>
      <c r="S150" s="79">
        <f>IF(ISNA(VLOOKUP($A150,LEAPOV,7,FALSE)),0,VLOOKUP($A150,LEAPOV,7,FALSE))</f>
        <v>0</v>
      </c>
      <c r="T150" s="79">
        <f>IF(ISNA(VLOOKUP($A150,LEAPOV,8,FALSE)),0,VLOOKUP($A150,LEAPOV,8,FALSE))</f>
        <v>0</v>
      </c>
      <c r="U150" s="79" t="str">
        <f t="shared" si="65"/>
        <v>Yes</v>
      </c>
      <c r="V150" s="20" t="str">
        <f t="shared" si="72"/>
        <v/>
      </c>
      <c r="W150" s="20" t="str">
        <f t="shared" si="73"/>
        <v/>
      </c>
    </row>
    <row r="151" spans="1:23" x14ac:dyDescent="0.25">
      <c r="A151" s="20">
        <v>2181</v>
      </c>
      <c r="B151" s="20" t="s">
        <v>48</v>
      </c>
      <c r="C151" s="20" t="s">
        <v>183</v>
      </c>
      <c r="D151" s="80">
        <f t="shared" si="56"/>
        <v>3096.79</v>
      </c>
      <c r="E151" s="50">
        <f t="shared" si="57"/>
        <v>21222124</v>
      </c>
      <c r="F151" s="48">
        <f t="shared" si="66"/>
        <v>10547431.406930678</v>
      </c>
      <c r="G151" s="50">
        <f t="shared" si="58"/>
        <v>31769555.406930678</v>
      </c>
      <c r="H151" s="49">
        <f t="shared" si="67"/>
        <v>10258.866570523245</v>
      </c>
      <c r="I151" s="80">
        <f t="shared" si="59"/>
        <v>2880.28</v>
      </c>
      <c r="J151" s="50">
        <f t="shared" si="60"/>
        <v>22477260</v>
      </c>
      <c r="K151" s="48">
        <f t="shared" si="68"/>
        <v>11211413.429068767</v>
      </c>
      <c r="L151" s="50">
        <f t="shared" si="61"/>
        <v>33688673.429068767</v>
      </c>
      <c r="M151" s="49">
        <f t="shared" si="69"/>
        <v>11696.318909643773</v>
      </c>
      <c r="N151" s="80">
        <f t="shared" si="62"/>
        <v>2763.99</v>
      </c>
      <c r="O151" s="50">
        <f t="shared" si="63"/>
        <v>22103807.300000001</v>
      </c>
      <c r="P151" s="48">
        <f t="shared" si="70"/>
        <v>10647256.705143385</v>
      </c>
      <c r="Q151" s="50">
        <f t="shared" si="64"/>
        <v>32751064.005143385</v>
      </c>
      <c r="R151" s="49">
        <f t="shared" si="71"/>
        <v>11849.19771965289</v>
      </c>
      <c r="S151" s="79" t="str">
        <f>IF(ISNA(VLOOKUP($A151,LEAPOV,7,FALSE)),0,VLOOKUP($A151,LEAPOV,7,FALSE))</f>
        <v>Yes</v>
      </c>
      <c r="T151" s="79">
        <f>IF(ISNA(VLOOKUP($A151,LEAPOV,8,FALSE)),0,VLOOKUP($A151,LEAPOV,8,FALSE))</f>
        <v>0</v>
      </c>
      <c r="U151" s="79" t="str">
        <f t="shared" si="65"/>
        <v>Yes</v>
      </c>
      <c r="V151" s="20" t="str">
        <f t="shared" si="72"/>
        <v/>
      </c>
      <c r="W151" s="20" t="str">
        <f t="shared" si="73"/>
        <v/>
      </c>
    </row>
    <row r="152" spans="1:23" x14ac:dyDescent="0.25">
      <c r="A152" s="20">
        <v>2182</v>
      </c>
      <c r="B152" s="20" t="s">
        <v>48</v>
      </c>
      <c r="C152" s="20" t="s">
        <v>202</v>
      </c>
      <c r="D152" s="80">
        <f t="shared" si="56"/>
        <v>10923.36</v>
      </c>
      <c r="E152" s="50">
        <f t="shared" si="57"/>
        <v>28538047</v>
      </c>
      <c r="F152" s="48">
        <f t="shared" si="66"/>
        <v>90091411.649107546</v>
      </c>
      <c r="G152" s="50">
        <f t="shared" si="58"/>
        <v>118629458.64910755</v>
      </c>
      <c r="H152" s="49">
        <f t="shared" si="67"/>
        <v>10860.161951002947</v>
      </c>
      <c r="I152" s="80">
        <f t="shared" si="59"/>
        <v>10582.23</v>
      </c>
      <c r="J152" s="50">
        <f t="shared" si="60"/>
        <v>30129097</v>
      </c>
      <c r="K152" s="48">
        <f t="shared" si="68"/>
        <v>95146016.637718454</v>
      </c>
      <c r="L152" s="50">
        <f t="shared" si="61"/>
        <v>125275113.63771845</v>
      </c>
      <c r="M152" s="49">
        <f t="shared" si="69"/>
        <v>11838.252772593154</v>
      </c>
      <c r="N152" s="80">
        <f t="shared" si="62"/>
        <v>9909.0300000000007</v>
      </c>
      <c r="O152" s="50">
        <f t="shared" si="63"/>
        <v>30347776.760000002</v>
      </c>
      <c r="P152" s="48">
        <f t="shared" si="70"/>
        <v>96750314.638714224</v>
      </c>
      <c r="Q152" s="50">
        <f t="shared" si="64"/>
        <v>127098091.39871423</v>
      </c>
      <c r="R152" s="49">
        <f t="shared" si="71"/>
        <v>12826.491735186413</v>
      </c>
      <c r="S152" s="79" t="str">
        <f>IF(ISNA(VLOOKUP($A152,LEAPOV,7,FALSE)),0,VLOOKUP($A152,LEAPOV,7,FALSE))</f>
        <v>Yes</v>
      </c>
      <c r="T152" s="79">
        <f>IF(ISNA(VLOOKUP($A152,LEAPOV,8,FALSE)),0,VLOOKUP($A152,LEAPOV,8,FALSE))</f>
        <v>0</v>
      </c>
      <c r="U152" s="79" t="str">
        <f t="shared" si="65"/>
        <v>Yes</v>
      </c>
      <c r="V152" s="20" t="str">
        <f t="shared" si="72"/>
        <v/>
      </c>
      <c r="W152" s="20" t="str">
        <f t="shared" si="73"/>
        <v/>
      </c>
    </row>
    <row r="153" spans="1:23" x14ac:dyDescent="0.25">
      <c r="A153" s="20">
        <v>2183</v>
      </c>
      <c r="B153" s="20" t="s">
        <v>48</v>
      </c>
      <c r="C153" s="20" t="s">
        <v>108</v>
      </c>
      <c r="D153" s="80">
        <f t="shared" si="56"/>
        <v>11820.84</v>
      </c>
      <c r="E153" s="50">
        <f t="shared" si="57"/>
        <v>31157022</v>
      </c>
      <c r="F153" s="48">
        <f t="shared" si="66"/>
        <v>83165396.295752093</v>
      </c>
      <c r="G153" s="50">
        <f t="shared" si="58"/>
        <v>114322418.29575209</v>
      </c>
      <c r="H153" s="49">
        <f t="shared" si="67"/>
        <v>9671.2601046754789</v>
      </c>
      <c r="I153" s="80">
        <f t="shared" si="59"/>
        <v>11586.82</v>
      </c>
      <c r="J153" s="50">
        <f t="shared" si="60"/>
        <v>32616805</v>
      </c>
      <c r="K153" s="48">
        <f t="shared" si="68"/>
        <v>91039210.508273542</v>
      </c>
      <c r="L153" s="50">
        <f t="shared" si="61"/>
        <v>123656015.50827354</v>
      </c>
      <c r="M153" s="49">
        <f t="shared" si="69"/>
        <v>10672.127081310795</v>
      </c>
      <c r="N153" s="80">
        <f t="shared" si="62"/>
        <v>11410.08</v>
      </c>
      <c r="O153" s="50">
        <f t="shared" si="63"/>
        <v>33873727.159999996</v>
      </c>
      <c r="P153" s="48">
        <f t="shared" si="70"/>
        <v>92367936.06081906</v>
      </c>
      <c r="Q153" s="50">
        <f t="shared" si="64"/>
        <v>126241663.22081906</v>
      </c>
      <c r="R153" s="49">
        <f t="shared" si="71"/>
        <v>11064.047160126753</v>
      </c>
      <c r="S153" s="79">
        <f>IF(ISNA(VLOOKUP($A153,LEAPOV,7,FALSE)),0,VLOOKUP($A153,LEAPOV,7,FALSE))</f>
        <v>0</v>
      </c>
      <c r="T153" s="79">
        <f>IF(ISNA(VLOOKUP($A153,LEAPOV,8,FALSE)),0,VLOOKUP($A153,LEAPOV,8,FALSE))</f>
        <v>0</v>
      </c>
      <c r="U153" s="79" t="str">
        <f t="shared" si="65"/>
        <v>Yes</v>
      </c>
      <c r="V153" s="20" t="str">
        <f t="shared" si="72"/>
        <v/>
      </c>
      <c r="W153" s="20" t="str">
        <f t="shared" si="73"/>
        <v/>
      </c>
    </row>
    <row r="154" spans="1:23" x14ac:dyDescent="0.25">
      <c r="A154" s="20">
        <v>2185</v>
      </c>
      <c r="B154" s="20" t="s">
        <v>48</v>
      </c>
      <c r="C154" s="20" t="s">
        <v>49</v>
      </c>
      <c r="D154" s="80">
        <f t="shared" si="56"/>
        <v>6033.22</v>
      </c>
      <c r="E154" s="50">
        <f t="shared" si="57"/>
        <v>13586425</v>
      </c>
      <c r="F154" s="48">
        <f t="shared" si="66"/>
        <v>49144230.816735394</v>
      </c>
      <c r="G154" s="50">
        <f t="shared" si="58"/>
        <v>62730655.816735394</v>
      </c>
      <c r="H154" s="49">
        <f t="shared" si="67"/>
        <v>10397.541580902966</v>
      </c>
      <c r="I154" s="80">
        <f t="shared" si="59"/>
        <v>5719.46</v>
      </c>
      <c r="J154" s="50">
        <f t="shared" si="60"/>
        <v>14471948</v>
      </c>
      <c r="K154" s="48">
        <f t="shared" si="68"/>
        <v>52596160.704146363</v>
      </c>
      <c r="L154" s="50">
        <f t="shared" si="61"/>
        <v>67068108.704146363</v>
      </c>
      <c r="M154" s="49">
        <f t="shared" si="69"/>
        <v>11726.300857798877</v>
      </c>
      <c r="N154" s="80">
        <f t="shared" si="62"/>
        <v>5550.06</v>
      </c>
      <c r="O154" s="50">
        <f t="shared" si="63"/>
        <v>14520786.539999999</v>
      </c>
      <c r="P154" s="48">
        <f t="shared" si="70"/>
        <v>52801706.135549285</v>
      </c>
      <c r="Q154" s="50">
        <f t="shared" si="64"/>
        <v>67322492.675549284</v>
      </c>
      <c r="R154" s="49">
        <f t="shared" si="71"/>
        <v>12130.04772480825</v>
      </c>
      <c r="S154" s="79" t="str">
        <f>IF(ISNA(VLOOKUP($A154,LEAPOV,7,FALSE)),0,VLOOKUP($A154,LEAPOV,7,FALSE))</f>
        <v>Yes</v>
      </c>
      <c r="T154" s="79">
        <f>IF(ISNA(VLOOKUP($A154,LEAPOV,8,FALSE)),0,VLOOKUP($A154,LEAPOV,8,FALSE))</f>
        <v>0</v>
      </c>
      <c r="U154" s="79" t="str">
        <f t="shared" si="65"/>
        <v>Yes</v>
      </c>
      <c r="V154" s="20" t="str">
        <f t="shared" si="72"/>
        <v/>
      </c>
      <c r="W154" s="20" t="str">
        <f t="shared" si="73"/>
        <v/>
      </c>
    </row>
    <row r="155" spans="1:23" x14ac:dyDescent="0.25">
      <c r="A155" s="20">
        <v>2186</v>
      </c>
      <c r="B155" s="20" t="s">
        <v>48</v>
      </c>
      <c r="C155" s="20" t="s">
        <v>63</v>
      </c>
      <c r="D155" s="80">
        <f t="shared" si="56"/>
        <v>1215.03</v>
      </c>
      <c r="E155" s="50">
        <f t="shared" si="57"/>
        <v>1995080</v>
      </c>
      <c r="F155" s="48">
        <f t="shared" si="66"/>
        <v>8823351.7888295576</v>
      </c>
      <c r="G155" s="50">
        <f t="shared" si="58"/>
        <v>10818431.788829558</v>
      </c>
      <c r="H155" s="49">
        <f t="shared" si="67"/>
        <v>8903.8392375740168</v>
      </c>
      <c r="I155" s="80">
        <f t="shared" si="59"/>
        <v>1078.9100000000001</v>
      </c>
      <c r="J155" s="50">
        <f t="shared" si="60"/>
        <v>2068599</v>
      </c>
      <c r="K155" s="48">
        <f t="shared" si="68"/>
        <v>9503881.2045229916</v>
      </c>
      <c r="L155" s="50">
        <f t="shared" si="61"/>
        <v>11572480.204522992</v>
      </c>
      <c r="M155" s="49">
        <f t="shared" si="69"/>
        <v>10726.084849081935</v>
      </c>
      <c r="N155" s="80">
        <f t="shared" si="62"/>
        <v>1039.19</v>
      </c>
      <c r="O155" s="50">
        <f t="shared" si="63"/>
        <v>2061271.06</v>
      </c>
      <c r="P155" s="48">
        <f t="shared" si="70"/>
        <v>9198353.5687088463</v>
      </c>
      <c r="Q155" s="50">
        <f t="shared" si="64"/>
        <v>11259624.628708847</v>
      </c>
      <c r="R155" s="49">
        <f t="shared" si="71"/>
        <v>10835.000941799715</v>
      </c>
      <c r="S155" s="79">
        <f>IF(ISNA(VLOOKUP($A155,LEAPOV,7,FALSE)),0,VLOOKUP($A155,LEAPOV,7,FALSE))</f>
        <v>0</v>
      </c>
      <c r="T155" s="79">
        <f>IF(ISNA(VLOOKUP($A155,LEAPOV,8,FALSE)),0,VLOOKUP($A155,LEAPOV,8,FALSE))</f>
        <v>0</v>
      </c>
      <c r="U155" s="79" t="str">
        <f t="shared" si="65"/>
        <v>Yes</v>
      </c>
      <c r="V155" s="20" t="str">
        <f t="shared" si="72"/>
        <v/>
      </c>
      <c r="W155" s="20" t="str">
        <f t="shared" si="73"/>
        <v/>
      </c>
    </row>
    <row r="156" spans="1:23" x14ac:dyDescent="0.25">
      <c r="A156" s="20">
        <v>2187</v>
      </c>
      <c r="B156" s="20" t="s">
        <v>48</v>
      </c>
      <c r="C156" s="20" t="s">
        <v>73</v>
      </c>
      <c r="D156" s="80">
        <f t="shared" si="56"/>
        <v>9975.44</v>
      </c>
      <c r="E156" s="50">
        <f t="shared" si="57"/>
        <v>16791129</v>
      </c>
      <c r="F156" s="48">
        <f t="shared" si="66"/>
        <v>89600026.526912138</v>
      </c>
      <c r="G156" s="50">
        <f t="shared" si="58"/>
        <v>106391155.52691214</v>
      </c>
      <c r="H156" s="49">
        <f t="shared" si="67"/>
        <v>10665.309552953266</v>
      </c>
      <c r="I156" s="80">
        <f t="shared" si="59"/>
        <v>9281.44</v>
      </c>
      <c r="J156" s="50">
        <f t="shared" si="60"/>
        <v>17298484</v>
      </c>
      <c r="K156" s="48">
        <f t="shared" si="68"/>
        <v>90965113.305246785</v>
      </c>
      <c r="L156" s="50">
        <f t="shared" si="61"/>
        <v>108263597.30524679</v>
      </c>
      <c r="M156" s="49">
        <f t="shared" si="69"/>
        <v>11664.525903873406</v>
      </c>
      <c r="N156" s="80">
        <f t="shared" si="62"/>
        <v>8835.26</v>
      </c>
      <c r="O156" s="50">
        <f t="shared" si="63"/>
        <v>17835838.620000001</v>
      </c>
      <c r="P156" s="48">
        <f t="shared" si="70"/>
        <v>90157805.470590487</v>
      </c>
      <c r="Q156" s="50">
        <f t="shared" si="64"/>
        <v>107993644.09059049</v>
      </c>
      <c r="R156" s="49">
        <f t="shared" si="71"/>
        <v>12223.029553243536</v>
      </c>
      <c r="S156" s="79" t="str">
        <f>IF(ISNA(VLOOKUP($A156,LEAPOV,7,FALSE)),0,VLOOKUP($A156,LEAPOV,7,FALSE))</f>
        <v>Yes</v>
      </c>
      <c r="T156" s="79" t="str">
        <f>IF(ISNA(VLOOKUP($A156,LEAPOV,8,FALSE)),0,VLOOKUP($A156,LEAPOV,8,FALSE))</f>
        <v>Yes</v>
      </c>
      <c r="U156" s="79" t="str">
        <f t="shared" si="65"/>
        <v>Yes</v>
      </c>
      <c r="V156" s="20" t="str">
        <f t="shared" si="72"/>
        <v/>
      </c>
      <c r="W156" s="20" t="str">
        <f t="shared" si="73"/>
        <v/>
      </c>
    </row>
    <row r="157" spans="1:23" x14ac:dyDescent="0.25">
      <c r="A157" s="20">
        <v>2188</v>
      </c>
      <c r="B157" s="20" t="s">
        <v>48</v>
      </c>
      <c r="C157" s="20" t="s">
        <v>204</v>
      </c>
      <c r="D157" s="80">
        <f t="shared" si="56"/>
        <v>571.62</v>
      </c>
      <c r="E157" s="50">
        <f t="shared" si="57"/>
        <v>2753942</v>
      </c>
      <c r="F157" s="48">
        <f t="shared" si="66"/>
        <v>2972360.1407666244</v>
      </c>
      <c r="G157" s="50">
        <f t="shared" si="58"/>
        <v>5726302.1407666244</v>
      </c>
      <c r="H157" s="49">
        <f t="shared" si="67"/>
        <v>10017.672825944901</v>
      </c>
      <c r="I157" s="80">
        <f t="shared" si="59"/>
        <v>533.94000000000005</v>
      </c>
      <c r="J157" s="50">
        <f t="shared" si="60"/>
        <v>2915211</v>
      </c>
      <c r="K157" s="48">
        <f t="shared" si="68"/>
        <v>3419241.0808737054</v>
      </c>
      <c r="L157" s="50">
        <f t="shared" si="61"/>
        <v>6334452.0808737054</v>
      </c>
      <c r="M157" s="49">
        <f t="shared" si="69"/>
        <v>11863.602803449274</v>
      </c>
      <c r="N157" s="80">
        <f t="shared" si="62"/>
        <v>534.66</v>
      </c>
      <c r="O157" s="50">
        <f t="shared" si="63"/>
        <v>3042668.9</v>
      </c>
      <c r="P157" s="48">
        <f t="shared" si="70"/>
        <v>3101708.0421592635</v>
      </c>
      <c r="Q157" s="50">
        <f t="shared" si="64"/>
        <v>6144376.9421592634</v>
      </c>
      <c r="R157" s="49">
        <f t="shared" si="71"/>
        <v>11492.120117755703</v>
      </c>
      <c r="S157" s="79">
        <f>IF(ISNA(VLOOKUP($A157,LEAPOV,7,FALSE)),0,VLOOKUP($A157,LEAPOV,7,FALSE))</f>
        <v>0</v>
      </c>
      <c r="T157" s="79">
        <f>IF(ISNA(VLOOKUP($A157,LEAPOV,8,FALSE)),0,VLOOKUP($A157,LEAPOV,8,FALSE))</f>
        <v>0</v>
      </c>
      <c r="U157" s="79" t="str">
        <f t="shared" si="65"/>
        <v/>
      </c>
      <c r="V157" s="20" t="str">
        <f t="shared" si="72"/>
        <v/>
      </c>
      <c r="W157" s="20" t="str">
        <f t="shared" si="73"/>
        <v/>
      </c>
    </row>
    <row r="158" spans="1:23" x14ac:dyDescent="0.25">
      <c r="A158" s="20">
        <v>2190</v>
      </c>
      <c r="B158" s="20" t="s">
        <v>54</v>
      </c>
      <c r="C158" s="20" t="s">
        <v>72</v>
      </c>
      <c r="D158" s="80">
        <f t="shared" si="56"/>
        <v>3209.16</v>
      </c>
      <c r="E158" s="50">
        <f t="shared" si="57"/>
        <v>7658536</v>
      </c>
      <c r="F158" s="48">
        <f t="shared" si="66"/>
        <v>22880605.011548836</v>
      </c>
      <c r="G158" s="50">
        <f t="shared" si="58"/>
        <v>30539141.011548836</v>
      </c>
      <c r="H158" s="49">
        <f t="shared" si="67"/>
        <v>9516.2413253152972</v>
      </c>
      <c r="I158" s="80">
        <f t="shared" si="59"/>
        <v>3005.63</v>
      </c>
      <c r="J158" s="50">
        <f t="shared" si="60"/>
        <v>8392120</v>
      </c>
      <c r="K158" s="48">
        <f t="shared" si="68"/>
        <v>24885968.512080804</v>
      </c>
      <c r="L158" s="50">
        <f t="shared" si="61"/>
        <v>33278088.512080804</v>
      </c>
      <c r="M158" s="49">
        <f t="shared" si="69"/>
        <v>11071.917871488107</v>
      </c>
      <c r="N158" s="80">
        <f t="shared" si="62"/>
        <v>3022.1</v>
      </c>
      <c r="O158" s="50">
        <f t="shared" si="63"/>
        <v>9007840.6400000006</v>
      </c>
      <c r="P158" s="48">
        <f t="shared" si="70"/>
        <v>23817135.773906369</v>
      </c>
      <c r="Q158" s="50">
        <f t="shared" si="64"/>
        <v>32824976.413906369</v>
      </c>
      <c r="R158" s="49">
        <f t="shared" si="71"/>
        <v>10861.64468876158</v>
      </c>
      <c r="S158" s="79" t="str">
        <f>IF(ISNA(VLOOKUP($A158,LEAPOV,7,FALSE)),0,VLOOKUP($A158,LEAPOV,7,FALSE))</f>
        <v>Yes</v>
      </c>
      <c r="T158" s="79">
        <f>IF(ISNA(VLOOKUP($A158,LEAPOV,8,FALSE)),0,VLOOKUP($A158,LEAPOV,8,FALSE))</f>
        <v>0</v>
      </c>
      <c r="U158" s="79" t="str">
        <f t="shared" si="65"/>
        <v>Yes</v>
      </c>
      <c r="V158" s="20" t="str">
        <f t="shared" si="72"/>
        <v/>
      </c>
      <c r="W158" s="20" t="str">
        <f t="shared" si="73"/>
        <v/>
      </c>
    </row>
    <row r="159" spans="1:23" x14ac:dyDescent="0.25">
      <c r="A159" s="20">
        <v>2191</v>
      </c>
      <c r="B159" s="20" t="s">
        <v>54</v>
      </c>
      <c r="C159" s="20" t="s">
        <v>55</v>
      </c>
      <c r="D159" s="80">
        <f t="shared" si="56"/>
        <v>3208.65</v>
      </c>
      <c r="E159" s="50">
        <f t="shared" si="57"/>
        <v>6996880</v>
      </c>
      <c r="F159" s="48">
        <f t="shared" si="66"/>
        <v>24255919.295189541</v>
      </c>
      <c r="G159" s="50">
        <f t="shared" si="58"/>
        <v>31252799.295189541</v>
      </c>
      <c r="H159" s="49">
        <f t="shared" si="67"/>
        <v>9740.1708803358233</v>
      </c>
      <c r="I159" s="80">
        <f t="shared" si="59"/>
        <v>3042.1</v>
      </c>
      <c r="J159" s="50">
        <f t="shared" si="60"/>
        <v>7439061</v>
      </c>
      <c r="K159" s="48">
        <f t="shared" si="68"/>
        <v>27242862.240487203</v>
      </c>
      <c r="L159" s="50">
        <f t="shared" si="61"/>
        <v>34681923.240487203</v>
      </c>
      <c r="M159" s="49">
        <f t="shared" si="69"/>
        <v>11400.651931391869</v>
      </c>
      <c r="N159" s="80">
        <f t="shared" si="62"/>
        <v>3169.62</v>
      </c>
      <c r="O159" s="50">
        <f t="shared" si="63"/>
        <v>7551717.4800000004</v>
      </c>
      <c r="P159" s="48">
        <f t="shared" si="70"/>
        <v>27693857.990073215</v>
      </c>
      <c r="Q159" s="50">
        <f t="shared" si="64"/>
        <v>35245575.470073216</v>
      </c>
      <c r="R159" s="49">
        <f t="shared" si="71"/>
        <v>11119.811040463279</v>
      </c>
      <c r="S159" s="79" t="str">
        <f>IF(ISNA(VLOOKUP($A159,LEAPOV,7,FALSE)),0,VLOOKUP($A159,LEAPOV,7,FALSE))</f>
        <v>Yes</v>
      </c>
      <c r="T159" s="79">
        <f>IF(ISNA(VLOOKUP($A159,LEAPOV,8,FALSE)),0,VLOOKUP($A159,LEAPOV,8,FALSE))</f>
        <v>0</v>
      </c>
      <c r="U159" s="79" t="str">
        <f t="shared" si="65"/>
        <v>Yes</v>
      </c>
      <c r="V159" s="20" t="str">
        <f t="shared" si="72"/>
        <v/>
      </c>
      <c r="W159" s="20" t="str">
        <f t="shared" si="73"/>
        <v/>
      </c>
    </row>
    <row r="160" spans="1:23" x14ac:dyDescent="0.25">
      <c r="A160" s="20">
        <v>2192</v>
      </c>
      <c r="B160" s="20" t="s">
        <v>54</v>
      </c>
      <c r="C160" s="20" t="s">
        <v>185</v>
      </c>
      <c r="D160" s="80">
        <f t="shared" si="56"/>
        <v>311.97000000000003</v>
      </c>
      <c r="E160" s="50">
        <f t="shared" si="57"/>
        <v>552414</v>
      </c>
      <c r="F160" s="48">
        <f t="shared" si="66"/>
        <v>3104034.7849444537</v>
      </c>
      <c r="G160" s="50">
        <f t="shared" si="58"/>
        <v>3656448.7849444537</v>
      </c>
      <c r="H160" s="49">
        <f t="shared" si="67"/>
        <v>11720.514103742198</v>
      </c>
      <c r="I160" s="80">
        <f t="shared" si="59"/>
        <v>294.01</v>
      </c>
      <c r="J160" s="50">
        <f t="shared" si="60"/>
        <v>572960</v>
      </c>
      <c r="K160" s="48">
        <f t="shared" si="68"/>
        <v>3462938.741704931</v>
      </c>
      <c r="L160" s="50">
        <f t="shared" si="61"/>
        <v>4035898.741704931</v>
      </c>
      <c r="M160" s="49">
        <f t="shared" si="69"/>
        <v>13727.07983301565</v>
      </c>
      <c r="N160" s="80">
        <f t="shared" si="62"/>
        <v>301.31</v>
      </c>
      <c r="O160" s="50">
        <f t="shared" si="63"/>
        <v>600115.46</v>
      </c>
      <c r="P160" s="48">
        <f t="shared" si="70"/>
        <v>3424689.9443900902</v>
      </c>
      <c r="Q160" s="50">
        <f t="shared" si="64"/>
        <v>4024805.4043900901</v>
      </c>
      <c r="R160" s="49">
        <f t="shared" si="71"/>
        <v>13357.689437423551</v>
      </c>
      <c r="S160" s="79">
        <f>IF(ISNA(VLOOKUP($A160,LEAPOV,7,FALSE)),0,VLOOKUP($A160,LEAPOV,7,FALSE))</f>
        <v>0</v>
      </c>
      <c r="T160" s="79">
        <f>IF(ISNA(VLOOKUP($A160,LEAPOV,8,FALSE)),0,VLOOKUP($A160,LEAPOV,8,FALSE))</f>
        <v>0</v>
      </c>
      <c r="U160" s="79" t="str">
        <f t="shared" si="65"/>
        <v/>
      </c>
      <c r="V160" s="20" t="str">
        <f t="shared" si="72"/>
        <v/>
      </c>
      <c r="W160" s="20" t="str">
        <f t="shared" si="73"/>
        <v/>
      </c>
    </row>
    <row r="161" spans="1:23" x14ac:dyDescent="0.25">
      <c r="A161" s="20">
        <v>2193</v>
      </c>
      <c r="B161" s="20" t="s">
        <v>54</v>
      </c>
      <c r="C161" s="20" t="s">
        <v>94</v>
      </c>
      <c r="D161" s="80">
        <f t="shared" si="56"/>
        <v>194.53</v>
      </c>
      <c r="E161" s="50">
        <f t="shared" si="57"/>
        <v>406989</v>
      </c>
      <c r="F161" s="48">
        <f t="shared" si="66"/>
        <v>2508638.4214338637</v>
      </c>
      <c r="G161" s="50">
        <f t="shared" si="58"/>
        <v>2915627.4214338637</v>
      </c>
      <c r="H161" s="49">
        <f t="shared" si="67"/>
        <v>14988.060563583322</v>
      </c>
      <c r="I161" s="80">
        <f t="shared" si="59"/>
        <v>170.88</v>
      </c>
      <c r="J161" s="50">
        <f t="shared" si="60"/>
        <v>430031</v>
      </c>
      <c r="K161" s="48">
        <f t="shared" si="68"/>
        <v>2567243.9184352253</v>
      </c>
      <c r="L161" s="50">
        <f t="shared" si="61"/>
        <v>2997274.9184352253</v>
      </c>
      <c r="M161" s="49">
        <f t="shared" si="69"/>
        <v>17540.23243466307</v>
      </c>
      <c r="N161" s="80">
        <f t="shared" si="62"/>
        <v>179.87</v>
      </c>
      <c r="O161" s="50">
        <f t="shared" si="63"/>
        <v>454915.3</v>
      </c>
      <c r="P161" s="48">
        <f t="shared" si="70"/>
        <v>2533580.7895878125</v>
      </c>
      <c r="Q161" s="50">
        <f t="shared" si="64"/>
        <v>2988496.0895878123</v>
      </c>
      <c r="R161" s="49">
        <f t="shared" si="71"/>
        <v>16614.755598975997</v>
      </c>
      <c r="S161" s="79" t="str">
        <f>IF(ISNA(VLOOKUP($A161,LEAPOV,7,FALSE)),0,VLOOKUP($A161,LEAPOV,7,FALSE))</f>
        <v>Yes</v>
      </c>
      <c r="T161" s="79" t="str">
        <f>IF(ISNA(VLOOKUP($A161,LEAPOV,8,FALSE)),0,VLOOKUP($A161,LEAPOV,8,FALSE))</f>
        <v>Yes</v>
      </c>
      <c r="U161" s="79" t="str">
        <f t="shared" si="65"/>
        <v/>
      </c>
      <c r="V161" s="20" t="str">
        <f t="shared" si="72"/>
        <v/>
      </c>
      <c r="W161" s="20" t="str">
        <f t="shared" si="73"/>
        <v/>
      </c>
    </row>
    <row r="162" spans="1:23" x14ac:dyDescent="0.25">
      <c r="A162" s="20">
        <v>2195</v>
      </c>
      <c r="B162" s="20" t="s">
        <v>212</v>
      </c>
      <c r="C162" s="20" t="s">
        <v>213</v>
      </c>
      <c r="D162" s="80">
        <f t="shared" si="56"/>
        <v>264.58999999999997</v>
      </c>
      <c r="E162" s="50">
        <f t="shared" si="57"/>
        <v>1730804</v>
      </c>
      <c r="F162" s="48">
        <f t="shared" si="66"/>
        <v>1717520.3577906103</v>
      </c>
      <c r="G162" s="50">
        <f t="shared" si="58"/>
        <v>3448324.3577906103</v>
      </c>
      <c r="H162" s="49">
        <f t="shared" si="67"/>
        <v>13032.708559622853</v>
      </c>
      <c r="I162" s="80">
        <f t="shared" si="59"/>
        <v>232.2</v>
      </c>
      <c r="J162" s="50">
        <f t="shared" si="60"/>
        <v>1841748</v>
      </c>
      <c r="K162" s="48">
        <f t="shared" si="68"/>
        <v>1915868.6697790166</v>
      </c>
      <c r="L162" s="50">
        <f t="shared" si="61"/>
        <v>3757616.6697790166</v>
      </c>
      <c r="M162" s="49">
        <f t="shared" si="69"/>
        <v>16182.672996464327</v>
      </c>
      <c r="N162" s="80">
        <f t="shared" si="62"/>
        <v>246.34</v>
      </c>
      <c r="O162" s="50">
        <f t="shared" si="63"/>
        <v>1735144.4</v>
      </c>
      <c r="P162" s="48">
        <f t="shared" si="70"/>
        <v>2004872.3720704201</v>
      </c>
      <c r="Q162" s="50">
        <f t="shared" si="64"/>
        <v>3740016.77207042</v>
      </c>
      <c r="R162" s="49">
        <f t="shared" si="71"/>
        <v>15182.336494562069</v>
      </c>
      <c r="S162" s="79" t="str">
        <f>IF(ISNA(VLOOKUP($A162,LEAPOV,7,FALSE)),0,VLOOKUP($A162,LEAPOV,7,FALSE))</f>
        <v>Yes</v>
      </c>
      <c r="T162" s="79" t="str">
        <f>IF(ISNA(VLOOKUP($A162,LEAPOV,8,FALSE)),0,VLOOKUP($A162,LEAPOV,8,FALSE))</f>
        <v>Yes</v>
      </c>
      <c r="U162" s="79" t="str">
        <f t="shared" si="65"/>
        <v/>
      </c>
      <c r="V162" s="20" t="str">
        <f t="shared" si="72"/>
        <v/>
      </c>
      <c r="W162" s="20" t="str">
        <f t="shared" si="73"/>
        <v/>
      </c>
    </row>
    <row r="163" spans="1:23" x14ac:dyDescent="0.25">
      <c r="A163" s="20">
        <v>2197</v>
      </c>
      <c r="B163" s="20" t="s">
        <v>161</v>
      </c>
      <c r="C163" s="20" t="s">
        <v>233</v>
      </c>
      <c r="D163" s="80">
        <f t="shared" si="56"/>
        <v>2216.87</v>
      </c>
      <c r="E163" s="50">
        <f t="shared" si="57"/>
        <v>14460284</v>
      </c>
      <c r="F163" s="48">
        <f t="shared" si="66"/>
        <v>6494822.4792631529</v>
      </c>
      <c r="G163" s="50">
        <f t="shared" si="58"/>
        <v>20955106.479263153</v>
      </c>
      <c r="H163" s="49">
        <f t="shared" si="67"/>
        <v>9452.5644170669257</v>
      </c>
      <c r="I163" s="80">
        <f t="shared" si="59"/>
        <v>2075.29</v>
      </c>
      <c r="J163" s="50">
        <f t="shared" si="60"/>
        <v>15105157</v>
      </c>
      <c r="K163" s="48">
        <f t="shared" si="68"/>
        <v>8180290.2275015824</v>
      </c>
      <c r="L163" s="50">
        <f t="shared" si="61"/>
        <v>23285447.227501582</v>
      </c>
      <c r="M163" s="49">
        <f t="shared" si="69"/>
        <v>11220.334135230056</v>
      </c>
      <c r="N163" s="80">
        <f t="shared" si="62"/>
        <v>2111.17</v>
      </c>
      <c r="O163" s="50">
        <f t="shared" si="63"/>
        <v>16054680.439999999</v>
      </c>
      <c r="P163" s="48">
        <f t="shared" si="70"/>
        <v>6828849.1988478582</v>
      </c>
      <c r="Q163" s="50">
        <f t="shared" si="64"/>
        <v>22883529.638847858</v>
      </c>
      <c r="R163" s="49">
        <f t="shared" si="71"/>
        <v>10839.264312607633</v>
      </c>
      <c r="S163" s="79" t="str">
        <f>IF(ISNA(VLOOKUP($A163,LEAPOV,7,FALSE)),0,VLOOKUP($A163,LEAPOV,7,FALSE))</f>
        <v>Yes</v>
      </c>
      <c r="T163" s="79">
        <f>IF(ISNA(VLOOKUP($A163,LEAPOV,8,FALSE)),0,VLOOKUP($A163,LEAPOV,8,FALSE))</f>
        <v>0</v>
      </c>
      <c r="U163" s="79" t="str">
        <f t="shared" si="65"/>
        <v>Yes</v>
      </c>
      <c r="V163" s="20" t="str">
        <f t="shared" si="72"/>
        <v/>
      </c>
      <c r="W163" s="20" t="str">
        <f t="shared" si="73"/>
        <v/>
      </c>
    </row>
    <row r="164" spans="1:23" x14ac:dyDescent="0.25">
      <c r="A164" s="20">
        <v>2198</v>
      </c>
      <c r="B164" s="20" t="s">
        <v>161</v>
      </c>
      <c r="C164" s="20" t="s">
        <v>162</v>
      </c>
      <c r="D164" s="80">
        <f t="shared" si="56"/>
        <v>783.7</v>
      </c>
      <c r="E164" s="50">
        <f t="shared" si="57"/>
        <v>8706607.2470367812</v>
      </c>
      <c r="F164" s="48">
        <f t="shared" si="66"/>
        <v>-536774</v>
      </c>
      <c r="G164" s="50">
        <f t="shared" si="58"/>
        <v>8169833.2470367812</v>
      </c>
      <c r="H164" s="49">
        <f t="shared" si="67"/>
        <v>10424.694713585275</v>
      </c>
      <c r="I164" s="80">
        <f t="shared" si="59"/>
        <v>682.35</v>
      </c>
      <c r="J164" s="50">
        <f t="shared" si="60"/>
        <v>9433259.4843894057</v>
      </c>
      <c r="K164" s="48">
        <f t="shared" si="68"/>
        <v>-457179.80000000075</v>
      </c>
      <c r="L164" s="50">
        <f t="shared" si="61"/>
        <v>8976079.684389405</v>
      </c>
      <c r="M164" s="49">
        <f t="shared" si="69"/>
        <v>13154.656238571708</v>
      </c>
      <c r="N164" s="80">
        <f t="shared" si="62"/>
        <v>697.29</v>
      </c>
      <c r="O164" s="50">
        <f t="shared" si="63"/>
        <v>8940876.8740654774</v>
      </c>
      <c r="P164" s="48">
        <f t="shared" si="70"/>
        <v>-702400</v>
      </c>
      <c r="Q164" s="50">
        <f t="shared" si="64"/>
        <v>8238476.8740654774</v>
      </c>
      <c r="R164" s="49">
        <f t="shared" si="71"/>
        <v>11814.99358095696</v>
      </c>
      <c r="S164" s="79" t="str">
        <f>IF(ISNA(VLOOKUP($A164,LEAPOV,7,FALSE)),0,VLOOKUP($A164,LEAPOV,7,FALSE))</f>
        <v>Yes</v>
      </c>
      <c r="T164" s="79">
        <f>IF(ISNA(VLOOKUP($A164,LEAPOV,8,FALSE)),0,VLOOKUP($A164,LEAPOV,8,FALSE))</f>
        <v>0</v>
      </c>
      <c r="U164" s="79" t="str">
        <f t="shared" si="65"/>
        <v/>
      </c>
      <c r="V164" s="20" t="str">
        <f t="shared" si="72"/>
        <v/>
      </c>
      <c r="W164" s="20" t="str">
        <f t="shared" si="73"/>
        <v/>
      </c>
    </row>
    <row r="165" spans="1:23" x14ac:dyDescent="0.25">
      <c r="A165" s="20">
        <v>2199</v>
      </c>
      <c r="B165" s="20" t="s">
        <v>161</v>
      </c>
      <c r="C165" s="20" t="s">
        <v>163</v>
      </c>
      <c r="D165" s="80">
        <f t="shared" si="56"/>
        <v>485.48</v>
      </c>
      <c r="E165" s="50">
        <f t="shared" si="57"/>
        <v>5851128.2114864178</v>
      </c>
      <c r="F165" s="48">
        <f t="shared" si="66"/>
        <v>-376621</v>
      </c>
      <c r="G165" s="50">
        <f t="shared" si="58"/>
        <v>5474507.2114864178</v>
      </c>
      <c r="H165" s="49">
        <f t="shared" si="67"/>
        <v>11276.483503926871</v>
      </c>
      <c r="I165" s="80">
        <f t="shared" si="59"/>
        <v>462.33</v>
      </c>
      <c r="J165" s="50">
        <f t="shared" si="60"/>
        <v>6335532.1129074609</v>
      </c>
      <c r="K165" s="48">
        <f t="shared" si="68"/>
        <v>-408814.40000000037</v>
      </c>
      <c r="L165" s="50">
        <f t="shared" si="61"/>
        <v>5926717.7129074605</v>
      </c>
      <c r="M165" s="49">
        <f t="shared" si="69"/>
        <v>12819.236720324143</v>
      </c>
      <c r="N165" s="80">
        <f t="shared" si="62"/>
        <v>474.67</v>
      </c>
      <c r="O165" s="50">
        <f t="shared" si="63"/>
        <v>6519631.19615296</v>
      </c>
      <c r="P165" s="48">
        <f t="shared" si="70"/>
        <v>-393092</v>
      </c>
      <c r="Q165" s="50">
        <f t="shared" si="64"/>
        <v>6126539.19615296</v>
      </c>
      <c r="R165" s="49">
        <f t="shared" si="71"/>
        <v>12906.944184702972</v>
      </c>
      <c r="S165" s="79" t="str">
        <f>IF(ISNA(VLOOKUP($A165,LEAPOV,7,FALSE)),0,VLOOKUP($A165,LEAPOV,7,FALSE))</f>
        <v>Yes</v>
      </c>
      <c r="T165" s="79">
        <f>IF(ISNA(VLOOKUP($A165,LEAPOV,8,FALSE)),0,VLOOKUP($A165,LEAPOV,8,FALSE))</f>
        <v>0</v>
      </c>
      <c r="U165" s="79" t="str">
        <f t="shared" si="65"/>
        <v/>
      </c>
      <c r="V165" s="20" t="str">
        <f t="shared" si="72"/>
        <v/>
      </c>
      <c r="W165" s="20" t="str">
        <f t="shared" si="73"/>
        <v/>
      </c>
    </row>
    <row r="166" spans="1:23" x14ac:dyDescent="0.25">
      <c r="A166" s="20">
        <v>2201</v>
      </c>
      <c r="B166" s="20" t="s">
        <v>23</v>
      </c>
      <c r="C166" s="20" t="s">
        <v>114</v>
      </c>
      <c r="D166" s="80">
        <f t="shared" si="56"/>
        <v>183.22</v>
      </c>
      <c r="E166" s="50">
        <f t="shared" si="57"/>
        <v>662516</v>
      </c>
      <c r="F166" s="48">
        <f t="shared" si="66"/>
        <v>1963344.0618357458</v>
      </c>
      <c r="G166" s="50">
        <f t="shared" si="58"/>
        <v>2625860.0618357458</v>
      </c>
      <c r="H166" s="49">
        <f t="shared" si="67"/>
        <v>14331.732681125128</v>
      </c>
      <c r="I166" s="80">
        <f t="shared" si="59"/>
        <v>162.49</v>
      </c>
      <c r="J166" s="50">
        <f t="shared" si="60"/>
        <v>683148</v>
      </c>
      <c r="K166" s="48">
        <f t="shared" si="68"/>
        <v>2123097.5954090762</v>
      </c>
      <c r="L166" s="50">
        <f t="shared" si="61"/>
        <v>2806245.5954090762</v>
      </c>
      <c r="M166" s="49">
        <f t="shared" si="69"/>
        <v>17270.266449683524</v>
      </c>
      <c r="N166" s="80">
        <f t="shared" si="62"/>
        <v>159.99</v>
      </c>
      <c r="O166" s="50">
        <f t="shared" si="63"/>
        <v>682719</v>
      </c>
      <c r="P166" s="48">
        <f t="shared" si="70"/>
        <v>2037192.7659384795</v>
      </c>
      <c r="Q166" s="50">
        <f t="shared" si="64"/>
        <v>2719911.7659384795</v>
      </c>
      <c r="R166" s="49">
        <f t="shared" si="71"/>
        <v>17000.511069057313</v>
      </c>
      <c r="S166" s="79">
        <f>IF(ISNA(VLOOKUP($A166,LEAPOV,7,FALSE)),0,VLOOKUP($A166,LEAPOV,7,FALSE))</f>
        <v>0</v>
      </c>
      <c r="T166" s="79">
        <f>IF(ISNA(VLOOKUP($A166,LEAPOV,8,FALSE)),0,VLOOKUP($A166,LEAPOV,8,FALSE))</f>
        <v>0</v>
      </c>
      <c r="U166" s="79" t="str">
        <f t="shared" si="65"/>
        <v/>
      </c>
      <c r="V166" s="20" t="str">
        <f t="shared" si="72"/>
        <v/>
      </c>
      <c r="W166" s="20" t="str">
        <f t="shared" si="73"/>
        <v/>
      </c>
    </row>
    <row r="167" spans="1:23" x14ac:dyDescent="0.25">
      <c r="A167" s="20">
        <v>2202</v>
      </c>
      <c r="B167" s="20" t="s">
        <v>23</v>
      </c>
      <c r="C167" s="20" t="s">
        <v>188</v>
      </c>
      <c r="D167" s="80">
        <f t="shared" si="56"/>
        <v>314.85000000000002</v>
      </c>
      <c r="E167" s="50">
        <f t="shared" si="57"/>
        <v>624170</v>
      </c>
      <c r="F167" s="48">
        <f t="shared" si="66"/>
        <v>3238222.7630660394</v>
      </c>
      <c r="G167" s="50">
        <f t="shared" si="58"/>
        <v>3862392.7630660394</v>
      </c>
      <c r="H167" s="49">
        <f t="shared" si="67"/>
        <v>12267.405949074287</v>
      </c>
      <c r="I167" s="80">
        <f t="shared" si="59"/>
        <v>286.20999999999998</v>
      </c>
      <c r="J167" s="50">
        <f t="shared" si="60"/>
        <v>708043</v>
      </c>
      <c r="K167" s="48">
        <f t="shared" si="68"/>
        <v>3256473.3589295717</v>
      </c>
      <c r="L167" s="50">
        <f t="shared" si="61"/>
        <v>3964516.3589295717</v>
      </c>
      <c r="M167" s="49">
        <f t="shared" si="69"/>
        <v>13851.774427621578</v>
      </c>
      <c r="N167" s="80">
        <f t="shared" si="62"/>
        <v>283.83</v>
      </c>
      <c r="O167" s="50">
        <f t="shared" si="63"/>
        <v>696285.54</v>
      </c>
      <c r="P167" s="48">
        <f t="shared" si="70"/>
        <v>3361759.7005254012</v>
      </c>
      <c r="Q167" s="50">
        <f t="shared" si="64"/>
        <v>4058045.2405254012</v>
      </c>
      <c r="R167" s="49">
        <f t="shared" si="71"/>
        <v>14297.450024752145</v>
      </c>
      <c r="S167" s="79">
        <f>IF(ISNA(VLOOKUP($A167,LEAPOV,7,FALSE)),0,VLOOKUP($A167,LEAPOV,7,FALSE))</f>
        <v>0</v>
      </c>
      <c r="T167" s="79">
        <f>IF(ISNA(VLOOKUP($A167,LEAPOV,8,FALSE)),0,VLOOKUP($A167,LEAPOV,8,FALSE))</f>
        <v>0</v>
      </c>
      <c r="U167" s="79" t="str">
        <f t="shared" si="65"/>
        <v/>
      </c>
      <c r="V167" s="20" t="str">
        <f t="shared" si="72"/>
        <v/>
      </c>
      <c r="W167" s="20" t="str">
        <f t="shared" si="73"/>
        <v/>
      </c>
    </row>
    <row r="168" spans="1:23" x14ac:dyDescent="0.25">
      <c r="A168" s="20">
        <v>2203</v>
      </c>
      <c r="B168" s="20" t="s">
        <v>23</v>
      </c>
      <c r="C168" s="20" t="s">
        <v>87</v>
      </c>
      <c r="D168" s="80">
        <f t="shared" si="56"/>
        <v>278.24</v>
      </c>
      <c r="E168" s="50">
        <f t="shared" si="57"/>
        <v>567541</v>
      </c>
      <c r="F168" s="48">
        <f t="shared" si="66"/>
        <v>2929592.8499533669</v>
      </c>
      <c r="G168" s="50">
        <f t="shared" si="58"/>
        <v>3497133.8499533669</v>
      </c>
      <c r="H168" s="49">
        <f t="shared" si="67"/>
        <v>12568.767430827224</v>
      </c>
      <c r="I168" s="80">
        <f t="shared" si="59"/>
        <v>286.70999999999998</v>
      </c>
      <c r="J168" s="50">
        <f t="shared" si="60"/>
        <v>633582</v>
      </c>
      <c r="K168" s="48">
        <f t="shared" si="68"/>
        <v>3108662.4779506992</v>
      </c>
      <c r="L168" s="50">
        <f t="shared" si="61"/>
        <v>3742244.4779506992</v>
      </c>
      <c r="M168" s="49">
        <f t="shared" si="69"/>
        <v>13052.36816975585</v>
      </c>
      <c r="N168" s="80">
        <f t="shared" si="62"/>
        <v>303.02999999999997</v>
      </c>
      <c r="O168" s="50">
        <f t="shared" si="63"/>
        <v>667684.80000000005</v>
      </c>
      <c r="P168" s="48">
        <f t="shared" si="70"/>
        <v>3366171.0667558992</v>
      </c>
      <c r="Q168" s="50">
        <f t="shared" si="64"/>
        <v>4033855.866755899</v>
      </c>
      <c r="R168" s="49">
        <f t="shared" si="71"/>
        <v>13311.737672032141</v>
      </c>
      <c r="S168" s="79">
        <f>IF(ISNA(VLOOKUP($A168,LEAPOV,7,FALSE)),0,VLOOKUP($A168,LEAPOV,7,FALSE))</f>
        <v>0</v>
      </c>
      <c r="T168" s="79">
        <f>IF(ISNA(VLOOKUP($A168,LEAPOV,8,FALSE)),0,VLOOKUP($A168,LEAPOV,8,FALSE))</f>
        <v>0</v>
      </c>
      <c r="U168" s="79" t="str">
        <f t="shared" si="65"/>
        <v/>
      </c>
      <c r="V168" s="20" t="str">
        <f t="shared" si="72"/>
        <v/>
      </c>
      <c r="W168" s="20" t="str">
        <f t="shared" si="73"/>
        <v/>
      </c>
    </row>
    <row r="169" spans="1:23" x14ac:dyDescent="0.25">
      <c r="A169" s="20">
        <v>2204</v>
      </c>
      <c r="B169" s="20" t="s">
        <v>23</v>
      </c>
      <c r="C169" s="20" t="s">
        <v>236</v>
      </c>
      <c r="D169" s="80">
        <f t="shared" ref="D169:D205" si="74">IF(ISNA(VLOOKUP($A169,SSFQ1819,9,FALSE)),0,VLOOKUP($A169,SSFQ1819,9,FALSE))</f>
        <v>1356.93</v>
      </c>
      <c r="E169" s="50">
        <f t="shared" ref="E169:E205" si="75">IF(ISNA(VLOOKUP($A169,SSFQ1819,8,FALSE)),0,VLOOKUP($A169,SSFQ1819,8,FALSE))</f>
        <v>2689984</v>
      </c>
      <c r="F169" s="48">
        <f t="shared" si="66"/>
        <v>11028571.921511604</v>
      </c>
      <c r="G169" s="50">
        <f t="shared" ref="G169:G205" si="76">IF(ISNA(VLOOKUP($A169,SSFQ1819,25,FALSE)),0,VLOOKUP($A169,SSFQ1819,25,FALSE))</f>
        <v>13718555.921511604</v>
      </c>
      <c r="H169" s="49">
        <f t="shared" si="67"/>
        <v>10109.995299323917</v>
      </c>
      <c r="I169" s="80">
        <f t="shared" ref="I169:I205" si="77">IF(ISNA(VLOOKUP($A169,SSFQ2021,9,FALSE)),0,VLOOKUP($A169,SSFQ2021,9,FALSE))</f>
        <v>1419.23</v>
      </c>
      <c r="J169" s="50">
        <f t="shared" ref="J169:J205" si="78">IF(ISNA(VLOOKUP($A169,SSFQ2021,8,FALSE)),0,VLOOKUP($A169,SSFQ2021,8,FALSE))</f>
        <v>3928863</v>
      </c>
      <c r="K169" s="48">
        <f t="shared" si="68"/>
        <v>11949109.485561959</v>
      </c>
      <c r="L169" s="50">
        <f t="shared" ref="L169:L205" si="79">IF(ISNA(VLOOKUP($A169,SSFQ2021,25,FALSE)),0,VLOOKUP($A169,SSFQ2021,25,FALSE))</f>
        <v>15877972.485561959</v>
      </c>
      <c r="M169" s="49">
        <f t="shared" si="69"/>
        <v>11187.737354454148</v>
      </c>
      <c r="N169" s="80">
        <f t="shared" ref="N169:N205" si="80">IF(ISNA(VLOOKUP($A169,SSFQ2122,9,FALSE)),0,VLOOKUP($A169,SSFQ2122,9,FALSE))</f>
        <v>1361.62</v>
      </c>
      <c r="O169" s="50">
        <f t="shared" ref="O169:O205" si="81">IF(ISNA(VLOOKUP($A169,SSFQ2122,8,FALSE)),0,VLOOKUP($A169,SSFQ2122,8,FALSE))</f>
        <v>4437397.66</v>
      </c>
      <c r="P169" s="48">
        <f t="shared" si="70"/>
        <v>12050155.558762897</v>
      </c>
      <c r="Q169" s="50">
        <f t="shared" ref="Q169:Q205" si="82">IF(ISNA(VLOOKUP($A169,SSFQ2122,25,FALSE)),0,VLOOKUP($A169,SSFQ2122,25,FALSE))</f>
        <v>16487553.218762897</v>
      </c>
      <c r="R169" s="49">
        <f t="shared" si="71"/>
        <v>12108.77720565422</v>
      </c>
      <c r="S169" s="79" t="str">
        <f>IF(ISNA(VLOOKUP($A169,LEAPOV,7,FALSE)),0,VLOOKUP($A169,LEAPOV,7,FALSE))</f>
        <v>Yes</v>
      </c>
      <c r="T169" s="79">
        <f>IF(ISNA(VLOOKUP($A169,LEAPOV,8,FALSE)),0,VLOOKUP($A169,LEAPOV,8,FALSE))</f>
        <v>0</v>
      </c>
      <c r="U169" s="79" t="str">
        <f t="shared" ref="T169:U205" si="83">IF(ISNA(VLOOKUP($A169,LEAPOV,9,FALSE)),0,VLOOKUP($A169,LEAPOV,9,FALSE))</f>
        <v>Yes</v>
      </c>
      <c r="V169" s="20" t="str">
        <f t="shared" si="72"/>
        <v/>
      </c>
      <c r="W169" s="20" t="str">
        <f t="shared" si="73"/>
        <v/>
      </c>
    </row>
    <row r="170" spans="1:23" x14ac:dyDescent="0.25">
      <c r="A170" s="20">
        <v>2205</v>
      </c>
      <c r="B170" s="20" t="s">
        <v>23</v>
      </c>
      <c r="C170" s="20" t="s">
        <v>152</v>
      </c>
      <c r="D170" s="80">
        <f t="shared" si="74"/>
        <v>1713.36</v>
      </c>
      <c r="E170" s="50">
        <f t="shared" si="75"/>
        <v>3323881</v>
      </c>
      <c r="F170" s="48">
        <f t="shared" si="66"/>
        <v>13890293.671868794</v>
      </c>
      <c r="G170" s="50">
        <f t="shared" si="76"/>
        <v>17214174.671868794</v>
      </c>
      <c r="H170" s="49">
        <f t="shared" si="67"/>
        <v>10047.027286658258</v>
      </c>
      <c r="I170" s="80">
        <f t="shared" si="77"/>
        <v>1654.33</v>
      </c>
      <c r="J170" s="50">
        <f t="shared" si="78"/>
        <v>3478279</v>
      </c>
      <c r="K170" s="48">
        <f t="shared" si="68"/>
        <v>14736594.347184904</v>
      </c>
      <c r="L170" s="50">
        <f t="shared" si="79"/>
        <v>18214873.347184904</v>
      </c>
      <c r="M170" s="49">
        <f t="shared" si="69"/>
        <v>11010.423160545299</v>
      </c>
      <c r="N170" s="80">
        <f t="shared" si="80"/>
        <v>1670.59</v>
      </c>
      <c r="O170" s="50">
        <f t="shared" si="81"/>
        <v>3631908.46</v>
      </c>
      <c r="P170" s="48">
        <f t="shared" si="70"/>
        <v>15286969.025436554</v>
      </c>
      <c r="Q170" s="50">
        <f t="shared" si="82"/>
        <v>18918877.485436555</v>
      </c>
      <c r="R170" s="49">
        <f t="shared" si="71"/>
        <v>11324.668222266717</v>
      </c>
      <c r="S170" s="79" t="str">
        <f>IF(ISNA(VLOOKUP($A170,LEAPOV,7,FALSE)),0,VLOOKUP($A170,LEAPOV,7,FALSE))</f>
        <v>Yes</v>
      </c>
      <c r="T170" s="79">
        <f>IF(ISNA(VLOOKUP($A170,LEAPOV,8,FALSE)),0,VLOOKUP($A170,LEAPOV,8,FALSE))</f>
        <v>0</v>
      </c>
      <c r="U170" s="79" t="str">
        <f t="shared" si="83"/>
        <v>Yes</v>
      </c>
      <c r="V170" s="20" t="str">
        <f t="shared" si="72"/>
        <v/>
      </c>
      <c r="W170" s="20" t="str">
        <f t="shared" si="73"/>
        <v/>
      </c>
    </row>
    <row r="171" spans="1:23" x14ac:dyDescent="0.25">
      <c r="A171" s="20">
        <v>2206</v>
      </c>
      <c r="B171" s="20" t="s">
        <v>23</v>
      </c>
      <c r="C171" s="20" t="s">
        <v>115</v>
      </c>
      <c r="D171" s="80">
        <f t="shared" si="74"/>
        <v>5680.18</v>
      </c>
      <c r="E171" s="50">
        <f t="shared" si="75"/>
        <v>9876120</v>
      </c>
      <c r="F171" s="48">
        <f t="shared" si="66"/>
        <v>45555392.473628521</v>
      </c>
      <c r="G171" s="50">
        <f t="shared" si="76"/>
        <v>55431512.473628521</v>
      </c>
      <c r="H171" s="49">
        <f t="shared" si="67"/>
        <v>9758.7598409959755</v>
      </c>
      <c r="I171" s="80">
        <f t="shared" si="77"/>
        <v>5476.5</v>
      </c>
      <c r="J171" s="50">
        <f t="shared" si="78"/>
        <v>10710329</v>
      </c>
      <c r="K171" s="48">
        <f t="shared" si="68"/>
        <v>50351743.021023393</v>
      </c>
      <c r="L171" s="50">
        <f t="shared" si="79"/>
        <v>61062072.021023393</v>
      </c>
      <c r="M171" s="49">
        <f t="shared" si="69"/>
        <v>11149.835117506325</v>
      </c>
      <c r="N171" s="80">
        <f t="shared" si="80"/>
        <v>5423.21</v>
      </c>
      <c r="O171" s="50">
        <f t="shared" si="81"/>
        <v>11020410.640000001</v>
      </c>
      <c r="P171" s="48">
        <f t="shared" si="70"/>
        <v>49930649.441823997</v>
      </c>
      <c r="Q171" s="50">
        <f t="shared" si="82"/>
        <v>60951060.081823997</v>
      </c>
      <c r="R171" s="49">
        <f t="shared" si="71"/>
        <v>11238.926776175733</v>
      </c>
      <c r="S171" s="79" t="str">
        <f>IF(ISNA(VLOOKUP($A171,LEAPOV,7,FALSE)),0,VLOOKUP($A171,LEAPOV,7,FALSE))</f>
        <v>Yes</v>
      </c>
      <c r="T171" s="79">
        <f>IF(ISNA(VLOOKUP($A171,LEAPOV,8,FALSE)),0,VLOOKUP($A171,LEAPOV,8,FALSE))</f>
        <v>0</v>
      </c>
      <c r="U171" s="79" t="str">
        <f t="shared" si="83"/>
        <v>Yes</v>
      </c>
      <c r="V171" s="20" t="str">
        <f t="shared" si="72"/>
        <v/>
      </c>
      <c r="W171" s="20" t="str">
        <f t="shared" si="73"/>
        <v/>
      </c>
    </row>
    <row r="172" spans="1:23" x14ac:dyDescent="0.25">
      <c r="A172" s="20">
        <v>2207</v>
      </c>
      <c r="B172" s="20" t="s">
        <v>23</v>
      </c>
      <c r="C172" s="20" t="s">
        <v>184</v>
      </c>
      <c r="D172" s="80">
        <f t="shared" si="74"/>
        <v>3074.47</v>
      </c>
      <c r="E172" s="50">
        <f t="shared" si="75"/>
        <v>6429924</v>
      </c>
      <c r="F172" s="48">
        <f t="shared" si="66"/>
        <v>22896264.059778024</v>
      </c>
      <c r="G172" s="50">
        <f t="shared" si="76"/>
        <v>29326188.059778024</v>
      </c>
      <c r="H172" s="49">
        <f t="shared" si="67"/>
        <v>9538.6157808591488</v>
      </c>
      <c r="I172" s="80">
        <f t="shared" si="77"/>
        <v>2992.24</v>
      </c>
      <c r="J172" s="50">
        <f t="shared" si="78"/>
        <v>6924626</v>
      </c>
      <c r="K172" s="48">
        <f t="shared" si="68"/>
        <v>24906737.200637788</v>
      </c>
      <c r="L172" s="50">
        <f t="shared" si="79"/>
        <v>31831363.200637788</v>
      </c>
      <c r="M172" s="49">
        <f t="shared" si="69"/>
        <v>10637.971285938891</v>
      </c>
      <c r="N172" s="80">
        <f t="shared" si="80"/>
        <v>3019.69</v>
      </c>
      <c r="O172" s="50">
        <f t="shared" si="81"/>
        <v>7186897.0599999996</v>
      </c>
      <c r="P172" s="48">
        <f t="shared" si="70"/>
        <v>25342186.220398173</v>
      </c>
      <c r="Q172" s="50">
        <f t="shared" si="82"/>
        <v>32529083.280398171</v>
      </c>
      <c r="R172" s="49">
        <f t="shared" si="71"/>
        <v>10772.325397772014</v>
      </c>
      <c r="S172" s="79" t="str">
        <f>IF(ISNA(VLOOKUP($A172,LEAPOV,7,FALSE)),0,VLOOKUP($A172,LEAPOV,7,FALSE))</f>
        <v>Yes</v>
      </c>
      <c r="T172" s="79">
        <f>IF(ISNA(VLOOKUP($A172,LEAPOV,8,FALSE)),0,VLOOKUP($A172,LEAPOV,8,FALSE))</f>
        <v>0</v>
      </c>
      <c r="U172" s="79" t="str">
        <f t="shared" si="83"/>
        <v>Yes</v>
      </c>
      <c r="V172" s="20" t="str">
        <f t="shared" si="72"/>
        <v/>
      </c>
      <c r="W172" s="20" t="str">
        <f t="shared" si="73"/>
        <v/>
      </c>
    </row>
    <row r="173" spans="1:23" x14ac:dyDescent="0.25">
      <c r="A173" s="20">
        <v>2208</v>
      </c>
      <c r="B173" s="20" t="s">
        <v>23</v>
      </c>
      <c r="C173" s="20" t="s">
        <v>24</v>
      </c>
      <c r="D173" s="80">
        <f t="shared" si="74"/>
        <v>584.48</v>
      </c>
      <c r="E173" s="50">
        <f t="shared" si="75"/>
        <v>1407348</v>
      </c>
      <c r="F173" s="48">
        <f t="shared" si="66"/>
        <v>4703527.6256518299</v>
      </c>
      <c r="G173" s="50">
        <f t="shared" si="76"/>
        <v>6110875.6256518299</v>
      </c>
      <c r="H173" s="49">
        <f t="shared" si="67"/>
        <v>10455.234782459331</v>
      </c>
      <c r="I173" s="80">
        <f t="shared" si="77"/>
        <v>552.73</v>
      </c>
      <c r="J173" s="50">
        <f t="shared" si="78"/>
        <v>1513946</v>
      </c>
      <c r="K173" s="48">
        <f t="shared" si="68"/>
        <v>5130333.2818027437</v>
      </c>
      <c r="L173" s="50">
        <f t="shared" si="79"/>
        <v>6644279.2818027437</v>
      </c>
      <c r="M173" s="49">
        <f t="shared" si="69"/>
        <v>12020.840703060705</v>
      </c>
      <c r="N173" s="80">
        <f t="shared" si="80"/>
        <v>598.38</v>
      </c>
      <c r="O173" s="50">
        <f t="shared" si="81"/>
        <v>1376418.7</v>
      </c>
      <c r="P173" s="48">
        <f t="shared" si="70"/>
        <v>5760503.7204385456</v>
      </c>
      <c r="Q173" s="50">
        <f t="shared" si="82"/>
        <v>7136922.4204385458</v>
      </c>
      <c r="R173" s="49">
        <f t="shared" si="71"/>
        <v>11927.073799990885</v>
      </c>
      <c r="S173" s="79" t="str">
        <f>IF(ISNA(VLOOKUP($A173,LEAPOV,7,FALSE)),0,VLOOKUP($A173,LEAPOV,7,FALSE))</f>
        <v>Yes</v>
      </c>
      <c r="T173" s="79">
        <f>IF(ISNA(VLOOKUP($A173,LEAPOV,8,FALSE)),0,VLOOKUP($A173,LEAPOV,8,FALSE))</f>
        <v>0</v>
      </c>
      <c r="U173" s="79" t="str">
        <f t="shared" si="83"/>
        <v/>
      </c>
      <c r="V173" s="20" t="str">
        <f t="shared" si="72"/>
        <v/>
      </c>
      <c r="W173" s="20" t="str">
        <f t="shared" si="73"/>
        <v/>
      </c>
    </row>
    <row r="174" spans="1:23" x14ac:dyDescent="0.25">
      <c r="A174" s="20">
        <v>2209</v>
      </c>
      <c r="B174" s="20" t="s">
        <v>23</v>
      </c>
      <c r="C174" s="20" t="s">
        <v>227</v>
      </c>
      <c r="D174" s="80">
        <f t="shared" si="74"/>
        <v>479.34</v>
      </c>
      <c r="E174" s="50">
        <f t="shared" si="75"/>
        <v>1247893</v>
      </c>
      <c r="F174" s="48">
        <f t="shared" si="66"/>
        <v>3864838.8302078424</v>
      </c>
      <c r="G174" s="50">
        <f t="shared" si="76"/>
        <v>5112731.8302078424</v>
      </c>
      <c r="H174" s="49">
        <f t="shared" si="67"/>
        <v>10666.190658421669</v>
      </c>
      <c r="I174" s="80">
        <f t="shared" si="77"/>
        <v>498.96</v>
      </c>
      <c r="J174" s="50">
        <f t="shared" si="78"/>
        <v>1411093</v>
      </c>
      <c r="K174" s="48">
        <f t="shared" si="68"/>
        <v>4875796.4464148581</v>
      </c>
      <c r="L174" s="50">
        <f t="shared" si="79"/>
        <v>6286889.4464148581</v>
      </c>
      <c r="M174" s="49">
        <f t="shared" si="69"/>
        <v>12599.986865509978</v>
      </c>
      <c r="N174" s="80">
        <f t="shared" si="80"/>
        <v>519.35</v>
      </c>
      <c r="O174" s="50">
        <f t="shared" si="81"/>
        <v>1537817.16</v>
      </c>
      <c r="P174" s="48">
        <f t="shared" si="70"/>
        <v>4782879.0900184745</v>
      </c>
      <c r="Q174" s="50">
        <f t="shared" si="82"/>
        <v>6320696.2500184746</v>
      </c>
      <c r="R174" s="49">
        <f t="shared" si="71"/>
        <v>12170.398093806632</v>
      </c>
      <c r="S174" s="79">
        <f>IF(ISNA(VLOOKUP($A174,LEAPOV,7,FALSE)),0,VLOOKUP($A174,LEAPOV,7,FALSE))</f>
        <v>0</v>
      </c>
      <c r="T174" s="79">
        <f>IF(ISNA(VLOOKUP($A174,LEAPOV,8,FALSE)),0,VLOOKUP($A174,LEAPOV,8,FALSE))</f>
        <v>0</v>
      </c>
      <c r="U174" s="79" t="str">
        <f t="shared" si="83"/>
        <v/>
      </c>
      <c r="V174" s="20" t="str">
        <f t="shared" si="72"/>
        <v/>
      </c>
      <c r="W174" s="20" t="str">
        <f t="shared" si="73"/>
        <v/>
      </c>
    </row>
    <row r="175" spans="1:23" x14ac:dyDescent="0.25">
      <c r="A175" s="20">
        <v>2210</v>
      </c>
      <c r="B175" s="20" t="s">
        <v>23</v>
      </c>
      <c r="C175" s="20" t="s">
        <v>235</v>
      </c>
      <c r="D175" s="80">
        <f t="shared" si="74"/>
        <v>33.67</v>
      </c>
      <c r="E175" s="50">
        <f t="shared" si="75"/>
        <v>92197</v>
      </c>
      <c r="F175" s="48">
        <f t="shared" si="66"/>
        <v>887977.57341682189</v>
      </c>
      <c r="G175" s="50">
        <f t="shared" si="76"/>
        <v>980174.57341682189</v>
      </c>
      <c r="H175" s="49">
        <f t="shared" si="67"/>
        <v>29111.21394169355</v>
      </c>
      <c r="I175" s="80">
        <f t="shared" si="77"/>
        <v>28.77</v>
      </c>
      <c r="J175" s="50">
        <f t="shared" si="78"/>
        <v>103461</v>
      </c>
      <c r="K175" s="48">
        <f t="shared" si="68"/>
        <v>929987.48010773829</v>
      </c>
      <c r="L175" s="50">
        <f t="shared" si="79"/>
        <v>1033448.4801077383</v>
      </c>
      <c r="M175" s="49">
        <f t="shared" si="69"/>
        <v>35921.0455372867</v>
      </c>
      <c r="N175" s="80">
        <f t="shared" si="80"/>
        <v>23.7</v>
      </c>
      <c r="O175" s="50">
        <f t="shared" si="81"/>
        <v>100823.58</v>
      </c>
      <c r="P175" s="48">
        <f t="shared" si="70"/>
        <v>972300.63848065131</v>
      </c>
      <c r="Q175" s="50">
        <f t="shared" si="82"/>
        <v>1073124.2184806513</v>
      </c>
      <c r="R175" s="49">
        <f t="shared" si="71"/>
        <v>45279.502889478958</v>
      </c>
      <c r="S175" s="79">
        <f>IF(ISNA(VLOOKUP($A175,LEAPOV,7,FALSE)),0,VLOOKUP($A175,LEAPOV,7,FALSE))</f>
        <v>0</v>
      </c>
      <c r="T175" s="79">
        <f>IF(ISNA(VLOOKUP($A175,LEAPOV,8,FALSE)),0,VLOOKUP($A175,LEAPOV,8,FALSE))</f>
        <v>0</v>
      </c>
      <c r="U175" s="79" t="str">
        <f t="shared" si="83"/>
        <v/>
      </c>
      <c r="V175" s="20" t="str">
        <f t="shared" si="72"/>
        <v/>
      </c>
      <c r="W175" s="20" t="str">
        <f t="shared" si="73"/>
        <v/>
      </c>
    </row>
    <row r="176" spans="1:23" x14ac:dyDescent="0.25">
      <c r="A176" s="20">
        <v>2212</v>
      </c>
      <c r="B176" s="20" t="s">
        <v>65</v>
      </c>
      <c r="C176" s="20" t="s">
        <v>136</v>
      </c>
      <c r="D176" s="80">
        <f t="shared" si="74"/>
        <v>2302.66</v>
      </c>
      <c r="E176" s="50">
        <f t="shared" si="75"/>
        <v>5968367</v>
      </c>
      <c r="F176" s="48">
        <f t="shared" si="66"/>
        <v>15619776.495737273</v>
      </c>
      <c r="G176" s="50">
        <f t="shared" si="76"/>
        <v>21588143.495737273</v>
      </c>
      <c r="H176" s="49">
        <f t="shared" si="67"/>
        <v>9375.3066000787239</v>
      </c>
      <c r="I176" s="80">
        <f t="shared" si="77"/>
        <v>2150.64</v>
      </c>
      <c r="J176" s="50">
        <f t="shared" si="78"/>
        <v>6423148</v>
      </c>
      <c r="K176" s="48">
        <f t="shared" si="68"/>
        <v>17250820.492886625</v>
      </c>
      <c r="L176" s="50">
        <f t="shared" si="79"/>
        <v>23673968.492886625</v>
      </c>
      <c r="M176" s="49">
        <f t="shared" si="69"/>
        <v>11007.871374514854</v>
      </c>
      <c r="N176" s="80">
        <f t="shared" si="80"/>
        <v>2125.98</v>
      </c>
      <c r="O176" s="50">
        <f t="shared" si="81"/>
        <v>6400312.6799999997</v>
      </c>
      <c r="P176" s="48">
        <f t="shared" si="70"/>
        <v>16794964.00409859</v>
      </c>
      <c r="Q176" s="50">
        <f t="shared" si="82"/>
        <v>23195276.68409859</v>
      </c>
      <c r="R176" s="49">
        <f t="shared" si="71"/>
        <v>10910.392705528082</v>
      </c>
      <c r="S176" s="79" t="str">
        <f>IF(ISNA(VLOOKUP($A176,LEAPOV,7,FALSE)),0,VLOOKUP($A176,LEAPOV,7,FALSE))</f>
        <v>Yes</v>
      </c>
      <c r="T176" s="79">
        <f>IF(ISNA(VLOOKUP($A176,LEAPOV,8,FALSE)),0,VLOOKUP($A176,LEAPOV,8,FALSE))</f>
        <v>0</v>
      </c>
      <c r="U176" s="79" t="str">
        <f t="shared" si="83"/>
        <v>Yes</v>
      </c>
      <c r="V176" s="20" t="str">
        <f t="shared" si="72"/>
        <v/>
      </c>
      <c r="W176" s="20" t="str">
        <f t="shared" si="73"/>
        <v/>
      </c>
    </row>
    <row r="177" spans="1:23" x14ac:dyDescent="0.25">
      <c r="A177" s="20">
        <v>2213</v>
      </c>
      <c r="B177" s="20" t="s">
        <v>65</v>
      </c>
      <c r="C177" s="20" t="s">
        <v>237</v>
      </c>
      <c r="D177" s="80">
        <f t="shared" si="74"/>
        <v>346.57</v>
      </c>
      <c r="E177" s="50">
        <f t="shared" si="75"/>
        <v>999740</v>
      </c>
      <c r="F177" s="48">
        <f t="shared" si="66"/>
        <v>2840957.9385164073</v>
      </c>
      <c r="G177" s="50">
        <f t="shared" si="76"/>
        <v>3840697.9385164073</v>
      </c>
      <c r="H177" s="49">
        <f t="shared" si="67"/>
        <v>11082.026541582962</v>
      </c>
      <c r="I177" s="80">
        <f t="shared" si="77"/>
        <v>367.51</v>
      </c>
      <c r="J177" s="50">
        <f t="shared" si="78"/>
        <v>1135079</v>
      </c>
      <c r="K177" s="48">
        <f t="shared" si="68"/>
        <v>3300783.7150201872</v>
      </c>
      <c r="L177" s="50">
        <f t="shared" si="79"/>
        <v>4435862.7150201872</v>
      </c>
      <c r="M177" s="49">
        <f t="shared" si="69"/>
        <v>12070.046298114847</v>
      </c>
      <c r="N177" s="80">
        <f t="shared" si="80"/>
        <v>366.48</v>
      </c>
      <c r="O177" s="50">
        <f t="shared" si="81"/>
        <v>1155670.42</v>
      </c>
      <c r="P177" s="48">
        <f t="shared" si="70"/>
        <v>3316461.9086562255</v>
      </c>
      <c r="Q177" s="50">
        <f t="shared" si="82"/>
        <v>4472132.3286562255</v>
      </c>
      <c r="R177" s="49">
        <f t="shared" si="71"/>
        <v>12202.936936957611</v>
      </c>
      <c r="S177" s="79" t="str">
        <f>IF(ISNA(VLOOKUP($A177,LEAPOV,7,FALSE)),0,VLOOKUP($A177,LEAPOV,7,FALSE))</f>
        <v>Yes</v>
      </c>
      <c r="T177" s="79">
        <f>IF(ISNA(VLOOKUP($A177,LEAPOV,8,FALSE)),0,VLOOKUP($A177,LEAPOV,8,FALSE))</f>
        <v>0</v>
      </c>
      <c r="U177" s="79" t="str">
        <f t="shared" si="83"/>
        <v/>
      </c>
      <c r="V177" s="20" t="str">
        <f t="shared" si="72"/>
        <v/>
      </c>
      <c r="W177" s="20" t="str">
        <f t="shared" si="73"/>
        <v/>
      </c>
    </row>
    <row r="178" spans="1:23" x14ac:dyDescent="0.25">
      <c r="A178" s="20">
        <v>2214</v>
      </c>
      <c r="B178" s="20" t="s">
        <v>65</v>
      </c>
      <c r="C178" s="20" t="s">
        <v>170</v>
      </c>
      <c r="D178" s="80">
        <f t="shared" si="74"/>
        <v>273.42</v>
      </c>
      <c r="E178" s="50">
        <f t="shared" si="75"/>
        <v>482727</v>
      </c>
      <c r="F178" s="48">
        <f t="shared" si="66"/>
        <v>3142597.0091745169</v>
      </c>
      <c r="G178" s="50">
        <f t="shared" si="76"/>
        <v>3625324.0091745169</v>
      </c>
      <c r="H178" s="49">
        <f t="shared" si="67"/>
        <v>13259.176392270196</v>
      </c>
      <c r="I178" s="80">
        <f t="shared" si="77"/>
        <v>257.45</v>
      </c>
      <c r="J178" s="50">
        <f t="shared" si="78"/>
        <v>522051</v>
      </c>
      <c r="K178" s="48">
        <f t="shared" si="68"/>
        <v>3349462.1509352215</v>
      </c>
      <c r="L178" s="50">
        <f t="shared" si="79"/>
        <v>3871513.1509352215</v>
      </c>
      <c r="M178" s="49">
        <f t="shared" si="69"/>
        <v>15037.922512857725</v>
      </c>
      <c r="N178" s="80">
        <f t="shared" si="80"/>
        <v>265.69</v>
      </c>
      <c r="O178" s="50">
        <f t="shared" si="81"/>
        <v>506346.78</v>
      </c>
      <c r="P178" s="48">
        <f t="shared" si="70"/>
        <v>3502606.241966662</v>
      </c>
      <c r="Q178" s="50">
        <f t="shared" si="82"/>
        <v>4008953.0219666623</v>
      </c>
      <c r="R178" s="49">
        <f t="shared" si="71"/>
        <v>15088.836696776929</v>
      </c>
      <c r="S178" s="79" t="str">
        <f>IF(ISNA(VLOOKUP($A178,LEAPOV,7,FALSE)),0,VLOOKUP($A178,LEAPOV,7,FALSE))</f>
        <v>Yes</v>
      </c>
      <c r="T178" s="79" t="str">
        <f>IF(ISNA(VLOOKUP($A178,LEAPOV,8,FALSE)),0,VLOOKUP($A178,LEAPOV,8,FALSE))</f>
        <v>Yes</v>
      </c>
      <c r="U178" s="79" t="str">
        <f t="shared" si="83"/>
        <v/>
      </c>
      <c r="V178" s="20" t="str">
        <f t="shared" si="72"/>
        <v/>
      </c>
      <c r="W178" s="20" t="str">
        <f t="shared" si="73"/>
        <v/>
      </c>
    </row>
    <row r="179" spans="1:23" x14ac:dyDescent="0.25">
      <c r="A179" s="20">
        <v>2215</v>
      </c>
      <c r="B179" s="20" t="s">
        <v>65</v>
      </c>
      <c r="C179" s="20" t="s">
        <v>120</v>
      </c>
      <c r="D179" s="80">
        <f t="shared" si="74"/>
        <v>291.24</v>
      </c>
      <c r="E179" s="50">
        <f t="shared" si="75"/>
        <v>610347</v>
      </c>
      <c r="F179" s="48">
        <f t="shared" si="66"/>
        <v>2964417.263129733</v>
      </c>
      <c r="G179" s="50">
        <f t="shared" si="76"/>
        <v>3574764.263129733</v>
      </c>
      <c r="H179" s="49">
        <f t="shared" si="67"/>
        <v>12274.290149463443</v>
      </c>
      <c r="I179" s="80">
        <f t="shared" si="77"/>
        <v>288.27</v>
      </c>
      <c r="J179" s="50">
        <f t="shared" si="78"/>
        <v>661405</v>
      </c>
      <c r="K179" s="48">
        <f t="shared" si="68"/>
        <v>3321404.5562376659</v>
      </c>
      <c r="L179" s="50">
        <f t="shared" si="79"/>
        <v>3982809.5562376659</v>
      </c>
      <c r="M179" s="49">
        <f t="shared" si="69"/>
        <v>13816.247116375849</v>
      </c>
      <c r="N179" s="80">
        <f t="shared" si="80"/>
        <v>285.86</v>
      </c>
      <c r="O179" s="50">
        <f t="shared" si="81"/>
        <v>669341.12</v>
      </c>
      <c r="P179" s="48">
        <f t="shared" si="70"/>
        <v>3466374.8587483941</v>
      </c>
      <c r="Q179" s="50">
        <f t="shared" si="82"/>
        <v>4135715.9787483942</v>
      </c>
      <c r="R179" s="49">
        <f t="shared" si="71"/>
        <v>14467.62743562721</v>
      </c>
      <c r="S179" s="79">
        <f>IF(ISNA(VLOOKUP($A179,LEAPOV,7,FALSE)),0,VLOOKUP($A179,LEAPOV,7,FALSE))</f>
        <v>0</v>
      </c>
      <c r="T179" s="79">
        <f>IF(ISNA(VLOOKUP($A179,LEAPOV,8,FALSE)),0,VLOOKUP($A179,LEAPOV,8,FALSE))</f>
        <v>0</v>
      </c>
      <c r="U179" s="79" t="str">
        <f t="shared" si="83"/>
        <v/>
      </c>
      <c r="V179" s="20" t="str">
        <f t="shared" si="72"/>
        <v/>
      </c>
      <c r="W179" s="20" t="str">
        <f t="shared" si="73"/>
        <v/>
      </c>
    </row>
    <row r="180" spans="1:23" x14ac:dyDescent="0.25">
      <c r="A180" s="20">
        <v>2216</v>
      </c>
      <c r="B180" s="20" t="s">
        <v>65</v>
      </c>
      <c r="C180" s="20" t="s">
        <v>66</v>
      </c>
      <c r="D180" s="80">
        <f t="shared" si="74"/>
        <v>292.33</v>
      </c>
      <c r="E180" s="50">
        <f t="shared" si="75"/>
        <v>732767</v>
      </c>
      <c r="F180" s="48">
        <f t="shared" si="66"/>
        <v>2960010.8078470151</v>
      </c>
      <c r="G180" s="50">
        <f t="shared" si="76"/>
        <v>3692777.8078470151</v>
      </c>
      <c r="H180" s="49">
        <f t="shared" si="67"/>
        <v>12632.223199285107</v>
      </c>
      <c r="I180" s="80">
        <f t="shared" si="77"/>
        <v>304.72000000000003</v>
      </c>
      <c r="J180" s="50">
        <f t="shared" si="78"/>
        <v>822217</v>
      </c>
      <c r="K180" s="48">
        <f t="shared" si="68"/>
        <v>3355710.7194653656</v>
      </c>
      <c r="L180" s="50">
        <f t="shared" si="79"/>
        <v>4177927.7194653656</v>
      </c>
      <c r="M180" s="49">
        <f t="shared" si="69"/>
        <v>13710.710552196657</v>
      </c>
      <c r="N180" s="80">
        <f t="shared" si="80"/>
        <v>313.93</v>
      </c>
      <c r="O180" s="50">
        <f t="shared" si="81"/>
        <v>843577.18</v>
      </c>
      <c r="P180" s="48">
        <f t="shared" si="70"/>
        <v>3576421.5798753607</v>
      </c>
      <c r="Q180" s="50">
        <f t="shared" si="82"/>
        <v>4419998.7598753609</v>
      </c>
      <c r="R180" s="49">
        <f t="shared" si="71"/>
        <v>14079.567928759152</v>
      </c>
      <c r="S180" s="79" t="str">
        <f>IF(ISNA(VLOOKUP($A180,LEAPOV,7,FALSE)),0,VLOOKUP($A180,LEAPOV,7,FALSE))</f>
        <v>Yes</v>
      </c>
      <c r="T180" s="79">
        <f>IF(ISNA(VLOOKUP($A180,LEAPOV,8,FALSE)),0,VLOOKUP($A180,LEAPOV,8,FALSE))</f>
        <v>0</v>
      </c>
      <c r="U180" s="79" t="str">
        <f t="shared" si="83"/>
        <v/>
      </c>
      <c r="V180" s="20" t="str">
        <f t="shared" si="72"/>
        <v/>
      </c>
      <c r="W180" s="20" t="str">
        <f t="shared" si="73"/>
        <v/>
      </c>
    </row>
    <row r="181" spans="1:23" x14ac:dyDescent="0.25">
      <c r="A181" s="20">
        <v>2217</v>
      </c>
      <c r="B181" s="20" t="s">
        <v>65</v>
      </c>
      <c r="C181" s="20" t="s">
        <v>88</v>
      </c>
      <c r="D181" s="80">
        <f t="shared" si="74"/>
        <v>380.54</v>
      </c>
      <c r="E181" s="50">
        <f t="shared" si="75"/>
        <v>934996</v>
      </c>
      <c r="F181" s="48">
        <f t="shared" si="66"/>
        <v>3137528.4561907123</v>
      </c>
      <c r="G181" s="50">
        <f t="shared" si="76"/>
        <v>4072524.4561907123</v>
      </c>
      <c r="H181" s="49">
        <f t="shared" si="67"/>
        <v>10701.96157090112</v>
      </c>
      <c r="I181" s="80">
        <f t="shared" si="77"/>
        <v>416.64</v>
      </c>
      <c r="J181" s="50">
        <f t="shared" si="78"/>
        <v>1016286</v>
      </c>
      <c r="K181" s="48">
        <f t="shared" si="68"/>
        <v>3789469.4771070955</v>
      </c>
      <c r="L181" s="50">
        <f t="shared" si="79"/>
        <v>4805755.4771070955</v>
      </c>
      <c r="M181" s="49">
        <f t="shared" si="69"/>
        <v>11534.551356343836</v>
      </c>
      <c r="N181" s="80">
        <f t="shared" si="80"/>
        <v>394.91</v>
      </c>
      <c r="O181" s="50">
        <f t="shared" si="81"/>
        <v>1049334.22</v>
      </c>
      <c r="P181" s="48">
        <f t="shared" si="70"/>
        <v>3940921.8884051526</v>
      </c>
      <c r="Q181" s="50">
        <f t="shared" si="82"/>
        <v>4990256.1084051523</v>
      </c>
      <c r="R181" s="49">
        <f t="shared" si="71"/>
        <v>12636.438956737364</v>
      </c>
      <c r="S181" s="79" t="str">
        <f>IF(ISNA(VLOOKUP($A181,LEAPOV,7,FALSE)),0,VLOOKUP($A181,LEAPOV,7,FALSE))</f>
        <v>Yes</v>
      </c>
      <c r="T181" s="79">
        <f>IF(ISNA(VLOOKUP($A181,LEAPOV,8,FALSE)),0,VLOOKUP($A181,LEAPOV,8,FALSE))</f>
        <v>0</v>
      </c>
      <c r="U181" s="79" t="str">
        <f t="shared" si="83"/>
        <v/>
      </c>
      <c r="V181" s="20" t="str">
        <f t="shared" si="72"/>
        <v/>
      </c>
      <c r="W181" s="20" t="str">
        <f t="shared" si="73"/>
        <v/>
      </c>
    </row>
    <row r="182" spans="1:23" x14ac:dyDescent="0.25">
      <c r="A182" s="20">
        <v>2219</v>
      </c>
      <c r="B182" s="20" t="s">
        <v>90</v>
      </c>
      <c r="C182" s="20" t="s">
        <v>129</v>
      </c>
      <c r="D182" s="80">
        <f t="shared" si="74"/>
        <v>260.05</v>
      </c>
      <c r="E182" s="50">
        <f t="shared" si="75"/>
        <v>1150346</v>
      </c>
      <c r="F182" s="48">
        <f t="shared" si="66"/>
        <v>2387825.0696003893</v>
      </c>
      <c r="G182" s="50">
        <f t="shared" si="76"/>
        <v>3538171.0696003893</v>
      </c>
      <c r="H182" s="49">
        <f t="shared" si="67"/>
        <v>13605.733780428338</v>
      </c>
      <c r="I182" s="80">
        <f t="shared" si="77"/>
        <v>269.49</v>
      </c>
      <c r="J182" s="50">
        <f t="shared" si="78"/>
        <v>1238995</v>
      </c>
      <c r="K182" s="48">
        <f t="shared" si="68"/>
        <v>2803570.8869719575</v>
      </c>
      <c r="L182" s="50">
        <f t="shared" si="79"/>
        <v>4042565.8869719575</v>
      </c>
      <c r="M182" s="49">
        <f t="shared" si="69"/>
        <v>15000.801094556226</v>
      </c>
      <c r="N182" s="80">
        <f t="shared" si="80"/>
        <v>274</v>
      </c>
      <c r="O182" s="50">
        <f t="shared" si="81"/>
        <v>1253642.78</v>
      </c>
      <c r="P182" s="48">
        <f t="shared" si="70"/>
        <v>3010770.9796233401</v>
      </c>
      <c r="Q182" s="50">
        <f t="shared" si="82"/>
        <v>4264413.7596233403</v>
      </c>
      <c r="R182" s="49">
        <f t="shared" si="71"/>
        <v>15563.553867238468</v>
      </c>
      <c r="S182" s="79" t="str">
        <f>IF(ISNA(VLOOKUP($A182,LEAPOV,7,FALSE)),0,VLOOKUP($A182,LEAPOV,7,FALSE))</f>
        <v>Yes</v>
      </c>
      <c r="T182" s="79">
        <f>IF(ISNA(VLOOKUP($A182,LEAPOV,8,FALSE)),0,VLOOKUP($A182,LEAPOV,8,FALSE))</f>
        <v>0</v>
      </c>
      <c r="U182" s="79" t="str">
        <f t="shared" si="83"/>
        <v/>
      </c>
      <c r="V182" s="20" t="str">
        <f t="shared" si="72"/>
        <v/>
      </c>
      <c r="W182" s="20" t="str">
        <f t="shared" si="73"/>
        <v/>
      </c>
    </row>
    <row r="183" spans="1:23" x14ac:dyDescent="0.25">
      <c r="A183" s="20">
        <v>2220</v>
      </c>
      <c r="B183" s="20" t="s">
        <v>90</v>
      </c>
      <c r="C183" s="20" t="s">
        <v>240</v>
      </c>
      <c r="D183" s="80">
        <f t="shared" si="74"/>
        <v>178.82</v>
      </c>
      <c r="E183" s="50">
        <f t="shared" si="75"/>
        <v>712353</v>
      </c>
      <c r="F183" s="48">
        <f t="shared" si="66"/>
        <v>1795201.0669772583</v>
      </c>
      <c r="G183" s="50">
        <f t="shared" si="76"/>
        <v>2507554.0669772583</v>
      </c>
      <c r="H183" s="49">
        <f t="shared" si="67"/>
        <v>14022.783061051663</v>
      </c>
      <c r="I183" s="80">
        <f t="shared" si="77"/>
        <v>181.07</v>
      </c>
      <c r="J183" s="50">
        <f t="shared" si="78"/>
        <v>746429</v>
      </c>
      <c r="K183" s="48">
        <f t="shared" si="68"/>
        <v>2113117.2783920732</v>
      </c>
      <c r="L183" s="50">
        <f t="shared" si="79"/>
        <v>2859546.2783920732</v>
      </c>
      <c r="M183" s="49">
        <f t="shared" si="69"/>
        <v>15792.490630099262</v>
      </c>
      <c r="N183" s="80">
        <f t="shared" si="80"/>
        <v>198.48</v>
      </c>
      <c r="O183" s="50">
        <f t="shared" si="81"/>
        <v>686896.14</v>
      </c>
      <c r="P183" s="48">
        <f t="shared" si="70"/>
        <v>2368507.0050687385</v>
      </c>
      <c r="Q183" s="50">
        <f t="shared" si="82"/>
        <v>3055403.1450687386</v>
      </c>
      <c r="R183" s="49">
        <f t="shared" si="71"/>
        <v>15394.010202885625</v>
      </c>
      <c r="S183" s="79" t="str">
        <f>IF(ISNA(VLOOKUP($A183,LEAPOV,7,FALSE)),0,VLOOKUP($A183,LEAPOV,7,FALSE))</f>
        <v>Yes</v>
      </c>
      <c r="T183" s="79">
        <f>IF(ISNA(VLOOKUP($A183,LEAPOV,8,FALSE)),0,VLOOKUP($A183,LEAPOV,8,FALSE))</f>
        <v>0</v>
      </c>
      <c r="U183" s="79" t="str">
        <f t="shared" si="83"/>
        <v/>
      </c>
      <c r="V183" s="20" t="str">
        <f t="shared" si="72"/>
        <v/>
      </c>
      <c r="W183" s="20" t="str">
        <f t="shared" si="73"/>
        <v/>
      </c>
    </row>
    <row r="184" spans="1:23" x14ac:dyDescent="0.25">
      <c r="A184" s="20">
        <v>2221</v>
      </c>
      <c r="B184" s="20" t="s">
        <v>90</v>
      </c>
      <c r="C184" s="20" t="s">
        <v>91</v>
      </c>
      <c r="D184" s="80">
        <f t="shared" si="74"/>
        <v>427.92</v>
      </c>
      <c r="E184" s="50">
        <f t="shared" si="75"/>
        <v>1326622</v>
      </c>
      <c r="F184" s="48">
        <f t="shared" si="66"/>
        <v>3363186.2131799292</v>
      </c>
      <c r="G184" s="50">
        <f t="shared" si="76"/>
        <v>4689808.2131799292</v>
      </c>
      <c r="H184" s="49">
        <f t="shared" si="67"/>
        <v>10959.54433814715</v>
      </c>
      <c r="I184" s="80">
        <f t="shared" si="77"/>
        <v>370.24</v>
      </c>
      <c r="J184" s="50">
        <f t="shared" si="78"/>
        <v>1355827</v>
      </c>
      <c r="K184" s="48">
        <f t="shared" si="68"/>
        <v>3554197.1145147132</v>
      </c>
      <c r="L184" s="50">
        <f t="shared" si="79"/>
        <v>4910024.1145147132</v>
      </c>
      <c r="M184" s="49">
        <f t="shared" si="69"/>
        <v>13261.733239289955</v>
      </c>
      <c r="N184" s="80">
        <f t="shared" si="80"/>
        <v>402.62</v>
      </c>
      <c r="O184" s="50">
        <f t="shared" si="81"/>
        <v>1340629.1599999999</v>
      </c>
      <c r="P184" s="48">
        <f t="shared" si="70"/>
        <v>3721741.6384898713</v>
      </c>
      <c r="Q184" s="50">
        <f t="shared" si="82"/>
        <v>5062370.7984898714</v>
      </c>
      <c r="R184" s="49">
        <f t="shared" si="71"/>
        <v>12573.570111991137</v>
      </c>
      <c r="S184" s="79" t="str">
        <f>IF(ISNA(VLOOKUP($A184,LEAPOV,7,FALSE)),0,VLOOKUP($A184,LEAPOV,7,FALSE))</f>
        <v>Yes</v>
      </c>
      <c r="T184" s="79" t="str">
        <f>IF(ISNA(VLOOKUP($A184,LEAPOV,8,FALSE)),0,VLOOKUP($A184,LEAPOV,8,FALSE))</f>
        <v>Yes</v>
      </c>
      <c r="U184" s="79" t="str">
        <f t="shared" si="83"/>
        <v/>
      </c>
      <c r="V184" s="20" t="str">
        <f t="shared" si="72"/>
        <v/>
      </c>
      <c r="W184" s="20" t="str">
        <f t="shared" si="73"/>
        <v/>
      </c>
    </row>
    <row r="185" spans="1:23" x14ac:dyDescent="0.25">
      <c r="A185" s="20">
        <v>2222</v>
      </c>
      <c r="B185" s="20" t="s">
        <v>90</v>
      </c>
      <c r="C185" s="20" t="s">
        <v>234</v>
      </c>
      <c r="D185" s="80">
        <f t="shared" si="74"/>
        <v>2</v>
      </c>
      <c r="E185" s="50">
        <f t="shared" si="75"/>
        <v>47981</v>
      </c>
      <c r="F185" s="48">
        <f t="shared" si="66"/>
        <v>195080.37739507144</v>
      </c>
      <c r="G185" s="50">
        <f t="shared" si="76"/>
        <v>243061.37739507144</v>
      </c>
      <c r="H185" s="49">
        <f t="shared" si="67"/>
        <v>121530.68869753572</v>
      </c>
      <c r="I185" s="80">
        <f t="shared" si="77"/>
        <v>3</v>
      </c>
      <c r="J185" s="50">
        <f t="shared" si="78"/>
        <v>50332</v>
      </c>
      <c r="K185" s="48">
        <f t="shared" si="68"/>
        <v>229610.75925172458</v>
      </c>
      <c r="L185" s="50">
        <f t="shared" si="79"/>
        <v>279942.75925172458</v>
      </c>
      <c r="M185" s="49">
        <f t="shared" si="69"/>
        <v>93314.253083908188</v>
      </c>
      <c r="N185" s="80">
        <f t="shared" si="80"/>
        <v>2</v>
      </c>
      <c r="O185" s="50">
        <f t="shared" si="81"/>
        <v>51108.800000000003</v>
      </c>
      <c r="P185" s="48">
        <f t="shared" si="70"/>
        <v>239581.40906587004</v>
      </c>
      <c r="Q185" s="50">
        <f t="shared" si="82"/>
        <v>290690.20906587003</v>
      </c>
      <c r="R185" s="49">
        <f t="shared" si="71"/>
        <v>145345.10453293502</v>
      </c>
      <c r="S185" s="79">
        <f>IF(ISNA(VLOOKUP($A185,LEAPOV,7,FALSE)),0,VLOOKUP($A185,LEAPOV,7,FALSE))</f>
        <v>0</v>
      </c>
      <c r="T185" s="79">
        <f>IF(ISNA(VLOOKUP($A185,LEAPOV,8,FALSE)),0,VLOOKUP($A185,LEAPOV,8,FALSE))</f>
        <v>0</v>
      </c>
      <c r="U185" s="79" t="str">
        <f t="shared" si="83"/>
        <v/>
      </c>
      <c r="V185" s="20" t="str">
        <f t="shared" si="72"/>
        <v>Fail</v>
      </c>
      <c r="W185" s="20" t="str">
        <f t="shared" si="73"/>
        <v/>
      </c>
    </row>
    <row r="186" spans="1:23" x14ac:dyDescent="0.25">
      <c r="A186" s="20">
        <v>2225</v>
      </c>
      <c r="B186" s="20" t="s">
        <v>84</v>
      </c>
      <c r="C186" s="20" t="s">
        <v>221</v>
      </c>
      <c r="D186" s="80">
        <f t="shared" si="74"/>
        <v>238.89</v>
      </c>
      <c r="E186" s="50">
        <f t="shared" si="75"/>
        <v>1658077</v>
      </c>
      <c r="F186" s="48">
        <f t="shared" si="66"/>
        <v>1731841.6142364549</v>
      </c>
      <c r="G186" s="50">
        <f t="shared" si="76"/>
        <v>3389918.6142364549</v>
      </c>
      <c r="H186" s="49">
        <f t="shared" si="67"/>
        <v>14190.290988473587</v>
      </c>
      <c r="I186" s="80">
        <f t="shared" si="77"/>
        <v>237.34</v>
      </c>
      <c r="J186" s="50">
        <f t="shared" si="78"/>
        <v>1690144</v>
      </c>
      <c r="K186" s="48">
        <f t="shared" si="68"/>
        <v>1933759.5259905523</v>
      </c>
      <c r="L186" s="50">
        <f t="shared" si="79"/>
        <v>3623903.5259905523</v>
      </c>
      <c r="M186" s="49">
        <f t="shared" si="69"/>
        <v>15268.827530085751</v>
      </c>
      <c r="N186" s="80">
        <f t="shared" si="80"/>
        <v>225.8</v>
      </c>
      <c r="O186" s="50">
        <f t="shared" si="81"/>
        <v>1775222.04</v>
      </c>
      <c r="P186" s="48">
        <f t="shared" si="70"/>
        <v>1987808.9325478193</v>
      </c>
      <c r="Q186" s="50">
        <f t="shared" si="82"/>
        <v>3763030.9725478194</v>
      </c>
      <c r="R186" s="49">
        <f t="shared" si="71"/>
        <v>16665.327602071829</v>
      </c>
      <c r="S186" s="79" t="str">
        <f>IF(ISNA(VLOOKUP($A186,LEAPOV,7,FALSE)),0,VLOOKUP($A186,LEAPOV,7,FALSE))</f>
        <v>Yes</v>
      </c>
      <c r="T186" s="79" t="str">
        <f>IF(ISNA(VLOOKUP($A186,LEAPOV,8,FALSE)),0,VLOOKUP($A186,LEAPOV,8,FALSE))</f>
        <v>Yes</v>
      </c>
      <c r="U186" s="79" t="str">
        <f t="shared" si="83"/>
        <v/>
      </c>
      <c r="V186" s="20" t="str">
        <f t="shared" si="72"/>
        <v/>
      </c>
      <c r="W186" s="20" t="str">
        <f t="shared" si="73"/>
        <v/>
      </c>
    </row>
    <row r="187" spans="1:23" x14ac:dyDescent="0.25">
      <c r="A187" s="20">
        <v>2229</v>
      </c>
      <c r="B187" s="20" t="s">
        <v>84</v>
      </c>
      <c r="C187" s="20" t="s">
        <v>85</v>
      </c>
      <c r="D187" s="80">
        <f t="shared" si="74"/>
        <v>332.45</v>
      </c>
      <c r="E187" s="50">
        <f t="shared" si="75"/>
        <v>1227591</v>
      </c>
      <c r="F187" s="48">
        <f t="shared" si="66"/>
        <v>2620680.9092424386</v>
      </c>
      <c r="G187" s="50">
        <f t="shared" si="76"/>
        <v>3848271.9092424386</v>
      </c>
      <c r="H187" s="49">
        <f t="shared" si="67"/>
        <v>11575.490778289784</v>
      </c>
      <c r="I187" s="80">
        <f t="shared" si="77"/>
        <v>344.26</v>
      </c>
      <c r="J187" s="50">
        <f t="shared" si="78"/>
        <v>1228071</v>
      </c>
      <c r="K187" s="48">
        <f t="shared" si="68"/>
        <v>3014477.8787991805</v>
      </c>
      <c r="L187" s="50">
        <f t="shared" si="79"/>
        <v>4242548.8787991805</v>
      </c>
      <c r="M187" s="49">
        <f t="shared" si="69"/>
        <v>12323.676520069659</v>
      </c>
      <c r="N187" s="80">
        <f t="shared" si="80"/>
        <v>353.35</v>
      </c>
      <c r="O187" s="50">
        <f t="shared" si="81"/>
        <v>1295176.8999999999</v>
      </c>
      <c r="P187" s="48">
        <f t="shared" si="70"/>
        <v>3174808.8745867214</v>
      </c>
      <c r="Q187" s="50">
        <f t="shared" si="82"/>
        <v>4469985.7745867213</v>
      </c>
      <c r="R187" s="49">
        <f t="shared" si="71"/>
        <v>12650.30642305567</v>
      </c>
      <c r="S187" s="79" t="str">
        <f>IF(ISNA(VLOOKUP($A187,LEAPOV,7,FALSE)),0,VLOOKUP($A187,LEAPOV,7,FALSE))</f>
        <v>Yes</v>
      </c>
      <c r="T187" s="79">
        <f>IF(ISNA(VLOOKUP($A187,LEAPOV,8,FALSE)),0,VLOOKUP($A187,LEAPOV,8,FALSE))</f>
        <v>0</v>
      </c>
      <c r="U187" s="79" t="str">
        <f t="shared" si="83"/>
        <v/>
      </c>
      <c r="V187" s="20" t="str">
        <f t="shared" si="72"/>
        <v/>
      </c>
      <c r="W187" s="20" t="str">
        <f t="shared" si="73"/>
        <v/>
      </c>
    </row>
    <row r="188" spans="1:23" x14ac:dyDescent="0.25">
      <c r="A188" s="20">
        <v>4131</v>
      </c>
      <c r="B188" s="20" t="s">
        <v>84</v>
      </c>
      <c r="C188" s="20" t="s">
        <v>172</v>
      </c>
      <c r="D188" s="80">
        <f t="shared" si="74"/>
        <v>2916.79</v>
      </c>
      <c r="E188" s="50">
        <f t="shared" si="75"/>
        <v>9255464</v>
      </c>
      <c r="F188" s="48">
        <f t="shared" si="66"/>
        <v>20336923.32986059</v>
      </c>
      <c r="G188" s="50">
        <f t="shared" si="76"/>
        <v>29592387.32986059</v>
      </c>
      <c r="H188" s="49">
        <f t="shared" si="67"/>
        <v>10145.532359155301</v>
      </c>
      <c r="I188" s="80">
        <f t="shared" si="77"/>
        <v>2749.16</v>
      </c>
      <c r="J188" s="50">
        <f t="shared" si="78"/>
        <v>9704996</v>
      </c>
      <c r="K188" s="48">
        <f t="shared" si="68"/>
        <v>22210131.242293436</v>
      </c>
      <c r="L188" s="50">
        <f t="shared" si="79"/>
        <v>31915127.242293436</v>
      </c>
      <c r="M188" s="49">
        <f t="shared" si="69"/>
        <v>11609.04685150862</v>
      </c>
      <c r="N188" s="80">
        <f t="shared" si="80"/>
        <v>2761.54</v>
      </c>
      <c r="O188" s="50">
        <f t="shared" si="81"/>
        <v>9176903.0800000001</v>
      </c>
      <c r="P188" s="48">
        <f t="shared" si="70"/>
        <v>22441047.77868674</v>
      </c>
      <c r="Q188" s="50">
        <f t="shared" si="82"/>
        <v>31617950.858686741</v>
      </c>
      <c r="R188" s="49">
        <f t="shared" si="71"/>
        <v>11449.390868387472</v>
      </c>
      <c r="S188" s="79" t="str">
        <f>IF(ISNA(VLOOKUP($A188,LEAPOV,7,FALSE)),0,VLOOKUP($A188,LEAPOV,7,FALSE))</f>
        <v>Yes</v>
      </c>
      <c r="T188" s="79">
        <f>IF(ISNA(VLOOKUP($A188,LEAPOV,8,FALSE)),0,VLOOKUP($A188,LEAPOV,8,FALSE))</f>
        <v>0</v>
      </c>
      <c r="U188" s="79" t="str">
        <f t="shared" si="83"/>
        <v>Yes</v>
      </c>
      <c r="V188" s="20" t="str">
        <f t="shared" si="72"/>
        <v/>
      </c>
      <c r="W188" s="20" t="str">
        <f t="shared" si="73"/>
        <v/>
      </c>
    </row>
    <row r="189" spans="1:23" x14ac:dyDescent="0.25">
      <c r="A189" s="20">
        <v>2239</v>
      </c>
      <c r="B189" s="20" t="s">
        <v>29</v>
      </c>
      <c r="C189" s="20" t="s">
        <v>116</v>
      </c>
      <c r="D189" s="80">
        <f t="shared" si="74"/>
        <v>20254.599999999999</v>
      </c>
      <c r="E189" s="50">
        <f t="shared" si="75"/>
        <v>80408301</v>
      </c>
      <c r="F189" s="48">
        <f t="shared" si="66"/>
        <v>117815793.0078184</v>
      </c>
      <c r="G189" s="50">
        <f t="shared" si="76"/>
        <v>198224094.0078184</v>
      </c>
      <c r="H189" s="49">
        <f t="shared" si="67"/>
        <v>9786.6210148716054</v>
      </c>
      <c r="I189" s="80">
        <f t="shared" si="77"/>
        <v>19193.7</v>
      </c>
      <c r="J189" s="50">
        <f t="shared" si="78"/>
        <v>85882987</v>
      </c>
      <c r="K189" s="48">
        <f t="shared" si="68"/>
        <v>131231513.96509084</v>
      </c>
      <c r="L189" s="50">
        <f t="shared" si="79"/>
        <v>217114500.96509084</v>
      </c>
      <c r="M189" s="49">
        <f t="shared" si="69"/>
        <v>11311.758596054478</v>
      </c>
      <c r="N189" s="80">
        <f t="shared" si="80"/>
        <v>18823.3</v>
      </c>
      <c r="O189" s="50">
        <f t="shared" si="81"/>
        <v>87490851.920000002</v>
      </c>
      <c r="P189" s="48">
        <f t="shared" si="70"/>
        <v>129060292.91663365</v>
      </c>
      <c r="Q189" s="50">
        <f t="shared" si="82"/>
        <v>216551144.83663365</v>
      </c>
      <c r="R189" s="49">
        <f t="shared" si="71"/>
        <v>11504.419779562226</v>
      </c>
      <c r="S189" s="79">
        <f>IF(ISNA(VLOOKUP($A189,LEAPOV,7,FALSE)),0,VLOOKUP($A189,LEAPOV,7,FALSE))</f>
        <v>0</v>
      </c>
      <c r="T189" s="79">
        <f>IF(ISNA(VLOOKUP($A189,LEAPOV,8,FALSE)),0,VLOOKUP($A189,LEAPOV,8,FALSE))</f>
        <v>0</v>
      </c>
      <c r="U189" s="79" t="str">
        <f t="shared" si="83"/>
        <v>Yes</v>
      </c>
      <c r="V189" s="20" t="str">
        <f t="shared" si="72"/>
        <v/>
      </c>
      <c r="W189" s="20" t="str">
        <f t="shared" si="73"/>
        <v/>
      </c>
    </row>
    <row r="190" spans="1:23" x14ac:dyDescent="0.25">
      <c r="A190" s="20">
        <v>2240</v>
      </c>
      <c r="B190" s="20" t="s">
        <v>29</v>
      </c>
      <c r="C190" s="20" t="s">
        <v>30</v>
      </c>
      <c r="D190" s="80">
        <f t="shared" si="74"/>
        <v>1123.18</v>
      </c>
      <c r="E190" s="50">
        <f t="shared" si="75"/>
        <v>4555418</v>
      </c>
      <c r="F190" s="48">
        <f t="shared" si="66"/>
        <v>5758199.2488455288</v>
      </c>
      <c r="G190" s="50">
        <f t="shared" si="76"/>
        <v>10313617.248845529</v>
      </c>
      <c r="H190" s="49">
        <f t="shared" si="67"/>
        <v>9182.51504553636</v>
      </c>
      <c r="I190" s="80">
        <f t="shared" si="77"/>
        <v>1026.4100000000001</v>
      </c>
      <c r="J190" s="50">
        <f t="shared" si="78"/>
        <v>4507716</v>
      </c>
      <c r="K190" s="48">
        <f t="shared" si="68"/>
        <v>6877181.6673405059</v>
      </c>
      <c r="L190" s="50">
        <f t="shared" si="79"/>
        <v>11384897.667340506</v>
      </c>
      <c r="M190" s="49">
        <f t="shared" si="69"/>
        <v>11091.959029374719</v>
      </c>
      <c r="N190" s="80">
        <f t="shared" si="80"/>
        <v>1008.09</v>
      </c>
      <c r="O190" s="50">
        <f t="shared" si="81"/>
        <v>4302838.5</v>
      </c>
      <c r="P190" s="48">
        <f t="shared" si="70"/>
        <v>6371235.0832498651</v>
      </c>
      <c r="Q190" s="50">
        <f t="shared" si="82"/>
        <v>10674073.583249865</v>
      </c>
      <c r="R190" s="49">
        <f t="shared" si="71"/>
        <v>10588.413319495148</v>
      </c>
      <c r="S190" s="79">
        <f>IF(ISNA(VLOOKUP($A190,LEAPOV,7,FALSE)),0,VLOOKUP($A190,LEAPOV,7,FALSE))</f>
        <v>0</v>
      </c>
      <c r="T190" s="79">
        <f>IF(ISNA(VLOOKUP($A190,LEAPOV,8,FALSE)),0,VLOOKUP($A190,LEAPOV,8,FALSE))</f>
        <v>0</v>
      </c>
      <c r="U190" s="79" t="str">
        <f t="shared" si="83"/>
        <v>Yes</v>
      </c>
      <c r="V190" s="20" t="str">
        <f t="shared" si="72"/>
        <v/>
      </c>
      <c r="W190" s="20" t="str">
        <f t="shared" si="73"/>
        <v/>
      </c>
    </row>
    <row r="191" spans="1:23" x14ac:dyDescent="0.25">
      <c r="A191" s="20">
        <v>2241</v>
      </c>
      <c r="B191" s="20" t="s">
        <v>29</v>
      </c>
      <c r="C191" s="20" t="s">
        <v>96</v>
      </c>
      <c r="D191" s="80">
        <f t="shared" si="74"/>
        <v>6047.03</v>
      </c>
      <c r="E191" s="50">
        <f t="shared" si="75"/>
        <v>15251502</v>
      </c>
      <c r="F191" s="48">
        <f t="shared" si="66"/>
        <v>44817529.007186234</v>
      </c>
      <c r="G191" s="50">
        <f t="shared" si="76"/>
        <v>60069031.007186234</v>
      </c>
      <c r="H191" s="49">
        <f t="shared" si="67"/>
        <v>9933.6419708826052</v>
      </c>
      <c r="I191" s="80">
        <f t="shared" si="77"/>
        <v>5725.69</v>
      </c>
      <c r="J191" s="50">
        <f t="shared" si="78"/>
        <v>15513835</v>
      </c>
      <c r="K191" s="48">
        <f t="shared" si="68"/>
        <v>50209616.888720371</v>
      </c>
      <c r="L191" s="50">
        <f t="shared" si="79"/>
        <v>65723451.888720371</v>
      </c>
      <c r="M191" s="49">
        <f t="shared" si="69"/>
        <v>11478.695474033762</v>
      </c>
      <c r="N191" s="80">
        <f t="shared" si="80"/>
        <v>5775.58</v>
      </c>
      <c r="O191" s="50">
        <f t="shared" si="81"/>
        <v>16092200.880000001</v>
      </c>
      <c r="P191" s="48">
        <f t="shared" si="70"/>
        <v>49162095.023412183</v>
      </c>
      <c r="Q191" s="50">
        <f t="shared" si="82"/>
        <v>65254295.903412186</v>
      </c>
      <c r="R191" s="49">
        <f t="shared" si="71"/>
        <v>11298.310455990946</v>
      </c>
      <c r="S191" s="79">
        <f>IF(ISNA(VLOOKUP($A191,LEAPOV,7,FALSE)),0,VLOOKUP($A191,LEAPOV,7,FALSE))</f>
        <v>0</v>
      </c>
      <c r="T191" s="79">
        <f>IF(ISNA(VLOOKUP($A191,LEAPOV,8,FALSE)),0,VLOOKUP($A191,LEAPOV,8,FALSE))</f>
        <v>0</v>
      </c>
      <c r="U191" s="79" t="str">
        <f t="shared" si="83"/>
        <v>Yes</v>
      </c>
      <c r="V191" s="20" t="str">
        <f t="shared" si="72"/>
        <v/>
      </c>
      <c r="W191" s="20" t="str">
        <f t="shared" si="73"/>
        <v/>
      </c>
    </row>
    <row r="192" spans="1:23" x14ac:dyDescent="0.25">
      <c r="A192" s="20">
        <v>2242</v>
      </c>
      <c r="B192" s="20" t="s">
        <v>29</v>
      </c>
      <c r="C192" s="20" t="s">
        <v>232</v>
      </c>
      <c r="D192" s="80">
        <f t="shared" si="74"/>
        <v>12539.46</v>
      </c>
      <c r="E192" s="50">
        <f t="shared" si="75"/>
        <v>58655516</v>
      </c>
      <c r="F192" s="48">
        <f t="shared" si="66"/>
        <v>60840191.671810821</v>
      </c>
      <c r="G192" s="50">
        <f t="shared" si="76"/>
        <v>119495707.67181082</v>
      </c>
      <c r="H192" s="49">
        <f t="shared" si="67"/>
        <v>9529.5736556287775</v>
      </c>
      <c r="I192" s="80">
        <f t="shared" si="77"/>
        <v>11710.5</v>
      </c>
      <c r="J192" s="50">
        <f t="shared" si="78"/>
        <v>61746362</v>
      </c>
      <c r="K192" s="48">
        <f t="shared" si="68"/>
        <v>68089050.563200384</v>
      </c>
      <c r="L192" s="50">
        <f t="shared" si="79"/>
        <v>129835412.56320038</v>
      </c>
      <c r="M192" s="49">
        <f t="shared" si="69"/>
        <v>11087.093852798804</v>
      </c>
      <c r="N192" s="80">
        <f t="shared" si="80"/>
        <v>11720.65</v>
      </c>
      <c r="O192" s="50">
        <f t="shared" si="81"/>
        <v>63063921.799999997</v>
      </c>
      <c r="P192" s="48">
        <f t="shared" si="70"/>
        <v>64318194.565978453</v>
      </c>
      <c r="Q192" s="50">
        <f t="shared" si="82"/>
        <v>127382116.36597845</v>
      </c>
      <c r="R192" s="49">
        <f t="shared" si="71"/>
        <v>10868.178502555613</v>
      </c>
      <c r="S192" s="79">
        <f>IF(ISNA(VLOOKUP($A192,LEAPOV,7,FALSE)),0,VLOOKUP($A192,LEAPOV,7,FALSE))</f>
        <v>0</v>
      </c>
      <c r="T192" s="79">
        <f>IF(ISNA(VLOOKUP($A192,LEAPOV,8,FALSE)),0,VLOOKUP($A192,LEAPOV,8,FALSE))</f>
        <v>0</v>
      </c>
      <c r="U192" s="79" t="str">
        <f t="shared" si="83"/>
        <v>Yes</v>
      </c>
      <c r="V192" s="20" t="str">
        <f t="shared" si="72"/>
        <v/>
      </c>
      <c r="W192" s="20" t="str">
        <f t="shared" si="73"/>
        <v/>
      </c>
    </row>
    <row r="193" spans="1:23" x14ac:dyDescent="0.25">
      <c r="A193" s="20">
        <v>2243</v>
      </c>
      <c r="B193" s="20" t="s">
        <v>29</v>
      </c>
      <c r="C193" s="20" t="s">
        <v>31</v>
      </c>
      <c r="D193" s="80">
        <f t="shared" si="74"/>
        <v>40609.33</v>
      </c>
      <c r="E193" s="50">
        <f t="shared" si="75"/>
        <v>145687179</v>
      </c>
      <c r="F193" s="48">
        <f t="shared" si="66"/>
        <v>241749204.67088127</v>
      </c>
      <c r="G193" s="50">
        <f t="shared" si="76"/>
        <v>387436383.67088127</v>
      </c>
      <c r="H193" s="49">
        <f t="shared" si="67"/>
        <v>9540.5756182355453</v>
      </c>
      <c r="I193" s="80">
        <f t="shared" si="77"/>
        <v>39336.949999999997</v>
      </c>
      <c r="J193" s="50">
        <f t="shared" si="78"/>
        <v>156236370</v>
      </c>
      <c r="K193" s="48">
        <f t="shared" si="68"/>
        <v>275603723.25431085</v>
      </c>
      <c r="L193" s="50">
        <f t="shared" si="79"/>
        <v>431840093.25431085</v>
      </c>
      <c r="M193" s="49">
        <f t="shared" si="69"/>
        <v>10977.976006129375</v>
      </c>
      <c r="N193" s="80">
        <f t="shared" si="80"/>
        <v>39182.49</v>
      </c>
      <c r="O193" s="50">
        <f t="shared" si="81"/>
        <v>161363181.25999999</v>
      </c>
      <c r="P193" s="48">
        <f t="shared" si="70"/>
        <v>270138698.34924018</v>
      </c>
      <c r="Q193" s="50">
        <f t="shared" si="82"/>
        <v>431501879.60924017</v>
      </c>
      <c r="R193" s="49">
        <f t="shared" si="71"/>
        <v>11012.620168070998</v>
      </c>
      <c r="S193" s="79">
        <f>IF(ISNA(VLOOKUP($A193,LEAPOV,7,FALSE)),0,VLOOKUP($A193,LEAPOV,7,FALSE))</f>
        <v>0</v>
      </c>
      <c r="T193" s="79">
        <f>IF(ISNA(VLOOKUP($A193,LEAPOV,8,FALSE)),0,VLOOKUP($A193,LEAPOV,8,FALSE))</f>
        <v>0</v>
      </c>
      <c r="U193" s="79" t="str">
        <f t="shared" si="83"/>
        <v>Yes</v>
      </c>
      <c r="V193" s="20" t="str">
        <f t="shared" si="72"/>
        <v/>
      </c>
      <c r="W193" s="20" t="str">
        <f t="shared" si="73"/>
        <v/>
      </c>
    </row>
    <row r="194" spans="1:23" x14ac:dyDescent="0.25">
      <c r="A194" s="20">
        <v>2244</v>
      </c>
      <c r="B194" s="20" t="s">
        <v>29</v>
      </c>
      <c r="C194" s="20" t="s">
        <v>214</v>
      </c>
      <c r="D194" s="80">
        <f t="shared" si="74"/>
        <v>5328.68</v>
      </c>
      <c r="E194" s="50">
        <f t="shared" si="75"/>
        <v>16886638</v>
      </c>
      <c r="F194" s="48">
        <f t="shared" si="66"/>
        <v>31136182.249527477</v>
      </c>
      <c r="G194" s="50">
        <f t="shared" si="76"/>
        <v>48022820.249527477</v>
      </c>
      <c r="H194" s="49">
        <f t="shared" si="67"/>
        <v>9012.1418905859373</v>
      </c>
      <c r="I194" s="80">
        <f t="shared" si="77"/>
        <v>4841.34</v>
      </c>
      <c r="J194" s="50">
        <f t="shared" si="78"/>
        <v>18734072</v>
      </c>
      <c r="K194" s="48">
        <f t="shared" si="68"/>
        <v>33631583.74802424</v>
      </c>
      <c r="L194" s="50">
        <f t="shared" si="79"/>
        <v>52365655.74802424</v>
      </c>
      <c r="M194" s="49">
        <f t="shared" si="69"/>
        <v>10816.355750272494</v>
      </c>
      <c r="N194" s="80">
        <f t="shared" si="80"/>
        <v>4917.32</v>
      </c>
      <c r="O194" s="50">
        <f t="shared" si="81"/>
        <v>19307835.34</v>
      </c>
      <c r="P194" s="48">
        <f t="shared" si="70"/>
        <v>31483048.028315771</v>
      </c>
      <c r="Q194" s="50">
        <f t="shared" si="82"/>
        <v>50790883.368315771</v>
      </c>
      <c r="R194" s="49">
        <f t="shared" si="71"/>
        <v>10328.976631237294</v>
      </c>
      <c r="S194" s="79">
        <f>IF(ISNA(VLOOKUP($A194,LEAPOV,7,FALSE)),0,VLOOKUP($A194,LEAPOV,7,FALSE))</f>
        <v>0</v>
      </c>
      <c r="T194" s="79">
        <f>IF(ISNA(VLOOKUP($A194,LEAPOV,8,FALSE)),0,VLOOKUP($A194,LEAPOV,8,FALSE))</f>
        <v>0</v>
      </c>
      <c r="U194" s="79" t="str">
        <f t="shared" si="83"/>
        <v>Yes</v>
      </c>
      <c r="V194" s="20" t="str">
        <f t="shared" si="72"/>
        <v/>
      </c>
      <c r="W194" s="20" t="str">
        <f t="shared" si="73"/>
        <v/>
      </c>
    </row>
    <row r="195" spans="1:23" x14ac:dyDescent="0.25">
      <c r="A195" s="20">
        <v>2245</v>
      </c>
      <c r="B195" s="20" t="s">
        <v>29</v>
      </c>
      <c r="C195" s="20" t="s">
        <v>100</v>
      </c>
      <c r="D195" s="80">
        <f t="shared" si="74"/>
        <v>566.16999999999996</v>
      </c>
      <c r="E195" s="50">
        <f t="shared" si="75"/>
        <v>2333549</v>
      </c>
      <c r="F195" s="48">
        <f t="shared" si="66"/>
        <v>3597300.0510570919</v>
      </c>
      <c r="G195" s="50">
        <f t="shared" si="76"/>
        <v>5930849.0510570919</v>
      </c>
      <c r="H195" s="49">
        <f t="shared" si="67"/>
        <v>10475.385575104814</v>
      </c>
      <c r="I195" s="80">
        <f t="shared" si="77"/>
        <v>495.77</v>
      </c>
      <c r="J195" s="50">
        <f t="shared" si="78"/>
        <v>2497945</v>
      </c>
      <c r="K195" s="48">
        <f t="shared" si="68"/>
        <v>3717719.7099461686</v>
      </c>
      <c r="L195" s="50">
        <f t="shared" si="79"/>
        <v>6215664.7099461686</v>
      </c>
      <c r="M195" s="49">
        <f t="shared" si="69"/>
        <v>12537.395788261027</v>
      </c>
      <c r="N195" s="80">
        <f t="shared" si="80"/>
        <v>491.42</v>
      </c>
      <c r="O195" s="50">
        <f t="shared" si="81"/>
        <v>2559588.7000000002</v>
      </c>
      <c r="P195" s="48">
        <f t="shared" si="70"/>
        <v>3480351.4424354509</v>
      </c>
      <c r="Q195" s="50">
        <f t="shared" si="82"/>
        <v>6039940.142435451</v>
      </c>
      <c r="R195" s="49">
        <f t="shared" si="71"/>
        <v>12290.790245483397</v>
      </c>
      <c r="S195" s="79">
        <f>IF(ISNA(VLOOKUP($A195,LEAPOV,7,FALSE)),0,VLOOKUP($A195,LEAPOV,7,FALSE))</f>
        <v>0</v>
      </c>
      <c r="T195" s="79">
        <f>IF(ISNA(VLOOKUP($A195,LEAPOV,8,FALSE)),0,VLOOKUP($A195,LEAPOV,8,FALSE))</f>
        <v>0</v>
      </c>
      <c r="U195" s="79" t="str">
        <f t="shared" si="83"/>
        <v/>
      </c>
      <c r="V195" s="20" t="str">
        <f t="shared" si="72"/>
        <v/>
      </c>
      <c r="W195" s="20" t="str">
        <f t="shared" si="73"/>
        <v/>
      </c>
    </row>
    <row r="196" spans="1:23" x14ac:dyDescent="0.25">
      <c r="A196" s="20">
        <v>2247</v>
      </c>
      <c r="B196" s="20" t="s">
        <v>97</v>
      </c>
      <c r="C196" s="20" t="s">
        <v>223</v>
      </c>
      <c r="D196" s="80">
        <f t="shared" si="74"/>
        <v>60.16</v>
      </c>
      <c r="E196" s="50">
        <f t="shared" si="75"/>
        <v>290150</v>
      </c>
      <c r="F196" s="48">
        <f t="shared" si="66"/>
        <v>966271.72666779603</v>
      </c>
      <c r="G196" s="50">
        <f t="shared" si="76"/>
        <v>1256421.726667796</v>
      </c>
      <c r="H196" s="49">
        <f t="shared" si="67"/>
        <v>20884.669658706716</v>
      </c>
      <c r="I196" s="80">
        <f t="shared" si="77"/>
        <v>54.14</v>
      </c>
      <c r="J196" s="50">
        <f t="shared" si="78"/>
        <v>251336</v>
      </c>
      <c r="K196" s="48">
        <f t="shared" si="68"/>
        <v>1104077.8356558688</v>
      </c>
      <c r="L196" s="50">
        <f t="shared" si="79"/>
        <v>1355413.8356558688</v>
      </c>
      <c r="M196" s="49">
        <f t="shared" si="69"/>
        <v>25035.349753525465</v>
      </c>
      <c r="N196" s="80">
        <f t="shared" si="80"/>
        <v>65.48</v>
      </c>
      <c r="O196" s="50">
        <f t="shared" si="81"/>
        <v>213039.48</v>
      </c>
      <c r="P196" s="48">
        <f t="shared" si="70"/>
        <v>1202622.7945748894</v>
      </c>
      <c r="Q196" s="50">
        <f t="shared" si="82"/>
        <v>1415662.2745748893</v>
      </c>
      <c r="R196" s="49">
        <f t="shared" si="71"/>
        <v>21619.765952579248</v>
      </c>
      <c r="S196" s="79" t="str">
        <f>IF(ISNA(VLOOKUP($A196,LEAPOV,7,FALSE)),0,VLOOKUP($A196,LEAPOV,7,FALSE))</f>
        <v>Yes</v>
      </c>
      <c r="T196" s="79" t="str">
        <f>IF(ISNA(VLOOKUP($A196,LEAPOV,8,FALSE)),0,VLOOKUP($A196,LEAPOV,8,FALSE))</f>
        <v>Yes</v>
      </c>
      <c r="U196" s="79" t="str">
        <f t="shared" si="83"/>
        <v/>
      </c>
      <c r="V196" s="20" t="str">
        <f t="shared" si="72"/>
        <v/>
      </c>
      <c r="W196" s="20" t="str">
        <f t="shared" si="73"/>
        <v/>
      </c>
    </row>
    <row r="197" spans="1:23" x14ac:dyDescent="0.25">
      <c r="A197" s="20">
        <v>2248</v>
      </c>
      <c r="B197" s="20" t="s">
        <v>97</v>
      </c>
      <c r="C197" s="20" t="s">
        <v>98</v>
      </c>
      <c r="D197" s="80">
        <f t="shared" si="74"/>
        <v>750.13</v>
      </c>
      <c r="E197" s="50">
        <f t="shared" si="75"/>
        <v>684417</v>
      </c>
      <c r="F197" s="48">
        <f t="shared" si="66"/>
        <v>6157455.5968919955</v>
      </c>
      <c r="G197" s="50">
        <f t="shared" si="76"/>
        <v>6841872.5968919955</v>
      </c>
      <c r="H197" s="49">
        <f t="shared" si="67"/>
        <v>9120.9158371108952</v>
      </c>
      <c r="I197" s="80">
        <f t="shared" si="77"/>
        <v>1342.95</v>
      </c>
      <c r="J197" s="50">
        <f t="shared" si="78"/>
        <v>995549</v>
      </c>
      <c r="K197" s="48">
        <f t="shared" si="68"/>
        <v>12036341.050518595</v>
      </c>
      <c r="L197" s="50">
        <f t="shared" si="79"/>
        <v>13031890.050518595</v>
      </c>
      <c r="M197" s="49">
        <f t="shared" si="69"/>
        <v>9703.927957495509</v>
      </c>
      <c r="N197" s="80">
        <f t="shared" si="80"/>
        <v>1427.76</v>
      </c>
      <c r="O197" s="50">
        <f t="shared" si="81"/>
        <v>742905.52</v>
      </c>
      <c r="P197" s="48">
        <f t="shared" si="70"/>
        <v>13667317.560620954</v>
      </c>
      <c r="Q197" s="50">
        <f t="shared" si="82"/>
        <v>14410223.080620954</v>
      </c>
      <c r="R197" s="49">
        <f t="shared" si="71"/>
        <v>10092.888917339716</v>
      </c>
      <c r="S197" s="79" t="str">
        <f>IF(ISNA(VLOOKUP($A197,LEAPOV,7,FALSE)),0,VLOOKUP($A197,LEAPOV,7,FALSE))</f>
        <v>Yes</v>
      </c>
      <c r="T197" s="79" t="str">
        <f>IF(ISNA(VLOOKUP($A197,LEAPOV,8,FALSE)),0,VLOOKUP($A197,LEAPOV,8,FALSE))</f>
        <v>Yes</v>
      </c>
      <c r="U197" s="79" t="str">
        <f t="shared" si="83"/>
        <v>Yes</v>
      </c>
      <c r="V197" s="20" t="str">
        <f t="shared" si="72"/>
        <v/>
      </c>
      <c r="W197" s="20" t="str">
        <f t="shared" si="73"/>
        <v/>
      </c>
    </row>
    <row r="198" spans="1:23" x14ac:dyDescent="0.25">
      <c r="A198" s="20">
        <v>2249</v>
      </c>
      <c r="B198" s="20" t="s">
        <v>97</v>
      </c>
      <c r="C198" s="20" t="s">
        <v>153</v>
      </c>
      <c r="D198" s="80">
        <f t="shared" si="74"/>
        <v>581.9</v>
      </c>
      <c r="E198" s="50">
        <f t="shared" si="75"/>
        <v>629893</v>
      </c>
      <c r="F198" s="48">
        <f t="shared" si="66"/>
        <v>5087371.4479333526</v>
      </c>
      <c r="G198" s="50">
        <f t="shared" si="76"/>
        <v>5717264.4479333526</v>
      </c>
      <c r="H198" s="49">
        <f t="shared" si="67"/>
        <v>9825.1666058315059</v>
      </c>
      <c r="I198" s="80">
        <f t="shared" si="77"/>
        <v>1564.6</v>
      </c>
      <c r="J198" s="50">
        <f t="shared" si="78"/>
        <v>583850</v>
      </c>
      <c r="K198" s="48">
        <f t="shared" si="68"/>
        <v>14962040.323085671</v>
      </c>
      <c r="L198" s="50">
        <f t="shared" si="79"/>
        <v>15545890.323085671</v>
      </c>
      <c r="M198" s="49">
        <f t="shared" si="69"/>
        <v>9936.0158015375637</v>
      </c>
      <c r="N198" s="80">
        <f t="shared" si="80"/>
        <v>1197.23</v>
      </c>
      <c r="O198" s="50">
        <f t="shared" si="81"/>
        <v>655225.62</v>
      </c>
      <c r="P198" s="48">
        <f t="shared" si="70"/>
        <v>12645700.351042634</v>
      </c>
      <c r="Q198" s="50">
        <f t="shared" si="82"/>
        <v>13300925.971042633</v>
      </c>
      <c r="R198" s="49">
        <f t="shared" si="71"/>
        <v>11109.74998207749</v>
      </c>
      <c r="S198" s="79" t="str">
        <f>IF(ISNA(VLOOKUP($A198,LEAPOV,7,FALSE)),0,VLOOKUP($A198,LEAPOV,7,FALSE))</f>
        <v>Yes</v>
      </c>
      <c r="T198" s="79" t="str">
        <f>IF(ISNA(VLOOKUP($A198,LEAPOV,8,FALSE)),0,VLOOKUP($A198,LEAPOV,8,FALSE))</f>
        <v>Yes</v>
      </c>
      <c r="U198" s="79" t="str">
        <f t="shared" si="83"/>
        <v>Yes</v>
      </c>
      <c r="V198" s="20" t="str">
        <f t="shared" si="72"/>
        <v/>
      </c>
      <c r="W198" s="20" t="str">
        <f t="shared" si="73"/>
        <v/>
      </c>
    </row>
    <row r="199" spans="1:23" x14ac:dyDescent="0.25">
      <c r="A199" s="20">
        <v>2251</v>
      </c>
      <c r="B199" s="20" t="s">
        <v>11</v>
      </c>
      <c r="C199" s="20" t="s">
        <v>247</v>
      </c>
      <c r="D199" s="80">
        <f t="shared" si="74"/>
        <v>1009.19</v>
      </c>
      <c r="E199" s="50">
        <f t="shared" si="75"/>
        <v>3432815</v>
      </c>
      <c r="F199" s="48">
        <f t="shared" si="66"/>
        <v>5793986.1049353108</v>
      </c>
      <c r="G199" s="50">
        <f t="shared" si="76"/>
        <v>9226801.1049353108</v>
      </c>
      <c r="H199" s="49">
        <f t="shared" si="67"/>
        <v>9142.7789662356045</v>
      </c>
      <c r="I199" s="80">
        <f t="shared" si="77"/>
        <v>1001.79</v>
      </c>
      <c r="J199" s="50">
        <f t="shared" si="78"/>
        <v>3690354</v>
      </c>
      <c r="K199" s="48">
        <f t="shared" si="68"/>
        <v>6433260.9544887338</v>
      </c>
      <c r="L199" s="50">
        <f t="shared" si="79"/>
        <v>10123614.954488734</v>
      </c>
      <c r="M199" s="49">
        <f t="shared" si="69"/>
        <v>10105.526062836258</v>
      </c>
      <c r="N199" s="80">
        <f t="shared" si="80"/>
        <v>1017.49</v>
      </c>
      <c r="O199" s="50">
        <f t="shared" si="81"/>
        <v>3920165.22</v>
      </c>
      <c r="P199" s="48">
        <f t="shared" si="70"/>
        <v>6413012.5945958849</v>
      </c>
      <c r="Q199" s="50">
        <f t="shared" si="82"/>
        <v>10333177.814595886</v>
      </c>
      <c r="R199" s="49">
        <f t="shared" si="71"/>
        <v>10155.557120557338</v>
      </c>
      <c r="S199" s="79">
        <f>IF(ISNA(VLOOKUP($A199,LEAPOV,7,FALSE)),0,VLOOKUP($A199,LEAPOV,7,FALSE))</f>
        <v>0</v>
      </c>
      <c r="T199" s="79">
        <f>IF(ISNA(VLOOKUP($A199,LEAPOV,8,FALSE)),0,VLOOKUP($A199,LEAPOV,8,FALSE))</f>
        <v>0</v>
      </c>
      <c r="U199" s="79" t="str">
        <f t="shared" si="83"/>
        <v>Yes</v>
      </c>
      <c r="V199" s="20" t="str">
        <f t="shared" si="72"/>
        <v/>
      </c>
      <c r="W199" s="20" t="str">
        <f t="shared" si="73"/>
        <v/>
      </c>
    </row>
    <row r="200" spans="1:23" x14ac:dyDescent="0.25">
      <c r="A200" s="20">
        <v>2252</v>
      </c>
      <c r="B200" s="20" t="s">
        <v>11</v>
      </c>
      <c r="C200" s="20" t="s">
        <v>12</v>
      </c>
      <c r="D200" s="80">
        <f t="shared" si="74"/>
        <v>826.21</v>
      </c>
      <c r="E200" s="50">
        <f t="shared" si="75"/>
        <v>1905746</v>
      </c>
      <c r="F200" s="48">
        <f t="shared" si="66"/>
        <v>6531210.0898955315</v>
      </c>
      <c r="G200" s="50">
        <f t="shared" si="76"/>
        <v>8436956.0898955315</v>
      </c>
      <c r="H200" s="49">
        <f t="shared" si="67"/>
        <v>10211.636375613381</v>
      </c>
      <c r="I200" s="80">
        <f t="shared" si="77"/>
        <v>748.71</v>
      </c>
      <c r="J200" s="50">
        <f t="shared" si="78"/>
        <v>2091839</v>
      </c>
      <c r="K200" s="48">
        <f t="shared" si="68"/>
        <v>6949145.9697328452</v>
      </c>
      <c r="L200" s="50">
        <f t="shared" si="79"/>
        <v>9040984.9697328452</v>
      </c>
      <c r="M200" s="49">
        <f t="shared" si="69"/>
        <v>12075.416342419421</v>
      </c>
      <c r="N200" s="80">
        <f t="shared" si="80"/>
        <v>748.98</v>
      </c>
      <c r="O200" s="50">
        <f t="shared" si="81"/>
        <v>2083286.16</v>
      </c>
      <c r="P200" s="48">
        <f t="shared" si="70"/>
        <v>6678764.9840907939</v>
      </c>
      <c r="Q200" s="50">
        <f t="shared" si="82"/>
        <v>8762051.144090794</v>
      </c>
      <c r="R200" s="49">
        <f t="shared" si="71"/>
        <v>11698.645016009497</v>
      </c>
      <c r="S200" s="79">
        <f>IF(ISNA(VLOOKUP($A200,LEAPOV,7,FALSE)),0,VLOOKUP($A200,LEAPOV,7,FALSE))</f>
        <v>0</v>
      </c>
      <c r="T200" s="79">
        <f>IF(ISNA(VLOOKUP($A200,LEAPOV,8,FALSE)),0,VLOOKUP($A200,LEAPOV,8,FALSE))</f>
        <v>0</v>
      </c>
      <c r="U200" s="79" t="str">
        <f t="shared" si="83"/>
        <v/>
      </c>
      <c r="V200" s="20" t="str">
        <f t="shared" si="72"/>
        <v/>
      </c>
      <c r="W200" s="20" t="str">
        <f t="shared" si="73"/>
        <v/>
      </c>
    </row>
    <row r="201" spans="1:23" x14ac:dyDescent="0.25">
      <c r="A201" s="20">
        <v>2253</v>
      </c>
      <c r="B201" s="20" t="s">
        <v>11</v>
      </c>
      <c r="C201" s="20" t="s">
        <v>74</v>
      </c>
      <c r="D201" s="80">
        <f t="shared" si="74"/>
        <v>1013.35</v>
      </c>
      <c r="E201" s="50">
        <f t="shared" si="75"/>
        <v>2460398</v>
      </c>
      <c r="F201" s="48">
        <f t="shared" si="66"/>
        <v>7400735.0363340043</v>
      </c>
      <c r="G201" s="50">
        <f t="shared" si="76"/>
        <v>9861133.0363340043</v>
      </c>
      <c r="H201" s="49">
        <f t="shared" si="67"/>
        <v>9731.2212328751211</v>
      </c>
      <c r="I201" s="80">
        <f t="shared" si="77"/>
        <v>940.28</v>
      </c>
      <c r="J201" s="50">
        <f t="shared" si="78"/>
        <v>2671949</v>
      </c>
      <c r="K201" s="48">
        <f t="shared" si="68"/>
        <v>7992015.8139950875</v>
      </c>
      <c r="L201" s="50">
        <f t="shared" si="79"/>
        <v>10663964.813995088</v>
      </c>
      <c r="M201" s="49">
        <f t="shared" si="69"/>
        <v>11341.265169944152</v>
      </c>
      <c r="N201" s="80">
        <f t="shared" si="80"/>
        <v>899.07</v>
      </c>
      <c r="O201" s="50">
        <f t="shared" si="81"/>
        <v>2950193.44</v>
      </c>
      <c r="P201" s="48">
        <f t="shared" si="70"/>
        <v>7438896.5981113687</v>
      </c>
      <c r="Q201" s="50">
        <f t="shared" si="82"/>
        <v>10389090.038111368</v>
      </c>
      <c r="R201" s="49">
        <f t="shared" si="71"/>
        <v>11555.373928738994</v>
      </c>
      <c r="S201" s="79">
        <f>IF(ISNA(VLOOKUP($A201,LEAPOV,7,FALSE)),0,VLOOKUP($A201,LEAPOV,7,FALSE))</f>
        <v>0</v>
      </c>
      <c r="T201" s="79">
        <f>IF(ISNA(VLOOKUP($A201,LEAPOV,8,FALSE)),0,VLOOKUP($A201,LEAPOV,8,FALSE))</f>
        <v>0</v>
      </c>
      <c r="U201" s="79" t="str">
        <f t="shared" si="83"/>
        <v/>
      </c>
      <c r="V201" s="20" t="str">
        <f t="shared" si="72"/>
        <v/>
      </c>
      <c r="W201" s="20" t="str">
        <f t="shared" si="73"/>
        <v/>
      </c>
    </row>
    <row r="202" spans="1:23" x14ac:dyDescent="0.25">
      <c r="A202" s="20">
        <v>2254</v>
      </c>
      <c r="B202" s="20" t="s">
        <v>11</v>
      </c>
      <c r="C202" s="20" t="s">
        <v>164</v>
      </c>
      <c r="D202" s="80">
        <f t="shared" si="74"/>
        <v>4910.4799999999996</v>
      </c>
      <c r="E202" s="50">
        <f t="shared" si="75"/>
        <v>17125649</v>
      </c>
      <c r="F202" s="48">
        <f t="shared" ref="F202:F205" si="84">G202-E202</f>
        <v>30321725.398168474</v>
      </c>
      <c r="G202" s="50">
        <f t="shared" si="76"/>
        <v>47447374.398168474</v>
      </c>
      <c r="H202" s="49">
        <f t="shared" ref="H202:H205" si="85">G202/D202</f>
        <v>9662.4717742804114</v>
      </c>
      <c r="I202" s="80">
        <f t="shared" si="77"/>
        <v>4429.72</v>
      </c>
      <c r="J202" s="50">
        <f t="shared" si="78"/>
        <v>18744624</v>
      </c>
      <c r="K202" s="48">
        <f t="shared" ref="K202:K205" si="86">L202-J202</f>
        <v>30933391.699137196</v>
      </c>
      <c r="L202" s="50">
        <f t="shared" si="79"/>
        <v>49678015.699137196</v>
      </c>
      <c r="M202" s="49">
        <f t="shared" ref="M202:M205" si="87">L202/I202</f>
        <v>11214.707859444206</v>
      </c>
      <c r="N202" s="80">
        <f t="shared" si="80"/>
        <v>4308.1899999999996</v>
      </c>
      <c r="O202" s="50">
        <f t="shared" si="81"/>
        <v>18347827.5</v>
      </c>
      <c r="P202" s="48">
        <f t="shared" ref="P202:P205" si="88">Q202-O202</f>
        <v>29399358.233867712</v>
      </c>
      <c r="Q202" s="50">
        <f t="shared" si="82"/>
        <v>47747185.733867712</v>
      </c>
      <c r="R202" s="49">
        <f t="shared" ref="R202:R205" si="89">Q202/N202</f>
        <v>11082.887647450023</v>
      </c>
      <c r="S202" s="79">
        <f>IF(ISNA(VLOOKUP($A202,LEAPOV,7,FALSE)),0,VLOOKUP($A202,LEAPOV,7,FALSE))</f>
        <v>0</v>
      </c>
      <c r="T202" s="79">
        <f>IF(ISNA(VLOOKUP($A202,LEAPOV,8,FALSE)),0,VLOOKUP($A202,LEAPOV,8,FALSE))</f>
        <v>0</v>
      </c>
      <c r="U202" s="79" t="str">
        <f t="shared" si="83"/>
        <v>Yes</v>
      </c>
      <c r="V202" s="20" t="str">
        <f t="shared" ref="V202:V205" si="90">IF(H202&gt;M202,"Fail",IF(H202&gt;R202,"Fail",""))</f>
        <v/>
      </c>
      <c r="W202" s="20" t="str">
        <f t="shared" ref="W202:W205" si="91">IF(AND(U202="Yes",V202="Fail"),"Check","")</f>
        <v/>
      </c>
    </row>
    <row r="203" spans="1:23" x14ac:dyDescent="0.25">
      <c r="A203" s="20">
        <v>2255</v>
      </c>
      <c r="B203" s="20" t="s">
        <v>11</v>
      </c>
      <c r="C203" s="20" t="s">
        <v>244</v>
      </c>
      <c r="D203" s="80">
        <f t="shared" si="74"/>
        <v>835.27</v>
      </c>
      <c r="E203" s="50">
        <f t="shared" si="75"/>
        <v>2123893</v>
      </c>
      <c r="F203" s="48">
        <f t="shared" si="84"/>
        <v>6433075.4488462619</v>
      </c>
      <c r="G203" s="50">
        <f t="shared" si="76"/>
        <v>8556968.4488462619</v>
      </c>
      <c r="H203" s="49">
        <f t="shared" si="85"/>
        <v>10244.553795594553</v>
      </c>
      <c r="I203" s="80">
        <f t="shared" si="77"/>
        <v>841.9</v>
      </c>
      <c r="J203" s="50">
        <f t="shared" si="78"/>
        <v>2331108</v>
      </c>
      <c r="K203" s="48">
        <f t="shared" si="86"/>
        <v>7028995.1246686187</v>
      </c>
      <c r="L203" s="50">
        <f t="shared" si="79"/>
        <v>9360103.1246686187</v>
      </c>
      <c r="M203" s="49">
        <f t="shared" si="87"/>
        <v>11117.832432199333</v>
      </c>
      <c r="N203" s="80">
        <f t="shared" si="80"/>
        <v>855.09</v>
      </c>
      <c r="O203" s="50">
        <f t="shared" si="81"/>
        <v>2347363.38</v>
      </c>
      <c r="P203" s="48">
        <f t="shared" si="88"/>
        <v>7155187.80464005</v>
      </c>
      <c r="Q203" s="50">
        <f t="shared" si="82"/>
        <v>9502551.1846400499</v>
      </c>
      <c r="R203" s="49">
        <f t="shared" si="89"/>
        <v>11112.925171198411</v>
      </c>
      <c r="S203" s="79" t="str">
        <f>IF(ISNA(VLOOKUP($A203,LEAPOV,7,FALSE)),0,VLOOKUP($A203,LEAPOV,7,FALSE))</f>
        <v>Yes</v>
      </c>
      <c r="T203" s="79">
        <f>IF(ISNA(VLOOKUP($A203,LEAPOV,8,FALSE)),0,VLOOKUP($A203,LEAPOV,8,FALSE))</f>
        <v>0</v>
      </c>
      <c r="U203" s="79" t="str">
        <f t="shared" si="83"/>
        <v/>
      </c>
      <c r="V203" s="20" t="str">
        <f t="shared" si="90"/>
        <v/>
      </c>
      <c r="W203" s="20" t="str">
        <f t="shared" si="91"/>
        <v/>
      </c>
    </row>
    <row r="204" spans="1:23" x14ac:dyDescent="0.25">
      <c r="A204" s="20">
        <v>2256</v>
      </c>
      <c r="B204" s="20" t="s">
        <v>11</v>
      </c>
      <c r="C204" s="20" t="s">
        <v>150</v>
      </c>
      <c r="D204" s="80">
        <f t="shared" si="74"/>
        <v>6597.72</v>
      </c>
      <c r="E204" s="50">
        <f t="shared" si="75"/>
        <v>15321608</v>
      </c>
      <c r="F204" s="48">
        <f t="shared" si="84"/>
        <v>49638922.759713419</v>
      </c>
      <c r="G204" s="50">
        <f t="shared" si="76"/>
        <v>64960530.759713419</v>
      </c>
      <c r="H204" s="49">
        <f t="shared" si="85"/>
        <v>9845.9059735353148</v>
      </c>
      <c r="I204" s="80">
        <f t="shared" si="77"/>
        <v>6350.86</v>
      </c>
      <c r="J204" s="50">
        <f t="shared" si="78"/>
        <v>16217097</v>
      </c>
      <c r="K204" s="48">
        <f t="shared" si="86"/>
        <v>53218131.283878833</v>
      </c>
      <c r="L204" s="50">
        <f t="shared" si="79"/>
        <v>69435228.283878833</v>
      </c>
      <c r="M204" s="49">
        <f t="shared" si="87"/>
        <v>10933.200902535851</v>
      </c>
      <c r="N204" s="80">
        <f t="shared" si="80"/>
        <v>6429.41</v>
      </c>
      <c r="O204" s="50">
        <f t="shared" si="81"/>
        <v>16888917.66</v>
      </c>
      <c r="P204" s="48">
        <f t="shared" si="88"/>
        <v>53788136.833995715</v>
      </c>
      <c r="Q204" s="50">
        <f t="shared" si="82"/>
        <v>70677054.493995711</v>
      </c>
      <c r="R204" s="49">
        <f t="shared" si="89"/>
        <v>10992.774530477247</v>
      </c>
      <c r="S204" s="79">
        <f>IF(ISNA(VLOOKUP($A204,LEAPOV,7,FALSE)),0,VLOOKUP($A204,LEAPOV,7,FALSE))</f>
        <v>0</v>
      </c>
      <c r="T204" s="79">
        <f>IF(ISNA(VLOOKUP($A204,LEAPOV,8,FALSE)),0,VLOOKUP($A204,LEAPOV,8,FALSE))</f>
        <v>0</v>
      </c>
      <c r="U204" s="79" t="str">
        <f t="shared" si="83"/>
        <v>Yes</v>
      </c>
      <c r="V204" s="20" t="str">
        <f t="shared" si="90"/>
        <v/>
      </c>
      <c r="W204" s="20" t="str">
        <f t="shared" si="91"/>
        <v/>
      </c>
    </row>
    <row r="205" spans="1:23" x14ac:dyDescent="0.25">
      <c r="A205" s="20">
        <v>2257</v>
      </c>
      <c r="B205" s="20" t="s">
        <v>11</v>
      </c>
      <c r="C205" s="20" t="s">
        <v>211</v>
      </c>
      <c r="D205" s="80">
        <f t="shared" si="74"/>
        <v>949.03</v>
      </c>
      <c r="E205" s="50">
        <f t="shared" si="75"/>
        <v>1833633</v>
      </c>
      <c r="F205" s="48">
        <f t="shared" si="84"/>
        <v>7462906.0359363314</v>
      </c>
      <c r="G205" s="50">
        <f t="shared" si="76"/>
        <v>9296539.0359363314</v>
      </c>
      <c r="H205" s="49">
        <f t="shared" si="85"/>
        <v>9795.8326248235899</v>
      </c>
      <c r="I205" s="80">
        <f t="shared" si="77"/>
        <v>924.27</v>
      </c>
      <c r="J205" s="50">
        <f t="shared" si="78"/>
        <v>1805479</v>
      </c>
      <c r="K205" s="48">
        <f t="shared" si="86"/>
        <v>8096258.5020197406</v>
      </c>
      <c r="L205" s="50">
        <f t="shared" si="79"/>
        <v>9901737.5020197406</v>
      </c>
      <c r="M205" s="49">
        <f t="shared" si="87"/>
        <v>10713.035695218648</v>
      </c>
      <c r="N205" s="80">
        <f t="shared" si="80"/>
        <v>910.87</v>
      </c>
      <c r="O205" s="50">
        <f t="shared" si="81"/>
        <v>2054091.16</v>
      </c>
      <c r="P205" s="48">
        <f t="shared" si="88"/>
        <v>8093622.6555898096</v>
      </c>
      <c r="Q205" s="50">
        <f t="shared" si="82"/>
        <v>10147713.81558981</v>
      </c>
      <c r="R205" s="49">
        <f t="shared" si="89"/>
        <v>11140.682880751161</v>
      </c>
      <c r="S205" s="79" t="str">
        <f>IF(ISNA(VLOOKUP($A205,LEAPOV,7,FALSE)),0,VLOOKUP($A205,LEAPOV,7,FALSE))</f>
        <v>Yes</v>
      </c>
      <c r="T205" s="79">
        <f>IF(ISNA(VLOOKUP($A205,LEAPOV,8,FALSE)),0,VLOOKUP($A205,LEAPOV,8,FALSE))</f>
        <v>0</v>
      </c>
      <c r="U205" s="79" t="str">
        <f t="shared" si="83"/>
        <v/>
      </c>
      <c r="V205" s="20" t="str">
        <f t="shared" si="90"/>
        <v/>
      </c>
      <c r="W205" s="20" t="str">
        <f t="shared" si="91"/>
        <v/>
      </c>
    </row>
    <row r="206" spans="1:23" ht="6" customHeight="1" thickBot="1" x14ac:dyDescent="0.3">
      <c r="A206" s="85"/>
      <c r="B206" s="85"/>
      <c r="C206" s="85"/>
      <c r="D206" s="86"/>
      <c r="E206" s="85"/>
      <c r="F206" s="85"/>
      <c r="G206" s="85"/>
      <c r="H206" s="87"/>
      <c r="I206" s="86"/>
      <c r="J206" s="85"/>
      <c r="K206" s="85"/>
      <c r="L206" s="85"/>
      <c r="M206" s="87"/>
      <c r="N206" s="86"/>
      <c r="O206" s="85"/>
      <c r="P206" s="85"/>
      <c r="Q206" s="85"/>
      <c r="R206" s="87"/>
    </row>
    <row r="207" spans="1:23" ht="15.75" thickTop="1" x14ac:dyDescent="0.25">
      <c r="A207" s="81"/>
      <c r="B207" s="81"/>
      <c r="C207" s="81"/>
      <c r="D207" s="82">
        <f>SUM(D9:D205)</f>
        <v>573304.81999999972</v>
      </c>
      <c r="E207" s="83">
        <f t="shared" ref="E207:G207" si="92">SUM(E9:E205)</f>
        <v>1961109876.6986268</v>
      </c>
      <c r="F207" s="83">
        <f t="shared" si="92"/>
        <v>3631493836.5671959</v>
      </c>
      <c r="G207" s="83">
        <f t="shared" si="92"/>
        <v>5592603713.2658234</v>
      </c>
      <c r="H207" s="84">
        <f>G207/D207</f>
        <v>9755.0265027700734</v>
      </c>
      <c r="I207" s="82">
        <f>SUM(I9:I205)</f>
        <v>553797.34000000008</v>
      </c>
      <c r="J207" s="83">
        <f t="shared" ref="J207:L207" si="93">SUM(J9:J205)</f>
        <v>2089685841.4889932</v>
      </c>
      <c r="K207" s="83">
        <f t="shared" si="93"/>
        <v>4109426083.5442224</v>
      </c>
      <c r="L207" s="83">
        <f t="shared" si="93"/>
        <v>6199111925.0332184</v>
      </c>
      <c r="M207" s="84">
        <f>L207/I207</f>
        <v>11193.827556183671</v>
      </c>
      <c r="N207" s="82">
        <f>SUM(N9:N205)</f>
        <v>549678.16999999981</v>
      </c>
      <c r="O207" s="83">
        <f t="shared" ref="O207:Q207" si="94">SUM(O9:O205)</f>
        <v>2154105847.3592305</v>
      </c>
      <c r="P207" s="83">
        <f t="shared" si="94"/>
        <v>4012666920.6414785</v>
      </c>
      <c r="Q207" s="83">
        <f t="shared" si="94"/>
        <v>6166772768.0007105</v>
      </c>
      <c r="R207" s="84">
        <f>Q207/N207</f>
        <v>11218.878799572325</v>
      </c>
    </row>
  </sheetData>
  <autoFilter ref="A8:V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21"/>
  <sheetViews>
    <sheetView zoomScale="80" zoomScaleNormal="80" workbookViewId="0">
      <pane xSplit="4" ySplit="4" topLeftCell="E166" activePane="bottomRight" state="frozen"/>
      <selection pane="topRight" activeCell="E1" sqref="E1"/>
      <selection pane="bottomLeft" activeCell="A5" sqref="A5"/>
      <selection pane="bottomRight" sqref="A1:XFD1048576"/>
    </sheetView>
  </sheetViews>
  <sheetFormatPr defaultRowHeight="15" x14ac:dyDescent="0.25"/>
  <cols>
    <col min="6" max="6" width="19.140625" style="72" bestFit="1" customWidth="1"/>
    <col min="8" max="8" width="19.140625" style="70" bestFit="1" customWidth="1"/>
    <col min="9" max="9" width="12.28515625" style="74" bestFit="1" customWidth="1"/>
    <col min="25" max="25" width="19.140625" style="71" bestFit="1" customWidth="1"/>
  </cols>
  <sheetData>
    <row r="1" spans="1:48" x14ac:dyDescent="0.25">
      <c r="A1" t="s">
        <v>4342</v>
      </c>
      <c r="B1" t="s">
        <v>4343</v>
      </c>
      <c r="C1" t="s">
        <v>4344</v>
      </c>
    </row>
    <row r="2" spans="1:48" x14ac:dyDescent="0.25">
      <c r="A2">
        <v>2021</v>
      </c>
      <c r="B2">
        <v>1.9452228534800005</v>
      </c>
      <c r="C2">
        <v>0</v>
      </c>
      <c r="AE2">
        <v>44599</v>
      </c>
      <c r="AF2">
        <v>44599</v>
      </c>
      <c r="AG2">
        <v>44599</v>
      </c>
      <c r="AH2">
        <v>44657</v>
      </c>
      <c r="AL2">
        <v>44599</v>
      </c>
      <c r="AN2">
        <v>44599</v>
      </c>
      <c r="AO2">
        <v>44665</v>
      </c>
      <c r="AQ2">
        <v>44599</v>
      </c>
    </row>
    <row r="3" spans="1:48" x14ac:dyDescent="0.25">
      <c r="AE3" t="s">
        <v>4345</v>
      </c>
      <c r="AF3" t="s">
        <v>4345</v>
      </c>
      <c r="AG3" t="s">
        <v>4345</v>
      </c>
      <c r="AH3" t="s">
        <v>4345</v>
      </c>
      <c r="AL3" t="s">
        <v>4345</v>
      </c>
      <c r="AN3" t="s">
        <v>4345</v>
      </c>
      <c r="AO3" t="s">
        <v>4345</v>
      </c>
      <c r="AQ3" t="s">
        <v>4345</v>
      </c>
      <c r="AR3" t="s">
        <v>4345</v>
      </c>
    </row>
    <row r="4" spans="1:48" x14ac:dyDescent="0.25">
      <c r="A4" t="s">
        <v>4346</v>
      </c>
      <c r="B4" t="s">
        <v>4347</v>
      </c>
      <c r="C4" t="s">
        <v>2</v>
      </c>
      <c r="D4" t="s">
        <v>1871</v>
      </c>
      <c r="E4" t="s">
        <v>4348</v>
      </c>
      <c r="F4" s="72" t="s">
        <v>4349</v>
      </c>
      <c r="G4" t="s">
        <v>4350</v>
      </c>
      <c r="H4" s="70" t="s">
        <v>4351</v>
      </c>
      <c r="I4" s="74" t="s">
        <v>4352</v>
      </c>
      <c r="J4" t="s">
        <v>4353</v>
      </c>
      <c r="K4" t="s">
        <v>4354</v>
      </c>
      <c r="L4" t="s">
        <v>4355</v>
      </c>
      <c r="M4" t="s">
        <v>4356</v>
      </c>
      <c r="N4" t="s">
        <v>4357</v>
      </c>
      <c r="O4" t="s">
        <v>4358</v>
      </c>
      <c r="P4" t="s">
        <v>4359</v>
      </c>
      <c r="Q4" t="s">
        <v>4360</v>
      </c>
      <c r="R4" t="s">
        <v>4361</v>
      </c>
      <c r="S4" t="s">
        <v>4362</v>
      </c>
      <c r="T4" t="s">
        <v>4363</v>
      </c>
      <c r="U4" t="s">
        <v>4364</v>
      </c>
      <c r="V4" t="s">
        <v>4365</v>
      </c>
      <c r="W4" t="s">
        <v>4366</v>
      </c>
      <c r="X4" t="s">
        <v>4367</v>
      </c>
      <c r="Y4" s="71" t="s">
        <v>4368</v>
      </c>
      <c r="Z4" t="s">
        <v>4369</v>
      </c>
      <c r="AA4" t="s">
        <v>4370</v>
      </c>
      <c r="AB4" t="s">
        <v>4371</v>
      </c>
      <c r="AC4" t="s">
        <v>4372</v>
      </c>
      <c r="AD4" t="s">
        <v>4373</v>
      </c>
      <c r="AE4" t="s">
        <v>4374</v>
      </c>
      <c r="AF4" t="s">
        <v>4375</v>
      </c>
      <c r="AG4" t="s">
        <v>4376</v>
      </c>
      <c r="AH4" t="s">
        <v>4377</v>
      </c>
      <c r="AI4" t="s">
        <v>4378</v>
      </c>
      <c r="AJ4" t="s">
        <v>4379</v>
      </c>
      <c r="AK4" t="s">
        <v>4380</v>
      </c>
      <c r="AL4" t="s">
        <v>4381</v>
      </c>
      <c r="AM4" t="s">
        <v>4652</v>
      </c>
      <c r="AN4" t="s">
        <v>4383</v>
      </c>
      <c r="AO4" t="s">
        <v>4384</v>
      </c>
      <c r="AP4" t="s">
        <v>4385</v>
      </c>
      <c r="AQ4" t="s">
        <v>4386</v>
      </c>
      <c r="AR4" t="s">
        <v>4387</v>
      </c>
      <c r="AS4" t="s">
        <v>4388</v>
      </c>
      <c r="AT4" t="s">
        <v>4389</v>
      </c>
      <c r="AU4" t="s">
        <v>4390</v>
      </c>
      <c r="AV4" t="s">
        <v>4391</v>
      </c>
    </row>
    <row r="5" spans="1:48" x14ac:dyDescent="0.25">
      <c r="A5">
        <v>1894</v>
      </c>
      <c r="B5" t="s">
        <v>4392</v>
      </c>
      <c r="C5" t="s">
        <v>25</v>
      </c>
      <c r="D5" t="s">
        <v>26</v>
      </c>
      <c r="E5">
        <v>2200</v>
      </c>
      <c r="F5" s="72">
        <v>5750538</v>
      </c>
      <c r="G5">
        <v>0</v>
      </c>
      <c r="H5" s="70">
        <v>5750538</v>
      </c>
      <c r="I5" s="74">
        <v>4693.93</v>
      </c>
      <c r="J5">
        <v>1</v>
      </c>
      <c r="K5">
        <v>0</v>
      </c>
      <c r="L5">
        <v>516.33230000000003</v>
      </c>
      <c r="M5">
        <v>0</v>
      </c>
      <c r="N5">
        <v>0</v>
      </c>
      <c r="O5">
        <v>0</v>
      </c>
      <c r="P5">
        <v>2.75</v>
      </c>
      <c r="Q5">
        <v>0</v>
      </c>
      <c r="R5">
        <v>0</v>
      </c>
      <c r="S5">
        <v>0</v>
      </c>
      <c r="U5">
        <v>0</v>
      </c>
      <c r="V5">
        <v>0</v>
      </c>
      <c r="W5">
        <v>5383.4273000000003</v>
      </c>
      <c r="X5">
        <v>-1.9900000000000002</v>
      </c>
      <c r="Y5" s="71">
        <v>46602865.8637897</v>
      </c>
      <c r="Z5">
        <v>726922.7</v>
      </c>
      <c r="AA5">
        <v>47329788.563789703</v>
      </c>
      <c r="AB5">
        <v>8791.7577272362723</v>
      </c>
      <c r="AC5">
        <v>41579250.563789703</v>
      </c>
      <c r="AD5">
        <v>47360343.576137342</v>
      </c>
      <c r="AE5">
        <v>2538</v>
      </c>
      <c r="AF5">
        <v>7057.83</v>
      </c>
      <c r="AG5">
        <v>7057.83</v>
      </c>
      <c r="AH5">
        <v>15655.39</v>
      </c>
      <c r="AI5">
        <v>8597.56</v>
      </c>
      <c r="AJ5">
        <v>47339384.393789701</v>
      </c>
      <c r="AK5">
        <v>16.239999999999998</v>
      </c>
      <c r="AL5">
        <v>0</v>
      </c>
      <c r="AM5">
        <v>0</v>
      </c>
      <c r="AN5">
        <v>0</v>
      </c>
      <c r="AO5">
        <v>0</v>
      </c>
      <c r="AP5">
        <v>0</v>
      </c>
      <c r="AQ5">
        <v>174919.96</v>
      </c>
      <c r="AR5">
        <v>0</v>
      </c>
      <c r="AS5">
        <v>9614980.9307579417</v>
      </c>
      <c r="AT5">
        <v>5383427.3000000007</v>
      </c>
      <c r="AU5">
        <v>0</v>
      </c>
      <c r="AV5">
        <v>0</v>
      </c>
    </row>
    <row r="6" spans="1:48" x14ac:dyDescent="0.25">
      <c r="A6">
        <v>1895</v>
      </c>
      <c r="B6" t="s">
        <v>4393</v>
      </c>
      <c r="C6" t="s">
        <v>25</v>
      </c>
      <c r="D6" t="s">
        <v>119</v>
      </c>
      <c r="E6">
        <v>2106</v>
      </c>
      <c r="F6" s="72">
        <v>641318</v>
      </c>
      <c r="G6">
        <v>0</v>
      </c>
      <c r="H6" s="70">
        <v>641318</v>
      </c>
      <c r="I6" s="74">
        <v>85.04</v>
      </c>
      <c r="J6">
        <v>1</v>
      </c>
      <c r="K6">
        <v>0</v>
      </c>
      <c r="L6">
        <v>4</v>
      </c>
      <c r="M6">
        <v>0</v>
      </c>
      <c r="N6">
        <v>0</v>
      </c>
      <c r="O6">
        <v>0</v>
      </c>
      <c r="P6">
        <v>0</v>
      </c>
      <c r="Q6">
        <v>0</v>
      </c>
      <c r="R6">
        <v>0</v>
      </c>
      <c r="S6">
        <v>0</v>
      </c>
      <c r="U6">
        <v>0</v>
      </c>
      <c r="V6">
        <v>0</v>
      </c>
      <c r="W6">
        <v>210</v>
      </c>
      <c r="X6">
        <v>1</v>
      </c>
      <c r="Y6" s="71">
        <v>1848448.0165193705</v>
      </c>
      <c r="Z6">
        <v>216776.7</v>
      </c>
      <c r="AA6">
        <v>2065224.7165193704</v>
      </c>
      <c r="AB6">
        <v>9834.403411997002</v>
      </c>
      <c r="AC6">
        <v>1423906.7165193704</v>
      </c>
      <c r="AD6">
        <v>2066436.6452478266</v>
      </c>
      <c r="AE6">
        <v>0</v>
      </c>
      <c r="AF6">
        <v>0</v>
      </c>
      <c r="AG6">
        <v>0</v>
      </c>
      <c r="AH6">
        <v>0</v>
      </c>
      <c r="AI6">
        <v>0</v>
      </c>
      <c r="AJ6">
        <v>2065224.7165193704</v>
      </c>
      <c r="AK6">
        <v>7.12</v>
      </c>
      <c r="AL6">
        <v>0</v>
      </c>
      <c r="AM6">
        <v>0</v>
      </c>
      <c r="AN6">
        <v>0</v>
      </c>
      <c r="AO6">
        <v>0</v>
      </c>
      <c r="AP6">
        <v>0</v>
      </c>
      <c r="AQ6">
        <v>9028.6200000000008</v>
      </c>
      <c r="AR6">
        <v>0</v>
      </c>
      <c r="AS6">
        <v>456400.28330387408</v>
      </c>
      <c r="AT6">
        <v>210000</v>
      </c>
      <c r="AU6">
        <v>0</v>
      </c>
      <c r="AV6">
        <v>0</v>
      </c>
    </row>
    <row r="7" spans="1:48" x14ac:dyDescent="0.25">
      <c r="A7">
        <v>1896</v>
      </c>
      <c r="B7" t="s">
        <v>4394</v>
      </c>
      <c r="C7" t="s">
        <v>25</v>
      </c>
      <c r="D7" t="s">
        <v>40</v>
      </c>
      <c r="E7">
        <v>2200</v>
      </c>
      <c r="F7" s="72">
        <v>335033</v>
      </c>
      <c r="G7">
        <v>0</v>
      </c>
      <c r="H7" s="70">
        <v>335033</v>
      </c>
      <c r="I7" s="74">
        <v>30.73</v>
      </c>
      <c r="J7">
        <v>1</v>
      </c>
      <c r="K7">
        <v>0</v>
      </c>
      <c r="L7">
        <v>3.3803000000000001</v>
      </c>
      <c r="M7">
        <v>1</v>
      </c>
      <c r="N7">
        <v>0</v>
      </c>
      <c r="O7">
        <v>0</v>
      </c>
      <c r="P7">
        <v>0</v>
      </c>
      <c r="Q7">
        <v>0</v>
      </c>
      <c r="R7">
        <v>0</v>
      </c>
      <c r="S7">
        <v>0</v>
      </c>
      <c r="U7">
        <v>0</v>
      </c>
      <c r="V7">
        <v>0</v>
      </c>
      <c r="W7">
        <v>122.38890000000001</v>
      </c>
      <c r="X7">
        <v>0.95999999999999908</v>
      </c>
      <c r="Y7" s="71">
        <v>1077045.3522622676</v>
      </c>
      <c r="Z7">
        <v>190159.2</v>
      </c>
      <c r="AA7">
        <v>1267204.5522622676</v>
      </c>
      <c r="AB7">
        <v>10353.917326344688</v>
      </c>
      <c r="AC7">
        <v>932171.55226226756</v>
      </c>
      <c r="AD7">
        <v>1267910.7134269807</v>
      </c>
      <c r="AE7">
        <v>0</v>
      </c>
      <c r="AF7">
        <v>0</v>
      </c>
      <c r="AG7">
        <v>0</v>
      </c>
      <c r="AH7">
        <v>0</v>
      </c>
      <c r="AI7">
        <v>0</v>
      </c>
      <c r="AJ7">
        <v>1267204.5522622676</v>
      </c>
      <c r="AK7">
        <v>12.62</v>
      </c>
      <c r="AL7">
        <v>0</v>
      </c>
      <c r="AM7">
        <v>0</v>
      </c>
      <c r="AN7">
        <v>0</v>
      </c>
      <c r="AO7">
        <v>0</v>
      </c>
      <c r="AP7">
        <v>0</v>
      </c>
      <c r="AQ7">
        <v>3491.98</v>
      </c>
      <c r="AR7">
        <v>0</v>
      </c>
      <c r="AS7">
        <v>291472.7504524535</v>
      </c>
      <c r="AT7">
        <v>122388.90000000001</v>
      </c>
      <c r="AU7">
        <v>0</v>
      </c>
      <c r="AV7">
        <v>0</v>
      </c>
    </row>
    <row r="8" spans="1:48" x14ac:dyDescent="0.25">
      <c r="A8">
        <v>1897</v>
      </c>
      <c r="B8" t="s">
        <v>4395</v>
      </c>
      <c r="C8" t="s">
        <v>25</v>
      </c>
      <c r="D8" t="s">
        <v>190</v>
      </c>
      <c r="E8">
        <v>2200</v>
      </c>
      <c r="F8" s="72">
        <v>1061660</v>
      </c>
      <c r="G8">
        <v>0</v>
      </c>
      <c r="H8" s="70">
        <v>1061660</v>
      </c>
      <c r="I8" s="74">
        <v>190.53</v>
      </c>
      <c r="J8">
        <v>1</v>
      </c>
      <c r="K8">
        <v>0</v>
      </c>
      <c r="L8">
        <v>20.958300000000001</v>
      </c>
      <c r="M8">
        <v>0.4</v>
      </c>
      <c r="N8">
        <v>0</v>
      </c>
      <c r="O8">
        <v>0</v>
      </c>
      <c r="P8">
        <v>1</v>
      </c>
      <c r="Q8">
        <v>0</v>
      </c>
      <c r="R8">
        <v>0</v>
      </c>
      <c r="S8">
        <v>0</v>
      </c>
      <c r="U8">
        <v>0</v>
      </c>
      <c r="V8">
        <v>0</v>
      </c>
      <c r="W8">
        <v>373.81979999999999</v>
      </c>
      <c r="X8">
        <v>-2.0200000000000014</v>
      </c>
      <c r="Y8" s="71">
        <v>3235510.9588837661</v>
      </c>
      <c r="Z8">
        <v>341013.60000000003</v>
      </c>
      <c r="AA8">
        <v>3576524.5588837662</v>
      </c>
      <c r="AB8">
        <v>9567.5096901870002</v>
      </c>
      <c r="AC8">
        <v>2514864.5588837662</v>
      </c>
      <c r="AD8">
        <v>3578645.9107677587</v>
      </c>
      <c r="AE8">
        <v>0</v>
      </c>
      <c r="AF8">
        <v>0</v>
      </c>
      <c r="AG8">
        <v>0</v>
      </c>
      <c r="AH8">
        <v>0</v>
      </c>
      <c r="AI8">
        <v>0</v>
      </c>
      <c r="AJ8">
        <v>3576524.5588837662</v>
      </c>
      <c r="AK8">
        <v>19.18</v>
      </c>
      <c r="AL8">
        <v>0</v>
      </c>
      <c r="AM8">
        <v>0</v>
      </c>
      <c r="AN8">
        <v>0</v>
      </c>
      <c r="AO8">
        <v>0</v>
      </c>
      <c r="AP8">
        <v>0</v>
      </c>
      <c r="AQ8">
        <v>20209.16</v>
      </c>
      <c r="AR8">
        <v>0</v>
      </c>
      <c r="AS8">
        <v>783507.63177675335</v>
      </c>
      <c r="AT8">
        <v>373819.8</v>
      </c>
      <c r="AU8">
        <v>0</v>
      </c>
      <c r="AV8">
        <v>0</v>
      </c>
    </row>
    <row r="9" spans="1:48" x14ac:dyDescent="0.25">
      <c r="A9">
        <v>1898</v>
      </c>
      <c r="B9" t="s">
        <v>4396</v>
      </c>
      <c r="C9" t="s">
        <v>9</v>
      </c>
      <c r="D9" t="s">
        <v>155</v>
      </c>
      <c r="E9">
        <v>2098</v>
      </c>
      <c r="F9" s="72">
        <v>1446899</v>
      </c>
      <c r="G9">
        <v>0</v>
      </c>
      <c r="H9" s="70">
        <v>1446899</v>
      </c>
      <c r="I9" s="74">
        <v>350.51</v>
      </c>
      <c r="J9">
        <v>1</v>
      </c>
      <c r="K9">
        <v>0</v>
      </c>
      <c r="L9">
        <v>38.556100000000001</v>
      </c>
      <c r="M9">
        <v>2.2000000000000002</v>
      </c>
      <c r="N9">
        <v>0</v>
      </c>
      <c r="O9">
        <v>0</v>
      </c>
      <c r="P9">
        <v>0.5</v>
      </c>
      <c r="Q9">
        <v>0</v>
      </c>
      <c r="R9">
        <v>0</v>
      </c>
      <c r="S9">
        <v>0</v>
      </c>
      <c r="U9">
        <v>0</v>
      </c>
      <c r="V9">
        <v>0</v>
      </c>
      <c r="W9">
        <v>507.06110000000001</v>
      </c>
      <c r="X9">
        <v>-1.1500000000000004</v>
      </c>
      <c r="Y9" s="71">
        <v>4410203.3075930532</v>
      </c>
      <c r="Z9">
        <v>417316.80000000005</v>
      </c>
      <c r="AA9">
        <v>4827520.107593053</v>
      </c>
      <c r="AB9">
        <v>9520.5885594320935</v>
      </c>
      <c r="AC9">
        <v>3380621.107593053</v>
      </c>
      <c r="AD9">
        <v>4830411.6425667377</v>
      </c>
      <c r="AE9">
        <v>0</v>
      </c>
      <c r="AF9">
        <v>42347.01</v>
      </c>
      <c r="AG9">
        <v>42347.01</v>
      </c>
      <c r="AH9">
        <v>0</v>
      </c>
      <c r="AI9">
        <v>-42347.01</v>
      </c>
      <c r="AJ9">
        <v>4869867.1175930528</v>
      </c>
      <c r="AK9">
        <v>13.87</v>
      </c>
      <c r="AL9">
        <v>122.05</v>
      </c>
      <c r="AM9">
        <v>122.05</v>
      </c>
      <c r="AN9">
        <v>21623.46</v>
      </c>
      <c r="AO9">
        <v>22779.53</v>
      </c>
      <c r="AP9">
        <v>1156.07</v>
      </c>
      <c r="AQ9">
        <v>53751.199999999997</v>
      </c>
      <c r="AR9">
        <v>0</v>
      </c>
      <c r="AS9">
        <v>1048967.3815186105</v>
      </c>
      <c r="AT9">
        <v>507061.10000000003</v>
      </c>
      <c r="AU9">
        <v>0</v>
      </c>
      <c r="AV9">
        <v>0</v>
      </c>
    </row>
    <row r="10" spans="1:48" x14ac:dyDescent="0.25">
      <c r="A10">
        <v>1899</v>
      </c>
      <c r="B10" t="s">
        <v>4397</v>
      </c>
      <c r="C10" t="s">
        <v>9</v>
      </c>
      <c r="D10" t="s">
        <v>10</v>
      </c>
      <c r="E10">
        <v>2098</v>
      </c>
      <c r="F10" s="72">
        <v>473175</v>
      </c>
      <c r="G10">
        <v>0</v>
      </c>
      <c r="H10" s="70">
        <v>473175</v>
      </c>
      <c r="I10" s="74">
        <v>780.07</v>
      </c>
      <c r="J10">
        <v>1</v>
      </c>
      <c r="K10">
        <v>0</v>
      </c>
      <c r="L10">
        <v>85.807699999999997</v>
      </c>
      <c r="M10">
        <v>0.4</v>
      </c>
      <c r="N10">
        <v>0</v>
      </c>
      <c r="O10">
        <v>0</v>
      </c>
      <c r="P10">
        <v>0.5</v>
      </c>
      <c r="Q10">
        <v>0</v>
      </c>
      <c r="R10">
        <v>0</v>
      </c>
      <c r="S10">
        <v>0</v>
      </c>
      <c r="U10">
        <v>0</v>
      </c>
      <c r="V10">
        <v>0</v>
      </c>
      <c r="W10">
        <v>959.6327</v>
      </c>
      <c r="X10">
        <v>-6.3100000000000005</v>
      </c>
      <c r="Y10" s="71">
        <v>8105675.7257850729</v>
      </c>
      <c r="Z10">
        <v>792565.60000000009</v>
      </c>
      <c r="AA10">
        <v>8898241.3257850725</v>
      </c>
      <c r="AB10">
        <v>9272.5490969462298</v>
      </c>
      <c r="AC10">
        <v>8425066.3257850725</v>
      </c>
      <c r="AD10">
        <v>8903555.7848273814</v>
      </c>
      <c r="AE10">
        <v>0</v>
      </c>
      <c r="AF10">
        <v>7057.83</v>
      </c>
      <c r="AG10">
        <v>7057.83</v>
      </c>
      <c r="AH10">
        <v>11576.29</v>
      </c>
      <c r="AI10">
        <v>4518.46</v>
      </c>
      <c r="AJ10">
        <v>8905299.1557850726</v>
      </c>
      <c r="AK10">
        <v>10.24</v>
      </c>
      <c r="AL10">
        <v>0</v>
      </c>
      <c r="AM10">
        <v>0</v>
      </c>
      <c r="AN10">
        <v>0</v>
      </c>
      <c r="AO10">
        <v>0</v>
      </c>
      <c r="AP10">
        <v>0</v>
      </c>
      <c r="AQ10">
        <v>25344.16</v>
      </c>
      <c r="AR10">
        <v>0</v>
      </c>
      <c r="AS10">
        <v>1940476.6431570144</v>
      </c>
      <c r="AT10">
        <v>959632.7</v>
      </c>
      <c r="AU10">
        <v>0</v>
      </c>
      <c r="AV10">
        <v>0</v>
      </c>
    </row>
    <row r="11" spans="1:48" x14ac:dyDescent="0.25">
      <c r="A11">
        <v>1900</v>
      </c>
      <c r="B11" t="s">
        <v>4398</v>
      </c>
      <c r="C11" t="s">
        <v>9</v>
      </c>
      <c r="D11" t="s">
        <v>186</v>
      </c>
      <c r="E11">
        <v>2098</v>
      </c>
      <c r="F11" s="72">
        <v>4182461</v>
      </c>
      <c r="G11">
        <v>0</v>
      </c>
      <c r="H11" s="70">
        <v>4182461</v>
      </c>
      <c r="I11" s="74">
        <v>1512.79</v>
      </c>
      <c r="J11">
        <v>1</v>
      </c>
      <c r="K11">
        <v>0</v>
      </c>
      <c r="L11">
        <v>149</v>
      </c>
      <c r="M11">
        <v>0</v>
      </c>
      <c r="N11">
        <v>0</v>
      </c>
      <c r="O11">
        <v>0</v>
      </c>
      <c r="P11">
        <v>0</v>
      </c>
      <c r="Q11">
        <v>0</v>
      </c>
      <c r="R11">
        <v>0</v>
      </c>
      <c r="S11">
        <v>0</v>
      </c>
      <c r="U11">
        <v>0</v>
      </c>
      <c r="V11">
        <v>0</v>
      </c>
      <c r="W11">
        <v>1935.7825</v>
      </c>
      <c r="X11">
        <v>0.56999999999999851</v>
      </c>
      <c r="Y11" s="71">
        <v>16998536.391756646</v>
      </c>
      <c r="Z11">
        <v>331353.39999999997</v>
      </c>
      <c r="AA11">
        <v>17329889.791756645</v>
      </c>
      <c r="AB11">
        <v>8952.3951124450414</v>
      </c>
      <c r="AC11">
        <v>13147428.791756645</v>
      </c>
      <c r="AD11">
        <v>17341034.825001165</v>
      </c>
      <c r="AE11">
        <v>0</v>
      </c>
      <c r="AF11">
        <v>0</v>
      </c>
      <c r="AG11">
        <v>0</v>
      </c>
      <c r="AH11">
        <v>139801.88</v>
      </c>
      <c r="AI11">
        <v>139801.88</v>
      </c>
      <c r="AJ11">
        <v>17329889.791756645</v>
      </c>
      <c r="AK11">
        <v>14.77</v>
      </c>
      <c r="AL11">
        <v>0</v>
      </c>
      <c r="AM11">
        <v>0</v>
      </c>
      <c r="AN11">
        <v>0</v>
      </c>
      <c r="AO11">
        <v>0</v>
      </c>
      <c r="AP11">
        <v>0</v>
      </c>
      <c r="AQ11">
        <v>238372.76</v>
      </c>
      <c r="AR11">
        <v>402694.51</v>
      </c>
      <c r="AS11">
        <v>3560209.0143513288</v>
      </c>
      <c r="AT11">
        <v>1935782.5</v>
      </c>
      <c r="AU11">
        <v>402694.51</v>
      </c>
      <c r="AV11">
        <v>0</v>
      </c>
    </row>
    <row r="12" spans="1:48" x14ac:dyDescent="0.25">
      <c r="A12">
        <v>1901</v>
      </c>
      <c r="B12" t="s">
        <v>4399</v>
      </c>
      <c r="C12" t="s">
        <v>9</v>
      </c>
      <c r="D12" t="s">
        <v>64</v>
      </c>
      <c r="E12">
        <v>2098</v>
      </c>
      <c r="F12" s="72">
        <v>32211577</v>
      </c>
      <c r="G12">
        <v>0</v>
      </c>
      <c r="H12" s="70">
        <v>32211577</v>
      </c>
      <c r="I12" s="74">
        <v>6350.44</v>
      </c>
      <c r="J12">
        <v>1</v>
      </c>
      <c r="K12">
        <v>0</v>
      </c>
      <c r="L12">
        <v>689</v>
      </c>
      <c r="M12">
        <v>0</v>
      </c>
      <c r="N12">
        <v>0</v>
      </c>
      <c r="O12">
        <v>0</v>
      </c>
      <c r="P12">
        <v>8</v>
      </c>
      <c r="Q12">
        <v>0</v>
      </c>
      <c r="R12">
        <v>0</v>
      </c>
      <c r="S12">
        <v>0</v>
      </c>
      <c r="U12">
        <v>0</v>
      </c>
      <c r="V12">
        <v>0</v>
      </c>
      <c r="W12">
        <v>7769.37</v>
      </c>
      <c r="X12">
        <v>0.19999999999999929</v>
      </c>
      <c r="Y12" s="71">
        <v>68084768.145544305</v>
      </c>
      <c r="Z12">
        <v>2570388.0999999996</v>
      </c>
      <c r="AA12">
        <v>70655156.245544299</v>
      </c>
      <c r="AB12">
        <v>9094.0650587556393</v>
      </c>
      <c r="AC12">
        <v>38443579.245544299</v>
      </c>
      <c r="AD12">
        <v>70699795.79491137</v>
      </c>
      <c r="AE12">
        <v>0</v>
      </c>
      <c r="AF12">
        <v>494048.44</v>
      </c>
      <c r="AG12">
        <v>494048.44</v>
      </c>
      <c r="AH12">
        <v>581842.36</v>
      </c>
      <c r="AI12">
        <v>87793.919999999998</v>
      </c>
      <c r="AJ12">
        <v>71149204.685544297</v>
      </c>
      <c r="AK12">
        <v>16.350000000000001</v>
      </c>
      <c r="AL12">
        <v>0</v>
      </c>
      <c r="AM12">
        <v>0</v>
      </c>
      <c r="AN12">
        <v>0</v>
      </c>
      <c r="AO12">
        <v>0</v>
      </c>
      <c r="AP12">
        <v>0</v>
      </c>
      <c r="AQ12">
        <v>1010695.52</v>
      </c>
      <c r="AR12">
        <v>3551294.94</v>
      </c>
      <c r="AS12">
        <v>14761477.341108859</v>
      </c>
      <c r="AT12">
        <v>7769370</v>
      </c>
      <c r="AU12">
        <v>3551294.94</v>
      </c>
      <c r="AV12">
        <v>0</v>
      </c>
    </row>
    <row r="13" spans="1:48" x14ac:dyDescent="0.25">
      <c r="A13">
        <v>1922</v>
      </c>
      <c r="B13" t="s">
        <v>4400</v>
      </c>
      <c r="C13" t="s">
        <v>44</v>
      </c>
      <c r="D13" t="s">
        <v>242</v>
      </c>
      <c r="E13">
        <v>1902</v>
      </c>
      <c r="F13" s="72">
        <v>40449903</v>
      </c>
      <c r="G13">
        <v>0</v>
      </c>
      <c r="H13" s="70">
        <v>40449903</v>
      </c>
      <c r="I13" s="74">
        <v>9245.9500000000007</v>
      </c>
      <c r="J13">
        <v>1</v>
      </c>
      <c r="K13">
        <v>0</v>
      </c>
      <c r="L13">
        <v>1017.0545</v>
      </c>
      <c r="M13">
        <v>0.8</v>
      </c>
      <c r="N13">
        <v>0</v>
      </c>
      <c r="O13">
        <v>0</v>
      </c>
      <c r="P13">
        <v>4.25</v>
      </c>
      <c r="Q13">
        <v>0</v>
      </c>
      <c r="R13">
        <v>0</v>
      </c>
      <c r="S13">
        <v>0</v>
      </c>
      <c r="U13">
        <v>0</v>
      </c>
      <c r="V13">
        <v>0</v>
      </c>
      <c r="W13">
        <v>11119.438</v>
      </c>
      <c r="X13">
        <v>0.88999999999999879</v>
      </c>
      <c r="Y13" s="71">
        <v>97815294.833911613</v>
      </c>
      <c r="Z13">
        <v>3565827.3</v>
      </c>
      <c r="AA13">
        <v>101381122.13391161</v>
      </c>
      <c r="AB13">
        <v>9117.4681790493014</v>
      </c>
      <c r="AC13">
        <v>60931219.13391161</v>
      </c>
      <c r="AD13">
        <v>101445254.40316248</v>
      </c>
      <c r="AE13">
        <v>0</v>
      </c>
      <c r="AF13">
        <v>352891.74</v>
      </c>
      <c r="AG13">
        <v>352891.74</v>
      </c>
      <c r="AH13">
        <v>881354.75</v>
      </c>
      <c r="AI13">
        <v>528463.01</v>
      </c>
      <c r="AJ13">
        <v>101734013.8739116</v>
      </c>
      <c r="AK13">
        <v>12.85</v>
      </c>
      <c r="AL13">
        <v>0</v>
      </c>
      <c r="AM13">
        <v>0</v>
      </c>
      <c r="AN13">
        <v>0</v>
      </c>
      <c r="AO13">
        <v>0</v>
      </c>
      <c r="AP13">
        <v>0</v>
      </c>
      <c r="AQ13">
        <v>949151.9</v>
      </c>
      <c r="AR13">
        <v>2801069.49</v>
      </c>
      <c r="AS13">
        <v>21165660.836782321</v>
      </c>
      <c r="AT13">
        <v>11119438</v>
      </c>
      <c r="AU13">
        <v>2801069.49</v>
      </c>
      <c r="AV13">
        <v>0</v>
      </c>
    </row>
    <row r="14" spans="1:48" x14ac:dyDescent="0.25">
      <c r="A14">
        <v>1923</v>
      </c>
      <c r="B14" t="s">
        <v>4401</v>
      </c>
      <c r="C14" t="s">
        <v>44</v>
      </c>
      <c r="D14" t="s">
        <v>138</v>
      </c>
      <c r="E14">
        <v>1902</v>
      </c>
      <c r="F14" s="72">
        <v>38585716</v>
      </c>
      <c r="G14">
        <v>0</v>
      </c>
      <c r="H14" s="70">
        <v>38585716</v>
      </c>
      <c r="I14" s="74">
        <v>6751.61</v>
      </c>
      <c r="J14">
        <v>1</v>
      </c>
      <c r="K14">
        <v>0</v>
      </c>
      <c r="L14">
        <v>689</v>
      </c>
      <c r="M14">
        <v>0</v>
      </c>
      <c r="N14">
        <v>0</v>
      </c>
      <c r="O14">
        <v>0</v>
      </c>
      <c r="P14">
        <v>1.5</v>
      </c>
      <c r="Q14">
        <v>0</v>
      </c>
      <c r="R14">
        <v>0</v>
      </c>
      <c r="S14">
        <v>0</v>
      </c>
      <c r="U14">
        <v>0</v>
      </c>
      <c r="V14">
        <v>0</v>
      </c>
      <c r="W14">
        <v>7899.79</v>
      </c>
      <c r="X14">
        <v>0.58000000000000007</v>
      </c>
      <c r="Y14" s="71">
        <v>69373653.560280025</v>
      </c>
      <c r="Z14">
        <v>1883963.2</v>
      </c>
      <c r="AA14">
        <v>71257616.760280028</v>
      </c>
      <c r="AB14">
        <v>9020.1912658792226</v>
      </c>
      <c r="AC14">
        <v>32671900.760280028</v>
      </c>
      <c r="AD14">
        <v>71303101.363036662</v>
      </c>
      <c r="AE14">
        <v>0</v>
      </c>
      <c r="AF14">
        <v>988096.87</v>
      </c>
      <c r="AG14">
        <v>988096.87</v>
      </c>
      <c r="AH14">
        <v>1070746.51</v>
      </c>
      <c r="AI14">
        <v>82649.64</v>
      </c>
      <c r="AJ14">
        <v>72245713.630280033</v>
      </c>
      <c r="AK14">
        <v>13.9</v>
      </c>
      <c r="AL14">
        <v>0</v>
      </c>
      <c r="AM14">
        <v>0</v>
      </c>
      <c r="AN14">
        <v>0</v>
      </c>
      <c r="AO14">
        <v>0</v>
      </c>
      <c r="AP14">
        <v>0</v>
      </c>
      <c r="AQ14">
        <v>691475.18</v>
      </c>
      <c r="AR14">
        <v>5882906</v>
      </c>
      <c r="AS14">
        <v>14842465.294056008</v>
      </c>
      <c r="AT14">
        <v>7899790</v>
      </c>
      <c r="AU14">
        <v>5882906</v>
      </c>
      <c r="AV14">
        <v>0</v>
      </c>
    </row>
    <row r="15" spans="1:48" x14ac:dyDescent="0.25">
      <c r="A15">
        <v>1924</v>
      </c>
      <c r="B15" t="s">
        <v>4402</v>
      </c>
      <c r="C15" t="s">
        <v>44</v>
      </c>
      <c r="D15" t="s">
        <v>166</v>
      </c>
      <c r="E15">
        <v>1902</v>
      </c>
      <c r="F15" s="72">
        <v>73714127</v>
      </c>
      <c r="G15">
        <v>0</v>
      </c>
      <c r="H15" s="70">
        <v>73714127</v>
      </c>
      <c r="I15" s="74">
        <v>15833.28</v>
      </c>
      <c r="J15">
        <v>1</v>
      </c>
      <c r="K15">
        <v>0</v>
      </c>
      <c r="L15">
        <v>1741.6608000000001</v>
      </c>
      <c r="M15">
        <v>373.4</v>
      </c>
      <c r="N15">
        <v>0</v>
      </c>
      <c r="O15">
        <v>0</v>
      </c>
      <c r="P15">
        <v>14.75</v>
      </c>
      <c r="Q15">
        <v>0</v>
      </c>
      <c r="R15">
        <v>0</v>
      </c>
      <c r="S15">
        <v>0</v>
      </c>
      <c r="U15">
        <v>0</v>
      </c>
      <c r="V15">
        <v>0</v>
      </c>
      <c r="W15">
        <v>20554.312699999999</v>
      </c>
      <c r="X15">
        <v>1.5699999999999985</v>
      </c>
      <c r="Y15" s="71">
        <v>181491556.3202273</v>
      </c>
      <c r="Z15">
        <v>8468937.4000000004</v>
      </c>
      <c r="AA15">
        <v>189960493.7202273</v>
      </c>
      <c r="AB15">
        <v>9241.880110164293</v>
      </c>
      <c r="AC15">
        <v>116246366.7202273</v>
      </c>
      <c r="AD15">
        <v>190079488.04904318</v>
      </c>
      <c r="AE15">
        <v>-41835</v>
      </c>
      <c r="AF15">
        <v>2004425.08</v>
      </c>
      <c r="AG15">
        <v>2004425.08</v>
      </c>
      <c r="AH15">
        <v>1618603.13</v>
      </c>
      <c r="AI15">
        <v>-385821.95</v>
      </c>
      <c r="AJ15">
        <v>191923083.80022731</v>
      </c>
      <c r="AK15">
        <v>12.71</v>
      </c>
      <c r="AL15">
        <v>0</v>
      </c>
      <c r="AM15">
        <v>0</v>
      </c>
      <c r="AN15">
        <v>0</v>
      </c>
      <c r="AO15">
        <v>0</v>
      </c>
      <c r="AP15">
        <v>0</v>
      </c>
      <c r="AQ15">
        <v>1676919.18</v>
      </c>
      <c r="AR15">
        <v>0</v>
      </c>
      <c r="AS15">
        <v>40001239.850045465</v>
      </c>
      <c r="AT15">
        <v>20554312.699999999</v>
      </c>
      <c r="AU15">
        <v>0</v>
      </c>
      <c r="AV15">
        <v>0</v>
      </c>
    </row>
    <row r="16" spans="1:48" x14ac:dyDescent="0.25">
      <c r="A16">
        <v>1925</v>
      </c>
      <c r="B16" t="s">
        <v>4403</v>
      </c>
      <c r="C16" t="s">
        <v>44</v>
      </c>
      <c r="D16" t="s">
        <v>154</v>
      </c>
      <c r="E16">
        <v>1902</v>
      </c>
      <c r="F16" s="72">
        <v>9712629</v>
      </c>
      <c r="G16">
        <v>0</v>
      </c>
      <c r="H16" s="70">
        <v>9712629</v>
      </c>
      <c r="I16" s="74">
        <v>2481.62</v>
      </c>
      <c r="J16">
        <v>1</v>
      </c>
      <c r="K16">
        <v>0</v>
      </c>
      <c r="L16">
        <v>272.97820000000002</v>
      </c>
      <c r="M16">
        <v>36.9</v>
      </c>
      <c r="N16">
        <v>0</v>
      </c>
      <c r="O16">
        <v>0</v>
      </c>
      <c r="P16">
        <v>3</v>
      </c>
      <c r="Q16">
        <v>0</v>
      </c>
      <c r="R16">
        <v>0</v>
      </c>
      <c r="S16">
        <v>0</v>
      </c>
      <c r="U16">
        <v>0</v>
      </c>
      <c r="V16">
        <v>0</v>
      </c>
      <c r="W16">
        <v>3253.1253000000002</v>
      </c>
      <c r="X16">
        <v>-1.75</v>
      </c>
      <c r="Y16" s="71">
        <v>28199389.206125688</v>
      </c>
      <c r="Z16">
        <v>962173.79999999993</v>
      </c>
      <c r="AA16">
        <v>29161563.006125689</v>
      </c>
      <c r="AB16">
        <v>8964.1683971182065</v>
      </c>
      <c r="AC16">
        <v>19448934.006125689</v>
      </c>
      <c r="AD16">
        <v>29180051.840866182</v>
      </c>
      <c r="AE16">
        <v>0</v>
      </c>
      <c r="AF16">
        <v>250553.14</v>
      </c>
      <c r="AG16">
        <v>250553.14</v>
      </c>
      <c r="AH16">
        <v>173918.07</v>
      </c>
      <c r="AI16">
        <v>-76635.070000000007</v>
      </c>
      <c r="AJ16">
        <v>29412116.146125689</v>
      </c>
      <c r="AK16">
        <v>13.26</v>
      </c>
      <c r="AL16">
        <v>0</v>
      </c>
      <c r="AM16">
        <v>0</v>
      </c>
      <c r="AN16">
        <v>0</v>
      </c>
      <c r="AO16">
        <v>0</v>
      </c>
      <c r="AP16">
        <v>0</v>
      </c>
      <c r="AQ16">
        <v>271053.18</v>
      </c>
      <c r="AR16">
        <v>0</v>
      </c>
      <c r="AS16">
        <v>6059530.9752251385</v>
      </c>
      <c r="AT16">
        <v>3253125.3000000003</v>
      </c>
      <c r="AU16">
        <v>0</v>
      </c>
      <c r="AV16">
        <v>0</v>
      </c>
    </row>
    <row r="17" spans="1:48" x14ac:dyDescent="0.25">
      <c r="A17">
        <v>1926</v>
      </c>
      <c r="B17" t="s">
        <v>4404</v>
      </c>
      <c r="C17" t="s">
        <v>44</v>
      </c>
      <c r="D17" t="s">
        <v>181</v>
      </c>
      <c r="E17">
        <v>1902</v>
      </c>
      <c r="F17" s="72">
        <v>17313643</v>
      </c>
      <c r="G17">
        <v>0</v>
      </c>
      <c r="H17" s="70">
        <v>17313643</v>
      </c>
      <c r="I17" s="74">
        <v>4282.05</v>
      </c>
      <c r="J17">
        <v>1</v>
      </c>
      <c r="K17">
        <v>0</v>
      </c>
      <c r="L17">
        <v>471.02550000000002</v>
      </c>
      <c r="M17">
        <v>36</v>
      </c>
      <c r="N17">
        <v>0</v>
      </c>
      <c r="O17">
        <v>0</v>
      </c>
      <c r="P17">
        <v>2.5</v>
      </c>
      <c r="Q17">
        <v>0</v>
      </c>
      <c r="R17">
        <v>0</v>
      </c>
      <c r="S17">
        <v>0</v>
      </c>
      <c r="U17">
        <v>0</v>
      </c>
      <c r="V17">
        <v>0</v>
      </c>
      <c r="W17">
        <v>5213.4627</v>
      </c>
      <c r="X17">
        <v>-0.78000000000000114</v>
      </c>
      <c r="Y17" s="71">
        <v>45438304.291723751</v>
      </c>
      <c r="Z17">
        <v>2028261.9</v>
      </c>
      <c r="AA17">
        <v>47466566.191723749</v>
      </c>
      <c r="AB17">
        <v>9104.6141351934384</v>
      </c>
      <c r="AC17">
        <v>30152923.191723749</v>
      </c>
      <c r="AD17">
        <v>47496357.663191348</v>
      </c>
      <c r="AE17">
        <v>-267</v>
      </c>
      <c r="AF17">
        <v>381123.08</v>
      </c>
      <c r="AG17">
        <v>381123.08</v>
      </c>
      <c r="AH17">
        <v>269754.28000000003</v>
      </c>
      <c r="AI17">
        <v>-111368.8</v>
      </c>
      <c r="AJ17">
        <v>47847422.271723747</v>
      </c>
      <c r="AK17">
        <v>15.38</v>
      </c>
      <c r="AL17">
        <v>0</v>
      </c>
      <c r="AM17">
        <v>0</v>
      </c>
      <c r="AN17">
        <v>0</v>
      </c>
      <c r="AO17">
        <v>0</v>
      </c>
      <c r="AP17">
        <v>0</v>
      </c>
      <c r="AQ17">
        <v>441256.18</v>
      </c>
      <c r="AR17">
        <v>0</v>
      </c>
      <c r="AS17">
        <v>9952863.0743447505</v>
      </c>
      <c r="AT17">
        <v>5213462.7</v>
      </c>
      <c r="AU17">
        <v>0</v>
      </c>
      <c r="AV17">
        <v>0</v>
      </c>
    </row>
    <row r="18" spans="1:48" x14ac:dyDescent="0.25">
      <c r="A18">
        <v>1927</v>
      </c>
      <c r="B18" t="s">
        <v>4405</v>
      </c>
      <c r="C18" t="s">
        <v>44</v>
      </c>
      <c r="D18" t="s">
        <v>59</v>
      </c>
      <c r="E18">
        <v>1902</v>
      </c>
      <c r="F18" s="72">
        <v>2107579</v>
      </c>
      <c r="G18">
        <v>0</v>
      </c>
      <c r="H18" s="70">
        <v>2107579</v>
      </c>
      <c r="I18" s="74">
        <v>496.42</v>
      </c>
      <c r="J18">
        <v>1</v>
      </c>
      <c r="K18">
        <v>0</v>
      </c>
      <c r="L18">
        <v>54.606200000000001</v>
      </c>
      <c r="M18">
        <v>2.8</v>
      </c>
      <c r="N18">
        <v>0</v>
      </c>
      <c r="O18">
        <v>0</v>
      </c>
      <c r="P18">
        <v>1.25</v>
      </c>
      <c r="Q18">
        <v>0</v>
      </c>
      <c r="R18">
        <v>0</v>
      </c>
      <c r="S18">
        <v>0</v>
      </c>
      <c r="U18">
        <v>0</v>
      </c>
      <c r="V18">
        <v>0</v>
      </c>
      <c r="W18">
        <v>753.1472</v>
      </c>
      <c r="X18">
        <v>-0.65000000000000036</v>
      </c>
      <c r="Y18" s="71">
        <v>6568869.2685211664</v>
      </c>
      <c r="Z18">
        <v>339055.5</v>
      </c>
      <c r="AA18">
        <v>6907924.7685211664</v>
      </c>
      <c r="AB18">
        <v>9172.0778733840689</v>
      </c>
      <c r="AC18">
        <v>4800345.7685211664</v>
      </c>
      <c r="AD18">
        <v>6912231.6255757585</v>
      </c>
      <c r="AE18">
        <v>0</v>
      </c>
      <c r="AF18">
        <v>42347.01</v>
      </c>
      <c r="AG18">
        <v>42347.01</v>
      </c>
      <c r="AH18">
        <v>23775.74</v>
      </c>
      <c r="AI18">
        <v>-18571.27</v>
      </c>
      <c r="AJ18">
        <v>6950271.7785211662</v>
      </c>
      <c r="AK18">
        <v>13.85</v>
      </c>
      <c r="AL18">
        <v>183.89</v>
      </c>
      <c r="AM18">
        <v>183.89</v>
      </c>
      <c r="AN18">
        <v>36232.300000000003</v>
      </c>
      <c r="AO18">
        <v>34321.410000000003</v>
      </c>
      <c r="AP18">
        <v>-1910.89</v>
      </c>
      <c r="AQ18">
        <v>57295.76</v>
      </c>
      <c r="AR18">
        <v>0</v>
      </c>
      <c r="AS18">
        <v>1454151.2017042334</v>
      </c>
      <c r="AT18">
        <v>753147.2</v>
      </c>
      <c r="AU18">
        <v>0</v>
      </c>
      <c r="AV18">
        <v>0</v>
      </c>
    </row>
    <row r="19" spans="1:48" x14ac:dyDescent="0.25">
      <c r="A19">
        <v>1928</v>
      </c>
      <c r="B19" t="s">
        <v>4406</v>
      </c>
      <c r="C19" t="s">
        <v>44</v>
      </c>
      <c r="D19" t="s">
        <v>180</v>
      </c>
      <c r="E19">
        <v>1902</v>
      </c>
      <c r="F19" s="72">
        <v>30282527</v>
      </c>
      <c r="G19">
        <v>0</v>
      </c>
      <c r="H19" s="70">
        <v>30282527</v>
      </c>
      <c r="I19" s="74">
        <v>7359.36</v>
      </c>
      <c r="J19">
        <v>1</v>
      </c>
      <c r="K19">
        <v>0</v>
      </c>
      <c r="L19">
        <v>809.52959999999996</v>
      </c>
      <c r="M19">
        <v>196.1</v>
      </c>
      <c r="N19">
        <v>0</v>
      </c>
      <c r="O19">
        <v>0</v>
      </c>
      <c r="P19">
        <v>8.75</v>
      </c>
      <c r="Q19">
        <v>0</v>
      </c>
      <c r="R19">
        <v>0</v>
      </c>
      <c r="S19">
        <v>0</v>
      </c>
      <c r="U19">
        <v>0</v>
      </c>
      <c r="V19">
        <v>0</v>
      </c>
      <c r="W19">
        <v>9305.9884999999995</v>
      </c>
      <c r="X19">
        <v>0.33000000000000007</v>
      </c>
      <c r="Y19" s="71">
        <v>81609340.097310796</v>
      </c>
      <c r="Z19">
        <v>4289763.8</v>
      </c>
      <c r="AA19">
        <v>85899103.897310793</v>
      </c>
      <c r="AB19">
        <v>9230.5190251751119</v>
      </c>
      <c r="AC19">
        <v>55616576.897310793</v>
      </c>
      <c r="AD19">
        <v>85952610.786815062</v>
      </c>
      <c r="AE19">
        <v>0</v>
      </c>
      <c r="AF19">
        <v>388180.91</v>
      </c>
      <c r="AG19">
        <v>388180.91</v>
      </c>
      <c r="AH19">
        <v>534953.64</v>
      </c>
      <c r="AI19">
        <v>146772.73000000001</v>
      </c>
      <c r="AJ19">
        <v>86287284.80731079</v>
      </c>
      <c r="AK19">
        <v>14.08</v>
      </c>
      <c r="AL19">
        <v>0</v>
      </c>
      <c r="AM19">
        <v>0</v>
      </c>
      <c r="AN19">
        <v>0</v>
      </c>
      <c r="AO19">
        <v>0</v>
      </c>
      <c r="AP19">
        <v>0</v>
      </c>
      <c r="AQ19">
        <v>776323.36</v>
      </c>
      <c r="AR19">
        <v>0</v>
      </c>
      <c r="AS19">
        <v>18144764.26746216</v>
      </c>
      <c r="AT19">
        <v>9305988.5</v>
      </c>
      <c r="AU19">
        <v>0</v>
      </c>
      <c r="AV19">
        <v>0</v>
      </c>
    </row>
    <row r="20" spans="1:48" x14ac:dyDescent="0.25">
      <c r="A20">
        <v>1929</v>
      </c>
      <c r="B20" t="s">
        <v>4407</v>
      </c>
      <c r="C20" t="s">
        <v>44</v>
      </c>
      <c r="D20" t="s">
        <v>45</v>
      </c>
      <c r="E20">
        <v>1902</v>
      </c>
      <c r="F20" s="72">
        <v>16622335</v>
      </c>
      <c r="G20">
        <v>0</v>
      </c>
      <c r="H20" s="70">
        <v>16622335</v>
      </c>
      <c r="I20" s="74">
        <v>4063.59</v>
      </c>
      <c r="J20">
        <v>1</v>
      </c>
      <c r="K20">
        <v>0</v>
      </c>
      <c r="L20">
        <v>446.99489999999997</v>
      </c>
      <c r="M20">
        <v>26</v>
      </c>
      <c r="N20">
        <v>0</v>
      </c>
      <c r="O20">
        <v>0</v>
      </c>
      <c r="P20">
        <v>8</v>
      </c>
      <c r="Q20">
        <v>0</v>
      </c>
      <c r="R20">
        <v>0</v>
      </c>
      <c r="S20">
        <v>0</v>
      </c>
      <c r="U20">
        <v>0</v>
      </c>
      <c r="V20">
        <v>0</v>
      </c>
      <c r="W20">
        <v>5501.8473999999997</v>
      </c>
      <c r="X20">
        <v>2.58</v>
      </c>
      <c r="Y20" s="71">
        <v>48850736.439552993</v>
      </c>
      <c r="Z20">
        <v>2100973</v>
      </c>
      <c r="AA20">
        <v>50951709.439552993</v>
      </c>
      <c r="AB20">
        <v>9260.836540023447</v>
      </c>
      <c r="AC20">
        <v>34329374.439552993</v>
      </c>
      <c r="AD20">
        <v>50983738.260687396</v>
      </c>
      <c r="AE20">
        <v>0</v>
      </c>
      <c r="AF20">
        <v>521144.88</v>
      </c>
      <c r="AG20">
        <v>521144.88</v>
      </c>
      <c r="AH20">
        <v>405699.53</v>
      </c>
      <c r="AI20">
        <v>-115445.35</v>
      </c>
      <c r="AJ20">
        <v>51472854.319552995</v>
      </c>
      <c r="AK20">
        <v>14.13</v>
      </c>
      <c r="AL20">
        <v>0</v>
      </c>
      <c r="AM20">
        <v>0</v>
      </c>
      <c r="AN20">
        <v>0</v>
      </c>
      <c r="AO20">
        <v>0</v>
      </c>
      <c r="AP20">
        <v>0</v>
      </c>
      <c r="AQ20">
        <v>451702</v>
      </c>
      <c r="AR20">
        <v>0</v>
      </c>
      <c r="AS20">
        <v>10691676.3939106</v>
      </c>
      <c r="AT20">
        <v>5501847.3999999994</v>
      </c>
      <c r="AU20">
        <v>0</v>
      </c>
      <c r="AV20">
        <v>0</v>
      </c>
    </row>
    <row r="21" spans="1:48" x14ac:dyDescent="0.25">
      <c r="A21">
        <v>1930</v>
      </c>
      <c r="B21" t="s">
        <v>4408</v>
      </c>
      <c r="C21" t="s">
        <v>44</v>
      </c>
      <c r="D21" t="s">
        <v>92</v>
      </c>
      <c r="E21">
        <v>1902</v>
      </c>
      <c r="F21" s="72">
        <v>7666990</v>
      </c>
      <c r="G21">
        <v>0</v>
      </c>
      <c r="H21" s="70">
        <v>7666990</v>
      </c>
      <c r="I21" s="74">
        <v>3123.65</v>
      </c>
      <c r="J21">
        <v>1</v>
      </c>
      <c r="K21">
        <v>0</v>
      </c>
      <c r="L21">
        <v>335</v>
      </c>
      <c r="M21">
        <v>0</v>
      </c>
      <c r="N21">
        <v>0</v>
      </c>
      <c r="O21">
        <v>0</v>
      </c>
      <c r="P21">
        <v>1.5</v>
      </c>
      <c r="Q21">
        <v>0</v>
      </c>
      <c r="R21">
        <v>0</v>
      </c>
      <c r="S21">
        <v>0</v>
      </c>
      <c r="U21">
        <v>0</v>
      </c>
      <c r="V21">
        <v>0</v>
      </c>
      <c r="W21">
        <v>3555.84</v>
      </c>
      <c r="X21">
        <v>-2.34</v>
      </c>
      <c r="Y21" s="71">
        <v>30721416.818900343</v>
      </c>
      <c r="Z21">
        <v>1143410.7999999998</v>
      </c>
      <c r="AA21">
        <v>31864827.618900344</v>
      </c>
      <c r="AB21">
        <v>8961.2658665463969</v>
      </c>
      <c r="AC21">
        <v>24197837.618900344</v>
      </c>
      <c r="AD21">
        <v>31884970.012567334</v>
      </c>
      <c r="AE21">
        <v>0</v>
      </c>
      <c r="AF21">
        <v>926913.21</v>
      </c>
      <c r="AG21">
        <v>926913.21</v>
      </c>
      <c r="AH21">
        <v>796585.24</v>
      </c>
      <c r="AI21">
        <v>-130327.97</v>
      </c>
      <c r="AJ21">
        <v>32791740.828900345</v>
      </c>
      <c r="AK21">
        <v>13.64</v>
      </c>
      <c r="AL21">
        <v>0</v>
      </c>
      <c r="AM21">
        <v>0</v>
      </c>
      <c r="AN21">
        <v>0</v>
      </c>
      <c r="AO21">
        <v>0</v>
      </c>
      <c r="AP21">
        <v>0</v>
      </c>
      <c r="AQ21">
        <v>212975.32</v>
      </c>
      <c r="AR21">
        <v>0</v>
      </c>
      <c r="AS21">
        <v>6760964.7317800689</v>
      </c>
      <c r="AT21">
        <v>3555840</v>
      </c>
      <c r="AU21">
        <v>0</v>
      </c>
      <c r="AV21">
        <v>0</v>
      </c>
    </row>
    <row r="22" spans="1:48" x14ac:dyDescent="0.25">
      <c r="A22">
        <v>1931</v>
      </c>
      <c r="B22" t="s">
        <v>4409</v>
      </c>
      <c r="C22" t="s">
        <v>44</v>
      </c>
      <c r="D22" t="s">
        <v>102</v>
      </c>
      <c r="E22">
        <v>1902</v>
      </c>
      <c r="F22" s="72">
        <v>4670442</v>
      </c>
      <c r="G22">
        <v>0</v>
      </c>
      <c r="H22" s="70">
        <v>4670442</v>
      </c>
      <c r="I22" s="74">
        <v>1798.08</v>
      </c>
      <c r="J22">
        <v>1</v>
      </c>
      <c r="K22">
        <v>0</v>
      </c>
      <c r="L22">
        <v>197.78880000000001</v>
      </c>
      <c r="M22">
        <v>13.4</v>
      </c>
      <c r="N22">
        <v>0</v>
      </c>
      <c r="O22">
        <v>0</v>
      </c>
      <c r="P22">
        <v>0.25</v>
      </c>
      <c r="Q22">
        <v>0</v>
      </c>
      <c r="R22">
        <v>0</v>
      </c>
      <c r="S22">
        <v>0</v>
      </c>
      <c r="U22">
        <v>0</v>
      </c>
      <c r="V22">
        <v>0</v>
      </c>
      <c r="W22">
        <v>2269.9908999999998</v>
      </c>
      <c r="X22">
        <v>0.41999999999999993</v>
      </c>
      <c r="Y22" s="71">
        <v>19916735.992269002</v>
      </c>
      <c r="Z22">
        <v>381155.6</v>
      </c>
      <c r="AA22">
        <v>20297891.592269003</v>
      </c>
      <c r="AB22">
        <v>8941.8383096905836</v>
      </c>
      <c r="AC22">
        <v>15627449.592269003</v>
      </c>
      <c r="AD22">
        <v>20310949.933272049</v>
      </c>
      <c r="AE22">
        <v>0</v>
      </c>
      <c r="AF22">
        <v>234849.45</v>
      </c>
      <c r="AG22">
        <v>234849.45</v>
      </c>
      <c r="AH22">
        <v>280136.65999999997</v>
      </c>
      <c r="AI22">
        <v>45287.21</v>
      </c>
      <c r="AJ22">
        <v>20532741.042269003</v>
      </c>
      <c r="AK22">
        <v>14.77</v>
      </c>
      <c r="AL22">
        <v>0</v>
      </c>
      <c r="AM22">
        <v>0</v>
      </c>
      <c r="AN22">
        <v>0</v>
      </c>
      <c r="AO22">
        <v>0</v>
      </c>
      <c r="AP22">
        <v>0</v>
      </c>
      <c r="AQ22">
        <v>188842</v>
      </c>
      <c r="AR22">
        <v>0</v>
      </c>
      <c r="AS22">
        <v>4191836.7704538014</v>
      </c>
      <c r="AT22">
        <v>2269990.9</v>
      </c>
      <c r="AU22">
        <v>0</v>
      </c>
      <c r="AV22">
        <v>0</v>
      </c>
    </row>
    <row r="23" spans="1:48" x14ac:dyDescent="0.25">
      <c r="A23">
        <v>1933</v>
      </c>
      <c r="B23" t="s">
        <v>4410</v>
      </c>
      <c r="C23" t="s">
        <v>21</v>
      </c>
      <c r="D23" t="s">
        <v>22</v>
      </c>
      <c r="E23">
        <v>2230</v>
      </c>
      <c r="F23" s="72">
        <v>9140417</v>
      </c>
      <c r="G23">
        <v>0</v>
      </c>
      <c r="H23" s="70">
        <v>9140417</v>
      </c>
      <c r="I23" s="74">
        <v>1781.82</v>
      </c>
      <c r="J23">
        <v>1</v>
      </c>
      <c r="K23">
        <v>0</v>
      </c>
      <c r="L23">
        <v>196.00020000000001</v>
      </c>
      <c r="M23">
        <v>11.6</v>
      </c>
      <c r="N23">
        <v>0</v>
      </c>
      <c r="O23">
        <v>0</v>
      </c>
      <c r="P23">
        <v>2.5</v>
      </c>
      <c r="Q23">
        <v>0</v>
      </c>
      <c r="R23">
        <v>0</v>
      </c>
      <c r="S23">
        <v>0</v>
      </c>
      <c r="U23">
        <v>0</v>
      </c>
      <c r="V23">
        <v>0</v>
      </c>
      <c r="W23">
        <v>2197.9061999999999</v>
      </c>
      <c r="X23">
        <v>1.1499999999999986</v>
      </c>
      <c r="Y23" s="71">
        <v>19362296.414593037</v>
      </c>
      <c r="Z23">
        <v>971700.79999999993</v>
      </c>
      <c r="AA23">
        <v>20333997.214593038</v>
      </c>
      <c r="AB23">
        <v>9251.5309409441761</v>
      </c>
      <c r="AC23">
        <v>11193580.214593038</v>
      </c>
      <c r="AD23">
        <v>20346692.03915073</v>
      </c>
      <c r="AE23">
        <v>0</v>
      </c>
      <c r="AF23">
        <v>0</v>
      </c>
      <c r="AG23">
        <v>0</v>
      </c>
      <c r="AH23">
        <v>0</v>
      </c>
      <c r="AI23">
        <v>0</v>
      </c>
      <c r="AJ23">
        <v>20333997.214593038</v>
      </c>
      <c r="AK23">
        <v>11.96</v>
      </c>
      <c r="AL23">
        <v>0</v>
      </c>
      <c r="AM23">
        <v>0</v>
      </c>
      <c r="AN23">
        <v>0</v>
      </c>
      <c r="AO23">
        <v>0</v>
      </c>
      <c r="AP23">
        <v>0</v>
      </c>
      <c r="AQ23">
        <v>178901.4</v>
      </c>
      <c r="AR23">
        <v>0</v>
      </c>
      <c r="AS23">
        <v>4261139.6029186081</v>
      </c>
      <c r="AT23">
        <v>2197906.1999999997</v>
      </c>
      <c r="AU23">
        <v>0</v>
      </c>
      <c r="AV23">
        <v>0</v>
      </c>
    </row>
    <row r="24" spans="1:48" x14ac:dyDescent="0.25">
      <c r="A24">
        <v>1934</v>
      </c>
      <c r="B24" t="s">
        <v>4411</v>
      </c>
      <c r="C24" t="s">
        <v>21</v>
      </c>
      <c r="D24" t="s">
        <v>126</v>
      </c>
      <c r="E24">
        <v>2230</v>
      </c>
      <c r="F24" s="72">
        <v>5746787</v>
      </c>
      <c r="G24">
        <v>-2880408.0714119822</v>
      </c>
      <c r="H24" s="70">
        <v>2866378.9285880178</v>
      </c>
      <c r="I24" s="74">
        <v>103.33</v>
      </c>
      <c r="J24">
        <v>1</v>
      </c>
      <c r="K24">
        <v>0</v>
      </c>
      <c r="L24">
        <v>11.366300000000001</v>
      </c>
      <c r="M24">
        <v>7.5</v>
      </c>
      <c r="N24">
        <v>0</v>
      </c>
      <c r="O24">
        <v>0</v>
      </c>
      <c r="P24">
        <v>0</v>
      </c>
      <c r="Q24">
        <v>0</v>
      </c>
      <c r="R24">
        <v>0</v>
      </c>
      <c r="S24">
        <v>0</v>
      </c>
      <c r="U24">
        <v>0</v>
      </c>
      <c r="V24">
        <v>0</v>
      </c>
      <c r="W24">
        <v>305.01249999999999</v>
      </c>
      <c r="X24">
        <v>-2.8500000000000014</v>
      </c>
      <c r="Y24" s="71">
        <v>2627653.9285880178</v>
      </c>
      <c r="Z24">
        <v>238725</v>
      </c>
      <c r="AA24">
        <v>2866378.9285880178</v>
      </c>
      <c r="AB24">
        <v>9397.5785536265503</v>
      </c>
      <c r="AC24">
        <v>0</v>
      </c>
      <c r="AD24">
        <v>2868101.7410534141</v>
      </c>
      <c r="AE24">
        <v>0</v>
      </c>
      <c r="AF24">
        <v>0</v>
      </c>
      <c r="AG24">
        <v>0</v>
      </c>
      <c r="AH24">
        <v>0</v>
      </c>
      <c r="AI24">
        <v>0</v>
      </c>
      <c r="AJ24">
        <v>2866378.9285880178</v>
      </c>
      <c r="AK24">
        <v>11.96</v>
      </c>
      <c r="AL24">
        <v>34.369999999999997</v>
      </c>
      <c r="AM24">
        <v>34.369999999999997</v>
      </c>
      <c r="AN24">
        <v>8960.68</v>
      </c>
      <c r="AO24">
        <v>6414.85</v>
      </c>
      <c r="AP24">
        <v>-2545.83</v>
      </c>
      <c r="AQ24">
        <v>14374.58</v>
      </c>
      <c r="AR24">
        <v>0</v>
      </c>
      <c r="AS24">
        <v>621020.78571760363</v>
      </c>
      <c r="AT24">
        <v>305012.5</v>
      </c>
      <c r="AU24">
        <v>0</v>
      </c>
      <c r="AV24">
        <v>0</v>
      </c>
    </row>
    <row r="25" spans="1:48" x14ac:dyDescent="0.25">
      <c r="A25">
        <v>1935</v>
      </c>
      <c r="B25" t="s">
        <v>4412</v>
      </c>
      <c r="C25" t="s">
        <v>21</v>
      </c>
      <c r="D25" t="s">
        <v>210</v>
      </c>
      <c r="E25">
        <v>2230</v>
      </c>
      <c r="F25" s="72">
        <v>19082142</v>
      </c>
      <c r="G25">
        <v>-1219613.03689171</v>
      </c>
      <c r="H25" s="70">
        <v>17862528.96310829</v>
      </c>
      <c r="I25" s="74">
        <v>1505.72</v>
      </c>
      <c r="J25">
        <v>1</v>
      </c>
      <c r="K25">
        <v>0</v>
      </c>
      <c r="L25">
        <v>165.6292</v>
      </c>
      <c r="M25">
        <v>22.7</v>
      </c>
      <c r="N25">
        <v>0</v>
      </c>
      <c r="O25">
        <v>0</v>
      </c>
      <c r="P25">
        <v>1.5</v>
      </c>
      <c r="Q25">
        <v>0</v>
      </c>
      <c r="R25">
        <v>0</v>
      </c>
      <c r="S25">
        <v>0</v>
      </c>
      <c r="U25">
        <v>0</v>
      </c>
      <c r="V25">
        <v>0</v>
      </c>
      <c r="W25">
        <v>1953.3544999999999</v>
      </c>
      <c r="X25">
        <v>1.9299999999999997</v>
      </c>
      <c r="Y25" s="71">
        <v>17282030.163108289</v>
      </c>
      <c r="Z25">
        <v>580498.79999999993</v>
      </c>
      <c r="AA25">
        <v>17862528.96310829</v>
      </c>
      <c r="AB25">
        <v>9144.5403090469699</v>
      </c>
      <c r="AC25">
        <v>0</v>
      </c>
      <c r="AD25">
        <v>17873859.868091032</v>
      </c>
      <c r="AE25">
        <v>0</v>
      </c>
      <c r="AF25">
        <v>0</v>
      </c>
      <c r="AG25">
        <v>0</v>
      </c>
      <c r="AH25">
        <v>0</v>
      </c>
      <c r="AI25">
        <v>0</v>
      </c>
      <c r="AJ25">
        <v>17862528.96310829</v>
      </c>
      <c r="AK25">
        <v>11.96</v>
      </c>
      <c r="AL25">
        <v>0</v>
      </c>
      <c r="AM25">
        <v>0</v>
      </c>
      <c r="AN25">
        <v>0</v>
      </c>
      <c r="AO25">
        <v>0</v>
      </c>
      <c r="AP25">
        <v>0</v>
      </c>
      <c r="AQ25">
        <v>153774.79999999999</v>
      </c>
      <c r="AR25">
        <v>1271811.04</v>
      </c>
      <c r="AS25">
        <v>3688605.5526216584</v>
      </c>
      <c r="AT25">
        <v>1953354.5</v>
      </c>
      <c r="AU25">
        <v>1271811.04</v>
      </c>
      <c r="AV25">
        <v>0</v>
      </c>
    </row>
    <row r="26" spans="1:48" x14ac:dyDescent="0.25">
      <c r="A26">
        <v>1936</v>
      </c>
      <c r="B26" t="s">
        <v>4413</v>
      </c>
      <c r="C26" t="s">
        <v>21</v>
      </c>
      <c r="D26" t="s">
        <v>241</v>
      </c>
      <c r="E26">
        <v>2230</v>
      </c>
      <c r="F26" s="72">
        <v>4875594</v>
      </c>
      <c r="G26">
        <v>0</v>
      </c>
      <c r="H26" s="70">
        <v>4875594</v>
      </c>
      <c r="I26" s="74">
        <v>867.51</v>
      </c>
      <c r="J26">
        <v>1</v>
      </c>
      <c r="K26">
        <v>0</v>
      </c>
      <c r="L26">
        <v>95.426100000000005</v>
      </c>
      <c r="M26">
        <v>22.7</v>
      </c>
      <c r="N26">
        <v>0</v>
      </c>
      <c r="O26">
        <v>0</v>
      </c>
      <c r="P26">
        <v>0.75</v>
      </c>
      <c r="Q26">
        <v>0</v>
      </c>
      <c r="R26">
        <v>0</v>
      </c>
      <c r="S26">
        <v>0</v>
      </c>
      <c r="U26">
        <v>0</v>
      </c>
      <c r="V26">
        <v>0</v>
      </c>
      <c r="W26">
        <v>1263.1914999999999</v>
      </c>
      <c r="X26">
        <v>-0.46000000000000085</v>
      </c>
      <c r="Y26" s="71">
        <v>11029092.71034517</v>
      </c>
      <c r="Z26">
        <v>549280.9</v>
      </c>
      <c r="AA26">
        <v>11578373.61034517</v>
      </c>
      <c r="AB26">
        <v>9165.9685885672679</v>
      </c>
      <c r="AC26">
        <v>6702779.6103451699</v>
      </c>
      <c r="AD26">
        <v>11585604.797906313</v>
      </c>
      <c r="AE26">
        <v>-1232</v>
      </c>
      <c r="AF26">
        <v>0</v>
      </c>
      <c r="AG26">
        <v>0</v>
      </c>
      <c r="AH26">
        <v>0</v>
      </c>
      <c r="AI26">
        <v>0</v>
      </c>
      <c r="AJ26">
        <v>11577141.61034517</v>
      </c>
      <c r="AK26">
        <v>11.96</v>
      </c>
      <c r="AL26">
        <v>255.8</v>
      </c>
      <c r="AM26">
        <v>255.8</v>
      </c>
      <c r="AN26">
        <v>52476.29</v>
      </c>
      <c r="AO26">
        <v>47742.76</v>
      </c>
      <c r="AP26">
        <v>-4733.53</v>
      </c>
      <c r="AQ26">
        <v>97747.76</v>
      </c>
      <c r="AR26">
        <v>0</v>
      </c>
      <c r="AS26">
        <v>2425284.5020690341</v>
      </c>
      <c r="AT26">
        <v>1263191.5</v>
      </c>
      <c r="AU26">
        <v>0</v>
      </c>
      <c r="AV26">
        <v>0</v>
      </c>
    </row>
    <row r="27" spans="1:48" x14ac:dyDescent="0.25">
      <c r="A27">
        <v>2262</v>
      </c>
      <c r="B27" t="s">
        <v>4414</v>
      </c>
      <c r="C27" t="s">
        <v>21</v>
      </c>
      <c r="D27" t="s">
        <v>135</v>
      </c>
      <c r="E27">
        <v>2230</v>
      </c>
      <c r="F27" s="72">
        <v>2332661</v>
      </c>
      <c r="G27">
        <v>0</v>
      </c>
      <c r="H27" s="70">
        <v>2332661</v>
      </c>
      <c r="I27" s="74">
        <v>484.32</v>
      </c>
      <c r="J27">
        <v>1</v>
      </c>
      <c r="K27">
        <v>0</v>
      </c>
      <c r="L27">
        <v>53.275199999999998</v>
      </c>
      <c r="M27">
        <v>10.9</v>
      </c>
      <c r="N27">
        <v>0</v>
      </c>
      <c r="O27">
        <v>0</v>
      </c>
      <c r="P27">
        <v>0.5</v>
      </c>
      <c r="Q27">
        <v>0</v>
      </c>
      <c r="R27">
        <v>0</v>
      </c>
      <c r="S27">
        <v>0</v>
      </c>
      <c r="U27">
        <v>0</v>
      </c>
      <c r="V27">
        <v>0</v>
      </c>
      <c r="W27">
        <v>668.8673</v>
      </c>
      <c r="X27">
        <v>-2.0600000000000005</v>
      </c>
      <c r="Y27" s="71">
        <v>5787925.3687424539</v>
      </c>
      <c r="Z27">
        <v>313471.19999999995</v>
      </c>
      <c r="AA27">
        <v>6101396.5687424541</v>
      </c>
      <c r="AB27">
        <v>9121.983641213219</v>
      </c>
      <c r="AC27">
        <v>3768735.5687424541</v>
      </c>
      <c r="AD27">
        <v>6105191.4025543071</v>
      </c>
      <c r="AE27">
        <v>0</v>
      </c>
      <c r="AF27">
        <v>0</v>
      </c>
      <c r="AG27">
        <v>0</v>
      </c>
      <c r="AH27">
        <v>0</v>
      </c>
      <c r="AI27">
        <v>0</v>
      </c>
      <c r="AJ27">
        <v>6101396.5687424541</v>
      </c>
      <c r="AK27">
        <v>11.27</v>
      </c>
      <c r="AL27">
        <v>140.94</v>
      </c>
      <c r="AM27">
        <v>140.94</v>
      </c>
      <c r="AN27">
        <v>25745.87</v>
      </c>
      <c r="AO27">
        <v>26305.18</v>
      </c>
      <c r="AP27">
        <v>559.30999999999995</v>
      </c>
      <c r="AQ27">
        <v>47692.28</v>
      </c>
      <c r="AR27">
        <v>0</v>
      </c>
      <c r="AS27">
        <v>1282973.553748491</v>
      </c>
      <c r="AT27">
        <v>668867.30000000005</v>
      </c>
      <c r="AU27">
        <v>0</v>
      </c>
      <c r="AV27">
        <v>0</v>
      </c>
    </row>
    <row r="28" spans="1:48" x14ac:dyDescent="0.25">
      <c r="A28">
        <v>1944</v>
      </c>
      <c r="B28" t="s">
        <v>4415</v>
      </c>
      <c r="C28" t="s">
        <v>57</v>
      </c>
      <c r="D28" t="s">
        <v>208</v>
      </c>
      <c r="E28">
        <v>2230</v>
      </c>
      <c r="F28" s="72">
        <v>10079599</v>
      </c>
      <c r="G28">
        <v>0</v>
      </c>
      <c r="H28" s="70">
        <v>10079599</v>
      </c>
      <c r="I28" s="74">
        <v>2077.62</v>
      </c>
      <c r="J28">
        <v>1</v>
      </c>
      <c r="K28">
        <v>0</v>
      </c>
      <c r="L28">
        <v>228.53819999999999</v>
      </c>
      <c r="M28">
        <v>28.2</v>
      </c>
      <c r="N28">
        <v>0</v>
      </c>
      <c r="O28">
        <v>0</v>
      </c>
      <c r="P28">
        <v>1.5</v>
      </c>
      <c r="Q28">
        <v>0</v>
      </c>
      <c r="R28">
        <v>0</v>
      </c>
      <c r="S28">
        <v>0</v>
      </c>
      <c r="U28">
        <v>0</v>
      </c>
      <c r="V28">
        <v>0</v>
      </c>
      <c r="W28">
        <v>2780.9281000000001</v>
      </c>
      <c r="X28">
        <v>-2.2900000000000009</v>
      </c>
      <c r="Y28" s="71">
        <v>24033166.722839452</v>
      </c>
      <c r="Z28">
        <v>590405.19999999995</v>
      </c>
      <c r="AA28">
        <v>24623571.922839452</v>
      </c>
      <c r="AB28">
        <v>8854.4439256949681</v>
      </c>
      <c r="AC28">
        <v>14543972.922839452</v>
      </c>
      <c r="AD28">
        <v>24639329.187813576</v>
      </c>
      <c r="AE28">
        <v>0</v>
      </c>
      <c r="AF28">
        <v>35289.17</v>
      </c>
      <c r="AG28">
        <v>35289.17</v>
      </c>
      <c r="AH28">
        <v>112029.74</v>
      </c>
      <c r="AI28">
        <v>76740.570000000007</v>
      </c>
      <c r="AJ28">
        <v>24658861.092839453</v>
      </c>
      <c r="AK28">
        <v>13.96</v>
      </c>
      <c r="AL28">
        <v>0</v>
      </c>
      <c r="AM28">
        <v>0</v>
      </c>
      <c r="AN28">
        <v>0</v>
      </c>
      <c r="AO28">
        <v>0</v>
      </c>
      <c r="AP28">
        <v>0</v>
      </c>
      <c r="AQ28">
        <v>241574.14</v>
      </c>
      <c r="AR28">
        <v>0</v>
      </c>
      <c r="AS28">
        <v>5065201.3725678902</v>
      </c>
      <c r="AT28">
        <v>2780928.1</v>
      </c>
      <c r="AU28">
        <v>0</v>
      </c>
      <c r="AV28">
        <v>0</v>
      </c>
    </row>
    <row r="29" spans="1:48" x14ac:dyDescent="0.25">
      <c r="A29">
        <v>1945</v>
      </c>
      <c r="B29" t="s">
        <v>4416</v>
      </c>
      <c r="C29" t="s">
        <v>57</v>
      </c>
      <c r="D29" t="s">
        <v>58</v>
      </c>
      <c r="E29">
        <v>2230</v>
      </c>
      <c r="F29" s="72">
        <v>3787667</v>
      </c>
      <c r="G29">
        <v>0</v>
      </c>
      <c r="H29" s="70">
        <v>3787667</v>
      </c>
      <c r="I29" s="74">
        <v>642.55999999999995</v>
      </c>
      <c r="J29">
        <v>1</v>
      </c>
      <c r="K29">
        <v>0</v>
      </c>
      <c r="L29">
        <v>70.681600000000003</v>
      </c>
      <c r="M29">
        <v>64</v>
      </c>
      <c r="N29">
        <v>0</v>
      </c>
      <c r="O29">
        <v>0</v>
      </c>
      <c r="P29">
        <v>1.5</v>
      </c>
      <c r="Q29">
        <v>0</v>
      </c>
      <c r="R29">
        <v>0</v>
      </c>
      <c r="S29">
        <v>0</v>
      </c>
      <c r="U29">
        <v>0</v>
      </c>
      <c r="V29">
        <v>0</v>
      </c>
      <c r="W29">
        <v>922.55939999999998</v>
      </c>
      <c r="X29">
        <v>-3.17</v>
      </c>
      <c r="Y29" s="71">
        <v>7933405.5760131925</v>
      </c>
      <c r="Z29">
        <v>798013.60000000009</v>
      </c>
      <c r="AA29">
        <v>8731419.1760131922</v>
      </c>
      <c r="AB29">
        <v>9464.3436249342776</v>
      </c>
      <c r="AC29">
        <v>4943752.1760131922</v>
      </c>
      <c r="AD29">
        <v>8736620.6867108904</v>
      </c>
      <c r="AE29">
        <v>0</v>
      </c>
      <c r="AF29">
        <v>10586.75</v>
      </c>
      <c r="AG29">
        <v>10586.75</v>
      </c>
      <c r="AH29">
        <v>161892.75</v>
      </c>
      <c r="AI29">
        <v>151306</v>
      </c>
      <c r="AJ29">
        <v>8742005.9260131922</v>
      </c>
      <c r="AK29">
        <v>17.88</v>
      </c>
      <c r="AL29">
        <v>187.46</v>
      </c>
      <c r="AM29">
        <v>187.46</v>
      </c>
      <c r="AN29">
        <v>41544.61</v>
      </c>
      <c r="AO29">
        <v>34987.72</v>
      </c>
      <c r="AP29">
        <v>-6556.89</v>
      </c>
      <c r="AQ29">
        <v>70832.22</v>
      </c>
      <c r="AR29">
        <v>0</v>
      </c>
      <c r="AS29">
        <v>1938265.1052026385</v>
      </c>
      <c r="AT29">
        <v>922559.4</v>
      </c>
      <c r="AU29">
        <v>0</v>
      </c>
      <c r="AV29">
        <v>0</v>
      </c>
    </row>
    <row r="30" spans="1:48" x14ac:dyDescent="0.25">
      <c r="A30">
        <v>1946</v>
      </c>
      <c r="B30" t="s">
        <v>4417</v>
      </c>
      <c r="C30" t="s">
        <v>57</v>
      </c>
      <c r="D30" t="s">
        <v>199</v>
      </c>
      <c r="E30">
        <v>2230</v>
      </c>
      <c r="F30" s="72">
        <v>4220040</v>
      </c>
      <c r="G30">
        <v>0</v>
      </c>
      <c r="H30" s="70">
        <v>4220040</v>
      </c>
      <c r="I30" s="74">
        <v>687.24</v>
      </c>
      <c r="J30">
        <v>1</v>
      </c>
      <c r="K30">
        <v>0</v>
      </c>
      <c r="L30">
        <v>75.596400000000003</v>
      </c>
      <c r="M30">
        <v>48.1</v>
      </c>
      <c r="N30">
        <v>0</v>
      </c>
      <c r="O30">
        <v>0</v>
      </c>
      <c r="P30">
        <v>1.25</v>
      </c>
      <c r="Q30">
        <v>0</v>
      </c>
      <c r="R30">
        <v>0</v>
      </c>
      <c r="S30">
        <v>0</v>
      </c>
      <c r="U30">
        <v>0</v>
      </c>
      <c r="V30">
        <v>0</v>
      </c>
      <c r="W30">
        <v>1026.7364</v>
      </c>
      <c r="X30">
        <v>-2.66</v>
      </c>
      <c r="Y30" s="71">
        <v>8854724.1252086684</v>
      </c>
      <c r="Z30">
        <v>495562.19999999995</v>
      </c>
      <c r="AA30">
        <v>9350286.3252086677</v>
      </c>
      <c r="AB30">
        <v>9106.8031923370672</v>
      </c>
      <c r="AC30">
        <v>5130246.3252086677</v>
      </c>
      <c r="AD30">
        <v>9356091.8953161258</v>
      </c>
      <c r="AE30">
        <v>0</v>
      </c>
      <c r="AF30">
        <v>0</v>
      </c>
      <c r="AG30">
        <v>0</v>
      </c>
      <c r="AH30">
        <v>17680.38</v>
      </c>
      <c r="AI30">
        <v>17680.38</v>
      </c>
      <c r="AJ30">
        <v>9350286.3252086677</v>
      </c>
      <c r="AK30">
        <v>17.36</v>
      </c>
      <c r="AL30">
        <v>231.96</v>
      </c>
      <c r="AM30">
        <v>231.96</v>
      </c>
      <c r="AN30">
        <v>52873.56</v>
      </c>
      <c r="AO30">
        <v>43293.24</v>
      </c>
      <c r="AP30">
        <v>-9580.32</v>
      </c>
      <c r="AQ30">
        <v>90580.18</v>
      </c>
      <c r="AR30">
        <v>0</v>
      </c>
      <c r="AS30">
        <v>1972705.7810417337</v>
      </c>
      <c r="AT30">
        <v>1026736.4</v>
      </c>
      <c r="AU30">
        <v>0</v>
      </c>
      <c r="AV30">
        <v>0</v>
      </c>
    </row>
    <row r="31" spans="1:48" x14ac:dyDescent="0.25">
      <c r="A31">
        <v>1947</v>
      </c>
      <c r="B31" t="s">
        <v>4418</v>
      </c>
      <c r="C31" t="s">
        <v>57</v>
      </c>
      <c r="D31" t="s">
        <v>239</v>
      </c>
      <c r="E31">
        <v>2230</v>
      </c>
      <c r="F31" s="72">
        <v>4071323</v>
      </c>
      <c r="G31">
        <v>0</v>
      </c>
      <c r="H31" s="70">
        <v>4071323</v>
      </c>
      <c r="I31" s="74">
        <v>540.82000000000005</v>
      </c>
      <c r="J31">
        <v>1</v>
      </c>
      <c r="K31">
        <v>0</v>
      </c>
      <c r="L31">
        <v>59.490200000000002</v>
      </c>
      <c r="M31">
        <v>9.6999999999999993</v>
      </c>
      <c r="N31">
        <v>0</v>
      </c>
      <c r="O31">
        <v>0</v>
      </c>
      <c r="P31">
        <v>0.75</v>
      </c>
      <c r="Q31">
        <v>0</v>
      </c>
      <c r="R31">
        <v>0</v>
      </c>
      <c r="S31">
        <v>0</v>
      </c>
      <c r="U31">
        <v>0</v>
      </c>
      <c r="V31">
        <v>0</v>
      </c>
      <c r="W31">
        <v>793.4067</v>
      </c>
      <c r="X31">
        <v>-1.4400000000000013</v>
      </c>
      <c r="Y31" s="71">
        <v>6889527.0998306889</v>
      </c>
      <c r="Z31">
        <v>631204</v>
      </c>
      <c r="AA31">
        <v>7520731.0998306889</v>
      </c>
      <c r="AB31">
        <v>9479.036539306624</v>
      </c>
      <c r="AC31">
        <v>3449408.0998306889</v>
      </c>
      <c r="AD31">
        <v>7525248.195114485</v>
      </c>
      <c r="AE31">
        <v>8365</v>
      </c>
      <c r="AF31">
        <v>21173.5</v>
      </c>
      <c r="AG31">
        <v>21173.5</v>
      </c>
      <c r="AH31">
        <v>27353.99</v>
      </c>
      <c r="AI31">
        <v>6180.49</v>
      </c>
      <c r="AJ31">
        <v>7550269.5998306889</v>
      </c>
      <c r="AK31">
        <v>11.54</v>
      </c>
      <c r="AL31">
        <v>162</v>
      </c>
      <c r="AM31">
        <v>162</v>
      </c>
      <c r="AN31">
        <v>33036.86</v>
      </c>
      <c r="AO31">
        <v>30235.84</v>
      </c>
      <c r="AP31">
        <v>-2801.02</v>
      </c>
      <c r="AQ31">
        <v>56998.12</v>
      </c>
      <c r="AR31">
        <v>0</v>
      </c>
      <c r="AS31">
        <v>1637530.817966138</v>
      </c>
      <c r="AT31">
        <v>793406.7</v>
      </c>
      <c r="AU31">
        <v>0</v>
      </c>
      <c r="AV31">
        <v>0</v>
      </c>
    </row>
    <row r="32" spans="1:48" x14ac:dyDescent="0.25">
      <c r="A32">
        <v>1948</v>
      </c>
      <c r="B32" t="s">
        <v>4419</v>
      </c>
      <c r="C32" t="s">
        <v>57</v>
      </c>
      <c r="D32" t="s">
        <v>225</v>
      </c>
      <c r="E32">
        <v>2230</v>
      </c>
      <c r="F32" s="72">
        <v>10044228</v>
      </c>
      <c r="G32">
        <v>0</v>
      </c>
      <c r="H32" s="70">
        <v>10044228</v>
      </c>
      <c r="I32" s="74">
        <v>2637.82</v>
      </c>
      <c r="J32">
        <v>1</v>
      </c>
      <c r="K32">
        <v>0</v>
      </c>
      <c r="L32">
        <v>290.16019999999997</v>
      </c>
      <c r="M32">
        <v>52.9</v>
      </c>
      <c r="N32">
        <v>0</v>
      </c>
      <c r="O32">
        <v>0</v>
      </c>
      <c r="P32">
        <v>8</v>
      </c>
      <c r="Q32">
        <v>0</v>
      </c>
      <c r="R32">
        <v>0</v>
      </c>
      <c r="S32">
        <v>0</v>
      </c>
      <c r="U32">
        <v>0</v>
      </c>
      <c r="V32">
        <v>0</v>
      </c>
      <c r="W32">
        <v>3259.5227</v>
      </c>
      <c r="X32">
        <v>1.2299999999999986</v>
      </c>
      <c r="Y32" s="71">
        <v>28727211.528605673</v>
      </c>
      <c r="Z32">
        <v>606444.29999999993</v>
      </c>
      <c r="AA32">
        <v>29333655.828605674</v>
      </c>
      <c r="AB32">
        <v>8999.3715425285045</v>
      </c>
      <c r="AC32">
        <v>19289427.828605674</v>
      </c>
      <c r="AD32">
        <v>29352490.72827762</v>
      </c>
      <c r="AE32">
        <v>0</v>
      </c>
      <c r="AF32">
        <v>102338.6</v>
      </c>
      <c r="AG32">
        <v>102338.6</v>
      </c>
      <c r="AH32">
        <v>215266.45</v>
      </c>
      <c r="AI32">
        <v>112927.85</v>
      </c>
      <c r="AJ32">
        <v>29435994.428605676</v>
      </c>
      <c r="AK32">
        <v>13.79</v>
      </c>
      <c r="AL32">
        <v>0</v>
      </c>
      <c r="AM32">
        <v>0</v>
      </c>
      <c r="AN32">
        <v>0</v>
      </c>
      <c r="AO32">
        <v>0</v>
      </c>
      <c r="AP32">
        <v>0</v>
      </c>
      <c r="AQ32">
        <v>281294.56</v>
      </c>
      <c r="AR32">
        <v>0</v>
      </c>
      <c r="AS32">
        <v>6031073.3157211356</v>
      </c>
      <c r="AT32">
        <v>3259522.7</v>
      </c>
      <c r="AU32">
        <v>0</v>
      </c>
      <c r="AV32">
        <v>0</v>
      </c>
    </row>
    <row r="33" spans="1:48" x14ac:dyDescent="0.25">
      <c r="A33">
        <v>1964</v>
      </c>
      <c r="B33" t="s">
        <v>4420</v>
      </c>
      <c r="C33" t="s">
        <v>27</v>
      </c>
      <c r="D33" t="s">
        <v>62</v>
      </c>
      <c r="E33">
        <v>1949</v>
      </c>
      <c r="F33" s="72">
        <v>2465617</v>
      </c>
      <c r="G33">
        <v>0</v>
      </c>
      <c r="H33" s="70">
        <v>2465617</v>
      </c>
      <c r="I33" s="74">
        <v>1367.08</v>
      </c>
      <c r="J33">
        <v>1</v>
      </c>
      <c r="K33">
        <v>0</v>
      </c>
      <c r="L33">
        <v>150.37880000000001</v>
      </c>
      <c r="M33">
        <v>1.2</v>
      </c>
      <c r="N33">
        <v>0</v>
      </c>
      <c r="O33">
        <v>0</v>
      </c>
      <c r="P33">
        <v>2.75</v>
      </c>
      <c r="Q33">
        <v>0</v>
      </c>
      <c r="R33">
        <v>0</v>
      </c>
      <c r="S33">
        <v>0</v>
      </c>
      <c r="U33">
        <v>0</v>
      </c>
      <c r="V33">
        <v>0</v>
      </c>
      <c r="W33">
        <v>1670.6338000000001</v>
      </c>
      <c r="X33">
        <v>-2.9800000000000004</v>
      </c>
      <c r="Y33" s="71">
        <v>14381790.962959683</v>
      </c>
      <c r="Z33">
        <v>594443.5</v>
      </c>
      <c r="AA33">
        <v>14976234.462959683</v>
      </c>
      <c r="AB33">
        <v>8964.4028888674948</v>
      </c>
      <c r="AC33">
        <v>12510617.462959683</v>
      </c>
      <c r="AD33">
        <v>14985663.835860027</v>
      </c>
      <c r="AE33">
        <v>-5971</v>
      </c>
      <c r="AF33">
        <v>317602.57</v>
      </c>
      <c r="AG33">
        <v>317602.57</v>
      </c>
      <c r="AH33">
        <v>161195.62</v>
      </c>
      <c r="AI33">
        <v>-156406.95000000001</v>
      </c>
      <c r="AJ33">
        <v>15287866.032959683</v>
      </c>
      <c r="AK33">
        <v>13.39</v>
      </c>
      <c r="AL33">
        <v>223.63</v>
      </c>
      <c r="AM33">
        <v>223.63</v>
      </c>
      <c r="AN33">
        <v>41369.96</v>
      </c>
      <c r="AO33">
        <v>41738.519999999997</v>
      </c>
      <c r="AP33">
        <v>368.56</v>
      </c>
      <c r="AQ33">
        <v>98422.54</v>
      </c>
      <c r="AR33">
        <v>0</v>
      </c>
      <c r="AS33">
        <v>3145180.5165919363</v>
      </c>
      <c r="AT33">
        <v>1670633.8</v>
      </c>
      <c r="AU33">
        <v>0</v>
      </c>
      <c r="AV33">
        <v>0</v>
      </c>
    </row>
    <row r="34" spans="1:48" x14ac:dyDescent="0.25">
      <c r="A34">
        <v>1965</v>
      </c>
      <c r="B34" t="s">
        <v>4421</v>
      </c>
      <c r="C34" t="s">
        <v>27</v>
      </c>
      <c r="D34" t="s">
        <v>61</v>
      </c>
      <c r="E34">
        <v>1949</v>
      </c>
      <c r="F34" s="72">
        <v>9550605</v>
      </c>
      <c r="G34">
        <v>0</v>
      </c>
      <c r="H34" s="70">
        <v>9550605</v>
      </c>
      <c r="I34" s="74">
        <v>2999.83</v>
      </c>
      <c r="J34">
        <v>1</v>
      </c>
      <c r="K34">
        <v>0</v>
      </c>
      <c r="L34">
        <v>329.98129999999998</v>
      </c>
      <c r="M34">
        <v>64.400000000000006</v>
      </c>
      <c r="N34">
        <v>0</v>
      </c>
      <c r="O34">
        <v>0</v>
      </c>
      <c r="P34">
        <v>9</v>
      </c>
      <c r="Q34">
        <v>0</v>
      </c>
      <c r="R34">
        <v>0</v>
      </c>
      <c r="S34">
        <v>0</v>
      </c>
      <c r="U34">
        <v>0</v>
      </c>
      <c r="V34">
        <v>0</v>
      </c>
      <c r="W34">
        <v>3857.2649000000001</v>
      </c>
      <c r="X34">
        <v>-0.98000000000000043</v>
      </c>
      <c r="Y34" s="71">
        <v>33580749.883360669</v>
      </c>
      <c r="Z34">
        <v>1466095.4</v>
      </c>
      <c r="AA34">
        <v>35046845.283360668</v>
      </c>
      <c r="AB34">
        <v>9085.9316619298479</v>
      </c>
      <c r="AC34">
        <v>25496240.283360668</v>
      </c>
      <c r="AD34">
        <v>35068862.389139697</v>
      </c>
      <c r="AE34">
        <v>0</v>
      </c>
      <c r="AF34">
        <v>137627.78</v>
      </c>
      <c r="AG34">
        <v>137627.78</v>
      </c>
      <c r="AH34">
        <v>334901.12</v>
      </c>
      <c r="AI34">
        <v>197273.34</v>
      </c>
      <c r="AJ34">
        <v>35184473.063360669</v>
      </c>
      <c r="AK34">
        <v>15.6</v>
      </c>
      <c r="AL34">
        <v>0</v>
      </c>
      <c r="AM34">
        <v>0</v>
      </c>
      <c r="AN34">
        <v>0</v>
      </c>
      <c r="AO34">
        <v>0</v>
      </c>
      <c r="AP34">
        <v>0</v>
      </c>
      <c r="AQ34">
        <v>252497.34</v>
      </c>
      <c r="AR34">
        <v>0</v>
      </c>
      <c r="AS34">
        <v>7369568.360672133</v>
      </c>
      <c r="AT34">
        <v>3857264.9</v>
      </c>
      <c r="AU34">
        <v>0</v>
      </c>
      <c r="AV34">
        <v>0</v>
      </c>
    </row>
    <row r="35" spans="1:48" x14ac:dyDescent="0.25">
      <c r="A35">
        <v>1966</v>
      </c>
      <c r="B35" t="s">
        <v>4422</v>
      </c>
      <c r="C35" t="s">
        <v>27</v>
      </c>
      <c r="D35" t="s">
        <v>165</v>
      </c>
      <c r="E35">
        <v>1949</v>
      </c>
      <c r="F35" s="72">
        <v>6208461</v>
      </c>
      <c r="G35">
        <v>0</v>
      </c>
      <c r="H35" s="70">
        <v>6208461</v>
      </c>
      <c r="I35" s="74">
        <v>5207.07</v>
      </c>
      <c r="J35">
        <v>1</v>
      </c>
      <c r="K35">
        <v>0</v>
      </c>
      <c r="L35">
        <v>572.77769999999998</v>
      </c>
      <c r="M35">
        <v>0</v>
      </c>
      <c r="N35">
        <v>0</v>
      </c>
      <c r="O35">
        <v>0</v>
      </c>
      <c r="P35">
        <v>4.75</v>
      </c>
      <c r="Q35">
        <v>0</v>
      </c>
      <c r="R35">
        <v>0</v>
      </c>
      <c r="S35">
        <v>0</v>
      </c>
      <c r="U35">
        <v>0</v>
      </c>
      <c r="V35">
        <v>0</v>
      </c>
      <c r="W35">
        <v>5909.9426999999996</v>
      </c>
      <c r="X35">
        <v>-1.5300000000000011</v>
      </c>
      <c r="Y35" s="71">
        <v>51292972.260780841</v>
      </c>
      <c r="Z35">
        <v>901044.2</v>
      </c>
      <c r="AA35">
        <v>52194016.460780844</v>
      </c>
      <c r="AB35">
        <v>8831.5604922499242</v>
      </c>
      <c r="AC35">
        <v>45985555.460780844</v>
      </c>
      <c r="AD35">
        <v>52227646.525621839</v>
      </c>
      <c r="AE35">
        <v>0</v>
      </c>
      <c r="AF35">
        <v>91751.85</v>
      </c>
      <c r="AG35">
        <v>91751.85</v>
      </c>
      <c r="AH35">
        <v>109930.2</v>
      </c>
      <c r="AI35">
        <v>18178.349999999999</v>
      </c>
      <c r="AJ35">
        <v>52285768.310780846</v>
      </c>
      <c r="AK35">
        <v>16.16</v>
      </c>
      <c r="AL35">
        <v>0</v>
      </c>
      <c r="AM35">
        <v>0</v>
      </c>
      <c r="AN35">
        <v>0</v>
      </c>
      <c r="AO35">
        <v>0</v>
      </c>
      <c r="AP35">
        <v>0</v>
      </c>
      <c r="AQ35">
        <v>324988.06</v>
      </c>
      <c r="AR35">
        <v>0</v>
      </c>
      <c r="AS35">
        <v>10640998.17215617</v>
      </c>
      <c r="AT35">
        <v>5909942.6999999993</v>
      </c>
      <c r="AU35">
        <v>0</v>
      </c>
      <c r="AV35">
        <v>0</v>
      </c>
    </row>
    <row r="36" spans="1:48" x14ac:dyDescent="0.25">
      <c r="A36">
        <v>1967</v>
      </c>
      <c r="B36" t="s">
        <v>4423</v>
      </c>
      <c r="C36" t="s">
        <v>27</v>
      </c>
      <c r="D36" t="s">
        <v>196</v>
      </c>
      <c r="E36">
        <v>1949</v>
      </c>
      <c r="F36" s="72">
        <v>284612</v>
      </c>
      <c r="G36">
        <v>0</v>
      </c>
      <c r="H36" s="70">
        <v>284612</v>
      </c>
      <c r="I36" s="74">
        <v>126.82</v>
      </c>
      <c r="J36">
        <v>1</v>
      </c>
      <c r="K36">
        <v>0</v>
      </c>
      <c r="L36">
        <v>13.950200000000001</v>
      </c>
      <c r="M36">
        <v>0</v>
      </c>
      <c r="N36">
        <v>0</v>
      </c>
      <c r="O36">
        <v>0</v>
      </c>
      <c r="P36">
        <v>0.25</v>
      </c>
      <c r="Q36">
        <v>0</v>
      </c>
      <c r="R36">
        <v>0</v>
      </c>
      <c r="S36">
        <v>0</v>
      </c>
      <c r="U36">
        <v>0</v>
      </c>
      <c r="V36">
        <v>0</v>
      </c>
      <c r="W36">
        <v>253.08019999999999</v>
      </c>
      <c r="X36">
        <v>-0.75</v>
      </c>
      <c r="Y36" s="71">
        <v>2206107.6735747396</v>
      </c>
      <c r="Z36">
        <v>9903.5999999999985</v>
      </c>
      <c r="AA36">
        <v>2216011.2735747397</v>
      </c>
      <c r="AB36">
        <v>8756.1621714173598</v>
      </c>
      <c r="AC36">
        <v>1931399.2735747397</v>
      </c>
      <c r="AD36">
        <v>2217457.7006550683</v>
      </c>
      <c r="AE36">
        <v>0</v>
      </c>
      <c r="AF36">
        <v>0</v>
      </c>
      <c r="AG36">
        <v>0</v>
      </c>
      <c r="AH36">
        <v>0</v>
      </c>
      <c r="AI36">
        <v>0</v>
      </c>
      <c r="AJ36">
        <v>2216011.2735747397</v>
      </c>
      <c r="AK36">
        <v>9.4499999999999993</v>
      </c>
      <c r="AL36">
        <v>28.1</v>
      </c>
      <c r="AM36">
        <v>28.1</v>
      </c>
      <c r="AN36">
        <v>4078.27</v>
      </c>
      <c r="AO36">
        <v>5244.61</v>
      </c>
      <c r="AP36">
        <v>1166.3399999999999</v>
      </c>
      <c r="AQ36">
        <v>8753.18</v>
      </c>
      <c r="AR36">
        <v>0</v>
      </c>
      <c r="AS36">
        <v>445182.97471494798</v>
      </c>
      <c r="AT36">
        <v>253080.19999999998</v>
      </c>
      <c r="AU36">
        <v>0</v>
      </c>
      <c r="AV36">
        <v>0</v>
      </c>
    </row>
    <row r="37" spans="1:48" x14ac:dyDescent="0.25">
      <c r="A37">
        <v>1968</v>
      </c>
      <c r="B37" t="s">
        <v>4424</v>
      </c>
      <c r="C37" t="s">
        <v>27</v>
      </c>
      <c r="D37" t="s">
        <v>160</v>
      </c>
      <c r="E37">
        <v>1949</v>
      </c>
      <c r="F37" s="72">
        <v>1965802</v>
      </c>
      <c r="G37">
        <v>0</v>
      </c>
      <c r="H37" s="70">
        <v>1965802</v>
      </c>
      <c r="I37" s="74">
        <v>484.9</v>
      </c>
      <c r="J37">
        <v>1</v>
      </c>
      <c r="K37">
        <v>0</v>
      </c>
      <c r="L37">
        <v>53.338999999999999</v>
      </c>
      <c r="M37">
        <v>3.2</v>
      </c>
      <c r="N37">
        <v>0</v>
      </c>
      <c r="O37">
        <v>0</v>
      </c>
      <c r="P37">
        <v>0.5</v>
      </c>
      <c r="Q37">
        <v>0</v>
      </c>
      <c r="R37">
        <v>0</v>
      </c>
      <c r="S37">
        <v>0</v>
      </c>
      <c r="U37">
        <v>0</v>
      </c>
      <c r="V37">
        <v>0</v>
      </c>
      <c r="W37">
        <v>691.46379999999999</v>
      </c>
      <c r="X37">
        <v>-2.6900000000000013</v>
      </c>
      <c r="Y37" s="71">
        <v>5962275.6452473849</v>
      </c>
      <c r="Z37">
        <v>555768</v>
      </c>
      <c r="AA37">
        <v>6518043.6452473849</v>
      </c>
      <c r="AB37">
        <v>9426.4423462911363</v>
      </c>
      <c r="AC37">
        <v>4552241.6452473849</v>
      </c>
      <c r="AD37">
        <v>6521952.791231948</v>
      </c>
      <c r="AE37">
        <v>0</v>
      </c>
      <c r="AF37">
        <v>10586.75</v>
      </c>
      <c r="AG37">
        <v>10586.75</v>
      </c>
      <c r="AH37">
        <v>0</v>
      </c>
      <c r="AI37">
        <v>-10586.75</v>
      </c>
      <c r="AJ37">
        <v>6528630.3952473849</v>
      </c>
      <c r="AK37">
        <v>16.829999999999998</v>
      </c>
      <c r="AL37">
        <v>130.11000000000001</v>
      </c>
      <c r="AM37">
        <v>130.11000000000001</v>
      </c>
      <c r="AN37">
        <v>24853.45</v>
      </c>
      <c r="AO37">
        <v>24283.86</v>
      </c>
      <c r="AP37">
        <v>-569.59</v>
      </c>
      <c r="AQ37">
        <v>39923.660000000003</v>
      </c>
      <c r="AR37">
        <v>0</v>
      </c>
      <c r="AS37">
        <v>1414762.3290494771</v>
      </c>
      <c r="AT37">
        <v>691463.8</v>
      </c>
      <c r="AU37">
        <v>0</v>
      </c>
      <c r="AV37">
        <v>0</v>
      </c>
    </row>
    <row r="38" spans="1:48" x14ac:dyDescent="0.25">
      <c r="A38">
        <v>1969</v>
      </c>
      <c r="B38" t="s">
        <v>4425</v>
      </c>
      <c r="C38" t="s">
        <v>27</v>
      </c>
      <c r="D38" t="s">
        <v>28</v>
      </c>
      <c r="E38">
        <v>1949</v>
      </c>
      <c r="F38" s="72">
        <v>4332575</v>
      </c>
      <c r="G38">
        <v>0</v>
      </c>
      <c r="H38" s="70">
        <v>4332575</v>
      </c>
      <c r="I38" s="74">
        <v>606.91</v>
      </c>
      <c r="J38">
        <v>1</v>
      </c>
      <c r="K38">
        <v>0</v>
      </c>
      <c r="L38">
        <v>66.760099999999994</v>
      </c>
      <c r="M38">
        <v>8.1</v>
      </c>
      <c r="N38">
        <v>0</v>
      </c>
      <c r="O38">
        <v>0</v>
      </c>
      <c r="P38">
        <v>1.25</v>
      </c>
      <c r="Q38">
        <v>0</v>
      </c>
      <c r="R38">
        <v>0</v>
      </c>
      <c r="S38">
        <v>0</v>
      </c>
      <c r="U38">
        <v>0</v>
      </c>
      <c r="V38">
        <v>0</v>
      </c>
      <c r="W38">
        <v>865.03139999999996</v>
      </c>
      <c r="X38">
        <v>1.0299999999999994</v>
      </c>
      <c r="Y38" s="71">
        <v>7615383.7975027366</v>
      </c>
      <c r="Z38">
        <v>329686</v>
      </c>
      <c r="AA38">
        <v>7945069.7975027366</v>
      </c>
      <c r="AB38">
        <v>9184.7183784342815</v>
      </c>
      <c r="AC38">
        <v>3612494.7975027366</v>
      </c>
      <c r="AD38">
        <v>7950062.7982903877</v>
      </c>
      <c r="AE38">
        <v>0</v>
      </c>
      <c r="AF38">
        <v>121905.75</v>
      </c>
      <c r="AG38">
        <v>121905.75</v>
      </c>
      <c r="AH38">
        <v>88123.54</v>
      </c>
      <c r="AI38">
        <v>-33782.21</v>
      </c>
      <c r="AJ38">
        <v>8066975.5475027366</v>
      </c>
      <c r="AK38">
        <v>17.25</v>
      </c>
      <c r="AL38">
        <v>196.38</v>
      </c>
      <c r="AM38">
        <v>196.38</v>
      </c>
      <c r="AN38">
        <v>37752.300000000003</v>
      </c>
      <c r="AO38">
        <v>36652.559999999998</v>
      </c>
      <c r="AP38">
        <v>-1099.74</v>
      </c>
      <c r="AQ38">
        <v>50107.74</v>
      </c>
      <c r="AR38">
        <v>0</v>
      </c>
      <c r="AS38">
        <v>1672575.8675005473</v>
      </c>
      <c r="AT38">
        <v>865031.39999999991</v>
      </c>
      <c r="AU38">
        <v>0</v>
      </c>
      <c r="AV38">
        <v>0</v>
      </c>
    </row>
    <row r="39" spans="1:48" x14ac:dyDescent="0.25">
      <c r="A39">
        <v>1970</v>
      </c>
      <c r="B39" t="s">
        <v>4426</v>
      </c>
      <c r="C39" t="s">
        <v>68</v>
      </c>
      <c r="D39" t="s">
        <v>69</v>
      </c>
      <c r="E39">
        <v>1975</v>
      </c>
      <c r="F39" s="72">
        <v>12263422</v>
      </c>
      <c r="G39">
        <v>0</v>
      </c>
      <c r="H39" s="70">
        <v>12263422</v>
      </c>
      <c r="I39" s="74">
        <v>2985.72</v>
      </c>
      <c r="J39">
        <v>1</v>
      </c>
      <c r="K39">
        <v>0</v>
      </c>
      <c r="L39">
        <v>328.42919999999998</v>
      </c>
      <c r="M39">
        <v>15.1</v>
      </c>
      <c r="N39">
        <v>0</v>
      </c>
      <c r="O39">
        <v>0</v>
      </c>
      <c r="P39">
        <v>4</v>
      </c>
      <c r="Q39">
        <v>0</v>
      </c>
      <c r="R39">
        <v>0</v>
      </c>
      <c r="S39">
        <v>0</v>
      </c>
      <c r="U39">
        <v>0</v>
      </c>
      <c r="V39">
        <v>0</v>
      </c>
      <c r="W39">
        <v>3609.8332</v>
      </c>
      <c r="X39">
        <v>-0.61000000000000121</v>
      </c>
      <c r="Y39" s="71">
        <v>31491600.737430952</v>
      </c>
      <c r="Z39">
        <v>1224615.7</v>
      </c>
      <c r="AA39">
        <v>32716216.437430952</v>
      </c>
      <c r="AB39">
        <v>9063.0825926890338</v>
      </c>
      <c r="AC39">
        <v>20452794.437430952</v>
      </c>
      <c r="AD39">
        <v>32736863.799595147</v>
      </c>
      <c r="AE39">
        <v>0</v>
      </c>
      <c r="AF39">
        <v>56462.68</v>
      </c>
      <c r="AG39">
        <v>56462.68</v>
      </c>
      <c r="AH39">
        <v>103152.85</v>
      </c>
      <c r="AI39">
        <v>46690.17</v>
      </c>
      <c r="AJ39">
        <v>32772679.117430951</v>
      </c>
      <c r="AK39">
        <v>14.35</v>
      </c>
      <c r="AL39">
        <v>0</v>
      </c>
      <c r="AM39">
        <v>0</v>
      </c>
      <c r="AN39">
        <v>0</v>
      </c>
      <c r="AO39">
        <v>0</v>
      </c>
      <c r="AP39">
        <v>0</v>
      </c>
      <c r="AQ39">
        <v>257960.78</v>
      </c>
      <c r="AR39">
        <v>0</v>
      </c>
      <c r="AS39">
        <v>6808796.9974861909</v>
      </c>
      <c r="AT39">
        <v>3609833.2</v>
      </c>
      <c r="AU39">
        <v>0</v>
      </c>
      <c r="AV39">
        <v>0</v>
      </c>
    </row>
    <row r="40" spans="1:48" x14ac:dyDescent="0.25">
      <c r="A40">
        <v>1972</v>
      </c>
      <c r="B40" t="s">
        <v>4427</v>
      </c>
      <c r="C40" t="s">
        <v>38</v>
      </c>
      <c r="D40" t="s">
        <v>50</v>
      </c>
      <c r="E40">
        <v>1949</v>
      </c>
      <c r="F40" s="72">
        <v>3457972</v>
      </c>
      <c r="G40">
        <v>0</v>
      </c>
      <c r="H40" s="70">
        <v>3457972</v>
      </c>
      <c r="I40" s="74">
        <v>438.93</v>
      </c>
      <c r="J40">
        <v>1</v>
      </c>
      <c r="K40">
        <v>0</v>
      </c>
      <c r="L40">
        <v>48.282299999999999</v>
      </c>
      <c r="M40">
        <v>0.3</v>
      </c>
      <c r="N40">
        <v>0</v>
      </c>
      <c r="O40">
        <v>0</v>
      </c>
      <c r="P40">
        <v>0</v>
      </c>
      <c r="Q40">
        <v>0</v>
      </c>
      <c r="R40">
        <v>0</v>
      </c>
      <c r="S40">
        <v>0</v>
      </c>
      <c r="U40">
        <v>0</v>
      </c>
      <c r="V40">
        <v>0</v>
      </c>
      <c r="W40">
        <v>625.1164</v>
      </c>
      <c r="X40">
        <v>-0.60000000000000142</v>
      </c>
      <c r="Y40" s="71">
        <v>5453718.3225326771</v>
      </c>
      <c r="Z40">
        <v>281881.59999999998</v>
      </c>
      <c r="AA40">
        <v>5735599.9225326767</v>
      </c>
      <c r="AB40">
        <v>9175.2510772916485</v>
      </c>
      <c r="AC40">
        <v>2277627.9225326767</v>
      </c>
      <c r="AD40">
        <v>5739175.6346181212</v>
      </c>
      <c r="AE40">
        <v>0</v>
      </c>
      <c r="AF40">
        <v>0</v>
      </c>
      <c r="AG40">
        <v>0</v>
      </c>
      <c r="AH40">
        <v>0</v>
      </c>
      <c r="AI40">
        <v>0</v>
      </c>
      <c r="AJ40">
        <v>5735599.9225326767</v>
      </c>
      <c r="AK40">
        <v>10.32</v>
      </c>
      <c r="AL40">
        <v>138.22999999999999</v>
      </c>
      <c r="AM40">
        <v>138.22999999999999</v>
      </c>
      <c r="AN40">
        <v>29353.94</v>
      </c>
      <c r="AO40">
        <v>25799.38</v>
      </c>
      <c r="AP40">
        <v>-3554.56</v>
      </c>
      <c r="AQ40">
        <v>41932.120000000003</v>
      </c>
      <c r="AR40">
        <v>0</v>
      </c>
      <c r="AS40">
        <v>1203496.3045065354</v>
      </c>
      <c r="AT40">
        <v>625116.4</v>
      </c>
      <c r="AU40">
        <v>0</v>
      </c>
      <c r="AV40">
        <v>0</v>
      </c>
    </row>
    <row r="41" spans="1:48" x14ac:dyDescent="0.25">
      <c r="A41">
        <v>1973</v>
      </c>
      <c r="B41" t="s">
        <v>4428</v>
      </c>
      <c r="C41" t="s">
        <v>38</v>
      </c>
      <c r="D41" t="s">
        <v>194</v>
      </c>
      <c r="E41">
        <v>1949</v>
      </c>
      <c r="F41" s="72">
        <v>1948664</v>
      </c>
      <c r="G41">
        <v>0</v>
      </c>
      <c r="H41" s="70">
        <v>1948664</v>
      </c>
      <c r="I41" s="74">
        <v>194.4</v>
      </c>
      <c r="J41">
        <v>1</v>
      </c>
      <c r="K41">
        <v>0</v>
      </c>
      <c r="L41">
        <v>21</v>
      </c>
      <c r="M41">
        <v>0</v>
      </c>
      <c r="N41">
        <v>0</v>
      </c>
      <c r="O41">
        <v>0</v>
      </c>
      <c r="P41">
        <v>0.5</v>
      </c>
      <c r="Q41">
        <v>0</v>
      </c>
      <c r="R41">
        <v>0</v>
      </c>
      <c r="S41">
        <v>0</v>
      </c>
      <c r="U41">
        <v>0</v>
      </c>
      <c r="V41">
        <v>0</v>
      </c>
      <c r="W41">
        <v>384.00060000000002</v>
      </c>
      <c r="X41">
        <v>-1.7900000000000009</v>
      </c>
      <c r="Y41" s="71">
        <v>3327923.5811717114</v>
      </c>
      <c r="Z41">
        <v>234478.40000000002</v>
      </c>
      <c r="AA41">
        <v>3562401.9811717113</v>
      </c>
      <c r="AB41">
        <v>9277.0739972065439</v>
      </c>
      <c r="AC41">
        <v>1613737.9811717113</v>
      </c>
      <c r="AD41">
        <v>3564583.9230808616</v>
      </c>
      <c r="AE41">
        <v>0</v>
      </c>
      <c r="AF41">
        <v>7057.83</v>
      </c>
      <c r="AG41">
        <v>7057.83</v>
      </c>
      <c r="AH41">
        <v>9647.98</v>
      </c>
      <c r="AI41">
        <v>2590.15</v>
      </c>
      <c r="AJ41">
        <v>3569459.8111717114</v>
      </c>
      <c r="AK41">
        <v>14.5</v>
      </c>
      <c r="AL41">
        <v>49.66</v>
      </c>
      <c r="AM41">
        <v>49.66</v>
      </c>
      <c r="AN41">
        <v>10471.08</v>
      </c>
      <c r="AO41">
        <v>9268.59</v>
      </c>
      <c r="AP41">
        <v>-1202.49</v>
      </c>
      <c r="AQ41">
        <v>20027.740000000002</v>
      </c>
      <c r="AR41">
        <v>0</v>
      </c>
      <c r="AS41">
        <v>761305.67223434232</v>
      </c>
      <c r="AT41">
        <v>384000.60000000003</v>
      </c>
      <c r="AU41">
        <v>0</v>
      </c>
      <c r="AV41">
        <v>0</v>
      </c>
    </row>
    <row r="42" spans="1:48" x14ac:dyDescent="0.25">
      <c r="A42">
        <v>1974</v>
      </c>
      <c r="B42" t="s">
        <v>4429</v>
      </c>
      <c r="C42" t="s">
        <v>38</v>
      </c>
      <c r="D42" t="s">
        <v>39</v>
      </c>
      <c r="E42">
        <v>1949</v>
      </c>
      <c r="F42" s="72">
        <v>6476297</v>
      </c>
      <c r="G42">
        <v>0</v>
      </c>
      <c r="H42" s="70">
        <v>6476297</v>
      </c>
      <c r="I42" s="74">
        <v>1389.13</v>
      </c>
      <c r="J42">
        <v>1</v>
      </c>
      <c r="K42">
        <v>0</v>
      </c>
      <c r="L42">
        <v>152.80430000000001</v>
      </c>
      <c r="M42">
        <v>15.4</v>
      </c>
      <c r="N42">
        <v>0</v>
      </c>
      <c r="O42">
        <v>0</v>
      </c>
      <c r="P42">
        <v>3.25</v>
      </c>
      <c r="Q42">
        <v>0</v>
      </c>
      <c r="R42">
        <v>0</v>
      </c>
      <c r="S42">
        <v>0</v>
      </c>
      <c r="U42">
        <v>0</v>
      </c>
      <c r="V42">
        <v>0</v>
      </c>
      <c r="W42">
        <v>1794.0639000000001</v>
      </c>
      <c r="X42">
        <v>-0.58999999999999986</v>
      </c>
      <c r="Y42" s="71">
        <v>15652868.097017031</v>
      </c>
      <c r="Z42">
        <v>654793.29999999993</v>
      </c>
      <c r="AA42">
        <v>16307661.397017032</v>
      </c>
      <c r="AB42">
        <v>9089.7884947225302</v>
      </c>
      <c r="AC42">
        <v>9831364.3970170319</v>
      </c>
      <c r="AD42">
        <v>16317924.147367584</v>
      </c>
      <c r="AE42">
        <v>0</v>
      </c>
      <c r="AF42">
        <v>109396.44</v>
      </c>
      <c r="AG42">
        <v>109396.44</v>
      </c>
      <c r="AH42">
        <v>47819.97</v>
      </c>
      <c r="AI42">
        <v>-61576.47</v>
      </c>
      <c r="AJ42">
        <v>16417057.837017031</v>
      </c>
      <c r="AK42">
        <v>15.48</v>
      </c>
      <c r="AL42">
        <v>0</v>
      </c>
      <c r="AM42">
        <v>0</v>
      </c>
      <c r="AN42">
        <v>0</v>
      </c>
      <c r="AO42">
        <v>0</v>
      </c>
      <c r="AP42">
        <v>0</v>
      </c>
      <c r="AQ42">
        <v>135226.54</v>
      </c>
      <c r="AR42">
        <v>0</v>
      </c>
      <c r="AS42">
        <v>3402054.9334034063</v>
      </c>
      <c r="AT42">
        <v>1794063.9000000001</v>
      </c>
      <c r="AU42">
        <v>0</v>
      </c>
      <c r="AV42">
        <v>0</v>
      </c>
    </row>
    <row r="43" spans="1:48" x14ac:dyDescent="0.25">
      <c r="A43">
        <v>1976</v>
      </c>
      <c r="B43" t="s">
        <v>4430</v>
      </c>
      <c r="C43" t="s">
        <v>32</v>
      </c>
      <c r="D43" t="s">
        <v>33</v>
      </c>
      <c r="E43">
        <v>1975</v>
      </c>
      <c r="F43" s="72">
        <v>91377925</v>
      </c>
      <c r="G43">
        <v>0</v>
      </c>
      <c r="H43" s="70">
        <v>91377925</v>
      </c>
      <c r="I43" s="74">
        <v>17270.939999999999</v>
      </c>
      <c r="J43">
        <v>1</v>
      </c>
      <c r="K43">
        <v>0</v>
      </c>
      <c r="L43">
        <v>1791</v>
      </c>
      <c r="M43">
        <v>0</v>
      </c>
      <c r="N43">
        <v>0</v>
      </c>
      <c r="O43">
        <v>0</v>
      </c>
      <c r="P43">
        <v>24.75</v>
      </c>
      <c r="Q43">
        <v>0</v>
      </c>
      <c r="R43">
        <v>0</v>
      </c>
      <c r="S43">
        <v>0</v>
      </c>
      <c r="U43">
        <v>0</v>
      </c>
      <c r="V43">
        <v>0</v>
      </c>
      <c r="W43">
        <v>21118.87</v>
      </c>
      <c r="X43">
        <v>2.2099999999999991</v>
      </c>
      <c r="Y43" s="71">
        <v>187133808.73467222</v>
      </c>
      <c r="Z43">
        <v>5971989.0999999996</v>
      </c>
      <c r="AA43">
        <v>193105797.83467221</v>
      </c>
      <c r="AB43">
        <v>9143.7561685200126</v>
      </c>
      <c r="AC43">
        <v>101727872.83467221</v>
      </c>
      <c r="AD43">
        <v>193228491.48731712</v>
      </c>
      <c r="AE43">
        <v>-47682</v>
      </c>
      <c r="AF43">
        <v>846940.18</v>
      </c>
      <c r="AG43">
        <v>846940.18</v>
      </c>
      <c r="AH43">
        <v>1723362.81</v>
      </c>
      <c r="AI43">
        <v>876422.63</v>
      </c>
      <c r="AJ43">
        <v>193905056.01467222</v>
      </c>
      <c r="AK43">
        <v>13.78</v>
      </c>
      <c r="AL43">
        <v>0</v>
      </c>
      <c r="AM43">
        <v>0</v>
      </c>
      <c r="AN43">
        <v>0</v>
      </c>
      <c r="AO43">
        <v>0</v>
      </c>
      <c r="AP43">
        <v>0</v>
      </c>
      <c r="AQ43">
        <v>1988718.32</v>
      </c>
      <c r="AR43">
        <v>0</v>
      </c>
      <c r="AS43">
        <v>40150693.548934445</v>
      </c>
      <c r="AT43">
        <v>21118870</v>
      </c>
      <c r="AU43">
        <v>0</v>
      </c>
      <c r="AV43">
        <v>0</v>
      </c>
    </row>
    <row r="44" spans="1:48" x14ac:dyDescent="0.25">
      <c r="A44">
        <v>1977</v>
      </c>
      <c r="B44" t="s">
        <v>4431</v>
      </c>
      <c r="C44" t="s">
        <v>32</v>
      </c>
      <c r="D44" t="s">
        <v>200</v>
      </c>
      <c r="E44">
        <v>1975</v>
      </c>
      <c r="F44" s="72">
        <v>28930134</v>
      </c>
      <c r="G44">
        <v>0</v>
      </c>
      <c r="H44" s="70">
        <v>28930134</v>
      </c>
      <c r="I44" s="74">
        <v>6945.79</v>
      </c>
      <c r="J44">
        <v>1</v>
      </c>
      <c r="K44">
        <v>0</v>
      </c>
      <c r="L44">
        <v>764.03689999999995</v>
      </c>
      <c r="M44">
        <v>27.2</v>
      </c>
      <c r="N44">
        <v>0</v>
      </c>
      <c r="O44">
        <v>0</v>
      </c>
      <c r="P44">
        <v>7.25</v>
      </c>
      <c r="Q44">
        <v>0</v>
      </c>
      <c r="R44">
        <v>0</v>
      </c>
      <c r="S44">
        <v>0</v>
      </c>
      <c r="U44">
        <v>0</v>
      </c>
      <c r="V44">
        <v>0</v>
      </c>
      <c r="W44">
        <v>8526.0458999999992</v>
      </c>
      <c r="X44">
        <v>0.71999999999999886</v>
      </c>
      <c r="Y44" s="71">
        <v>74931298.073268548</v>
      </c>
      <c r="Z44">
        <v>2656999.7999999998</v>
      </c>
      <c r="AA44">
        <v>77588297.873268545</v>
      </c>
      <c r="AB44">
        <v>9100.1501497040445</v>
      </c>
      <c r="AC44">
        <v>48658163.873268545</v>
      </c>
      <c r="AD44">
        <v>77637426.326968044</v>
      </c>
      <c r="AE44">
        <v>0</v>
      </c>
      <c r="AF44">
        <v>486990.6</v>
      </c>
      <c r="AG44">
        <v>486990.6</v>
      </c>
      <c r="AH44">
        <v>390079.08</v>
      </c>
      <c r="AI44">
        <v>-96911.52</v>
      </c>
      <c r="AJ44">
        <v>78075288.473268539</v>
      </c>
      <c r="AK44">
        <v>13.9</v>
      </c>
      <c r="AL44">
        <v>0</v>
      </c>
      <c r="AM44">
        <v>0</v>
      </c>
      <c r="AN44">
        <v>0</v>
      </c>
      <c r="AO44">
        <v>0</v>
      </c>
      <c r="AP44">
        <v>0</v>
      </c>
      <c r="AQ44">
        <v>785315.38</v>
      </c>
      <c r="AR44">
        <v>0</v>
      </c>
      <c r="AS44">
        <v>16127075.350653708</v>
      </c>
      <c r="AT44">
        <v>8526045.8999999985</v>
      </c>
      <c r="AU44">
        <v>0</v>
      </c>
      <c r="AV44">
        <v>0</v>
      </c>
    </row>
    <row r="45" spans="1:48" x14ac:dyDescent="0.25">
      <c r="A45">
        <v>1978</v>
      </c>
      <c r="B45" t="s">
        <v>4432</v>
      </c>
      <c r="C45" t="s">
        <v>32</v>
      </c>
      <c r="D45" t="s">
        <v>216</v>
      </c>
      <c r="E45">
        <v>1975</v>
      </c>
      <c r="F45" s="72">
        <v>9263107</v>
      </c>
      <c r="G45">
        <v>0</v>
      </c>
      <c r="H45" s="70">
        <v>9263107</v>
      </c>
      <c r="I45" s="74">
        <v>1096.08</v>
      </c>
      <c r="J45">
        <v>1</v>
      </c>
      <c r="K45">
        <v>0</v>
      </c>
      <c r="L45">
        <v>115</v>
      </c>
      <c r="M45">
        <v>0</v>
      </c>
      <c r="N45">
        <v>0</v>
      </c>
      <c r="O45">
        <v>0</v>
      </c>
      <c r="P45">
        <v>0.75</v>
      </c>
      <c r="Q45">
        <v>0</v>
      </c>
      <c r="R45">
        <v>0</v>
      </c>
      <c r="S45">
        <v>0</v>
      </c>
      <c r="U45">
        <v>0</v>
      </c>
      <c r="V45">
        <v>0</v>
      </c>
      <c r="W45">
        <v>1242.5675000000001</v>
      </c>
      <c r="X45">
        <v>4.2899999999999991</v>
      </c>
      <c r="Y45" s="71">
        <v>11136048.973321388</v>
      </c>
      <c r="Z45">
        <v>515287.49999999994</v>
      </c>
      <c r="AA45">
        <v>11651336.473321388</v>
      </c>
      <c r="AB45">
        <v>9376.8237728102395</v>
      </c>
      <c r="AC45">
        <v>2388229.4733213875</v>
      </c>
      <c r="AD45">
        <v>11658637.786396816</v>
      </c>
      <c r="AE45">
        <v>0</v>
      </c>
      <c r="AF45">
        <v>21173.5</v>
      </c>
      <c r="AG45">
        <v>21173.5</v>
      </c>
      <c r="AH45">
        <v>98636.95</v>
      </c>
      <c r="AI45">
        <v>77463.45</v>
      </c>
      <c r="AJ45">
        <v>11672509.973321388</v>
      </c>
      <c r="AK45">
        <v>14.82</v>
      </c>
      <c r="AL45">
        <v>0</v>
      </c>
      <c r="AM45">
        <v>0</v>
      </c>
      <c r="AN45">
        <v>0</v>
      </c>
      <c r="AO45">
        <v>0</v>
      </c>
      <c r="AP45">
        <v>0</v>
      </c>
      <c r="AQ45">
        <v>119052.62</v>
      </c>
      <c r="AR45">
        <v>916736.97</v>
      </c>
      <c r="AS45">
        <v>2453052.1846642774</v>
      </c>
      <c r="AT45">
        <v>1242567.5</v>
      </c>
      <c r="AU45">
        <v>916736.97</v>
      </c>
      <c r="AV45">
        <v>0</v>
      </c>
    </row>
    <row r="46" spans="1:48" x14ac:dyDescent="0.25">
      <c r="A46">
        <v>1990</v>
      </c>
      <c r="B46" t="s">
        <v>4433</v>
      </c>
      <c r="C46" t="s">
        <v>42</v>
      </c>
      <c r="D46" t="s">
        <v>175</v>
      </c>
      <c r="E46">
        <v>1980</v>
      </c>
      <c r="F46" s="72">
        <v>1562404</v>
      </c>
      <c r="G46">
        <v>0</v>
      </c>
      <c r="H46" s="70">
        <v>1562404</v>
      </c>
      <c r="I46" s="74">
        <v>560.79</v>
      </c>
      <c r="J46">
        <v>1</v>
      </c>
      <c r="K46">
        <v>0</v>
      </c>
      <c r="L46">
        <v>61.686900000000001</v>
      </c>
      <c r="M46">
        <v>0</v>
      </c>
      <c r="N46">
        <v>0</v>
      </c>
      <c r="O46">
        <v>0</v>
      </c>
      <c r="P46">
        <v>2.25</v>
      </c>
      <c r="Q46">
        <v>0</v>
      </c>
      <c r="R46">
        <v>0</v>
      </c>
      <c r="S46">
        <v>0</v>
      </c>
      <c r="U46">
        <v>0</v>
      </c>
      <c r="V46">
        <v>0</v>
      </c>
      <c r="W46">
        <v>816.05790000000002</v>
      </c>
      <c r="X46">
        <v>-5.0600000000000005</v>
      </c>
      <c r="Y46" s="71">
        <v>6942557.2144724093</v>
      </c>
      <c r="Z46">
        <v>269885</v>
      </c>
      <c r="AA46">
        <v>7212442.2144724093</v>
      </c>
      <c r="AB46">
        <v>8838.1501048790888</v>
      </c>
      <c r="AC46">
        <v>5650038.2144724093</v>
      </c>
      <c r="AD46">
        <v>7216994.0787726091</v>
      </c>
      <c r="AE46">
        <v>-312</v>
      </c>
      <c r="AF46">
        <v>0</v>
      </c>
      <c r="AG46">
        <v>0</v>
      </c>
      <c r="AH46">
        <v>0</v>
      </c>
      <c r="AI46">
        <v>0</v>
      </c>
      <c r="AJ46">
        <v>7212130.2144724093</v>
      </c>
      <c r="AK46">
        <v>14.82</v>
      </c>
      <c r="AL46">
        <v>195.95</v>
      </c>
      <c r="AM46">
        <v>195.95</v>
      </c>
      <c r="AN46">
        <v>37635.230000000003</v>
      </c>
      <c r="AO46">
        <v>36572.300000000003</v>
      </c>
      <c r="AP46">
        <v>-1062.93</v>
      </c>
      <c r="AQ46">
        <v>60851.68</v>
      </c>
      <c r="AR46">
        <v>0</v>
      </c>
      <c r="AS46">
        <v>1496403.0428944819</v>
      </c>
      <c r="AT46">
        <v>816057.9</v>
      </c>
      <c r="AU46">
        <v>0</v>
      </c>
      <c r="AV46">
        <v>0</v>
      </c>
    </row>
    <row r="47" spans="1:48" x14ac:dyDescent="0.25">
      <c r="A47">
        <v>1991</v>
      </c>
      <c r="B47" t="s">
        <v>4434</v>
      </c>
      <c r="C47" t="s">
        <v>42</v>
      </c>
      <c r="D47" t="s">
        <v>81</v>
      </c>
      <c r="E47">
        <v>1980</v>
      </c>
      <c r="F47" s="72">
        <v>18806715</v>
      </c>
      <c r="G47">
        <v>0</v>
      </c>
      <c r="H47" s="70">
        <v>18806715</v>
      </c>
      <c r="I47" s="74">
        <v>5502.16</v>
      </c>
      <c r="J47">
        <v>1</v>
      </c>
      <c r="K47">
        <v>0</v>
      </c>
      <c r="L47">
        <v>605.23760000000004</v>
      </c>
      <c r="M47">
        <v>10.1</v>
      </c>
      <c r="N47">
        <v>0</v>
      </c>
      <c r="O47">
        <v>0</v>
      </c>
      <c r="P47">
        <v>26.25</v>
      </c>
      <c r="Q47">
        <v>0</v>
      </c>
      <c r="R47">
        <v>0</v>
      </c>
      <c r="S47">
        <v>0</v>
      </c>
      <c r="U47">
        <v>0</v>
      </c>
      <c r="V47">
        <v>0</v>
      </c>
      <c r="W47">
        <v>6915.7650999999996</v>
      </c>
      <c r="X47">
        <v>0.9399999999999995</v>
      </c>
      <c r="Y47" s="71">
        <v>60853307.999750055</v>
      </c>
      <c r="Z47">
        <v>2170543.1999999997</v>
      </c>
      <c r="AA47">
        <v>63023851.199750058</v>
      </c>
      <c r="AB47">
        <v>9113.069962389276</v>
      </c>
      <c r="AC47">
        <v>44217136.199750058</v>
      </c>
      <c r="AD47">
        <v>63063749.466581151</v>
      </c>
      <c r="AE47">
        <v>0</v>
      </c>
      <c r="AF47">
        <v>141156.70000000001</v>
      </c>
      <c r="AG47">
        <v>141156.70000000001</v>
      </c>
      <c r="AH47">
        <v>202704.17</v>
      </c>
      <c r="AI47">
        <v>61547.47</v>
      </c>
      <c r="AJ47">
        <v>63165007.899750061</v>
      </c>
      <c r="AK47">
        <v>14.45</v>
      </c>
      <c r="AL47">
        <v>0</v>
      </c>
      <c r="AM47">
        <v>0</v>
      </c>
      <c r="AN47">
        <v>0</v>
      </c>
      <c r="AO47">
        <v>0</v>
      </c>
      <c r="AP47">
        <v>0</v>
      </c>
      <c r="AQ47">
        <v>572230.86</v>
      </c>
      <c r="AR47">
        <v>1913.27</v>
      </c>
      <c r="AS47">
        <v>13079419.713950014</v>
      </c>
      <c r="AT47">
        <v>6915765.0999999996</v>
      </c>
      <c r="AU47">
        <v>1913.27</v>
      </c>
      <c r="AV47">
        <v>0</v>
      </c>
    </row>
    <row r="48" spans="1:48" x14ac:dyDescent="0.25">
      <c r="A48">
        <v>1992</v>
      </c>
      <c r="B48" t="s">
        <v>4435</v>
      </c>
      <c r="C48" t="s">
        <v>42</v>
      </c>
      <c r="D48" t="s">
        <v>104</v>
      </c>
      <c r="E48">
        <v>1980</v>
      </c>
      <c r="F48" s="72">
        <v>4543121</v>
      </c>
      <c r="G48">
        <v>0</v>
      </c>
      <c r="H48" s="70">
        <v>4543121</v>
      </c>
      <c r="I48" s="74">
        <v>691.16</v>
      </c>
      <c r="J48">
        <v>1</v>
      </c>
      <c r="K48">
        <v>0</v>
      </c>
      <c r="L48">
        <v>76.027600000000007</v>
      </c>
      <c r="M48">
        <v>3.4</v>
      </c>
      <c r="N48">
        <v>0</v>
      </c>
      <c r="O48">
        <v>0</v>
      </c>
      <c r="P48">
        <v>1</v>
      </c>
      <c r="Q48">
        <v>0</v>
      </c>
      <c r="R48">
        <v>0</v>
      </c>
      <c r="S48">
        <v>0</v>
      </c>
      <c r="U48">
        <v>0</v>
      </c>
      <c r="V48">
        <v>0</v>
      </c>
      <c r="W48">
        <v>963.53290000000004</v>
      </c>
      <c r="X48">
        <v>1.3499999999999996</v>
      </c>
      <c r="Y48" s="71">
        <v>8497545.1370485146</v>
      </c>
      <c r="Z48">
        <v>461054.3</v>
      </c>
      <c r="AA48">
        <v>8958599.4370485153</v>
      </c>
      <c r="AB48">
        <v>9297.6580634127949</v>
      </c>
      <c r="AC48">
        <v>4415478.4370485153</v>
      </c>
      <c r="AD48">
        <v>8964170.8239530474</v>
      </c>
      <c r="AE48">
        <v>-1261</v>
      </c>
      <c r="AF48">
        <v>0</v>
      </c>
      <c r="AG48">
        <v>0</v>
      </c>
      <c r="AH48">
        <v>0</v>
      </c>
      <c r="AI48">
        <v>0</v>
      </c>
      <c r="AJ48">
        <v>8957338.4370485153</v>
      </c>
      <c r="AK48">
        <v>15.42</v>
      </c>
      <c r="AL48">
        <v>196.7</v>
      </c>
      <c r="AM48">
        <v>196.7</v>
      </c>
      <c r="AN48">
        <v>40991.879999999997</v>
      </c>
      <c r="AO48">
        <v>36712.28</v>
      </c>
      <c r="AP48">
        <v>-4279.6000000000004</v>
      </c>
      <c r="AQ48">
        <v>71539.039999999994</v>
      </c>
      <c r="AR48">
        <v>0</v>
      </c>
      <c r="AS48">
        <v>1883678.5474097033</v>
      </c>
      <c r="AT48">
        <v>963532.9</v>
      </c>
      <c r="AU48">
        <v>0</v>
      </c>
      <c r="AV48">
        <v>0</v>
      </c>
    </row>
    <row r="49" spans="1:48" x14ac:dyDescent="0.25">
      <c r="A49">
        <v>1993</v>
      </c>
      <c r="B49" t="s">
        <v>4436</v>
      </c>
      <c r="C49" t="s">
        <v>42</v>
      </c>
      <c r="D49" t="s">
        <v>80</v>
      </c>
      <c r="E49">
        <v>1980</v>
      </c>
      <c r="F49" s="72">
        <v>528959</v>
      </c>
      <c r="G49">
        <v>0</v>
      </c>
      <c r="H49" s="70">
        <v>528959</v>
      </c>
      <c r="I49" s="74">
        <v>199.03</v>
      </c>
      <c r="J49">
        <v>1</v>
      </c>
      <c r="K49">
        <v>0</v>
      </c>
      <c r="L49">
        <v>21.8933</v>
      </c>
      <c r="M49">
        <v>0</v>
      </c>
      <c r="N49">
        <v>0</v>
      </c>
      <c r="O49">
        <v>0</v>
      </c>
      <c r="P49">
        <v>0.25</v>
      </c>
      <c r="Q49">
        <v>0</v>
      </c>
      <c r="R49">
        <v>0</v>
      </c>
      <c r="S49">
        <v>0</v>
      </c>
      <c r="U49">
        <v>0</v>
      </c>
      <c r="V49">
        <v>0</v>
      </c>
      <c r="W49">
        <v>365.48809999999997</v>
      </c>
      <c r="X49">
        <v>-6.11</v>
      </c>
      <c r="Y49" s="71">
        <v>3090702.622394993</v>
      </c>
      <c r="Z49">
        <v>191370.40000000002</v>
      </c>
      <c r="AA49">
        <v>3282073.0223949929</v>
      </c>
      <c r="AB49">
        <v>8979.9723230249983</v>
      </c>
      <c r="AC49">
        <v>2753114.0223949929</v>
      </c>
      <c r="AD49">
        <v>3284099.4311799412</v>
      </c>
      <c r="AE49">
        <v>0</v>
      </c>
      <c r="AF49">
        <v>0</v>
      </c>
      <c r="AG49">
        <v>0</v>
      </c>
      <c r="AH49">
        <v>0</v>
      </c>
      <c r="AI49">
        <v>0</v>
      </c>
      <c r="AJ49">
        <v>3282073.0223949929</v>
      </c>
      <c r="AK49">
        <v>15.71</v>
      </c>
      <c r="AL49">
        <v>0</v>
      </c>
      <c r="AM49">
        <v>0</v>
      </c>
      <c r="AN49">
        <v>0</v>
      </c>
      <c r="AO49">
        <v>0</v>
      </c>
      <c r="AP49">
        <v>0</v>
      </c>
      <c r="AQ49">
        <v>19083.34</v>
      </c>
      <c r="AR49">
        <v>0</v>
      </c>
      <c r="AS49">
        <v>694688.68447899865</v>
      </c>
      <c r="AT49">
        <v>365488.1</v>
      </c>
      <c r="AU49">
        <v>0</v>
      </c>
      <c r="AV49">
        <v>0</v>
      </c>
    </row>
    <row r="50" spans="1:48" x14ac:dyDescent="0.25">
      <c r="A50">
        <v>1994</v>
      </c>
      <c r="B50" t="s">
        <v>4437</v>
      </c>
      <c r="C50" t="s">
        <v>42</v>
      </c>
      <c r="D50" t="s">
        <v>220</v>
      </c>
      <c r="E50">
        <v>1980</v>
      </c>
      <c r="F50" s="72">
        <v>3702610</v>
      </c>
      <c r="G50">
        <v>0</v>
      </c>
      <c r="H50" s="70">
        <v>3702610</v>
      </c>
      <c r="I50" s="74">
        <v>1394.03</v>
      </c>
      <c r="J50">
        <v>1</v>
      </c>
      <c r="K50">
        <v>0</v>
      </c>
      <c r="L50">
        <v>153.3433</v>
      </c>
      <c r="M50">
        <v>24.7</v>
      </c>
      <c r="N50">
        <v>0</v>
      </c>
      <c r="O50">
        <v>0</v>
      </c>
      <c r="P50">
        <v>5.25</v>
      </c>
      <c r="Q50">
        <v>0</v>
      </c>
      <c r="R50">
        <v>0</v>
      </c>
      <c r="S50">
        <v>0</v>
      </c>
      <c r="U50">
        <v>0</v>
      </c>
      <c r="V50">
        <v>0</v>
      </c>
      <c r="W50">
        <v>1778.5296000000001</v>
      </c>
      <c r="X50">
        <v>-1.8100000000000005</v>
      </c>
      <c r="Y50" s="71">
        <v>15411815.357634041</v>
      </c>
      <c r="Z50">
        <v>693044.79999999993</v>
      </c>
      <c r="AA50">
        <v>16104860.157634042</v>
      </c>
      <c r="AB50">
        <v>9055.1544138675235</v>
      </c>
      <c r="AC50">
        <v>12402250.157634042</v>
      </c>
      <c r="AD50">
        <v>16114964.862566318</v>
      </c>
      <c r="AE50">
        <v>0</v>
      </c>
      <c r="AF50">
        <v>4661.7</v>
      </c>
      <c r="AG50">
        <v>4661.7</v>
      </c>
      <c r="AH50">
        <v>12236.14</v>
      </c>
      <c r="AI50">
        <v>7574.44</v>
      </c>
      <c r="AJ50">
        <v>16109521.857634041</v>
      </c>
      <c r="AK50">
        <v>15.01</v>
      </c>
      <c r="AL50">
        <v>0</v>
      </c>
      <c r="AM50">
        <v>0</v>
      </c>
      <c r="AN50">
        <v>0</v>
      </c>
      <c r="AO50">
        <v>0</v>
      </c>
      <c r="AP50">
        <v>0</v>
      </c>
      <c r="AQ50">
        <v>142293.70000000001</v>
      </c>
      <c r="AR50">
        <v>0</v>
      </c>
      <c r="AS50">
        <v>3362028.2195268087</v>
      </c>
      <c r="AT50">
        <v>1778529.6</v>
      </c>
      <c r="AU50">
        <v>0</v>
      </c>
      <c r="AV50">
        <v>0</v>
      </c>
    </row>
    <row r="51" spans="1:48" x14ac:dyDescent="0.25">
      <c r="A51">
        <v>1995</v>
      </c>
      <c r="B51" t="s">
        <v>4438</v>
      </c>
      <c r="C51" t="s">
        <v>42</v>
      </c>
      <c r="D51" t="s">
        <v>43</v>
      </c>
      <c r="E51">
        <v>1980</v>
      </c>
      <c r="F51" s="72">
        <v>315800</v>
      </c>
      <c r="G51">
        <v>0</v>
      </c>
      <c r="H51" s="70">
        <v>315800</v>
      </c>
      <c r="I51" s="74">
        <v>222.74</v>
      </c>
      <c r="J51">
        <v>1</v>
      </c>
      <c r="K51">
        <v>0</v>
      </c>
      <c r="L51">
        <v>24.5014</v>
      </c>
      <c r="M51">
        <v>9.1999999999999993</v>
      </c>
      <c r="N51">
        <v>0</v>
      </c>
      <c r="O51">
        <v>0</v>
      </c>
      <c r="P51">
        <v>0.5</v>
      </c>
      <c r="Q51">
        <v>0</v>
      </c>
      <c r="R51">
        <v>0</v>
      </c>
      <c r="S51">
        <v>0</v>
      </c>
      <c r="U51">
        <v>0</v>
      </c>
      <c r="V51">
        <v>0</v>
      </c>
      <c r="W51">
        <v>381.56139999999999</v>
      </c>
      <c r="X51">
        <v>1.83</v>
      </c>
      <c r="Y51" s="71">
        <v>3373955.4532405334</v>
      </c>
      <c r="Z51">
        <v>113507.79999999999</v>
      </c>
      <c r="AA51">
        <v>3487463.2532405332</v>
      </c>
      <c r="AB51">
        <v>9139.9791835351625</v>
      </c>
      <c r="AC51">
        <v>3171663.2532405332</v>
      </c>
      <c r="AD51">
        <v>3489675.3757918687</v>
      </c>
      <c r="AE51">
        <v>0</v>
      </c>
      <c r="AF51">
        <v>0</v>
      </c>
      <c r="AG51">
        <v>0</v>
      </c>
      <c r="AH51">
        <v>0</v>
      </c>
      <c r="AI51">
        <v>0</v>
      </c>
      <c r="AJ51">
        <v>3487463.2532405332</v>
      </c>
      <c r="AK51">
        <v>13.01</v>
      </c>
      <c r="AL51">
        <v>0</v>
      </c>
      <c r="AM51">
        <v>0</v>
      </c>
      <c r="AN51">
        <v>0</v>
      </c>
      <c r="AO51">
        <v>0</v>
      </c>
      <c r="AP51">
        <v>0</v>
      </c>
      <c r="AQ51">
        <v>20193.259999999998</v>
      </c>
      <c r="AR51">
        <v>0</v>
      </c>
      <c r="AS51">
        <v>720194.21064810664</v>
      </c>
      <c r="AT51">
        <v>381561.39999999997</v>
      </c>
      <c r="AU51">
        <v>0</v>
      </c>
      <c r="AV51">
        <v>0</v>
      </c>
    </row>
    <row r="52" spans="1:48" x14ac:dyDescent="0.25">
      <c r="A52">
        <v>1996</v>
      </c>
      <c r="B52" t="s">
        <v>4439</v>
      </c>
      <c r="C52" t="s">
        <v>42</v>
      </c>
      <c r="D52" t="s">
        <v>167</v>
      </c>
      <c r="E52">
        <v>1980</v>
      </c>
      <c r="F52" s="72">
        <v>1048049</v>
      </c>
      <c r="G52">
        <v>0</v>
      </c>
      <c r="H52" s="70">
        <v>1048049</v>
      </c>
      <c r="I52" s="74">
        <v>320.75</v>
      </c>
      <c r="J52">
        <v>1</v>
      </c>
      <c r="K52">
        <v>0</v>
      </c>
      <c r="L52">
        <v>35.282499999999999</v>
      </c>
      <c r="M52">
        <v>0.3</v>
      </c>
      <c r="N52">
        <v>0</v>
      </c>
      <c r="O52">
        <v>0</v>
      </c>
      <c r="P52">
        <v>1.25</v>
      </c>
      <c r="Q52">
        <v>0</v>
      </c>
      <c r="R52">
        <v>0</v>
      </c>
      <c r="S52">
        <v>0</v>
      </c>
      <c r="U52">
        <v>0</v>
      </c>
      <c r="V52">
        <v>0</v>
      </c>
      <c r="W52">
        <v>462.16359999999997</v>
      </c>
      <c r="X52">
        <v>-0.11000000000000121</v>
      </c>
      <c r="Y52" s="71">
        <v>4043078.1046585445</v>
      </c>
      <c r="Z52">
        <v>154448.69999999998</v>
      </c>
      <c r="AA52">
        <v>4197526.8046585442</v>
      </c>
      <c r="AB52">
        <v>9082.3396837365472</v>
      </c>
      <c r="AC52">
        <v>3149477.8046585442</v>
      </c>
      <c r="AD52">
        <v>4200177.6352270199</v>
      </c>
      <c r="AE52">
        <v>0</v>
      </c>
      <c r="AF52">
        <v>0</v>
      </c>
      <c r="AG52">
        <v>0</v>
      </c>
      <c r="AH52">
        <v>0</v>
      </c>
      <c r="AI52">
        <v>0</v>
      </c>
      <c r="AJ52">
        <v>4197526.8046585442</v>
      </c>
      <c r="AK52">
        <v>11.68</v>
      </c>
      <c r="AL52">
        <v>89.64</v>
      </c>
      <c r="AM52">
        <v>89.64</v>
      </c>
      <c r="AN52">
        <v>15265.2</v>
      </c>
      <c r="AO52">
        <v>16730.5</v>
      </c>
      <c r="AP52">
        <v>1465.3</v>
      </c>
      <c r="AQ52">
        <v>30315.06</v>
      </c>
      <c r="AR52">
        <v>0</v>
      </c>
      <c r="AS52">
        <v>870395.10093170893</v>
      </c>
      <c r="AT52">
        <v>462163.6</v>
      </c>
      <c r="AU52">
        <v>0</v>
      </c>
      <c r="AV52">
        <v>0</v>
      </c>
    </row>
    <row r="53" spans="1:48" x14ac:dyDescent="0.25">
      <c r="A53">
        <v>1997</v>
      </c>
      <c r="B53" t="s">
        <v>4440</v>
      </c>
      <c r="C53" t="s">
        <v>42</v>
      </c>
      <c r="D53" t="s">
        <v>248</v>
      </c>
      <c r="E53">
        <v>1980</v>
      </c>
      <c r="F53" s="72">
        <v>1067025</v>
      </c>
      <c r="G53">
        <v>0</v>
      </c>
      <c r="H53" s="70">
        <v>1067025</v>
      </c>
      <c r="I53" s="74">
        <v>248.35</v>
      </c>
      <c r="J53">
        <v>1</v>
      </c>
      <c r="K53">
        <v>0</v>
      </c>
      <c r="L53">
        <v>27.3185</v>
      </c>
      <c r="M53">
        <v>1.4</v>
      </c>
      <c r="N53">
        <v>0</v>
      </c>
      <c r="O53">
        <v>0</v>
      </c>
      <c r="P53">
        <v>0.5</v>
      </c>
      <c r="Q53">
        <v>0</v>
      </c>
      <c r="R53">
        <v>0</v>
      </c>
      <c r="S53">
        <v>0</v>
      </c>
      <c r="U53">
        <v>0</v>
      </c>
      <c r="V53">
        <v>0</v>
      </c>
      <c r="W53">
        <v>456.49239999999998</v>
      </c>
      <c r="X53">
        <v>-3.41</v>
      </c>
      <c r="Y53" s="71">
        <v>3920207.2721192772</v>
      </c>
      <c r="Z53">
        <v>191334.5</v>
      </c>
      <c r="AA53">
        <v>4111541.7721192772</v>
      </c>
      <c r="AB53">
        <v>9006.8131958369449</v>
      </c>
      <c r="AC53">
        <v>3044516.7721192772</v>
      </c>
      <c r="AD53">
        <v>4114112.0428394298</v>
      </c>
      <c r="AE53">
        <v>0</v>
      </c>
      <c r="AF53">
        <v>0</v>
      </c>
      <c r="AG53">
        <v>0</v>
      </c>
      <c r="AH53">
        <v>0</v>
      </c>
      <c r="AI53">
        <v>0</v>
      </c>
      <c r="AJ53">
        <v>4111541.7721192772</v>
      </c>
      <c r="AK53">
        <v>13.57</v>
      </c>
      <c r="AL53">
        <v>108.39</v>
      </c>
      <c r="AM53">
        <v>108.39</v>
      </c>
      <c r="AN53">
        <v>19953.77</v>
      </c>
      <c r="AO53">
        <v>20230.02</v>
      </c>
      <c r="AP53">
        <v>276.25</v>
      </c>
      <c r="AQ53">
        <v>24562.400000000001</v>
      </c>
      <c r="AR53">
        <v>0</v>
      </c>
      <c r="AS53">
        <v>860575.25442385545</v>
      </c>
      <c r="AT53">
        <v>456492.39999999997</v>
      </c>
      <c r="AU53">
        <v>0</v>
      </c>
      <c r="AV53">
        <v>0</v>
      </c>
    </row>
    <row r="54" spans="1:48" x14ac:dyDescent="0.25">
      <c r="A54">
        <v>1998</v>
      </c>
      <c r="B54" t="s">
        <v>4441</v>
      </c>
      <c r="C54" t="s">
        <v>42</v>
      </c>
      <c r="D54" t="s">
        <v>89</v>
      </c>
      <c r="E54">
        <v>1980</v>
      </c>
      <c r="F54" s="72">
        <v>863664</v>
      </c>
      <c r="G54">
        <v>0</v>
      </c>
      <c r="H54" s="70">
        <v>863664</v>
      </c>
      <c r="I54" s="74">
        <v>225.81</v>
      </c>
      <c r="J54">
        <v>1</v>
      </c>
      <c r="K54">
        <v>0</v>
      </c>
      <c r="L54">
        <v>19</v>
      </c>
      <c r="M54">
        <v>0</v>
      </c>
      <c r="N54">
        <v>0</v>
      </c>
      <c r="O54">
        <v>0</v>
      </c>
      <c r="P54">
        <v>1</v>
      </c>
      <c r="Q54">
        <v>0</v>
      </c>
      <c r="R54">
        <v>0</v>
      </c>
      <c r="S54">
        <v>0</v>
      </c>
      <c r="U54">
        <v>0</v>
      </c>
      <c r="V54">
        <v>0</v>
      </c>
      <c r="W54">
        <v>397.72</v>
      </c>
      <c r="X54">
        <v>-1.67</v>
      </c>
      <c r="Y54" s="71">
        <v>3449143.093897603</v>
      </c>
      <c r="Z54">
        <v>482112.9</v>
      </c>
      <c r="AA54">
        <v>3931255.9938976029</v>
      </c>
      <c r="AB54">
        <v>9884.4815294619402</v>
      </c>
      <c r="AC54">
        <v>3067591.9938976029</v>
      </c>
      <c r="AD54">
        <v>3933517.4129727911</v>
      </c>
      <c r="AE54">
        <v>0</v>
      </c>
      <c r="AF54">
        <v>0</v>
      </c>
      <c r="AG54">
        <v>0</v>
      </c>
      <c r="AH54">
        <v>0</v>
      </c>
      <c r="AI54">
        <v>0</v>
      </c>
      <c r="AJ54">
        <v>3931255.9938976029</v>
      </c>
      <c r="AK54">
        <v>14.56</v>
      </c>
      <c r="AL54">
        <v>0</v>
      </c>
      <c r="AM54">
        <v>0</v>
      </c>
      <c r="AN54">
        <v>0</v>
      </c>
      <c r="AO54">
        <v>0</v>
      </c>
      <c r="AP54">
        <v>0</v>
      </c>
      <c r="AQ54">
        <v>20659.580000000002</v>
      </c>
      <c r="AR54">
        <v>0</v>
      </c>
      <c r="AS54">
        <v>882673.77877952065</v>
      </c>
      <c r="AT54">
        <v>397720</v>
      </c>
      <c r="AU54">
        <v>0</v>
      </c>
      <c r="AV54">
        <v>0</v>
      </c>
    </row>
    <row r="55" spans="1:48" x14ac:dyDescent="0.25">
      <c r="A55">
        <v>1999</v>
      </c>
      <c r="B55" t="s">
        <v>4442</v>
      </c>
      <c r="C55" t="s">
        <v>42</v>
      </c>
      <c r="D55" t="s">
        <v>203</v>
      </c>
      <c r="E55">
        <v>1980</v>
      </c>
      <c r="F55" s="72">
        <v>1253929</v>
      </c>
      <c r="G55">
        <v>0</v>
      </c>
      <c r="H55" s="70">
        <v>1253929</v>
      </c>
      <c r="I55" s="74">
        <v>376.96</v>
      </c>
      <c r="J55">
        <v>1</v>
      </c>
      <c r="K55">
        <v>0</v>
      </c>
      <c r="L55">
        <v>41.465600000000002</v>
      </c>
      <c r="M55">
        <v>10.5</v>
      </c>
      <c r="N55">
        <v>0</v>
      </c>
      <c r="O55">
        <v>0</v>
      </c>
      <c r="P55">
        <v>2</v>
      </c>
      <c r="Q55">
        <v>0</v>
      </c>
      <c r="R55">
        <v>0</v>
      </c>
      <c r="S55">
        <v>0</v>
      </c>
      <c r="U55">
        <v>0</v>
      </c>
      <c r="V55">
        <v>0</v>
      </c>
      <c r="W55">
        <v>539.09670000000006</v>
      </c>
      <c r="X55">
        <v>0.71999999999999886</v>
      </c>
      <c r="Y55" s="71">
        <v>4737860.4328197949</v>
      </c>
      <c r="Z55">
        <v>203935.9</v>
      </c>
      <c r="AA55">
        <v>4941796.3328197952</v>
      </c>
      <c r="AB55">
        <v>9166.8087243342325</v>
      </c>
      <c r="AC55">
        <v>3687867.3328197952</v>
      </c>
      <c r="AD55">
        <v>4944902.6950862128</v>
      </c>
      <c r="AE55">
        <v>0</v>
      </c>
      <c r="AF55">
        <v>0</v>
      </c>
      <c r="AG55">
        <v>0</v>
      </c>
      <c r="AH55">
        <v>0</v>
      </c>
      <c r="AI55">
        <v>0</v>
      </c>
      <c r="AJ55">
        <v>4941796.3328197952</v>
      </c>
      <c r="AK55">
        <v>15.98</v>
      </c>
      <c r="AL55">
        <v>104.37</v>
      </c>
      <c r="AM55">
        <v>104.37</v>
      </c>
      <c r="AN55">
        <v>20577.509999999998</v>
      </c>
      <c r="AO55">
        <v>19479.72</v>
      </c>
      <c r="AP55">
        <v>-1097.79</v>
      </c>
      <c r="AQ55">
        <v>37295.06</v>
      </c>
      <c r="AR55">
        <v>0</v>
      </c>
      <c r="AS55">
        <v>1029146.4465639591</v>
      </c>
      <c r="AT55">
        <v>539096.70000000007</v>
      </c>
      <c r="AU55">
        <v>0</v>
      </c>
      <c r="AV55">
        <v>0</v>
      </c>
    </row>
    <row r="56" spans="1:48" x14ac:dyDescent="0.25">
      <c r="A56">
        <v>2000</v>
      </c>
      <c r="B56" t="s">
        <v>4443</v>
      </c>
      <c r="C56" t="s">
        <v>42</v>
      </c>
      <c r="D56" t="s">
        <v>103</v>
      </c>
      <c r="E56">
        <v>1980</v>
      </c>
      <c r="F56" s="72">
        <v>1093514</v>
      </c>
      <c r="G56">
        <v>0</v>
      </c>
      <c r="H56" s="70">
        <v>1093514</v>
      </c>
      <c r="I56" s="74">
        <v>291.42</v>
      </c>
      <c r="J56">
        <v>1</v>
      </c>
      <c r="K56">
        <v>0</v>
      </c>
      <c r="L56">
        <v>32.056199999999997</v>
      </c>
      <c r="M56">
        <v>2.8</v>
      </c>
      <c r="N56">
        <v>0</v>
      </c>
      <c r="O56">
        <v>0</v>
      </c>
      <c r="P56">
        <v>1.75</v>
      </c>
      <c r="Q56">
        <v>0</v>
      </c>
      <c r="R56">
        <v>0</v>
      </c>
      <c r="S56">
        <v>0</v>
      </c>
      <c r="U56">
        <v>0</v>
      </c>
      <c r="V56">
        <v>0</v>
      </c>
      <c r="W56">
        <v>463.14870000000002</v>
      </c>
      <c r="X56">
        <v>-1.9700000000000006</v>
      </c>
      <c r="Y56" s="71">
        <v>4009802.7848848593</v>
      </c>
      <c r="Z56">
        <v>210286.3</v>
      </c>
      <c r="AA56">
        <v>4220089.0848848596</v>
      </c>
      <c r="AB56">
        <v>9111.7368674139852</v>
      </c>
      <c r="AC56">
        <v>3126575.0848848596</v>
      </c>
      <c r="AD56">
        <v>4222718.0986017808</v>
      </c>
      <c r="AE56">
        <v>0</v>
      </c>
      <c r="AF56">
        <v>7057.83</v>
      </c>
      <c r="AG56">
        <v>7057.83</v>
      </c>
      <c r="AH56">
        <v>28227.58</v>
      </c>
      <c r="AI56">
        <v>21169.75</v>
      </c>
      <c r="AJ56">
        <v>4227146.9148848597</v>
      </c>
      <c r="AK56">
        <v>12.88</v>
      </c>
      <c r="AL56">
        <v>0</v>
      </c>
      <c r="AM56">
        <v>0</v>
      </c>
      <c r="AN56">
        <v>0</v>
      </c>
      <c r="AO56">
        <v>0</v>
      </c>
      <c r="AP56">
        <v>0</v>
      </c>
      <c r="AQ56">
        <v>27267.5</v>
      </c>
      <c r="AR56">
        <v>0</v>
      </c>
      <c r="AS56">
        <v>891720.592976972</v>
      </c>
      <c r="AT56">
        <v>463148.7</v>
      </c>
      <c r="AU56">
        <v>0</v>
      </c>
      <c r="AV56">
        <v>0</v>
      </c>
    </row>
    <row r="57" spans="1:48" x14ac:dyDescent="0.25">
      <c r="A57">
        <v>2001</v>
      </c>
      <c r="B57" t="s">
        <v>4444</v>
      </c>
      <c r="C57" t="s">
        <v>42</v>
      </c>
      <c r="D57" t="s">
        <v>201</v>
      </c>
      <c r="E57">
        <v>1949</v>
      </c>
      <c r="F57" s="72">
        <v>2264624</v>
      </c>
      <c r="G57">
        <v>0</v>
      </c>
      <c r="H57" s="70">
        <v>2264624</v>
      </c>
      <c r="I57" s="74">
        <v>585.19000000000005</v>
      </c>
      <c r="J57">
        <v>1</v>
      </c>
      <c r="K57">
        <v>0</v>
      </c>
      <c r="L57">
        <v>64.370900000000006</v>
      </c>
      <c r="M57">
        <v>26.3</v>
      </c>
      <c r="N57">
        <v>0</v>
      </c>
      <c r="O57">
        <v>0</v>
      </c>
      <c r="P57">
        <v>0.75</v>
      </c>
      <c r="Q57">
        <v>0</v>
      </c>
      <c r="R57">
        <v>0</v>
      </c>
      <c r="S57">
        <v>0</v>
      </c>
      <c r="U57">
        <v>0</v>
      </c>
      <c r="V57">
        <v>0</v>
      </c>
      <c r="W57">
        <v>841.73339999999996</v>
      </c>
      <c r="X57">
        <v>-0.18000000000000149</v>
      </c>
      <c r="Y57" s="71">
        <v>7360747.5922704237</v>
      </c>
      <c r="Z57">
        <v>333185.3</v>
      </c>
      <c r="AA57">
        <v>7693932.8922704235</v>
      </c>
      <c r="AB57">
        <v>9140.5816761820588</v>
      </c>
      <c r="AC57">
        <v>5429308.8922704235</v>
      </c>
      <c r="AD57">
        <v>7698758.9416860761</v>
      </c>
      <c r="AE57">
        <v>0</v>
      </c>
      <c r="AF57">
        <v>3528.92</v>
      </c>
      <c r="AG57">
        <v>3528.92</v>
      </c>
      <c r="AH57">
        <v>87926.69</v>
      </c>
      <c r="AI57">
        <v>84397.77</v>
      </c>
      <c r="AJ57">
        <v>7697461.8122704234</v>
      </c>
      <c r="AK57">
        <v>14.4</v>
      </c>
      <c r="AL57">
        <v>0</v>
      </c>
      <c r="AM57">
        <v>0</v>
      </c>
      <c r="AN57">
        <v>0</v>
      </c>
      <c r="AO57">
        <v>0</v>
      </c>
      <c r="AP57">
        <v>0</v>
      </c>
      <c r="AQ57">
        <v>57611.54</v>
      </c>
      <c r="AR57">
        <v>0</v>
      </c>
      <c r="AS57">
        <v>1623008.9764540847</v>
      </c>
      <c r="AT57">
        <v>841733.39999999991</v>
      </c>
      <c r="AU57">
        <v>0</v>
      </c>
      <c r="AV57">
        <v>0</v>
      </c>
    </row>
    <row r="58" spans="1:48" x14ac:dyDescent="0.25">
      <c r="A58">
        <v>2002</v>
      </c>
      <c r="B58" t="s">
        <v>4445</v>
      </c>
      <c r="C58" t="s">
        <v>42</v>
      </c>
      <c r="D58" t="s">
        <v>245</v>
      </c>
      <c r="E58">
        <v>1980</v>
      </c>
      <c r="F58" s="72">
        <v>3476541</v>
      </c>
      <c r="G58">
        <v>0</v>
      </c>
      <c r="H58" s="70">
        <v>3476541</v>
      </c>
      <c r="I58" s="74">
        <v>1257.53</v>
      </c>
      <c r="J58">
        <v>1</v>
      </c>
      <c r="K58">
        <v>0</v>
      </c>
      <c r="L58">
        <v>138.32830000000001</v>
      </c>
      <c r="M58">
        <v>8.6</v>
      </c>
      <c r="N58">
        <v>0</v>
      </c>
      <c r="O58">
        <v>0</v>
      </c>
      <c r="P58">
        <v>5.25</v>
      </c>
      <c r="Q58">
        <v>0</v>
      </c>
      <c r="R58">
        <v>0</v>
      </c>
      <c r="S58">
        <v>0</v>
      </c>
      <c r="U58">
        <v>0</v>
      </c>
      <c r="V58">
        <v>0</v>
      </c>
      <c r="W58">
        <v>1616.258</v>
      </c>
      <c r="X58">
        <v>-2.7000000000000011</v>
      </c>
      <c r="Y58" s="71">
        <v>13935700.209325861</v>
      </c>
      <c r="Z58">
        <v>597954.69999999995</v>
      </c>
      <c r="AA58">
        <v>14533654.90932586</v>
      </c>
      <c r="AB58">
        <v>8992.1627050420539</v>
      </c>
      <c r="AC58">
        <v>11057113.90932586</v>
      </c>
      <c r="AD58">
        <v>14542791.804323124</v>
      </c>
      <c r="AE58">
        <v>-7059</v>
      </c>
      <c r="AF58">
        <v>0</v>
      </c>
      <c r="AG58">
        <v>0</v>
      </c>
      <c r="AH58">
        <v>14883.72</v>
      </c>
      <c r="AI58">
        <v>14883.72</v>
      </c>
      <c r="AJ58">
        <v>14526595.90932586</v>
      </c>
      <c r="AK58">
        <v>16.489999999999998</v>
      </c>
      <c r="AL58">
        <v>302.92</v>
      </c>
      <c r="AM58">
        <v>302.92</v>
      </c>
      <c r="AN58">
        <v>0</v>
      </c>
      <c r="AO58">
        <v>56537.29</v>
      </c>
      <c r="AP58">
        <v>56537.29</v>
      </c>
      <c r="AQ58">
        <v>131073.32</v>
      </c>
      <c r="AR58">
        <v>0</v>
      </c>
      <c r="AS58">
        <v>3027886.8658651724</v>
      </c>
      <c r="AT58">
        <v>1616258</v>
      </c>
      <c r="AU58">
        <v>0</v>
      </c>
      <c r="AV58">
        <v>0</v>
      </c>
    </row>
    <row r="59" spans="1:48" x14ac:dyDescent="0.25">
      <c r="A59">
        <v>2003</v>
      </c>
      <c r="B59" t="s">
        <v>4446</v>
      </c>
      <c r="C59" t="s">
        <v>42</v>
      </c>
      <c r="D59" t="s">
        <v>229</v>
      </c>
      <c r="E59">
        <v>1980</v>
      </c>
      <c r="F59" s="72">
        <v>3296123</v>
      </c>
      <c r="G59">
        <v>0</v>
      </c>
      <c r="H59" s="70">
        <v>3296123</v>
      </c>
      <c r="I59" s="74">
        <v>1332.38</v>
      </c>
      <c r="J59">
        <v>1</v>
      </c>
      <c r="K59">
        <v>0</v>
      </c>
      <c r="L59">
        <v>146.56180000000001</v>
      </c>
      <c r="M59">
        <v>0.5</v>
      </c>
      <c r="N59">
        <v>0</v>
      </c>
      <c r="O59">
        <v>0</v>
      </c>
      <c r="P59">
        <v>3.75</v>
      </c>
      <c r="Q59">
        <v>0</v>
      </c>
      <c r="R59">
        <v>0</v>
      </c>
      <c r="S59">
        <v>0</v>
      </c>
      <c r="U59">
        <v>0</v>
      </c>
      <c r="V59">
        <v>0</v>
      </c>
      <c r="W59">
        <v>1617.4331999999999</v>
      </c>
      <c r="X59">
        <v>-0.30000000000000071</v>
      </c>
      <c r="Y59" s="71">
        <v>14134609.100593166</v>
      </c>
      <c r="Z59">
        <v>588263.19999999995</v>
      </c>
      <c r="AA59">
        <v>14722872.300593166</v>
      </c>
      <c r="AB59">
        <v>9102.6153664912817</v>
      </c>
      <c r="AC59">
        <v>11426749.300593166</v>
      </c>
      <c r="AD59">
        <v>14732139.609536353</v>
      </c>
      <c r="AE59">
        <v>0</v>
      </c>
      <c r="AF59">
        <v>0</v>
      </c>
      <c r="AG59">
        <v>0</v>
      </c>
      <c r="AH59">
        <v>0</v>
      </c>
      <c r="AI59">
        <v>0</v>
      </c>
      <c r="AJ59">
        <v>14722872.300593166</v>
      </c>
      <c r="AK59">
        <v>12.7</v>
      </c>
      <c r="AL59">
        <v>343.07</v>
      </c>
      <c r="AM59">
        <v>343.07</v>
      </c>
      <c r="AN59">
        <v>0</v>
      </c>
      <c r="AO59">
        <v>64030.92</v>
      </c>
      <c r="AP59">
        <v>64030.92</v>
      </c>
      <c r="AQ59">
        <v>131708.04</v>
      </c>
      <c r="AR59">
        <v>0</v>
      </c>
      <c r="AS59">
        <v>3062227.1001186334</v>
      </c>
      <c r="AT59">
        <v>1617433.2</v>
      </c>
      <c r="AU59">
        <v>0</v>
      </c>
      <c r="AV59">
        <v>0</v>
      </c>
    </row>
    <row r="60" spans="1:48" x14ac:dyDescent="0.25">
      <c r="A60">
        <v>2005</v>
      </c>
      <c r="B60" t="s">
        <v>4447</v>
      </c>
      <c r="C60" t="s">
        <v>14</v>
      </c>
      <c r="D60" t="s">
        <v>15</v>
      </c>
      <c r="E60">
        <v>2004</v>
      </c>
      <c r="F60" s="72">
        <v>2574609</v>
      </c>
      <c r="G60">
        <v>0</v>
      </c>
      <c r="H60" s="70">
        <v>2574609</v>
      </c>
      <c r="I60" s="74">
        <v>162.16999999999999</v>
      </c>
      <c r="J60">
        <v>1</v>
      </c>
      <c r="K60">
        <v>0</v>
      </c>
      <c r="L60">
        <v>17.838699999999999</v>
      </c>
      <c r="M60">
        <v>0.3</v>
      </c>
      <c r="N60">
        <v>0</v>
      </c>
      <c r="O60">
        <v>0</v>
      </c>
      <c r="P60">
        <v>0.25</v>
      </c>
      <c r="Q60">
        <v>0</v>
      </c>
      <c r="R60">
        <v>0</v>
      </c>
      <c r="S60">
        <v>0</v>
      </c>
      <c r="U60">
        <v>0</v>
      </c>
      <c r="V60">
        <v>0</v>
      </c>
      <c r="W60">
        <v>320.9742</v>
      </c>
      <c r="X60">
        <v>2.41</v>
      </c>
      <c r="Y60" s="71">
        <v>2847266.6440189234</v>
      </c>
      <c r="Z60">
        <v>385722</v>
      </c>
      <c r="AA60">
        <v>3232988.6440189234</v>
      </c>
      <c r="AB60">
        <v>10072.425272869044</v>
      </c>
      <c r="AC60">
        <v>658379.6440189234</v>
      </c>
      <c r="AD60">
        <v>3234855.4448229619</v>
      </c>
      <c r="AE60">
        <v>0</v>
      </c>
      <c r="AF60">
        <v>0</v>
      </c>
      <c r="AG60">
        <v>0</v>
      </c>
      <c r="AH60">
        <v>0</v>
      </c>
      <c r="AI60">
        <v>0</v>
      </c>
      <c r="AJ60">
        <v>3232988.6440189234</v>
      </c>
      <c r="AK60">
        <v>13.1</v>
      </c>
      <c r="AL60">
        <v>0</v>
      </c>
      <c r="AM60">
        <v>0</v>
      </c>
      <c r="AN60">
        <v>0</v>
      </c>
      <c r="AO60">
        <v>0</v>
      </c>
      <c r="AP60">
        <v>0</v>
      </c>
      <c r="AQ60">
        <v>9694.2199999999993</v>
      </c>
      <c r="AR60">
        <v>0</v>
      </c>
      <c r="AS60">
        <v>723742.12880378473</v>
      </c>
      <c r="AT60">
        <v>320974.2</v>
      </c>
      <c r="AU60">
        <v>0</v>
      </c>
      <c r="AV60">
        <v>0</v>
      </c>
    </row>
    <row r="61" spans="1:48" x14ac:dyDescent="0.25">
      <c r="A61">
        <v>2006</v>
      </c>
      <c r="B61" t="s">
        <v>4448</v>
      </c>
      <c r="C61" t="s">
        <v>14</v>
      </c>
      <c r="D61" t="s">
        <v>60</v>
      </c>
      <c r="E61">
        <v>2004</v>
      </c>
      <c r="F61" s="72">
        <v>820879</v>
      </c>
      <c r="G61">
        <v>0</v>
      </c>
      <c r="H61" s="70">
        <v>820879</v>
      </c>
      <c r="I61" s="74">
        <v>136.18</v>
      </c>
      <c r="J61">
        <v>1</v>
      </c>
      <c r="K61">
        <v>0</v>
      </c>
      <c r="L61">
        <v>14.979799999999999</v>
      </c>
      <c r="M61">
        <v>0</v>
      </c>
      <c r="N61">
        <v>0</v>
      </c>
      <c r="O61">
        <v>0</v>
      </c>
      <c r="P61">
        <v>0</v>
      </c>
      <c r="Q61">
        <v>0</v>
      </c>
      <c r="R61">
        <v>0</v>
      </c>
      <c r="S61">
        <v>0</v>
      </c>
      <c r="U61">
        <v>0</v>
      </c>
      <c r="V61">
        <v>0</v>
      </c>
      <c r="W61">
        <v>275.851</v>
      </c>
      <c r="X61">
        <v>0.25999999999999979</v>
      </c>
      <c r="Y61" s="71">
        <v>2418150.3579497118</v>
      </c>
      <c r="Z61">
        <v>171796.80000000002</v>
      </c>
      <c r="AA61">
        <v>2589947.1579497117</v>
      </c>
      <c r="AB61">
        <v>9388.9351785917461</v>
      </c>
      <c r="AC61">
        <v>1769068.1579497117</v>
      </c>
      <c r="AD61">
        <v>2591532.6101032672</v>
      </c>
      <c r="AE61">
        <v>0</v>
      </c>
      <c r="AF61">
        <v>0</v>
      </c>
      <c r="AG61">
        <v>0</v>
      </c>
      <c r="AH61">
        <v>0</v>
      </c>
      <c r="AI61">
        <v>0</v>
      </c>
      <c r="AJ61">
        <v>2589947.1579497117</v>
      </c>
      <c r="AK61">
        <v>12.08</v>
      </c>
      <c r="AL61">
        <v>35.25</v>
      </c>
      <c r="AM61">
        <v>35.25</v>
      </c>
      <c r="AN61">
        <v>6951.29</v>
      </c>
      <c r="AO61">
        <v>6579.09</v>
      </c>
      <c r="AP61">
        <v>-372.2</v>
      </c>
      <c r="AQ61">
        <v>8491.1</v>
      </c>
      <c r="AR61">
        <v>0</v>
      </c>
      <c r="AS61">
        <v>552348.7915899423</v>
      </c>
      <c r="AT61">
        <v>275851</v>
      </c>
      <c r="AU61">
        <v>0</v>
      </c>
      <c r="AV61">
        <v>0</v>
      </c>
    </row>
    <row r="62" spans="1:48" x14ac:dyDescent="0.25">
      <c r="A62">
        <v>2008</v>
      </c>
      <c r="B62" t="s">
        <v>4449</v>
      </c>
      <c r="C62" t="s">
        <v>75</v>
      </c>
      <c r="D62" t="s">
        <v>127</v>
      </c>
      <c r="E62">
        <v>2007</v>
      </c>
      <c r="F62" s="72">
        <v>1052532</v>
      </c>
      <c r="G62">
        <v>0</v>
      </c>
      <c r="H62" s="70">
        <v>1052532</v>
      </c>
      <c r="I62" s="74">
        <v>527.45000000000005</v>
      </c>
      <c r="J62">
        <v>1</v>
      </c>
      <c r="K62">
        <v>0</v>
      </c>
      <c r="L62">
        <v>58.019500000000001</v>
      </c>
      <c r="M62">
        <v>12.9</v>
      </c>
      <c r="N62">
        <v>0</v>
      </c>
      <c r="O62">
        <v>0</v>
      </c>
      <c r="P62">
        <v>1</v>
      </c>
      <c r="Q62">
        <v>0</v>
      </c>
      <c r="R62">
        <v>0</v>
      </c>
      <c r="S62">
        <v>0</v>
      </c>
      <c r="U62">
        <v>0</v>
      </c>
      <c r="V62">
        <v>0</v>
      </c>
      <c r="W62">
        <v>793.74590000000001</v>
      </c>
      <c r="X62">
        <v>-1.8399999999999999</v>
      </c>
      <c r="Y62" s="71">
        <v>6877032.4078435712</v>
      </c>
      <c r="Z62">
        <v>714456</v>
      </c>
      <c r="AA62">
        <v>7591488.4078435712</v>
      </c>
      <c r="AB62">
        <v>9564.1292860140402</v>
      </c>
      <c r="AC62">
        <v>6538956.4078435712</v>
      </c>
      <c r="AD62">
        <v>7595997.3110245671</v>
      </c>
      <c r="AE62">
        <v>0</v>
      </c>
      <c r="AF62">
        <v>24702.42</v>
      </c>
      <c r="AG62">
        <v>24702.42</v>
      </c>
      <c r="AH62">
        <v>83185.98</v>
      </c>
      <c r="AI62">
        <v>58483.56</v>
      </c>
      <c r="AJ62">
        <v>7616190.8278435711</v>
      </c>
      <c r="AK62">
        <v>14.7</v>
      </c>
      <c r="AL62">
        <v>153.91</v>
      </c>
      <c r="AM62">
        <v>153.91</v>
      </c>
      <c r="AN62">
        <v>32455.34</v>
      </c>
      <c r="AO62">
        <v>28725.91</v>
      </c>
      <c r="AP62">
        <v>-3729.43</v>
      </c>
      <c r="AQ62">
        <v>44252.46</v>
      </c>
      <c r="AR62">
        <v>102419.59</v>
      </c>
      <c r="AS62">
        <v>1677826.0775687145</v>
      </c>
      <c r="AT62">
        <v>793745.9</v>
      </c>
      <c r="AU62">
        <v>102419.59</v>
      </c>
      <c r="AV62">
        <v>0</v>
      </c>
    </row>
    <row r="63" spans="1:48" x14ac:dyDescent="0.25">
      <c r="A63">
        <v>2009</v>
      </c>
      <c r="B63" t="s">
        <v>4450</v>
      </c>
      <c r="C63" t="s">
        <v>75</v>
      </c>
      <c r="D63" t="s">
        <v>197</v>
      </c>
      <c r="E63">
        <v>2007</v>
      </c>
      <c r="F63" s="72">
        <v>324686</v>
      </c>
      <c r="G63">
        <v>0</v>
      </c>
      <c r="H63" s="70">
        <v>324686</v>
      </c>
      <c r="I63" s="74">
        <v>214.43</v>
      </c>
      <c r="J63">
        <v>1</v>
      </c>
      <c r="K63">
        <v>0</v>
      </c>
      <c r="L63">
        <v>23.587299999999999</v>
      </c>
      <c r="M63">
        <v>0.2</v>
      </c>
      <c r="N63">
        <v>0</v>
      </c>
      <c r="O63">
        <v>0</v>
      </c>
      <c r="P63">
        <v>0.25</v>
      </c>
      <c r="Q63">
        <v>0</v>
      </c>
      <c r="R63">
        <v>0</v>
      </c>
      <c r="S63">
        <v>0</v>
      </c>
      <c r="U63">
        <v>0</v>
      </c>
      <c r="V63">
        <v>0</v>
      </c>
      <c r="W63">
        <v>370.0573</v>
      </c>
      <c r="X63">
        <v>-0.37000000000000099</v>
      </c>
      <c r="Y63" s="71">
        <v>3232639.0705241919</v>
      </c>
      <c r="Z63">
        <v>88804.799999999988</v>
      </c>
      <c r="AA63">
        <v>3321443.8705241918</v>
      </c>
      <c r="AB63">
        <v>8975.4853384170292</v>
      </c>
      <c r="AC63">
        <v>2996757.8705241918</v>
      </c>
      <c r="AD63">
        <v>3323563.3394642356</v>
      </c>
      <c r="AE63">
        <v>0</v>
      </c>
      <c r="AF63">
        <v>0</v>
      </c>
      <c r="AG63">
        <v>0</v>
      </c>
      <c r="AH63">
        <v>0</v>
      </c>
      <c r="AI63">
        <v>0</v>
      </c>
      <c r="AJ63">
        <v>3321443.8705241918</v>
      </c>
      <c r="AK63">
        <v>16.09</v>
      </c>
      <c r="AL63">
        <v>59.48</v>
      </c>
      <c r="AM63">
        <v>59.48</v>
      </c>
      <c r="AN63">
        <v>11275.21</v>
      </c>
      <c r="AO63">
        <v>11101.41</v>
      </c>
      <c r="AP63">
        <v>-173.8</v>
      </c>
      <c r="AQ63">
        <v>13052.26</v>
      </c>
      <c r="AR63">
        <v>0</v>
      </c>
      <c r="AS63">
        <v>682049.73410483834</v>
      </c>
      <c r="AT63">
        <v>370057.3</v>
      </c>
      <c r="AU63">
        <v>0</v>
      </c>
      <c r="AV63">
        <v>0</v>
      </c>
    </row>
    <row r="64" spans="1:48" x14ac:dyDescent="0.25">
      <c r="A64">
        <v>2010</v>
      </c>
      <c r="B64" t="s">
        <v>4451</v>
      </c>
      <c r="C64" t="s">
        <v>75</v>
      </c>
      <c r="D64" t="s">
        <v>156</v>
      </c>
      <c r="E64">
        <v>2007</v>
      </c>
      <c r="F64" s="72">
        <v>164701</v>
      </c>
      <c r="G64">
        <v>0</v>
      </c>
      <c r="H64" s="70">
        <v>164701</v>
      </c>
      <c r="I64" s="74">
        <v>44.06</v>
      </c>
      <c r="J64">
        <v>1</v>
      </c>
      <c r="K64">
        <v>0</v>
      </c>
      <c r="L64">
        <v>4.8465999999999996</v>
      </c>
      <c r="M64">
        <v>0.8</v>
      </c>
      <c r="N64">
        <v>0</v>
      </c>
      <c r="O64">
        <v>0</v>
      </c>
      <c r="P64">
        <v>0</v>
      </c>
      <c r="Q64">
        <v>0</v>
      </c>
      <c r="R64">
        <v>0</v>
      </c>
      <c r="S64">
        <v>0</v>
      </c>
      <c r="U64">
        <v>0</v>
      </c>
      <c r="V64">
        <v>0</v>
      </c>
      <c r="W64">
        <v>140.19640000000001</v>
      </c>
      <c r="X64">
        <v>-0.5</v>
      </c>
      <c r="Y64" s="71">
        <v>1223800.6701346107</v>
      </c>
      <c r="Z64">
        <v>108565.2</v>
      </c>
      <c r="AA64">
        <v>1332365.8701346107</v>
      </c>
      <c r="AB64">
        <v>9503.5669256458132</v>
      </c>
      <c r="AC64">
        <v>1167664.8701346107</v>
      </c>
      <c r="AD64">
        <v>1333168.2509301675</v>
      </c>
      <c r="AE64">
        <v>0</v>
      </c>
      <c r="AF64">
        <v>0</v>
      </c>
      <c r="AG64">
        <v>0</v>
      </c>
      <c r="AH64">
        <v>0</v>
      </c>
      <c r="AI64">
        <v>0</v>
      </c>
      <c r="AJ64">
        <v>1332365.8701346107</v>
      </c>
      <c r="AK64">
        <v>13.44</v>
      </c>
      <c r="AL64">
        <v>12.56</v>
      </c>
      <c r="AM64">
        <v>12.56</v>
      </c>
      <c r="AN64">
        <v>3823.02</v>
      </c>
      <c r="AO64">
        <v>2344.21</v>
      </c>
      <c r="AP64">
        <v>-1478.81</v>
      </c>
      <c r="AQ64">
        <v>3762.48</v>
      </c>
      <c r="AR64">
        <v>0</v>
      </c>
      <c r="AS64">
        <v>288186.21402692213</v>
      </c>
      <c r="AT64">
        <v>140196.40000000002</v>
      </c>
      <c r="AU64">
        <v>0</v>
      </c>
      <c r="AV64">
        <v>0</v>
      </c>
    </row>
    <row r="65" spans="1:48" x14ac:dyDescent="0.25">
      <c r="A65">
        <v>2011</v>
      </c>
      <c r="B65" t="s">
        <v>4452</v>
      </c>
      <c r="C65" t="s">
        <v>75</v>
      </c>
      <c r="D65" t="s">
        <v>76</v>
      </c>
      <c r="E65">
        <v>2007</v>
      </c>
      <c r="F65" s="72">
        <v>147785</v>
      </c>
      <c r="G65">
        <v>0</v>
      </c>
      <c r="H65" s="70">
        <v>147785</v>
      </c>
      <c r="I65" s="74">
        <v>59.13</v>
      </c>
      <c r="J65">
        <v>1</v>
      </c>
      <c r="K65">
        <v>0</v>
      </c>
      <c r="L65">
        <v>6.5042999999999997</v>
      </c>
      <c r="M65">
        <v>0.1</v>
      </c>
      <c r="N65">
        <v>0</v>
      </c>
      <c r="O65">
        <v>0</v>
      </c>
      <c r="P65">
        <v>0.25</v>
      </c>
      <c r="Q65">
        <v>0</v>
      </c>
      <c r="R65">
        <v>0</v>
      </c>
      <c r="S65">
        <v>0</v>
      </c>
      <c r="U65">
        <v>0</v>
      </c>
      <c r="V65">
        <v>0</v>
      </c>
      <c r="W65">
        <v>155.18430000000001</v>
      </c>
      <c r="X65">
        <v>-7.8000000000000007</v>
      </c>
      <c r="Y65" s="71">
        <v>1299541.9417378812</v>
      </c>
      <c r="Z65">
        <v>37184.699999999997</v>
      </c>
      <c r="AA65">
        <v>1336726.6417378811</v>
      </c>
      <c r="AB65">
        <v>8613.8007629501244</v>
      </c>
      <c r="AC65">
        <v>1188941.6417378811</v>
      </c>
      <c r="AD65">
        <v>1337578.6820435596</v>
      </c>
      <c r="AE65">
        <v>0</v>
      </c>
      <c r="AF65">
        <v>0</v>
      </c>
      <c r="AG65">
        <v>0</v>
      </c>
      <c r="AH65">
        <v>0</v>
      </c>
      <c r="AI65">
        <v>0</v>
      </c>
      <c r="AJ65">
        <v>1336726.6417378811</v>
      </c>
      <c r="AK65">
        <v>11.33</v>
      </c>
      <c r="AL65">
        <v>21.58</v>
      </c>
      <c r="AM65">
        <v>21.58</v>
      </c>
      <c r="AN65">
        <v>2320.3000000000002</v>
      </c>
      <c r="AO65">
        <v>4027.71</v>
      </c>
      <c r="AP65">
        <v>1707.41</v>
      </c>
      <c r="AQ65">
        <v>4083.16</v>
      </c>
      <c r="AR65">
        <v>0</v>
      </c>
      <c r="AS65">
        <v>274782.2683475762</v>
      </c>
      <c r="AT65">
        <v>155184.30000000002</v>
      </c>
      <c r="AU65">
        <v>0</v>
      </c>
      <c r="AV65">
        <v>0</v>
      </c>
    </row>
    <row r="66" spans="1:48" x14ac:dyDescent="0.25">
      <c r="A66">
        <v>2012</v>
      </c>
      <c r="B66" t="s">
        <v>4453</v>
      </c>
      <c r="C66" t="s">
        <v>75</v>
      </c>
      <c r="D66" t="s">
        <v>144</v>
      </c>
      <c r="E66">
        <v>2007</v>
      </c>
      <c r="F66" s="72">
        <v>142054</v>
      </c>
      <c r="G66">
        <v>0</v>
      </c>
      <c r="H66" s="70">
        <v>142054</v>
      </c>
      <c r="I66" s="74">
        <v>36.520000000000003</v>
      </c>
      <c r="J66">
        <v>1</v>
      </c>
      <c r="K66">
        <v>0</v>
      </c>
      <c r="L66">
        <v>3</v>
      </c>
      <c r="M66">
        <v>0</v>
      </c>
      <c r="N66">
        <v>0</v>
      </c>
      <c r="O66">
        <v>0</v>
      </c>
      <c r="P66">
        <v>0</v>
      </c>
      <c r="Q66">
        <v>0</v>
      </c>
      <c r="R66">
        <v>0</v>
      </c>
      <c r="S66">
        <v>0</v>
      </c>
      <c r="U66">
        <v>0</v>
      </c>
      <c r="V66">
        <v>0</v>
      </c>
      <c r="W66">
        <v>121.9</v>
      </c>
      <c r="X66">
        <v>6.3000000000000007</v>
      </c>
      <c r="Y66" s="71">
        <v>1104398.8161461302</v>
      </c>
      <c r="Z66">
        <v>69280.2</v>
      </c>
      <c r="AA66">
        <v>1173679.0161461302</v>
      </c>
      <c r="AB66">
        <v>9628.211781346432</v>
      </c>
      <c r="AC66">
        <v>1031625.0161461302</v>
      </c>
      <c r="AD66">
        <v>1174403.1115174897</v>
      </c>
      <c r="AE66">
        <v>0</v>
      </c>
      <c r="AF66">
        <v>0</v>
      </c>
      <c r="AG66">
        <v>0</v>
      </c>
      <c r="AH66">
        <v>0</v>
      </c>
      <c r="AI66">
        <v>0</v>
      </c>
      <c r="AJ66">
        <v>1173679.0161461302</v>
      </c>
      <c r="AK66">
        <v>12.25</v>
      </c>
      <c r="AL66">
        <v>22.12</v>
      </c>
      <c r="AM66">
        <v>22.12</v>
      </c>
      <c r="AN66">
        <v>3450.7</v>
      </c>
      <c r="AO66">
        <v>4128.5</v>
      </c>
      <c r="AP66">
        <v>677.8</v>
      </c>
      <c r="AQ66">
        <v>2903.2</v>
      </c>
      <c r="AR66">
        <v>0</v>
      </c>
      <c r="AS66">
        <v>248591.84322922604</v>
      </c>
      <c r="AT66">
        <v>121900</v>
      </c>
      <c r="AU66">
        <v>0</v>
      </c>
      <c r="AV66">
        <v>0</v>
      </c>
    </row>
    <row r="67" spans="1:48" x14ac:dyDescent="0.25">
      <c r="A67">
        <v>2014</v>
      </c>
      <c r="B67" t="s">
        <v>4454</v>
      </c>
      <c r="C67" t="s">
        <v>77</v>
      </c>
      <c r="D67" t="s">
        <v>109</v>
      </c>
      <c r="E67">
        <v>2013</v>
      </c>
      <c r="F67" s="72">
        <v>2084122</v>
      </c>
      <c r="G67">
        <v>0</v>
      </c>
      <c r="H67" s="70">
        <v>2084122</v>
      </c>
      <c r="I67" s="74">
        <v>734.71</v>
      </c>
      <c r="J67">
        <v>1</v>
      </c>
      <c r="K67">
        <v>0</v>
      </c>
      <c r="L67">
        <v>80.818100000000001</v>
      </c>
      <c r="M67">
        <v>3.8</v>
      </c>
      <c r="N67">
        <v>0</v>
      </c>
      <c r="O67">
        <v>0</v>
      </c>
      <c r="P67">
        <v>3</v>
      </c>
      <c r="Q67">
        <v>0</v>
      </c>
      <c r="R67">
        <v>0</v>
      </c>
      <c r="S67">
        <v>0</v>
      </c>
      <c r="U67">
        <v>0</v>
      </c>
      <c r="V67">
        <v>0</v>
      </c>
      <c r="W67">
        <v>1053.7248</v>
      </c>
      <c r="X67">
        <v>-1.8000000000000007</v>
      </c>
      <c r="Y67" s="71">
        <v>9131545.1997731533</v>
      </c>
      <c r="Z67">
        <v>313775.69999999995</v>
      </c>
      <c r="AA67">
        <v>9445320.8997731525</v>
      </c>
      <c r="AB67">
        <v>8963.7454672919848</v>
      </c>
      <c r="AC67">
        <v>7361198.8997731525</v>
      </c>
      <c r="AD67">
        <v>9451307.9666876122</v>
      </c>
      <c r="AE67">
        <v>0</v>
      </c>
      <c r="AF67">
        <v>0</v>
      </c>
      <c r="AG67">
        <v>0</v>
      </c>
      <c r="AH67">
        <v>0</v>
      </c>
      <c r="AI67">
        <v>0</v>
      </c>
      <c r="AJ67">
        <v>9445320.8997731525</v>
      </c>
      <c r="AK67">
        <v>3.33</v>
      </c>
      <c r="AL67">
        <v>222.19</v>
      </c>
      <c r="AM67">
        <v>222.19</v>
      </c>
      <c r="AN67">
        <v>43730.559999999998</v>
      </c>
      <c r="AO67">
        <v>41469.760000000002</v>
      </c>
      <c r="AP67">
        <v>-2260.8000000000002</v>
      </c>
      <c r="AQ67">
        <v>65385.5</v>
      </c>
      <c r="AR67">
        <v>0</v>
      </c>
      <c r="AS67">
        <v>1951819.3199546305</v>
      </c>
      <c r="AT67">
        <v>1053724.8</v>
      </c>
      <c r="AU67">
        <v>0</v>
      </c>
      <c r="AV67">
        <v>0</v>
      </c>
    </row>
    <row r="68" spans="1:48" x14ac:dyDescent="0.25">
      <c r="A68">
        <v>2015</v>
      </c>
      <c r="B68" t="s">
        <v>4455</v>
      </c>
      <c r="C68" t="s">
        <v>77</v>
      </c>
      <c r="D68" t="s">
        <v>110</v>
      </c>
      <c r="E68">
        <v>2013</v>
      </c>
      <c r="F68" s="72">
        <v>244584</v>
      </c>
      <c r="G68">
        <v>0</v>
      </c>
      <c r="H68" s="70">
        <v>244584</v>
      </c>
      <c r="I68" s="74">
        <v>776.99</v>
      </c>
      <c r="J68">
        <v>1</v>
      </c>
      <c r="K68">
        <v>0</v>
      </c>
      <c r="L68">
        <v>67</v>
      </c>
      <c r="M68">
        <v>0</v>
      </c>
      <c r="N68">
        <v>0</v>
      </c>
      <c r="O68">
        <v>0</v>
      </c>
      <c r="P68">
        <v>0</v>
      </c>
      <c r="Q68">
        <v>0</v>
      </c>
      <c r="R68">
        <v>0</v>
      </c>
      <c r="S68">
        <v>0</v>
      </c>
      <c r="U68">
        <v>0</v>
      </c>
      <c r="V68">
        <v>0</v>
      </c>
      <c r="W68">
        <v>922.14</v>
      </c>
      <c r="X68">
        <v>-2.17</v>
      </c>
      <c r="Y68" s="71">
        <v>7974643.2062218525</v>
      </c>
      <c r="Z68">
        <v>110181.4</v>
      </c>
      <c r="AA68">
        <v>8084824.6062218528</v>
      </c>
      <c r="AB68">
        <v>8767.4589609190061</v>
      </c>
      <c r="AC68">
        <v>7840240.6062218528</v>
      </c>
      <c r="AD68">
        <v>8090053.1542331772</v>
      </c>
      <c r="AE68">
        <v>0</v>
      </c>
      <c r="AF68">
        <v>0</v>
      </c>
      <c r="AG68">
        <v>0</v>
      </c>
      <c r="AH68">
        <v>0</v>
      </c>
      <c r="AI68">
        <v>0</v>
      </c>
      <c r="AJ68">
        <v>8084824.6062218528</v>
      </c>
      <c r="AK68">
        <v>14.27</v>
      </c>
      <c r="AL68">
        <v>0</v>
      </c>
      <c r="AM68">
        <v>0</v>
      </c>
      <c r="AN68">
        <v>0</v>
      </c>
      <c r="AO68">
        <v>0</v>
      </c>
      <c r="AP68">
        <v>0</v>
      </c>
      <c r="AQ68">
        <v>9781.18</v>
      </c>
      <c r="AR68">
        <v>0</v>
      </c>
      <c r="AS68">
        <v>1639001.2012443708</v>
      </c>
      <c r="AT68">
        <v>922140</v>
      </c>
      <c r="AU68">
        <v>0</v>
      </c>
      <c r="AV68">
        <v>0</v>
      </c>
    </row>
    <row r="69" spans="1:48" x14ac:dyDescent="0.25">
      <c r="A69">
        <v>2016</v>
      </c>
      <c r="B69" t="s">
        <v>4456</v>
      </c>
      <c r="C69" t="s">
        <v>77</v>
      </c>
      <c r="D69" t="s">
        <v>189</v>
      </c>
      <c r="E69">
        <v>2013</v>
      </c>
      <c r="F69" s="72">
        <v>26632</v>
      </c>
      <c r="G69">
        <v>0</v>
      </c>
      <c r="H69" s="70">
        <v>26632</v>
      </c>
      <c r="I69" s="74">
        <v>4.4000000000000004</v>
      </c>
      <c r="J69">
        <v>1</v>
      </c>
      <c r="K69">
        <v>0</v>
      </c>
      <c r="L69">
        <v>0</v>
      </c>
      <c r="M69">
        <v>0</v>
      </c>
      <c r="N69">
        <v>0</v>
      </c>
      <c r="O69">
        <v>0</v>
      </c>
      <c r="P69">
        <v>0</v>
      </c>
      <c r="Q69">
        <v>0</v>
      </c>
      <c r="R69">
        <v>0</v>
      </c>
      <c r="S69">
        <v>0</v>
      </c>
      <c r="U69">
        <v>0</v>
      </c>
      <c r="V69">
        <v>0</v>
      </c>
      <c r="W69">
        <v>30</v>
      </c>
      <c r="X69">
        <v>17.7</v>
      </c>
      <c r="Y69" s="71">
        <v>288427.91859974706</v>
      </c>
      <c r="Z69">
        <v>1525.3</v>
      </c>
      <c r="AA69">
        <v>289953.21859974705</v>
      </c>
      <c r="AB69">
        <v>9665.1072866582344</v>
      </c>
      <c r="AC69">
        <v>263321.21859974705</v>
      </c>
      <c r="AD69">
        <v>290142.32539502392</v>
      </c>
      <c r="AE69">
        <v>0</v>
      </c>
      <c r="AF69">
        <v>0</v>
      </c>
      <c r="AG69">
        <v>0</v>
      </c>
      <c r="AH69">
        <v>0</v>
      </c>
      <c r="AI69">
        <v>0</v>
      </c>
      <c r="AJ69">
        <v>289953.21859974705</v>
      </c>
      <c r="AK69">
        <v>13.4</v>
      </c>
      <c r="AL69">
        <v>0</v>
      </c>
      <c r="AM69">
        <v>0</v>
      </c>
      <c r="AN69">
        <v>0</v>
      </c>
      <c r="AO69">
        <v>0</v>
      </c>
      <c r="AP69">
        <v>0</v>
      </c>
      <c r="AQ69">
        <v>314.95999999999998</v>
      </c>
      <c r="AR69">
        <v>0</v>
      </c>
      <c r="AS69">
        <v>58295.703719949408</v>
      </c>
      <c r="AT69">
        <v>30000</v>
      </c>
      <c r="AU69">
        <v>0</v>
      </c>
      <c r="AV69">
        <v>0</v>
      </c>
    </row>
    <row r="70" spans="1:48" x14ac:dyDescent="0.25">
      <c r="A70">
        <v>2017</v>
      </c>
      <c r="B70" t="s">
        <v>4457</v>
      </c>
      <c r="C70" t="s">
        <v>77</v>
      </c>
      <c r="D70" t="s">
        <v>78</v>
      </c>
      <c r="E70">
        <v>2013</v>
      </c>
      <c r="F70" s="72">
        <v>35821</v>
      </c>
      <c r="G70">
        <v>0</v>
      </c>
      <c r="H70" s="70">
        <v>35821</v>
      </c>
      <c r="I70" s="74">
        <v>4.07</v>
      </c>
      <c r="J70">
        <v>1</v>
      </c>
      <c r="K70">
        <v>0</v>
      </c>
      <c r="L70">
        <v>0</v>
      </c>
      <c r="M70">
        <v>0</v>
      </c>
      <c r="N70">
        <v>0</v>
      </c>
      <c r="O70">
        <v>0</v>
      </c>
      <c r="P70">
        <v>0</v>
      </c>
      <c r="Q70">
        <v>0</v>
      </c>
      <c r="R70">
        <v>0</v>
      </c>
      <c r="S70">
        <v>0</v>
      </c>
      <c r="U70">
        <v>0</v>
      </c>
      <c r="V70">
        <v>0</v>
      </c>
      <c r="W70">
        <v>29.355</v>
      </c>
      <c r="X70">
        <v>-11.3</v>
      </c>
      <c r="Y70" s="71">
        <v>240827.7561235211</v>
      </c>
      <c r="Z70">
        <v>2991.7999999999997</v>
      </c>
      <c r="AA70">
        <v>243819.55612352109</v>
      </c>
      <c r="AB70">
        <v>8305.8952861018934</v>
      </c>
      <c r="AC70">
        <v>207998.55612352109</v>
      </c>
      <c r="AD70">
        <v>243977.45403227879</v>
      </c>
      <c r="AE70">
        <v>0</v>
      </c>
      <c r="AF70">
        <v>0</v>
      </c>
      <c r="AG70">
        <v>0</v>
      </c>
      <c r="AH70">
        <v>0</v>
      </c>
      <c r="AI70">
        <v>0</v>
      </c>
      <c r="AJ70">
        <v>243819.55612352109</v>
      </c>
      <c r="AK70">
        <v>5.05</v>
      </c>
      <c r="AL70">
        <v>0</v>
      </c>
      <c r="AM70">
        <v>0</v>
      </c>
      <c r="AN70">
        <v>0</v>
      </c>
      <c r="AO70">
        <v>0</v>
      </c>
      <c r="AP70">
        <v>0</v>
      </c>
      <c r="AQ70">
        <v>314.95999999999998</v>
      </c>
      <c r="AR70">
        <v>0</v>
      </c>
      <c r="AS70">
        <v>49362.271224704222</v>
      </c>
      <c r="AT70">
        <v>29355</v>
      </c>
      <c r="AU70">
        <v>0</v>
      </c>
      <c r="AV70">
        <v>0</v>
      </c>
    </row>
    <row r="71" spans="1:48" x14ac:dyDescent="0.25">
      <c r="A71">
        <v>2018</v>
      </c>
      <c r="B71" t="s">
        <v>4458</v>
      </c>
      <c r="C71" t="s">
        <v>77</v>
      </c>
      <c r="D71" t="s">
        <v>228</v>
      </c>
      <c r="E71">
        <v>2013</v>
      </c>
      <c r="F71" s="72">
        <v>50411</v>
      </c>
      <c r="G71">
        <v>0</v>
      </c>
      <c r="H71" s="70">
        <v>50411</v>
      </c>
      <c r="I71" s="74">
        <v>2.0099999999999998</v>
      </c>
      <c r="J71">
        <v>1</v>
      </c>
      <c r="K71">
        <v>0</v>
      </c>
      <c r="L71">
        <v>0.22109999999999999</v>
      </c>
      <c r="M71">
        <v>0.5</v>
      </c>
      <c r="N71">
        <v>0</v>
      </c>
      <c r="O71">
        <v>0</v>
      </c>
      <c r="P71">
        <v>0</v>
      </c>
      <c r="Q71">
        <v>0</v>
      </c>
      <c r="R71">
        <v>0</v>
      </c>
      <c r="S71">
        <v>0</v>
      </c>
      <c r="U71">
        <v>0</v>
      </c>
      <c r="V71">
        <v>0</v>
      </c>
      <c r="W71">
        <v>29.688099999999999</v>
      </c>
      <c r="X71">
        <v>7.6999999999999993</v>
      </c>
      <c r="Y71" s="71">
        <v>270991.73702360515</v>
      </c>
      <c r="Z71">
        <v>701.4</v>
      </c>
      <c r="AA71">
        <v>271693.13702360517</v>
      </c>
      <c r="AB71">
        <v>9151.5838677316897</v>
      </c>
      <c r="AC71">
        <v>221282.13702360517</v>
      </c>
      <c r="AD71">
        <v>271870.8118450435</v>
      </c>
      <c r="AE71">
        <v>0</v>
      </c>
      <c r="AF71">
        <v>0</v>
      </c>
      <c r="AG71">
        <v>0</v>
      </c>
      <c r="AH71">
        <v>0</v>
      </c>
      <c r="AI71">
        <v>0</v>
      </c>
      <c r="AJ71">
        <v>271693.13702360517</v>
      </c>
      <c r="AK71">
        <v>18</v>
      </c>
      <c r="AL71">
        <v>0</v>
      </c>
      <c r="AM71">
        <v>0</v>
      </c>
      <c r="AN71">
        <v>0</v>
      </c>
      <c r="AO71">
        <v>0</v>
      </c>
      <c r="AP71">
        <v>0</v>
      </c>
      <c r="AQ71">
        <v>293.16000000000003</v>
      </c>
      <c r="AR71">
        <v>0</v>
      </c>
      <c r="AS71">
        <v>54478.907404721045</v>
      </c>
      <c r="AT71">
        <v>29688.1</v>
      </c>
      <c r="AU71">
        <v>0</v>
      </c>
      <c r="AV71">
        <v>0</v>
      </c>
    </row>
    <row r="72" spans="1:48" x14ac:dyDescent="0.25">
      <c r="A72">
        <v>2019</v>
      </c>
      <c r="B72" t="s">
        <v>4459</v>
      </c>
      <c r="C72" t="s">
        <v>77</v>
      </c>
      <c r="D72" t="s">
        <v>83</v>
      </c>
      <c r="E72">
        <v>2013</v>
      </c>
      <c r="F72" s="72">
        <v>43525</v>
      </c>
      <c r="G72">
        <v>0</v>
      </c>
      <c r="H72" s="70">
        <v>43525</v>
      </c>
      <c r="I72" s="74">
        <v>7.8</v>
      </c>
      <c r="J72">
        <v>1</v>
      </c>
      <c r="K72">
        <v>0</v>
      </c>
      <c r="L72">
        <v>0.85799999999999998</v>
      </c>
      <c r="M72">
        <v>0.1</v>
      </c>
      <c r="N72">
        <v>0</v>
      </c>
      <c r="O72">
        <v>0</v>
      </c>
      <c r="P72">
        <v>0</v>
      </c>
      <c r="Q72">
        <v>0</v>
      </c>
      <c r="R72">
        <v>0</v>
      </c>
      <c r="S72">
        <v>0</v>
      </c>
      <c r="U72">
        <v>0</v>
      </c>
      <c r="V72">
        <v>0</v>
      </c>
      <c r="W72">
        <v>33.648000000000003</v>
      </c>
      <c r="X72">
        <v>25.7</v>
      </c>
      <c r="Y72" s="71">
        <v>336591.32521625538</v>
      </c>
      <c r="Z72">
        <v>870.8</v>
      </c>
      <c r="AA72">
        <v>337462.12521625537</v>
      </c>
      <c r="AB72">
        <v>10029.188219693751</v>
      </c>
      <c r="AC72">
        <v>293937.12521625537</v>
      </c>
      <c r="AD72">
        <v>337682.81018717861</v>
      </c>
      <c r="AE72">
        <v>0</v>
      </c>
      <c r="AF72">
        <v>0</v>
      </c>
      <c r="AG72">
        <v>0</v>
      </c>
      <c r="AH72">
        <v>0</v>
      </c>
      <c r="AI72">
        <v>0</v>
      </c>
      <c r="AJ72">
        <v>337462.12521625537</v>
      </c>
      <c r="AK72">
        <v>2.5</v>
      </c>
      <c r="AL72">
        <v>0</v>
      </c>
      <c r="AM72">
        <v>0</v>
      </c>
      <c r="AN72">
        <v>0</v>
      </c>
      <c r="AO72">
        <v>0</v>
      </c>
      <c r="AP72">
        <v>0</v>
      </c>
      <c r="AQ72">
        <v>472.46</v>
      </c>
      <c r="AR72">
        <v>0</v>
      </c>
      <c r="AS72">
        <v>67666.585043251078</v>
      </c>
      <c r="AT72">
        <v>33648</v>
      </c>
      <c r="AU72">
        <v>0</v>
      </c>
      <c r="AV72">
        <v>0</v>
      </c>
    </row>
    <row r="73" spans="1:48" x14ac:dyDescent="0.25">
      <c r="A73">
        <v>2020</v>
      </c>
      <c r="B73" t="s">
        <v>4460</v>
      </c>
      <c r="C73" t="s">
        <v>77</v>
      </c>
      <c r="D73" t="s">
        <v>99</v>
      </c>
      <c r="E73">
        <v>2013</v>
      </c>
      <c r="F73" s="72">
        <v>12930</v>
      </c>
      <c r="G73">
        <v>0</v>
      </c>
      <c r="H73" s="70">
        <v>12930</v>
      </c>
      <c r="I73" s="74">
        <v>8.69</v>
      </c>
      <c r="J73">
        <v>1</v>
      </c>
      <c r="K73">
        <v>0</v>
      </c>
      <c r="L73">
        <v>0.95589999999999997</v>
      </c>
      <c r="M73">
        <v>0</v>
      </c>
      <c r="N73">
        <v>0</v>
      </c>
      <c r="O73">
        <v>0</v>
      </c>
      <c r="P73">
        <v>0.5</v>
      </c>
      <c r="Q73">
        <v>0</v>
      </c>
      <c r="R73">
        <v>0</v>
      </c>
      <c r="S73">
        <v>0</v>
      </c>
      <c r="U73">
        <v>0</v>
      </c>
      <c r="V73">
        <v>0</v>
      </c>
      <c r="W73">
        <v>36.353400000000001</v>
      </c>
      <c r="X73">
        <v>14.7</v>
      </c>
      <c r="Y73" s="71">
        <v>344207.52336467401</v>
      </c>
      <c r="Z73">
        <v>15881.4</v>
      </c>
      <c r="AA73">
        <v>360088.92336467403</v>
      </c>
      <c r="AB73">
        <v>9905.2337158195387</v>
      </c>
      <c r="AC73">
        <v>347158.92336467403</v>
      </c>
      <c r="AD73">
        <v>360314.60187031137</v>
      </c>
      <c r="AE73">
        <v>0</v>
      </c>
      <c r="AF73">
        <v>0</v>
      </c>
      <c r="AG73">
        <v>0</v>
      </c>
      <c r="AH73">
        <v>0</v>
      </c>
      <c r="AI73">
        <v>0</v>
      </c>
      <c r="AJ73">
        <v>360088.92336467403</v>
      </c>
      <c r="AK73">
        <v>13</v>
      </c>
      <c r="AL73">
        <v>0</v>
      </c>
      <c r="AM73">
        <v>0</v>
      </c>
      <c r="AN73">
        <v>0</v>
      </c>
      <c r="AO73">
        <v>0</v>
      </c>
      <c r="AP73">
        <v>0</v>
      </c>
      <c r="AQ73">
        <v>211.74</v>
      </c>
      <c r="AR73">
        <v>0</v>
      </c>
      <c r="AS73">
        <v>75194.064672934808</v>
      </c>
      <c r="AT73">
        <v>36353.4</v>
      </c>
      <c r="AU73">
        <v>0</v>
      </c>
      <c r="AV73">
        <v>0</v>
      </c>
    </row>
    <row r="74" spans="1:48" x14ac:dyDescent="0.25">
      <c r="A74">
        <v>2021</v>
      </c>
      <c r="B74" t="s">
        <v>4461</v>
      </c>
      <c r="C74" t="s">
        <v>77</v>
      </c>
      <c r="D74" t="s">
        <v>79</v>
      </c>
      <c r="E74">
        <v>2013</v>
      </c>
      <c r="F74" s="72">
        <v>4230</v>
      </c>
      <c r="G74">
        <v>0</v>
      </c>
      <c r="H74" s="70">
        <v>4230</v>
      </c>
      <c r="I74" s="74">
        <v>5.39</v>
      </c>
      <c r="J74">
        <v>1</v>
      </c>
      <c r="K74">
        <v>0</v>
      </c>
      <c r="L74">
        <v>0.59289999999999998</v>
      </c>
      <c r="M74">
        <v>0.2</v>
      </c>
      <c r="N74">
        <v>0</v>
      </c>
      <c r="O74">
        <v>0</v>
      </c>
      <c r="P74">
        <v>0</v>
      </c>
      <c r="Q74">
        <v>0</v>
      </c>
      <c r="R74">
        <v>0</v>
      </c>
      <c r="S74">
        <v>0</v>
      </c>
      <c r="U74">
        <v>0</v>
      </c>
      <c r="V74">
        <v>0</v>
      </c>
      <c r="W74">
        <v>32.96</v>
      </c>
      <c r="X74">
        <v>-2.3000000000000007</v>
      </c>
      <c r="Y74" s="71">
        <v>284828.86727623839</v>
      </c>
      <c r="Z74">
        <v>2139.9</v>
      </c>
      <c r="AA74">
        <v>286968.76727623842</v>
      </c>
      <c r="AB74">
        <v>8706.5766770703394</v>
      </c>
      <c r="AC74">
        <v>282738.76727623842</v>
      </c>
      <c r="AD74">
        <v>287155.51436561329</v>
      </c>
      <c r="AE74">
        <v>0</v>
      </c>
      <c r="AF74">
        <v>0</v>
      </c>
      <c r="AG74">
        <v>0</v>
      </c>
      <c r="AH74">
        <v>0</v>
      </c>
      <c r="AI74">
        <v>0</v>
      </c>
      <c r="AJ74">
        <v>286968.76727623842</v>
      </c>
      <c r="AK74">
        <v>12.5</v>
      </c>
      <c r="AL74">
        <v>0</v>
      </c>
      <c r="AM74">
        <v>0</v>
      </c>
      <c r="AN74">
        <v>0</v>
      </c>
      <c r="AO74">
        <v>0</v>
      </c>
      <c r="AP74">
        <v>0</v>
      </c>
      <c r="AQ74">
        <v>551.20000000000005</v>
      </c>
      <c r="AR74">
        <v>0</v>
      </c>
      <c r="AS74">
        <v>57821.73345524769</v>
      </c>
      <c r="AT74">
        <v>32960</v>
      </c>
      <c r="AU74">
        <v>0</v>
      </c>
      <c r="AV74">
        <v>0</v>
      </c>
    </row>
    <row r="75" spans="1:48" x14ac:dyDescent="0.25">
      <c r="A75">
        <v>2022</v>
      </c>
      <c r="B75" t="s">
        <v>4462</v>
      </c>
      <c r="C75" t="s">
        <v>77</v>
      </c>
      <c r="D75" t="s">
        <v>218</v>
      </c>
      <c r="E75">
        <v>2013</v>
      </c>
      <c r="F75" s="72">
        <v>30032</v>
      </c>
      <c r="G75">
        <v>0</v>
      </c>
      <c r="H75" s="70">
        <v>30032</v>
      </c>
      <c r="I75" s="74">
        <v>15.03</v>
      </c>
      <c r="J75">
        <v>1</v>
      </c>
      <c r="K75">
        <v>0</v>
      </c>
      <c r="L75">
        <v>1.6533</v>
      </c>
      <c r="M75">
        <v>0.4</v>
      </c>
      <c r="N75">
        <v>0</v>
      </c>
      <c r="O75">
        <v>0</v>
      </c>
      <c r="P75">
        <v>0</v>
      </c>
      <c r="Q75">
        <v>0</v>
      </c>
      <c r="R75">
        <v>0</v>
      </c>
      <c r="S75">
        <v>0</v>
      </c>
      <c r="U75">
        <v>0</v>
      </c>
      <c r="V75">
        <v>0</v>
      </c>
      <c r="W75">
        <v>41.3583</v>
      </c>
      <c r="X75">
        <v>5.1999999999999993</v>
      </c>
      <c r="Y75" s="71">
        <v>372488.64087920921</v>
      </c>
      <c r="Z75">
        <v>109309.5</v>
      </c>
      <c r="AA75">
        <v>481798.14087920921</v>
      </c>
      <c r="AB75">
        <v>11649.370038884799</v>
      </c>
      <c r="AC75">
        <v>451766.14087920921</v>
      </c>
      <c r="AD75">
        <v>482042.36180447775</v>
      </c>
      <c r="AE75">
        <v>0</v>
      </c>
      <c r="AF75">
        <v>0</v>
      </c>
      <c r="AG75">
        <v>0</v>
      </c>
      <c r="AH75">
        <v>0</v>
      </c>
      <c r="AI75">
        <v>0</v>
      </c>
      <c r="AJ75">
        <v>481798.14087920921</v>
      </c>
      <c r="AK75">
        <v>3</v>
      </c>
      <c r="AL75">
        <v>0</v>
      </c>
      <c r="AM75">
        <v>0</v>
      </c>
      <c r="AN75">
        <v>0</v>
      </c>
      <c r="AO75">
        <v>0</v>
      </c>
      <c r="AP75">
        <v>0</v>
      </c>
      <c r="AQ75">
        <v>1186.4000000000001</v>
      </c>
      <c r="AR75">
        <v>0</v>
      </c>
      <c r="AS75">
        <v>118221.52817584184</v>
      </c>
      <c r="AT75">
        <v>41358.300000000003</v>
      </c>
      <c r="AU75">
        <v>0</v>
      </c>
      <c r="AV75">
        <v>0</v>
      </c>
    </row>
    <row r="76" spans="1:48" x14ac:dyDescent="0.25">
      <c r="A76">
        <v>2023</v>
      </c>
      <c r="B76" t="s">
        <v>4463</v>
      </c>
      <c r="C76" t="s">
        <v>77</v>
      </c>
      <c r="D76" t="s">
        <v>111</v>
      </c>
      <c r="E76">
        <v>2013</v>
      </c>
      <c r="F76" s="72">
        <v>581577</v>
      </c>
      <c r="G76">
        <v>0</v>
      </c>
      <c r="H76" s="70">
        <v>581577</v>
      </c>
      <c r="I76" s="74">
        <v>1150.72</v>
      </c>
      <c r="J76">
        <v>1</v>
      </c>
      <c r="K76">
        <v>0</v>
      </c>
      <c r="L76">
        <v>77</v>
      </c>
      <c r="M76">
        <v>0</v>
      </c>
      <c r="N76">
        <v>0</v>
      </c>
      <c r="O76">
        <v>0</v>
      </c>
      <c r="P76">
        <v>0</v>
      </c>
      <c r="Q76">
        <v>0</v>
      </c>
      <c r="R76">
        <v>0</v>
      </c>
      <c r="S76">
        <v>0</v>
      </c>
      <c r="U76">
        <v>0</v>
      </c>
      <c r="V76">
        <v>0</v>
      </c>
      <c r="W76">
        <v>1299.3399999999999</v>
      </c>
      <c r="X76">
        <v>-2.4000000000000004</v>
      </c>
      <c r="Y76" s="71">
        <v>11222126.029236725</v>
      </c>
      <c r="Z76">
        <v>362544</v>
      </c>
      <c r="AA76">
        <v>11584670.029236725</v>
      </c>
      <c r="AB76">
        <v>8915.8111266002161</v>
      </c>
      <c r="AC76">
        <v>11003093.029236725</v>
      </c>
      <c r="AD76">
        <v>11592027.778444516</v>
      </c>
      <c r="AE76">
        <v>0</v>
      </c>
      <c r="AF76">
        <v>0</v>
      </c>
      <c r="AG76">
        <v>0</v>
      </c>
      <c r="AH76">
        <v>0</v>
      </c>
      <c r="AI76">
        <v>0</v>
      </c>
      <c r="AJ76">
        <v>11584670.029236725</v>
      </c>
      <c r="AK76">
        <v>18.5</v>
      </c>
      <c r="AL76">
        <v>79.97</v>
      </c>
      <c r="AM76">
        <v>79.97</v>
      </c>
      <c r="AN76">
        <v>12643.59</v>
      </c>
      <c r="AO76">
        <v>14925.68</v>
      </c>
      <c r="AP76">
        <v>2282.09</v>
      </c>
      <c r="AQ76">
        <v>12027.64</v>
      </c>
      <c r="AR76">
        <v>0</v>
      </c>
      <c r="AS76">
        <v>2389442.8058473449</v>
      </c>
      <c r="AT76">
        <v>1299340</v>
      </c>
      <c r="AU76">
        <v>0</v>
      </c>
      <c r="AV76">
        <v>0</v>
      </c>
    </row>
    <row r="77" spans="1:48" x14ac:dyDescent="0.25">
      <c r="A77">
        <v>2024</v>
      </c>
      <c r="B77" t="s">
        <v>4464</v>
      </c>
      <c r="C77" t="s">
        <v>117</v>
      </c>
      <c r="D77" t="s">
        <v>118</v>
      </c>
      <c r="E77">
        <v>2223</v>
      </c>
      <c r="F77" s="72">
        <v>13723081</v>
      </c>
      <c r="G77">
        <v>0</v>
      </c>
      <c r="H77" s="70">
        <v>13723081</v>
      </c>
      <c r="I77" s="74">
        <v>3771.44</v>
      </c>
      <c r="J77">
        <v>1</v>
      </c>
      <c r="K77">
        <v>0</v>
      </c>
      <c r="L77">
        <v>414.85840000000002</v>
      </c>
      <c r="M77">
        <v>3.1</v>
      </c>
      <c r="N77">
        <v>0</v>
      </c>
      <c r="O77">
        <v>0</v>
      </c>
      <c r="P77">
        <v>4</v>
      </c>
      <c r="Q77">
        <v>0</v>
      </c>
      <c r="R77">
        <v>0</v>
      </c>
      <c r="S77">
        <v>0</v>
      </c>
      <c r="U77">
        <v>0</v>
      </c>
      <c r="V77">
        <v>0</v>
      </c>
      <c r="W77">
        <v>5013.2232999999997</v>
      </c>
      <c r="X77">
        <v>1.7799999999999994</v>
      </c>
      <c r="Y77" s="71">
        <v>44317221.123120658</v>
      </c>
      <c r="Z77">
        <v>1303990.0999999999</v>
      </c>
      <c r="AA77">
        <v>45621211.22312066</v>
      </c>
      <c r="AB77">
        <v>9100.1753748173687</v>
      </c>
      <c r="AC77">
        <v>31898130.22312066</v>
      </c>
      <c r="AD77">
        <v>45650267.66017729</v>
      </c>
      <c r="AE77">
        <v>194348</v>
      </c>
      <c r="AF77">
        <v>0</v>
      </c>
      <c r="AG77">
        <v>0</v>
      </c>
      <c r="AH77">
        <v>0</v>
      </c>
      <c r="AI77">
        <v>0</v>
      </c>
      <c r="AJ77">
        <v>45815559.22312066</v>
      </c>
      <c r="AK77">
        <v>13.78</v>
      </c>
      <c r="AL77">
        <v>0</v>
      </c>
      <c r="AM77">
        <v>0</v>
      </c>
      <c r="AN77">
        <v>0</v>
      </c>
      <c r="AO77">
        <v>0</v>
      </c>
      <c r="AP77">
        <v>0</v>
      </c>
      <c r="AQ77">
        <v>398396.44</v>
      </c>
      <c r="AR77">
        <v>0</v>
      </c>
      <c r="AS77">
        <v>9423909.8646241333</v>
      </c>
      <c r="AT77">
        <v>5013223.3</v>
      </c>
      <c r="AU77">
        <v>0</v>
      </c>
      <c r="AV77">
        <v>0</v>
      </c>
    </row>
    <row r="78" spans="1:48" x14ac:dyDescent="0.25">
      <c r="A78">
        <v>2039</v>
      </c>
      <c r="B78" t="s">
        <v>4465</v>
      </c>
      <c r="C78" t="s">
        <v>17</v>
      </c>
      <c r="D78" t="s">
        <v>187</v>
      </c>
      <c r="E78">
        <v>2025</v>
      </c>
      <c r="F78" s="72">
        <v>10513293</v>
      </c>
      <c r="G78">
        <v>0</v>
      </c>
      <c r="H78" s="70">
        <v>10513293</v>
      </c>
      <c r="I78" s="74">
        <v>2395.85</v>
      </c>
      <c r="J78">
        <v>1</v>
      </c>
      <c r="K78">
        <v>0</v>
      </c>
      <c r="L78">
        <v>263.54349999999999</v>
      </c>
      <c r="M78">
        <v>34.799999999999997</v>
      </c>
      <c r="N78">
        <v>0</v>
      </c>
      <c r="O78">
        <v>0</v>
      </c>
      <c r="P78">
        <v>3</v>
      </c>
      <c r="Q78">
        <v>0</v>
      </c>
      <c r="R78">
        <v>0</v>
      </c>
      <c r="S78">
        <v>0</v>
      </c>
      <c r="U78">
        <v>0</v>
      </c>
      <c r="V78">
        <v>0</v>
      </c>
      <c r="W78">
        <v>3233.7501999999999</v>
      </c>
      <c r="X78">
        <v>0.75999999999999979</v>
      </c>
      <c r="Y78" s="71">
        <v>28426158.492723074</v>
      </c>
      <c r="Z78">
        <v>979964.99999999988</v>
      </c>
      <c r="AA78">
        <v>29406123.492723074</v>
      </c>
      <c r="AB78">
        <v>9093.5049629755176</v>
      </c>
      <c r="AC78">
        <v>18892830.492723074</v>
      </c>
      <c r="AD78">
        <v>29424761.007984038</v>
      </c>
      <c r="AE78">
        <v>311784</v>
      </c>
      <c r="AF78">
        <v>105867.52</v>
      </c>
      <c r="AG78">
        <v>105867.52</v>
      </c>
      <c r="AH78">
        <v>373779.56</v>
      </c>
      <c r="AI78">
        <v>267912.03999999998</v>
      </c>
      <c r="AJ78">
        <v>29823775.012723073</v>
      </c>
      <c r="AK78">
        <v>14.98</v>
      </c>
      <c r="AL78">
        <v>0</v>
      </c>
      <c r="AM78">
        <v>0</v>
      </c>
      <c r="AN78">
        <v>0</v>
      </c>
      <c r="AO78">
        <v>0</v>
      </c>
      <c r="AP78">
        <v>0</v>
      </c>
      <c r="AQ78">
        <v>258360.16</v>
      </c>
      <c r="AR78">
        <v>1791500.09</v>
      </c>
      <c r="AS78">
        <v>6214330.4105446152</v>
      </c>
      <c r="AT78">
        <v>3233750.1999999997</v>
      </c>
      <c r="AU78">
        <v>1791500.09</v>
      </c>
      <c r="AV78">
        <v>0</v>
      </c>
    </row>
    <row r="79" spans="1:48" x14ac:dyDescent="0.25">
      <c r="A79">
        <v>2041</v>
      </c>
      <c r="B79" t="s">
        <v>4466</v>
      </c>
      <c r="C79" t="s">
        <v>17</v>
      </c>
      <c r="D79" t="s">
        <v>18</v>
      </c>
      <c r="E79">
        <v>2025</v>
      </c>
      <c r="F79" s="72">
        <v>15735770</v>
      </c>
      <c r="G79">
        <v>0</v>
      </c>
      <c r="H79" s="70">
        <v>15735770</v>
      </c>
      <c r="I79" s="74">
        <v>2492.83</v>
      </c>
      <c r="J79">
        <v>1</v>
      </c>
      <c r="K79">
        <v>0</v>
      </c>
      <c r="L79">
        <v>274.21129999999999</v>
      </c>
      <c r="M79">
        <v>5</v>
      </c>
      <c r="N79">
        <v>0</v>
      </c>
      <c r="O79">
        <v>0</v>
      </c>
      <c r="P79">
        <v>1</v>
      </c>
      <c r="Q79">
        <v>0</v>
      </c>
      <c r="R79">
        <v>0</v>
      </c>
      <c r="S79">
        <v>0</v>
      </c>
      <c r="U79">
        <v>0</v>
      </c>
      <c r="V79">
        <v>0</v>
      </c>
      <c r="W79">
        <v>3270.8685999999998</v>
      </c>
      <c r="X79">
        <v>-0.16999999999999993</v>
      </c>
      <c r="Y79" s="71">
        <v>28604516.666031942</v>
      </c>
      <c r="Z79">
        <v>833787.5</v>
      </c>
      <c r="AA79">
        <v>29438304.166031942</v>
      </c>
      <c r="AB79">
        <v>9000.1488185835242</v>
      </c>
      <c r="AC79">
        <v>13702534.166031942</v>
      </c>
      <c r="AD79">
        <v>29457058.621229682</v>
      </c>
      <c r="AE79">
        <v>0</v>
      </c>
      <c r="AF79">
        <v>27977.26</v>
      </c>
      <c r="AG79">
        <v>27977.26</v>
      </c>
      <c r="AH79">
        <v>189802.34</v>
      </c>
      <c r="AI79">
        <v>161825.07999999999</v>
      </c>
      <c r="AJ79">
        <v>29466281.426031943</v>
      </c>
      <c r="AK79">
        <v>13.98</v>
      </c>
      <c r="AL79">
        <v>0</v>
      </c>
      <c r="AM79">
        <v>0</v>
      </c>
      <c r="AN79">
        <v>0</v>
      </c>
      <c r="AO79">
        <v>0</v>
      </c>
      <c r="AP79">
        <v>0</v>
      </c>
      <c r="AQ79">
        <v>280675.38</v>
      </c>
      <c r="AR79">
        <v>0</v>
      </c>
      <c r="AS79">
        <v>6092378.8012063885</v>
      </c>
      <c r="AT79">
        <v>3270868.5999999996</v>
      </c>
      <c r="AU79">
        <v>0</v>
      </c>
      <c r="AV79">
        <v>0</v>
      </c>
    </row>
    <row r="80" spans="1:48" x14ac:dyDescent="0.25">
      <c r="A80">
        <v>2042</v>
      </c>
      <c r="B80" t="s">
        <v>4467</v>
      </c>
      <c r="C80" t="s">
        <v>17</v>
      </c>
      <c r="D80" t="s">
        <v>53</v>
      </c>
      <c r="E80">
        <v>2025</v>
      </c>
      <c r="F80" s="72">
        <v>13468198</v>
      </c>
      <c r="G80">
        <v>0</v>
      </c>
      <c r="H80" s="70">
        <v>13468198</v>
      </c>
      <c r="I80" s="74">
        <v>4707.18</v>
      </c>
      <c r="J80">
        <v>1</v>
      </c>
      <c r="K80">
        <v>0</v>
      </c>
      <c r="L80">
        <v>517.78980000000001</v>
      </c>
      <c r="M80">
        <v>0</v>
      </c>
      <c r="N80">
        <v>0</v>
      </c>
      <c r="O80">
        <v>0</v>
      </c>
      <c r="P80">
        <v>8</v>
      </c>
      <c r="Q80">
        <v>0</v>
      </c>
      <c r="R80">
        <v>0</v>
      </c>
      <c r="S80">
        <v>0</v>
      </c>
      <c r="U80">
        <v>0</v>
      </c>
      <c r="V80">
        <v>0</v>
      </c>
      <c r="W80">
        <v>5594.4853999999996</v>
      </c>
      <c r="X80">
        <v>-8.0000000000000071E-2</v>
      </c>
      <c r="Y80" s="71">
        <v>48949578.799223825</v>
      </c>
      <c r="Z80">
        <v>1554564.9</v>
      </c>
      <c r="AA80">
        <v>50504143.699223824</v>
      </c>
      <c r="AB80">
        <v>9027.4869068786611</v>
      </c>
      <c r="AC80">
        <v>37035945.699223824</v>
      </c>
      <c r="AD80">
        <v>50536237.326019086</v>
      </c>
      <c r="AE80">
        <v>0</v>
      </c>
      <c r="AF80">
        <v>424960</v>
      </c>
      <c r="AG80">
        <v>424960</v>
      </c>
      <c r="AH80">
        <v>447851.04</v>
      </c>
      <c r="AI80">
        <v>22891.040000000001</v>
      </c>
      <c r="AJ80">
        <v>50929103.699223824</v>
      </c>
      <c r="AK80">
        <v>15.92</v>
      </c>
      <c r="AL80">
        <v>0</v>
      </c>
      <c r="AM80">
        <v>0</v>
      </c>
      <c r="AN80">
        <v>0</v>
      </c>
      <c r="AO80">
        <v>0</v>
      </c>
      <c r="AP80">
        <v>0</v>
      </c>
      <c r="AQ80">
        <v>481109.4</v>
      </c>
      <c r="AR80">
        <v>2585330.89</v>
      </c>
      <c r="AS80">
        <v>10501311.927844765</v>
      </c>
      <c r="AT80">
        <v>5594485.3999999994</v>
      </c>
      <c r="AU80">
        <v>2585330.89</v>
      </c>
      <c r="AV80">
        <v>0</v>
      </c>
    </row>
    <row r="81" spans="1:48" x14ac:dyDescent="0.25">
      <c r="A81">
        <v>2043</v>
      </c>
      <c r="B81" t="s">
        <v>4468</v>
      </c>
      <c r="C81" t="s">
        <v>17</v>
      </c>
      <c r="D81" t="s">
        <v>86</v>
      </c>
      <c r="E81">
        <v>2025</v>
      </c>
      <c r="F81" s="72">
        <v>12106438</v>
      </c>
      <c r="G81">
        <v>0</v>
      </c>
      <c r="H81" s="70">
        <v>12106438</v>
      </c>
      <c r="I81" s="74">
        <v>4070.38</v>
      </c>
      <c r="J81">
        <v>1</v>
      </c>
      <c r="K81">
        <v>0</v>
      </c>
      <c r="L81">
        <v>447.74180000000001</v>
      </c>
      <c r="M81">
        <v>2.7</v>
      </c>
      <c r="N81">
        <v>0</v>
      </c>
      <c r="O81">
        <v>0</v>
      </c>
      <c r="P81">
        <v>8.5</v>
      </c>
      <c r="Q81">
        <v>0</v>
      </c>
      <c r="R81">
        <v>0</v>
      </c>
      <c r="S81">
        <v>0</v>
      </c>
      <c r="U81">
        <v>0</v>
      </c>
      <c r="V81">
        <v>0</v>
      </c>
      <c r="W81">
        <v>4962.7119000000002</v>
      </c>
      <c r="X81">
        <v>-1.6400000000000006</v>
      </c>
      <c r="Y81" s="71">
        <v>43045315.909299396</v>
      </c>
      <c r="Z81">
        <v>1230571.2999999998</v>
      </c>
      <c r="AA81">
        <v>44275887.209299393</v>
      </c>
      <c r="AB81">
        <v>8921.7121810555618</v>
      </c>
      <c r="AC81">
        <v>32169449.209299393</v>
      </c>
      <c r="AD81">
        <v>44304109.725978106</v>
      </c>
      <c r="AE81">
        <v>15026</v>
      </c>
      <c r="AF81">
        <v>35289.17</v>
      </c>
      <c r="AG81">
        <v>35289.17</v>
      </c>
      <c r="AH81">
        <v>105916.32</v>
      </c>
      <c r="AI81">
        <v>70627.149999999994</v>
      </c>
      <c r="AJ81">
        <v>44326202.379299395</v>
      </c>
      <c r="AK81">
        <v>14.22</v>
      </c>
      <c r="AL81">
        <v>0</v>
      </c>
      <c r="AM81">
        <v>0</v>
      </c>
      <c r="AN81">
        <v>0</v>
      </c>
      <c r="AO81">
        <v>0</v>
      </c>
      <c r="AP81">
        <v>0</v>
      </c>
      <c r="AQ81">
        <v>413054.68</v>
      </c>
      <c r="AR81">
        <v>0</v>
      </c>
      <c r="AS81">
        <v>9125480.1658598781</v>
      </c>
      <c r="AT81">
        <v>4962711.9000000004</v>
      </c>
      <c r="AU81">
        <v>0</v>
      </c>
      <c r="AV81">
        <v>0</v>
      </c>
    </row>
    <row r="82" spans="1:48" x14ac:dyDescent="0.25">
      <c r="A82">
        <v>2044</v>
      </c>
      <c r="B82" t="s">
        <v>4469</v>
      </c>
      <c r="C82" t="s">
        <v>17</v>
      </c>
      <c r="D82" t="s">
        <v>205</v>
      </c>
      <c r="E82">
        <v>2025</v>
      </c>
      <c r="F82" s="72">
        <v>3856293</v>
      </c>
      <c r="G82">
        <v>0</v>
      </c>
      <c r="H82" s="70">
        <v>3856293</v>
      </c>
      <c r="I82" s="74">
        <v>1067.31</v>
      </c>
      <c r="J82">
        <v>1</v>
      </c>
      <c r="K82">
        <v>0</v>
      </c>
      <c r="L82">
        <v>117.4041</v>
      </c>
      <c r="M82">
        <v>7</v>
      </c>
      <c r="N82">
        <v>0</v>
      </c>
      <c r="O82">
        <v>0</v>
      </c>
      <c r="P82">
        <v>1</v>
      </c>
      <c r="Q82">
        <v>0</v>
      </c>
      <c r="R82">
        <v>0</v>
      </c>
      <c r="S82">
        <v>0</v>
      </c>
      <c r="U82">
        <v>0</v>
      </c>
      <c r="V82">
        <v>0</v>
      </c>
      <c r="W82">
        <v>1362.0673999999999</v>
      </c>
      <c r="X82">
        <v>-3.1100000000000012</v>
      </c>
      <c r="Y82" s="71">
        <v>11716860.31474111</v>
      </c>
      <c r="Z82">
        <v>525431.9</v>
      </c>
      <c r="AA82">
        <v>12242292.214741111</v>
      </c>
      <c r="AB82">
        <v>8988.0223362963625</v>
      </c>
      <c r="AC82">
        <v>8385999.2147411108</v>
      </c>
      <c r="AD82">
        <v>12249974.334820138</v>
      </c>
      <c r="AE82">
        <v>0</v>
      </c>
      <c r="AF82">
        <v>63520.51</v>
      </c>
      <c r="AG82">
        <v>63520.51</v>
      </c>
      <c r="AH82">
        <v>40855.089999999997</v>
      </c>
      <c r="AI82">
        <v>-22665.42</v>
      </c>
      <c r="AJ82">
        <v>12305812.724741111</v>
      </c>
      <c r="AK82">
        <v>13.16</v>
      </c>
      <c r="AL82">
        <v>202.63</v>
      </c>
      <c r="AM82">
        <v>202.63</v>
      </c>
      <c r="AN82">
        <v>43404.3</v>
      </c>
      <c r="AO82">
        <v>37819.06</v>
      </c>
      <c r="AP82">
        <v>-5585.24</v>
      </c>
      <c r="AQ82">
        <v>95749.32</v>
      </c>
      <c r="AR82">
        <v>0</v>
      </c>
      <c r="AS82">
        <v>2561715.8409482222</v>
      </c>
      <c r="AT82">
        <v>1362067.4</v>
      </c>
      <c r="AU82">
        <v>0</v>
      </c>
      <c r="AV82">
        <v>0</v>
      </c>
    </row>
    <row r="83" spans="1:48" x14ac:dyDescent="0.25">
      <c r="A83">
        <v>2045</v>
      </c>
      <c r="B83" t="s">
        <v>4470</v>
      </c>
      <c r="C83" t="s">
        <v>17</v>
      </c>
      <c r="D83" t="s">
        <v>198</v>
      </c>
      <c r="E83">
        <v>2025</v>
      </c>
      <c r="F83" s="72">
        <v>653110</v>
      </c>
      <c r="G83">
        <v>0</v>
      </c>
      <c r="H83" s="70">
        <v>653110</v>
      </c>
      <c r="I83" s="74">
        <v>202.1</v>
      </c>
      <c r="J83">
        <v>1</v>
      </c>
      <c r="K83">
        <v>0</v>
      </c>
      <c r="L83">
        <v>22.231000000000002</v>
      </c>
      <c r="M83">
        <v>0.6</v>
      </c>
      <c r="N83">
        <v>0</v>
      </c>
      <c r="O83">
        <v>0</v>
      </c>
      <c r="P83">
        <v>1.25</v>
      </c>
      <c r="Q83">
        <v>0</v>
      </c>
      <c r="R83">
        <v>0</v>
      </c>
      <c r="S83">
        <v>0</v>
      </c>
      <c r="U83">
        <v>0</v>
      </c>
      <c r="V83">
        <v>0</v>
      </c>
      <c r="W83">
        <v>362.3938</v>
      </c>
      <c r="X83">
        <v>1.5999999999999996</v>
      </c>
      <c r="Y83" s="71">
        <v>3200412.6258063512</v>
      </c>
      <c r="Z83">
        <v>136936.1</v>
      </c>
      <c r="AA83">
        <v>3337348.7258063513</v>
      </c>
      <c r="AB83">
        <v>9209.1772149698791</v>
      </c>
      <c r="AC83">
        <v>2684238.7258063513</v>
      </c>
      <c r="AD83">
        <v>3339447.0655862452</v>
      </c>
      <c r="AE83">
        <v>0</v>
      </c>
      <c r="AF83">
        <v>0</v>
      </c>
      <c r="AG83">
        <v>0</v>
      </c>
      <c r="AH83">
        <v>0</v>
      </c>
      <c r="AI83">
        <v>0</v>
      </c>
      <c r="AJ83">
        <v>3337348.7258063513</v>
      </c>
      <c r="AK83">
        <v>14.03</v>
      </c>
      <c r="AL83">
        <v>0</v>
      </c>
      <c r="AM83">
        <v>0</v>
      </c>
      <c r="AN83">
        <v>0</v>
      </c>
      <c r="AO83">
        <v>0</v>
      </c>
      <c r="AP83">
        <v>0</v>
      </c>
      <c r="AQ83">
        <v>21292.82</v>
      </c>
      <c r="AR83">
        <v>0</v>
      </c>
      <c r="AS83">
        <v>694856.96516127035</v>
      </c>
      <c r="AT83">
        <v>362393.8</v>
      </c>
      <c r="AU83">
        <v>0</v>
      </c>
      <c r="AV83">
        <v>0</v>
      </c>
    </row>
    <row r="84" spans="1:48" x14ac:dyDescent="0.25">
      <c r="A84">
        <v>2046</v>
      </c>
      <c r="B84" t="s">
        <v>4471</v>
      </c>
      <c r="C84" t="s">
        <v>17</v>
      </c>
      <c r="D84" t="s">
        <v>41</v>
      </c>
      <c r="E84">
        <v>2025</v>
      </c>
      <c r="F84" s="72">
        <v>521166</v>
      </c>
      <c r="G84">
        <v>0</v>
      </c>
      <c r="H84" s="70">
        <v>521166</v>
      </c>
      <c r="I84" s="74">
        <v>230.12</v>
      </c>
      <c r="J84">
        <v>1</v>
      </c>
      <c r="K84">
        <v>0</v>
      </c>
      <c r="L84">
        <v>25.313199999999998</v>
      </c>
      <c r="M84">
        <v>7.9</v>
      </c>
      <c r="N84">
        <v>0</v>
      </c>
      <c r="O84">
        <v>0</v>
      </c>
      <c r="P84">
        <v>0.5</v>
      </c>
      <c r="Q84">
        <v>0</v>
      </c>
      <c r="R84">
        <v>0</v>
      </c>
      <c r="S84">
        <v>0</v>
      </c>
      <c r="U84">
        <v>0</v>
      </c>
      <c r="V84">
        <v>0</v>
      </c>
      <c r="W84">
        <v>395.20319999999998</v>
      </c>
      <c r="X84">
        <v>-1.4000000000000004</v>
      </c>
      <c r="Y84" s="71">
        <v>3432505.7934636278</v>
      </c>
      <c r="Z84">
        <v>115525.9</v>
      </c>
      <c r="AA84">
        <v>3548031.6934636277</v>
      </c>
      <c r="AB84">
        <v>8977.7402952800676</v>
      </c>
      <c r="AC84">
        <v>3026865.6934636277</v>
      </c>
      <c r="AD84">
        <v>3550282.2043487132</v>
      </c>
      <c r="AE84">
        <v>0</v>
      </c>
      <c r="AF84">
        <v>0</v>
      </c>
      <c r="AG84">
        <v>0</v>
      </c>
      <c r="AH84">
        <v>36053.24</v>
      </c>
      <c r="AI84">
        <v>36053.24</v>
      </c>
      <c r="AJ84">
        <v>3548031.6934636277</v>
      </c>
      <c r="AK84">
        <v>11.92</v>
      </c>
      <c r="AL84">
        <v>0</v>
      </c>
      <c r="AM84">
        <v>0</v>
      </c>
      <c r="AN84">
        <v>0</v>
      </c>
      <c r="AO84">
        <v>0</v>
      </c>
      <c r="AP84">
        <v>0</v>
      </c>
      <c r="AQ84">
        <v>21805.1</v>
      </c>
      <c r="AR84">
        <v>0</v>
      </c>
      <c r="AS84">
        <v>739922.16669272562</v>
      </c>
      <c r="AT84">
        <v>395203.19999999995</v>
      </c>
      <c r="AU84">
        <v>0</v>
      </c>
      <c r="AV84">
        <v>0</v>
      </c>
    </row>
    <row r="85" spans="1:48" x14ac:dyDescent="0.25">
      <c r="A85">
        <v>2047</v>
      </c>
      <c r="B85" t="s">
        <v>4472</v>
      </c>
      <c r="C85" t="s">
        <v>17</v>
      </c>
      <c r="D85" t="s">
        <v>191</v>
      </c>
      <c r="E85">
        <v>2025</v>
      </c>
      <c r="F85" s="72">
        <v>225172</v>
      </c>
      <c r="G85">
        <v>0</v>
      </c>
      <c r="H85" s="70">
        <v>225172</v>
      </c>
      <c r="I85" s="74">
        <v>23.77</v>
      </c>
      <c r="J85">
        <v>1</v>
      </c>
      <c r="K85">
        <v>0</v>
      </c>
      <c r="L85">
        <v>2.6147</v>
      </c>
      <c r="M85">
        <v>0</v>
      </c>
      <c r="N85">
        <v>0</v>
      </c>
      <c r="O85">
        <v>0</v>
      </c>
      <c r="P85">
        <v>0</v>
      </c>
      <c r="Q85">
        <v>0</v>
      </c>
      <c r="R85">
        <v>0</v>
      </c>
      <c r="S85">
        <v>0</v>
      </c>
      <c r="U85">
        <v>0</v>
      </c>
      <c r="V85">
        <v>0</v>
      </c>
      <c r="W85">
        <v>52.744700000000002</v>
      </c>
      <c r="X85">
        <v>-6.3000000000000007</v>
      </c>
      <c r="Y85" s="71">
        <v>445541.35043496802</v>
      </c>
      <c r="Z85">
        <v>3903.2</v>
      </c>
      <c r="AA85">
        <v>449444.55043496803</v>
      </c>
      <c r="AB85">
        <v>8521.1319892798329</v>
      </c>
      <c r="AC85">
        <v>224272.55043496803</v>
      </c>
      <c r="AD85">
        <v>449736.66812368942</v>
      </c>
      <c r="AE85">
        <v>0</v>
      </c>
      <c r="AF85">
        <v>0</v>
      </c>
      <c r="AG85">
        <v>0</v>
      </c>
      <c r="AH85">
        <v>0</v>
      </c>
      <c r="AI85">
        <v>0</v>
      </c>
      <c r="AJ85">
        <v>449444.55043496803</v>
      </c>
      <c r="AK85">
        <v>13.85</v>
      </c>
      <c r="AL85">
        <v>0</v>
      </c>
      <c r="AM85">
        <v>0</v>
      </c>
      <c r="AN85">
        <v>0</v>
      </c>
      <c r="AO85">
        <v>0</v>
      </c>
      <c r="AP85">
        <v>0</v>
      </c>
      <c r="AQ85">
        <v>1538</v>
      </c>
      <c r="AR85">
        <v>0</v>
      </c>
      <c r="AS85">
        <v>90669.550086993608</v>
      </c>
      <c r="AT85">
        <v>52744.700000000004</v>
      </c>
      <c r="AU85">
        <v>0</v>
      </c>
      <c r="AV85">
        <v>0</v>
      </c>
    </row>
    <row r="86" spans="1:48" x14ac:dyDescent="0.25">
      <c r="A86">
        <v>2048</v>
      </c>
      <c r="B86" t="s">
        <v>4473</v>
      </c>
      <c r="C86" t="s">
        <v>17</v>
      </c>
      <c r="D86" t="s">
        <v>151</v>
      </c>
      <c r="E86">
        <v>2025</v>
      </c>
      <c r="F86" s="72">
        <v>43861862</v>
      </c>
      <c r="G86">
        <v>0</v>
      </c>
      <c r="H86" s="70">
        <v>43861862</v>
      </c>
      <c r="I86" s="74">
        <v>13753.82</v>
      </c>
      <c r="J86">
        <v>1</v>
      </c>
      <c r="K86">
        <v>0</v>
      </c>
      <c r="L86">
        <v>1512.9202</v>
      </c>
      <c r="M86">
        <v>136.9</v>
      </c>
      <c r="N86">
        <v>0</v>
      </c>
      <c r="O86">
        <v>0</v>
      </c>
      <c r="P86">
        <v>33.5</v>
      </c>
      <c r="Q86">
        <v>0</v>
      </c>
      <c r="R86">
        <v>0</v>
      </c>
      <c r="S86">
        <v>0</v>
      </c>
      <c r="U86">
        <v>0</v>
      </c>
      <c r="V86">
        <v>0</v>
      </c>
      <c r="W86">
        <v>17265.844400000002</v>
      </c>
      <c r="X86">
        <v>-1.3900000000000006</v>
      </c>
      <c r="Y86" s="71">
        <v>149969507.45166862</v>
      </c>
      <c r="Z86">
        <v>2638458.9</v>
      </c>
      <c r="AA86">
        <v>152607966.35166863</v>
      </c>
      <c r="AB86">
        <v>8838.7201237414502</v>
      </c>
      <c r="AC86">
        <v>108746104.35166863</v>
      </c>
      <c r="AD86">
        <v>152706293.35510546</v>
      </c>
      <c r="AE86">
        <v>0</v>
      </c>
      <c r="AF86">
        <v>314638.28000000003</v>
      </c>
      <c r="AG86">
        <v>314638.28000000003</v>
      </c>
      <c r="AH86">
        <v>343579.99</v>
      </c>
      <c r="AI86">
        <v>28941.71</v>
      </c>
      <c r="AJ86">
        <v>152922604.63166863</v>
      </c>
      <c r="AK86">
        <v>20.28</v>
      </c>
      <c r="AL86">
        <v>0</v>
      </c>
      <c r="AM86">
        <v>0</v>
      </c>
      <c r="AN86">
        <v>0</v>
      </c>
      <c r="AO86">
        <v>0</v>
      </c>
      <c r="AP86">
        <v>0</v>
      </c>
      <c r="AQ86">
        <v>1440171.28</v>
      </c>
      <c r="AR86">
        <v>0</v>
      </c>
      <c r="AS86">
        <v>31118001.048333731</v>
      </c>
      <c r="AT86">
        <v>17265844.400000002</v>
      </c>
      <c r="AU86">
        <v>0</v>
      </c>
      <c r="AV86">
        <v>0</v>
      </c>
    </row>
    <row r="87" spans="1:48" x14ac:dyDescent="0.25">
      <c r="A87">
        <v>2050</v>
      </c>
      <c r="B87" t="s">
        <v>4474</v>
      </c>
      <c r="C87" t="s">
        <v>19</v>
      </c>
      <c r="D87" t="s">
        <v>71</v>
      </c>
      <c r="E87">
        <v>2049</v>
      </c>
      <c r="F87" s="72">
        <v>1921349</v>
      </c>
      <c r="G87">
        <v>0</v>
      </c>
      <c r="H87" s="70">
        <v>1921349</v>
      </c>
      <c r="I87" s="74">
        <v>643.1</v>
      </c>
      <c r="J87">
        <v>1</v>
      </c>
      <c r="K87">
        <v>0</v>
      </c>
      <c r="L87">
        <v>70.741</v>
      </c>
      <c r="M87">
        <v>7.5</v>
      </c>
      <c r="N87">
        <v>0</v>
      </c>
      <c r="O87">
        <v>0</v>
      </c>
      <c r="P87">
        <v>0.75</v>
      </c>
      <c r="Q87">
        <v>0</v>
      </c>
      <c r="R87">
        <v>0</v>
      </c>
      <c r="S87">
        <v>0</v>
      </c>
      <c r="U87">
        <v>0</v>
      </c>
      <c r="V87">
        <v>0</v>
      </c>
      <c r="W87">
        <v>909.53989999999999</v>
      </c>
      <c r="X87">
        <v>-0.45000000000000107</v>
      </c>
      <c r="Y87" s="71">
        <v>7941755.9480977552</v>
      </c>
      <c r="Z87">
        <v>298740.39999999997</v>
      </c>
      <c r="AA87">
        <v>8240496.3480977556</v>
      </c>
      <c r="AB87">
        <v>9060.0713042910556</v>
      </c>
      <c r="AC87">
        <v>6319147.3480977556</v>
      </c>
      <c r="AD87">
        <v>8245703.3336888412</v>
      </c>
      <c r="AE87">
        <v>0</v>
      </c>
      <c r="AF87">
        <v>0</v>
      </c>
      <c r="AG87">
        <v>0</v>
      </c>
      <c r="AH87">
        <v>0</v>
      </c>
      <c r="AI87">
        <v>0</v>
      </c>
      <c r="AJ87">
        <v>8240496.3480977556</v>
      </c>
      <c r="AK87">
        <v>13.7</v>
      </c>
      <c r="AL87">
        <v>198.59</v>
      </c>
      <c r="AM87">
        <v>198.59</v>
      </c>
      <c r="AN87">
        <v>38316.54</v>
      </c>
      <c r="AO87">
        <v>37065.03</v>
      </c>
      <c r="AP87">
        <v>-1251.51</v>
      </c>
      <c r="AQ87">
        <v>54783.62</v>
      </c>
      <c r="AR87">
        <v>0</v>
      </c>
      <c r="AS87">
        <v>1707847.3496195511</v>
      </c>
      <c r="AT87">
        <v>909539.9</v>
      </c>
      <c r="AU87">
        <v>0</v>
      </c>
      <c r="AV87">
        <v>0</v>
      </c>
    </row>
    <row r="88" spans="1:48" x14ac:dyDescent="0.25">
      <c r="A88">
        <v>2051</v>
      </c>
      <c r="B88" t="s">
        <v>4475</v>
      </c>
      <c r="C88" t="s">
        <v>19</v>
      </c>
      <c r="D88" t="s">
        <v>20</v>
      </c>
      <c r="E88">
        <v>2049</v>
      </c>
      <c r="F88" s="72">
        <v>2657</v>
      </c>
      <c r="G88">
        <v>0</v>
      </c>
      <c r="H88" s="70">
        <v>2657</v>
      </c>
      <c r="I88" s="74">
        <v>12</v>
      </c>
      <c r="J88">
        <v>1</v>
      </c>
      <c r="K88">
        <v>0</v>
      </c>
      <c r="L88">
        <v>0</v>
      </c>
      <c r="M88">
        <v>0</v>
      </c>
      <c r="N88">
        <v>0</v>
      </c>
      <c r="O88">
        <v>0</v>
      </c>
      <c r="P88">
        <v>0</v>
      </c>
      <c r="Q88">
        <v>0</v>
      </c>
      <c r="R88">
        <v>0</v>
      </c>
      <c r="S88">
        <v>0</v>
      </c>
      <c r="U88">
        <v>0</v>
      </c>
      <c r="V88">
        <v>0</v>
      </c>
      <c r="W88">
        <v>38.29</v>
      </c>
      <c r="X88">
        <v>-1.3000000000000007</v>
      </c>
      <c r="Y88" s="71">
        <v>332750.93981942959</v>
      </c>
      <c r="Z88">
        <v>36035.1</v>
      </c>
      <c r="AA88">
        <v>368786.03981942957</v>
      </c>
      <c r="AB88">
        <v>9631.3930483005897</v>
      </c>
      <c r="AC88">
        <v>366129.03981942957</v>
      </c>
      <c r="AD88">
        <v>369004.20685457689</v>
      </c>
      <c r="AE88">
        <v>0</v>
      </c>
      <c r="AF88">
        <v>0</v>
      </c>
      <c r="AG88">
        <v>0</v>
      </c>
      <c r="AH88">
        <v>0</v>
      </c>
      <c r="AI88">
        <v>0</v>
      </c>
      <c r="AJ88">
        <v>368786.03981942957</v>
      </c>
      <c r="AK88">
        <v>10.55</v>
      </c>
      <c r="AL88">
        <v>0</v>
      </c>
      <c r="AM88">
        <v>0</v>
      </c>
      <c r="AN88">
        <v>0</v>
      </c>
      <c r="AO88">
        <v>0</v>
      </c>
      <c r="AP88">
        <v>0</v>
      </c>
      <c r="AQ88">
        <v>576.86</v>
      </c>
      <c r="AR88">
        <v>0</v>
      </c>
      <c r="AS88">
        <v>80964.227963885918</v>
      </c>
      <c r="AT88">
        <v>38290</v>
      </c>
      <c r="AU88">
        <v>0</v>
      </c>
      <c r="AV88">
        <v>0</v>
      </c>
    </row>
    <row r="89" spans="1:48" x14ac:dyDescent="0.25">
      <c r="A89">
        <v>2052</v>
      </c>
      <c r="B89" t="s">
        <v>4476</v>
      </c>
      <c r="C89" t="s">
        <v>19</v>
      </c>
      <c r="D89" t="s">
        <v>37</v>
      </c>
      <c r="E89">
        <v>2049</v>
      </c>
      <c r="F89" s="72">
        <v>310091</v>
      </c>
      <c r="G89">
        <v>0</v>
      </c>
      <c r="H89" s="70">
        <v>310091</v>
      </c>
      <c r="I89" s="74">
        <v>29.04</v>
      </c>
      <c r="J89">
        <v>1</v>
      </c>
      <c r="K89">
        <v>0</v>
      </c>
      <c r="L89">
        <v>3</v>
      </c>
      <c r="M89">
        <v>0</v>
      </c>
      <c r="N89">
        <v>0</v>
      </c>
      <c r="O89">
        <v>0</v>
      </c>
      <c r="P89">
        <v>0</v>
      </c>
      <c r="Q89">
        <v>0</v>
      </c>
      <c r="R89">
        <v>0</v>
      </c>
      <c r="S89">
        <v>0</v>
      </c>
      <c r="U89">
        <v>0</v>
      </c>
      <c r="V89">
        <v>0</v>
      </c>
      <c r="W89">
        <v>58.33</v>
      </c>
      <c r="X89">
        <v>-3.83</v>
      </c>
      <c r="Y89" s="71">
        <v>499727.56139978388</v>
      </c>
      <c r="Z89">
        <v>58288.5</v>
      </c>
      <c r="AA89">
        <v>558016.06139978394</v>
      </c>
      <c r="AB89">
        <v>9566.5362832124792</v>
      </c>
      <c r="AC89">
        <v>247925.06139978394</v>
      </c>
      <c r="AD89">
        <v>558343.70609557698</v>
      </c>
      <c r="AE89">
        <v>0</v>
      </c>
      <c r="AF89">
        <v>0</v>
      </c>
      <c r="AG89">
        <v>0</v>
      </c>
      <c r="AH89">
        <v>0</v>
      </c>
      <c r="AI89">
        <v>0</v>
      </c>
      <c r="AJ89">
        <v>558016.06139978394</v>
      </c>
      <c r="AK89">
        <v>17</v>
      </c>
      <c r="AL89">
        <v>0</v>
      </c>
      <c r="AM89">
        <v>0</v>
      </c>
      <c r="AN89">
        <v>0</v>
      </c>
      <c r="AO89">
        <v>0</v>
      </c>
      <c r="AP89">
        <v>0</v>
      </c>
      <c r="AQ89">
        <v>1875.74</v>
      </c>
      <c r="AR89">
        <v>0</v>
      </c>
      <c r="AS89">
        <v>123260.9122799568</v>
      </c>
      <c r="AT89">
        <v>58330</v>
      </c>
      <c r="AU89">
        <v>0</v>
      </c>
      <c r="AV89">
        <v>0</v>
      </c>
    </row>
    <row r="90" spans="1:48" x14ac:dyDescent="0.25">
      <c r="A90">
        <v>2053</v>
      </c>
      <c r="B90" t="s">
        <v>4477</v>
      </c>
      <c r="C90" t="s">
        <v>19</v>
      </c>
      <c r="D90" t="s">
        <v>124</v>
      </c>
      <c r="E90">
        <v>2049</v>
      </c>
      <c r="F90" s="72">
        <v>5469078</v>
      </c>
      <c r="G90">
        <v>0</v>
      </c>
      <c r="H90" s="70">
        <v>5469078</v>
      </c>
      <c r="I90" s="74">
        <v>2776.39</v>
      </c>
      <c r="J90">
        <v>1</v>
      </c>
      <c r="K90">
        <v>0</v>
      </c>
      <c r="L90">
        <v>305.40289999999999</v>
      </c>
      <c r="M90">
        <v>62.9</v>
      </c>
      <c r="N90">
        <v>0</v>
      </c>
      <c r="O90">
        <v>0</v>
      </c>
      <c r="P90">
        <v>9.5</v>
      </c>
      <c r="Q90">
        <v>0</v>
      </c>
      <c r="R90">
        <v>0</v>
      </c>
      <c r="S90">
        <v>0</v>
      </c>
      <c r="U90">
        <v>0</v>
      </c>
      <c r="V90">
        <v>0</v>
      </c>
      <c r="W90">
        <v>3736.9173000000001</v>
      </c>
      <c r="X90">
        <v>-2.1800000000000015</v>
      </c>
      <c r="Y90" s="71">
        <v>32314948.237984404</v>
      </c>
      <c r="Z90">
        <v>1597981.7</v>
      </c>
      <c r="AA90">
        <v>33912929.937984407</v>
      </c>
      <c r="AB90">
        <v>9075.108495974584</v>
      </c>
      <c r="AC90">
        <v>28443851.937984407</v>
      </c>
      <c r="AD90">
        <v>33934117.12516965</v>
      </c>
      <c r="AE90">
        <v>0</v>
      </c>
      <c r="AF90">
        <v>7057.83</v>
      </c>
      <c r="AG90">
        <v>7057.83</v>
      </c>
      <c r="AH90">
        <v>168136.62</v>
      </c>
      <c r="AI90">
        <v>161078.79</v>
      </c>
      <c r="AJ90">
        <v>33919987.767984405</v>
      </c>
      <c r="AK90">
        <v>23</v>
      </c>
      <c r="AL90">
        <v>0</v>
      </c>
      <c r="AM90">
        <v>0</v>
      </c>
      <c r="AN90">
        <v>0</v>
      </c>
      <c r="AO90">
        <v>0</v>
      </c>
      <c r="AP90">
        <v>0</v>
      </c>
      <c r="AQ90">
        <v>240116.26</v>
      </c>
      <c r="AR90">
        <v>0</v>
      </c>
      <c r="AS90">
        <v>7135809.6515968814</v>
      </c>
      <c r="AT90">
        <v>3736917.3000000003</v>
      </c>
      <c r="AU90">
        <v>0</v>
      </c>
      <c r="AV90">
        <v>0</v>
      </c>
    </row>
    <row r="91" spans="1:48" x14ac:dyDescent="0.25">
      <c r="A91">
        <v>2054</v>
      </c>
      <c r="B91" t="s">
        <v>4478</v>
      </c>
      <c r="C91" t="s">
        <v>105</v>
      </c>
      <c r="D91" t="s">
        <v>106</v>
      </c>
      <c r="E91">
        <v>2025</v>
      </c>
      <c r="F91" s="72">
        <v>16696804</v>
      </c>
      <c r="G91">
        <v>0</v>
      </c>
      <c r="H91" s="70">
        <v>16696804</v>
      </c>
      <c r="I91" s="74">
        <v>5605.75</v>
      </c>
      <c r="J91">
        <v>1</v>
      </c>
      <c r="K91">
        <v>0</v>
      </c>
      <c r="L91">
        <v>616.63250000000005</v>
      </c>
      <c r="M91">
        <v>15.2</v>
      </c>
      <c r="N91">
        <v>0</v>
      </c>
      <c r="O91">
        <v>0</v>
      </c>
      <c r="P91">
        <v>12.5</v>
      </c>
      <c r="Q91">
        <v>0</v>
      </c>
      <c r="R91">
        <v>0</v>
      </c>
      <c r="S91">
        <v>0</v>
      </c>
      <c r="U91">
        <v>0</v>
      </c>
      <c r="V91">
        <v>0</v>
      </c>
      <c r="W91">
        <v>7161.5871999999999</v>
      </c>
      <c r="X91">
        <v>1.08</v>
      </c>
      <c r="Y91" s="71">
        <v>63065107.742227316</v>
      </c>
      <c r="Z91">
        <v>2092688.4999999998</v>
      </c>
      <c r="AA91">
        <v>65157796.242227316</v>
      </c>
      <c r="AB91">
        <v>9098.2340118999473</v>
      </c>
      <c r="AC91">
        <v>48460992.242227316</v>
      </c>
      <c r="AD91">
        <v>65199144.668124579</v>
      </c>
      <c r="AE91">
        <v>0</v>
      </c>
      <c r="AF91">
        <v>141156.70000000001</v>
      </c>
      <c r="AG91">
        <v>141156.70000000001</v>
      </c>
      <c r="AH91">
        <v>71800.72</v>
      </c>
      <c r="AI91">
        <v>-69355.98</v>
      </c>
      <c r="AJ91">
        <v>65298952.942227319</v>
      </c>
      <c r="AK91">
        <v>10.95</v>
      </c>
      <c r="AL91">
        <v>0</v>
      </c>
      <c r="AM91">
        <v>0</v>
      </c>
      <c r="AN91">
        <v>0</v>
      </c>
      <c r="AO91">
        <v>0</v>
      </c>
      <c r="AP91">
        <v>0</v>
      </c>
      <c r="AQ91">
        <v>587663.69999999995</v>
      </c>
      <c r="AR91">
        <v>0</v>
      </c>
      <c r="AS91">
        <v>13464457.092445463</v>
      </c>
      <c r="AT91">
        <v>7161587.2000000002</v>
      </c>
      <c r="AU91">
        <v>0</v>
      </c>
      <c r="AV91">
        <v>0</v>
      </c>
    </row>
    <row r="92" spans="1:48" x14ac:dyDescent="0.25">
      <c r="A92">
        <v>2055</v>
      </c>
      <c r="B92" t="s">
        <v>4479</v>
      </c>
      <c r="C92" t="s">
        <v>105</v>
      </c>
      <c r="D92" t="s">
        <v>231</v>
      </c>
      <c r="E92">
        <v>2025</v>
      </c>
      <c r="F92" s="72">
        <v>19138885</v>
      </c>
      <c r="G92">
        <v>0</v>
      </c>
      <c r="H92" s="70">
        <v>19138885</v>
      </c>
      <c r="I92" s="74">
        <v>4443.8900000000003</v>
      </c>
      <c r="J92">
        <v>1</v>
      </c>
      <c r="K92">
        <v>0</v>
      </c>
      <c r="L92">
        <v>488.8279</v>
      </c>
      <c r="M92">
        <v>11.4</v>
      </c>
      <c r="N92">
        <v>0</v>
      </c>
      <c r="O92">
        <v>0</v>
      </c>
      <c r="P92">
        <v>14.5</v>
      </c>
      <c r="Q92">
        <v>0</v>
      </c>
      <c r="R92">
        <v>0</v>
      </c>
      <c r="S92">
        <v>0</v>
      </c>
      <c r="U92">
        <v>0</v>
      </c>
      <c r="V92">
        <v>0</v>
      </c>
      <c r="W92">
        <v>5781.0416999999998</v>
      </c>
      <c r="X92">
        <v>1.2999999999999989</v>
      </c>
      <c r="Y92" s="71">
        <v>50969840.911956154</v>
      </c>
      <c r="Z92">
        <v>2740983.6999999997</v>
      </c>
      <c r="AA92">
        <v>53710824.611956157</v>
      </c>
      <c r="AB92">
        <v>9290.8557660042752</v>
      </c>
      <c r="AC92">
        <v>34571939.611956157</v>
      </c>
      <c r="AD92">
        <v>53744242.816814497</v>
      </c>
      <c r="AE92">
        <v>-201</v>
      </c>
      <c r="AF92">
        <v>381123.08</v>
      </c>
      <c r="AG92">
        <v>381123.08</v>
      </c>
      <c r="AH92">
        <v>478554.97</v>
      </c>
      <c r="AI92">
        <v>97431.89</v>
      </c>
      <c r="AJ92">
        <v>54091746.691956155</v>
      </c>
      <c r="AK92">
        <v>12.58</v>
      </c>
      <c r="AL92">
        <v>263.88</v>
      </c>
      <c r="AM92">
        <v>263.88</v>
      </c>
      <c r="AN92">
        <v>59053.33</v>
      </c>
      <c r="AO92">
        <v>49250.82</v>
      </c>
      <c r="AP92">
        <v>-9802.51</v>
      </c>
      <c r="AQ92">
        <v>453991.16</v>
      </c>
      <c r="AR92">
        <v>0</v>
      </c>
      <c r="AS92">
        <v>11386032.456391232</v>
      </c>
      <c r="AT92">
        <v>5781041.7000000002</v>
      </c>
      <c r="AU92">
        <v>0</v>
      </c>
      <c r="AV92">
        <v>0</v>
      </c>
    </row>
    <row r="93" spans="1:48" x14ac:dyDescent="0.25">
      <c r="A93">
        <v>2056</v>
      </c>
      <c r="B93" t="s">
        <v>4480</v>
      </c>
      <c r="C93" t="s">
        <v>132</v>
      </c>
      <c r="D93" t="s">
        <v>134</v>
      </c>
      <c r="E93">
        <v>2025</v>
      </c>
      <c r="F93" s="72">
        <v>6755340</v>
      </c>
      <c r="G93">
        <v>0</v>
      </c>
      <c r="H93" s="70">
        <v>6755340</v>
      </c>
      <c r="I93" s="74">
        <v>2738.76</v>
      </c>
      <c r="J93">
        <v>1</v>
      </c>
      <c r="K93">
        <v>0</v>
      </c>
      <c r="L93">
        <v>301.2636</v>
      </c>
      <c r="M93">
        <v>30.7</v>
      </c>
      <c r="N93">
        <v>0</v>
      </c>
      <c r="O93">
        <v>0</v>
      </c>
      <c r="P93">
        <v>13</v>
      </c>
      <c r="Q93">
        <v>0</v>
      </c>
      <c r="R93">
        <v>0</v>
      </c>
      <c r="S93">
        <v>0</v>
      </c>
      <c r="U93">
        <v>0</v>
      </c>
      <c r="V93">
        <v>0</v>
      </c>
      <c r="W93">
        <v>3534.873</v>
      </c>
      <c r="X93">
        <v>-1.120000000000001</v>
      </c>
      <c r="Y93" s="71">
        <v>30749989.606047358</v>
      </c>
      <c r="Z93">
        <v>1053068.0999999999</v>
      </c>
      <c r="AA93">
        <v>31803057.70604736</v>
      </c>
      <c r="AB93">
        <v>8996.9449273134742</v>
      </c>
      <c r="AC93">
        <v>25047717.70604736</v>
      </c>
      <c r="AD93">
        <v>31823218.833366197</v>
      </c>
      <c r="AE93">
        <v>0</v>
      </c>
      <c r="AF93">
        <v>0</v>
      </c>
      <c r="AG93">
        <v>0</v>
      </c>
      <c r="AH93">
        <v>0</v>
      </c>
      <c r="AI93">
        <v>0</v>
      </c>
      <c r="AJ93">
        <v>31803057.70604736</v>
      </c>
      <c r="AK93">
        <v>13.62</v>
      </c>
      <c r="AL93">
        <v>0</v>
      </c>
      <c r="AM93">
        <v>0</v>
      </c>
      <c r="AN93">
        <v>0</v>
      </c>
      <c r="AO93">
        <v>0</v>
      </c>
      <c r="AP93">
        <v>0</v>
      </c>
      <c r="AQ93">
        <v>266871.42</v>
      </c>
      <c r="AR93">
        <v>0</v>
      </c>
      <c r="AS93">
        <v>6571225.1612094725</v>
      </c>
      <c r="AT93">
        <v>3534873</v>
      </c>
      <c r="AU93">
        <v>0</v>
      </c>
      <c r="AV93">
        <v>0</v>
      </c>
    </row>
    <row r="94" spans="1:48" x14ac:dyDescent="0.25">
      <c r="A94">
        <v>2057</v>
      </c>
      <c r="B94" t="s">
        <v>4481</v>
      </c>
      <c r="C94" t="s">
        <v>132</v>
      </c>
      <c r="D94" t="s">
        <v>133</v>
      </c>
      <c r="E94">
        <v>2025</v>
      </c>
      <c r="F94" s="72">
        <v>17728516</v>
      </c>
      <c r="G94">
        <v>0</v>
      </c>
      <c r="H94" s="70">
        <v>17728516</v>
      </c>
      <c r="I94" s="74">
        <v>6811</v>
      </c>
      <c r="J94">
        <v>1</v>
      </c>
      <c r="K94">
        <v>0</v>
      </c>
      <c r="L94">
        <v>749.21</v>
      </c>
      <c r="M94">
        <v>17.7</v>
      </c>
      <c r="N94">
        <v>0</v>
      </c>
      <c r="O94">
        <v>0</v>
      </c>
      <c r="P94">
        <v>11</v>
      </c>
      <c r="Q94">
        <v>0</v>
      </c>
      <c r="R94">
        <v>0</v>
      </c>
      <c r="S94">
        <v>0</v>
      </c>
      <c r="U94">
        <v>0</v>
      </c>
      <c r="V94">
        <v>0</v>
      </c>
      <c r="W94">
        <v>8514.3425000000007</v>
      </c>
      <c r="X94">
        <v>0.19999999999999929</v>
      </c>
      <c r="Y94" s="71">
        <v>74613132.728168979</v>
      </c>
      <c r="Z94">
        <v>3192996.0999999996</v>
      </c>
      <c r="AA94">
        <v>77806128.828168973</v>
      </c>
      <c r="AB94">
        <v>9138.2427742563759</v>
      </c>
      <c r="AC94">
        <v>60077612.828168973</v>
      </c>
      <c r="AD94">
        <v>77855048.677829474</v>
      </c>
      <c r="AE94">
        <v>0</v>
      </c>
      <c r="AF94">
        <v>49742.21</v>
      </c>
      <c r="AG94">
        <v>49742.21</v>
      </c>
      <c r="AH94">
        <v>34172.1</v>
      </c>
      <c r="AI94">
        <v>-15570.11</v>
      </c>
      <c r="AJ94">
        <v>77855871.038168967</v>
      </c>
      <c r="AK94">
        <v>13.55</v>
      </c>
      <c r="AL94">
        <v>391.83</v>
      </c>
      <c r="AM94">
        <v>391.83</v>
      </c>
      <c r="AN94">
        <v>73155.509999999995</v>
      </c>
      <c r="AO94">
        <v>73131.539999999994</v>
      </c>
      <c r="AP94">
        <v>-23.97</v>
      </c>
      <c r="AQ94">
        <v>620904.66</v>
      </c>
      <c r="AR94">
        <v>836257.67</v>
      </c>
      <c r="AS94">
        <v>16206659.405633792</v>
      </c>
      <c r="AT94">
        <v>8514342.5</v>
      </c>
      <c r="AU94">
        <v>836257.67</v>
      </c>
      <c r="AV94">
        <v>0</v>
      </c>
    </row>
    <row r="95" spans="1:48" x14ac:dyDescent="0.25">
      <c r="A95">
        <v>2059</v>
      </c>
      <c r="B95" t="s">
        <v>4482</v>
      </c>
      <c r="C95" t="s">
        <v>5</v>
      </c>
      <c r="D95" t="s">
        <v>137</v>
      </c>
      <c r="E95">
        <v>2058</v>
      </c>
      <c r="F95" s="72">
        <v>3156666</v>
      </c>
      <c r="G95">
        <v>0</v>
      </c>
      <c r="H95" s="70">
        <v>3156666</v>
      </c>
      <c r="I95" s="74">
        <v>713.27</v>
      </c>
      <c r="J95">
        <v>1</v>
      </c>
      <c r="K95">
        <v>0</v>
      </c>
      <c r="L95">
        <v>78.459699999999998</v>
      </c>
      <c r="M95">
        <v>2.7</v>
      </c>
      <c r="N95">
        <v>0</v>
      </c>
      <c r="O95">
        <v>0</v>
      </c>
      <c r="P95">
        <v>1.75</v>
      </c>
      <c r="Q95">
        <v>0</v>
      </c>
      <c r="R95">
        <v>0</v>
      </c>
      <c r="S95">
        <v>0</v>
      </c>
      <c r="U95">
        <v>0</v>
      </c>
      <c r="V95">
        <v>0</v>
      </c>
      <c r="W95">
        <v>994.39880000000005</v>
      </c>
      <c r="X95">
        <v>-1.1400000000000006</v>
      </c>
      <c r="Y95" s="71">
        <v>8649344.3933187537</v>
      </c>
      <c r="Z95">
        <v>310729.3</v>
      </c>
      <c r="AA95">
        <v>8960073.6933187544</v>
      </c>
      <c r="AB95">
        <v>9010.5435498501756</v>
      </c>
      <c r="AC95">
        <v>5803407.6933187544</v>
      </c>
      <c r="AD95">
        <v>8965744.6068953853</v>
      </c>
      <c r="AE95">
        <v>0</v>
      </c>
      <c r="AF95">
        <v>0</v>
      </c>
      <c r="AG95">
        <v>0</v>
      </c>
      <c r="AH95">
        <v>13660.69</v>
      </c>
      <c r="AI95">
        <v>13660.69</v>
      </c>
      <c r="AJ95">
        <v>8960073.6933187544</v>
      </c>
      <c r="AK95">
        <v>14.81</v>
      </c>
      <c r="AL95">
        <v>216.63</v>
      </c>
      <c r="AM95">
        <v>216.63</v>
      </c>
      <c r="AN95">
        <v>44812.98</v>
      </c>
      <c r="AO95">
        <v>40432.04</v>
      </c>
      <c r="AP95">
        <v>-4380.9399999999996</v>
      </c>
      <c r="AQ95">
        <v>52603.42</v>
      </c>
      <c r="AR95">
        <v>0</v>
      </c>
      <c r="AS95">
        <v>1856892.7366637511</v>
      </c>
      <c r="AT95">
        <v>994398.8</v>
      </c>
      <c r="AU95">
        <v>0</v>
      </c>
      <c r="AV95">
        <v>0</v>
      </c>
    </row>
    <row r="96" spans="1:48" x14ac:dyDescent="0.25">
      <c r="A96">
        <v>2060</v>
      </c>
      <c r="B96" t="s">
        <v>4483</v>
      </c>
      <c r="C96" t="s">
        <v>5</v>
      </c>
      <c r="D96" t="s">
        <v>182</v>
      </c>
      <c r="E96">
        <v>2058</v>
      </c>
      <c r="F96" s="72">
        <v>409140</v>
      </c>
      <c r="G96">
        <v>0</v>
      </c>
      <c r="H96" s="70">
        <v>409140</v>
      </c>
      <c r="I96" s="74">
        <v>192.42</v>
      </c>
      <c r="J96">
        <v>1</v>
      </c>
      <c r="K96">
        <v>0</v>
      </c>
      <c r="L96">
        <v>21.1662</v>
      </c>
      <c r="M96">
        <v>1.2</v>
      </c>
      <c r="N96">
        <v>0</v>
      </c>
      <c r="O96">
        <v>0</v>
      </c>
      <c r="P96">
        <v>0</v>
      </c>
      <c r="Q96">
        <v>0</v>
      </c>
      <c r="R96">
        <v>0</v>
      </c>
      <c r="S96">
        <v>0</v>
      </c>
      <c r="U96">
        <v>0</v>
      </c>
      <c r="V96">
        <v>0</v>
      </c>
      <c r="W96">
        <v>337.56</v>
      </c>
      <c r="X96">
        <v>0.96999999999999886</v>
      </c>
      <c r="Y96" s="71">
        <v>2970755.6824838924</v>
      </c>
      <c r="Z96">
        <v>74432.399999999994</v>
      </c>
      <c r="AA96">
        <v>3045188.0824838923</v>
      </c>
      <c r="AB96">
        <v>9021.1757390801413</v>
      </c>
      <c r="AC96">
        <v>2636048.0824838923</v>
      </c>
      <c r="AD96">
        <v>3047135.8484608908</v>
      </c>
      <c r="AE96">
        <v>0</v>
      </c>
      <c r="AF96">
        <v>0</v>
      </c>
      <c r="AG96">
        <v>0</v>
      </c>
      <c r="AH96">
        <v>0</v>
      </c>
      <c r="AI96">
        <v>0</v>
      </c>
      <c r="AJ96">
        <v>3045188.0824838923</v>
      </c>
      <c r="AK96">
        <v>17.559999999999999</v>
      </c>
      <c r="AL96">
        <v>0</v>
      </c>
      <c r="AM96">
        <v>0</v>
      </c>
      <c r="AN96">
        <v>0</v>
      </c>
      <c r="AO96">
        <v>0</v>
      </c>
      <c r="AP96">
        <v>0</v>
      </c>
      <c r="AQ96">
        <v>4303.16</v>
      </c>
      <c r="AR96">
        <v>0</v>
      </c>
      <c r="AS96">
        <v>623924.09649677842</v>
      </c>
      <c r="AT96">
        <v>337560</v>
      </c>
      <c r="AU96">
        <v>0</v>
      </c>
      <c r="AV96">
        <v>0</v>
      </c>
    </row>
    <row r="97" spans="1:48" x14ac:dyDescent="0.25">
      <c r="A97">
        <v>2061</v>
      </c>
      <c r="B97" t="s">
        <v>4484</v>
      </c>
      <c r="C97" t="s">
        <v>5</v>
      </c>
      <c r="D97" t="s">
        <v>168</v>
      </c>
      <c r="E97">
        <v>2058</v>
      </c>
      <c r="F97" s="72">
        <v>1104738</v>
      </c>
      <c r="G97">
        <v>0</v>
      </c>
      <c r="H97" s="70">
        <v>1104738</v>
      </c>
      <c r="I97" s="74">
        <v>236.29</v>
      </c>
      <c r="J97">
        <v>1</v>
      </c>
      <c r="K97">
        <v>0</v>
      </c>
      <c r="L97">
        <v>25.991900000000001</v>
      </c>
      <c r="M97">
        <v>13.7</v>
      </c>
      <c r="N97">
        <v>0</v>
      </c>
      <c r="O97">
        <v>0</v>
      </c>
      <c r="P97">
        <v>0.75</v>
      </c>
      <c r="Q97">
        <v>0</v>
      </c>
      <c r="R97">
        <v>0</v>
      </c>
      <c r="S97">
        <v>0</v>
      </c>
      <c r="U97">
        <v>0</v>
      </c>
      <c r="V97">
        <v>0</v>
      </c>
      <c r="W97">
        <v>414.68439999999998</v>
      </c>
      <c r="X97">
        <v>2.33</v>
      </c>
      <c r="Y97" s="71">
        <v>3676928.6439383291</v>
      </c>
      <c r="Z97">
        <v>334632</v>
      </c>
      <c r="AA97">
        <v>4011560.6439383291</v>
      </c>
      <c r="AB97">
        <v>9673.7679158857409</v>
      </c>
      <c r="AC97">
        <v>2906822.6439383291</v>
      </c>
      <c r="AD97">
        <v>4013971.4098436981</v>
      </c>
      <c r="AE97">
        <v>0</v>
      </c>
      <c r="AF97">
        <v>0</v>
      </c>
      <c r="AG97">
        <v>0</v>
      </c>
      <c r="AH97">
        <v>14915.75</v>
      </c>
      <c r="AI97">
        <v>14915.75</v>
      </c>
      <c r="AJ97">
        <v>4011560.6439383291</v>
      </c>
      <c r="AK97">
        <v>8.81</v>
      </c>
      <c r="AL97">
        <v>78.790000000000006</v>
      </c>
      <c r="AM97">
        <v>78.790000000000006</v>
      </c>
      <c r="AN97">
        <v>15675.91</v>
      </c>
      <c r="AO97">
        <v>14705.44</v>
      </c>
      <c r="AP97">
        <v>-970.47</v>
      </c>
      <c r="AQ97">
        <v>16179.6</v>
      </c>
      <c r="AR97">
        <v>0</v>
      </c>
      <c r="AS97">
        <v>872221.67878766591</v>
      </c>
      <c r="AT97">
        <v>414684.39999999997</v>
      </c>
      <c r="AU97">
        <v>0</v>
      </c>
      <c r="AV97">
        <v>0</v>
      </c>
    </row>
    <row r="98" spans="1:48" x14ac:dyDescent="0.25">
      <c r="A98">
        <v>2062</v>
      </c>
      <c r="B98" t="s">
        <v>4485</v>
      </c>
      <c r="C98" t="s">
        <v>5</v>
      </c>
      <c r="D98" t="s">
        <v>193</v>
      </c>
      <c r="E98">
        <v>2058</v>
      </c>
      <c r="F98" s="72">
        <v>42811</v>
      </c>
      <c r="G98">
        <v>0</v>
      </c>
      <c r="H98" s="70">
        <v>42811</v>
      </c>
      <c r="I98" s="74">
        <v>11.39</v>
      </c>
      <c r="J98">
        <v>1</v>
      </c>
      <c r="K98">
        <v>0</v>
      </c>
      <c r="L98">
        <v>1.2528999999999999</v>
      </c>
      <c r="M98">
        <v>1.7</v>
      </c>
      <c r="N98">
        <v>0</v>
      </c>
      <c r="O98">
        <v>0</v>
      </c>
      <c r="P98">
        <v>0</v>
      </c>
      <c r="Q98">
        <v>0</v>
      </c>
      <c r="R98">
        <v>0</v>
      </c>
      <c r="S98">
        <v>0</v>
      </c>
      <c r="U98">
        <v>0</v>
      </c>
      <c r="V98">
        <v>0</v>
      </c>
      <c r="W98">
        <v>40.382899999999999</v>
      </c>
      <c r="X98">
        <v>-1.3000000000000007</v>
      </c>
      <c r="Y98" s="71">
        <v>350938.83331507037</v>
      </c>
      <c r="Z98">
        <v>50245.200000000004</v>
      </c>
      <c r="AA98">
        <v>401184.03331507038</v>
      </c>
      <c r="AB98">
        <v>9934.5028047780215</v>
      </c>
      <c r="AC98">
        <v>358373.03331507038</v>
      </c>
      <c r="AD98">
        <v>401414.12518144934</v>
      </c>
      <c r="AE98">
        <v>0</v>
      </c>
      <c r="AF98">
        <v>0</v>
      </c>
      <c r="AG98">
        <v>0</v>
      </c>
      <c r="AH98">
        <v>0</v>
      </c>
      <c r="AI98">
        <v>0</v>
      </c>
      <c r="AJ98">
        <v>401184.03331507038</v>
      </c>
      <c r="AK98">
        <v>8.1999999999999993</v>
      </c>
      <c r="AL98">
        <v>0</v>
      </c>
      <c r="AM98">
        <v>0</v>
      </c>
      <c r="AN98">
        <v>0</v>
      </c>
      <c r="AO98">
        <v>0</v>
      </c>
      <c r="AP98">
        <v>0</v>
      </c>
      <c r="AQ98">
        <v>709.54</v>
      </c>
      <c r="AR98">
        <v>0</v>
      </c>
      <c r="AS98">
        <v>90285.84666301409</v>
      </c>
      <c r="AT98">
        <v>40382.9</v>
      </c>
      <c r="AU98">
        <v>0</v>
      </c>
      <c r="AV98">
        <v>0</v>
      </c>
    </row>
    <row r="99" spans="1:48" x14ac:dyDescent="0.25">
      <c r="A99">
        <v>2063</v>
      </c>
      <c r="B99" t="s">
        <v>4486</v>
      </c>
      <c r="C99" t="s">
        <v>5</v>
      </c>
      <c r="D99" t="s">
        <v>6</v>
      </c>
      <c r="E99">
        <v>2058</v>
      </c>
      <c r="F99" s="72">
        <v>212924</v>
      </c>
      <c r="G99">
        <v>0</v>
      </c>
      <c r="H99" s="70">
        <v>212924</v>
      </c>
      <c r="I99" s="74">
        <v>19.440000000000001</v>
      </c>
      <c r="J99">
        <v>1</v>
      </c>
      <c r="K99">
        <v>0</v>
      </c>
      <c r="L99">
        <v>2.1383999999999999</v>
      </c>
      <c r="M99">
        <v>1.9</v>
      </c>
      <c r="N99">
        <v>0</v>
      </c>
      <c r="O99">
        <v>0</v>
      </c>
      <c r="P99">
        <v>0</v>
      </c>
      <c r="Q99">
        <v>0</v>
      </c>
      <c r="R99">
        <v>0</v>
      </c>
      <c r="S99">
        <v>0</v>
      </c>
      <c r="U99">
        <v>0</v>
      </c>
      <c r="V99">
        <v>0</v>
      </c>
      <c r="W99">
        <v>47.2684</v>
      </c>
      <c r="X99">
        <v>-7.3000000000000007</v>
      </c>
      <c r="Y99" s="71">
        <v>396983.64179669652</v>
      </c>
      <c r="Z99">
        <v>66899.7</v>
      </c>
      <c r="AA99">
        <v>463883.34179669654</v>
      </c>
      <c r="AB99">
        <v>9813.8151872434137</v>
      </c>
      <c r="AC99">
        <v>250959.34179669654</v>
      </c>
      <c r="AD99">
        <v>464143.62278697646</v>
      </c>
      <c r="AE99">
        <v>0</v>
      </c>
      <c r="AF99">
        <v>0</v>
      </c>
      <c r="AG99">
        <v>0</v>
      </c>
      <c r="AH99">
        <v>0</v>
      </c>
      <c r="AI99">
        <v>0</v>
      </c>
      <c r="AJ99">
        <v>463883.34179669654</v>
      </c>
      <c r="AK99">
        <v>22</v>
      </c>
      <c r="AL99">
        <v>0</v>
      </c>
      <c r="AM99">
        <v>0</v>
      </c>
      <c r="AN99">
        <v>0</v>
      </c>
      <c r="AO99">
        <v>0</v>
      </c>
      <c r="AP99">
        <v>0</v>
      </c>
      <c r="AQ99">
        <v>865.92</v>
      </c>
      <c r="AR99">
        <v>0</v>
      </c>
      <c r="AS99">
        <v>106156.6083593393</v>
      </c>
      <c r="AT99">
        <v>47268.4</v>
      </c>
      <c r="AU99">
        <v>0</v>
      </c>
      <c r="AV99">
        <v>0</v>
      </c>
    </row>
    <row r="100" spans="1:48" x14ac:dyDescent="0.25">
      <c r="A100">
        <v>2081</v>
      </c>
      <c r="B100" t="s">
        <v>4487</v>
      </c>
      <c r="C100" t="s">
        <v>34</v>
      </c>
      <c r="D100" t="s">
        <v>192</v>
      </c>
      <c r="E100">
        <v>2064</v>
      </c>
      <c r="F100" s="72">
        <v>3404676</v>
      </c>
      <c r="G100">
        <v>0</v>
      </c>
      <c r="H100" s="70">
        <v>3404676</v>
      </c>
      <c r="I100" s="74">
        <v>998.3</v>
      </c>
      <c r="J100">
        <v>1</v>
      </c>
      <c r="K100">
        <v>0</v>
      </c>
      <c r="L100">
        <v>109.813</v>
      </c>
      <c r="M100">
        <v>5.7</v>
      </c>
      <c r="N100">
        <v>0</v>
      </c>
      <c r="O100">
        <v>0</v>
      </c>
      <c r="P100">
        <v>1</v>
      </c>
      <c r="Q100">
        <v>0</v>
      </c>
      <c r="R100">
        <v>0</v>
      </c>
      <c r="S100">
        <v>0</v>
      </c>
      <c r="U100">
        <v>0</v>
      </c>
      <c r="V100">
        <v>0</v>
      </c>
      <c r="W100">
        <v>1217.4159999999999</v>
      </c>
      <c r="X100">
        <v>-1.4700000000000006</v>
      </c>
      <c r="Y100" s="71">
        <v>10569625.069881773</v>
      </c>
      <c r="Z100">
        <v>205022.3</v>
      </c>
      <c r="AA100">
        <v>10774647.369881773</v>
      </c>
      <c r="AB100">
        <v>8850.4236595229358</v>
      </c>
      <c r="AC100">
        <v>7369971.3698817734</v>
      </c>
      <c r="AD100">
        <v>10781577.309028951</v>
      </c>
      <c r="AE100">
        <v>0</v>
      </c>
      <c r="AF100">
        <v>65306.15</v>
      </c>
      <c r="AG100">
        <v>65306.15</v>
      </c>
      <c r="AH100">
        <v>29777.919999999998</v>
      </c>
      <c r="AI100">
        <v>-35528.230000000003</v>
      </c>
      <c r="AJ100">
        <v>10839953.519881774</v>
      </c>
      <c r="AK100">
        <v>17</v>
      </c>
      <c r="AL100">
        <v>324.10000000000002</v>
      </c>
      <c r="AM100">
        <v>324.10000000000002</v>
      </c>
      <c r="AN100">
        <v>63315.85</v>
      </c>
      <c r="AO100">
        <v>60490.34</v>
      </c>
      <c r="AP100">
        <v>-2825.51</v>
      </c>
      <c r="AQ100">
        <v>117342.78</v>
      </c>
      <c r="AR100">
        <v>0</v>
      </c>
      <c r="AS100">
        <v>2201889.5179763548</v>
      </c>
      <c r="AT100">
        <v>1217416</v>
      </c>
      <c r="AU100">
        <v>0</v>
      </c>
      <c r="AV100">
        <v>0</v>
      </c>
    </row>
    <row r="101" spans="1:48" x14ac:dyDescent="0.25">
      <c r="A101">
        <v>2082</v>
      </c>
      <c r="B101" t="s">
        <v>4488</v>
      </c>
      <c r="C101" t="s">
        <v>34</v>
      </c>
      <c r="D101" t="s">
        <v>93</v>
      </c>
      <c r="E101">
        <v>2064</v>
      </c>
      <c r="F101" s="72">
        <v>81821575</v>
      </c>
      <c r="G101">
        <v>0</v>
      </c>
      <c r="H101" s="70">
        <v>81821575</v>
      </c>
      <c r="I101" s="74">
        <v>16451.32</v>
      </c>
      <c r="J101">
        <v>1</v>
      </c>
      <c r="K101">
        <v>0</v>
      </c>
      <c r="L101">
        <v>1809.6451999999999</v>
      </c>
      <c r="M101">
        <v>102.6</v>
      </c>
      <c r="N101">
        <v>0</v>
      </c>
      <c r="O101">
        <v>0</v>
      </c>
      <c r="P101">
        <v>26.5</v>
      </c>
      <c r="Q101">
        <v>0</v>
      </c>
      <c r="R101">
        <v>0</v>
      </c>
      <c r="S101">
        <v>0</v>
      </c>
      <c r="U101">
        <v>0</v>
      </c>
      <c r="V101">
        <v>0</v>
      </c>
      <c r="W101">
        <v>20052.401900000001</v>
      </c>
      <c r="X101">
        <v>-0.25</v>
      </c>
      <c r="Y101" s="71">
        <v>175284967.05343699</v>
      </c>
      <c r="Z101">
        <v>4978749.3</v>
      </c>
      <c r="AA101">
        <v>180263716.35343701</v>
      </c>
      <c r="AB101">
        <v>8989.6321274827933</v>
      </c>
      <c r="AC101">
        <v>98442141.353437006</v>
      </c>
      <c r="AD101">
        <v>180378641.35286361</v>
      </c>
      <c r="AE101">
        <v>0</v>
      </c>
      <c r="AF101">
        <v>2148404.91</v>
      </c>
      <c r="AG101">
        <v>2148404.91</v>
      </c>
      <c r="AH101">
        <v>2070632.86</v>
      </c>
      <c r="AI101">
        <v>-77772.05</v>
      </c>
      <c r="AJ101">
        <v>182412121.263437</v>
      </c>
      <c r="AK101">
        <v>17.829999999999998</v>
      </c>
      <c r="AL101">
        <v>0</v>
      </c>
      <c r="AM101">
        <v>0</v>
      </c>
      <c r="AN101">
        <v>0</v>
      </c>
      <c r="AO101">
        <v>0</v>
      </c>
      <c r="AP101">
        <v>0</v>
      </c>
      <c r="AQ101">
        <v>1952102.46</v>
      </c>
      <c r="AR101">
        <v>0</v>
      </c>
      <c r="AS101">
        <v>37462619.702687405</v>
      </c>
      <c r="AT101">
        <v>20052401.900000002</v>
      </c>
      <c r="AU101">
        <v>0</v>
      </c>
      <c r="AV101">
        <v>0</v>
      </c>
    </row>
    <row r="102" spans="1:48" x14ac:dyDescent="0.25">
      <c r="A102">
        <v>2083</v>
      </c>
      <c r="B102" t="s">
        <v>4489</v>
      </c>
      <c r="C102" t="s">
        <v>34</v>
      </c>
      <c r="D102" t="s">
        <v>224</v>
      </c>
      <c r="E102">
        <v>2064</v>
      </c>
      <c r="F102" s="72">
        <v>29552654</v>
      </c>
      <c r="G102">
        <v>0</v>
      </c>
      <c r="H102" s="70">
        <v>29552654</v>
      </c>
      <c r="I102" s="74">
        <v>9690.52</v>
      </c>
      <c r="J102">
        <v>1</v>
      </c>
      <c r="K102">
        <v>0</v>
      </c>
      <c r="L102">
        <v>1065.9572000000001</v>
      </c>
      <c r="M102">
        <v>282.10000000000002</v>
      </c>
      <c r="N102">
        <v>0</v>
      </c>
      <c r="O102">
        <v>0</v>
      </c>
      <c r="P102">
        <v>24.25</v>
      </c>
      <c r="Q102">
        <v>0</v>
      </c>
      <c r="R102">
        <v>0</v>
      </c>
      <c r="S102">
        <v>0</v>
      </c>
      <c r="U102">
        <v>0</v>
      </c>
      <c r="V102">
        <v>0</v>
      </c>
      <c r="W102">
        <v>12532.407499999999</v>
      </c>
      <c r="X102">
        <v>0.31999999999999851</v>
      </c>
      <c r="Y102" s="71">
        <v>109897491.2553837</v>
      </c>
      <c r="Z102">
        <v>3711092.6999999997</v>
      </c>
      <c r="AA102">
        <v>113608583.9553837</v>
      </c>
      <c r="AB102">
        <v>9065.1843195637957</v>
      </c>
      <c r="AC102">
        <v>84055929.955383703</v>
      </c>
      <c r="AD102">
        <v>113680637.87610389</v>
      </c>
      <c r="AE102">
        <v>0</v>
      </c>
      <c r="AF102">
        <v>705783.48</v>
      </c>
      <c r="AG102">
        <v>705783.48</v>
      </c>
      <c r="AH102">
        <v>943199.41</v>
      </c>
      <c r="AI102">
        <v>237415.93</v>
      </c>
      <c r="AJ102">
        <v>114314367.43538371</v>
      </c>
      <c r="AK102">
        <v>15.38</v>
      </c>
      <c r="AL102">
        <v>0</v>
      </c>
      <c r="AM102">
        <v>0</v>
      </c>
      <c r="AN102">
        <v>0</v>
      </c>
      <c r="AO102">
        <v>0</v>
      </c>
      <c r="AP102">
        <v>0</v>
      </c>
      <c r="AQ102">
        <v>1178217.2</v>
      </c>
      <c r="AR102">
        <v>7865279.5599999996</v>
      </c>
      <c r="AS102">
        <v>23652575.213076741</v>
      </c>
      <c r="AT102">
        <v>12532407.5</v>
      </c>
      <c r="AU102">
        <v>7865279.5599999996</v>
      </c>
      <c r="AV102">
        <v>0</v>
      </c>
    </row>
    <row r="103" spans="1:48" x14ac:dyDescent="0.25">
      <c r="A103">
        <v>2084</v>
      </c>
      <c r="B103" t="s">
        <v>4490</v>
      </c>
      <c r="C103" t="s">
        <v>34</v>
      </c>
      <c r="D103" t="s">
        <v>95</v>
      </c>
      <c r="E103">
        <v>2064</v>
      </c>
      <c r="F103" s="72">
        <v>6370415</v>
      </c>
      <c r="G103">
        <v>0</v>
      </c>
      <c r="H103" s="70">
        <v>6370415</v>
      </c>
      <c r="I103" s="74">
        <v>1406.13</v>
      </c>
      <c r="J103">
        <v>1</v>
      </c>
      <c r="K103">
        <v>0</v>
      </c>
      <c r="L103">
        <v>154.67429999999999</v>
      </c>
      <c r="M103">
        <v>50.2</v>
      </c>
      <c r="N103">
        <v>0</v>
      </c>
      <c r="O103">
        <v>0</v>
      </c>
      <c r="P103">
        <v>6.5</v>
      </c>
      <c r="Q103">
        <v>0</v>
      </c>
      <c r="R103">
        <v>0</v>
      </c>
      <c r="S103">
        <v>0</v>
      </c>
      <c r="U103">
        <v>0</v>
      </c>
      <c r="V103">
        <v>0</v>
      </c>
      <c r="W103">
        <v>1805.1434999999999</v>
      </c>
      <c r="X103">
        <v>0.16999999999999993</v>
      </c>
      <c r="Y103" s="71">
        <v>15816252.232206482</v>
      </c>
      <c r="Z103">
        <v>563147.19999999995</v>
      </c>
      <c r="AA103">
        <v>16379399.432206482</v>
      </c>
      <c r="AB103">
        <v>9073.7381444779785</v>
      </c>
      <c r="AC103">
        <v>10008984.432206482</v>
      </c>
      <c r="AD103">
        <v>16389769.304816054</v>
      </c>
      <c r="AE103">
        <v>0</v>
      </c>
      <c r="AF103">
        <v>123512.11</v>
      </c>
      <c r="AG103">
        <v>123512.11</v>
      </c>
      <c r="AH103">
        <v>37963.5</v>
      </c>
      <c r="AI103">
        <v>-85548.61</v>
      </c>
      <c r="AJ103">
        <v>16502911.542206481</v>
      </c>
      <c r="AK103">
        <v>15</v>
      </c>
      <c r="AL103">
        <v>0</v>
      </c>
      <c r="AM103">
        <v>0</v>
      </c>
      <c r="AN103">
        <v>0</v>
      </c>
      <c r="AO103">
        <v>0</v>
      </c>
      <c r="AP103">
        <v>0</v>
      </c>
      <c r="AQ103">
        <v>172885.12</v>
      </c>
      <c r="AR103">
        <v>0</v>
      </c>
      <c r="AS103">
        <v>3396102.0264412966</v>
      </c>
      <c r="AT103">
        <v>1805143.5</v>
      </c>
      <c r="AU103">
        <v>0</v>
      </c>
      <c r="AV103">
        <v>0</v>
      </c>
    </row>
    <row r="104" spans="1:48" x14ac:dyDescent="0.25">
      <c r="A104">
        <v>2085</v>
      </c>
      <c r="B104" t="s">
        <v>4491</v>
      </c>
      <c r="C104" t="s">
        <v>34</v>
      </c>
      <c r="D104" t="s">
        <v>147</v>
      </c>
      <c r="E104">
        <v>2064</v>
      </c>
      <c r="F104" s="72">
        <v>744524</v>
      </c>
      <c r="G104">
        <v>0</v>
      </c>
      <c r="H104" s="70">
        <v>744524</v>
      </c>
      <c r="I104" s="74">
        <v>134.44999999999999</v>
      </c>
      <c r="J104">
        <v>1</v>
      </c>
      <c r="K104">
        <v>0</v>
      </c>
      <c r="L104">
        <v>14.7895</v>
      </c>
      <c r="M104">
        <v>5</v>
      </c>
      <c r="N104">
        <v>0</v>
      </c>
      <c r="O104">
        <v>0</v>
      </c>
      <c r="P104">
        <v>0.5</v>
      </c>
      <c r="Q104">
        <v>0</v>
      </c>
      <c r="R104">
        <v>0</v>
      </c>
      <c r="S104">
        <v>0</v>
      </c>
      <c r="U104">
        <v>0</v>
      </c>
      <c r="V104">
        <v>0</v>
      </c>
      <c r="W104">
        <v>305.04840000000002</v>
      </c>
      <c r="X104">
        <v>-2.91</v>
      </c>
      <c r="Y104" s="71">
        <v>2627073.123024445</v>
      </c>
      <c r="Z104">
        <v>246045.6</v>
      </c>
      <c r="AA104">
        <v>2873118.7230244451</v>
      </c>
      <c r="AB104">
        <v>9418.5667685011467</v>
      </c>
      <c r="AC104">
        <v>2128594.7230244451</v>
      </c>
      <c r="AD104">
        <v>2874841.154686626</v>
      </c>
      <c r="AE104">
        <v>0</v>
      </c>
      <c r="AF104">
        <v>0</v>
      </c>
      <c r="AG104">
        <v>0</v>
      </c>
      <c r="AH104">
        <v>0</v>
      </c>
      <c r="AI104">
        <v>0</v>
      </c>
      <c r="AJ104">
        <v>2873118.7230244451</v>
      </c>
      <c r="AK104">
        <v>17.37</v>
      </c>
      <c r="AL104">
        <v>44.15</v>
      </c>
      <c r="AM104">
        <v>44.15</v>
      </c>
      <c r="AN104">
        <v>10400.07</v>
      </c>
      <c r="AO104">
        <v>8240.2000000000007</v>
      </c>
      <c r="AP104">
        <v>-2159.87</v>
      </c>
      <c r="AQ104">
        <v>17843.64</v>
      </c>
      <c r="AR104">
        <v>0</v>
      </c>
      <c r="AS104">
        <v>623832.86460488907</v>
      </c>
      <c r="AT104">
        <v>305048.40000000002</v>
      </c>
      <c r="AU104">
        <v>0</v>
      </c>
      <c r="AV104">
        <v>0</v>
      </c>
    </row>
    <row r="105" spans="1:48" x14ac:dyDescent="0.25">
      <c r="A105">
        <v>2086</v>
      </c>
      <c r="B105" t="s">
        <v>4492</v>
      </c>
      <c r="C105" t="s">
        <v>34</v>
      </c>
      <c r="D105" t="s">
        <v>67</v>
      </c>
      <c r="E105">
        <v>2064</v>
      </c>
      <c r="F105" s="72">
        <v>3683667</v>
      </c>
      <c r="G105">
        <v>0</v>
      </c>
      <c r="H105" s="70">
        <v>3683667</v>
      </c>
      <c r="I105" s="74">
        <v>1148.21</v>
      </c>
      <c r="J105">
        <v>1</v>
      </c>
      <c r="K105">
        <v>0</v>
      </c>
      <c r="L105">
        <v>126.3031</v>
      </c>
      <c r="M105">
        <v>36.299999999999997</v>
      </c>
      <c r="N105">
        <v>0</v>
      </c>
      <c r="O105">
        <v>0</v>
      </c>
      <c r="P105">
        <v>1.75</v>
      </c>
      <c r="Q105">
        <v>0</v>
      </c>
      <c r="R105">
        <v>0</v>
      </c>
      <c r="S105">
        <v>0</v>
      </c>
      <c r="U105">
        <v>0</v>
      </c>
      <c r="V105">
        <v>0</v>
      </c>
      <c r="W105">
        <v>1559.2783999999999</v>
      </c>
      <c r="X105">
        <v>-0.28000000000000114</v>
      </c>
      <c r="Y105" s="71">
        <v>13627915.895929458</v>
      </c>
      <c r="Z105">
        <v>587258.69999999995</v>
      </c>
      <c r="AA105">
        <v>14215174.595929457</v>
      </c>
      <c r="AB105">
        <v>9116.5083771630889</v>
      </c>
      <c r="AC105">
        <v>10531507.595929457</v>
      </c>
      <c r="AD105">
        <v>14224109.69317626</v>
      </c>
      <c r="AE105">
        <v>0</v>
      </c>
      <c r="AF105">
        <v>285136.53000000003</v>
      </c>
      <c r="AG105">
        <v>285136.53000000003</v>
      </c>
      <c r="AH105">
        <v>378943.67</v>
      </c>
      <c r="AI105">
        <v>93807.14</v>
      </c>
      <c r="AJ105">
        <v>14500311.125929456</v>
      </c>
      <c r="AK105">
        <v>12.01</v>
      </c>
      <c r="AL105">
        <v>0</v>
      </c>
      <c r="AM105">
        <v>0</v>
      </c>
      <c r="AN105">
        <v>66701.289999999994</v>
      </c>
      <c r="AO105">
        <v>0</v>
      </c>
      <c r="AP105">
        <v>-66701.289999999994</v>
      </c>
      <c r="AQ105">
        <v>146546.06</v>
      </c>
      <c r="AR105">
        <v>0</v>
      </c>
      <c r="AS105">
        <v>3036275.3931858912</v>
      </c>
      <c r="AT105">
        <v>1559278.4</v>
      </c>
      <c r="AU105">
        <v>0</v>
      </c>
      <c r="AV105">
        <v>0</v>
      </c>
    </row>
    <row r="106" spans="1:48" x14ac:dyDescent="0.25">
      <c r="A106">
        <v>2087</v>
      </c>
      <c r="B106" t="s">
        <v>4493</v>
      </c>
      <c r="C106" t="s">
        <v>34</v>
      </c>
      <c r="D106" t="s">
        <v>219</v>
      </c>
      <c r="E106">
        <v>2064</v>
      </c>
      <c r="F106" s="72">
        <v>8314026</v>
      </c>
      <c r="G106">
        <v>0</v>
      </c>
      <c r="H106" s="70">
        <v>8314026</v>
      </c>
      <c r="I106" s="74">
        <v>2696.42</v>
      </c>
      <c r="J106">
        <v>1</v>
      </c>
      <c r="K106">
        <v>0</v>
      </c>
      <c r="L106">
        <v>296.6062</v>
      </c>
      <c r="M106">
        <v>105.2</v>
      </c>
      <c r="N106">
        <v>0</v>
      </c>
      <c r="O106">
        <v>0</v>
      </c>
      <c r="P106">
        <v>6.75</v>
      </c>
      <c r="Q106">
        <v>0</v>
      </c>
      <c r="R106">
        <v>0</v>
      </c>
      <c r="S106">
        <v>0</v>
      </c>
      <c r="U106">
        <v>0</v>
      </c>
      <c r="V106">
        <v>0</v>
      </c>
      <c r="W106">
        <v>3418.9160999999999</v>
      </c>
      <c r="X106">
        <v>-1.17</v>
      </c>
      <c r="Y106" s="71">
        <v>29732963.096671581</v>
      </c>
      <c r="Z106">
        <v>1659020.2999999998</v>
      </c>
      <c r="AA106">
        <v>31391983.396671582</v>
      </c>
      <c r="AB106">
        <v>9181.8525165538813</v>
      </c>
      <c r="AC106">
        <v>23077957.396671582</v>
      </c>
      <c r="AD106">
        <v>31411477.713978291</v>
      </c>
      <c r="AE106">
        <v>0</v>
      </c>
      <c r="AF106">
        <v>345833.91</v>
      </c>
      <c r="AG106">
        <v>345833.91</v>
      </c>
      <c r="AH106">
        <v>298619.58</v>
      </c>
      <c r="AI106">
        <v>-47214.33</v>
      </c>
      <c r="AJ106">
        <v>31737817.306671582</v>
      </c>
      <c r="AK106">
        <v>10.85</v>
      </c>
      <c r="AL106">
        <v>0</v>
      </c>
      <c r="AM106">
        <v>0</v>
      </c>
      <c r="AN106">
        <v>0</v>
      </c>
      <c r="AO106">
        <v>0</v>
      </c>
      <c r="AP106">
        <v>0</v>
      </c>
      <c r="AQ106">
        <v>312074.78000000003</v>
      </c>
      <c r="AR106">
        <v>0</v>
      </c>
      <c r="AS106">
        <v>6669924.6553343162</v>
      </c>
      <c r="AT106">
        <v>3418916.1</v>
      </c>
      <c r="AU106">
        <v>0</v>
      </c>
      <c r="AV106">
        <v>0</v>
      </c>
    </row>
    <row r="107" spans="1:48" x14ac:dyDescent="0.25">
      <c r="A107">
        <v>2088</v>
      </c>
      <c r="B107" t="s">
        <v>4494</v>
      </c>
      <c r="C107" t="s">
        <v>34</v>
      </c>
      <c r="D107" t="s">
        <v>35</v>
      </c>
      <c r="E107">
        <v>2064</v>
      </c>
      <c r="F107" s="72">
        <v>18086223</v>
      </c>
      <c r="G107">
        <v>0</v>
      </c>
      <c r="H107" s="70">
        <v>18086223</v>
      </c>
      <c r="I107" s="74">
        <v>5245.28</v>
      </c>
      <c r="J107">
        <v>1</v>
      </c>
      <c r="K107">
        <v>0</v>
      </c>
      <c r="L107">
        <v>576.98080000000004</v>
      </c>
      <c r="M107">
        <v>211</v>
      </c>
      <c r="N107">
        <v>0</v>
      </c>
      <c r="O107">
        <v>0</v>
      </c>
      <c r="P107">
        <v>11</v>
      </c>
      <c r="Q107">
        <v>0</v>
      </c>
      <c r="R107">
        <v>0</v>
      </c>
      <c r="S107">
        <v>0</v>
      </c>
      <c r="U107">
        <v>0</v>
      </c>
      <c r="V107">
        <v>0</v>
      </c>
      <c r="W107">
        <v>6654.7772999999997</v>
      </c>
      <c r="X107">
        <v>-0.54000000000000092</v>
      </c>
      <c r="Y107" s="71">
        <v>58077854.163511164</v>
      </c>
      <c r="Z107">
        <v>1754000.5</v>
      </c>
      <c r="AA107">
        <v>59831854.663511164</v>
      </c>
      <c r="AB107">
        <v>8990.8124594208693</v>
      </c>
      <c r="AC107">
        <v>41745631.663511164</v>
      </c>
      <c r="AD107">
        <v>59869933.213364244</v>
      </c>
      <c r="AE107">
        <v>0</v>
      </c>
      <c r="AF107">
        <v>239966.38</v>
      </c>
      <c r="AG107">
        <v>239966.38</v>
      </c>
      <c r="AH107">
        <v>131403.15</v>
      </c>
      <c r="AI107">
        <v>-108563.23</v>
      </c>
      <c r="AJ107">
        <v>60071821.043511167</v>
      </c>
      <c r="AK107">
        <v>13.48</v>
      </c>
      <c r="AL107">
        <v>0</v>
      </c>
      <c r="AM107">
        <v>0</v>
      </c>
      <c r="AN107">
        <v>0</v>
      </c>
      <c r="AO107">
        <v>0</v>
      </c>
      <c r="AP107">
        <v>0</v>
      </c>
      <c r="AQ107">
        <v>622716.12</v>
      </c>
      <c r="AR107">
        <v>0</v>
      </c>
      <c r="AS107">
        <v>12343451.662702233</v>
      </c>
      <c r="AT107">
        <v>6654777.2999999998</v>
      </c>
      <c r="AU107">
        <v>0</v>
      </c>
      <c r="AV107">
        <v>0</v>
      </c>
    </row>
    <row r="108" spans="1:48" x14ac:dyDescent="0.25">
      <c r="A108">
        <v>2089</v>
      </c>
      <c r="B108" t="s">
        <v>4495</v>
      </c>
      <c r="C108" t="s">
        <v>34</v>
      </c>
      <c r="D108" t="s">
        <v>70</v>
      </c>
      <c r="E108">
        <v>2064</v>
      </c>
      <c r="F108" s="72">
        <v>1354563</v>
      </c>
      <c r="G108">
        <v>0</v>
      </c>
      <c r="H108" s="70">
        <v>1354563</v>
      </c>
      <c r="I108" s="74">
        <v>248.57</v>
      </c>
      <c r="J108">
        <v>1</v>
      </c>
      <c r="K108">
        <v>0</v>
      </c>
      <c r="L108">
        <v>27.342700000000001</v>
      </c>
      <c r="M108">
        <v>1.1000000000000001</v>
      </c>
      <c r="N108">
        <v>0</v>
      </c>
      <c r="O108">
        <v>0</v>
      </c>
      <c r="P108">
        <v>0.5</v>
      </c>
      <c r="Q108">
        <v>0</v>
      </c>
      <c r="R108">
        <v>0</v>
      </c>
      <c r="S108">
        <v>0</v>
      </c>
      <c r="U108">
        <v>0</v>
      </c>
      <c r="V108">
        <v>0</v>
      </c>
      <c r="W108">
        <v>405.97030000000001</v>
      </c>
      <c r="X108">
        <v>-1.3500000000000014</v>
      </c>
      <c r="Y108" s="71">
        <v>3527009.7079665414</v>
      </c>
      <c r="Z108">
        <v>272716</v>
      </c>
      <c r="AA108">
        <v>3799725.7079665414</v>
      </c>
      <c r="AB108">
        <v>9359.6149963840744</v>
      </c>
      <c r="AC108">
        <v>2445162.7079665414</v>
      </c>
      <c r="AD108">
        <v>3802038.1800254947</v>
      </c>
      <c r="AE108">
        <v>0</v>
      </c>
      <c r="AF108">
        <v>12894.66</v>
      </c>
      <c r="AG108">
        <v>12894.66</v>
      </c>
      <c r="AH108">
        <v>13020.63</v>
      </c>
      <c r="AI108">
        <v>125.97</v>
      </c>
      <c r="AJ108">
        <v>3812620.3679665416</v>
      </c>
      <c r="AK108">
        <v>15.24</v>
      </c>
      <c r="AL108">
        <v>82.5</v>
      </c>
      <c r="AM108">
        <v>82.5</v>
      </c>
      <c r="AN108">
        <v>17023.169999999998</v>
      </c>
      <c r="AO108">
        <v>15397.88</v>
      </c>
      <c r="AP108">
        <v>-1625.29</v>
      </c>
      <c r="AQ108">
        <v>29376.42</v>
      </c>
      <c r="AR108">
        <v>0</v>
      </c>
      <c r="AS108">
        <v>817092.46759330831</v>
      </c>
      <c r="AT108">
        <v>405970.3</v>
      </c>
      <c r="AU108">
        <v>0</v>
      </c>
      <c r="AV108">
        <v>0</v>
      </c>
    </row>
    <row r="109" spans="1:48" x14ac:dyDescent="0.25">
      <c r="A109">
        <v>2090</v>
      </c>
      <c r="B109" t="s">
        <v>4496</v>
      </c>
      <c r="C109" t="s">
        <v>34</v>
      </c>
      <c r="D109" t="s">
        <v>149</v>
      </c>
      <c r="E109">
        <v>2064</v>
      </c>
      <c r="F109" s="72">
        <v>1965146</v>
      </c>
      <c r="G109">
        <v>0</v>
      </c>
      <c r="H109" s="70">
        <v>1965146</v>
      </c>
      <c r="I109" s="74">
        <v>190.22</v>
      </c>
      <c r="J109">
        <v>1</v>
      </c>
      <c r="K109">
        <v>0</v>
      </c>
      <c r="L109">
        <v>20.924199999999999</v>
      </c>
      <c r="M109">
        <v>8.4</v>
      </c>
      <c r="N109">
        <v>0</v>
      </c>
      <c r="O109">
        <v>0</v>
      </c>
      <c r="P109">
        <v>0.75</v>
      </c>
      <c r="Q109">
        <v>0</v>
      </c>
      <c r="R109">
        <v>0</v>
      </c>
      <c r="S109">
        <v>0</v>
      </c>
      <c r="U109">
        <v>0</v>
      </c>
      <c r="V109">
        <v>0</v>
      </c>
      <c r="W109">
        <v>392.3843</v>
      </c>
      <c r="X109">
        <v>-3.7100000000000009</v>
      </c>
      <c r="Y109" s="71">
        <v>3363943.3369905851</v>
      </c>
      <c r="Z109">
        <v>237330.40000000002</v>
      </c>
      <c r="AA109">
        <v>3601273.736990585</v>
      </c>
      <c r="AB109">
        <v>9177.9251539640736</v>
      </c>
      <c r="AC109">
        <v>1636127.736990585</v>
      </c>
      <c r="AD109">
        <v>3603479.2951315567</v>
      </c>
      <c r="AE109">
        <v>0</v>
      </c>
      <c r="AF109">
        <v>7093.12</v>
      </c>
      <c r="AG109">
        <v>7093.12</v>
      </c>
      <c r="AH109">
        <v>0</v>
      </c>
      <c r="AI109">
        <v>-7093.12</v>
      </c>
      <c r="AJ109">
        <v>3608366.8569905851</v>
      </c>
      <c r="AK109">
        <v>16.059999999999999</v>
      </c>
      <c r="AL109">
        <v>0</v>
      </c>
      <c r="AM109">
        <v>0</v>
      </c>
      <c r="AN109">
        <v>0</v>
      </c>
      <c r="AO109">
        <v>0</v>
      </c>
      <c r="AP109">
        <v>0</v>
      </c>
      <c r="AQ109">
        <v>25585.84</v>
      </c>
      <c r="AR109">
        <v>104750.26</v>
      </c>
      <c r="AS109">
        <v>767720.82739811705</v>
      </c>
      <c r="AT109">
        <v>392384.3</v>
      </c>
      <c r="AU109">
        <v>104750.26</v>
      </c>
      <c r="AV109">
        <v>0</v>
      </c>
    </row>
    <row r="110" spans="1:48" x14ac:dyDescent="0.25">
      <c r="A110">
        <v>2091</v>
      </c>
      <c r="B110" t="s">
        <v>4497</v>
      </c>
      <c r="C110" t="s">
        <v>34</v>
      </c>
      <c r="D110" t="s">
        <v>130</v>
      </c>
      <c r="E110">
        <v>2064</v>
      </c>
      <c r="F110" s="72">
        <v>5902765</v>
      </c>
      <c r="G110">
        <v>0</v>
      </c>
      <c r="H110" s="70">
        <v>5902765</v>
      </c>
      <c r="I110" s="74">
        <v>1607.48</v>
      </c>
      <c r="J110">
        <v>1</v>
      </c>
      <c r="K110">
        <v>0</v>
      </c>
      <c r="L110">
        <v>176.8228</v>
      </c>
      <c r="M110">
        <v>14.9</v>
      </c>
      <c r="N110">
        <v>0</v>
      </c>
      <c r="O110">
        <v>0</v>
      </c>
      <c r="P110">
        <v>3.25</v>
      </c>
      <c r="Q110">
        <v>0</v>
      </c>
      <c r="R110">
        <v>0</v>
      </c>
      <c r="S110">
        <v>0</v>
      </c>
      <c r="U110">
        <v>0</v>
      </c>
      <c r="V110">
        <v>0</v>
      </c>
      <c r="W110">
        <v>1978.6865</v>
      </c>
      <c r="X110">
        <v>-0.66999999999999993</v>
      </c>
      <c r="Y110" s="71">
        <v>17255967.379681084</v>
      </c>
      <c r="Z110">
        <v>655352.6</v>
      </c>
      <c r="AA110">
        <v>17911319.979681086</v>
      </c>
      <c r="AB110">
        <v>9052.1262361071786</v>
      </c>
      <c r="AC110">
        <v>12008554.979681086</v>
      </c>
      <c r="AD110">
        <v>17922633.796687484</v>
      </c>
      <c r="AE110">
        <v>0</v>
      </c>
      <c r="AF110">
        <v>214315.39</v>
      </c>
      <c r="AG110">
        <v>214315.39</v>
      </c>
      <c r="AH110">
        <v>202252.23</v>
      </c>
      <c r="AI110">
        <v>-12063.16</v>
      </c>
      <c r="AJ110">
        <v>18125635.369681086</v>
      </c>
      <c r="AK110">
        <v>14.47</v>
      </c>
      <c r="AL110">
        <v>0</v>
      </c>
      <c r="AM110">
        <v>0</v>
      </c>
      <c r="AN110">
        <v>0</v>
      </c>
      <c r="AO110">
        <v>0</v>
      </c>
      <c r="AP110">
        <v>0</v>
      </c>
      <c r="AQ110">
        <v>194027.02</v>
      </c>
      <c r="AR110">
        <v>0</v>
      </c>
      <c r="AS110">
        <v>3753784.9619362177</v>
      </c>
      <c r="AT110">
        <v>1978686.5</v>
      </c>
      <c r="AU110">
        <v>0</v>
      </c>
      <c r="AV110">
        <v>0</v>
      </c>
    </row>
    <row r="111" spans="1:48" x14ac:dyDescent="0.25">
      <c r="A111">
        <v>2092</v>
      </c>
      <c r="B111" t="s">
        <v>4498</v>
      </c>
      <c r="C111" t="s">
        <v>34</v>
      </c>
      <c r="D111" t="s">
        <v>145</v>
      </c>
      <c r="E111">
        <v>2064</v>
      </c>
      <c r="F111" s="72">
        <v>1356786</v>
      </c>
      <c r="G111">
        <v>0</v>
      </c>
      <c r="H111" s="70">
        <v>1356786</v>
      </c>
      <c r="I111" s="74">
        <v>1262.5999999999999</v>
      </c>
      <c r="J111">
        <v>1</v>
      </c>
      <c r="K111">
        <v>0</v>
      </c>
      <c r="L111">
        <v>130</v>
      </c>
      <c r="M111">
        <v>0</v>
      </c>
      <c r="N111">
        <v>0</v>
      </c>
      <c r="O111">
        <v>0</v>
      </c>
      <c r="P111">
        <v>0.75</v>
      </c>
      <c r="Q111">
        <v>0</v>
      </c>
      <c r="R111">
        <v>0</v>
      </c>
      <c r="S111">
        <v>0</v>
      </c>
      <c r="U111">
        <v>0</v>
      </c>
      <c r="V111">
        <v>0</v>
      </c>
      <c r="W111">
        <v>1524.7049999999999</v>
      </c>
      <c r="X111">
        <v>-6.2900000000000009</v>
      </c>
      <c r="Y111" s="71">
        <v>12880123.187217815</v>
      </c>
      <c r="Z111">
        <v>489355.99999999994</v>
      </c>
      <c r="AA111">
        <v>13369479.187217815</v>
      </c>
      <c r="AB111">
        <v>8768.5678129328717</v>
      </c>
      <c r="AC111">
        <v>12012693.187217815</v>
      </c>
      <c r="AD111">
        <v>13377923.996688863</v>
      </c>
      <c r="AE111">
        <v>36805</v>
      </c>
      <c r="AF111">
        <v>12280.63</v>
      </c>
      <c r="AG111">
        <v>12280.63</v>
      </c>
      <c r="AH111">
        <v>27506.57</v>
      </c>
      <c r="AI111">
        <v>15225.94</v>
      </c>
      <c r="AJ111">
        <v>13418564.817217816</v>
      </c>
      <c r="AK111">
        <v>14.26</v>
      </c>
      <c r="AL111">
        <v>131.83000000000001</v>
      </c>
      <c r="AM111">
        <v>131.83000000000001</v>
      </c>
      <c r="AN111">
        <v>25603.85</v>
      </c>
      <c r="AO111">
        <v>24604.880000000001</v>
      </c>
      <c r="AP111">
        <v>-998.97</v>
      </c>
      <c r="AQ111">
        <v>88056.3</v>
      </c>
      <c r="AR111">
        <v>0</v>
      </c>
      <c r="AS111">
        <v>2784629.3514435631</v>
      </c>
      <c r="AT111">
        <v>1524705</v>
      </c>
      <c r="AU111">
        <v>0</v>
      </c>
      <c r="AV111">
        <v>0</v>
      </c>
    </row>
    <row r="112" spans="1:48" x14ac:dyDescent="0.25">
      <c r="A112">
        <v>2093</v>
      </c>
      <c r="B112" t="s">
        <v>4499</v>
      </c>
      <c r="C112" t="s">
        <v>34</v>
      </c>
      <c r="D112" t="s">
        <v>176</v>
      </c>
      <c r="E112">
        <v>2064</v>
      </c>
      <c r="F112" s="72">
        <v>1440730</v>
      </c>
      <c r="G112">
        <v>0</v>
      </c>
      <c r="H112" s="70">
        <v>1440730</v>
      </c>
      <c r="I112" s="74">
        <v>520.41999999999996</v>
      </c>
      <c r="J112">
        <v>1</v>
      </c>
      <c r="K112">
        <v>0</v>
      </c>
      <c r="L112">
        <v>57.246200000000002</v>
      </c>
      <c r="M112">
        <v>11.7</v>
      </c>
      <c r="N112">
        <v>0</v>
      </c>
      <c r="O112">
        <v>0</v>
      </c>
      <c r="P112">
        <v>0</v>
      </c>
      <c r="Q112">
        <v>0</v>
      </c>
      <c r="R112">
        <v>0</v>
      </c>
      <c r="S112">
        <v>0</v>
      </c>
      <c r="U112">
        <v>0</v>
      </c>
      <c r="V112">
        <v>0</v>
      </c>
      <c r="W112">
        <v>799.11649999999997</v>
      </c>
      <c r="X112">
        <v>-1.5200000000000014</v>
      </c>
      <c r="Y112" s="71">
        <v>6935999.0849893466</v>
      </c>
      <c r="Z112">
        <v>231074.19999999998</v>
      </c>
      <c r="AA112">
        <v>7167073.2849893468</v>
      </c>
      <c r="AB112">
        <v>8968.7464656146476</v>
      </c>
      <c r="AC112">
        <v>5726343.2849893468</v>
      </c>
      <c r="AD112">
        <v>7171620.8494739961</v>
      </c>
      <c r="AE112">
        <v>0</v>
      </c>
      <c r="AF112">
        <v>42347.01</v>
      </c>
      <c r="AG112">
        <v>42347.01</v>
      </c>
      <c r="AH112">
        <v>68324.98</v>
      </c>
      <c r="AI112">
        <v>25977.97</v>
      </c>
      <c r="AJ112">
        <v>7209420.2949893465</v>
      </c>
      <c r="AK112">
        <v>17.93</v>
      </c>
      <c r="AL112">
        <v>149.44999999999999</v>
      </c>
      <c r="AM112">
        <v>149.44999999999999</v>
      </c>
      <c r="AN112">
        <v>25740.11</v>
      </c>
      <c r="AO112">
        <v>27893.5</v>
      </c>
      <c r="AP112">
        <v>2153.39</v>
      </c>
      <c r="AQ112">
        <v>64136.76</v>
      </c>
      <c r="AR112">
        <v>0</v>
      </c>
      <c r="AS112">
        <v>1493294.4929978696</v>
      </c>
      <c r="AT112">
        <v>799116.5</v>
      </c>
      <c r="AU112">
        <v>0</v>
      </c>
      <c r="AV112">
        <v>0</v>
      </c>
    </row>
    <row r="113" spans="1:48" x14ac:dyDescent="0.25">
      <c r="A113">
        <v>2094</v>
      </c>
      <c r="B113" t="s">
        <v>4500</v>
      </c>
      <c r="C113" t="s">
        <v>34</v>
      </c>
      <c r="D113" t="s">
        <v>148</v>
      </c>
      <c r="E113">
        <v>2064</v>
      </c>
      <c r="F113" s="72">
        <v>1029475</v>
      </c>
      <c r="G113">
        <v>0</v>
      </c>
      <c r="H113" s="70">
        <v>1029475</v>
      </c>
      <c r="I113" s="74">
        <v>760.59</v>
      </c>
      <c r="J113">
        <v>1</v>
      </c>
      <c r="K113">
        <v>0</v>
      </c>
      <c r="L113">
        <v>70</v>
      </c>
      <c r="M113">
        <v>0</v>
      </c>
      <c r="N113">
        <v>0</v>
      </c>
      <c r="O113">
        <v>0</v>
      </c>
      <c r="P113">
        <v>0.25</v>
      </c>
      <c r="Q113">
        <v>0</v>
      </c>
      <c r="R113">
        <v>0</v>
      </c>
      <c r="S113">
        <v>0</v>
      </c>
      <c r="U113">
        <v>0</v>
      </c>
      <c r="V113">
        <v>0</v>
      </c>
      <c r="W113">
        <v>952.98</v>
      </c>
      <c r="X113">
        <v>-0.44000000000000128</v>
      </c>
      <c r="Y113" s="71">
        <v>8321521.7938681655</v>
      </c>
      <c r="Z113">
        <v>185871</v>
      </c>
      <c r="AA113">
        <v>8507392.7938681655</v>
      </c>
      <c r="AB113">
        <v>8927.1472579363308</v>
      </c>
      <c r="AC113">
        <v>7477917.7938681655</v>
      </c>
      <c r="AD113">
        <v>8512848.771659445</v>
      </c>
      <c r="AE113">
        <v>0</v>
      </c>
      <c r="AF113">
        <v>0</v>
      </c>
      <c r="AG113">
        <v>0</v>
      </c>
      <c r="AH113">
        <v>10541.37</v>
      </c>
      <c r="AI113">
        <v>10541.37</v>
      </c>
      <c r="AJ113">
        <v>8507392.7938681655</v>
      </c>
      <c r="AK113">
        <v>16.079999999999998</v>
      </c>
      <c r="AL113">
        <v>92.47</v>
      </c>
      <c r="AM113">
        <v>92.47</v>
      </c>
      <c r="AN113">
        <v>14787.32</v>
      </c>
      <c r="AO113">
        <v>17258.689999999999</v>
      </c>
      <c r="AP113">
        <v>2471.37</v>
      </c>
      <c r="AQ113">
        <v>70225.08</v>
      </c>
      <c r="AR113">
        <v>0</v>
      </c>
      <c r="AS113">
        <v>1740761.032773633</v>
      </c>
      <c r="AT113">
        <v>952980</v>
      </c>
      <c r="AU113">
        <v>0</v>
      </c>
      <c r="AV113">
        <v>0</v>
      </c>
    </row>
    <row r="114" spans="1:48" x14ac:dyDescent="0.25">
      <c r="A114">
        <v>2095</v>
      </c>
      <c r="B114" t="s">
        <v>4501</v>
      </c>
      <c r="C114" t="s">
        <v>34</v>
      </c>
      <c r="D114" t="s">
        <v>36</v>
      </c>
      <c r="E114">
        <v>2064</v>
      </c>
      <c r="F114" s="72">
        <v>458872</v>
      </c>
      <c r="G114">
        <v>0</v>
      </c>
      <c r="H114" s="70">
        <v>458872</v>
      </c>
      <c r="I114" s="74">
        <v>212.92</v>
      </c>
      <c r="J114">
        <v>1</v>
      </c>
      <c r="K114">
        <v>0</v>
      </c>
      <c r="L114">
        <v>23.421199999999999</v>
      </c>
      <c r="M114">
        <v>6.5</v>
      </c>
      <c r="N114">
        <v>0</v>
      </c>
      <c r="O114">
        <v>0</v>
      </c>
      <c r="P114">
        <v>0.25</v>
      </c>
      <c r="Q114">
        <v>0</v>
      </c>
      <c r="R114">
        <v>0</v>
      </c>
      <c r="S114">
        <v>0</v>
      </c>
      <c r="U114">
        <v>0</v>
      </c>
      <c r="V114">
        <v>0</v>
      </c>
      <c r="W114">
        <v>383.90170000000001</v>
      </c>
      <c r="X114">
        <v>2.1099999999999994</v>
      </c>
      <c r="Y114" s="71">
        <v>3399876.9689916018</v>
      </c>
      <c r="Z114">
        <v>138935.29999999999</v>
      </c>
      <c r="AA114">
        <v>3538812.2689916017</v>
      </c>
      <c r="AB114">
        <v>9218.0166667446429</v>
      </c>
      <c r="AC114">
        <v>3079940.2689916017</v>
      </c>
      <c r="AD114">
        <v>3541041.386897604</v>
      </c>
      <c r="AE114">
        <v>0</v>
      </c>
      <c r="AF114">
        <v>0</v>
      </c>
      <c r="AG114">
        <v>0</v>
      </c>
      <c r="AH114">
        <v>0</v>
      </c>
      <c r="AI114">
        <v>0</v>
      </c>
      <c r="AJ114">
        <v>3538812.2689916017</v>
      </c>
      <c r="AK114">
        <v>15.68</v>
      </c>
      <c r="AL114">
        <v>0</v>
      </c>
      <c r="AM114">
        <v>0</v>
      </c>
      <c r="AN114">
        <v>0</v>
      </c>
      <c r="AO114">
        <v>0</v>
      </c>
      <c r="AP114">
        <v>0</v>
      </c>
      <c r="AQ114">
        <v>25754.52</v>
      </c>
      <c r="AR114">
        <v>0</v>
      </c>
      <c r="AS114">
        <v>735549.51379832032</v>
      </c>
      <c r="AT114">
        <v>383901.7</v>
      </c>
      <c r="AU114">
        <v>0</v>
      </c>
      <c r="AV114">
        <v>0</v>
      </c>
    </row>
    <row r="115" spans="1:48" x14ac:dyDescent="0.25">
      <c r="A115">
        <v>2096</v>
      </c>
      <c r="B115" t="s">
        <v>4502</v>
      </c>
      <c r="C115" t="s">
        <v>34</v>
      </c>
      <c r="D115" t="s">
        <v>217</v>
      </c>
      <c r="E115">
        <v>2064</v>
      </c>
      <c r="F115" s="72">
        <v>7978118</v>
      </c>
      <c r="G115">
        <v>0</v>
      </c>
      <c r="H115" s="70">
        <v>7978118</v>
      </c>
      <c r="I115" s="74">
        <v>1233.6099999999999</v>
      </c>
      <c r="J115">
        <v>1</v>
      </c>
      <c r="K115">
        <v>0</v>
      </c>
      <c r="L115">
        <v>135.69710000000001</v>
      </c>
      <c r="M115">
        <v>8.8000000000000007</v>
      </c>
      <c r="N115">
        <v>0</v>
      </c>
      <c r="O115">
        <v>0</v>
      </c>
      <c r="P115">
        <v>3.5</v>
      </c>
      <c r="Q115">
        <v>0</v>
      </c>
      <c r="R115">
        <v>0</v>
      </c>
      <c r="S115">
        <v>0</v>
      </c>
      <c r="U115">
        <v>0</v>
      </c>
      <c r="V115">
        <v>0</v>
      </c>
      <c r="W115">
        <v>1635.4434000000001</v>
      </c>
      <c r="X115">
        <v>-1.7200000000000006</v>
      </c>
      <c r="Y115" s="71">
        <v>14179062.466916773</v>
      </c>
      <c r="Z115">
        <v>841014.29999999993</v>
      </c>
      <c r="AA115">
        <v>15020076.766916774</v>
      </c>
      <c r="AB115">
        <v>9184.1006340646054</v>
      </c>
      <c r="AC115">
        <v>7041958.7669167742</v>
      </c>
      <c r="AD115">
        <v>15029373.22156016</v>
      </c>
      <c r="AE115">
        <v>0</v>
      </c>
      <c r="AF115">
        <v>3528.92</v>
      </c>
      <c r="AG115">
        <v>3528.92</v>
      </c>
      <c r="AH115">
        <v>106880.77</v>
      </c>
      <c r="AI115">
        <v>103351.85</v>
      </c>
      <c r="AJ115">
        <v>15023605.686916774</v>
      </c>
      <c r="AK115">
        <v>16.29</v>
      </c>
      <c r="AL115">
        <v>0</v>
      </c>
      <c r="AM115">
        <v>0</v>
      </c>
      <c r="AN115">
        <v>0</v>
      </c>
      <c r="AO115">
        <v>0</v>
      </c>
      <c r="AP115">
        <v>0</v>
      </c>
      <c r="AQ115">
        <v>154392.64000000001</v>
      </c>
      <c r="AR115">
        <v>0</v>
      </c>
      <c r="AS115">
        <v>3193594.3673833553</v>
      </c>
      <c r="AT115">
        <v>1635443.4000000001</v>
      </c>
      <c r="AU115">
        <v>0</v>
      </c>
      <c r="AV115">
        <v>0</v>
      </c>
    </row>
    <row r="116" spans="1:48" x14ac:dyDescent="0.25">
      <c r="A116">
        <v>2097</v>
      </c>
      <c r="B116" t="s">
        <v>4503</v>
      </c>
      <c r="C116" t="s">
        <v>141</v>
      </c>
      <c r="D116" t="s">
        <v>142</v>
      </c>
      <c r="E116">
        <v>2098</v>
      </c>
      <c r="F116" s="72">
        <v>40991935</v>
      </c>
      <c r="G116">
        <v>0</v>
      </c>
      <c r="H116" s="70">
        <v>40991935</v>
      </c>
      <c r="I116" s="74">
        <v>5025.5600000000004</v>
      </c>
      <c r="J116">
        <v>1</v>
      </c>
      <c r="K116">
        <v>0</v>
      </c>
      <c r="L116">
        <v>552.8116</v>
      </c>
      <c r="M116">
        <v>59.1</v>
      </c>
      <c r="N116">
        <v>0</v>
      </c>
      <c r="O116">
        <v>0</v>
      </c>
      <c r="P116">
        <v>12.75</v>
      </c>
      <c r="Q116">
        <v>0</v>
      </c>
      <c r="R116">
        <v>0</v>
      </c>
      <c r="S116">
        <v>0</v>
      </c>
      <c r="U116">
        <v>0</v>
      </c>
      <c r="V116">
        <v>0</v>
      </c>
      <c r="W116">
        <v>7032.4884000000002</v>
      </c>
      <c r="X116">
        <v>-2.8200000000000003</v>
      </c>
      <c r="Y116" s="71">
        <v>60594484.307056345</v>
      </c>
      <c r="Z116">
        <v>2827977.5999999996</v>
      </c>
      <c r="AA116">
        <v>63422461.907056347</v>
      </c>
      <c r="AB116">
        <v>9018.495061727559</v>
      </c>
      <c r="AC116">
        <v>22430526.907056347</v>
      </c>
      <c r="AD116">
        <v>63462190.477003366</v>
      </c>
      <c r="AE116">
        <v>0</v>
      </c>
      <c r="AF116">
        <v>494488.14</v>
      </c>
      <c r="AG116">
        <v>494488.14</v>
      </c>
      <c r="AH116">
        <v>754180.97</v>
      </c>
      <c r="AI116">
        <v>259692.83</v>
      </c>
      <c r="AJ116">
        <v>63916950.047056347</v>
      </c>
      <c r="AK116">
        <v>14.25</v>
      </c>
      <c r="AL116">
        <v>374.91</v>
      </c>
      <c r="AM116">
        <v>374.91</v>
      </c>
      <c r="AN116">
        <v>71622.080000000002</v>
      </c>
      <c r="AO116">
        <v>69973.570000000007</v>
      </c>
      <c r="AP116">
        <v>-1648.51</v>
      </c>
      <c r="AQ116">
        <v>488250</v>
      </c>
      <c r="AR116">
        <v>978210.3</v>
      </c>
      <c r="AS116">
        <v>13400924.095411271</v>
      </c>
      <c r="AT116">
        <v>7032488.4000000004</v>
      </c>
      <c r="AU116">
        <v>978210.3</v>
      </c>
      <c r="AV116">
        <v>0</v>
      </c>
    </row>
    <row r="117" spans="1:48" x14ac:dyDescent="0.25">
      <c r="A117">
        <v>2099</v>
      </c>
      <c r="B117" t="s">
        <v>4504</v>
      </c>
      <c r="C117" t="s">
        <v>51</v>
      </c>
      <c r="D117" t="s">
        <v>113</v>
      </c>
      <c r="E117">
        <v>2098</v>
      </c>
      <c r="F117" s="72">
        <v>2140119</v>
      </c>
      <c r="G117">
        <v>0</v>
      </c>
      <c r="H117" s="70">
        <v>2140119</v>
      </c>
      <c r="I117" s="74">
        <v>707.15</v>
      </c>
      <c r="J117">
        <v>1</v>
      </c>
      <c r="K117">
        <v>0</v>
      </c>
      <c r="L117">
        <v>77.786500000000004</v>
      </c>
      <c r="M117">
        <v>8</v>
      </c>
      <c r="N117">
        <v>0</v>
      </c>
      <c r="O117">
        <v>0</v>
      </c>
      <c r="P117">
        <v>1.75</v>
      </c>
      <c r="Q117">
        <v>0</v>
      </c>
      <c r="R117">
        <v>0</v>
      </c>
      <c r="S117">
        <v>0</v>
      </c>
      <c r="U117">
        <v>0</v>
      </c>
      <c r="V117">
        <v>0</v>
      </c>
      <c r="W117">
        <v>1009.745</v>
      </c>
      <c r="X117">
        <v>-1.2900000000000009</v>
      </c>
      <c r="Y117" s="71">
        <v>8775460.951473698</v>
      </c>
      <c r="Z117">
        <v>202052.19999999998</v>
      </c>
      <c r="AA117">
        <v>8977513.1514736973</v>
      </c>
      <c r="AB117">
        <v>8890.8716076570781</v>
      </c>
      <c r="AC117">
        <v>6837394.1514736973</v>
      </c>
      <c r="AD117">
        <v>8983266.7529477384</v>
      </c>
      <c r="AE117">
        <v>0</v>
      </c>
      <c r="AF117">
        <v>3176.03</v>
      </c>
      <c r="AG117">
        <v>3176.03</v>
      </c>
      <c r="AH117">
        <v>66976.73</v>
      </c>
      <c r="AI117">
        <v>63800.7</v>
      </c>
      <c r="AJ117">
        <v>8980689.1814736966</v>
      </c>
      <c r="AK117">
        <v>16.07</v>
      </c>
      <c r="AL117">
        <v>230.38</v>
      </c>
      <c r="AM117">
        <v>230.38</v>
      </c>
      <c r="AN117">
        <v>48547.71</v>
      </c>
      <c r="AO117">
        <v>42998.35</v>
      </c>
      <c r="AP117">
        <v>-5549.36</v>
      </c>
      <c r="AQ117">
        <v>82346.02</v>
      </c>
      <c r="AR117">
        <v>0</v>
      </c>
      <c r="AS117">
        <v>1849308.4162947396</v>
      </c>
      <c r="AT117">
        <v>1009745</v>
      </c>
      <c r="AU117">
        <v>0</v>
      </c>
      <c r="AV117">
        <v>0</v>
      </c>
    </row>
    <row r="118" spans="1:48" x14ac:dyDescent="0.25">
      <c r="A118">
        <v>2100</v>
      </c>
      <c r="B118" t="s">
        <v>4505</v>
      </c>
      <c r="C118" t="s">
        <v>51</v>
      </c>
      <c r="D118" t="s">
        <v>107</v>
      </c>
      <c r="E118">
        <v>2098</v>
      </c>
      <c r="F118" s="72">
        <v>28733690</v>
      </c>
      <c r="G118">
        <v>0</v>
      </c>
      <c r="H118" s="70">
        <v>28733690</v>
      </c>
      <c r="I118" s="74">
        <v>8924.77</v>
      </c>
      <c r="J118">
        <v>1</v>
      </c>
      <c r="K118">
        <v>0</v>
      </c>
      <c r="L118">
        <v>981.72469999999998</v>
      </c>
      <c r="M118">
        <v>98.3</v>
      </c>
      <c r="N118">
        <v>0</v>
      </c>
      <c r="O118">
        <v>0</v>
      </c>
      <c r="P118">
        <v>23.25</v>
      </c>
      <c r="Q118">
        <v>0</v>
      </c>
      <c r="R118">
        <v>0</v>
      </c>
      <c r="S118">
        <v>0</v>
      </c>
      <c r="U118">
        <v>0</v>
      </c>
      <c r="V118">
        <v>0</v>
      </c>
      <c r="W118">
        <v>11050.5429</v>
      </c>
      <c r="X118">
        <v>-0.97000000000000064</v>
      </c>
      <c r="Y118" s="71">
        <v>96209686.277618527</v>
      </c>
      <c r="Z118">
        <v>3713437.6999999997</v>
      </c>
      <c r="AA118">
        <v>99923123.97761853</v>
      </c>
      <c r="AB118">
        <v>9042.3723867556346</v>
      </c>
      <c r="AC118">
        <v>71189433.97761853</v>
      </c>
      <c r="AD118">
        <v>99986203.535016716</v>
      </c>
      <c r="AE118">
        <v>301703</v>
      </c>
      <c r="AF118">
        <v>776361.83</v>
      </c>
      <c r="AG118">
        <v>776361.83</v>
      </c>
      <c r="AH118">
        <v>855224.38</v>
      </c>
      <c r="AI118">
        <v>78862.55</v>
      </c>
      <c r="AJ118">
        <v>101001188.80761853</v>
      </c>
      <c r="AK118">
        <v>10.65</v>
      </c>
      <c r="AL118">
        <v>0</v>
      </c>
      <c r="AM118">
        <v>0</v>
      </c>
      <c r="AN118">
        <v>0</v>
      </c>
      <c r="AO118">
        <v>0</v>
      </c>
      <c r="AP118">
        <v>0</v>
      </c>
      <c r="AQ118">
        <v>1012943.06</v>
      </c>
      <c r="AR118">
        <v>0</v>
      </c>
      <c r="AS118">
        <v>20958697.811523706</v>
      </c>
      <c r="AT118">
        <v>11050542.9</v>
      </c>
      <c r="AU118">
        <v>0</v>
      </c>
      <c r="AV118">
        <v>0</v>
      </c>
    </row>
    <row r="119" spans="1:48" x14ac:dyDescent="0.25">
      <c r="A119">
        <v>2101</v>
      </c>
      <c r="B119" t="s">
        <v>4506</v>
      </c>
      <c r="C119" t="s">
        <v>51</v>
      </c>
      <c r="D119" t="s">
        <v>140</v>
      </c>
      <c r="E119">
        <v>2098</v>
      </c>
      <c r="F119" s="72">
        <v>11894761</v>
      </c>
      <c r="G119">
        <v>0</v>
      </c>
      <c r="H119" s="70">
        <v>11894761</v>
      </c>
      <c r="I119" s="74">
        <v>3754.35</v>
      </c>
      <c r="J119">
        <v>1</v>
      </c>
      <c r="K119">
        <v>0</v>
      </c>
      <c r="L119">
        <v>412.9785</v>
      </c>
      <c r="M119">
        <v>48.2</v>
      </c>
      <c r="N119">
        <v>0</v>
      </c>
      <c r="O119">
        <v>0</v>
      </c>
      <c r="P119">
        <v>5</v>
      </c>
      <c r="Q119">
        <v>0</v>
      </c>
      <c r="R119">
        <v>0</v>
      </c>
      <c r="S119">
        <v>0</v>
      </c>
      <c r="U119">
        <v>0</v>
      </c>
      <c r="V119">
        <v>0</v>
      </c>
      <c r="W119">
        <v>4908.0131000000001</v>
      </c>
      <c r="X119">
        <v>-1.1500000000000004</v>
      </c>
      <c r="Y119" s="71">
        <v>42687825.209486656</v>
      </c>
      <c r="Z119">
        <v>1199130.7999999998</v>
      </c>
      <c r="AA119">
        <v>43886956.009486653</v>
      </c>
      <c r="AB119">
        <v>8941.898710393958</v>
      </c>
      <c r="AC119">
        <v>31992195.009486653</v>
      </c>
      <c r="AD119">
        <v>43914944.13858974</v>
      </c>
      <c r="AE119">
        <v>0</v>
      </c>
      <c r="AF119">
        <v>141156.70000000001</v>
      </c>
      <c r="AG119">
        <v>141156.70000000001</v>
      </c>
      <c r="AH119">
        <v>475141.55</v>
      </c>
      <c r="AI119">
        <v>333984.84999999998</v>
      </c>
      <c r="AJ119">
        <v>44028112.709486656</v>
      </c>
      <c r="AK119">
        <v>15.46</v>
      </c>
      <c r="AL119">
        <v>0</v>
      </c>
      <c r="AM119">
        <v>0</v>
      </c>
      <c r="AN119">
        <v>0</v>
      </c>
      <c r="AO119">
        <v>0</v>
      </c>
      <c r="AP119">
        <v>0</v>
      </c>
      <c r="AQ119">
        <v>422617.58</v>
      </c>
      <c r="AR119">
        <v>0</v>
      </c>
      <c r="AS119">
        <v>9112245.6718973294</v>
      </c>
      <c r="AT119">
        <v>4908013.1000000006</v>
      </c>
      <c r="AU119">
        <v>0</v>
      </c>
      <c r="AV119">
        <v>0</v>
      </c>
    </row>
    <row r="120" spans="1:48" x14ac:dyDescent="0.25">
      <c r="A120">
        <v>2102</v>
      </c>
      <c r="B120" t="s">
        <v>4507</v>
      </c>
      <c r="C120" t="s">
        <v>51</v>
      </c>
      <c r="D120" t="s">
        <v>230</v>
      </c>
      <c r="E120">
        <v>2098</v>
      </c>
      <c r="F120" s="72">
        <v>5461361</v>
      </c>
      <c r="G120">
        <v>0</v>
      </c>
      <c r="H120" s="70">
        <v>5461361</v>
      </c>
      <c r="I120" s="74">
        <v>2123.09</v>
      </c>
      <c r="J120">
        <v>1</v>
      </c>
      <c r="K120">
        <v>0</v>
      </c>
      <c r="L120">
        <v>233.53989999999999</v>
      </c>
      <c r="M120">
        <v>55.8</v>
      </c>
      <c r="N120">
        <v>0</v>
      </c>
      <c r="O120">
        <v>0</v>
      </c>
      <c r="P120">
        <v>2.25</v>
      </c>
      <c r="Q120">
        <v>0</v>
      </c>
      <c r="R120">
        <v>0</v>
      </c>
      <c r="S120">
        <v>0</v>
      </c>
      <c r="U120">
        <v>0</v>
      </c>
      <c r="V120">
        <v>0</v>
      </c>
      <c r="W120">
        <v>2711.1590000000001</v>
      </c>
      <c r="X120">
        <v>-0.72000000000000064</v>
      </c>
      <c r="Y120" s="71">
        <v>23637209.455949008</v>
      </c>
      <c r="Z120">
        <v>1021361.6</v>
      </c>
      <c r="AA120">
        <v>24658571.05594901</v>
      </c>
      <c r="AB120">
        <v>9095.213912555113</v>
      </c>
      <c r="AC120">
        <v>19197210.05594901</v>
      </c>
      <c r="AD120">
        <v>24674068.71287211</v>
      </c>
      <c r="AE120">
        <v>39326</v>
      </c>
      <c r="AF120">
        <v>49404.84</v>
      </c>
      <c r="AG120">
        <v>49404.84</v>
      </c>
      <c r="AH120">
        <v>132092.12</v>
      </c>
      <c r="AI120">
        <v>82687.28</v>
      </c>
      <c r="AJ120">
        <v>24747301.89594901</v>
      </c>
      <c r="AK120">
        <v>13.76</v>
      </c>
      <c r="AL120">
        <v>0</v>
      </c>
      <c r="AM120">
        <v>0</v>
      </c>
      <c r="AN120">
        <v>0</v>
      </c>
      <c r="AO120">
        <v>0</v>
      </c>
      <c r="AP120">
        <v>0</v>
      </c>
      <c r="AQ120">
        <v>231425.3</v>
      </c>
      <c r="AR120">
        <v>0</v>
      </c>
      <c r="AS120">
        <v>5170270.1551898029</v>
      </c>
      <c r="AT120">
        <v>2711159</v>
      </c>
      <c r="AU120">
        <v>0</v>
      </c>
      <c r="AV120">
        <v>0</v>
      </c>
    </row>
    <row r="121" spans="1:48" x14ac:dyDescent="0.25">
      <c r="A121">
        <v>2103</v>
      </c>
      <c r="B121" t="s">
        <v>4508</v>
      </c>
      <c r="C121" t="s">
        <v>51</v>
      </c>
      <c r="D121" t="s">
        <v>209</v>
      </c>
      <c r="E121">
        <v>2098</v>
      </c>
      <c r="F121" s="72">
        <v>1629819</v>
      </c>
      <c r="G121">
        <v>0</v>
      </c>
      <c r="H121" s="70">
        <v>1629819</v>
      </c>
      <c r="I121" s="74">
        <v>2669.93</v>
      </c>
      <c r="J121">
        <v>1</v>
      </c>
      <c r="K121">
        <v>0</v>
      </c>
      <c r="L121">
        <v>267</v>
      </c>
      <c r="M121">
        <v>0</v>
      </c>
      <c r="N121">
        <v>0</v>
      </c>
      <c r="O121">
        <v>0</v>
      </c>
      <c r="P121">
        <v>2</v>
      </c>
      <c r="Q121">
        <v>0</v>
      </c>
      <c r="R121">
        <v>0</v>
      </c>
      <c r="S121">
        <v>0</v>
      </c>
      <c r="U121">
        <v>0</v>
      </c>
      <c r="V121">
        <v>0</v>
      </c>
      <c r="W121">
        <v>3053.0250000000001</v>
      </c>
      <c r="X121">
        <v>-3.2900000000000009</v>
      </c>
      <c r="Y121" s="71">
        <v>26236195.558421288</v>
      </c>
      <c r="Z121">
        <v>440167.69999999995</v>
      </c>
      <c r="AA121">
        <v>26676363.258421287</v>
      </c>
      <c r="AB121">
        <v>8737.6825471200809</v>
      </c>
      <c r="AC121">
        <v>25046544.258421287</v>
      </c>
      <c r="AD121">
        <v>26693564.931845956</v>
      </c>
      <c r="AE121">
        <v>0</v>
      </c>
      <c r="AF121">
        <v>0</v>
      </c>
      <c r="AG121">
        <v>0</v>
      </c>
      <c r="AH121">
        <v>0</v>
      </c>
      <c r="AI121">
        <v>0</v>
      </c>
      <c r="AJ121">
        <v>26676363.258421287</v>
      </c>
      <c r="AK121">
        <v>10.96</v>
      </c>
      <c r="AL121">
        <v>221.83</v>
      </c>
      <c r="AM121">
        <v>221.83</v>
      </c>
      <c r="AN121">
        <v>44246.82</v>
      </c>
      <c r="AO121">
        <v>41402.57</v>
      </c>
      <c r="AP121">
        <v>-2844.25</v>
      </c>
      <c r="AQ121">
        <v>76162.34</v>
      </c>
      <c r="AR121">
        <v>97088.97</v>
      </c>
      <c r="AS121">
        <v>5423306.1916842572</v>
      </c>
      <c r="AT121">
        <v>3053025</v>
      </c>
      <c r="AU121">
        <v>97088.97</v>
      </c>
      <c r="AV121">
        <v>0</v>
      </c>
    </row>
    <row r="122" spans="1:48" x14ac:dyDescent="0.25">
      <c r="A122">
        <v>2104</v>
      </c>
      <c r="B122" t="s">
        <v>4509</v>
      </c>
      <c r="C122" t="s">
        <v>51</v>
      </c>
      <c r="D122" t="s">
        <v>207</v>
      </c>
      <c r="E122">
        <v>2098</v>
      </c>
      <c r="F122" s="72">
        <v>2842463</v>
      </c>
      <c r="G122">
        <v>0</v>
      </c>
      <c r="H122" s="70">
        <v>2842463</v>
      </c>
      <c r="I122" s="74">
        <v>4871.25</v>
      </c>
      <c r="J122">
        <v>1</v>
      </c>
      <c r="K122">
        <v>0</v>
      </c>
      <c r="L122">
        <v>535.83749999999998</v>
      </c>
      <c r="M122">
        <v>52.9</v>
      </c>
      <c r="N122">
        <v>0</v>
      </c>
      <c r="O122">
        <v>0</v>
      </c>
      <c r="P122">
        <v>0.75</v>
      </c>
      <c r="Q122">
        <v>0</v>
      </c>
      <c r="R122">
        <v>0</v>
      </c>
      <c r="S122">
        <v>0</v>
      </c>
      <c r="U122">
        <v>0</v>
      </c>
      <c r="V122">
        <v>0</v>
      </c>
      <c r="W122">
        <v>5607.3424999999997</v>
      </c>
      <c r="X122">
        <v>-1.370000000000001</v>
      </c>
      <c r="Y122" s="71">
        <v>48710305.573147133</v>
      </c>
      <c r="Z122">
        <v>156023</v>
      </c>
      <c r="AA122">
        <v>48866328.573147133</v>
      </c>
      <c r="AB122">
        <v>8714.7037251865986</v>
      </c>
      <c r="AC122">
        <v>46023865.573147133</v>
      </c>
      <c r="AD122">
        <v>48898265.321256034</v>
      </c>
      <c r="AE122">
        <v>133970</v>
      </c>
      <c r="AF122">
        <v>0</v>
      </c>
      <c r="AG122">
        <v>0</v>
      </c>
      <c r="AH122">
        <v>17265.72</v>
      </c>
      <c r="AI122">
        <v>17265.72</v>
      </c>
      <c r="AJ122">
        <v>49000298.573147133</v>
      </c>
      <c r="AK122">
        <v>14.3</v>
      </c>
      <c r="AL122">
        <v>162.56</v>
      </c>
      <c r="AM122">
        <v>162.56</v>
      </c>
      <c r="AN122">
        <v>31933.33</v>
      </c>
      <c r="AO122">
        <v>30340.36</v>
      </c>
      <c r="AP122">
        <v>-1592.97</v>
      </c>
      <c r="AQ122">
        <v>184563.86</v>
      </c>
      <c r="AR122">
        <v>0</v>
      </c>
      <c r="AS122">
        <v>9834717.4586294275</v>
      </c>
      <c r="AT122">
        <v>5607342.5</v>
      </c>
      <c r="AU122">
        <v>0</v>
      </c>
      <c r="AV122">
        <v>0</v>
      </c>
    </row>
    <row r="123" spans="1:48" x14ac:dyDescent="0.25">
      <c r="A123">
        <v>2105</v>
      </c>
      <c r="B123" t="s">
        <v>4510</v>
      </c>
      <c r="C123" t="s">
        <v>51</v>
      </c>
      <c r="D123" t="s">
        <v>52</v>
      </c>
      <c r="E123">
        <v>2098</v>
      </c>
      <c r="F123" s="72">
        <v>3499415</v>
      </c>
      <c r="G123">
        <v>0</v>
      </c>
      <c r="H123" s="70">
        <v>3499415</v>
      </c>
      <c r="I123" s="74">
        <v>571.92999999999995</v>
      </c>
      <c r="J123">
        <v>1</v>
      </c>
      <c r="K123">
        <v>0</v>
      </c>
      <c r="L123">
        <v>62.912300000000002</v>
      </c>
      <c r="M123">
        <v>16.3</v>
      </c>
      <c r="N123">
        <v>0</v>
      </c>
      <c r="O123">
        <v>0</v>
      </c>
      <c r="P123">
        <v>1</v>
      </c>
      <c r="Q123">
        <v>0</v>
      </c>
      <c r="R123">
        <v>0</v>
      </c>
      <c r="S123">
        <v>0</v>
      </c>
      <c r="U123">
        <v>0</v>
      </c>
      <c r="V123">
        <v>0</v>
      </c>
      <c r="W123">
        <v>823.15070000000003</v>
      </c>
      <c r="X123">
        <v>-3.09</v>
      </c>
      <c r="Y123" s="71">
        <v>7081758.3982335441</v>
      </c>
      <c r="Z123">
        <v>429832.89999999997</v>
      </c>
      <c r="AA123">
        <v>7511591.2982335445</v>
      </c>
      <c r="AB123">
        <v>9125.4144571990819</v>
      </c>
      <c r="AC123">
        <v>4012176.2982335445</v>
      </c>
      <c r="AD123">
        <v>7516234.4293219512</v>
      </c>
      <c r="AE123">
        <v>0</v>
      </c>
      <c r="AF123">
        <v>70039.13</v>
      </c>
      <c r="AG123">
        <v>70039.13</v>
      </c>
      <c r="AH123">
        <v>120618.33</v>
      </c>
      <c r="AI123">
        <v>50579.199999999997</v>
      </c>
      <c r="AJ123">
        <v>7581630.4282335443</v>
      </c>
      <c r="AK123">
        <v>13.03</v>
      </c>
      <c r="AL123">
        <v>213.57</v>
      </c>
      <c r="AM123">
        <v>213.57</v>
      </c>
      <c r="AN123">
        <v>41487.03</v>
      </c>
      <c r="AO123">
        <v>39860.92</v>
      </c>
      <c r="AP123">
        <v>-1626.11</v>
      </c>
      <c r="AQ123">
        <v>63665.599999999999</v>
      </c>
      <c r="AR123">
        <v>0</v>
      </c>
      <c r="AS123">
        <v>1612408.5056467091</v>
      </c>
      <c r="AT123">
        <v>823150.70000000007</v>
      </c>
      <c r="AU123">
        <v>0</v>
      </c>
      <c r="AV123">
        <v>0</v>
      </c>
    </row>
    <row r="124" spans="1:48" x14ac:dyDescent="0.25">
      <c r="A124">
        <v>2107</v>
      </c>
      <c r="B124" t="s">
        <v>4511</v>
      </c>
      <c r="C124" t="s">
        <v>7</v>
      </c>
      <c r="D124" t="s">
        <v>128</v>
      </c>
      <c r="E124">
        <v>2106</v>
      </c>
      <c r="F124" s="72">
        <v>209538</v>
      </c>
      <c r="G124">
        <v>0</v>
      </c>
      <c r="H124" s="70">
        <v>209538</v>
      </c>
      <c r="I124" s="74">
        <v>49.47</v>
      </c>
      <c r="J124">
        <v>1</v>
      </c>
      <c r="K124">
        <v>0</v>
      </c>
      <c r="L124">
        <v>4</v>
      </c>
      <c r="M124">
        <v>0</v>
      </c>
      <c r="N124">
        <v>0</v>
      </c>
      <c r="O124">
        <v>0</v>
      </c>
      <c r="P124">
        <v>0</v>
      </c>
      <c r="Q124">
        <v>0</v>
      </c>
      <c r="R124">
        <v>0</v>
      </c>
      <c r="S124">
        <v>0</v>
      </c>
      <c r="U124">
        <v>0</v>
      </c>
      <c r="V124">
        <v>0</v>
      </c>
      <c r="W124">
        <v>165.86750000000001</v>
      </c>
      <c r="X124">
        <v>0.25999999999999979</v>
      </c>
      <c r="Y124" s="71">
        <v>1454018.8525588952</v>
      </c>
      <c r="Z124">
        <v>161996.4</v>
      </c>
      <c r="AA124">
        <v>1616015.2525588952</v>
      </c>
      <c r="AB124">
        <v>9742.8082810610576</v>
      </c>
      <c r="AC124">
        <v>1406477.2525588952</v>
      </c>
      <c r="AD124">
        <v>1616968.575131878</v>
      </c>
      <c r="AE124">
        <v>0</v>
      </c>
      <c r="AF124">
        <v>0</v>
      </c>
      <c r="AG124">
        <v>0</v>
      </c>
      <c r="AH124">
        <v>0</v>
      </c>
      <c r="AI124">
        <v>0</v>
      </c>
      <c r="AJ124">
        <v>1616015.2525588952</v>
      </c>
      <c r="AK124">
        <v>11.15</v>
      </c>
      <c r="AL124">
        <v>16.829999999999998</v>
      </c>
      <c r="AM124">
        <v>16.829999999999998</v>
      </c>
      <c r="AN124">
        <v>5055.13</v>
      </c>
      <c r="AO124">
        <v>3141.17</v>
      </c>
      <c r="AP124">
        <v>-1913.96</v>
      </c>
      <c r="AQ124">
        <v>5317.36</v>
      </c>
      <c r="AR124">
        <v>0</v>
      </c>
      <c r="AS124">
        <v>355602.33051177906</v>
      </c>
      <c r="AT124">
        <v>165867.5</v>
      </c>
      <c r="AU124">
        <v>0</v>
      </c>
      <c r="AV124">
        <v>0</v>
      </c>
    </row>
    <row r="125" spans="1:48" x14ac:dyDescent="0.25">
      <c r="A125">
        <v>2108</v>
      </c>
      <c r="B125" t="s">
        <v>4512</v>
      </c>
      <c r="C125" t="s">
        <v>7</v>
      </c>
      <c r="D125" t="s">
        <v>179</v>
      </c>
      <c r="E125">
        <v>2106</v>
      </c>
      <c r="F125" s="72">
        <v>4772890</v>
      </c>
      <c r="G125">
        <v>0</v>
      </c>
      <c r="H125" s="70">
        <v>4772890</v>
      </c>
      <c r="I125" s="74">
        <v>2663.48</v>
      </c>
      <c r="J125">
        <v>1</v>
      </c>
      <c r="K125">
        <v>0</v>
      </c>
      <c r="L125">
        <v>292.9828</v>
      </c>
      <c r="M125">
        <v>1.5</v>
      </c>
      <c r="N125">
        <v>0</v>
      </c>
      <c r="O125">
        <v>0</v>
      </c>
      <c r="P125">
        <v>16.75</v>
      </c>
      <c r="Q125">
        <v>0</v>
      </c>
      <c r="R125">
        <v>0</v>
      </c>
      <c r="S125">
        <v>0</v>
      </c>
      <c r="U125">
        <v>0</v>
      </c>
      <c r="V125">
        <v>0</v>
      </c>
      <c r="W125">
        <v>3402.5245</v>
      </c>
      <c r="X125">
        <v>-1.1300000000000008</v>
      </c>
      <c r="Y125" s="71">
        <v>29597030.493387103</v>
      </c>
      <c r="Z125">
        <v>1096412.8</v>
      </c>
      <c r="AA125">
        <v>30693443.293387104</v>
      </c>
      <c r="AB125">
        <v>9020.7853884335309</v>
      </c>
      <c r="AC125">
        <v>25920553.293387104</v>
      </c>
      <c r="AD125">
        <v>30712848.486939408</v>
      </c>
      <c r="AE125">
        <v>0</v>
      </c>
      <c r="AF125">
        <v>0</v>
      </c>
      <c r="AG125">
        <v>0</v>
      </c>
      <c r="AH125">
        <v>0</v>
      </c>
      <c r="AI125">
        <v>0</v>
      </c>
      <c r="AJ125">
        <v>30693443.293387104</v>
      </c>
      <c r="AK125">
        <v>17.489999999999998</v>
      </c>
      <c r="AL125">
        <v>0</v>
      </c>
      <c r="AM125">
        <v>0</v>
      </c>
      <c r="AN125">
        <v>0</v>
      </c>
      <c r="AO125">
        <v>0</v>
      </c>
      <c r="AP125">
        <v>0</v>
      </c>
      <c r="AQ125">
        <v>227730.46</v>
      </c>
      <c r="AR125">
        <v>0</v>
      </c>
      <c r="AS125">
        <v>6357971.2186774211</v>
      </c>
      <c r="AT125">
        <v>3402524.5</v>
      </c>
      <c r="AU125">
        <v>0</v>
      </c>
      <c r="AV125">
        <v>0</v>
      </c>
    </row>
    <row r="126" spans="1:48" x14ac:dyDescent="0.25">
      <c r="A126">
        <v>2109</v>
      </c>
      <c r="B126" t="s">
        <v>4513</v>
      </c>
      <c r="C126" t="s">
        <v>7</v>
      </c>
      <c r="D126" t="s">
        <v>131</v>
      </c>
      <c r="E126">
        <v>2106</v>
      </c>
      <c r="F126" s="72">
        <v>70795</v>
      </c>
      <c r="G126">
        <v>0</v>
      </c>
      <c r="H126" s="70">
        <v>70795</v>
      </c>
      <c r="I126" s="74">
        <v>6.45</v>
      </c>
      <c r="J126">
        <v>1</v>
      </c>
      <c r="K126">
        <v>0</v>
      </c>
      <c r="L126">
        <v>0.70950000000000002</v>
      </c>
      <c r="M126">
        <v>0.4</v>
      </c>
      <c r="N126">
        <v>0</v>
      </c>
      <c r="O126">
        <v>0</v>
      </c>
      <c r="P126">
        <v>0</v>
      </c>
      <c r="Q126">
        <v>0</v>
      </c>
      <c r="R126">
        <v>0</v>
      </c>
      <c r="S126">
        <v>0</v>
      </c>
      <c r="U126">
        <v>0</v>
      </c>
      <c r="V126">
        <v>0</v>
      </c>
      <c r="W126">
        <v>33.406999999999996</v>
      </c>
      <c r="X126">
        <v>-11.3</v>
      </c>
      <c r="Y126" s="71">
        <v>274070.27248572535</v>
      </c>
      <c r="Z126">
        <v>13517.1</v>
      </c>
      <c r="AA126">
        <v>287587.37248572533</v>
      </c>
      <c r="AB126">
        <v>8608.5961770205449</v>
      </c>
      <c r="AC126">
        <v>216792.37248572533</v>
      </c>
      <c r="AD126">
        <v>287767.0657385909</v>
      </c>
      <c r="AE126">
        <v>0</v>
      </c>
      <c r="AF126">
        <v>0</v>
      </c>
      <c r="AG126">
        <v>0</v>
      </c>
      <c r="AH126">
        <v>0</v>
      </c>
      <c r="AI126">
        <v>0</v>
      </c>
      <c r="AJ126">
        <v>287587.37248572533</v>
      </c>
      <c r="AK126">
        <v>14.31</v>
      </c>
      <c r="AL126">
        <v>0</v>
      </c>
      <c r="AM126">
        <v>0</v>
      </c>
      <c r="AN126">
        <v>0</v>
      </c>
      <c r="AO126">
        <v>0</v>
      </c>
      <c r="AP126">
        <v>0</v>
      </c>
      <c r="AQ126">
        <v>189.92</v>
      </c>
      <c r="AR126">
        <v>0</v>
      </c>
      <c r="AS126">
        <v>60220.894497145062</v>
      </c>
      <c r="AT126">
        <v>33407</v>
      </c>
      <c r="AU126">
        <v>0</v>
      </c>
      <c r="AV126">
        <v>0</v>
      </c>
    </row>
    <row r="127" spans="1:48" x14ac:dyDescent="0.25">
      <c r="A127">
        <v>2110</v>
      </c>
      <c r="B127" t="s">
        <v>4514</v>
      </c>
      <c r="C127" t="s">
        <v>7</v>
      </c>
      <c r="D127" t="s">
        <v>174</v>
      </c>
      <c r="E127">
        <v>2106</v>
      </c>
      <c r="F127" s="72">
        <v>1110500</v>
      </c>
      <c r="G127">
        <v>0</v>
      </c>
      <c r="H127" s="70">
        <v>1110500</v>
      </c>
      <c r="I127" s="74">
        <v>1171.48</v>
      </c>
      <c r="J127">
        <v>1</v>
      </c>
      <c r="K127">
        <v>0</v>
      </c>
      <c r="L127">
        <v>128.86279999999999</v>
      </c>
      <c r="M127">
        <v>2</v>
      </c>
      <c r="N127">
        <v>0</v>
      </c>
      <c r="O127">
        <v>0</v>
      </c>
      <c r="P127">
        <v>3.75</v>
      </c>
      <c r="Q127">
        <v>0</v>
      </c>
      <c r="R127">
        <v>0</v>
      </c>
      <c r="S127">
        <v>0</v>
      </c>
      <c r="U127">
        <v>0</v>
      </c>
      <c r="V127">
        <v>0</v>
      </c>
      <c r="W127">
        <v>1585.9961000000001</v>
      </c>
      <c r="X127">
        <v>3.0299999999999994</v>
      </c>
      <c r="Y127" s="71">
        <v>14116718.892963884</v>
      </c>
      <c r="Z127">
        <v>291233.59999999998</v>
      </c>
      <c r="AA127">
        <v>14407952.492963884</v>
      </c>
      <c r="AB127">
        <v>9084.4816661049063</v>
      </c>
      <c r="AC127">
        <v>13297452.492963884</v>
      </c>
      <c r="AD127">
        <v>14417208.072252577</v>
      </c>
      <c r="AE127">
        <v>0</v>
      </c>
      <c r="AF127">
        <v>0</v>
      </c>
      <c r="AG127">
        <v>0</v>
      </c>
      <c r="AH127">
        <v>0</v>
      </c>
      <c r="AI127">
        <v>0</v>
      </c>
      <c r="AJ127">
        <v>14407952.492963884</v>
      </c>
      <c r="AK127">
        <v>15</v>
      </c>
      <c r="AL127">
        <v>341.97</v>
      </c>
      <c r="AM127">
        <v>341.97</v>
      </c>
      <c r="AN127">
        <v>64582.51</v>
      </c>
      <c r="AO127">
        <v>63825.62</v>
      </c>
      <c r="AP127">
        <v>-756.89</v>
      </c>
      <c r="AQ127">
        <v>114614.44</v>
      </c>
      <c r="AR127">
        <v>0</v>
      </c>
      <c r="AS127">
        <v>2939837.2185927769</v>
      </c>
      <c r="AT127">
        <v>1585996.1</v>
      </c>
      <c r="AU127">
        <v>0</v>
      </c>
      <c r="AV127">
        <v>0</v>
      </c>
    </row>
    <row r="128" spans="1:48" x14ac:dyDescent="0.25">
      <c r="A128">
        <v>2111</v>
      </c>
      <c r="B128" t="s">
        <v>4515</v>
      </c>
      <c r="C128" t="s">
        <v>7</v>
      </c>
      <c r="D128" t="s">
        <v>13</v>
      </c>
      <c r="E128">
        <v>2106</v>
      </c>
      <c r="F128" s="72">
        <v>217032</v>
      </c>
      <c r="G128">
        <v>0</v>
      </c>
      <c r="H128" s="70">
        <v>217032</v>
      </c>
      <c r="I128" s="74">
        <v>83.99</v>
      </c>
      <c r="J128">
        <v>1</v>
      </c>
      <c r="K128">
        <v>0</v>
      </c>
      <c r="L128">
        <v>9.2388999999999992</v>
      </c>
      <c r="M128">
        <v>0</v>
      </c>
      <c r="N128">
        <v>0</v>
      </c>
      <c r="O128">
        <v>0</v>
      </c>
      <c r="P128">
        <v>0.25</v>
      </c>
      <c r="Q128">
        <v>0</v>
      </c>
      <c r="R128">
        <v>0</v>
      </c>
      <c r="S128">
        <v>0</v>
      </c>
      <c r="U128">
        <v>0</v>
      </c>
      <c r="V128">
        <v>0</v>
      </c>
      <c r="W128">
        <v>169.33500000000001</v>
      </c>
      <c r="X128">
        <v>13.98</v>
      </c>
      <c r="Y128" s="71">
        <v>1597397.7155301271</v>
      </c>
      <c r="Z128">
        <v>83852</v>
      </c>
      <c r="AA128">
        <v>1681249.7155301271</v>
      </c>
      <c r="AB128">
        <v>9928.542330469938</v>
      </c>
      <c r="AC128">
        <v>1464217.7155301271</v>
      </c>
      <c r="AD128">
        <v>1682297.0439726475</v>
      </c>
      <c r="AE128">
        <v>0</v>
      </c>
      <c r="AF128">
        <v>0</v>
      </c>
      <c r="AG128">
        <v>0</v>
      </c>
      <c r="AH128">
        <v>0</v>
      </c>
      <c r="AI128">
        <v>0</v>
      </c>
      <c r="AJ128">
        <v>1681249.7155301271</v>
      </c>
      <c r="AK128">
        <v>10.84</v>
      </c>
      <c r="AL128">
        <v>0</v>
      </c>
      <c r="AM128">
        <v>0</v>
      </c>
      <c r="AN128">
        <v>0</v>
      </c>
      <c r="AO128">
        <v>0</v>
      </c>
      <c r="AP128">
        <v>0</v>
      </c>
      <c r="AQ128">
        <v>8843.92</v>
      </c>
      <c r="AR128">
        <v>0</v>
      </c>
      <c r="AS128">
        <v>353020.34310602542</v>
      </c>
      <c r="AT128">
        <v>169335</v>
      </c>
      <c r="AU128">
        <v>0</v>
      </c>
      <c r="AV128">
        <v>0</v>
      </c>
    </row>
    <row r="129" spans="1:48" x14ac:dyDescent="0.25">
      <c r="A129">
        <v>2112</v>
      </c>
      <c r="B129" t="s">
        <v>4516</v>
      </c>
      <c r="C129" t="s">
        <v>7</v>
      </c>
      <c r="D129" t="s">
        <v>146</v>
      </c>
      <c r="E129">
        <v>2106</v>
      </c>
      <c r="F129" s="72">
        <v>19947</v>
      </c>
      <c r="G129">
        <v>0</v>
      </c>
      <c r="H129" s="70">
        <v>19947</v>
      </c>
      <c r="I129" s="74">
        <v>0.26</v>
      </c>
      <c r="J129">
        <v>1</v>
      </c>
      <c r="K129">
        <v>0</v>
      </c>
      <c r="L129">
        <v>0</v>
      </c>
      <c r="M129">
        <v>0</v>
      </c>
      <c r="N129">
        <v>0</v>
      </c>
      <c r="O129">
        <v>0</v>
      </c>
      <c r="P129">
        <v>0</v>
      </c>
      <c r="Q129">
        <v>0</v>
      </c>
      <c r="R129">
        <v>0</v>
      </c>
      <c r="S129">
        <v>0</v>
      </c>
      <c r="U129">
        <v>0</v>
      </c>
      <c r="V129">
        <v>0</v>
      </c>
      <c r="W129">
        <v>3.25</v>
      </c>
      <c r="X129">
        <v>0</v>
      </c>
      <c r="Y129" s="71">
        <v>28448.884232145007</v>
      </c>
      <c r="Z129">
        <v>43.4</v>
      </c>
      <c r="AA129">
        <v>28492.284232145008</v>
      </c>
      <c r="AB129">
        <v>8766.8566868138478</v>
      </c>
      <c r="AC129">
        <v>8545.284232145008</v>
      </c>
      <c r="AD129">
        <v>28510.936647460632</v>
      </c>
      <c r="AE129">
        <v>0</v>
      </c>
      <c r="AF129">
        <v>0</v>
      </c>
      <c r="AG129">
        <v>0</v>
      </c>
      <c r="AH129">
        <v>0</v>
      </c>
      <c r="AI129">
        <v>0</v>
      </c>
      <c r="AJ129">
        <v>28492.284232145008</v>
      </c>
      <c r="AK129">
        <v>14.84</v>
      </c>
      <c r="AL129">
        <v>0</v>
      </c>
      <c r="AM129">
        <v>0</v>
      </c>
      <c r="AN129">
        <v>0</v>
      </c>
      <c r="AO129">
        <v>0</v>
      </c>
      <c r="AP129">
        <v>0</v>
      </c>
      <c r="AQ129">
        <v>284.88</v>
      </c>
      <c r="AR129">
        <v>0</v>
      </c>
      <c r="AS129">
        <v>5707.1368464290026</v>
      </c>
      <c r="AT129">
        <v>3250</v>
      </c>
      <c r="AU129">
        <v>0</v>
      </c>
      <c r="AV129">
        <v>0</v>
      </c>
    </row>
    <row r="130" spans="1:48" x14ac:dyDescent="0.25">
      <c r="A130">
        <v>2113</v>
      </c>
      <c r="B130" t="s">
        <v>4517</v>
      </c>
      <c r="C130" t="s">
        <v>7</v>
      </c>
      <c r="D130" t="s">
        <v>8</v>
      </c>
      <c r="E130">
        <v>2106</v>
      </c>
      <c r="F130" s="72">
        <v>416981</v>
      </c>
      <c r="G130">
        <v>0</v>
      </c>
      <c r="H130" s="70">
        <v>416981</v>
      </c>
      <c r="I130" s="74">
        <v>256.67</v>
      </c>
      <c r="J130">
        <v>1</v>
      </c>
      <c r="K130">
        <v>0</v>
      </c>
      <c r="L130">
        <v>28.233699999999999</v>
      </c>
      <c r="M130">
        <v>2.7</v>
      </c>
      <c r="N130">
        <v>0</v>
      </c>
      <c r="O130">
        <v>0</v>
      </c>
      <c r="P130">
        <v>0.75</v>
      </c>
      <c r="Q130">
        <v>0</v>
      </c>
      <c r="R130">
        <v>0</v>
      </c>
      <c r="S130">
        <v>0</v>
      </c>
      <c r="U130">
        <v>0</v>
      </c>
      <c r="V130">
        <v>0</v>
      </c>
      <c r="W130">
        <v>464.15089999999998</v>
      </c>
      <c r="X130">
        <v>6.3599999999999994</v>
      </c>
      <c r="Y130" s="71">
        <v>4206503.6548096826</v>
      </c>
      <c r="Z130">
        <v>181808.9</v>
      </c>
      <c r="AA130">
        <v>4388312.554809683</v>
      </c>
      <c r="AB130">
        <v>9454.4954126118973</v>
      </c>
      <c r="AC130">
        <v>3971331.554809683</v>
      </c>
      <c r="AD130">
        <v>4391070.534790759</v>
      </c>
      <c r="AE130">
        <v>-3107</v>
      </c>
      <c r="AF130">
        <v>2858.42</v>
      </c>
      <c r="AG130">
        <v>2858.42</v>
      </c>
      <c r="AH130">
        <v>0</v>
      </c>
      <c r="AI130">
        <v>-2858.42</v>
      </c>
      <c r="AJ130">
        <v>4388063.9748096829</v>
      </c>
      <c r="AK130">
        <v>13.71</v>
      </c>
      <c r="AL130">
        <v>84.03</v>
      </c>
      <c r="AM130">
        <v>84.03</v>
      </c>
      <c r="AN130">
        <v>16988.63</v>
      </c>
      <c r="AO130">
        <v>15683.44</v>
      </c>
      <c r="AP130">
        <v>-1305.19</v>
      </c>
      <c r="AQ130">
        <v>27736.22</v>
      </c>
      <c r="AR130">
        <v>0</v>
      </c>
      <c r="AS130">
        <v>913402.89096193668</v>
      </c>
      <c r="AT130">
        <v>464150.89999999997</v>
      </c>
      <c r="AU130">
        <v>0</v>
      </c>
      <c r="AV130">
        <v>0</v>
      </c>
    </row>
    <row r="131" spans="1:48" x14ac:dyDescent="0.25">
      <c r="A131">
        <v>2114</v>
      </c>
      <c r="B131" t="s">
        <v>4518</v>
      </c>
      <c r="C131" t="s">
        <v>7</v>
      </c>
      <c r="D131" t="s">
        <v>112</v>
      </c>
      <c r="E131">
        <v>2106</v>
      </c>
      <c r="F131" s="72">
        <v>140433</v>
      </c>
      <c r="G131">
        <v>0</v>
      </c>
      <c r="H131" s="70">
        <v>140433</v>
      </c>
      <c r="I131" s="74">
        <v>197.58</v>
      </c>
      <c r="J131">
        <v>1</v>
      </c>
      <c r="K131">
        <v>0</v>
      </c>
      <c r="L131">
        <v>21.733799999999999</v>
      </c>
      <c r="M131">
        <v>0</v>
      </c>
      <c r="N131">
        <v>0</v>
      </c>
      <c r="O131">
        <v>0</v>
      </c>
      <c r="P131">
        <v>0.25</v>
      </c>
      <c r="Q131">
        <v>0</v>
      </c>
      <c r="R131">
        <v>0</v>
      </c>
      <c r="S131">
        <v>0</v>
      </c>
      <c r="U131">
        <v>0</v>
      </c>
      <c r="V131">
        <v>0</v>
      </c>
      <c r="W131">
        <v>347.17880000000002</v>
      </c>
      <c r="X131">
        <v>5.91</v>
      </c>
      <c r="Y131" s="71">
        <v>3138812.1171114868</v>
      </c>
      <c r="Z131">
        <v>215438.40000000002</v>
      </c>
      <c r="AA131">
        <v>3354250.5171114868</v>
      </c>
      <c r="AB131">
        <v>9661.4497115362065</v>
      </c>
      <c r="AC131">
        <v>3213817.5171114868</v>
      </c>
      <c r="AD131">
        <v>3356308.4687249255</v>
      </c>
      <c r="AE131">
        <v>0</v>
      </c>
      <c r="AF131">
        <v>0</v>
      </c>
      <c r="AG131">
        <v>0</v>
      </c>
      <c r="AH131">
        <v>0</v>
      </c>
      <c r="AI131">
        <v>0</v>
      </c>
      <c r="AJ131">
        <v>3354250.5171114868</v>
      </c>
      <c r="AK131">
        <v>8.25</v>
      </c>
      <c r="AL131">
        <v>0</v>
      </c>
      <c r="AM131">
        <v>0</v>
      </c>
      <c r="AN131">
        <v>0</v>
      </c>
      <c r="AO131">
        <v>0</v>
      </c>
      <c r="AP131">
        <v>0</v>
      </c>
      <c r="AQ131">
        <v>11028.9</v>
      </c>
      <c r="AR131">
        <v>0</v>
      </c>
      <c r="AS131">
        <v>713937.78342229733</v>
      </c>
      <c r="AT131">
        <v>347178.80000000005</v>
      </c>
      <c r="AU131">
        <v>0</v>
      </c>
      <c r="AV131">
        <v>0</v>
      </c>
    </row>
    <row r="132" spans="1:48" x14ac:dyDescent="0.25">
      <c r="A132">
        <v>2115</v>
      </c>
      <c r="B132" t="s">
        <v>4519</v>
      </c>
      <c r="C132" t="s">
        <v>7</v>
      </c>
      <c r="D132" t="s">
        <v>16</v>
      </c>
      <c r="E132">
        <v>2106</v>
      </c>
      <c r="F132" s="72">
        <v>87848</v>
      </c>
      <c r="G132">
        <v>0</v>
      </c>
      <c r="H132" s="70">
        <v>87848</v>
      </c>
      <c r="I132" s="74">
        <v>15.29</v>
      </c>
      <c r="J132">
        <v>1</v>
      </c>
      <c r="K132">
        <v>0</v>
      </c>
      <c r="L132">
        <v>1</v>
      </c>
      <c r="M132">
        <v>0</v>
      </c>
      <c r="N132">
        <v>0</v>
      </c>
      <c r="O132">
        <v>0</v>
      </c>
      <c r="P132">
        <v>0</v>
      </c>
      <c r="Q132">
        <v>0</v>
      </c>
      <c r="R132">
        <v>0</v>
      </c>
      <c r="S132">
        <v>0</v>
      </c>
      <c r="U132">
        <v>0</v>
      </c>
      <c r="V132">
        <v>0</v>
      </c>
      <c r="W132">
        <v>45.537500000000001</v>
      </c>
      <c r="X132">
        <v>-1.1000000000000014</v>
      </c>
      <c r="Y132" s="71">
        <v>396176.66950007033</v>
      </c>
      <c r="Z132">
        <v>90048.6</v>
      </c>
      <c r="AA132">
        <v>486225.26950007037</v>
      </c>
      <c r="AB132">
        <v>10677.46954707813</v>
      </c>
      <c r="AC132">
        <v>398377.26950007037</v>
      </c>
      <c r="AD132">
        <v>486485.02140167658</v>
      </c>
      <c r="AE132">
        <v>0</v>
      </c>
      <c r="AF132">
        <v>0</v>
      </c>
      <c r="AG132">
        <v>0</v>
      </c>
      <c r="AH132">
        <v>0</v>
      </c>
      <c r="AI132">
        <v>0</v>
      </c>
      <c r="AJ132">
        <v>486225.26950007037</v>
      </c>
      <c r="AK132">
        <v>20</v>
      </c>
      <c r="AL132">
        <v>0</v>
      </c>
      <c r="AM132">
        <v>0</v>
      </c>
      <c r="AN132">
        <v>0</v>
      </c>
      <c r="AO132">
        <v>0</v>
      </c>
      <c r="AP132">
        <v>0</v>
      </c>
      <c r="AQ132">
        <v>1614.28</v>
      </c>
      <c r="AR132">
        <v>0</v>
      </c>
      <c r="AS132">
        <v>115254.77390001407</v>
      </c>
      <c r="AT132">
        <v>45537.5</v>
      </c>
      <c r="AU132">
        <v>0</v>
      </c>
      <c r="AV132">
        <v>0</v>
      </c>
    </row>
    <row r="133" spans="1:48" x14ac:dyDescent="0.25">
      <c r="A133">
        <v>2116</v>
      </c>
      <c r="B133" t="s">
        <v>4520</v>
      </c>
      <c r="C133" t="s">
        <v>7</v>
      </c>
      <c r="D133" t="s">
        <v>238</v>
      </c>
      <c r="E133">
        <v>2106</v>
      </c>
      <c r="F133" s="72">
        <v>2086804</v>
      </c>
      <c r="G133">
        <v>0</v>
      </c>
      <c r="H133" s="70">
        <v>2086804</v>
      </c>
      <c r="I133" s="74">
        <v>822.2</v>
      </c>
      <c r="J133">
        <v>1</v>
      </c>
      <c r="K133">
        <v>0</v>
      </c>
      <c r="L133">
        <v>90.441999999999993</v>
      </c>
      <c r="M133">
        <v>0.9</v>
      </c>
      <c r="N133">
        <v>0</v>
      </c>
      <c r="O133">
        <v>0</v>
      </c>
      <c r="P133">
        <v>1.5</v>
      </c>
      <c r="Q133">
        <v>0</v>
      </c>
      <c r="R133">
        <v>0</v>
      </c>
      <c r="S133">
        <v>0</v>
      </c>
      <c r="U133">
        <v>0</v>
      </c>
      <c r="V133">
        <v>0</v>
      </c>
      <c r="W133">
        <v>1200.0788</v>
      </c>
      <c r="X133">
        <v>3.2899999999999991</v>
      </c>
      <c r="Y133" s="71">
        <v>10696899.288027203</v>
      </c>
      <c r="Z133">
        <v>293556.89999999997</v>
      </c>
      <c r="AA133">
        <v>10990456.188027203</v>
      </c>
      <c r="AB133">
        <v>9158.1121073276208</v>
      </c>
      <c r="AC133">
        <v>8903652.1880272031</v>
      </c>
      <c r="AD133">
        <v>10997469.574087674</v>
      </c>
      <c r="AE133">
        <v>-14564</v>
      </c>
      <c r="AF133">
        <v>0</v>
      </c>
      <c r="AG133">
        <v>0</v>
      </c>
      <c r="AH133">
        <v>0</v>
      </c>
      <c r="AI133">
        <v>0</v>
      </c>
      <c r="AJ133">
        <v>10975892.188027203</v>
      </c>
      <c r="AK133">
        <v>26.5</v>
      </c>
      <c r="AL133">
        <v>244.8</v>
      </c>
      <c r="AM133">
        <v>244.8</v>
      </c>
      <c r="AN133">
        <v>50488.01</v>
      </c>
      <c r="AO133">
        <v>45689.71</v>
      </c>
      <c r="AP133">
        <v>-4798.3</v>
      </c>
      <c r="AQ133">
        <v>85576.16</v>
      </c>
      <c r="AR133">
        <v>0</v>
      </c>
      <c r="AS133">
        <v>2253889.817605441</v>
      </c>
      <c r="AT133">
        <v>1200078.8</v>
      </c>
      <c r="AU133">
        <v>0</v>
      </c>
      <c r="AV133">
        <v>0</v>
      </c>
    </row>
    <row r="134" spans="1:48" x14ac:dyDescent="0.25">
      <c r="A134">
        <v>2137</v>
      </c>
      <c r="B134" t="s">
        <v>4521</v>
      </c>
      <c r="C134" t="s">
        <v>46</v>
      </c>
      <c r="D134" t="s">
        <v>101</v>
      </c>
      <c r="E134">
        <v>2117</v>
      </c>
      <c r="F134" s="72">
        <v>3141667</v>
      </c>
      <c r="G134">
        <v>0</v>
      </c>
      <c r="H134" s="70">
        <v>3141667</v>
      </c>
      <c r="I134" s="74">
        <v>1511.55</v>
      </c>
      <c r="J134">
        <v>1</v>
      </c>
      <c r="K134">
        <v>0</v>
      </c>
      <c r="L134">
        <v>166.2705</v>
      </c>
      <c r="M134">
        <v>0</v>
      </c>
      <c r="N134">
        <v>0</v>
      </c>
      <c r="O134">
        <v>0</v>
      </c>
      <c r="P134">
        <v>0.5</v>
      </c>
      <c r="Q134">
        <v>0</v>
      </c>
      <c r="R134">
        <v>0</v>
      </c>
      <c r="S134">
        <v>0</v>
      </c>
      <c r="U134">
        <v>0</v>
      </c>
      <c r="V134">
        <v>0</v>
      </c>
      <c r="W134">
        <v>1864.0005000000001</v>
      </c>
      <c r="X134">
        <v>-1.0200000000000014</v>
      </c>
      <c r="Y134" s="71">
        <v>16224073.314268462</v>
      </c>
      <c r="Z134">
        <v>455145.6</v>
      </c>
      <c r="AA134">
        <v>16679218.914268462</v>
      </c>
      <c r="AB134">
        <v>8948.0764164325392</v>
      </c>
      <c r="AC134">
        <v>13537551.914268462</v>
      </c>
      <c r="AD134">
        <v>16689856.173399592</v>
      </c>
      <c r="AE134">
        <v>0</v>
      </c>
      <c r="AF134">
        <v>70578.350000000006</v>
      </c>
      <c r="AG134">
        <v>70578.350000000006</v>
      </c>
      <c r="AH134">
        <v>91153.16</v>
      </c>
      <c r="AI134">
        <v>20574.810000000001</v>
      </c>
      <c r="AJ134">
        <v>16749797.264268462</v>
      </c>
      <c r="AK134">
        <v>14.19</v>
      </c>
      <c r="AL134">
        <v>333.7</v>
      </c>
      <c r="AM134">
        <v>333.7</v>
      </c>
      <c r="AN134">
        <v>55427.99</v>
      </c>
      <c r="AO134">
        <v>62282.1</v>
      </c>
      <c r="AP134">
        <v>6854.11</v>
      </c>
      <c r="AQ134">
        <v>110248.9</v>
      </c>
      <c r="AR134">
        <v>0</v>
      </c>
      <c r="AS134">
        <v>3445103.5348536926</v>
      </c>
      <c r="AT134">
        <v>1864000.5</v>
      </c>
      <c r="AU134">
        <v>0</v>
      </c>
      <c r="AV134">
        <v>0</v>
      </c>
    </row>
    <row r="135" spans="1:48" x14ac:dyDescent="0.25">
      <c r="A135">
        <v>2138</v>
      </c>
      <c r="B135" t="s">
        <v>4522</v>
      </c>
      <c r="C135" t="s">
        <v>46</v>
      </c>
      <c r="D135" t="s">
        <v>215</v>
      </c>
      <c r="E135">
        <v>2117</v>
      </c>
      <c r="F135" s="72">
        <v>9206763</v>
      </c>
      <c r="G135">
        <v>0</v>
      </c>
      <c r="H135" s="70">
        <v>9206763</v>
      </c>
      <c r="I135" s="74">
        <v>3550.43</v>
      </c>
      <c r="J135">
        <v>1</v>
      </c>
      <c r="K135">
        <v>0</v>
      </c>
      <c r="L135">
        <v>390.54730000000001</v>
      </c>
      <c r="M135">
        <v>21.2</v>
      </c>
      <c r="N135">
        <v>0</v>
      </c>
      <c r="O135">
        <v>0</v>
      </c>
      <c r="P135">
        <v>2.25</v>
      </c>
      <c r="Q135">
        <v>0</v>
      </c>
      <c r="R135">
        <v>0</v>
      </c>
      <c r="S135">
        <v>0</v>
      </c>
      <c r="U135">
        <v>0</v>
      </c>
      <c r="V135">
        <v>0</v>
      </c>
      <c r="W135">
        <v>4590.46</v>
      </c>
      <c r="X135">
        <v>1.1499999999999986</v>
      </c>
      <c r="Y135" s="71">
        <v>40439326.846310705</v>
      </c>
      <c r="Z135">
        <v>1323375.2</v>
      </c>
      <c r="AA135">
        <v>41762702.046310708</v>
      </c>
      <c r="AB135">
        <v>9097.7161431121731</v>
      </c>
      <c r="AC135">
        <v>32555939.046310708</v>
      </c>
      <c r="AD135">
        <v>41789215.955020331</v>
      </c>
      <c r="AE135">
        <v>0</v>
      </c>
      <c r="AF135">
        <v>1058675.22</v>
      </c>
      <c r="AG135">
        <v>1058675.22</v>
      </c>
      <c r="AH135">
        <v>1188239.7</v>
      </c>
      <c r="AI135">
        <v>129564.48</v>
      </c>
      <c r="AJ135">
        <v>42821377.266310707</v>
      </c>
      <c r="AK135">
        <v>10.43</v>
      </c>
      <c r="AL135">
        <v>0</v>
      </c>
      <c r="AM135">
        <v>0</v>
      </c>
      <c r="AN135">
        <v>0</v>
      </c>
      <c r="AO135">
        <v>0</v>
      </c>
      <c r="AP135">
        <v>0</v>
      </c>
      <c r="AQ135">
        <v>415931.72</v>
      </c>
      <c r="AR135">
        <v>0</v>
      </c>
      <c r="AS135">
        <v>8854863.3892621435</v>
      </c>
      <c r="AT135">
        <v>4590460</v>
      </c>
      <c r="AU135">
        <v>0</v>
      </c>
      <c r="AV135">
        <v>0</v>
      </c>
    </row>
    <row r="136" spans="1:48" x14ac:dyDescent="0.25">
      <c r="A136">
        <v>2139</v>
      </c>
      <c r="B136" t="s">
        <v>4523</v>
      </c>
      <c r="C136" t="s">
        <v>46</v>
      </c>
      <c r="D136" t="s">
        <v>47</v>
      </c>
      <c r="E136">
        <v>2117</v>
      </c>
      <c r="F136" s="72">
        <v>6274479</v>
      </c>
      <c r="G136">
        <v>0</v>
      </c>
      <c r="H136" s="70">
        <v>6274479</v>
      </c>
      <c r="I136" s="74">
        <v>2456.73</v>
      </c>
      <c r="J136">
        <v>1</v>
      </c>
      <c r="K136">
        <v>0</v>
      </c>
      <c r="L136">
        <v>270.24029999999999</v>
      </c>
      <c r="M136">
        <v>41.6</v>
      </c>
      <c r="N136">
        <v>0</v>
      </c>
      <c r="O136">
        <v>0</v>
      </c>
      <c r="P136">
        <v>1</v>
      </c>
      <c r="Q136">
        <v>0</v>
      </c>
      <c r="R136">
        <v>0</v>
      </c>
      <c r="S136">
        <v>0</v>
      </c>
      <c r="U136">
        <v>0</v>
      </c>
      <c r="V136">
        <v>0</v>
      </c>
      <c r="W136">
        <v>2966.3843999999999</v>
      </c>
      <c r="X136">
        <v>0.29999999999999893</v>
      </c>
      <c r="Y136" s="71">
        <v>26009531.362342667</v>
      </c>
      <c r="Z136">
        <v>908880</v>
      </c>
      <c r="AA136">
        <v>26918411.362342667</v>
      </c>
      <c r="AB136">
        <v>9074.485209112705</v>
      </c>
      <c r="AC136">
        <v>20643932.362342667</v>
      </c>
      <c r="AD136">
        <v>26935464.424149111</v>
      </c>
      <c r="AE136">
        <v>0</v>
      </c>
      <c r="AF136">
        <v>158801.28</v>
      </c>
      <c r="AG136">
        <v>158801.28</v>
      </c>
      <c r="AH136">
        <v>265028.13</v>
      </c>
      <c r="AI136">
        <v>106226.85</v>
      </c>
      <c r="AJ136">
        <v>27077212.642342668</v>
      </c>
      <c r="AK136">
        <v>14.98</v>
      </c>
      <c r="AL136">
        <v>0</v>
      </c>
      <c r="AM136">
        <v>0</v>
      </c>
      <c r="AN136">
        <v>0</v>
      </c>
      <c r="AO136">
        <v>0</v>
      </c>
      <c r="AP136">
        <v>0</v>
      </c>
      <c r="AQ136">
        <v>263662.96000000002</v>
      </c>
      <c r="AR136">
        <v>0</v>
      </c>
      <c r="AS136">
        <v>5618463.8984685335</v>
      </c>
      <c r="AT136">
        <v>2966384.4</v>
      </c>
      <c r="AU136">
        <v>0</v>
      </c>
      <c r="AV136">
        <v>0</v>
      </c>
    </row>
    <row r="137" spans="1:48" x14ac:dyDescent="0.25">
      <c r="A137">
        <v>2140</v>
      </c>
      <c r="B137" t="s">
        <v>4524</v>
      </c>
      <c r="C137" t="s">
        <v>46</v>
      </c>
      <c r="D137" t="s">
        <v>125</v>
      </c>
      <c r="E137">
        <v>2117</v>
      </c>
      <c r="F137" s="72">
        <v>2558198</v>
      </c>
      <c r="G137">
        <v>0</v>
      </c>
      <c r="H137" s="70">
        <v>2558198</v>
      </c>
      <c r="I137" s="74">
        <v>785.34</v>
      </c>
      <c r="J137">
        <v>1</v>
      </c>
      <c r="K137">
        <v>0</v>
      </c>
      <c r="L137">
        <v>86.3874</v>
      </c>
      <c r="M137">
        <v>16.2</v>
      </c>
      <c r="N137">
        <v>0</v>
      </c>
      <c r="O137">
        <v>0</v>
      </c>
      <c r="P137">
        <v>0.5</v>
      </c>
      <c r="Q137">
        <v>0</v>
      </c>
      <c r="R137">
        <v>0</v>
      </c>
      <c r="S137">
        <v>0</v>
      </c>
      <c r="U137">
        <v>0</v>
      </c>
      <c r="V137">
        <v>0</v>
      </c>
      <c r="W137">
        <v>1047.8779999999999</v>
      </c>
      <c r="X137">
        <v>0.58000000000000007</v>
      </c>
      <c r="Y137" s="71">
        <v>9202159.2150473744</v>
      </c>
      <c r="Z137">
        <v>393039.5</v>
      </c>
      <c r="AA137">
        <v>9595198.7150473744</v>
      </c>
      <c r="AB137">
        <v>9156.7899269260106</v>
      </c>
      <c r="AC137">
        <v>7037000.7150473744</v>
      </c>
      <c r="AD137">
        <v>9601232.0798035804</v>
      </c>
      <c r="AE137">
        <v>0</v>
      </c>
      <c r="AF137">
        <v>28231.34</v>
      </c>
      <c r="AG137">
        <v>28231.34</v>
      </c>
      <c r="AH137">
        <v>63209.79</v>
      </c>
      <c r="AI137">
        <v>34978.449999999997</v>
      </c>
      <c r="AJ137">
        <v>9623430.0550473742</v>
      </c>
      <c r="AK137">
        <v>12.76</v>
      </c>
      <c r="AL137">
        <v>253.68</v>
      </c>
      <c r="AM137">
        <v>253.68</v>
      </c>
      <c r="AN137">
        <v>47941.25</v>
      </c>
      <c r="AO137">
        <v>47347.09</v>
      </c>
      <c r="AP137">
        <v>-594.16</v>
      </c>
      <c r="AQ137">
        <v>87043.82</v>
      </c>
      <c r="AR137">
        <v>0</v>
      </c>
      <c r="AS137">
        <v>2010289.6010094748</v>
      </c>
      <c r="AT137">
        <v>1047877.9999999999</v>
      </c>
      <c r="AU137">
        <v>0</v>
      </c>
      <c r="AV137">
        <v>0</v>
      </c>
    </row>
    <row r="138" spans="1:48" x14ac:dyDescent="0.25">
      <c r="A138">
        <v>2141</v>
      </c>
      <c r="B138" t="s">
        <v>4525</v>
      </c>
      <c r="C138" t="s">
        <v>46</v>
      </c>
      <c r="D138" t="s">
        <v>169</v>
      </c>
      <c r="E138">
        <v>2117</v>
      </c>
      <c r="F138" s="72">
        <v>4087732</v>
      </c>
      <c r="G138">
        <v>0</v>
      </c>
      <c r="H138" s="70">
        <v>4087732</v>
      </c>
      <c r="I138" s="74">
        <v>1758.57</v>
      </c>
      <c r="J138">
        <v>1</v>
      </c>
      <c r="K138">
        <v>0</v>
      </c>
      <c r="L138">
        <v>193.4427</v>
      </c>
      <c r="M138">
        <v>35</v>
      </c>
      <c r="N138">
        <v>0</v>
      </c>
      <c r="O138">
        <v>0</v>
      </c>
      <c r="P138">
        <v>0.25</v>
      </c>
      <c r="Q138">
        <v>0</v>
      </c>
      <c r="R138">
        <v>0</v>
      </c>
      <c r="S138">
        <v>0</v>
      </c>
      <c r="U138">
        <v>0</v>
      </c>
      <c r="V138">
        <v>0</v>
      </c>
      <c r="W138">
        <v>2263.2856999999999</v>
      </c>
      <c r="X138">
        <v>-0.30000000000000071</v>
      </c>
      <c r="Y138" s="71">
        <v>19778658.341168202</v>
      </c>
      <c r="Z138">
        <v>911789.89999999991</v>
      </c>
      <c r="AA138">
        <v>20690448.241168201</v>
      </c>
      <c r="AB138">
        <v>9141.7748281483873</v>
      </c>
      <c r="AC138">
        <v>16602716.241168201</v>
      </c>
      <c r="AD138">
        <v>20703416.052023448</v>
      </c>
      <c r="AE138">
        <v>92567</v>
      </c>
      <c r="AF138">
        <v>35289.17</v>
      </c>
      <c r="AG138">
        <v>35289.17</v>
      </c>
      <c r="AH138">
        <v>122084.81</v>
      </c>
      <c r="AI138">
        <v>86795.64</v>
      </c>
      <c r="AJ138">
        <v>20818304.411168203</v>
      </c>
      <c r="AK138">
        <v>13.78</v>
      </c>
      <c r="AL138">
        <v>0</v>
      </c>
      <c r="AM138">
        <v>0</v>
      </c>
      <c r="AN138">
        <v>0</v>
      </c>
      <c r="AO138">
        <v>0</v>
      </c>
      <c r="AP138">
        <v>0</v>
      </c>
      <c r="AQ138">
        <v>193228.34</v>
      </c>
      <c r="AR138">
        <v>0</v>
      </c>
      <c r="AS138">
        <v>4363377.9902336402</v>
      </c>
      <c r="AT138">
        <v>2263285.6999999997</v>
      </c>
      <c r="AU138">
        <v>0</v>
      </c>
      <c r="AV138">
        <v>0</v>
      </c>
    </row>
    <row r="139" spans="1:48" x14ac:dyDescent="0.25">
      <c r="A139">
        <v>2142</v>
      </c>
      <c r="B139" t="s">
        <v>4526</v>
      </c>
      <c r="C139" t="s">
        <v>46</v>
      </c>
      <c r="D139" t="s">
        <v>206</v>
      </c>
      <c r="E139">
        <v>2117</v>
      </c>
      <c r="F139" s="72">
        <v>93379848</v>
      </c>
      <c r="G139">
        <v>0</v>
      </c>
      <c r="H139" s="70">
        <v>93379848</v>
      </c>
      <c r="I139" s="74">
        <v>39203.54</v>
      </c>
      <c r="J139">
        <v>1</v>
      </c>
      <c r="K139">
        <v>0</v>
      </c>
      <c r="L139">
        <v>4312.3894</v>
      </c>
      <c r="M139">
        <v>1362.5</v>
      </c>
      <c r="N139">
        <v>0</v>
      </c>
      <c r="O139">
        <v>0</v>
      </c>
      <c r="P139">
        <v>53.5</v>
      </c>
      <c r="Q139">
        <v>0</v>
      </c>
      <c r="R139">
        <v>0</v>
      </c>
      <c r="S139">
        <v>0</v>
      </c>
      <c r="U139">
        <v>0</v>
      </c>
      <c r="V139">
        <v>0</v>
      </c>
      <c r="W139">
        <v>52119.593399999998</v>
      </c>
      <c r="X139">
        <v>-0.65000000000000036</v>
      </c>
      <c r="Y139" s="71">
        <v>454581515.23776311</v>
      </c>
      <c r="Z139">
        <v>15674904.699999999</v>
      </c>
      <c r="AA139">
        <v>470256419.93776309</v>
      </c>
      <c r="AB139">
        <v>9022.6417602437232</v>
      </c>
      <c r="AC139">
        <v>376876571.93776309</v>
      </c>
      <c r="AD139">
        <v>470554464.78014886</v>
      </c>
      <c r="AE139">
        <v>819654</v>
      </c>
      <c r="AF139">
        <v>4236336.8899999997</v>
      </c>
      <c r="AG139">
        <v>4236336.8899999997</v>
      </c>
      <c r="AH139">
        <v>4698854.1900000004</v>
      </c>
      <c r="AI139">
        <v>462517.3</v>
      </c>
      <c r="AJ139">
        <v>475312410.82776308</v>
      </c>
      <c r="AK139">
        <v>10.74</v>
      </c>
      <c r="AL139">
        <v>0</v>
      </c>
      <c r="AM139">
        <v>0</v>
      </c>
      <c r="AN139">
        <v>0</v>
      </c>
      <c r="AO139">
        <v>0</v>
      </c>
      <c r="AP139">
        <v>0</v>
      </c>
      <c r="AQ139">
        <v>4346179.74</v>
      </c>
      <c r="AR139">
        <v>0</v>
      </c>
      <c r="AS139">
        <v>98289966.565552622</v>
      </c>
      <c r="AT139">
        <v>52119593.399999999</v>
      </c>
      <c r="AU139">
        <v>0</v>
      </c>
      <c r="AV139">
        <v>0</v>
      </c>
    </row>
    <row r="140" spans="1:48" x14ac:dyDescent="0.25">
      <c r="A140">
        <v>2143</v>
      </c>
      <c r="B140" t="s">
        <v>4527</v>
      </c>
      <c r="C140" t="s">
        <v>46</v>
      </c>
      <c r="D140" t="s">
        <v>171</v>
      </c>
      <c r="E140">
        <v>2117</v>
      </c>
      <c r="F140" s="72">
        <v>7090596</v>
      </c>
      <c r="G140">
        <v>0</v>
      </c>
      <c r="H140" s="70">
        <v>7090596</v>
      </c>
      <c r="I140" s="74">
        <v>2074.2399999999998</v>
      </c>
      <c r="J140">
        <v>1</v>
      </c>
      <c r="K140">
        <v>0</v>
      </c>
      <c r="L140">
        <v>228.16640000000001</v>
      </c>
      <c r="M140">
        <v>25.6</v>
      </c>
      <c r="N140">
        <v>0</v>
      </c>
      <c r="O140">
        <v>0</v>
      </c>
      <c r="P140">
        <v>1.25</v>
      </c>
      <c r="Q140">
        <v>0</v>
      </c>
      <c r="R140">
        <v>0</v>
      </c>
      <c r="S140">
        <v>0</v>
      </c>
      <c r="U140">
        <v>0</v>
      </c>
      <c r="V140">
        <v>0</v>
      </c>
      <c r="W140">
        <v>2683.7579000000001</v>
      </c>
      <c r="X140">
        <v>-1.9000000000000004</v>
      </c>
      <c r="Y140" s="71">
        <v>23244308.309280068</v>
      </c>
      <c r="Z140">
        <v>411550.3</v>
      </c>
      <c r="AA140">
        <v>23655858.609280068</v>
      </c>
      <c r="AB140">
        <v>8814.453274373247</v>
      </c>
      <c r="AC140">
        <v>16565262.609280068</v>
      </c>
      <c r="AD140">
        <v>23671098.661887094</v>
      </c>
      <c r="AE140">
        <v>0</v>
      </c>
      <c r="AF140">
        <v>7057.83</v>
      </c>
      <c r="AG140">
        <v>7057.83</v>
      </c>
      <c r="AH140">
        <v>154770.04999999999</v>
      </c>
      <c r="AI140">
        <v>147712.22</v>
      </c>
      <c r="AJ140">
        <v>23662916.439280067</v>
      </c>
      <c r="AK140">
        <v>13.75</v>
      </c>
      <c r="AL140">
        <v>0</v>
      </c>
      <c r="AM140">
        <v>0</v>
      </c>
      <c r="AN140">
        <v>0</v>
      </c>
      <c r="AO140">
        <v>0</v>
      </c>
      <c r="AP140">
        <v>0</v>
      </c>
      <c r="AQ140">
        <v>236830.3</v>
      </c>
      <c r="AR140">
        <v>0</v>
      </c>
      <c r="AS140">
        <v>4844435.7918560142</v>
      </c>
      <c r="AT140">
        <v>2683757.9</v>
      </c>
      <c r="AU140">
        <v>0</v>
      </c>
      <c r="AV140">
        <v>0</v>
      </c>
    </row>
    <row r="141" spans="1:48" x14ac:dyDescent="0.25">
      <c r="A141">
        <v>2144</v>
      </c>
      <c r="B141" t="s">
        <v>4528</v>
      </c>
      <c r="C141" t="s">
        <v>46</v>
      </c>
      <c r="D141" t="s">
        <v>226</v>
      </c>
      <c r="E141">
        <v>2117</v>
      </c>
      <c r="F141" s="72">
        <v>882382</v>
      </c>
      <c r="G141">
        <v>0</v>
      </c>
      <c r="H141" s="70">
        <v>882382</v>
      </c>
      <c r="I141" s="74">
        <v>247.46</v>
      </c>
      <c r="J141">
        <v>1</v>
      </c>
      <c r="K141">
        <v>0</v>
      </c>
      <c r="L141">
        <v>14</v>
      </c>
      <c r="M141">
        <v>0</v>
      </c>
      <c r="N141">
        <v>0</v>
      </c>
      <c r="O141">
        <v>0</v>
      </c>
      <c r="P141">
        <v>0</v>
      </c>
      <c r="Q141">
        <v>0</v>
      </c>
      <c r="R141">
        <v>0</v>
      </c>
      <c r="S141">
        <v>0</v>
      </c>
      <c r="U141">
        <v>0</v>
      </c>
      <c r="V141">
        <v>0</v>
      </c>
      <c r="W141">
        <v>412.83499999999998</v>
      </c>
      <c r="X141">
        <v>2.0199999999999996</v>
      </c>
      <c r="Y141" s="71">
        <v>3654306.6770980507</v>
      </c>
      <c r="Z141">
        <v>104791.4</v>
      </c>
      <c r="AA141">
        <v>3759098.0770980506</v>
      </c>
      <c r="AB141">
        <v>9105.5702086742913</v>
      </c>
      <c r="AC141">
        <v>2876716.0770980506</v>
      </c>
      <c r="AD141">
        <v>3761494.0109869051</v>
      </c>
      <c r="AE141">
        <v>0</v>
      </c>
      <c r="AF141">
        <v>0</v>
      </c>
      <c r="AG141">
        <v>0</v>
      </c>
      <c r="AH141">
        <v>0</v>
      </c>
      <c r="AI141">
        <v>0</v>
      </c>
      <c r="AJ141">
        <v>3759098.0770980506</v>
      </c>
      <c r="AK141">
        <v>12.19</v>
      </c>
      <c r="AL141">
        <v>105.82</v>
      </c>
      <c r="AM141">
        <v>105.82</v>
      </c>
      <c r="AN141">
        <v>17238.12</v>
      </c>
      <c r="AO141">
        <v>19750.349999999999</v>
      </c>
      <c r="AP141">
        <v>2512.23</v>
      </c>
      <c r="AQ141">
        <v>23406.18</v>
      </c>
      <c r="AR141">
        <v>0</v>
      </c>
      <c r="AS141">
        <v>772777.8954196102</v>
      </c>
      <c r="AT141">
        <v>412835</v>
      </c>
      <c r="AU141">
        <v>0</v>
      </c>
      <c r="AV141">
        <v>0</v>
      </c>
    </row>
    <row r="142" spans="1:48" x14ac:dyDescent="0.25">
      <c r="A142">
        <v>2145</v>
      </c>
      <c r="B142" t="s">
        <v>4529</v>
      </c>
      <c r="C142" t="s">
        <v>46</v>
      </c>
      <c r="D142" t="s">
        <v>158</v>
      </c>
      <c r="E142">
        <v>2117</v>
      </c>
      <c r="F142" s="72">
        <v>1370478</v>
      </c>
      <c r="G142">
        <v>0</v>
      </c>
      <c r="H142" s="70">
        <v>1370478</v>
      </c>
      <c r="I142" s="74">
        <v>635.36</v>
      </c>
      <c r="J142">
        <v>1</v>
      </c>
      <c r="K142">
        <v>0</v>
      </c>
      <c r="L142">
        <v>69.889600000000002</v>
      </c>
      <c r="M142">
        <v>0</v>
      </c>
      <c r="N142">
        <v>0</v>
      </c>
      <c r="O142">
        <v>0</v>
      </c>
      <c r="P142">
        <v>1</v>
      </c>
      <c r="Q142">
        <v>0</v>
      </c>
      <c r="R142">
        <v>0</v>
      </c>
      <c r="S142">
        <v>0</v>
      </c>
      <c r="U142">
        <v>0</v>
      </c>
      <c r="V142">
        <v>0</v>
      </c>
      <c r="W142">
        <v>932.31759999999997</v>
      </c>
      <c r="X142">
        <v>0.5</v>
      </c>
      <c r="Y142" s="71">
        <v>8183714.3287750855</v>
      </c>
      <c r="Z142">
        <v>168543.9</v>
      </c>
      <c r="AA142">
        <v>8352258.2287750859</v>
      </c>
      <c r="AB142">
        <v>8958.5976160646187</v>
      </c>
      <c r="AC142">
        <v>6981780.2287750859</v>
      </c>
      <c r="AD142">
        <v>8357623.8535651173</v>
      </c>
      <c r="AE142">
        <v>0</v>
      </c>
      <c r="AF142">
        <v>0</v>
      </c>
      <c r="AG142">
        <v>0</v>
      </c>
      <c r="AH142">
        <v>10593.2</v>
      </c>
      <c r="AI142">
        <v>10593.2</v>
      </c>
      <c r="AJ142">
        <v>8352258.2287750859</v>
      </c>
      <c r="AK142">
        <v>6.19</v>
      </c>
      <c r="AL142">
        <v>203.23</v>
      </c>
      <c r="AM142">
        <v>203.23</v>
      </c>
      <c r="AN142">
        <v>34207.56</v>
      </c>
      <c r="AO142">
        <v>37931.050000000003</v>
      </c>
      <c r="AP142">
        <v>3723.49</v>
      </c>
      <c r="AQ142">
        <v>74730.320000000007</v>
      </c>
      <c r="AR142">
        <v>0</v>
      </c>
      <c r="AS142">
        <v>1706279.0657550171</v>
      </c>
      <c r="AT142">
        <v>932317.6</v>
      </c>
      <c r="AU142">
        <v>0</v>
      </c>
      <c r="AV142">
        <v>0</v>
      </c>
    </row>
    <row r="143" spans="1:48" x14ac:dyDescent="0.25">
      <c r="A143">
        <v>2146</v>
      </c>
      <c r="B143" t="s">
        <v>4530</v>
      </c>
      <c r="C143" t="s">
        <v>46</v>
      </c>
      <c r="D143" t="s">
        <v>246</v>
      </c>
      <c r="E143">
        <v>2117</v>
      </c>
      <c r="F143" s="72">
        <v>9231029</v>
      </c>
      <c r="G143">
        <v>0</v>
      </c>
      <c r="H143" s="70">
        <v>9231029</v>
      </c>
      <c r="I143" s="74">
        <v>5417.76</v>
      </c>
      <c r="J143">
        <v>1</v>
      </c>
      <c r="K143">
        <v>0</v>
      </c>
      <c r="L143">
        <v>595.95360000000005</v>
      </c>
      <c r="M143">
        <v>41.7</v>
      </c>
      <c r="N143">
        <v>0</v>
      </c>
      <c r="O143">
        <v>0</v>
      </c>
      <c r="P143">
        <v>4</v>
      </c>
      <c r="Q143">
        <v>0</v>
      </c>
      <c r="R143">
        <v>0</v>
      </c>
      <c r="S143">
        <v>0</v>
      </c>
      <c r="U143">
        <v>0</v>
      </c>
      <c r="V143">
        <v>0</v>
      </c>
      <c r="W143">
        <v>7568.6445999999996</v>
      </c>
      <c r="X143">
        <v>-0.75</v>
      </c>
      <c r="Y143" s="71">
        <v>65976101.372687452</v>
      </c>
      <c r="Z143">
        <v>1964379.2</v>
      </c>
      <c r="AA143">
        <v>67940480.572687447</v>
      </c>
      <c r="AB143">
        <v>8976.5716536204454</v>
      </c>
      <c r="AC143">
        <v>58709451.572687447</v>
      </c>
      <c r="AD143">
        <v>67983737.581773192</v>
      </c>
      <c r="AE143">
        <v>0</v>
      </c>
      <c r="AF143">
        <v>3528.92</v>
      </c>
      <c r="AG143">
        <v>3528.92</v>
      </c>
      <c r="AH143">
        <v>141199.04999999999</v>
      </c>
      <c r="AI143">
        <v>137670.13</v>
      </c>
      <c r="AJ143">
        <v>67944009.492687449</v>
      </c>
      <c r="AK143">
        <v>12.48</v>
      </c>
      <c r="AL143">
        <v>0</v>
      </c>
      <c r="AM143">
        <v>0</v>
      </c>
      <c r="AN143">
        <v>0</v>
      </c>
      <c r="AO143">
        <v>0</v>
      </c>
      <c r="AP143">
        <v>0</v>
      </c>
      <c r="AQ143">
        <v>591302.46</v>
      </c>
      <c r="AR143">
        <v>0</v>
      </c>
      <c r="AS143">
        <v>14009211.764537491</v>
      </c>
      <c r="AT143">
        <v>7568644.5999999996</v>
      </c>
      <c r="AU143">
        <v>0</v>
      </c>
      <c r="AV143">
        <v>0</v>
      </c>
    </row>
    <row r="144" spans="1:48" x14ac:dyDescent="0.25">
      <c r="A144">
        <v>2147</v>
      </c>
      <c r="B144" t="s">
        <v>4531</v>
      </c>
      <c r="C144" t="s">
        <v>122</v>
      </c>
      <c r="D144" t="s">
        <v>157</v>
      </c>
      <c r="E144">
        <v>2200</v>
      </c>
      <c r="F144" s="72">
        <v>9610965</v>
      </c>
      <c r="G144">
        <v>0</v>
      </c>
      <c r="H144" s="70">
        <v>9610965</v>
      </c>
      <c r="I144" s="74">
        <v>2262.1999999999998</v>
      </c>
      <c r="J144">
        <v>1</v>
      </c>
      <c r="K144">
        <v>0</v>
      </c>
      <c r="L144">
        <v>248.84200000000001</v>
      </c>
      <c r="M144">
        <v>5.8</v>
      </c>
      <c r="N144">
        <v>0</v>
      </c>
      <c r="O144">
        <v>0</v>
      </c>
      <c r="P144">
        <v>7.25</v>
      </c>
      <c r="Q144">
        <v>0</v>
      </c>
      <c r="R144">
        <v>0</v>
      </c>
      <c r="S144">
        <v>0</v>
      </c>
      <c r="U144">
        <v>0</v>
      </c>
      <c r="V144">
        <v>0</v>
      </c>
      <c r="W144">
        <v>3080.5707000000002</v>
      </c>
      <c r="X144">
        <v>-0.8100000000000005</v>
      </c>
      <c r="Y144" s="71">
        <v>26844438.343624104</v>
      </c>
      <c r="Z144">
        <v>645844.5</v>
      </c>
      <c r="AA144">
        <v>27490282.843624104</v>
      </c>
      <c r="AB144">
        <v>8923.7630039213527</v>
      </c>
      <c r="AC144">
        <v>17879317.843624104</v>
      </c>
      <c r="AD144">
        <v>27507883.309386279</v>
      </c>
      <c r="AE144">
        <v>0</v>
      </c>
      <c r="AF144">
        <v>0</v>
      </c>
      <c r="AG144">
        <v>0</v>
      </c>
      <c r="AH144">
        <v>0</v>
      </c>
      <c r="AI144">
        <v>0</v>
      </c>
      <c r="AJ144">
        <v>27490282.843624104</v>
      </c>
      <c r="AK144">
        <v>10.69</v>
      </c>
      <c r="AL144">
        <v>617.34</v>
      </c>
      <c r="AM144">
        <v>617.34</v>
      </c>
      <c r="AN144">
        <v>117609.60000000001</v>
      </c>
      <c r="AO144">
        <v>115220.95</v>
      </c>
      <c r="AP144">
        <v>-2388.65</v>
      </c>
      <c r="AQ144">
        <v>178196.94</v>
      </c>
      <c r="AR144">
        <v>0</v>
      </c>
      <c r="AS144">
        <v>5627225.4687248208</v>
      </c>
      <c r="AT144">
        <v>3080570.7</v>
      </c>
      <c r="AU144">
        <v>0</v>
      </c>
      <c r="AV144">
        <v>0</v>
      </c>
    </row>
    <row r="145" spans="1:48" x14ac:dyDescent="0.25">
      <c r="A145">
        <v>3997</v>
      </c>
      <c r="B145" t="s">
        <v>4532</v>
      </c>
      <c r="C145" t="s">
        <v>122</v>
      </c>
      <c r="D145" t="s">
        <v>123</v>
      </c>
      <c r="E145">
        <v>2200</v>
      </c>
      <c r="F145" s="72">
        <v>1036668</v>
      </c>
      <c r="G145">
        <v>0</v>
      </c>
      <c r="H145" s="70">
        <v>1036668</v>
      </c>
      <c r="I145" s="74">
        <v>150.09</v>
      </c>
      <c r="J145">
        <v>1</v>
      </c>
      <c r="K145">
        <v>0</v>
      </c>
      <c r="L145">
        <v>16.509899999999998</v>
      </c>
      <c r="M145">
        <v>4.4000000000000004</v>
      </c>
      <c r="N145">
        <v>0</v>
      </c>
      <c r="O145">
        <v>0</v>
      </c>
      <c r="P145">
        <v>0.5</v>
      </c>
      <c r="Q145">
        <v>0</v>
      </c>
      <c r="R145">
        <v>0</v>
      </c>
      <c r="S145">
        <v>0</v>
      </c>
      <c r="U145">
        <v>0</v>
      </c>
      <c r="V145">
        <v>0</v>
      </c>
      <c r="W145">
        <v>335.57060000000001</v>
      </c>
      <c r="X145">
        <v>1.7599999999999998</v>
      </c>
      <c r="Y145" s="71">
        <v>2966139.6227453253</v>
      </c>
      <c r="Z145">
        <v>194967.2</v>
      </c>
      <c r="AA145">
        <v>3161106.8227453255</v>
      </c>
      <c r="AB145">
        <v>9420.0946767843343</v>
      </c>
      <c r="AC145">
        <v>2124438.8227453255</v>
      </c>
      <c r="AD145">
        <v>3163051.5622182735</v>
      </c>
      <c r="AE145">
        <v>0</v>
      </c>
      <c r="AF145">
        <v>0</v>
      </c>
      <c r="AG145">
        <v>0</v>
      </c>
      <c r="AH145">
        <v>0</v>
      </c>
      <c r="AI145">
        <v>0</v>
      </c>
      <c r="AJ145">
        <v>3161106.8227453255</v>
      </c>
      <c r="AK145">
        <v>0</v>
      </c>
      <c r="AL145">
        <v>0</v>
      </c>
      <c r="AM145">
        <v>0</v>
      </c>
      <c r="AN145">
        <v>0</v>
      </c>
      <c r="AO145">
        <v>0</v>
      </c>
      <c r="AP145">
        <v>0</v>
      </c>
      <c r="AQ145">
        <v>14218.72</v>
      </c>
      <c r="AR145">
        <v>0</v>
      </c>
      <c r="AS145">
        <v>671214.80454906519</v>
      </c>
      <c r="AT145">
        <v>335570.60000000003</v>
      </c>
      <c r="AU145">
        <v>0</v>
      </c>
      <c r="AV145">
        <v>0</v>
      </c>
    </row>
    <row r="146" spans="1:48" x14ac:dyDescent="0.25">
      <c r="A146">
        <v>2180</v>
      </c>
      <c r="B146" t="s">
        <v>4533</v>
      </c>
      <c r="C146" t="s">
        <v>48</v>
      </c>
      <c r="D146" t="s">
        <v>195</v>
      </c>
      <c r="E146">
        <v>2148</v>
      </c>
      <c r="F146" s="72">
        <v>264492644</v>
      </c>
      <c r="G146">
        <v>0</v>
      </c>
      <c r="H146" s="70">
        <v>264492644</v>
      </c>
      <c r="I146" s="74">
        <v>46649.120000000003</v>
      </c>
      <c r="J146">
        <v>1</v>
      </c>
      <c r="K146">
        <v>0</v>
      </c>
      <c r="L146">
        <v>5131.4031999999997</v>
      </c>
      <c r="M146">
        <v>867.6</v>
      </c>
      <c r="N146">
        <v>0</v>
      </c>
      <c r="O146">
        <v>0</v>
      </c>
      <c r="P146">
        <v>60.5</v>
      </c>
      <c r="Q146">
        <v>0</v>
      </c>
      <c r="R146">
        <v>0</v>
      </c>
      <c r="S146">
        <v>0</v>
      </c>
      <c r="U146">
        <v>0</v>
      </c>
      <c r="V146">
        <v>0</v>
      </c>
      <c r="W146">
        <v>57825.3848</v>
      </c>
      <c r="X146">
        <v>-0.61000000000000121</v>
      </c>
      <c r="Y146" s="71">
        <v>504459300.39368808</v>
      </c>
      <c r="Z146">
        <v>14630939.399999999</v>
      </c>
      <c r="AA146">
        <v>519090239.79368806</v>
      </c>
      <c r="AB146">
        <v>8976.8575097089197</v>
      </c>
      <c r="AC146">
        <v>254597595.79368806</v>
      </c>
      <c r="AD146">
        <v>519420986.8382467</v>
      </c>
      <c r="AE146">
        <v>125936</v>
      </c>
      <c r="AF146">
        <v>10017643.689999999</v>
      </c>
      <c r="AG146">
        <v>10017643.689999999</v>
      </c>
      <c r="AH146">
        <v>11427240.970000001</v>
      </c>
      <c r="AI146">
        <v>1409597.28</v>
      </c>
      <c r="AJ146">
        <v>529233819.48368806</v>
      </c>
      <c r="AK146">
        <v>13.56</v>
      </c>
      <c r="AL146">
        <v>0</v>
      </c>
      <c r="AM146">
        <v>0</v>
      </c>
      <c r="AN146">
        <v>0</v>
      </c>
      <c r="AO146">
        <v>0</v>
      </c>
      <c r="AP146">
        <v>0</v>
      </c>
      <c r="AQ146">
        <v>5627572.3399999999</v>
      </c>
      <c r="AR146">
        <v>412468.82</v>
      </c>
      <c r="AS146">
        <v>109054871.23273762</v>
      </c>
      <c r="AT146">
        <v>57825384.799999997</v>
      </c>
      <c r="AU146">
        <v>412468.82</v>
      </c>
      <c r="AV146">
        <v>0</v>
      </c>
    </row>
    <row r="147" spans="1:48" x14ac:dyDescent="0.25">
      <c r="A147">
        <v>2181</v>
      </c>
      <c r="B147" t="s">
        <v>4534</v>
      </c>
      <c r="C147" t="s">
        <v>48</v>
      </c>
      <c r="D147" t="s">
        <v>183</v>
      </c>
      <c r="E147">
        <v>2148</v>
      </c>
      <c r="F147" s="72">
        <v>22477260</v>
      </c>
      <c r="G147">
        <v>0</v>
      </c>
      <c r="H147" s="70">
        <v>22477260</v>
      </c>
      <c r="I147" s="74">
        <v>2880.28</v>
      </c>
      <c r="J147">
        <v>1</v>
      </c>
      <c r="K147">
        <v>0</v>
      </c>
      <c r="L147">
        <v>316.83080000000001</v>
      </c>
      <c r="M147">
        <v>99.8</v>
      </c>
      <c r="N147">
        <v>0</v>
      </c>
      <c r="O147">
        <v>0</v>
      </c>
      <c r="P147">
        <v>5.25</v>
      </c>
      <c r="Q147">
        <v>0</v>
      </c>
      <c r="R147">
        <v>0</v>
      </c>
      <c r="S147">
        <v>0</v>
      </c>
      <c r="U147">
        <v>0</v>
      </c>
      <c r="V147">
        <v>0</v>
      </c>
      <c r="W147">
        <v>3883.9807999999998</v>
      </c>
      <c r="X147">
        <v>-1.6400000000000006</v>
      </c>
      <c r="Y147" s="71">
        <v>33688673.429068767</v>
      </c>
      <c r="Z147">
        <v>770025.89999999991</v>
      </c>
      <c r="AA147">
        <v>34458699.329068765</v>
      </c>
      <c r="AB147">
        <v>8872.005579705432</v>
      </c>
      <c r="AC147">
        <v>11981439.329068765</v>
      </c>
      <c r="AD147">
        <v>34480787.194557749</v>
      </c>
      <c r="AE147">
        <v>0</v>
      </c>
      <c r="AF147">
        <v>560650.4</v>
      </c>
      <c r="AG147">
        <v>560650.4</v>
      </c>
      <c r="AH147">
        <v>349647.39</v>
      </c>
      <c r="AI147">
        <v>-211003.01</v>
      </c>
      <c r="AJ147">
        <v>35019349.729068764</v>
      </c>
      <c r="AK147">
        <v>0</v>
      </c>
      <c r="AL147">
        <v>0</v>
      </c>
      <c r="AM147">
        <v>0</v>
      </c>
      <c r="AN147">
        <v>0</v>
      </c>
      <c r="AO147">
        <v>0</v>
      </c>
      <c r="AP147">
        <v>0</v>
      </c>
      <c r="AQ147">
        <v>362071.7</v>
      </c>
      <c r="AR147">
        <v>0</v>
      </c>
      <c r="AS147">
        <v>7115674.5238137534</v>
      </c>
      <c r="AT147">
        <v>3883980.7999999998</v>
      </c>
      <c r="AU147">
        <v>0</v>
      </c>
      <c r="AV147">
        <v>0</v>
      </c>
    </row>
    <row r="148" spans="1:48" x14ac:dyDescent="0.25">
      <c r="A148">
        <v>2182</v>
      </c>
      <c r="B148" t="s">
        <v>4535</v>
      </c>
      <c r="C148" t="s">
        <v>48</v>
      </c>
      <c r="D148" t="s">
        <v>202</v>
      </c>
      <c r="E148">
        <v>2148</v>
      </c>
      <c r="F148" s="72">
        <v>30129097</v>
      </c>
      <c r="G148">
        <v>0</v>
      </c>
      <c r="H148" s="70">
        <v>30129097</v>
      </c>
      <c r="I148" s="74">
        <v>10582.23</v>
      </c>
      <c r="J148">
        <v>1</v>
      </c>
      <c r="K148">
        <v>0</v>
      </c>
      <c r="L148">
        <v>1164.0453</v>
      </c>
      <c r="M148">
        <v>185.1</v>
      </c>
      <c r="N148">
        <v>0</v>
      </c>
      <c r="O148">
        <v>0</v>
      </c>
      <c r="P148">
        <v>15.75</v>
      </c>
      <c r="Q148">
        <v>0</v>
      </c>
      <c r="R148">
        <v>0</v>
      </c>
      <c r="S148">
        <v>0</v>
      </c>
      <c r="U148">
        <v>0</v>
      </c>
      <c r="V148">
        <v>0</v>
      </c>
      <c r="W148">
        <v>14240.2255</v>
      </c>
      <c r="X148">
        <v>0.89999999999999858</v>
      </c>
      <c r="Y148" s="71">
        <v>125275113.63771845</v>
      </c>
      <c r="Z148">
        <v>4994098.8999999994</v>
      </c>
      <c r="AA148">
        <v>130269212.53771846</v>
      </c>
      <c r="AB148">
        <v>9147.973993650483</v>
      </c>
      <c r="AC148">
        <v>100140115.53771846</v>
      </c>
      <c r="AD148">
        <v>130351348.7448616</v>
      </c>
      <c r="AE148">
        <v>0</v>
      </c>
      <c r="AF148">
        <v>1058675.22</v>
      </c>
      <c r="AG148">
        <v>1058675.22</v>
      </c>
      <c r="AH148">
        <v>1530010.18</v>
      </c>
      <c r="AI148">
        <v>471334.96</v>
      </c>
      <c r="AJ148">
        <v>131327887.75771846</v>
      </c>
      <c r="AK148">
        <v>14.51</v>
      </c>
      <c r="AL148">
        <v>0</v>
      </c>
      <c r="AM148">
        <v>0</v>
      </c>
      <c r="AN148">
        <v>0</v>
      </c>
      <c r="AO148">
        <v>0</v>
      </c>
      <c r="AP148">
        <v>0</v>
      </c>
      <c r="AQ148">
        <v>1276517.48</v>
      </c>
      <c r="AR148">
        <v>76151771</v>
      </c>
      <c r="AS148">
        <v>27358664.323543694</v>
      </c>
      <c r="AT148">
        <v>14240225.5</v>
      </c>
      <c r="AU148">
        <v>14240225.5</v>
      </c>
      <c r="AV148">
        <v>61911545.5</v>
      </c>
    </row>
    <row r="149" spans="1:48" x14ac:dyDescent="0.25">
      <c r="A149">
        <v>2183</v>
      </c>
      <c r="B149" t="s">
        <v>4536</v>
      </c>
      <c r="C149" t="s">
        <v>48</v>
      </c>
      <c r="D149" t="s">
        <v>108</v>
      </c>
      <c r="E149">
        <v>2148</v>
      </c>
      <c r="F149" s="72">
        <v>32616805</v>
      </c>
      <c r="G149">
        <v>0</v>
      </c>
      <c r="H149" s="70">
        <v>32616805</v>
      </c>
      <c r="I149" s="74">
        <v>11586.82</v>
      </c>
      <c r="J149">
        <v>1</v>
      </c>
      <c r="K149">
        <v>0</v>
      </c>
      <c r="L149">
        <v>1274.5501999999999</v>
      </c>
      <c r="M149">
        <v>55.1</v>
      </c>
      <c r="N149">
        <v>0</v>
      </c>
      <c r="O149">
        <v>0</v>
      </c>
      <c r="P149">
        <v>16</v>
      </c>
      <c r="Q149">
        <v>0</v>
      </c>
      <c r="R149">
        <v>0</v>
      </c>
      <c r="S149">
        <v>0</v>
      </c>
      <c r="U149">
        <v>0</v>
      </c>
      <c r="V149">
        <v>0</v>
      </c>
      <c r="W149">
        <v>14167.3889</v>
      </c>
      <c r="X149">
        <v>-0.52000000000000135</v>
      </c>
      <c r="Y149" s="71">
        <v>123656015.50827354</v>
      </c>
      <c r="Z149">
        <v>4575157.3</v>
      </c>
      <c r="AA149">
        <v>128231172.80827354</v>
      </c>
      <c r="AB149">
        <v>9051.1507599169199</v>
      </c>
      <c r="AC149">
        <v>95614367.808273539</v>
      </c>
      <c r="AD149">
        <v>128312247.45917071</v>
      </c>
      <c r="AE149">
        <v>-52784</v>
      </c>
      <c r="AF149">
        <v>1322356.6299999999</v>
      </c>
      <c r="AG149">
        <v>1322356.6299999999</v>
      </c>
      <c r="AH149">
        <v>1612272.48</v>
      </c>
      <c r="AI149">
        <v>289915.84999999998</v>
      </c>
      <c r="AJ149">
        <v>129500745.43827353</v>
      </c>
      <c r="AK149">
        <v>13.33</v>
      </c>
      <c r="AL149">
        <v>0</v>
      </c>
      <c r="AM149">
        <v>0</v>
      </c>
      <c r="AN149">
        <v>0</v>
      </c>
      <c r="AO149">
        <v>0</v>
      </c>
      <c r="AP149">
        <v>0</v>
      </c>
      <c r="AQ149">
        <v>1365385.54</v>
      </c>
      <c r="AR149">
        <v>0</v>
      </c>
      <c r="AS149">
        <v>26873163.717654705</v>
      </c>
      <c r="AT149">
        <v>14167388.9</v>
      </c>
      <c r="AU149">
        <v>0</v>
      </c>
      <c r="AV149">
        <v>0</v>
      </c>
    </row>
    <row r="150" spans="1:48" x14ac:dyDescent="0.25">
      <c r="A150">
        <v>2185</v>
      </c>
      <c r="B150" t="s">
        <v>4537</v>
      </c>
      <c r="C150" t="s">
        <v>48</v>
      </c>
      <c r="D150" t="s">
        <v>49</v>
      </c>
      <c r="E150">
        <v>2148</v>
      </c>
      <c r="F150" s="72">
        <v>14471948</v>
      </c>
      <c r="G150">
        <v>0</v>
      </c>
      <c r="H150" s="70">
        <v>14471948</v>
      </c>
      <c r="I150" s="74">
        <v>5719.46</v>
      </c>
      <c r="J150">
        <v>1</v>
      </c>
      <c r="K150">
        <v>0</v>
      </c>
      <c r="L150">
        <v>629.14059999999995</v>
      </c>
      <c r="M150">
        <v>75.7</v>
      </c>
      <c r="N150">
        <v>0</v>
      </c>
      <c r="O150">
        <v>0</v>
      </c>
      <c r="P150">
        <v>7.5</v>
      </c>
      <c r="Q150">
        <v>0</v>
      </c>
      <c r="R150">
        <v>0</v>
      </c>
      <c r="S150">
        <v>0</v>
      </c>
      <c r="U150">
        <v>0</v>
      </c>
      <c r="V150">
        <v>0</v>
      </c>
      <c r="W150">
        <v>7610.2786999999998</v>
      </c>
      <c r="X150">
        <v>1.2199999999999989</v>
      </c>
      <c r="Y150" s="71">
        <v>67068108.704146363</v>
      </c>
      <c r="Z150">
        <v>1482611.2</v>
      </c>
      <c r="AA150">
        <v>68550719.904146358</v>
      </c>
      <c r="AB150">
        <v>9007.6490765241433</v>
      </c>
      <c r="AC150">
        <v>54078771.904146358</v>
      </c>
      <c r="AD150">
        <v>68594692.884168178</v>
      </c>
      <c r="AE150">
        <v>0</v>
      </c>
      <c r="AF150">
        <v>1628524.1</v>
      </c>
      <c r="AG150">
        <v>1628524.1</v>
      </c>
      <c r="AH150">
        <v>1278025.3999999999</v>
      </c>
      <c r="AI150">
        <v>-350498.7</v>
      </c>
      <c r="AJ150">
        <v>70179244.004146352</v>
      </c>
      <c r="AK150">
        <v>13.19</v>
      </c>
      <c r="AL150">
        <v>0</v>
      </c>
      <c r="AM150">
        <v>0</v>
      </c>
      <c r="AN150">
        <v>0</v>
      </c>
      <c r="AO150">
        <v>0</v>
      </c>
      <c r="AP150">
        <v>0</v>
      </c>
      <c r="AQ150">
        <v>705150.14</v>
      </c>
      <c r="AR150">
        <v>0</v>
      </c>
      <c r="AS150">
        <v>14262271.300829275</v>
      </c>
      <c r="AT150">
        <v>7610278.7000000002</v>
      </c>
      <c r="AU150">
        <v>0</v>
      </c>
      <c r="AV150">
        <v>0</v>
      </c>
    </row>
    <row r="151" spans="1:48" x14ac:dyDescent="0.25">
      <c r="A151">
        <v>2186</v>
      </c>
      <c r="B151" t="s">
        <v>4538</v>
      </c>
      <c r="C151" t="s">
        <v>48</v>
      </c>
      <c r="D151" t="s">
        <v>63</v>
      </c>
      <c r="E151">
        <v>2148</v>
      </c>
      <c r="F151" s="72">
        <v>2068599</v>
      </c>
      <c r="G151">
        <v>0</v>
      </c>
      <c r="H151" s="70">
        <v>2068599</v>
      </c>
      <c r="I151" s="74">
        <v>1078.9100000000001</v>
      </c>
      <c r="J151">
        <v>1</v>
      </c>
      <c r="K151">
        <v>0</v>
      </c>
      <c r="L151">
        <v>118.6801</v>
      </c>
      <c r="M151">
        <v>3.8</v>
      </c>
      <c r="N151">
        <v>0</v>
      </c>
      <c r="O151">
        <v>0</v>
      </c>
      <c r="P151">
        <v>0.5</v>
      </c>
      <c r="Q151">
        <v>0</v>
      </c>
      <c r="R151">
        <v>0</v>
      </c>
      <c r="S151">
        <v>0</v>
      </c>
      <c r="U151">
        <v>0</v>
      </c>
      <c r="V151">
        <v>0</v>
      </c>
      <c r="W151">
        <v>1336.8191999999999</v>
      </c>
      <c r="X151">
        <v>-1.9900000000000002</v>
      </c>
      <c r="Y151" s="71">
        <v>11572480.204522992</v>
      </c>
      <c r="Z151">
        <v>459003.3</v>
      </c>
      <c r="AA151">
        <v>12031483.504522992</v>
      </c>
      <c r="AB151">
        <v>9000.0828118888421</v>
      </c>
      <c r="AC151">
        <v>9962884.5045229923</v>
      </c>
      <c r="AD151">
        <v>12039070.96226809</v>
      </c>
      <c r="AE151">
        <v>0</v>
      </c>
      <c r="AF151">
        <v>309062.59000000003</v>
      </c>
      <c r="AG151">
        <v>309062.59000000003</v>
      </c>
      <c r="AH151">
        <v>112832.86</v>
      </c>
      <c r="AI151">
        <v>-196229.73</v>
      </c>
      <c r="AJ151">
        <v>12340546.094522992</v>
      </c>
      <c r="AK151">
        <v>13.55</v>
      </c>
      <c r="AL151">
        <v>0</v>
      </c>
      <c r="AM151">
        <v>0</v>
      </c>
      <c r="AN151">
        <v>0</v>
      </c>
      <c r="AO151">
        <v>0</v>
      </c>
      <c r="AP151">
        <v>0</v>
      </c>
      <c r="AQ151">
        <v>137857.06</v>
      </c>
      <c r="AR151">
        <v>0</v>
      </c>
      <c r="AS151">
        <v>2520663.9329045988</v>
      </c>
      <c r="AT151">
        <v>1336819.2</v>
      </c>
      <c r="AU151">
        <v>0</v>
      </c>
      <c r="AV151">
        <v>0</v>
      </c>
    </row>
    <row r="152" spans="1:48" x14ac:dyDescent="0.25">
      <c r="A152">
        <v>2187</v>
      </c>
      <c r="B152" t="s">
        <v>4539</v>
      </c>
      <c r="C152" t="s">
        <v>48</v>
      </c>
      <c r="D152" t="s">
        <v>73</v>
      </c>
      <c r="E152">
        <v>2148</v>
      </c>
      <c r="F152" s="72">
        <v>17298484</v>
      </c>
      <c r="G152">
        <v>0</v>
      </c>
      <c r="H152" s="70">
        <v>17298484</v>
      </c>
      <c r="I152" s="74">
        <v>9281.44</v>
      </c>
      <c r="J152">
        <v>1</v>
      </c>
      <c r="K152">
        <v>0</v>
      </c>
      <c r="L152">
        <v>1020.9584</v>
      </c>
      <c r="M152">
        <v>29.6</v>
      </c>
      <c r="N152">
        <v>0</v>
      </c>
      <c r="O152">
        <v>0</v>
      </c>
      <c r="P152">
        <v>10.25</v>
      </c>
      <c r="Q152">
        <v>0</v>
      </c>
      <c r="R152">
        <v>0</v>
      </c>
      <c r="S152">
        <v>0</v>
      </c>
      <c r="U152">
        <v>0</v>
      </c>
      <c r="V152">
        <v>0</v>
      </c>
      <c r="W152">
        <v>12250.2924</v>
      </c>
      <c r="X152">
        <v>1.7299999999999986</v>
      </c>
      <c r="Y152" s="71">
        <v>108263597.30524679</v>
      </c>
      <c r="Z152">
        <v>3152849.6999999997</v>
      </c>
      <c r="AA152">
        <v>111416447.00524679</v>
      </c>
      <c r="AB152">
        <v>9095.0030715386674</v>
      </c>
      <c r="AC152">
        <v>94117963.005246788</v>
      </c>
      <c r="AD152">
        <v>111487429.66889091</v>
      </c>
      <c r="AE152">
        <v>0</v>
      </c>
      <c r="AF152">
        <v>1378117.76</v>
      </c>
      <c r="AG152">
        <v>1378117.76</v>
      </c>
      <c r="AH152">
        <v>1064355.8700000001</v>
      </c>
      <c r="AI152">
        <v>-313761.89</v>
      </c>
      <c r="AJ152">
        <v>112794564.76524679</v>
      </c>
      <c r="AK152">
        <v>11.49</v>
      </c>
      <c r="AL152">
        <v>0</v>
      </c>
      <c r="AM152">
        <v>0</v>
      </c>
      <c r="AN152">
        <v>0</v>
      </c>
      <c r="AO152">
        <v>0</v>
      </c>
      <c r="AP152">
        <v>0</v>
      </c>
      <c r="AQ152">
        <v>1134114.2</v>
      </c>
      <c r="AR152">
        <v>0</v>
      </c>
      <c r="AS152">
        <v>23126730.515049361</v>
      </c>
      <c r="AT152">
        <v>12250292.4</v>
      </c>
      <c r="AU152">
        <v>0</v>
      </c>
      <c r="AV152">
        <v>0</v>
      </c>
    </row>
    <row r="153" spans="1:48" x14ac:dyDescent="0.25">
      <c r="A153">
        <v>2188</v>
      </c>
      <c r="B153" t="s">
        <v>4540</v>
      </c>
      <c r="C153" t="s">
        <v>48</v>
      </c>
      <c r="D153" t="s">
        <v>204</v>
      </c>
      <c r="E153">
        <v>2148</v>
      </c>
      <c r="F153" s="72">
        <v>2915211</v>
      </c>
      <c r="G153">
        <v>0</v>
      </c>
      <c r="H153" s="70">
        <v>2915211</v>
      </c>
      <c r="I153" s="74">
        <v>533.94000000000005</v>
      </c>
      <c r="J153">
        <v>1</v>
      </c>
      <c r="K153">
        <v>0</v>
      </c>
      <c r="L153">
        <v>52</v>
      </c>
      <c r="M153">
        <v>0</v>
      </c>
      <c r="N153">
        <v>0</v>
      </c>
      <c r="O153">
        <v>0</v>
      </c>
      <c r="P153">
        <v>0</v>
      </c>
      <c r="Q153">
        <v>0</v>
      </c>
      <c r="R153">
        <v>0</v>
      </c>
      <c r="S153">
        <v>0</v>
      </c>
      <c r="U153">
        <v>0</v>
      </c>
      <c r="V153">
        <v>0</v>
      </c>
      <c r="W153">
        <v>728.26</v>
      </c>
      <c r="X153">
        <v>-1.1400000000000006</v>
      </c>
      <c r="Y153" s="71">
        <v>6334452.0808737054</v>
      </c>
      <c r="Z153">
        <v>52102.399999999994</v>
      </c>
      <c r="AA153">
        <v>6386554.4808737058</v>
      </c>
      <c r="AB153">
        <v>8769.6076687909626</v>
      </c>
      <c r="AC153">
        <v>3471343.4808737058</v>
      </c>
      <c r="AD153">
        <v>6390707.6430872129</v>
      </c>
      <c r="AE153">
        <v>0</v>
      </c>
      <c r="AF153">
        <v>0</v>
      </c>
      <c r="AG153">
        <v>0</v>
      </c>
      <c r="AH153">
        <v>0</v>
      </c>
      <c r="AI153">
        <v>0</v>
      </c>
      <c r="AJ153">
        <v>6386554.4808737058</v>
      </c>
      <c r="AK153">
        <v>12.7</v>
      </c>
      <c r="AL153">
        <v>187.22</v>
      </c>
      <c r="AM153">
        <v>187.22</v>
      </c>
      <c r="AN153">
        <v>38859.67</v>
      </c>
      <c r="AO153">
        <v>34942.93</v>
      </c>
      <c r="AP153">
        <v>-3916.74</v>
      </c>
      <c r="AQ153">
        <v>68297.100000000006</v>
      </c>
      <c r="AR153">
        <v>0</v>
      </c>
      <c r="AS153">
        <v>1287731.3761747414</v>
      </c>
      <c r="AT153">
        <v>728260</v>
      </c>
      <c r="AU153">
        <v>0</v>
      </c>
      <c r="AV153">
        <v>0</v>
      </c>
    </row>
    <row r="154" spans="1:48" x14ac:dyDescent="0.25">
      <c r="A154">
        <v>2190</v>
      </c>
      <c r="B154" t="s">
        <v>4541</v>
      </c>
      <c r="C154" t="s">
        <v>54</v>
      </c>
      <c r="D154" t="s">
        <v>72</v>
      </c>
      <c r="E154">
        <v>2117</v>
      </c>
      <c r="F154" s="72">
        <v>8392120</v>
      </c>
      <c r="G154">
        <v>0</v>
      </c>
      <c r="H154" s="70">
        <v>8392120</v>
      </c>
      <c r="I154" s="74">
        <v>3005.63</v>
      </c>
      <c r="J154">
        <v>1</v>
      </c>
      <c r="K154">
        <v>0</v>
      </c>
      <c r="L154">
        <v>330.61930000000001</v>
      </c>
      <c r="M154">
        <v>96.4</v>
      </c>
      <c r="N154">
        <v>0</v>
      </c>
      <c r="O154">
        <v>0</v>
      </c>
      <c r="P154">
        <v>5.25</v>
      </c>
      <c r="Q154">
        <v>0</v>
      </c>
      <c r="R154">
        <v>0</v>
      </c>
      <c r="S154">
        <v>0</v>
      </c>
      <c r="U154">
        <v>0</v>
      </c>
      <c r="V154">
        <v>0</v>
      </c>
      <c r="W154">
        <v>3806.3404</v>
      </c>
      <c r="X154">
        <v>-0.22000000000000064</v>
      </c>
      <c r="Y154" s="71">
        <v>33278088.512080804</v>
      </c>
      <c r="Z154">
        <v>1007611.4999999999</v>
      </c>
      <c r="AA154">
        <v>34285700.012080804</v>
      </c>
      <c r="AB154">
        <v>9007.523345016858</v>
      </c>
      <c r="AC154">
        <v>25893580.012080804</v>
      </c>
      <c r="AD154">
        <v>34307518.678949155</v>
      </c>
      <c r="AE154">
        <v>0</v>
      </c>
      <c r="AF154">
        <v>494048.44</v>
      </c>
      <c r="AG154">
        <v>494048.44</v>
      </c>
      <c r="AH154">
        <v>548990.55000000005</v>
      </c>
      <c r="AI154">
        <v>54942.11</v>
      </c>
      <c r="AJ154">
        <v>34779748.452080801</v>
      </c>
      <c r="AK154">
        <v>10.77</v>
      </c>
      <c r="AL154">
        <v>0</v>
      </c>
      <c r="AM154">
        <v>0</v>
      </c>
      <c r="AN154">
        <v>0</v>
      </c>
      <c r="AO154">
        <v>0</v>
      </c>
      <c r="AP154">
        <v>0</v>
      </c>
      <c r="AQ154">
        <v>334016.96000000002</v>
      </c>
      <c r="AR154">
        <v>0</v>
      </c>
      <c r="AS154">
        <v>7168460.4124161601</v>
      </c>
      <c r="AT154">
        <v>3806340.4</v>
      </c>
      <c r="AU154">
        <v>0</v>
      </c>
      <c r="AV154">
        <v>0</v>
      </c>
    </row>
    <row r="155" spans="1:48" x14ac:dyDescent="0.25">
      <c r="A155">
        <v>2191</v>
      </c>
      <c r="B155" t="s">
        <v>4542</v>
      </c>
      <c r="C155" t="s">
        <v>54</v>
      </c>
      <c r="D155" t="s">
        <v>55</v>
      </c>
      <c r="E155">
        <v>2117</v>
      </c>
      <c r="F155" s="72">
        <v>7439061</v>
      </c>
      <c r="G155">
        <v>0</v>
      </c>
      <c r="H155" s="70">
        <v>7439061</v>
      </c>
      <c r="I155" s="74">
        <v>3042.1</v>
      </c>
      <c r="J155">
        <v>1</v>
      </c>
      <c r="K155">
        <v>0</v>
      </c>
      <c r="L155">
        <v>319</v>
      </c>
      <c r="M155">
        <v>0</v>
      </c>
      <c r="N155">
        <v>0</v>
      </c>
      <c r="O155">
        <v>0</v>
      </c>
      <c r="P155">
        <v>3.5</v>
      </c>
      <c r="Q155">
        <v>0</v>
      </c>
      <c r="R155">
        <v>0</v>
      </c>
      <c r="S155">
        <v>0</v>
      </c>
      <c r="U155">
        <v>0</v>
      </c>
      <c r="V155">
        <v>0</v>
      </c>
      <c r="W155">
        <v>3964.4850000000001</v>
      </c>
      <c r="X155">
        <v>-0.11000000000000121</v>
      </c>
      <c r="Y155" s="71">
        <v>34681923.240487203</v>
      </c>
      <c r="Z155">
        <v>1032215.1</v>
      </c>
      <c r="AA155">
        <v>35714138.340487204</v>
      </c>
      <c r="AB155">
        <v>9008.5189729529066</v>
      </c>
      <c r="AC155">
        <v>28275077.340487204</v>
      </c>
      <c r="AD155">
        <v>35736877.426876232</v>
      </c>
      <c r="AE155">
        <v>0</v>
      </c>
      <c r="AF155">
        <v>1108080.06</v>
      </c>
      <c r="AG155">
        <v>1108080.06</v>
      </c>
      <c r="AH155">
        <v>860631.35</v>
      </c>
      <c r="AI155">
        <v>-247448.71</v>
      </c>
      <c r="AJ155">
        <v>36822218.400487207</v>
      </c>
      <c r="AK155">
        <v>13.14</v>
      </c>
      <c r="AL155">
        <v>0</v>
      </c>
      <c r="AM155">
        <v>0</v>
      </c>
      <c r="AN155">
        <v>0</v>
      </c>
      <c r="AO155">
        <v>0</v>
      </c>
      <c r="AP155">
        <v>0</v>
      </c>
      <c r="AQ155">
        <v>344590.04</v>
      </c>
      <c r="AR155">
        <v>0</v>
      </c>
      <c r="AS155">
        <v>7521396.9580974421</v>
      </c>
      <c r="AT155">
        <v>3964485</v>
      </c>
      <c r="AU155">
        <v>0</v>
      </c>
      <c r="AV155">
        <v>0</v>
      </c>
    </row>
    <row r="156" spans="1:48" x14ac:dyDescent="0.25">
      <c r="A156">
        <v>2192</v>
      </c>
      <c r="B156" t="s">
        <v>4543</v>
      </c>
      <c r="C156" t="s">
        <v>54</v>
      </c>
      <c r="D156" t="s">
        <v>185</v>
      </c>
      <c r="E156">
        <v>2117</v>
      </c>
      <c r="F156" s="72">
        <v>572960</v>
      </c>
      <c r="G156">
        <v>0</v>
      </c>
      <c r="H156" s="70">
        <v>572960</v>
      </c>
      <c r="I156" s="74">
        <v>294.01</v>
      </c>
      <c r="J156">
        <v>1</v>
      </c>
      <c r="K156">
        <v>0</v>
      </c>
      <c r="L156">
        <v>32.341099999999997</v>
      </c>
      <c r="M156">
        <v>0.6</v>
      </c>
      <c r="N156">
        <v>0</v>
      </c>
      <c r="O156">
        <v>0</v>
      </c>
      <c r="P156">
        <v>0.5</v>
      </c>
      <c r="Q156">
        <v>0</v>
      </c>
      <c r="R156">
        <v>0</v>
      </c>
      <c r="S156">
        <v>0</v>
      </c>
      <c r="U156">
        <v>0</v>
      </c>
      <c r="V156">
        <v>0</v>
      </c>
      <c r="W156">
        <v>459.22410000000002</v>
      </c>
      <c r="X156">
        <v>0.71999999999999886</v>
      </c>
      <c r="Y156" s="71">
        <v>4035898.741704931</v>
      </c>
      <c r="Z156">
        <v>63442.399999999994</v>
      </c>
      <c r="AA156">
        <v>4099341.1417049309</v>
      </c>
      <c r="AB156">
        <v>8926.6681380723057</v>
      </c>
      <c r="AC156">
        <v>3526381.1417049309</v>
      </c>
      <c r="AD156">
        <v>4101987.2651482197</v>
      </c>
      <c r="AE156">
        <v>0</v>
      </c>
      <c r="AF156">
        <v>0</v>
      </c>
      <c r="AG156">
        <v>0</v>
      </c>
      <c r="AH156">
        <v>0</v>
      </c>
      <c r="AI156">
        <v>0</v>
      </c>
      <c r="AJ156">
        <v>4099341.1417049309</v>
      </c>
      <c r="AK156">
        <v>13.1</v>
      </c>
      <c r="AL156">
        <v>86.28</v>
      </c>
      <c r="AM156">
        <v>86.28</v>
      </c>
      <c r="AN156">
        <v>18320.54</v>
      </c>
      <c r="AO156">
        <v>16103.38</v>
      </c>
      <c r="AP156">
        <v>-2217.16</v>
      </c>
      <c r="AQ156">
        <v>32749.919999999998</v>
      </c>
      <c r="AR156">
        <v>0</v>
      </c>
      <c r="AS156">
        <v>832556.70834098617</v>
      </c>
      <c r="AT156">
        <v>459224.10000000003</v>
      </c>
      <c r="AU156">
        <v>0</v>
      </c>
      <c r="AV156">
        <v>0</v>
      </c>
    </row>
    <row r="157" spans="1:48" x14ac:dyDescent="0.25">
      <c r="A157">
        <v>2193</v>
      </c>
      <c r="B157" t="s">
        <v>4544</v>
      </c>
      <c r="C157" t="s">
        <v>54</v>
      </c>
      <c r="D157" t="s">
        <v>94</v>
      </c>
      <c r="E157">
        <v>2117</v>
      </c>
      <c r="F157" s="72">
        <v>430031</v>
      </c>
      <c r="G157">
        <v>0</v>
      </c>
      <c r="H157" s="70">
        <v>430031</v>
      </c>
      <c r="I157" s="74">
        <v>170.88</v>
      </c>
      <c r="J157">
        <v>1</v>
      </c>
      <c r="K157">
        <v>0</v>
      </c>
      <c r="L157">
        <v>18.796800000000001</v>
      </c>
      <c r="M157">
        <v>5.3</v>
      </c>
      <c r="N157">
        <v>0</v>
      </c>
      <c r="O157">
        <v>0</v>
      </c>
      <c r="P157">
        <v>0.75</v>
      </c>
      <c r="Q157">
        <v>0</v>
      </c>
      <c r="R157">
        <v>0</v>
      </c>
      <c r="S157">
        <v>0</v>
      </c>
      <c r="U157">
        <v>0</v>
      </c>
      <c r="V157">
        <v>0</v>
      </c>
      <c r="W157">
        <v>352.01069999999999</v>
      </c>
      <c r="X157">
        <v>-4.910000000000001</v>
      </c>
      <c r="Y157" s="71">
        <v>2997274.9184352253</v>
      </c>
      <c r="Z157">
        <v>77886.899999999994</v>
      </c>
      <c r="AA157">
        <v>3075161.8184352252</v>
      </c>
      <c r="AB157">
        <v>8735.9896117794869</v>
      </c>
      <c r="AC157">
        <v>2645130.8184352252</v>
      </c>
      <c r="AD157">
        <v>3077126.9716601307</v>
      </c>
      <c r="AE157">
        <v>0</v>
      </c>
      <c r="AF157">
        <v>0</v>
      </c>
      <c r="AG157">
        <v>0</v>
      </c>
      <c r="AH157">
        <v>0</v>
      </c>
      <c r="AI157">
        <v>0</v>
      </c>
      <c r="AJ157">
        <v>3075161.8184352252</v>
      </c>
      <c r="AK157">
        <v>13.32</v>
      </c>
      <c r="AL157">
        <v>59.74</v>
      </c>
      <c r="AM157">
        <v>59.74</v>
      </c>
      <c r="AN157">
        <v>14436.11</v>
      </c>
      <c r="AO157">
        <v>11149.93</v>
      </c>
      <c r="AP157">
        <v>-3286.18</v>
      </c>
      <c r="AQ157">
        <v>19495.32</v>
      </c>
      <c r="AR157">
        <v>90619.8</v>
      </c>
      <c r="AS157">
        <v>630609.74368704506</v>
      </c>
      <c r="AT157">
        <v>352010.7</v>
      </c>
      <c r="AU157">
        <v>90619.8</v>
      </c>
      <c r="AV157">
        <v>0</v>
      </c>
    </row>
    <row r="158" spans="1:48" x14ac:dyDescent="0.25">
      <c r="A158">
        <v>2195</v>
      </c>
      <c r="B158" t="s">
        <v>4545</v>
      </c>
      <c r="C158" t="s">
        <v>212</v>
      </c>
      <c r="D158" t="s">
        <v>213</v>
      </c>
      <c r="E158">
        <v>2004</v>
      </c>
      <c r="F158" s="72">
        <v>1841748</v>
      </c>
      <c r="G158">
        <v>0</v>
      </c>
      <c r="H158" s="70">
        <v>1841748</v>
      </c>
      <c r="I158" s="74">
        <v>232.2</v>
      </c>
      <c r="J158">
        <v>1</v>
      </c>
      <c r="K158">
        <v>0</v>
      </c>
      <c r="L158">
        <v>25.542000000000002</v>
      </c>
      <c r="M158">
        <v>5.4</v>
      </c>
      <c r="N158">
        <v>0</v>
      </c>
      <c r="O158">
        <v>0</v>
      </c>
      <c r="P158">
        <v>0.5</v>
      </c>
      <c r="Q158">
        <v>0</v>
      </c>
      <c r="R158">
        <v>0</v>
      </c>
      <c r="S158">
        <v>0</v>
      </c>
      <c r="U158">
        <v>0</v>
      </c>
      <c r="V158">
        <v>0</v>
      </c>
      <c r="W158">
        <v>419.68720000000002</v>
      </c>
      <c r="X158">
        <v>4.1099999999999994</v>
      </c>
      <c r="Y158" s="71">
        <v>3757616.6697790166</v>
      </c>
      <c r="Z158">
        <v>318547.20000000001</v>
      </c>
      <c r="AA158">
        <v>4076163.8697790168</v>
      </c>
      <c r="AB158">
        <v>9712.3854856164708</v>
      </c>
      <c r="AC158">
        <v>2234415.8697790168</v>
      </c>
      <c r="AD158">
        <v>4078627.5385172949</v>
      </c>
      <c r="AE158">
        <v>0</v>
      </c>
      <c r="AF158">
        <v>0</v>
      </c>
      <c r="AG158">
        <v>0</v>
      </c>
      <c r="AH158">
        <v>0</v>
      </c>
      <c r="AI158">
        <v>0</v>
      </c>
      <c r="AJ158">
        <v>4076163.8697790168</v>
      </c>
      <c r="AK158">
        <v>13.23</v>
      </c>
      <c r="AL158">
        <v>56.28</v>
      </c>
      <c r="AM158">
        <v>56.28</v>
      </c>
      <c r="AN158">
        <v>15441.77</v>
      </c>
      <c r="AO158">
        <v>10504.15</v>
      </c>
      <c r="AP158">
        <v>-4937.62</v>
      </c>
      <c r="AQ158">
        <v>18542.560000000001</v>
      </c>
      <c r="AR158">
        <v>0</v>
      </c>
      <c r="AS158">
        <v>878942.21395580343</v>
      </c>
      <c r="AT158">
        <v>419687.2</v>
      </c>
      <c r="AU158">
        <v>0</v>
      </c>
      <c r="AV158">
        <v>0</v>
      </c>
    </row>
    <row r="159" spans="1:48" x14ac:dyDescent="0.25">
      <c r="A159">
        <v>2197</v>
      </c>
      <c r="B159" t="s">
        <v>4546</v>
      </c>
      <c r="C159" t="s">
        <v>161</v>
      </c>
      <c r="D159" t="s">
        <v>233</v>
      </c>
      <c r="E159">
        <v>2230</v>
      </c>
      <c r="F159" s="72">
        <v>15105157</v>
      </c>
      <c r="G159">
        <v>0</v>
      </c>
      <c r="H159" s="70">
        <v>15105157</v>
      </c>
      <c r="I159" s="74">
        <v>2075.29</v>
      </c>
      <c r="J159">
        <v>1</v>
      </c>
      <c r="K159">
        <v>0</v>
      </c>
      <c r="L159">
        <v>228.28190000000001</v>
      </c>
      <c r="M159">
        <v>48</v>
      </c>
      <c r="N159">
        <v>0</v>
      </c>
      <c r="O159">
        <v>0</v>
      </c>
      <c r="P159">
        <v>3.25</v>
      </c>
      <c r="Q159">
        <v>0</v>
      </c>
      <c r="R159">
        <v>0</v>
      </c>
      <c r="S159">
        <v>0</v>
      </c>
      <c r="U159">
        <v>0</v>
      </c>
      <c r="V159">
        <v>0</v>
      </c>
      <c r="W159">
        <v>2691.9841999999999</v>
      </c>
      <c r="X159">
        <v>-2.1300000000000008</v>
      </c>
      <c r="Y159" s="71">
        <v>23285447.227501582</v>
      </c>
      <c r="Z159">
        <v>1005933.6</v>
      </c>
      <c r="AA159">
        <v>24291380.827501584</v>
      </c>
      <c r="AB159">
        <v>9023.597102650745</v>
      </c>
      <c r="AC159">
        <v>9186223.8275015838</v>
      </c>
      <c r="AD159">
        <v>24306647.852702055</v>
      </c>
      <c r="AE159">
        <v>-454</v>
      </c>
      <c r="AF159">
        <v>143979.82999999999</v>
      </c>
      <c r="AG159">
        <v>143979.82999999999</v>
      </c>
      <c r="AH159">
        <v>220246.52</v>
      </c>
      <c r="AI159">
        <v>76266.69</v>
      </c>
      <c r="AJ159">
        <v>24434906.657501582</v>
      </c>
      <c r="AK159">
        <v>13</v>
      </c>
      <c r="AL159">
        <v>0</v>
      </c>
      <c r="AM159">
        <v>0</v>
      </c>
      <c r="AN159">
        <v>0</v>
      </c>
      <c r="AO159">
        <v>0</v>
      </c>
      <c r="AP159">
        <v>0</v>
      </c>
      <c r="AQ159">
        <v>217841.92000000001</v>
      </c>
      <c r="AR159">
        <v>58791.12</v>
      </c>
      <c r="AS159">
        <v>5103421.3895003172</v>
      </c>
      <c r="AT159">
        <v>2691984.1999999997</v>
      </c>
      <c r="AU159">
        <v>58791.12</v>
      </c>
      <c r="AV159">
        <v>0</v>
      </c>
    </row>
    <row r="160" spans="1:48" x14ac:dyDescent="0.25">
      <c r="A160">
        <v>2198</v>
      </c>
      <c r="B160" t="s">
        <v>4547</v>
      </c>
      <c r="C160" t="s">
        <v>161</v>
      </c>
      <c r="D160" t="s">
        <v>162</v>
      </c>
      <c r="E160">
        <v>2230</v>
      </c>
      <c r="F160" s="72">
        <v>14320858</v>
      </c>
      <c r="G160">
        <v>-4887598.5156105943</v>
      </c>
      <c r="H160" s="70">
        <v>9433259.4843894057</v>
      </c>
      <c r="I160" s="74">
        <v>682.35</v>
      </c>
      <c r="J160">
        <v>1</v>
      </c>
      <c r="K160">
        <v>0</v>
      </c>
      <c r="L160">
        <v>75.058499999999995</v>
      </c>
      <c r="M160">
        <v>16</v>
      </c>
      <c r="N160">
        <v>0</v>
      </c>
      <c r="O160">
        <v>0</v>
      </c>
      <c r="P160">
        <v>1.25</v>
      </c>
      <c r="Q160">
        <v>0</v>
      </c>
      <c r="R160">
        <v>0</v>
      </c>
      <c r="S160">
        <v>0</v>
      </c>
      <c r="U160">
        <v>0</v>
      </c>
      <c r="V160">
        <v>0</v>
      </c>
      <c r="W160">
        <v>1023.1535</v>
      </c>
      <c r="X160">
        <v>0.39999999999999858</v>
      </c>
      <c r="Y160" s="71">
        <v>8976079.684389405</v>
      </c>
      <c r="Z160">
        <v>457179.8</v>
      </c>
      <c r="AA160">
        <v>9433259.4843894057</v>
      </c>
      <c r="AB160">
        <v>9219.7890975199771</v>
      </c>
      <c r="AC160">
        <v>0</v>
      </c>
      <c r="AD160">
        <v>9439144.6208613012</v>
      </c>
      <c r="AE160">
        <v>0</v>
      </c>
      <c r="AF160">
        <v>0</v>
      </c>
      <c r="AG160">
        <v>0</v>
      </c>
      <c r="AH160">
        <v>0</v>
      </c>
      <c r="AI160">
        <v>0</v>
      </c>
      <c r="AJ160">
        <v>9433259.4843894057</v>
      </c>
      <c r="AK160">
        <v>17.239999999999998</v>
      </c>
      <c r="AL160">
        <v>245.38</v>
      </c>
      <c r="AM160">
        <v>245.38</v>
      </c>
      <c r="AN160">
        <v>40642.589999999997</v>
      </c>
      <c r="AO160">
        <v>45797.96</v>
      </c>
      <c r="AP160">
        <v>5155.37</v>
      </c>
      <c r="AQ160">
        <v>77556.28</v>
      </c>
      <c r="AR160">
        <v>1.0900000000000001</v>
      </c>
      <c r="AS160">
        <v>1978087.8568778813</v>
      </c>
      <c r="AT160">
        <v>1023153.5</v>
      </c>
      <c r="AU160">
        <v>1.0900000000000001</v>
      </c>
      <c r="AV160">
        <v>0</v>
      </c>
    </row>
    <row r="161" spans="1:48" x14ac:dyDescent="0.25">
      <c r="A161">
        <v>2199</v>
      </c>
      <c r="B161" t="s">
        <v>4548</v>
      </c>
      <c r="C161" t="s">
        <v>161</v>
      </c>
      <c r="D161" t="s">
        <v>163</v>
      </c>
      <c r="E161">
        <v>2230</v>
      </c>
      <c r="F161" s="72">
        <v>8108146</v>
      </c>
      <c r="G161">
        <v>-1772613.8870925391</v>
      </c>
      <c r="H161" s="70">
        <v>6335532.1129074609</v>
      </c>
      <c r="I161" s="74">
        <v>462.33</v>
      </c>
      <c r="J161">
        <v>1</v>
      </c>
      <c r="K161">
        <v>0</v>
      </c>
      <c r="L161">
        <v>50.856299999999997</v>
      </c>
      <c r="M161">
        <v>17.5</v>
      </c>
      <c r="N161">
        <v>0</v>
      </c>
      <c r="O161">
        <v>0</v>
      </c>
      <c r="P161">
        <v>0.25</v>
      </c>
      <c r="Q161">
        <v>0</v>
      </c>
      <c r="R161">
        <v>0</v>
      </c>
      <c r="S161">
        <v>0</v>
      </c>
      <c r="U161">
        <v>0</v>
      </c>
      <c r="V161">
        <v>0</v>
      </c>
      <c r="W161">
        <v>677.51980000000003</v>
      </c>
      <c r="X161">
        <v>-0.12000000000000099</v>
      </c>
      <c r="Y161" s="71">
        <v>5926717.7129074605</v>
      </c>
      <c r="Z161">
        <v>408814.4</v>
      </c>
      <c r="AA161">
        <v>6335532.1129074609</v>
      </c>
      <c r="AB161">
        <v>9351.0656262849589</v>
      </c>
      <c r="AC161">
        <v>0</v>
      </c>
      <c r="AD161">
        <v>6339417.9454532135</v>
      </c>
      <c r="AE161">
        <v>0</v>
      </c>
      <c r="AF161">
        <v>0</v>
      </c>
      <c r="AG161">
        <v>0</v>
      </c>
      <c r="AH161">
        <v>0</v>
      </c>
      <c r="AI161">
        <v>0</v>
      </c>
      <c r="AJ161">
        <v>6335532.1129074609</v>
      </c>
      <c r="AK161">
        <v>12.44</v>
      </c>
      <c r="AL161">
        <v>150.46</v>
      </c>
      <c r="AM161">
        <v>150.46</v>
      </c>
      <c r="AN161">
        <v>29263.74</v>
      </c>
      <c r="AO161">
        <v>28082</v>
      </c>
      <c r="AP161">
        <v>-1181.74</v>
      </c>
      <c r="AQ161">
        <v>48090.68</v>
      </c>
      <c r="AR161">
        <v>0</v>
      </c>
      <c r="AS161">
        <v>1348869.3025814923</v>
      </c>
      <c r="AT161">
        <v>677519.8</v>
      </c>
      <c r="AU161">
        <v>0</v>
      </c>
      <c r="AV161">
        <v>0</v>
      </c>
    </row>
    <row r="162" spans="1:48" x14ac:dyDescent="0.25">
      <c r="A162">
        <v>2201</v>
      </c>
      <c r="B162" t="s">
        <v>4549</v>
      </c>
      <c r="C162" t="s">
        <v>23</v>
      </c>
      <c r="D162" t="s">
        <v>114</v>
      </c>
      <c r="E162">
        <v>2200</v>
      </c>
      <c r="F162" s="72">
        <v>683148</v>
      </c>
      <c r="G162">
        <v>0</v>
      </c>
      <c r="H162" s="70">
        <v>683148</v>
      </c>
      <c r="I162" s="74">
        <v>162.49</v>
      </c>
      <c r="J162">
        <v>1</v>
      </c>
      <c r="K162">
        <v>0</v>
      </c>
      <c r="L162">
        <v>17</v>
      </c>
      <c r="M162">
        <v>0</v>
      </c>
      <c r="N162">
        <v>0</v>
      </c>
      <c r="O162">
        <v>0</v>
      </c>
      <c r="P162">
        <v>0</v>
      </c>
      <c r="Q162">
        <v>0</v>
      </c>
      <c r="R162">
        <v>0</v>
      </c>
      <c r="S162">
        <v>0</v>
      </c>
      <c r="U162">
        <v>0</v>
      </c>
      <c r="V162">
        <v>0</v>
      </c>
      <c r="W162">
        <v>325.54090000000002</v>
      </c>
      <c r="X162">
        <v>-2.74</v>
      </c>
      <c r="Y162" s="71">
        <v>2806245.5954090762</v>
      </c>
      <c r="Z162">
        <v>65944.2</v>
      </c>
      <c r="AA162">
        <v>2872189.7954090764</v>
      </c>
      <c r="AB162">
        <v>8822.8231703269121</v>
      </c>
      <c r="AC162">
        <v>2189041.7954090764</v>
      </c>
      <c r="AD162">
        <v>2874029.7009004862</v>
      </c>
      <c r="AE162">
        <v>0</v>
      </c>
      <c r="AF162">
        <v>0</v>
      </c>
      <c r="AG162">
        <v>0</v>
      </c>
      <c r="AH162">
        <v>0</v>
      </c>
      <c r="AI162">
        <v>0</v>
      </c>
      <c r="AJ162">
        <v>2872189.7954090764</v>
      </c>
      <c r="AK162">
        <v>14.18</v>
      </c>
      <c r="AL162">
        <v>32.1</v>
      </c>
      <c r="AM162">
        <v>32.1</v>
      </c>
      <c r="AN162">
        <v>8929.9699999999993</v>
      </c>
      <c r="AO162">
        <v>5991.18</v>
      </c>
      <c r="AP162">
        <v>-2938.79</v>
      </c>
      <c r="AQ162">
        <v>18485</v>
      </c>
      <c r="AR162">
        <v>0</v>
      </c>
      <c r="AS162">
        <v>587626.79908181529</v>
      </c>
      <c r="AT162">
        <v>325540.90000000002</v>
      </c>
      <c r="AU162">
        <v>0</v>
      </c>
      <c r="AV162">
        <v>0</v>
      </c>
    </row>
    <row r="163" spans="1:48" x14ac:dyDescent="0.25">
      <c r="A163">
        <v>2202</v>
      </c>
      <c r="B163" t="s">
        <v>4550</v>
      </c>
      <c r="C163" t="s">
        <v>23</v>
      </c>
      <c r="D163" t="s">
        <v>188</v>
      </c>
      <c r="E163">
        <v>2200</v>
      </c>
      <c r="F163" s="72">
        <v>708043</v>
      </c>
      <c r="G163">
        <v>0</v>
      </c>
      <c r="H163" s="70">
        <v>708043</v>
      </c>
      <c r="I163" s="74">
        <v>286.20999999999998</v>
      </c>
      <c r="J163">
        <v>1</v>
      </c>
      <c r="K163">
        <v>0</v>
      </c>
      <c r="L163">
        <v>31.4831</v>
      </c>
      <c r="M163">
        <v>0.2</v>
      </c>
      <c r="N163">
        <v>0</v>
      </c>
      <c r="O163">
        <v>0</v>
      </c>
      <c r="P163">
        <v>0.5</v>
      </c>
      <c r="Q163">
        <v>0</v>
      </c>
      <c r="R163">
        <v>0</v>
      </c>
      <c r="S163">
        <v>0</v>
      </c>
      <c r="U163">
        <v>0</v>
      </c>
      <c r="V163">
        <v>0</v>
      </c>
      <c r="W163">
        <v>448.077</v>
      </c>
      <c r="X163">
        <v>1.9399999999999995</v>
      </c>
      <c r="Y163" s="71">
        <v>3964516.3589295717</v>
      </c>
      <c r="Z163">
        <v>106308.29999999999</v>
      </c>
      <c r="AA163">
        <v>4070824.6589295715</v>
      </c>
      <c r="AB163">
        <v>9085.1006834306863</v>
      </c>
      <c r="AC163">
        <v>3362781.6589295715</v>
      </c>
      <c r="AD163">
        <v>4073423.9807535461</v>
      </c>
      <c r="AE163">
        <v>0</v>
      </c>
      <c r="AF163">
        <v>0</v>
      </c>
      <c r="AG163">
        <v>0</v>
      </c>
      <c r="AH163">
        <v>0</v>
      </c>
      <c r="AI163">
        <v>0</v>
      </c>
      <c r="AJ163">
        <v>4070824.6589295715</v>
      </c>
      <c r="AK163">
        <v>12.84</v>
      </c>
      <c r="AL163">
        <v>95.64</v>
      </c>
      <c r="AM163">
        <v>95.64</v>
      </c>
      <c r="AN163">
        <v>20316.5</v>
      </c>
      <c r="AO163">
        <v>17850.34</v>
      </c>
      <c r="AP163">
        <v>-2466.16</v>
      </c>
      <c r="AQ163">
        <v>30355.7</v>
      </c>
      <c r="AR163">
        <v>0</v>
      </c>
      <c r="AS163">
        <v>835426.59178591426</v>
      </c>
      <c r="AT163">
        <v>448077</v>
      </c>
      <c r="AU163">
        <v>0</v>
      </c>
      <c r="AV163">
        <v>0</v>
      </c>
    </row>
    <row r="164" spans="1:48" x14ac:dyDescent="0.25">
      <c r="A164">
        <v>2203</v>
      </c>
      <c r="B164" t="s">
        <v>4551</v>
      </c>
      <c r="C164" t="s">
        <v>23</v>
      </c>
      <c r="D164" t="s">
        <v>87</v>
      </c>
      <c r="E164">
        <v>2200</v>
      </c>
      <c r="F164" s="72">
        <v>633582</v>
      </c>
      <c r="G164">
        <v>0</v>
      </c>
      <c r="H164" s="70">
        <v>633582</v>
      </c>
      <c r="I164" s="74">
        <v>286.70999999999998</v>
      </c>
      <c r="J164">
        <v>1</v>
      </c>
      <c r="K164">
        <v>0</v>
      </c>
      <c r="L164">
        <v>31.5381</v>
      </c>
      <c r="M164">
        <v>0</v>
      </c>
      <c r="N164">
        <v>0</v>
      </c>
      <c r="O164">
        <v>0</v>
      </c>
      <c r="P164">
        <v>0.25</v>
      </c>
      <c r="Q164">
        <v>0</v>
      </c>
      <c r="R164">
        <v>0</v>
      </c>
      <c r="S164">
        <v>0</v>
      </c>
      <c r="U164">
        <v>0</v>
      </c>
      <c r="V164">
        <v>0</v>
      </c>
      <c r="W164">
        <v>430.6481</v>
      </c>
      <c r="X164">
        <v>-1.3100000000000005</v>
      </c>
      <c r="Y164" s="71">
        <v>3742244.4779506992</v>
      </c>
      <c r="Z164">
        <v>112147.7</v>
      </c>
      <c r="AA164">
        <v>3854392.1779506993</v>
      </c>
      <c r="AB164">
        <v>8950.2128952866606</v>
      </c>
      <c r="AC164">
        <v>3220810.1779506993</v>
      </c>
      <c r="AD164">
        <v>3856845.7679630793</v>
      </c>
      <c r="AE164">
        <v>-10008</v>
      </c>
      <c r="AF164">
        <v>0</v>
      </c>
      <c r="AG164">
        <v>0</v>
      </c>
      <c r="AH164">
        <v>0</v>
      </c>
      <c r="AI164">
        <v>0</v>
      </c>
      <c r="AJ164">
        <v>3844384.1779506993</v>
      </c>
      <c r="AK164">
        <v>13.27</v>
      </c>
      <c r="AL164">
        <v>79.34</v>
      </c>
      <c r="AM164">
        <v>79.34</v>
      </c>
      <c r="AN164">
        <v>14806.52</v>
      </c>
      <c r="AO164">
        <v>14808.1</v>
      </c>
      <c r="AP164">
        <v>1.58</v>
      </c>
      <c r="AQ164">
        <v>28163.1</v>
      </c>
      <c r="AR164">
        <v>0</v>
      </c>
      <c r="AS164">
        <v>791306.37559014</v>
      </c>
      <c r="AT164">
        <v>430648.1</v>
      </c>
      <c r="AU164">
        <v>0</v>
      </c>
      <c r="AV164">
        <v>0</v>
      </c>
    </row>
    <row r="165" spans="1:48" x14ac:dyDescent="0.25">
      <c r="A165">
        <v>2204</v>
      </c>
      <c r="B165" t="s">
        <v>4552</v>
      </c>
      <c r="C165" t="s">
        <v>23</v>
      </c>
      <c r="D165" t="s">
        <v>236</v>
      </c>
      <c r="E165">
        <v>2200</v>
      </c>
      <c r="F165" s="72">
        <v>3928863</v>
      </c>
      <c r="G165">
        <v>0</v>
      </c>
      <c r="H165" s="70">
        <v>3928863</v>
      </c>
      <c r="I165" s="74">
        <v>1419.23</v>
      </c>
      <c r="J165">
        <v>1</v>
      </c>
      <c r="K165">
        <v>0</v>
      </c>
      <c r="L165">
        <v>133</v>
      </c>
      <c r="M165">
        <v>0</v>
      </c>
      <c r="N165">
        <v>0</v>
      </c>
      <c r="O165">
        <v>0</v>
      </c>
      <c r="P165">
        <v>1.5</v>
      </c>
      <c r="Q165">
        <v>0</v>
      </c>
      <c r="R165">
        <v>0</v>
      </c>
      <c r="S165">
        <v>0</v>
      </c>
      <c r="U165">
        <v>0</v>
      </c>
      <c r="V165">
        <v>0</v>
      </c>
      <c r="W165">
        <v>1832.53</v>
      </c>
      <c r="X165">
        <v>-1.83</v>
      </c>
      <c r="Y165" s="71">
        <v>15877972.485561959</v>
      </c>
      <c r="Z165">
        <v>269252.89999999997</v>
      </c>
      <c r="AA165">
        <v>16147225.38556196</v>
      </c>
      <c r="AB165">
        <v>8811.4384951744087</v>
      </c>
      <c r="AC165">
        <v>12218362.38556196</v>
      </c>
      <c r="AD165">
        <v>16157635.724848172</v>
      </c>
      <c r="AE165">
        <v>0</v>
      </c>
      <c r="AF165">
        <v>0</v>
      </c>
      <c r="AG165">
        <v>0</v>
      </c>
      <c r="AH165">
        <v>0</v>
      </c>
      <c r="AI165">
        <v>0</v>
      </c>
      <c r="AJ165">
        <v>16147225.38556196</v>
      </c>
      <c r="AK165">
        <v>10.08</v>
      </c>
      <c r="AL165">
        <v>0</v>
      </c>
      <c r="AM165">
        <v>0</v>
      </c>
      <c r="AN165">
        <v>0</v>
      </c>
      <c r="AO165">
        <v>0</v>
      </c>
      <c r="AP165">
        <v>0</v>
      </c>
      <c r="AQ165">
        <v>142265.54</v>
      </c>
      <c r="AR165">
        <v>0</v>
      </c>
      <c r="AS165">
        <v>3283295.6571123921</v>
      </c>
      <c r="AT165">
        <v>1832530</v>
      </c>
      <c r="AU165">
        <v>0</v>
      </c>
      <c r="AV165">
        <v>0</v>
      </c>
    </row>
    <row r="166" spans="1:48" x14ac:dyDescent="0.25">
      <c r="A166">
        <v>2205</v>
      </c>
      <c r="B166" t="s">
        <v>4553</v>
      </c>
      <c r="C166" t="s">
        <v>23</v>
      </c>
      <c r="D166" t="s">
        <v>152</v>
      </c>
      <c r="E166">
        <v>2200</v>
      </c>
      <c r="F166" s="72">
        <v>3478279</v>
      </c>
      <c r="G166">
        <v>0</v>
      </c>
      <c r="H166" s="70">
        <v>3478279</v>
      </c>
      <c r="I166" s="74">
        <v>1654.33</v>
      </c>
      <c r="J166">
        <v>1</v>
      </c>
      <c r="K166">
        <v>0</v>
      </c>
      <c r="L166">
        <v>181.97630000000001</v>
      </c>
      <c r="M166">
        <v>6</v>
      </c>
      <c r="N166">
        <v>0</v>
      </c>
      <c r="O166">
        <v>0</v>
      </c>
      <c r="P166">
        <v>1.5</v>
      </c>
      <c r="Q166">
        <v>0</v>
      </c>
      <c r="R166">
        <v>0</v>
      </c>
      <c r="S166">
        <v>0</v>
      </c>
      <c r="U166">
        <v>0</v>
      </c>
      <c r="V166">
        <v>0</v>
      </c>
      <c r="W166">
        <v>2094.3638000000001</v>
      </c>
      <c r="X166">
        <v>-1.1600000000000001</v>
      </c>
      <c r="Y166" s="71">
        <v>18214873.347184904</v>
      </c>
      <c r="Z166">
        <v>448574.69999999995</v>
      </c>
      <c r="AA166">
        <v>18663448.047184903</v>
      </c>
      <c r="AB166">
        <v>8911.2732215792221</v>
      </c>
      <c r="AC166">
        <v>15185169.047184903</v>
      </c>
      <c r="AD166">
        <v>18675390.567665521</v>
      </c>
      <c r="AE166">
        <v>-25360</v>
      </c>
      <c r="AF166">
        <v>0</v>
      </c>
      <c r="AG166">
        <v>0</v>
      </c>
      <c r="AH166">
        <v>0</v>
      </c>
      <c r="AI166">
        <v>0</v>
      </c>
      <c r="AJ166">
        <v>18638088.047184903</v>
      </c>
      <c r="AK166">
        <v>9.7899999999999991</v>
      </c>
      <c r="AL166">
        <v>0</v>
      </c>
      <c r="AM166">
        <v>0</v>
      </c>
      <c r="AN166">
        <v>0</v>
      </c>
      <c r="AO166">
        <v>0</v>
      </c>
      <c r="AP166">
        <v>0</v>
      </c>
      <c r="AQ166">
        <v>167793.9</v>
      </c>
      <c r="AR166">
        <v>0</v>
      </c>
      <c r="AS166">
        <v>3817332.5494369809</v>
      </c>
      <c r="AT166">
        <v>2094363.8</v>
      </c>
      <c r="AU166">
        <v>0</v>
      </c>
      <c r="AV166">
        <v>0</v>
      </c>
    </row>
    <row r="167" spans="1:48" x14ac:dyDescent="0.25">
      <c r="A167">
        <v>2206</v>
      </c>
      <c r="B167" t="s">
        <v>4554</v>
      </c>
      <c r="C167" t="s">
        <v>23</v>
      </c>
      <c r="D167" t="s">
        <v>115</v>
      </c>
      <c r="E167">
        <v>2200</v>
      </c>
      <c r="F167" s="72">
        <v>10710329</v>
      </c>
      <c r="G167">
        <v>0</v>
      </c>
      <c r="H167" s="70">
        <v>10710329</v>
      </c>
      <c r="I167" s="74">
        <v>5476.5</v>
      </c>
      <c r="J167">
        <v>1</v>
      </c>
      <c r="K167">
        <v>0</v>
      </c>
      <c r="L167">
        <v>602.41499999999996</v>
      </c>
      <c r="M167">
        <v>2.1</v>
      </c>
      <c r="N167">
        <v>0</v>
      </c>
      <c r="O167">
        <v>0</v>
      </c>
      <c r="P167">
        <v>13.5</v>
      </c>
      <c r="Q167">
        <v>0</v>
      </c>
      <c r="R167">
        <v>0</v>
      </c>
      <c r="S167">
        <v>0</v>
      </c>
      <c r="U167">
        <v>0</v>
      </c>
      <c r="V167">
        <v>0</v>
      </c>
      <c r="W167">
        <v>7069.2004999999999</v>
      </c>
      <c r="X167">
        <v>-2.3800000000000008</v>
      </c>
      <c r="Y167" s="71">
        <v>61062072.021023393</v>
      </c>
      <c r="Z167">
        <v>864902.5</v>
      </c>
      <c r="AA167">
        <v>61926974.521023393</v>
      </c>
      <c r="AB167">
        <v>8760.1100748271874</v>
      </c>
      <c r="AC167">
        <v>51216645.521023393</v>
      </c>
      <c r="AD167">
        <v>61967009.663283266</v>
      </c>
      <c r="AE167">
        <v>0</v>
      </c>
      <c r="AF167">
        <v>35289.17</v>
      </c>
      <c r="AG167">
        <v>35289.17</v>
      </c>
      <c r="AH167">
        <v>57278.67</v>
      </c>
      <c r="AI167">
        <v>21989.5</v>
      </c>
      <c r="AJ167">
        <v>61962263.691023394</v>
      </c>
      <c r="AK167">
        <v>11.13</v>
      </c>
      <c r="AL167">
        <v>0</v>
      </c>
      <c r="AM167">
        <v>0</v>
      </c>
      <c r="AN167">
        <v>0</v>
      </c>
      <c r="AO167">
        <v>0</v>
      </c>
      <c r="AP167">
        <v>0</v>
      </c>
      <c r="AQ167">
        <v>577268.12</v>
      </c>
      <c r="AR167">
        <v>0</v>
      </c>
      <c r="AS167">
        <v>12569831.138204679</v>
      </c>
      <c r="AT167">
        <v>7069200.5</v>
      </c>
      <c r="AU167">
        <v>0</v>
      </c>
      <c r="AV167">
        <v>0</v>
      </c>
    </row>
    <row r="168" spans="1:48" x14ac:dyDescent="0.25">
      <c r="A168">
        <v>2207</v>
      </c>
      <c r="B168" t="s">
        <v>4555</v>
      </c>
      <c r="C168" t="s">
        <v>23</v>
      </c>
      <c r="D168" t="s">
        <v>184</v>
      </c>
      <c r="E168">
        <v>2200</v>
      </c>
      <c r="F168" s="72">
        <v>6924626</v>
      </c>
      <c r="G168">
        <v>0</v>
      </c>
      <c r="H168" s="70">
        <v>6924626</v>
      </c>
      <c r="I168" s="74">
        <v>2992.24</v>
      </c>
      <c r="J168">
        <v>1</v>
      </c>
      <c r="K168">
        <v>0</v>
      </c>
      <c r="L168">
        <v>329.14640000000003</v>
      </c>
      <c r="M168">
        <v>48.3</v>
      </c>
      <c r="N168">
        <v>0</v>
      </c>
      <c r="O168">
        <v>0</v>
      </c>
      <c r="P168">
        <v>11.5</v>
      </c>
      <c r="Q168">
        <v>0</v>
      </c>
      <c r="R168">
        <v>0</v>
      </c>
      <c r="S168">
        <v>0</v>
      </c>
      <c r="U168">
        <v>0</v>
      </c>
      <c r="V168">
        <v>0</v>
      </c>
      <c r="W168">
        <v>3600.2121999999999</v>
      </c>
      <c r="X168">
        <v>1.8099999999999987</v>
      </c>
      <c r="Y168" s="71">
        <v>31831363.200637788</v>
      </c>
      <c r="Z168">
        <v>900715.2</v>
      </c>
      <c r="AA168">
        <v>32732078.400637787</v>
      </c>
      <c r="AB168">
        <v>9091.7080944944828</v>
      </c>
      <c r="AC168">
        <v>25807452.400637787</v>
      </c>
      <c r="AD168">
        <v>32752948.526918869</v>
      </c>
      <c r="AE168">
        <v>0</v>
      </c>
      <c r="AF168">
        <v>0</v>
      </c>
      <c r="AG168">
        <v>0</v>
      </c>
      <c r="AH168">
        <v>0</v>
      </c>
      <c r="AI168">
        <v>0</v>
      </c>
      <c r="AJ168">
        <v>32732078.400637787</v>
      </c>
      <c r="AK168">
        <v>14.48</v>
      </c>
      <c r="AL168">
        <v>0</v>
      </c>
      <c r="AM168">
        <v>0</v>
      </c>
      <c r="AN168">
        <v>0</v>
      </c>
      <c r="AO168">
        <v>0</v>
      </c>
      <c r="AP168">
        <v>0</v>
      </c>
      <c r="AQ168">
        <v>312062.82</v>
      </c>
      <c r="AR168">
        <v>269488.90999999997</v>
      </c>
      <c r="AS168">
        <v>6726558.7201275574</v>
      </c>
      <c r="AT168">
        <v>3600212.1999999997</v>
      </c>
      <c r="AU168">
        <v>269488.90999999997</v>
      </c>
      <c r="AV168">
        <v>0</v>
      </c>
    </row>
    <row r="169" spans="1:48" x14ac:dyDescent="0.25">
      <c r="A169">
        <v>2208</v>
      </c>
      <c r="B169" t="s">
        <v>4556</v>
      </c>
      <c r="C169" t="s">
        <v>23</v>
      </c>
      <c r="D169" t="s">
        <v>24</v>
      </c>
      <c r="E169">
        <v>2200</v>
      </c>
      <c r="F169" s="72">
        <v>1513946</v>
      </c>
      <c r="G169">
        <v>0</v>
      </c>
      <c r="H169" s="70">
        <v>1513946</v>
      </c>
      <c r="I169" s="74">
        <v>552.73</v>
      </c>
      <c r="J169">
        <v>1</v>
      </c>
      <c r="K169">
        <v>0</v>
      </c>
      <c r="L169">
        <v>60.8003</v>
      </c>
      <c r="M169">
        <v>4.2</v>
      </c>
      <c r="N169">
        <v>0</v>
      </c>
      <c r="O169">
        <v>0</v>
      </c>
      <c r="P169">
        <v>2.75</v>
      </c>
      <c r="Q169">
        <v>0</v>
      </c>
      <c r="R169">
        <v>0</v>
      </c>
      <c r="S169">
        <v>0</v>
      </c>
      <c r="U169">
        <v>0</v>
      </c>
      <c r="V169">
        <v>0</v>
      </c>
      <c r="W169">
        <v>748.64449999999999</v>
      </c>
      <c r="X169">
        <v>2.5</v>
      </c>
      <c r="Y169" s="71">
        <v>6644279.2818027437</v>
      </c>
      <c r="Z169">
        <v>247132.9</v>
      </c>
      <c r="AA169">
        <v>6891412.181802744</v>
      </c>
      <c r="AB169">
        <v>9205.1864159861507</v>
      </c>
      <c r="AC169">
        <v>5377466.181802744</v>
      </c>
      <c r="AD169">
        <v>6895768.481179053</v>
      </c>
      <c r="AE169">
        <v>0</v>
      </c>
      <c r="AF169">
        <v>88011.199999999997</v>
      </c>
      <c r="AG169">
        <v>88011.199999999997</v>
      </c>
      <c r="AH169">
        <v>63994.86</v>
      </c>
      <c r="AI169">
        <v>-24016.34</v>
      </c>
      <c r="AJ169">
        <v>6979423.3818027442</v>
      </c>
      <c r="AK169">
        <v>13.02</v>
      </c>
      <c r="AL169">
        <v>205.61</v>
      </c>
      <c r="AM169">
        <v>205.61</v>
      </c>
      <c r="AN169">
        <v>34395.64</v>
      </c>
      <c r="AO169">
        <v>38375.25</v>
      </c>
      <c r="AP169">
        <v>3979.61</v>
      </c>
      <c r="AQ169">
        <v>59142.879999999997</v>
      </c>
      <c r="AR169">
        <v>0</v>
      </c>
      <c r="AS169">
        <v>1440507.9883605491</v>
      </c>
      <c r="AT169">
        <v>748644.5</v>
      </c>
      <c r="AU169">
        <v>0</v>
      </c>
      <c r="AV169">
        <v>0</v>
      </c>
    </row>
    <row r="170" spans="1:48" x14ac:dyDescent="0.25">
      <c r="A170">
        <v>2209</v>
      </c>
      <c r="B170" t="s">
        <v>4557</v>
      </c>
      <c r="C170" t="s">
        <v>23</v>
      </c>
      <c r="D170" t="s">
        <v>227</v>
      </c>
      <c r="E170">
        <v>2200</v>
      </c>
      <c r="F170" s="72">
        <v>1411093</v>
      </c>
      <c r="G170">
        <v>0</v>
      </c>
      <c r="H170" s="70">
        <v>1411093</v>
      </c>
      <c r="I170" s="74">
        <v>498.96</v>
      </c>
      <c r="J170">
        <v>1</v>
      </c>
      <c r="K170">
        <v>0</v>
      </c>
      <c r="L170">
        <v>54.885599999999997</v>
      </c>
      <c r="M170">
        <v>0.4</v>
      </c>
      <c r="N170">
        <v>0</v>
      </c>
      <c r="O170">
        <v>0</v>
      </c>
      <c r="P170">
        <v>2</v>
      </c>
      <c r="Q170">
        <v>0</v>
      </c>
      <c r="R170">
        <v>0</v>
      </c>
      <c r="S170">
        <v>0</v>
      </c>
      <c r="U170">
        <v>0</v>
      </c>
      <c r="V170">
        <v>0</v>
      </c>
      <c r="W170">
        <v>729.27480000000003</v>
      </c>
      <c r="X170">
        <v>-2.7300000000000004</v>
      </c>
      <c r="Y170" s="71">
        <v>6286889.4464148581</v>
      </c>
      <c r="Z170">
        <v>158177.59999999998</v>
      </c>
      <c r="AA170">
        <v>6445067.0464148577</v>
      </c>
      <c r="AB170">
        <v>8837.6384956875754</v>
      </c>
      <c r="AC170">
        <v>5033974.0464148577</v>
      </c>
      <c r="AD170">
        <v>6449189.0243469635</v>
      </c>
      <c r="AE170">
        <v>0</v>
      </c>
      <c r="AF170">
        <v>0</v>
      </c>
      <c r="AG170">
        <v>0</v>
      </c>
      <c r="AH170">
        <v>0</v>
      </c>
      <c r="AI170">
        <v>0</v>
      </c>
      <c r="AJ170">
        <v>6445067.0464148577</v>
      </c>
      <c r="AK170">
        <v>14.36</v>
      </c>
      <c r="AL170">
        <v>166.34</v>
      </c>
      <c r="AM170">
        <v>166.34</v>
      </c>
      <c r="AN170">
        <v>26778.39</v>
      </c>
      <c r="AO170">
        <v>31045.86</v>
      </c>
      <c r="AP170">
        <v>4267.47</v>
      </c>
      <c r="AQ170">
        <v>54171.22</v>
      </c>
      <c r="AR170">
        <v>287415.28000000003</v>
      </c>
      <c r="AS170">
        <v>1320648.9292829717</v>
      </c>
      <c r="AT170">
        <v>729274.8</v>
      </c>
      <c r="AU170">
        <v>287415.28000000003</v>
      </c>
      <c r="AV170">
        <v>0</v>
      </c>
    </row>
    <row r="171" spans="1:48" x14ac:dyDescent="0.25">
      <c r="A171">
        <v>2210</v>
      </c>
      <c r="B171" t="s">
        <v>4558</v>
      </c>
      <c r="C171" t="s">
        <v>23</v>
      </c>
      <c r="D171" t="s">
        <v>235</v>
      </c>
      <c r="E171">
        <v>2200</v>
      </c>
      <c r="F171" s="72">
        <v>103461</v>
      </c>
      <c r="G171">
        <v>0</v>
      </c>
      <c r="H171" s="70">
        <v>103461</v>
      </c>
      <c r="I171" s="74">
        <v>28.77</v>
      </c>
      <c r="J171">
        <v>1</v>
      </c>
      <c r="K171">
        <v>0</v>
      </c>
      <c r="L171">
        <v>3.1646999999999998</v>
      </c>
      <c r="M171">
        <v>0</v>
      </c>
      <c r="N171">
        <v>0</v>
      </c>
      <c r="O171">
        <v>0</v>
      </c>
      <c r="P171">
        <v>0</v>
      </c>
      <c r="Q171">
        <v>0</v>
      </c>
      <c r="R171">
        <v>0</v>
      </c>
      <c r="S171">
        <v>0</v>
      </c>
      <c r="U171">
        <v>0</v>
      </c>
      <c r="V171">
        <v>0</v>
      </c>
      <c r="W171">
        <v>108.58969999999999</v>
      </c>
      <c r="X171">
        <v>15.7</v>
      </c>
      <c r="Y171" s="71">
        <v>1033448.4801077383</v>
      </c>
      <c r="Z171">
        <v>10014.9</v>
      </c>
      <c r="AA171">
        <v>1043463.3801077383</v>
      </c>
      <c r="AB171">
        <v>9609.2297898211182</v>
      </c>
      <c r="AC171">
        <v>940002.38010773831</v>
      </c>
      <c r="AD171">
        <v>1044140.9571297745</v>
      </c>
      <c r="AE171">
        <v>0</v>
      </c>
      <c r="AF171">
        <v>0</v>
      </c>
      <c r="AG171">
        <v>0</v>
      </c>
      <c r="AH171">
        <v>0</v>
      </c>
      <c r="AI171">
        <v>0</v>
      </c>
      <c r="AJ171">
        <v>1043463.3801077383</v>
      </c>
      <c r="AK171">
        <v>12.49</v>
      </c>
      <c r="AL171">
        <v>11.93</v>
      </c>
      <c r="AM171">
        <v>11.93</v>
      </c>
      <c r="AN171">
        <v>4003.42</v>
      </c>
      <c r="AO171">
        <v>2226.63</v>
      </c>
      <c r="AP171">
        <v>-1776.79</v>
      </c>
      <c r="AQ171">
        <v>2749.64</v>
      </c>
      <c r="AR171">
        <v>0</v>
      </c>
      <c r="AS171">
        <v>210695.65602154765</v>
      </c>
      <c r="AT171">
        <v>108589.7</v>
      </c>
      <c r="AU171">
        <v>0</v>
      </c>
      <c r="AV171">
        <v>0</v>
      </c>
    </row>
    <row r="172" spans="1:48" x14ac:dyDescent="0.25">
      <c r="A172">
        <v>2212</v>
      </c>
      <c r="B172" t="s">
        <v>4559</v>
      </c>
      <c r="C172" t="s">
        <v>65</v>
      </c>
      <c r="D172" t="s">
        <v>136</v>
      </c>
      <c r="E172">
        <v>2200</v>
      </c>
      <c r="F172" s="72">
        <v>6423148</v>
      </c>
      <c r="G172">
        <v>0</v>
      </c>
      <c r="H172" s="70">
        <v>6423148</v>
      </c>
      <c r="I172" s="74">
        <v>2150.64</v>
      </c>
      <c r="J172">
        <v>1</v>
      </c>
      <c r="K172">
        <v>0</v>
      </c>
      <c r="L172">
        <v>236.57040000000001</v>
      </c>
      <c r="M172">
        <v>56.9</v>
      </c>
      <c r="N172">
        <v>0</v>
      </c>
      <c r="O172">
        <v>0</v>
      </c>
      <c r="P172">
        <v>4.75</v>
      </c>
      <c r="Q172">
        <v>0</v>
      </c>
      <c r="R172">
        <v>0</v>
      </c>
      <c r="S172">
        <v>0</v>
      </c>
      <c r="U172">
        <v>0</v>
      </c>
      <c r="V172">
        <v>0</v>
      </c>
      <c r="W172">
        <v>2718.4078</v>
      </c>
      <c r="X172">
        <v>-0.91999999999999993</v>
      </c>
      <c r="Y172" s="71">
        <v>23673968.492886625</v>
      </c>
      <c r="Z172">
        <v>409703</v>
      </c>
      <c r="AA172">
        <v>24083671.492886625</v>
      </c>
      <c r="AB172">
        <v>8859.4770412616635</v>
      </c>
      <c r="AC172">
        <v>17660523.492886625</v>
      </c>
      <c r="AD172">
        <v>24099193.250748727</v>
      </c>
      <c r="AE172">
        <v>0</v>
      </c>
      <c r="AF172">
        <v>70578.350000000006</v>
      </c>
      <c r="AG172">
        <v>70578.350000000006</v>
      </c>
      <c r="AH172">
        <v>176199.32</v>
      </c>
      <c r="AI172">
        <v>105620.97</v>
      </c>
      <c r="AJ172">
        <v>24154249.842886627</v>
      </c>
      <c r="AK172">
        <v>11.33</v>
      </c>
      <c r="AL172">
        <v>0</v>
      </c>
      <c r="AM172">
        <v>0</v>
      </c>
      <c r="AN172">
        <v>0</v>
      </c>
      <c r="AO172">
        <v>0</v>
      </c>
      <c r="AP172">
        <v>0</v>
      </c>
      <c r="AQ172">
        <v>241520.18</v>
      </c>
      <c r="AR172">
        <v>0</v>
      </c>
      <c r="AS172">
        <v>4933914.7625773251</v>
      </c>
      <c r="AT172">
        <v>2718407.8</v>
      </c>
      <c r="AU172">
        <v>0</v>
      </c>
      <c r="AV172">
        <v>0</v>
      </c>
    </row>
    <row r="173" spans="1:48" x14ac:dyDescent="0.25">
      <c r="A173">
        <v>2213</v>
      </c>
      <c r="B173" t="s">
        <v>4560</v>
      </c>
      <c r="C173" t="s">
        <v>65</v>
      </c>
      <c r="D173" t="s">
        <v>237</v>
      </c>
      <c r="E173">
        <v>2200</v>
      </c>
      <c r="F173" s="72">
        <v>1135079</v>
      </c>
      <c r="G173">
        <v>0</v>
      </c>
      <c r="H173" s="70">
        <v>1135079</v>
      </c>
      <c r="I173" s="74">
        <v>367.51</v>
      </c>
      <c r="J173">
        <v>1</v>
      </c>
      <c r="K173">
        <v>0</v>
      </c>
      <c r="L173">
        <v>40.426099999999998</v>
      </c>
      <c r="M173">
        <v>0.2</v>
      </c>
      <c r="N173">
        <v>0</v>
      </c>
      <c r="O173">
        <v>0</v>
      </c>
      <c r="P173">
        <v>0.25</v>
      </c>
      <c r="Q173">
        <v>0</v>
      </c>
      <c r="R173">
        <v>0</v>
      </c>
      <c r="S173">
        <v>0</v>
      </c>
      <c r="U173">
        <v>0</v>
      </c>
      <c r="V173">
        <v>0</v>
      </c>
      <c r="W173">
        <v>503.20249999999999</v>
      </c>
      <c r="X173">
        <v>1.2699999999999996</v>
      </c>
      <c r="Y173" s="71">
        <v>4435862.7150201872</v>
      </c>
      <c r="Z173">
        <v>89537</v>
      </c>
      <c r="AA173">
        <v>4525399.7150201872</v>
      </c>
      <c r="AB173">
        <v>8993.19799687042</v>
      </c>
      <c r="AC173">
        <v>3390320.7150201872</v>
      </c>
      <c r="AD173">
        <v>4528308.0734980972</v>
      </c>
      <c r="AE173">
        <v>0</v>
      </c>
      <c r="AF173">
        <v>0</v>
      </c>
      <c r="AG173">
        <v>0</v>
      </c>
      <c r="AH173">
        <v>0</v>
      </c>
      <c r="AI173">
        <v>0</v>
      </c>
      <c r="AJ173">
        <v>4525399.7150201872</v>
      </c>
      <c r="AK173">
        <v>13.17</v>
      </c>
      <c r="AL173">
        <v>95.45</v>
      </c>
      <c r="AM173">
        <v>95.45</v>
      </c>
      <c r="AN173">
        <v>21535.18</v>
      </c>
      <c r="AO173">
        <v>17814.88</v>
      </c>
      <c r="AP173">
        <v>-3720.3</v>
      </c>
      <c r="AQ173">
        <v>39317.480000000003</v>
      </c>
      <c r="AR173">
        <v>0</v>
      </c>
      <c r="AS173">
        <v>922987.34300403751</v>
      </c>
      <c r="AT173">
        <v>503202.5</v>
      </c>
      <c r="AU173">
        <v>0</v>
      </c>
      <c r="AV173">
        <v>0</v>
      </c>
    </row>
    <row r="174" spans="1:48" x14ac:dyDescent="0.25">
      <c r="A174">
        <v>2214</v>
      </c>
      <c r="B174" t="s">
        <v>4561</v>
      </c>
      <c r="C174" t="s">
        <v>65</v>
      </c>
      <c r="D174" t="s">
        <v>170</v>
      </c>
      <c r="E174">
        <v>2200</v>
      </c>
      <c r="F174" s="72">
        <v>522051</v>
      </c>
      <c r="G174">
        <v>0</v>
      </c>
      <c r="H174" s="70">
        <v>522051</v>
      </c>
      <c r="I174" s="74">
        <v>257.45</v>
      </c>
      <c r="J174">
        <v>1</v>
      </c>
      <c r="K174">
        <v>0</v>
      </c>
      <c r="L174">
        <v>28.319500000000001</v>
      </c>
      <c r="M174">
        <v>0</v>
      </c>
      <c r="N174">
        <v>0</v>
      </c>
      <c r="O174">
        <v>0</v>
      </c>
      <c r="P174">
        <v>0.75</v>
      </c>
      <c r="Q174">
        <v>0</v>
      </c>
      <c r="R174">
        <v>0</v>
      </c>
      <c r="S174">
        <v>0</v>
      </c>
      <c r="U174">
        <v>0</v>
      </c>
      <c r="V174">
        <v>0</v>
      </c>
      <c r="W174">
        <v>435.10239999999999</v>
      </c>
      <c r="X174">
        <v>2.9699999999999989</v>
      </c>
      <c r="Y174" s="71">
        <v>3871513.1509352215</v>
      </c>
      <c r="Z174">
        <v>128539.59999999999</v>
      </c>
      <c r="AA174">
        <v>4000052.7509352216</v>
      </c>
      <c r="AB174">
        <v>9193.3594274249499</v>
      </c>
      <c r="AC174">
        <v>3478001.7509352216</v>
      </c>
      <c r="AD174">
        <v>4002591.0955185057</v>
      </c>
      <c r="AE174">
        <v>-8340</v>
      </c>
      <c r="AF174">
        <v>0</v>
      </c>
      <c r="AG174">
        <v>0</v>
      </c>
      <c r="AH174">
        <v>0</v>
      </c>
      <c r="AI174">
        <v>0</v>
      </c>
      <c r="AJ174">
        <v>3991712.7509352216</v>
      </c>
      <c r="AK174">
        <v>16.41</v>
      </c>
      <c r="AL174">
        <v>0</v>
      </c>
      <c r="AM174">
        <v>0</v>
      </c>
      <c r="AN174">
        <v>0</v>
      </c>
      <c r="AO174">
        <v>0</v>
      </c>
      <c r="AP174">
        <v>0</v>
      </c>
      <c r="AQ174">
        <v>26900.58</v>
      </c>
      <c r="AR174">
        <v>0</v>
      </c>
      <c r="AS174">
        <v>824050.47018704435</v>
      </c>
      <c r="AT174">
        <v>435102.39999999997</v>
      </c>
      <c r="AU174">
        <v>0</v>
      </c>
      <c r="AV174">
        <v>0</v>
      </c>
    </row>
    <row r="175" spans="1:48" x14ac:dyDescent="0.25">
      <c r="A175">
        <v>2215</v>
      </c>
      <c r="B175" t="s">
        <v>4562</v>
      </c>
      <c r="C175" t="s">
        <v>65</v>
      </c>
      <c r="D175" t="s">
        <v>120</v>
      </c>
      <c r="E175">
        <v>2200</v>
      </c>
      <c r="F175" s="72">
        <v>661405</v>
      </c>
      <c r="G175">
        <v>0</v>
      </c>
      <c r="H175" s="70">
        <v>661405</v>
      </c>
      <c r="I175" s="74">
        <v>288.27</v>
      </c>
      <c r="J175">
        <v>1</v>
      </c>
      <c r="K175">
        <v>0</v>
      </c>
      <c r="L175">
        <v>31.709700000000002</v>
      </c>
      <c r="M175">
        <v>0</v>
      </c>
      <c r="N175">
        <v>0</v>
      </c>
      <c r="O175">
        <v>0</v>
      </c>
      <c r="P175">
        <v>0.25</v>
      </c>
      <c r="Q175">
        <v>0</v>
      </c>
      <c r="R175">
        <v>0</v>
      </c>
      <c r="S175">
        <v>0</v>
      </c>
      <c r="U175">
        <v>0</v>
      </c>
      <c r="V175">
        <v>0</v>
      </c>
      <c r="W175">
        <v>442.24470000000002</v>
      </c>
      <c r="X175">
        <v>5.1899999999999977</v>
      </c>
      <c r="Y175" s="71">
        <v>3982809.5562376659</v>
      </c>
      <c r="Z175">
        <v>172739</v>
      </c>
      <c r="AA175">
        <v>4155548.5562376659</v>
      </c>
      <c r="AB175">
        <v>9396.491481385001</v>
      </c>
      <c r="AC175">
        <v>3494143.5562376659</v>
      </c>
      <c r="AD175">
        <v>4158159.8719349629</v>
      </c>
      <c r="AE175">
        <v>0</v>
      </c>
      <c r="AF175">
        <v>15527.24</v>
      </c>
      <c r="AG175">
        <v>15527.24</v>
      </c>
      <c r="AH175">
        <v>11414.38</v>
      </c>
      <c r="AI175">
        <v>-4112.8599999999997</v>
      </c>
      <c r="AJ175">
        <v>4171075.7962376662</v>
      </c>
      <c r="AK175">
        <v>14.52</v>
      </c>
      <c r="AL175">
        <v>0</v>
      </c>
      <c r="AM175">
        <v>0</v>
      </c>
      <c r="AN175">
        <v>0</v>
      </c>
      <c r="AO175">
        <v>0</v>
      </c>
      <c r="AP175">
        <v>0</v>
      </c>
      <c r="AQ175">
        <v>30426.04</v>
      </c>
      <c r="AR175">
        <v>0</v>
      </c>
      <c r="AS175">
        <v>867940.38724753319</v>
      </c>
      <c r="AT175">
        <v>442244.7</v>
      </c>
      <c r="AU175">
        <v>0</v>
      </c>
      <c r="AV175">
        <v>0</v>
      </c>
    </row>
    <row r="176" spans="1:48" x14ac:dyDescent="0.25">
      <c r="A176">
        <v>2216</v>
      </c>
      <c r="B176" t="s">
        <v>4563</v>
      </c>
      <c r="C176" t="s">
        <v>65</v>
      </c>
      <c r="D176" t="s">
        <v>66</v>
      </c>
      <c r="E176">
        <v>2200</v>
      </c>
      <c r="F176" s="72">
        <v>822217</v>
      </c>
      <c r="G176">
        <v>0</v>
      </c>
      <c r="H176" s="70">
        <v>822217</v>
      </c>
      <c r="I176" s="74">
        <v>304.72000000000003</v>
      </c>
      <c r="J176">
        <v>1</v>
      </c>
      <c r="K176">
        <v>0</v>
      </c>
      <c r="L176">
        <v>33.519199999999998</v>
      </c>
      <c r="M176">
        <v>0</v>
      </c>
      <c r="N176">
        <v>0</v>
      </c>
      <c r="O176">
        <v>0</v>
      </c>
      <c r="P176">
        <v>0</v>
      </c>
      <c r="Q176">
        <v>0</v>
      </c>
      <c r="R176">
        <v>0</v>
      </c>
      <c r="S176">
        <v>0</v>
      </c>
      <c r="U176">
        <v>0</v>
      </c>
      <c r="V176">
        <v>0</v>
      </c>
      <c r="W176">
        <v>473.57670000000002</v>
      </c>
      <c r="X176">
        <v>1.4100000000000001</v>
      </c>
      <c r="Y176" s="71">
        <v>4177927.7194653656</v>
      </c>
      <c r="Z176">
        <v>129230.49999999999</v>
      </c>
      <c r="AA176">
        <v>4307158.2194653656</v>
      </c>
      <c r="AB176">
        <v>9094.9538257802069</v>
      </c>
      <c r="AC176">
        <v>3484941.2194653656</v>
      </c>
      <c r="AD176">
        <v>4309897.4637304908</v>
      </c>
      <c r="AE176">
        <v>0</v>
      </c>
      <c r="AF176">
        <v>0</v>
      </c>
      <c r="AG176">
        <v>0</v>
      </c>
      <c r="AH176">
        <v>0</v>
      </c>
      <c r="AI176">
        <v>0</v>
      </c>
      <c r="AJ176">
        <v>4307158.2194653656</v>
      </c>
      <c r="AK176">
        <v>11.5</v>
      </c>
      <c r="AL176">
        <v>0</v>
      </c>
      <c r="AM176">
        <v>0</v>
      </c>
      <c r="AN176">
        <v>0</v>
      </c>
      <c r="AO176">
        <v>0</v>
      </c>
      <c r="AP176">
        <v>0</v>
      </c>
      <c r="AQ176">
        <v>30271.86</v>
      </c>
      <c r="AR176">
        <v>0</v>
      </c>
      <c r="AS176">
        <v>887277.74389307317</v>
      </c>
      <c r="AT176">
        <v>473576.7</v>
      </c>
      <c r="AU176">
        <v>0</v>
      </c>
      <c r="AV176">
        <v>0</v>
      </c>
    </row>
    <row r="177" spans="1:48" x14ac:dyDescent="0.25">
      <c r="A177">
        <v>2217</v>
      </c>
      <c r="B177" t="s">
        <v>4564</v>
      </c>
      <c r="C177" t="s">
        <v>65</v>
      </c>
      <c r="D177" t="s">
        <v>88</v>
      </c>
      <c r="E177">
        <v>2200</v>
      </c>
      <c r="F177" s="72">
        <v>1016286</v>
      </c>
      <c r="G177">
        <v>0</v>
      </c>
      <c r="H177" s="70">
        <v>1016286</v>
      </c>
      <c r="I177" s="74">
        <v>416.64</v>
      </c>
      <c r="J177">
        <v>1</v>
      </c>
      <c r="K177">
        <v>0</v>
      </c>
      <c r="L177">
        <v>45.830399999999997</v>
      </c>
      <c r="M177">
        <v>0</v>
      </c>
      <c r="N177">
        <v>0</v>
      </c>
      <c r="O177">
        <v>0</v>
      </c>
      <c r="P177">
        <v>0.5</v>
      </c>
      <c r="Q177">
        <v>0</v>
      </c>
      <c r="R177">
        <v>0</v>
      </c>
      <c r="S177">
        <v>0</v>
      </c>
      <c r="U177">
        <v>0</v>
      </c>
      <c r="V177">
        <v>0</v>
      </c>
      <c r="W177">
        <v>557.96789999999999</v>
      </c>
      <c r="X177">
        <v>-2.8900000000000006</v>
      </c>
      <c r="Y177" s="71">
        <v>4805755.4771070955</v>
      </c>
      <c r="Z177">
        <v>103592.29999999999</v>
      </c>
      <c r="AA177">
        <v>4909347.7771070953</v>
      </c>
      <c r="AB177">
        <v>8798.620453088959</v>
      </c>
      <c r="AC177">
        <v>3893061.7771070953</v>
      </c>
      <c r="AD177">
        <v>4912498.65453107</v>
      </c>
      <c r="AE177">
        <v>0</v>
      </c>
      <c r="AF177">
        <v>0</v>
      </c>
      <c r="AG177">
        <v>0</v>
      </c>
      <c r="AH177">
        <v>0</v>
      </c>
      <c r="AI177">
        <v>0</v>
      </c>
      <c r="AJ177">
        <v>4909347.7771070953</v>
      </c>
      <c r="AK177">
        <v>15.94</v>
      </c>
      <c r="AL177">
        <v>121.4</v>
      </c>
      <c r="AM177">
        <v>121.4</v>
      </c>
      <c r="AN177">
        <v>19990.240000000002</v>
      </c>
      <c r="AO177">
        <v>22658.22</v>
      </c>
      <c r="AP177">
        <v>2667.98</v>
      </c>
      <c r="AQ177">
        <v>43962.78</v>
      </c>
      <c r="AR177">
        <v>0</v>
      </c>
      <c r="AS177">
        <v>1002588.0154214191</v>
      </c>
      <c r="AT177">
        <v>557967.9</v>
      </c>
      <c r="AU177">
        <v>0</v>
      </c>
      <c r="AV177">
        <v>0</v>
      </c>
    </row>
    <row r="178" spans="1:48" x14ac:dyDescent="0.25">
      <c r="A178">
        <v>2219</v>
      </c>
      <c r="B178" t="s">
        <v>4565</v>
      </c>
      <c r="C178" t="s">
        <v>90</v>
      </c>
      <c r="D178" t="s">
        <v>129</v>
      </c>
      <c r="E178">
        <v>2218</v>
      </c>
      <c r="F178" s="72">
        <v>1238995</v>
      </c>
      <c r="G178">
        <v>0</v>
      </c>
      <c r="H178" s="70">
        <v>1238995</v>
      </c>
      <c r="I178" s="74">
        <v>269.49</v>
      </c>
      <c r="J178">
        <v>1</v>
      </c>
      <c r="K178">
        <v>0</v>
      </c>
      <c r="L178">
        <v>29.643899999999999</v>
      </c>
      <c r="M178">
        <v>0</v>
      </c>
      <c r="N178">
        <v>0</v>
      </c>
      <c r="O178">
        <v>0</v>
      </c>
      <c r="P178">
        <v>0.25</v>
      </c>
      <c r="Q178">
        <v>0</v>
      </c>
      <c r="R178">
        <v>0</v>
      </c>
      <c r="S178">
        <v>0</v>
      </c>
      <c r="U178">
        <v>0</v>
      </c>
      <c r="V178">
        <v>0</v>
      </c>
      <c r="W178">
        <v>457.02390000000003</v>
      </c>
      <c r="X178">
        <v>1.8899999999999988</v>
      </c>
      <c r="Y178" s="71">
        <v>4042565.8869719575</v>
      </c>
      <c r="Z178">
        <v>246312.80000000002</v>
      </c>
      <c r="AA178">
        <v>4288878.6869719578</v>
      </c>
      <c r="AB178">
        <v>9384.3641152507716</v>
      </c>
      <c r="AC178">
        <v>3049883.6869719578</v>
      </c>
      <c r="AD178">
        <v>4291529.1817066288</v>
      </c>
      <c r="AE178">
        <v>0</v>
      </c>
      <c r="AF178">
        <v>0</v>
      </c>
      <c r="AG178">
        <v>0</v>
      </c>
      <c r="AH178">
        <v>0</v>
      </c>
      <c r="AI178">
        <v>0</v>
      </c>
      <c r="AJ178">
        <v>4288878.6869719578</v>
      </c>
      <c r="AK178">
        <v>12.76</v>
      </c>
      <c r="AL178">
        <v>0</v>
      </c>
      <c r="AM178">
        <v>0</v>
      </c>
      <c r="AN178">
        <v>0</v>
      </c>
      <c r="AO178">
        <v>0</v>
      </c>
      <c r="AP178">
        <v>0</v>
      </c>
      <c r="AQ178">
        <v>25586.2</v>
      </c>
      <c r="AR178">
        <v>0</v>
      </c>
      <c r="AS178">
        <v>907038.29739439161</v>
      </c>
      <c r="AT178">
        <v>457023.9</v>
      </c>
      <c r="AU178">
        <v>0</v>
      </c>
      <c r="AV178">
        <v>0</v>
      </c>
    </row>
    <row r="179" spans="1:48" x14ac:dyDescent="0.25">
      <c r="A179">
        <v>2220</v>
      </c>
      <c r="B179" t="s">
        <v>4566</v>
      </c>
      <c r="C179" t="s">
        <v>90</v>
      </c>
      <c r="D179" t="s">
        <v>240</v>
      </c>
      <c r="E179">
        <v>2218</v>
      </c>
      <c r="F179" s="72">
        <v>746429</v>
      </c>
      <c r="G179">
        <v>0</v>
      </c>
      <c r="H179" s="70">
        <v>746429</v>
      </c>
      <c r="I179" s="74">
        <v>181.07</v>
      </c>
      <c r="J179">
        <v>1</v>
      </c>
      <c r="K179">
        <v>0</v>
      </c>
      <c r="L179">
        <v>19.9177</v>
      </c>
      <c r="M179">
        <v>2.2999999999999998</v>
      </c>
      <c r="N179">
        <v>0</v>
      </c>
      <c r="O179">
        <v>0</v>
      </c>
      <c r="P179">
        <v>0.75</v>
      </c>
      <c r="Q179">
        <v>0</v>
      </c>
      <c r="R179">
        <v>0</v>
      </c>
      <c r="S179">
        <v>0</v>
      </c>
      <c r="U179">
        <v>0</v>
      </c>
      <c r="V179">
        <v>0</v>
      </c>
      <c r="W179">
        <v>330.30790000000002</v>
      </c>
      <c r="X179">
        <v>-1.9800000000000004</v>
      </c>
      <c r="Y179" s="71">
        <v>2859546.2783920732</v>
      </c>
      <c r="Z179">
        <v>176181.6</v>
      </c>
      <c r="AA179">
        <v>3035727.8783920733</v>
      </c>
      <c r="AB179">
        <v>9190.6002805021417</v>
      </c>
      <c r="AC179">
        <v>2289298.8783920733</v>
      </c>
      <c r="AD179">
        <v>3037602.73029711</v>
      </c>
      <c r="AE179">
        <v>0</v>
      </c>
      <c r="AF179">
        <v>0</v>
      </c>
      <c r="AG179">
        <v>0</v>
      </c>
      <c r="AH179">
        <v>0</v>
      </c>
      <c r="AI179">
        <v>0</v>
      </c>
      <c r="AJ179">
        <v>3035727.8783920733</v>
      </c>
      <c r="AK179">
        <v>10.99</v>
      </c>
      <c r="AL179">
        <v>69.39</v>
      </c>
      <c r="AM179">
        <v>69.39</v>
      </c>
      <c r="AN179">
        <v>11682.08</v>
      </c>
      <c r="AO179">
        <v>12951.02</v>
      </c>
      <c r="AP179">
        <v>1268.94</v>
      </c>
      <c r="AQ179">
        <v>19219.919999999998</v>
      </c>
      <c r="AR179">
        <v>0</v>
      </c>
      <c r="AS179">
        <v>642381.89567841473</v>
      </c>
      <c r="AT179">
        <v>330307.90000000002</v>
      </c>
      <c r="AU179">
        <v>0</v>
      </c>
      <c r="AV179">
        <v>0</v>
      </c>
    </row>
    <row r="180" spans="1:48" x14ac:dyDescent="0.25">
      <c r="A180">
        <v>2221</v>
      </c>
      <c r="B180" t="s">
        <v>4567</v>
      </c>
      <c r="C180" t="s">
        <v>90</v>
      </c>
      <c r="D180" t="s">
        <v>91</v>
      </c>
      <c r="E180">
        <v>2218</v>
      </c>
      <c r="F180" s="72">
        <v>1355827</v>
      </c>
      <c r="G180">
        <v>0</v>
      </c>
      <c r="H180" s="70">
        <v>1355827</v>
      </c>
      <c r="I180" s="74">
        <v>370.24</v>
      </c>
      <c r="J180">
        <v>1</v>
      </c>
      <c r="K180">
        <v>0</v>
      </c>
      <c r="L180">
        <v>40.726399999999998</v>
      </c>
      <c r="M180">
        <v>5.3</v>
      </c>
      <c r="N180">
        <v>0</v>
      </c>
      <c r="O180">
        <v>0</v>
      </c>
      <c r="P180">
        <v>0.5</v>
      </c>
      <c r="Q180">
        <v>0</v>
      </c>
      <c r="R180">
        <v>0</v>
      </c>
      <c r="S180">
        <v>0</v>
      </c>
      <c r="U180">
        <v>0</v>
      </c>
      <c r="V180">
        <v>0</v>
      </c>
      <c r="W180">
        <v>554.48289999999997</v>
      </c>
      <c r="X180">
        <v>2.09</v>
      </c>
      <c r="Y180" s="71">
        <v>4910024.1145147132</v>
      </c>
      <c r="Z180">
        <v>248884.99999999997</v>
      </c>
      <c r="AA180">
        <v>5158909.1145147132</v>
      </c>
      <c r="AB180">
        <v>9304.0003839878809</v>
      </c>
      <c r="AC180">
        <v>3803082.1145147132</v>
      </c>
      <c r="AD180">
        <v>5162128.3553203037</v>
      </c>
      <c r="AE180">
        <v>0</v>
      </c>
      <c r="AF180">
        <v>0</v>
      </c>
      <c r="AG180">
        <v>0</v>
      </c>
      <c r="AH180">
        <v>0</v>
      </c>
      <c r="AI180">
        <v>0</v>
      </c>
      <c r="AJ180">
        <v>5158909.1145147132</v>
      </c>
      <c r="AK180">
        <v>18.34</v>
      </c>
      <c r="AL180">
        <v>126.96</v>
      </c>
      <c r="AM180">
        <v>126.96</v>
      </c>
      <c r="AN180">
        <v>28925.96</v>
      </c>
      <c r="AO180">
        <v>23695.94</v>
      </c>
      <c r="AP180">
        <v>-5230.0200000000004</v>
      </c>
      <c r="AQ180">
        <v>41347.760000000002</v>
      </c>
      <c r="AR180">
        <v>0.06</v>
      </c>
      <c r="AS180">
        <v>1081558.8229029428</v>
      </c>
      <c r="AT180">
        <v>554482.9</v>
      </c>
      <c r="AU180">
        <v>0.06</v>
      </c>
      <c r="AV180">
        <v>0</v>
      </c>
    </row>
    <row r="181" spans="1:48" x14ac:dyDescent="0.25">
      <c r="A181">
        <v>2222</v>
      </c>
      <c r="B181" t="s">
        <v>4568</v>
      </c>
      <c r="C181" t="s">
        <v>90</v>
      </c>
      <c r="D181" t="s">
        <v>234</v>
      </c>
      <c r="E181">
        <v>2218</v>
      </c>
      <c r="F181" s="72">
        <v>50332</v>
      </c>
      <c r="G181">
        <v>0</v>
      </c>
      <c r="H181" s="70">
        <v>50332</v>
      </c>
      <c r="I181" s="74">
        <v>3</v>
      </c>
      <c r="J181">
        <v>1</v>
      </c>
      <c r="K181">
        <v>0</v>
      </c>
      <c r="L181">
        <v>0</v>
      </c>
      <c r="M181">
        <v>0</v>
      </c>
      <c r="N181">
        <v>0</v>
      </c>
      <c r="O181">
        <v>0</v>
      </c>
      <c r="P181">
        <v>0</v>
      </c>
      <c r="Q181">
        <v>0</v>
      </c>
      <c r="R181">
        <v>0</v>
      </c>
      <c r="S181">
        <v>0</v>
      </c>
      <c r="U181">
        <v>0</v>
      </c>
      <c r="V181">
        <v>0</v>
      </c>
      <c r="W181">
        <v>28.54</v>
      </c>
      <c r="X181">
        <v>21.7</v>
      </c>
      <c r="Y181" s="71">
        <v>279942.75925172458</v>
      </c>
      <c r="Z181">
        <v>1162</v>
      </c>
      <c r="AA181">
        <v>281104.75925172458</v>
      </c>
      <c r="AB181">
        <v>9849.501024937792</v>
      </c>
      <c r="AC181">
        <v>230772.75925172458</v>
      </c>
      <c r="AD181">
        <v>281288.30278079788</v>
      </c>
      <c r="AE181">
        <v>0</v>
      </c>
      <c r="AF181">
        <v>0</v>
      </c>
      <c r="AG181">
        <v>0</v>
      </c>
      <c r="AH181">
        <v>0</v>
      </c>
      <c r="AI181">
        <v>0</v>
      </c>
      <c r="AJ181">
        <v>281104.75925172458</v>
      </c>
      <c r="AK181">
        <v>14.62</v>
      </c>
      <c r="AL181">
        <v>0</v>
      </c>
      <c r="AM181">
        <v>0</v>
      </c>
      <c r="AN181">
        <v>0</v>
      </c>
      <c r="AO181">
        <v>0</v>
      </c>
      <c r="AP181">
        <v>0</v>
      </c>
      <c r="AQ181">
        <v>306.36</v>
      </c>
      <c r="AR181">
        <v>0</v>
      </c>
      <c r="AS181">
        <v>56453.351850344916</v>
      </c>
      <c r="AT181">
        <v>28540</v>
      </c>
      <c r="AU181">
        <v>0</v>
      </c>
      <c r="AV181">
        <v>0</v>
      </c>
    </row>
    <row r="182" spans="1:48" x14ac:dyDescent="0.25">
      <c r="A182">
        <v>2225</v>
      </c>
      <c r="B182" t="s">
        <v>4569</v>
      </c>
      <c r="C182" t="s">
        <v>84</v>
      </c>
      <c r="D182" t="s">
        <v>221</v>
      </c>
      <c r="E182">
        <v>2223</v>
      </c>
      <c r="F182" s="72">
        <v>1690144</v>
      </c>
      <c r="G182">
        <v>0</v>
      </c>
      <c r="H182" s="70">
        <v>1690144</v>
      </c>
      <c r="I182" s="74">
        <v>237.34</v>
      </c>
      <c r="J182">
        <v>1</v>
      </c>
      <c r="K182">
        <v>0</v>
      </c>
      <c r="L182">
        <v>26.107399999999998</v>
      </c>
      <c r="M182">
        <v>0</v>
      </c>
      <c r="N182">
        <v>0</v>
      </c>
      <c r="O182">
        <v>0</v>
      </c>
      <c r="P182">
        <v>0.25</v>
      </c>
      <c r="Q182">
        <v>0</v>
      </c>
      <c r="R182">
        <v>0</v>
      </c>
      <c r="S182">
        <v>0</v>
      </c>
      <c r="U182">
        <v>0</v>
      </c>
      <c r="V182">
        <v>0</v>
      </c>
      <c r="W182">
        <v>402.82740000000001</v>
      </c>
      <c r="X182">
        <v>4.9899999999999984</v>
      </c>
      <c r="Y182" s="71">
        <v>3623903.5259905523</v>
      </c>
      <c r="Z182">
        <v>392387.4</v>
      </c>
      <c r="AA182">
        <v>4016290.9259905522</v>
      </c>
      <c r="AB182">
        <v>9970.2525845822602</v>
      </c>
      <c r="AC182">
        <v>2326146.9259905522</v>
      </c>
      <c r="AD182">
        <v>4018666.9261555835</v>
      </c>
      <c r="AE182">
        <v>0</v>
      </c>
      <c r="AF182">
        <v>0</v>
      </c>
      <c r="AG182">
        <v>0</v>
      </c>
      <c r="AH182">
        <v>49675.49</v>
      </c>
      <c r="AI182">
        <v>49675.49</v>
      </c>
      <c r="AJ182">
        <v>4016290.9259905522</v>
      </c>
      <c r="AK182">
        <v>19.22</v>
      </c>
      <c r="AL182">
        <v>72.61</v>
      </c>
      <c r="AM182">
        <v>72.61</v>
      </c>
      <c r="AN182">
        <v>13942.88</v>
      </c>
      <c r="AO182">
        <v>13552</v>
      </c>
      <c r="AP182">
        <v>-390.88</v>
      </c>
      <c r="AQ182">
        <v>23876.62</v>
      </c>
      <c r="AR182">
        <v>0</v>
      </c>
      <c r="AS182">
        <v>891670.76319811051</v>
      </c>
      <c r="AT182">
        <v>402827.4</v>
      </c>
      <c r="AU182">
        <v>0</v>
      </c>
      <c r="AV182">
        <v>0</v>
      </c>
    </row>
    <row r="183" spans="1:48" x14ac:dyDescent="0.25">
      <c r="A183">
        <v>2229</v>
      </c>
      <c r="B183" t="s">
        <v>4570</v>
      </c>
      <c r="C183" t="s">
        <v>84</v>
      </c>
      <c r="D183" t="s">
        <v>85</v>
      </c>
      <c r="E183">
        <v>2223</v>
      </c>
      <c r="F183" s="72">
        <v>1228071</v>
      </c>
      <c r="G183">
        <v>0</v>
      </c>
      <c r="H183" s="70">
        <v>1228071</v>
      </c>
      <c r="I183" s="74">
        <v>344.26</v>
      </c>
      <c r="J183">
        <v>1</v>
      </c>
      <c r="K183">
        <v>0</v>
      </c>
      <c r="L183">
        <v>37.868600000000001</v>
      </c>
      <c r="M183">
        <v>0</v>
      </c>
      <c r="N183">
        <v>0</v>
      </c>
      <c r="O183">
        <v>0</v>
      </c>
      <c r="P183">
        <v>0.5</v>
      </c>
      <c r="Q183">
        <v>0</v>
      </c>
      <c r="R183">
        <v>0</v>
      </c>
      <c r="S183">
        <v>0</v>
      </c>
      <c r="U183">
        <v>0</v>
      </c>
      <c r="V183">
        <v>0</v>
      </c>
      <c r="W183">
        <v>483.80860000000001</v>
      </c>
      <c r="X183">
        <v>0.31999999999999851</v>
      </c>
      <c r="Y183" s="71">
        <v>4242548.8787991805</v>
      </c>
      <c r="Z183">
        <v>348064</v>
      </c>
      <c r="AA183">
        <v>4590612.8787991805</v>
      </c>
      <c r="AB183">
        <v>9488.4896192402957</v>
      </c>
      <c r="AC183">
        <v>3362541.8787991805</v>
      </c>
      <c r="AD183">
        <v>4593394.4917101981</v>
      </c>
      <c r="AE183">
        <v>0</v>
      </c>
      <c r="AF183">
        <v>0</v>
      </c>
      <c r="AG183">
        <v>0</v>
      </c>
      <c r="AH183">
        <v>0</v>
      </c>
      <c r="AI183">
        <v>0</v>
      </c>
      <c r="AJ183">
        <v>4590612.8787991805</v>
      </c>
      <c r="AK183">
        <v>27</v>
      </c>
      <c r="AL183">
        <v>105.6</v>
      </c>
      <c r="AM183">
        <v>105.6</v>
      </c>
      <c r="AN183">
        <v>20402.86</v>
      </c>
      <c r="AO183">
        <v>19709.29</v>
      </c>
      <c r="AP183">
        <v>-693.57</v>
      </c>
      <c r="AQ183">
        <v>36689.68</v>
      </c>
      <c r="AR183">
        <v>0</v>
      </c>
      <c r="AS183">
        <v>987735.37575983617</v>
      </c>
      <c r="AT183">
        <v>483808.60000000003</v>
      </c>
      <c r="AU183">
        <v>0</v>
      </c>
      <c r="AV183">
        <v>0</v>
      </c>
    </row>
    <row r="184" spans="1:48" x14ac:dyDescent="0.25">
      <c r="A184">
        <v>4131</v>
      </c>
      <c r="B184" t="s">
        <v>4571</v>
      </c>
      <c r="C184" t="s">
        <v>84</v>
      </c>
      <c r="D184" t="s">
        <v>172</v>
      </c>
      <c r="E184">
        <v>2223</v>
      </c>
      <c r="F184" s="72">
        <v>9704996</v>
      </c>
      <c r="G184">
        <v>0</v>
      </c>
      <c r="H184" s="70">
        <v>9704996</v>
      </c>
      <c r="I184" s="74">
        <v>2749.16</v>
      </c>
      <c r="J184">
        <v>1</v>
      </c>
      <c r="K184">
        <v>0</v>
      </c>
      <c r="L184">
        <v>302.4076</v>
      </c>
      <c r="M184">
        <v>44.8</v>
      </c>
      <c r="N184">
        <v>0</v>
      </c>
      <c r="O184">
        <v>0</v>
      </c>
      <c r="P184">
        <v>9.25</v>
      </c>
      <c r="Q184">
        <v>0</v>
      </c>
      <c r="R184">
        <v>0</v>
      </c>
      <c r="S184">
        <v>0</v>
      </c>
      <c r="U184">
        <v>0</v>
      </c>
      <c r="V184">
        <v>0</v>
      </c>
      <c r="W184">
        <v>3643.5545000000002</v>
      </c>
      <c r="X184">
        <v>0.11999999999999922</v>
      </c>
      <c r="Y184" s="71">
        <v>31915127.242293436</v>
      </c>
      <c r="Z184">
        <v>1022557.8999999999</v>
      </c>
      <c r="AA184">
        <v>32937685.142293435</v>
      </c>
      <c r="AB184">
        <v>9039.986952931109</v>
      </c>
      <c r="AC184">
        <v>23232689.142293435</v>
      </c>
      <c r="AD184">
        <v>32958610.188186854</v>
      </c>
      <c r="AE184">
        <v>0</v>
      </c>
      <c r="AF184">
        <v>0</v>
      </c>
      <c r="AG184">
        <v>0</v>
      </c>
      <c r="AH184">
        <v>0</v>
      </c>
      <c r="AI184">
        <v>0</v>
      </c>
      <c r="AJ184">
        <v>32937685.142293435</v>
      </c>
      <c r="AK184">
        <v>16.079999999999998</v>
      </c>
      <c r="AL184">
        <v>0</v>
      </c>
      <c r="AM184">
        <v>0</v>
      </c>
      <c r="AN184">
        <v>0</v>
      </c>
      <c r="AO184">
        <v>0</v>
      </c>
      <c r="AP184">
        <v>0</v>
      </c>
      <c r="AQ184">
        <v>321074.40000000002</v>
      </c>
      <c r="AR184">
        <v>0</v>
      </c>
      <c r="AS184">
        <v>6792048.6084586876</v>
      </c>
      <c r="AT184">
        <v>3643554.5</v>
      </c>
      <c r="AU184">
        <v>0</v>
      </c>
      <c r="AV184">
        <v>0</v>
      </c>
    </row>
    <row r="185" spans="1:48" x14ac:dyDescent="0.25">
      <c r="A185">
        <v>2239</v>
      </c>
      <c r="B185" t="s">
        <v>4572</v>
      </c>
      <c r="C185" t="s">
        <v>29</v>
      </c>
      <c r="D185" t="s">
        <v>116</v>
      </c>
      <c r="E185">
        <v>2230</v>
      </c>
      <c r="F185" s="72">
        <v>85882987</v>
      </c>
      <c r="G185">
        <v>0</v>
      </c>
      <c r="H185" s="70">
        <v>85882987</v>
      </c>
      <c r="I185" s="74">
        <v>19193.7</v>
      </c>
      <c r="J185">
        <v>1</v>
      </c>
      <c r="K185">
        <v>0</v>
      </c>
      <c r="L185">
        <v>2111.3069999999998</v>
      </c>
      <c r="M185">
        <v>275.10000000000002</v>
      </c>
      <c r="N185">
        <v>0</v>
      </c>
      <c r="O185">
        <v>0</v>
      </c>
      <c r="P185">
        <v>19.25</v>
      </c>
      <c r="Q185">
        <v>0</v>
      </c>
      <c r="R185">
        <v>0</v>
      </c>
      <c r="S185">
        <v>0</v>
      </c>
      <c r="U185">
        <v>0</v>
      </c>
      <c r="V185">
        <v>0</v>
      </c>
      <c r="W185">
        <v>24750.904600000002</v>
      </c>
      <c r="X185">
        <v>0.37999999999999901</v>
      </c>
      <c r="Y185" s="71">
        <v>217114500.96509084</v>
      </c>
      <c r="Z185">
        <v>9388801.7999999989</v>
      </c>
      <c r="AA185">
        <v>226503302.76509085</v>
      </c>
      <c r="AB185">
        <v>9151.3141206600922</v>
      </c>
      <c r="AC185">
        <v>140620315.76509085</v>
      </c>
      <c r="AD185">
        <v>226645653.15781626</v>
      </c>
      <c r="AE185">
        <v>403058</v>
      </c>
      <c r="AF185">
        <v>2823133.92</v>
      </c>
      <c r="AG185">
        <v>2823133.92</v>
      </c>
      <c r="AH185">
        <v>3311130.4</v>
      </c>
      <c r="AI185">
        <v>487996.48</v>
      </c>
      <c r="AJ185">
        <v>229729494.68509084</v>
      </c>
      <c r="AK185">
        <v>16.079999999999998</v>
      </c>
      <c r="AL185">
        <v>0</v>
      </c>
      <c r="AM185">
        <v>0</v>
      </c>
      <c r="AN185">
        <v>0</v>
      </c>
      <c r="AO185">
        <v>0</v>
      </c>
      <c r="AP185">
        <v>0</v>
      </c>
      <c r="AQ185">
        <v>2223746.58</v>
      </c>
      <c r="AR185">
        <v>0</v>
      </c>
      <c r="AS185">
        <v>47921258.593018174</v>
      </c>
      <c r="AT185">
        <v>24750904.600000001</v>
      </c>
      <c r="AU185">
        <v>0</v>
      </c>
      <c r="AV185">
        <v>0</v>
      </c>
    </row>
    <row r="186" spans="1:48" x14ac:dyDescent="0.25">
      <c r="A186">
        <v>2240</v>
      </c>
      <c r="B186" t="s">
        <v>4573</v>
      </c>
      <c r="C186" t="s">
        <v>29</v>
      </c>
      <c r="D186" t="s">
        <v>30</v>
      </c>
      <c r="E186">
        <v>2230</v>
      </c>
      <c r="F186" s="72">
        <v>4507716</v>
      </c>
      <c r="G186">
        <v>0</v>
      </c>
      <c r="H186" s="70">
        <v>4507716</v>
      </c>
      <c r="I186" s="74">
        <v>1026.4100000000001</v>
      </c>
      <c r="J186">
        <v>1</v>
      </c>
      <c r="K186">
        <v>0</v>
      </c>
      <c r="L186">
        <v>112.9051</v>
      </c>
      <c r="M186">
        <v>4.9000000000000004</v>
      </c>
      <c r="N186">
        <v>0</v>
      </c>
      <c r="O186">
        <v>0</v>
      </c>
      <c r="P186">
        <v>0.5</v>
      </c>
      <c r="Q186">
        <v>0</v>
      </c>
      <c r="R186">
        <v>0</v>
      </c>
      <c r="S186">
        <v>0</v>
      </c>
      <c r="U186">
        <v>0</v>
      </c>
      <c r="V186">
        <v>0</v>
      </c>
      <c r="W186">
        <v>1296.4331</v>
      </c>
      <c r="X186">
        <v>0.58000000000000007</v>
      </c>
      <c r="Y186" s="71">
        <v>11384897.667340506</v>
      </c>
      <c r="Z186">
        <v>338307.19999999995</v>
      </c>
      <c r="AA186">
        <v>11723204.867340505</v>
      </c>
      <c r="AB186">
        <v>9042.6608726208124</v>
      </c>
      <c r="AC186">
        <v>7215488.8673405051</v>
      </c>
      <c r="AD186">
        <v>11730669.337225661</v>
      </c>
      <c r="AE186">
        <v>0</v>
      </c>
      <c r="AF186">
        <v>181527.51</v>
      </c>
      <c r="AG186">
        <v>181527.51</v>
      </c>
      <c r="AH186">
        <v>99408.63</v>
      </c>
      <c r="AI186">
        <v>-82118.880000000005</v>
      </c>
      <c r="AJ186">
        <v>11904732.377340505</v>
      </c>
      <c r="AK186">
        <v>16.079999999999998</v>
      </c>
      <c r="AL186">
        <v>348.11</v>
      </c>
      <c r="AM186">
        <v>348.11</v>
      </c>
      <c r="AN186">
        <v>0</v>
      </c>
      <c r="AO186">
        <v>64971.59</v>
      </c>
      <c r="AP186">
        <v>64971.59</v>
      </c>
      <c r="AQ186">
        <v>125602.44</v>
      </c>
      <c r="AR186">
        <v>0</v>
      </c>
      <c r="AS186">
        <v>2432184.1394681013</v>
      </c>
      <c r="AT186">
        <v>1296433.0999999999</v>
      </c>
      <c r="AU186">
        <v>0</v>
      </c>
      <c r="AV186">
        <v>0</v>
      </c>
    </row>
    <row r="187" spans="1:48" x14ac:dyDescent="0.25">
      <c r="A187">
        <v>2241</v>
      </c>
      <c r="B187" t="s">
        <v>4574</v>
      </c>
      <c r="C187" t="s">
        <v>29</v>
      </c>
      <c r="D187" t="s">
        <v>96</v>
      </c>
      <c r="E187">
        <v>2230</v>
      </c>
      <c r="F187" s="72">
        <v>15513835</v>
      </c>
      <c r="G187">
        <v>0</v>
      </c>
      <c r="H187" s="70">
        <v>15513835</v>
      </c>
      <c r="I187" s="74">
        <v>5725.69</v>
      </c>
      <c r="J187">
        <v>1</v>
      </c>
      <c r="K187">
        <v>0</v>
      </c>
      <c r="L187">
        <v>629.82590000000005</v>
      </c>
      <c r="M187">
        <v>108.9</v>
      </c>
      <c r="N187">
        <v>0</v>
      </c>
      <c r="O187">
        <v>0</v>
      </c>
      <c r="P187">
        <v>7.25</v>
      </c>
      <c r="Q187">
        <v>0</v>
      </c>
      <c r="R187">
        <v>0</v>
      </c>
      <c r="S187">
        <v>0</v>
      </c>
      <c r="U187">
        <v>0</v>
      </c>
      <c r="V187">
        <v>0</v>
      </c>
      <c r="W187">
        <v>7502.8271999999997</v>
      </c>
      <c r="X187">
        <v>0.12999999999999901</v>
      </c>
      <c r="Y187" s="71">
        <v>65723451.888720371</v>
      </c>
      <c r="Z187">
        <v>1314641.2999999998</v>
      </c>
      <c r="AA187">
        <v>67038093.188720368</v>
      </c>
      <c r="AB187">
        <v>8935.0442708743667</v>
      </c>
      <c r="AC187">
        <v>51524258.188720368</v>
      </c>
      <c r="AD187">
        <v>67081184.549021229</v>
      </c>
      <c r="AE187">
        <v>0</v>
      </c>
      <c r="AF187">
        <v>1274644.96</v>
      </c>
      <c r="AG187">
        <v>1274644.96</v>
      </c>
      <c r="AH187">
        <v>1342877.54</v>
      </c>
      <c r="AI187">
        <v>68232.58</v>
      </c>
      <c r="AJ187">
        <v>68312738.148720369</v>
      </c>
      <c r="AK187">
        <v>14.35</v>
      </c>
      <c r="AL187">
        <v>0</v>
      </c>
      <c r="AM187">
        <v>0</v>
      </c>
      <c r="AN187">
        <v>0</v>
      </c>
      <c r="AO187">
        <v>0</v>
      </c>
      <c r="AP187">
        <v>0</v>
      </c>
      <c r="AQ187">
        <v>665372.4</v>
      </c>
      <c r="AR187">
        <v>0</v>
      </c>
      <c r="AS187">
        <v>13939122.405744076</v>
      </c>
      <c r="AT187">
        <v>7502827.1999999993</v>
      </c>
      <c r="AU187">
        <v>0</v>
      </c>
      <c r="AV187">
        <v>0</v>
      </c>
    </row>
    <row r="188" spans="1:48" x14ac:dyDescent="0.25">
      <c r="A188">
        <v>2242</v>
      </c>
      <c r="B188" t="s">
        <v>4575</v>
      </c>
      <c r="C188" t="s">
        <v>29</v>
      </c>
      <c r="D188" t="s">
        <v>232</v>
      </c>
      <c r="E188">
        <v>2230</v>
      </c>
      <c r="F188" s="72">
        <v>61746362</v>
      </c>
      <c r="G188">
        <v>0</v>
      </c>
      <c r="H188" s="70">
        <v>61746362</v>
      </c>
      <c r="I188" s="74">
        <v>11710.5</v>
      </c>
      <c r="J188">
        <v>1</v>
      </c>
      <c r="K188">
        <v>0</v>
      </c>
      <c r="L188">
        <v>1288.155</v>
      </c>
      <c r="M188">
        <v>16.899999999999999</v>
      </c>
      <c r="N188">
        <v>0</v>
      </c>
      <c r="O188">
        <v>0</v>
      </c>
      <c r="P188">
        <v>7.25</v>
      </c>
      <c r="Q188">
        <v>0</v>
      </c>
      <c r="R188">
        <v>0</v>
      </c>
      <c r="S188">
        <v>0</v>
      </c>
      <c r="U188">
        <v>0</v>
      </c>
      <c r="V188">
        <v>0</v>
      </c>
      <c r="W188">
        <v>14699.284900000001</v>
      </c>
      <c r="X188">
        <v>1.629999999999999</v>
      </c>
      <c r="Y188" s="71">
        <v>129835412.56320038</v>
      </c>
      <c r="Z188">
        <v>3935992.1999999997</v>
      </c>
      <c r="AA188">
        <v>133771404.76320039</v>
      </c>
      <c r="AB188">
        <v>9100.5382692596413</v>
      </c>
      <c r="AC188">
        <v>72025042.763200387</v>
      </c>
      <c r="AD188">
        <v>133856530.91500454</v>
      </c>
      <c r="AE188">
        <v>593191</v>
      </c>
      <c r="AF188">
        <v>5311799.17</v>
      </c>
      <c r="AG188">
        <v>5311799.17</v>
      </c>
      <c r="AH188">
        <v>1155946.4099999999</v>
      </c>
      <c r="AI188">
        <v>-4155852.76</v>
      </c>
      <c r="AJ188">
        <v>139676394.93320039</v>
      </c>
      <c r="AK188">
        <v>0</v>
      </c>
      <c r="AL188">
        <v>0</v>
      </c>
      <c r="AM188">
        <v>0</v>
      </c>
      <c r="AN188">
        <v>0</v>
      </c>
      <c r="AO188">
        <v>0</v>
      </c>
      <c r="AP188">
        <v>0</v>
      </c>
      <c r="AQ188">
        <v>1377212.04</v>
      </c>
      <c r="AR188">
        <v>0</v>
      </c>
      <c r="AS188">
        <v>27891306.874640077</v>
      </c>
      <c r="AT188">
        <v>14699284.9</v>
      </c>
      <c r="AU188">
        <v>0</v>
      </c>
      <c r="AV188">
        <v>0</v>
      </c>
    </row>
    <row r="189" spans="1:48" x14ac:dyDescent="0.25">
      <c r="A189">
        <v>2243</v>
      </c>
      <c r="B189" t="s">
        <v>4576</v>
      </c>
      <c r="C189" t="s">
        <v>29</v>
      </c>
      <c r="D189" t="s">
        <v>31</v>
      </c>
      <c r="E189">
        <v>2230</v>
      </c>
      <c r="F189" s="72">
        <v>156236370</v>
      </c>
      <c r="G189">
        <v>0</v>
      </c>
      <c r="H189" s="70">
        <v>156236370</v>
      </c>
      <c r="I189" s="74">
        <v>39336.949999999997</v>
      </c>
      <c r="J189">
        <v>1</v>
      </c>
      <c r="K189">
        <v>0</v>
      </c>
      <c r="L189">
        <v>4327.0645000000004</v>
      </c>
      <c r="M189">
        <v>102</v>
      </c>
      <c r="N189">
        <v>0</v>
      </c>
      <c r="O189">
        <v>0</v>
      </c>
      <c r="P189">
        <v>18.75</v>
      </c>
      <c r="Q189">
        <v>0</v>
      </c>
      <c r="R189">
        <v>0</v>
      </c>
      <c r="S189">
        <v>0</v>
      </c>
      <c r="U189">
        <v>0</v>
      </c>
      <c r="V189">
        <v>0</v>
      </c>
      <c r="W189">
        <v>48839.581700000002</v>
      </c>
      <c r="X189">
        <v>1.8199999999999985</v>
      </c>
      <c r="Y189" s="71">
        <v>431840093.25431085</v>
      </c>
      <c r="Z189">
        <v>13454359.799999999</v>
      </c>
      <c r="AA189">
        <v>445294453.05431086</v>
      </c>
      <c r="AB189">
        <v>9117.4911322860662</v>
      </c>
      <c r="AC189">
        <v>289058083.05431086</v>
      </c>
      <c r="AD189">
        <v>445577587.55981869</v>
      </c>
      <c r="AE189">
        <v>-18212</v>
      </c>
      <c r="AF189">
        <v>4424820.5999999996</v>
      </c>
      <c r="AG189">
        <v>4424820.5999999996</v>
      </c>
      <c r="AH189">
        <v>2209806.92</v>
      </c>
      <c r="AI189">
        <v>-2215013.6800000002</v>
      </c>
      <c r="AJ189">
        <v>449701061.65431088</v>
      </c>
      <c r="AK189">
        <v>12.79</v>
      </c>
      <c r="AL189">
        <v>0</v>
      </c>
      <c r="AM189">
        <v>0</v>
      </c>
      <c r="AN189">
        <v>0</v>
      </c>
      <c r="AO189">
        <v>0</v>
      </c>
      <c r="AP189">
        <v>0</v>
      </c>
      <c r="AQ189">
        <v>4534297.28</v>
      </c>
      <c r="AR189">
        <v>0</v>
      </c>
      <c r="AS189">
        <v>92188081.554862186</v>
      </c>
      <c r="AT189">
        <v>48839581.700000003</v>
      </c>
      <c r="AU189">
        <v>0</v>
      </c>
      <c r="AV189">
        <v>0</v>
      </c>
    </row>
    <row r="190" spans="1:48" x14ac:dyDescent="0.25">
      <c r="A190">
        <v>2244</v>
      </c>
      <c r="B190" t="s">
        <v>4577</v>
      </c>
      <c r="C190" t="s">
        <v>29</v>
      </c>
      <c r="D190" t="s">
        <v>214</v>
      </c>
      <c r="E190">
        <v>2230</v>
      </c>
      <c r="F190" s="72">
        <v>18734072</v>
      </c>
      <c r="G190">
        <v>0</v>
      </c>
      <c r="H190" s="70">
        <v>18734072</v>
      </c>
      <c r="I190" s="74">
        <v>4841.34</v>
      </c>
      <c r="J190">
        <v>1</v>
      </c>
      <c r="K190">
        <v>0</v>
      </c>
      <c r="L190">
        <v>513</v>
      </c>
      <c r="M190">
        <v>0</v>
      </c>
      <c r="N190">
        <v>0</v>
      </c>
      <c r="O190">
        <v>0</v>
      </c>
      <c r="P190">
        <v>1</v>
      </c>
      <c r="Q190">
        <v>0</v>
      </c>
      <c r="R190">
        <v>0</v>
      </c>
      <c r="S190">
        <v>0</v>
      </c>
      <c r="U190">
        <v>0</v>
      </c>
      <c r="V190">
        <v>0</v>
      </c>
      <c r="W190">
        <v>5931.1774999999998</v>
      </c>
      <c r="X190">
        <v>1.5499999999999989</v>
      </c>
      <c r="Y190" s="71">
        <v>52365655.74802424</v>
      </c>
      <c r="Z190">
        <v>1281508.2</v>
      </c>
      <c r="AA190">
        <v>53647163.948024243</v>
      </c>
      <c r="AB190">
        <v>9044.9432592472986</v>
      </c>
      <c r="AC190">
        <v>34913091.948024243</v>
      </c>
      <c r="AD190">
        <v>53681497.31418781</v>
      </c>
      <c r="AE190">
        <v>1273809</v>
      </c>
      <c r="AF190">
        <v>182092.14</v>
      </c>
      <c r="AG190">
        <v>182092.14</v>
      </c>
      <c r="AH190">
        <v>208111.13</v>
      </c>
      <c r="AI190">
        <v>26018.99</v>
      </c>
      <c r="AJ190">
        <v>55103065.088024244</v>
      </c>
      <c r="AK190">
        <v>14.22</v>
      </c>
      <c r="AL190">
        <v>0</v>
      </c>
      <c r="AM190">
        <v>0</v>
      </c>
      <c r="AN190">
        <v>0</v>
      </c>
      <c r="AO190">
        <v>0</v>
      </c>
      <c r="AP190">
        <v>0</v>
      </c>
      <c r="AQ190">
        <v>579373.07999999996</v>
      </c>
      <c r="AR190">
        <v>0</v>
      </c>
      <c r="AS190">
        <v>11282118.455604851</v>
      </c>
      <c r="AT190">
        <v>5931177.5</v>
      </c>
      <c r="AU190">
        <v>0</v>
      </c>
      <c r="AV190">
        <v>0</v>
      </c>
    </row>
    <row r="191" spans="1:48" x14ac:dyDescent="0.25">
      <c r="A191">
        <v>2245</v>
      </c>
      <c r="B191" t="s">
        <v>4578</v>
      </c>
      <c r="C191" t="s">
        <v>29</v>
      </c>
      <c r="D191" t="s">
        <v>100</v>
      </c>
      <c r="E191">
        <v>2230</v>
      </c>
      <c r="F191" s="72">
        <v>2497945</v>
      </c>
      <c r="G191">
        <v>0</v>
      </c>
      <c r="H191" s="70">
        <v>2497945</v>
      </c>
      <c r="I191" s="74">
        <v>495.77</v>
      </c>
      <c r="J191">
        <v>1</v>
      </c>
      <c r="K191">
        <v>0</v>
      </c>
      <c r="L191">
        <v>54.534700000000001</v>
      </c>
      <c r="M191">
        <v>8.6999999999999993</v>
      </c>
      <c r="N191">
        <v>0</v>
      </c>
      <c r="O191">
        <v>0</v>
      </c>
      <c r="P191">
        <v>0.5</v>
      </c>
      <c r="Q191">
        <v>0</v>
      </c>
      <c r="R191">
        <v>0</v>
      </c>
      <c r="S191">
        <v>0</v>
      </c>
      <c r="U191">
        <v>0</v>
      </c>
      <c r="V191">
        <v>0</v>
      </c>
      <c r="W191">
        <v>708.81730000000005</v>
      </c>
      <c r="X191">
        <v>0.31999999999999851</v>
      </c>
      <c r="Y191" s="71">
        <v>6215664.7099461686</v>
      </c>
      <c r="Z191">
        <v>113575</v>
      </c>
      <c r="AA191">
        <v>6329239.7099461686</v>
      </c>
      <c r="AB191">
        <v>8929.2963221216069</v>
      </c>
      <c r="AC191">
        <v>3831294.7099461686</v>
      </c>
      <c r="AD191">
        <v>6333314.9896192318</v>
      </c>
      <c r="AE191">
        <v>876</v>
      </c>
      <c r="AF191">
        <v>0</v>
      </c>
      <c r="AG191">
        <v>0</v>
      </c>
      <c r="AH191">
        <v>118649.25</v>
      </c>
      <c r="AI191">
        <v>118649.25</v>
      </c>
      <c r="AJ191">
        <v>6330115.7099461686</v>
      </c>
      <c r="AK191">
        <v>13.12</v>
      </c>
      <c r="AL191">
        <v>167.73</v>
      </c>
      <c r="AM191">
        <v>167.73</v>
      </c>
      <c r="AN191">
        <v>37351.19</v>
      </c>
      <c r="AO191">
        <v>31305.29</v>
      </c>
      <c r="AP191">
        <v>-6045.9</v>
      </c>
      <c r="AQ191">
        <v>60355.26</v>
      </c>
      <c r="AR191">
        <v>0</v>
      </c>
      <c r="AS191">
        <v>1312467.9919892338</v>
      </c>
      <c r="AT191">
        <v>708817.3</v>
      </c>
      <c r="AU191">
        <v>0</v>
      </c>
      <c r="AV191">
        <v>0</v>
      </c>
    </row>
    <row r="192" spans="1:48" x14ac:dyDescent="0.25">
      <c r="A192">
        <v>2247</v>
      </c>
      <c r="B192" t="s">
        <v>4579</v>
      </c>
      <c r="C192" t="s">
        <v>97</v>
      </c>
      <c r="D192" t="s">
        <v>223</v>
      </c>
      <c r="E192">
        <v>2004</v>
      </c>
      <c r="F192" s="72">
        <v>251336</v>
      </c>
      <c r="G192">
        <v>0</v>
      </c>
      <c r="H192" s="70">
        <v>251336</v>
      </c>
      <c r="I192" s="74">
        <v>54.14</v>
      </c>
      <c r="J192">
        <v>1</v>
      </c>
      <c r="K192">
        <v>0</v>
      </c>
      <c r="L192">
        <v>5.9554</v>
      </c>
      <c r="M192">
        <v>0</v>
      </c>
      <c r="N192">
        <v>0</v>
      </c>
      <c r="O192">
        <v>0</v>
      </c>
      <c r="P192">
        <v>0</v>
      </c>
      <c r="Q192">
        <v>0</v>
      </c>
      <c r="R192">
        <v>0</v>
      </c>
      <c r="S192">
        <v>0</v>
      </c>
      <c r="U192">
        <v>0</v>
      </c>
      <c r="V192">
        <v>0</v>
      </c>
      <c r="W192">
        <v>149.11000000000001</v>
      </c>
      <c r="X192">
        <v>6.9199999999999982</v>
      </c>
      <c r="Y192" s="71">
        <v>1355413.8356558688</v>
      </c>
      <c r="Z192">
        <v>175335.30000000002</v>
      </c>
      <c r="AA192">
        <v>1530749.1356558688</v>
      </c>
      <c r="AB192">
        <v>10265.905275674795</v>
      </c>
      <c r="AC192">
        <v>1279413.1356558688</v>
      </c>
      <c r="AD192">
        <v>1531637.8081809806</v>
      </c>
      <c r="AE192">
        <v>0</v>
      </c>
      <c r="AF192">
        <v>0</v>
      </c>
      <c r="AG192">
        <v>0</v>
      </c>
      <c r="AH192">
        <v>0</v>
      </c>
      <c r="AI192">
        <v>0</v>
      </c>
      <c r="AJ192">
        <v>1530749.1356558688</v>
      </c>
      <c r="AK192">
        <v>13.27</v>
      </c>
      <c r="AL192">
        <v>25.21</v>
      </c>
      <c r="AM192">
        <v>25.21</v>
      </c>
      <c r="AN192">
        <v>4751.8999999999996</v>
      </c>
      <c r="AO192">
        <v>4705.22</v>
      </c>
      <c r="AP192">
        <v>-46.68</v>
      </c>
      <c r="AQ192">
        <v>616.12</v>
      </c>
      <c r="AR192">
        <v>4209525.58</v>
      </c>
      <c r="AS192">
        <v>341216.8871311738</v>
      </c>
      <c r="AT192">
        <v>149110</v>
      </c>
      <c r="AU192">
        <v>149110</v>
      </c>
      <c r="AV192">
        <v>4060415.58</v>
      </c>
    </row>
    <row r="193" spans="1:48" x14ac:dyDescent="0.25">
      <c r="A193">
        <v>2248</v>
      </c>
      <c r="B193" t="s">
        <v>4580</v>
      </c>
      <c r="C193" t="s">
        <v>97</v>
      </c>
      <c r="D193" t="s">
        <v>98</v>
      </c>
      <c r="E193">
        <v>2004</v>
      </c>
      <c r="F193" s="72">
        <v>995549</v>
      </c>
      <c r="G193">
        <v>0</v>
      </c>
      <c r="H193" s="70">
        <v>995549</v>
      </c>
      <c r="I193" s="74">
        <v>1342.95</v>
      </c>
      <c r="J193">
        <v>1</v>
      </c>
      <c r="K193">
        <v>0</v>
      </c>
      <c r="L193">
        <v>96</v>
      </c>
      <c r="M193">
        <v>0</v>
      </c>
      <c r="N193">
        <v>0</v>
      </c>
      <c r="O193">
        <v>0</v>
      </c>
      <c r="P193">
        <v>0.25</v>
      </c>
      <c r="Q193">
        <v>0</v>
      </c>
      <c r="R193">
        <v>0</v>
      </c>
      <c r="S193">
        <v>0</v>
      </c>
      <c r="U193">
        <v>0</v>
      </c>
      <c r="V193">
        <v>0</v>
      </c>
      <c r="W193">
        <v>1495.91</v>
      </c>
      <c r="X193">
        <v>-0.86000000000000121</v>
      </c>
      <c r="Y193" s="71">
        <v>13031890.050518595</v>
      </c>
      <c r="Z193">
        <v>22579.199999999997</v>
      </c>
      <c r="AA193">
        <v>13054469.250518594</v>
      </c>
      <c r="AB193">
        <v>8726.7745054973857</v>
      </c>
      <c r="AC193">
        <v>12058920.250518594</v>
      </c>
      <c r="AD193">
        <v>13063013.565423401</v>
      </c>
      <c r="AE193">
        <v>0</v>
      </c>
      <c r="AF193">
        <v>0</v>
      </c>
      <c r="AG193">
        <v>0</v>
      </c>
      <c r="AH193">
        <v>0</v>
      </c>
      <c r="AI193">
        <v>0</v>
      </c>
      <c r="AJ193">
        <v>13054469.250518594</v>
      </c>
      <c r="AK193">
        <v>11.83</v>
      </c>
      <c r="AL193">
        <v>0</v>
      </c>
      <c r="AM193">
        <v>0</v>
      </c>
      <c r="AN193">
        <v>0</v>
      </c>
      <c r="AO193">
        <v>0</v>
      </c>
      <c r="AP193">
        <v>0</v>
      </c>
      <c r="AQ193">
        <v>12232</v>
      </c>
      <c r="AR193">
        <v>19060208.84</v>
      </c>
      <c r="AS193">
        <v>2615409.690103719</v>
      </c>
      <c r="AT193">
        <v>1495910</v>
      </c>
      <c r="AU193">
        <v>1495910</v>
      </c>
      <c r="AV193">
        <v>17564298.84</v>
      </c>
    </row>
    <row r="194" spans="1:48" x14ac:dyDescent="0.25">
      <c r="A194">
        <v>2249</v>
      </c>
      <c r="B194" t="s">
        <v>4581</v>
      </c>
      <c r="C194" t="s">
        <v>97</v>
      </c>
      <c r="D194" t="s">
        <v>153</v>
      </c>
      <c r="E194">
        <v>2004</v>
      </c>
      <c r="F194" s="72">
        <v>583850</v>
      </c>
      <c r="G194">
        <v>0</v>
      </c>
      <c r="H194" s="70">
        <v>583850</v>
      </c>
      <c r="I194" s="74">
        <v>1564.6</v>
      </c>
      <c r="J194">
        <v>1</v>
      </c>
      <c r="K194">
        <v>0</v>
      </c>
      <c r="L194">
        <v>172.10599999999999</v>
      </c>
      <c r="M194">
        <v>0</v>
      </c>
      <c r="N194">
        <v>0</v>
      </c>
      <c r="O194">
        <v>0</v>
      </c>
      <c r="P194">
        <v>0</v>
      </c>
      <c r="Q194">
        <v>0</v>
      </c>
      <c r="R194">
        <v>0</v>
      </c>
      <c r="S194">
        <v>0</v>
      </c>
      <c r="U194">
        <v>0</v>
      </c>
      <c r="V194">
        <v>0</v>
      </c>
      <c r="W194">
        <v>1841.9659999999999</v>
      </c>
      <c r="X194">
        <v>-6.4500000000000011</v>
      </c>
      <c r="Y194" s="71">
        <v>15545890.323085671</v>
      </c>
      <c r="Z194">
        <v>76445.599999999991</v>
      </c>
      <c r="AA194">
        <v>15622335.923085671</v>
      </c>
      <c r="AB194">
        <v>8481.3378331009753</v>
      </c>
      <c r="AC194">
        <v>15038485.923085671</v>
      </c>
      <c r="AD194">
        <v>15632528.533818351</v>
      </c>
      <c r="AE194">
        <v>0</v>
      </c>
      <c r="AF194">
        <v>0</v>
      </c>
      <c r="AG194">
        <v>0</v>
      </c>
      <c r="AH194">
        <v>0</v>
      </c>
      <c r="AI194">
        <v>0</v>
      </c>
      <c r="AJ194">
        <v>15622335.923085671</v>
      </c>
      <c r="AK194">
        <v>9.7200000000000006</v>
      </c>
      <c r="AL194">
        <v>11.43</v>
      </c>
      <c r="AM194">
        <v>11.43</v>
      </c>
      <c r="AN194">
        <v>4249.08</v>
      </c>
      <c r="AO194">
        <v>2133.31</v>
      </c>
      <c r="AP194">
        <v>-2115.77</v>
      </c>
      <c r="AQ194">
        <v>739.16</v>
      </c>
      <c r="AR194">
        <v>0</v>
      </c>
      <c r="AS194">
        <v>3139756.3046171344</v>
      </c>
      <c r="AT194">
        <v>1841966</v>
      </c>
      <c r="AU194">
        <v>0</v>
      </c>
      <c r="AV194">
        <v>0</v>
      </c>
    </row>
    <row r="195" spans="1:48" x14ac:dyDescent="0.25">
      <c r="A195">
        <v>2251</v>
      </c>
      <c r="B195" t="s">
        <v>4582</v>
      </c>
      <c r="C195" t="s">
        <v>11</v>
      </c>
      <c r="D195" t="s">
        <v>247</v>
      </c>
      <c r="E195">
        <v>2117</v>
      </c>
      <c r="F195" s="72">
        <v>3690354</v>
      </c>
      <c r="G195">
        <v>0</v>
      </c>
      <c r="H195" s="70">
        <v>3690354</v>
      </c>
      <c r="I195" s="74">
        <v>1001.79</v>
      </c>
      <c r="J195">
        <v>1</v>
      </c>
      <c r="K195">
        <v>0</v>
      </c>
      <c r="L195">
        <v>110.1969</v>
      </c>
      <c r="M195">
        <v>0.8</v>
      </c>
      <c r="N195">
        <v>0</v>
      </c>
      <c r="O195">
        <v>0</v>
      </c>
      <c r="P195">
        <v>0.5</v>
      </c>
      <c r="Q195">
        <v>0</v>
      </c>
      <c r="R195">
        <v>0</v>
      </c>
      <c r="S195">
        <v>0</v>
      </c>
      <c r="U195">
        <v>0</v>
      </c>
      <c r="V195">
        <v>0</v>
      </c>
      <c r="W195">
        <v>1174.9287999999999</v>
      </c>
      <c r="X195">
        <v>-2.8200000000000003</v>
      </c>
      <c r="Y195" s="71">
        <v>10123614.954488734</v>
      </c>
      <c r="Z195">
        <v>340543.69999999995</v>
      </c>
      <c r="AA195">
        <v>10464158.654488733</v>
      </c>
      <c r="AB195">
        <v>8906.2066182127237</v>
      </c>
      <c r="AC195">
        <v>6773804.654488733</v>
      </c>
      <c r="AD195">
        <v>10470796.16860302</v>
      </c>
      <c r="AE195">
        <v>-8573</v>
      </c>
      <c r="AF195">
        <v>0</v>
      </c>
      <c r="AG195">
        <v>0</v>
      </c>
      <c r="AH195">
        <v>0</v>
      </c>
      <c r="AI195">
        <v>0</v>
      </c>
      <c r="AJ195">
        <v>10455585.654488733</v>
      </c>
      <c r="AK195">
        <v>10.89</v>
      </c>
      <c r="AL195">
        <v>242.76</v>
      </c>
      <c r="AM195">
        <v>242.76</v>
      </c>
      <c r="AN195">
        <v>50668.41</v>
      </c>
      <c r="AO195">
        <v>45308.97</v>
      </c>
      <c r="AP195">
        <v>-5359.44</v>
      </c>
      <c r="AQ195">
        <v>117351.78</v>
      </c>
      <c r="AR195">
        <v>0</v>
      </c>
      <c r="AS195">
        <v>2159225.8708977466</v>
      </c>
      <c r="AT195">
        <v>1174928.7999999998</v>
      </c>
      <c r="AU195">
        <v>0</v>
      </c>
      <c r="AV195">
        <v>0</v>
      </c>
    </row>
    <row r="196" spans="1:48" x14ac:dyDescent="0.25">
      <c r="A196">
        <v>2252</v>
      </c>
      <c r="B196" t="s">
        <v>4583</v>
      </c>
      <c r="C196" t="s">
        <v>11</v>
      </c>
      <c r="D196" t="s">
        <v>12</v>
      </c>
      <c r="E196">
        <v>2117</v>
      </c>
      <c r="F196" s="72">
        <v>2091839</v>
      </c>
      <c r="G196">
        <v>0</v>
      </c>
      <c r="H196" s="70">
        <v>2091839</v>
      </c>
      <c r="I196" s="74">
        <v>748.71</v>
      </c>
      <c r="J196">
        <v>1</v>
      </c>
      <c r="K196">
        <v>0</v>
      </c>
      <c r="L196">
        <v>82.358099999999993</v>
      </c>
      <c r="M196">
        <v>10</v>
      </c>
      <c r="N196">
        <v>0</v>
      </c>
      <c r="O196">
        <v>0</v>
      </c>
      <c r="P196">
        <v>0.5</v>
      </c>
      <c r="Q196">
        <v>0</v>
      </c>
      <c r="R196">
        <v>0</v>
      </c>
      <c r="S196">
        <v>0</v>
      </c>
      <c r="U196">
        <v>0</v>
      </c>
      <c r="V196">
        <v>0</v>
      </c>
      <c r="W196">
        <v>1028.4993999999999</v>
      </c>
      <c r="X196">
        <v>0.75999999999999979</v>
      </c>
      <c r="Y196" s="71">
        <v>9040984.9697328452</v>
      </c>
      <c r="Z196">
        <v>244296.49999999997</v>
      </c>
      <c r="AA196">
        <v>9285281.4697328452</v>
      </c>
      <c r="AB196">
        <v>9027.9891944835799</v>
      </c>
      <c r="AC196">
        <v>7193442.4697328452</v>
      </c>
      <c r="AD196">
        <v>9291209.1611368991</v>
      </c>
      <c r="AE196">
        <v>0</v>
      </c>
      <c r="AF196">
        <v>10586.75</v>
      </c>
      <c r="AG196">
        <v>10586.75</v>
      </c>
      <c r="AH196">
        <v>9403.3700000000008</v>
      </c>
      <c r="AI196">
        <v>-1183.3800000000001</v>
      </c>
      <c r="AJ196">
        <v>9295868.2197328452</v>
      </c>
      <c r="AK196">
        <v>15.18</v>
      </c>
      <c r="AL196">
        <v>232.24</v>
      </c>
      <c r="AM196">
        <v>232.24</v>
      </c>
      <c r="AN196">
        <v>47256.1</v>
      </c>
      <c r="AO196">
        <v>43345.5</v>
      </c>
      <c r="AP196">
        <v>-3910.6</v>
      </c>
      <c r="AQ196">
        <v>94317.16</v>
      </c>
      <c r="AR196">
        <v>0</v>
      </c>
      <c r="AS196">
        <v>1907796.267946569</v>
      </c>
      <c r="AT196">
        <v>1028499.3999999999</v>
      </c>
      <c r="AU196">
        <v>0</v>
      </c>
      <c r="AV196">
        <v>0</v>
      </c>
    </row>
    <row r="197" spans="1:48" x14ac:dyDescent="0.25">
      <c r="A197">
        <v>2253</v>
      </c>
      <c r="B197" t="s">
        <v>4584</v>
      </c>
      <c r="C197" t="s">
        <v>11</v>
      </c>
      <c r="D197" t="s">
        <v>74</v>
      </c>
      <c r="E197">
        <v>2117</v>
      </c>
      <c r="F197" s="72">
        <v>2671949</v>
      </c>
      <c r="G197">
        <v>0</v>
      </c>
      <c r="H197" s="70">
        <v>2671949</v>
      </c>
      <c r="I197" s="74">
        <v>940.28</v>
      </c>
      <c r="J197">
        <v>1</v>
      </c>
      <c r="K197">
        <v>0</v>
      </c>
      <c r="L197">
        <v>103.4308</v>
      </c>
      <c r="M197">
        <v>2.2999999999999998</v>
      </c>
      <c r="N197">
        <v>0</v>
      </c>
      <c r="O197">
        <v>0</v>
      </c>
      <c r="P197">
        <v>0.75</v>
      </c>
      <c r="Q197">
        <v>0</v>
      </c>
      <c r="R197">
        <v>0</v>
      </c>
      <c r="S197">
        <v>0</v>
      </c>
      <c r="U197">
        <v>0</v>
      </c>
      <c r="V197">
        <v>0</v>
      </c>
      <c r="W197">
        <v>1227.1822999999999</v>
      </c>
      <c r="X197">
        <v>-1.3100000000000005</v>
      </c>
      <c r="Y197" s="71">
        <v>10663964.813995088</v>
      </c>
      <c r="Z197">
        <v>264845</v>
      </c>
      <c r="AA197">
        <v>10928809.813995088</v>
      </c>
      <c r="AB197">
        <v>8905.6123234462302</v>
      </c>
      <c r="AC197">
        <v>8256860.8139950875</v>
      </c>
      <c r="AD197">
        <v>10935801.60667837</v>
      </c>
      <c r="AE197">
        <v>0</v>
      </c>
      <c r="AF197">
        <v>0</v>
      </c>
      <c r="AG197">
        <v>0</v>
      </c>
      <c r="AH197">
        <v>0</v>
      </c>
      <c r="AI197">
        <v>0</v>
      </c>
      <c r="AJ197">
        <v>10928809.813995088</v>
      </c>
      <c r="AK197">
        <v>14.9</v>
      </c>
      <c r="AL197">
        <v>324.64999999999998</v>
      </c>
      <c r="AM197">
        <v>324.64999999999998</v>
      </c>
      <c r="AN197">
        <v>61747.87</v>
      </c>
      <c r="AO197">
        <v>60593</v>
      </c>
      <c r="AP197">
        <v>-1154.8699999999999</v>
      </c>
      <c r="AQ197">
        <v>115897.1</v>
      </c>
      <c r="AR197">
        <v>0</v>
      </c>
      <c r="AS197">
        <v>2238730.9627990178</v>
      </c>
      <c r="AT197">
        <v>1227182.3</v>
      </c>
      <c r="AU197">
        <v>0</v>
      </c>
      <c r="AV197">
        <v>0</v>
      </c>
    </row>
    <row r="198" spans="1:48" x14ac:dyDescent="0.25">
      <c r="A198">
        <v>2254</v>
      </c>
      <c r="B198" t="s">
        <v>4585</v>
      </c>
      <c r="C198" t="s">
        <v>11</v>
      </c>
      <c r="D198" t="s">
        <v>164</v>
      </c>
      <c r="E198">
        <v>2117</v>
      </c>
      <c r="F198" s="72">
        <v>18744624</v>
      </c>
      <c r="G198">
        <v>0</v>
      </c>
      <c r="H198" s="70">
        <v>18744624</v>
      </c>
      <c r="I198" s="74">
        <v>4429.72</v>
      </c>
      <c r="J198">
        <v>1</v>
      </c>
      <c r="K198">
        <v>0</v>
      </c>
      <c r="L198">
        <v>487.26920000000001</v>
      </c>
      <c r="M198">
        <v>38.299999999999997</v>
      </c>
      <c r="N198">
        <v>0</v>
      </c>
      <c r="O198">
        <v>0</v>
      </c>
      <c r="P198">
        <v>1</v>
      </c>
      <c r="Q198">
        <v>0</v>
      </c>
      <c r="R198">
        <v>0</v>
      </c>
      <c r="S198">
        <v>0</v>
      </c>
      <c r="U198">
        <v>0</v>
      </c>
      <c r="V198">
        <v>0</v>
      </c>
      <c r="W198">
        <v>5621.8083999999999</v>
      </c>
      <c r="X198">
        <v>1.7099999999999991</v>
      </c>
      <c r="Y198" s="71">
        <v>49678015.699137196</v>
      </c>
      <c r="Z198">
        <v>1228153.5</v>
      </c>
      <c r="AA198">
        <v>50906169.199137196</v>
      </c>
      <c r="AB198">
        <v>9055.1234722153094</v>
      </c>
      <c r="AC198">
        <v>32161545.199137196</v>
      </c>
      <c r="AD198">
        <v>50938740.42313724</v>
      </c>
      <c r="AE198">
        <v>0</v>
      </c>
      <c r="AF198">
        <v>285771.73</v>
      </c>
      <c r="AG198">
        <v>285771.73</v>
      </c>
      <c r="AH198">
        <v>227359.33</v>
      </c>
      <c r="AI198">
        <v>-58412.4</v>
      </c>
      <c r="AJ198">
        <v>51191940.929137193</v>
      </c>
      <c r="AK198">
        <v>15</v>
      </c>
      <c r="AL198">
        <v>0</v>
      </c>
      <c r="AM198">
        <v>0</v>
      </c>
      <c r="AN198">
        <v>0</v>
      </c>
      <c r="AO198">
        <v>0</v>
      </c>
      <c r="AP198">
        <v>0</v>
      </c>
      <c r="AQ198">
        <v>553629.64</v>
      </c>
      <c r="AR198">
        <v>0</v>
      </c>
      <c r="AS198">
        <v>10472336.40582744</v>
      </c>
      <c r="AT198">
        <v>5621808.3999999994</v>
      </c>
      <c r="AU198">
        <v>0</v>
      </c>
      <c r="AV198">
        <v>0</v>
      </c>
    </row>
    <row r="199" spans="1:48" x14ac:dyDescent="0.25">
      <c r="A199">
        <v>2255</v>
      </c>
      <c r="B199" t="s">
        <v>4586</v>
      </c>
      <c r="C199" t="s">
        <v>11</v>
      </c>
      <c r="D199" t="s">
        <v>244</v>
      </c>
      <c r="E199">
        <v>2117</v>
      </c>
      <c r="F199" s="72">
        <v>2331108</v>
      </c>
      <c r="G199">
        <v>0</v>
      </c>
      <c r="H199" s="70">
        <v>2331108</v>
      </c>
      <c r="I199" s="74">
        <v>841.9</v>
      </c>
      <c r="J199">
        <v>1</v>
      </c>
      <c r="K199">
        <v>0</v>
      </c>
      <c r="L199">
        <v>92.608999999999995</v>
      </c>
      <c r="M199">
        <v>7.5</v>
      </c>
      <c r="N199">
        <v>0</v>
      </c>
      <c r="O199">
        <v>0</v>
      </c>
      <c r="P199">
        <v>1.5</v>
      </c>
      <c r="Q199">
        <v>0</v>
      </c>
      <c r="R199">
        <v>0</v>
      </c>
      <c r="S199">
        <v>0</v>
      </c>
      <c r="U199">
        <v>0</v>
      </c>
      <c r="V199">
        <v>0</v>
      </c>
      <c r="W199">
        <v>1078.1629</v>
      </c>
      <c r="X199">
        <v>-1.4800000000000004</v>
      </c>
      <c r="Y199" s="71">
        <v>9360103.1246686187</v>
      </c>
      <c r="Z199">
        <v>216282.5</v>
      </c>
      <c r="AA199">
        <v>9576385.6246686187</v>
      </c>
      <c r="AB199">
        <v>8882.1323982383528</v>
      </c>
      <c r="AC199">
        <v>7245277.6246686187</v>
      </c>
      <c r="AD199">
        <v>9582522.5448182356</v>
      </c>
      <c r="AE199">
        <v>0</v>
      </c>
      <c r="AF199">
        <v>37645.08</v>
      </c>
      <c r="AG199">
        <v>37645.08</v>
      </c>
      <c r="AH199">
        <v>45683.74</v>
      </c>
      <c r="AI199">
        <v>8038.66</v>
      </c>
      <c r="AJ199">
        <v>9614030.7046686187</v>
      </c>
      <c r="AK199">
        <v>14.19</v>
      </c>
      <c r="AL199">
        <v>260</v>
      </c>
      <c r="AM199">
        <v>260</v>
      </c>
      <c r="AN199">
        <v>49374.879999999997</v>
      </c>
      <c r="AO199">
        <v>48526.66</v>
      </c>
      <c r="AP199">
        <v>-848.22</v>
      </c>
      <c r="AQ199">
        <v>97083.98</v>
      </c>
      <c r="AR199">
        <v>0</v>
      </c>
      <c r="AS199">
        <v>1967670.372933724</v>
      </c>
      <c r="AT199">
        <v>1078162.9000000001</v>
      </c>
      <c r="AU199">
        <v>0</v>
      </c>
      <c r="AV199">
        <v>0</v>
      </c>
    </row>
    <row r="200" spans="1:48" x14ac:dyDescent="0.25">
      <c r="A200">
        <v>2256</v>
      </c>
      <c r="B200" t="s">
        <v>4587</v>
      </c>
      <c r="C200" t="s">
        <v>11</v>
      </c>
      <c r="D200" t="s">
        <v>150</v>
      </c>
      <c r="E200">
        <v>2117</v>
      </c>
      <c r="F200" s="72">
        <v>16217097</v>
      </c>
      <c r="G200">
        <v>0</v>
      </c>
      <c r="H200" s="70">
        <v>16217097</v>
      </c>
      <c r="I200" s="74">
        <v>6350.86</v>
      </c>
      <c r="J200">
        <v>1</v>
      </c>
      <c r="K200">
        <v>0</v>
      </c>
      <c r="L200">
        <v>698.59460000000001</v>
      </c>
      <c r="M200">
        <v>13.7</v>
      </c>
      <c r="N200">
        <v>0</v>
      </c>
      <c r="O200">
        <v>0</v>
      </c>
      <c r="P200">
        <v>5.5</v>
      </c>
      <c r="Q200">
        <v>0</v>
      </c>
      <c r="R200">
        <v>0</v>
      </c>
      <c r="S200">
        <v>0</v>
      </c>
      <c r="U200">
        <v>0</v>
      </c>
      <c r="V200">
        <v>0</v>
      </c>
      <c r="W200">
        <v>7867.5901000000003</v>
      </c>
      <c r="X200">
        <v>1.4799999999999986</v>
      </c>
      <c r="Y200" s="71">
        <v>69435228.283878833</v>
      </c>
      <c r="Z200">
        <v>1462213.9</v>
      </c>
      <c r="AA200">
        <v>70897442.183878839</v>
      </c>
      <c r="AB200">
        <v>9011.3289180989286</v>
      </c>
      <c r="AC200">
        <v>54680345.183878839</v>
      </c>
      <c r="AD200">
        <v>70942967.157896027</v>
      </c>
      <c r="AE200">
        <v>-36590</v>
      </c>
      <c r="AF200">
        <v>102338.6</v>
      </c>
      <c r="AG200">
        <v>102338.6</v>
      </c>
      <c r="AH200">
        <v>254767.48</v>
      </c>
      <c r="AI200">
        <v>152428.88</v>
      </c>
      <c r="AJ200">
        <v>70963190.783878833</v>
      </c>
      <c r="AK200">
        <v>15.38</v>
      </c>
      <c r="AL200">
        <v>0</v>
      </c>
      <c r="AM200">
        <v>0</v>
      </c>
      <c r="AN200">
        <v>0</v>
      </c>
      <c r="AO200">
        <v>0</v>
      </c>
      <c r="AP200">
        <v>0</v>
      </c>
      <c r="AQ200">
        <v>762045.98</v>
      </c>
      <c r="AR200">
        <v>0</v>
      </c>
      <c r="AS200">
        <v>14515566.712775771</v>
      </c>
      <c r="AT200">
        <v>7867590.1000000006</v>
      </c>
      <c r="AU200">
        <v>0</v>
      </c>
      <c r="AV200">
        <v>0</v>
      </c>
    </row>
    <row r="201" spans="1:48" x14ac:dyDescent="0.25">
      <c r="A201">
        <v>2257</v>
      </c>
      <c r="B201" t="s">
        <v>4588</v>
      </c>
      <c r="C201" t="s">
        <v>11</v>
      </c>
      <c r="D201" t="s">
        <v>211</v>
      </c>
      <c r="E201">
        <v>2117</v>
      </c>
      <c r="F201" s="72">
        <v>1805479</v>
      </c>
      <c r="G201">
        <v>0</v>
      </c>
      <c r="H201" s="70">
        <v>1805479</v>
      </c>
      <c r="I201" s="74">
        <v>924.27</v>
      </c>
      <c r="J201">
        <v>1</v>
      </c>
      <c r="K201">
        <v>0</v>
      </c>
      <c r="L201">
        <v>101.66970000000001</v>
      </c>
      <c r="M201">
        <v>5.0999999999999996</v>
      </c>
      <c r="N201">
        <v>0</v>
      </c>
      <c r="O201">
        <v>0</v>
      </c>
      <c r="P201">
        <v>0.5</v>
      </c>
      <c r="Q201">
        <v>0</v>
      </c>
      <c r="R201">
        <v>0</v>
      </c>
      <c r="S201">
        <v>0</v>
      </c>
      <c r="U201">
        <v>0</v>
      </c>
      <c r="V201">
        <v>0</v>
      </c>
      <c r="W201">
        <v>1158.0672</v>
      </c>
      <c r="X201">
        <v>-4.1800000000000015</v>
      </c>
      <c r="Y201" s="71">
        <v>9901737.5020197406</v>
      </c>
      <c r="Z201">
        <v>215021.09999999998</v>
      </c>
      <c r="AA201">
        <v>10116758.60201974</v>
      </c>
      <c r="AB201">
        <v>8735.8994383225254</v>
      </c>
      <c r="AC201">
        <v>8311279.6020197403</v>
      </c>
      <c r="AD201">
        <v>10123250.642928159</v>
      </c>
      <c r="AE201">
        <v>0</v>
      </c>
      <c r="AF201">
        <v>42347.01</v>
      </c>
      <c r="AG201">
        <v>42347.01</v>
      </c>
      <c r="AH201">
        <v>24621.38</v>
      </c>
      <c r="AI201">
        <v>-17725.63</v>
      </c>
      <c r="AJ201">
        <v>10159105.61201974</v>
      </c>
      <c r="AK201">
        <v>12.16</v>
      </c>
      <c r="AL201">
        <v>200.66</v>
      </c>
      <c r="AM201">
        <v>200.66</v>
      </c>
      <c r="AN201">
        <v>45114.28</v>
      </c>
      <c r="AO201">
        <v>37451.379999999997</v>
      </c>
      <c r="AP201">
        <v>-7662.9</v>
      </c>
      <c r="AQ201">
        <v>104099.96</v>
      </c>
      <c r="AR201">
        <v>0</v>
      </c>
      <c r="AS201">
        <v>2071280.2164039481</v>
      </c>
      <c r="AT201">
        <v>1158067.2</v>
      </c>
      <c r="AU201">
        <v>0</v>
      </c>
      <c r="AV201">
        <v>0</v>
      </c>
    </row>
    <row r="202" spans="1:48" x14ac:dyDescent="0.25">
      <c r="A202">
        <v>3476</v>
      </c>
      <c r="C202" t="s">
        <v>4589</v>
      </c>
      <c r="D202" t="s">
        <v>177</v>
      </c>
      <c r="E202" t="s">
        <v>4590</v>
      </c>
      <c r="F202" s="72">
        <v>0</v>
      </c>
      <c r="G202">
        <v>0</v>
      </c>
      <c r="H202" s="70">
        <v>0</v>
      </c>
      <c r="I202" s="74">
        <v>97.32</v>
      </c>
      <c r="J202">
        <v>1</v>
      </c>
      <c r="K202">
        <v>0</v>
      </c>
      <c r="L202">
        <v>0</v>
      </c>
      <c r="M202">
        <v>0</v>
      </c>
      <c r="N202">
        <v>0</v>
      </c>
      <c r="O202">
        <v>0</v>
      </c>
      <c r="P202">
        <v>0</v>
      </c>
      <c r="Q202">
        <v>0</v>
      </c>
      <c r="R202">
        <v>0</v>
      </c>
      <c r="S202">
        <v>0</v>
      </c>
      <c r="U202">
        <v>0</v>
      </c>
      <c r="V202">
        <v>0</v>
      </c>
      <c r="W202">
        <v>218.53</v>
      </c>
      <c r="X202">
        <v>0</v>
      </c>
      <c r="Y202" s="71">
        <v>1912902.9757694302</v>
      </c>
      <c r="Z202">
        <v>0</v>
      </c>
      <c r="AA202">
        <v>1912902.9757694302</v>
      </c>
      <c r="AB202">
        <v>8753.5028406600013</v>
      </c>
      <c r="AC202">
        <v>1912902.9757694302</v>
      </c>
      <c r="AD202">
        <v>1914157.1641752529</v>
      </c>
      <c r="AE202">
        <v>0</v>
      </c>
      <c r="AF202">
        <v>0</v>
      </c>
      <c r="AG202">
        <v>0</v>
      </c>
      <c r="AH202">
        <v>0</v>
      </c>
      <c r="AI202">
        <v>0</v>
      </c>
      <c r="AJ202">
        <v>1912902.9757694302</v>
      </c>
      <c r="AK202">
        <v>14.27</v>
      </c>
      <c r="AL202">
        <v>0</v>
      </c>
      <c r="AM202">
        <v>0</v>
      </c>
      <c r="AN202">
        <v>0</v>
      </c>
      <c r="AO202">
        <v>0</v>
      </c>
      <c r="AP202">
        <v>0</v>
      </c>
      <c r="AQ202">
        <v>0</v>
      </c>
      <c r="AR202">
        <v>0</v>
      </c>
      <c r="AS202">
        <v>382580.59515388607</v>
      </c>
      <c r="AT202">
        <v>218530</v>
      </c>
      <c r="AU202">
        <v>0</v>
      </c>
      <c r="AV202">
        <v>0</v>
      </c>
    </row>
    <row r="203" spans="1:48" x14ac:dyDescent="0.25">
      <c r="A203">
        <v>3477</v>
      </c>
      <c r="C203" t="s">
        <v>4589</v>
      </c>
      <c r="D203" t="s">
        <v>178</v>
      </c>
      <c r="E203" t="s">
        <v>4590</v>
      </c>
      <c r="F203" s="72">
        <v>0</v>
      </c>
      <c r="G203">
        <v>0</v>
      </c>
      <c r="H203" s="70">
        <v>0</v>
      </c>
      <c r="I203" s="74">
        <v>266.99</v>
      </c>
      <c r="J203">
        <v>1</v>
      </c>
      <c r="K203">
        <v>0</v>
      </c>
      <c r="L203">
        <v>0</v>
      </c>
      <c r="M203">
        <v>0</v>
      </c>
      <c r="N203">
        <v>0</v>
      </c>
      <c r="O203">
        <v>0</v>
      </c>
      <c r="P203">
        <v>0</v>
      </c>
      <c r="Q203">
        <v>0</v>
      </c>
      <c r="R203">
        <v>0</v>
      </c>
      <c r="S203">
        <v>0</v>
      </c>
      <c r="U203">
        <v>0</v>
      </c>
      <c r="V203">
        <v>0</v>
      </c>
      <c r="W203">
        <v>603.38</v>
      </c>
      <c r="X203">
        <v>0</v>
      </c>
      <c r="Y203" s="71">
        <v>5281688.5439974321</v>
      </c>
      <c r="Z203">
        <v>0</v>
      </c>
      <c r="AA203">
        <v>5281688.5439974321</v>
      </c>
      <c r="AB203">
        <v>8753.5028406600031</v>
      </c>
      <c r="AC203">
        <v>5281688.5439974321</v>
      </c>
      <c r="AD203">
        <v>5285151.4653368602</v>
      </c>
      <c r="AE203">
        <v>0</v>
      </c>
      <c r="AF203">
        <v>0</v>
      </c>
      <c r="AG203">
        <v>0</v>
      </c>
      <c r="AH203">
        <v>0</v>
      </c>
      <c r="AI203">
        <v>0</v>
      </c>
      <c r="AJ203">
        <v>5281688.5439974321</v>
      </c>
      <c r="AK203">
        <v>0</v>
      </c>
      <c r="AL203">
        <v>0</v>
      </c>
      <c r="AM203">
        <v>0</v>
      </c>
      <c r="AN203">
        <v>0</v>
      </c>
      <c r="AO203">
        <v>0</v>
      </c>
      <c r="AP203">
        <v>0</v>
      </c>
      <c r="AQ203">
        <v>0</v>
      </c>
      <c r="AR203">
        <v>0</v>
      </c>
      <c r="AS203">
        <v>1056337.7087994865</v>
      </c>
      <c r="AT203">
        <v>603380</v>
      </c>
      <c r="AU203">
        <v>0</v>
      </c>
      <c r="AV203">
        <v>0</v>
      </c>
    </row>
    <row r="204" spans="1:48" x14ac:dyDescent="0.25">
      <c r="D204" t="s">
        <v>4591</v>
      </c>
      <c r="F204" s="72">
        <v>2100446075</v>
      </c>
      <c r="G204">
        <v>-10760233.511006825</v>
      </c>
      <c r="H204" s="70">
        <v>2089685841.4889932</v>
      </c>
      <c r="I204" s="74">
        <v>554161.65</v>
      </c>
      <c r="K204">
        <v>0</v>
      </c>
      <c r="L204">
        <v>60448.440899999994</v>
      </c>
      <c r="M204">
        <v>6604.7000000000016</v>
      </c>
      <c r="N204">
        <v>0</v>
      </c>
      <c r="O204">
        <v>0</v>
      </c>
      <c r="P204">
        <v>796.25</v>
      </c>
      <c r="Q204">
        <v>0</v>
      </c>
      <c r="R204">
        <v>0</v>
      </c>
      <c r="S204">
        <v>0</v>
      </c>
      <c r="U204">
        <v>0</v>
      </c>
      <c r="V204">
        <v>0</v>
      </c>
      <c r="W204">
        <v>708937.78450000018</v>
      </c>
      <c r="X204">
        <v>13.12999999999983</v>
      </c>
      <c r="Y204" s="71">
        <v>6206306516.5529852</v>
      </c>
      <c r="Z204">
        <v>209854297.10000002</v>
      </c>
      <c r="AA204">
        <v>6416160813.6529846</v>
      </c>
      <c r="AB204">
        <v>1821604.0880521424</v>
      </c>
      <c r="AC204">
        <v>4326474972.1639891</v>
      </c>
      <c r="AD204">
        <v>6420229957.6580048</v>
      </c>
      <c r="AE204">
        <v>4069144</v>
      </c>
      <c r="AF204">
        <v>55000000.000000007</v>
      </c>
      <c r="AG204">
        <v>55000000.000000007</v>
      </c>
      <c r="AH204">
        <v>54999999.999999993</v>
      </c>
      <c r="AI204">
        <v>3.1468516681343317E-9</v>
      </c>
      <c r="AJ204">
        <v>6475229957.6529846</v>
      </c>
      <c r="AL204">
        <v>13394.699999999997</v>
      </c>
      <c r="AM204">
        <v>13394.699999999997</v>
      </c>
      <c r="AN204">
        <v>2500000.0000000005</v>
      </c>
      <c r="AO204">
        <v>2500000</v>
      </c>
      <c r="AP204">
        <v>-1.1823431123048067E-11</v>
      </c>
      <c r="AQ204">
        <v>60064515.999999985</v>
      </c>
      <c r="AR204">
        <v>129729554.05000001</v>
      </c>
      <c r="AS204">
        <v>1337016850.9505966</v>
      </c>
      <c r="AT204">
        <v>708937784.5</v>
      </c>
      <c r="AU204">
        <v>46193294.130000003</v>
      </c>
      <c r="AV204">
        <v>83536259.920000002</v>
      </c>
    </row>
    <row r="206" spans="1:48" x14ac:dyDescent="0.25">
      <c r="D206" t="s">
        <v>4592</v>
      </c>
      <c r="H206" s="70">
        <v>-1993283513.1297622</v>
      </c>
      <c r="W206">
        <v>0</v>
      </c>
      <c r="X206">
        <v>0</v>
      </c>
      <c r="Y206" s="71">
        <v>0</v>
      </c>
      <c r="Z206">
        <v>0</v>
      </c>
      <c r="AA206">
        <v>0</v>
      </c>
      <c r="AB206">
        <v>1993283513.1297622</v>
      </c>
      <c r="AC206">
        <v>0</v>
      </c>
      <c r="AI206">
        <v>0</v>
      </c>
    </row>
    <row r="208" spans="1:48" x14ac:dyDescent="0.25">
      <c r="D208" t="s">
        <v>4591</v>
      </c>
      <c r="F208" s="72">
        <v>2100446075</v>
      </c>
      <c r="G208">
        <v>-10760233.511006825</v>
      </c>
      <c r="H208" s="70">
        <v>2089685841.4889932</v>
      </c>
      <c r="I208" s="74">
        <v>554161.65</v>
      </c>
      <c r="K208">
        <v>0</v>
      </c>
      <c r="L208">
        <v>60448.440899999994</v>
      </c>
      <c r="M208">
        <v>6604.7000000000016</v>
      </c>
      <c r="N208">
        <v>0</v>
      </c>
      <c r="O208">
        <v>0</v>
      </c>
      <c r="P208">
        <v>796.25</v>
      </c>
      <c r="Q208">
        <v>0</v>
      </c>
      <c r="R208">
        <v>0</v>
      </c>
      <c r="S208">
        <v>0</v>
      </c>
      <c r="T208">
        <v>0</v>
      </c>
      <c r="U208">
        <v>0</v>
      </c>
      <c r="V208">
        <v>0</v>
      </c>
      <c r="W208">
        <v>708937.78450000018</v>
      </c>
      <c r="X208">
        <v>13.12999999999983</v>
      </c>
      <c r="Y208" s="71">
        <v>6206306516.5529852</v>
      </c>
      <c r="Z208">
        <v>209854297.10000002</v>
      </c>
      <c r="AA208">
        <v>6416160813.6529846</v>
      </c>
      <c r="AB208">
        <v>9050.3863017798885</v>
      </c>
      <c r="AC208">
        <v>4326474972.1639891</v>
      </c>
      <c r="AD208">
        <v>6420229957.6580048</v>
      </c>
      <c r="AE208">
        <v>4069144</v>
      </c>
      <c r="AF208">
        <v>55000000.000000007</v>
      </c>
      <c r="AG208">
        <v>55000000.000000007</v>
      </c>
      <c r="AH208">
        <v>54999999.999999993</v>
      </c>
      <c r="AI208">
        <v>3.1468516681343317E-9</v>
      </c>
      <c r="AJ208">
        <v>6475229957.6529846</v>
      </c>
      <c r="AK208">
        <v>0</v>
      </c>
      <c r="AL208">
        <v>13394.699999999997</v>
      </c>
      <c r="AM208">
        <v>13394.699999999997</v>
      </c>
      <c r="AN208">
        <v>2500000.0000000005</v>
      </c>
      <c r="AO208">
        <v>2500000</v>
      </c>
      <c r="AP208">
        <v>-1.1823431123048067E-11</v>
      </c>
      <c r="AQ208">
        <v>60064515.999999985</v>
      </c>
      <c r="AR208">
        <v>129729554.05000001</v>
      </c>
      <c r="AS208">
        <v>1337016850.9505966</v>
      </c>
      <c r="AT208">
        <v>708937784.5</v>
      </c>
      <c r="AU208">
        <v>46193294.130000003</v>
      </c>
      <c r="AV208">
        <v>83536259.920000002</v>
      </c>
    </row>
    <row r="210" spans="4:30" x14ac:dyDescent="0.25">
      <c r="D210" t="s">
        <v>4593</v>
      </c>
      <c r="F210" s="72">
        <v>96402328.35923104</v>
      </c>
      <c r="G210">
        <v>0</v>
      </c>
      <c r="H210" s="70">
        <v>96402328.35923104</v>
      </c>
      <c r="K210">
        <v>533160</v>
      </c>
      <c r="L210">
        <v>57849</v>
      </c>
      <c r="M210">
        <v>5000</v>
      </c>
      <c r="N210">
        <v>27089</v>
      </c>
      <c r="O210">
        <v>1334</v>
      </c>
      <c r="P210">
        <v>861</v>
      </c>
      <c r="Q210">
        <v>20810</v>
      </c>
      <c r="R210">
        <v>2481</v>
      </c>
      <c r="S210">
        <v>6956</v>
      </c>
      <c r="U210">
        <v>655540</v>
      </c>
      <c r="W210">
        <v>708937.78450000018</v>
      </c>
      <c r="AA210">
        <v>6416160813.6580877</v>
      </c>
      <c r="AD210">
        <v>6420229957.6580877</v>
      </c>
    </row>
    <row r="212" spans="4:30" x14ac:dyDescent="0.25">
      <c r="D212" t="s">
        <v>4594</v>
      </c>
      <c r="F212" s="72">
        <v>2004043746.640769</v>
      </c>
      <c r="G212">
        <v>-10760233.511006825</v>
      </c>
      <c r="H212" s="70">
        <v>1993283513.1297622</v>
      </c>
      <c r="K212">
        <v>-533160</v>
      </c>
      <c r="L212">
        <v>2599.4408999999941</v>
      </c>
      <c r="M212">
        <v>1604.7000000000016</v>
      </c>
      <c r="N212">
        <v>-27089</v>
      </c>
      <c r="O212">
        <v>-1334</v>
      </c>
      <c r="P212">
        <v>-64.75</v>
      </c>
      <c r="Q212">
        <v>-20810</v>
      </c>
      <c r="R212">
        <v>-2481</v>
      </c>
      <c r="S212">
        <v>-6956</v>
      </c>
      <c r="T212">
        <v>0</v>
      </c>
      <c r="AA212">
        <v>5.1031112670898438E-3</v>
      </c>
      <c r="AD212">
        <v>8.296966552734375E-5</v>
      </c>
    </row>
    <row r="214" spans="4:30" x14ac:dyDescent="0.25">
      <c r="D214" t="s">
        <v>4595</v>
      </c>
      <c r="K214">
        <v>184</v>
      </c>
      <c r="L214">
        <v>143</v>
      </c>
      <c r="M214">
        <v>143</v>
      </c>
      <c r="N214">
        <v>143</v>
      </c>
      <c r="O214">
        <v>0</v>
      </c>
      <c r="P214">
        <v>0</v>
      </c>
      <c r="Q214">
        <v>0</v>
      </c>
      <c r="R214">
        <v>0</v>
      </c>
      <c r="S214">
        <v>0</v>
      </c>
      <c r="T214">
        <v>0</v>
      </c>
      <c r="U214">
        <v>153</v>
      </c>
      <c r="V214">
        <v>153</v>
      </c>
    </row>
    <row r="216" spans="4:30" x14ac:dyDescent="0.25">
      <c r="AB216" t="s">
        <v>4596</v>
      </c>
      <c r="AC216">
        <v>4472904396.884222</v>
      </c>
    </row>
    <row r="217" spans="4:30" x14ac:dyDescent="0.25">
      <c r="AB217" t="s">
        <v>4597</v>
      </c>
      <c r="AC217">
        <v>7194591.5197668625</v>
      </c>
    </row>
    <row r="221" spans="4:30" x14ac:dyDescent="0.25">
      <c r="Z221">
        <v>6872116.8999999762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24"/>
  <sheetViews>
    <sheetView zoomScale="80" zoomScaleNormal="80" workbookViewId="0">
      <pane xSplit="4" ySplit="4" topLeftCell="E5" activePane="bottomRight" state="frozen"/>
      <selection pane="topRight" activeCell="E1" sqref="E1"/>
      <selection pane="bottomLeft" activeCell="A5" sqref="A5"/>
      <selection pane="bottomRight" activeCell="Y4" sqref="A4:Y4"/>
    </sheetView>
  </sheetViews>
  <sheetFormatPr defaultRowHeight="15" x14ac:dyDescent="0.25"/>
  <cols>
    <col min="1" max="1" width="15.85546875" bestFit="1" customWidth="1"/>
    <col min="2" max="2" width="13" bestFit="1" customWidth="1"/>
    <col min="3" max="3" width="20" bestFit="1" customWidth="1"/>
    <col min="4" max="4" width="38.5703125" bestFit="1" customWidth="1"/>
    <col min="5" max="5" width="8" bestFit="1" customWidth="1"/>
    <col min="6" max="6" width="13" bestFit="1" customWidth="1"/>
    <col min="7" max="7" width="17.140625" bestFit="1" customWidth="1"/>
    <col min="8" max="8" width="16.28515625" style="70" bestFit="1" customWidth="1"/>
    <col min="9" max="9" width="11.42578125" style="73" bestFit="1" customWidth="1"/>
    <col min="10" max="10" width="11.28515625" bestFit="1" customWidth="1"/>
    <col min="11" max="11" width="11.5703125" bestFit="1" customWidth="1"/>
    <col min="12" max="13" width="10.85546875" bestFit="1" customWidth="1"/>
    <col min="14" max="14" width="7.28515625" bestFit="1" customWidth="1"/>
    <col min="15" max="15" width="6.7109375" bestFit="1" customWidth="1"/>
    <col min="16" max="16" width="8.42578125" bestFit="1" customWidth="1"/>
    <col min="17" max="17" width="10.85546875" bestFit="1" customWidth="1"/>
    <col min="18" max="18" width="6.7109375" bestFit="1" customWidth="1"/>
    <col min="19" max="19" width="7.140625" bestFit="1" customWidth="1"/>
    <col min="20" max="20" width="13.5703125" bestFit="1" customWidth="1"/>
    <col min="21" max="21" width="13" bestFit="1" customWidth="1"/>
    <col min="22" max="22" width="11.42578125" bestFit="1" customWidth="1"/>
    <col min="23" max="23" width="13" bestFit="1" customWidth="1"/>
    <col min="24" max="24" width="13.5703125" style="72" bestFit="1" customWidth="1"/>
    <col min="25" max="25" width="13" style="93" bestFit="1" customWidth="1"/>
    <col min="26" max="27" width="13" bestFit="1" customWidth="1"/>
    <col min="28" max="28" width="16.28515625" bestFit="1" customWidth="1"/>
    <col min="29" max="29" width="13.7109375" bestFit="1" customWidth="1"/>
    <col min="30" max="30" width="41.7109375" bestFit="1" customWidth="1"/>
    <col min="31" max="34" width="15.85546875" bestFit="1" customWidth="1"/>
    <col min="35" max="35" width="14.28515625" bestFit="1" customWidth="1"/>
    <col min="36" max="36" width="21" bestFit="1" customWidth="1"/>
    <col min="37" max="37" width="16.5703125" bestFit="1" customWidth="1"/>
    <col min="38" max="38" width="22.140625" bestFit="1" customWidth="1"/>
    <col min="39" max="39" width="17.85546875" bestFit="1" customWidth="1"/>
    <col min="40" max="40" width="12.42578125" bestFit="1" customWidth="1"/>
    <col min="41" max="41" width="19.42578125" bestFit="1" customWidth="1"/>
    <col min="42" max="42" width="19.28515625" bestFit="1" customWidth="1"/>
  </cols>
  <sheetData>
    <row r="1" spans="1:42" x14ac:dyDescent="0.25">
      <c r="A1" t="s">
        <v>4342</v>
      </c>
      <c r="B1" t="s">
        <v>4343</v>
      </c>
      <c r="C1" t="s">
        <v>4344</v>
      </c>
    </row>
    <row r="2" spans="1:42" x14ac:dyDescent="0.25">
      <c r="A2">
        <v>2022</v>
      </c>
      <c r="B2">
        <v>2.0199030668600018</v>
      </c>
      <c r="C2">
        <v>0</v>
      </c>
      <c r="AE2">
        <v>44622</v>
      </c>
      <c r="AF2">
        <v>44657</v>
      </c>
      <c r="AG2">
        <v>44657</v>
      </c>
      <c r="AK2">
        <v>44665</v>
      </c>
      <c r="AM2">
        <v>44665</v>
      </c>
      <c r="AP2">
        <v>44599</v>
      </c>
    </row>
    <row r="3" spans="1:42" x14ac:dyDescent="0.25">
      <c r="AE3" t="s">
        <v>4345</v>
      </c>
      <c r="AF3" t="s">
        <v>4345</v>
      </c>
      <c r="AG3" t="s">
        <v>4345</v>
      </c>
      <c r="AH3" t="s">
        <v>4345</v>
      </c>
      <c r="AI3" t="s">
        <v>4600</v>
      </c>
      <c r="AK3" t="s">
        <v>4345</v>
      </c>
      <c r="AM3" t="s">
        <v>4345</v>
      </c>
      <c r="AP3" t="s">
        <v>4601</v>
      </c>
    </row>
    <row r="4" spans="1:42" x14ac:dyDescent="0.25">
      <c r="A4" t="s">
        <v>4346</v>
      </c>
      <c r="B4" t="s">
        <v>4347</v>
      </c>
      <c r="C4" t="s">
        <v>2</v>
      </c>
      <c r="D4" t="s">
        <v>1871</v>
      </c>
      <c r="E4" t="s">
        <v>4348</v>
      </c>
      <c r="F4" t="s">
        <v>4349</v>
      </c>
      <c r="G4" t="s">
        <v>4350</v>
      </c>
      <c r="H4" s="70" t="s">
        <v>4351</v>
      </c>
      <c r="I4" s="73" t="s">
        <v>4352</v>
      </c>
      <c r="J4" t="s">
        <v>4353</v>
      </c>
      <c r="K4" t="s">
        <v>4354</v>
      </c>
      <c r="L4" t="s">
        <v>4355</v>
      </c>
      <c r="M4" t="s">
        <v>4356</v>
      </c>
      <c r="N4" t="s">
        <v>4357</v>
      </c>
      <c r="O4" t="s">
        <v>4358</v>
      </c>
      <c r="P4" t="s">
        <v>4359</v>
      </c>
      <c r="Q4" t="s">
        <v>4360</v>
      </c>
      <c r="R4" t="s">
        <v>4361</v>
      </c>
      <c r="S4" t="s">
        <v>4362</v>
      </c>
      <c r="T4" t="s">
        <v>4363</v>
      </c>
      <c r="U4" t="s">
        <v>4364</v>
      </c>
      <c r="V4" t="s">
        <v>4365</v>
      </c>
      <c r="W4" t="s">
        <v>4366</v>
      </c>
      <c r="X4" s="72" t="s">
        <v>4367</v>
      </c>
      <c r="Y4" s="93" t="s">
        <v>4368</v>
      </c>
      <c r="Z4" t="s">
        <v>4369</v>
      </c>
      <c r="AA4" t="s">
        <v>4370</v>
      </c>
      <c r="AB4" t="s">
        <v>4371</v>
      </c>
      <c r="AC4" t="s">
        <v>4372</v>
      </c>
      <c r="AD4" t="s">
        <v>4373</v>
      </c>
      <c r="AE4" t="s">
        <v>4374</v>
      </c>
      <c r="AF4" t="s">
        <v>4375</v>
      </c>
      <c r="AG4" t="s">
        <v>4376</v>
      </c>
      <c r="AH4" t="s">
        <v>4377</v>
      </c>
      <c r="AI4" t="s">
        <v>4378</v>
      </c>
      <c r="AJ4" t="s">
        <v>4379</v>
      </c>
      <c r="AK4" t="s">
        <v>4381</v>
      </c>
      <c r="AL4" t="s">
        <v>4652</v>
      </c>
      <c r="AM4" t="s">
        <v>4383</v>
      </c>
      <c r="AN4" t="s">
        <v>4384</v>
      </c>
      <c r="AO4" t="s">
        <v>4385</v>
      </c>
      <c r="AP4" t="s">
        <v>4386</v>
      </c>
    </row>
    <row r="5" spans="1:42" x14ac:dyDescent="0.25">
      <c r="A5">
        <v>1894</v>
      </c>
      <c r="B5" t="s">
        <v>4392</v>
      </c>
      <c r="C5" t="s">
        <v>25</v>
      </c>
      <c r="D5" t="s">
        <v>26</v>
      </c>
      <c r="E5">
        <v>2200</v>
      </c>
      <c r="F5">
        <v>5731183.4199999999</v>
      </c>
      <c r="G5">
        <v>0</v>
      </c>
      <c r="H5" s="70">
        <v>5731183.4199999999</v>
      </c>
      <c r="I5" s="73">
        <v>4533.12</v>
      </c>
      <c r="J5">
        <v>1</v>
      </c>
      <c r="K5">
        <v>0</v>
      </c>
      <c r="L5">
        <v>498.64319999999998</v>
      </c>
      <c r="M5">
        <v>0</v>
      </c>
      <c r="N5">
        <v>0</v>
      </c>
      <c r="O5">
        <v>0</v>
      </c>
      <c r="P5">
        <v>1.75</v>
      </c>
      <c r="Q5">
        <v>31.287500000000001</v>
      </c>
      <c r="R5">
        <v>0</v>
      </c>
      <c r="S5">
        <v>0</v>
      </c>
      <c r="U5">
        <v>5184.9332000000004</v>
      </c>
      <c r="V5">
        <v>0</v>
      </c>
      <c r="W5">
        <v>5261.3918000000003</v>
      </c>
      <c r="X5" s="72">
        <v>-1.9900000000000002</v>
      </c>
      <c r="Y5" s="93">
        <v>47295038.251193888</v>
      </c>
      <c r="Z5">
        <v>762939.79999999993</v>
      </c>
      <c r="AA5">
        <v>48057978.051193886</v>
      </c>
      <c r="AB5">
        <v>9134.0808436265634</v>
      </c>
      <c r="AC5">
        <v>42326794.631193884</v>
      </c>
      <c r="AD5">
        <v>48057978.051193886</v>
      </c>
      <c r="AE5">
        <v>0</v>
      </c>
      <c r="AF5">
        <v>7037.97</v>
      </c>
      <c r="AG5">
        <v>7037.97</v>
      </c>
      <c r="AI5">
        <v>7037.97</v>
      </c>
      <c r="AJ5">
        <v>48065016.021193884</v>
      </c>
      <c r="AK5">
        <v>0</v>
      </c>
      <c r="AL5">
        <v>0</v>
      </c>
      <c r="AM5">
        <v>0</v>
      </c>
      <c r="AN5">
        <v>0</v>
      </c>
      <c r="AO5">
        <v>0</v>
      </c>
      <c r="AP5">
        <v>198607.42</v>
      </c>
    </row>
    <row r="6" spans="1:42" x14ac:dyDescent="0.25">
      <c r="A6">
        <v>1895</v>
      </c>
      <c r="B6" t="s">
        <v>4393</v>
      </c>
      <c r="C6" t="s">
        <v>25</v>
      </c>
      <c r="D6" t="s">
        <v>119</v>
      </c>
      <c r="E6">
        <v>2106</v>
      </c>
      <c r="F6">
        <v>832480.7</v>
      </c>
      <c r="G6">
        <v>0</v>
      </c>
      <c r="H6" s="70">
        <v>832480.7</v>
      </c>
      <c r="I6" s="73">
        <v>94.9</v>
      </c>
      <c r="J6">
        <v>1</v>
      </c>
      <c r="K6">
        <v>0</v>
      </c>
      <c r="L6">
        <v>10</v>
      </c>
      <c r="M6">
        <v>0</v>
      </c>
      <c r="N6">
        <v>0</v>
      </c>
      <c r="O6">
        <v>0</v>
      </c>
      <c r="P6">
        <v>0</v>
      </c>
      <c r="Q6">
        <v>0</v>
      </c>
      <c r="R6">
        <v>0</v>
      </c>
      <c r="S6">
        <v>0</v>
      </c>
      <c r="U6">
        <v>206.57</v>
      </c>
      <c r="V6">
        <v>0</v>
      </c>
      <c r="W6">
        <v>206.57</v>
      </c>
      <c r="X6" s="72">
        <v>1</v>
      </c>
      <c r="Y6" s="93">
        <v>1888062.4787587493</v>
      </c>
      <c r="Z6">
        <v>207000</v>
      </c>
      <c r="AA6">
        <v>2095062.4787587493</v>
      </c>
      <c r="AB6">
        <v>10142.142996363214</v>
      </c>
      <c r="AC6">
        <v>1262581.7787587494</v>
      </c>
      <c r="AD6">
        <v>2095062.4787587493</v>
      </c>
      <c r="AE6">
        <v>0</v>
      </c>
      <c r="AF6">
        <v>0</v>
      </c>
      <c r="AG6">
        <v>0</v>
      </c>
      <c r="AI6">
        <v>0</v>
      </c>
      <c r="AJ6">
        <v>2095062.4787587493</v>
      </c>
      <c r="AK6">
        <v>0</v>
      </c>
      <c r="AL6">
        <v>0</v>
      </c>
      <c r="AM6">
        <v>0</v>
      </c>
      <c r="AN6">
        <v>0</v>
      </c>
      <c r="AO6">
        <v>0</v>
      </c>
      <c r="AP6">
        <v>9480.7000000000007</v>
      </c>
    </row>
    <row r="7" spans="1:42" x14ac:dyDescent="0.25">
      <c r="A7">
        <v>1896</v>
      </c>
      <c r="B7" t="s">
        <v>4394</v>
      </c>
      <c r="C7" t="s">
        <v>25</v>
      </c>
      <c r="D7" t="s">
        <v>40</v>
      </c>
      <c r="E7">
        <v>2200</v>
      </c>
      <c r="F7">
        <v>345867.86</v>
      </c>
      <c r="G7">
        <v>0</v>
      </c>
      <c r="H7" s="70">
        <v>345867.86</v>
      </c>
      <c r="I7" s="73">
        <v>24.14</v>
      </c>
      <c r="J7">
        <v>1</v>
      </c>
      <c r="K7">
        <v>0</v>
      </c>
      <c r="L7">
        <v>2.6554000000000002</v>
      </c>
      <c r="M7">
        <v>1</v>
      </c>
      <c r="N7">
        <v>0</v>
      </c>
      <c r="O7">
        <v>0</v>
      </c>
      <c r="P7">
        <v>0</v>
      </c>
      <c r="Q7">
        <v>0</v>
      </c>
      <c r="R7">
        <v>0</v>
      </c>
      <c r="S7">
        <v>0</v>
      </c>
      <c r="U7">
        <v>104.67789999999999</v>
      </c>
      <c r="V7">
        <v>0</v>
      </c>
      <c r="W7">
        <v>112.0703</v>
      </c>
      <c r="X7" s="72">
        <v>0.95999999999999908</v>
      </c>
      <c r="Y7" s="93">
        <v>1024103.0494568162</v>
      </c>
      <c r="Z7">
        <v>175933.80000000002</v>
      </c>
      <c r="AA7">
        <v>1200036.8494568162</v>
      </c>
      <c r="AB7">
        <v>10707.893611927657</v>
      </c>
      <c r="AC7">
        <v>854168.98945681623</v>
      </c>
      <c r="AD7">
        <v>1200036.8494568162</v>
      </c>
      <c r="AE7">
        <v>0</v>
      </c>
      <c r="AF7">
        <v>0</v>
      </c>
      <c r="AG7">
        <v>0</v>
      </c>
      <c r="AI7">
        <v>0</v>
      </c>
      <c r="AJ7">
        <v>1200036.8494568162</v>
      </c>
      <c r="AK7">
        <v>0</v>
      </c>
      <c r="AL7">
        <v>0</v>
      </c>
      <c r="AM7">
        <v>0</v>
      </c>
      <c r="AN7">
        <v>0</v>
      </c>
      <c r="AO7">
        <v>0</v>
      </c>
      <c r="AP7">
        <v>3210.86</v>
      </c>
    </row>
    <row r="8" spans="1:42" x14ac:dyDescent="0.25">
      <c r="A8">
        <v>1897</v>
      </c>
      <c r="B8" t="s">
        <v>4395</v>
      </c>
      <c r="C8" t="s">
        <v>25</v>
      </c>
      <c r="D8" t="s">
        <v>190</v>
      </c>
      <c r="E8">
        <v>2200</v>
      </c>
      <c r="F8">
        <v>1080951</v>
      </c>
      <c r="G8">
        <v>0</v>
      </c>
      <c r="H8" s="70">
        <v>1080951</v>
      </c>
      <c r="I8" s="73">
        <v>192.64</v>
      </c>
      <c r="J8">
        <v>1</v>
      </c>
      <c r="K8">
        <v>0</v>
      </c>
      <c r="L8">
        <v>21.1904</v>
      </c>
      <c r="M8">
        <v>0.4</v>
      </c>
      <c r="N8">
        <v>0</v>
      </c>
      <c r="O8">
        <v>0</v>
      </c>
      <c r="P8">
        <v>0</v>
      </c>
      <c r="Q8">
        <v>0</v>
      </c>
      <c r="R8">
        <v>0</v>
      </c>
      <c r="S8">
        <v>0</v>
      </c>
      <c r="U8">
        <v>346.8954</v>
      </c>
      <c r="V8">
        <v>0</v>
      </c>
      <c r="W8">
        <v>347.78579999999999</v>
      </c>
      <c r="X8" s="72">
        <v>-2.0200000000000014</v>
      </c>
      <c r="Y8" s="93">
        <v>3125745.2911330834</v>
      </c>
      <c r="Z8">
        <v>312000</v>
      </c>
      <c r="AA8">
        <v>3437745.2911330834</v>
      </c>
      <c r="AB8">
        <v>9884.6626030536136</v>
      </c>
      <c r="AC8">
        <v>2356794.2911330834</v>
      </c>
      <c r="AD8">
        <v>3437745.2911330834</v>
      </c>
      <c r="AE8">
        <v>0</v>
      </c>
      <c r="AF8">
        <v>0</v>
      </c>
      <c r="AG8">
        <v>0</v>
      </c>
      <c r="AI8">
        <v>0</v>
      </c>
      <c r="AJ8">
        <v>3437745.2911330834</v>
      </c>
      <c r="AK8">
        <v>0</v>
      </c>
      <c r="AL8">
        <v>0</v>
      </c>
      <c r="AM8">
        <v>0</v>
      </c>
      <c r="AN8">
        <v>0</v>
      </c>
      <c r="AO8">
        <v>0</v>
      </c>
      <c r="AP8">
        <v>21238</v>
      </c>
    </row>
    <row r="9" spans="1:42" x14ac:dyDescent="0.25">
      <c r="A9">
        <v>1898</v>
      </c>
      <c r="B9" t="s">
        <v>4396</v>
      </c>
      <c r="C9" t="s">
        <v>9</v>
      </c>
      <c r="D9" t="s">
        <v>155</v>
      </c>
      <c r="E9">
        <v>2098</v>
      </c>
      <c r="F9">
        <v>1523884.66</v>
      </c>
      <c r="G9">
        <v>0</v>
      </c>
      <c r="H9" s="70">
        <v>1523884.66</v>
      </c>
      <c r="I9" s="73">
        <v>358.22</v>
      </c>
      <c r="J9">
        <v>1</v>
      </c>
      <c r="K9">
        <v>0</v>
      </c>
      <c r="L9">
        <v>39.404200000000003</v>
      </c>
      <c r="M9">
        <v>2.2000000000000002</v>
      </c>
      <c r="N9">
        <v>0</v>
      </c>
      <c r="O9">
        <v>0</v>
      </c>
      <c r="P9">
        <v>1.25</v>
      </c>
      <c r="Q9">
        <v>12.77</v>
      </c>
      <c r="R9">
        <v>0</v>
      </c>
      <c r="S9">
        <v>0</v>
      </c>
      <c r="U9">
        <v>513.40419999999995</v>
      </c>
      <c r="V9">
        <v>0</v>
      </c>
      <c r="W9">
        <v>513.40419999999995</v>
      </c>
      <c r="X9" s="72">
        <v>-1.1500000000000004</v>
      </c>
      <c r="Y9" s="93">
        <v>4636805.7133887094</v>
      </c>
      <c r="Z9">
        <v>512000</v>
      </c>
      <c r="AA9">
        <v>5148805.7133887094</v>
      </c>
      <c r="AB9">
        <v>10028.756510735031</v>
      </c>
      <c r="AC9">
        <v>3624921.0533887092</v>
      </c>
      <c r="AD9">
        <v>5148805.7133887094</v>
      </c>
      <c r="AE9">
        <v>0</v>
      </c>
      <c r="AF9">
        <v>21113.91</v>
      </c>
      <c r="AG9">
        <v>21113.91</v>
      </c>
      <c r="AI9">
        <v>21113.91</v>
      </c>
      <c r="AJ9">
        <v>5169919.6233887095</v>
      </c>
      <c r="AK9">
        <v>122.05</v>
      </c>
      <c r="AL9">
        <v>122.05</v>
      </c>
      <c r="AM9">
        <v>22779.53</v>
      </c>
      <c r="AN9">
        <v>0</v>
      </c>
      <c r="AO9">
        <v>22779.53</v>
      </c>
      <c r="AP9">
        <v>61062.66</v>
      </c>
    </row>
    <row r="10" spans="1:42" x14ac:dyDescent="0.25">
      <c r="A10">
        <v>1899</v>
      </c>
      <c r="B10" t="s">
        <v>4397</v>
      </c>
      <c r="C10" t="s">
        <v>9</v>
      </c>
      <c r="D10" t="s">
        <v>10</v>
      </c>
      <c r="E10">
        <v>2098</v>
      </c>
      <c r="F10">
        <v>470708.78</v>
      </c>
      <c r="G10">
        <v>0</v>
      </c>
      <c r="H10" s="70">
        <v>470708.78</v>
      </c>
      <c r="I10" s="73">
        <v>921.71</v>
      </c>
      <c r="J10">
        <v>1</v>
      </c>
      <c r="K10">
        <v>0</v>
      </c>
      <c r="L10">
        <v>101.38809999999999</v>
      </c>
      <c r="M10">
        <v>0.4</v>
      </c>
      <c r="N10">
        <v>0</v>
      </c>
      <c r="O10">
        <v>0</v>
      </c>
      <c r="P10">
        <v>0.5</v>
      </c>
      <c r="Q10">
        <v>0</v>
      </c>
      <c r="R10">
        <v>0</v>
      </c>
      <c r="S10">
        <v>0</v>
      </c>
      <c r="U10">
        <v>1116.3981000000001</v>
      </c>
      <c r="V10">
        <v>0</v>
      </c>
      <c r="W10">
        <v>1116.3981000000001</v>
      </c>
      <c r="X10" s="72">
        <v>-6.3100000000000005</v>
      </c>
      <c r="Y10" s="93">
        <v>9791842.9916343465</v>
      </c>
      <c r="Z10">
        <v>588000</v>
      </c>
      <c r="AA10">
        <v>10379842.991634347</v>
      </c>
      <c r="AB10">
        <v>9297.61793005053</v>
      </c>
      <c r="AC10">
        <v>9909134.2116343472</v>
      </c>
      <c r="AD10">
        <v>10379842.991634347</v>
      </c>
      <c r="AE10">
        <v>0</v>
      </c>
      <c r="AF10">
        <v>0</v>
      </c>
      <c r="AG10">
        <v>0</v>
      </c>
      <c r="AI10">
        <v>0</v>
      </c>
      <c r="AJ10">
        <v>10379842.991634347</v>
      </c>
      <c r="AK10">
        <v>0</v>
      </c>
      <c r="AL10">
        <v>0</v>
      </c>
      <c r="AM10">
        <v>0</v>
      </c>
      <c r="AN10">
        <v>0</v>
      </c>
      <c r="AO10">
        <v>0</v>
      </c>
      <c r="AP10">
        <v>48708.78</v>
      </c>
    </row>
    <row r="11" spans="1:42" x14ac:dyDescent="0.25">
      <c r="A11">
        <v>1900</v>
      </c>
      <c r="B11" t="s">
        <v>4398</v>
      </c>
      <c r="C11" t="s">
        <v>9</v>
      </c>
      <c r="D11" t="s">
        <v>186</v>
      </c>
      <c r="E11">
        <v>2098</v>
      </c>
      <c r="F11">
        <v>4428527.5599999996</v>
      </c>
      <c r="G11">
        <v>0</v>
      </c>
      <c r="H11" s="70">
        <v>4428527.5599999996</v>
      </c>
      <c r="I11" s="73">
        <v>1543.5</v>
      </c>
      <c r="J11">
        <v>1</v>
      </c>
      <c r="K11">
        <v>0</v>
      </c>
      <c r="L11">
        <v>157</v>
      </c>
      <c r="M11">
        <v>0</v>
      </c>
      <c r="N11">
        <v>0</v>
      </c>
      <c r="O11">
        <v>0</v>
      </c>
      <c r="P11">
        <v>0.25</v>
      </c>
      <c r="Q11">
        <v>32.287500000000001</v>
      </c>
      <c r="R11">
        <v>0</v>
      </c>
      <c r="S11">
        <v>0</v>
      </c>
      <c r="U11">
        <v>1832.0374999999999</v>
      </c>
      <c r="V11">
        <v>0</v>
      </c>
      <c r="W11">
        <v>1832.0374999999999</v>
      </c>
      <c r="X11" s="72">
        <v>0.56999999999999851</v>
      </c>
      <c r="Y11" s="93">
        <v>16705154.410685536</v>
      </c>
      <c r="Z11">
        <v>543620</v>
      </c>
      <c r="AA11">
        <v>17248774.410685536</v>
      </c>
      <c r="AB11">
        <v>9415.0771535438198</v>
      </c>
      <c r="AC11">
        <v>12820246.850685537</v>
      </c>
      <c r="AD11">
        <v>17248774.410685536</v>
      </c>
      <c r="AE11">
        <v>0</v>
      </c>
      <c r="AF11">
        <v>0</v>
      </c>
      <c r="AG11">
        <v>0</v>
      </c>
      <c r="AI11">
        <v>0</v>
      </c>
      <c r="AJ11">
        <v>17248774.410685536</v>
      </c>
      <c r="AK11">
        <v>0</v>
      </c>
      <c r="AL11">
        <v>0</v>
      </c>
      <c r="AM11">
        <v>0</v>
      </c>
      <c r="AN11">
        <v>0</v>
      </c>
      <c r="AO11">
        <v>0</v>
      </c>
      <c r="AP11">
        <v>253340.56</v>
      </c>
    </row>
    <row r="12" spans="1:42" x14ac:dyDescent="0.25">
      <c r="A12">
        <v>1901</v>
      </c>
      <c r="B12" t="s">
        <v>4399</v>
      </c>
      <c r="C12" t="s">
        <v>9</v>
      </c>
      <c r="D12" t="s">
        <v>64</v>
      </c>
      <c r="E12">
        <v>2098</v>
      </c>
      <c r="F12">
        <v>33700839.840000004</v>
      </c>
      <c r="G12">
        <v>0</v>
      </c>
      <c r="H12" s="70">
        <v>33700839.840000004</v>
      </c>
      <c r="I12" s="73">
        <v>6340.16</v>
      </c>
      <c r="J12">
        <v>1</v>
      </c>
      <c r="K12">
        <v>0</v>
      </c>
      <c r="L12">
        <v>697.41759999999999</v>
      </c>
      <c r="M12">
        <v>0</v>
      </c>
      <c r="N12">
        <v>0</v>
      </c>
      <c r="O12">
        <v>0</v>
      </c>
      <c r="P12">
        <v>4.25</v>
      </c>
      <c r="Q12">
        <v>161.91999999999999</v>
      </c>
      <c r="R12">
        <v>0</v>
      </c>
      <c r="S12">
        <v>0</v>
      </c>
      <c r="U12">
        <v>7465.7901000000002</v>
      </c>
      <c r="V12">
        <v>0</v>
      </c>
      <c r="W12">
        <v>7482.16</v>
      </c>
      <c r="X12" s="72">
        <v>0.19999999999999929</v>
      </c>
      <c r="Y12" s="93">
        <v>68085136.877971217</v>
      </c>
      <c r="Z12">
        <v>4241724.8999999994</v>
      </c>
      <c r="AA12">
        <v>72326861.777971223</v>
      </c>
      <c r="AB12">
        <v>9666.5751304397691</v>
      </c>
      <c r="AC12">
        <v>38626021.937971219</v>
      </c>
      <c r="AD12">
        <v>72326861.777971223</v>
      </c>
      <c r="AE12">
        <v>149031</v>
      </c>
      <c r="AF12">
        <v>492658.01</v>
      </c>
      <c r="AG12">
        <v>492658.01</v>
      </c>
      <c r="AI12">
        <v>492658.01</v>
      </c>
      <c r="AJ12">
        <v>72968550.787971228</v>
      </c>
      <c r="AK12">
        <v>0</v>
      </c>
      <c r="AL12">
        <v>0</v>
      </c>
      <c r="AM12">
        <v>0</v>
      </c>
      <c r="AN12">
        <v>0</v>
      </c>
      <c r="AO12">
        <v>0</v>
      </c>
      <c r="AP12">
        <v>1092378.8400000001</v>
      </c>
    </row>
    <row r="13" spans="1:42" x14ac:dyDescent="0.25">
      <c r="A13">
        <v>1922</v>
      </c>
      <c r="B13" t="s">
        <v>4400</v>
      </c>
      <c r="C13" t="s">
        <v>44</v>
      </c>
      <c r="D13" t="s">
        <v>242</v>
      </c>
      <c r="E13">
        <v>1902</v>
      </c>
      <c r="F13">
        <v>41790870.119999997</v>
      </c>
      <c r="G13">
        <v>0</v>
      </c>
      <c r="H13" s="70">
        <v>41790870.119999997</v>
      </c>
      <c r="I13" s="73">
        <v>9106.7199999999993</v>
      </c>
      <c r="J13">
        <v>1</v>
      </c>
      <c r="K13">
        <v>0</v>
      </c>
      <c r="L13">
        <v>1001.7392</v>
      </c>
      <c r="M13">
        <v>0.8</v>
      </c>
      <c r="N13">
        <v>0</v>
      </c>
      <c r="O13">
        <v>0</v>
      </c>
      <c r="P13">
        <v>2.5</v>
      </c>
      <c r="Q13">
        <v>88.92</v>
      </c>
      <c r="R13">
        <v>0</v>
      </c>
      <c r="S13">
        <v>0</v>
      </c>
      <c r="U13">
        <v>10394.7492</v>
      </c>
      <c r="V13">
        <v>0</v>
      </c>
      <c r="W13">
        <v>10544.424499999999</v>
      </c>
      <c r="X13" s="72">
        <v>0.88999999999999879</v>
      </c>
      <c r="Y13" s="93">
        <v>96318115.653541401</v>
      </c>
      <c r="Z13">
        <v>4236412.5999999996</v>
      </c>
      <c r="AA13">
        <v>100554528.2535414</v>
      </c>
      <c r="AB13">
        <v>9536.2746685266138</v>
      </c>
      <c r="AC13">
        <v>58763658.133541398</v>
      </c>
      <c r="AD13">
        <v>100554528.2535414</v>
      </c>
      <c r="AE13">
        <v>0</v>
      </c>
      <c r="AF13">
        <v>1107723.23</v>
      </c>
      <c r="AG13">
        <v>1107723.23</v>
      </c>
      <c r="AI13">
        <v>1107723.23</v>
      </c>
      <c r="AJ13">
        <v>101662251.4835414</v>
      </c>
      <c r="AK13">
        <v>0</v>
      </c>
      <c r="AL13">
        <v>0</v>
      </c>
      <c r="AM13">
        <v>0</v>
      </c>
      <c r="AN13">
        <v>0</v>
      </c>
      <c r="AO13">
        <v>0</v>
      </c>
      <c r="AP13">
        <v>1105070.1200000001</v>
      </c>
    </row>
    <row r="14" spans="1:42" x14ac:dyDescent="0.25">
      <c r="A14">
        <v>1923</v>
      </c>
      <c r="B14" t="s">
        <v>4401</v>
      </c>
      <c r="C14" t="s">
        <v>44</v>
      </c>
      <c r="D14" t="s">
        <v>138</v>
      </c>
      <c r="E14">
        <v>1902</v>
      </c>
      <c r="F14">
        <v>40012544.439999998</v>
      </c>
      <c r="G14">
        <v>0</v>
      </c>
      <c r="H14" s="70">
        <v>40012544.439999998</v>
      </c>
      <c r="I14" s="73">
        <v>6802.52</v>
      </c>
      <c r="J14">
        <v>1</v>
      </c>
      <c r="K14">
        <v>0</v>
      </c>
      <c r="L14">
        <v>714</v>
      </c>
      <c r="M14">
        <v>0</v>
      </c>
      <c r="N14">
        <v>0</v>
      </c>
      <c r="O14">
        <v>0</v>
      </c>
      <c r="P14">
        <v>2.5</v>
      </c>
      <c r="Q14">
        <v>51.215000000000003</v>
      </c>
      <c r="R14">
        <v>0</v>
      </c>
      <c r="S14">
        <v>0</v>
      </c>
      <c r="U14">
        <v>7655.3549999999996</v>
      </c>
      <c r="V14">
        <v>0</v>
      </c>
      <c r="W14">
        <v>7655.3549999999996</v>
      </c>
      <c r="X14" s="72">
        <v>0.58000000000000007</v>
      </c>
      <c r="Y14" s="93">
        <v>69808052.278924048</v>
      </c>
      <c r="Z14">
        <v>2100000</v>
      </c>
      <c r="AA14">
        <v>71908052.278924048</v>
      </c>
      <c r="AB14">
        <v>9393.1701768140156</v>
      </c>
      <c r="AC14">
        <v>31895507.83892405</v>
      </c>
      <c r="AD14">
        <v>71908052.278924048</v>
      </c>
      <c r="AE14">
        <v>0</v>
      </c>
      <c r="AF14">
        <v>703797.15</v>
      </c>
      <c r="AG14">
        <v>703797.15</v>
      </c>
      <c r="AI14">
        <v>703797.15</v>
      </c>
      <c r="AJ14">
        <v>72611849.428924054</v>
      </c>
      <c r="AK14">
        <v>0</v>
      </c>
      <c r="AL14">
        <v>0</v>
      </c>
      <c r="AM14">
        <v>0</v>
      </c>
      <c r="AN14">
        <v>0</v>
      </c>
      <c r="AO14">
        <v>0</v>
      </c>
      <c r="AP14">
        <v>811544.44</v>
      </c>
    </row>
    <row r="15" spans="1:42" x14ac:dyDescent="0.25">
      <c r="A15">
        <v>1924</v>
      </c>
      <c r="B15" t="s">
        <v>4402</v>
      </c>
      <c r="C15" t="s">
        <v>44</v>
      </c>
      <c r="D15" t="s">
        <v>166</v>
      </c>
      <c r="E15">
        <v>1902</v>
      </c>
      <c r="F15">
        <v>79051874.760000005</v>
      </c>
      <c r="G15">
        <v>0</v>
      </c>
      <c r="H15" s="70">
        <v>79051874.760000005</v>
      </c>
      <c r="I15" s="73">
        <v>16578.72</v>
      </c>
      <c r="J15">
        <v>1</v>
      </c>
      <c r="K15">
        <v>0</v>
      </c>
      <c r="L15">
        <v>1823.6592000000001</v>
      </c>
      <c r="M15">
        <v>373.4</v>
      </c>
      <c r="N15">
        <v>0</v>
      </c>
      <c r="O15">
        <v>0</v>
      </c>
      <c r="P15">
        <v>12.5</v>
      </c>
      <c r="Q15">
        <v>273.315</v>
      </c>
      <c r="R15">
        <v>0</v>
      </c>
      <c r="S15">
        <v>0</v>
      </c>
      <c r="U15">
        <v>19997.796699999999</v>
      </c>
      <c r="V15">
        <v>0</v>
      </c>
      <c r="W15">
        <v>20001.046450000002</v>
      </c>
      <c r="X15" s="72">
        <v>1.5699999999999985</v>
      </c>
      <c r="Y15" s="93">
        <v>183386494.66273159</v>
      </c>
      <c r="Z15">
        <v>8750000</v>
      </c>
      <c r="AA15">
        <v>192136494.66273159</v>
      </c>
      <c r="AB15">
        <v>9606.3221063481687</v>
      </c>
      <c r="AC15">
        <v>113084619.90273158</v>
      </c>
      <c r="AD15">
        <v>192136494.66273159</v>
      </c>
      <c r="AE15">
        <v>171443</v>
      </c>
      <c r="AF15">
        <v>1829872.6</v>
      </c>
      <c r="AG15">
        <v>1829872.6</v>
      </c>
      <c r="AI15">
        <v>1829872.6</v>
      </c>
      <c r="AJ15">
        <v>194137810.26273158</v>
      </c>
      <c r="AK15">
        <v>0</v>
      </c>
      <c r="AL15">
        <v>0</v>
      </c>
      <c r="AM15">
        <v>0</v>
      </c>
      <c r="AN15">
        <v>0</v>
      </c>
      <c r="AO15">
        <v>0</v>
      </c>
      <c r="AP15">
        <v>1896874.76</v>
      </c>
    </row>
    <row r="16" spans="1:42" x14ac:dyDescent="0.25">
      <c r="A16">
        <v>1925</v>
      </c>
      <c r="B16" t="s">
        <v>4403</v>
      </c>
      <c r="C16" t="s">
        <v>44</v>
      </c>
      <c r="D16" t="s">
        <v>154</v>
      </c>
      <c r="E16">
        <v>1902</v>
      </c>
      <c r="F16">
        <v>10073076.1</v>
      </c>
      <c r="G16">
        <v>0</v>
      </c>
      <c r="H16" s="70">
        <v>10073076.1</v>
      </c>
      <c r="I16" s="73">
        <v>2469.44</v>
      </c>
      <c r="J16">
        <v>1</v>
      </c>
      <c r="K16">
        <v>0</v>
      </c>
      <c r="L16">
        <v>271.63839999999999</v>
      </c>
      <c r="M16">
        <v>36.9</v>
      </c>
      <c r="N16">
        <v>0</v>
      </c>
      <c r="O16">
        <v>0</v>
      </c>
      <c r="P16">
        <v>2.5</v>
      </c>
      <c r="Q16">
        <v>42.7425</v>
      </c>
      <c r="R16">
        <v>0</v>
      </c>
      <c r="S16">
        <v>0</v>
      </c>
      <c r="U16">
        <v>2925.4034000000001</v>
      </c>
      <c r="V16">
        <v>0</v>
      </c>
      <c r="W16">
        <v>2936.6781999999998</v>
      </c>
      <c r="X16" s="72">
        <v>-1.75</v>
      </c>
      <c r="Y16" s="93">
        <v>26433607.379537053</v>
      </c>
      <c r="Z16">
        <v>1750000</v>
      </c>
      <c r="AA16">
        <v>28183607.379537053</v>
      </c>
      <c r="AB16">
        <v>9597.1044357318606</v>
      </c>
      <c r="AC16">
        <v>18110531.279537052</v>
      </c>
      <c r="AD16">
        <v>28183607.379537053</v>
      </c>
      <c r="AE16">
        <v>0</v>
      </c>
      <c r="AF16">
        <v>143961.71</v>
      </c>
      <c r="AG16">
        <v>143961.71</v>
      </c>
      <c r="AI16">
        <v>143961.71</v>
      </c>
      <c r="AJ16">
        <v>28327569.089537054</v>
      </c>
      <c r="AK16">
        <v>0</v>
      </c>
      <c r="AL16">
        <v>0</v>
      </c>
      <c r="AM16">
        <v>0</v>
      </c>
      <c r="AN16">
        <v>0</v>
      </c>
      <c r="AO16">
        <v>0</v>
      </c>
      <c r="AP16">
        <v>298076.09999999998</v>
      </c>
    </row>
    <row r="17" spans="1:42" x14ac:dyDescent="0.25">
      <c r="A17">
        <v>1926</v>
      </c>
      <c r="B17" t="s">
        <v>4404</v>
      </c>
      <c r="C17" t="s">
        <v>44</v>
      </c>
      <c r="D17" t="s">
        <v>181</v>
      </c>
      <c r="E17">
        <v>1902</v>
      </c>
      <c r="F17">
        <v>18021253.260000002</v>
      </c>
      <c r="G17">
        <v>0</v>
      </c>
      <c r="H17" s="70">
        <v>18021253.260000002</v>
      </c>
      <c r="I17" s="73">
        <v>4298.8900000000003</v>
      </c>
      <c r="J17">
        <v>1</v>
      </c>
      <c r="K17">
        <v>0</v>
      </c>
      <c r="L17">
        <v>472.87790000000001</v>
      </c>
      <c r="M17">
        <v>36</v>
      </c>
      <c r="N17">
        <v>0</v>
      </c>
      <c r="O17">
        <v>0</v>
      </c>
      <c r="P17">
        <v>3</v>
      </c>
      <c r="Q17">
        <v>64.172499999999999</v>
      </c>
      <c r="R17">
        <v>0</v>
      </c>
      <c r="S17">
        <v>0</v>
      </c>
      <c r="U17">
        <v>4986.9603999999999</v>
      </c>
      <c r="V17">
        <v>0</v>
      </c>
      <c r="W17">
        <v>4986.9603999999999</v>
      </c>
      <c r="X17" s="72">
        <v>-0.78000000000000114</v>
      </c>
      <c r="Y17" s="93">
        <v>45132867.784389965</v>
      </c>
      <c r="Z17">
        <v>2380000</v>
      </c>
      <c r="AA17">
        <v>47512867.784389965</v>
      </c>
      <c r="AB17">
        <v>9527.4203068446186</v>
      </c>
      <c r="AC17">
        <v>29491614.524389964</v>
      </c>
      <c r="AD17">
        <v>47512867.784389965</v>
      </c>
      <c r="AE17">
        <v>0</v>
      </c>
      <c r="AF17">
        <v>450430.18</v>
      </c>
      <c r="AG17">
        <v>450430.18</v>
      </c>
      <c r="AI17">
        <v>450430.18</v>
      </c>
      <c r="AJ17">
        <v>47963297.964389965</v>
      </c>
      <c r="AK17">
        <v>0</v>
      </c>
      <c r="AL17">
        <v>0</v>
      </c>
      <c r="AM17">
        <v>0</v>
      </c>
      <c r="AN17">
        <v>0</v>
      </c>
      <c r="AO17">
        <v>0</v>
      </c>
      <c r="AP17">
        <v>514024.26</v>
      </c>
    </row>
    <row r="18" spans="1:42" x14ac:dyDescent="0.25">
      <c r="A18">
        <v>1927</v>
      </c>
      <c r="B18" t="s">
        <v>4405</v>
      </c>
      <c r="C18" t="s">
        <v>44</v>
      </c>
      <c r="D18" t="s">
        <v>59</v>
      </c>
      <c r="E18">
        <v>1902</v>
      </c>
      <c r="F18">
        <v>2372208.4</v>
      </c>
      <c r="G18">
        <v>0</v>
      </c>
      <c r="H18" s="70">
        <v>2372208.4</v>
      </c>
      <c r="I18" s="73">
        <v>472.7</v>
      </c>
      <c r="J18">
        <v>1</v>
      </c>
      <c r="K18">
        <v>0</v>
      </c>
      <c r="L18">
        <v>51.997</v>
      </c>
      <c r="M18">
        <v>2.8</v>
      </c>
      <c r="N18">
        <v>0</v>
      </c>
      <c r="O18">
        <v>0</v>
      </c>
      <c r="P18">
        <v>0.75</v>
      </c>
      <c r="Q18">
        <v>7.1349999999999998</v>
      </c>
      <c r="R18">
        <v>0</v>
      </c>
      <c r="S18">
        <v>0</v>
      </c>
      <c r="U18">
        <v>623.96199999999999</v>
      </c>
      <c r="V18">
        <v>0</v>
      </c>
      <c r="W18">
        <v>651.71119999999996</v>
      </c>
      <c r="X18" s="72">
        <v>-0.65000000000000036</v>
      </c>
      <c r="Y18" s="93">
        <v>5902379.1385532646</v>
      </c>
      <c r="Z18">
        <v>492780.80000000005</v>
      </c>
      <c r="AA18">
        <v>6395159.9385532644</v>
      </c>
      <c r="AB18">
        <v>9812.8740745183823</v>
      </c>
      <c r="AC18">
        <v>4022951.5385532645</v>
      </c>
      <c r="AD18">
        <v>6395159.9385532644</v>
      </c>
      <c r="AE18">
        <v>0</v>
      </c>
      <c r="AF18">
        <v>21762.11</v>
      </c>
      <c r="AG18">
        <v>21762.11</v>
      </c>
      <c r="AI18">
        <v>21762.11</v>
      </c>
      <c r="AJ18">
        <v>6416922.0485532647</v>
      </c>
      <c r="AK18">
        <v>183.89</v>
      </c>
      <c r="AL18">
        <v>183.89</v>
      </c>
      <c r="AM18">
        <v>34321.410000000003</v>
      </c>
      <c r="AN18">
        <v>0</v>
      </c>
      <c r="AO18">
        <v>34321.410000000003</v>
      </c>
      <c r="AP18">
        <v>59465.4</v>
      </c>
    </row>
    <row r="19" spans="1:42" x14ac:dyDescent="0.25">
      <c r="A19">
        <v>1928</v>
      </c>
      <c r="B19" t="s">
        <v>4406</v>
      </c>
      <c r="C19" t="s">
        <v>44</v>
      </c>
      <c r="D19" t="s">
        <v>180</v>
      </c>
      <c r="E19">
        <v>1902</v>
      </c>
      <c r="F19">
        <v>31350877.66</v>
      </c>
      <c r="G19">
        <v>0</v>
      </c>
      <c r="H19" s="70">
        <v>31350877.66</v>
      </c>
      <c r="I19" s="73">
        <v>7220.25</v>
      </c>
      <c r="J19">
        <v>1</v>
      </c>
      <c r="K19">
        <v>0</v>
      </c>
      <c r="L19">
        <v>794.22749999999996</v>
      </c>
      <c r="M19">
        <v>196.1</v>
      </c>
      <c r="N19">
        <v>0</v>
      </c>
      <c r="O19">
        <v>0</v>
      </c>
      <c r="P19">
        <v>5.5</v>
      </c>
      <c r="Q19">
        <v>98.54</v>
      </c>
      <c r="R19">
        <v>0</v>
      </c>
      <c r="S19">
        <v>0</v>
      </c>
      <c r="U19">
        <v>8501.7099999999991</v>
      </c>
      <c r="V19">
        <v>0</v>
      </c>
      <c r="W19">
        <v>8646.4995999999992</v>
      </c>
      <c r="X19" s="72">
        <v>0.33000000000000007</v>
      </c>
      <c r="Y19" s="93">
        <v>78736996.76963906</v>
      </c>
      <c r="Z19">
        <v>4655000</v>
      </c>
      <c r="AA19">
        <v>83391996.76963906</v>
      </c>
      <c r="AB19">
        <v>9644.5961519085795</v>
      </c>
      <c r="AC19">
        <v>52041119.109639063</v>
      </c>
      <c r="AD19">
        <v>83391996.76963906</v>
      </c>
      <c r="AE19">
        <v>0</v>
      </c>
      <c r="AF19">
        <v>387088.43</v>
      </c>
      <c r="AG19">
        <v>387088.43</v>
      </c>
      <c r="AI19">
        <v>387088.43</v>
      </c>
      <c r="AJ19">
        <v>83779085.199639067</v>
      </c>
      <c r="AK19">
        <v>0</v>
      </c>
      <c r="AL19">
        <v>0</v>
      </c>
      <c r="AM19">
        <v>0</v>
      </c>
      <c r="AN19">
        <v>0</v>
      </c>
      <c r="AO19">
        <v>0</v>
      </c>
      <c r="AP19">
        <v>880877.66</v>
      </c>
    </row>
    <row r="20" spans="1:42" x14ac:dyDescent="0.25">
      <c r="A20">
        <v>1929</v>
      </c>
      <c r="B20" t="s">
        <v>4407</v>
      </c>
      <c r="C20" t="s">
        <v>44</v>
      </c>
      <c r="D20" t="s">
        <v>45</v>
      </c>
      <c r="E20">
        <v>1902</v>
      </c>
      <c r="F20">
        <v>17576985.039999999</v>
      </c>
      <c r="G20">
        <v>0</v>
      </c>
      <c r="H20" s="70">
        <v>17576985.039999999</v>
      </c>
      <c r="I20" s="73">
        <v>4165.74</v>
      </c>
      <c r="J20">
        <v>1</v>
      </c>
      <c r="K20">
        <v>0</v>
      </c>
      <c r="L20">
        <v>458.23140000000001</v>
      </c>
      <c r="M20">
        <v>26</v>
      </c>
      <c r="N20">
        <v>0</v>
      </c>
      <c r="O20">
        <v>0</v>
      </c>
      <c r="P20">
        <v>5.25</v>
      </c>
      <c r="Q20">
        <v>71.157499999999999</v>
      </c>
      <c r="R20">
        <v>0</v>
      </c>
      <c r="S20">
        <v>0</v>
      </c>
      <c r="U20">
        <v>5016.4089000000004</v>
      </c>
      <c r="V20">
        <v>0</v>
      </c>
      <c r="W20">
        <v>5016.4089000000004</v>
      </c>
      <c r="X20" s="72">
        <v>2.58</v>
      </c>
      <c r="Y20" s="93">
        <v>46250525.299853973</v>
      </c>
      <c r="Z20">
        <v>2905000</v>
      </c>
      <c r="AA20">
        <v>49155525.299853973</v>
      </c>
      <c r="AB20">
        <v>9798.9470714506479</v>
      </c>
      <c r="AC20">
        <v>31578540.259853974</v>
      </c>
      <c r="AD20">
        <v>49155525.299853973</v>
      </c>
      <c r="AE20">
        <v>0</v>
      </c>
      <c r="AF20">
        <v>484862.05</v>
      </c>
      <c r="AG20">
        <v>484862.05</v>
      </c>
      <c r="AI20">
        <v>484862.05</v>
      </c>
      <c r="AJ20">
        <v>49640387.34985397</v>
      </c>
      <c r="AK20">
        <v>0</v>
      </c>
      <c r="AL20">
        <v>0</v>
      </c>
      <c r="AM20">
        <v>0</v>
      </c>
      <c r="AN20">
        <v>0</v>
      </c>
      <c r="AO20">
        <v>0</v>
      </c>
      <c r="AP20">
        <v>484337.04</v>
      </c>
    </row>
    <row r="21" spans="1:42" x14ac:dyDescent="0.25">
      <c r="A21">
        <v>1930</v>
      </c>
      <c r="B21" t="s">
        <v>4408</v>
      </c>
      <c r="C21" t="s">
        <v>44</v>
      </c>
      <c r="D21" t="s">
        <v>92</v>
      </c>
      <c r="E21">
        <v>1902</v>
      </c>
      <c r="F21">
        <v>7076588.3399999999</v>
      </c>
      <c r="G21">
        <v>0</v>
      </c>
      <c r="H21" s="70">
        <v>7076588.3399999999</v>
      </c>
      <c r="I21" s="73">
        <v>3012.94</v>
      </c>
      <c r="J21">
        <v>1</v>
      </c>
      <c r="K21">
        <v>0</v>
      </c>
      <c r="L21">
        <v>331.42340000000002</v>
      </c>
      <c r="M21">
        <v>0</v>
      </c>
      <c r="N21">
        <v>0</v>
      </c>
      <c r="O21">
        <v>0</v>
      </c>
      <c r="P21">
        <v>2.75</v>
      </c>
      <c r="Q21">
        <v>21.5275</v>
      </c>
      <c r="R21">
        <v>0</v>
      </c>
      <c r="S21">
        <v>0</v>
      </c>
      <c r="U21">
        <v>3434.5284000000001</v>
      </c>
      <c r="V21">
        <v>0</v>
      </c>
      <c r="W21">
        <v>3481.7655</v>
      </c>
      <c r="X21" s="72">
        <v>-2.34</v>
      </c>
      <c r="Y21" s="93">
        <v>31236309.166443128</v>
      </c>
      <c r="Z21">
        <v>1190000</v>
      </c>
      <c r="AA21">
        <v>32426309.166443128</v>
      </c>
      <c r="AB21">
        <v>9313.1800997060618</v>
      </c>
      <c r="AC21">
        <v>25349720.826443128</v>
      </c>
      <c r="AD21">
        <v>32426309.166443128</v>
      </c>
      <c r="AE21">
        <v>0</v>
      </c>
      <c r="AF21">
        <v>10722.35</v>
      </c>
      <c r="AG21">
        <v>10722.35</v>
      </c>
      <c r="AI21">
        <v>10722.35</v>
      </c>
      <c r="AJ21">
        <v>32437031.51644313</v>
      </c>
      <c r="AK21">
        <v>0</v>
      </c>
      <c r="AL21">
        <v>0</v>
      </c>
      <c r="AM21">
        <v>0</v>
      </c>
      <c r="AN21">
        <v>0</v>
      </c>
      <c r="AO21">
        <v>0</v>
      </c>
      <c r="AP21">
        <v>276588.34000000003</v>
      </c>
    </row>
    <row r="22" spans="1:42" x14ac:dyDescent="0.25">
      <c r="A22">
        <v>1931</v>
      </c>
      <c r="B22" t="s">
        <v>4409</v>
      </c>
      <c r="C22" t="s">
        <v>44</v>
      </c>
      <c r="D22" t="s">
        <v>102</v>
      </c>
      <c r="E22">
        <v>1902</v>
      </c>
      <c r="F22">
        <v>4777797.5199999996</v>
      </c>
      <c r="G22">
        <v>0</v>
      </c>
      <c r="H22" s="70">
        <v>4777797.5199999996</v>
      </c>
      <c r="I22" s="73">
        <v>1747.94</v>
      </c>
      <c r="J22">
        <v>1</v>
      </c>
      <c r="K22">
        <v>0</v>
      </c>
      <c r="L22">
        <v>192.27340000000001</v>
      </c>
      <c r="M22">
        <v>13.4</v>
      </c>
      <c r="N22">
        <v>0</v>
      </c>
      <c r="O22">
        <v>0</v>
      </c>
      <c r="P22">
        <v>0.25</v>
      </c>
      <c r="Q22">
        <v>35.102499999999999</v>
      </c>
      <c r="R22">
        <v>0</v>
      </c>
      <c r="S22">
        <v>0</v>
      </c>
      <c r="U22">
        <v>2032.0808999999999</v>
      </c>
      <c r="V22">
        <v>0</v>
      </c>
      <c r="W22">
        <v>2111.2838000000002</v>
      </c>
      <c r="X22" s="72">
        <v>0.41999999999999993</v>
      </c>
      <c r="Y22" s="93">
        <v>19235426.982380908</v>
      </c>
      <c r="Z22">
        <v>889370.29999999993</v>
      </c>
      <c r="AA22">
        <v>20124797.282380909</v>
      </c>
      <c r="AB22">
        <v>9532.0189935530725</v>
      </c>
      <c r="AC22">
        <v>15346999.762380909</v>
      </c>
      <c r="AD22">
        <v>20124797.282380909</v>
      </c>
      <c r="AE22">
        <v>0</v>
      </c>
      <c r="AF22">
        <v>281518.86</v>
      </c>
      <c r="AG22">
        <v>281518.86</v>
      </c>
      <c r="AI22">
        <v>281518.86</v>
      </c>
      <c r="AJ22">
        <v>20406316.142380908</v>
      </c>
      <c r="AK22">
        <v>0</v>
      </c>
      <c r="AL22">
        <v>0</v>
      </c>
      <c r="AM22">
        <v>0</v>
      </c>
      <c r="AN22">
        <v>0</v>
      </c>
      <c r="AO22">
        <v>0</v>
      </c>
      <c r="AP22">
        <v>216234.52</v>
      </c>
    </row>
    <row r="23" spans="1:42" x14ac:dyDescent="0.25">
      <c r="A23">
        <v>1933</v>
      </c>
      <c r="B23" t="s">
        <v>4410</v>
      </c>
      <c r="C23" t="s">
        <v>21</v>
      </c>
      <c r="D23" t="s">
        <v>22</v>
      </c>
      <c r="E23">
        <v>2230</v>
      </c>
      <c r="F23">
        <v>8372598.4199999999</v>
      </c>
      <c r="G23">
        <v>0</v>
      </c>
      <c r="H23" s="70">
        <v>8372598.4199999999</v>
      </c>
      <c r="I23" s="73">
        <v>1742.57</v>
      </c>
      <c r="J23">
        <v>1</v>
      </c>
      <c r="K23">
        <v>0</v>
      </c>
      <c r="L23">
        <v>191.68270000000001</v>
      </c>
      <c r="M23">
        <v>11.6</v>
      </c>
      <c r="N23">
        <v>0</v>
      </c>
      <c r="O23">
        <v>0</v>
      </c>
      <c r="P23">
        <v>2.5</v>
      </c>
      <c r="Q23">
        <v>48.145000000000003</v>
      </c>
      <c r="R23">
        <v>0</v>
      </c>
      <c r="S23">
        <v>0</v>
      </c>
      <c r="U23">
        <v>2046.4127000000001</v>
      </c>
      <c r="V23">
        <v>0</v>
      </c>
      <c r="W23">
        <v>2105.1851999999999</v>
      </c>
      <c r="X23" s="72">
        <v>1.1499999999999986</v>
      </c>
      <c r="Y23" s="93">
        <v>19257467.951748699</v>
      </c>
      <c r="Z23">
        <v>875000</v>
      </c>
      <c r="AA23">
        <v>20132467.951748699</v>
      </c>
      <c r="AB23">
        <v>9563.2764052059174</v>
      </c>
      <c r="AC23">
        <v>11759869.531748699</v>
      </c>
      <c r="AD23">
        <v>20132467.951748699</v>
      </c>
      <c r="AE23">
        <v>57690</v>
      </c>
      <c r="AF23">
        <v>0</v>
      </c>
      <c r="AG23">
        <v>0</v>
      </c>
      <c r="AI23">
        <v>0</v>
      </c>
      <c r="AJ23">
        <v>20190157.951748699</v>
      </c>
      <c r="AK23">
        <v>0</v>
      </c>
      <c r="AL23">
        <v>0</v>
      </c>
      <c r="AM23">
        <v>0</v>
      </c>
      <c r="AN23">
        <v>0</v>
      </c>
      <c r="AO23">
        <v>0</v>
      </c>
      <c r="AP23">
        <v>222598.42</v>
      </c>
    </row>
    <row r="24" spans="1:42" x14ac:dyDescent="0.25">
      <c r="A24">
        <v>1934</v>
      </c>
      <c r="B24" t="s">
        <v>4411</v>
      </c>
      <c r="C24" t="s">
        <v>21</v>
      </c>
      <c r="D24" t="s">
        <v>126</v>
      </c>
      <c r="E24">
        <v>2230</v>
      </c>
      <c r="F24">
        <v>6147030.54</v>
      </c>
      <c r="G24">
        <v>-3020297.8720410885</v>
      </c>
      <c r="H24" s="70">
        <v>3126732.6679589115</v>
      </c>
      <c r="I24" s="73">
        <v>127.01</v>
      </c>
      <c r="J24">
        <v>1</v>
      </c>
      <c r="K24">
        <v>0</v>
      </c>
      <c r="L24">
        <v>13.9711</v>
      </c>
      <c r="M24">
        <v>7.5</v>
      </c>
      <c r="N24">
        <v>0</v>
      </c>
      <c r="O24">
        <v>0</v>
      </c>
      <c r="P24">
        <v>0</v>
      </c>
      <c r="Q24">
        <v>7.4924999999999997</v>
      </c>
      <c r="R24">
        <v>0</v>
      </c>
      <c r="S24">
        <v>0</v>
      </c>
      <c r="U24">
        <v>267.17360000000002</v>
      </c>
      <c r="V24">
        <v>0</v>
      </c>
      <c r="W24">
        <v>267.17360000000002</v>
      </c>
      <c r="X24" s="72">
        <v>-2.8500000000000014</v>
      </c>
      <c r="Y24" s="93">
        <v>2390040.3679589112</v>
      </c>
      <c r="Z24">
        <v>736692.3</v>
      </c>
      <c r="AA24">
        <v>3126732.6679589115</v>
      </c>
      <c r="AB24">
        <v>11703.000101652675</v>
      </c>
      <c r="AC24">
        <v>0</v>
      </c>
      <c r="AD24">
        <v>3126732.6679589115</v>
      </c>
      <c r="AE24">
        <v>0</v>
      </c>
      <c r="AF24">
        <v>0</v>
      </c>
      <c r="AG24">
        <v>0</v>
      </c>
      <c r="AI24">
        <v>0</v>
      </c>
      <c r="AJ24">
        <v>3126732.6679589115</v>
      </c>
      <c r="AK24">
        <v>34.369999999999997</v>
      </c>
      <c r="AL24">
        <v>34.369999999999997</v>
      </c>
      <c r="AM24">
        <v>6414.85</v>
      </c>
      <c r="AN24">
        <v>0</v>
      </c>
      <c r="AO24">
        <v>6414.85</v>
      </c>
      <c r="AP24">
        <v>12925.54</v>
      </c>
    </row>
    <row r="25" spans="1:42" x14ac:dyDescent="0.25">
      <c r="A25">
        <v>1935</v>
      </c>
      <c r="B25" t="s">
        <v>4412</v>
      </c>
      <c r="C25" t="s">
        <v>21</v>
      </c>
      <c r="D25" t="s">
        <v>210</v>
      </c>
      <c r="E25">
        <v>2230</v>
      </c>
      <c r="F25">
        <v>18167341.84</v>
      </c>
      <c r="G25">
        <v>-410267.1155616194</v>
      </c>
      <c r="H25" s="70">
        <v>17757074.72443838</v>
      </c>
      <c r="I25" s="73">
        <v>1490.81</v>
      </c>
      <c r="J25">
        <v>1</v>
      </c>
      <c r="K25">
        <v>0</v>
      </c>
      <c r="L25">
        <v>163.98910000000001</v>
      </c>
      <c r="M25">
        <v>22.7</v>
      </c>
      <c r="N25">
        <v>0</v>
      </c>
      <c r="O25">
        <v>0</v>
      </c>
      <c r="P25">
        <v>1.25</v>
      </c>
      <c r="Q25">
        <v>46.442500000000003</v>
      </c>
      <c r="R25">
        <v>0</v>
      </c>
      <c r="S25">
        <v>0</v>
      </c>
      <c r="U25">
        <v>1828.0766000000001</v>
      </c>
      <c r="V25">
        <v>0</v>
      </c>
      <c r="W25">
        <v>1828.0766000000001</v>
      </c>
      <c r="X25" s="72">
        <v>1.9299999999999997</v>
      </c>
      <c r="Y25" s="93">
        <v>16794583.824438382</v>
      </c>
      <c r="Z25">
        <v>962490.89999999991</v>
      </c>
      <c r="AA25">
        <v>17757074.72443838</v>
      </c>
      <c r="AB25">
        <v>9713.528811888069</v>
      </c>
      <c r="AC25">
        <v>0</v>
      </c>
      <c r="AD25">
        <v>17757074.72443838</v>
      </c>
      <c r="AE25">
        <v>0</v>
      </c>
      <c r="AF25">
        <v>0</v>
      </c>
      <c r="AG25">
        <v>0</v>
      </c>
      <c r="AI25">
        <v>0</v>
      </c>
      <c r="AJ25">
        <v>17757074.72443838</v>
      </c>
      <c r="AK25">
        <v>0</v>
      </c>
      <c r="AL25">
        <v>0</v>
      </c>
      <c r="AM25">
        <v>0</v>
      </c>
      <c r="AN25">
        <v>0</v>
      </c>
      <c r="AO25">
        <v>0</v>
      </c>
      <c r="AP25">
        <v>188193.84</v>
      </c>
    </row>
    <row r="26" spans="1:42" x14ac:dyDescent="0.25">
      <c r="A26">
        <v>1936</v>
      </c>
      <c r="B26" t="s">
        <v>4413</v>
      </c>
      <c r="C26" t="s">
        <v>21</v>
      </c>
      <c r="D26" t="s">
        <v>241</v>
      </c>
      <c r="E26">
        <v>2230</v>
      </c>
      <c r="F26">
        <v>4668454.5599999996</v>
      </c>
      <c r="G26">
        <v>0</v>
      </c>
      <c r="H26" s="70">
        <v>4668454.5599999996</v>
      </c>
      <c r="I26" s="73">
        <v>974.7</v>
      </c>
      <c r="J26">
        <v>1</v>
      </c>
      <c r="K26">
        <v>0</v>
      </c>
      <c r="L26">
        <v>107.217</v>
      </c>
      <c r="M26">
        <v>22.7</v>
      </c>
      <c r="N26">
        <v>0</v>
      </c>
      <c r="O26">
        <v>0</v>
      </c>
      <c r="P26">
        <v>1</v>
      </c>
      <c r="Q26">
        <v>26.6175</v>
      </c>
      <c r="R26">
        <v>0</v>
      </c>
      <c r="S26">
        <v>0</v>
      </c>
      <c r="U26">
        <v>1216.3744999999999</v>
      </c>
      <c r="V26">
        <v>0</v>
      </c>
      <c r="W26">
        <v>1216.3744999999999</v>
      </c>
      <c r="X26" s="72">
        <v>-0.46000000000000085</v>
      </c>
      <c r="Y26" s="93">
        <v>11028058.59979685</v>
      </c>
      <c r="Z26">
        <v>364000</v>
      </c>
      <c r="AA26">
        <v>11392058.59979685</v>
      </c>
      <c r="AB26">
        <v>9365.5848587724013</v>
      </c>
      <c r="AC26">
        <v>6723604.0397968506</v>
      </c>
      <c r="AD26">
        <v>11392058.59979685</v>
      </c>
      <c r="AE26">
        <v>0</v>
      </c>
      <c r="AF26">
        <v>0</v>
      </c>
      <c r="AG26">
        <v>0</v>
      </c>
      <c r="AI26">
        <v>0</v>
      </c>
      <c r="AJ26">
        <v>11392058.59979685</v>
      </c>
      <c r="AK26">
        <v>255.8</v>
      </c>
      <c r="AL26">
        <v>255.8</v>
      </c>
      <c r="AM26">
        <v>47742.76</v>
      </c>
      <c r="AN26">
        <v>0</v>
      </c>
      <c r="AO26">
        <v>47742.76</v>
      </c>
      <c r="AP26">
        <v>108054.56</v>
      </c>
    </row>
    <row r="27" spans="1:42" x14ac:dyDescent="0.25">
      <c r="A27">
        <v>2262</v>
      </c>
      <c r="B27" t="s">
        <v>4414</v>
      </c>
      <c r="C27" t="s">
        <v>21</v>
      </c>
      <c r="D27" t="s">
        <v>135</v>
      </c>
      <c r="E27">
        <v>2230</v>
      </c>
      <c r="F27">
        <v>1637519.32</v>
      </c>
      <c r="G27">
        <v>0</v>
      </c>
      <c r="H27" s="70">
        <v>1637519.32</v>
      </c>
      <c r="I27" s="73">
        <v>468.73</v>
      </c>
      <c r="J27">
        <v>1</v>
      </c>
      <c r="K27">
        <v>0</v>
      </c>
      <c r="L27">
        <v>51.560299999999998</v>
      </c>
      <c r="M27">
        <v>10.9</v>
      </c>
      <c r="N27">
        <v>0</v>
      </c>
      <c r="O27">
        <v>0</v>
      </c>
      <c r="P27">
        <v>0</v>
      </c>
      <c r="Q27">
        <v>12.21</v>
      </c>
      <c r="R27">
        <v>0</v>
      </c>
      <c r="S27">
        <v>0</v>
      </c>
      <c r="U27">
        <v>631.35029999999995</v>
      </c>
      <c r="V27">
        <v>0</v>
      </c>
      <c r="W27">
        <v>648.02269999999999</v>
      </c>
      <c r="X27" s="72">
        <v>-2.0600000000000005</v>
      </c>
      <c r="Y27" s="93">
        <v>5822833.1095471121</v>
      </c>
      <c r="Z27">
        <v>199500</v>
      </c>
      <c r="AA27">
        <v>6022333.1095471121</v>
      </c>
      <c r="AB27">
        <v>9293.3983787097459</v>
      </c>
      <c r="AC27">
        <v>4384813.7895471118</v>
      </c>
      <c r="AD27">
        <v>6022333.1095471121</v>
      </c>
      <c r="AE27">
        <v>0</v>
      </c>
      <c r="AF27">
        <v>0</v>
      </c>
      <c r="AG27">
        <v>0</v>
      </c>
      <c r="AI27">
        <v>0</v>
      </c>
      <c r="AJ27">
        <v>6022333.1095471121</v>
      </c>
      <c r="AK27">
        <v>140.94</v>
      </c>
      <c r="AL27">
        <v>140.94</v>
      </c>
      <c r="AM27">
        <v>26305.18</v>
      </c>
      <c r="AN27">
        <v>0</v>
      </c>
      <c r="AO27">
        <v>26305.18</v>
      </c>
      <c r="AP27">
        <v>60519.32</v>
      </c>
    </row>
    <row r="28" spans="1:42" x14ac:dyDescent="0.25">
      <c r="A28">
        <v>1944</v>
      </c>
      <c r="B28" t="s">
        <v>4415</v>
      </c>
      <c r="C28" t="s">
        <v>57</v>
      </c>
      <c r="D28" t="s">
        <v>208</v>
      </c>
      <c r="E28">
        <v>2230</v>
      </c>
      <c r="F28">
        <v>10673108.699999999</v>
      </c>
      <c r="G28">
        <v>0</v>
      </c>
      <c r="H28" s="70">
        <v>10673108.699999999</v>
      </c>
      <c r="I28" s="73">
        <v>2169.5</v>
      </c>
      <c r="J28">
        <v>1</v>
      </c>
      <c r="K28">
        <v>0</v>
      </c>
      <c r="L28">
        <v>238.64500000000001</v>
      </c>
      <c r="M28">
        <v>28.2</v>
      </c>
      <c r="N28">
        <v>0</v>
      </c>
      <c r="O28">
        <v>0</v>
      </c>
      <c r="P28">
        <v>1.75</v>
      </c>
      <c r="Q28">
        <v>33.064999999999998</v>
      </c>
      <c r="R28">
        <v>0</v>
      </c>
      <c r="S28">
        <v>0</v>
      </c>
      <c r="U28">
        <v>2538.6799999999998</v>
      </c>
      <c r="V28">
        <v>0</v>
      </c>
      <c r="W28">
        <v>2538.6799999999998</v>
      </c>
      <c r="X28" s="72">
        <v>-2.2900000000000009</v>
      </c>
      <c r="Y28" s="93">
        <v>22781922.269599985</v>
      </c>
      <c r="Z28">
        <v>728366.1</v>
      </c>
      <c r="AA28">
        <v>23510288.369599987</v>
      </c>
      <c r="AB28">
        <v>9260.8317588668087</v>
      </c>
      <c r="AC28">
        <v>12837179.669599988</v>
      </c>
      <c r="AD28">
        <v>23510288.369599987</v>
      </c>
      <c r="AE28">
        <v>0</v>
      </c>
      <c r="AF28">
        <v>45746.81</v>
      </c>
      <c r="AG28">
        <v>45746.81</v>
      </c>
      <c r="AI28">
        <v>45746.81</v>
      </c>
      <c r="AJ28">
        <v>23556035.179599985</v>
      </c>
      <c r="AK28">
        <v>0</v>
      </c>
      <c r="AL28">
        <v>0</v>
      </c>
      <c r="AM28">
        <v>0</v>
      </c>
      <c r="AN28">
        <v>0</v>
      </c>
      <c r="AO28">
        <v>0</v>
      </c>
      <c r="AP28">
        <v>253108.7</v>
      </c>
    </row>
    <row r="29" spans="1:42" x14ac:dyDescent="0.25">
      <c r="A29">
        <v>1945</v>
      </c>
      <c r="B29" t="s">
        <v>4416</v>
      </c>
      <c r="C29" t="s">
        <v>57</v>
      </c>
      <c r="D29" t="s">
        <v>58</v>
      </c>
      <c r="E29">
        <v>2230</v>
      </c>
      <c r="F29">
        <v>3828098.82</v>
      </c>
      <c r="G29">
        <v>0</v>
      </c>
      <c r="H29" s="70">
        <v>3828098.82</v>
      </c>
      <c r="I29" s="73">
        <v>656.57</v>
      </c>
      <c r="J29">
        <v>1</v>
      </c>
      <c r="K29">
        <v>0</v>
      </c>
      <c r="L29">
        <v>72.222700000000003</v>
      </c>
      <c r="M29">
        <v>64</v>
      </c>
      <c r="N29">
        <v>0</v>
      </c>
      <c r="O29">
        <v>0</v>
      </c>
      <c r="P29">
        <v>1.5</v>
      </c>
      <c r="Q29">
        <v>22.934999999999999</v>
      </c>
      <c r="R29">
        <v>0</v>
      </c>
      <c r="S29">
        <v>0</v>
      </c>
      <c r="U29">
        <v>907.08770000000004</v>
      </c>
      <c r="V29">
        <v>0</v>
      </c>
      <c r="W29">
        <v>907.08770000000004</v>
      </c>
      <c r="X29" s="72">
        <v>-3.17</v>
      </c>
      <c r="Y29" s="93">
        <v>8099827.3558835108</v>
      </c>
      <c r="Z29">
        <v>816000</v>
      </c>
      <c r="AA29">
        <v>8915827.3558835108</v>
      </c>
      <c r="AB29">
        <v>9829.0687393109947</v>
      </c>
      <c r="AC29">
        <v>5087728.5358835105</v>
      </c>
      <c r="AD29">
        <v>8915827.3558835108</v>
      </c>
      <c r="AE29">
        <v>0</v>
      </c>
      <c r="AF29">
        <v>130202.47</v>
      </c>
      <c r="AG29">
        <v>130202.47</v>
      </c>
      <c r="AI29">
        <v>130202.47</v>
      </c>
      <c r="AJ29">
        <v>9046029.8258835115</v>
      </c>
      <c r="AK29">
        <v>187.46</v>
      </c>
      <c r="AL29">
        <v>187.46</v>
      </c>
      <c r="AM29">
        <v>34987.72</v>
      </c>
      <c r="AN29">
        <v>0</v>
      </c>
      <c r="AO29">
        <v>34987.72</v>
      </c>
      <c r="AP29">
        <v>78647.820000000007</v>
      </c>
    </row>
    <row r="30" spans="1:42" x14ac:dyDescent="0.25">
      <c r="A30">
        <v>1946</v>
      </c>
      <c r="B30" t="s">
        <v>4417</v>
      </c>
      <c r="C30" t="s">
        <v>57</v>
      </c>
      <c r="D30" t="s">
        <v>199</v>
      </c>
      <c r="E30">
        <v>2230</v>
      </c>
      <c r="F30">
        <v>3838022.82</v>
      </c>
      <c r="G30">
        <v>0</v>
      </c>
      <c r="H30" s="70">
        <v>3838022.82</v>
      </c>
      <c r="I30" s="73">
        <v>852.53</v>
      </c>
      <c r="J30">
        <v>1</v>
      </c>
      <c r="K30">
        <v>0</v>
      </c>
      <c r="L30">
        <v>93.778300000000002</v>
      </c>
      <c r="M30">
        <v>48.1</v>
      </c>
      <c r="N30">
        <v>0</v>
      </c>
      <c r="O30">
        <v>0</v>
      </c>
      <c r="P30">
        <v>1.5</v>
      </c>
      <c r="Q30">
        <v>23.557500000000001</v>
      </c>
      <c r="R30">
        <v>0</v>
      </c>
      <c r="S30">
        <v>0</v>
      </c>
      <c r="U30">
        <v>1026.9657999999999</v>
      </c>
      <c r="V30">
        <v>0</v>
      </c>
      <c r="W30">
        <v>1026.9657999999999</v>
      </c>
      <c r="X30" s="72">
        <v>-2.66</v>
      </c>
      <c r="Y30" s="93">
        <v>9196725.464374315</v>
      </c>
      <c r="Z30">
        <v>735000</v>
      </c>
      <c r="AA30">
        <v>9931725.464374315</v>
      </c>
      <c r="AB30">
        <v>9670.9408087146767</v>
      </c>
      <c r="AC30">
        <v>6093702.6443743147</v>
      </c>
      <c r="AD30">
        <v>9931725.464374315</v>
      </c>
      <c r="AE30">
        <v>0</v>
      </c>
      <c r="AF30">
        <v>21113.91</v>
      </c>
      <c r="AG30">
        <v>21113.91</v>
      </c>
      <c r="AI30">
        <v>21113.91</v>
      </c>
      <c r="AJ30">
        <v>9952839.3743743151</v>
      </c>
      <c r="AK30">
        <v>231.96</v>
      </c>
      <c r="AL30">
        <v>231.96</v>
      </c>
      <c r="AM30">
        <v>43293.24</v>
      </c>
      <c r="AN30">
        <v>0</v>
      </c>
      <c r="AO30">
        <v>43293.24</v>
      </c>
      <c r="AP30">
        <v>83022.820000000007</v>
      </c>
    </row>
    <row r="31" spans="1:42" x14ac:dyDescent="0.25">
      <c r="A31">
        <v>1947</v>
      </c>
      <c r="B31" t="s">
        <v>4418</v>
      </c>
      <c r="C31" t="s">
        <v>57</v>
      </c>
      <c r="D31" t="s">
        <v>239</v>
      </c>
      <c r="E31">
        <v>2230</v>
      </c>
      <c r="F31">
        <v>3635787.86</v>
      </c>
      <c r="G31">
        <v>0</v>
      </c>
      <c r="H31" s="70">
        <v>3635787.86</v>
      </c>
      <c r="I31" s="73">
        <v>578.24</v>
      </c>
      <c r="J31">
        <v>1</v>
      </c>
      <c r="K31">
        <v>0</v>
      </c>
      <c r="L31">
        <v>63.606400000000001</v>
      </c>
      <c r="M31">
        <v>9.6999999999999993</v>
      </c>
      <c r="N31">
        <v>0</v>
      </c>
      <c r="O31">
        <v>0</v>
      </c>
      <c r="P31">
        <v>0.5</v>
      </c>
      <c r="Q31">
        <v>14.7225</v>
      </c>
      <c r="R31">
        <v>0</v>
      </c>
      <c r="S31">
        <v>0</v>
      </c>
      <c r="U31">
        <v>780.21889999999996</v>
      </c>
      <c r="V31">
        <v>0</v>
      </c>
      <c r="W31">
        <v>780.21889999999996</v>
      </c>
      <c r="X31" s="72">
        <v>-1.4400000000000013</v>
      </c>
      <c r="Y31" s="93">
        <v>7035114.6744330591</v>
      </c>
      <c r="Z31">
        <v>489999.99999999994</v>
      </c>
      <c r="AA31">
        <v>7525114.6744330591</v>
      </c>
      <c r="AB31">
        <v>9644.8761679998515</v>
      </c>
      <c r="AC31">
        <v>3889326.8144330592</v>
      </c>
      <c r="AD31">
        <v>7525114.6744330591</v>
      </c>
      <c r="AE31">
        <v>0</v>
      </c>
      <c r="AF31">
        <v>21113.91</v>
      </c>
      <c r="AG31">
        <v>21113.91</v>
      </c>
      <c r="AI31">
        <v>21113.91</v>
      </c>
      <c r="AJ31">
        <v>7546228.5844330592</v>
      </c>
      <c r="AK31">
        <v>162</v>
      </c>
      <c r="AL31">
        <v>162</v>
      </c>
      <c r="AM31">
        <v>30235.84</v>
      </c>
      <c r="AN31">
        <v>0</v>
      </c>
      <c r="AO31">
        <v>30235.84</v>
      </c>
      <c r="AP31">
        <v>65787.86</v>
      </c>
    </row>
    <row r="32" spans="1:42" x14ac:dyDescent="0.25">
      <c r="A32">
        <v>1948</v>
      </c>
      <c r="B32" t="s">
        <v>4419</v>
      </c>
      <c r="C32" t="s">
        <v>57</v>
      </c>
      <c r="D32" t="s">
        <v>225</v>
      </c>
      <c r="E32">
        <v>2230</v>
      </c>
      <c r="F32">
        <v>10366410.960000001</v>
      </c>
      <c r="G32">
        <v>0</v>
      </c>
      <c r="H32" s="70">
        <v>10366410.960000001</v>
      </c>
      <c r="I32" s="73">
        <v>2785.24</v>
      </c>
      <c r="J32">
        <v>1</v>
      </c>
      <c r="K32">
        <v>0</v>
      </c>
      <c r="L32">
        <v>306.37639999999999</v>
      </c>
      <c r="M32">
        <v>52.9</v>
      </c>
      <c r="N32">
        <v>0</v>
      </c>
      <c r="O32">
        <v>0</v>
      </c>
      <c r="P32">
        <v>9.5</v>
      </c>
      <c r="Q32">
        <v>60.967500000000001</v>
      </c>
      <c r="R32">
        <v>0</v>
      </c>
      <c r="S32">
        <v>0</v>
      </c>
      <c r="U32">
        <v>3242.7163999999998</v>
      </c>
      <c r="V32">
        <v>0</v>
      </c>
      <c r="W32">
        <v>3242.7163999999998</v>
      </c>
      <c r="X32" s="72">
        <v>1.2299999999999986</v>
      </c>
      <c r="Y32" s="93">
        <v>29676289.269568011</v>
      </c>
      <c r="Z32">
        <v>965999.99999999988</v>
      </c>
      <c r="AA32">
        <v>30642289.269568011</v>
      </c>
      <c r="AB32">
        <v>9449.5742117836799</v>
      </c>
      <c r="AC32">
        <v>20275878.30956801</v>
      </c>
      <c r="AD32">
        <v>30642289.269568011</v>
      </c>
      <c r="AE32">
        <v>0</v>
      </c>
      <c r="AF32">
        <v>52784.79</v>
      </c>
      <c r="AG32">
        <v>52784.79</v>
      </c>
      <c r="AI32">
        <v>52784.79</v>
      </c>
      <c r="AJ32">
        <v>30695074.05956801</v>
      </c>
      <c r="AK32">
        <v>0</v>
      </c>
      <c r="AL32">
        <v>0</v>
      </c>
      <c r="AM32">
        <v>0</v>
      </c>
      <c r="AN32">
        <v>0</v>
      </c>
      <c r="AO32">
        <v>0</v>
      </c>
      <c r="AP32">
        <v>321728.96000000002</v>
      </c>
    </row>
    <row r="33" spans="1:42" x14ac:dyDescent="0.25">
      <c r="A33">
        <v>1964</v>
      </c>
      <c r="B33" t="s">
        <v>4420</v>
      </c>
      <c r="C33" t="s">
        <v>27</v>
      </c>
      <c r="D33" t="s">
        <v>62</v>
      </c>
      <c r="E33">
        <v>1949</v>
      </c>
      <c r="F33">
        <v>2461345.54</v>
      </c>
      <c r="G33">
        <v>0</v>
      </c>
      <c r="H33" s="70">
        <v>2461345.54</v>
      </c>
      <c r="I33" s="73">
        <v>1242.94</v>
      </c>
      <c r="J33">
        <v>1</v>
      </c>
      <c r="K33">
        <v>0</v>
      </c>
      <c r="L33">
        <v>136.7234</v>
      </c>
      <c r="M33">
        <v>1.2</v>
      </c>
      <c r="N33">
        <v>0</v>
      </c>
      <c r="O33">
        <v>0</v>
      </c>
      <c r="P33">
        <v>2.25</v>
      </c>
      <c r="Q33">
        <v>43</v>
      </c>
      <c r="R33">
        <v>0</v>
      </c>
      <c r="S33">
        <v>0</v>
      </c>
      <c r="U33">
        <v>1528.6333999999999</v>
      </c>
      <c r="V33">
        <v>0</v>
      </c>
      <c r="W33">
        <v>1670.6338000000001</v>
      </c>
      <c r="X33" s="72">
        <v>-2.9800000000000004</v>
      </c>
      <c r="Y33" s="93">
        <v>14933930.896941517</v>
      </c>
      <c r="Z33">
        <v>525000</v>
      </c>
      <c r="AA33">
        <v>15458930.896941517</v>
      </c>
      <c r="AB33">
        <v>9253.3330146567823</v>
      </c>
      <c r="AC33">
        <v>12997585.356941517</v>
      </c>
      <c r="AD33">
        <v>15458930.896941517</v>
      </c>
      <c r="AE33">
        <v>0</v>
      </c>
      <c r="AF33">
        <v>563037.72</v>
      </c>
      <c r="AG33">
        <v>563037.72</v>
      </c>
      <c r="AI33">
        <v>563037.72</v>
      </c>
      <c r="AJ33">
        <v>16021968.616941517</v>
      </c>
      <c r="AK33">
        <v>223.63</v>
      </c>
      <c r="AL33">
        <v>223.63</v>
      </c>
      <c r="AM33">
        <v>41738.519999999997</v>
      </c>
      <c r="AN33">
        <v>0</v>
      </c>
      <c r="AO33">
        <v>41738.519999999997</v>
      </c>
      <c r="AP33">
        <v>132980.54</v>
      </c>
    </row>
    <row r="34" spans="1:42" x14ac:dyDescent="0.25">
      <c r="A34">
        <v>1965</v>
      </c>
      <c r="B34" t="s">
        <v>4421</v>
      </c>
      <c r="C34" t="s">
        <v>27</v>
      </c>
      <c r="D34" t="s">
        <v>61</v>
      </c>
      <c r="E34">
        <v>1949</v>
      </c>
      <c r="F34">
        <v>9361657.4000000004</v>
      </c>
      <c r="G34">
        <v>0</v>
      </c>
      <c r="H34" s="70">
        <v>9361657.4000000004</v>
      </c>
      <c r="I34" s="73">
        <v>3027.33</v>
      </c>
      <c r="J34">
        <v>1</v>
      </c>
      <c r="K34">
        <v>0</v>
      </c>
      <c r="L34">
        <v>333.00630000000001</v>
      </c>
      <c r="M34">
        <v>64.400000000000006</v>
      </c>
      <c r="N34">
        <v>0</v>
      </c>
      <c r="O34">
        <v>0</v>
      </c>
      <c r="P34">
        <v>5.5</v>
      </c>
      <c r="Q34">
        <v>139.85</v>
      </c>
      <c r="R34">
        <v>0</v>
      </c>
      <c r="S34">
        <v>0</v>
      </c>
      <c r="U34">
        <v>3607.1513</v>
      </c>
      <c r="V34">
        <v>0</v>
      </c>
      <c r="W34">
        <v>3607.1513</v>
      </c>
      <c r="X34" s="72">
        <v>-0.98000000000000043</v>
      </c>
      <c r="Y34" s="93">
        <v>32608922.529390488</v>
      </c>
      <c r="Z34">
        <v>1652000</v>
      </c>
      <c r="AA34">
        <v>34260922.529390484</v>
      </c>
      <c r="AB34">
        <v>9498.0553018085175</v>
      </c>
      <c r="AC34">
        <v>24899265.129390486</v>
      </c>
      <c r="AD34">
        <v>34260922.529390484</v>
      </c>
      <c r="AE34">
        <v>0</v>
      </c>
      <c r="AF34">
        <v>248440.4</v>
      </c>
      <c r="AG34">
        <v>248440.4</v>
      </c>
      <c r="AI34">
        <v>248440.4</v>
      </c>
      <c r="AJ34">
        <v>34509362.929390483</v>
      </c>
      <c r="AK34">
        <v>0</v>
      </c>
      <c r="AL34">
        <v>0</v>
      </c>
      <c r="AM34">
        <v>0</v>
      </c>
      <c r="AN34">
        <v>0</v>
      </c>
      <c r="AO34">
        <v>0</v>
      </c>
      <c r="AP34">
        <v>291657.40000000002</v>
      </c>
    </row>
    <row r="35" spans="1:42" x14ac:dyDescent="0.25">
      <c r="A35">
        <v>1966</v>
      </c>
      <c r="B35" t="s">
        <v>4422</v>
      </c>
      <c r="C35" t="s">
        <v>27</v>
      </c>
      <c r="D35" t="s">
        <v>165</v>
      </c>
      <c r="E35">
        <v>1949</v>
      </c>
      <c r="F35">
        <v>6230764.1200000001</v>
      </c>
      <c r="G35">
        <v>0</v>
      </c>
      <c r="H35" s="70">
        <v>6230764.1200000001</v>
      </c>
      <c r="I35" s="73">
        <v>4038.46</v>
      </c>
      <c r="J35">
        <v>1</v>
      </c>
      <c r="K35">
        <v>0</v>
      </c>
      <c r="L35">
        <v>444.23059999999998</v>
      </c>
      <c r="M35">
        <v>0</v>
      </c>
      <c r="N35">
        <v>0</v>
      </c>
      <c r="O35">
        <v>0</v>
      </c>
      <c r="P35">
        <v>4</v>
      </c>
      <c r="Q35">
        <v>51.352499999999999</v>
      </c>
      <c r="R35">
        <v>0</v>
      </c>
      <c r="S35">
        <v>0</v>
      </c>
      <c r="U35">
        <v>4619.6156000000001</v>
      </c>
      <c r="V35">
        <v>0</v>
      </c>
      <c r="W35">
        <v>4850.8946999999998</v>
      </c>
      <c r="X35" s="72">
        <v>-1.5300000000000011</v>
      </c>
      <c r="Y35" s="93">
        <v>43717730.47358308</v>
      </c>
      <c r="Z35">
        <v>1050000</v>
      </c>
      <c r="AA35">
        <v>44767730.47358308</v>
      </c>
      <c r="AB35">
        <v>9228.7574235703523</v>
      </c>
      <c r="AC35">
        <v>38536966.353583083</v>
      </c>
      <c r="AD35">
        <v>44767730.47358308</v>
      </c>
      <c r="AE35">
        <v>1215</v>
      </c>
      <c r="AF35">
        <v>91493.63</v>
      </c>
      <c r="AG35">
        <v>91493.63</v>
      </c>
      <c r="AI35">
        <v>91493.63</v>
      </c>
      <c r="AJ35">
        <v>44860439.103583083</v>
      </c>
      <c r="AK35">
        <v>0</v>
      </c>
      <c r="AL35">
        <v>0</v>
      </c>
      <c r="AM35">
        <v>0</v>
      </c>
      <c r="AN35">
        <v>0</v>
      </c>
      <c r="AO35">
        <v>0</v>
      </c>
      <c r="AP35">
        <v>295764.12</v>
      </c>
    </row>
    <row r="36" spans="1:42" x14ac:dyDescent="0.25">
      <c r="A36">
        <v>1967</v>
      </c>
      <c r="B36" t="s">
        <v>4423</v>
      </c>
      <c r="C36" t="s">
        <v>27</v>
      </c>
      <c r="D36" t="s">
        <v>196</v>
      </c>
      <c r="E36">
        <v>1949</v>
      </c>
      <c r="F36">
        <v>263838.40000000002</v>
      </c>
      <c r="G36">
        <v>0</v>
      </c>
      <c r="H36" s="70">
        <v>263838.40000000002</v>
      </c>
      <c r="I36" s="73">
        <v>123.51</v>
      </c>
      <c r="J36">
        <v>1</v>
      </c>
      <c r="K36">
        <v>0</v>
      </c>
      <c r="L36">
        <v>13.5861</v>
      </c>
      <c r="M36">
        <v>0</v>
      </c>
      <c r="N36">
        <v>0</v>
      </c>
      <c r="O36">
        <v>0</v>
      </c>
      <c r="P36">
        <v>0.25</v>
      </c>
      <c r="Q36">
        <v>8.25</v>
      </c>
      <c r="R36">
        <v>0</v>
      </c>
      <c r="S36">
        <v>0</v>
      </c>
      <c r="U36">
        <v>248.65610000000001</v>
      </c>
      <c r="V36">
        <v>0</v>
      </c>
      <c r="W36">
        <v>253.08019999999999</v>
      </c>
      <c r="X36" s="72">
        <v>-0.75</v>
      </c>
      <c r="Y36" s="93">
        <v>2290803.6720342878</v>
      </c>
      <c r="Z36">
        <v>5600</v>
      </c>
      <c r="AA36">
        <v>2296403.6720342878</v>
      </c>
      <c r="AB36">
        <v>9073.817991428361</v>
      </c>
      <c r="AC36">
        <v>2032565.2720342879</v>
      </c>
      <c r="AD36">
        <v>2296403.6720342878</v>
      </c>
      <c r="AE36">
        <v>0</v>
      </c>
      <c r="AF36">
        <v>0</v>
      </c>
      <c r="AG36">
        <v>0</v>
      </c>
      <c r="AI36">
        <v>0</v>
      </c>
      <c r="AJ36">
        <v>2296403.6720342878</v>
      </c>
      <c r="AK36">
        <v>28.1</v>
      </c>
      <c r="AL36">
        <v>28.1</v>
      </c>
      <c r="AM36">
        <v>5244.61</v>
      </c>
      <c r="AN36">
        <v>0</v>
      </c>
      <c r="AO36">
        <v>5244.61</v>
      </c>
      <c r="AP36">
        <v>12338.4</v>
      </c>
    </row>
    <row r="37" spans="1:42" x14ac:dyDescent="0.25">
      <c r="A37">
        <v>1968</v>
      </c>
      <c r="B37" t="s">
        <v>4424</v>
      </c>
      <c r="C37" t="s">
        <v>27</v>
      </c>
      <c r="D37" t="s">
        <v>160</v>
      </c>
      <c r="E37">
        <v>1949</v>
      </c>
      <c r="F37">
        <v>1866517.48</v>
      </c>
      <c r="G37">
        <v>0</v>
      </c>
      <c r="H37" s="70">
        <v>1866517.48</v>
      </c>
      <c r="I37" s="73">
        <v>448.64</v>
      </c>
      <c r="J37">
        <v>1</v>
      </c>
      <c r="K37">
        <v>0</v>
      </c>
      <c r="L37">
        <v>49.3504</v>
      </c>
      <c r="M37">
        <v>3.2</v>
      </c>
      <c r="N37">
        <v>0</v>
      </c>
      <c r="O37">
        <v>0</v>
      </c>
      <c r="P37">
        <v>0.25</v>
      </c>
      <c r="Q37">
        <v>17.754999999999999</v>
      </c>
      <c r="R37">
        <v>0</v>
      </c>
      <c r="S37">
        <v>0</v>
      </c>
      <c r="U37">
        <v>603.79039999999998</v>
      </c>
      <c r="V37">
        <v>0</v>
      </c>
      <c r="W37">
        <v>648.53150000000005</v>
      </c>
      <c r="X37" s="72">
        <v>-2.6900000000000013</v>
      </c>
      <c r="Y37" s="93">
        <v>5806772.9121235209</v>
      </c>
      <c r="Z37">
        <v>500400</v>
      </c>
      <c r="AA37">
        <v>6307172.9121235209</v>
      </c>
      <c r="AB37">
        <v>9725.3146718756452</v>
      </c>
      <c r="AC37">
        <v>4440655.4321235213</v>
      </c>
      <c r="AD37">
        <v>6307172.9121235209</v>
      </c>
      <c r="AE37">
        <v>0</v>
      </c>
      <c r="AF37">
        <v>10556.96</v>
      </c>
      <c r="AG37">
        <v>10556.96</v>
      </c>
      <c r="AI37">
        <v>10556.96</v>
      </c>
      <c r="AJ37">
        <v>6317729.8721235208</v>
      </c>
      <c r="AK37">
        <v>130.11000000000001</v>
      </c>
      <c r="AL37">
        <v>130.11000000000001</v>
      </c>
      <c r="AM37">
        <v>24283.86</v>
      </c>
      <c r="AN37">
        <v>0</v>
      </c>
      <c r="AO37">
        <v>24283.86</v>
      </c>
      <c r="AP37">
        <v>47177.48</v>
      </c>
    </row>
    <row r="38" spans="1:42" x14ac:dyDescent="0.25">
      <c r="A38">
        <v>1969</v>
      </c>
      <c r="B38" t="s">
        <v>4425</v>
      </c>
      <c r="C38" t="s">
        <v>27</v>
      </c>
      <c r="D38" t="s">
        <v>28</v>
      </c>
      <c r="E38">
        <v>1949</v>
      </c>
      <c r="F38">
        <v>4343559.16</v>
      </c>
      <c r="G38">
        <v>0</v>
      </c>
      <c r="H38" s="70">
        <v>4343559.16</v>
      </c>
      <c r="I38" s="73">
        <v>607.98</v>
      </c>
      <c r="J38">
        <v>1</v>
      </c>
      <c r="K38">
        <v>0</v>
      </c>
      <c r="L38">
        <v>66.877799999999993</v>
      </c>
      <c r="M38">
        <v>8.1</v>
      </c>
      <c r="N38">
        <v>0</v>
      </c>
      <c r="O38">
        <v>0</v>
      </c>
      <c r="P38">
        <v>1</v>
      </c>
      <c r="Q38">
        <v>29.237500000000001</v>
      </c>
      <c r="R38">
        <v>0</v>
      </c>
      <c r="S38">
        <v>0</v>
      </c>
      <c r="U38">
        <v>801.86530000000005</v>
      </c>
      <c r="V38">
        <v>0</v>
      </c>
      <c r="W38">
        <v>801.86530000000005</v>
      </c>
      <c r="X38" s="72">
        <v>1.0299999999999994</v>
      </c>
      <c r="Y38" s="93">
        <v>7330312.8261547443</v>
      </c>
      <c r="Z38">
        <v>344617</v>
      </c>
      <c r="AA38">
        <v>7674929.8261547443</v>
      </c>
      <c r="AB38">
        <v>9571.3454942553872</v>
      </c>
      <c r="AC38">
        <v>3331370.6661547441</v>
      </c>
      <c r="AD38">
        <v>7674929.8261547443</v>
      </c>
      <c r="AE38">
        <v>0</v>
      </c>
      <c r="AF38">
        <v>123164.5</v>
      </c>
      <c r="AG38">
        <v>123164.5</v>
      </c>
      <c r="AI38">
        <v>123164.5</v>
      </c>
      <c r="AJ38">
        <v>7798094.3261547443</v>
      </c>
      <c r="AK38">
        <v>196.38</v>
      </c>
      <c r="AL38">
        <v>196.38</v>
      </c>
      <c r="AM38">
        <v>36652.559999999998</v>
      </c>
      <c r="AN38">
        <v>0</v>
      </c>
      <c r="AO38">
        <v>36652.559999999998</v>
      </c>
      <c r="AP38">
        <v>56799.16</v>
      </c>
    </row>
    <row r="39" spans="1:42" x14ac:dyDescent="0.25">
      <c r="A39">
        <v>1970</v>
      </c>
      <c r="B39" t="s">
        <v>4426</v>
      </c>
      <c r="C39" t="s">
        <v>68</v>
      </c>
      <c r="D39" t="s">
        <v>69</v>
      </c>
      <c r="E39">
        <v>1975</v>
      </c>
      <c r="F39">
        <v>12772688.26</v>
      </c>
      <c r="G39">
        <v>0</v>
      </c>
      <c r="H39" s="70">
        <v>12772688.26</v>
      </c>
      <c r="I39" s="73">
        <v>3159.19</v>
      </c>
      <c r="J39">
        <v>1</v>
      </c>
      <c r="K39">
        <v>0</v>
      </c>
      <c r="L39">
        <v>347.51089999999999</v>
      </c>
      <c r="M39">
        <v>15.1</v>
      </c>
      <c r="N39">
        <v>0</v>
      </c>
      <c r="O39">
        <v>0</v>
      </c>
      <c r="P39">
        <v>4.5</v>
      </c>
      <c r="Q39">
        <v>90.967500000000001</v>
      </c>
      <c r="R39">
        <v>0</v>
      </c>
      <c r="S39">
        <v>0</v>
      </c>
      <c r="U39">
        <v>3745.8859000000002</v>
      </c>
      <c r="V39">
        <v>0</v>
      </c>
      <c r="W39">
        <v>3745.8859000000002</v>
      </c>
      <c r="X39" s="72">
        <v>-0.61000000000000121</v>
      </c>
      <c r="Y39" s="93">
        <v>33933082.400962226</v>
      </c>
      <c r="Z39">
        <v>1363257</v>
      </c>
      <c r="AA39">
        <v>35296339.400962226</v>
      </c>
      <c r="AB39">
        <v>9422.694749181288</v>
      </c>
      <c r="AC39">
        <v>22523651.140962228</v>
      </c>
      <c r="AD39">
        <v>35296339.400962226</v>
      </c>
      <c r="AE39">
        <v>0</v>
      </c>
      <c r="AF39">
        <v>56303.77</v>
      </c>
      <c r="AG39">
        <v>56303.77</v>
      </c>
      <c r="AI39">
        <v>56303.77</v>
      </c>
      <c r="AJ39">
        <v>35352643.170962229</v>
      </c>
      <c r="AK39">
        <v>0</v>
      </c>
      <c r="AL39">
        <v>0</v>
      </c>
      <c r="AM39">
        <v>0</v>
      </c>
      <c r="AN39">
        <v>0</v>
      </c>
      <c r="AO39">
        <v>0</v>
      </c>
      <c r="AP39">
        <v>343769.26</v>
      </c>
    </row>
    <row r="40" spans="1:42" x14ac:dyDescent="0.25">
      <c r="A40">
        <v>1972</v>
      </c>
      <c r="B40" t="s">
        <v>4427</v>
      </c>
      <c r="C40" t="s">
        <v>38</v>
      </c>
      <c r="D40" t="s">
        <v>50</v>
      </c>
      <c r="E40">
        <v>1949</v>
      </c>
      <c r="F40">
        <v>3600375.76</v>
      </c>
      <c r="G40">
        <v>0</v>
      </c>
      <c r="H40" s="70">
        <v>3600375.76</v>
      </c>
      <c r="I40" s="73">
        <v>424.39</v>
      </c>
      <c r="J40">
        <v>1</v>
      </c>
      <c r="K40">
        <v>0</v>
      </c>
      <c r="L40">
        <v>46.682899999999997</v>
      </c>
      <c r="M40">
        <v>0.3</v>
      </c>
      <c r="N40">
        <v>0</v>
      </c>
      <c r="O40">
        <v>0</v>
      </c>
      <c r="P40">
        <v>0</v>
      </c>
      <c r="Q40">
        <v>20.827500000000001</v>
      </c>
      <c r="R40">
        <v>0</v>
      </c>
      <c r="S40">
        <v>0</v>
      </c>
      <c r="U40">
        <v>577.59040000000005</v>
      </c>
      <c r="V40">
        <v>0</v>
      </c>
      <c r="W40">
        <v>587.42229999999995</v>
      </c>
      <c r="X40" s="72">
        <v>-0.60000000000000142</v>
      </c>
      <c r="Y40" s="93">
        <v>5321614.4323241226</v>
      </c>
      <c r="Z40">
        <v>280000</v>
      </c>
      <c r="AA40">
        <v>5601614.4323241226</v>
      </c>
      <c r="AB40">
        <v>9535.9240402077394</v>
      </c>
      <c r="AC40">
        <v>2001238.6723241229</v>
      </c>
      <c r="AD40">
        <v>5601614.4323241226</v>
      </c>
      <c r="AE40">
        <v>0</v>
      </c>
      <c r="AF40">
        <v>0</v>
      </c>
      <c r="AG40">
        <v>0</v>
      </c>
      <c r="AI40">
        <v>0</v>
      </c>
      <c r="AJ40">
        <v>5601614.4323241226</v>
      </c>
      <c r="AK40">
        <v>138.22999999999999</v>
      </c>
      <c r="AL40">
        <v>138.22999999999999</v>
      </c>
      <c r="AM40">
        <v>25799.38</v>
      </c>
      <c r="AN40">
        <v>0</v>
      </c>
      <c r="AO40">
        <v>25799.38</v>
      </c>
      <c r="AP40">
        <v>50375.76</v>
      </c>
    </row>
    <row r="41" spans="1:42" x14ac:dyDescent="0.25">
      <c r="A41">
        <v>1973</v>
      </c>
      <c r="B41" t="s">
        <v>4428</v>
      </c>
      <c r="C41" t="s">
        <v>38</v>
      </c>
      <c r="D41" t="s">
        <v>194</v>
      </c>
      <c r="E41">
        <v>1949</v>
      </c>
      <c r="F41">
        <v>1958289.94</v>
      </c>
      <c r="G41">
        <v>0</v>
      </c>
      <c r="H41" s="70">
        <v>1958289.94</v>
      </c>
      <c r="I41" s="73">
        <v>217.74</v>
      </c>
      <c r="J41">
        <v>1</v>
      </c>
      <c r="K41">
        <v>0</v>
      </c>
      <c r="L41">
        <v>23</v>
      </c>
      <c r="M41">
        <v>0</v>
      </c>
      <c r="N41">
        <v>0</v>
      </c>
      <c r="O41">
        <v>0</v>
      </c>
      <c r="P41">
        <v>0.25</v>
      </c>
      <c r="Q41">
        <v>15.455</v>
      </c>
      <c r="R41">
        <v>0</v>
      </c>
      <c r="S41">
        <v>0</v>
      </c>
      <c r="U41">
        <v>376.76499999999999</v>
      </c>
      <c r="V41">
        <v>0</v>
      </c>
      <c r="W41">
        <v>376.76499999999999</v>
      </c>
      <c r="X41" s="72">
        <v>-1.7900000000000009</v>
      </c>
      <c r="Y41" s="93">
        <v>3390573.4675751869</v>
      </c>
      <c r="Z41">
        <v>183848.69999999998</v>
      </c>
      <c r="AA41">
        <v>3574422.167575187</v>
      </c>
      <c r="AB41">
        <v>9487.1396429476918</v>
      </c>
      <c r="AC41">
        <v>1616132.2275751871</v>
      </c>
      <c r="AD41">
        <v>3574422.167575187</v>
      </c>
      <c r="AE41">
        <v>0</v>
      </c>
      <c r="AF41">
        <v>0</v>
      </c>
      <c r="AG41">
        <v>0</v>
      </c>
      <c r="AI41">
        <v>0</v>
      </c>
      <c r="AJ41">
        <v>3574422.167575187</v>
      </c>
      <c r="AK41">
        <v>49.66</v>
      </c>
      <c r="AL41">
        <v>49.66</v>
      </c>
      <c r="AM41">
        <v>9268.59</v>
      </c>
      <c r="AN41">
        <v>0</v>
      </c>
      <c r="AO41">
        <v>9268.59</v>
      </c>
      <c r="AP41">
        <v>22079.94</v>
      </c>
    </row>
    <row r="42" spans="1:42" x14ac:dyDescent="0.25">
      <c r="A42">
        <v>1974</v>
      </c>
      <c r="B42" t="s">
        <v>4429</v>
      </c>
      <c r="C42" t="s">
        <v>38</v>
      </c>
      <c r="D42" t="s">
        <v>39</v>
      </c>
      <c r="E42">
        <v>1949</v>
      </c>
      <c r="F42">
        <v>6475384.4199999999</v>
      </c>
      <c r="G42">
        <v>0</v>
      </c>
      <c r="H42" s="70">
        <v>6475384.4199999999</v>
      </c>
      <c r="I42" s="73">
        <v>1398.35</v>
      </c>
      <c r="J42">
        <v>1</v>
      </c>
      <c r="K42">
        <v>0</v>
      </c>
      <c r="L42">
        <v>153.8185</v>
      </c>
      <c r="M42">
        <v>15.4</v>
      </c>
      <c r="N42">
        <v>0</v>
      </c>
      <c r="O42">
        <v>0</v>
      </c>
      <c r="P42">
        <v>4.5</v>
      </c>
      <c r="Q42">
        <v>67.385000000000005</v>
      </c>
      <c r="R42">
        <v>0</v>
      </c>
      <c r="S42">
        <v>0</v>
      </c>
      <c r="U42">
        <v>1657.9535000000001</v>
      </c>
      <c r="V42">
        <v>0</v>
      </c>
      <c r="W42">
        <v>1657.9535000000001</v>
      </c>
      <c r="X42" s="72">
        <v>-0.58999999999999986</v>
      </c>
      <c r="Y42" s="93">
        <v>15020677.763075154</v>
      </c>
      <c r="Z42">
        <v>665000</v>
      </c>
      <c r="AA42">
        <v>15685677.763075154</v>
      </c>
      <c r="AB42">
        <v>9460.8671250883417</v>
      </c>
      <c r="AC42">
        <v>9210293.3430751543</v>
      </c>
      <c r="AD42">
        <v>15685677.763075154</v>
      </c>
      <c r="AE42">
        <v>0</v>
      </c>
      <c r="AF42">
        <v>7037.97</v>
      </c>
      <c r="AG42">
        <v>7037.97</v>
      </c>
      <c r="AI42">
        <v>7037.97</v>
      </c>
      <c r="AJ42">
        <v>15692715.733075155</v>
      </c>
      <c r="AK42">
        <v>0</v>
      </c>
      <c r="AL42">
        <v>0</v>
      </c>
      <c r="AM42">
        <v>0</v>
      </c>
      <c r="AN42">
        <v>0</v>
      </c>
      <c r="AO42">
        <v>0</v>
      </c>
      <c r="AP42">
        <v>159384.42000000001</v>
      </c>
    </row>
    <row r="43" spans="1:42" x14ac:dyDescent="0.25">
      <c r="A43">
        <v>1976</v>
      </c>
      <c r="B43" t="s">
        <v>4430</v>
      </c>
      <c r="C43" t="s">
        <v>32</v>
      </c>
      <c r="D43" t="s">
        <v>33</v>
      </c>
      <c r="E43">
        <v>1975</v>
      </c>
      <c r="F43">
        <v>96942027.260000005</v>
      </c>
      <c r="G43">
        <v>0</v>
      </c>
      <c r="H43" s="70">
        <v>96942027.260000005</v>
      </c>
      <c r="I43" s="73">
        <v>17297.689999999999</v>
      </c>
      <c r="J43">
        <v>1</v>
      </c>
      <c r="K43">
        <v>0</v>
      </c>
      <c r="L43">
        <v>1740</v>
      </c>
      <c r="M43">
        <v>0</v>
      </c>
      <c r="N43">
        <v>0</v>
      </c>
      <c r="O43">
        <v>0</v>
      </c>
      <c r="P43">
        <v>21.25</v>
      </c>
      <c r="Q43">
        <v>307.70499999999998</v>
      </c>
      <c r="R43">
        <v>0</v>
      </c>
      <c r="S43">
        <v>0</v>
      </c>
      <c r="U43">
        <v>19725.349999999999</v>
      </c>
      <c r="V43">
        <v>0</v>
      </c>
      <c r="W43">
        <v>19871.377499999999</v>
      </c>
      <c r="X43" s="72">
        <v>2.2099999999999991</v>
      </c>
      <c r="Y43" s="93">
        <v>182839792.26103553</v>
      </c>
      <c r="Z43">
        <v>6672400</v>
      </c>
      <c r="AA43">
        <v>189512192.26103553</v>
      </c>
      <c r="AB43">
        <v>9536.9428848621865</v>
      </c>
      <c r="AC43">
        <v>92570165.001035526</v>
      </c>
      <c r="AD43">
        <v>189512192.26103553</v>
      </c>
      <c r="AE43">
        <v>324800</v>
      </c>
      <c r="AF43">
        <v>990946.39</v>
      </c>
      <c r="AG43">
        <v>990946.39</v>
      </c>
      <c r="AI43">
        <v>990946.39</v>
      </c>
      <c r="AJ43">
        <v>190827938.65103552</v>
      </c>
      <c r="AK43">
        <v>0</v>
      </c>
      <c r="AL43">
        <v>0</v>
      </c>
      <c r="AM43">
        <v>0</v>
      </c>
      <c r="AN43">
        <v>0</v>
      </c>
      <c r="AO43">
        <v>0</v>
      </c>
      <c r="AP43">
        <v>2107027.2599999998</v>
      </c>
    </row>
    <row r="44" spans="1:42" x14ac:dyDescent="0.25">
      <c r="A44">
        <v>1977</v>
      </c>
      <c r="B44" t="s">
        <v>4431</v>
      </c>
      <c r="C44" t="s">
        <v>32</v>
      </c>
      <c r="D44" t="s">
        <v>200</v>
      </c>
      <c r="E44">
        <v>1975</v>
      </c>
      <c r="F44">
        <v>30349493.52</v>
      </c>
      <c r="G44">
        <v>0</v>
      </c>
      <c r="H44" s="70">
        <v>30349493.52</v>
      </c>
      <c r="I44" s="73">
        <v>7027.48</v>
      </c>
      <c r="J44">
        <v>1</v>
      </c>
      <c r="K44">
        <v>0</v>
      </c>
      <c r="L44">
        <v>773.02279999999996</v>
      </c>
      <c r="M44">
        <v>27.2</v>
      </c>
      <c r="N44">
        <v>0</v>
      </c>
      <c r="O44">
        <v>0</v>
      </c>
      <c r="P44">
        <v>6.75</v>
      </c>
      <c r="Q44">
        <v>141.05250000000001</v>
      </c>
      <c r="R44">
        <v>0</v>
      </c>
      <c r="S44">
        <v>0</v>
      </c>
      <c r="U44">
        <v>8186.9652999999998</v>
      </c>
      <c r="V44">
        <v>0</v>
      </c>
      <c r="W44">
        <v>8186.9652999999998</v>
      </c>
      <c r="X44" s="72">
        <v>0.71999999999999886</v>
      </c>
      <c r="Y44" s="93">
        <v>74713607.203578308</v>
      </c>
      <c r="Z44">
        <v>2617790</v>
      </c>
      <c r="AA44">
        <v>77331397.203578308</v>
      </c>
      <c r="AB44">
        <v>9445.6730143437035</v>
      </c>
      <c r="AC44">
        <v>46981903.683578312</v>
      </c>
      <c r="AD44">
        <v>77331397.203578308</v>
      </c>
      <c r="AE44">
        <v>0</v>
      </c>
      <c r="AF44">
        <v>358936.55</v>
      </c>
      <c r="AG44">
        <v>358936.55</v>
      </c>
      <c r="AI44">
        <v>358936.55</v>
      </c>
      <c r="AJ44">
        <v>77690333.753578305</v>
      </c>
      <c r="AK44">
        <v>0</v>
      </c>
      <c r="AL44">
        <v>0</v>
      </c>
      <c r="AM44">
        <v>0</v>
      </c>
      <c r="AN44">
        <v>0</v>
      </c>
      <c r="AO44">
        <v>0</v>
      </c>
      <c r="AP44">
        <v>832593.52</v>
      </c>
    </row>
    <row r="45" spans="1:42" x14ac:dyDescent="0.25">
      <c r="A45">
        <v>1978</v>
      </c>
      <c r="B45" t="s">
        <v>4432</v>
      </c>
      <c r="C45" t="s">
        <v>32</v>
      </c>
      <c r="D45" t="s">
        <v>216</v>
      </c>
      <c r="E45">
        <v>1975</v>
      </c>
      <c r="F45">
        <v>9454301.0399999991</v>
      </c>
      <c r="G45">
        <v>0</v>
      </c>
      <c r="H45" s="70">
        <v>9454301.0399999991</v>
      </c>
      <c r="I45" s="73">
        <v>1080.04</v>
      </c>
      <c r="J45">
        <v>1</v>
      </c>
      <c r="K45">
        <v>0</v>
      </c>
      <c r="L45">
        <v>118.8044</v>
      </c>
      <c r="M45">
        <v>0</v>
      </c>
      <c r="N45">
        <v>0</v>
      </c>
      <c r="O45">
        <v>0</v>
      </c>
      <c r="P45">
        <v>1</v>
      </c>
      <c r="Q45">
        <v>24.38</v>
      </c>
      <c r="R45">
        <v>0</v>
      </c>
      <c r="S45">
        <v>0</v>
      </c>
      <c r="U45">
        <v>1232.7094</v>
      </c>
      <c r="V45">
        <v>0</v>
      </c>
      <c r="W45">
        <v>1241.22</v>
      </c>
      <c r="X45" s="72">
        <v>4.2899999999999991</v>
      </c>
      <c r="Y45" s="93">
        <v>11551039.583994366</v>
      </c>
      <c r="Z45">
        <v>563850</v>
      </c>
      <c r="AA45">
        <v>12114889.583994366</v>
      </c>
      <c r="AB45">
        <v>9760.4692028764966</v>
      </c>
      <c r="AC45">
        <v>2660588.5439943671</v>
      </c>
      <c r="AD45">
        <v>12114889.583994366</v>
      </c>
      <c r="AE45">
        <v>0</v>
      </c>
      <c r="AF45">
        <v>10556.96</v>
      </c>
      <c r="AG45">
        <v>10556.96</v>
      </c>
      <c r="AI45">
        <v>10556.96</v>
      </c>
      <c r="AJ45">
        <v>12125446.543994367</v>
      </c>
      <c r="AK45">
        <v>0</v>
      </c>
      <c r="AL45">
        <v>0</v>
      </c>
      <c r="AM45">
        <v>0</v>
      </c>
      <c r="AN45">
        <v>0</v>
      </c>
      <c r="AO45">
        <v>0</v>
      </c>
      <c r="AP45">
        <v>134301.04</v>
      </c>
    </row>
    <row r="46" spans="1:42" x14ac:dyDescent="0.25">
      <c r="A46">
        <v>1990</v>
      </c>
      <c r="B46" t="s">
        <v>4433</v>
      </c>
      <c r="C46" t="s">
        <v>42</v>
      </c>
      <c r="D46" t="s">
        <v>175</v>
      </c>
      <c r="E46">
        <v>1980</v>
      </c>
      <c r="F46">
        <v>1493846.68</v>
      </c>
      <c r="G46">
        <v>0</v>
      </c>
      <c r="H46" s="70">
        <v>1493846.68</v>
      </c>
      <c r="I46" s="73">
        <v>595.63</v>
      </c>
      <c r="J46">
        <v>1</v>
      </c>
      <c r="K46">
        <v>0</v>
      </c>
      <c r="L46">
        <v>65.519300000000001</v>
      </c>
      <c r="M46">
        <v>0</v>
      </c>
      <c r="N46">
        <v>0</v>
      </c>
      <c r="O46">
        <v>0</v>
      </c>
      <c r="P46">
        <v>1.75</v>
      </c>
      <c r="Q46">
        <v>19</v>
      </c>
      <c r="R46">
        <v>0</v>
      </c>
      <c r="S46">
        <v>0</v>
      </c>
      <c r="U46">
        <v>770.77930000000003</v>
      </c>
      <c r="V46">
        <v>0</v>
      </c>
      <c r="W46">
        <v>770.77930000000003</v>
      </c>
      <c r="X46" s="72">
        <v>-5.0600000000000005</v>
      </c>
      <c r="Y46" s="93">
        <v>6809099.8405392356</v>
      </c>
      <c r="Z46">
        <v>244999.99999999997</v>
      </c>
      <c r="AA46">
        <v>7054099.8405392356</v>
      </c>
      <c r="AB46">
        <v>9151.9061818853152</v>
      </c>
      <c r="AC46">
        <v>5560253.1605392359</v>
      </c>
      <c r="AD46">
        <v>7054099.8405392356</v>
      </c>
      <c r="AE46">
        <v>0</v>
      </c>
      <c r="AF46">
        <v>0</v>
      </c>
      <c r="AG46">
        <v>0</v>
      </c>
      <c r="AI46">
        <v>0</v>
      </c>
      <c r="AJ46">
        <v>7054099.8405392356</v>
      </c>
      <c r="AK46">
        <v>195.95</v>
      </c>
      <c r="AL46">
        <v>195.95</v>
      </c>
      <c r="AM46">
        <v>36572.300000000003</v>
      </c>
      <c r="AN46">
        <v>0</v>
      </c>
      <c r="AO46">
        <v>36572.300000000003</v>
      </c>
      <c r="AP46">
        <v>63846.68</v>
      </c>
    </row>
    <row r="47" spans="1:42" x14ac:dyDescent="0.25">
      <c r="A47">
        <v>1991</v>
      </c>
      <c r="B47" t="s">
        <v>4434</v>
      </c>
      <c r="C47" t="s">
        <v>42</v>
      </c>
      <c r="D47" t="s">
        <v>81</v>
      </c>
      <c r="E47">
        <v>1980</v>
      </c>
      <c r="F47">
        <v>19032090.739999998</v>
      </c>
      <c r="G47">
        <v>0</v>
      </c>
      <c r="H47" s="70">
        <v>19032090.739999998</v>
      </c>
      <c r="I47" s="73">
        <v>5619.58</v>
      </c>
      <c r="J47">
        <v>1</v>
      </c>
      <c r="K47">
        <v>0</v>
      </c>
      <c r="L47">
        <v>618.15380000000005</v>
      </c>
      <c r="M47">
        <v>10.1</v>
      </c>
      <c r="N47">
        <v>0</v>
      </c>
      <c r="O47">
        <v>0</v>
      </c>
      <c r="P47">
        <v>22</v>
      </c>
      <c r="Q47">
        <v>190.19</v>
      </c>
      <c r="R47">
        <v>0</v>
      </c>
      <c r="S47">
        <v>0</v>
      </c>
      <c r="U47">
        <v>6497.8362999999999</v>
      </c>
      <c r="V47">
        <v>0</v>
      </c>
      <c r="W47">
        <v>6497.8362999999999</v>
      </c>
      <c r="X47" s="72">
        <v>0.9399999999999995</v>
      </c>
      <c r="Y47" s="93">
        <v>59370935.104011729</v>
      </c>
      <c r="Z47">
        <v>2660000</v>
      </c>
      <c r="AA47">
        <v>62030935.104011729</v>
      </c>
      <c r="AB47">
        <v>9546.3985610120289</v>
      </c>
      <c r="AC47">
        <v>42998844.364011735</v>
      </c>
      <c r="AD47">
        <v>62030935.104011729</v>
      </c>
      <c r="AE47">
        <v>0</v>
      </c>
      <c r="AF47">
        <v>140759.43</v>
      </c>
      <c r="AG47">
        <v>140759.43</v>
      </c>
      <c r="AI47">
        <v>140759.43</v>
      </c>
      <c r="AJ47">
        <v>62171694.534011729</v>
      </c>
      <c r="AK47">
        <v>0</v>
      </c>
      <c r="AL47">
        <v>0</v>
      </c>
      <c r="AM47">
        <v>0</v>
      </c>
      <c r="AN47">
        <v>0</v>
      </c>
      <c r="AO47">
        <v>0</v>
      </c>
      <c r="AP47">
        <v>626078.74</v>
      </c>
    </row>
    <row r="48" spans="1:42" x14ac:dyDescent="0.25">
      <c r="A48">
        <v>1992</v>
      </c>
      <c r="B48" t="s">
        <v>4435</v>
      </c>
      <c r="C48" t="s">
        <v>42</v>
      </c>
      <c r="D48" t="s">
        <v>104</v>
      </c>
      <c r="E48">
        <v>1980</v>
      </c>
      <c r="F48">
        <v>4611624.46</v>
      </c>
      <c r="G48">
        <v>0</v>
      </c>
      <c r="H48" s="70">
        <v>4611624.46</v>
      </c>
      <c r="I48" s="73">
        <v>674.27</v>
      </c>
      <c r="J48">
        <v>1</v>
      </c>
      <c r="K48">
        <v>0</v>
      </c>
      <c r="L48">
        <v>74.169700000000006</v>
      </c>
      <c r="M48">
        <v>3.4</v>
      </c>
      <c r="N48">
        <v>0</v>
      </c>
      <c r="O48">
        <v>0</v>
      </c>
      <c r="P48">
        <v>1.5</v>
      </c>
      <c r="Q48">
        <v>28.21</v>
      </c>
      <c r="R48">
        <v>0</v>
      </c>
      <c r="S48">
        <v>0</v>
      </c>
      <c r="U48">
        <v>869.99969999999996</v>
      </c>
      <c r="V48">
        <v>0</v>
      </c>
      <c r="W48">
        <v>896.48009999999999</v>
      </c>
      <c r="X48" s="72">
        <v>1.3499999999999996</v>
      </c>
      <c r="Y48" s="93">
        <v>8209727.6631490272</v>
      </c>
      <c r="Z48">
        <v>481599.99999999994</v>
      </c>
      <c r="AA48">
        <v>8691327.6631490272</v>
      </c>
      <c r="AB48">
        <v>9694.9476771977734</v>
      </c>
      <c r="AC48">
        <v>4079703.2031490272</v>
      </c>
      <c r="AD48">
        <v>8691327.6631490272</v>
      </c>
      <c r="AE48">
        <v>0</v>
      </c>
      <c r="AF48">
        <v>0</v>
      </c>
      <c r="AG48">
        <v>0</v>
      </c>
      <c r="AI48">
        <v>0</v>
      </c>
      <c r="AJ48">
        <v>8691327.6631490272</v>
      </c>
      <c r="AK48">
        <v>196.7</v>
      </c>
      <c r="AL48">
        <v>196.7</v>
      </c>
      <c r="AM48">
        <v>36712.28</v>
      </c>
      <c r="AN48">
        <v>0</v>
      </c>
      <c r="AO48">
        <v>36712.28</v>
      </c>
      <c r="AP48">
        <v>78624.460000000006</v>
      </c>
    </row>
    <row r="49" spans="1:42" x14ac:dyDescent="0.25">
      <c r="A49">
        <v>1993</v>
      </c>
      <c r="B49" t="s">
        <v>4436</v>
      </c>
      <c r="C49" t="s">
        <v>42</v>
      </c>
      <c r="D49" t="s">
        <v>80</v>
      </c>
      <c r="E49">
        <v>1980</v>
      </c>
      <c r="F49">
        <v>535160.1</v>
      </c>
      <c r="G49">
        <v>0</v>
      </c>
      <c r="H49" s="70">
        <v>535160.1</v>
      </c>
      <c r="I49" s="73">
        <v>217.87</v>
      </c>
      <c r="J49">
        <v>1</v>
      </c>
      <c r="K49">
        <v>0</v>
      </c>
      <c r="L49">
        <v>23.965699999999998</v>
      </c>
      <c r="M49">
        <v>0</v>
      </c>
      <c r="N49">
        <v>0</v>
      </c>
      <c r="O49">
        <v>0</v>
      </c>
      <c r="P49">
        <v>0.25</v>
      </c>
      <c r="Q49">
        <v>0</v>
      </c>
      <c r="R49">
        <v>0</v>
      </c>
      <c r="S49">
        <v>0</v>
      </c>
      <c r="U49">
        <v>384.77569999999997</v>
      </c>
      <c r="V49">
        <v>0</v>
      </c>
      <c r="W49">
        <v>384.77569999999997</v>
      </c>
      <c r="X49" s="72">
        <v>-6.11</v>
      </c>
      <c r="Y49" s="93">
        <v>3378724.5052566081</v>
      </c>
      <c r="Z49">
        <v>224000</v>
      </c>
      <c r="AA49">
        <v>3602724.5052566081</v>
      </c>
      <c r="AB49">
        <v>9363.1809525825265</v>
      </c>
      <c r="AC49">
        <v>3067564.405256608</v>
      </c>
      <c r="AD49">
        <v>3602724.5052566081</v>
      </c>
      <c r="AE49">
        <v>0</v>
      </c>
      <c r="AF49">
        <v>0</v>
      </c>
      <c r="AG49">
        <v>0</v>
      </c>
      <c r="AI49">
        <v>0</v>
      </c>
      <c r="AJ49">
        <v>3602724.5052566081</v>
      </c>
      <c r="AK49">
        <v>0</v>
      </c>
      <c r="AL49">
        <v>0</v>
      </c>
      <c r="AM49">
        <v>0</v>
      </c>
      <c r="AN49">
        <v>0</v>
      </c>
      <c r="AO49">
        <v>0</v>
      </c>
      <c r="AP49">
        <v>22660.1</v>
      </c>
    </row>
    <row r="50" spans="1:42" x14ac:dyDescent="0.25">
      <c r="A50">
        <v>1994</v>
      </c>
      <c r="B50" t="s">
        <v>4437</v>
      </c>
      <c r="C50" t="s">
        <v>42</v>
      </c>
      <c r="D50" t="s">
        <v>220</v>
      </c>
      <c r="E50">
        <v>1980</v>
      </c>
      <c r="F50">
        <v>3617612.46</v>
      </c>
      <c r="G50">
        <v>0</v>
      </c>
      <c r="H50" s="70">
        <v>3617612.46</v>
      </c>
      <c r="I50" s="73">
        <v>1422.31</v>
      </c>
      <c r="J50">
        <v>1</v>
      </c>
      <c r="K50">
        <v>0</v>
      </c>
      <c r="L50">
        <v>156.45410000000001</v>
      </c>
      <c r="M50">
        <v>24.7</v>
      </c>
      <c r="N50">
        <v>0</v>
      </c>
      <c r="O50">
        <v>0</v>
      </c>
      <c r="P50">
        <v>5.5</v>
      </c>
      <c r="Q50">
        <v>57.594999999999999</v>
      </c>
      <c r="R50">
        <v>0</v>
      </c>
      <c r="S50">
        <v>0</v>
      </c>
      <c r="U50">
        <v>1668.4891</v>
      </c>
      <c r="V50">
        <v>0</v>
      </c>
      <c r="W50">
        <v>1668.4891</v>
      </c>
      <c r="X50" s="72">
        <v>-1.8100000000000005</v>
      </c>
      <c r="Y50" s="93">
        <v>15013337.197688589</v>
      </c>
      <c r="Z50">
        <v>728000</v>
      </c>
      <c r="AA50">
        <v>15741337.197688589</v>
      </c>
      <c r="AB50">
        <v>9434.4860854581475</v>
      </c>
      <c r="AC50">
        <v>12123724.73768859</v>
      </c>
      <c r="AD50">
        <v>15741337.197688589</v>
      </c>
      <c r="AE50">
        <v>0</v>
      </c>
      <c r="AF50">
        <v>26392.39</v>
      </c>
      <c r="AG50">
        <v>26392.39</v>
      </c>
      <c r="AI50">
        <v>26392.39</v>
      </c>
      <c r="AJ50">
        <v>15767729.587688589</v>
      </c>
      <c r="AK50">
        <v>0</v>
      </c>
      <c r="AL50">
        <v>0</v>
      </c>
      <c r="AM50">
        <v>0</v>
      </c>
      <c r="AN50">
        <v>0</v>
      </c>
      <c r="AO50">
        <v>0</v>
      </c>
      <c r="AP50">
        <v>158655.46</v>
      </c>
    </row>
    <row r="51" spans="1:42" x14ac:dyDescent="0.25">
      <c r="A51">
        <v>1995</v>
      </c>
      <c r="B51" t="s">
        <v>4438</v>
      </c>
      <c r="C51" t="s">
        <v>42</v>
      </c>
      <c r="D51" t="s">
        <v>43</v>
      </c>
      <c r="E51">
        <v>1980</v>
      </c>
      <c r="F51">
        <v>323859.38</v>
      </c>
      <c r="G51">
        <v>0</v>
      </c>
      <c r="H51" s="70">
        <v>323859.38</v>
      </c>
      <c r="I51" s="73">
        <v>224.89</v>
      </c>
      <c r="J51">
        <v>1</v>
      </c>
      <c r="K51">
        <v>0</v>
      </c>
      <c r="L51">
        <v>24.7379</v>
      </c>
      <c r="M51">
        <v>9.1999999999999993</v>
      </c>
      <c r="N51">
        <v>0</v>
      </c>
      <c r="O51">
        <v>0</v>
      </c>
      <c r="P51">
        <v>0</v>
      </c>
      <c r="Q51">
        <v>0</v>
      </c>
      <c r="R51">
        <v>0</v>
      </c>
      <c r="S51">
        <v>0</v>
      </c>
      <c r="U51">
        <v>383.66289999999998</v>
      </c>
      <c r="V51">
        <v>0</v>
      </c>
      <c r="W51">
        <v>383.66289999999998</v>
      </c>
      <c r="X51" s="72">
        <v>1.83</v>
      </c>
      <c r="Y51" s="93">
        <v>3522782.9130538404</v>
      </c>
      <c r="Z51">
        <v>80500</v>
      </c>
      <c r="AA51">
        <v>3603282.9130538404</v>
      </c>
      <c r="AB51">
        <v>9391.7939760499139</v>
      </c>
      <c r="AC51">
        <v>3279423.5330538405</v>
      </c>
      <c r="AD51">
        <v>3603282.9130538404</v>
      </c>
      <c r="AE51">
        <v>0</v>
      </c>
      <c r="AF51">
        <v>0</v>
      </c>
      <c r="AG51">
        <v>0</v>
      </c>
      <c r="AI51">
        <v>0</v>
      </c>
      <c r="AJ51">
        <v>3603282.9130538404</v>
      </c>
      <c r="AK51">
        <v>0</v>
      </c>
      <c r="AL51">
        <v>0</v>
      </c>
      <c r="AM51">
        <v>0</v>
      </c>
      <c r="AN51">
        <v>0</v>
      </c>
      <c r="AO51">
        <v>0</v>
      </c>
      <c r="AP51">
        <v>25359.38</v>
      </c>
    </row>
    <row r="52" spans="1:42" x14ac:dyDescent="0.25">
      <c r="A52">
        <v>1996</v>
      </c>
      <c r="B52" t="s">
        <v>4439</v>
      </c>
      <c r="C52" t="s">
        <v>42</v>
      </c>
      <c r="D52" t="s">
        <v>167</v>
      </c>
      <c r="E52">
        <v>1980</v>
      </c>
      <c r="F52">
        <v>1045118.28</v>
      </c>
      <c r="G52">
        <v>0</v>
      </c>
      <c r="H52" s="70">
        <v>1045118.28</v>
      </c>
      <c r="I52" s="73">
        <v>329.03</v>
      </c>
      <c r="J52">
        <v>1</v>
      </c>
      <c r="K52">
        <v>0</v>
      </c>
      <c r="L52">
        <v>36.193300000000001</v>
      </c>
      <c r="M52">
        <v>0.3</v>
      </c>
      <c r="N52">
        <v>0</v>
      </c>
      <c r="O52">
        <v>0</v>
      </c>
      <c r="P52">
        <v>0.5</v>
      </c>
      <c r="Q52">
        <v>15.2325</v>
      </c>
      <c r="R52">
        <v>0</v>
      </c>
      <c r="S52">
        <v>0</v>
      </c>
      <c r="U52">
        <v>472.23579999999998</v>
      </c>
      <c r="V52">
        <v>0</v>
      </c>
      <c r="W52">
        <v>472.23579999999998</v>
      </c>
      <c r="X52" s="72">
        <v>-0.11000000000000121</v>
      </c>
      <c r="Y52" s="93">
        <v>4289794.2891679611</v>
      </c>
      <c r="Z52">
        <v>147000</v>
      </c>
      <c r="AA52">
        <v>4436794.2891679611</v>
      </c>
      <c r="AB52">
        <v>9395.2942347190983</v>
      </c>
      <c r="AC52">
        <v>3391676.0091679608</v>
      </c>
      <c r="AD52">
        <v>4436794.2891679611</v>
      </c>
      <c r="AE52">
        <v>0</v>
      </c>
      <c r="AF52">
        <v>0</v>
      </c>
      <c r="AG52">
        <v>0</v>
      </c>
      <c r="AI52">
        <v>0</v>
      </c>
      <c r="AJ52">
        <v>4436794.2891679611</v>
      </c>
      <c r="AK52">
        <v>89.64</v>
      </c>
      <c r="AL52">
        <v>89.64</v>
      </c>
      <c r="AM52">
        <v>16730.5</v>
      </c>
      <c r="AN52">
        <v>0</v>
      </c>
      <c r="AO52">
        <v>16730.5</v>
      </c>
      <c r="AP52">
        <v>36518.28</v>
      </c>
    </row>
    <row r="53" spans="1:42" x14ac:dyDescent="0.25">
      <c r="A53">
        <v>1997</v>
      </c>
      <c r="B53" t="s">
        <v>4440</v>
      </c>
      <c r="C53" t="s">
        <v>42</v>
      </c>
      <c r="D53" t="s">
        <v>248</v>
      </c>
      <c r="E53">
        <v>1980</v>
      </c>
      <c r="F53">
        <v>1026703.86</v>
      </c>
      <c r="G53">
        <v>0</v>
      </c>
      <c r="H53" s="70">
        <v>1026703.86</v>
      </c>
      <c r="I53" s="73">
        <v>233.26</v>
      </c>
      <c r="J53">
        <v>1</v>
      </c>
      <c r="K53">
        <v>0</v>
      </c>
      <c r="L53">
        <v>25.6586</v>
      </c>
      <c r="M53">
        <v>1.4</v>
      </c>
      <c r="N53">
        <v>0</v>
      </c>
      <c r="O53">
        <v>0</v>
      </c>
      <c r="P53">
        <v>0.25</v>
      </c>
      <c r="Q53">
        <v>11.692500000000001</v>
      </c>
      <c r="R53">
        <v>0</v>
      </c>
      <c r="S53">
        <v>0</v>
      </c>
      <c r="U53">
        <v>418.78109999999998</v>
      </c>
      <c r="V53">
        <v>0</v>
      </c>
      <c r="W53">
        <v>434.21850000000001</v>
      </c>
      <c r="X53" s="72">
        <v>-3.41</v>
      </c>
      <c r="Y53" s="93">
        <v>3872085.7506619398</v>
      </c>
      <c r="Z53">
        <v>232000</v>
      </c>
      <c r="AA53">
        <v>4104085.7506619398</v>
      </c>
      <c r="AB53">
        <v>9451.6602831568434</v>
      </c>
      <c r="AC53">
        <v>3077381.89066194</v>
      </c>
      <c r="AD53">
        <v>4104085.7506619398</v>
      </c>
      <c r="AE53">
        <v>0</v>
      </c>
      <c r="AF53">
        <v>0</v>
      </c>
      <c r="AG53">
        <v>0</v>
      </c>
      <c r="AI53">
        <v>0</v>
      </c>
      <c r="AJ53">
        <v>4104085.7506619398</v>
      </c>
      <c r="AK53">
        <v>108.39</v>
      </c>
      <c r="AL53">
        <v>108.39</v>
      </c>
      <c r="AM53">
        <v>20230.02</v>
      </c>
      <c r="AN53">
        <v>0</v>
      </c>
      <c r="AO53">
        <v>20230.02</v>
      </c>
      <c r="AP53">
        <v>28203.86</v>
      </c>
    </row>
    <row r="54" spans="1:42" x14ac:dyDescent="0.25">
      <c r="A54">
        <v>1998</v>
      </c>
      <c r="B54" t="s">
        <v>4441</v>
      </c>
      <c r="C54" t="s">
        <v>42</v>
      </c>
      <c r="D54" t="s">
        <v>89</v>
      </c>
      <c r="E54">
        <v>1980</v>
      </c>
      <c r="F54">
        <v>806633.02</v>
      </c>
      <c r="G54">
        <v>0</v>
      </c>
      <c r="H54" s="70">
        <v>806633.02</v>
      </c>
      <c r="I54" s="73">
        <v>222.04</v>
      </c>
      <c r="J54">
        <v>1</v>
      </c>
      <c r="K54">
        <v>0</v>
      </c>
      <c r="L54">
        <v>24.424399999999999</v>
      </c>
      <c r="M54">
        <v>0</v>
      </c>
      <c r="N54">
        <v>0</v>
      </c>
      <c r="O54">
        <v>0</v>
      </c>
      <c r="P54">
        <v>0.5</v>
      </c>
      <c r="Q54">
        <v>0</v>
      </c>
      <c r="R54">
        <v>0</v>
      </c>
      <c r="S54">
        <v>0</v>
      </c>
      <c r="U54">
        <v>391.03440000000001</v>
      </c>
      <c r="V54">
        <v>0</v>
      </c>
      <c r="W54">
        <v>391.03440000000001</v>
      </c>
      <c r="X54" s="72">
        <v>-1.67</v>
      </c>
      <c r="Y54" s="93">
        <v>3521355.823510949</v>
      </c>
      <c r="Z54">
        <v>340000</v>
      </c>
      <c r="AA54">
        <v>3861355.823510949</v>
      </c>
      <c r="AB54">
        <v>9874.721568002582</v>
      </c>
      <c r="AC54">
        <v>3054722.803510949</v>
      </c>
      <c r="AD54">
        <v>3861355.823510949</v>
      </c>
      <c r="AE54">
        <v>0</v>
      </c>
      <c r="AF54">
        <v>59822.76</v>
      </c>
      <c r="AG54">
        <v>59822.76</v>
      </c>
      <c r="AI54">
        <v>59822.76</v>
      </c>
      <c r="AJ54">
        <v>3921178.5835109488</v>
      </c>
      <c r="AK54">
        <v>0</v>
      </c>
      <c r="AL54">
        <v>0</v>
      </c>
      <c r="AM54">
        <v>0</v>
      </c>
      <c r="AN54">
        <v>0</v>
      </c>
      <c r="AO54">
        <v>0</v>
      </c>
      <c r="AP54">
        <v>23633.02</v>
      </c>
    </row>
    <row r="55" spans="1:42" x14ac:dyDescent="0.25">
      <c r="A55">
        <v>1999</v>
      </c>
      <c r="B55" t="s">
        <v>4442</v>
      </c>
      <c r="C55" t="s">
        <v>42</v>
      </c>
      <c r="D55" t="s">
        <v>203</v>
      </c>
      <c r="E55">
        <v>1980</v>
      </c>
      <c r="F55">
        <v>1264918.08</v>
      </c>
      <c r="G55">
        <v>0</v>
      </c>
      <c r="H55" s="70">
        <v>1264918.08</v>
      </c>
      <c r="I55" s="73">
        <v>348.73</v>
      </c>
      <c r="J55">
        <v>1</v>
      </c>
      <c r="K55">
        <v>0</v>
      </c>
      <c r="L55">
        <v>38.360300000000002</v>
      </c>
      <c r="M55">
        <v>10.5</v>
      </c>
      <c r="N55">
        <v>0</v>
      </c>
      <c r="O55">
        <v>0</v>
      </c>
      <c r="P55">
        <v>0.75</v>
      </c>
      <c r="Q55">
        <v>17.297499999999999</v>
      </c>
      <c r="R55">
        <v>0</v>
      </c>
      <c r="S55">
        <v>0</v>
      </c>
      <c r="U55">
        <v>489.98779999999999</v>
      </c>
      <c r="V55">
        <v>0</v>
      </c>
      <c r="W55">
        <v>526.52560000000005</v>
      </c>
      <c r="X55" s="72">
        <v>0.71999999999999886</v>
      </c>
      <c r="Y55" s="93">
        <v>4805031.5861273268</v>
      </c>
      <c r="Z55">
        <v>199500</v>
      </c>
      <c r="AA55">
        <v>5004531.5861273268</v>
      </c>
      <c r="AB55">
        <v>9504.8210117937779</v>
      </c>
      <c r="AC55">
        <v>3739613.5061273267</v>
      </c>
      <c r="AD55">
        <v>5004531.5861273268</v>
      </c>
      <c r="AE55">
        <v>0</v>
      </c>
      <c r="AF55">
        <v>0</v>
      </c>
      <c r="AG55">
        <v>0</v>
      </c>
      <c r="AI55">
        <v>0</v>
      </c>
      <c r="AJ55">
        <v>5004531.5861273268</v>
      </c>
      <c r="AK55">
        <v>104.37</v>
      </c>
      <c r="AL55">
        <v>104.37</v>
      </c>
      <c r="AM55">
        <v>19479.72</v>
      </c>
      <c r="AN55">
        <v>0</v>
      </c>
      <c r="AO55">
        <v>19479.72</v>
      </c>
      <c r="AP55">
        <v>42918.080000000002</v>
      </c>
    </row>
    <row r="56" spans="1:42" x14ac:dyDescent="0.25">
      <c r="A56">
        <v>2000</v>
      </c>
      <c r="B56" t="s">
        <v>4443</v>
      </c>
      <c r="C56" t="s">
        <v>42</v>
      </c>
      <c r="D56" t="s">
        <v>103</v>
      </c>
      <c r="E56">
        <v>1980</v>
      </c>
      <c r="F56">
        <v>1151449.26</v>
      </c>
      <c r="G56">
        <v>0</v>
      </c>
      <c r="H56" s="70">
        <v>1151449.26</v>
      </c>
      <c r="I56" s="73">
        <v>274.98</v>
      </c>
      <c r="J56">
        <v>1</v>
      </c>
      <c r="K56">
        <v>0</v>
      </c>
      <c r="L56">
        <v>30.247800000000002</v>
      </c>
      <c r="M56">
        <v>2.8</v>
      </c>
      <c r="N56">
        <v>0</v>
      </c>
      <c r="O56">
        <v>0</v>
      </c>
      <c r="P56">
        <v>1.25</v>
      </c>
      <c r="Q56">
        <v>9.3125</v>
      </c>
      <c r="R56">
        <v>0</v>
      </c>
      <c r="S56">
        <v>0</v>
      </c>
      <c r="U56">
        <v>440.6703</v>
      </c>
      <c r="V56">
        <v>0</v>
      </c>
      <c r="W56">
        <v>463.14870000000002</v>
      </c>
      <c r="X56" s="72">
        <v>-1.9700000000000006</v>
      </c>
      <c r="Y56" s="93">
        <v>4163745.5205725487</v>
      </c>
      <c r="Z56">
        <v>217000</v>
      </c>
      <c r="AA56">
        <v>4380745.5205725487</v>
      </c>
      <c r="AB56">
        <v>9458.6156035254953</v>
      </c>
      <c r="AC56">
        <v>3229296.260572549</v>
      </c>
      <c r="AD56">
        <v>4380745.5205725487</v>
      </c>
      <c r="AE56">
        <v>0</v>
      </c>
      <c r="AF56">
        <v>7037.97</v>
      </c>
      <c r="AG56">
        <v>7037.97</v>
      </c>
      <c r="AI56">
        <v>7037.97</v>
      </c>
      <c r="AJ56">
        <v>4387783.4905725485</v>
      </c>
      <c r="AK56">
        <v>0</v>
      </c>
      <c r="AL56">
        <v>0</v>
      </c>
      <c r="AM56">
        <v>0</v>
      </c>
      <c r="AN56">
        <v>0</v>
      </c>
      <c r="AO56">
        <v>0</v>
      </c>
      <c r="AP56">
        <v>32449.26</v>
      </c>
    </row>
    <row r="57" spans="1:42" x14ac:dyDescent="0.25">
      <c r="A57">
        <v>2001</v>
      </c>
      <c r="B57" t="s">
        <v>4444</v>
      </c>
      <c r="C57" t="s">
        <v>42</v>
      </c>
      <c r="D57" t="s">
        <v>201</v>
      </c>
      <c r="E57">
        <v>1949</v>
      </c>
      <c r="F57">
        <v>2266284.6800000002</v>
      </c>
      <c r="G57">
        <v>0</v>
      </c>
      <c r="H57" s="70">
        <v>2266284.6800000002</v>
      </c>
      <c r="I57" s="73">
        <v>590.67999999999995</v>
      </c>
      <c r="J57">
        <v>1</v>
      </c>
      <c r="K57">
        <v>0</v>
      </c>
      <c r="L57">
        <v>64.974800000000002</v>
      </c>
      <c r="M57">
        <v>26.3</v>
      </c>
      <c r="N57">
        <v>0</v>
      </c>
      <c r="O57">
        <v>0</v>
      </c>
      <c r="P57">
        <v>1.25</v>
      </c>
      <c r="Q57">
        <v>0</v>
      </c>
      <c r="R57">
        <v>0</v>
      </c>
      <c r="S57">
        <v>0</v>
      </c>
      <c r="U57">
        <v>868.81730000000005</v>
      </c>
      <c r="V57">
        <v>0</v>
      </c>
      <c r="W57">
        <v>868.81730000000005</v>
      </c>
      <c r="X57" s="72">
        <v>-0.18000000000000149</v>
      </c>
      <c r="Y57" s="93">
        <v>7889273.1093699681</v>
      </c>
      <c r="Z57">
        <v>346500</v>
      </c>
      <c r="AA57">
        <v>8235773.1093699681</v>
      </c>
      <c r="AB57">
        <v>9479.2922624468538</v>
      </c>
      <c r="AC57">
        <v>5969488.4293699674</v>
      </c>
      <c r="AD57">
        <v>8235773.1093699681</v>
      </c>
      <c r="AE57">
        <v>0</v>
      </c>
      <c r="AF57">
        <v>3518.99</v>
      </c>
      <c r="AG57">
        <v>3518.99</v>
      </c>
      <c r="AI57">
        <v>3518.99</v>
      </c>
      <c r="AJ57">
        <v>8239292.0993699683</v>
      </c>
      <c r="AK57">
        <v>0</v>
      </c>
      <c r="AL57">
        <v>0</v>
      </c>
      <c r="AM57">
        <v>0</v>
      </c>
      <c r="AN57">
        <v>0</v>
      </c>
      <c r="AO57">
        <v>0</v>
      </c>
      <c r="AP57">
        <v>66284.679999999993</v>
      </c>
    </row>
    <row r="58" spans="1:42" x14ac:dyDescent="0.25">
      <c r="A58">
        <v>2002</v>
      </c>
      <c r="B58" t="s">
        <v>4445</v>
      </c>
      <c r="C58" t="s">
        <v>42</v>
      </c>
      <c r="D58" t="s">
        <v>245</v>
      </c>
      <c r="E58">
        <v>1980</v>
      </c>
      <c r="F58">
        <v>3809426.66</v>
      </c>
      <c r="G58">
        <v>0</v>
      </c>
      <c r="H58" s="70">
        <v>3809426.66</v>
      </c>
      <c r="I58" s="73">
        <v>1351.69</v>
      </c>
      <c r="J58">
        <v>1</v>
      </c>
      <c r="K58">
        <v>0</v>
      </c>
      <c r="L58">
        <v>148.6859</v>
      </c>
      <c r="M58">
        <v>8.6</v>
      </c>
      <c r="N58">
        <v>0</v>
      </c>
      <c r="O58">
        <v>0</v>
      </c>
      <c r="P58">
        <v>3.25</v>
      </c>
      <c r="Q58">
        <v>61.284999999999997</v>
      </c>
      <c r="R58">
        <v>0</v>
      </c>
      <c r="S58">
        <v>0</v>
      </c>
      <c r="U58">
        <v>1575.5109</v>
      </c>
      <c r="V58">
        <v>0</v>
      </c>
      <c r="W58">
        <v>1575.5109</v>
      </c>
      <c r="X58" s="72">
        <v>-2.7000000000000011</v>
      </c>
      <c r="Y58" s="93">
        <v>14105896.241848385</v>
      </c>
      <c r="Z58">
        <v>770000</v>
      </c>
      <c r="AA58">
        <v>14875896.241848385</v>
      </c>
      <c r="AB58">
        <v>9441.9506979281359</v>
      </c>
      <c r="AC58">
        <v>11066469.581848385</v>
      </c>
      <c r="AD58">
        <v>14875896.241848385</v>
      </c>
      <c r="AE58">
        <v>0</v>
      </c>
      <c r="AF58">
        <v>24632.9</v>
      </c>
      <c r="AG58">
        <v>24632.9</v>
      </c>
      <c r="AI58">
        <v>24632.9</v>
      </c>
      <c r="AJ58">
        <v>14900529.141848385</v>
      </c>
      <c r="AK58">
        <v>302.92</v>
      </c>
      <c r="AL58">
        <v>302.92</v>
      </c>
      <c r="AM58">
        <v>56537.29</v>
      </c>
      <c r="AN58">
        <v>0</v>
      </c>
      <c r="AO58">
        <v>56537.29</v>
      </c>
      <c r="AP58">
        <v>143098.66</v>
      </c>
    </row>
    <row r="59" spans="1:42" x14ac:dyDescent="0.25">
      <c r="A59">
        <v>2003</v>
      </c>
      <c r="B59" t="s">
        <v>4446</v>
      </c>
      <c r="C59" t="s">
        <v>42</v>
      </c>
      <c r="D59" t="s">
        <v>229</v>
      </c>
      <c r="E59">
        <v>1980</v>
      </c>
      <c r="F59">
        <v>3390791.78</v>
      </c>
      <c r="G59">
        <v>0</v>
      </c>
      <c r="H59" s="70">
        <v>3390791.78</v>
      </c>
      <c r="I59" s="73">
        <v>1324.09</v>
      </c>
      <c r="J59">
        <v>1</v>
      </c>
      <c r="K59">
        <v>0</v>
      </c>
      <c r="L59">
        <v>145.6499</v>
      </c>
      <c r="M59">
        <v>0.5</v>
      </c>
      <c r="N59">
        <v>0</v>
      </c>
      <c r="O59">
        <v>0</v>
      </c>
      <c r="P59">
        <v>3</v>
      </c>
      <c r="Q59">
        <v>49.125</v>
      </c>
      <c r="R59">
        <v>0</v>
      </c>
      <c r="S59">
        <v>0</v>
      </c>
      <c r="U59">
        <v>1540.2699</v>
      </c>
      <c r="V59">
        <v>0</v>
      </c>
      <c r="W59">
        <v>1551.5018</v>
      </c>
      <c r="X59" s="72">
        <v>-0.30000000000000071</v>
      </c>
      <c r="Y59" s="93">
        <v>14078970.473934218</v>
      </c>
      <c r="Z59">
        <v>614323.5</v>
      </c>
      <c r="AA59">
        <v>14693293.973934218</v>
      </c>
      <c r="AB59">
        <v>9470.3686285985732</v>
      </c>
      <c r="AC59">
        <v>11302502.193934219</v>
      </c>
      <c r="AD59">
        <v>14693293.973934218</v>
      </c>
      <c r="AE59">
        <v>0</v>
      </c>
      <c r="AF59">
        <v>0</v>
      </c>
      <c r="AG59">
        <v>0</v>
      </c>
      <c r="AI59">
        <v>0</v>
      </c>
      <c r="AJ59">
        <v>14693293.973934218</v>
      </c>
      <c r="AK59">
        <v>343.07</v>
      </c>
      <c r="AL59">
        <v>343.07</v>
      </c>
      <c r="AM59">
        <v>64030.92</v>
      </c>
      <c r="AN59">
        <v>0</v>
      </c>
      <c r="AO59">
        <v>64030.92</v>
      </c>
      <c r="AP59">
        <v>151322.78</v>
      </c>
    </row>
    <row r="60" spans="1:42" x14ac:dyDescent="0.25">
      <c r="A60">
        <v>2005</v>
      </c>
      <c r="B60" t="s">
        <v>4447</v>
      </c>
      <c r="C60" t="s">
        <v>14</v>
      </c>
      <c r="D60" t="s">
        <v>15</v>
      </c>
      <c r="E60">
        <v>2004</v>
      </c>
      <c r="F60">
        <v>2403443.54</v>
      </c>
      <c r="G60">
        <v>0</v>
      </c>
      <c r="H60" s="70">
        <v>2403443.54</v>
      </c>
      <c r="I60" s="73">
        <v>159.02000000000001</v>
      </c>
      <c r="J60">
        <v>1</v>
      </c>
      <c r="K60">
        <v>0</v>
      </c>
      <c r="L60">
        <v>17.4922</v>
      </c>
      <c r="M60">
        <v>0.3</v>
      </c>
      <c r="N60">
        <v>0</v>
      </c>
      <c r="O60">
        <v>0</v>
      </c>
      <c r="P60">
        <v>0.25</v>
      </c>
      <c r="Q60">
        <v>0</v>
      </c>
      <c r="R60">
        <v>0</v>
      </c>
      <c r="S60">
        <v>0</v>
      </c>
      <c r="U60">
        <v>301.80220000000003</v>
      </c>
      <c r="V60">
        <v>0</v>
      </c>
      <c r="W60">
        <v>307.2987</v>
      </c>
      <c r="X60" s="72">
        <v>2.41</v>
      </c>
      <c r="Y60" s="93">
        <v>2830609.1331653809</v>
      </c>
      <c r="Z60">
        <v>511200</v>
      </c>
      <c r="AA60">
        <v>3341809.1331653809</v>
      </c>
      <c r="AB60">
        <v>10874.790987288201</v>
      </c>
      <c r="AC60">
        <v>938365.59316538088</v>
      </c>
      <c r="AD60">
        <v>3341809.1331653809</v>
      </c>
      <c r="AE60">
        <v>0</v>
      </c>
      <c r="AF60">
        <v>0</v>
      </c>
      <c r="AG60">
        <v>0</v>
      </c>
      <c r="AI60">
        <v>0</v>
      </c>
      <c r="AJ60">
        <v>3341809.1331653809</v>
      </c>
      <c r="AK60">
        <v>0</v>
      </c>
      <c r="AL60">
        <v>0</v>
      </c>
      <c r="AM60">
        <v>0</v>
      </c>
      <c r="AN60">
        <v>0</v>
      </c>
      <c r="AO60">
        <v>0</v>
      </c>
      <c r="AP60">
        <v>14943.54</v>
      </c>
    </row>
    <row r="61" spans="1:42" x14ac:dyDescent="0.25">
      <c r="A61">
        <v>2006</v>
      </c>
      <c r="B61" t="s">
        <v>4448</v>
      </c>
      <c r="C61" t="s">
        <v>14</v>
      </c>
      <c r="D61" t="s">
        <v>60</v>
      </c>
      <c r="E61">
        <v>2004</v>
      </c>
      <c r="F61">
        <v>744521.58</v>
      </c>
      <c r="G61">
        <v>0</v>
      </c>
      <c r="H61" s="70">
        <v>744521.58</v>
      </c>
      <c r="I61" s="73">
        <v>129.4</v>
      </c>
      <c r="J61">
        <v>1</v>
      </c>
      <c r="K61">
        <v>0</v>
      </c>
      <c r="L61">
        <v>8</v>
      </c>
      <c r="M61">
        <v>0</v>
      </c>
      <c r="N61">
        <v>0</v>
      </c>
      <c r="O61">
        <v>0</v>
      </c>
      <c r="P61">
        <v>0</v>
      </c>
      <c r="Q61">
        <v>3.89</v>
      </c>
      <c r="R61">
        <v>0</v>
      </c>
      <c r="S61">
        <v>0</v>
      </c>
      <c r="U61">
        <v>260.36</v>
      </c>
      <c r="V61">
        <v>0</v>
      </c>
      <c r="W61">
        <v>272.59480000000002</v>
      </c>
      <c r="X61" s="72">
        <v>0.25999999999999979</v>
      </c>
      <c r="Y61" s="93">
        <v>2481346.8243568456</v>
      </c>
      <c r="Z61">
        <v>247500</v>
      </c>
      <c r="AA61">
        <v>2728846.8243568456</v>
      </c>
      <c r="AB61">
        <v>10010.63418802136</v>
      </c>
      <c r="AC61">
        <v>1984325.2443568455</v>
      </c>
      <c r="AD61">
        <v>2728846.8243568456</v>
      </c>
      <c r="AE61">
        <v>0</v>
      </c>
      <c r="AF61">
        <v>0</v>
      </c>
      <c r="AG61">
        <v>0</v>
      </c>
      <c r="AI61">
        <v>0</v>
      </c>
      <c r="AJ61">
        <v>2728846.8243568456</v>
      </c>
      <c r="AK61">
        <v>35.25</v>
      </c>
      <c r="AL61">
        <v>35.25</v>
      </c>
      <c r="AM61">
        <v>6579.09</v>
      </c>
      <c r="AN61">
        <v>0</v>
      </c>
      <c r="AO61">
        <v>6579.09</v>
      </c>
      <c r="AP61">
        <v>14521.58</v>
      </c>
    </row>
    <row r="62" spans="1:42" x14ac:dyDescent="0.25">
      <c r="A62">
        <v>2008</v>
      </c>
      <c r="B62" t="s">
        <v>4449</v>
      </c>
      <c r="C62" t="s">
        <v>75</v>
      </c>
      <c r="D62" t="s">
        <v>127</v>
      </c>
      <c r="E62">
        <v>2007</v>
      </c>
      <c r="F62">
        <v>1041328.92</v>
      </c>
      <c r="G62">
        <v>0</v>
      </c>
      <c r="H62" s="70">
        <v>1041328.92</v>
      </c>
      <c r="I62" s="73">
        <v>504.55</v>
      </c>
      <c r="J62">
        <v>1</v>
      </c>
      <c r="K62">
        <v>0</v>
      </c>
      <c r="L62">
        <v>55.500500000000002</v>
      </c>
      <c r="M62">
        <v>12.9</v>
      </c>
      <c r="N62">
        <v>0</v>
      </c>
      <c r="O62">
        <v>0</v>
      </c>
      <c r="P62">
        <v>0.5</v>
      </c>
      <c r="Q62">
        <v>19.254999999999999</v>
      </c>
      <c r="R62">
        <v>0</v>
      </c>
      <c r="S62">
        <v>0</v>
      </c>
      <c r="U62">
        <v>707.45050000000003</v>
      </c>
      <c r="V62">
        <v>0</v>
      </c>
      <c r="W62">
        <v>734.90700000000004</v>
      </c>
      <c r="X62" s="72">
        <v>-1.8399999999999999</v>
      </c>
      <c r="Y62" s="93">
        <v>6611699.7826607591</v>
      </c>
      <c r="Z62">
        <v>640000</v>
      </c>
      <c r="AA62">
        <v>7251699.7826607591</v>
      </c>
      <c r="AB62">
        <v>9867.5067493720417</v>
      </c>
      <c r="AC62">
        <v>6210370.8626607591</v>
      </c>
      <c r="AD62">
        <v>7251699.7826607591</v>
      </c>
      <c r="AE62">
        <v>0</v>
      </c>
      <c r="AF62">
        <v>24632.9</v>
      </c>
      <c r="AG62">
        <v>24632.9</v>
      </c>
      <c r="AI62">
        <v>24632.9</v>
      </c>
      <c r="AJ62">
        <v>7276332.6826607594</v>
      </c>
      <c r="AK62">
        <v>153.91</v>
      </c>
      <c r="AL62">
        <v>153.91</v>
      </c>
      <c r="AM62">
        <v>28725.91</v>
      </c>
      <c r="AN62">
        <v>0</v>
      </c>
      <c r="AO62">
        <v>28725.91</v>
      </c>
      <c r="AP62">
        <v>53309.919999999998</v>
      </c>
    </row>
    <row r="63" spans="1:42" x14ac:dyDescent="0.25">
      <c r="A63">
        <v>2009</v>
      </c>
      <c r="B63" t="s">
        <v>4450</v>
      </c>
      <c r="C63" t="s">
        <v>75</v>
      </c>
      <c r="D63" t="s">
        <v>197</v>
      </c>
      <c r="E63">
        <v>2007</v>
      </c>
      <c r="F63">
        <v>348652.79999999999</v>
      </c>
      <c r="G63">
        <v>0</v>
      </c>
      <c r="H63" s="70">
        <v>348652.79999999999</v>
      </c>
      <c r="I63" s="73">
        <v>939.75</v>
      </c>
      <c r="J63">
        <v>1</v>
      </c>
      <c r="K63">
        <v>0</v>
      </c>
      <c r="L63">
        <v>103.3725</v>
      </c>
      <c r="M63">
        <v>0.2</v>
      </c>
      <c r="N63">
        <v>0</v>
      </c>
      <c r="O63">
        <v>0</v>
      </c>
      <c r="P63">
        <v>0.5</v>
      </c>
      <c r="Q63">
        <v>1.905</v>
      </c>
      <c r="R63">
        <v>0</v>
      </c>
      <c r="S63">
        <v>0</v>
      </c>
      <c r="U63">
        <v>1183.7625</v>
      </c>
      <c r="V63">
        <v>0</v>
      </c>
      <c r="W63">
        <v>1183.7625</v>
      </c>
      <c r="X63" s="72">
        <v>-0.37000000000000099</v>
      </c>
      <c r="Y63" s="93">
        <v>10737767.227913683</v>
      </c>
      <c r="Z63">
        <v>71050</v>
      </c>
      <c r="AA63">
        <v>10808817.227913683</v>
      </c>
      <c r="AB63">
        <v>9130.9001830296893</v>
      </c>
      <c r="AC63">
        <v>10460164.427913683</v>
      </c>
      <c r="AD63">
        <v>10808817.227913683</v>
      </c>
      <c r="AE63">
        <v>0</v>
      </c>
      <c r="AF63">
        <v>0</v>
      </c>
      <c r="AG63">
        <v>0</v>
      </c>
      <c r="AI63">
        <v>0</v>
      </c>
      <c r="AJ63">
        <v>10808817.227913683</v>
      </c>
      <c r="AK63">
        <v>59.48</v>
      </c>
      <c r="AL63">
        <v>59.48</v>
      </c>
      <c r="AM63">
        <v>11101.41</v>
      </c>
      <c r="AN63">
        <v>0</v>
      </c>
      <c r="AO63">
        <v>11101.41</v>
      </c>
      <c r="AP63">
        <v>21672.799999999999</v>
      </c>
    </row>
    <row r="64" spans="1:42" x14ac:dyDescent="0.25">
      <c r="A64">
        <v>2010</v>
      </c>
      <c r="B64" t="s">
        <v>4451</v>
      </c>
      <c r="C64" t="s">
        <v>75</v>
      </c>
      <c r="D64" t="s">
        <v>156</v>
      </c>
      <c r="E64">
        <v>2007</v>
      </c>
      <c r="F64">
        <v>185003.48</v>
      </c>
      <c r="G64">
        <v>0</v>
      </c>
      <c r="H64" s="70">
        <v>185003.48</v>
      </c>
      <c r="I64" s="73">
        <v>43.32</v>
      </c>
      <c r="J64">
        <v>1</v>
      </c>
      <c r="K64">
        <v>0</v>
      </c>
      <c r="L64">
        <v>4.7652000000000001</v>
      </c>
      <c r="M64">
        <v>0.8</v>
      </c>
      <c r="N64">
        <v>0</v>
      </c>
      <c r="O64">
        <v>0</v>
      </c>
      <c r="P64">
        <v>0</v>
      </c>
      <c r="Q64">
        <v>1.7275</v>
      </c>
      <c r="R64">
        <v>0</v>
      </c>
      <c r="S64">
        <v>0</v>
      </c>
      <c r="U64">
        <v>132.33269999999999</v>
      </c>
      <c r="V64">
        <v>0</v>
      </c>
      <c r="W64">
        <v>133.8091</v>
      </c>
      <c r="X64" s="72">
        <v>-0.5</v>
      </c>
      <c r="Y64" s="93">
        <v>1212887.8339436979</v>
      </c>
      <c r="Z64">
        <v>121500</v>
      </c>
      <c r="AA64">
        <v>1334387.8339436979</v>
      </c>
      <c r="AB64">
        <v>9972.3250058755184</v>
      </c>
      <c r="AC64">
        <v>1149384.3539436979</v>
      </c>
      <c r="AD64">
        <v>1334387.8339436979</v>
      </c>
      <c r="AE64">
        <v>0</v>
      </c>
      <c r="AF64">
        <v>0</v>
      </c>
      <c r="AG64">
        <v>0</v>
      </c>
      <c r="AI64">
        <v>0</v>
      </c>
      <c r="AJ64">
        <v>1334387.8339436979</v>
      </c>
      <c r="AK64">
        <v>12.56</v>
      </c>
      <c r="AL64">
        <v>12.56</v>
      </c>
      <c r="AM64">
        <v>2344.21</v>
      </c>
      <c r="AN64">
        <v>0</v>
      </c>
      <c r="AO64">
        <v>2344.21</v>
      </c>
      <c r="AP64">
        <v>4453.4799999999996</v>
      </c>
    </row>
    <row r="65" spans="1:42" x14ac:dyDescent="0.25">
      <c r="A65">
        <v>2011</v>
      </c>
      <c r="B65" t="s">
        <v>4452</v>
      </c>
      <c r="C65" t="s">
        <v>75</v>
      </c>
      <c r="D65" t="s">
        <v>76</v>
      </c>
      <c r="E65">
        <v>2007</v>
      </c>
      <c r="F65">
        <v>157081.78</v>
      </c>
      <c r="G65">
        <v>0</v>
      </c>
      <c r="H65" s="70">
        <v>157081.78</v>
      </c>
      <c r="I65" s="73">
        <v>57.76</v>
      </c>
      <c r="J65">
        <v>1</v>
      </c>
      <c r="K65">
        <v>0</v>
      </c>
      <c r="L65">
        <v>6.3536000000000001</v>
      </c>
      <c r="M65">
        <v>0.1</v>
      </c>
      <c r="N65">
        <v>0</v>
      </c>
      <c r="O65">
        <v>0</v>
      </c>
      <c r="P65">
        <v>0</v>
      </c>
      <c r="Q65">
        <v>3</v>
      </c>
      <c r="R65">
        <v>0</v>
      </c>
      <c r="S65">
        <v>0</v>
      </c>
      <c r="U65">
        <v>153.9136</v>
      </c>
      <c r="V65">
        <v>0</v>
      </c>
      <c r="W65">
        <v>155.18430000000001</v>
      </c>
      <c r="X65" s="72">
        <v>-7.8000000000000007</v>
      </c>
      <c r="Y65" s="93">
        <v>1349433.4332611398</v>
      </c>
      <c r="Z65">
        <v>65988</v>
      </c>
      <c r="AA65">
        <v>1415421.4332611398</v>
      </c>
      <c r="AB65">
        <v>9120.9061307177326</v>
      </c>
      <c r="AC65">
        <v>1258339.6532611398</v>
      </c>
      <c r="AD65">
        <v>1415421.4332611398</v>
      </c>
      <c r="AE65">
        <v>0</v>
      </c>
      <c r="AF65">
        <v>0</v>
      </c>
      <c r="AG65">
        <v>0</v>
      </c>
      <c r="AI65">
        <v>0</v>
      </c>
      <c r="AJ65">
        <v>1415421.4332611398</v>
      </c>
      <c r="AK65">
        <v>21.58</v>
      </c>
      <c r="AL65">
        <v>21.58</v>
      </c>
      <c r="AM65">
        <v>4027.71</v>
      </c>
      <c r="AN65">
        <v>0</v>
      </c>
      <c r="AO65">
        <v>4027.71</v>
      </c>
      <c r="AP65">
        <v>5975.78</v>
      </c>
    </row>
    <row r="66" spans="1:42" x14ac:dyDescent="0.25">
      <c r="A66">
        <v>2012</v>
      </c>
      <c r="B66" t="s">
        <v>4453</v>
      </c>
      <c r="C66" t="s">
        <v>75</v>
      </c>
      <c r="D66" t="s">
        <v>144</v>
      </c>
      <c r="E66">
        <v>2007</v>
      </c>
      <c r="F66">
        <v>126690.48</v>
      </c>
      <c r="G66">
        <v>0</v>
      </c>
      <c r="H66" s="70">
        <v>126690.48</v>
      </c>
      <c r="I66" s="73">
        <v>22.04</v>
      </c>
      <c r="J66">
        <v>1</v>
      </c>
      <c r="K66">
        <v>0</v>
      </c>
      <c r="L66">
        <v>1</v>
      </c>
      <c r="M66">
        <v>0</v>
      </c>
      <c r="N66">
        <v>0</v>
      </c>
      <c r="O66">
        <v>0</v>
      </c>
      <c r="P66">
        <v>0.5</v>
      </c>
      <c r="Q66">
        <v>1.9524999999999999</v>
      </c>
      <c r="R66">
        <v>0</v>
      </c>
      <c r="S66">
        <v>0</v>
      </c>
      <c r="U66">
        <v>101.49250000000001</v>
      </c>
      <c r="V66">
        <v>0</v>
      </c>
      <c r="W66">
        <v>119.21</v>
      </c>
      <c r="X66" s="72">
        <v>6.3000000000000007</v>
      </c>
      <c r="Y66" s="93">
        <v>1121491.7422262735</v>
      </c>
      <c r="Z66">
        <v>125100</v>
      </c>
      <c r="AA66">
        <v>1246591.7422262735</v>
      </c>
      <c r="AB66">
        <v>10457.107140560973</v>
      </c>
      <c r="AC66">
        <v>1119901.2622262735</v>
      </c>
      <c r="AD66">
        <v>1246591.7422262735</v>
      </c>
      <c r="AE66">
        <v>0</v>
      </c>
      <c r="AF66">
        <v>0</v>
      </c>
      <c r="AG66">
        <v>0</v>
      </c>
      <c r="AI66">
        <v>0</v>
      </c>
      <c r="AJ66">
        <v>1246591.7422262735</v>
      </c>
      <c r="AK66">
        <v>22.12</v>
      </c>
      <c r="AL66">
        <v>22.12</v>
      </c>
      <c r="AM66">
        <v>4128.5</v>
      </c>
      <c r="AN66">
        <v>0</v>
      </c>
      <c r="AO66">
        <v>4128.5</v>
      </c>
      <c r="AP66">
        <v>3690.48</v>
      </c>
    </row>
    <row r="67" spans="1:42" x14ac:dyDescent="0.25">
      <c r="A67">
        <v>2014</v>
      </c>
      <c r="B67" t="s">
        <v>4454</v>
      </c>
      <c r="C67" t="s">
        <v>77</v>
      </c>
      <c r="D67" t="s">
        <v>109</v>
      </c>
      <c r="E67">
        <v>2013</v>
      </c>
      <c r="F67">
        <v>2218281.52</v>
      </c>
      <c r="G67">
        <v>0</v>
      </c>
      <c r="H67" s="70">
        <v>2218281.52</v>
      </c>
      <c r="I67" s="73">
        <v>757.24</v>
      </c>
      <c r="J67">
        <v>1</v>
      </c>
      <c r="K67">
        <v>0</v>
      </c>
      <c r="L67">
        <v>83.296400000000006</v>
      </c>
      <c r="M67">
        <v>3.8</v>
      </c>
      <c r="N67">
        <v>0</v>
      </c>
      <c r="O67">
        <v>0</v>
      </c>
      <c r="P67">
        <v>3.25</v>
      </c>
      <c r="Q67">
        <v>36.69</v>
      </c>
      <c r="R67">
        <v>0</v>
      </c>
      <c r="S67">
        <v>0</v>
      </c>
      <c r="U67">
        <v>968.90639999999996</v>
      </c>
      <c r="V67">
        <v>0</v>
      </c>
      <c r="W67">
        <v>968.90639999999996</v>
      </c>
      <c r="X67" s="72">
        <v>-1.8000000000000007</v>
      </c>
      <c r="Y67" s="93">
        <v>8718867.174472563</v>
      </c>
      <c r="Z67">
        <v>362600</v>
      </c>
      <c r="AA67">
        <v>9081467.174472563</v>
      </c>
      <c r="AB67">
        <v>9372.9045184060742</v>
      </c>
      <c r="AC67">
        <v>6863185.6544725634</v>
      </c>
      <c r="AD67">
        <v>9081467.174472563</v>
      </c>
      <c r="AE67">
        <v>0</v>
      </c>
      <c r="AF67">
        <v>0</v>
      </c>
      <c r="AG67">
        <v>0</v>
      </c>
      <c r="AI67">
        <v>0</v>
      </c>
      <c r="AJ67">
        <v>9081467.174472563</v>
      </c>
      <c r="AK67">
        <v>222.19</v>
      </c>
      <c r="AL67">
        <v>222.19</v>
      </c>
      <c r="AM67">
        <v>41469.760000000002</v>
      </c>
      <c r="AN67">
        <v>0</v>
      </c>
      <c r="AO67">
        <v>41469.760000000002</v>
      </c>
      <c r="AP67">
        <v>73281.52</v>
      </c>
    </row>
    <row r="68" spans="1:42" x14ac:dyDescent="0.25">
      <c r="A68">
        <v>2015</v>
      </c>
      <c r="B68" t="s">
        <v>4455</v>
      </c>
      <c r="C68" t="s">
        <v>77</v>
      </c>
      <c r="D68" t="s">
        <v>110</v>
      </c>
      <c r="E68">
        <v>2013</v>
      </c>
      <c r="F68">
        <v>287061.2</v>
      </c>
      <c r="G68">
        <v>0</v>
      </c>
      <c r="H68" s="70">
        <v>287061.2</v>
      </c>
      <c r="I68" s="73">
        <v>923.04</v>
      </c>
      <c r="J68">
        <v>1</v>
      </c>
      <c r="K68">
        <v>0</v>
      </c>
      <c r="L68">
        <v>98</v>
      </c>
      <c r="M68">
        <v>0</v>
      </c>
      <c r="N68">
        <v>0</v>
      </c>
      <c r="O68">
        <v>0</v>
      </c>
      <c r="P68">
        <v>0</v>
      </c>
      <c r="Q68">
        <v>0.76</v>
      </c>
      <c r="R68">
        <v>0</v>
      </c>
      <c r="S68">
        <v>0</v>
      </c>
      <c r="U68">
        <v>1098.19</v>
      </c>
      <c r="V68">
        <v>0</v>
      </c>
      <c r="W68">
        <v>1098.19</v>
      </c>
      <c r="X68" s="72">
        <v>-2.17</v>
      </c>
      <c r="Y68" s="93">
        <v>9861728.6942944564</v>
      </c>
      <c r="Z68">
        <v>0</v>
      </c>
      <c r="AA68">
        <v>9861728.6942944564</v>
      </c>
      <c r="AB68">
        <v>8979.9840594928519</v>
      </c>
      <c r="AC68">
        <v>9574667.4942944571</v>
      </c>
      <c r="AD68">
        <v>9861728.6942944564</v>
      </c>
      <c r="AE68">
        <v>0</v>
      </c>
      <c r="AF68">
        <v>0</v>
      </c>
      <c r="AG68">
        <v>0</v>
      </c>
      <c r="AI68">
        <v>0</v>
      </c>
      <c r="AJ68">
        <v>9861728.6942944564</v>
      </c>
      <c r="AK68">
        <v>0</v>
      </c>
      <c r="AL68">
        <v>0</v>
      </c>
      <c r="AM68">
        <v>0</v>
      </c>
      <c r="AN68">
        <v>0</v>
      </c>
      <c r="AO68">
        <v>0</v>
      </c>
      <c r="AP68">
        <v>14061.2</v>
      </c>
    </row>
    <row r="69" spans="1:42" x14ac:dyDescent="0.25">
      <c r="A69">
        <v>2016</v>
      </c>
      <c r="B69" t="s">
        <v>4456</v>
      </c>
      <c r="C69" t="s">
        <v>77</v>
      </c>
      <c r="D69" t="s">
        <v>189</v>
      </c>
      <c r="E69">
        <v>2013</v>
      </c>
      <c r="F69">
        <v>28689</v>
      </c>
      <c r="G69">
        <v>0</v>
      </c>
      <c r="H69" s="70">
        <v>28689</v>
      </c>
      <c r="I69" s="73">
        <v>2.5</v>
      </c>
      <c r="J69">
        <v>0.9</v>
      </c>
      <c r="K69">
        <v>0</v>
      </c>
      <c r="L69">
        <v>0</v>
      </c>
      <c r="M69">
        <v>0</v>
      </c>
      <c r="N69">
        <v>0</v>
      </c>
      <c r="O69">
        <v>0</v>
      </c>
      <c r="P69">
        <v>0</v>
      </c>
      <c r="Q69">
        <v>0.1125</v>
      </c>
      <c r="R69">
        <v>0</v>
      </c>
      <c r="S69">
        <v>0</v>
      </c>
      <c r="U69">
        <v>27.9025</v>
      </c>
      <c r="V69">
        <v>0</v>
      </c>
      <c r="W69">
        <v>30</v>
      </c>
      <c r="X69" s="72">
        <v>17.7</v>
      </c>
      <c r="Y69" s="93">
        <v>299501.12723866676</v>
      </c>
      <c r="Z69">
        <v>1400</v>
      </c>
      <c r="AA69">
        <v>300901.12723866676</v>
      </c>
      <c r="AB69">
        <v>10030.037574622225</v>
      </c>
      <c r="AC69">
        <v>272212.12723866676</v>
      </c>
      <c r="AD69">
        <v>300901.12723866676</v>
      </c>
      <c r="AE69">
        <v>0</v>
      </c>
      <c r="AF69">
        <v>0</v>
      </c>
      <c r="AG69">
        <v>0</v>
      </c>
      <c r="AI69">
        <v>0</v>
      </c>
      <c r="AJ69">
        <v>300901.12723866676</v>
      </c>
      <c r="AK69">
        <v>0</v>
      </c>
      <c r="AL69">
        <v>0</v>
      </c>
      <c r="AM69">
        <v>0</v>
      </c>
      <c r="AN69">
        <v>0</v>
      </c>
      <c r="AO69">
        <v>0</v>
      </c>
      <c r="AP69">
        <v>439</v>
      </c>
    </row>
    <row r="70" spans="1:42" x14ac:dyDescent="0.25">
      <c r="A70">
        <v>2017</v>
      </c>
      <c r="B70" t="s">
        <v>4457</v>
      </c>
      <c r="C70" t="s">
        <v>77</v>
      </c>
      <c r="D70" t="s">
        <v>78</v>
      </c>
      <c r="E70">
        <v>2013</v>
      </c>
      <c r="F70">
        <v>33405.94</v>
      </c>
      <c r="G70">
        <v>0</v>
      </c>
      <c r="H70" s="70">
        <v>33405.94</v>
      </c>
      <c r="I70" s="73">
        <v>8.1199999999999992</v>
      </c>
      <c r="J70">
        <v>0.9</v>
      </c>
      <c r="K70">
        <v>0</v>
      </c>
      <c r="L70">
        <v>0.89319999999999999</v>
      </c>
      <c r="M70">
        <v>0</v>
      </c>
      <c r="N70">
        <v>0</v>
      </c>
      <c r="O70">
        <v>0</v>
      </c>
      <c r="P70">
        <v>0</v>
      </c>
      <c r="Q70">
        <v>0.13500000000000001</v>
      </c>
      <c r="R70">
        <v>0</v>
      </c>
      <c r="S70">
        <v>0</v>
      </c>
      <c r="U70">
        <v>33.8782</v>
      </c>
      <c r="V70">
        <v>0</v>
      </c>
      <c r="W70">
        <v>33.8782</v>
      </c>
      <c r="X70" s="72">
        <v>-11.3</v>
      </c>
      <c r="Y70" s="93">
        <v>288606.39323612</v>
      </c>
      <c r="Z70">
        <v>4200</v>
      </c>
      <c r="AA70">
        <v>292806.39323612</v>
      </c>
      <c r="AB70">
        <v>8642.9147131819282</v>
      </c>
      <c r="AC70">
        <v>259400.45323612</v>
      </c>
      <c r="AD70">
        <v>292806.39323612</v>
      </c>
      <c r="AE70">
        <v>0</v>
      </c>
      <c r="AF70">
        <v>0</v>
      </c>
      <c r="AG70">
        <v>0</v>
      </c>
      <c r="AI70">
        <v>0</v>
      </c>
      <c r="AJ70">
        <v>292806.39323612</v>
      </c>
      <c r="AK70">
        <v>0</v>
      </c>
      <c r="AL70">
        <v>0</v>
      </c>
      <c r="AM70">
        <v>0</v>
      </c>
      <c r="AN70">
        <v>0</v>
      </c>
      <c r="AO70">
        <v>0</v>
      </c>
      <c r="AP70">
        <v>405.94</v>
      </c>
    </row>
    <row r="71" spans="1:42" x14ac:dyDescent="0.25">
      <c r="A71">
        <v>2018</v>
      </c>
      <c r="B71" t="s">
        <v>4458</v>
      </c>
      <c r="C71" t="s">
        <v>77</v>
      </c>
      <c r="D71" t="s">
        <v>228</v>
      </c>
      <c r="E71">
        <v>2013</v>
      </c>
      <c r="F71">
        <v>48200.24</v>
      </c>
      <c r="G71">
        <v>0</v>
      </c>
      <c r="H71" s="70">
        <v>48200.24</v>
      </c>
      <c r="I71" s="73">
        <v>3.92</v>
      </c>
      <c r="J71">
        <v>0.9</v>
      </c>
      <c r="K71">
        <v>0</v>
      </c>
      <c r="L71">
        <v>0</v>
      </c>
      <c r="M71">
        <v>0.5</v>
      </c>
      <c r="N71">
        <v>0</v>
      </c>
      <c r="O71">
        <v>0</v>
      </c>
      <c r="P71">
        <v>0</v>
      </c>
      <c r="Q71">
        <v>0.26750000000000002</v>
      </c>
      <c r="R71">
        <v>0</v>
      </c>
      <c r="S71">
        <v>0</v>
      </c>
      <c r="U71">
        <v>29.837499999999999</v>
      </c>
      <c r="V71">
        <v>0</v>
      </c>
      <c r="W71">
        <v>29.837499999999999</v>
      </c>
      <c r="X71" s="72">
        <v>7.6999999999999993</v>
      </c>
      <c r="Y71" s="93">
        <v>282811.61502676515</v>
      </c>
      <c r="Z71">
        <v>700</v>
      </c>
      <c r="AA71">
        <v>283511.61502676515</v>
      </c>
      <c r="AB71">
        <v>9501.8555517977438</v>
      </c>
      <c r="AC71">
        <v>235311.37502676516</v>
      </c>
      <c r="AD71">
        <v>283511.61502676515</v>
      </c>
      <c r="AE71">
        <v>0</v>
      </c>
      <c r="AF71">
        <v>0</v>
      </c>
      <c r="AG71">
        <v>0</v>
      </c>
      <c r="AI71">
        <v>0</v>
      </c>
      <c r="AJ71">
        <v>283511.61502676515</v>
      </c>
      <c r="AK71">
        <v>0</v>
      </c>
      <c r="AL71">
        <v>0</v>
      </c>
      <c r="AM71">
        <v>0</v>
      </c>
      <c r="AN71">
        <v>0</v>
      </c>
      <c r="AO71">
        <v>0</v>
      </c>
      <c r="AP71">
        <v>200.24</v>
      </c>
    </row>
    <row r="72" spans="1:42" x14ac:dyDescent="0.25">
      <c r="A72">
        <v>2019</v>
      </c>
      <c r="B72" t="s">
        <v>4459</v>
      </c>
      <c r="C72" t="s">
        <v>77</v>
      </c>
      <c r="D72" t="s">
        <v>83</v>
      </c>
      <c r="E72">
        <v>2013</v>
      </c>
      <c r="F72">
        <v>45618.52</v>
      </c>
      <c r="G72">
        <v>0</v>
      </c>
      <c r="H72" s="70">
        <v>45618.52</v>
      </c>
      <c r="I72" s="73">
        <v>15</v>
      </c>
      <c r="J72">
        <v>0.9</v>
      </c>
      <c r="K72">
        <v>0</v>
      </c>
      <c r="L72">
        <v>1.65</v>
      </c>
      <c r="M72">
        <v>0.1</v>
      </c>
      <c r="N72">
        <v>0</v>
      </c>
      <c r="O72">
        <v>0</v>
      </c>
      <c r="P72">
        <v>0</v>
      </c>
      <c r="Q72">
        <v>0.70250000000000001</v>
      </c>
      <c r="R72">
        <v>0</v>
      </c>
      <c r="S72">
        <v>0</v>
      </c>
      <c r="U72">
        <v>41.4925</v>
      </c>
      <c r="V72">
        <v>0</v>
      </c>
      <c r="W72">
        <v>41.4925</v>
      </c>
      <c r="X72" s="72">
        <v>25.7</v>
      </c>
      <c r="Y72" s="93">
        <v>430997.18299868371</v>
      </c>
      <c r="Z72">
        <v>840</v>
      </c>
      <c r="AA72">
        <v>431837.18299868371</v>
      </c>
      <c r="AB72">
        <v>10407.596143849702</v>
      </c>
      <c r="AC72">
        <v>386218.66299868369</v>
      </c>
      <c r="AD72">
        <v>431837.18299868371</v>
      </c>
      <c r="AE72">
        <v>0</v>
      </c>
      <c r="AF72">
        <v>0</v>
      </c>
      <c r="AG72">
        <v>0</v>
      </c>
      <c r="AI72">
        <v>0</v>
      </c>
      <c r="AJ72">
        <v>431837.18299868371</v>
      </c>
      <c r="AK72">
        <v>0</v>
      </c>
      <c r="AL72">
        <v>0</v>
      </c>
      <c r="AM72">
        <v>0</v>
      </c>
      <c r="AN72">
        <v>0</v>
      </c>
      <c r="AO72">
        <v>0</v>
      </c>
      <c r="AP72">
        <v>778.52</v>
      </c>
    </row>
    <row r="73" spans="1:42" x14ac:dyDescent="0.25">
      <c r="A73">
        <v>2020</v>
      </c>
      <c r="B73" t="s">
        <v>4460</v>
      </c>
      <c r="C73" t="s">
        <v>77</v>
      </c>
      <c r="D73" t="s">
        <v>99</v>
      </c>
      <c r="E73">
        <v>2013</v>
      </c>
      <c r="F73">
        <v>866.54</v>
      </c>
      <c r="G73">
        <v>0</v>
      </c>
      <c r="H73" s="70">
        <v>866.54</v>
      </c>
      <c r="I73" s="73">
        <v>7.19</v>
      </c>
      <c r="J73">
        <v>0.9</v>
      </c>
      <c r="K73">
        <v>0</v>
      </c>
      <c r="L73">
        <v>0.79090000000000005</v>
      </c>
      <c r="M73">
        <v>0</v>
      </c>
      <c r="N73">
        <v>0</v>
      </c>
      <c r="O73">
        <v>0</v>
      </c>
      <c r="P73">
        <v>0</v>
      </c>
      <c r="Q73">
        <v>0.27750000000000002</v>
      </c>
      <c r="R73">
        <v>0</v>
      </c>
      <c r="S73">
        <v>0</v>
      </c>
      <c r="U73">
        <v>33.798400000000001</v>
      </c>
      <c r="V73">
        <v>0</v>
      </c>
      <c r="W73">
        <v>36.353400000000001</v>
      </c>
      <c r="X73" s="72">
        <v>14.7</v>
      </c>
      <c r="Y73" s="93">
        <v>357422.20015396248</v>
      </c>
      <c r="Z73">
        <v>28711.8</v>
      </c>
      <c r="AA73">
        <v>386134.00015396246</v>
      </c>
      <c r="AB73">
        <v>10621.675005748086</v>
      </c>
      <c r="AC73">
        <v>385267.46015396249</v>
      </c>
      <c r="AD73">
        <v>386134.00015396246</v>
      </c>
      <c r="AE73">
        <v>0</v>
      </c>
      <c r="AF73">
        <v>0</v>
      </c>
      <c r="AG73">
        <v>0</v>
      </c>
      <c r="AI73">
        <v>0</v>
      </c>
      <c r="AJ73">
        <v>386134.00015396246</v>
      </c>
      <c r="AK73">
        <v>0</v>
      </c>
      <c r="AL73">
        <v>0</v>
      </c>
      <c r="AM73">
        <v>0</v>
      </c>
      <c r="AN73">
        <v>0</v>
      </c>
      <c r="AO73">
        <v>0</v>
      </c>
      <c r="AP73">
        <v>866.54</v>
      </c>
    </row>
    <row r="74" spans="1:42" x14ac:dyDescent="0.25">
      <c r="A74">
        <v>2021</v>
      </c>
      <c r="B74" t="s">
        <v>4461</v>
      </c>
      <c r="C74" t="s">
        <v>77</v>
      </c>
      <c r="D74" t="s">
        <v>79</v>
      </c>
      <c r="E74">
        <v>2013</v>
      </c>
      <c r="F74">
        <v>8790.1200000000008</v>
      </c>
      <c r="G74">
        <v>0</v>
      </c>
      <c r="H74" s="70">
        <v>8790.1200000000008</v>
      </c>
      <c r="I74" s="73">
        <v>2</v>
      </c>
      <c r="J74">
        <v>0.9</v>
      </c>
      <c r="K74">
        <v>0</v>
      </c>
      <c r="L74">
        <v>0.22</v>
      </c>
      <c r="M74">
        <v>0.2</v>
      </c>
      <c r="N74">
        <v>0</v>
      </c>
      <c r="O74">
        <v>0</v>
      </c>
      <c r="P74">
        <v>0</v>
      </c>
      <c r="Q74">
        <v>0</v>
      </c>
      <c r="R74">
        <v>0</v>
      </c>
      <c r="S74">
        <v>0</v>
      </c>
      <c r="U74">
        <v>27.76</v>
      </c>
      <c r="V74">
        <v>0</v>
      </c>
      <c r="W74">
        <v>31.4329</v>
      </c>
      <c r="X74" s="72">
        <v>-2.3000000000000007</v>
      </c>
      <c r="Y74" s="93">
        <v>282060.59385752445</v>
      </c>
      <c r="Z74">
        <v>676.19999999999993</v>
      </c>
      <c r="AA74">
        <v>282736.79385752446</v>
      </c>
      <c r="AB74">
        <v>8994.931866214205</v>
      </c>
      <c r="AC74">
        <v>273946.67385752447</v>
      </c>
      <c r="AD74">
        <v>282736.79385752446</v>
      </c>
      <c r="AE74">
        <v>0</v>
      </c>
      <c r="AF74">
        <v>0</v>
      </c>
      <c r="AG74">
        <v>0</v>
      </c>
      <c r="AI74">
        <v>0</v>
      </c>
      <c r="AJ74">
        <v>282736.79385752446</v>
      </c>
      <c r="AK74">
        <v>0</v>
      </c>
      <c r="AL74">
        <v>0</v>
      </c>
      <c r="AM74">
        <v>0</v>
      </c>
      <c r="AN74">
        <v>0</v>
      </c>
      <c r="AO74">
        <v>0</v>
      </c>
      <c r="AP74">
        <v>538.12</v>
      </c>
    </row>
    <row r="75" spans="1:42" x14ac:dyDescent="0.25">
      <c r="A75">
        <v>2022</v>
      </c>
      <c r="B75" t="s">
        <v>4462</v>
      </c>
      <c r="C75" t="s">
        <v>77</v>
      </c>
      <c r="D75" t="s">
        <v>218</v>
      </c>
      <c r="E75">
        <v>2013</v>
      </c>
      <c r="F75">
        <v>31619.279999999999</v>
      </c>
      <c r="G75">
        <v>0</v>
      </c>
      <c r="H75" s="70">
        <v>31619.279999999999</v>
      </c>
      <c r="I75" s="73">
        <v>10</v>
      </c>
      <c r="J75">
        <v>0.9</v>
      </c>
      <c r="K75">
        <v>0</v>
      </c>
      <c r="L75">
        <v>1.1000000000000001</v>
      </c>
      <c r="M75">
        <v>0.4</v>
      </c>
      <c r="N75">
        <v>0</v>
      </c>
      <c r="O75">
        <v>0</v>
      </c>
      <c r="P75">
        <v>0</v>
      </c>
      <c r="Q75">
        <v>0.29499999999999998</v>
      </c>
      <c r="R75">
        <v>0</v>
      </c>
      <c r="S75">
        <v>0</v>
      </c>
      <c r="U75">
        <v>36.335000000000001</v>
      </c>
      <c r="V75">
        <v>0</v>
      </c>
      <c r="W75">
        <v>41.3583</v>
      </c>
      <c r="X75" s="72">
        <v>5.1999999999999993</v>
      </c>
      <c r="Y75" s="93">
        <v>386789.07495683711</v>
      </c>
      <c r="Z75">
        <v>88200</v>
      </c>
      <c r="AA75">
        <v>474989.07495683711</v>
      </c>
      <c r="AB75">
        <v>11484.734018488118</v>
      </c>
      <c r="AC75">
        <v>443369.79495683708</v>
      </c>
      <c r="AD75">
        <v>474989.07495683711</v>
      </c>
      <c r="AE75">
        <v>0</v>
      </c>
      <c r="AF75">
        <v>0</v>
      </c>
      <c r="AG75">
        <v>0</v>
      </c>
      <c r="AI75">
        <v>0</v>
      </c>
      <c r="AJ75">
        <v>474989.07495683711</v>
      </c>
      <c r="AK75">
        <v>0</v>
      </c>
      <c r="AL75">
        <v>0</v>
      </c>
      <c r="AM75">
        <v>0</v>
      </c>
      <c r="AN75">
        <v>0</v>
      </c>
      <c r="AO75">
        <v>0</v>
      </c>
      <c r="AP75">
        <v>1499.28</v>
      </c>
    </row>
    <row r="76" spans="1:42" x14ac:dyDescent="0.25">
      <c r="A76">
        <v>2023</v>
      </c>
      <c r="B76" t="s">
        <v>4463</v>
      </c>
      <c r="C76" t="s">
        <v>77</v>
      </c>
      <c r="D76" t="s">
        <v>111</v>
      </c>
      <c r="E76">
        <v>2013</v>
      </c>
      <c r="F76">
        <v>632365.92000000004</v>
      </c>
      <c r="G76">
        <v>0</v>
      </c>
      <c r="H76" s="70">
        <v>632365.92000000004</v>
      </c>
      <c r="I76" s="73">
        <v>1051.8900000000001</v>
      </c>
      <c r="J76">
        <v>1.2</v>
      </c>
      <c r="K76">
        <v>0</v>
      </c>
      <c r="L76">
        <v>83</v>
      </c>
      <c r="M76">
        <v>0</v>
      </c>
      <c r="N76">
        <v>0</v>
      </c>
      <c r="O76">
        <v>0</v>
      </c>
      <c r="P76">
        <v>0</v>
      </c>
      <c r="Q76">
        <v>0.29499999999999998</v>
      </c>
      <c r="R76">
        <v>0</v>
      </c>
      <c r="S76">
        <v>0</v>
      </c>
      <c r="U76">
        <v>1201.26</v>
      </c>
      <c r="V76">
        <v>0</v>
      </c>
      <c r="W76">
        <v>1211.9022500000001</v>
      </c>
      <c r="X76" s="72">
        <v>-2.4000000000000004</v>
      </c>
      <c r="Y76" s="93">
        <v>10868787.317502342</v>
      </c>
      <c r="Z76">
        <v>237999.99999999997</v>
      </c>
      <c r="AA76">
        <v>11106787.317502342</v>
      </c>
      <c r="AB76">
        <v>9164.7550926672029</v>
      </c>
      <c r="AC76">
        <v>10474421.397502342</v>
      </c>
      <c r="AD76">
        <v>11106787.317502342</v>
      </c>
      <c r="AE76">
        <v>0</v>
      </c>
      <c r="AF76">
        <v>0</v>
      </c>
      <c r="AG76">
        <v>0</v>
      </c>
      <c r="AI76">
        <v>0</v>
      </c>
      <c r="AJ76">
        <v>11106787.317502342</v>
      </c>
      <c r="AK76">
        <v>79.97</v>
      </c>
      <c r="AL76">
        <v>79.97</v>
      </c>
      <c r="AM76">
        <v>14925.68</v>
      </c>
      <c r="AN76">
        <v>0</v>
      </c>
      <c r="AO76">
        <v>14925.68</v>
      </c>
      <c r="AP76">
        <v>19565.919999999998</v>
      </c>
    </row>
    <row r="77" spans="1:42" x14ac:dyDescent="0.25">
      <c r="A77">
        <v>2024</v>
      </c>
      <c r="B77" t="s">
        <v>4464</v>
      </c>
      <c r="C77" t="s">
        <v>117</v>
      </c>
      <c r="D77" t="s">
        <v>118</v>
      </c>
      <c r="E77">
        <v>2223</v>
      </c>
      <c r="F77">
        <v>14091495.4</v>
      </c>
      <c r="G77">
        <v>0</v>
      </c>
      <c r="H77" s="70">
        <v>14091495.4</v>
      </c>
      <c r="I77" s="73">
        <v>3879.79</v>
      </c>
      <c r="J77">
        <v>1</v>
      </c>
      <c r="K77">
        <v>0</v>
      </c>
      <c r="L77">
        <v>426.77690000000001</v>
      </c>
      <c r="M77">
        <v>3.1</v>
      </c>
      <c r="N77">
        <v>0</v>
      </c>
      <c r="O77">
        <v>0</v>
      </c>
      <c r="P77">
        <v>3.75</v>
      </c>
      <c r="Q77">
        <v>98.132499999999993</v>
      </c>
      <c r="R77">
        <v>0</v>
      </c>
      <c r="S77">
        <v>0</v>
      </c>
      <c r="U77">
        <v>4859.1743999999999</v>
      </c>
      <c r="V77">
        <v>0</v>
      </c>
      <c r="W77">
        <v>4859.1743999999999</v>
      </c>
      <c r="X77" s="72">
        <v>1.7799999999999994</v>
      </c>
      <c r="Y77" s="93">
        <v>44604545.955001302</v>
      </c>
      <c r="Z77">
        <v>1578459.4</v>
      </c>
      <c r="AA77">
        <v>46183005.355001301</v>
      </c>
      <c r="AB77">
        <v>9504.2905549966072</v>
      </c>
      <c r="AC77">
        <v>32091509.955001302</v>
      </c>
      <c r="AD77">
        <v>46183005.355001301</v>
      </c>
      <c r="AE77">
        <v>0</v>
      </c>
      <c r="AF77">
        <v>0</v>
      </c>
      <c r="AG77">
        <v>0</v>
      </c>
      <c r="AI77">
        <v>0</v>
      </c>
      <c r="AJ77">
        <v>46183005.355001301</v>
      </c>
      <c r="AK77">
        <v>0</v>
      </c>
      <c r="AL77">
        <v>0</v>
      </c>
      <c r="AM77">
        <v>0</v>
      </c>
      <c r="AN77">
        <v>0</v>
      </c>
      <c r="AO77">
        <v>0</v>
      </c>
      <c r="AP77">
        <v>402329.4</v>
      </c>
    </row>
    <row r="78" spans="1:42" x14ac:dyDescent="0.25">
      <c r="A78">
        <v>2039</v>
      </c>
      <c r="B78" t="s">
        <v>4465</v>
      </c>
      <c r="C78" t="s">
        <v>17</v>
      </c>
      <c r="D78" t="s">
        <v>187</v>
      </c>
      <c r="E78">
        <v>2025</v>
      </c>
      <c r="F78">
        <v>9971342.0600000005</v>
      </c>
      <c r="G78">
        <v>0</v>
      </c>
      <c r="H78" s="70">
        <v>9971342.0600000005</v>
      </c>
      <c r="I78" s="73">
        <v>2259.2199999999998</v>
      </c>
      <c r="J78">
        <v>1</v>
      </c>
      <c r="K78">
        <v>0</v>
      </c>
      <c r="L78">
        <v>248.51419999999999</v>
      </c>
      <c r="M78">
        <v>34.799999999999997</v>
      </c>
      <c r="N78">
        <v>0</v>
      </c>
      <c r="O78">
        <v>0</v>
      </c>
      <c r="P78">
        <v>1.5</v>
      </c>
      <c r="Q78">
        <v>67.694999999999993</v>
      </c>
      <c r="R78">
        <v>0</v>
      </c>
      <c r="S78">
        <v>0</v>
      </c>
      <c r="U78">
        <v>2750.9441999999999</v>
      </c>
      <c r="V78">
        <v>0</v>
      </c>
      <c r="W78">
        <v>2939.8510000000001</v>
      </c>
      <c r="X78" s="72">
        <v>0.75999999999999979</v>
      </c>
      <c r="Y78" s="93">
        <v>26834789.29652071</v>
      </c>
      <c r="Z78">
        <v>1050000</v>
      </c>
      <c r="AA78">
        <v>27884789.29652071</v>
      </c>
      <c r="AB78">
        <v>9485.1029172977505</v>
      </c>
      <c r="AC78">
        <v>17913447.236520708</v>
      </c>
      <c r="AD78">
        <v>27884789.29652071</v>
      </c>
      <c r="AE78">
        <v>0</v>
      </c>
      <c r="AF78">
        <v>211139.15</v>
      </c>
      <c r="AG78">
        <v>211139.15</v>
      </c>
      <c r="AI78">
        <v>211139.15</v>
      </c>
      <c r="AJ78">
        <v>28095928.446520709</v>
      </c>
      <c r="AK78">
        <v>0</v>
      </c>
      <c r="AL78">
        <v>0</v>
      </c>
      <c r="AM78">
        <v>0</v>
      </c>
      <c r="AN78">
        <v>0</v>
      </c>
      <c r="AO78">
        <v>0</v>
      </c>
      <c r="AP78">
        <v>271342.06</v>
      </c>
    </row>
    <row r="79" spans="1:42" x14ac:dyDescent="0.25">
      <c r="A79">
        <v>2041</v>
      </c>
      <c r="B79" t="s">
        <v>4466</v>
      </c>
      <c r="C79" t="s">
        <v>17</v>
      </c>
      <c r="D79" t="s">
        <v>18</v>
      </c>
      <c r="E79">
        <v>2025</v>
      </c>
      <c r="F79">
        <v>16257948.300000001</v>
      </c>
      <c r="G79">
        <v>0</v>
      </c>
      <c r="H79" s="70">
        <v>16257948.300000001</v>
      </c>
      <c r="I79" s="73">
        <v>2434.4699999999998</v>
      </c>
      <c r="J79">
        <v>1</v>
      </c>
      <c r="K79">
        <v>0</v>
      </c>
      <c r="L79">
        <v>267.79169999999999</v>
      </c>
      <c r="M79">
        <v>5</v>
      </c>
      <c r="N79">
        <v>0</v>
      </c>
      <c r="O79">
        <v>0</v>
      </c>
      <c r="P79">
        <v>1</v>
      </c>
      <c r="Q79">
        <v>80.342500000000001</v>
      </c>
      <c r="R79">
        <v>0</v>
      </c>
      <c r="S79">
        <v>0</v>
      </c>
      <c r="U79">
        <v>2807.3642</v>
      </c>
      <c r="V79">
        <v>0</v>
      </c>
      <c r="W79">
        <v>2900.9413</v>
      </c>
      <c r="X79" s="72">
        <v>-0.16999999999999993</v>
      </c>
      <c r="Y79" s="93">
        <v>26343387.642957017</v>
      </c>
      <c r="Z79">
        <v>830812.5</v>
      </c>
      <c r="AA79">
        <v>27174200.142957017</v>
      </c>
      <c r="AB79">
        <v>9367.3733222237261</v>
      </c>
      <c r="AC79">
        <v>10916251.842957016</v>
      </c>
      <c r="AD79">
        <v>27174200.142957017</v>
      </c>
      <c r="AE79">
        <v>579</v>
      </c>
      <c r="AF79">
        <v>0</v>
      </c>
      <c r="AG79">
        <v>0</v>
      </c>
      <c r="AI79">
        <v>0</v>
      </c>
      <c r="AJ79">
        <v>27174779.142957017</v>
      </c>
      <c r="AK79">
        <v>0</v>
      </c>
      <c r="AL79">
        <v>0</v>
      </c>
      <c r="AM79">
        <v>0</v>
      </c>
      <c r="AN79">
        <v>0</v>
      </c>
      <c r="AO79">
        <v>0</v>
      </c>
      <c r="AP79">
        <v>282628.3</v>
      </c>
    </row>
    <row r="80" spans="1:42" x14ac:dyDescent="0.25">
      <c r="A80">
        <v>2042</v>
      </c>
      <c r="B80" t="s">
        <v>4467</v>
      </c>
      <c r="C80" t="s">
        <v>17</v>
      </c>
      <c r="D80" t="s">
        <v>53</v>
      </c>
      <c r="E80">
        <v>2025</v>
      </c>
      <c r="F80">
        <v>13881780.4</v>
      </c>
      <c r="G80">
        <v>0</v>
      </c>
      <c r="H80" s="70">
        <v>13881780.4</v>
      </c>
      <c r="I80" s="73">
        <v>4700.3900000000003</v>
      </c>
      <c r="J80">
        <v>1</v>
      </c>
      <c r="K80">
        <v>0</v>
      </c>
      <c r="L80">
        <v>517.04290000000003</v>
      </c>
      <c r="M80">
        <v>0</v>
      </c>
      <c r="N80">
        <v>0</v>
      </c>
      <c r="O80">
        <v>0</v>
      </c>
      <c r="P80">
        <v>7</v>
      </c>
      <c r="Q80">
        <v>123.0175</v>
      </c>
      <c r="R80">
        <v>0</v>
      </c>
      <c r="S80">
        <v>0</v>
      </c>
      <c r="U80">
        <v>5440.1054000000004</v>
      </c>
      <c r="V80">
        <v>0</v>
      </c>
      <c r="W80">
        <v>5499.6673000000001</v>
      </c>
      <c r="X80" s="72">
        <v>-8.0000000000000071E-2</v>
      </c>
      <c r="Y80" s="93">
        <v>49967359.217216536</v>
      </c>
      <c r="Z80">
        <v>1540000</v>
      </c>
      <c r="AA80">
        <v>51507359.217216536</v>
      </c>
      <c r="AB80">
        <v>9365.5409332154577</v>
      </c>
      <c r="AC80">
        <v>37625578.817216538</v>
      </c>
      <c r="AD80">
        <v>51507359.217216536</v>
      </c>
      <c r="AE80">
        <v>0</v>
      </c>
      <c r="AF80">
        <v>430020.06</v>
      </c>
      <c r="AG80">
        <v>430020.06</v>
      </c>
      <c r="AI80">
        <v>430020.06</v>
      </c>
      <c r="AJ80">
        <v>51937379.277216539</v>
      </c>
      <c r="AK80">
        <v>0</v>
      </c>
      <c r="AL80">
        <v>0</v>
      </c>
      <c r="AM80">
        <v>0</v>
      </c>
      <c r="AN80">
        <v>0</v>
      </c>
      <c r="AO80">
        <v>0</v>
      </c>
      <c r="AP80">
        <v>531780.4</v>
      </c>
    </row>
    <row r="81" spans="1:42" x14ac:dyDescent="0.25">
      <c r="A81">
        <v>2043</v>
      </c>
      <c r="B81" t="s">
        <v>4468</v>
      </c>
      <c r="C81" t="s">
        <v>17</v>
      </c>
      <c r="D81" t="s">
        <v>86</v>
      </c>
      <c r="E81">
        <v>2025</v>
      </c>
      <c r="F81">
        <v>12160269.859999999</v>
      </c>
      <c r="G81">
        <v>0</v>
      </c>
      <c r="H81" s="70">
        <v>12160269.859999999</v>
      </c>
      <c r="I81" s="73">
        <v>4185.09</v>
      </c>
      <c r="J81">
        <v>1</v>
      </c>
      <c r="K81">
        <v>0</v>
      </c>
      <c r="L81">
        <v>460.35989999999998</v>
      </c>
      <c r="M81">
        <v>2.7</v>
      </c>
      <c r="N81">
        <v>0</v>
      </c>
      <c r="O81">
        <v>0</v>
      </c>
      <c r="P81">
        <v>7</v>
      </c>
      <c r="Q81">
        <v>119.4875</v>
      </c>
      <c r="R81">
        <v>0</v>
      </c>
      <c r="S81">
        <v>0</v>
      </c>
      <c r="U81">
        <v>5015.8499000000002</v>
      </c>
      <c r="V81">
        <v>0</v>
      </c>
      <c r="W81">
        <v>5015.8499000000002</v>
      </c>
      <c r="X81" s="72">
        <v>-1.6400000000000006</v>
      </c>
      <c r="Y81" s="93">
        <v>45176494.927204758</v>
      </c>
      <c r="Z81">
        <v>1260000</v>
      </c>
      <c r="AA81">
        <v>46436494.927204758</v>
      </c>
      <c r="AB81">
        <v>9257.9514644576502</v>
      </c>
      <c r="AC81">
        <v>34276225.067204759</v>
      </c>
      <c r="AD81">
        <v>46436494.927204758</v>
      </c>
      <c r="AE81">
        <v>0</v>
      </c>
      <c r="AF81">
        <v>125627.79</v>
      </c>
      <c r="AG81">
        <v>125627.79</v>
      </c>
      <c r="AI81">
        <v>125627.79</v>
      </c>
      <c r="AJ81">
        <v>46562122.717204757</v>
      </c>
      <c r="AK81">
        <v>0</v>
      </c>
      <c r="AL81">
        <v>0</v>
      </c>
      <c r="AM81">
        <v>0</v>
      </c>
      <c r="AN81">
        <v>0</v>
      </c>
      <c r="AO81">
        <v>0</v>
      </c>
      <c r="AP81">
        <v>460269.86</v>
      </c>
    </row>
    <row r="82" spans="1:42" x14ac:dyDescent="0.25">
      <c r="A82">
        <v>2044</v>
      </c>
      <c r="B82" t="s">
        <v>4469</v>
      </c>
      <c r="C82" t="s">
        <v>17</v>
      </c>
      <c r="D82" t="s">
        <v>205</v>
      </c>
      <c r="E82">
        <v>2025</v>
      </c>
      <c r="F82">
        <v>3909902.62</v>
      </c>
      <c r="G82">
        <v>0</v>
      </c>
      <c r="H82" s="70">
        <v>3909902.62</v>
      </c>
      <c r="I82" s="73">
        <v>1033.1300000000001</v>
      </c>
      <c r="J82">
        <v>1</v>
      </c>
      <c r="K82">
        <v>0</v>
      </c>
      <c r="L82">
        <v>113.6443</v>
      </c>
      <c r="M82">
        <v>7</v>
      </c>
      <c r="N82">
        <v>0</v>
      </c>
      <c r="O82">
        <v>0</v>
      </c>
      <c r="P82">
        <v>3</v>
      </c>
      <c r="Q82">
        <v>28.817499999999999</v>
      </c>
      <c r="R82">
        <v>0</v>
      </c>
      <c r="S82">
        <v>0</v>
      </c>
      <c r="U82">
        <v>1280.9943000000001</v>
      </c>
      <c r="V82">
        <v>0</v>
      </c>
      <c r="W82">
        <v>1330.6591000000001</v>
      </c>
      <c r="X82" s="72">
        <v>-3.1100000000000012</v>
      </c>
      <c r="Y82" s="93">
        <v>11886134.150288781</v>
      </c>
      <c r="Z82">
        <v>663342.39999999991</v>
      </c>
      <c r="AA82">
        <v>12549476.550288782</v>
      </c>
      <c r="AB82">
        <v>9431.0229797314587</v>
      </c>
      <c r="AC82">
        <v>8639573.9302887805</v>
      </c>
      <c r="AD82">
        <v>12549476.550288782</v>
      </c>
      <c r="AE82">
        <v>0</v>
      </c>
      <c r="AF82">
        <v>56303.77</v>
      </c>
      <c r="AG82">
        <v>56303.77</v>
      </c>
      <c r="AI82">
        <v>56303.77</v>
      </c>
      <c r="AJ82">
        <v>12605780.320288781</v>
      </c>
      <c r="AK82">
        <v>202.63</v>
      </c>
      <c r="AL82">
        <v>202.63</v>
      </c>
      <c r="AM82">
        <v>37819.06</v>
      </c>
      <c r="AN82">
        <v>0</v>
      </c>
      <c r="AO82">
        <v>37819.06</v>
      </c>
      <c r="AP82">
        <v>104283.62</v>
      </c>
    </row>
    <row r="83" spans="1:42" x14ac:dyDescent="0.25">
      <c r="A83">
        <v>2045</v>
      </c>
      <c r="B83" t="s">
        <v>4470</v>
      </c>
      <c r="C83" t="s">
        <v>17</v>
      </c>
      <c r="D83" t="s">
        <v>198</v>
      </c>
      <c r="E83">
        <v>2025</v>
      </c>
      <c r="F83">
        <v>637968.02</v>
      </c>
      <c r="G83">
        <v>0</v>
      </c>
      <c r="H83" s="70">
        <v>637968.02</v>
      </c>
      <c r="I83" s="73">
        <v>216.1</v>
      </c>
      <c r="J83">
        <v>1</v>
      </c>
      <c r="K83">
        <v>0</v>
      </c>
      <c r="L83">
        <v>23.771000000000001</v>
      </c>
      <c r="M83">
        <v>0.6</v>
      </c>
      <c r="N83">
        <v>0</v>
      </c>
      <c r="O83">
        <v>0</v>
      </c>
      <c r="P83">
        <v>2.25</v>
      </c>
      <c r="Q83">
        <v>0</v>
      </c>
      <c r="R83">
        <v>0</v>
      </c>
      <c r="S83">
        <v>0</v>
      </c>
      <c r="U83">
        <v>374.661</v>
      </c>
      <c r="V83">
        <v>0</v>
      </c>
      <c r="W83">
        <v>374.661</v>
      </c>
      <c r="X83" s="72">
        <v>1.5999999999999996</v>
      </c>
      <c r="Y83" s="93">
        <v>3435776.2193150711</v>
      </c>
      <c r="Z83">
        <v>168000</v>
      </c>
      <c r="AA83">
        <v>3603776.2193150711</v>
      </c>
      <c r="AB83">
        <v>9618.7652819884406</v>
      </c>
      <c r="AC83">
        <v>2965808.1993150711</v>
      </c>
      <c r="AD83">
        <v>3603776.2193150711</v>
      </c>
      <c r="AE83">
        <v>0</v>
      </c>
      <c r="AF83">
        <v>0</v>
      </c>
      <c r="AG83">
        <v>0</v>
      </c>
      <c r="AI83">
        <v>0</v>
      </c>
      <c r="AJ83">
        <v>3603776.2193150711</v>
      </c>
      <c r="AK83">
        <v>0</v>
      </c>
      <c r="AL83">
        <v>0</v>
      </c>
      <c r="AM83">
        <v>0</v>
      </c>
      <c r="AN83">
        <v>0</v>
      </c>
      <c r="AO83">
        <v>0</v>
      </c>
      <c r="AP83">
        <v>22968.02</v>
      </c>
    </row>
    <row r="84" spans="1:42" x14ac:dyDescent="0.25">
      <c r="A84">
        <v>2046</v>
      </c>
      <c r="B84" t="s">
        <v>4471</v>
      </c>
      <c r="C84" t="s">
        <v>17</v>
      </c>
      <c r="D84" t="s">
        <v>41</v>
      </c>
      <c r="E84">
        <v>2025</v>
      </c>
      <c r="F84">
        <v>513725.56</v>
      </c>
      <c r="G84">
        <v>0</v>
      </c>
      <c r="H84" s="70">
        <v>513725.56</v>
      </c>
      <c r="I84" s="73">
        <v>187.96</v>
      </c>
      <c r="J84">
        <v>1</v>
      </c>
      <c r="K84">
        <v>0</v>
      </c>
      <c r="L84">
        <v>20.675599999999999</v>
      </c>
      <c r="M84">
        <v>7.9</v>
      </c>
      <c r="N84">
        <v>0</v>
      </c>
      <c r="O84">
        <v>0</v>
      </c>
      <c r="P84">
        <v>1.25</v>
      </c>
      <c r="Q84">
        <v>0</v>
      </c>
      <c r="R84">
        <v>0</v>
      </c>
      <c r="S84">
        <v>0</v>
      </c>
      <c r="U84">
        <v>346.73559999999998</v>
      </c>
      <c r="V84">
        <v>0</v>
      </c>
      <c r="W84">
        <v>395.20319999999998</v>
      </c>
      <c r="X84" s="72">
        <v>-1.4000000000000004</v>
      </c>
      <c r="Y84" s="93">
        <v>3564285.1752580386</v>
      </c>
      <c r="Z84">
        <v>118999.99999999999</v>
      </c>
      <c r="AA84">
        <v>3683285.1752580386</v>
      </c>
      <c r="AB84">
        <v>9319.9781157086745</v>
      </c>
      <c r="AC84">
        <v>3169559.6152580385</v>
      </c>
      <c r="AD84">
        <v>3683285.1752580386</v>
      </c>
      <c r="AE84">
        <v>0</v>
      </c>
      <c r="AF84">
        <v>0</v>
      </c>
      <c r="AG84">
        <v>0</v>
      </c>
      <c r="AI84">
        <v>0</v>
      </c>
      <c r="AJ84">
        <v>3683285.1752580386</v>
      </c>
      <c r="AK84">
        <v>0</v>
      </c>
      <c r="AL84">
        <v>0</v>
      </c>
      <c r="AM84">
        <v>0</v>
      </c>
      <c r="AN84">
        <v>0</v>
      </c>
      <c r="AO84">
        <v>0</v>
      </c>
      <c r="AP84">
        <v>25925.56</v>
      </c>
    </row>
    <row r="85" spans="1:42" x14ac:dyDescent="0.25">
      <c r="A85">
        <v>2047</v>
      </c>
      <c r="B85" t="s">
        <v>4472</v>
      </c>
      <c r="C85" t="s">
        <v>17</v>
      </c>
      <c r="D85" t="s">
        <v>191</v>
      </c>
      <c r="E85">
        <v>2025</v>
      </c>
      <c r="F85">
        <v>224344.28</v>
      </c>
      <c r="G85">
        <v>0</v>
      </c>
      <c r="H85" s="70">
        <v>224344.28</v>
      </c>
      <c r="I85" s="73">
        <v>19</v>
      </c>
      <c r="J85">
        <v>1</v>
      </c>
      <c r="K85">
        <v>0</v>
      </c>
      <c r="L85">
        <v>2.09</v>
      </c>
      <c r="M85">
        <v>0</v>
      </c>
      <c r="N85">
        <v>0</v>
      </c>
      <c r="O85">
        <v>0</v>
      </c>
      <c r="P85">
        <v>0</v>
      </c>
      <c r="Q85">
        <v>0.49249999999999999</v>
      </c>
      <c r="R85">
        <v>0</v>
      </c>
      <c r="S85">
        <v>0</v>
      </c>
      <c r="U85">
        <v>47.122500000000002</v>
      </c>
      <c r="V85">
        <v>0</v>
      </c>
      <c r="W85">
        <v>52.744700000000002</v>
      </c>
      <c r="X85" s="72">
        <v>-6.3000000000000007</v>
      </c>
      <c r="Y85" s="93">
        <v>462646.39475447714</v>
      </c>
      <c r="Z85">
        <v>11900</v>
      </c>
      <c r="AA85">
        <v>474546.39475447714</v>
      </c>
      <c r="AB85">
        <v>8997.0441533362991</v>
      </c>
      <c r="AC85">
        <v>250202.11475447714</v>
      </c>
      <c r="AD85">
        <v>474546.39475447714</v>
      </c>
      <c r="AE85">
        <v>0</v>
      </c>
      <c r="AF85">
        <v>0</v>
      </c>
      <c r="AG85">
        <v>0</v>
      </c>
      <c r="AI85">
        <v>0</v>
      </c>
      <c r="AJ85">
        <v>474546.39475447714</v>
      </c>
      <c r="AK85">
        <v>0</v>
      </c>
      <c r="AL85">
        <v>0</v>
      </c>
      <c r="AM85">
        <v>0</v>
      </c>
      <c r="AN85">
        <v>0</v>
      </c>
      <c r="AO85">
        <v>0</v>
      </c>
      <c r="AP85">
        <v>2701.28</v>
      </c>
    </row>
    <row r="86" spans="1:42" x14ac:dyDescent="0.25">
      <c r="A86">
        <v>2048</v>
      </c>
      <c r="B86" t="s">
        <v>4473</v>
      </c>
      <c r="C86" t="s">
        <v>17</v>
      </c>
      <c r="D86" t="s">
        <v>151</v>
      </c>
      <c r="E86">
        <v>2025</v>
      </c>
      <c r="F86">
        <v>44543840.039999999</v>
      </c>
      <c r="G86">
        <v>0</v>
      </c>
      <c r="H86" s="70">
        <v>44543840.039999999</v>
      </c>
      <c r="I86" s="73">
        <v>14095.32</v>
      </c>
      <c r="J86">
        <v>1</v>
      </c>
      <c r="K86">
        <v>0</v>
      </c>
      <c r="L86">
        <v>1550.4852000000001</v>
      </c>
      <c r="M86">
        <v>136.9</v>
      </c>
      <c r="N86">
        <v>0</v>
      </c>
      <c r="O86">
        <v>0</v>
      </c>
      <c r="P86">
        <v>34.5</v>
      </c>
      <c r="Q86">
        <v>369.80250000000001</v>
      </c>
      <c r="R86">
        <v>0</v>
      </c>
      <c r="S86">
        <v>0</v>
      </c>
      <c r="U86">
        <v>16824.772700000001</v>
      </c>
      <c r="V86">
        <v>0</v>
      </c>
      <c r="W86">
        <v>16824.772700000001</v>
      </c>
      <c r="X86" s="72">
        <v>-1.3900000000000006</v>
      </c>
      <c r="Y86" s="93">
        <v>151748886.6451216</v>
      </c>
      <c r="Z86">
        <v>3744999.9999999995</v>
      </c>
      <c r="AA86">
        <v>155493886.6451216</v>
      </c>
      <c r="AB86">
        <v>9241.9606147262602</v>
      </c>
      <c r="AC86">
        <v>110950046.60512161</v>
      </c>
      <c r="AD86">
        <v>155493886.6451216</v>
      </c>
      <c r="AE86">
        <v>0</v>
      </c>
      <c r="AF86">
        <v>494065.6</v>
      </c>
      <c r="AG86">
        <v>494065.6</v>
      </c>
      <c r="AI86">
        <v>494065.6</v>
      </c>
      <c r="AJ86">
        <v>155987952.2451216</v>
      </c>
      <c r="AK86">
        <v>0</v>
      </c>
      <c r="AL86">
        <v>0</v>
      </c>
      <c r="AM86">
        <v>0</v>
      </c>
      <c r="AN86">
        <v>0</v>
      </c>
      <c r="AO86">
        <v>0</v>
      </c>
      <c r="AP86">
        <v>1543840.04</v>
      </c>
    </row>
    <row r="87" spans="1:42" x14ac:dyDescent="0.25">
      <c r="A87">
        <v>2050</v>
      </c>
      <c r="B87" t="s">
        <v>4474</v>
      </c>
      <c r="C87" t="s">
        <v>19</v>
      </c>
      <c r="D87" t="s">
        <v>71</v>
      </c>
      <c r="E87">
        <v>2049</v>
      </c>
      <c r="F87">
        <v>1978098.88</v>
      </c>
      <c r="G87">
        <v>0</v>
      </c>
      <c r="H87" s="70">
        <v>1978098.88</v>
      </c>
      <c r="I87" s="73">
        <v>677.1</v>
      </c>
      <c r="J87">
        <v>1</v>
      </c>
      <c r="K87">
        <v>0</v>
      </c>
      <c r="L87">
        <v>74.480999999999995</v>
      </c>
      <c r="M87">
        <v>7.5</v>
      </c>
      <c r="N87">
        <v>0</v>
      </c>
      <c r="O87">
        <v>0</v>
      </c>
      <c r="P87">
        <v>0</v>
      </c>
      <c r="Q87">
        <v>24.287500000000001</v>
      </c>
      <c r="R87">
        <v>0</v>
      </c>
      <c r="S87">
        <v>0</v>
      </c>
      <c r="U87">
        <v>906.32349999999997</v>
      </c>
      <c r="V87">
        <v>0</v>
      </c>
      <c r="W87">
        <v>906.32349999999997</v>
      </c>
      <c r="X87" s="72">
        <v>-0.45000000000000107</v>
      </c>
      <c r="Y87" s="93">
        <v>8217490.0642841132</v>
      </c>
      <c r="Z87">
        <v>276500</v>
      </c>
      <c r="AA87">
        <v>8493990.0642841123</v>
      </c>
      <c r="AB87">
        <v>9371.9185967086942</v>
      </c>
      <c r="AC87">
        <v>6515891.1842841124</v>
      </c>
      <c r="AD87">
        <v>8493990.0642841123</v>
      </c>
      <c r="AE87">
        <v>0</v>
      </c>
      <c r="AF87">
        <v>0</v>
      </c>
      <c r="AG87">
        <v>0</v>
      </c>
      <c r="AI87">
        <v>0</v>
      </c>
      <c r="AJ87">
        <v>8493990.0642841123</v>
      </c>
      <c r="AK87">
        <v>198.59</v>
      </c>
      <c r="AL87">
        <v>198.59</v>
      </c>
      <c r="AM87">
        <v>37065.03</v>
      </c>
      <c r="AN87">
        <v>0</v>
      </c>
      <c r="AO87">
        <v>37065.03</v>
      </c>
      <c r="AP87">
        <v>68098.880000000005</v>
      </c>
    </row>
    <row r="88" spans="1:42" x14ac:dyDescent="0.25">
      <c r="A88">
        <v>2051</v>
      </c>
      <c r="B88" t="s">
        <v>4475</v>
      </c>
      <c r="C88" t="s">
        <v>19</v>
      </c>
      <c r="D88" t="s">
        <v>20</v>
      </c>
      <c r="E88">
        <v>2049</v>
      </c>
      <c r="F88">
        <v>1317.36</v>
      </c>
      <c r="G88">
        <v>0</v>
      </c>
      <c r="H88" s="70">
        <v>1317.36</v>
      </c>
      <c r="I88" s="73">
        <v>10.96</v>
      </c>
      <c r="J88">
        <v>1</v>
      </c>
      <c r="K88">
        <v>0</v>
      </c>
      <c r="L88">
        <v>0</v>
      </c>
      <c r="M88">
        <v>0</v>
      </c>
      <c r="N88">
        <v>0</v>
      </c>
      <c r="O88">
        <v>0</v>
      </c>
      <c r="P88">
        <v>0</v>
      </c>
      <c r="Q88">
        <v>0.5</v>
      </c>
      <c r="R88">
        <v>0</v>
      </c>
      <c r="S88">
        <v>0</v>
      </c>
      <c r="U88">
        <v>37</v>
      </c>
      <c r="V88">
        <v>0</v>
      </c>
      <c r="W88">
        <v>38.29</v>
      </c>
      <c r="X88" s="72">
        <v>-1.3000000000000007</v>
      </c>
      <c r="Y88" s="93">
        <v>345525.7800613353</v>
      </c>
      <c r="Z88">
        <v>54000</v>
      </c>
      <c r="AA88">
        <v>399525.7800613353</v>
      </c>
      <c r="AB88">
        <v>10434.206844119492</v>
      </c>
      <c r="AC88">
        <v>398208.42006133532</v>
      </c>
      <c r="AD88">
        <v>399525.7800613353</v>
      </c>
      <c r="AE88">
        <v>0</v>
      </c>
      <c r="AF88">
        <v>0</v>
      </c>
      <c r="AG88">
        <v>0</v>
      </c>
      <c r="AI88">
        <v>0</v>
      </c>
      <c r="AJ88">
        <v>399525.7800613353</v>
      </c>
      <c r="AK88">
        <v>0</v>
      </c>
      <c r="AL88">
        <v>0</v>
      </c>
      <c r="AM88">
        <v>0</v>
      </c>
      <c r="AN88">
        <v>0</v>
      </c>
      <c r="AO88">
        <v>0</v>
      </c>
      <c r="AP88">
        <v>1317.36</v>
      </c>
    </row>
    <row r="89" spans="1:42" x14ac:dyDescent="0.25">
      <c r="A89">
        <v>2052</v>
      </c>
      <c r="B89" t="s">
        <v>4476</v>
      </c>
      <c r="C89" t="s">
        <v>19</v>
      </c>
      <c r="D89" t="s">
        <v>37</v>
      </c>
      <c r="E89">
        <v>2049</v>
      </c>
      <c r="F89">
        <v>307899.94</v>
      </c>
      <c r="G89">
        <v>0</v>
      </c>
      <c r="H89" s="70">
        <v>307899.94</v>
      </c>
      <c r="I89" s="73">
        <v>20.71</v>
      </c>
      <c r="J89">
        <v>1</v>
      </c>
      <c r="K89">
        <v>0</v>
      </c>
      <c r="L89">
        <v>1</v>
      </c>
      <c r="M89">
        <v>0</v>
      </c>
      <c r="N89">
        <v>0</v>
      </c>
      <c r="O89">
        <v>0</v>
      </c>
      <c r="P89">
        <v>0</v>
      </c>
      <c r="Q89">
        <v>0.17749999999999999</v>
      </c>
      <c r="R89">
        <v>0</v>
      </c>
      <c r="S89">
        <v>0</v>
      </c>
      <c r="U89">
        <v>47.427500000000002</v>
      </c>
      <c r="V89">
        <v>0</v>
      </c>
      <c r="W89">
        <v>58.33</v>
      </c>
      <c r="X89" s="72">
        <v>-3.83</v>
      </c>
      <c r="Y89" s="93">
        <v>518912.90093578544</v>
      </c>
      <c r="Z89">
        <v>41400</v>
      </c>
      <c r="AA89">
        <v>560312.90093578538</v>
      </c>
      <c r="AB89">
        <v>9605.912925352055</v>
      </c>
      <c r="AC89">
        <v>252412.96093578538</v>
      </c>
      <c r="AD89">
        <v>560312.90093578538</v>
      </c>
      <c r="AE89">
        <v>0</v>
      </c>
      <c r="AF89">
        <v>0</v>
      </c>
      <c r="AG89">
        <v>0</v>
      </c>
      <c r="AI89">
        <v>0</v>
      </c>
      <c r="AJ89">
        <v>560312.90093578538</v>
      </c>
      <c r="AK89">
        <v>0</v>
      </c>
      <c r="AL89">
        <v>0</v>
      </c>
      <c r="AM89">
        <v>0</v>
      </c>
      <c r="AN89">
        <v>0</v>
      </c>
      <c r="AO89">
        <v>0</v>
      </c>
      <c r="AP89">
        <v>3077.94</v>
      </c>
    </row>
    <row r="90" spans="1:42" x14ac:dyDescent="0.25">
      <c r="A90">
        <v>2053</v>
      </c>
      <c r="B90" t="s">
        <v>4477</v>
      </c>
      <c r="C90" t="s">
        <v>19</v>
      </c>
      <c r="D90" t="s">
        <v>124</v>
      </c>
      <c r="E90">
        <v>2049</v>
      </c>
      <c r="F90">
        <v>5630425.2999999998</v>
      </c>
      <c r="G90">
        <v>0</v>
      </c>
      <c r="H90" s="70">
        <v>5630425.2999999998</v>
      </c>
      <c r="I90" s="73">
        <v>2776.25</v>
      </c>
      <c r="J90">
        <v>1</v>
      </c>
      <c r="K90">
        <v>0</v>
      </c>
      <c r="L90">
        <v>305.38749999999999</v>
      </c>
      <c r="M90">
        <v>62.9</v>
      </c>
      <c r="N90">
        <v>0</v>
      </c>
      <c r="O90">
        <v>0</v>
      </c>
      <c r="P90">
        <v>5.25</v>
      </c>
      <c r="Q90">
        <v>120.2925</v>
      </c>
      <c r="R90">
        <v>0</v>
      </c>
      <c r="S90">
        <v>0</v>
      </c>
      <c r="U90">
        <v>3557.12</v>
      </c>
      <c r="V90">
        <v>0</v>
      </c>
      <c r="W90">
        <v>3618.3503999999998</v>
      </c>
      <c r="X90" s="72">
        <v>-2.1800000000000015</v>
      </c>
      <c r="Y90" s="93">
        <v>32490901.734392103</v>
      </c>
      <c r="Z90">
        <v>1644300</v>
      </c>
      <c r="AA90">
        <v>34135201.734392107</v>
      </c>
      <c r="AB90">
        <v>9433.9126841867237</v>
      </c>
      <c r="AC90">
        <v>28504776.434392106</v>
      </c>
      <c r="AD90">
        <v>34135201.734392107</v>
      </c>
      <c r="AE90">
        <v>0</v>
      </c>
      <c r="AF90">
        <v>7037.97</v>
      </c>
      <c r="AG90">
        <v>7037.97</v>
      </c>
      <c r="AI90">
        <v>7037.97</v>
      </c>
      <c r="AJ90">
        <v>34142239.704392105</v>
      </c>
      <c r="AK90">
        <v>0</v>
      </c>
      <c r="AL90">
        <v>0</v>
      </c>
      <c r="AM90">
        <v>0</v>
      </c>
      <c r="AN90">
        <v>0</v>
      </c>
      <c r="AO90">
        <v>0</v>
      </c>
      <c r="AP90">
        <v>303425.3</v>
      </c>
    </row>
    <row r="91" spans="1:42" x14ac:dyDescent="0.25">
      <c r="A91">
        <v>2054</v>
      </c>
      <c r="B91" t="s">
        <v>4478</v>
      </c>
      <c r="C91" t="s">
        <v>105</v>
      </c>
      <c r="D91" t="s">
        <v>106</v>
      </c>
      <c r="E91">
        <v>2025</v>
      </c>
      <c r="F91">
        <v>16668305.800000001</v>
      </c>
      <c r="G91">
        <v>0</v>
      </c>
      <c r="H91" s="70">
        <v>16668305.800000001</v>
      </c>
      <c r="I91" s="73">
        <v>5572.31</v>
      </c>
      <c r="J91">
        <v>1</v>
      </c>
      <c r="K91">
        <v>0</v>
      </c>
      <c r="L91">
        <v>612.95410000000004</v>
      </c>
      <c r="M91">
        <v>15.2</v>
      </c>
      <c r="N91">
        <v>0</v>
      </c>
      <c r="O91">
        <v>0</v>
      </c>
      <c r="P91">
        <v>10.5</v>
      </c>
      <c r="Q91">
        <v>193.91</v>
      </c>
      <c r="R91">
        <v>0</v>
      </c>
      <c r="S91">
        <v>0</v>
      </c>
      <c r="U91">
        <v>6450.3791000000001</v>
      </c>
      <c r="V91">
        <v>0</v>
      </c>
      <c r="W91">
        <v>6535.125</v>
      </c>
      <c r="X91" s="72">
        <v>1.08</v>
      </c>
      <c r="Y91" s="93">
        <v>59757844.247965574</v>
      </c>
      <c r="Z91">
        <v>2029999.9999999998</v>
      </c>
      <c r="AA91">
        <v>61787844.247965574</v>
      </c>
      <c r="AB91">
        <v>9454.7302841132459</v>
      </c>
      <c r="AC91">
        <v>45119538.447965577</v>
      </c>
      <c r="AD91">
        <v>61787844.247965574</v>
      </c>
      <c r="AE91">
        <v>0</v>
      </c>
      <c r="AF91">
        <v>105569.57</v>
      </c>
      <c r="AG91">
        <v>105569.57</v>
      </c>
      <c r="AI91">
        <v>105569.57</v>
      </c>
      <c r="AJ91">
        <v>61893413.817965575</v>
      </c>
      <c r="AK91">
        <v>0</v>
      </c>
      <c r="AL91">
        <v>0</v>
      </c>
      <c r="AM91">
        <v>0</v>
      </c>
      <c r="AN91">
        <v>0</v>
      </c>
      <c r="AO91">
        <v>0</v>
      </c>
      <c r="AP91">
        <v>668305.80000000005</v>
      </c>
    </row>
    <row r="92" spans="1:42" x14ac:dyDescent="0.25">
      <c r="A92">
        <v>2055</v>
      </c>
      <c r="B92" t="s">
        <v>4479</v>
      </c>
      <c r="C92" t="s">
        <v>105</v>
      </c>
      <c r="D92" t="s">
        <v>231</v>
      </c>
      <c r="E92">
        <v>2025</v>
      </c>
      <c r="F92">
        <v>19451876.640000001</v>
      </c>
      <c r="G92">
        <v>0</v>
      </c>
      <c r="H92" s="70">
        <v>19451876.640000001</v>
      </c>
      <c r="I92" s="73">
        <v>4440.3999999999996</v>
      </c>
      <c r="J92">
        <v>1</v>
      </c>
      <c r="K92">
        <v>0</v>
      </c>
      <c r="L92">
        <v>488.44400000000002</v>
      </c>
      <c r="M92">
        <v>11.4</v>
      </c>
      <c r="N92">
        <v>0</v>
      </c>
      <c r="O92">
        <v>0</v>
      </c>
      <c r="P92">
        <v>11.5</v>
      </c>
      <c r="Q92">
        <v>180.785</v>
      </c>
      <c r="R92">
        <v>0</v>
      </c>
      <c r="S92">
        <v>0</v>
      </c>
      <c r="U92">
        <v>5352.4364999999998</v>
      </c>
      <c r="V92">
        <v>0</v>
      </c>
      <c r="W92">
        <v>5402.5829000000003</v>
      </c>
      <c r="X92" s="72">
        <v>1.2999999999999989</v>
      </c>
      <c r="Y92" s="93">
        <v>49461784.50652127</v>
      </c>
      <c r="Z92">
        <v>3132707.9</v>
      </c>
      <c r="AA92">
        <v>52594492.406521268</v>
      </c>
      <c r="AB92">
        <v>9735.0643905013039</v>
      </c>
      <c r="AC92">
        <v>33142615.766521268</v>
      </c>
      <c r="AD92">
        <v>52594492.406521268</v>
      </c>
      <c r="AE92">
        <v>0</v>
      </c>
      <c r="AF92">
        <v>594708.59</v>
      </c>
      <c r="AG92">
        <v>594708.59</v>
      </c>
      <c r="AI92">
        <v>594708.59</v>
      </c>
      <c r="AJ92">
        <v>53189200.996521272</v>
      </c>
      <c r="AK92">
        <v>263.88</v>
      </c>
      <c r="AL92">
        <v>263.88</v>
      </c>
      <c r="AM92">
        <v>49250.82</v>
      </c>
      <c r="AN92">
        <v>0</v>
      </c>
      <c r="AO92">
        <v>49250.82</v>
      </c>
      <c r="AP92">
        <v>524059.64</v>
      </c>
    </row>
    <row r="93" spans="1:42" x14ac:dyDescent="0.25">
      <c r="A93">
        <v>2056</v>
      </c>
      <c r="B93" t="s">
        <v>4480</v>
      </c>
      <c r="C93" t="s">
        <v>132</v>
      </c>
      <c r="D93" t="s">
        <v>134</v>
      </c>
      <c r="E93">
        <v>2025</v>
      </c>
      <c r="F93">
        <v>7171847.3799999999</v>
      </c>
      <c r="G93">
        <v>0</v>
      </c>
      <c r="H93" s="70">
        <v>7171847.3799999999</v>
      </c>
      <c r="I93" s="73">
        <v>2661.3</v>
      </c>
      <c r="J93">
        <v>1</v>
      </c>
      <c r="K93">
        <v>0</v>
      </c>
      <c r="L93">
        <v>292.74299999999999</v>
      </c>
      <c r="M93">
        <v>30.7</v>
      </c>
      <c r="N93">
        <v>0</v>
      </c>
      <c r="O93">
        <v>0</v>
      </c>
      <c r="P93">
        <v>14.25</v>
      </c>
      <c r="Q93">
        <v>124.92</v>
      </c>
      <c r="R93">
        <v>0</v>
      </c>
      <c r="S93">
        <v>0</v>
      </c>
      <c r="U93">
        <v>3188.6379999999999</v>
      </c>
      <c r="V93">
        <v>0</v>
      </c>
      <c r="W93">
        <v>3307.0736000000002</v>
      </c>
      <c r="X93" s="72">
        <v>-1.120000000000001</v>
      </c>
      <c r="Y93" s="93">
        <v>29872817.374377653</v>
      </c>
      <c r="Z93">
        <v>993999.99999999988</v>
      </c>
      <c r="AA93">
        <v>30866817.374377653</v>
      </c>
      <c r="AB93">
        <v>9333.5743644706454</v>
      </c>
      <c r="AC93">
        <v>23694969.994377654</v>
      </c>
      <c r="AD93">
        <v>30866817.374377653</v>
      </c>
      <c r="AE93">
        <v>0</v>
      </c>
      <c r="AF93">
        <v>0</v>
      </c>
      <c r="AG93">
        <v>0</v>
      </c>
      <c r="AI93">
        <v>0</v>
      </c>
      <c r="AJ93">
        <v>30866817.374377653</v>
      </c>
      <c r="AK93">
        <v>0</v>
      </c>
      <c r="AL93">
        <v>0</v>
      </c>
      <c r="AM93">
        <v>0</v>
      </c>
      <c r="AN93">
        <v>0</v>
      </c>
      <c r="AO93">
        <v>0</v>
      </c>
      <c r="AP93">
        <v>307177.38</v>
      </c>
    </row>
    <row r="94" spans="1:42" x14ac:dyDescent="0.25">
      <c r="A94">
        <v>2057</v>
      </c>
      <c r="B94" t="s">
        <v>4481</v>
      </c>
      <c r="C94" t="s">
        <v>132</v>
      </c>
      <c r="D94" t="s">
        <v>133</v>
      </c>
      <c r="E94">
        <v>2025</v>
      </c>
      <c r="F94">
        <v>17658961.960000001</v>
      </c>
      <c r="G94">
        <v>0</v>
      </c>
      <c r="H94" s="70">
        <v>17658961.960000001</v>
      </c>
      <c r="I94" s="73">
        <v>6954.42</v>
      </c>
      <c r="J94">
        <v>1</v>
      </c>
      <c r="K94">
        <v>0</v>
      </c>
      <c r="L94">
        <v>764.98620000000005</v>
      </c>
      <c r="M94">
        <v>17.7</v>
      </c>
      <c r="N94">
        <v>0</v>
      </c>
      <c r="O94">
        <v>0</v>
      </c>
      <c r="P94">
        <v>9.5</v>
      </c>
      <c r="Q94">
        <v>284.61250000000001</v>
      </c>
      <c r="R94">
        <v>0</v>
      </c>
      <c r="S94">
        <v>0</v>
      </c>
      <c r="U94">
        <v>8640.1636999999992</v>
      </c>
      <c r="V94">
        <v>0</v>
      </c>
      <c r="W94">
        <v>8640.1636999999992</v>
      </c>
      <c r="X94" s="72">
        <v>0.19999999999999929</v>
      </c>
      <c r="Y94" s="93">
        <v>78622580.66689007</v>
      </c>
      <c r="Z94">
        <v>3182617.9</v>
      </c>
      <c r="AA94">
        <v>81805198.566890076</v>
      </c>
      <c r="AB94">
        <v>9468.0148903764493</v>
      </c>
      <c r="AC94">
        <v>64146236.606890075</v>
      </c>
      <c r="AD94">
        <v>81805198.566890076</v>
      </c>
      <c r="AE94">
        <v>0</v>
      </c>
      <c r="AF94">
        <v>14075.94</v>
      </c>
      <c r="AG94">
        <v>14075.94</v>
      </c>
      <c r="AI94">
        <v>14075.94</v>
      </c>
      <c r="AJ94">
        <v>81819274.506890073</v>
      </c>
      <c r="AK94">
        <v>391.83</v>
      </c>
      <c r="AL94">
        <v>391.83</v>
      </c>
      <c r="AM94">
        <v>73131.539999999994</v>
      </c>
      <c r="AN94">
        <v>0</v>
      </c>
      <c r="AO94">
        <v>73131.539999999994</v>
      </c>
      <c r="AP94">
        <v>766758.96</v>
      </c>
    </row>
    <row r="95" spans="1:42" x14ac:dyDescent="0.25">
      <c r="A95">
        <v>2059</v>
      </c>
      <c r="B95" t="s">
        <v>4482</v>
      </c>
      <c r="C95" t="s">
        <v>5</v>
      </c>
      <c r="D95" t="s">
        <v>137</v>
      </c>
      <c r="E95">
        <v>2058</v>
      </c>
      <c r="F95">
        <v>2957614.08</v>
      </c>
      <c r="G95">
        <v>0</v>
      </c>
      <c r="H95" s="70">
        <v>2957614.08</v>
      </c>
      <c r="I95" s="73">
        <v>734.41</v>
      </c>
      <c r="J95">
        <v>1</v>
      </c>
      <c r="K95">
        <v>0</v>
      </c>
      <c r="L95">
        <v>80.7851</v>
      </c>
      <c r="M95">
        <v>2.7</v>
      </c>
      <c r="N95">
        <v>0</v>
      </c>
      <c r="O95">
        <v>0</v>
      </c>
      <c r="P95">
        <v>0.75</v>
      </c>
      <c r="Q95">
        <v>28</v>
      </c>
      <c r="R95">
        <v>0</v>
      </c>
      <c r="S95">
        <v>0</v>
      </c>
      <c r="U95">
        <v>985.73509999999999</v>
      </c>
      <c r="V95">
        <v>0</v>
      </c>
      <c r="W95">
        <v>985.73509999999999</v>
      </c>
      <c r="X95" s="72">
        <v>-1.1400000000000006</v>
      </c>
      <c r="Y95" s="93">
        <v>8903156.0356863327</v>
      </c>
      <c r="Z95">
        <v>340969.3</v>
      </c>
      <c r="AA95">
        <v>9244125.3356863335</v>
      </c>
      <c r="AB95">
        <v>9377.9001434425263</v>
      </c>
      <c r="AC95">
        <v>6286511.2556863334</v>
      </c>
      <c r="AD95">
        <v>9244125.3356863335</v>
      </c>
      <c r="AE95">
        <v>0</v>
      </c>
      <c r="AF95">
        <v>0</v>
      </c>
      <c r="AG95">
        <v>0</v>
      </c>
      <c r="AI95">
        <v>0</v>
      </c>
      <c r="AJ95">
        <v>9244125.3356863335</v>
      </c>
      <c r="AK95">
        <v>216.63</v>
      </c>
      <c r="AL95">
        <v>216.63</v>
      </c>
      <c r="AM95">
        <v>40432.04</v>
      </c>
      <c r="AN95">
        <v>0</v>
      </c>
      <c r="AO95">
        <v>40432.04</v>
      </c>
      <c r="AP95">
        <v>77614.080000000002</v>
      </c>
    </row>
    <row r="96" spans="1:42" x14ac:dyDescent="0.25">
      <c r="A96">
        <v>2060</v>
      </c>
      <c r="B96" t="s">
        <v>4483</v>
      </c>
      <c r="C96" t="s">
        <v>5</v>
      </c>
      <c r="D96" t="s">
        <v>182</v>
      </c>
      <c r="E96">
        <v>2058</v>
      </c>
      <c r="F96">
        <v>416799</v>
      </c>
      <c r="G96">
        <v>0</v>
      </c>
      <c r="H96" s="70">
        <v>416799</v>
      </c>
      <c r="I96" s="73">
        <v>208.34</v>
      </c>
      <c r="J96">
        <v>1</v>
      </c>
      <c r="K96">
        <v>0</v>
      </c>
      <c r="L96">
        <v>22.917400000000001</v>
      </c>
      <c r="M96">
        <v>1.2</v>
      </c>
      <c r="N96">
        <v>0</v>
      </c>
      <c r="O96">
        <v>0</v>
      </c>
      <c r="P96">
        <v>0</v>
      </c>
      <c r="Q96">
        <v>0</v>
      </c>
      <c r="R96">
        <v>0</v>
      </c>
      <c r="S96">
        <v>0</v>
      </c>
      <c r="U96">
        <v>345.76740000000001</v>
      </c>
      <c r="V96">
        <v>0</v>
      </c>
      <c r="W96">
        <v>345.76740000000001</v>
      </c>
      <c r="X96" s="72">
        <v>0.96999999999999886</v>
      </c>
      <c r="Y96" s="93">
        <v>3159811.4458791856</v>
      </c>
      <c r="Z96">
        <v>39200</v>
      </c>
      <c r="AA96">
        <v>3199011.4458791856</v>
      </c>
      <c r="AB96">
        <v>9251.9174620834274</v>
      </c>
      <c r="AC96">
        <v>2782212.4458791856</v>
      </c>
      <c r="AD96">
        <v>3199011.4458791856</v>
      </c>
      <c r="AE96">
        <v>0</v>
      </c>
      <c r="AF96">
        <v>0</v>
      </c>
      <c r="AG96">
        <v>0</v>
      </c>
      <c r="AI96">
        <v>0</v>
      </c>
      <c r="AJ96">
        <v>3199011.4458791856</v>
      </c>
      <c r="AK96">
        <v>0</v>
      </c>
      <c r="AL96">
        <v>0</v>
      </c>
      <c r="AM96">
        <v>0</v>
      </c>
      <c r="AN96">
        <v>0</v>
      </c>
      <c r="AO96">
        <v>0</v>
      </c>
      <c r="AP96">
        <v>6299</v>
      </c>
    </row>
    <row r="97" spans="1:42" x14ac:dyDescent="0.25">
      <c r="A97">
        <v>2061</v>
      </c>
      <c r="B97" t="s">
        <v>4484</v>
      </c>
      <c r="C97" t="s">
        <v>5</v>
      </c>
      <c r="D97" t="s">
        <v>168</v>
      </c>
      <c r="E97">
        <v>2058</v>
      </c>
      <c r="F97">
        <v>1115856.5</v>
      </c>
      <c r="G97">
        <v>0</v>
      </c>
      <c r="H97" s="70">
        <v>1115856.5</v>
      </c>
      <c r="I97" s="73">
        <v>244.56</v>
      </c>
      <c r="J97">
        <v>1</v>
      </c>
      <c r="K97">
        <v>0</v>
      </c>
      <c r="L97">
        <v>26.901599999999998</v>
      </c>
      <c r="M97">
        <v>13.7</v>
      </c>
      <c r="N97">
        <v>0</v>
      </c>
      <c r="O97">
        <v>0</v>
      </c>
      <c r="P97">
        <v>0.75</v>
      </c>
      <c r="Q97">
        <v>13.522500000000001</v>
      </c>
      <c r="R97">
        <v>0</v>
      </c>
      <c r="S97">
        <v>0</v>
      </c>
      <c r="U97">
        <v>428.38409999999999</v>
      </c>
      <c r="V97">
        <v>0</v>
      </c>
      <c r="W97">
        <v>428.38409999999999</v>
      </c>
      <c r="X97" s="72">
        <v>2.33</v>
      </c>
      <c r="Y97" s="93">
        <v>3944228.0045458986</v>
      </c>
      <c r="Z97">
        <v>334400</v>
      </c>
      <c r="AA97">
        <v>4278628.0045458991</v>
      </c>
      <c r="AB97">
        <v>9987.8310248814068</v>
      </c>
      <c r="AC97">
        <v>3162771.5045458991</v>
      </c>
      <c r="AD97">
        <v>4278628.0045458991</v>
      </c>
      <c r="AE97">
        <v>0</v>
      </c>
      <c r="AF97">
        <v>17594.93</v>
      </c>
      <c r="AG97">
        <v>17594.93</v>
      </c>
      <c r="AI97">
        <v>17594.93</v>
      </c>
      <c r="AJ97">
        <v>4296222.9345458988</v>
      </c>
      <c r="AK97">
        <v>78.790000000000006</v>
      </c>
      <c r="AL97">
        <v>78.790000000000006</v>
      </c>
      <c r="AM97">
        <v>14705.44</v>
      </c>
      <c r="AN97">
        <v>0</v>
      </c>
      <c r="AO97">
        <v>14705.44</v>
      </c>
      <c r="AP97">
        <v>25856.5</v>
      </c>
    </row>
    <row r="98" spans="1:42" x14ac:dyDescent="0.25">
      <c r="A98">
        <v>2062</v>
      </c>
      <c r="B98" t="s">
        <v>4485</v>
      </c>
      <c r="C98" t="s">
        <v>5</v>
      </c>
      <c r="D98" t="s">
        <v>193</v>
      </c>
      <c r="E98">
        <v>2058</v>
      </c>
      <c r="F98">
        <v>49051.86</v>
      </c>
      <c r="G98">
        <v>0</v>
      </c>
      <c r="H98" s="70">
        <v>49051.86</v>
      </c>
      <c r="I98" s="73">
        <v>9.9499999999999993</v>
      </c>
      <c r="J98">
        <v>1</v>
      </c>
      <c r="K98">
        <v>0</v>
      </c>
      <c r="L98">
        <v>1.0945</v>
      </c>
      <c r="M98">
        <v>1.7</v>
      </c>
      <c r="N98">
        <v>0</v>
      </c>
      <c r="O98">
        <v>0</v>
      </c>
      <c r="P98">
        <v>0</v>
      </c>
      <c r="Q98">
        <v>0.25</v>
      </c>
      <c r="R98">
        <v>0</v>
      </c>
      <c r="S98">
        <v>0</v>
      </c>
      <c r="U98">
        <v>38.534500000000001</v>
      </c>
      <c r="V98">
        <v>0</v>
      </c>
      <c r="W98">
        <v>40.382899999999999</v>
      </c>
      <c r="X98" s="72">
        <v>-1.3000000000000007</v>
      </c>
      <c r="Y98" s="93">
        <v>364411.93584849563</v>
      </c>
      <c r="Z98">
        <v>89208</v>
      </c>
      <c r="AA98">
        <v>453619.93584849563</v>
      </c>
      <c r="AB98">
        <v>11232.970783388406</v>
      </c>
      <c r="AC98">
        <v>404568.07584849565</v>
      </c>
      <c r="AD98">
        <v>453619.93584849563</v>
      </c>
      <c r="AE98">
        <v>0</v>
      </c>
      <c r="AF98">
        <v>0</v>
      </c>
      <c r="AG98">
        <v>0</v>
      </c>
      <c r="AI98">
        <v>0</v>
      </c>
      <c r="AJ98">
        <v>453619.93584849563</v>
      </c>
      <c r="AK98">
        <v>0</v>
      </c>
      <c r="AL98">
        <v>0</v>
      </c>
      <c r="AM98">
        <v>0</v>
      </c>
      <c r="AN98">
        <v>0</v>
      </c>
      <c r="AO98">
        <v>0</v>
      </c>
      <c r="AP98">
        <v>1245.8599999999999</v>
      </c>
    </row>
    <row r="99" spans="1:42" x14ac:dyDescent="0.25">
      <c r="A99">
        <v>2063</v>
      </c>
      <c r="B99" t="s">
        <v>4486</v>
      </c>
      <c r="C99" t="s">
        <v>5</v>
      </c>
      <c r="D99" t="s">
        <v>6</v>
      </c>
      <c r="E99">
        <v>2058</v>
      </c>
      <c r="F99">
        <v>187036.34</v>
      </c>
      <c r="G99">
        <v>0</v>
      </c>
      <c r="H99" s="70">
        <v>187036.34</v>
      </c>
      <c r="I99" s="73">
        <v>13</v>
      </c>
      <c r="J99">
        <v>1</v>
      </c>
      <c r="K99">
        <v>0</v>
      </c>
      <c r="L99">
        <v>1.43</v>
      </c>
      <c r="M99">
        <v>1.9</v>
      </c>
      <c r="N99">
        <v>0</v>
      </c>
      <c r="O99">
        <v>0</v>
      </c>
      <c r="P99">
        <v>0</v>
      </c>
      <c r="Q99">
        <v>0.46500000000000002</v>
      </c>
      <c r="R99">
        <v>0</v>
      </c>
      <c r="S99">
        <v>0</v>
      </c>
      <c r="U99">
        <v>40.085000000000001</v>
      </c>
      <c r="V99">
        <v>0</v>
      </c>
      <c r="W99">
        <v>47.2684</v>
      </c>
      <c r="X99" s="72">
        <v>-7.3000000000000007</v>
      </c>
      <c r="Y99" s="93">
        <v>412224.47809712822</v>
      </c>
      <c r="Z99">
        <v>48600</v>
      </c>
      <c r="AA99">
        <v>460824.47809712822</v>
      </c>
      <c r="AB99">
        <v>9749.102531440205</v>
      </c>
      <c r="AC99">
        <v>273788.13809712825</v>
      </c>
      <c r="AD99">
        <v>460824.47809712822</v>
      </c>
      <c r="AE99">
        <v>0</v>
      </c>
      <c r="AF99">
        <v>0</v>
      </c>
      <c r="AG99">
        <v>0</v>
      </c>
      <c r="AI99">
        <v>0</v>
      </c>
      <c r="AJ99">
        <v>460824.47809712822</v>
      </c>
      <c r="AK99">
        <v>0</v>
      </c>
      <c r="AL99">
        <v>0</v>
      </c>
      <c r="AM99">
        <v>0</v>
      </c>
      <c r="AN99">
        <v>0</v>
      </c>
      <c r="AO99">
        <v>0</v>
      </c>
      <c r="AP99">
        <v>2036.34</v>
      </c>
    </row>
    <row r="100" spans="1:42" x14ac:dyDescent="0.25">
      <c r="A100">
        <v>2081</v>
      </c>
      <c r="B100" t="s">
        <v>4487</v>
      </c>
      <c r="C100" t="s">
        <v>34</v>
      </c>
      <c r="D100" t="s">
        <v>192</v>
      </c>
      <c r="E100">
        <v>2064</v>
      </c>
      <c r="F100">
        <v>3402355.14</v>
      </c>
      <c r="G100">
        <v>0</v>
      </c>
      <c r="H100" s="70">
        <v>3402355.14</v>
      </c>
      <c r="I100" s="73">
        <v>931.62</v>
      </c>
      <c r="J100">
        <v>1</v>
      </c>
      <c r="K100">
        <v>0</v>
      </c>
      <c r="L100">
        <v>102.4782</v>
      </c>
      <c r="M100">
        <v>5.7</v>
      </c>
      <c r="N100">
        <v>0</v>
      </c>
      <c r="O100">
        <v>0</v>
      </c>
      <c r="P100">
        <v>1</v>
      </c>
      <c r="Q100">
        <v>26.8</v>
      </c>
      <c r="R100">
        <v>0</v>
      </c>
      <c r="S100">
        <v>0</v>
      </c>
      <c r="U100">
        <v>1092.9232</v>
      </c>
      <c r="V100">
        <v>0</v>
      </c>
      <c r="W100">
        <v>1166.8879999999999</v>
      </c>
      <c r="X100" s="72">
        <v>-1.4700000000000006</v>
      </c>
      <c r="Y100" s="93">
        <v>10519883.150586432</v>
      </c>
      <c r="Z100">
        <v>420000</v>
      </c>
      <c r="AA100">
        <v>10939883.150586432</v>
      </c>
      <c r="AB100">
        <v>9375.264078974531</v>
      </c>
      <c r="AC100">
        <v>7537528.0105864312</v>
      </c>
      <c r="AD100">
        <v>10939883.150586432</v>
      </c>
      <c r="AE100">
        <v>0</v>
      </c>
      <c r="AF100">
        <v>37232.28</v>
      </c>
      <c r="AG100">
        <v>37232.28</v>
      </c>
      <c r="AI100">
        <v>37232.28</v>
      </c>
      <c r="AJ100">
        <v>10977115.430586431</v>
      </c>
      <c r="AK100">
        <v>324.10000000000002</v>
      </c>
      <c r="AL100">
        <v>324.10000000000002</v>
      </c>
      <c r="AM100">
        <v>60490.34</v>
      </c>
      <c r="AN100">
        <v>0</v>
      </c>
      <c r="AO100">
        <v>60490.34</v>
      </c>
      <c r="AP100">
        <v>128922.14</v>
      </c>
    </row>
    <row r="101" spans="1:42" x14ac:dyDescent="0.25">
      <c r="A101">
        <v>2082</v>
      </c>
      <c r="B101" t="s">
        <v>4488</v>
      </c>
      <c r="C101" t="s">
        <v>34</v>
      </c>
      <c r="D101" t="s">
        <v>93</v>
      </c>
      <c r="E101">
        <v>2064</v>
      </c>
      <c r="F101">
        <v>81243191.200000003</v>
      </c>
      <c r="G101">
        <v>0</v>
      </c>
      <c r="H101" s="70">
        <v>81243191.200000003</v>
      </c>
      <c r="I101" s="73">
        <v>16376.12</v>
      </c>
      <c r="J101">
        <v>1</v>
      </c>
      <c r="K101">
        <v>0</v>
      </c>
      <c r="L101">
        <v>1801.3732</v>
      </c>
      <c r="M101">
        <v>102.6</v>
      </c>
      <c r="N101">
        <v>0</v>
      </c>
      <c r="O101">
        <v>0</v>
      </c>
      <c r="P101">
        <v>24.25</v>
      </c>
      <c r="Q101">
        <v>470.04500000000002</v>
      </c>
      <c r="R101">
        <v>0</v>
      </c>
      <c r="S101">
        <v>0</v>
      </c>
      <c r="U101">
        <v>19085.6407</v>
      </c>
      <c r="V101">
        <v>0</v>
      </c>
      <c r="W101">
        <v>19101.967700000001</v>
      </c>
      <c r="X101" s="72">
        <v>-0.25</v>
      </c>
      <c r="Y101" s="93">
        <v>173387403.36168131</v>
      </c>
      <c r="Z101">
        <v>6230263.1999999993</v>
      </c>
      <c r="AA101">
        <v>179617666.5616813</v>
      </c>
      <c r="AB101">
        <v>9403.0975961539971</v>
      </c>
      <c r="AC101">
        <v>98374475.361681297</v>
      </c>
      <c r="AD101">
        <v>179617666.5616813</v>
      </c>
      <c r="AE101">
        <v>0</v>
      </c>
      <c r="AF101">
        <v>2142358.5299999998</v>
      </c>
      <c r="AG101">
        <v>2142358.5299999998</v>
      </c>
      <c r="AI101">
        <v>2142358.5299999998</v>
      </c>
      <c r="AJ101">
        <v>181760025.0916813</v>
      </c>
      <c r="AK101">
        <v>0</v>
      </c>
      <c r="AL101">
        <v>0</v>
      </c>
      <c r="AM101">
        <v>0</v>
      </c>
      <c r="AN101">
        <v>0</v>
      </c>
      <c r="AO101">
        <v>0</v>
      </c>
      <c r="AP101">
        <v>2121191.2000000002</v>
      </c>
    </row>
    <row r="102" spans="1:42" x14ac:dyDescent="0.25">
      <c r="A102">
        <v>2083</v>
      </c>
      <c r="B102" t="s">
        <v>4489</v>
      </c>
      <c r="C102" t="s">
        <v>34</v>
      </c>
      <c r="D102" t="s">
        <v>224</v>
      </c>
      <c r="E102">
        <v>2064</v>
      </c>
      <c r="F102">
        <v>30278245.280000001</v>
      </c>
      <c r="G102">
        <v>0</v>
      </c>
      <c r="H102" s="70">
        <v>30278245.280000001</v>
      </c>
      <c r="I102" s="73">
        <v>9731.6</v>
      </c>
      <c r="J102">
        <v>1</v>
      </c>
      <c r="K102">
        <v>0</v>
      </c>
      <c r="L102">
        <v>1070.4760000000001</v>
      </c>
      <c r="M102">
        <v>282.10000000000002</v>
      </c>
      <c r="N102">
        <v>0</v>
      </c>
      <c r="O102">
        <v>0</v>
      </c>
      <c r="P102">
        <v>24</v>
      </c>
      <c r="Q102">
        <v>352.72500000000002</v>
      </c>
      <c r="R102">
        <v>0</v>
      </c>
      <c r="S102">
        <v>0</v>
      </c>
      <c r="U102">
        <v>11785.708500000001</v>
      </c>
      <c r="V102">
        <v>0</v>
      </c>
      <c r="W102">
        <v>11785.708500000001</v>
      </c>
      <c r="X102" s="72">
        <v>0.31999999999999851</v>
      </c>
      <c r="Y102" s="93">
        <v>107317397.25916012</v>
      </c>
      <c r="Z102">
        <v>3926999.9999999995</v>
      </c>
      <c r="AA102">
        <v>111244397.25916012</v>
      </c>
      <c r="AB102">
        <v>9438.9231889758776</v>
      </c>
      <c r="AC102">
        <v>80966151.979160115</v>
      </c>
      <c r="AD102">
        <v>111244397.25916012</v>
      </c>
      <c r="AE102">
        <v>0</v>
      </c>
      <c r="AF102">
        <v>703797.15</v>
      </c>
      <c r="AG102">
        <v>703797.15</v>
      </c>
      <c r="AI102">
        <v>703797.15</v>
      </c>
      <c r="AJ102">
        <v>111948194.40916012</v>
      </c>
      <c r="AK102">
        <v>0</v>
      </c>
      <c r="AL102">
        <v>0</v>
      </c>
      <c r="AM102">
        <v>0</v>
      </c>
      <c r="AN102">
        <v>0</v>
      </c>
      <c r="AO102">
        <v>0</v>
      </c>
      <c r="AP102">
        <v>1248278.28</v>
      </c>
    </row>
    <row r="103" spans="1:42" x14ac:dyDescent="0.25">
      <c r="A103">
        <v>2084</v>
      </c>
      <c r="B103" t="s">
        <v>4490</v>
      </c>
      <c r="C103" t="s">
        <v>34</v>
      </c>
      <c r="D103" t="s">
        <v>95</v>
      </c>
      <c r="E103">
        <v>2064</v>
      </c>
      <c r="F103">
        <v>5156796.42</v>
      </c>
      <c r="G103">
        <v>0</v>
      </c>
      <c r="H103" s="70">
        <v>5156796.42</v>
      </c>
      <c r="I103" s="73">
        <v>1366.71</v>
      </c>
      <c r="J103">
        <v>1</v>
      </c>
      <c r="K103">
        <v>0</v>
      </c>
      <c r="L103">
        <v>150.3381</v>
      </c>
      <c r="M103">
        <v>50.2</v>
      </c>
      <c r="N103">
        <v>0</v>
      </c>
      <c r="O103">
        <v>0</v>
      </c>
      <c r="P103">
        <v>3</v>
      </c>
      <c r="Q103">
        <v>41.152500000000003</v>
      </c>
      <c r="R103">
        <v>0</v>
      </c>
      <c r="S103">
        <v>0</v>
      </c>
      <c r="U103">
        <v>1618.3931</v>
      </c>
      <c r="V103">
        <v>0</v>
      </c>
      <c r="W103">
        <v>1649.8268</v>
      </c>
      <c r="X103" s="72">
        <v>0.16999999999999993</v>
      </c>
      <c r="Y103" s="93">
        <v>15010369.042390911</v>
      </c>
      <c r="Z103">
        <v>818976.2</v>
      </c>
      <c r="AA103">
        <v>15829345.24239091</v>
      </c>
      <c r="AB103">
        <v>9594.5497081214289</v>
      </c>
      <c r="AC103">
        <v>10672548.82239091</v>
      </c>
      <c r="AD103">
        <v>15829345.24239091</v>
      </c>
      <c r="AE103">
        <v>0</v>
      </c>
      <c r="AF103">
        <v>116126.53</v>
      </c>
      <c r="AG103">
        <v>116126.53</v>
      </c>
      <c r="AI103">
        <v>116126.53</v>
      </c>
      <c r="AJ103">
        <v>15945471.772390909</v>
      </c>
      <c r="AK103">
        <v>0</v>
      </c>
      <c r="AL103">
        <v>0</v>
      </c>
      <c r="AM103">
        <v>0</v>
      </c>
      <c r="AN103">
        <v>0</v>
      </c>
      <c r="AO103">
        <v>0</v>
      </c>
      <c r="AP103">
        <v>181492.42</v>
      </c>
    </row>
    <row r="104" spans="1:42" x14ac:dyDescent="0.25">
      <c r="A104">
        <v>2085</v>
      </c>
      <c r="B104" t="s">
        <v>4491</v>
      </c>
      <c r="C104" t="s">
        <v>34</v>
      </c>
      <c r="D104" t="s">
        <v>147</v>
      </c>
      <c r="E104">
        <v>2064</v>
      </c>
      <c r="F104">
        <v>771981.96</v>
      </c>
      <c r="G104">
        <v>0</v>
      </c>
      <c r="H104" s="70">
        <v>771981.96</v>
      </c>
      <c r="I104" s="73">
        <v>134.19</v>
      </c>
      <c r="J104">
        <v>1</v>
      </c>
      <c r="K104">
        <v>0</v>
      </c>
      <c r="L104">
        <v>14.760899999999999</v>
      </c>
      <c r="M104">
        <v>5</v>
      </c>
      <c r="N104">
        <v>0</v>
      </c>
      <c r="O104">
        <v>0</v>
      </c>
      <c r="P104">
        <v>0.5</v>
      </c>
      <c r="Q104">
        <v>8.2074999999999996</v>
      </c>
      <c r="R104">
        <v>0</v>
      </c>
      <c r="S104">
        <v>0</v>
      </c>
      <c r="U104">
        <v>278.16840000000002</v>
      </c>
      <c r="V104">
        <v>0</v>
      </c>
      <c r="W104">
        <v>278.16840000000002</v>
      </c>
      <c r="X104" s="72">
        <v>-2.91</v>
      </c>
      <c r="Y104" s="93">
        <v>2487553.1435757563</v>
      </c>
      <c r="Z104">
        <v>200000</v>
      </c>
      <c r="AA104">
        <v>2687553.1435757563</v>
      </c>
      <c r="AB104">
        <v>9661.6047817644139</v>
      </c>
      <c r="AC104">
        <v>1915571.1835757564</v>
      </c>
      <c r="AD104">
        <v>2687553.1435757563</v>
      </c>
      <c r="AE104">
        <v>0</v>
      </c>
      <c r="AF104">
        <v>0</v>
      </c>
      <c r="AG104">
        <v>0</v>
      </c>
      <c r="AI104">
        <v>0</v>
      </c>
      <c r="AJ104">
        <v>2687553.1435757563</v>
      </c>
      <c r="AK104">
        <v>44.15</v>
      </c>
      <c r="AL104">
        <v>44.15</v>
      </c>
      <c r="AM104">
        <v>8240.2000000000007</v>
      </c>
      <c r="AN104">
        <v>0</v>
      </c>
      <c r="AO104">
        <v>8240.2000000000007</v>
      </c>
      <c r="AP104">
        <v>17364.96</v>
      </c>
    </row>
    <row r="105" spans="1:42" x14ac:dyDescent="0.25">
      <c r="A105">
        <v>2086</v>
      </c>
      <c r="B105" t="s">
        <v>4492</v>
      </c>
      <c r="C105" t="s">
        <v>34</v>
      </c>
      <c r="D105" t="s">
        <v>67</v>
      </c>
      <c r="E105">
        <v>2064</v>
      </c>
      <c r="F105">
        <v>3911528.66</v>
      </c>
      <c r="G105">
        <v>0</v>
      </c>
      <c r="H105" s="70">
        <v>3911528.66</v>
      </c>
      <c r="I105" s="73">
        <v>1127.01</v>
      </c>
      <c r="J105">
        <v>1</v>
      </c>
      <c r="K105">
        <v>0</v>
      </c>
      <c r="L105">
        <v>123.97110000000001</v>
      </c>
      <c r="M105">
        <v>36.299999999999997</v>
      </c>
      <c r="N105">
        <v>0</v>
      </c>
      <c r="O105">
        <v>0</v>
      </c>
      <c r="P105">
        <v>2.25</v>
      </c>
      <c r="Q105">
        <v>35.827500000000001</v>
      </c>
      <c r="R105">
        <v>0</v>
      </c>
      <c r="S105">
        <v>0</v>
      </c>
      <c r="U105">
        <v>1340.6886</v>
      </c>
      <c r="V105">
        <v>0</v>
      </c>
      <c r="W105">
        <v>1364.1531</v>
      </c>
      <c r="X105" s="72">
        <v>-0.28000000000000114</v>
      </c>
      <c r="Y105" s="93">
        <v>12380268.437392108</v>
      </c>
      <c r="Z105">
        <v>676200</v>
      </c>
      <c r="AA105">
        <v>13056468.437392108</v>
      </c>
      <c r="AB105">
        <v>9571.1166418139637</v>
      </c>
      <c r="AC105">
        <v>9144939.777392108</v>
      </c>
      <c r="AD105">
        <v>13056468.437392108</v>
      </c>
      <c r="AE105">
        <v>0</v>
      </c>
      <c r="AF105">
        <v>244921.41</v>
      </c>
      <c r="AG105">
        <v>244921.41</v>
      </c>
      <c r="AI105">
        <v>244921.41</v>
      </c>
      <c r="AJ105">
        <v>13301389.847392108</v>
      </c>
      <c r="AK105">
        <v>0</v>
      </c>
      <c r="AL105">
        <v>0</v>
      </c>
      <c r="AM105">
        <v>0</v>
      </c>
      <c r="AN105">
        <v>0</v>
      </c>
      <c r="AO105">
        <v>0</v>
      </c>
      <c r="AP105">
        <v>148037.66</v>
      </c>
    </row>
    <row r="106" spans="1:42" x14ac:dyDescent="0.25">
      <c r="A106">
        <v>2087</v>
      </c>
      <c r="B106" t="s">
        <v>4493</v>
      </c>
      <c r="C106" t="s">
        <v>34</v>
      </c>
      <c r="D106" t="s">
        <v>219</v>
      </c>
      <c r="E106">
        <v>2064</v>
      </c>
      <c r="F106">
        <v>8124162.7199999997</v>
      </c>
      <c r="G106">
        <v>0</v>
      </c>
      <c r="H106" s="70">
        <v>8124162.7199999997</v>
      </c>
      <c r="I106" s="73">
        <v>2777.24</v>
      </c>
      <c r="J106">
        <v>1</v>
      </c>
      <c r="K106">
        <v>0</v>
      </c>
      <c r="L106">
        <v>305.49639999999999</v>
      </c>
      <c r="M106">
        <v>105.2</v>
      </c>
      <c r="N106">
        <v>0</v>
      </c>
      <c r="O106">
        <v>0</v>
      </c>
      <c r="P106">
        <v>4.75</v>
      </c>
      <c r="Q106">
        <v>86.58</v>
      </c>
      <c r="R106">
        <v>0</v>
      </c>
      <c r="S106">
        <v>0</v>
      </c>
      <c r="U106">
        <v>3417.9263999999998</v>
      </c>
      <c r="V106">
        <v>0</v>
      </c>
      <c r="W106">
        <v>3417.9263999999998</v>
      </c>
      <c r="X106" s="72">
        <v>-1.17</v>
      </c>
      <c r="Y106" s="93">
        <v>30865521.588961337</v>
      </c>
      <c r="Z106">
        <v>1699440.4</v>
      </c>
      <c r="AA106">
        <v>32564961.988961335</v>
      </c>
      <c r="AB106">
        <v>9527.6955024430426</v>
      </c>
      <c r="AC106">
        <v>24440799.268961336</v>
      </c>
      <c r="AD106">
        <v>32564961.988961335</v>
      </c>
      <c r="AE106">
        <v>0</v>
      </c>
      <c r="AF106">
        <v>316708.71999999997</v>
      </c>
      <c r="AG106">
        <v>316708.71999999997</v>
      </c>
      <c r="AI106">
        <v>316708.71999999997</v>
      </c>
      <c r="AJ106">
        <v>32881670.708961334</v>
      </c>
      <c r="AK106">
        <v>0</v>
      </c>
      <c r="AL106">
        <v>0</v>
      </c>
      <c r="AM106">
        <v>0</v>
      </c>
      <c r="AN106">
        <v>0</v>
      </c>
      <c r="AO106">
        <v>0</v>
      </c>
      <c r="AP106">
        <v>346176.72</v>
      </c>
    </row>
    <row r="107" spans="1:42" x14ac:dyDescent="0.25">
      <c r="A107">
        <v>2088</v>
      </c>
      <c r="B107" t="s">
        <v>4494</v>
      </c>
      <c r="C107" t="s">
        <v>34</v>
      </c>
      <c r="D107" t="s">
        <v>35</v>
      </c>
      <c r="E107">
        <v>2064</v>
      </c>
      <c r="F107">
        <v>18828601.859999999</v>
      </c>
      <c r="G107">
        <v>0</v>
      </c>
      <c r="H107" s="70">
        <v>18828601.859999999</v>
      </c>
      <c r="I107" s="73">
        <v>5248.26</v>
      </c>
      <c r="J107">
        <v>1</v>
      </c>
      <c r="K107">
        <v>0</v>
      </c>
      <c r="L107">
        <v>577.30859999999996</v>
      </c>
      <c r="M107">
        <v>211</v>
      </c>
      <c r="N107">
        <v>0</v>
      </c>
      <c r="O107">
        <v>0</v>
      </c>
      <c r="P107">
        <v>9</v>
      </c>
      <c r="Q107">
        <v>199.54750000000001</v>
      </c>
      <c r="R107">
        <v>0</v>
      </c>
      <c r="S107">
        <v>0</v>
      </c>
      <c r="U107">
        <v>6389.7260999999999</v>
      </c>
      <c r="V107">
        <v>0</v>
      </c>
      <c r="W107">
        <v>6389.7260999999999</v>
      </c>
      <c r="X107" s="72">
        <v>-0.54000000000000092</v>
      </c>
      <c r="Y107" s="93">
        <v>57905583.586866193</v>
      </c>
      <c r="Z107">
        <v>1924999.9999999998</v>
      </c>
      <c r="AA107">
        <v>59830583.586866193</v>
      </c>
      <c r="AB107">
        <v>9363.5599790210399</v>
      </c>
      <c r="AC107">
        <v>41001981.726866193</v>
      </c>
      <c r="AD107">
        <v>59830583.586866193</v>
      </c>
      <c r="AE107">
        <v>0</v>
      </c>
      <c r="AF107">
        <v>105569.57</v>
      </c>
      <c r="AG107">
        <v>105569.57</v>
      </c>
      <c r="AI107">
        <v>105569.57</v>
      </c>
      <c r="AJ107">
        <v>59936153.156866193</v>
      </c>
      <c r="AK107">
        <v>0</v>
      </c>
      <c r="AL107">
        <v>0</v>
      </c>
      <c r="AM107">
        <v>0</v>
      </c>
      <c r="AN107">
        <v>0</v>
      </c>
      <c r="AO107">
        <v>0</v>
      </c>
      <c r="AP107">
        <v>676686.86</v>
      </c>
    </row>
    <row r="108" spans="1:42" x14ac:dyDescent="0.25">
      <c r="A108">
        <v>2089</v>
      </c>
      <c r="B108" t="s">
        <v>4495</v>
      </c>
      <c r="C108" t="s">
        <v>34</v>
      </c>
      <c r="D108" t="s">
        <v>70</v>
      </c>
      <c r="E108">
        <v>2064</v>
      </c>
      <c r="F108">
        <v>1416043.36</v>
      </c>
      <c r="G108">
        <v>0</v>
      </c>
      <c r="H108" s="70">
        <v>1416043.36</v>
      </c>
      <c r="I108" s="73">
        <v>251.25</v>
      </c>
      <c r="J108">
        <v>1</v>
      </c>
      <c r="K108">
        <v>0</v>
      </c>
      <c r="L108">
        <v>27.637499999999999</v>
      </c>
      <c r="M108">
        <v>1.1000000000000001</v>
      </c>
      <c r="N108">
        <v>0</v>
      </c>
      <c r="O108">
        <v>0</v>
      </c>
      <c r="P108">
        <v>0.25</v>
      </c>
      <c r="Q108">
        <v>5.3650000000000002</v>
      </c>
      <c r="R108">
        <v>0</v>
      </c>
      <c r="S108">
        <v>0</v>
      </c>
      <c r="U108">
        <v>399.13249999999999</v>
      </c>
      <c r="V108">
        <v>0</v>
      </c>
      <c r="W108">
        <v>399.13249999999999</v>
      </c>
      <c r="X108" s="72">
        <v>-1.3500000000000014</v>
      </c>
      <c r="Y108" s="93">
        <v>3600730.7713226178</v>
      </c>
      <c r="Z108">
        <v>300000</v>
      </c>
      <c r="AA108">
        <v>3900730.7713226178</v>
      </c>
      <c r="AB108">
        <v>9773.0221701380306</v>
      </c>
      <c r="AC108">
        <v>2484687.4113226179</v>
      </c>
      <c r="AD108">
        <v>3900730.7713226178</v>
      </c>
      <c r="AE108">
        <v>0</v>
      </c>
      <c r="AF108">
        <v>14075.94</v>
      </c>
      <c r="AG108">
        <v>14075.94</v>
      </c>
      <c r="AI108">
        <v>14075.94</v>
      </c>
      <c r="AJ108">
        <v>3914806.7113226177</v>
      </c>
      <c r="AK108">
        <v>82.5</v>
      </c>
      <c r="AL108">
        <v>82.5</v>
      </c>
      <c r="AM108">
        <v>15397.88</v>
      </c>
      <c r="AN108">
        <v>0</v>
      </c>
      <c r="AO108">
        <v>15397.88</v>
      </c>
      <c r="AP108">
        <v>32043.360000000001</v>
      </c>
    </row>
    <row r="109" spans="1:42" x14ac:dyDescent="0.25">
      <c r="A109">
        <v>2090</v>
      </c>
      <c r="B109" t="s">
        <v>4496</v>
      </c>
      <c r="C109" t="s">
        <v>34</v>
      </c>
      <c r="D109" t="s">
        <v>149</v>
      </c>
      <c r="E109">
        <v>2064</v>
      </c>
      <c r="F109">
        <v>1786979.58</v>
      </c>
      <c r="G109">
        <v>0</v>
      </c>
      <c r="H109" s="70">
        <v>1786979.58</v>
      </c>
      <c r="I109" s="73">
        <v>169.56</v>
      </c>
      <c r="J109">
        <v>1</v>
      </c>
      <c r="K109">
        <v>0</v>
      </c>
      <c r="L109">
        <v>18.651599999999998</v>
      </c>
      <c r="M109">
        <v>8.4</v>
      </c>
      <c r="N109">
        <v>0</v>
      </c>
      <c r="O109">
        <v>0</v>
      </c>
      <c r="P109">
        <v>0.75</v>
      </c>
      <c r="Q109">
        <v>0</v>
      </c>
      <c r="R109">
        <v>0</v>
      </c>
      <c r="S109">
        <v>0</v>
      </c>
      <c r="U109">
        <v>324.92910000000001</v>
      </c>
      <c r="V109">
        <v>0</v>
      </c>
      <c r="W109">
        <v>346.82420000000002</v>
      </c>
      <c r="X109" s="72">
        <v>-3.7100000000000009</v>
      </c>
      <c r="Y109" s="93">
        <v>3087504.5637345724</v>
      </c>
      <c r="Z109">
        <v>266067.20000000001</v>
      </c>
      <c r="AA109">
        <v>3353571.7637345726</v>
      </c>
      <c r="AB109">
        <v>9669.3707178869645</v>
      </c>
      <c r="AC109">
        <v>1566592.1837345725</v>
      </c>
      <c r="AD109">
        <v>3353571.7637345726</v>
      </c>
      <c r="AE109">
        <v>0</v>
      </c>
      <c r="AF109">
        <v>4926.58</v>
      </c>
      <c r="AG109">
        <v>4926.58</v>
      </c>
      <c r="AI109">
        <v>4926.58</v>
      </c>
      <c r="AJ109">
        <v>3358498.3437345726</v>
      </c>
      <c r="AK109">
        <v>0</v>
      </c>
      <c r="AL109">
        <v>0</v>
      </c>
      <c r="AM109">
        <v>0</v>
      </c>
      <c r="AN109">
        <v>0</v>
      </c>
      <c r="AO109">
        <v>0</v>
      </c>
      <c r="AP109">
        <v>24566.58</v>
      </c>
    </row>
    <row r="110" spans="1:42" x14ac:dyDescent="0.25">
      <c r="A110">
        <v>2091</v>
      </c>
      <c r="B110" t="s">
        <v>4497</v>
      </c>
      <c r="C110" t="s">
        <v>34</v>
      </c>
      <c r="D110" t="s">
        <v>130</v>
      </c>
      <c r="E110">
        <v>2064</v>
      </c>
      <c r="F110">
        <v>6038040</v>
      </c>
      <c r="G110">
        <v>0</v>
      </c>
      <c r="H110" s="70">
        <v>6038040</v>
      </c>
      <c r="I110" s="73">
        <v>1614.22</v>
      </c>
      <c r="J110">
        <v>1</v>
      </c>
      <c r="K110">
        <v>0</v>
      </c>
      <c r="L110">
        <v>177.5642</v>
      </c>
      <c r="M110">
        <v>14.9</v>
      </c>
      <c r="N110">
        <v>0</v>
      </c>
      <c r="O110">
        <v>0</v>
      </c>
      <c r="P110">
        <v>2.5</v>
      </c>
      <c r="Q110">
        <v>48.402500000000003</v>
      </c>
      <c r="R110">
        <v>0</v>
      </c>
      <c r="S110">
        <v>0</v>
      </c>
      <c r="U110">
        <v>1882.6416999999999</v>
      </c>
      <c r="V110">
        <v>0</v>
      </c>
      <c r="W110">
        <v>1882.6416999999999</v>
      </c>
      <c r="X110" s="72">
        <v>-0.66999999999999993</v>
      </c>
      <c r="Y110" s="93">
        <v>17048695.721122596</v>
      </c>
      <c r="Z110">
        <v>965999.99999999988</v>
      </c>
      <c r="AA110">
        <v>18014695.721122596</v>
      </c>
      <c r="AB110">
        <v>9568.8392120086355</v>
      </c>
      <c r="AC110">
        <v>11976655.721122596</v>
      </c>
      <c r="AD110">
        <v>18014695.721122596</v>
      </c>
      <c r="AE110">
        <v>0</v>
      </c>
      <c r="AF110">
        <v>170178.15</v>
      </c>
      <c r="AG110">
        <v>170178.15</v>
      </c>
      <c r="AI110">
        <v>170178.15</v>
      </c>
      <c r="AJ110">
        <v>18184873.871122595</v>
      </c>
      <c r="AK110">
        <v>0</v>
      </c>
      <c r="AL110">
        <v>0</v>
      </c>
      <c r="AM110">
        <v>0</v>
      </c>
      <c r="AN110">
        <v>0</v>
      </c>
      <c r="AO110">
        <v>0</v>
      </c>
      <c r="AP110">
        <v>207572</v>
      </c>
    </row>
    <row r="111" spans="1:42" x14ac:dyDescent="0.25">
      <c r="A111">
        <v>2092</v>
      </c>
      <c r="B111" t="s">
        <v>4498</v>
      </c>
      <c r="C111" t="s">
        <v>34</v>
      </c>
      <c r="D111" t="s">
        <v>145</v>
      </c>
      <c r="E111">
        <v>2064</v>
      </c>
      <c r="F111">
        <v>1518803.3</v>
      </c>
      <c r="G111">
        <v>0</v>
      </c>
      <c r="H111" s="70">
        <v>1518803.3</v>
      </c>
      <c r="I111" s="73">
        <v>1152.97</v>
      </c>
      <c r="J111">
        <v>1</v>
      </c>
      <c r="K111">
        <v>0</v>
      </c>
      <c r="L111">
        <v>124</v>
      </c>
      <c r="M111">
        <v>0</v>
      </c>
      <c r="N111">
        <v>0</v>
      </c>
      <c r="O111">
        <v>0</v>
      </c>
      <c r="P111">
        <v>1.5</v>
      </c>
      <c r="Q111">
        <v>3.55</v>
      </c>
      <c r="R111">
        <v>0</v>
      </c>
      <c r="S111">
        <v>0</v>
      </c>
      <c r="U111">
        <v>1411.5550000000001</v>
      </c>
      <c r="V111">
        <v>0</v>
      </c>
      <c r="W111">
        <v>1524.7049999999999</v>
      </c>
      <c r="X111" s="72">
        <v>-6.2900000000000009</v>
      </c>
      <c r="Y111" s="93">
        <v>13374611.695956701</v>
      </c>
      <c r="Z111">
        <v>498399.99999999994</v>
      </c>
      <c r="AA111">
        <v>13873011.695956701</v>
      </c>
      <c r="AB111">
        <v>9098.8169488240037</v>
      </c>
      <c r="AC111">
        <v>12354208.395956701</v>
      </c>
      <c r="AD111">
        <v>13873011.695956701</v>
      </c>
      <c r="AE111">
        <v>0</v>
      </c>
      <c r="AF111">
        <v>42227.83</v>
      </c>
      <c r="AG111">
        <v>42227.83</v>
      </c>
      <c r="AI111">
        <v>42227.83</v>
      </c>
      <c r="AJ111">
        <v>13915239.525956701</v>
      </c>
      <c r="AK111">
        <v>131.83000000000001</v>
      </c>
      <c r="AL111">
        <v>131.83000000000001</v>
      </c>
      <c r="AM111">
        <v>24604.880000000001</v>
      </c>
      <c r="AN111">
        <v>0</v>
      </c>
      <c r="AO111">
        <v>24604.880000000001</v>
      </c>
      <c r="AP111">
        <v>121803.3</v>
      </c>
    </row>
    <row r="112" spans="1:42" x14ac:dyDescent="0.25">
      <c r="A112">
        <v>2093</v>
      </c>
      <c r="B112" t="s">
        <v>4499</v>
      </c>
      <c r="C112" t="s">
        <v>34</v>
      </c>
      <c r="D112" t="s">
        <v>176</v>
      </c>
      <c r="E112">
        <v>2064</v>
      </c>
      <c r="F112">
        <v>1556926.64</v>
      </c>
      <c r="G112">
        <v>0</v>
      </c>
      <c r="H112" s="70">
        <v>1556926.64</v>
      </c>
      <c r="I112" s="73">
        <v>501.26</v>
      </c>
      <c r="J112">
        <v>1</v>
      </c>
      <c r="K112">
        <v>0</v>
      </c>
      <c r="L112">
        <v>55.138599999999997</v>
      </c>
      <c r="M112">
        <v>11.7</v>
      </c>
      <c r="N112">
        <v>0</v>
      </c>
      <c r="O112">
        <v>0</v>
      </c>
      <c r="P112">
        <v>1.5</v>
      </c>
      <c r="Q112">
        <v>44.895000000000003</v>
      </c>
      <c r="R112">
        <v>0</v>
      </c>
      <c r="S112">
        <v>0</v>
      </c>
      <c r="U112">
        <v>705.23360000000002</v>
      </c>
      <c r="V112">
        <v>0</v>
      </c>
      <c r="W112">
        <v>720.46619999999996</v>
      </c>
      <c r="X112" s="72">
        <v>-1.5200000000000014</v>
      </c>
      <c r="Y112" s="93">
        <v>6493423.1595663093</v>
      </c>
      <c r="Z112">
        <v>302586.19999999995</v>
      </c>
      <c r="AA112">
        <v>6796009.3595663095</v>
      </c>
      <c r="AB112">
        <v>9432.7941540717802</v>
      </c>
      <c r="AC112">
        <v>5239082.7195663098</v>
      </c>
      <c r="AD112">
        <v>6796009.3595663095</v>
      </c>
      <c r="AE112">
        <v>0</v>
      </c>
      <c r="AF112">
        <v>70379.72</v>
      </c>
      <c r="AG112">
        <v>70379.72</v>
      </c>
      <c r="AI112">
        <v>70379.72</v>
      </c>
      <c r="AJ112">
        <v>6866389.0795663092</v>
      </c>
      <c r="AK112">
        <v>149.44999999999999</v>
      </c>
      <c r="AL112">
        <v>149.44999999999999</v>
      </c>
      <c r="AM112">
        <v>27893.5</v>
      </c>
      <c r="AN112">
        <v>0</v>
      </c>
      <c r="AO112">
        <v>27893.5</v>
      </c>
      <c r="AP112">
        <v>67209.64</v>
      </c>
    </row>
    <row r="113" spans="1:42" x14ac:dyDescent="0.25">
      <c r="A113">
        <v>2094</v>
      </c>
      <c r="B113" t="s">
        <v>4500</v>
      </c>
      <c r="C113" t="s">
        <v>34</v>
      </c>
      <c r="D113" t="s">
        <v>148</v>
      </c>
      <c r="E113">
        <v>2064</v>
      </c>
      <c r="F113">
        <v>1067522.7</v>
      </c>
      <c r="G113">
        <v>0</v>
      </c>
      <c r="H113" s="70">
        <v>1067522.7</v>
      </c>
      <c r="I113" s="73">
        <v>777.21</v>
      </c>
      <c r="J113">
        <v>1</v>
      </c>
      <c r="K113">
        <v>0</v>
      </c>
      <c r="L113">
        <v>81</v>
      </c>
      <c r="M113">
        <v>0</v>
      </c>
      <c r="N113">
        <v>0</v>
      </c>
      <c r="O113">
        <v>0</v>
      </c>
      <c r="P113">
        <v>0.25</v>
      </c>
      <c r="Q113">
        <v>2.1475</v>
      </c>
      <c r="R113">
        <v>0</v>
      </c>
      <c r="S113">
        <v>0</v>
      </c>
      <c r="U113">
        <v>982.85</v>
      </c>
      <c r="V113">
        <v>0</v>
      </c>
      <c r="W113">
        <v>982.85</v>
      </c>
      <c r="X113" s="72">
        <v>-0.44000000000000128</v>
      </c>
      <c r="Y113" s="93">
        <v>8911839.9026631918</v>
      </c>
      <c r="Z113">
        <v>185476.19999999998</v>
      </c>
      <c r="AA113">
        <v>9097316.102663191</v>
      </c>
      <c r="AB113">
        <v>9256.0574885925525</v>
      </c>
      <c r="AC113">
        <v>8029793.4026631908</v>
      </c>
      <c r="AD113">
        <v>9097316.102663191</v>
      </c>
      <c r="AE113">
        <v>0</v>
      </c>
      <c r="AF113">
        <v>0</v>
      </c>
      <c r="AG113">
        <v>0</v>
      </c>
      <c r="AI113">
        <v>0</v>
      </c>
      <c r="AJ113">
        <v>9097316.102663191</v>
      </c>
      <c r="AK113">
        <v>92.47</v>
      </c>
      <c r="AL113">
        <v>92.47</v>
      </c>
      <c r="AM113">
        <v>17258.689999999999</v>
      </c>
      <c r="AN113">
        <v>0</v>
      </c>
      <c r="AO113">
        <v>17258.689999999999</v>
      </c>
      <c r="AP113">
        <v>94350.7</v>
      </c>
    </row>
    <row r="114" spans="1:42" x14ac:dyDescent="0.25">
      <c r="A114">
        <v>2095</v>
      </c>
      <c r="B114" t="s">
        <v>4501</v>
      </c>
      <c r="C114" t="s">
        <v>34</v>
      </c>
      <c r="D114" t="s">
        <v>36</v>
      </c>
      <c r="E114">
        <v>2064</v>
      </c>
      <c r="F114">
        <v>956423.6</v>
      </c>
      <c r="G114">
        <v>0</v>
      </c>
      <c r="H114" s="70">
        <v>956423.6</v>
      </c>
      <c r="I114" s="73">
        <v>351.5</v>
      </c>
      <c r="J114">
        <v>1</v>
      </c>
      <c r="K114">
        <v>0</v>
      </c>
      <c r="L114">
        <v>35</v>
      </c>
      <c r="M114">
        <v>6.5</v>
      </c>
      <c r="N114">
        <v>0</v>
      </c>
      <c r="O114">
        <v>0</v>
      </c>
      <c r="P114">
        <v>0.5</v>
      </c>
      <c r="Q114">
        <v>-0.89</v>
      </c>
      <c r="R114">
        <v>0</v>
      </c>
      <c r="S114">
        <v>0</v>
      </c>
      <c r="U114">
        <v>523.54</v>
      </c>
      <c r="V114">
        <v>0</v>
      </c>
      <c r="W114">
        <v>523.54</v>
      </c>
      <c r="X114" s="72">
        <v>2.1099999999999994</v>
      </c>
      <c r="Y114" s="93">
        <v>4814533.3600306436</v>
      </c>
      <c r="Z114">
        <v>140000</v>
      </c>
      <c r="AA114">
        <v>4954533.3600306436</v>
      </c>
      <c r="AB114">
        <v>9463.5240096853031</v>
      </c>
      <c r="AC114">
        <v>3998109.7600306435</v>
      </c>
      <c r="AD114">
        <v>4954533.3600306436</v>
      </c>
      <c r="AE114">
        <v>0</v>
      </c>
      <c r="AF114">
        <v>0</v>
      </c>
      <c r="AG114">
        <v>0</v>
      </c>
      <c r="AI114">
        <v>0</v>
      </c>
      <c r="AJ114">
        <v>4954533.3600306436</v>
      </c>
      <c r="AK114">
        <v>0</v>
      </c>
      <c r="AL114">
        <v>0</v>
      </c>
      <c r="AM114">
        <v>0</v>
      </c>
      <c r="AN114">
        <v>0</v>
      </c>
      <c r="AO114">
        <v>0</v>
      </c>
      <c r="AP114">
        <v>27497.599999999999</v>
      </c>
    </row>
    <row r="115" spans="1:42" x14ac:dyDescent="0.25">
      <c r="A115">
        <v>2096</v>
      </c>
      <c r="B115" t="s">
        <v>4502</v>
      </c>
      <c r="C115" t="s">
        <v>34</v>
      </c>
      <c r="D115" t="s">
        <v>217</v>
      </c>
      <c r="E115">
        <v>2064</v>
      </c>
      <c r="F115">
        <v>7719853.5</v>
      </c>
      <c r="G115">
        <v>0</v>
      </c>
      <c r="H115" s="70">
        <v>7719853.5</v>
      </c>
      <c r="I115" s="73">
        <v>1195.8399999999999</v>
      </c>
      <c r="J115">
        <v>1</v>
      </c>
      <c r="K115">
        <v>0</v>
      </c>
      <c r="L115">
        <v>131.54239999999999</v>
      </c>
      <c r="M115">
        <v>8.8000000000000007</v>
      </c>
      <c r="N115">
        <v>0</v>
      </c>
      <c r="O115">
        <v>0</v>
      </c>
      <c r="P115">
        <v>3.75</v>
      </c>
      <c r="Q115">
        <v>61.392499999999998</v>
      </c>
      <c r="R115">
        <v>0</v>
      </c>
      <c r="S115">
        <v>0</v>
      </c>
      <c r="U115">
        <v>1416.8649</v>
      </c>
      <c r="V115">
        <v>0</v>
      </c>
      <c r="W115">
        <v>1453.7820999999999</v>
      </c>
      <c r="X115" s="72">
        <v>-1.7200000000000006</v>
      </c>
      <c r="Y115" s="93">
        <v>13087975.696852326</v>
      </c>
      <c r="Z115">
        <v>739326</v>
      </c>
      <c r="AA115">
        <v>13827301.696852326</v>
      </c>
      <c r="AB115">
        <v>9511.2614860592439</v>
      </c>
      <c r="AC115">
        <v>6107448.1968523264</v>
      </c>
      <c r="AD115">
        <v>13827301.696852326</v>
      </c>
      <c r="AE115">
        <v>0</v>
      </c>
      <c r="AF115">
        <v>3518.99</v>
      </c>
      <c r="AG115">
        <v>3518.99</v>
      </c>
      <c r="AI115">
        <v>3518.99</v>
      </c>
      <c r="AJ115">
        <v>13830820.686852327</v>
      </c>
      <c r="AK115">
        <v>0</v>
      </c>
      <c r="AL115">
        <v>0</v>
      </c>
      <c r="AM115">
        <v>0</v>
      </c>
      <c r="AN115">
        <v>0</v>
      </c>
      <c r="AO115">
        <v>0</v>
      </c>
      <c r="AP115">
        <v>159238.5</v>
      </c>
    </row>
    <row r="116" spans="1:42" x14ac:dyDescent="0.25">
      <c r="A116">
        <v>2097</v>
      </c>
      <c r="B116" t="s">
        <v>4503</v>
      </c>
      <c r="C116" t="s">
        <v>141</v>
      </c>
      <c r="D116" t="s">
        <v>142</v>
      </c>
      <c r="E116">
        <v>2098</v>
      </c>
      <c r="F116">
        <v>41886239.68</v>
      </c>
      <c r="G116">
        <v>0</v>
      </c>
      <c r="H116" s="70">
        <v>41886239.68</v>
      </c>
      <c r="I116" s="73">
        <v>5176.6099999999997</v>
      </c>
      <c r="J116">
        <v>1</v>
      </c>
      <c r="K116">
        <v>0</v>
      </c>
      <c r="L116">
        <v>569.4271</v>
      </c>
      <c r="M116">
        <v>59.1</v>
      </c>
      <c r="N116">
        <v>0</v>
      </c>
      <c r="O116">
        <v>0</v>
      </c>
      <c r="P116">
        <v>5.75</v>
      </c>
      <c r="Q116">
        <v>215.23249999999999</v>
      </c>
      <c r="R116">
        <v>0</v>
      </c>
      <c r="S116">
        <v>0</v>
      </c>
      <c r="U116">
        <v>6618.0195999999996</v>
      </c>
      <c r="V116">
        <v>0</v>
      </c>
      <c r="W116">
        <v>6618.0195999999996</v>
      </c>
      <c r="X116" s="72">
        <v>-2.8200000000000003</v>
      </c>
      <c r="Y116" s="93">
        <v>59212484.44450435</v>
      </c>
      <c r="Z116">
        <v>3166098.5999999996</v>
      </c>
      <c r="AA116">
        <v>62378583.044504352</v>
      </c>
      <c r="AB116">
        <v>9425.566380085118</v>
      </c>
      <c r="AC116">
        <v>20492343.364504352</v>
      </c>
      <c r="AD116">
        <v>62378583.044504352</v>
      </c>
      <c r="AE116">
        <v>0</v>
      </c>
      <c r="AF116">
        <v>713244.22</v>
      </c>
      <c r="AG116">
        <v>713244.22</v>
      </c>
      <c r="AI116">
        <v>713244.22</v>
      </c>
      <c r="AJ116">
        <v>63091827.264504351</v>
      </c>
      <c r="AK116">
        <v>374.91</v>
      </c>
      <c r="AL116">
        <v>374.91</v>
      </c>
      <c r="AM116">
        <v>69973.570000000007</v>
      </c>
      <c r="AN116">
        <v>0</v>
      </c>
      <c r="AO116">
        <v>69973.570000000007</v>
      </c>
      <c r="AP116">
        <v>610045.68000000005</v>
      </c>
    </row>
    <row r="117" spans="1:42" x14ac:dyDescent="0.25">
      <c r="A117">
        <v>2099</v>
      </c>
      <c r="B117" t="s">
        <v>4504</v>
      </c>
      <c r="C117" t="s">
        <v>51</v>
      </c>
      <c r="D117" t="s">
        <v>113</v>
      </c>
      <c r="E117">
        <v>2098</v>
      </c>
      <c r="F117">
        <v>2331805.2599999998</v>
      </c>
      <c r="G117">
        <v>0</v>
      </c>
      <c r="H117" s="70">
        <v>2331805.2599999998</v>
      </c>
      <c r="I117" s="73">
        <v>738.01</v>
      </c>
      <c r="J117">
        <v>1</v>
      </c>
      <c r="K117">
        <v>0</v>
      </c>
      <c r="L117">
        <v>81.181100000000001</v>
      </c>
      <c r="M117">
        <v>8</v>
      </c>
      <c r="N117">
        <v>0</v>
      </c>
      <c r="O117">
        <v>0</v>
      </c>
      <c r="P117">
        <v>0.75</v>
      </c>
      <c r="Q117">
        <v>24.122499999999999</v>
      </c>
      <c r="R117">
        <v>0</v>
      </c>
      <c r="S117">
        <v>0</v>
      </c>
      <c r="U117">
        <v>941.46360000000004</v>
      </c>
      <c r="V117">
        <v>0</v>
      </c>
      <c r="W117">
        <v>941.46360000000004</v>
      </c>
      <c r="X117" s="72">
        <v>-1.2900000000000009</v>
      </c>
      <c r="Y117" s="93">
        <v>8496164.7552782502</v>
      </c>
      <c r="Z117">
        <v>196133</v>
      </c>
      <c r="AA117">
        <v>8692297.7552782502</v>
      </c>
      <c r="AB117">
        <v>9232.7496838733332</v>
      </c>
      <c r="AC117">
        <v>6360492.4952782504</v>
      </c>
      <c r="AD117">
        <v>8692297.7552782502</v>
      </c>
      <c r="AE117">
        <v>0</v>
      </c>
      <c r="AF117">
        <v>3167.09</v>
      </c>
      <c r="AG117">
        <v>3167.09</v>
      </c>
      <c r="AI117">
        <v>3167.09</v>
      </c>
      <c r="AJ117">
        <v>8695464.8452782501</v>
      </c>
      <c r="AK117">
        <v>230.38</v>
      </c>
      <c r="AL117">
        <v>230.38</v>
      </c>
      <c r="AM117">
        <v>42998.35</v>
      </c>
      <c r="AN117">
        <v>0</v>
      </c>
      <c r="AO117">
        <v>42998.35</v>
      </c>
      <c r="AP117">
        <v>85991.26</v>
      </c>
    </row>
    <row r="118" spans="1:42" x14ac:dyDescent="0.25">
      <c r="A118">
        <v>2100</v>
      </c>
      <c r="B118" t="s">
        <v>4505</v>
      </c>
      <c r="C118" t="s">
        <v>51</v>
      </c>
      <c r="D118" t="s">
        <v>107</v>
      </c>
      <c r="E118">
        <v>2098</v>
      </c>
      <c r="F118">
        <v>29275189.84</v>
      </c>
      <c r="G118">
        <v>0</v>
      </c>
      <c r="H118" s="70">
        <v>29275189.84</v>
      </c>
      <c r="I118" s="73">
        <v>9029.2000000000007</v>
      </c>
      <c r="J118">
        <v>1</v>
      </c>
      <c r="K118">
        <v>0</v>
      </c>
      <c r="L118">
        <v>993.21199999999999</v>
      </c>
      <c r="M118">
        <v>98.3</v>
      </c>
      <c r="N118">
        <v>0</v>
      </c>
      <c r="O118">
        <v>0</v>
      </c>
      <c r="P118">
        <v>19</v>
      </c>
      <c r="Q118">
        <v>225.2775</v>
      </c>
      <c r="R118">
        <v>0</v>
      </c>
      <c r="S118">
        <v>0</v>
      </c>
      <c r="U118">
        <v>10698.4295</v>
      </c>
      <c r="V118">
        <v>0</v>
      </c>
      <c r="W118">
        <v>10698.4295</v>
      </c>
      <c r="X118" s="72">
        <v>-0.97000000000000064</v>
      </c>
      <c r="Y118" s="93">
        <v>96720020.088337153</v>
      </c>
      <c r="Z118">
        <v>3807999.9999999995</v>
      </c>
      <c r="AA118">
        <v>100528020.08833715</v>
      </c>
      <c r="AB118">
        <v>9396.5212453227032</v>
      </c>
      <c r="AC118">
        <v>71252830.24833715</v>
      </c>
      <c r="AD118">
        <v>100528020.08833715</v>
      </c>
      <c r="AE118">
        <v>114164</v>
      </c>
      <c r="AF118">
        <v>844556.58</v>
      </c>
      <c r="AG118">
        <v>844556.58</v>
      </c>
      <c r="AI118">
        <v>844556.58</v>
      </c>
      <c r="AJ118">
        <v>101486740.66833715</v>
      </c>
      <c r="AK118">
        <v>0</v>
      </c>
      <c r="AL118">
        <v>0</v>
      </c>
      <c r="AM118">
        <v>0</v>
      </c>
      <c r="AN118">
        <v>0</v>
      </c>
      <c r="AO118">
        <v>0</v>
      </c>
      <c r="AP118">
        <v>1139189.8400000001</v>
      </c>
    </row>
    <row r="119" spans="1:42" x14ac:dyDescent="0.25">
      <c r="A119">
        <v>2101</v>
      </c>
      <c r="B119" t="s">
        <v>4506</v>
      </c>
      <c r="C119" t="s">
        <v>51</v>
      </c>
      <c r="D119" t="s">
        <v>140</v>
      </c>
      <c r="E119">
        <v>2098</v>
      </c>
      <c r="F119">
        <v>12312073.560000001</v>
      </c>
      <c r="G119">
        <v>0</v>
      </c>
      <c r="H119" s="70">
        <v>12312073.560000001</v>
      </c>
      <c r="I119" s="73">
        <v>4037.81</v>
      </c>
      <c r="J119">
        <v>1</v>
      </c>
      <c r="K119">
        <v>0</v>
      </c>
      <c r="L119">
        <v>444.15910000000002</v>
      </c>
      <c r="M119">
        <v>48.2</v>
      </c>
      <c r="N119">
        <v>0</v>
      </c>
      <c r="O119">
        <v>0</v>
      </c>
      <c r="P119">
        <v>5.5</v>
      </c>
      <c r="Q119">
        <v>107.49</v>
      </c>
      <c r="R119">
        <v>0</v>
      </c>
      <c r="S119">
        <v>0</v>
      </c>
      <c r="U119">
        <v>4707.2565999999997</v>
      </c>
      <c r="V119">
        <v>0</v>
      </c>
      <c r="W119">
        <v>4707.2565999999997</v>
      </c>
      <c r="X119" s="72">
        <v>-1.1500000000000004</v>
      </c>
      <c r="Y119" s="93">
        <v>42513548.384034865</v>
      </c>
      <c r="Z119">
        <v>1412618.2</v>
      </c>
      <c r="AA119">
        <v>43926166.584034868</v>
      </c>
      <c r="AB119">
        <v>9331.5853195754971</v>
      </c>
      <c r="AC119">
        <v>31614093.024034865</v>
      </c>
      <c r="AD119">
        <v>43926166.584034868</v>
      </c>
      <c r="AE119">
        <v>0</v>
      </c>
      <c r="AF119">
        <v>351898.58</v>
      </c>
      <c r="AG119">
        <v>351898.58</v>
      </c>
      <c r="AI119">
        <v>351898.58</v>
      </c>
      <c r="AJ119">
        <v>44278065.164034866</v>
      </c>
      <c r="AK119">
        <v>0</v>
      </c>
      <c r="AL119">
        <v>0</v>
      </c>
      <c r="AM119">
        <v>0</v>
      </c>
      <c r="AN119">
        <v>0</v>
      </c>
      <c r="AO119">
        <v>0</v>
      </c>
      <c r="AP119">
        <v>453354.56</v>
      </c>
    </row>
    <row r="120" spans="1:42" x14ac:dyDescent="0.25">
      <c r="A120">
        <v>2102</v>
      </c>
      <c r="B120" t="s">
        <v>4507</v>
      </c>
      <c r="C120" t="s">
        <v>51</v>
      </c>
      <c r="D120" t="s">
        <v>230</v>
      </c>
      <c r="E120">
        <v>2098</v>
      </c>
      <c r="F120">
        <v>5581542.6200000001</v>
      </c>
      <c r="G120">
        <v>0</v>
      </c>
      <c r="H120" s="70">
        <v>5581542.6200000001</v>
      </c>
      <c r="I120" s="73">
        <v>2193.34</v>
      </c>
      <c r="J120">
        <v>1</v>
      </c>
      <c r="K120">
        <v>0</v>
      </c>
      <c r="L120">
        <v>241.26740000000001</v>
      </c>
      <c r="M120">
        <v>55.8</v>
      </c>
      <c r="N120">
        <v>0</v>
      </c>
      <c r="O120">
        <v>0</v>
      </c>
      <c r="P120">
        <v>4.25</v>
      </c>
      <c r="Q120">
        <v>70.902500000000003</v>
      </c>
      <c r="R120">
        <v>0</v>
      </c>
      <c r="S120">
        <v>0</v>
      </c>
      <c r="U120">
        <v>2572.8874000000001</v>
      </c>
      <c r="V120">
        <v>0</v>
      </c>
      <c r="W120">
        <v>2572.8874000000001</v>
      </c>
      <c r="X120" s="72">
        <v>-0.72000000000000064</v>
      </c>
      <c r="Y120" s="93">
        <v>23292878.478055533</v>
      </c>
      <c r="Z120">
        <v>1155000</v>
      </c>
      <c r="AA120">
        <v>24447878.478055533</v>
      </c>
      <c r="AB120">
        <v>9502.1175345860574</v>
      </c>
      <c r="AC120">
        <v>18866335.858055532</v>
      </c>
      <c r="AD120">
        <v>24447878.478055533</v>
      </c>
      <c r="AE120">
        <v>0</v>
      </c>
      <c r="AF120">
        <v>49265.8</v>
      </c>
      <c r="AG120">
        <v>49265.8</v>
      </c>
      <c r="AI120">
        <v>49265.8</v>
      </c>
      <c r="AJ120">
        <v>24497144.278055534</v>
      </c>
      <c r="AK120">
        <v>0</v>
      </c>
      <c r="AL120">
        <v>0</v>
      </c>
      <c r="AM120">
        <v>0</v>
      </c>
      <c r="AN120">
        <v>0</v>
      </c>
      <c r="AO120">
        <v>0</v>
      </c>
      <c r="AP120">
        <v>256542.62</v>
      </c>
    </row>
    <row r="121" spans="1:42" x14ac:dyDescent="0.25">
      <c r="A121">
        <v>2103</v>
      </c>
      <c r="B121" t="s">
        <v>4508</v>
      </c>
      <c r="C121" t="s">
        <v>51</v>
      </c>
      <c r="D121" t="s">
        <v>209</v>
      </c>
      <c r="E121">
        <v>2098</v>
      </c>
      <c r="F121">
        <v>1784508.92</v>
      </c>
      <c r="G121">
        <v>0</v>
      </c>
      <c r="H121" s="70">
        <v>1784508.92</v>
      </c>
      <c r="I121" s="73">
        <v>1931.64</v>
      </c>
      <c r="J121">
        <v>1</v>
      </c>
      <c r="K121">
        <v>0</v>
      </c>
      <c r="L121">
        <v>212.4804</v>
      </c>
      <c r="M121">
        <v>0</v>
      </c>
      <c r="N121">
        <v>0</v>
      </c>
      <c r="O121">
        <v>0</v>
      </c>
      <c r="P121">
        <v>0.5</v>
      </c>
      <c r="Q121">
        <v>5.12</v>
      </c>
      <c r="R121">
        <v>0</v>
      </c>
      <c r="S121">
        <v>0</v>
      </c>
      <c r="U121">
        <v>2254.9153999999999</v>
      </c>
      <c r="V121">
        <v>0</v>
      </c>
      <c r="W121">
        <v>2393.43075</v>
      </c>
      <c r="X121" s="72">
        <v>-3.2900000000000009</v>
      </c>
      <c r="Y121" s="93">
        <v>21357604.035357244</v>
      </c>
      <c r="Z121">
        <v>420063.69999999995</v>
      </c>
      <c r="AA121">
        <v>21777667.735357244</v>
      </c>
      <c r="AB121">
        <v>9098.9337106817256</v>
      </c>
      <c r="AC121">
        <v>19993158.815357246</v>
      </c>
      <c r="AD121">
        <v>21777667.735357244</v>
      </c>
      <c r="AE121">
        <v>0</v>
      </c>
      <c r="AF121">
        <v>0</v>
      </c>
      <c r="AG121">
        <v>0</v>
      </c>
      <c r="AI121">
        <v>0</v>
      </c>
      <c r="AJ121">
        <v>21777667.735357244</v>
      </c>
      <c r="AK121">
        <v>221.83</v>
      </c>
      <c r="AL121">
        <v>221.83</v>
      </c>
      <c r="AM121">
        <v>41402.57</v>
      </c>
      <c r="AN121">
        <v>0</v>
      </c>
      <c r="AO121">
        <v>41402.57</v>
      </c>
      <c r="AP121">
        <v>91996.92</v>
      </c>
    </row>
    <row r="122" spans="1:42" x14ac:dyDescent="0.25">
      <c r="A122">
        <v>2104</v>
      </c>
      <c r="B122" t="s">
        <v>4509</v>
      </c>
      <c r="C122" t="s">
        <v>51</v>
      </c>
      <c r="D122" t="s">
        <v>207</v>
      </c>
      <c r="E122">
        <v>2098</v>
      </c>
      <c r="F122">
        <v>3816427.62</v>
      </c>
      <c r="G122">
        <v>0</v>
      </c>
      <c r="H122" s="70">
        <v>3816427.62</v>
      </c>
      <c r="I122" s="73">
        <v>3250.62</v>
      </c>
      <c r="J122">
        <v>1</v>
      </c>
      <c r="K122">
        <v>0</v>
      </c>
      <c r="L122">
        <v>357.56819999999999</v>
      </c>
      <c r="M122">
        <v>52.9</v>
      </c>
      <c r="N122">
        <v>0</v>
      </c>
      <c r="O122">
        <v>0</v>
      </c>
      <c r="P122">
        <v>1.25</v>
      </c>
      <c r="Q122">
        <v>3.9350000000000001</v>
      </c>
      <c r="R122">
        <v>0</v>
      </c>
      <c r="S122">
        <v>0</v>
      </c>
      <c r="U122">
        <v>3820.5682000000002</v>
      </c>
      <c r="V122">
        <v>0</v>
      </c>
      <c r="W122">
        <v>4163.3734999999997</v>
      </c>
      <c r="X122" s="72">
        <v>-1.370000000000001</v>
      </c>
      <c r="Y122" s="93">
        <v>37555219.881737635</v>
      </c>
      <c r="Z122">
        <v>221970</v>
      </c>
      <c r="AA122">
        <v>37777189.881737635</v>
      </c>
      <c r="AB122">
        <v>9073.6970588244458</v>
      </c>
      <c r="AC122">
        <v>33960762.261737637</v>
      </c>
      <c r="AD122">
        <v>37777189.881737635</v>
      </c>
      <c r="AE122">
        <v>3082</v>
      </c>
      <c r="AF122">
        <v>0</v>
      </c>
      <c r="AG122">
        <v>0</v>
      </c>
      <c r="AI122">
        <v>0</v>
      </c>
      <c r="AJ122">
        <v>37780271.881737635</v>
      </c>
      <c r="AK122">
        <v>162.56</v>
      </c>
      <c r="AL122">
        <v>162.56</v>
      </c>
      <c r="AM122">
        <v>30340.36</v>
      </c>
      <c r="AN122">
        <v>0</v>
      </c>
      <c r="AO122">
        <v>30340.36</v>
      </c>
      <c r="AP122">
        <v>155975.62</v>
      </c>
    </row>
    <row r="123" spans="1:42" x14ac:dyDescent="0.25">
      <c r="A123">
        <v>2105</v>
      </c>
      <c r="B123" t="s">
        <v>4510</v>
      </c>
      <c r="C123" t="s">
        <v>51</v>
      </c>
      <c r="D123" t="s">
        <v>52</v>
      </c>
      <c r="E123">
        <v>2098</v>
      </c>
      <c r="F123">
        <v>3505708.2</v>
      </c>
      <c r="G123">
        <v>0</v>
      </c>
      <c r="H123" s="70">
        <v>3505708.2</v>
      </c>
      <c r="I123" s="73">
        <v>547.71</v>
      </c>
      <c r="J123">
        <v>1</v>
      </c>
      <c r="K123">
        <v>0</v>
      </c>
      <c r="L123">
        <v>60.248100000000001</v>
      </c>
      <c r="M123">
        <v>16.3</v>
      </c>
      <c r="N123">
        <v>0</v>
      </c>
      <c r="O123">
        <v>0</v>
      </c>
      <c r="P123">
        <v>0.25</v>
      </c>
      <c r="Q123">
        <v>11.845000000000001</v>
      </c>
      <c r="R123">
        <v>0</v>
      </c>
      <c r="S123">
        <v>0</v>
      </c>
      <c r="U123">
        <v>729.85310000000004</v>
      </c>
      <c r="V123">
        <v>0</v>
      </c>
      <c r="W123">
        <v>764.65980000000002</v>
      </c>
      <c r="X123" s="72">
        <v>-3.09</v>
      </c>
      <c r="Y123" s="93">
        <v>6831108.4254071284</v>
      </c>
      <c r="Z123">
        <v>430960.6</v>
      </c>
      <c r="AA123">
        <v>7262069.025407128</v>
      </c>
      <c r="AB123">
        <v>9497.1241137655306</v>
      </c>
      <c r="AC123">
        <v>3756360.8254071278</v>
      </c>
      <c r="AD123">
        <v>7262069.025407128</v>
      </c>
      <c r="AE123">
        <v>0</v>
      </c>
      <c r="AF123">
        <v>38371.72</v>
      </c>
      <c r="AG123">
        <v>38371.72</v>
      </c>
      <c r="AI123">
        <v>38371.72</v>
      </c>
      <c r="AJ123">
        <v>7300440.7454071278</v>
      </c>
      <c r="AK123">
        <v>213.57</v>
      </c>
      <c r="AL123">
        <v>213.57</v>
      </c>
      <c r="AM123">
        <v>39860.92</v>
      </c>
      <c r="AN123">
        <v>0</v>
      </c>
      <c r="AO123">
        <v>39860.92</v>
      </c>
      <c r="AP123">
        <v>69034.2</v>
      </c>
    </row>
    <row r="124" spans="1:42" x14ac:dyDescent="0.25">
      <c r="A124">
        <v>2107</v>
      </c>
      <c r="B124" t="s">
        <v>4511</v>
      </c>
      <c r="C124" t="s">
        <v>7</v>
      </c>
      <c r="D124" t="s">
        <v>128</v>
      </c>
      <c r="E124">
        <v>2106</v>
      </c>
      <c r="F124">
        <v>183552.46</v>
      </c>
      <c r="G124">
        <v>0</v>
      </c>
      <c r="H124" s="70">
        <v>183552.46</v>
      </c>
      <c r="I124" s="73">
        <v>59.24</v>
      </c>
      <c r="J124">
        <v>1</v>
      </c>
      <c r="K124">
        <v>0</v>
      </c>
      <c r="L124">
        <v>4</v>
      </c>
      <c r="M124">
        <v>0</v>
      </c>
      <c r="N124">
        <v>0</v>
      </c>
      <c r="O124">
        <v>0</v>
      </c>
      <c r="P124">
        <v>0</v>
      </c>
      <c r="Q124">
        <v>3.7025000000000001</v>
      </c>
      <c r="R124">
        <v>0</v>
      </c>
      <c r="S124">
        <v>0</v>
      </c>
      <c r="U124">
        <v>168.48249999999999</v>
      </c>
      <c r="V124">
        <v>0</v>
      </c>
      <c r="W124">
        <v>168.48249999999999</v>
      </c>
      <c r="X124" s="72">
        <v>0.25999999999999979</v>
      </c>
      <c r="Y124" s="93">
        <v>1533644.5021500855</v>
      </c>
      <c r="Z124">
        <v>183600</v>
      </c>
      <c r="AA124">
        <v>1717244.5021500855</v>
      </c>
      <c r="AB124">
        <v>10192.420590566295</v>
      </c>
      <c r="AC124">
        <v>1533692.0421500856</v>
      </c>
      <c r="AD124">
        <v>1717244.5021500855</v>
      </c>
      <c r="AE124">
        <v>0</v>
      </c>
      <c r="AF124">
        <v>0</v>
      </c>
      <c r="AG124">
        <v>0</v>
      </c>
      <c r="AI124">
        <v>0</v>
      </c>
      <c r="AJ124">
        <v>1717244.5021500855</v>
      </c>
      <c r="AK124">
        <v>16.829999999999998</v>
      </c>
      <c r="AL124">
        <v>16.829999999999998</v>
      </c>
      <c r="AM124">
        <v>3141.17</v>
      </c>
      <c r="AN124">
        <v>0</v>
      </c>
      <c r="AO124">
        <v>3141.17</v>
      </c>
      <c r="AP124">
        <v>5552.46</v>
      </c>
    </row>
    <row r="125" spans="1:42" x14ac:dyDescent="0.25">
      <c r="A125">
        <v>2108</v>
      </c>
      <c r="B125" t="s">
        <v>4512</v>
      </c>
      <c r="C125" t="s">
        <v>7</v>
      </c>
      <c r="D125" t="s">
        <v>179</v>
      </c>
      <c r="E125">
        <v>2106</v>
      </c>
      <c r="F125">
        <v>5009015.22</v>
      </c>
      <c r="G125">
        <v>0</v>
      </c>
      <c r="H125" s="70">
        <v>5009015.22</v>
      </c>
      <c r="I125" s="73">
        <v>2610.94</v>
      </c>
      <c r="J125">
        <v>1</v>
      </c>
      <c r="K125">
        <v>0</v>
      </c>
      <c r="L125">
        <v>287.20339999999999</v>
      </c>
      <c r="M125">
        <v>1.5</v>
      </c>
      <c r="N125">
        <v>0</v>
      </c>
      <c r="O125">
        <v>0</v>
      </c>
      <c r="P125">
        <v>14.5</v>
      </c>
      <c r="Q125">
        <v>130.02500000000001</v>
      </c>
      <c r="R125">
        <v>0</v>
      </c>
      <c r="S125">
        <v>0</v>
      </c>
      <c r="U125">
        <v>3221.2883999999999</v>
      </c>
      <c r="V125">
        <v>0</v>
      </c>
      <c r="W125">
        <v>3298.7653</v>
      </c>
      <c r="X125" s="72">
        <v>-1.1300000000000008</v>
      </c>
      <c r="Y125" s="93">
        <v>29796102.649812512</v>
      </c>
      <c r="Z125">
        <v>700000</v>
      </c>
      <c r="AA125">
        <v>30496102.649812512</v>
      </c>
      <c r="AB125">
        <v>9244.7021465311609</v>
      </c>
      <c r="AC125">
        <v>25487087.429812513</v>
      </c>
      <c r="AD125">
        <v>30496102.649812512</v>
      </c>
      <c r="AE125">
        <v>0</v>
      </c>
      <c r="AF125">
        <v>0</v>
      </c>
      <c r="AG125">
        <v>0</v>
      </c>
      <c r="AI125">
        <v>0</v>
      </c>
      <c r="AJ125">
        <v>30496102.649812512</v>
      </c>
      <c r="AK125">
        <v>0</v>
      </c>
      <c r="AL125">
        <v>0</v>
      </c>
      <c r="AM125">
        <v>0</v>
      </c>
      <c r="AN125">
        <v>0</v>
      </c>
      <c r="AO125">
        <v>0</v>
      </c>
      <c r="AP125">
        <v>259015.22</v>
      </c>
    </row>
    <row r="126" spans="1:42" x14ac:dyDescent="0.25">
      <c r="A126">
        <v>2109</v>
      </c>
      <c r="B126" t="s">
        <v>4513</v>
      </c>
      <c r="C126" t="s">
        <v>7</v>
      </c>
      <c r="D126" t="s">
        <v>131</v>
      </c>
      <c r="E126">
        <v>2106</v>
      </c>
      <c r="F126">
        <v>65133.120000000003</v>
      </c>
      <c r="G126">
        <v>0</v>
      </c>
      <c r="H126" s="70">
        <v>65133.120000000003</v>
      </c>
      <c r="I126" s="73">
        <v>4</v>
      </c>
      <c r="J126">
        <v>1</v>
      </c>
      <c r="K126">
        <v>0</v>
      </c>
      <c r="L126">
        <v>0</v>
      </c>
      <c r="M126">
        <v>0.4</v>
      </c>
      <c r="N126">
        <v>0</v>
      </c>
      <c r="O126">
        <v>0</v>
      </c>
      <c r="P126">
        <v>0</v>
      </c>
      <c r="Q126">
        <v>0.13750000000000001</v>
      </c>
      <c r="R126">
        <v>0</v>
      </c>
      <c r="S126">
        <v>0</v>
      </c>
      <c r="U126">
        <v>30.077500000000001</v>
      </c>
      <c r="V126">
        <v>0</v>
      </c>
      <c r="W126">
        <v>33.406999999999996</v>
      </c>
      <c r="X126" s="72">
        <v>-11.3</v>
      </c>
      <c r="Y126" s="93">
        <v>284592.2681499921</v>
      </c>
      <c r="Z126">
        <v>18000</v>
      </c>
      <c r="AA126">
        <v>302592.2681499921</v>
      </c>
      <c r="AB126">
        <v>9057.7504160802273</v>
      </c>
      <c r="AC126">
        <v>237459.14814999211</v>
      </c>
      <c r="AD126">
        <v>302592.2681499921</v>
      </c>
      <c r="AE126">
        <v>0</v>
      </c>
      <c r="AF126">
        <v>0</v>
      </c>
      <c r="AG126">
        <v>0</v>
      </c>
      <c r="AI126">
        <v>0</v>
      </c>
      <c r="AJ126">
        <v>302592.2681499921</v>
      </c>
      <c r="AK126">
        <v>0</v>
      </c>
      <c r="AL126">
        <v>0</v>
      </c>
      <c r="AM126">
        <v>0</v>
      </c>
      <c r="AN126">
        <v>0</v>
      </c>
      <c r="AO126">
        <v>0</v>
      </c>
      <c r="AP126">
        <v>611.12</v>
      </c>
    </row>
    <row r="127" spans="1:42" x14ac:dyDescent="0.25">
      <c r="A127">
        <v>2110</v>
      </c>
      <c r="B127" t="s">
        <v>4514</v>
      </c>
      <c r="C127" t="s">
        <v>7</v>
      </c>
      <c r="D127" t="s">
        <v>174</v>
      </c>
      <c r="E127">
        <v>2106</v>
      </c>
      <c r="F127">
        <v>1143897.6200000001</v>
      </c>
      <c r="G127">
        <v>0</v>
      </c>
      <c r="H127" s="70">
        <v>1143897.6200000001</v>
      </c>
      <c r="I127" s="73">
        <v>1184.73</v>
      </c>
      <c r="J127">
        <v>1</v>
      </c>
      <c r="K127">
        <v>0</v>
      </c>
      <c r="L127">
        <v>130.3203</v>
      </c>
      <c r="M127">
        <v>2</v>
      </c>
      <c r="N127">
        <v>0</v>
      </c>
      <c r="O127">
        <v>0</v>
      </c>
      <c r="P127">
        <v>4</v>
      </c>
      <c r="Q127">
        <v>56.515000000000001</v>
      </c>
      <c r="R127">
        <v>0</v>
      </c>
      <c r="S127">
        <v>0</v>
      </c>
      <c r="U127">
        <v>1525.5302999999999</v>
      </c>
      <c r="V127">
        <v>0</v>
      </c>
      <c r="W127">
        <v>1540.6652999999999</v>
      </c>
      <c r="X127" s="72">
        <v>3.0299999999999994</v>
      </c>
      <c r="Y127" s="93">
        <v>14239709.128395496</v>
      </c>
      <c r="Z127">
        <v>331300.19999999995</v>
      </c>
      <c r="AA127">
        <v>14571009.328395495</v>
      </c>
      <c r="AB127">
        <v>9457.6085593642547</v>
      </c>
      <c r="AC127">
        <v>13427111.708395496</v>
      </c>
      <c r="AD127">
        <v>14571009.328395495</v>
      </c>
      <c r="AE127">
        <v>0</v>
      </c>
      <c r="AF127">
        <v>0</v>
      </c>
      <c r="AG127">
        <v>0</v>
      </c>
      <c r="AI127">
        <v>0</v>
      </c>
      <c r="AJ127">
        <v>14571009.328395495</v>
      </c>
      <c r="AK127">
        <v>341.97</v>
      </c>
      <c r="AL127">
        <v>341.97</v>
      </c>
      <c r="AM127">
        <v>63825.62</v>
      </c>
      <c r="AN127">
        <v>0</v>
      </c>
      <c r="AO127">
        <v>63825.62</v>
      </c>
      <c r="AP127">
        <v>130603.62</v>
      </c>
    </row>
    <row r="128" spans="1:42" x14ac:dyDescent="0.25">
      <c r="A128">
        <v>2111</v>
      </c>
      <c r="B128" t="s">
        <v>4515</v>
      </c>
      <c r="C128" t="s">
        <v>7</v>
      </c>
      <c r="D128" t="s">
        <v>13</v>
      </c>
      <c r="E128">
        <v>2106</v>
      </c>
      <c r="F128">
        <v>201389.58</v>
      </c>
      <c r="G128">
        <v>0</v>
      </c>
      <c r="H128" s="70">
        <v>201389.58</v>
      </c>
      <c r="I128" s="73">
        <v>101.49</v>
      </c>
      <c r="J128">
        <v>1</v>
      </c>
      <c r="K128">
        <v>0</v>
      </c>
      <c r="L128">
        <v>6</v>
      </c>
      <c r="M128">
        <v>0</v>
      </c>
      <c r="N128">
        <v>0</v>
      </c>
      <c r="O128">
        <v>0</v>
      </c>
      <c r="P128">
        <v>0.5</v>
      </c>
      <c r="Q128">
        <v>1.0349999999999999</v>
      </c>
      <c r="R128">
        <v>0</v>
      </c>
      <c r="S128">
        <v>0</v>
      </c>
      <c r="U128">
        <v>170.82</v>
      </c>
      <c r="V128">
        <v>0</v>
      </c>
      <c r="W128">
        <v>170.82</v>
      </c>
      <c r="X128" s="72">
        <v>13.98</v>
      </c>
      <c r="Y128" s="93">
        <v>1673270.7132020332</v>
      </c>
      <c r="Z128">
        <v>52488.799999999996</v>
      </c>
      <c r="AA128">
        <v>1725759.5132020332</v>
      </c>
      <c r="AB128">
        <v>10102.795417410334</v>
      </c>
      <c r="AC128">
        <v>1524369.9332020332</v>
      </c>
      <c r="AD128">
        <v>1725759.5132020332</v>
      </c>
      <c r="AE128">
        <v>0</v>
      </c>
      <c r="AF128">
        <v>0</v>
      </c>
      <c r="AG128">
        <v>0</v>
      </c>
      <c r="AI128">
        <v>0</v>
      </c>
      <c r="AJ128">
        <v>1725759.5132020332</v>
      </c>
      <c r="AK128">
        <v>0</v>
      </c>
      <c r="AL128">
        <v>0</v>
      </c>
      <c r="AM128">
        <v>0</v>
      </c>
      <c r="AN128">
        <v>0</v>
      </c>
      <c r="AO128">
        <v>0</v>
      </c>
      <c r="AP128">
        <v>9389.58</v>
      </c>
    </row>
    <row r="129" spans="1:42" x14ac:dyDescent="0.25">
      <c r="A129">
        <v>2112</v>
      </c>
      <c r="B129" t="s">
        <v>4516</v>
      </c>
      <c r="C129" t="s">
        <v>7</v>
      </c>
      <c r="D129" t="s">
        <v>146</v>
      </c>
      <c r="E129">
        <v>2106</v>
      </c>
      <c r="F129">
        <v>20128.68</v>
      </c>
      <c r="G129">
        <v>-863.6633846882105</v>
      </c>
      <c r="H129" s="70">
        <v>19265.01661531179</v>
      </c>
      <c r="I129" s="73">
        <v>2</v>
      </c>
      <c r="J129">
        <v>1</v>
      </c>
      <c r="K129">
        <v>0</v>
      </c>
      <c r="L129">
        <v>0</v>
      </c>
      <c r="M129">
        <v>0</v>
      </c>
      <c r="N129">
        <v>0</v>
      </c>
      <c r="O129">
        <v>0</v>
      </c>
      <c r="P129">
        <v>0</v>
      </c>
      <c r="Q129">
        <v>8.2500000000000004E-2</v>
      </c>
      <c r="R129">
        <v>0</v>
      </c>
      <c r="S129">
        <v>0</v>
      </c>
      <c r="U129">
        <v>2.0825</v>
      </c>
      <c r="V129">
        <v>0</v>
      </c>
      <c r="W129">
        <v>2.0825</v>
      </c>
      <c r="X129" s="72">
        <v>0</v>
      </c>
      <c r="Y129" s="93">
        <v>18929.01661531179</v>
      </c>
      <c r="Z129">
        <v>336</v>
      </c>
      <c r="AA129">
        <v>19265.01661531179</v>
      </c>
      <c r="AB129">
        <v>9250.9083386851325</v>
      </c>
      <c r="AC129">
        <v>0</v>
      </c>
      <c r="AD129">
        <v>19265.01661531179</v>
      </c>
      <c r="AE129">
        <v>0</v>
      </c>
      <c r="AF129">
        <v>0</v>
      </c>
      <c r="AG129">
        <v>0</v>
      </c>
      <c r="AI129">
        <v>0</v>
      </c>
      <c r="AJ129">
        <v>19265.01661531179</v>
      </c>
      <c r="AK129">
        <v>0</v>
      </c>
      <c r="AL129">
        <v>0</v>
      </c>
      <c r="AM129">
        <v>0</v>
      </c>
      <c r="AN129">
        <v>0</v>
      </c>
      <c r="AO129">
        <v>0</v>
      </c>
      <c r="AP129">
        <v>28.68</v>
      </c>
    </row>
    <row r="130" spans="1:42" x14ac:dyDescent="0.25">
      <c r="A130">
        <v>2113</v>
      </c>
      <c r="B130" t="s">
        <v>4517</v>
      </c>
      <c r="C130" t="s">
        <v>7</v>
      </c>
      <c r="D130" t="s">
        <v>8</v>
      </c>
      <c r="E130">
        <v>2106</v>
      </c>
      <c r="F130">
        <v>420761.86</v>
      </c>
      <c r="G130">
        <v>0</v>
      </c>
      <c r="H130" s="70">
        <v>420761.86</v>
      </c>
      <c r="I130" s="73">
        <v>262.07</v>
      </c>
      <c r="J130">
        <v>1</v>
      </c>
      <c r="K130">
        <v>0</v>
      </c>
      <c r="L130">
        <v>28.8277</v>
      </c>
      <c r="M130">
        <v>2.7</v>
      </c>
      <c r="N130">
        <v>0</v>
      </c>
      <c r="O130">
        <v>0</v>
      </c>
      <c r="P130">
        <v>1.25</v>
      </c>
      <c r="Q130">
        <v>7.5</v>
      </c>
      <c r="R130">
        <v>0</v>
      </c>
      <c r="S130">
        <v>0</v>
      </c>
      <c r="U130">
        <v>441.04770000000002</v>
      </c>
      <c r="V130">
        <v>0</v>
      </c>
      <c r="W130">
        <v>441.04770000000002</v>
      </c>
      <c r="X130" s="72">
        <v>6.3599999999999994</v>
      </c>
      <c r="Y130" s="93">
        <v>4150580.1110729617</v>
      </c>
      <c r="Z130">
        <v>161000</v>
      </c>
      <c r="AA130">
        <v>4311580.1110729612</v>
      </c>
      <c r="AB130">
        <v>9775.7682696745978</v>
      </c>
      <c r="AC130">
        <v>3890818.2510729614</v>
      </c>
      <c r="AD130">
        <v>4311580.1110729612</v>
      </c>
      <c r="AE130">
        <v>0</v>
      </c>
      <c r="AF130">
        <v>0</v>
      </c>
      <c r="AG130">
        <v>0</v>
      </c>
      <c r="AI130">
        <v>0</v>
      </c>
      <c r="AJ130">
        <v>4311580.1110729612</v>
      </c>
      <c r="AK130">
        <v>84.03</v>
      </c>
      <c r="AL130">
        <v>84.03</v>
      </c>
      <c r="AM130">
        <v>15683.44</v>
      </c>
      <c r="AN130">
        <v>0</v>
      </c>
      <c r="AO130">
        <v>15683.44</v>
      </c>
      <c r="AP130">
        <v>28761.86</v>
      </c>
    </row>
    <row r="131" spans="1:42" x14ac:dyDescent="0.25">
      <c r="A131">
        <v>2114</v>
      </c>
      <c r="B131" t="s">
        <v>4518</v>
      </c>
      <c r="C131" t="s">
        <v>7</v>
      </c>
      <c r="D131" t="s">
        <v>112</v>
      </c>
      <c r="E131">
        <v>2106</v>
      </c>
      <c r="F131">
        <v>145293.9</v>
      </c>
      <c r="G131">
        <v>0</v>
      </c>
      <c r="H131" s="70">
        <v>145293.9</v>
      </c>
      <c r="I131" s="73">
        <v>218.37</v>
      </c>
      <c r="J131">
        <v>1</v>
      </c>
      <c r="K131">
        <v>0</v>
      </c>
      <c r="L131">
        <v>24.020700000000001</v>
      </c>
      <c r="M131">
        <v>0</v>
      </c>
      <c r="N131">
        <v>0</v>
      </c>
      <c r="O131">
        <v>0</v>
      </c>
      <c r="P131">
        <v>0</v>
      </c>
      <c r="Q131">
        <v>0</v>
      </c>
      <c r="R131">
        <v>0</v>
      </c>
      <c r="S131">
        <v>0</v>
      </c>
      <c r="U131">
        <v>370.9307</v>
      </c>
      <c r="V131">
        <v>0</v>
      </c>
      <c r="W131">
        <v>370.9307</v>
      </c>
      <c r="X131" s="72">
        <v>5.91</v>
      </c>
      <c r="Y131" s="93">
        <v>3482299.0729980762</v>
      </c>
      <c r="Z131">
        <v>288000</v>
      </c>
      <c r="AA131">
        <v>3770299.0729980762</v>
      </c>
      <c r="AB131">
        <v>10164.429832844993</v>
      </c>
      <c r="AC131">
        <v>3625005.1729980763</v>
      </c>
      <c r="AD131">
        <v>3770299.0729980762</v>
      </c>
      <c r="AE131">
        <v>0</v>
      </c>
      <c r="AF131">
        <v>0</v>
      </c>
      <c r="AG131">
        <v>0</v>
      </c>
      <c r="AI131">
        <v>0</v>
      </c>
      <c r="AJ131">
        <v>3770299.0729980762</v>
      </c>
      <c r="AK131">
        <v>0</v>
      </c>
      <c r="AL131">
        <v>0</v>
      </c>
      <c r="AM131">
        <v>0</v>
      </c>
      <c r="AN131">
        <v>0</v>
      </c>
      <c r="AO131">
        <v>0</v>
      </c>
      <c r="AP131">
        <v>21293.9</v>
      </c>
    </row>
    <row r="132" spans="1:42" x14ac:dyDescent="0.25">
      <c r="A132">
        <v>2115</v>
      </c>
      <c r="B132" t="s">
        <v>4519</v>
      </c>
      <c r="C132" t="s">
        <v>7</v>
      </c>
      <c r="D132" t="s">
        <v>16</v>
      </c>
      <c r="E132">
        <v>2106</v>
      </c>
      <c r="F132">
        <v>77716.3</v>
      </c>
      <c r="G132">
        <v>0</v>
      </c>
      <c r="H132" s="70">
        <v>77716.3</v>
      </c>
      <c r="I132" s="73">
        <v>15.15</v>
      </c>
      <c r="J132">
        <v>1</v>
      </c>
      <c r="K132">
        <v>0</v>
      </c>
      <c r="L132">
        <v>0</v>
      </c>
      <c r="M132">
        <v>0</v>
      </c>
      <c r="N132">
        <v>0</v>
      </c>
      <c r="O132">
        <v>0</v>
      </c>
      <c r="P132">
        <v>0</v>
      </c>
      <c r="Q132">
        <v>0.72750000000000004</v>
      </c>
      <c r="R132">
        <v>0</v>
      </c>
      <c r="S132">
        <v>0</v>
      </c>
      <c r="U132">
        <v>41.917499999999997</v>
      </c>
      <c r="V132">
        <v>0</v>
      </c>
      <c r="W132">
        <v>43.005000000000003</v>
      </c>
      <c r="X132" s="72">
        <v>-1.1000000000000014</v>
      </c>
      <c r="Y132" s="93">
        <v>388507.87814318109</v>
      </c>
      <c r="Z132">
        <v>81000</v>
      </c>
      <c r="AA132">
        <v>469507.87814318109</v>
      </c>
      <c r="AB132">
        <v>10917.518384912943</v>
      </c>
      <c r="AC132">
        <v>391791.5781431811</v>
      </c>
      <c r="AD132">
        <v>469507.87814318109</v>
      </c>
      <c r="AE132">
        <v>0</v>
      </c>
      <c r="AF132">
        <v>0</v>
      </c>
      <c r="AG132">
        <v>0</v>
      </c>
      <c r="AI132">
        <v>0</v>
      </c>
      <c r="AJ132">
        <v>469507.87814318109</v>
      </c>
      <c r="AK132">
        <v>0</v>
      </c>
      <c r="AL132">
        <v>0</v>
      </c>
      <c r="AM132">
        <v>0</v>
      </c>
      <c r="AN132">
        <v>0</v>
      </c>
      <c r="AO132">
        <v>0</v>
      </c>
      <c r="AP132">
        <v>1716.3</v>
      </c>
    </row>
    <row r="133" spans="1:42" x14ac:dyDescent="0.25">
      <c r="A133">
        <v>2116</v>
      </c>
      <c r="B133" t="s">
        <v>4520</v>
      </c>
      <c r="C133" t="s">
        <v>7</v>
      </c>
      <c r="D133" t="s">
        <v>238</v>
      </c>
      <c r="E133">
        <v>2106</v>
      </c>
      <c r="F133">
        <v>2066784.2</v>
      </c>
      <c r="G133">
        <v>0</v>
      </c>
      <c r="H133" s="70">
        <v>2066784.2</v>
      </c>
      <c r="I133" s="73">
        <v>867.01</v>
      </c>
      <c r="J133">
        <v>1</v>
      </c>
      <c r="K133">
        <v>0</v>
      </c>
      <c r="L133">
        <v>95.371099999999998</v>
      </c>
      <c r="M133">
        <v>0.9</v>
      </c>
      <c r="N133">
        <v>0</v>
      </c>
      <c r="O133">
        <v>0</v>
      </c>
      <c r="P133">
        <v>3.25</v>
      </c>
      <c r="Q133">
        <v>39.142499999999998</v>
      </c>
      <c r="R133">
        <v>0</v>
      </c>
      <c r="S133">
        <v>0</v>
      </c>
      <c r="U133">
        <v>1152.3335999999999</v>
      </c>
      <c r="V133">
        <v>0</v>
      </c>
      <c r="W133">
        <v>1152.3335999999999</v>
      </c>
      <c r="X133" s="72">
        <v>3.2899999999999991</v>
      </c>
      <c r="Y133" s="93">
        <v>10665655.055789627</v>
      </c>
      <c r="Z133">
        <v>446660.19999999995</v>
      </c>
      <c r="AA133">
        <v>11112315.255789626</v>
      </c>
      <c r="AB133">
        <v>9643.3144497302055</v>
      </c>
      <c r="AC133">
        <v>9045531.0557896271</v>
      </c>
      <c r="AD133">
        <v>11112315.255789626</v>
      </c>
      <c r="AE133">
        <v>0</v>
      </c>
      <c r="AF133">
        <v>0</v>
      </c>
      <c r="AG133">
        <v>0</v>
      </c>
      <c r="AI133">
        <v>0</v>
      </c>
      <c r="AJ133">
        <v>11112315.255789626</v>
      </c>
      <c r="AK133">
        <v>244.8</v>
      </c>
      <c r="AL133">
        <v>244.8</v>
      </c>
      <c r="AM133">
        <v>45689.71</v>
      </c>
      <c r="AN133">
        <v>0</v>
      </c>
      <c r="AO133">
        <v>45689.71</v>
      </c>
      <c r="AP133">
        <v>91484.2</v>
      </c>
    </row>
    <row r="134" spans="1:42" x14ac:dyDescent="0.25">
      <c r="A134">
        <v>2137</v>
      </c>
      <c r="B134" t="s">
        <v>4521</v>
      </c>
      <c r="C134" t="s">
        <v>46</v>
      </c>
      <c r="D134" t="s">
        <v>101</v>
      </c>
      <c r="E134">
        <v>2117</v>
      </c>
      <c r="F134">
        <v>3083846.5</v>
      </c>
      <c r="G134">
        <v>0</v>
      </c>
      <c r="H134" s="70">
        <v>3083846.5</v>
      </c>
      <c r="I134" s="73">
        <v>1329.61</v>
      </c>
      <c r="J134">
        <v>1</v>
      </c>
      <c r="K134">
        <v>0</v>
      </c>
      <c r="L134">
        <v>146.25710000000001</v>
      </c>
      <c r="M134">
        <v>0</v>
      </c>
      <c r="N134">
        <v>0</v>
      </c>
      <c r="O134">
        <v>0</v>
      </c>
      <c r="P134">
        <v>1.25</v>
      </c>
      <c r="Q134">
        <v>27.022500000000001</v>
      </c>
      <c r="R134">
        <v>0</v>
      </c>
      <c r="S134">
        <v>0</v>
      </c>
      <c r="U134">
        <v>1671.2945999999999</v>
      </c>
      <c r="V134">
        <v>0</v>
      </c>
      <c r="W134">
        <v>1770.72225</v>
      </c>
      <c r="X134" s="72">
        <v>-1.0200000000000014</v>
      </c>
      <c r="Y134" s="93">
        <v>16003887.338760119</v>
      </c>
      <c r="Z134">
        <v>595000</v>
      </c>
      <c r="AA134">
        <v>16598887.338760119</v>
      </c>
      <c r="AB134">
        <v>9374.0773510696654</v>
      </c>
      <c r="AC134">
        <v>13515040.838760119</v>
      </c>
      <c r="AD134">
        <v>16598887.338760119</v>
      </c>
      <c r="AE134">
        <v>0</v>
      </c>
      <c r="AF134">
        <v>108384.76</v>
      </c>
      <c r="AG134">
        <v>108384.76</v>
      </c>
      <c r="AI134">
        <v>108384.76</v>
      </c>
      <c r="AJ134">
        <v>16707272.098760119</v>
      </c>
      <c r="AK134">
        <v>333.7</v>
      </c>
      <c r="AL134">
        <v>333.7</v>
      </c>
      <c r="AM134">
        <v>62282.1</v>
      </c>
      <c r="AN134">
        <v>0</v>
      </c>
      <c r="AO134">
        <v>62282.1</v>
      </c>
      <c r="AP134">
        <v>115850.5</v>
      </c>
    </row>
    <row r="135" spans="1:42" x14ac:dyDescent="0.25">
      <c r="A135">
        <v>2138</v>
      </c>
      <c r="B135" t="s">
        <v>4522</v>
      </c>
      <c r="C135" t="s">
        <v>46</v>
      </c>
      <c r="D135" t="s">
        <v>215</v>
      </c>
      <c r="E135">
        <v>2117</v>
      </c>
      <c r="F135">
        <v>9661477.2799999993</v>
      </c>
      <c r="G135">
        <v>0</v>
      </c>
      <c r="H135" s="70">
        <v>9661477.2799999993</v>
      </c>
      <c r="I135" s="73">
        <v>3514.69</v>
      </c>
      <c r="J135">
        <v>1</v>
      </c>
      <c r="K135">
        <v>0</v>
      </c>
      <c r="L135">
        <v>386.61590000000001</v>
      </c>
      <c r="M135">
        <v>21.2</v>
      </c>
      <c r="N135">
        <v>0</v>
      </c>
      <c r="O135">
        <v>0</v>
      </c>
      <c r="P135">
        <v>2.25</v>
      </c>
      <c r="Q135">
        <v>79.367500000000007</v>
      </c>
      <c r="R135">
        <v>0</v>
      </c>
      <c r="S135">
        <v>0</v>
      </c>
      <c r="U135">
        <v>4115.0209000000004</v>
      </c>
      <c r="V135">
        <v>0</v>
      </c>
      <c r="W135">
        <v>4154.9697999999999</v>
      </c>
      <c r="X135" s="72">
        <v>1.1499999999999986</v>
      </c>
      <c r="Y135" s="93">
        <v>38008151.379737854</v>
      </c>
      <c r="Z135">
        <v>1910999.9999999998</v>
      </c>
      <c r="AA135">
        <v>39919151.379737854</v>
      </c>
      <c r="AB135">
        <v>9607.5671548173123</v>
      </c>
      <c r="AC135">
        <v>30257674.099737853</v>
      </c>
      <c r="AD135">
        <v>39919151.379737854</v>
      </c>
      <c r="AE135">
        <v>0</v>
      </c>
      <c r="AF135">
        <v>1126075.45</v>
      </c>
      <c r="AG135">
        <v>1126075.45</v>
      </c>
      <c r="AI135">
        <v>1126075.45</v>
      </c>
      <c r="AJ135">
        <v>41045226.829737857</v>
      </c>
      <c r="AK135">
        <v>0</v>
      </c>
      <c r="AL135">
        <v>0</v>
      </c>
      <c r="AM135">
        <v>0</v>
      </c>
      <c r="AN135">
        <v>0</v>
      </c>
      <c r="AO135">
        <v>0</v>
      </c>
      <c r="AP135">
        <v>411477.28</v>
      </c>
    </row>
    <row r="136" spans="1:42" x14ac:dyDescent="0.25">
      <c r="A136">
        <v>2139</v>
      </c>
      <c r="B136" t="s">
        <v>4523</v>
      </c>
      <c r="C136" t="s">
        <v>46</v>
      </c>
      <c r="D136" t="s">
        <v>47</v>
      </c>
      <c r="E136">
        <v>2117</v>
      </c>
      <c r="F136">
        <v>6693302.6200000001</v>
      </c>
      <c r="G136">
        <v>0</v>
      </c>
      <c r="H136" s="70">
        <v>6693302.6200000001</v>
      </c>
      <c r="I136" s="73">
        <v>2553.4699999999998</v>
      </c>
      <c r="J136">
        <v>1</v>
      </c>
      <c r="K136">
        <v>0</v>
      </c>
      <c r="L136">
        <v>280.88170000000002</v>
      </c>
      <c r="M136">
        <v>41.6</v>
      </c>
      <c r="N136">
        <v>0</v>
      </c>
      <c r="O136">
        <v>0</v>
      </c>
      <c r="P136">
        <v>2.25</v>
      </c>
      <c r="Q136">
        <v>80.917500000000004</v>
      </c>
      <c r="R136">
        <v>0</v>
      </c>
      <c r="S136">
        <v>0</v>
      </c>
      <c r="U136">
        <v>3010.5942</v>
      </c>
      <c r="V136">
        <v>0</v>
      </c>
      <c r="W136">
        <v>3010.5942</v>
      </c>
      <c r="X136" s="72">
        <v>0.29999999999999893</v>
      </c>
      <c r="Y136" s="93">
        <v>27410596.372861583</v>
      </c>
      <c r="Z136">
        <v>719288.5</v>
      </c>
      <c r="AA136">
        <v>28129884.872861583</v>
      </c>
      <c r="AB136">
        <v>9343.6321882442953</v>
      </c>
      <c r="AC136">
        <v>21436582.252861582</v>
      </c>
      <c r="AD136">
        <v>28129884.872861583</v>
      </c>
      <c r="AE136">
        <v>0</v>
      </c>
      <c r="AF136">
        <v>35189.86</v>
      </c>
      <c r="AG136">
        <v>35189.86</v>
      </c>
      <c r="AI136">
        <v>35189.86</v>
      </c>
      <c r="AJ136">
        <v>28165074.732861582</v>
      </c>
      <c r="AK136">
        <v>0</v>
      </c>
      <c r="AL136">
        <v>0</v>
      </c>
      <c r="AM136">
        <v>0</v>
      </c>
      <c r="AN136">
        <v>0</v>
      </c>
      <c r="AO136">
        <v>0</v>
      </c>
      <c r="AP136">
        <v>283608.62</v>
      </c>
    </row>
    <row r="137" spans="1:42" x14ac:dyDescent="0.25">
      <c r="A137">
        <v>2140</v>
      </c>
      <c r="B137" t="s">
        <v>4524</v>
      </c>
      <c r="C137" t="s">
        <v>46</v>
      </c>
      <c r="D137" t="s">
        <v>125</v>
      </c>
      <c r="E137">
        <v>2117</v>
      </c>
      <c r="F137">
        <v>2502449.84</v>
      </c>
      <c r="G137">
        <v>0</v>
      </c>
      <c r="H137" s="70">
        <v>2502449.84</v>
      </c>
      <c r="I137" s="73">
        <v>789.09</v>
      </c>
      <c r="J137">
        <v>1</v>
      </c>
      <c r="K137">
        <v>0</v>
      </c>
      <c r="L137">
        <v>86.799899999999994</v>
      </c>
      <c r="M137">
        <v>16.2</v>
      </c>
      <c r="N137">
        <v>0</v>
      </c>
      <c r="O137">
        <v>0</v>
      </c>
      <c r="P137">
        <v>0</v>
      </c>
      <c r="Q137">
        <v>20.465</v>
      </c>
      <c r="R137">
        <v>0</v>
      </c>
      <c r="S137">
        <v>0</v>
      </c>
      <c r="U137">
        <v>1012.1299</v>
      </c>
      <c r="V137">
        <v>0</v>
      </c>
      <c r="W137">
        <v>1012.1299</v>
      </c>
      <c r="X137" s="72">
        <v>0.58000000000000007</v>
      </c>
      <c r="Y137" s="93">
        <v>9229463.1630097069</v>
      </c>
      <c r="Z137">
        <v>464791.6</v>
      </c>
      <c r="AA137">
        <v>9694254.7630097065</v>
      </c>
      <c r="AB137">
        <v>9578.0736869938391</v>
      </c>
      <c r="AC137">
        <v>7191804.9230097067</v>
      </c>
      <c r="AD137">
        <v>9694254.7630097065</v>
      </c>
      <c r="AE137">
        <v>0</v>
      </c>
      <c r="AF137">
        <v>28151.89</v>
      </c>
      <c r="AG137">
        <v>28151.89</v>
      </c>
      <c r="AI137">
        <v>28151.89</v>
      </c>
      <c r="AJ137">
        <v>9722406.6530097071</v>
      </c>
      <c r="AK137">
        <v>253.68</v>
      </c>
      <c r="AL137">
        <v>253.68</v>
      </c>
      <c r="AM137">
        <v>47347.09</v>
      </c>
      <c r="AN137">
        <v>0</v>
      </c>
      <c r="AO137">
        <v>47347.09</v>
      </c>
      <c r="AP137">
        <v>90875.839999999997</v>
      </c>
    </row>
    <row r="138" spans="1:42" x14ac:dyDescent="0.25">
      <c r="A138">
        <v>2141</v>
      </c>
      <c r="B138" t="s">
        <v>4525</v>
      </c>
      <c r="C138" t="s">
        <v>46</v>
      </c>
      <c r="D138" t="s">
        <v>169</v>
      </c>
      <c r="E138">
        <v>2117</v>
      </c>
      <c r="F138">
        <v>4361419.5999999996</v>
      </c>
      <c r="G138">
        <v>0</v>
      </c>
      <c r="H138" s="70">
        <v>4361419.5999999996</v>
      </c>
      <c r="I138" s="73">
        <v>1679.18</v>
      </c>
      <c r="J138">
        <v>1</v>
      </c>
      <c r="K138">
        <v>0</v>
      </c>
      <c r="L138">
        <v>184.7098</v>
      </c>
      <c r="M138">
        <v>35</v>
      </c>
      <c r="N138">
        <v>0</v>
      </c>
      <c r="O138">
        <v>0</v>
      </c>
      <c r="P138">
        <v>0.75</v>
      </c>
      <c r="Q138">
        <v>50.9375</v>
      </c>
      <c r="R138">
        <v>0</v>
      </c>
      <c r="S138">
        <v>0</v>
      </c>
      <c r="U138">
        <v>2111.4722999999999</v>
      </c>
      <c r="V138">
        <v>0</v>
      </c>
      <c r="W138">
        <v>2194.6377000000002</v>
      </c>
      <c r="X138" s="72">
        <v>-0.30000000000000071</v>
      </c>
      <c r="Y138" s="93">
        <v>19915052.22828804</v>
      </c>
      <c r="Z138">
        <v>853300</v>
      </c>
      <c r="AA138">
        <v>20768352.22828804</v>
      </c>
      <c r="AB138">
        <v>9463.2258564992462</v>
      </c>
      <c r="AC138">
        <v>16406932.62828804</v>
      </c>
      <c r="AD138">
        <v>20768352.22828804</v>
      </c>
      <c r="AE138">
        <v>0</v>
      </c>
      <c r="AF138">
        <v>35189.86</v>
      </c>
      <c r="AG138">
        <v>35189.86</v>
      </c>
      <c r="AI138">
        <v>35189.86</v>
      </c>
      <c r="AJ138">
        <v>20803542.088288039</v>
      </c>
      <c r="AK138">
        <v>0</v>
      </c>
      <c r="AL138">
        <v>0</v>
      </c>
      <c r="AM138">
        <v>0</v>
      </c>
      <c r="AN138">
        <v>0</v>
      </c>
      <c r="AO138">
        <v>0</v>
      </c>
      <c r="AP138">
        <v>202172.6</v>
      </c>
    </row>
    <row r="139" spans="1:42" x14ac:dyDescent="0.25">
      <c r="A139">
        <v>2142</v>
      </c>
      <c r="B139" t="s">
        <v>4526</v>
      </c>
      <c r="C139" t="s">
        <v>46</v>
      </c>
      <c r="D139" t="s">
        <v>206</v>
      </c>
      <c r="E139">
        <v>2117</v>
      </c>
      <c r="F139">
        <v>96214782.120000005</v>
      </c>
      <c r="G139">
        <v>0</v>
      </c>
      <c r="H139" s="70">
        <v>96214782.120000005</v>
      </c>
      <c r="I139" s="73">
        <v>39416.46</v>
      </c>
      <c r="J139">
        <v>1</v>
      </c>
      <c r="K139">
        <v>0</v>
      </c>
      <c r="L139">
        <v>4335.8105999999998</v>
      </c>
      <c r="M139">
        <v>1362.5</v>
      </c>
      <c r="N139">
        <v>0</v>
      </c>
      <c r="O139">
        <v>0</v>
      </c>
      <c r="P139">
        <v>48.25</v>
      </c>
      <c r="Q139">
        <v>1456.6</v>
      </c>
      <c r="R139">
        <v>0</v>
      </c>
      <c r="S139">
        <v>0</v>
      </c>
      <c r="U139">
        <v>50309.765599999999</v>
      </c>
      <c r="V139">
        <v>0</v>
      </c>
      <c r="W139">
        <v>50309.765599999999</v>
      </c>
      <c r="X139" s="72">
        <v>-0.65000000000000036</v>
      </c>
      <c r="Y139" s="93">
        <v>455642485.41830289</v>
      </c>
      <c r="Z139">
        <v>13370000</v>
      </c>
      <c r="AA139">
        <v>469012485.41830289</v>
      </c>
      <c r="AB139">
        <v>9322.4939497293726</v>
      </c>
      <c r="AC139">
        <v>372797703.29830289</v>
      </c>
      <c r="AD139">
        <v>469012485.41830289</v>
      </c>
      <c r="AE139">
        <v>0</v>
      </c>
      <c r="AF139">
        <v>2871689.45</v>
      </c>
      <c r="AG139">
        <v>2871689.45</v>
      </c>
      <c r="AI139">
        <v>2871689.45</v>
      </c>
      <c r="AJ139">
        <v>471884174.86830288</v>
      </c>
      <c r="AK139">
        <v>0</v>
      </c>
      <c r="AL139">
        <v>0</v>
      </c>
      <c r="AM139">
        <v>0</v>
      </c>
      <c r="AN139">
        <v>0</v>
      </c>
      <c r="AO139">
        <v>0</v>
      </c>
      <c r="AP139">
        <v>4614782.12</v>
      </c>
    </row>
    <row r="140" spans="1:42" x14ac:dyDescent="0.25">
      <c r="A140">
        <v>2143</v>
      </c>
      <c r="B140" t="s">
        <v>4527</v>
      </c>
      <c r="C140" t="s">
        <v>46</v>
      </c>
      <c r="D140" t="s">
        <v>171</v>
      </c>
      <c r="E140">
        <v>2117</v>
      </c>
      <c r="F140">
        <v>8941057.4600000009</v>
      </c>
      <c r="G140">
        <v>0</v>
      </c>
      <c r="H140" s="70">
        <v>8941057.4600000009</v>
      </c>
      <c r="I140" s="73">
        <v>2023.07</v>
      </c>
      <c r="J140">
        <v>1</v>
      </c>
      <c r="K140">
        <v>0</v>
      </c>
      <c r="L140">
        <v>222.5377</v>
      </c>
      <c r="M140">
        <v>25.6</v>
      </c>
      <c r="N140">
        <v>0</v>
      </c>
      <c r="O140">
        <v>0</v>
      </c>
      <c r="P140">
        <v>1.5</v>
      </c>
      <c r="Q140">
        <v>51.71</v>
      </c>
      <c r="R140">
        <v>0</v>
      </c>
      <c r="S140">
        <v>0</v>
      </c>
      <c r="U140">
        <v>2419.0477000000001</v>
      </c>
      <c r="V140">
        <v>0</v>
      </c>
      <c r="W140">
        <v>2470.9463999999998</v>
      </c>
      <c r="X140" s="72">
        <v>-1.9000000000000004</v>
      </c>
      <c r="Y140" s="93">
        <v>22222749.021288242</v>
      </c>
      <c r="Z140">
        <v>525000</v>
      </c>
      <c r="AA140">
        <v>22747749.021288242</v>
      </c>
      <c r="AB140">
        <v>9206.0876032309898</v>
      </c>
      <c r="AC140">
        <v>13806691.561288241</v>
      </c>
      <c r="AD140">
        <v>22747749.021288242</v>
      </c>
      <c r="AE140">
        <v>0</v>
      </c>
      <c r="AF140">
        <v>7037.97</v>
      </c>
      <c r="AG140">
        <v>7037.97</v>
      </c>
      <c r="AI140">
        <v>7037.97</v>
      </c>
      <c r="AJ140">
        <v>22754786.991288241</v>
      </c>
      <c r="AK140">
        <v>0</v>
      </c>
      <c r="AL140">
        <v>0</v>
      </c>
      <c r="AM140">
        <v>0</v>
      </c>
      <c r="AN140">
        <v>0</v>
      </c>
      <c r="AO140">
        <v>0</v>
      </c>
      <c r="AP140">
        <v>241057.46</v>
      </c>
    </row>
    <row r="141" spans="1:42" x14ac:dyDescent="0.25">
      <c r="A141">
        <v>2144</v>
      </c>
      <c r="B141" t="s">
        <v>4528</v>
      </c>
      <c r="C141" t="s">
        <v>46</v>
      </c>
      <c r="D141" t="s">
        <v>226</v>
      </c>
      <c r="E141">
        <v>2117</v>
      </c>
      <c r="F141">
        <v>926875.38</v>
      </c>
      <c r="G141">
        <v>0</v>
      </c>
      <c r="H141" s="70">
        <v>926875.38</v>
      </c>
      <c r="I141" s="73">
        <v>252.41</v>
      </c>
      <c r="J141">
        <v>1</v>
      </c>
      <c r="K141">
        <v>0</v>
      </c>
      <c r="L141">
        <v>15</v>
      </c>
      <c r="M141">
        <v>0</v>
      </c>
      <c r="N141">
        <v>0</v>
      </c>
      <c r="O141">
        <v>0</v>
      </c>
      <c r="P141">
        <v>0</v>
      </c>
      <c r="Q141">
        <v>5.4524999999999997</v>
      </c>
      <c r="R141">
        <v>0</v>
      </c>
      <c r="S141">
        <v>0</v>
      </c>
      <c r="U141">
        <v>419.59249999999997</v>
      </c>
      <c r="V141">
        <v>0</v>
      </c>
      <c r="W141">
        <v>419.59249999999997</v>
      </c>
      <c r="X141" s="72">
        <v>2.0199999999999996</v>
      </c>
      <c r="Y141" s="93">
        <v>3856713.376084412</v>
      </c>
      <c r="Z141">
        <v>59499.999999999993</v>
      </c>
      <c r="AA141">
        <v>3916213.376084412</v>
      </c>
      <c r="AB141">
        <v>9333.3731562990579</v>
      </c>
      <c r="AC141">
        <v>2989337.9960844121</v>
      </c>
      <c r="AD141">
        <v>3916213.376084412</v>
      </c>
      <c r="AE141">
        <v>0</v>
      </c>
      <c r="AF141">
        <v>0</v>
      </c>
      <c r="AG141">
        <v>0</v>
      </c>
      <c r="AI141">
        <v>0</v>
      </c>
      <c r="AJ141">
        <v>3916213.376084412</v>
      </c>
      <c r="AK141">
        <v>105.82</v>
      </c>
      <c r="AL141">
        <v>105.82</v>
      </c>
      <c r="AM141">
        <v>19750.349999999999</v>
      </c>
      <c r="AN141">
        <v>0</v>
      </c>
      <c r="AO141">
        <v>19750.349999999999</v>
      </c>
      <c r="AP141">
        <v>25375.38</v>
      </c>
    </row>
    <row r="142" spans="1:42" x14ac:dyDescent="0.25">
      <c r="A142">
        <v>2145</v>
      </c>
      <c r="B142" t="s">
        <v>4529</v>
      </c>
      <c r="C142" t="s">
        <v>46</v>
      </c>
      <c r="D142" t="s">
        <v>158</v>
      </c>
      <c r="E142">
        <v>2117</v>
      </c>
      <c r="F142">
        <v>1485866.3</v>
      </c>
      <c r="G142">
        <v>0</v>
      </c>
      <c r="H142" s="70">
        <v>1485866.3</v>
      </c>
      <c r="I142" s="73">
        <v>626.83000000000004</v>
      </c>
      <c r="J142">
        <v>1</v>
      </c>
      <c r="K142">
        <v>0</v>
      </c>
      <c r="L142">
        <v>68.951300000000003</v>
      </c>
      <c r="M142">
        <v>0</v>
      </c>
      <c r="N142">
        <v>0</v>
      </c>
      <c r="O142">
        <v>0</v>
      </c>
      <c r="P142">
        <v>1</v>
      </c>
      <c r="Q142">
        <v>16.107500000000002</v>
      </c>
      <c r="R142">
        <v>0</v>
      </c>
      <c r="S142">
        <v>0</v>
      </c>
      <c r="U142">
        <v>842.19880000000001</v>
      </c>
      <c r="V142">
        <v>0</v>
      </c>
      <c r="W142">
        <v>842.19880000000001</v>
      </c>
      <c r="X142" s="72">
        <v>0.5</v>
      </c>
      <c r="Y142" s="93">
        <v>7676484.2248539822</v>
      </c>
      <c r="Z142">
        <v>207048.09999999998</v>
      </c>
      <c r="AA142">
        <v>7883532.3248539818</v>
      </c>
      <c r="AB142">
        <v>9360.6549010209728</v>
      </c>
      <c r="AC142">
        <v>6397666.024853982</v>
      </c>
      <c r="AD142">
        <v>7883532.3248539818</v>
      </c>
      <c r="AE142">
        <v>0</v>
      </c>
      <c r="AF142">
        <v>28607.95</v>
      </c>
      <c r="AG142">
        <v>28607.95</v>
      </c>
      <c r="AI142">
        <v>28607.95</v>
      </c>
      <c r="AJ142">
        <v>7912140.274853982</v>
      </c>
      <c r="AK142">
        <v>203.23</v>
      </c>
      <c r="AL142">
        <v>203.23</v>
      </c>
      <c r="AM142">
        <v>37931.050000000003</v>
      </c>
      <c r="AN142">
        <v>0</v>
      </c>
      <c r="AO142">
        <v>37931.050000000003</v>
      </c>
      <c r="AP142">
        <v>73136.3</v>
      </c>
    </row>
    <row r="143" spans="1:42" x14ac:dyDescent="0.25">
      <c r="A143">
        <v>2146</v>
      </c>
      <c r="B143" t="s">
        <v>4530</v>
      </c>
      <c r="C143" t="s">
        <v>46</v>
      </c>
      <c r="D143" t="s">
        <v>246</v>
      </c>
      <c r="E143">
        <v>2117</v>
      </c>
      <c r="F143">
        <v>9396184.8000000007</v>
      </c>
      <c r="G143">
        <v>0</v>
      </c>
      <c r="H143" s="70">
        <v>9396184.8000000007</v>
      </c>
      <c r="I143" s="73">
        <v>5229</v>
      </c>
      <c r="J143">
        <v>1</v>
      </c>
      <c r="K143">
        <v>0</v>
      </c>
      <c r="L143">
        <v>575.19000000000005</v>
      </c>
      <c r="M143">
        <v>41.7</v>
      </c>
      <c r="N143">
        <v>0</v>
      </c>
      <c r="O143">
        <v>0</v>
      </c>
      <c r="P143">
        <v>2.25</v>
      </c>
      <c r="Q143">
        <v>214.9</v>
      </c>
      <c r="R143">
        <v>0</v>
      </c>
      <c r="S143">
        <v>0</v>
      </c>
      <c r="U143">
        <v>7058.38</v>
      </c>
      <c r="V143">
        <v>0</v>
      </c>
      <c r="W143">
        <v>7260.5936000000002</v>
      </c>
      <c r="X143" s="72">
        <v>-0.75</v>
      </c>
      <c r="Y143" s="93">
        <v>65720646.972891003</v>
      </c>
      <c r="Z143">
        <v>1924999.9999999998</v>
      </c>
      <c r="AA143">
        <v>67645646.972891003</v>
      </c>
      <c r="AB143">
        <v>9316.8204556843666</v>
      </c>
      <c r="AC143">
        <v>58249462.172891006</v>
      </c>
      <c r="AD143">
        <v>67645646.972891003</v>
      </c>
      <c r="AE143">
        <v>72445</v>
      </c>
      <c r="AF143">
        <v>77417.69</v>
      </c>
      <c r="AG143">
        <v>77417.69</v>
      </c>
      <c r="AI143">
        <v>77417.69</v>
      </c>
      <c r="AJ143">
        <v>67795509.662891001</v>
      </c>
      <c r="AK143">
        <v>0</v>
      </c>
      <c r="AL143">
        <v>0</v>
      </c>
      <c r="AM143">
        <v>0</v>
      </c>
      <c r="AN143">
        <v>0</v>
      </c>
      <c r="AO143">
        <v>0</v>
      </c>
      <c r="AP143">
        <v>621184.80000000005</v>
      </c>
    </row>
    <row r="144" spans="1:42" x14ac:dyDescent="0.25">
      <c r="A144">
        <v>2147</v>
      </c>
      <c r="B144" t="s">
        <v>4531</v>
      </c>
      <c r="C144" t="s">
        <v>122</v>
      </c>
      <c r="D144" t="s">
        <v>157</v>
      </c>
      <c r="E144">
        <v>2200</v>
      </c>
      <c r="F144">
        <v>10300427.560000001</v>
      </c>
      <c r="G144">
        <v>0</v>
      </c>
      <c r="H144" s="70">
        <v>10300427.560000001</v>
      </c>
      <c r="I144" s="73">
        <v>2263.1799999999998</v>
      </c>
      <c r="J144">
        <v>1</v>
      </c>
      <c r="K144">
        <v>0</v>
      </c>
      <c r="L144">
        <v>248.94980000000001</v>
      </c>
      <c r="M144">
        <v>5.8</v>
      </c>
      <c r="N144">
        <v>0</v>
      </c>
      <c r="O144">
        <v>0</v>
      </c>
      <c r="P144">
        <v>3.75</v>
      </c>
      <c r="Q144">
        <v>72.5</v>
      </c>
      <c r="R144">
        <v>0</v>
      </c>
      <c r="S144">
        <v>0</v>
      </c>
      <c r="U144">
        <v>3078.1197999999999</v>
      </c>
      <c r="V144">
        <v>0</v>
      </c>
      <c r="W144">
        <v>3078.1197999999999</v>
      </c>
      <c r="X144" s="72">
        <v>-0.8100000000000005</v>
      </c>
      <c r="Y144" s="93">
        <v>27852861.860431533</v>
      </c>
      <c r="Z144">
        <v>672000</v>
      </c>
      <c r="AA144">
        <v>28524861.860431533</v>
      </c>
      <c r="AB144">
        <v>9266.9758533867116</v>
      </c>
      <c r="AC144">
        <v>18224434.300431535</v>
      </c>
      <c r="AD144">
        <v>28524861.860431533</v>
      </c>
      <c r="AE144">
        <v>0</v>
      </c>
      <c r="AF144">
        <v>0</v>
      </c>
      <c r="AG144">
        <v>0</v>
      </c>
      <c r="AI144">
        <v>0</v>
      </c>
      <c r="AJ144">
        <v>28524861.860431533</v>
      </c>
      <c r="AK144">
        <v>617.34</v>
      </c>
      <c r="AL144">
        <v>617.34</v>
      </c>
      <c r="AM144">
        <v>115220.95</v>
      </c>
      <c r="AN144">
        <v>0</v>
      </c>
      <c r="AO144">
        <v>115220.95</v>
      </c>
      <c r="AP144">
        <v>236827.56</v>
      </c>
    </row>
    <row r="145" spans="1:42" x14ac:dyDescent="0.25">
      <c r="A145">
        <v>3997</v>
      </c>
      <c r="B145" t="s">
        <v>4532</v>
      </c>
      <c r="C145" t="s">
        <v>122</v>
      </c>
      <c r="D145" t="s">
        <v>123</v>
      </c>
      <c r="E145">
        <v>2200</v>
      </c>
      <c r="F145">
        <v>991817.66</v>
      </c>
      <c r="G145">
        <v>0</v>
      </c>
      <c r="H145" s="70">
        <v>991817.66</v>
      </c>
      <c r="I145" s="73">
        <v>129.43</v>
      </c>
      <c r="J145">
        <v>1</v>
      </c>
      <c r="K145">
        <v>0</v>
      </c>
      <c r="L145">
        <v>14.237299999999999</v>
      </c>
      <c r="M145">
        <v>4.4000000000000004</v>
      </c>
      <c r="N145">
        <v>0</v>
      </c>
      <c r="O145">
        <v>0</v>
      </c>
      <c r="P145">
        <v>0.25</v>
      </c>
      <c r="Q145">
        <v>0.04</v>
      </c>
      <c r="R145">
        <v>0</v>
      </c>
      <c r="S145">
        <v>0</v>
      </c>
      <c r="U145">
        <v>273.75729999999999</v>
      </c>
      <c r="V145">
        <v>0</v>
      </c>
      <c r="W145">
        <v>298.51490000000001</v>
      </c>
      <c r="X145" s="72">
        <v>1.7599999999999998</v>
      </c>
      <c r="Y145" s="93">
        <v>2739900.9601889201</v>
      </c>
      <c r="Z145">
        <v>283500</v>
      </c>
      <c r="AA145">
        <v>3023400.9601889201</v>
      </c>
      <c r="AB145">
        <v>10128.140874003006</v>
      </c>
      <c r="AC145">
        <v>2031583.30018892</v>
      </c>
      <c r="AD145">
        <v>3023400.9601889201</v>
      </c>
      <c r="AE145">
        <v>0</v>
      </c>
      <c r="AF145">
        <v>0</v>
      </c>
      <c r="AG145">
        <v>0</v>
      </c>
      <c r="AI145">
        <v>0</v>
      </c>
      <c r="AJ145">
        <v>3023400.9601889201</v>
      </c>
      <c r="AK145">
        <v>0</v>
      </c>
      <c r="AL145">
        <v>0</v>
      </c>
      <c r="AM145">
        <v>0</v>
      </c>
      <c r="AN145">
        <v>0</v>
      </c>
      <c r="AO145">
        <v>0</v>
      </c>
      <c r="AP145">
        <v>15817.66</v>
      </c>
    </row>
    <row r="146" spans="1:42" x14ac:dyDescent="0.25">
      <c r="A146">
        <v>2180</v>
      </c>
      <c r="B146" t="s">
        <v>4533</v>
      </c>
      <c r="C146" t="s">
        <v>48</v>
      </c>
      <c r="D146" t="s">
        <v>195</v>
      </c>
      <c r="E146">
        <v>2148</v>
      </c>
      <c r="F146">
        <v>282658405.27999997</v>
      </c>
      <c r="G146">
        <v>0</v>
      </c>
      <c r="H146" s="70">
        <v>282658405.27999997</v>
      </c>
      <c r="I146" s="73">
        <v>45354.3</v>
      </c>
      <c r="J146">
        <v>1</v>
      </c>
      <c r="K146">
        <v>0</v>
      </c>
      <c r="L146">
        <v>4988.973</v>
      </c>
      <c r="M146">
        <v>867.6</v>
      </c>
      <c r="N146">
        <v>0</v>
      </c>
      <c r="O146">
        <v>0</v>
      </c>
      <c r="P146">
        <v>54</v>
      </c>
      <c r="Q146">
        <v>849.15499999999997</v>
      </c>
      <c r="R146">
        <v>0</v>
      </c>
      <c r="S146">
        <v>0</v>
      </c>
      <c r="U146">
        <v>54044.913</v>
      </c>
      <c r="V146">
        <v>0</v>
      </c>
      <c r="W146">
        <v>55688.145700000001</v>
      </c>
      <c r="X146" s="72">
        <v>-0.61000000000000121</v>
      </c>
      <c r="Y146" s="93">
        <v>504465562.2839154</v>
      </c>
      <c r="Z146">
        <v>22400000</v>
      </c>
      <c r="AA146">
        <v>526865562.2839154</v>
      </c>
      <c r="AB146">
        <v>9461.0002840140423</v>
      </c>
      <c r="AC146">
        <v>244207157.00391543</v>
      </c>
      <c r="AD146">
        <v>526865562.2839154</v>
      </c>
      <c r="AE146">
        <v>192287</v>
      </c>
      <c r="AF146">
        <v>10416197.869999999</v>
      </c>
      <c r="AG146">
        <v>10416197.869999999</v>
      </c>
      <c r="AI146">
        <v>10416197.869999999</v>
      </c>
      <c r="AJ146">
        <v>537474047.15391541</v>
      </c>
      <c r="AK146">
        <v>0</v>
      </c>
      <c r="AL146">
        <v>0</v>
      </c>
      <c r="AM146">
        <v>0</v>
      </c>
      <c r="AN146">
        <v>0</v>
      </c>
      <c r="AO146">
        <v>0</v>
      </c>
      <c r="AP146">
        <v>5693405.2800000003</v>
      </c>
    </row>
    <row r="147" spans="1:42" x14ac:dyDescent="0.25">
      <c r="A147">
        <v>2181</v>
      </c>
      <c r="B147" t="s">
        <v>4534</v>
      </c>
      <c r="C147" t="s">
        <v>48</v>
      </c>
      <c r="D147" t="s">
        <v>183</v>
      </c>
      <c r="E147">
        <v>2148</v>
      </c>
      <c r="F147">
        <v>22103807.300000001</v>
      </c>
      <c r="G147">
        <v>0</v>
      </c>
      <c r="H147" s="70">
        <v>22103807.300000001</v>
      </c>
      <c r="I147" s="73">
        <v>2763.99</v>
      </c>
      <c r="J147">
        <v>1</v>
      </c>
      <c r="K147">
        <v>0</v>
      </c>
      <c r="L147">
        <v>304.03890000000001</v>
      </c>
      <c r="M147">
        <v>99.8</v>
      </c>
      <c r="N147">
        <v>0</v>
      </c>
      <c r="O147">
        <v>0</v>
      </c>
      <c r="P147">
        <v>3</v>
      </c>
      <c r="Q147">
        <v>86.737499999999997</v>
      </c>
      <c r="R147">
        <v>0</v>
      </c>
      <c r="S147">
        <v>0</v>
      </c>
      <c r="U147">
        <v>3504.9513999999999</v>
      </c>
      <c r="V147">
        <v>0</v>
      </c>
      <c r="W147">
        <v>3636.2808</v>
      </c>
      <c r="X147" s="72">
        <v>-1.6400000000000006</v>
      </c>
      <c r="Y147" s="93">
        <v>32751064.005143385</v>
      </c>
      <c r="Z147">
        <v>1013252.1</v>
      </c>
      <c r="AA147">
        <v>33764316.105143383</v>
      </c>
      <c r="AB147">
        <v>9285.398450291128</v>
      </c>
      <c r="AC147">
        <v>11660508.805143382</v>
      </c>
      <c r="AD147">
        <v>33764316.105143383</v>
      </c>
      <c r="AE147">
        <v>0</v>
      </c>
      <c r="AF147">
        <v>466509.13</v>
      </c>
      <c r="AG147">
        <v>466509.13</v>
      </c>
      <c r="AI147">
        <v>466509.13</v>
      </c>
      <c r="AJ147">
        <v>34230825.235143386</v>
      </c>
      <c r="AK147">
        <v>0</v>
      </c>
      <c r="AL147">
        <v>0</v>
      </c>
      <c r="AM147">
        <v>0</v>
      </c>
      <c r="AN147">
        <v>0</v>
      </c>
      <c r="AO147">
        <v>0</v>
      </c>
      <c r="AP147">
        <v>352307.3</v>
      </c>
    </row>
    <row r="148" spans="1:42" x14ac:dyDescent="0.25">
      <c r="A148">
        <v>2182</v>
      </c>
      <c r="B148" t="s">
        <v>4535</v>
      </c>
      <c r="C148" t="s">
        <v>48</v>
      </c>
      <c r="D148" t="s">
        <v>202</v>
      </c>
      <c r="E148">
        <v>2148</v>
      </c>
      <c r="F148">
        <v>30347776.760000002</v>
      </c>
      <c r="G148">
        <v>0</v>
      </c>
      <c r="H148" s="70">
        <v>30347776.760000002</v>
      </c>
      <c r="I148" s="73">
        <v>9909.0300000000007</v>
      </c>
      <c r="J148">
        <v>1</v>
      </c>
      <c r="K148">
        <v>0</v>
      </c>
      <c r="L148">
        <v>1089.9933000000001</v>
      </c>
      <c r="M148">
        <v>185.1</v>
      </c>
      <c r="N148">
        <v>0</v>
      </c>
      <c r="O148">
        <v>0</v>
      </c>
      <c r="P148">
        <v>14.25</v>
      </c>
      <c r="Q148">
        <v>332.8</v>
      </c>
      <c r="R148">
        <v>0</v>
      </c>
      <c r="S148">
        <v>0</v>
      </c>
      <c r="U148">
        <v>12945.1333</v>
      </c>
      <c r="V148">
        <v>0</v>
      </c>
      <c r="W148">
        <v>13913.292799999999</v>
      </c>
      <c r="X148" s="72">
        <v>0.89999999999999858</v>
      </c>
      <c r="Y148" s="93">
        <v>127098091.39871423</v>
      </c>
      <c r="Z148">
        <v>5320000</v>
      </c>
      <c r="AA148">
        <v>132418091.39871423</v>
      </c>
      <c r="AB148">
        <v>9517.3797678371466</v>
      </c>
      <c r="AC148">
        <v>102070314.63871422</v>
      </c>
      <c r="AD148">
        <v>132418091.39871423</v>
      </c>
      <c r="AE148">
        <v>0</v>
      </c>
      <c r="AF148">
        <v>2322530.61</v>
      </c>
      <c r="AG148">
        <v>2322530.61</v>
      </c>
      <c r="AI148">
        <v>2322530.61</v>
      </c>
      <c r="AJ148">
        <v>134740622.00871423</v>
      </c>
      <c r="AK148">
        <v>0</v>
      </c>
      <c r="AL148">
        <v>0</v>
      </c>
      <c r="AM148">
        <v>0</v>
      </c>
      <c r="AN148">
        <v>0</v>
      </c>
      <c r="AO148">
        <v>0</v>
      </c>
      <c r="AP148">
        <v>1297569.76</v>
      </c>
    </row>
    <row r="149" spans="1:42" x14ac:dyDescent="0.25">
      <c r="A149">
        <v>2183</v>
      </c>
      <c r="B149" t="s">
        <v>4536</v>
      </c>
      <c r="C149" t="s">
        <v>48</v>
      </c>
      <c r="D149" t="s">
        <v>108</v>
      </c>
      <c r="E149">
        <v>2148</v>
      </c>
      <c r="F149">
        <v>33873727.159999996</v>
      </c>
      <c r="G149">
        <v>0</v>
      </c>
      <c r="H149" s="70">
        <v>33873727.159999996</v>
      </c>
      <c r="I149" s="73">
        <v>11410.08</v>
      </c>
      <c r="J149">
        <v>1</v>
      </c>
      <c r="K149">
        <v>0</v>
      </c>
      <c r="L149">
        <v>1255.1088</v>
      </c>
      <c r="M149">
        <v>55.1</v>
      </c>
      <c r="N149">
        <v>0</v>
      </c>
      <c r="O149">
        <v>0</v>
      </c>
      <c r="P149">
        <v>11.5</v>
      </c>
      <c r="Q149">
        <v>246.88749999999999</v>
      </c>
      <c r="R149">
        <v>0</v>
      </c>
      <c r="S149">
        <v>0</v>
      </c>
      <c r="U149">
        <v>13712.9413</v>
      </c>
      <c r="V149">
        <v>0</v>
      </c>
      <c r="W149">
        <v>13928.877200000001</v>
      </c>
      <c r="X149" s="72">
        <v>-0.52000000000000135</v>
      </c>
      <c r="Y149" s="93">
        <v>126241663.22081906</v>
      </c>
      <c r="Z149">
        <v>5592533.7999999998</v>
      </c>
      <c r="AA149">
        <v>131834197.02081905</v>
      </c>
      <c r="AB149">
        <v>9464.8114939816569</v>
      </c>
      <c r="AC149">
        <v>97960469.860819057</v>
      </c>
      <c r="AD149">
        <v>131834197.02081905</v>
      </c>
      <c r="AE149">
        <v>0</v>
      </c>
      <c r="AF149">
        <v>1428438.67</v>
      </c>
      <c r="AG149">
        <v>1428438.67</v>
      </c>
      <c r="AI149">
        <v>1428438.67</v>
      </c>
      <c r="AJ149">
        <v>133262635.69081905</v>
      </c>
      <c r="AK149">
        <v>0</v>
      </c>
      <c r="AL149">
        <v>0</v>
      </c>
      <c r="AM149">
        <v>0</v>
      </c>
      <c r="AN149">
        <v>0</v>
      </c>
      <c r="AO149">
        <v>0</v>
      </c>
      <c r="AP149">
        <v>1428215.16</v>
      </c>
    </row>
    <row r="150" spans="1:42" x14ac:dyDescent="0.25">
      <c r="A150">
        <v>2185</v>
      </c>
      <c r="B150" t="s">
        <v>4537</v>
      </c>
      <c r="C150" t="s">
        <v>48</v>
      </c>
      <c r="D150" t="s">
        <v>49</v>
      </c>
      <c r="E150">
        <v>2148</v>
      </c>
      <c r="F150">
        <v>14520786.539999999</v>
      </c>
      <c r="G150">
        <v>0</v>
      </c>
      <c r="H150" s="70">
        <v>14520786.539999999</v>
      </c>
      <c r="I150" s="73">
        <v>5550.06</v>
      </c>
      <c r="J150">
        <v>1</v>
      </c>
      <c r="K150">
        <v>0</v>
      </c>
      <c r="L150">
        <v>610.50660000000005</v>
      </c>
      <c r="M150">
        <v>75.7</v>
      </c>
      <c r="N150">
        <v>0</v>
      </c>
      <c r="O150">
        <v>0</v>
      </c>
      <c r="P150">
        <v>8.5</v>
      </c>
      <c r="Q150">
        <v>204.45</v>
      </c>
      <c r="R150">
        <v>0</v>
      </c>
      <c r="S150">
        <v>0</v>
      </c>
      <c r="U150">
        <v>7088.2016000000003</v>
      </c>
      <c r="V150">
        <v>0</v>
      </c>
      <c r="W150">
        <v>7356.7080999999998</v>
      </c>
      <c r="X150" s="72">
        <v>1.2199999999999989</v>
      </c>
      <c r="Y150" s="93">
        <v>67322492.675549284</v>
      </c>
      <c r="Z150">
        <v>1924701.7999999998</v>
      </c>
      <c r="AA150">
        <v>69247194.475549281</v>
      </c>
      <c r="AB150">
        <v>9412.7962580912081</v>
      </c>
      <c r="AC150">
        <v>54726407.935549282</v>
      </c>
      <c r="AD150">
        <v>69247194.475549281</v>
      </c>
      <c r="AE150">
        <v>0</v>
      </c>
      <c r="AF150">
        <v>1839077.56</v>
      </c>
      <c r="AG150">
        <v>1839077.56</v>
      </c>
      <c r="AI150">
        <v>1839077.56</v>
      </c>
      <c r="AJ150">
        <v>71086272.035549283</v>
      </c>
      <c r="AK150">
        <v>0</v>
      </c>
      <c r="AL150">
        <v>0</v>
      </c>
      <c r="AM150">
        <v>0</v>
      </c>
      <c r="AN150">
        <v>0</v>
      </c>
      <c r="AO150">
        <v>0</v>
      </c>
      <c r="AP150">
        <v>703286.54</v>
      </c>
    </row>
    <row r="151" spans="1:42" x14ac:dyDescent="0.25">
      <c r="A151">
        <v>2186</v>
      </c>
      <c r="B151" t="s">
        <v>4538</v>
      </c>
      <c r="C151" t="s">
        <v>48</v>
      </c>
      <c r="D151" t="s">
        <v>63</v>
      </c>
      <c r="E151">
        <v>2148</v>
      </c>
      <c r="F151">
        <v>2061271.06</v>
      </c>
      <c r="G151">
        <v>0</v>
      </c>
      <c r="H151" s="70">
        <v>2061271.06</v>
      </c>
      <c r="I151" s="73">
        <v>1039.19</v>
      </c>
      <c r="J151">
        <v>1</v>
      </c>
      <c r="K151">
        <v>0</v>
      </c>
      <c r="L151">
        <v>114.3109</v>
      </c>
      <c r="M151">
        <v>3.8</v>
      </c>
      <c r="N151">
        <v>0</v>
      </c>
      <c r="O151">
        <v>0</v>
      </c>
      <c r="P151">
        <v>0.75</v>
      </c>
      <c r="Q151">
        <v>0.02</v>
      </c>
      <c r="R151">
        <v>0</v>
      </c>
      <c r="S151">
        <v>0</v>
      </c>
      <c r="U151">
        <v>1208.8559</v>
      </c>
      <c r="V151">
        <v>0</v>
      </c>
      <c r="W151">
        <v>1252.5900999999999</v>
      </c>
      <c r="X151" s="72">
        <v>-1.9900000000000002</v>
      </c>
      <c r="Y151" s="93">
        <v>11259624.628708847</v>
      </c>
      <c r="Z151">
        <v>540050</v>
      </c>
      <c r="AA151">
        <v>11799674.628708847</v>
      </c>
      <c r="AB151">
        <v>9420.220252985273</v>
      </c>
      <c r="AC151">
        <v>9738403.5687088463</v>
      </c>
      <c r="AD151">
        <v>11799674.628708847</v>
      </c>
      <c r="AE151">
        <v>0</v>
      </c>
      <c r="AF151">
        <v>308192.77</v>
      </c>
      <c r="AG151">
        <v>308192.77</v>
      </c>
      <c r="AI151">
        <v>308192.77</v>
      </c>
      <c r="AJ151">
        <v>12107867.398708846</v>
      </c>
      <c r="AK151">
        <v>0</v>
      </c>
      <c r="AL151">
        <v>0</v>
      </c>
      <c r="AM151">
        <v>0</v>
      </c>
      <c r="AN151">
        <v>0</v>
      </c>
      <c r="AO151">
        <v>0</v>
      </c>
      <c r="AP151">
        <v>133370.06</v>
      </c>
    </row>
    <row r="152" spans="1:42" x14ac:dyDescent="0.25">
      <c r="A152">
        <v>2187</v>
      </c>
      <c r="B152" t="s">
        <v>4539</v>
      </c>
      <c r="C152" t="s">
        <v>48</v>
      </c>
      <c r="D152" t="s">
        <v>73</v>
      </c>
      <c r="E152">
        <v>2148</v>
      </c>
      <c r="F152">
        <v>17835838.620000001</v>
      </c>
      <c r="G152">
        <v>0</v>
      </c>
      <c r="H152" s="70">
        <v>17835838.620000001</v>
      </c>
      <c r="I152" s="73">
        <v>8835.26</v>
      </c>
      <c r="J152">
        <v>1</v>
      </c>
      <c r="K152">
        <v>0</v>
      </c>
      <c r="L152">
        <v>971.87860000000001</v>
      </c>
      <c r="M152">
        <v>29.6</v>
      </c>
      <c r="N152">
        <v>0</v>
      </c>
      <c r="O152">
        <v>0</v>
      </c>
      <c r="P152">
        <v>9.75</v>
      </c>
      <c r="Q152">
        <v>357.94749999999999</v>
      </c>
      <c r="R152">
        <v>0</v>
      </c>
      <c r="S152">
        <v>0</v>
      </c>
      <c r="U152">
        <v>11179.863600000001</v>
      </c>
      <c r="V152">
        <v>0</v>
      </c>
      <c r="W152">
        <v>11767.955900000001</v>
      </c>
      <c r="X152" s="72">
        <v>1.7299999999999986</v>
      </c>
      <c r="Y152" s="93">
        <v>107993644.09059049</v>
      </c>
      <c r="Z152">
        <v>3138442.3</v>
      </c>
      <c r="AA152">
        <v>111132086.39059049</v>
      </c>
      <c r="AB152">
        <v>9443.6185294160114</v>
      </c>
      <c r="AC152">
        <v>93296247.770590484</v>
      </c>
      <c r="AD152">
        <v>111132086.39059049</v>
      </c>
      <c r="AE152">
        <v>0</v>
      </c>
      <c r="AF152">
        <v>1467139.77</v>
      </c>
      <c r="AG152">
        <v>1467139.77</v>
      </c>
      <c r="AI152">
        <v>1467139.77</v>
      </c>
      <c r="AJ152">
        <v>112599226.16059048</v>
      </c>
      <c r="AK152">
        <v>0</v>
      </c>
      <c r="AL152">
        <v>0</v>
      </c>
      <c r="AM152">
        <v>0</v>
      </c>
      <c r="AN152">
        <v>0</v>
      </c>
      <c r="AO152">
        <v>0</v>
      </c>
      <c r="AP152">
        <v>1135510.6200000001</v>
      </c>
    </row>
    <row r="153" spans="1:42" x14ac:dyDescent="0.25">
      <c r="A153">
        <v>2188</v>
      </c>
      <c r="B153" t="s">
        <v>4540</v>
      </c>
      <c r="C153" t="s">
        <v>48</v>
      </c>
      <c r="D153" t="s">
        <v>204</v>
      </c>
      <c r="E153">
        <v>2148</v>
      </c>
      <c r="F153">
        <v>3042668.9</v>
      </c>
      <c r="G153">
        <v>0</v>
      </c>
      <c r="H153" s="70">
        <v>3042668.9</v>
      </c>
      <c r="I153" s="73">
        <v>534.66</v>
      </c>
      <c r="J153">
        <v>1</v>
      </c>
      <c r="K153">
        <v>0</v>
      </c>
      <c r="L153">
        <v>53</v>
      </c>
      <c r="M153">
        <v>0</v>
      </c>
      <c r="N153">
        <v>0</v>
      </c>
      <c r="O153">
        <v>0</v>
      </c>
      <c r="P153">
        <v>0</v>
      </c>
      <c r="Q153">
        <v>3.75</v>
      </c>
      <c r="R153">
        <v>0</v>
      </c>
      <c r="S153">
        <v>0</v>
      </c>
      <c r="U153">
        <v>680.29</v>
      </c>
      <c r="V153">
        <v>0</v>
      </c>
      <c r="W153">
        <v>680.29</v>
      </c>
      <c r="X153" s="72">
        <v>-1.1400000000000006</v>
      </c>
      <c r="Y153" s="93">
        <v>6144376.9421592634</v>
      </c>
      <c r="Z153">
        <v>168000</v>
      </c>
      <c r="AA153">
        <v>6312376.9421592634</v>
      </c>
      <c r="AB153">
        <v>9278.9500685873136</v>
      </c>
      <c r="AC153">
        <v>3269708.0421592635</v>
      </c>
      <c r="AD153">
        <v>6312376.9421592634</v>
      </c>
      <c r="AE153">
        <v>0</v>
      </c>
      <c r="AF153">
        <v>0</v>
      </c>
      <c r="AG153">
        <v>0</v>
      </c>
      <c r="AI153">
        <v>0</v>
      </c>
      <c r="AJ153">
        <v>6312376.9421592634</v>
      </c>
      <c r="AK153">
        <v>187.22</v>
      </c>
      <c r="AL153">
        <v>187.22</v>
      </c>
      <c r="AM153">
        <v>34942.93</v>
      </c>
      <c r="AN153">
        <v>0</v>
      </c>
      <c r="AO153">
        <v>34942.93</v>
      </c>
      <c r="AP153">
        <v>65848.899999999994</v>
      </c>
    </row>
    <row r="154" spans="1:42" x14ac:dyDescent="0.25">
      <c r="A154">
        <v>2190</v>
      </c>
      <c r="B154" t="s">
        <v>4541</v>
      </c>
      <c r="C154" t="s">
        <v>54</v>
      </c>
      <c r="D154" t="s">
        <v>72</v>
      </c>
      <c r="E154">
        <v>2117</v>
      </c>
      <c r="F154">
        <v>9007840.6400000006</v>
      </c>
      <c r="G154">
        <v>0</v>
      </c>
      <c r="H154" s="70">
        <v>9007840.6400000006</v>
      </c>
      <c r="I154" s="73">
        <v>3022.1</v>
      </c>
      <c r="J154">
        <v>1</v>
      </c>
      <c r="K154">
        <v>0</v>
      </c>
      <c r="L154">
        <v>332.43099999999998</v>
      </c>
      <c r="M154">
        <v>96.4</v>
      </c>
      <c r="N154">
        <v>0</v>
      </c>
      <c r="O154">
        <v>0</v>
      </c>
      <c r="P154">
        <v>4.5</v>
      </c>
      <c r="Q154">
        <v>71.48</v>
      </c>
      <c r="R154">
        <v>0</v>
      </c>
      <c r="S154">
        <v>0</v>
      </c>
      <c r="U154">
        <v>3615.701</v>
      </c>
      <c r="V154">
        <v>0</v>
      </c>
      <c r="W154">
        <v>3615.701</v>
      </c>
      <c r="X154" s="72">
        <v>-0.22000000000000064</v>
      </c>
      <c r="Y154" s="93">
        <v>32824976.413906369</v>
      </c>
      <c r="Z154">
        <v>1400000</v>
      </c>
      <c r="AA154">
        <v>34224976.413906366</v>
      </c>
      <c r="AB154">
        <v>9465.6544924224563</v>
      </c>
      <c r="AC154">
        <v>25217135.773906365</v>
      </c>
      <c r="AD154">
        <v>34224976.413906366</v>
      </c>
      <c r="AE154">
        <v>0</v>
      </c>
      <c r="AF154">
        <v>422278.29</v>
      </c>
      <c r="AG154">
        <v>422278.29</v>
      </c>
      <c r="AI154">
        <v>422278.29</v>
      </c>
      <c r="AJ154">
        <v>34647254.703906365</v>
      </c>
      <c r="AK154">
        <v>0</v>
      </c>
      <c r="AL154">
        <v>0</v>
      </c>
      <c r="AM154">
        <v>0</v>
      </c>
      <c r="AN154">
        <v>0</v>
      </c>
      <c r="AO154">
        <v>0</v>
      </c>
      <c r="AP154">
        <v>415026.64</v>
      </c>
    </row>
    <row r="155" spans="1:42" x14ac:dyDescent="0.25">
      <c r="A155">
        <v>2191</v>
      </c>
      <c r="B155" t="s">
        <v>4542</v>
      </c>
      <c r="C155" t="s">
        <v>54</v>
      </c>
      <c r="D155" t="s">
        <v>55</v>
      </c>
      <c r="E155">
        <v>2117</v>
      </c>
      <c r="F155">
        <v>7551717.4800000004</v>
      </c>
      <c r="G155">
        <v>0</v>
      </c>
      <c r="H155" s="70">
        <v>7551717.4800000004</v>
      </c>
      <c r="I155" s="73">
        <v>3169.62</v>
      </c>
      <c r="J155">
        <v>1</v>
      </c>
      <c r="K155">
        <v>0</v>
      </c>
      <c r="L155">
        <v>348.65820000000002</v>
      </c>
      <c r="M155">
        <v>0</v>
      </c>
      <c r="N155">
        <v>0</v>
      </c>
      <c r="O155">
        <v>0</v>
      </c>
      <c r="P155">
        <v>2</v>
      </c>
      <c r="Q155">
        <v>92.13</v>
      </c>
      <c r="R155">
        <v>0</v>
      </c>
      <c r="S155">
        <v>0</v>
      </c>
      <c r="U155">
        <v>3879.9582</v>
      </c>
      <c r="V155">
        <v>0</v>
      </c>
      <c r="W155">
        <v>3879.9582</v>
      </c>
      <c r="X155" s="72">
        <v>-0.11000000000000121</v>
      </c>
      <c r="Y155" s="93">
        <v>35245575.470073216</v>
      </c>
      <c r="Z155">
        <v>1206100</v>
      </c>
      <c r="AA155">
        <v>36451675.470073216</v>
      </c>
      <c r="AB155">
        <v>9394.8629317896302</v>
      </c>
      <c r="AC155">
        <v>28899957.990073215</v>
      </c>
      <c r="AD155">
        <v>36451675.470073216</v>
      </c>
      <c r="AE155">
        <v>0</v>
      </c>
      <c r="AF155">
        <v>1249239.95</v>
      </c>
      <c r="AG155">
        <v>1249239.95</v>
      </c>
      <c r="AI155">
        <v>1249239.95</v>
      </c>
      <c r="AJ155">
        <v>37700915.420073219</v>
      </c>
      <c r="AK155">
        <v>0</v>
      </c>
      <c r="AL155">
        <v>0</v>
      </c>
      <c r="AM155">
        <v>0</v>
      </c>
      <c r="AN155">
        <v>0</v>
      </c>
      <c r="AO155">
        <v>0</v>
      </c>
      <c r="AP155">
        <v>420806.48</v>
      </c>
    </row>
    <row r="156" spans="1:42" x14ac:dyDescent="0.25">
      <c r="A156">
        <v>2192</v>
      </c>
      <c r="B156" t="s">
        <v>4543</v>
      </c>
      <c r="C156" t="s">
        <v>54</v>
      </c>
      <c r="D156" t="s">
        <v>185</v>
      </c>
      <c r="E156">
        <v>2117</v>
      </c>
      <c r="F156">
        <v>600115.46</v>
      </c>
      <c r="G156">
        <v>0</v>
      </c>
      <c r="H156" s="70">
        <v>600115.46</v>
      </c>
      <c r="I156" s="73">
        <v>301.31</v>
      </c>
      <c r="J156">
        <v>1</v>
      </c>
      <c r="K156">
        <v>0</v>
      </c>
      <c r="L156">
        <v>25</v>
      </c>
      <c r="M156">
        <v>0.6</v>
      </c>
      <c r="N156">
        <v>0</v>
      </c>
      <c r="O156">
        <v>0</v>
      </c>
      <c r="P156">
        <v>1</v>
      </c>
      <c r="Q156">
        <v>4.25</v>
      </c>
      <c r="R156">
        <v>0</v>
      </c>
      <c r="S156">
        <v>0</v>
      </c>
      <c r="U156">
        <v>441.03</v>
      </c>
      <c r="V156">
        <v>0</v>
      </c>
      <c r="W156">
        <v>441.03</v>
      </c>
      <c r="X156" s="72">
        <v>0.71999999999999886</v>
      </c>
      <c r="Y156" s="93">
        <v>4024805.4043900901</v>
      </c>
      <c r="Z156">
        <v>91000</v>
      </c>
      <c r="AA156">
        <v>4115805.4043900901</v>
      </c>
      <c r="AB156">
        <v>9332.2572260165762</v>
      </c>
      <c r="AC156">
        <v>3515689.9443900902</v>
      </c>
      <c r="AD156">
        <v>4115805.4043900901</v>
      </c>
      <c r="AE156">
        <v>571</v>
      </c>
      <c r="AF156">
        <v>0</v>
      </c>
      <c r="AG156">
        <v>0</v>
      </c>
      <c r="AI156">
        <v>0</v>
      </c>
      <c r="AJ156">
        <v>4116376.4043900901</v>
      </c>
      <c r="AK156">
        <v>86.28</v>
      </c>
      <c r="AL156">
        <v>86.28</v>
      </c>
      <c r="AM156">
        <v>16103.38</v>
      </c>
      <c r="AN156">
        <v>0</v>
      </c>
      <c r="AO156">
        <v>16103.38</v>
      </c>
      <c r="AP156">
        <v>36264.46</v>
      </c>
    </row>
    <row r="157" spans="1:42" x14ac:dyDescent="0.25">
      <c r="A157">
        <v>2193</v>
      </c>
      <c r="B157" t="s">
        <v>4544</v>
      </c>
      <c r="C157" t="s">
        <v>54</v>
      </c>
      <c r="D157" t="s">
        <v>94</v>
      </c>
      <c r="E157">
        <v>2117</v>
      </c>
      <c r="F157">
        <v>454915.3</v>
      </c>
      <c r="G157">
        <v>0</v>
      </c>
      <c r="H157" s="70">
        <v>454915.3</v>
      </c>
      <c r="I157" s="73">
        <v>179.87</v>
      </c>
      <c r="J157">
        <v>1</v>
      </c>
      <c r="K157">
        <v>0</v>
      </c>
      <c r="L157">
        <v>19.785699999999999</v>
      </c>
      <c r="M157">
        <v>5.3</v>
      </c>
      <c r="N157">
        <v>0</v>
      </c>
      <c r="O157">
        <v>0</v>
      </c>
      <c r="P157">
        <v>0</v>
      </c>
      <c r="Q157">
        <v>12.0175</v>
      </c>
      <c r="R157">
        <v>0</v>
      </c>
      <c r="S157">
        <v>0</v>
      </c>
      <c r="U157">
        <v>338.00319999999999</v>
      </c>
      <c r="V157">
        <v>0</v>
      </c>
      <c r="W157">
        <v>338.00319999999999</v>
      </c>
      <c r="X157" s="72">
        <v>-4.910000000000001</v>
      </c>
      <c r="Y157" s="93">
        <v>2988496.0895878123</v>
      </c>
      <c r="Z157">
        <v>92400</v>
      </c>
      <c r="AA157">
        <v>3080896.0895878123</v>
      </c>
      <c r="AB157">
        <v>9114.9908923578605</v>
      </c>
      <c r="AC157">
        <v>2625980.7895878125</v>
      </c>
      <c r="AD157">
        <v>3080896.0895878123</v>
      </c>
      <c r="AE157">
        <v>0</v>
      </c>
      <c r="AF157">
        <v>0</v>
      </c>
      <c r="AG157">
        <v>0</v>
      </c>
      <c r="AI157">
        <v>0</v>
      </c>
      <c r="AJ157">
        <v>3080896.0895878123</v>
      </c>
      <c r="AK157">
        <v>59.74</v>
      </c>
      <c r="AL157">
        <v>59.74</v>
      </c>
      <c r="AM157">
        <v>11149.93</v>
      </c>
      <c r="AN157">
        <v>0</v>
      </c>
      <c r="AO157">
        <v>11149.93</v>
      </c>
      <c r="AP157">
        <v>23585.3</v>
      </c>
    </row>
    <row r="158" spans="1:42" x14ac:dyDescent="0.25">
      <c r="A158">
        <v>2195</v>
      </c>
      <c r="B158" t="s">
        <v>4545</v>
      </c>
      <c r="C158" t="s">
        <v>212</v>
      </c>
      <c r="D158" t="s">
        <v>213</v>
      </c>
      <c r="E158">
        <v>2004</v>
      </c>
      <c r="F158">
        <v>1735144.4</v>
      </c>
      <c r="G158">
        <v>0</v>
      </c>
      <c r="H158" s="70">
        <v>1735144.4</v>
      </c>
      <c r="I158" s="73">
        <v>246.34</v>
      </c>
      <c r="J158">
        <v>1</v>
      </c>
      <c r="K158">
        <v>0</v>
      </c>
      <c r="L158">
        <v>27.0974</v>
      </c>
      <c r="M158">
        <v>5.4</v>
      </c>
      <c r="N158">
        <v>0</v>
      </c>
      <c r="O158">
        <v>0</v>
      </c>
      <c r="P158">
        <v>0.25</v>
      </c>
      <c r="Q158">
        <v>11</v>
      </c>
      <c r="R158">
        <v>0</v>
      </c>
      <c r="S158">
        <v>0</v>
      </c>
      <c r="U158">
        <v>402.2774</v>
      </c>
      <c r="V158">
        <v>0</v>
      </c>
      <c r="W158">
        <v>402.2774</v>
      </c>
      <c r="X158" s="72">
        <v>4.1099999999999994</v>
      </c>
      <c r="Y158" s="93">
        <v>3740016.77207042</v>
      </c>
      <c r="Z158">
        <v>450000</v>
      </c>
      <c r="AA158">
        <v>4190016.77207042</v>
      </c>
      <c r="AB158">
        <v>10415.739914970167</v>
      </c>
      <c r="AC158">
        <v>2454872.3720704201</v>
      </c>
      <c r="AD158">
        <v>4190016.77207042</v>
      </c>
      <c r="AE158">
        <v>0</v>
      </c>
      <c r="AF158">
        <v>0</v>
      </c>
      <c r="AG158">
        <v>0</v>
      </c>
      <c r="AI158">
        <v>0</v>
      </c>
      <c r="AJ158">
        <v>4190016.77207042</v>
      </c>
      <c r="AK158">
        <v>56.28</v>
      </c>
      <c r="AL158">
        <v>56.28</v>
      </c>
      <c r="AM158">
        <v>10504.15</v>
      </c>
      <c r="AN158">
        <v>0</v>
      </c>
      <c r="AO158">
        <v>10504.15</v>
      </c>
      <c r="AP158">
        <v>24652.400000000001</v>
      </c>
    </row>
    <row r="159" spans="1:42" x14ac:dyDescent="0.25">
      <c r="A159">
        <v>2197</v>
      </c>
      <c r="B159" t="s">
        <v>4546</v>
      </c>
      <c r="C159" t="s">
        <v>161</v>
      </c>
      <c r="D159" t="s">
        <v>233</v>
      </c>
      <c r="E159">
        <v>2230</v>
      </c>
      <c r="F159">
        <v>16054680.439999999</v>
      </c>
      <c r="G159">
        <v>0</v>
      </c>
      <c r="H159" s="70">
        <v>16054680.439999999</v>
      </c>
      <c r="I159" s="73">
        <v>2111.17</v>
      </c>
      <c r="J159">
        <v>1</v>
      </c>
      <c r="K159">
        <v>0</v>
      </c>
      <c r="L159">
        <v>232.2287</v>
      </c>
      <c r="M159">
        <v>48</v>
      </c>
      <c r="N159">
        <v>0</v>
      </c>
      <c r="O159">
        <v>0</v>
      </c>
      <c r="P159">
        <v>3</v>
      </c>
      <c r="Q159">
        <v>66.144999999999996</v>
      </c>
      <c r="R159">
        <v>0</v>
      </c>
      <c r="S159">
        <v>0</v>
      </c>
      <c r="U159">
        <v>2547.7087000000001</v>
      </c>
      <c r="V159">
        <v>0</v>
      </c>
      <c r="W159">
        <v>2547.7087000000001</v>
      </c>
      <c r="X159" s="72">
        <v>-2.1300000000000008</v>
      </c>
      <c r="Y159" s="93">
        <v>22883529.638847858</v>
      </c>
      <c r="Z159">
        <v>1051555.3999999999</v>
      </c>
      <c r="AA159">
        <v>23935085.038847856</v>
      </c>
      <c r="AB159">
        <v>9394.7495013255848</v>
      </c>
      <c r="AC159">
        <v>7880404.5988478567</v>
      </c>
      <c r="AD159">
        <v>23935085.038847856</v>
      </c>
      <c r="AE159">
        <v>0</v>
      </c>
      <c r="AF159">
        <v>70379.72</v>
      </c>
      <c r="AG159">
        <v>70379.72</v>
      </c>
      <c r="AI159">
        <v>70379.72</v>
      </c>
      <c r="AJ159">
        <v>24005464.758847855</v>
      </c>
      <c r="AK159">
        <v>0</v>
      </c>
      <c r="AL159">
        <v>0</v>
      </c>
      <c r="AM159">
        <v>0</v>
      </c>
      <c r="AN159">
        <v>0</v>
      </c>
      <c r="AO159">
        <v>0</v>
      </c>
      <c r="AP159">
        <v>236433.44</v>
      </c>
    </row>
    <row r="160" spans="1:42" x14ac:dyDescent="0.25">
      <c r="A160">
        <v>2198</v>
      </c>
      <c r="B160" t="s">
        <v>4547</v>
      </c>
      <c r="C160" t="s">
        <v>161</v>
      </c>
      <c r="D160" t="s">
        <v>162</v>
      </c>
      <c r="E160">
        <v>2230</v>
      </c>
      <c r="F160">
        <v>14867347.74</v>
      </c>
      <c r="G160">
        <v>-5926470.8659345228</v>
      </c>
      <c r="H160" s="70">
        <v>8940876.8740654774</v>
      </c>
      <c r="I160" s="73">
        <v>697.29</v>
      </c>
      <c r="J160">
        <v>1</v>
      </c>
      <c r="K160">
        <v>0</v>
      </c>
      <c r="L160">
        <v>76.701899999999995</v>
      </c>
      <c r="M160">
        <v>16</v>
      </c>
      <c r="N160">
        <v>0</v>
      </c>
      <c r="O160">
        <v>0</v>
      </c>
      <c r="P160">
        <v>0.75</v>
      </c>
      <c r="Q160">
        <v>25.51</v>
      </c>
      <c r="R160">
        <v>0</v>
      </c>
      <c r="S160">
        <v>0</v>
      </c>
      <c r="U160">
        <v>904.3569</v>
      </c>
      <c r="V160">
        <v>0</v>
      </c>
      <c r="W160">
        <v>904.3569</v>
      </c>
      <c r="X160" s="72">
        <v>0.39999999999999858</v>
      </c>
      <c r="Y160" s="93">
        <v>8238476.8740654774</v>
      </c>
      <c r="Z160">
        <v>702400</v>
      </c>
      <c r="AA160">
        <v>8940876.8740654774</v>
      </c>
      <c r="AB160">
        <v>9886.447346247347</v>
      </c>
      <c r="AC160">
        <v>0</v>
      </c>
      <c r="AD160">
        <v>8940876.8740654774</v>
      </c>
      <c r="AE160">
        <v>0</v>
      </c>
      <c r="AF160">
        <v>0</v>
      </c>
      <c r="AG160">
        <v>0</v>
      </c>
      <c r="AI160">
        <v>0</v>
      </c>
      <c r="AJ160">
        <v>8940876.8740654774</v>
      </c>
      <c r="AK160">
        <v>245.38</v>
      </c>
      <c r="AL160">
        <v>245.38</v>
      </c>
      <c r="AM160">
        <v>45797.96</v>
      </c>
      <c r="AN160">
        <v>0</v>
      </c>
      <c r="AO160">
        <v>45797.96</v>
      </c>
      <c r="AP160">
        <v>77657.740000000005</v>
      </c>
    </row>
    <row r="161" spans="1:42" x14ac:dyDescent="0.25">
      <c r="A161">
        <v>2199</v>
      </c>
      <c r="B161" t="s">
        <v>4548</v>
      </c>
      <c r="C161" t="s">
        <v>161</v>
      </c>
      <c r="D161" t="s">
        <v>163</v>
      </c>
      <c r="E161">
        <v>2230</v>
      </c>
      <c r="F161">
        <v>7252712.3200000003</v>
      </c>
      <c r="G161">
        <v>-733081.12384704035</v>
      </c>
      <c r="H161" s="70">
        <v>6519631.19615296</v>
      </c>
      <c r="I161" s="73">
        <v>474.67</v>
      </c>
      <c r="J161">
        <v>1</v>
      </c>
      <c r="K161">
        <v>0</v>
      </c>
      <c r="L161">
        <v>52.213700000000003</v>
      </c>
      <c r="M161">
        <v>17.5</v>
      </c>
      <c r="N161">
        <v>0</v>
      </c>
      <c r="O161">
        <v>0</v>
      </c>
      <c r="P161">
        <v>0</v>
      </c>
      <c r="Q161">
        <v>15.55</v>
      </c>
      <c r="R161">
        <v>0</v>
      </c>
      <c r="S161">
        <v>0</v>
      </c>
      <c r="U161">
        <v>674.46870000000001</v>
      </c>
      <c r="V161">
        <v>0</v>
      </c>
      <c r="W161">
        <v>674.46870000000001</v>
      </c>
      <c r="X161" s="72">
        <v>-0.12000000000000099</v>
      </c>
      <c r="Y161" s="93">
        <v>6126539.19615296</v>
      </c>
      <c r="Z161">
        <v>393092</v>
      </c>
      <c r="AA161">
        <v>6519631.19615296</v>
      </c>
      <c r="AB161">
        <v>9666.3213521294019</v>
      </c>
      <c r="AC161">
        <v>0</v>
      </c>
      <c r="AD161">
        <v>6519631.19615296</v>
      </c>
      <c r="AE161">
        <v>0</v>
      </c>
      <c r="AF161">
        <v>0</v>
      </c>
      <c r="AG161">
        <v>0</v>
      </c>
      <c r="AI161">
        <v>0</v>
      </c>
      <c r="AJ161">
        <v>6519631.19615296</v>
      </c>
      <c r="AK161">
        <v>150.46</v>
      </c>
      <c r="AL161">
        <v>150.46</v>
      </c>
      <c r="AM161">
        <v>28082</v>
      </c>
      <c r="AN161">
        <v>0</v>
      </c>
      <c r="AO161">
        <v>28082</v>
      </c>
      <c r="AP161">
        <v>52712.32</v>
      </c>
    </row>
    <row r="162" spans="1:42" x14ac:dyDescent="0.25">
      <c r="A162">
        <v>2201</v>
      </c>
      <c r="B162" t="s">
        <v>4549</v>
      </c>
      <c r="C162" t="s">
        <v>23</v>
      </c>
      <c r="D162" t="s">
        <v>114</v>
      </c>
      <c r="E162">
        <v>2200</v>
      </c>
      <c r="F162">
        <v>682719</v>
      </c>
      <c r="G162">
        <v>0</v>
      </c>
      <c r="H162" s="70">
        <v>682719</v>
      </c>
      <c r="I162" s="73">
        <v>159.99</v>
      </c>
      <c r="J162">
        <v>1</v>
      </c>
      <c r="K162">
        <v>0</v>
      </c>
      <c r="L162">
        <v>17.5989</v>
      </c>
      <c r="M162">
        <v>0</v>
      </c>
      <c r="N162">
        <v>0</v>
      </c>
      <c r="O162">
        <v>0</v>
      </c>
      <c r="P162">
        <v>0</v>
      </c>
      <c r="Q162">
        <v>1.75</v>
      </c>
      <c r="R162">
        <v>0</v>
      </c>
      <c r="S162">
        <v>0</v>
      </c>
      <c r="U162">
        <v>301.20890000000003</v>
      </c>
      <c r="V162">
        <v>0</v>
      </c>
      <c r="W162">
        <v>303.86</v>
      </c>
      <c r="X162" s="72">
        <v>-2.74</v>
      </c>
      <c r="Y162" s="93">
        <v>2719911.7659384795</v>
      </c>
      <c r="Z162">
        <v>77000</v>
      </c>
      <c r="AA162">
        <v>2796911.7659384795</v>
      </c>
      <c r="AB162">
        <v>9204.6066146859721</v>
      </c>
      <c r="AC162">
        <v>2114192.7659384795</v>
      </c>
      <c r="AD162">
        <v>2796911.7659384795</v>
      </c>
      <c r="AE162">
        <v>0</v>
      </c>
      <c r="AF162">
        <v>0</v>
      </c>
      <c r="AG162">
        <v>0</v>
      </c>
      <c r="AI162">
        <v>0</v>
      </c>
      <c r="AJ162">
        <v>2796911.7659384795</v>
      </c>
      <c r="AK162">
        <v>32.1</v>
      </c>
      <c r="AL162">
        <v>32.1</v>
      </c>
      <c r="AM162">
        <v>5991.18</v>
      </c>
      <c r="AN162">
        <v>0</v>
      </c>
      <c r="AO162">
        <v>5991.18</v>
      </c>
      <c r="AP162">
        <v>17719</v>
      </c>
    </row>
    <row r="163" spans="1:42" x14ac:dyDescent="0.25">
      <c r="A163">
        <v>2202</v>
      </c>
      <c r="B163" t="s">
        <v>4550</v>
      </c>
      <c r="C163" t="s">
        <v>23</v>
      </c>
      <c r="D163" t="s">
        <v>188</v>
      </c>
      <c r="E163">
        <v>2200</v>
      </c>
      <c r="F163">
        <v>696285.54</v>
      </c>
      <c r="G163">
        <v>0</v>
      </c>
      <c r="H163" s="70">
        <v>696285.54</v>
      </c>
      <c r="I163" s="73">
        <v>283.83</v>
      </c>
      <c r="J163">
        <v>1</v>
      </c>
      <c r="K163">
        <v>0</v>
      </c>
      <c r="L163">
        <v>31.221299999999999</v>
      </c>
      <c r="M163">
        <v>0.2</v>
      </c>
      <c r="N163">
        <v>0</v>
      </c>
      <c r="O163">
        <v>0</v>
      </c>
      <c r="P163">
        <v>0.5</v>
      </c>
      <c r="Q163">
        <v>5.9775</v>
      </c>
      <c r="R163">
        <v>0</v>
      </c>
      <c r="S163">
        <v>0</v>
      </c>
      <c r="U163">
        <v>437.18880000000001</v>
      </c>
      <c r="V163">
        <v>0</v>
      </c>
      <c r="W163">
        <v>441.69060000000002</v>
      </c>
      <c r="X163" s="72">
        <v>1.9399999999999995</v>
      </c>
      <c r="Y163" s="93">
        <v>4058045.2405254012</v>
      </c>
      <c r="Z163">
        <v>73500</v>
      </c>
      <c r="AA163">
        <v>4131545.2405254012</v>
      </c>
      <c r="AB163">
        <v>9353.9351766268082</v>
      </c>
      <c r="AC163">
        <v>3435259.7005254012</v>
      </c>
      <c r="AD163">
        <v>4131545.2405254012</v>
      </c>
      <c r="AE163">
        <v>0</v>
      </c>
      <c r="AF163">
        <v>0</v>
      </c>
      <c r="AG163">
        <v>0</v>
      </c>
      <c r="AI163">
        <v>0</v>
      </c>
      <c r="AJ163">
        <v>4131545.2405254012</v>
      </c>
      <c r="AK163">
        <v>95.64</v>
      </c>
      <c r="AL163">
        <v>95.64</v>
      </c>
      <c r="AM163">
        <v>17850.34</v>
      </c>
      <c r="AN163">
        <v>0</v>
      </c>
      <c r="AO163">
        <v>17850.34</v>
      </c>
      <c r="AP163">
        <v>31285.54</v>
      </c>
    </row>
    <row r="164" spans="1:42" x14ac:dyDescent="0.25">
      <c r="A164">
        <v>2203</v>
      </c>
      <c r="B164" t="s">
        <v>4551</v>
      </c>
      <c r="C164" t="s">
        <v>23</v>
      </c>
      <c r="D164" t="s">
        <v>87</v>
      </c>
      <c r="E164">
        <v>2200</v>
      </c>
      <c r="F164">
        <v>667684.80000000005</v>
      </c>
      <c r="G164">
        <v>0</v>
      </c>
      <c r="H164" s="70">
        <v>667684.80000000005</v>
      </c>
      <c r="I164" s="73">
        <v>303.02999999999997</v>
      </c>
      <c r="J164">
        <v>1</v>
      </c>
      <c r="K164">
        <v>0</v>
      </c>
      <c r="L164">
        <v>33.333300000000001</v>
      </c>
      <c r="M164">
        <v>0</v>
      </c>
      <c r="N164">
        <v>0</v>
      </c>
      <c r="O164">
        <v>0</v>
      </c>
      <c r="P164">
        <v>0</v>
      </c>
      <c r="Q164">
        <v>4.25</v>
      </c>
      <c r="R164">
        <v>0</v>
      </c>
      <c r="S164">
        <v>0</v>
      </c>
      <c r="U164">
        <v>447.04329999999999</v>
      </c>
      <c r="V164">
        <v>0</v>
      </c>
      <c r="W164">
        <v>447.04329999999999</v>
      </c>
      <c r="X164" s="72">
        <v>-1.3100000000000005</v>
      </c>
      <c r="Y164" s="93">
        <v>4033855.866755899</v>
      </c>
      <c r="Z164">
        <v>112000</v>
      </c>
      <c r="AA164">
        <v>4145855.866755899</v>
      </c>
      <c r="AB164">
        <v>9273.9469907185703</v>
      </c>
      <c r="AC164">
        <v>3478171.0667558992</v>
      </c>
      <c r="AD164">
        <v>4145855.866755899</v>
      </c>
      <c r="AE164">
        <v>0</v>
      </c>
      <c r="AF164">
        <v>0</v>
      </c>
      <c r="AG164">
        <v>0</v>
      </c>
      <c r="AI164">
        <v>0</v>
      </c>
      <c r="AJ164">
        <v>4145855.866755899</v>
      </c>
      <c r="AK164">
        <v>79.34</v>
      </c>
      <c r="AL164">
        <v>79.34</v>
      </c>
      <c r="AM164">
        <v>14808.1</v>
      </c>
      <c r="AN164">
        <v>0</v>
      </c>
      <c r="AO164">
        <v>14808.1</v>
      </c>
      <c r="AP164">
        <v>31184.799999999999</v>
      </c>
    </row>
    <row r="165" spans="1:42" x14ac:dyDescent="0.25">
      <c r="A165">
        <v>2204</v>
      </c>
      <c r="B165" t="s">
        <v>4552</v>
      </c>
      <c r="C165" t="s">
        <v>23</v>
      </c>
      <c r="D165" t="s">
        <v>236</v>
      </c>
      <c r="E165">
        <v>2200</v>
      </c>
      <c r="F165">
        <v>4437397.66</v>
      </c>
      <c r="G165">
        <v>0</v>
      </c>
      <c r="H165" s="70">
        <v>4437397.66</v>
      </c>
      <c r="I165" s="73">
        <v>1361.62</v>
      </c>
      <c r="J165">
        <v>1</v>
      </c>
      <c r="K165">
        <v>0</v>
      </c>
      <c r="L165">
        <v>149.7782</v>
      </c>
      <c r="M165">
        <v>0</v>
      </c>
      <c r="N165">
        <v>0</v>
      </c>
      <c r="O165">
        <v>0</v>
      </c>
      <c r="P165">
        <v>1.25</v>
      </c>
      <c r="Q165">
        <v>51.177500000000002</v>
      </c>
      <c r="R165">
        <v>0</v>
      </c>
      <c r="S165">
        <v>0</v>
      </c>
      <c r="U165">
        <v>1769.6757</v>
      </c>
      <c r="V165">
        <v>0</v>
      </c>
      <c r="W165">
        <v>1832.53</v>
      </c>
      <c r="X165" s="72">
        <v>-1.83</v>
      </c>
      <c r="Y165" s="93">
        <v>16487553.218762897</v>
      </c>
      <c r="Z165">
        <v>468999.99999999994</v>
      </c>
      <c r="AA165">
        <v>16956553.218762897</v>
      </c>
      <c r="AB165">
        <v>9253.0835613948457</v>
      </c>
      <c r="AC165">
        <v>12519155.558762897</v>
      </c>
      <c r="AD165">
        <v>16956553.218762897</v>
      </c>
      <c r="AE165">
        <v>0</v>
      </c>
      <c r="AF165">
        <v>0</v>
      </c>
      <c r="AG165">
        <v>0</v>
      </c>
      <c r="AI165">
        <v>0</v>
      </c>
      <c r="AJ165">
        <v>16956553.218762897</v>
      </c>
      <c r="AK165">
        <v>0</v>
      </c>
      <c r="AL165">
        <v>0</v>
      </c>
      <c r="AM165">
        <v>0</v>
      </c>
      <c r="AN165">
        <v>0</v>
      </c>
      <c r="AO165">
        <v>0</v>
      </c>
      <c r="AP165">
        <v>152397.66</v>
      </c>
    </row>
    <row r="166" spans="1:42" x14ac:dyDescent="0.25">
      <c r="A166">
        <v>2205</v>
      </c>
      <c r="B166" t="s">
        <v>4553</v>
      </c>
      <c r="C166" t="s">
        <v>23</v>
      </c>
      <c r="D166" t="s">
        <v>152</v>
      </c>
      <c r="E166">
        <v>2200</v>
      </c>
      <c r="F166">
        <v>3631908.46</v>
      </c>
      <c r="G166">
        <v>0</v>
      </c>
      <c r="H166" s="70">
        <v>3631908.46</v>
      </c>
      <c r="I166" s="73">
        <v>1670.59</v>
      </c>
      <c r="J166">
        <v>1</v>
      </c>
      <c r="K166">
        <v>0</v>
      </c>
      <c r="L166">
        <v>183.76490000000001</v>
      </c>
      <c r="M166">
        <v>6</v>
      </c>
      <c r="N166">
        <v>0</v>
      </c>
      <c r="O166">
        <v>0</v>
      </c>
      <c r="P166">
        <v>2</v>
      </c>
      <c r="Q166">
        <v>54.865000000000002</v>
      </c>
      <c r="R166">
        <v>0</v>
      </c>
      <c r="S166">
        <v>0</v>
      </c>
      <c r="U166">
        <v>2094.8849</v>
      </c>
      <c r="V166">
        <v>0</v>
      </c>
      <c r="W166">
        <v>2094.8849</v>
      </c>
      <c r="X166" s="72">
        <v>-1.1600000000000001</v>
      </c>
      <c r="Y166" s="93">
        <v>18918877.485436555</v>
      </c>
      <c r="Z166">
        <v>489999.99999999994</v>
      </c>
      <c r="AA166">
        <v>19408877.485436555</v>
      </c>
      <c r="AB166">
        <v>9264.8896774407767</v>
      </c>
      <c r="AC166">
        <v>15776969.025436554</v>
      </c>
      <c r="AD166">
        <v>19408877.485436555</v>
      </c>
      <c r="AE166">
        <v>0</v>
      </c>
      <c r="AF166">
        <v>0</v>
      </c>
      <c r="AG166">
        <v>0</v>
      </c>
      <c r="AI166">
        <v>0</v>
      </c>
      <c r="AJ166">
        <v>19408877.485436555</v>
      </c>
      <c r="AK166">
        <v>0</v>
      </c>
      <c r="AL166">
        <v>0</v>
      </c>
      <c r="AM166">
        <v>0</v>
      </c>
      <c r="AN166">
        <v>0</v>
      </c>
      <c r="AO166">
        <v>0</v>
      </c>
      <c r="AP166">
        <v>179908.46</v>
      </c>
    </row>
    <row r="167" spans="1:42" x14ac:dyDescent="0.25">
      <c r="A167">
        <v>2206</v>
      </c>
      <c r="B167" t="s">
        <v>4554</v>
      </c>
      <c r="C167" t="s">
        <v>23</v>
      </c>
      <c r="D167" t="s">
        <v>115</v>
      </c>
      <c r="E167">
        <v>2200</v>
      </c>
      <c r="F167">
        <v>11020410.640000001</v>
      </c>
      <c r="G167">
        <v>0</v>
      </c>
      <c r="H167" s="70">
        <v>11020410.640000001</v>
      </c>
      <c r="I167" s="73">
        <v>5423.21</v>
      </c>
      <c r="J167">
        <v>1</v>
      </c>
      <c r="K167">
        <v>0</v>
      </c>
      <c r="L167">
        <v>596.55309999999997</v>
      </c>
      <c r="M167">
        <v>2.1</v>
      </c>
      <c r="N167">
        <v>0</v>
      </c>
      <c r="O167">
        <v>0</v>
      </c>
      <c r="P167">
        <v>12.75</v>
      </c>
      <c r="Q167">
        <v>149.5</v>
      </c>
      <c r="R167">
        <v>0</v>
      </c>
      <c r="S167">
        <v>0</v>
      </c>
      <c r="U167">
        <v>6704.2231000000002</v>
      </c>
      <c r="V167">
        <v>0</v>
      </c>
      <c r="W167">
        <v>6795.46</v>
      </c>
      <c r="X167" s="72">
        <v>-2.3800000000000008</v>
      </c>
      <c r="Y167" s="93">
        <v>60951060.081823997</v>
      </c>
      <c r="Z167">
        <v>1260000</v>
      </c>
      <c r="AA167">
        <v>62211060.081823997</v>
      </c>
      <c r="AB167">
        <v>9154.7974797620755</v>
      </c>
      <c r="AC167">
        <v>51190649.441823997</v>
      </c>
      <c r="AD167">
        <v>62211060.081823997</v>
      </c>
      <c r="AE167">
        <v>0</v>
      </c>
      <c r="AF167">
        <v>35189.86</v>
      </c>
      <c r="AG167">
        <v>35189.86</v>
      </c>
      <c r="AI167">
        <v>35189.86</v>
      </c>
      <c r="AJ167">
        <v>62246249.941823997</v>
      </c>
      <c r="AK167">
        <v>0</v>
      </c>
      <c r="AL167">
        <v>0</v>
      </c>
      <c r="AM167">
        <v>0</v>
      </c>
      <c r="AN167">
        <v>0</v>
      </c>
      <c r="AO167">
        <v>0</v>
      </c>
      <c r="AP167">
        <v>593410.64</v>
      </c>
    </row>
    <row r="168" spans="1:42" x14ac:dyDescent="0.25">
      <c r="A168">
        <v>2207</v>
      </c>
      <c r="B168" t="s">
        <v>4555</v>
      </c>
      <c r="C168" t="s">
        <v>23</v>
      </c>
      <c r="D168" t="s">
        <v>184</v>
      </c>
      <c r="E168">
        <v>2200</v>
      </c>
      <c r="F168">
        <v>7186897.0599999996</v>
      </c>
      <c r="G168">
        <v>0</v>
      </c>
      <c r="H168" s="70">
        <v>7186897.0599999996</v>
      </c>
      <c r="I168" s="73">
        <v>3019.69</v>
      </c>
      <c r="J168">
        <v>1</v>
      </c>
      <c r="K168">
        <v>0</v>
      </c>
      <c r="L168">
        <v>332.16590000000002</v>
      </c>
      <c r="M168">
        <v>48.3</v>
      </c>
      <c r="N168">
        <v>0</v>
      </c>
      <c r="O168">
        <v>0</v>
      </c>
      <c r="P168">
        <v>4.5</v>
      </c>
      <c r="Q168">
        <v>83.337500000000006</v>
      </c>
      <c r="R168">
        <v>0</v>
      </c>
      <c r="S168">
        <v>0</v>
      </c>
      <c r="U168">
        <v>3543.1008999999999</v>
      </c>
      <c r="V168">
        <v>0</v>
      </c>
      <c r="W168">
        <v>3543.1008999999999</v>
      </c>
      <c r="X168" s="72">
        <v>1.8099999999999987</v>
      </c>
      <c r="Y168" s="93">
        <v>32529083.280398171</v>
      </c>
      <c r="Z168">
        <v>1085000</v>
      </c>
      <c r="AA168">
        <v>33614083.280398175</v>
      </c>
      <c r="AB168">
        <v>9487.1933453541151</v>
      </c>
      <c r="AC168">
        <v>26427186.220398176</v>
      </c>
      <c r="AD168">
        <v>33614083.280398175</v>
      </c>
      <c r="AE168">
        <v>0</v>
      </c>
      <c r="AF168">
        <v>0</v>
      </c>
      <c r="AG168">
        <v>0</v>
      </c>
      <c r="AI168">
        <v>0</v>
      </c>
      <c r="AJ168">
        <v>33614083.280398175</v>
      </c>
      <c r="AK168">
        <v>0</v>
      </c>
      <c r="AL168">
        <v>0</v>
      </c>
      <c r="AM168">
        <v>0</v>
      </c>
      <c r="AN168">
        <v>0</v>
      </c>
      <c r="AO168">
        <v>0</v>
      </c>
      <c r="AP168">
        <v>326897.06</v>
      </c>
    </row>
    <row r="169" spans="1:42" x14ac:dyDescent="0.25">
      <c r="A169">
        <v>2208</v>
      </c>
      <c r="B169" t="s">
        <v>4556</v>
      </c>
      <c r="C169" t="s">
        <v>23</v>
      </c>
      <c r="D169" t="s">
        <v>24</v>
      </c>
      <c r="E169">
        <v>2200</v>
      </c>
      <c r="F169">
        <v>1376418.7</v>
      </c>
      <c r="G169">
        <v>0</v>
      </c>
      <c r="H169" s="70">
        <v>1376418.7</v>
      </c>
      <c r="I169" s="73">
        <v>598.38</v>
      </c>
      <c r="J169">
        <v>1</v>
      </c>
      <c r="K169">
        <v>0</v>
      </c>
      <c r="L169">
        <v>65.821799999999996</v>
      </c>
      <c r="M169">
        <v>4.2</v>
      </c>
      <c r="N169">
        <v>0</v>
      </c>
      <c r="O169">
        <v>0</v>
      </c>
      <c r="P169">
        <v>3.75</v>
      </c>
      <c r="Q169">
        <v>14.25</v>
      </c>
      <c r="R169">
        <v>0</v>
      </c>
      <c r="S169">
        <v>0</v>
      </c>
      <c r="U169">
        <v>774.42179999999996</v>
      </c>
      <c r="V169">
        <v>0</v>
      </c>
      <c r="W169">
        <v>774.42179999999996</v>
      </c>
      <c r="X169" s="72">
        <v>2.5</v>
      </c>
      <c r="Y169" s="93">
        <v>7136922.4204385458</v>
      </c>
      <c r="Z169">
        <v>175000</v>
      </c>
      <c r="AA169">
        <v>7311922.4204385458</v>
      </c>
      <c r="AB169">
        <v>9441.7827861232036</v>
      </c>
      <c r="AC169">
        <v>5935503.7204385456</v>
      </c>
      <c r="AD169">
        <v>7311922.4204385458</v>
      </c>
      <c r="AE169">
        <v>0</v>
      </c>
      <c r="AF169">
        <v>72474.92</v>
      </c>
      <c r="AG169">
        <v>72474.92</v>
      </c>
      <c r="AI169">
        <v>72474.92</v>
      </c>
      <c r="AJ169">
        <v>7384397.3404385457</v>
      </c>
      <c r="AK169">
        <v>205.61</v>
      </c>
      <c r="AL169">
        <v>205.61</v>
      </c>
      <c r="AM169">
        <v>38375.25</v>
      </c>
      <c r="AN169">
        <v>0</v>
      </c>
      <c r="AO169">
        <v>38375.25</v>
      </c>
      <c r="AP169">
        <v>60418.7</v>
      </c>
    </row>
    <row r="170" spans="1:42" x14ac:dyDescent="0.25">
      <c r="A170">
        <v>2209</v>
      </c>
      <c r="B170" t="s">
        <v>4557</v>
      </c>
      <c r="C170" t="s">
        <v>23</v>
      </c>
      <c r="D170" t="s">
        <v>227</v>
      </c>
      <c r="E170">
        <v>2200</v>
      </c>
      <c r="F170">
        <v>1537817.16</v>
      </c>
      <c r="G170">
        <v>0</v>
      </c>
      <c r="H170" s="70">
        <v>1537817.16</v>
      </c>
      <c r="I170" s="73">
        <v>519.35</v>
      </c>
      <c r="J170">
        <v>1</v>
      </c>
      <c r="K170">
        <v>0</v>
      </c>
      <c r="L170">
        <v>57.128500000000003</v>
      </c>
      <c r="M170">
        <v>0.4</v>
      </c>
      <c r="N170">
        <v>0</v>
      </c>
      <c r="O170">
        <v>0</v>
      </c>
      <c r="P170">
        <v>0.25</v>
      </c>
      <c r="Q170">
        <v>9.36</v>
      </c>
      <c r="R170">
        <v>0</v>
      </c>
      <c r="S170">
        <v>0</v>
      </c>
      <c r="U170">
        <v>706.08849999999995</v>
      </c>
      <c r="V170">
        <v>0</v>
      </c>
      <c r="W170">
        <v>706.08849999999995</v>
      </c>
      <c r="X170" s="72">
        <v>-2.7300000000000004</v>
      </c>
      <c r="Y170" s="93">
        <v>6320696.2500184746</v>
      </c>
      <c r="Z170">
        <v>560000</v>
      </c>
      <c r="AA170">
        <v>6880696.2500184746</v>
      </c>
      <c r="AB170">
        <v>9744.8071311435815</v>
      </c>
      <c r="AC170">
        <v>5342879.0900184745</v>
      </c>
      <c r="AD170">
        <v>6880696.2500184746</v>
      </c>
      <c r="AE170">
        <v>10720</v>
      </c>
      <c r="AF170">
        <v>35189.86</v>
      </c>
      <c r="AG170">
        <v>35189.86</v>
      </c>
      <c r="AI170">
        <v>35189.86</v>
      </c>
      <c r="AJ170">
        <v>6926606.110018475</v>
      </c>
      <c r="AK170">
        <v>166.34</v>
      </c>
      <c r="AL170">
        <v>166.34</v>
      </c>
      <c r="AM170">
        <v>31045.86</v>
      </c>
      <c r="AN170">
        <v>0</v>
      </c>
      <c r="AO170">
        <v>31045.86</v>
      </c>
      <c r="AP170">
        <v>54402.16</v>
      </c>
    </row>
    <row r="171" spans="1:42" x14ac:dyDescent="0.25">
      <c r="A171">
        <v>2210</v>
      </c>
      <c r="B171" t="s">
        <v>4558</v>
      </c>
      <c r="C171" t="s">
        <v>23</v>
      </c>
      <c r="D171" t="s">
        <v>235</v>
      </c>
      <c r="E171">
        <v>2200</v>
      </c>
      <c r="F171">
        <v>100823.58</v>
      </c>
      <c r="G171">
        <v>0</v>
      </c>
      <c r="H171" s="70">
        <v>100823.58</v>
      </c>
      <c r="I171" s="73">
        <v>23.7</v>
      </c>
      <c r="J171">
        <v>1</v>
      </c>
      <c r="K171">
        <v>0</v>
      </c>
      <c r="L171">
        <v>2.6070000000000002</v>
      </c>
      <c r="M171">
        <v>0</v>
      </c>
      <c r="N171">
        <v>0</v>
      </c>
      <c r="O171">
        <v>0</v>
      </c>
      <c r="P171">
        <v>0</v>
      </c>
      <c r="Q171">
        <v>0.40500000000000003</v>
      </c>
      <c r="R171">
        <v>0</v>
      </c>
      <c r="S171">
        <v>0</v>
      </c>
      <c r="U171">
        <v>102.712</v>
      </c>
      <c r="V171">
        <v>0</v>
      </c>
      <c r="W171">
        <v>108.58969999999999</v>
      </c>
      <c r="X171" s="72">
        <v>15.7</v>
      </c>
      <c r="Y171" s="93">
        <v>1073124.2184806513</v>
      </c>
      <c r="Z171">
        <v>7000</v>
      </c>
      <c r="AA171">
        <v>1080124.2184806513</v>
      </c>
      <c r="AB171">
        <v>9946.8385904063762</v>
      </c>
      <c r="AC171">
        <v>979300.63848065131</v>
      </c>
      <c r="AD171">
        <v>1080124.2184806513</v>
      </c>
      <c r="AE171">
        <v>0</v>
      </c>
      <c r="AF171">
        <v>0</v>
      </c>
      <c r="AG171">
        <v>0</v>
      </c>
      <c r="AI171">
        <v>0</v>
      </c>
      <c r="AJ171">
        <v>1080124.2184806513</v>
      </c>
      <c r="AK171">
        <v>11.93</v>
      </c>
      <c r="AL171">
        <v>11.93</v>
      </c>
      <c r="AM171">
        <v>2226.63</v>
      </c>
      <c r="AN171">
        <v>0</v>
      </c>
      <c r="AO171">
        <v>2226.63</v>
      </c>
      <c r="AP171">
        <v>3098.58</v>
      </c>
    </row>
    <row r="172" spans="1:42" x14ac:dyDescent="0.25">
      <c r="A172">
        <v>2212</v>
      </c>
      <c r="B172" t="s">
        <v>4559</v>
      </c>
      <c r="C172" t="s">
        <v>65</v>
      </c>
      <c r="D172" t="s">
        <v>136</v>
      </c>
      <c r="E172">
        <v>2200</v>
      </c>
      <c r="F172">
        <v>6400312.6799999997</v>
      </c>
      <c r="G172">
        <v>0</v>
      </c>
      <c r="H172" s="70">
        <v>6400312.6799999997</v>
      </c>
      <c r="I172" s="73">
        <v>2125.98</v>
      </c>
      <c r="J172">
        <v>1</v>
      </c>
      <c r="K172">
        <v>0</v>
      </c>
      <c r="L172">
        <v>233.8578</v>
      </c>
      <c r="M172">
        <v>56.9</v>
      </c>
      <c r="N172">
        <v>0</v>
      </c>
      <c r="O172">
        <v>0</v>
      </c>
      <c r="P172">
        <v>2.5</v>
      </c>
      <c r="Q172">
        <v>73.754999999999995</v>
      </c>
      <c r="R172">
        <v>0</v>
      </c>
      <c r="S172">
        <v>0</v>
      </c>
      <c r="U172">
        <v>2523.3928000000001</v>
      </c>
      <c r="V172">
        <v>0</v>
      </c>
      <c r="W172">
        <v>2564.9679000000001</v>
      </c>
      <c r="X172" s="72">
        <v>-0.91999999999999993</v>
      </c>
      <c r="Y172" s="93">
        <v>23195276.68409859</v>
      </c>
      <c r="Z172">
        <v>550977.69999999995</v>
      </c>
      <c r="AA172">
        <v>23746254.384098589</v>
      </c>
      <c r="AB172">
        <v>9257.9148394405202</v>
      </c>
      <c r="AC172">
        <v>17345941.70409859</v>
      </c>
      <c r="AD172">
        <v>23746254.384098589</v>
      </c>
      <c r="AE172">
        <v>0</v>
      </c>
      <c r="AF172">
        <v>70379.72</v>
      </c>
      <c r="AG172">
        <v>70379.72</v>
      </c>
      <c r="AI172">
        <v>70379.72</v>
      </c>
      <c r="AJ172">
        <v>23816634.104098588</v>
      </c>
      <c r="AK172">
        <v>0</v>
      </c>
      <c r="AL172">
        <v>0</v>
      </c>
      <c r="AM172">
        <v>0</v>
      </c>
      <c r="AN172">
        <v>0</v>
      </c>
      <c r="AO172">
        <v>0</v>
      </c>
      <c r="AP172">
        <v>255848.68</v>
      </c>
    </row>
    <row r="173" spans="1:42" x14ac:dyDescent="0.25">
      <c r="A173">
        <v>2213</v>
      </c>
      <c r="B173" t="s">
        <v>4560</v>
      </c>
      <c r="C173" t="s">
        <v>65</v>
      </c>
      <c r="D173" t="s">
        <v>237</v>
      </c>
      <c r="E173">
        <v>2200</v>
      </c>
      <c r="F173">
        <v>1155670.42</v>
      </c>
      <c r="G173">
        <v>0</v>
      </c>
      <c r="H173" s="70">
        <v>1155670.42</v>
      </c>
      <c r="I173" s="73">
        <v>366.48</v>
      </c>
      <c r="J173">
        <v>1</v>
      </c>
      <c r="K173">
        <v>0</v>
      </c>
      <c r="L173">
        <v>40.312800000000003</v>
      </c>
      <c r="M173">
        <v>0.2</v>
      </c>
      <c r="N173">
        <v>0</v>
      </c>
      <c r="O173">
        <v>0</v>
      </c>
      <c r="P173">
        <v>1.25</v>
      </c>
      <c r="Q173">
        <v>9.8574999999999999</v>
      </c>
      <c r="R173">
        <v>0</v>
      </c>
      <c r="S173">
        <v>0</v>
      </c>
      <c r="U173">
        <v>488.56029999999998</v>
      </c>
      <c r="V173">
        <v>0</v>
      </c>
      <c r="W173">
        <v>488.56029999999998</v>
      </c>
      <c r="X173" s="72">
        <v>1.2699999999999996</v>
      </c>
      <c r="Y173" s="93">
        <v>4472132.3286562255</v>
      </c>
      <c r="Z173">
        <v>103570.59999999999</v>
      </c>
      <c r="AA173">
        <v>4575702.9286562251</v>
      </c>
      <c r="AB173">
        <v>9365.6871601237872</v>
      </c>
      <c r="AC173">
        <v>3420032.5086562252</v>
      </c>
      <c r="AD173">
        <v>4575702.9286562251</v>
      </c>
      <c r="AE173">
        <v>0</v>
      </c>
      <c r="AF173">
        <v>0</v>
      </c>
      <c r="AG173">
        <v>0</v>
      </c>
      <c r="AI173">
        <v>0</v>
      </c>
      <c r="AJ173">
        <v>4575702.9286562251</v>
      </c>
      <c r="AK173">
        <v>95.45</v>
      </c>
      <c r="AL173">
        <v>95.45</v>
      </c>
      <c r="AM173">
        <v>17814.88</v>
      </c>
      <c r="AN173">
        <v>0</v>
      </c>
      <c r="AO173">
        <v>17814.88</v>
      </c>
      <c r="AP173">
        <v>43781.42</v>
      </c>
    </row>
    <row r="174" spans="1:42" x14ac:dyDescent="0.25">
      <c r="A174">
        <v>2214</v>
      </c>
      <c r="B174" t="s">
        <v>4561</v>
      </c>
      <c r="C174" t="s">
        <v>65</v>
      </c>
      <c r="D174" t="s">
        <v>170</v>
      </c>
      <c r="E174">
        <v>2200</v>
      </c>
      <c r="F174">
        <v>506346.78</v>
      </c>
      <c r="G174">
        <v>0</v>
      </c>
      <c r="H174" s="70">
        <v>506346.78</v>
      </c>
      <c r="I174" s="73">
        <v>265.69</v>
      </c>
      <c r="J174">
        <v>1</v>
      </c>
      <c r="K174">
        <v>0</v>
      </c>
      <c r="L174">
        <v>29.225899999999999</v>
      </c>
      <c r="M174">
        <v>0</v>
      </c>
      <c r="N174">
        <v>0</v>
      </c>
      <c r="O174">
        <v>0</v>
      </c>
      <c r="P174">
        <v>1</v>
      </c>
      <c r="Q174">
        <v>0.19500000000000001</v>
      </c>
      <c r="R174">
        <v>0</v>
      </c>
      <c r="S174">
        <v>0</v>
      </c>
      <c r="U174">
        <v>433.89089999999999</v>
      </c>
      <c r="V174">
        <v>0</v>
      </c>
      <c r="W174">
        <v>433.89089999999999</v>
      </c>
      <c r="X174" s="72">
        <v>2.9699999999999989</v>
      </c>
      <c r="Y174" s="93">
        <v>4008953.0219666623</v>
      </c>
      <c r="Z174">
        <v>91000</v>
      </c>
      <c r="AA174">
        <v>4099953.0219666623</v>
      </c>
      <c r="AB174">
        <v>9449.2717454241665</v>
      </c>
      <c r="AC174">
        <v>3593606.241966662</v>
      </c>
      <c r="AD174">
        <v>4099953.0219666623</v>
      </c>
      <c r="AE174">
        <v>0</v>
      </c>
      <c r="AF174">
        <v>0</v>
      </c>
      <c r="AG174">
        <v>0</v>
      </c>
      <c r="AI174">
        <v>0</v>
      </c>
      <c r="AJ174">
        <v>4099953.0219666623</v>
      </c>
      <c r="AK174">
        <v>0</v>
      </c>
      <c r="AL174">
        <v>0</v>
      </c>
      <c r="AM174">
        <v>0</v>
      </c>
      <c r="AN174">
        <v>0</v>
      </c>
      <c r="AO174">
        <v>0</v>
      </c>
      <c r="AP174">
        <v>29846.78</v>
      </c>
    </row>
    <row r="175" spans="1:42" x14ac:dyDescent="0.25">
      <c r="A175">
        <v>2215</v>
      </c>
      <c r="B175" t="s">
        <v>4562</v>
      </c>
      <c r="C175" t="s">
        <v>65</v>
      </c>
      <c r="D175" t="s">
        <v>120</v>
      </c>
      <c r="E175">
        <v>2200</v>
      </c>
      <c r="F175">
        <v>669341.12</v>
      </c>
      <c r="G175">
        <v>0</v>
      </c>
      <c r="H175" s="70">
        <v>669341.12</v>
      </c>
      <c r="I175" s="73">
        <v>285.86</v>
      </c>
      <c r="J175">
        <v>1</v>
      </c>
      <c r="K175">
        <v>0</v>
      </c>
      <c r="L175">
        <v>29</v>
      </c>
      <c r="M175">
        <v>0</v>
      </c>
      <c r="N175">
        <v>0</v>
      </c>
      <c r="O175">
        <v>0</v>
      </c>
      <c r="P175">
        <v>0</v>
      </c>
      <c r="Q175">
        <v>1.7500000000000002E-2</v>
      </c>
      <c r="R175">
        <v>0</v>
      </c>
      <c r="S175">
        <v>0</v>
      </c>
      <c r="U175">
        <v>436.91</v>
      </c>
      <c r="V175">
        <v>0</v>
      </c>
      <c r="W175">
        <v>442.24470000000002</v>
      </c>
      <c r="X175" s="72">
        <v>5.1899999999999977</v>
      </c>
      <c r="Y175" s="93">
        <v>4135715.9787483942</v>
      </c>
      <c r="Z175">
        <v>140000</v>
      </c>
      <c r="AA175">
        <v>4275715.9787483942</v>
      </c>
      <c r="AB175">
        <v>9668.2130475467402</v>
      </c>
      <c r="AC175">
        <v>3606374.8587483941</v>
      </c>
      <c r="AD175">
        <v>4275715.9787483942</v>
      </c>
      <c r="AE175">
        <v>0</v>
      </c>
      <c r="AF175">
        <v>7037.97</v>
      </c>
      <c r="AG175">
        <v>7037.97</v>
      </c>
      <c r="AI175">
        <v>7037.97</v>
      </c>
      <c r="AJ175">
        <v>4282753.9487483939</v>
      </c>
      <c r="AK175">
        <v>0</v>
      </c>
      <c r="AL175">
        <v>0</v>
      </c>
      <c r="AM175">
        <v>0</v>
      </c>
      <c r="AN175">
        <v>0</v>
      </c>
      <c r="AO175">
        <v>0</v>
      </c>
      <c r="AP175">
        <v>34341.120000000003</v>
      </c>
    </row>
    <row r="176" spans="1:42" x14ac:dyDescent="0.25">
      <c r="A176">
        <v>2216</v>
      </c>
      <c r="B176" t="s">
        <v>4563</v>
      </c>
      <c r="C176" t="s">
        <v>65</v>
      </c>
      <c r="D176" t="s">
        <v>66</v>
      </c>
      <c r="E176">
        <v>2200</v>
      </c>
      <c r="F176">
        <v>843577.18</v>
      </c>
      <c r="G176">
        <v>0</v>
      </c>
      <c r="H176" s="70">
        <v>843577.18</v>
      </c>
      <c r="I176" s="73">
        <v>313.93</v>
      </c>
      <c r="J176">
        <v>1</v>
      </c>
      <c r="K176">
        <v>0</v>
      </c>
      <c r="L176">
        <v>34.532299999999999</v>
      </c>
      <c r="M176">
        <v>0</v>
      </c>
      <c r="N176">
        <v>0</v>
      </c>
      <c r="O176">
        <v>0</v>
      </c>
      <c r="P176">
        <v>0</v>
      </c>
      <c r="Q176">
        <v>-0.06</v>
      </c>
      <c r="R176">
        <v>0</v>
      </c>
      <c r="S176">
        <v>0</v>
      </c>
      <c r="U176">
        <v>482.4923</v>
      </c>
      <c r="V176">
        <v>0</v>
      </c>
      <c r="W176">
        <v>482.4923</v>
      </c>
      <c r="X176" s="72">
        <v>1.4100000000000001</v>
      </c>
      <c r="Y176" s="93">
        <v>4419998.7598753609</v>
      </c>
      <c r="Z176">
        <v>143500</v>
      </c>
      <c r="AA176">
        <v>4563498.7598753609</v>
      </c>
      <c r="AB176">
        <v>9458.1794566988137</v>
      </c>
      <c r="AC176">
        <v>3719921.5798753607</v>
      </c>
      <c r="AD176">
        <v>4563498.7598753609</v>
      </c>
      <c r="AE176">
        <v>0</v>
      </c>
      <c r="AF176">
        <v>0</v>
      </c>
      <c r="AG176">
        <v>0</v>
      </c>
      <c r="AI176">
        <v>0</v>
      </c>
      <c r="AJ176">
        <v>4563498.7598753609</v>
      </c>
      <c r="AK176">
        <v>0</v>
      </c>
      <c r="AL176">
        <v>0</v>
      </c>
      <c r="AM176">
        <v>0</v>
      </c>
      <c r="AN176">
        <v>0</v>
      </c>
      <c r="AO176">
        <v>0</v>
      </c>
      <c r="AP176">
        <v>35577.18</v>
      </c>
    </row>
    <row r="177" spans="1:42" x14ac:dyDescent="0.25">
      <c r="A177">
        <v>2217</v>
      </c>
      <c r="B177" t="s">
        <v>4564</v>
      </c>
      <c r="C177" t="s">
        <v>65</v>
      </c>
      <c r="D177" t="s">
        <v>88</v>
      </c>
      <c r="E177">
        <v>2200</v>
      </c>
      <c r="F177">
        <v>1049334.22</v>
      </c>
      <c r="G177">
        <v>0</v>
      </c>
      <c r="H177" s="70">
        <v>1049334.22</v>
      </c>
      <c r="I177" s="73">
        <v>394.91</v>
      </c>
      <c r="J177">
        <v>1</v>
      </c>
      <c r="K177">
        <v>0</v>
      </c>
      <c r="L177">
        <v>43.440100000000001</v>
      </c>
      <c r="M177">
        <v>0</v>
      </c>
      <c r="N177">
        <v>0</v>
      </c>
      <c r="O177">
        <v>0</v>
      </c>
      <c r="P177">
        <v>0.25</v>
      </c>
      <c r="Q177">
        <v>11.935</v>
      </c>
      <c r="R177">
        <v>0</v>
      </c>
      <c r="S177">
        <v>0</v>
      </c>
      <c r="U177">
        <v>531.01509999999996</v>
      </c>
      <c r="V177">
        <v>0</v>
      </c>
      <c r="W177">
        <v>557.96789999999999</v>
      </c>
      <c r="X177" s="72">
        <v>-2.8900000000000006</v>
      </c>
      <c r="Y177" s="93">
        <v>4990256.1084051523</v>
      </c>
      <c r="Z177">
        <v>297500</v>
      </c>
      <c r="AA177">
        <v>5287756.1084051523</v>
      </c>
      <c r="AB177">
        <v>9476.8105986117698</v>
      </c>
      <c r="AC177">
        <v>4238421.8884051526</v>
      </c>
      <c r="AD177">
        <v>5287756.1084051523</v>
      </c>
      <c r="AE177">
        <v>0</v>
      </c>
      <c r="AF177">
        <v>0</v>
      </c>
      <c r="AG177">
        <v>0</v>
      </c>
      <c r="AI177">
        <v>0</v>
      </c>
      <c r="AJ177">
        <v>5287756.1084051523</v>
      </c>
      <c r="AK177">
        <v>121.4</v>
      </c>
      <c r="AL177">
        <v>121.4</v>
      </c>
      <c r="AM177">
        <v>22658.22</v>
      </c>
      <c r="AN177">
        <v>0</v>
      </c>
      <c r="AO177">
        <v>22658.22</v>
      </c>
      <c r="AP177">
        <v>49634.22</v>
      </c>
    </row>
    <row r="178" spans="1:42" x14ac:dyDescent="0.25">
      <c r="A178">
        <v>2219</v>
      </c>
      <c r="B178" t="s">
        <v>4565</v>
      </c>
      <c r="C178" t="s">
        <v>90</v>
      </c>
      <c r="D178" t="s">
        <v>129</v>
      </c>
      <c r="E178">
        <v>2218</v>
      </c>
      <c r="F178">
        <v>1253642.78</v>
      </c>
      <c r="G178">
        <v>0</v>
      </c>
      <c r="H178" s="70">
        <v>1253642.78</v>
      </c>
      <c r="I178" s="73">
        <v>274</v>
      </c>
      <c r="J178">
        <v>1</v>
      </c>
      <c r="K178">
        <v>0</v>
      </c>
      <c r="L178">
        <v>30.14</v>
      </c>
      <c r="M178">
        <v>0</v>
      </c>
      <c r="N178">
        <v>0</v>
      </c>
      <c r="O178">
        <v>0</v>
      </c>
      <c r="P178">
        <v>1.25</v>
      </c>
      <c r="Q178">
        <v>0.1925</v>
      </c>
      <c r="R178">
        <v>0</v>
      </c>
      <c r="S178">
        <v>0</v>
      </c>
      <c r="U178">
        <v>464.28</v>
      </c>
      <c r="V178">
        <v>0</v>
      </c>
      <c r="W178">
        <v>464.28</v>
      </c>
      <c r="X178" s="72">
        <v>1.8899999999999988</v>
      </c>
      <c r="Y178" s="93">
        <v>4264413.7596233403</v>
      </c>
      <c r="Z178">
        <v>352000</v>
      </c>
      <c r="AA178">
        <v>4616413.7596233403</v>
      </c>
      <c r="AB178">
        <v>9943.167398172096</v>
      </c>
      <c r="AC178">
        <v>3362770.9796233401</v>
      </c>
      <c r="AD178">
        <v>4616413.7596233403</v>
      </c>
      <c r="AE178">
        <v>0</v>
      </c>
      <c r="AF178">
        <v>0</v>
      </c>
      <c r="AG178">
        <v>0</v>
      </c>
      <c r="AI178">
        <v>0</v>
      </c>
      <c r="AJ178">
        <v>4616413.7596233403</v>
      </c>
      <c r="AK178">
        <v>0</v>
      </c>
      <c r="AL178">
        <v>0</v>
      </c>
      <c r="AM178">
        <v>0</v>
      </c>
      <c r="AN178">
        <v>0</v>
      </c>
      <c r="AO178">
        <v>0</v>
      </c>
      <c r="AP178">
        <v>32589.78</v>
      </c>
    </row>
    <row r="179" spans="1:42" x14ac:dyDescent="0.25">
      <c r="A179">
        <v>2220</v>
      </c>
      <c r="B179" t="s">
        <v>4566</v>
      </c>
      <c r="C179" t="s">
        <v>90</v>
      </c>
      <c r="D179" t="s">
        <v>240</v>
      </c>
      <c r="E179">
        <v>2218</v>
      </c>
      <c r="F179">
        <v>686896.14</v>
      </c>
      <c r="G179">
        <v>0</v>
      </c>
      <c r="H179" s="70">
        <v>686896.14</v>
      </c>
      <c r="I179" s="73">
        <v>198.48</v>
      </c>
      <c r="J179">
        <v>1</v>
      </c>
      <c r="K179">
        <v>0</v>
      </c>
      <c r="L179">
        <v>21.832799999999999</v>
      </c>
      <c r="M179">
        <v>2.2999999999999998</v>
      </c>
      <c r="N179">
        <v>0</v>
      </c>
      <c r="O179">
        <v>0</v>
      </c>
      <c r="P179">
        <v>0.25</v>
      </c>
      <c r="Q179">
        <v>6.92</v>
      </c>
      <c r="R179">
        <v>0</v>
      </c>
      <c r="S179">
        <v>0</v>
      </c>
      <c r="U179">
        <v>339.88279999999997</v>
      </c>
      <c r="V179">
        <v>0</v>
      </c>
      <c r="W179">
        <v>339.88279999999997</v>
      </c>
      <c r="X179" s="72">
        <v>-1.9800000000000004</v>
      </c>
      <c r="Y179" s="93">
        <v>3055403.1450687386</v>
      </c>
      <c r="Z179">
        <v>224000</v>
      </c>
      <c r="AA179">
        <v>3279403.1450687386</v>
      </c>
      <c r="AB179">
        <v>9648.6293071280415</v>
      </c>
      <c r="AC179">
        <v>2592507.0050687385</v>
      </c>
      <c r="AD179">
        <v>3279403.1450687386</v>
      </c>
      <c r="AE179">
        <v>0</v>
      </c>
      <c r="AF179">
        <v>0</v>
      </c>
      <c r="AG179">
        <v>0</v>
      </c>
      <c r="AI179">
        <v>0</v>
      </c>
      <c r="AJ179">
        <v>3279403.1450687386</v>
      </c>
      <c r="AK179">
        <v>69.39</v>
      </c>
      <c r="AL179">
        <v>69.39</v>
      </c>
      <c r="AM179">
        <v>12951.02</v>
      </c>
      <c r="AN179">
        <v>0</v>
      </c>
      <c r="AO179">
        <v>12951.02</v>
      </c>
      <c r="AP179">
        <v>21896.14</v>
      </c>
    </row>
    <row r="180" spans="1:42" x14ac:dyDescent="0.25">
      <c r="A180">
        <v>2221</v>
      </c>
      <c r="B180" t="s">
        <v>4567</v>
      </c>
      <c r="C180" t="s">
        <v>90</v>
      </c>
      <c r="D180" t="s">
        <v>91</v>
      </c>
      <c r="E180">
        <v>2218</v>
      </c>
      <c r="F180">
        <v>1340629.1599999999</v>
      </c>
      <c r="G180">
        <v>0</v>
      </c>
      <c r="H180" s="70">
        <v>1340629.1599999999</v>
      </c>
      <c r="I180" s="73">
        <v>402.62</v>
      </c>
      <c r="J180">
        <v>1</v>
      </c>
      <c r="K180">
        <v>0</v>
      </c>
      <c r="L180">
        <v>44.288200000000003</v>
      </c>
      <c r="M180">
        <v>5.3</v>
      </c>
      <c r="N180">
        <v>0</v>
      </c>
      <c r="O180">
        <v>0</v>
      </c>
      <c r="P180">
        <v>0.25</v>
      </c>
      <c r="Q180">
        <v>15.9725</v>
      </c>
      <c r="R180">
        <v>0</v>
      </c>
      <c r="S180">
        <v>0</v>
      </c>
      <c r="U180">
        <v>550.55070000000001</v>
      </c>
      <c r="V180">
        <v>0</v>
      </c>
      <c r="W180">
        <v>550.55070000000001</v>
      </c>
      <c r="X180" s="72">
        <v>2.09</v>
      </c>
      <c r="Y180" s="93">
        <v>5062370.7984898714</v>
      </c>
      <c r="Z180">
        <v>287000</v>
      </c>
      <c r="AA180">
        <v>5349370.7984898714</v>
      </c>
      <c r="AB180">
        <v>9716.3999582415781</v>
      </c>
      <c r="AC180">
        <v>4008741.6384898713</v>
      </c>
      <c r="AD180">
        <v>5349370.7984898714</v>
      </c>
      <c r="AE180">
        <v>0</v>
      </c>
      <c r="AF180">
        <v>0</v>
      </c>
      <c r="AG180">
        <v>0</v>
      </c>
      <c r="AI180">
        <v>0</v>
      </c>
      <c r="AJ180">
        <v>5349370.7984898714</v>
      </c>
      <c r="AK180">
        <v>126.96</v>
      </c>
      <c r="AL180">
        <v>126.96</v>
      </c>
      <c r="AM180">
        <v>23695.94</v>
      </c>
      <c r="AN180">
        <v>0</v>
      </c>
      <c r="AO180">
        <v>23695.94</v>
      </c>
      <c r="AP180">
        <v>44774.16</v>
      </c>
    </row>
    <row r="181" spans="1:42" x14ac:dyDescent="0.25">
      <c r="A181">
        <v>2222</v>
      </c>
      <c r="B181" t="s">
        <v>4568</v>
      </c>
      <c r="C181" t="s">
        <v>90</v>
      </c>
      <c r="D181" t="s">
        <v>234</v>
      </c>
      <c r="E181">
        <v>2218</v>
      </c>
      <c r="F181">
        <v>51108.800000000003</v>
      </c>
      <c r="G181">
        <v>0</v>
      </c>
      <c r="H181" s="70">
        <v>51108.800000000003</v>
      </c>
      <c r="I181" s="73">
        <v>2</v>
      </c>
      <c r="J181">
        <v>1</v>
      </c>
      <c r="K181">
        <v>0</v>
      </c>
      <c r="L181">
        <v>0</v>
      </c>
      <c r="M181">
        <v>0</v>
      </c>
      <c r="N181">
        <v>0</v>
      </c>
      <c r="O181">
        <v>0</v>
      </c>
      <c r="P181">
        <v>0</v>
      </c>
      <c r="Q181">
        <v>0</v>
      </c>
      <c r="R181">
        <v>0</v>
      </c>
      <c r="S181">
        <v>0</v>
      </c>
      <c r="U181">
        <v>27.54</v>
      </c>
      <c r="V181">
        <v>0</v>
      </c>
      <c r="W181">
        <v>28.54</v>
      </c>
      <c r="X181" s="72">
        <v>21.7</v>
      </c>
      <c r="Y181" s="93">
        <v>290690.20906587003</v>
      </c>
      <c r="Z181">
        <v>9000</v>
      </c>
      <c r="AA181">
        <v>299690.20906587003</v>
      </c>
      <c r="AB181">
        <v>10500.708096211283</v>
      </c>
      <c r="AC181">
        <v>248581.40906587004</v>
      </c>
      <c r="AD181">
        <v>299690.20906587003</v>
      </c>
      <c r="AE181">
        <v>0</v>
      </c>
      <c r="AF181">
        <v>0</v>
      </c>
      <c r="AG181">
        <v>0</v>
      </c>
      <c r="AI181">
        <v>0</v>
      </c>
      <c r="AJ181">
        <v>299690.20906587003</v>
      </c>
      <c r="AK181">
        <v>0</v>
      </c>
      <c r="AL181">
        <v>0</v>
      </c>
      <c r="AM181">
        <v>0</v>
      </c>
      <c r="AN181">
        <v>0</v>
      </c>
      <c r="AO181">
        <v>0</v>
      </c>
      <c r="AP181">
        <v>362.8</v>
      </c>
    </row>
    <row r="182" spans="1:42" x14ac:dyDescent="0.25">
      <c r="A182">
        <v>2225</v>
      </c>
      <c r="B182" t="s">
        <v>4569</v>
      </c>
      <c r="C182" t="s">
        <v>84</v>
      </c>
      <c r="D182" t="s">
        <v>221</v>
      </c>
      <c r="E182">
        <v>2223</v>
      </c>
      <c r="F182">
        <v>1775222.04</v>
      </c>
      <c r="G182">
        <v>0</v>
      </c>
      <c r="H182" s="70">
        <v>1775222.04</v>
      </c>
      <c r="I182" s="73">
        <v>225.8</v>
      </c>
      <c r="J182">
        <v>1</v>
      </c>
      <c r="K182">
        <v>0</v>
      </c>
      <c r="L182">
        <v>24.838000000000001</v>
      </c>
      <c r="M182">
        <v>0</v>
      </c>
      <c r="N182">
        <v>0</v>
      </c>
      <c r="O182">
        <v>0</v>
      </c>
      <c r="P182">
        <v>0.5</v>
      </c>
      <c r="Q182">
        <v>11.885</v>
      </c>
      <c r="R182">
        <v>0</v>
      </c>
      <c r="S182">
        <v>0</v>
      </c>
      <c r="U182">
        <v>392.048</v>
      </c>
      <c r="V182">
        <v>0</v>
      </c>
      <c r="W182">
        <v>402.82740000000001</v>
      </c>
      <c r="X182" s="72">
        <v>4.9899999999999984</v>
      </c>
      <c r="Y182" s="93">
        <v>3763030.9725478194</v>
      </c>
      <c r="Z182">
        <v>316442.40000000002</v>
      </c>
      <c r="AA182">
        <v>4079473.3725478193</v>
      </c>
      <c r="AB182">
        <v>10127.100024843938</v>
      </c>
      <c r="AC182">
        <v>2304251.3325478192</v>
      </c>
      <c r="AD182">
        <v>4079473.3725478193</v>
      </c>
      <c r="AE182">
        <v>0</v>
      </c>
      <c r="AF182">
        <v>0</v>
      </c>
      <c r="AG182">
        <v>0</v>
      </c>
      <c r="AI182">
        <v>0</v>
      </c>
      <c r="AJ182">
        <v>4079473.3725478193</v>
      </c>
      <c r="AK182">
        <v>72.61</v>
      </c>
      <c r="AL182">
        <v>72.61</v>
      </c>
      <c r="AM182">
        <v>13552</v>
      </c>
      <c r="AN182">
        <v>0</v>
      </c>
      <c r="AO182">
        <v>13552</v>
      </c>
      <c r="AP182">
        <v>27222.04</v>
      </c>
    </row>
    <row r="183" spans="1:42" x14ac:dyDescent="0.25">
      <c r="A183">
        <v>2229</v>
      </c>
      <c r="B183" t="s">
        <v>4570</v>
      </c>
      <c r="C183" t="s">
        <v>84</v>
      </c>
      <c r="D183" t="s">
        <v>85</v>
      </c>
      <c r="E183">
        <v>2223</v>
      </c>
      <c r="F183">
        <v>1295176.8999999999</v>
      </c>
      <c r="G183">
        <v>0</v>
      </c>
      <c r="H183" s="70">
        <v>1295176.8999999999</v>
      </c>
      <c r="I183" s="73">
        <v>353.35</v>
      </c>
      <c r="J183">
        <v>1</v>
      </c>
      <c r="K183">
        <v>0</v>
      </c>
      <c r="L183">
        <v>38.868499999999997</v>
      </c>
      <c r="M183">
        <v>0</v>
      </c>
      <c r="N183">
        <v>0</v>
      </c>
      <c r="O183">
        <v>0</v>
      </c>
      <c r="P183">
        <v>0.5</v>
      </c>
      <c r="Q183">
        <v>9</v>
      </c>
      <c r="R183">
        <v>0</v>
      </c>
      <c r="S183">
        <v>0</v>
      </c>
      <c r="U183">
        <v>490.89850000000001</v>
      </c>
      <c r="V183">
        <v>0</v>
      </c>
      <c r="W183">
        <v>490.89850000000001</v>
      </c>
      <c r="X183" s="72">
        <v>0.31999999999999851</v>
      </c>
      <c r="Y183" s="93">
        <v>4469985.7745867213</v>
      </c>
      <c r="Z183">
        <v>294000</v>
      </c>
      <c r="AA183">
        <v>4763985.7745867213</v>
      </c>
      <c r="AB183">
        <v>9704.6248350457809</v>
      </c>
      <c r="AC183">
        <v>3468808.8745867214</v>
      </c>
      <c r="AD183">
        <v>4763985.7745867213</v>
      </c>
      <c r="AE183">
        <v>0</v>
      </c>
      <c r="AF183">
        <v>0</v>
      </c>
      <c r="AG183">
        <v>0</v>
      </c>
      <c r="AI183">
        <v>0</v>
      </c>
      <c r="AJ183">
        <v>4763985.7745867213</v>
      </c>
      <c r="AK183">
        <v>105.6</v>
      </c>
      <c r="AL183">
        <v>105.6</v>
      </c>
      <c r="AM183">
        <v>19709.29</v>
      </c>
      <c r="AN183">
        <v>0</v>
      </c>
      <c r="AO183">
        <v>19709.29</v>
      </c>
      <c r="AP183">
        <v>41176.9</v>
      </c>
    </row>
    <row r="184" spans="1:42" x14ac:dyDescent="0.25">
      <c r="A184">
        <v>4131</v>
      </c>
      <c r="B184" t="s">
        <v>4571</v>
      </c>
      <c r="C184" t="s">
        <v>84</v>
      </c>
      <c r="D184" t="s">
        <v>172</v>
      </c>
      <c r="E184">
        <v>2223</v>
      </c>
      <c r="F184">
        <v>9176903.0800000001</v>
      </c>
      <c r="G184">
        <v>0</v>
      </c>
      <c r="H184" s="70">
        <v>9176903.0800000001</v>
      </c>
      <c r="I184" s="73">
        <v>2761.54</v>
      </c>
      <c r="J184">
        <v>1</v>
      </c>
      <c r="K184">
        <v>0</v>
      </c>
      <c r="L184">
        <v>303.76940000000002</v>
      </c>
      <c r="M184">
        <v>44.8</v>
      </c>
      <c r="N184">
        <v>0</v>
      </c>
      <c r="O184">
        <v>0</v>
      </c>
      <c r="P184">
        <v>6.5</v>
      </c>
      <c r="Q184">
        <v>91.582499999999996</v>
      </c>
      <c r="R184">
        <v>0</v>
      </c>
      <c r="S184">
        <v>0</v>
      </c>
      <c r="U184">
        <v>3476.1718999999998</v>
      </c>
      <c r="V184">
        <v>0</v>
      </c>
      <c r="W184">
        <v>3476.1718999999998</v>
      </c>
      <c r="X184" s="72">
        <v>0.11999999999999922</v>
      </c>
      <c r="Y184" s="93">
        <v>31617950.858686741</v>
      </c>
      <c r="Z184">
        <v>1190000</v>
      </c>
      <c r="AA184">
        <v>32807950.858686741</v>
      </c>
      <c r="AB184">
        <v>9437.9541065523099</v>
      </c>
      <c r="AC184">
        <v>23631047.77868674</v>
      </c>
      <c r="AD184">
        <v>32807950.858686741</v>
      </c>
      <c r="AE184">
        <v>0</v>
      </c>
      <c r="AF184">
        <v>0</v>
      </c>
      <c r="AG184">
        <v>0</v>
      </c>
      <c r="AI184">
        <v>0</v>
      </c>
      <c r="AJ184">
        <v>32807950.858686741</v>
      </c>
      <c r="AK184">
        <v>0</v>
      </c>
      <c r="AL184">
        <v>0</v>
      </c>
      <c r="AM184">
        <v>0</v>
      </c>
      <c r="AN184">
        <v>0</v>
      </c>
      <c r="AO184">
        <v>0</v>
      </c>
      <c r="AP184">
        <v>328242.08</v>
      </c>
    </row>
    <row r="185" spans="1:42" x14ac:dyDescent="0.25">
      <c r="A185">
        <v>2239</v>
      </c>
      <c r="B185" t="s">
        <v>4572</v>
      </c>
      <c r="C185" t="s">
        <v>29</v>
      </c>
      <c r="D185" t="s">
        <v>116</v>
      </c>
      <c r="E185">
        <v>2230</v>
      </c>
      <c r="F185">
        <v>87490851.920000002</v>
      </c>
      <c r="G185">
        <v>0</v>
      </c>
      <c r="H185" s="70">
        <v>87490851.920000002</v>
      </c>
      <c r="I185" s="73">
        <v>18823.3</v>
      </c>
      <c r="J185">
        <v>1</v>
      </c>
      <c r="K185">
        <v>0</v>
      </c>
      <c r="L185">
        <v>2070.5630000000001</v>
      </c>
      <c r="M185">
        <v>275.10000000000002</v>
      </c>
      <c r="N185">
        <v>0</v>
      </c>
      <c r="O185">
        <v>0</v>
      </c>
      <c r="P185">
        <v>13.5</v>
      </c>
      <c r="Q185">
        <v>337.09</v>
      </c>
      <c r="R185">
        <v>0</v>
      </c>
      <c r="S185">
        <v>0</v>
      </c>
      <c r="U185">
        <v>23231.835500000001</v>
      </c>
      <c r="V185">
        <v>0</v>
      </c>
      <c r="W185">
        <v>23773.962</v>
      </c>
      <c r="X185" s="72">
        <v>0.37999999999999901</v>
      </c>
      <c r="Y185" s="93">
        <v>216551144.83663365</v>
      </c>
      <c r="Z185">
        <v>11536000</v>
      </c>
      <c r="AA185">
        <v>228087144.83663365</v>
      </c>
      <c r="AB185">
        <v>9593.989627670544</v>
      </c>
      <c r="AC185">
        <v>140596292.91663367</v>
      </c>
      <c r="AD185">
        <v>228087144.83663365</v>
      </c>
      <c r="AE185">
        <v>49449</v>
      </c>
      <c r="AF185">
        <v>2815188.61</v>
      </c>
      <c r="AG185">
        <v>2815188.61</v>
      </c>
      <c r="AI185">
        <v>2815188.61</v>
      </c>
      <c r="AJ185">
        <v>230951782.44663367</v>
      </c>
      <c r="AK185">
        <v>0</v>
      </c>
      <c r="AL185">
        <v>0</v>
      </c>
      <c r="AM185">
        <v>0</v>
      </c>
      <c r="AN185">
        <v>0</v>
      </c>
      <c r="AO185">
        <v>0</v>
      </c>
      <c r="AP185">
        <v>2249341.92</v>
      </c>
    </row>
    <row r="186" spans="1:42" x14ac:dyDescent="0.25">
      <c r="A186">
        <v>2240</v>
      </c>
      <c r="B186" t="s">
        <v>4573</v>
      </c>
      <c r="C186" t="s">
        <v>29</v>
      </c>
      <c r="D186" t="s">
        <v>30</v>
      </c>
      <c r="E186">
        <v>2230</v>
      </c>
      <c r="F186">
        <v>4302838.5</v>
      </c>
      <c r="G186">
        <v>0</v>
      </c>
      <c r="H186" s="70">
        <v>4302838.5</v>
      </c>
      <c r="I186" s="73">
        <v>1008.09</v>
      </c>
      <c r="J186">
        <v>1</v>
      </c>
      <c r="K186">
        <v>0</v>
      </c>
      <c r="L186">
        <v>110.8899</v>
      </c>
      <c r="M186">
        <v>4.9000000000000004</v>
      </c>
      <c r="N186">
        <v>0</v>
      </c>
      <c r="O186">
        <v>0</v>
      </c>
      <c r="P186">
        <v>0.75</v>
      </c>
      <c r="Q186">
        <v>10.1175</v>
      </c>
      <c r="R186">
        <v>0</v>
      </c>
      <c r="S186">
        <v>0</v>
      </c>
      <c r="U186">
        <v>1150.3924</v>
      </c>
      <c r="V186">
        <v>0</v>
      </c>
      <c r="W186">
        <v>1170.5500999999999</v>
      </c>
      <c r="X186" s="72">
        <v>0.58000000000000007</v>
      </c>
      <c r="Y186" s="93">
        <v>10674073.583249865</v>
      </c>
      <c r="Z186">
        <v>517999.99999999994</v>
      </c>
      <c r="AA186">
        <v>11192073.583249865</v>
      </c>
      <c r="AB186">
        <v>9561.3793747485615</v>
      </c>
      <c r="AC186">
        <v>6889235.0832498651</v>
      </c>
      <c r="AD186">
        <v>11192073.583249865</v>
      </c>
      <c r="AE186">
        <v>0</v>
      </c>
      <c r="AF186">
        <v>120130.43</v>
      </c>
      <c r="AG186">
        <v>120130.43</v>
      </c>
      <c r="AI186">
        <v>120130.43</v>
      </c>
      <c r="AJ186">
        <v>11312204.013249865</v>
      </c>
      <c r="AK186">
        <v>348.11</v>
      </c>
      <c r="AL186">
        <v>348.11</v>
      </c>
      <c r="AM186">
        <v>64971.59</v>
      </c>
      <c r="AN186">
        <v>0</v>
      </c>
      <c r="AO186">
        <v>64971.59</v>
      </c>
      <c r="AP186">
        <v>120338.5</v>
      </c>
    </row>
    <row r="187" spans="1:42" x14ac:dyDescent="0.25">
      <c r="A187">
        <v>2241</v>
      </c>
      <c r="B187" t="s">
        <v>4574</v>
      </c>
      <c r="C187" t="s">
        <v>29</v>
      </c>
      <c r="D187" t="s">
        <v>96</v>
      </c>
      <c r="E187">
        <v>2230</v>
      </c>
      <c r="F187">
        <v>16092200.880000001</v>
      </c>
      <c r="G187">
        <v>0</v>
      </c>
      <c r="H187" s="70">
        <v>16092200.880000001</v>
      </c>
      <c r="I187" s="73">
        <v>5775.58</v>
      </c>
      <c r="J187">
        <v>1</v>
      </c>
      <c r="K187">
        <v>0</v>
      </c>
      <c r="L187">
        <v>635.31380000000001</v>
      </c>
      <c r="M187">
        <v>108.9</v>
      </c>
      <c r="N187">
        <v>0</v>
      </c>
      <c r="O187">
        <v>0</v>
      </c>
      <c r="P187">
        <v>4.75</v>
      </c>
      <c r="Q187">
        <v>125.1675</v>
      </c>
      <c r="R187">
        <v>0</v>
      </c>
      <c r="S187">
        <v>0</v>
      </c>
      <c r="U187">
        <v>7173.8537999999999</v>
      </c>
      <c r="V187">
        <v>0</v>
      </c>
      <c r="W187">
        <v>7173.8537999999999</v>
      </c>
      <c r="X187" s="72">
        <v>0.12999999999999901</v>
      </c>
      <c r="Y187" s="93">
        <v>65254295.903412186</v>
      </c>
      <c r="Z187">
        <v>2310000</v>
      </c>
      <c r="AA187">
        <v>67564295.903412193</v>
      </c>
      <c r="AB187">
        <v>9418.1311449938094</v>
      </c>
      <c r="AC187">
        <v>51472095.02341219</v>
      </c>
      <c r="AD187">
        <v>67564295.903412193</v>
      </c>
      <c r="AE187">
        <v>0</v>
      </c>
      <c r="AF187">
        <v>1271057.6599999999</v>
      </c>
      <c r="AG187">
        <v>1271057.6599999999</v>
      </c>
      <c r="AI187">
        <v>1271057.6599999999</v>
      </c>
      <c r="AJ187">
        <v>68835353.563412189</v>
      </c>
      <c r="AK187">
        <v>0</v>
      </c>
      <c r="AL187">
        <v>0</v>
      </c>
      <c r="AM187">
        <v>0</v>
      </c>
      <c r="AN187">
        <v>0</v>
      </c>
      <c r="AO187">
        <v>0</v>
      </c>
      <c r="AP187">
        <v>672200.88</v>
      </c>
    </row>
    <row r="188" spans="1:42" x14ac:dyDescent="0.25">
      <c r="A188">
        <v>2242</v>
      </c>
      <c r="B188" t="s">
        <v>4575</v>
      </c>
      <c r="C188" t="s">
        <v>29</v>
      </c>
      <c r="D188" t="s">
        <v>232</v>
      </c>
      <c r="E188">
        <v>2230</v>
      </c>
      <c r="F188">
        <v>63063921.799999997</v>
      </c>
      <c r="G188">
        <v>0</v>
      </c>
      <c r="H188" s="70">
        <v>63063921.799999997</v>
      </c>
      <c r="I188" s="73">
        <v>11720.65</v>
      </c>
      <c r="J188">
        <v>1</v>
      </c>
      <c r="K188">
        <v>0</v>
      </c>
      <c r="L188">
        <v>1289.2715000000001</v>
      </c>
      <c r="M188">
        <v>16.899999999999999</v>
      </c>
      <c r="N188">
        <v>0</v>
      </c>
      <c r="O188">
        <v>0</v>
      </c>
      <c r="P188">
        <v>5</v>
      </c>
      <c r="Q188">
        <v>188.6</v>
      </c>
      <c r="R188">
        <v>0</v>
      </c>
      <c r="S188">
        <v>0</v>
      </c>
      <c r="U188">
        <v>13859.593999999999</v>
      </c>
      <c r="V188">
        <v>0</v>
      </c>
      <c r="W188">
        <v>13888.34</v>
      </c>
      <c r="X188" s="72">
        <v>1.629999999999999</v>
      </c>
      <c r="Y188" s="93">
        <v>127382116.36597845</v>
      </c>
      <c r="Z188">
        <v>5902400</v>
      </c>
      <c r="AA188">
        <v>133284516.36597845</v>
      </c>
      <c r="AB188">
        <v>9596.864446433372</v>
      </c>
      <c r="AC188">
        <v>70220594.565978453</v>
      </c>
      <c r="AD188">
        <v>133284516.36597845</v>
      </c>
      <c r="AE188">
        <v>54738</v>
      </c>
      <c r="AF188">
        <v>5278478.6500000004</v>
      </c>
      <c r="AG188">
        <v>5278478.6500000004</v>
      </c>
      <c r="AI188">
        <v>5278478.6500000004</v>
      </c>
      <c r="AJ188">
        <v>138617733.01597846</v>
      </c>
      <c r="AK188">
        <v>0</v>
      </c>
      <c r="AL188">
        <v>0</v>
      </c>
      <c r="AM188">
        <v>0</v>
      </c>
      <c r="AN188">
        <v>0</v>
      </c>
      <c r="AO188">
        <v>0</v>
      </c>
      <c r="AP188">
        <v>1363921.8</v>
      </c>
    </row>
    <row r="189" spans="1:42" x14ac:dyDescent="0.25">
      <c r="A189">
        <v>2243</v>
      </c>
      <c r="B189" t="s">
        <v>4576</v>
      </c>
      <c r="C189" t="s">
        <v>29</v>
      </c>
      <c r="D189" t="s">
        <v>31</v>
      </c>
      <c r="E189">
        <v>2230</v>
      </c>
      <c r="F189">
        <v>161363181.25999999</v>
      </c>
      <c r="G189">
        <v>0</v>
      </c>
      <c r="H189" s="70">
        <v>161363181.25999999</v>
      </c>
      <c r="I189" s="73">
        <v>39182.49</v>
      </c>
      <c r="J189">
        <v>1</v>
      </c>
      <c r="K189">
        <v>0</v>
      </c>
      <c r="L189">
        <v>4310.0739000000003</v>
      </c>
      <c r="M189">
        <v>102</v>
      </c>
      <c r="N189">
        <v>0</v>
      </c>
      <c r="O189">
        <v>0</v>
      </c>
      <c r="P189">
        <v>14.75</v>
      </c>
      <c r="Q189">
        <v>579.77499999999998</v>
      </c>
      <c r="R189">
        <v>0</v>
      </c>
      <c r="S189">
        <v>0</v>
      </c>
      <c r="U189">
        <v>46701.893900000003</v>
      </c>
      <c r="V189">
        <v>0</v>
      </c>
      <c r="W189">
        <v>46997.039499999999</v>
      </c>
      <c r="X189" s="72">
        <v>1.8199999999999985</v>
      </c>
      <c r="Y189" s="93">
        <v>431501879.60924017</v>
      </c>
      <c r="Z189">
        <v>16029999.999999998</v>
      </c>
      <c r="AA189">
        <v>447531879.60924017</v>
      </c>
      <c r="AB189">
        <v>9522.55470494562</v>
      </c>
      <c r="AC189">
        <v>286168698.34924018</v>
      </c>
      <c r="AD189">
        <v>447531879.60924017</v>
      </c>
      <c r="AE189">
        <v>72630</v>
      </c>
      <c r="AF189">
        <v>3353481.53</v>
      </c>
      <c r="AG189">
        <v>3353481.53</v>
      </c>
      <c r="AI189">
        <v>3353481.53</v>
      </c>
      <c r="AJ189">
        <v>450957991.13924015</v>
      </c>
      <c r="AK189">
        <v>0</v>
      </c>
      <c r="AL189">
        <v>0</v>
      </c>
      <c r="AM189">
        <v>0</v>
      </c>
      <c r="AN189">
        <v>0</v>
      </c>
      <c r="AO189">
        <v>0</v>
      </c>
      <c r="AP189">
        <v>4613181.26</v>
      </c>
    </row>
    <row r="190" spans="1:42" x14ac:dyDescent="0.25">
      <c r="A190">
        <v>2244</v>
      </c>
      <c r="B190" t="s">
        <v>4577</v>
      </c>
      <c r="C190" t="s">
        <v>29</v>
      </c>
      <c r="D190" t="s">
        <v>214</v>
      </c>
      <c r="E190">
        <v>2230</v>
      </c>
      <c r="F190">
        <v>19307835.34</v>
      </c>
      <c r="G190">
        <v>0</v>
      </c>
      <c r="H190" s="70">
        <v>19307835.34</v>
      </c>
      <c r="I190" s="73">
        <v>4917.32</v>
      </c>
      <c r="J190">
        <v>1</v>
      </c>
      <c r="K190">
        <v>0</v>
      </c>
      <c r="L190">
        <v>527</v>
      </c>
      <c r="M190">
        <v>0</v>
      </c>
      <c r="N190">
        <v>0</v>
      </c>
      <c r="O190">
        <v>0</v>
      </c>
      <c r="P190">
        <v>0.25</v>
      </c>
      <c r="Q190">
        <v>32.99</v>
      </c>
      <c r="R190">
        <v>0</v>
      </c>
      <c r="S190">
        <v>0</v>
      </c>
      <c r="U190">
        <v>5540.1175000000003</v>
      </c>
      <c r="V190">
        <v>0</v>
      </c>
      <c r="W190">
        <v>5540.1175000000003</v>
      </c>
      <c r="X190" s="72">
        <v>1.5499999999999989</v>
      </c>
      <c r="Y190" s="93">
        <v>50790883.368315771</v>
      </c>
      <c r="Z190">
        <v>2056005.7</v>
      </c>
      <c r="AA190">
        <v>52846889.068315774</v>
      </c>
      <c r="AB190">
        <v>9538.9473361017644</v>
      </c>
      <c r="AC190">
        <v>33539053.728315774</v>
      </c>
      <c r="AD190">
        <v>52846889.068315774</v>
      </c>
      <c r="AE190">
        <v>0</v>
      </c>
      <c r="AF190">
        <v>181579.67</v>
      </c>
      <c r="AG190">
        <v>181579.67</v>
      </c>
      <c r="AI190">
        <v>181579.67</v>
      </c>
      <c r="AJ190">
        <v>53028468.738315776</v>
      </c>
      <c r="AK190">
        <v>0</v>
      </c>
      <c r="AL190">
        <v>0</v>
      </c>
      <c r="AM190">
        <v>0</v>
      </c>
      <c r="AN190">
        <v>0</v>
      </c>
      <c r="AO190">
        <v>0</v>
      </c>
      <c r="AP190">
        <v>570041.34</v>
      </c>
    </row>
    <row r="191" spans="1:42" x14ac:dyDescent="0.25">
      <c r="A191">
        <v>2245</v>
      </c>
      <c r="B191" t="s">
        <v>4578</v>
      </c>
      <c r="C191" t="s">
        <v>29</v>
      </c>
      <c r="D191" t="s">
        <v>100</v>
      </c>
      <c r="E191">
        <v>2230</v>
      </c>
      <c r="F191">
        <v>2559588.7000000002</v>
      </c>
      <c r="G191">
        <v>0</v>
      </c>
      <c r="H191" s="70">
        <v>2559588.7000000002</v>
      </c>
      <c r="I191" s="73">
        <v>491.42</v>
      </c>
      <c r="J191">
        <v>1</v>
      </c>
      <c r="K191">
        <v>0</v>
      </c>
      <c r="L191">
        <v>54.056199999999997</v>
      </c>
      <c r="M191">
        <v>8.6999999999999993</v>
      </c>
      <c r="N191">
        <v>0</v>
      </c>
      <c r="O191">
        <v>0</v>
      </c>
      <c r="P191">
        <v>0.5</v>
      </c>
      <c r="Q191">
        <v>10.199999999999999</v>
      </c>
      <c r="R191">
        <v>0</v>
      </c>
      <c r="S191">
        <v>0</v>
      </c>
      <c r="U191">
        <v>656.03620000000001</v>
      </c>
      <c r="V191">
        <v>0</v>
      </c>
      <c r="W191">
        <v>663.4597</v>
      </c>
      <c r="X191" s="72">
        <v>0.27999999999999936</v>
      </c>
      <c r="Y191" s="93">
        <v>6039940.142435451</v>
      </c>
      <c r="Z191">
        <v>175000</v>
      </c>
      <c r="AA191">
        <v>6214940.142435451</v>
      </c>
      <c r="AB191">
        <v>9367.4719691873543</v>
      </c>
      <c r="AC191">
        <v>3655351.4424354509</v>
      </c>
      <c r="AD191">
        <v>6214940.142435451</v>
      </c>
      <c r="AE191">
        <v>0</v>
      </c>
      <c r="AF191">
        <v>0</v>
      </c>
      <c r="AG191">
        <v>0</v>
      </c>
      <c r="AI191">
        <v>0</v>
      </c>
      <c r="AJ191">
        <v>6214940.142435451</v>
      </c>
      <c r="AK191">
        <v>167.73</v>
      </c>
      <c r="AL191">
        <v>167.73</v>
      </c>
      <c r="AM191">
        <v>31305.29</v>
      </c>
      <c r="AN191">
        <v>0</v>
      </c>
      <c r="AO191">
        <v>31305.29</v>
      </c>
      <c r="AP191">
        <v>58588.7</v>
      </c>
    </row>
    <row r="192" spans="1:42" x14ac:dyDescent="0.25">
      <c r="A192">
        <v>2247</v>
      </c>
      <c r="B192" t="s">
        <v>4579</v>
      </c>
      <c r="C192" t="s">
        <v>97</v>
      </c>
      <c r="D192" t="s">
        <v>223</v>
      </c>
      <c r="E192">
        <v>2004</v>
      </c>
      <c r="F192">
        <v>213039.48</v>
      </c>
      <c r="G192">
        <v>0</v>
      </c>
      <c r="H192" s="70">
        <v>213039.48</v>
      </c>
      <c r="I192" s="73">
        <v>65.48</v>
      </c>
      <c r="J192">
        <v>1</v>
      </c>
      <c r="K192">
        <v>0</v>
      </c>
      <c r="L192">
        <v>3</v>
      </c>
      <c r="M192">
        <v>0</v>
      </c>
      <c r="N192">
        <v>0</v>
      </c>
      <c r="O192">
        <v>0</v>
      </c>
      <c r="P192">
        <v>0</v>
      </c>
      <c r="Q192">
        <v>2</v>
      </c>
      <c r="R192">
        <v>0</v>
      </c>
      <c r="S192">
        <v>0</v>
      </c>
      <c r="U192">
        <v>149.97999999999999</v>
      </c>
      <c r="V192">
        <v>0</v>
      </c>
      <c r="W192">
        <v>149.97999999999999</v>
      </c>
      <c r="X192" s="72">
        <v>6.9199999999999982</v>
      </c>
      <c r="Y192" s="93">
        <v>1415662.2745748893</v>
      </c>
      <c r="Z192">
        <v>256500</v>
      </c>
      <c r="AA192">
        <v>1672162.2745748893</v>
      </c>
      <c r="AB192">
        <v>11149.235061840842</v>
      </c>
      <c r="AC192">
        <v>1459122.7945748894</v>
      </c>
      <c r="AD192">
        <v>1672162.2745748893</v>
      </c>
      <c r="AE192">
        <v>0</v>
      </c>
      <c r="AF192">
        <v>0</v>
      </c>
      <c r="AG192">
        <v>0</v>
      </c>
      <c r="AI192">
        <v>0</v>
      </c>
      <c r="AJ192">
        <v>1672162.2745748893</v>
      </c>
      <c r="AK192">
        <v>25.21</v>
      </c>
      <c r="AL192">
        <v>25.21</v>
      </c>
      <c r="AM192">
        <v>4705.22</v>
      </c>
      <c r="AN192">
        <v>0</v>
      </c>
      <c r="AO192">
        <v>4705.22</v>
      </c>
      <c r="AP192">
        <v>539.48</v>
      </c>
    </row>
    <row r="193" spans="1:42" x14ac:dyDescent="0.25">
      <c r="A193">
        <v>2248</v>
      </c>
      <c r="B193" t="s">
        <v>4580</v>
      </c>
      <c r="C193" t="s">
        <v>97</v>
      </c>
      <c r="D193" t="s">
        <v>98</v>
      </c>
      <c r="E193">
        <v>2004</v>
      </c>
      <c r="F193">
        <v>742905.52</v>
      </c>
      <c r="G193">
        <v>0</v>
      </c>
      <c r="H193" s="70">
        <v>742905.52</v>
      </c>
      <c r="I193" s="73">
        <v>1427.76</v>
      </c>
      <c r="J193">
        <v>1</v>
      </c>
      <c r="K193">
        <v>0</v>
      </c>
      <c r="L193">
        <v>110</v>
      </c>
      <c r="M193">
        <v>0</v>
      </c>
      <c r="N193">
        <v>0</v>
      </c>
      <c r="O193">
        <v>0</v>
      </c>
      <c r="P193">
        <v>0.25</v>
      </c>
      <c r="Q193">
        <v>0</v>
      </c>
      <c r="R193">
        <v>0</v>
      </c>
      <c r="S193">
        <v>0</v>
      </c>
      <c r="U193">
        <v>1592.97</v>
      </c>
      <c r="V193">
        <v>0</v>
      </c>
      <c r="W193">
        <v>1592.97</v>
      </c>
      <c r="X193" s="72">
        <v>-0.86000000000000121</v>
      </c>
      <c r="Y193" s="93">
        <v>14410223.080620954</v>
      </c>
      <c r="Z193">
        <v>45500</v>
      </c>
      <c r="AA193">
        <v>14455723.080620954</v>
      </c>
      <c r="AB193">
        <v>9074.698883607949</v>
      </c>
      <c r="AC193">
        <v>13712817.560620954</v>
      </c>
      <c r="AD193">
        <v>14455723.080620954</v>
      </c>
      <c r="AE193">
        <v>0</v>
      </c>
      <c r="AF193">
        <v>0</v>
      </c>
      <c r="AG193">
        <v>0</v>
      </c>
      <c r="AI193">
        <v>0</v>
      </c>
      <c r="AJ193">
        <v>14455723.080620954</v>
      </c>
      <c r="AK193">
        <v>0</v>
      </c>
      <c r="AL193">
        <v>0</v>
      </c>
      <c r="AM193">
        <v>0</v>
      </c>
      <c r="AN193">
        <v>0</v>
      </c>
      <c r="AO193">
        <v>0</v>
      </c>
      <c r="AP193">
        <v>14205.52</v>
      </c>
    </row>
    <row r="194" spans="1:42" x14ac:dyDescent="0.25">
      <c r="A194">
        <v>2249</v>
      </c>
      <c r="B194" t="s">
        <v>4581</v>
      </c>
      <c r="C194" t="s">
        <v>97</v>
      </c>
      <c r="D194" t="s">
        <v>153</v>
      </c>
      <c r="E194">
        <v>2004</v>
      </c>
      <c r="F194">
        <v>655225.62</v>
      </c>
      <c r="G194">
        <v>0</v>
      </c>
      <c r="H194" s="70">
        <v>655225.62</v>
      </c>
      <c r="I194" s="73">
        <v>1197.23</v>
      </c>
      <c r="J194">
        <v>1</v>
      </c>
      <c r="K194">
        <v>0</v>
      </c>
      <c r="L194">
        <v>131.6953</v>
      </c>
      <c r="M194">
        <v>0</v>
      </c>
      <c r="N194">
        <v>0</v>
      </c>
      <c r="O194">
        <v>0</v>
      </c>
      <c r="P194">
        <v>0.25</v>
      </c>
      <c r="Q194">
        <v>7.4999999999999997E-2</v>
      </c>
      <c r="R194">
        <v>0</v>
      </c>
      <c r="S194">
        <v>0</v>
      </c>
      <c r="U194">
        <v>1442.5353</v>
      </c>
      <c r="V194">
        <v>0</v>
      </c>
      <c r="W194">
        <v>1517.7027499999999</v>
      </c>
      <c r="X194" s="72">
        <v>-6.4500000000000011</v>
      </c>
      <c r="Y194" s="93">
        <v>13300925.971042633</v>
      </c>
      <c r="Z194">
        <v>133350</v>
      </c>
      <c r="AA194">
        <v>13434275.971042633</v>
      </c>
      <c r="AB194">
        <v>8851.7174862090978</v>
      </c>
      <c r="AC194">
        <v>12779050.351042634</v>
      </c>
      <c r="AD194">
        <v>13434275.971042633</v>
      </c>
      <c r="AE194">
        <v>0</v>
      </c>
      <c r="AF194">
        <v>0</v>
      </c>
      <c r="AG194">
        <v>0</v>
      </c>
      <c r="AI194">
        <v>0</v>
      </c>
      <c r="AJ194">
        <v>13434275.971042633</v>
      </c>
      <c r="AK194">
        <v>11.43</v>
      </c>
      <c r="AL194">
        <v>11.43</v>
      </c>
      <c r="AM194">
        <v>2133.31</v>
      </c>
      <c r="AN194">
        <v>0</v>
      </c>
      <c r="AO194">
        <v>2133.31</v>
      </c>
      <c r="AP194">
        <v>725.62</v>
      </c>
    </row>
    <row r="195" spans="1:42" x14ac:dyDescent="0.25">
      <c r="A195">
        <v>2251</v>
      </c>
      <c r="B195" t="s">
        <v>4582</v>
      </c>
      <c r="C195" t="s">
        <v>11</v>
      </c>
      <c r="D195" t="s">
        <v>247</v>
      </c>
      <c r="E195">
        <v>2117</v>
      </c>
      <c r="F195">
        <v>3920165.22</v>
      </c>
      <c r="G195">
        <v>0</v>
      </c>
      <c r="H195" s="70">
        <v>3920165.22</v>
      </c>
      <c r="I195" s="73">
        <v>1017.49</v>
      </c>
      <c r="J195">
        <v>1</v>
      </c>
      <c r="K195">
        <v>0</v>
      </c>
      <c r="L195">
        <v>111.9239</v>
      </c>
      <c r="M195">
        <v>0.8</v>
      </c>
      <c r="N195">
        <v>0</v>
      </c>
      <c r="O195">
        <v>0</v>
      </c>
      <c r="P195">
        <v>0.25</v>
      </c>
      <c r="Q195">
        <v>15.8325</v>
      </c>
      <c r="R195">
        <v>0</v>
      </c>
      <c r="S195">
        <v>0</v>
      </c>
      <c r="U195">
        <v>1154.9114</v>
      </c>
      <c r="V195">
        <v>0</v>
      </c>
      <c r="W195">
        <v>1154.9114</v>
      </c>
      <c r="X195" s="72">
        <v>-2.8200000000000003</v>
      </c>
      <c r="Y195" s="93">
        <v>10333177.814595886</v>
      </c>
      <c r="Z195">
        <v>420000</v>
      </c>
      <c r="AA195">
        <v>10753177.814595886</v>
      </c>
      <c r="AB195">
        <v>9310.8248949624067</v>
      </c>
      <c r="AC195">
        <v>6833012.5945958849</v>
      </c>
      <c r="AD195">
        <v>10753177.814595886</v>
      </c>
      <c r="AE195">
        <v>0</v>
      </c>
      <c r="AF195">
        <v>0</v>
      </c>
      <c r="AG195">
        <v>0</v>
      </c>
      <c r="AI195">
        <v>0</v>
      </c>
      <c r="AJ195">
        <v>10753177.814595886</v>
      </c>
      <c r="AK195">
        <v>242.76</v>
      </c>
      <c r="AL195">
        <v>242.76</v>
      </c>
      <c r="AM195">
        <v>45308.97</v>
      </c>
      <c r="AN195">
        <v>0</v>
      </c>
      <c r="AO195">
        <v>45308.97</v>
      </c>
      <c r="AP195">
        <v>120165.22</v>
      </c>
    </row>
    <row r="196" spans="1:42" x14ac:dyDescent="0.25">
      <c r="A196">
        <v>2252</v>
      </c>
      <c r="B196" t="s">
        <v>4583</v>
      </c>
      <c r="C196" t="s">
        <v>11</v>
      </c>
      <c r="D196" t="s">
        <v>12</v>
      </c>
      <c r="E196">
        <v>2117</v>
      </c>
      <c r="F196">
        <v>2083286.16</v>
      </c>
      <c r="G196">
        <v>0</v>
      </c>
      <c r="H196" s="70">
        <v>2083286.16</v>
      </c>
      <c r="I196" s="73">
        <v>748.98</v>
      </c>
      <c r="J196">
        <v>1</v>
      </c>
      <c r="K196">
        <v>0</v>
      </c>
      <c r="L196">
        <v>82.387799999999999</v>
      </c>
      <c r="M196">
        <v>10</v>
      </c>
      <c r="N196">
        <v>0</v>
      </c>
      <c r="O196">
        <v>0</v>
      </c>
      <c r="P196">
        <v>0</v>
      </c>
      <c r="Q196">
        <v>17.857500000000002</v>
      </c>
      <c r="R196">
        <v>0</v>
      </c>
      <c r="S196">
        <v>0</v>
      </c>
      <c r="U196">
        <v>959.9153</v>
      </c>
      <c r="V196">
        <v>0</v>
      </c>
      <c r="W196">
        <v>959.9153</v>
      </c>
      <c r="X196" s="72">
        <v>0.75999999999999979</v>
      </c>
      <c r="Y196" s="93">
        <v>8762051.144090794</v>
      </c>
      <c r="Z196">
        <v>248499.99999999997</v>
      </c>
      <c r="AA196">
        <v>9010551.144090794</v>
      </c>
      <c r="AB196">
        <v>9386.8189663096255</v>
      </c>
      <c r="AC196">
        <v>6927264.9840907939</v>
      </c>
      <c r="AD196">
        <v>9010551.144090794</v>
      </c>
      <c r="AE196">
        <v>0</v>
      </c>
      <c r="AF196">
        <v>3518.99</v>
      </c>
      <c r="AG196">
        <v>3518.99</v>
      </c>
      <c r="AI196">
        <v>3518.99</v>
      </c>
      <c r="AJ196">
        <v>9014070.1340907943</v>
      </c>
      <c r="AK196">
        <v>232.24</v>
      </c>
      <c r="AL196">
        <v>232.24</v>
      </c>
      <c r="AM196">
        <v>43345.5</v>
      </c>
      <c r="AN196">
        <v>0</v>
      </c>
      <c r="AO196">
        <v>43345.5</v>
      </c>
      <c r="AP196">
        <v>92286.16</v>
      </c>
    </row>
    <row r="197" spans="1:42" x14ac:dyDescent="0.25">
      <c r="A197">
        <v>2253</v>
      </c>
      <c r="B197" t="s">
        <v>4584</v>
      </c>
      <c r="C197" t="s">
        <v>11</v>
      </c>
      <c r="D197" t="s">
        <v>74</v>
      </c>
      <c r="E197">
        <v>2117</v>
      </c>
      <c r="F197">
        <v>2950193.44</v>
      </c>
      <c r="G197">
        <v>0</v>
      </c>
      <c r="H197" s="70">
        <v>2950193.44</v>
      </c>
      <c r="I197" s="73">
        <v>899.07</v>
      </c>
      <c r="J197">
        <v>1</v>
      </c>
      <c r="K197">
        <v>0</v>
      </c>
      <c r="L197">
        <v>98.8977</v>
      </c>
      <c r="M197">
        <v>2.2999999999999998</v>
      </c>
      <c r="N197">
        <v>0</v>
      </c>
      <c r="O197">
        <v>0</v>
      </c>
      <c r="P197">
        <v>0.5</v>
      </c>
      <c r="Q197">
        <v>18.747499999999999</v>
      </c>
      <c r="R197">
        <v>0</v>
      </c>
      <c r="S197">
        <v>0</v>
      </c>
      <c r="U197">
        <v>1109.2302</v>
      </c>
      <c r="V197">
        <v>0</v>
      </c>
      <c r="W197">
        <v>1151.3483000000001</v>
      </c>
      <c r="X197" s="72">
        <v>-1.3100000000000005</v>
      </c>
      <c r="Y197" s="93">
        <v>10389090.038111368</v>
      </c>
      <c r="Z197">
        <v>350000</v>
      </c>
      <c r="AA197">
        <v>10739090.038111368</v>
      </c>
      <c r="AB197">
        <v>9327.4033914075935</v>
      </c>
      <c r="AC197">
        <v>7788896.5981113687</v>
      </c>
      <c r="AD197">
        <v>10739090.038111368</v>
      </c>
      <c r="AE197">
        <v>0</v>
      </c>
      <c r="AF197">
        <v>0</v>
      </c>
      <c r="AG197">
        <v>0</v>
      </c>
      <c r="AI197">
        <v>0</v>
      </c>
      <c r="AJ197">
        <v>10739090.038111368</v>
      </c>
      <c r="AK197">
        <v>324.64999999999998</v>
      </c>
      <c r="AL197">
        <v>324.64999999999998</v>
      </c>
      <c r="AM197">
        <v>60593</v>
      </c>
      <c r="AN197">
        <v>0</v>
      </c>
      <c r="AO197">
        <v>60593</v>
      </c>
      <c r="AP197">
        <v>114193.44</v>
      </c>
    </row>
    <row r="198" spans="1:42" x14ac:dyDescent="0.25">
      <c r="A198">
        <v>2254</v>
      </c>
      <c r="B198" t="s">
        <v>4585</v>
      </c>
      <c r="C198" t="s">
        <v>11</v>
      </c>
      <c r="D198" t="s">
        <v>164</v>
      </c>
      <c r="E198">
        <v>2117</v>
      </c>
      <c r="F198">
        <v>18347827.5</v>
      </c>
      <c r="G198">
        <v>0</v>
      </c>
      <c r="H198" s="70">
        <v>18347827.5</v>
      </c>
      <c r="I198" s="73">
        <v>4308.1899999999996</v>
      </c>
      <c r="J198">
        <v>1</v>
      </c>
      <c r="K198">
        <v>0</v>
      </c>
      <c r="L198">
        <v>473.90089999999998</v>
      </c>
      <c r="M198">
        <v>38.299999999999997</v>
      </c>
      <c r="N198">
        <v>0</v>
      </c>
      <c r="O198">
        <v>0</v>
      </c>
      <c r="P198">
        <v>1.5</v>
      </c>
      <c r="Q198">
        <v>85.397499999999994</v>
      </c>
      <c r="R198">
        <v>0</v>
      </c>
      <c r="S198">
        <v>0</v>
      </c>
      <c r="U198">
        <v>5047.9283999999998</v>
      </c>
      <c r="V198">
        <v>0</v>
      </c>
      <c r="W198">
        <v>5203.5342000000001</v>
      </c>
      <c r="X198" s="72">
        <v>1.7099999999999991</v>
      </c>
      <c r="Y198" s="93">
        <v>47747185.733867712</v>
      </c>
      <c r="Z198">
        <v>1924999.9999999998</v>
      </c>
      <c r="AA198">
        <v>49672185.733867712</v>
      </c>
      <c r="AB198">
        <v>9545.8555329313895</v>
      </c>
      <c r="AC198">
        <v>31324358.233867712</v>
      </c>
      <c r="AD198">
        <v>49672185.733867712</v>
      </c>
      <c r="AE198">
        <v>0</v>
      </c>
      <c r="AF198">
        <v>270961.90000000002</v>
      </c>
      <c r="AG198">
        <v>270961.90000000002</v>
      </c>
      <c r="AI198">
        <v>270961.90000000002</v>
      </c>
      <c r="AJ198">
        <v>49943147.633867711</v>
      </c>
      <c r="AK198">
        <v>0</v>
      </c>
      <c r="AL198">
        <v>0</v>
      </c>
      <c r="AM198">
        <v>0</v>
      </c>
      <c r="AN198">
        <v>0</v>
      </c>
      <c r="AO198">
        <v>0</v>
      </c>
      <c r="AP198">
        <v>537827.5</v>
      </c>
    </row>
    <row r="199" spans="1:42" x14ac:dyDescent="0.25">
      <c r="A199">
        <v>2255</v>
      </c>
      <c r="B199" t="s">
        <v>4586</v>
      </c>
      <c r="C199" t="s">
        <v>11</v>
      </c>
      <c r="D199" t="s">
        <v>244</v>
      </c>
      <c r="E199">
        <v>2117</v>
      </c>
      <c r="F199">
        <v>2347363.38</v>
      </c>
      <c r="G199">
        <v>0</v>
      </c>
      <c r="H199" s="70">
        <v>2347363.38</v>
      </c>
      <c r="I199" s="73">
        <v>855.09</v>
      </c>
      <c r="J199">
        <v>1</v>
      </c>
      <c r="K199">
        <v>0</v>
      </c>
      <c r="L199">
        <v>94.059899999999999</v>
      </c>
      <c r="M199">
        <v>7.5</v>
      </c>
      <c r="N199">
        <v>0</v>
      </c>
      <c r="O199">
        <v>0</v>
      </c>
      <c r="P199">
        <v>1.25</v>
      </c>
      <c r="Q199">
        <v>27.4575</v>
      </c>
      <c r="R199">
        <v>0</v>
      </c>
      <c r="S199">
        <v>0</v>
      </c>
      <c r="U199">
        <v>1054.1024</v>
      </c>
      <c r="V199">
        <v>0</v>
      </c>
      <c r="W199">
        <v>1054.1024</v>
      </c>
      <c r="X199" s="72">
        <v>-1.4800000000000004</v>
      </c>
      <c r="Y199" s="93">
        <v>9502551.1846400499</v>
      </c>
      <c r="Z199">
        <v>280000</v>
      </c>
      <c r="AA199">
        <v>9782551.1846400499</v>
      </c>
      <c r="AB199">
        <v>9280.4562295276537</v>
      </c>
      <c r="AC199">
        <v>7435187.80464005</v>
      </c>
      <c r="AD199">
        <v>9782551.1846400499</v>
      </c>
      <c r="AE199">
        <v>0</v>
      </c>
      <c r="AF199">
        <v>43871.199999999997</v>
      </c>
      <c r="AG199">
        <v>43871.199999999997</v>
      </c>
      <c r="AI199">
        <v>43871.199999999997</v>
      </c>
      <c r="AJ199">
        <v>9826422.3846400492</v>
      </c>
      <c r="AK199">
        <v>260</v>
      </c>
      <c r="AL199">
        <v>260</v>
      </c>
      <c r="AM199">
        <v>48526.66</v>
      </c>
      <c r="AN199">
        <v>0</v>
      </c>
      <c r="AO199">
        <v>48526.66</v>
      </c>
      <c r="AP199">
        <v>107478.38</v>
      </c>
    </row>
    <row r="200" spans="1:42" x14ac:dyDescent="0.25">
      <c r="A200">
        <v>2256</v>
      </c>
      <c r="B200" t="s">
        <v>4587</v>
      </c>
      <c r="C200" t="s">
        <v>11</v>
      </c>
      <c r="D200" t="s">
        <v>150</v>
      </c>
      <c r="E200">
        <v>2117</v>
      </c>
      <c r="F200">
        <v>16888917.66</v>
      </c>
      <c r="G200">
        <v>0</v>
      </c>
      <c r="H200" s="70">
        <v>16888917.66</v>
      </c>
      <c r="I200" s="73">
        <v>6429.41</v>
      </c>
      <c r="J200">
        <v>1</v>
      </c>
      <c r="K200">
        <v>0</v>
      </c>
      <c r="L200">
        <v>707.23509999999999</v>
      </c>
      <c r="M200">
        <v>13.7</v>
      </c>
      <c r="N200">
        <v>0</v>
      </c>
      <c r="O200">
        <v>0</v>
      </c>
      <c r="P200">
        <v>4</v>
      </c>
      <c r="Q200">
        <v>169.13499999999999</v>
      </c>
      <c r="R200">
        <v>0</v>
      </c>
      <c r="S200">
        <v>0</v>
      </c>
      <c r="U200">
        <v>7712.2151000000003</v>
      </c>
      <c r="V200">
        <v>0</v>
      </c>
      <c r="W200">
        <v>7712.2151000000003</v>
      </c>
      <c r="X200" s="72">
        <v>1.4799999999999986</v>
      </c>
      <c r="Y200" s="93">
        <v>70677054.493995711</v>
      </c>
      <c r="Z200">
        <v>2064210.4</v>
      </c>
      <c r="AA200">
        <v>72741264.893995717</v>
      </c>
      <c r="AB200">
        <v>9431.9548859569168</v>
      </c>
      <c r="AC200">
        <v>55852347.233995721</v>
      </c>
      <c r="AD200">
        <v>72741264.893995717</v>
      </c>
      <c r="AE200">
        <v>0</v>
      </c>
      <c r="AF200">
        <v>102050.59</v>
      </c>
      <c r="AG200">
        <v>102050.59</v>
      </c>
      <c r="AI200">
        <v>102050.59</v>
      </c>
      <c r="AJ200">
        <v>72843315.483995721</v>
      </c>
      <c r="AK200">
        <v>0</v>
      </c>
      <c r="AL200">
        <v>0</v>
      </c>
      <c r="AM200">
        <v>0</v>
      </c>
      <c r="AN200">
        <v>0</v>
      </c>
      <c r="AO200">
        <v>0</v>
      </c>
      <c r="AP200">
        <v>769917.66</v>
      </c>
    </row>
    <row r="201" spans="1:42" x14ac:dyDescent="0.25">
      <c r="A201">
        <v>2257</v>
      </c>
      <c r="B201" t="s">
        <v>4588</v>
      </c>
      <c r="C201" t="s">
        <v>11</v>
      </c>
      <c r="D201" t="s">
        <v>211</v>
      </c>
      <c r="E201">
        <v>2117</v>
      </c>
      <c r="F201">
        <v>2054091.16</v>
      </c>
      <c r="G201">
        <v>0</v>
      </c>
      <c r="H201" s="70">
        <v>2054091.16</v>
      </c>
      <c r="I201" s="73">
        <v>910.87</v>
      </c>
      <c r="J201">
        <v>1</v>
      </c>
      <c r="K201">
        <v>0</v>
      </c>
      <c r="L201">
        <v>100.1957</v>
      </c>
      <c r="M201">
        <v>5.0999999999999996</v>
      </c>
      <c r="N201">
        <v>0</v>
      </c>
      <c r="O201">
        <v>0</v>
      </c>
      <c r="P201">
        <v>0.25</v>
      </c>
      <c r="Q201">
        <v>20.737500000000001</v>
      </c>
      <c r="R201">
        <v>0</v>
      </c>
      <c r="S201">
        <v>0</v>
      </c>
      <c r="U201">
        <v>1139.5781999999999</v>
      </c>
      <c r="V201">
        <v>0</v>
      </c>
      <c r="W201">
        <v>1142.9557</v>
      </c>
      <c r="X201" s="72">
        <v>-4.1800000000000015</v>
      </c>
      <c r="Y201" s="93">
        <v>10147713.81558981</v>
      </c>
      <c r="Z201">
        <v>244999.99999999997</v>
      </c>
      <c r="AA201">
        <v>10392713.81558981</v>
      </c>
      <c r="AB201">
        <v>9092.8404448132242</v>
      </c>
      <c r="AC201">
        <v>8338622.6555898096</v>
      </c>
      <c r="AD201">
        <v>10392713.81558981</v>
      </c>
      <c r="AE201">
        <v>0</v>
      </c>
      <c r="AF201">
        <v>42227.82</v>
      </c>
      <c r="AG201">
        <v>42227.82</v>
      </c>
      <c r="AI201">
        <v>42227.82</v>
      </c>
      <c r="AJ201">
        <v>10434941.63558981</v>
      </c>
      <c r="AK201">
        <v>200.66</v>
      </c>
      <c r="AL201">
        <v>200.66</v>
      </c>
      <c r="AM201">
        <v>37451.379999999997</v>
      </c>
      <c r="AN201">
        <v>0</v>
      </c>
      <c r="AO201">
        <v>37451.379999999997</v>
      </c>
      <c r="AP201">
        <v>108021.16</v>
      </c>
    </row>
    <row r="202" spans="1:42" x14ac:dyDescent="0.25">
      <c r="A202">
        <v>3476</v>
      </c>
      <c r="C202" t="s">
        <v>4589</v>
      </c>
      <c r="D202" t="s">
        <v>177</v>
      </c>
      <c r="E202" t="s">
        <v>4590</v>
      </c>
      <c r="F202">
        <v>0</v>
      </c>
      <c r="G202">
        <v>0</v>
      </c>
      <c r="H202" s="70">
        <v>0</v>
      </c>
      <c r="I202" s="73">
        <v>95.42</v>
      </c>
      <c r="J202">
        <v>1</v>
      </c>
      <c r="K202">
        <v>95.42</v>
      </c>
      <c r="L202">
        <v>0</v>
      </c>
      <c r="M202">
        <v>0</v>
      </c>
      <c r="N202">
        <v>0</v>
      </c>
      <c r="O202">
        <v>0</v>
      </c>
      <c r="P202">
        <v>0</v>
      </c>
      <c r="Q202">
        <v>0</v>
      </c>
      <c r="R202">
        <v>0</v>
      </c>
      <c r="S202">
        <v>0</v>
      </c>
      <c r="U202">
        <v>143.13</v>
      </c>
      <c r="V202">
        <v>0</v>
      </c>
      <c r="W202">
        <v>145.97999999999999</v>
      </c>
      <c r="X202" s="72">
        <v>0</v>
      </c>
      <c r="Y202" s="93">
        <v>1326894.5236510038</v>
      </c>
      <c r="Z202">
        <v>0</v>
      </c>
      <c r="AA202">
        <v>1326894.5236510038</v>
      </c>
      <c r="AB202">
        <v>9089.5638008700098</v>
      </c>
      <c r="AC202">
        <v>1326894.5236510038</v>
      </c>
      <c r="AD202">
        <v>1326894.5236510038</v>
      </c>
      <c r="AE202">
        <v>0</v>
      </c>
      <c r="AF202">
        <v>0</v>
      </c>
      <c r="AG202">
        <v>0</v>
      </c>
      <c r="AI202">
        <v>0</v>
      </c>
      <c r="AJ202">
        <v>1326894.5236510038</v>
      </c>
      <c r="AK202">
        <v>0</v>
      </c>
      <c r="AL202">
        <v>0</v>
      </c>
      <c r="AM202">
        <v>0</v>
      </c>
      <c r="AN202">
        <v>0</v>
      </c>
      <c r="AO202">
        <v>0</v>
      </c>
      <c r="AP202">
        <v>0</v>
      </c>
    </row>
    <row r="203" spans="1:42" x14ac:dyDescent="0.25">
      <c r="A203">
        <v>3477</v>
      </c>
      <c r="C203" t="s">
        <v>4589</v>
      </c>
      <c r="D203" t="s">
        <v>178</v>
      </c>
      <c r="E203" t="s">
        <v>4590</v>
      </c>
      <c r="F203">
        <v>0</v>
      </c>
      <c r="G203">
        <v>0</v>
      </c>
      <c r="H203" s="70">
        <v>0</v>
      </c>
      <c r="I203" s="73">
        <v>246.03</v>
      </c>
      <c r="J203">
        <v>2</v>
      </c>
      <c r="K203">
        <v>492.06</v>
      </c>
      <c r="L203">
        <v>0</v>
      </c>
      <c r="M203">
        <v>0</v>
      </c>
      <c r="N203">
        <v>0</v>
      </c>
      <c r="O203">
        <v>0</v>
      </c>
      <c r="P203">
        <v>0</v>
      </c>
      <c r="Q203">
        <v>0</v>
      </c>
      <c r="R203">
        <v>0</v>
      </c>
      <c r="S203">
        <v>0</v>
      </c>
      <c r="U203">
        <v>492.06</v>
      </c>
      <c r="V203">
        <v>0</v>
      </c>
      <c r="W203">
        <v>533.98</v>
      </c>
      <c r="X203" s="72">
        <v>0</v>
      </c>
      <c r="Y203" s="93">
        <v>4853645.2783885673</v>
      </c>
      <c r="Z203">
        <v>0</v>
      </c>
      <c r="AA203">
        <v>4853645.2783885673</v>
      </c>
      <c r="AB203">
        <v>9089.563800870008</v>
      </c>
      <c r="AC203">
        <v>4853645.2783885673</v>
      </c>
      <c r="AD203">
        <v>4853645.2783885673</v>
      </c>
      <c r="AE203">
        <v>0</v>
      </c>
      <c r="AF203">
        <v>0</v>
      </c>
      <c r="AG203">
        <v>0</v>
      </c>
      <c r="AI203">
        <v>0</v>
      </c>
      <c r="AJ203">
        <v>4853645.2783885673</v>
      </c>
      <c r="AK203">
        <v>0</v>
      </c>
      <c r="AL203">
        <v>0</v>
      </c>
      <c r="AM203">
        <v>0</v>
      </c>
      <c r="AN203">
        <v>0</v>
      </c>
      <c r="AO203">
        <v>0</v>
      </c>
      <c r="AP203">
        <v>0</v>
      </c>
    </row>
    <row r="204" spans="1:42" x14ac:dyDescent="0.25">
      <c r="D204" t="s">
        <v>4602</v>
      </c>
      <c r="F204">
        <v>2164196827.9999995</v>
      </c>
      <c r="G204">
        <v>-10090980.64076896</v>
      </c>
      <c r="H204" s="70">
        <v>2154105847.3592305</v>
      </c>
      <c r="I204" s="73">
        <v>550019.61999999988</v>
      </c>
      <c r="J204">
        <v>199.50000000000006</v>
      </c>
      <c r="K204">
        <v>587.48</v>
      </c>
      <c r="L204">
        <v>60090.770000000004</v>
      </c>
      <c r="M204">
        <v>6604.7000000000016</v>
      </c>
      <c r="N204">
        <v>0</v>
      </c>
      <c r="O204">
        <v>0</v>
      </c>
      <c r="P204">
        <v>681.25</v>
      </c>
      <c r="Q204">
        <v>13626.875000000004</v>
      </c>
      <c r="R204">
        <v>0</v>
      </c>
      <c r="S204">
        <v>0</v>
      </c>
      <c r="U204">
        <v>670061.00750000018</v>
      </c>
      <c r="V204">
        <v>0</v>
      </c>
      <c r="W204">
        <v>679044.29475000012</v>
      </c>
      <c r="X204" s="72">
        <v>13.089999999999831</v>
      </c>
      <c r="Y204" s="93">
        <v>6172953307.8027506</v>
      </c>
      <c r="Z204">
        <v>245195978.20000005</v>
      </c>
      <c r="AA204">
        <v>6418149286.0027504</v>
      </c>
      <c r="AB204">
        <v>1902296.3584031621</v>
      </c>
      <c r="AC204">
        <v>4264043438.643518</v>
      </c>
      <c r="AD204">
        <v>6418149286.0027504</v>
      </c>
      <c r="AE204">
        <v>1274844</v>
      </c>
      <c r="AF204">
        <v>55000000.000000015</v>
      </c>
      <c r="AG204">
        <v>55000000.000000015</v>
      </c>
      <c r="AH204">
        <v>0</v>
      </c>
      <c r="AI204">
        <v>55000000.000000015</v>
      </c>
      <c r="AJ204">
        <v>6474424130.0027523</v>
      </c>
      <c r="AK204">
        <v>13394.699999999997</v>
      </c>
      <c r="AL204">
        <v>13394.699999999997</v>
      </c>
      <c r="AM204">
        <v>2500000</v>
      </c>
      <c r="AN204">
        <v>0</v>
      </c>
      <c r="AO204">
        <v>2500000</v>
      </c>
      <c r="AP204">
        <v>64195983.999999948</v>
      </c>
    </row>
    <row r="206" spans="1:42" x14ac:dyDescent="0.25">
      <c r="D206" t="s">
        <v>4592</v>
      </c>
      <c r="H206" s="70">
        <v>5959512.6407694817</v>
      </c>
      <c r="W206">
        <v>0</v>
      </c>
      <c r="X206" s="72">
        <v>0</v>
      </c>
      <c r="Y206" s="93">
        <v>0</v>
      </c>
      <c r="Z206">
        <v>0</v>
      </c>
      <c r="AA206">
        <v>0</v>
      </c>
      <c r="AB206">
        <v>-5959512.6407694817</v>
      </c>
      <c r="AC206">
        <v>0</v>
      </c>
      <c r="AI206">
        <v>0</v>
      </c>
    </row>
    <row r="208" spans="1:42" x14ac:dyDescent="0.25">
      <c r="D208" t="s">
        <v>4591</v>
      </c>
      <c r="F208">
        <v>2164196827.9999995</v>
      </c>
      <c r="G208">
        <v>-10090980.64076896</v>
      </c>
      <c r="H208" s="70">
        <v>2154105847.3592305</v>
      </c>
      <c r="I208" s="73">
        <v>550019.61999999988</v>
      </c>
      <c r="J208">
        <v>199.50000000000006</v>
      </c>
      <c r="K208">
        <v>587.48</v>
      </c>
      <c r="L208">
        <v>60090.770000000004</v>
      </c>
      <c r="M208">
        <v>6604.7000000000016</v>
      </c>
      <c r="N208">
        <v>0</v>
      </c>
      <c r="O208">
        <v>0</v>
      </c>
      <c r="P208">
        <v>681.25</v>
      </c>
      <c r="Q208">
        <v>13626.875000000004</v>
      </c>
      <c r="R208">
        <v>0</v>
      </c>
      <c r="S208">
        <v>0</v>
      </c>
      <c r="T208">
        <v>0</v>
      </c>
      <c r="U208">
        <v>670061.00750000018</v>
      </c>
      <c r="V208">
        <v>0</v>
      </c>
      <c r="W208">
        <v>679044.29475000012</v>
      </c>
      <c r="X208" s="72">
        <v>13.089999999999831</v>
      </c>
      <c r="Y208" s="93">
        <v>6172953307.8027506</v>
      </c>
      <c r="Z208">
        <v>245195978.20000005</v>
      </c>
      <c r="AA208">
        <v>6418149286.0027504</v>
      </c>
      <c r="AB208">
        <v>9451.7387681840173</v>
      </c>
      <c r="AC208">
        <v>4264043438.643518</v>
      </c>
      <c r="AD208">
        <v>6418149286.0027504</v>
      </c>
      <c r="AE208">
        <v>1274844</v>
      </c>
      <c r="AF208">
        <v>55000000.000000015</v>
      </c>
      <c r="AG208">
        <v>55000000.000000015</v>
      </c>
      <c r="AH208">
        <v>0</v>
      </c>
      <c r="AI208">
        <v>55000000.000000015</v>
      </c>
      <c r="AJ208">
        <v>6474424130.0027523</v>
      </c>
      <c r="AK208">
        <v>13394.699999999997</v>
      </c>
      <c r="AL208">
        <v>13394.699999999997</v>
      </c>
      <c r="AM208">
        <v>2500000</v>
      </c>
      <c r="AN208">
        <v>0</v>
      </c>
      <c r="AO208">
        <v>2500000</v>
      </c>
      <c r="AP208">
        <v>64195983.999999948</v>
      </c>
    </row>
    <row r="210" spans="4:30" x14ac:dyDescent="0.25">
      <c r="D210" t="s">
        <v>4593</v>
      </c>
      <c r="F210">
        <v>2160065360</v>
      </c>
      <c r="G210">
        <v>0</v>
      </c>
      <c r="H210" s="70">
        <v>2160065360</v>
      </c>
      <c r="K210">
        <v>533160</v>
      </c>
      <c r="L210">
        <v>57849</v>
      </c>
      <c r="M210">
        <v>5000</v>
      </c>
      <c r="N210">
        <v>27089</v>
      </c>
      <c r="O210">
        <v>1334</v>
      </c>
      <c r="P210">
        <v>861</v>
      </c>
      <c r="Q210">
        <v>20810</v>
      </c>
      <c r="R210">
        <v>2481</v>
      </c>
      <c r="S210">
        <v>6956</v>
      </c>
      <c r="U210">
        <v>655540</v>
      </c>
      <c r="W210">
        <v>679044.29475000012</v>
      </c>
      <c r="AA210">
        <v>6418149286.0055656</v>
      </c>
      <c r="AD210">
        <v>6418149286.0055656</v>
      </c>
    </row>
    <row r="212" spans="4:30" x14ac:dyDescent="0.25">
      <c r="D212" t="s">
        <v>4594</v>
      </c>
      <c r="F212">
        <v>4131467.9999995232</v>
      </c>
      <c r="G212">
        <v>-10090980.64076896</v>
      </c>
      <c r="H212" s="70">
        <v>-5959512.6407694817</v>
      </c>
      <c r="K212">
        <v>-532572.52</v>
      </c>
      <c r="L212">
        <v>2241.7700000000041</v>
      </c>
      <c r="M212">
        <v>1604.7000000000016</v>
      </c>
      <c r="N212">
        <v>-27089</v>
      </c>
      <c r="O212">
        <v>-1334</v>
      </c>
      <c r="P212">
        <v>-179.75</v>
      </c>
      <c r="Q212">
        <v>-7183.1249999999964</v>
      </c>
      <c r="R212">
        <v>-2481</v>
      </c>
      <c r="S212">
        <v>-6956</v>
      </c>
      <c r="T212">
        <v>0</v>
      </c>
      <c r="AA212">
        <v>2.81524658203125E-3</v>
      </c>
      <c r="AD212">
        <v>2.81524658203125E-3</v>
      </c>
    </row>
    <row r="214" spans="4:30" x14ac:dyDescent="0.25">
      <c r="D214" t="s">
        <v>4595</v>
      </c>
      <c r="K214">
        <v>184</v>
      </c>
      <c r="L214">
        <v>143</v>
      </c>
      <c r="M214">
        <v>143</v>
      </c>
      <c r="N214">
        <v>143</v>
      </c>
      <c r="O214">
        <v>0</v>
      </c>
      <c r="P214">
        <v>0</v>
      </c>
      <c r="Q214">
        <v>0</v>
      </c>
      <c r="R214">
        <v>0</v>
      </c>
      <c r="S214">
        <v>0</v>
      </c>
      <c r="T214">
        <v>0</v>
      </c>
      <c r="U214">
        <v>153</v>
      </c>
      <c r="V214">
        <v>153</v>
      </c>
    </row>
    <row r="217" spans="4:30" x14ac:dyDescent="0.25">
      <c r="AB217" t="s">
        <v>4603</v>
      </c>
      <c r="AC217">
        <v>4407194036.6914787</v>
      </c>
    </row>
    <row r="218" spans="4:30" x14ac:dyDescent="0.25">
      <c r="AB218" t="s">
        <v>4604</v>
      </c>
      <c r="AC218">
        <v>6180539.8020395711</v>
      </c>
    </row>
    <row r="219" spans="4:30" x14ac:dyDescent="0.25">
      <c r="AC219">
        <v>4413374576.4935179</v>
      </c>
    </row>
    <row r="223" spans="4:30" x14ac:dyDescent="0.25">
      <c r="AC223">
        <v>4417506044.5</v>
      </c>
    </row>
    <row r="224" spans="4:30" x14ac:dyDescent="0.25">
      <c r="AC224">
        <v>-4131468.0064821243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14"/>
  <sheetViews>
    <sheetView zoomScale="80" zoomScaleNormal="80" workbookViewId="0">
      <pane xSplit="4" ySplit="4" topLeftCell="E5" activePane="bottomRight" state="frozen"/>
      <selection pane="topRight" activeCell="E1" sqref="E1"/>
      <selection pane="bottomLeft" activeCell="A5" sqref="A5"/>
      <selection pane="bottomRight" activeCell="H7" sqref="H7"/>
    </sheetView>
  </sheetViews>
  <sheetFormatPr defaultRowHeight="15" x14ac:dyDescent="0.25"/>
  <cols>
    <col min="6" max="6" width="13" bestFit="1" customWidth="1"/>
    <col min="8" max="8" width="19.140625" style="70" bestFit="1" customWidth="1"/>
    <col min="9" max="9" width="12.28515625" style="92" bestFit="1" customWidth="1"/>
    <col min="24" max="24" width="19.140625" style="71" bestFit="1" customWidth="1"/>
  </cols>
  <sheetData>
    <row r="1" spans="1:41" x14ac:dyDescent="0.25">
      <c r="A1" t="s">
        <v>4342</v>
      </c>
      <c r="B1" t="s">
        <v>4343</v>
      </c>
      <c r="C1" t="s">
        <v>4344</v>
      </c>
    </row>
    <row r="2" spans="1:41" x14ac:dyDescent="0.25">
      <c r="A2">
        <v>2023</v>
      </c>
      <c r="B2">
        <v>2.0906759997690005</v>
      </c>
      <c r="C2">
        <v>0</v>
      </c>
      <c r="AD2" t="s">
        <v>4598</v>
      </c>
      <c r="AE2" t="s">
        <v>4598</v>
      </c>
    </row>
    <row r="3" spans="1:41" x14ac:dyDescent="0.25">
      <c r="AE3" t="s">
        <v>4345</v>
      </c>
      <c r="AJ3" t="s">
        <v>4345</v>
      </c>
    </row>
    <row r="4" spans="1:41" x14ac:dyDescent="0.25">
      <c r="A4" t="s">
        <v>4346</v>
      </c>
      <c r="B4" t="s">
        <v>4347</v>
      </c>
      <c r="C4" t="s">
        <v>2</v>
      </c>
      <c r="D4" t="s">
        <v>1871</v>
      </c>
      <c r="E4" t="s">
        <v>4348</v>
      </c>
      <c r="F4" t="s">
        <v>4349</v>
      </c>
      <c r="G4" t="s">
        <v>4350</v>
      </c>
      <c r="H4" s="70" t="s">
        <v>4351</v>
      </c>
      <c r="I4" s="92" t="s">
        <v>4352</v>
      </c>
      <c r="J4" t="s">
        <v>4353</v>
      </c>
      <c r="K4" t="s">
        <v>4354</v>
      </c>
      <c r="L4" t="s">
        <v>4355</v>
      </c>
      <c r="M4" t="s">
        <v>4356</v>
      </c>
      <c r="N4" t="s">
        <v>4357</v>
      </c>
      <c r="O4" t="s">
        <v>4358</v>
      </c>
      <c r="P4" t="s">
        <v>4359</v>
      </c>
      <c r="Q4" t="s">
        <v>4360</v>
      </c>
      <c r="R4" t="s">
        <v>4361</v>
      </c>
      <c r="S4" t="s">
        <v>4362</v>
      </c>
      <c r="T4" t="s">
        <v>4364</v>
      </c>
      <c r="U4" t="s">
        <v>4365</v>
      </c>
      <c r="V4" t="s">
        <v>4366</v>
      </c>
      <c r="W4" t="s">
        <v>4367</v>
      </c>
      <c r="X4" s="71" t="s">
        <v>4368</v>
      </c>
      <c r="Y4" t="s">
        <v>4369</v>
      </c>
      <c r="Z4" t="s">
        <v>4370</v>
      </c>
      <c r="AA4" t="s">
        <v>4371</v>
      </c>
      <c r="AB4" t="s">
        <v>4372</v>
      </c>
      <c r="AC4" t="s">
        <v>4373</v>
      </c>
      <c r="AD4" t="s">
        <v>4374</v>
      </c>
      <c r="AE4" t="s">
        <v>4375</v>
      </c>
      <c r="AF4" t="s">
        <v>4376</v>
      </c>
      <c r="AG4" t="s">
        <v>4377</v>
      </c>
      <c r="AH4" t="s">
        <v>4378</v>
      </c>
      <c r="AI4" t="s">
        <v>4379</v>
      </c>
      <c r="AJ4" t="s">
        <v>4381</v>
      </c>
      <c r="AK4" t="s">
        <v>4382</v>
      </c>
      <c r="AL4" t="s">
        <v>4383</v>
      </c>
      <c r="AM4" t="s">
        <v>4384</v>
      </c>
      <c r="AN4" t="s">
        <v>4385</v>
      </c>
      <c r="AO4" t="s">
        <v>4386</v>
      </c>
    </row>
    <row r="5" spans="1:41" x14ac:dyDescent="0.25">
      <c r="A5">
        <v>1894</v>
      </c>
      <c r="B5" t="s">
        <v>4392</v>
      </c>
      <c r="C5" t="s">
        <v>25</v>
      </c>
      <c r="D5" t="s">
        <v>26</v>
      </c>
      <c r="E5">
        <v>2200</v>
      </c>
      <c r="F5">
        <v>6323975.4802099206</v>
      </c>
      <c r="G5">
        <v>0</v>
      </c>
      <c r="H5" s="70">
        <v>6323975.4802099206</v>
      </c>
      <c r="I5" s="92">
        <v>4762</v>
      </c>
      <c r="J5">
        <v>1</v>
      </c>
      <c r="K5">
        <v>0</v>
      </c>
      <c r="L5">
        <v>440</v>
      </c>
      <c r="M5">
        <v>0</v>
      </c>
      <c r="N5">
        <v>0</v>
      </c>
      <c r="O5">
        <v>0</v>
      </c>
      <c r="P5">
        <v>1.75</v>
      </c>
      <c r="Q5">
        <v>0</v>
      </c>
      <c r="R5">
        <v>0</v>
      </c>
      <c r="S5">
        <v>0</v>
      </c>
      <c r="T5">
        <v>441.75</v>
      </c>
      <c r="U5">
        <v>5184.9332000000004</v>
      </c>
      <c r="V5">
        <v>5351.72</v>
      </c>
      <c r="W5">
        <v>-1.9900000000000002</v>
      </c>
      <c r="X5" s="71">
        <v>49792568.076743081</v>
      </c>
      <c r="Y5">
        <v>785827.7</v>
      </c>
      <c r="Z5">
        <v>50578395.776743084</v>
      </c>
      <c r="AA5">
        <v>9450.8673429744231</v>
      </c>
      <c r="AB5">
        <v>44254420.296533167</v>
      </c>
      <c r="AC5">
        <v>50578395.776743084</v>
      </c>
      <c r="AD5">
        <v>0</v>
      </c>
      <c r="AE5">
        <v>0</v>
      </c>
      <c r="AI5">
        <v>50578395.776743084</v>
      </c>
      <c r="AK5">
        <v>0</v>
      </c>
      <c r="AO5">
        <v>625422.48020992032</v>
      </c>
    </row>
    <row r="6" spans="1:41" x14ac:dyDescent="0.25">
      <c r="A6">
        <v>1895</v>
      </c>
      <c r="B6" t="s">
        <v>4393</v>
      </c>
      <c r="C6" t="s">
        <v>25</v>
      </c>
      <c r="D6" t="s">
        <v>119</v>
      </c>
      <c r="E6">
        <v>2106</v>
      </c>
      <c r="F6">
        <v>836557.57628275373</v>
      </c>
      <c r="G6">
        <v>0</v>
      </c>
      <c r="H6" s="70">
        <v>836557.57628275373</v>
      </c>
      <c r="I6" s="92">
        <v>88</v>
      </c>
      <c r="J6">
        <v>1</v>
      </c>
      <c r="K6">
        <v>0</v>
      </c>
      <c r="L6">
        <v>4</v>
      </c>
      <c r="M6">
        <v>0</v>
      </c>
      <c r="N6">
        <v>0</v>
      </c>
      <c r="O6">
        <v>0</v>
      </c>
      <c r="P6">
        <v>0</v>
      </c>
      <c r="Q6">
        <v>0</v>
      </c>
      <c r="R6">
        <v>0</v>
      </c>
      <c r="S6">
        <v>0</v>
      </c>
      <c r="T6">
        <v>4</v>
      </c>
      <c r="U6">
        <v>206.57</v>
      </c>
      <c r="V6">
        <v>206.57</v>
      </c>
      <c r="W6">
        <v>1</v>
      </c>
      <c r="X6" s="71">
        <v>1954216.0092570779</v>
      </c>
      <c r="Y6">
        <v>207000</v>
      </c>
      <c r="Z6">
        <v>2161216.0092570782</v>
      </c>
      <c r="AA6">
        <v>10462.390517776435</v>
      </c>
      <c r="AB6">
        <v>1324658.4329743246</v>
      </c>
      <c r="AC6">
        <v>2161216.0092570782</v>
      </c>
      <c r="AD6">
        <v>0</v>
      </c>
      <c r="AE6">
        <v>0</v>
      </c>
      <c r="AI6">
        <v>2161216.0092570782</v>
      </c>
      <c r="AK6">
        <v>0</v>
      </c>
      <c r="AO6">
        <v>11557.576282753673</v>
      </c>
    </row>
    <row r="7" spans="1:41" x14ac:dyDescent="0.25">
      <c r="A7">
        <v>1896</v>
      </c>
      <c r="B7" t="s">
        <v>4394</v>
      </c>
      <c r="C7" t="s">
        <v>25</v>
      </c>
      <c r="D7" t="s">
        <v>40</v>
      </c>
      <c r="E7">
        <v>2200</v>
      </c>
      <c r="F7">
        <v>345831.0579765662</v>
      </c>
      <c r="G7">
        <v>0</v>
      </c>
      <c r="H7" s="70">
        <v>345831.0579765662</v>
      </c>
      <c r="I7" s="92">
        <v>21</v>
      </c>
      <c r="J7">
        <v>1</v>
      </c>
      <c r="K7">
        <v>0</v>
      </c>
      <c r="L7">
        <v>2.31</v>
      </c>
      <c r="M7">
        <v>1</v>
      </c>
      <c r="N7">
        <v>0</v>
      </c>
      <c r="O7">
        <v>0</v>
      </c>
      <c r="P7">
        <v>0</v>
      </c>
      <c r="Q7">
        <v>0</v>
      </c>
      <c r="R7">
        <v>0</v>
      </c>
      <c r="S7">
        <v>0</v>
      </c>
      <c r="T7">
        <v>3.31</v>
      </c>
      <c r="U7">
        <v>104.67789999999999</v>
      </c>
      <c r="V7">
        <v>104.67789999999999</v>
      </c>
      <c r="W7">
        <v>0.95999999999999908</v>
      </c>
      <c r="X7" s="71">
        <v>990066.42132065678</v>
      </c>
      <c r="Y7">
        <v>185010.30000000002</v>
      </c>
      <c r="Z7">
        <v>1175076.7213206568</v>
      </c>
      <c r="AA7">
        <v>11225.642865596816</v>
      </c>
      <c r="AB7">
        <v>829245.66334409057</v>
      </c>
      <c r="AC7">
        <v>1175076.7213206568</v>
      </c>
      <c r="AD7">
        <v>0</v>
      </c>
      <c r="AE7">
        <v>0</v>
      </c>
      <c r="AI7">
        <v>1175076.7213206568</v>
      </c>
      <c r="AK7">
        <v>0</v>
      </c>
      <c r="AO7">
        <v>2758.0579765662173</v>
      </c>
    </row>
    <row r="8" spans="1:41" x14ac:dyDescent="0.25">
      <c r="A8">
        <v>1897</v>
      </c>
      <c r="B8" t="s">
        <v>4395</v>
      </c>
      <c r="C8" t="s">
        <v>25</v>
      </c>
      <c r="D8" t="s">
        <v>190</v>
      </c>
      <c r="E8">
        <v>2200</v>
      </c>
      <c r="F8">
        <v>1134553.8578832182</v>
      </c>
      <c r="G8">
        <v>0</v>
      </c>
      <c r="H8" s="70">
        <v>1134553.8578832182</v>
      </c>
      <c r="I8" s="92">
        <v>190</v>
      </c>
      <c r="J8">
        <v>1</v>
      </c>
      <c r="K8">
        <v>0</v>
      </c>
      <c r="L8">
        <v>20.9</v>
      </c>
      <c r="M8">
        <v>0.4</v>
      </c>
      <c r="N8">
        <v>0</v>
      </c>
      <c r="O8">
        <v>0</v>
      </c>
      <c r="P8">
        <v>0</v>
      </c>
      <c r="Q8">
        <v>0</v>
      </c>
      <c r="R8">
        <v>0</v>
      </c>
      <c r="S8">
        <v>0</v>
      </c>
      <c r="T8">
        <v>21.299999999999997</v>
      </c>
      <c r="U8">
        <v>346.8954</v>
      </c>
      <c r="V8">
        <v>346.8954</v>
      </c>
      <c r="W8">
        <v>-2.0200000000000014</v>
      </c>
      <c r="X8" s="71">
        <v>3226981.5751420842</v>
      </c>
      <c r="Y8">
        <v>316000</v>
      </c>
      <c r="Z8">
        <v>3542981.5751420842</v>
      </c>
      <c r="AA8">
        <v>10213.400278995006</v>
      </c>
      <c r="AB8">
        <v>2408427.7172588659</v>
      </c>
      <c r="AC8">
        <v>3542981.5751420842</v>
      </c>
      <c r="AD8">
        <v>0</v>
      </c>
      <c r="AE8">
        <v>0</v>
      </c>
      <c r="AI8">
        <v>3542981.5751420842</v>
      </c>
      <c r="AK8">
        <v>0</v>
      </c>
      <c r="AO8">
        <v>24953.857883218156</v>
      </c>
    </row>
    <row r="9" spans="1:41" x14ac:dyDescent="0.25">
      <c r="A9">
        <v>1898</v>
      </c>
      <c r="B9" t="s">
        <v>4396</v>
      </c>
      <c r="C9" t="s">
        <v>9</v>
      </c>
      <c r="D9" t="s">
        <v>155</v>
      </c>
      <c r="E9">
        <v>2098</v>
      </c>
      <c r="F9">
        <v>1565324.9856016256</v>
      </c>
      <c r="G9">
        <v>0</v>
      </c>
      <c r="H9" s="70">
        <v>1565324.9856016256</v>
      </c>
      <c r="I9" s="92">
        <v>357</v>
      </c>
      <c r="J9">
        <v>1</v>
      </c>
      <c r="K9">
        <v>0</v>
      </c>
      <c r="L9">
        <v>39.270000000000003</v>
      </c>
      <c r="M9">
        <v>2.2000000000000002</v>
      </c>
      <c r="N9">
        <v>0</v>
      </c>
      <c r="O9">
        <v>0</v>
      </c>
      <c r="P9">
        <v>1.25</v>
      </c>
      <c r="Q9">
        <v>0</v>
      </c>
      <c r="R9">
        <v>0</v>
      </c>
      <c r="S9">
        <v>0</v>
      </c>
      <c r="T9">
        <v>42.720000000000006</v>
      </c>
      <c r="U9">
        <v>513.40419999999995</v>
      </c>
      <c r="V9">
        <v>513.625</v>
      </c>
      <c r="W9">
        <v>-1.1500000000000004</v>
      </c>
      <c r="X9" s="71">
        <v>4801333.1472301241</v>
      </c>
      <c r="Y9">
        <v>576000</v>
      </c>
      <c r="Z9">
        <v>5377333.1472301241</v>
      </c>
      <c r="AA9">
        <v>10469.375803806521</v>
      </c>
      <c r="AB9">
        <v>3812008.1616284987</v>
      </c>
      <c r="AC9">
        <v>5377333.1472301241</v>
      </c>
      <c r="AD9">
        <v>0</v>
      </c>
      <c r="AE9">
        <v>115601.76</v>
      </c>
      <c r="AI9">
        <v>5492934.9072301239</v>
      </c>
      <c r="AK9">
        <v>0</v>
      </c>
      <c r="AO9">
        <v>46886.985601625696</v>
      </c>
    </row>
    <row r="10" spans="1:41" x14ac:dyDescent="0.25">
      <c r="A10">
        <v>1899</v>
      </c>
      <c r="B10" t="s">
        <v>4397</v>
      </c>
      <c r="C10" t="s">
        <v>9</v>
      </c>
      <c r="D10" t="s">
        <v>10</v>
      </c>
      <c r="E10">
        <v>2098</v>
      </c>
      <c r="F10">
        <v>563713.98645143502</v>
      </c>
      <c r="G10">
        <v>0</v>
      </c>
      <c r="H10" s="70">
        <v>563713.98645143502</v>
      </c>
      <c r="I10" s="92">
        <v>961</v>
      </c>
      <c r="J10">
        <v>1</v>
      </c>
      <c r="K10">
        <v>0</v>
      </c>
      <c r="L10">
        <v>96</v>
      </c>
      <c r="M10">
        <v>0.4</v>
      </c>
      <c r="N10">
        <v>0</v>
      </c>
      <c r="O10">
        <v>0</v>
      </c>
      <c r="P10">
        <v>0.5</v>
      </c>
      <c r="Q10">
        <v>0</v>
      </c>
      <c r="R10">
        <v>0</v>
      </c>
      <c r="S10">
        <v>0</v>
      </c>
      <c r="T10">
        <v>96.9</v>
      </c>
      <c r="U10">
        <v>1116.3981000000001</v>
      </c>
      <c r="V10">
        <v>1148.73</v>
      </c>
      <c r="W10">
        <v>-6.3100000000000005</v>
      </c>
      <c r="X10" s="71">
        <v>10428444.176914288</v>
      </c>
      <c r="Y10">
        <v>630000</v>
      </c>
      <c r="Z10">
        <v>11058444.176914288</v>
      </c>
      <c r="AA10">
        <v>9626.6696063603176</v>
      </c>
      <c r="AB10">
        <v>10494730.190462852</v>
      </c>
      <c r="AC10">
        <v>11058444.176914288</v>
      </c>
      <c r="AD10">
        <v>0</v>
      </c>
      <c r="AE10">
        <v>10814.01</v>
      </c>
      <c r="AI10">
        <v>11069258.186914288</v>
      </c>
      <c r="AK10">
        <v>0</v>
      </c>
      <c r="AO10">
        <v>126213.98645143499</v>
      </c>
    </row>
    <row r="11" spans="1:41" x14ac:dyDescent="0.25">
      <c r="A11">
        <v>1900</v>
      </c>
      <c r="B11" t="s">
        <v>4398</v>
      </c>
      <c r="C11" t="s">
        <v>9</v>
      </c>
      <c r="D11" t="s">
        <v>186</v>
      </c>
      <c r="E11">
        <v>2098</v>
      </c>
      <c r="F11">
        <v>4585092.9790188773</v>
      </c>
      <c r="G11">
        <v>0</v>
      </c>
      <c r="H11" s="70">
        <v>4585092.9790188773</v>
      </c>
      <c r="I11" s="92">
        <v>1562</v>
      </c>
      <c r="J11">
        <v>1</v>
      </c>
      <c r="K11">
        <v>0</v>
      </c>
      <c r="L11">
        <v>157</v>
      </c>
      <c r="M11">
        <v>0</v>
      </c>
      <c r="N11">
        <v>0</v>
      </c>
      <c r="O11">
        <v>0</v>
      </c>
      <c r="P11">
        <v>0.25</v>
      </c>
      <c r="Q11">
        <v>0</v>
      </c>
      <c r="R11">
        <v>0</v>
      </c>
      <c r="S11">
        <v>0</v>
      </c>
      <c r="T11">
        <v>157.25</v>
      </c>
      <c r="U11">
        <v>1832.0374999999999</v>
      </c>
      <c r="V11">
        <v>1862.9525000000001</v>
      </c>
      <c r="W11">
        <v>0.56999999999999851</v>
      </c>
      <c r="X11" s="71">
        <v>17582236.690715019</v>
      </c>
      <c r="Y11">
        <v>468999.99999999994</v>
      </c>
      <c r="Z11">
        <v>18051236.690715019</v>
      </c>
      <c r="AA11">
        <v>9689.5850488485448</v>
      </c>
      <c r="AB11">
        <v>13466143.71169614</v>
      </c>
      <c r="AC11">
        <v>18051236.690715019</v>
      </c>
      <c r="AD11">
        <v>0</v>
      </c>
      <c r="AE11">
        <v>92711.39</v>
      </c>
      <c r="AI11">
        <v>18143948.080715019</v>
      </c>
      <c r="AK11">
        <v>0</v>
      </c>
      <c r="AO11">
        <v>205146.9790188777</v>
      </c>
    </row>
    <row r="12" spans="1:41" x14ac:dyDescent="0.25">
      <c r="A12">
        <v>1901</v>
      </c>
      <c r="B12" t="s">
        <v>4399</v>
      </c>
      <c r="C12" t="s">
        <v>9</v>
      </c>
      <c r="D12" t="s">
        <v>64</v>
      </c>
      <c r="E12">
        <v>2098</v>
      </c>
      <c r="F12">
        <v>34419337.110052854</v>
      </c>
      <c r="G12">
        <v>0</v>
      </c>
      <c r="H12" s="70">
        <v>34419337.110052854</v>
      </c>
      <c r="I12" s="92">
        <v>6439</v>
      </c>
      <c r="J12">
        <v>1</v>
      </c>
      <c r="K12">
        <v>0</v>
      </c>
      <c r="L12">
        <v>665</v>
      </c>
      <c r="M12">
        <v>0</v>
      </c>
      <c r="N12">
        <v>0</v>
      </c>
      <c r="O12">
        <v>0</v>
      </c>
      <c r="P12">
        <v>4.25</v>
      </c>
      <c r="Q12">
        <v>0</v>
      </c>
      <c r="R12">
        <v>0</v>
      </c>
      <c r="S12">
        <v>0</v>
      </c>
      <c r="T12">
        <v>669.25</v>
      </c>
      <c r="U12">
        <v>7465.7901000000002</v>
      </c>
      <c r="V12">
        <v>7514.1575000000003</v>
      </c>
      <c r="W12">
        <v>0.19999999999999929</v>
      </c>
      <c r="X12" s="71">
        <v>70772057.69052273</v>
      </c>
      <c r="Y12">
        <v>4390185.0999999996</v>
      </c>
      <c r="Z12">
        <v>75162242.790522724</v>
      </c>
      <c r="AA12">
        <v>10002.750513350662</v>
      </c>
      <c r="AB12">
        <v>40742905.680469871</v>
      </c>
      <c r="AC12">
        <v>75162242.790522724</v>
      </c>
      <c r="AD12">
        <v>0</v>
      </c>
      <c r="AE12">
        <v>360466.98</v>
      </c>
      <c r="AI12">
        <v>75522709.770522729</v>
      </c>
      <c r="AK12">
        <v>0</v>
      </c>
      <c r="AO12">
        <v>845673.11005285115</v>
      </c>
    </row>
    <row r="13" spans="1:41" x14ac:dyDescent="0.25">
      <c r="A13">
        <v>1922</v>
      </c>
      <c r="B13" t="s">
        <v>4400</v>
      </c>
      <c r="C13" t="s">
        <v>44</v>
      </c>
      <c r="D13" t="s">
        <v>242</v>
      </c>
      <c r="E13">
        <v>1902</v>
      </c>
      <c r="F13">
        <v>43104260.514488593</v>
      </c>
      <c r="G13">
        <v>0</v>
      </c>
      <c r="H13" s="70">
        <v>43104260.514488593</v>
      </c>
      <c r="I13" s="92">
        <v>9121</v>
      </c>
      <c r="J13">
        <v>1</v>
      </c>
      <c r="K13">
        <v>0</v>
      </c>
      <c r="L13">
        <v>1003</v>
      </c>
      <c r="M13">
        <v>0.8</v>
      </c>
      <c r="N13">
        <v>0</v>
      </c>
      <c r="O13">
        <v>0</v>
      </c>
      <c r="P13">
        <v>2.5</v>
      </c>
      <c r="Q13">
        <v>0</v>
      </c>
      <c r="R13">
        <v>0</v>
      </c>
      <c r="S13">
        <v>0</v>
      </c>
      <c r="T13">
        <v>1006.3</v>
      </c>
      <c r="U13">
        <v>10394.7492</v>
      </c>
      <c r="V13">
        <v>10394.7492</v>
      </c>
      <c r="W13">
        <v>0.88999999999999879</v>
      </c>
      <c r="X13" s="71">
        <v>98277775.214303374</v>
      </c>
      <c r="Y13">
        <v>4686743.5999999996</v>
      </c>
      <c r="Z13">
        <v>102964518.81430337</v>
      </c>
      <c r="AA13">
        <v>9905.4356034201737</v>
      </c>
      <c r="AB13">
        <v>59860258.299814776</v>
      </c>
      <c r="AC13">
        <v>102964518.81430337</v>
      </c>
      <c r="AD13">
        <v>607146.5</v>
      </c>
      <c r="AE13">
        <v>346048.3</v>
      </c>
      <c r="AI13">
        <v>103917713.61430337</v>
      </c>
      <c r="AK13">
        <v>0</v>
      </c>
      <c r="AO13">
        <v>1197916.5144885939</v>
      </c>
    </row>
    <row r="14" spans="1:41" x14ac:dyDescent="0.25">
      <c r="A14">
        <v>1923</v>
      </c>
      <c r="B14" t="s">
        <v>4401</v>
      </c>
      <c r="C14" t="s">
        <v>44</v>
      </c>
      <c r="D14" t="s">
        <v>138</v>
      </c>
      <c r="E14">
        <v>1902</v>
      </c>
      <c r="F14">
        <v>41396712.16191341</v>
      </c>
      <c r="G14">
        <v>0</v>
      </c>
      <c r="H14" s="70">
        <v>41396712.16191341</v>
      </c>
      <c r="I14" s="92">
        <v>6820</v>
      </c>
      <c r="J14">
        <v>1</v>
      </c>
      <c r="K14">
        <v>0</v>
      </c>
      <c r="L14">
        <v>750</v>
      </c>
      <c r="M14">
        <v>0</v>
      </c>
      <c r="N14">
        <v>0</v>
      </c>
      <c r="O14">
        <v>0</v>
      </c>
      <c r="P14">
        <v>2.5</v>
      </c>
      <c r="Q14">
        <v>0</v>
      </c>
      <c r="R14">
        <v>0</v>
      </c>
      <c r="S14">
        <v>0</v>
      </c>
      <c r="T14">
        <v>752.5</v>
      </c>
      <c r="U14">
        <v>7655.3549999999996</v>
      </c>
      <c r="V14">
        <v>7684.9375</v>
      </c>
      <c r="W14">
        <v>0.58000000000000007</v>
      </c>
      <c r="X14" s="71">
        <v>72533182.118055657</v>
      </c>
      <c r="Y14">
        <v>2520000</v>
      </c>
      <c r="Z14">
        <v>75053182.118055657</v>
      </c>
      <c r="AA14">
        <v>9766.2709837335242</v>
      </c>
      <c r="AB14">
        <v>33656469.956142247</v>
      </c>
      <c r="AC14">
        <v>75053182.118055657</v>
      </c>
      <c r="AD14">
        <v>0</v>
      </c>
      <c r="AE14">
        <v>1081400.94</v>
      </c>
      <c r="AI14">
        <v>76134583.058055654</v>
      </c>
      <c r="AK14">
        <v>0</v>
      </c>
      <c r="AO14">
        <v>895712.16191340971</v>
      </c>
    </row>
    <row r="15" spans="1:41" x14ac:dyDescent="0.25">
      <c r="A15">
        <v>1924</v>
      </c>
      <c r="B15" t="s">
        <v>4402</v>
      </c>
      <c r="C15" t="s">
        <v>44</v>
      </c>
      <c r="D15" t="s">
        <v>166</v>
      </c>
      <c r="E15">
        <v>1902</v>
      </c>
      <c r="F15">
        <v>81204879.576546863</v>
      </c>
      <c r="G15">
        <v>0</v>
      </c>
      <c r="H15" s="70">
        <v>81204879.576546863</v>
      </c>
      <c r="I15" s="92">
        <v>16750</v>
      </c>
      <c r="J15">
        <v>1</v>
      </c>
      <c r="K15">
        <v>0</v>
      </c>
      <c r="L15">
        <v>1842.5</v>
      </c>
      <c r="M15">
        <v>373.4</v>
      </c>
      <c r="N15">
        <v>0</v>
      </c>
      <c r="O15">
        <v>0</v>
      </c>
      <c r="P15">
        <v>12.5</v>
      </c>
      <c r="Q15">
        <v>0</v>
      </c>
      <c r="R15">
        <v>0</v>
      </c>
      <c r="S15">
        <v>0</v>
      </c>
      <c r="T15">
        <v>2228.4</v>
      </c>
      <c r="U15">
        <v>19997.796699999999</v>
      </c>
      <c r="V15">
        <v>20124.924999999999</v>
      </c>
      <c r="W15">
        <v>1.5699999999999985</v>
      </c>
      <c r="X15" s="71">
        <v>190987571.51044524</v>
      </c>
      <c r="Y15">
        <v>9450000</v>
      </c>
      <c r="Z15">
        <v>200437571.51044524</v>
      </c>
      <c r="AA15">
        <v>9959.6679992817481</v>
      </c>
      <c r="AB15">
        <v>119232691.93389837</v>
      </c>
      <c r="AC15">
        <v>200437571.51044524</v>
      </c>
      <c r="AD15">
        <v>0</v>
      </c>
      <c r="AE15">
        <v>1672566.79</v>
      </c>
      <c r="AI15">
        <v>202110138.30044523</v>
      </c>
      <c r="AK15">
        <v>0</v>
      </c>
      <c r="AO15">
        <v>2199879.5765468641</v>
      </c>
    </row>
    <row r="16" spans="1:41" x14ac:dyDescent="0.25">
      <c r="A16">
        <v>1925</v>
      </c>
      <c r="B16" t="s">
        <v>4403</v>
      </c>
      <c r="C16" t="s">
        <v>44</v>
      </c>
      <c r="D16" t="s">
        <v>154</v>
      </c>
      <c r="E16">
        <v>1902</v>
      </c>
      <c r="F16">
        <v>10471510.758411147</v>
      </c>
      <c r="G16">
        <v>0</v>
      </c>
      <c r="H16" s="70">
        <v>10471510.758411147</v>
      </c>
      <c r="I16" s="92">
        <v>2448</v>
      </c>
      <c r="J16">
        <v>1</v>
      </c>
      <c r="K16">
        <v>0</v>
      </c>
      <c r="L16">
        <v>269.27999999999997</v>
      </c>
      <c r="M16">
        <v>36.9</v>
      </c>
      <c r="N16">
        <v>0</v>
      </c>
      <c r="O16">
        <v>0</v>
      </c>
      <c r="P16">
        <v>2.5</v>
      </c>
      <c r="Q16">
        <v>0</v>
      </c>
      <c r="R16">
        <v>0</v>
      </c>
      <c r="S16">
        <v>0</v>
      </c>
      <c r="T16">
        <v>308.67999999999995</v>
      </c>
      <c r="U16">
        <v>2925.4034000000001</v>
      </c>
      <c r="V16">
        <v>2925.4034000000001</v>
      </c>
      <c r="W16">
        <v>-1.75</v>
      </c>
      <c r="X16" s="71">
        <v>27254739.958938364</v>
      </c>
      <c r="Y16">
        <v>1827000</v>
      </c>
      <c r="Z16">
        <v>29081739.958938364</v>
      </c>
      <c r="AA16">
        <v>9941.1041769276544</v>
      </c>
      <c r="AB16">
        <v>18610229.200527217</v>
      </c>
      <c r="AC16">
        <v>29081739.958938364</v>
      </c>
      <c r="AD16">
        <v>0</v>
      </c>
      <c r="AE16">
        <v>136977.45000000001</v>
      </c>
      <c r="AI16">
        <v>29218717.408938363</v>
      </c>
      <c r="AK16">
        <v>0</v>
      </c>
      <c r="AO16">
        <v>321510.75841114757</v>
      </c>
    </row>
    <row r="17" spans="1:41" x14ac:dyDescent="0.25">
      <c r="A17">
        <v>1926</v>
      </c>
      <c r="B17" t="s">
        <v>4404</v>
      </c>
      <c r="C17" t="s">
        <v>44</v>
      </c>
      <c r="D17" t="s">
        <v>181</v>
      </c>
      <c r="E17">
        <v>1902</v>
      </c>
      <c r="F17">
        <v>18869928.009431574</v>
      </c>
      <c r="G17">
        <v>0</v>
      </c>
      <c r="H17" s="70">
        <v>18869928.009431574</v>
      </c>
      <c r="I17" s="92">
        <v>4350</v>
      </c>
      <c r="J17">
        <v>1</v>
      </c>
      <c r="K17">
        <v>0</v>
      </c>
      <c r="L17">
        <v>478.5</v>
      </c>
      <c r="M17">
        <v>36</v>
      </c>
      <c r="N17">
        <v>0</v>
      </c>
      <c r="O17">
        <v>0</v>
      </c>
      <c r="P17">
        <v>3</v>
      </c>
      <c r="Q17">
        <v>0</v>
      </c>
      <c r="R17">
        <v>0</v>
      </c>
      <c r="S17">
        <v>0</v>
      </c>
      <c r="T17">
        <v>517.5</v>
      </c>
      <c r="U17">
        <v>4986.9603999999999</v>
      </c>
      <c r="V17">
        <v>5043.4125000000004</v>
      </c>
      <c r="W17">
        <v>-0.78000000000000114</v>
      </c>
      <c r="X17" s="71">
        <v>47243025.859404027</v>
      </c>
      <c r="Y17">
        <v>2590000</v>
      </c>
      <c r="Z17">
        <v>49833025.859404027</v>
      </c>
      <c r="AA17">
        <v>9880.8149956808065</v>
      </c>
      <c r="AB17">
        <v>30963097.849972453</v>
      </c>
      <c r="AC17">
        <v>49833025.859404027</v>
      </c>
      <c r="AD17">
        <v>0</v>
      </c>
      <c r="AE17">
        <v>288373.58</v>
      </c>
      <c r="AI17">
        <v>50121399.439404026</v>
      </c>
      <c r="AK17">
        <v>0</v>
      </c>
      <c r="AO17">
        <v>571312.00943157368</v>
      </c>
    </row>
    <row r="18" spans="1:41" x14ac:dyDescent="0.25">
      <c r="A18">
        <v>1927</v>
      </c>
      <c r="B18" t="s">
        <v>4405</v>
      </c>
      <c r="C18" t="s">
        <v>44</v>
      </c>
      <c r="D18" t="s">
        <v>59</v>
      </c>
      <c r="E18">
        <v>1902</v>
      </c>
      <c r="F18">
        <v>2469544.3665904896</v>
      </c>
      <c r="G18">
        <v>0</v>
      </c>
      <c r="H18" s="70">
        <v>2469544.3665904896</v>
      </c>
      <c r="I18" s="92">
        <v>495</v>
      </c>
      <c r="J18">
        <v>1</v>
      </c>
      <c r="K18">
        <v>0</v>
      </c>
      <c r="L18">
        <v>54.45</v>
      </c>
      <c r="M18">
        <v>2.8</v>
      </c>
      <c r="N18">
        <v>0</v>
      </c>
      <c r="O18">
        <v>0</v>
      </c>
      <c r="P18">
        <v>0.75</v>
      </c>
      <c r="Q18">
        <v>0</v>
      </c>
      <c r="R18">
        <v>0</v>
      </c>
      <c r="S18">
        <v>0</v>
      </c>
      <c r="T18">
        <v>58</v>
      </c>
      <c r="U18">
        <v>623.96199999999999</v>
      </c>
      <c r="V18">
        <v>650.54999999999995</v>
      </c>
      <c r="W18">
        <v>-0.65000000000000036</v>
      </c>
      <c r="X18" s="71">
        <v>6098300.2717594467</v>
      </c>
      <c r="Y18">
        <v>527275.20000000007</v>
      </c>
      <c r="Z18">
        <v>6625575.4717594469</v>
      </c>
      <c r="AA18">
        <v>10184.57531590108</v>
      </c>
      <c r="AB18">
        <v>4156031.1051689573</v>
      </c>
      <c r="AC18">
        <v>6625575.4717594469</v>
      </c>
      <c r="AD18">
        <v>0</v>
      </c>
      <c r="AE18">
        <v>28837.360000000001</v>
      </c>
      <c r="AI18">
        <v>6654412.8317594472</v>
      </c>
      <c r="AK18">
        <v>0</v>
      </c>
      <c r="AO18">
        <v>65011.366590489408</v>
      </c>
    </row>
    <row r="19" spans="1:41" x14ac:dyDescent="0.25">
      <c r="A19">
        <v>1928</v>
      </c>
      <c r="B19" t="s">
        <v>4406</v>
      </c>
      <c r="C19" t="s">
        <v>44</v>
      </c>
      <c r="D19" t="s">
        <v>180</v>
      </c>
      <c r="E19">
        <v>1902</v>
      </c>
      <c r="F19">
        <v>31971624.424316041</v>
      </c>
      <c r="G19">
        <v>0</v>
      </c>
      <c r="H19" s="70">
        <v>31971624.424316041</v>
      </c>
      <c r="I19" s="92">
        <v>7398</v>
      </c>
      <c r="J19">
        <v>1</v>
      </c>
      <c r="K19">
        <v>0</v>
      </c>
      <c r="L19">
        <v>813.78</v>
      </c>
      <c r="M19">
        <v>196.1</v>
      </c>
      <c r="N19">
        <v>0</v>
      </c>
      <c r="O19">
        <v>0</v>
      </c>
      <c r="P19">
        <v>5.5</v>
      </c>
      <c r="Q19">
        <v>0</v>
      </c>
      <c r="R19">
        <v>0</v>
      </c>
      <c r="S19">
        <v>0</v>
      </c>
      <c r="T19">
        <v>1015.38</v>
      </c>
      <c r="U19">
        <v>8501.7099999999991</v>
      </c>
      <c r="V19">
        <v>8683.0774999999994</v>
      </c>
      <c r="W19">
        <v>0.33000000000000007</v>
      </c>
      <c r="X19" s="71">
        <v>81840524.189529374</v>
      </c>
      <c r="Y19">
        <v>4760000</v>
      </c>
      <c r="Z19">
        <v>86600524.189529374</v>
      </c>
      <c r="AA19">
        <v>9973.4828106197801</v>
      </c>
      <c r="AB19">
        <v>54628899.765213333</v>
      </c>
      <c r="AC19">
        <v>86600524.189529374</v>
      </c>
      <c r="AD19">
        <v>0</v>
      </c>
      <c r="AE19">
        <v>1369774.53</v>
      </c>
      <c r="AI19">
        <v>87970298.719529375</v>
      </c>
      <c r="AK19">
        <v>0</v>
      </c>
      <c r="AO19">
        <v>971624.42431604164</v>
      </c>
    </row>
    <row r="20" spans="1:41" x14ac:dyDescent="0.25">
      <c r="A20">
        <v>1929</v>
      </c>
      <c r="B20" t="s">
        <v>4407</v>
      </c>
      <c r="C20" t="s">
        <v>44</v>
      </c>
      <c r="D20" t="s">
        <v>45</v>
      </c>
      <c r="E20">
        <v>1902</v>
      </c>
      <c r="F20">
        <v>18464179.620160345</v>
      </c>
      <c r="G20">
        <v>0</v>
      </c>
      <c r="H20" s="70">
        <v>18464179.620160345</v>
      </c>
      <c r="I20" s="92">
        <v>4209</v>
      </c>
      <c r="J20">
        <v>1</v>
      </c>
      <c r="K20">
        <v>0</v>
      </c>
      <c r="L20">
        <v>462.99</v>
      </c>
      <c r="M20">
        <v>26</v>
      </c>
      <c r="N20">
        <v>0</v>
      </c>
      <c r="O20">
        <v>0</v>
      </c>
      <c r="P20">
        <v>5.25</v>
      </c>
      <c r="Q20">
        <v>0</v>
      </c>
      <c r="R20">
        <v>0</v>
      </c>
      <c r="S20">
        <v>0</v>
      </c>
      <c r="T20">
        <v>494.24</v>
      </c>
      <c r="U20">
        <v>5016.4089000000004</v>
      </c>
      <c r="V20">
        <v>5064.6374999999998</v>
      </c>
      <c r="W20">
        <v>2.58</v>
      </c>
      <c r="X20" s="71">
        <v>48331281.595946632</v>
      </c>
      <c r="Y20">
        <v>2992150</v>
      </c>
      <c r="Z20">
        <v>51323431.595946632</v>
      </c>
      <c r="AA20">
        <v>10133.683130519536</v>
      </c>
      <c r="AB20">
        <v>32859251.975786287</v>
      </c>
      <c r="AC20">
        <v>51323431.595946632</v>
      </c>
      <c r="AD20">
        <v>0</v>
      </c>
      <c r="AE20">
        <v>527416.54</v>
      </c>
      <c r="AI20">
        <v>51850848.135946631</v>
      </c>
      <c r="AK20">
        <v>0</v>
      </c>
      <c r="AO20">
        <v>552793.62016034324</v>
      </c>
    </row>
    <row r="21" spans="1:41" x14ac:dyDescent="0.25">
      <c r="A21">
        <v>1930</v>
      </c>
      <c r="B21" t="s">
        <v>4408</v>
      </c>
      <c r="C21" t="s">
        <v>44</v>
      </c>
      <c r="D21" t="s">
        <v>92</v>
      </c>
      <c r="E21">
        <v>1902</v>
      </c>
      <c r="F21">
        <v>7202151.1202021791</v>
      </c>
      <c r="G21">
        <v>0</v>
      </c>
      <c r="H21" s="70">
        <v>7202151.1202021791</v>
      </c>
      <c r="I21" s="92">
        <v>3062</v>
      </c>
      <c r="J21">
        <v>1</v>
      </c>
      <c r="K21">
        <v>0</v>
      </c>
      <c r="L21">
        <v>336.82</v>
      </c>
      <c r="M21">
        <v>0</v>
      </c>
      <c r="N21">
        <v>0</v>
      </c>
      <c r="O21">
        <v>0</v>
      </c>
      <c r="P21">
        <v>2.75</v>
      </c>
      <c r="Q21">
        <v>0</v>
      </c>
      <c r="R21">
        <v>0</v>
      </c>
      <c r="S21">
        <v>0</v>
      </c>
      <c r="T21">
        <v>339.57</v>
      </c>
      <c r="U21">
        <v>3434.5284000000001</v>
      </c>
      <c r="V21">
        <v>3484.57</v>
      </c>
      <c r="W21">
        <v>-2.34</v>
      </c>
      <c r="X21" s="71">
        <v>32356802.156509668</v>
      </c>
      <c r="Y21">
        <v>1190000</v>
      </c>
      <c r="Z21">
        <v>33546802.156509668</v>
      </c>
      <c r="AA21">
        <v>9627.2430045915753</v>
      </c>
      <c r="AB21">
        <v>26344651.036307488</v>
      </c>
      <c r="AC21">
        <v>33546802.156509668</v>
      </c>
      <c r="AD21">
        <v>0</v>
      </c>
      <c r="AE21">
        <v>0</v>
      </c>
      <c r="AI21">
        <v>33546802.156509668</v>
      </c>
      <c r="AK21">
        <v>0</v>
      </c>
      <c r="AO21">
        <v>402151.12020217895</v>
      </c>
    </row>
    <row r="22" spans="1:41" x14ac:dyDescent="0.25">
      <c r="A22">
        <v>1931</v>
      </c>
      <c r="B22" t="s">
        <v>4409</v>
      </c>
      <c r="C22" t="s">
        <v>44</v>
      </c>
      <c r="D22" t="s">
        <v>102</v>
      </c>
      <c r="E22">
        <v>1902</v>
      </c>
      <c r="F22">
        <v>4924001.4014195744</v>
      </c>
      <c r="G22">
        <v>0</v>
      </c>
      <c r="H22" s="70">
        <v>4924001.4014195744</v>
      </c>
      <c r="I22" s="92">
        <v>1715</v>
      </c>
      <c r="J22">
        <v>1</v>
      </c>
      <c r="K22">
        <v>0</v>
      </c>
      <c r="L22">
        <v>188.65</v>
      </c>
      <c r="M22">
        <v>13.4</v>
      </c>
      <c r="N22">
        <v>0</v>
      </c>
      <c r="O22">
        <v>0</v>
      </c>
      <c r="P22">
        <v>0.25</v>
      </c>
      <c r="Q22">
        <v>0</v>
      </c>
      <c r="R22">
        <v>0</v>
      </c>
      <c r="S22">
        <v>0</v>
      </c>
      <c r="T22">
        <v>202.3</v>
      </c>
      <c r="U22">
        <v>2032.0808999999999</v>
      </c>
      <c r="V22">
        <v>2032.0808999999999</v>
      </c>
      <c r="W22">
        <v>0.41999999999999993</v>
      </c>
      <c r="X22" s="71">
        <v>19162510.891541258</v>
      </c>
      <c r="Y22">
        <v>933838.49999999988</v>
      </c>
      <c r="Z22">
        <v>20096349.391541258</v>
      </c>
      <c r="AA22">
        <v>9889.5419919262367</v>
      </c>
      <c r="AB22">
        <v>15172347.990121683</v>
      </c>
      <c r="AC22">
        <v>20096349.391541258</v>
      </c>
      <c r="AD22">
        <v>0</v>
      </c>
      <c r="AE22">
        <v>198256.84</v>
      </c>
      <c r="AI22">
        <v>20294606.231541257</v>
      </c>
      <c r="AK22">
        <v>0</v>
      </c>
      <c r="AO22">
        <v>225241.40141957439</v>
      </c>
    </row>
    <row r="23" spans="1:41" x14ac:dyDescent="0.25">
      <c r="A23">
        <v>1933</v>
      </c>
      <c r="B23" t="s">
        <v>4410</v>
      </c>
      <c r="C23" t="s">
        <v>21</v>
      </c>
      <c r="D23" t="s">
        <v>22</v>
      </c>
      <c r="E23">
        <v>2230</v>
      </c>
      <c r="F23">
        <v>8481808.2061256841</v>
      </c>
      <c r="G23">
        <v>0</v>
      </c>
      <c r="H23" s="70">
        <v>8481808.2061256841</v>
      </c>
      <c r="I23" s="92">
        <v>1765</v>
      </c>
      <c r="J23">
        <v>1</v>
      </c>
      <c r="K23">
        <v>0</v>
      </c>
      <c r="L23">
        <v>194.15</v>
      </c>
      <c r="M23">
        <v>11.6</v>
      </c>
      <c r="N23">
        <v>0</v>
      </c>
      <c r="O23">
        <v>0</v>
      </c>
      <c r="P23">
        <v>2.5</v>
      </c>
      <c r="Q23">
        <v>0</v>
      </c>
      <c r="R23">
        <v>0</v>
      </c>
      <c r="S23">
        <v>0</v>
      </c>
      <c r="T23">
        <v>208.25</v>
      </c>
      <c r="U23">
        <v>2046.4127000000001</v>
      </c>
      <c r="V23">
        <v>2072.0149999999999</v>
      </c>
      <c r="W23">
        <v>1.1499999999999986</v>
      </c>
      <c r="X23" s="71">
        <v>19618146.613386407</v>
      </c>
      <c r="Y23">
        <v>944999.99999999988</v>
      </c>
      <c r="Z23">
        <v>20563146.613386407</v>
      </c>
      <c r="AA23">
        <v>9924.2267133135665</v>
      </c>
      <c r="AB23">
        <v>12081338.407260723</v>
      </c>
      <c r="AC23">
        <v>20563146.613386407</v>
      </c>
      <c r="AD23">
        <v>0</v>
      </c>
      <c r="AE23">
        <v>0</v>
      </c>
      <c r="AI23">
        <v>20563146.613386407</v>
      </c>
      <c r="AK23">
        <v>0</v>
      </c>
      <c r="AO23">
        <v>231808.20612568443</v>
      </c>
    </row>
    <row r="24" spans="1:41" x14ac:dyDescent="0.25">
      <c r="A24">
        <v>1934</v>
      </c>
      <c r="B24" t="s">
        <v>4411</v>
      </c>
      <c r="C24" t="s">
        <v>21</v>
      </c>
      <c r="D24" t="s">
        <v>126</v>
      </c>
      <c r="E24">
        <v>2230</v>
      </c>
      <c r="F24">
        <v>5694700.41411833</v>
      </c>
      <c r="G24">
        <v>-2238383.6955657392</v>
      </c>
      <c r="H24" s="70">
        <v>3456316.7185525908</v>
      </c>
      <c r="I24" s="92">
        <v>150</v>
      </c>
      <c r="J24">
        <v>1</v>
      </c>
      <c r="K24">
        <v>0</v>
      </c>
      <c r="L24">
        <v>16.5</v>
      </c>
      <c r="M24">
        <v>7.5</v>
      </c>
      <c r="N24">
        <v>0</v>
      </c>
      <c r="O24">
        <v>0</v>
      </c>
      <c r="P24">
        <v>0</v>
      </c>
      <c r="Q24">
        <v>0</v>
      </c>
      <c r="R24">
        <v>0</v>
      </c>
      <c r="S24">
        <v>0</v>
      </c>
      <c r="T24">
        <v>24</v>
      </c>
      <c r="U24">
        <v>267.17360000000002</v>
      </c>
      <c r="V24">
        <v>294.04750000000001</v>
      </c>
      <c r="W24">
        <v>-2.8500000000000014</v>
      </c>
      <c r="X24" s="71">
        <v>2722609.7185525908</v>
      </c>
      <c r="Y24">
        <v>733707</v>
      </c>
      <c r="Z24">
        <v>3456316.7185525908</v>
      </c>
      <c r="AA24">
        <v>11754.28023891579</v>
      </c>
      <c r="AB24">
        <v>0</v>
      </c>
      <c r="AC24">
        <v>3456316.7185525908</v>
      </c>
      <c r="AD24">
        <v>0</v>
      </c>
      <c r="AE24">
        <v>0</v>
      </c>
      <c r="AI24">
        <v>3456316.7185525908</v>
      </c>
      <c r="AK24">
        <v>0</v>
      </c>
      <c r="AO24">
        <v>19700.414118330125</v>
      </c>
    </row>
    <row r="25" spans="1:41" x14ac:dyDescent="0.25">
      <c r="A25">
        <v>1935</v>
      </c>
      <c r="B25" t="s">
        <v>4412</v>
      </c>
      <c r="C25" t="s">
        <v>21</v>
      </c>
      <c r="D25" t="s">
        <v>210</v>
      </c>
      <c r="E25">
        <v>2230</v>
      </c>
      <c r="F25">
        <v>18314179.642924756</v>
      </c>
      <c r="G25">
        <v>0</v>
      </c>
      <c r="H25" s="70">
        <v>18314179.642924756</v>
      </c>
      <c r="I25" s="92">
        <v>1561</v>
      </c>
      <c r="J25">
        <v>1</v>
      </c>
      <c r="K25">
        <v>0</v>
      </c>
      <c r="L25">
        <v>171.71</v>
      </c>
      <c r="M25">
        <v>22.7</v>
      </c>
      <c r="N25">
        <v>0</v>
      </c>
      <c r="O25">
        <v>0</v>
      </c>
      <c r="P25">
        <v>1.25</v>
      </c>
      <c r="Q25">
        <v>0</v>
      </c>
      <c r="R25">
        <v>0</v>
      </c>
      <c r="S25">
        <v>0</v>
      </c>
      <c r="T25">
        <v>195.66</v>
      </c>
      <c r="U25">
        <v>1828.0766000000001</v>
      </c>
      <c r="V25">
        <v>1897.9275</v>
      </c>
      <c r="W25">
        <v>1.9299999999999997</v>
      </c>
      <c r="X25" s="71">
        <v>18047235.289580971</v>
      </c>
      <c r="Y25">
        <v>991365.89999999991</v>
      </c>
      <c r="Z25">
        <v>19038601.18958097</v>
      </c>
      <c r="AA25">
        <v>10031.258406646708</v>
      </c>
      <c r="AB25">
        <v>724421.5466562137</v>
      </c>
      <c r="AC25">
        <v>19038601.18958097</v>
      </c>
      <c r="AD25">
        <v>0</v>
      </c>
      <c r="AE25">
        <v>0</v>
      </c>
      <c r="AI25">
        <v>19038601.18958097</v>
      </c>
      <c r="AK25">
        <v>0</v>
      </c>
      <c r="AO25">
        <v>205015.64292475549</v>
      </c>
    </row>
    <row r="26" spans="1:41" x14ac:dyDescent="0.25">
      <c r="A26">
        <v>1936</v>
      </c>
      <c r="B26" t="s">
        <v>4413</v>
      </c>
      <c r="C26" t="s">
        <v>21</v>
      </c>
      <c r="D26" t="s">
        <v>241</v>
      </c>
      <c r="E26">
        <v>2230</v>
      </c>
      <c r="F26">
        <v>4811336.0941222012</v>
      </c>
      <c r="G26">
        <v>0</v>
      </c>
      <c r="H26" s="70">
        <v>4811336.0941222012</v>
      </c>
      <c r="I26" s="92">
        <v>1000</v>
      </c>
      <c r="J26">
        <v>1</v>
      </c>
      <c r="K26">
        <v>0</v>
      </c>
      <c r="L26">
        <v>110</v>
      </c>
      <c r="M26">
        <v>22.7</v>
      </c>
      <c r="N26">
        <v>0</v>
      </c>
      <c r="O26">
        <v>0</v>
      </c>
      <c r="P26">
        <v>1</v>
      </c>
      <c r="Q26">
        <v>0</v>
      </c>
      <c r="R26">
        <v>0</v>
      </c>
      <c r="S26">
        <v>0</v>
      </c>
      <c r="T26">
        <v>133.69999999999999</v>
      </c>
      <c r="U26">
        <v>1216.3744999999999</v>
      </c>
      <c r="V26">
        <v>1230.8900000000001</v>
      </c>
      <c r="W26">
        <v>-0.46000000000000085</v>
      </c>
      <c r="X26" s="71">
        <v>11550670.806014905</v>
      </c>
      <c r="Y26">
        <v>374500</v>
      </c>
      <c r="Z26">
        <v>11925170.806014905</v>
      </c>
      <c r="AA26">
        <v>9688.2506202949935</v>
      </c>
      <c r="AB26">
        <v>7113834.7118927035</v>
      </c>
      <c r="AC26">
        <v>11925170.806014905</v>
      </c>
      <c r="AD26">
        <v>7247.67</v>
      </c>
      <c r="AE26">
        <v>0</v>
      </c>
      <c r="AI26">
        <v>11932418.476014905</v>
      </c>
      <c r="AK26">
        <v>0</v>
      </c>
      <c r="AO26">
        <v>131336.09412220083</v>
      </c>
    </row>
    <row r="27" spans="1:41" x14ac:dyDescent="0.25">
      <c r="A27">
        <v>2262</v>
      </c>
      <c r="B27" t="s">
        <v>4414</v>
      </c>
      <c r="C27" t="s">
        <v>21</v>
      </c>
      <c r="D27" t="s">
        <v>135</v>
      </c>
      <c r="E27">
        <v>2230</v>
      </c>
      <c r="F27">
        <v>1693859.3003315567</v>
      </c>
      <c r="G27">
        <v>0</v>
      </c>
      <c r="H27" s="70">
        <v>1693859.3003315567</v>
      </c>
      <c r="I27" s="92">
        <v>471</v>
      </c>
      <c r="J27">
        <v>1</v>
      </c>
      <c r="K27">
        <v>0</v>
      </c>
      <c r="L27">
        <v>51.81</v>
      </c>
      <c r="M27">
        <v>10.9</v>
      </c>
      <c r="N27">
        <v>0</v>
      </c>
      <c r="O27">
        <v>0</v>
      </c>
      <c r="P27">
        <v>0</v>
      </c>
      <c r="Q27">
        <v>0</v>
      </c>
      <c r="R27">
        <v>0</v>
      </c>
      <c r="S27">
        <v>0</v>
      </c>
      <c r="T27">
        <v>62.71</v>
      </c>
      <c r="U27">
        <v>631.35029999999995</v>
      </c>
      <c r="V27">
        <v>634.92999999999995</v>
      </c>
      <c r="W27">
        <v>-2.0600000000000005</v>
      </c>
      <c r="X27" s="71">
        <v>5905085.3114045253</v>
      </c>
      <c r="Y27">
        <v>206500</v>
      </c>
      <c r="Z27">
        <v>6111585.3114045253</v>
      </c>
      <c r="AA27">
        <v>9625.6048877900339</v>
      </c>
      <c r="AB27">
        <v>4417726.0110729691</v>
      </c>
      <c r="AC27">
        <v>6111585.3114045253</v>
      </c>
      <c r="AD27">
        <v>0</v>
      </c>
      <c r="AE27">
        <v>0</v>
      </c>
      <c r="AI27">
        <v>6111585.3114045253</v>
      </c>
      <c r="AK27">
        <v>0</v>
      </c>
      <c r="AO27">
        <v>61859.300331556587</v>
      </c>
    </row>
    <row r="28" spans="1:41" x14ac:dyDescent="0.25">
      <c r="A28">
        <v>1944</v>
      </c>
      <c r="B28" t="s">
        <v>4415</v>
      </c>
      <c r="C28" t="s">
        <v>57</v>
      </c>
      <c r="D28" t="s">
        <v>208</v>
      </c>
      <c r="E28">
        <v>2230</v>
      </c>
      <c r="F28">
        <v>10882245.233139142</v>
      </c>
      <c r="G28">
        <v>0</v>
      </c>
      <c r="H28" s="70">
        <v>10882245.233139142</v>
      </c>
      <c r="I28" s="92">
        <v>2137</v>
      </c>
      <c r="J28">
        <v>1</v>
      </c>
      <c r="K28">
        <v>0</v>
      </c>
      <c r="L28">
        <v>235.07</v>
      </c>
      <c r="M28">
        <v>28.2</v>
      </c>
      <c r="N28">
        <v>0</v>
      </c>
      <c r="O28">
        <v>0</v>
      </c>
      <c r="P28">
        <v>1.75</v>
      </c>
      <c r="Q28">
        <v>0</v>
      </c>
      <c r="R28">
        <v>0</v>
      </c>
      <c r="S28">
        <v>0</v>
      </c>
      <c r="T28">
        <v>265.02</v>
      </c>
      <c r="U28">
        <v>2538.6799999999998</v>
      </c>
      <c r="V28">
        <v>2538.6799999999998</v>
      </c>
      <c r="W28">
        <v>-2.2900000000000009</v>
      </c>
      <c r="X28" s="71">
        <v>23580150.40379994</v>
      </c>
      <c r="Y28">
        <v>1358000</v>
      </c>
      <c r="Z28">
        <v>24938150.40379994</v>
      </c>
      <c r="AA28">
        <v>9823.2744590889524</v>
      </c>
      <c r="AB28">
        <v>14055905.170660798</v>
      </c>
      <c r="AC28">
        <v>24938150.40379994</v>
      </c>
      <c r="AD28">
        <v>0</v>
      </c>
      <c r="AE28">
        <v>144186.79</v>
      </c>
      <c r="AI28">
        <v>25082337.193799939</v>
      </c>
      <c r="AK28">
        <v>0</v>
      </c>
      <c r="AO28">
        <v>280665.23313914321</v>
      </c>
    </row>
    <row r="29" spans="1:41" x14ac:dyDescent="0.25">
      <c r="A29">
        <v>1945</v>
      </c>
      <c r="B29" t="s">
        <v>4416</v>
      </c>
      <c r="C29" t="s">
        <v>57</v>
      </c>
      <c r="D29" t="s">
        <v>58</v>
      </c>
      <c r="E29">
        <v>2230</v>
      </c>
      <c r="F29">
        <v>3977051.6019796627</v>
      </c>
      <c r="G29">
        <v>0</v>
      </c>
      <c r="H29" s="70">
        <v>3977051.6019796627</v>
      </c>
      <c r="I29" s="92">
        <v>701</v>
      </c>
      <c r="J29">
        <v>1</v>
      </c>
      <c r="K29">
        <v>0</v>
      </c>
      <c r="L29">
        <v>77.11</v>
      </c>
      <c r="M29">
        <v>64</v>
      </c>
      <c r="N29">
        <v>0</v>
      </c>
      <c r="O29">
        <v>0</v>
      </c>
      <c r="P29">
        <v>1.5</v>
      </c>
      <c r="Q29">
        <v>0</v>
      </c>
      <c r="R29">
        <v>0</v>
      </c>
      <c r="S29">
        <v>0</v>
      </c>
      <c r="T29">
        <v>142.61000000000001</v>
      </c>
      <c r="U29">
        <v>907.08770000000004</v>
      </c>
      <c r="V29">
        <v>956.45749999999998</v>
      </c>
      <c r="W29">
        <v>-3.17</v>
      </c>
      <c r="X29" s="71">
        <v>8839920.6430718768</v>
      </c>
      <c r="Y29">
        <v>800000</v>
      </c>
      <c r="Z29">
        <v>9639920.6430718768</v>
      </c>
      <c r="AA29">
        <v>10078.775735536474</v>
      </c>
      <c r="AB29">
        <v>5662869.0410922142</v>
      </c>
      <c r="AC29">
        <v>9639920.6430718768</v>
      </c>
      <c r="AD29">
        <v>0</v>
      </c>
      <c r="AE29">
        <v>10814.01</v>
      </c>
      <c r="AI29">
        <v>9650734.6530718766</v>
      </c>
      <c r="AK29">
        <v>0</v>
      </c>
      <c r="AO29">
        <v>92066.601979662781</v>
      </c>
    </row>
    <row r="30" spans="1:41" x14ac:dyDescent="0.25">
      <c r="A30">
        <v>1946</v>
      </c>
      <c r="B30" t="s">
        <v>4417</v>
      </c>
      <c r="C30" t="s">
        <v>57</v>
      </c>
      <c r="D30" t="s">
        <v>199</v>
      </c>
      <c r="E30">
        <v>2230</v>
      </c>
      <c r="F30">
        <v>4334089.123768759</v>
      </c>
      <c r="G30">
        <v>0</v>
      </c>
      <c r="H30" s="70">
        <v>4334089.123768759</v>
      </c>
      <c r="I30" s="92">
        <v>890</v>
      </c>
      <c r="J30">
        <v>1</v>
      </c>
      <c r="K30">
        <v>0</v>
      </c>
      <c r="L30">
        <v>97.9</v>
      </c>
      <c r="M30">
        <v>48.1</v>
      </c>
      <c r="N30">
        <v>0</v>
      </c>
      <c r="O30">
        <v>0</v>
      </c>
      <c r="P30">
        <v>1.5</v>
      </c>
      <c r="Q30">
        <v>0</v>
      </c>
      <c r="R30">
        <v>0</v>
      </c>
      <c r="S30">
        <v>0</v>
      </c>
      <c r="T30">
        <v>147.5</v>
      </c>
      <c r="U30">
        <v>1026.9657999999999</v>
      </c>
      <c r="V30">
        <v>1064.5925</v>
      </c>
      <c r="W30">
        <v>-2.66</v>
      </c>
      <c r="X30" s="71">
        <v>9867720.7054909673</v>
      </c>
      <c r="Y30">
        <v>764400</v>
      </c>
      <c r="Z30">
        <v>10632120.705490967</v>
      </c>
      <c r="AA30">
        <v>9987.0332596659919</v>
      </c>
      <c r="AB30">
        <v>6298031.5817222083</v>
      </c>
      <c r="AC30">
        <v>10632120.705490967</v>
      </c>
      <c r="AD30">
        <v>0</v>
      </c>
      <c r="AE30">
        <v>18023.349999999999</v>
      </c>
      <c r="AI30">
        <v>10650144.055490967</v>
      </c>
      <c r="AK30">
        <v>0</v>
      </c>
      <c r="AO30">
        <v>116889.12376875874</v>
      </c>
    </row>
    <row r="31" spans="1:41" x14ac:dyDescent="0.25">
      <c r="A31">
        <v>1947</v>
      </c>
      <c r="B31" t="s">
        <v>4418</v>
      </c>
      <c r="C31" t="s">
        <v>57</v>
      </c>
      <c r="D31" t="s">
        <v>239</v>
      </c>
      <c r="E31">
        <v>2230</v>
      </c>
      <c r="F31">
        <v>3641840.8434848441</v>
      </c>
      <c r="G31">
        <v>0</v>
      </c>
      <c r="H31" s="70">
        <v>3641840.8434848441</v>
      </c>
      <c r="I31" s="92">
        <v>547</v>
      </c>
      <c r="J31">
        <v>1</v>
      </c>
      <c r="K31">
        <v>0</v>
      </c>
      <c r="L31">
        <v>60.17</v>
      </c>
      <c r="M31">
        <v>9.6999999999999993</v>
      </c>
      <c r="N31">
        <v>0</v>
      </c>
      <c r="O31">
        <v>0</v>
      </c>
      <c r="P31">
        <v>0.5</v>
      </c>
      <c r="Q31">
        <v>0</v>
      </c>
      <c r="R31">
        <v>0</v>
      </c>
      <c r="S31">
        <v>0</v>
      </c>
      <c r="T31">
        <v>70.37</v>
      </c>
      <c r="U31">
        <v>780.21889999999996</v>
      </c>
      <c r="V31">
        <v>780.21889999999996</v>
      </c>
      <c r="W31">
        <v>-1.4400000000000013</v>
      </c>
      <c r="X31" s="71">
        <v>7281609.5221461011</v>
      </c>
      <c r="Y31">
        <v>455000</v>
      </c>
      <c r="Z31">
        <v>7736609.5221461011</v>
      </c>
      <c r="AA31">
        <v>9915.9473349672789</v>
      </c>
      <c r="AB31">
        <v>4094768.678661257</v>
      </c>
      <c r="AC31">
        <v>7736609.5221461011</v>
      </c>
      <c r="AD31">
        <v>0</v>
      </c>
      <c r="AE31">
        <v>28837.360000000001</v>
      </c>
      <c r="AI31">
        <v>7765446.8821461014</v>
      </c>
      <c r="AK31">
        <v>0</v>
      </c>
      <c r="AO31">
        <v>71840.843484843848</v>
      </c>
    </row>
    <row r="32" spans="1:41" x14ac:dyDescent="0.25">
      <c r="A32">
        <v>1948</v>
      </c>
      <c r="B32" t="s">
        <v>4419</v>
      </c>
      <c r="C32" t="s">
        <v>57</v>
      </c>
      <c r="D32" t="s">
        <v>225</v>
      </c>
      <c r="E32">
        <v>2230</v>
      </c>
      <c r="F32">
        <v>10696264.348417267</v>
      </c>
      <c r="G32">
        <v>0</v>
      </c>
      <c r="H32" s="70">
        <v>10696264.348417267</v>
      </c>
      <c r="I32" s="92">
        <v>2758.3</v>
      </c>
      <c r="J32">
        <v>1</v>
      </c>
      <c r="K32">
        <v>0</v>
      </c>
      <c r="L32">
        <v>303.41300000000001</v>
      </c>
      <c r="M32">
        <v>52.9</v>
      </c>
      <c r="N32">
        <v>0</v>
      </c>
      <c r="O32">
        <v>0</v>
      </c>
      <c r="P32">
        <v>9.5</v>
      </c>
      <c r="Q32">
        <v>0</v>
      </c>
      <c r="R32">
        <v>0</v>
      </c>
      <c r="S32">
        <v>0</v>
      </c>
      <c r="T32">
        <v>365.81299999999999</v>
      </c>
      <c r="U32">
        <v>3242.7163999999998</v>
      </c>
      <c r="V32">
        <v>3242.7163999999998</v>
      </c>
      <c r="W32">
        <v>1.2299999999999986</v>
      </c>
      <c r="X32" s="71">
        <v>30716080.764477775</v>
      </c>
      <c r="Y32">
        <v>1172500</v>
      </c>
      <c r="Z32">
        <v>31888580.764477775</v>
      </c>
      <c r="AA32">
        <v>9833.9098554772718</v>
      </c>
      <c r="AB32">
        <v>21192316.416060507</v>
      </c>
      <c r="AC32">
        <v>31888580.764477775</v>
      </c>
      <c r="AD32">
        <v>0</v>
      </c>
      <c r="AE32">
        <v>180233.49</v>
      </c>
      <c r="AI32">
        <v>32068814.254477773</v>
      </c>
      <c r="AK32">
        <v>0</v>
      </c>
      <c r="AO32">
        <v>362264.34841726656</v>
      </c>
    </row>
    <row r="33" spans="1:41" x14ac:dyDescent="0.25">
      <c r="A33">
        <v>1964</v>
      </c>
      <c r="B33" t="s">
        <v>4420</v>
      </c>
      <c r="C33" t="s">
        <v>27</v>
      </c>
      <c r="D33" t="s">
        <v>62</v>
      </c>
      <c r="E33">
        <v>1949</v>
      </c>
      <c r="F33">
        <v>2613491.005182527</v>
      </c>
      <c r="G33">
        <v>0</v>
      </c>
      <c r="H33" s="70">
        <v>2613491.005182527</v>
      </c>
      <c r="I33" s="92">
        <v>1330</v>
      </c>
      <c r="J33">
        <v>1</v>
      </c>
      <c r="K33">
        <v>0</v>
      </c>
      <c r="L33">
        <v>146.30000000000001</v>
      </c>
      <c r="M33">
        <v>1.2</v>
      </c>
      <c r="N33">
        <v>0</v>
      </c>
      <c r="O33">
        <v>0</v>
      </c>
      <c r="P33">
        <v>2.25</v>
      </c>
      <c r="Q33">
        <v>0</v>
      </c>
      <c r="R33">
        <v>0</v>
      </c>
      <c r="S33">
        <v>0</v>
      </c>
      <c r="T33">
        <v>149.75</v>
      </c>
      <c r="U33">
        <v>1528.6333999999999</v>
      </c>
      <c r="V33">
        <v>1629.2</v>
      </c>
      <c r="W33">
        <v>-2.9800000000000004</v>
      </c>
      <c r="X33" s="71">
        <v>15073825.388964089</v>
      </c>
      <c r="Y33">
        <v>525000</v>
      </c>
      <c r="Z33">
        <v>15598825.388964089</v>
      </c>
      <c r="AA33">
        <v>9574.5306831353355</v>
      </c>
      <c r="AB33">
        <v>12985334.383781562</v>
      </c>
      <c r="AC33">
        <v>15598825.388964089</v>
      </c>
      <c r="AD33">
        <v>7152.39</v>
      </c>
      <c r="AE33">
        <v>126163.44</v>
      </c>
      <c r="AI33">
        <v>15732141.218964089</v>
      </c>
      <c r="AK33">
        <v>0</v>
      </c>
      <c r="AO33">
        <v>174677.00518252712</v>
      </c>
    </row>
    <row r="34" spans="1:41" x14ac:dyDescent="0.25">
      <c r="A34">
        <v>1965</v>
      </c>
      <c r="B34" t="s">
        <v>4421</v>
      </c>
      <c r="C34" t="s">
        <v>27</v>
      </c>
      <c r="D34" t="s">
        <v>61</v>
      </c>
      <c r="E34">
        <v>1949</v>
      </c>
      <c r="F34">
        <v>9903969.0953550786</v>
      </c>
      <c r="G34">
        <v>0</v>
      </c>
      <c r="H34" s="70">
        <v>9903969.0953550786</v>
      </c>
      <c r="I34" s="92">
        <v>3053</v>
      </c>
      <c r="J34">
        <v>1</v>
      </c>
      <c r="K34">
        <v>0</v>
      </c>
      <c r="L34">
        <v>335.83</v>
      </c>
      <c r="M34">
        <v>64.400000000000006</v>
      </c>
      <c r="N34">
        <v>0</v>
      </c>
      <c r="O34">
        <v>0</v>
      </c>
      <c r="P34">
        <v>5.5</v>
      </c>
      <c r="Q34">
        <v>0</v>
      </c>
      <c r="R34">
        <v>0</v>
      </c>
      <c r="S34">
        <v>0</v>
      </c>
      <c r="T34">
        <v>405.73</v>
      </c>
      <c r="U34">
        <v>3607.1513</v>
      </c>
      <c r="V34">
        <v>3638.375</v>
      </c>
      <c r="W34">
        <v>-0.98000000000000043</v>
      </c>
      <c r="X34" s="71">
        <v>34043621.557346761</v>
      </c>
      <c r="Y34">
        <v>1715000</v>
      </c>
      <c r="Z34">
        <v>35758621.557346761</v>
      </c>
      <c r="AA34">
        <v>9828.184713600649</v>
      </c>
      <c r="AB34">
        <v>25854652.461991683</v>
      </c>
      <c r="AC34">
        <v>35758621.557346761</v>
      </c>
      <c r="AD34">
        <v>0</v>
      </c>
      <c r="AE34">
        <v>179597.63</v>
      </c>
      <c r="AI34">
        <v>35938219.187346764</v>
      </c>
      <c r="AK34">
        <v>0</v>
      </c>
      <c r="AO34">
        <v>400969.0953550791</v>
      </c>
    </row>
    <row r="35" spans="1:41" x14ac:dyDescent="0.25">
      <c r="A35">
        <v>1966</v>
      </c>
      <c r="B35" t="s">
        <v>4422</v>
      </c>
      <c r="C35" t="s">
        <v>27</v>
      </c>
      <c r="D35" t="s">
        <v>165</v>
      </c>
      <c r="E35">
        <v>1949</v>
      </c>
      <c r="F35">
        <v>6855090.9327239152</v>
      </c>
      <c r="G35">
        <v>0</v>
      </c>
      <c r="H35" s="70">
        <v>6855090.9327239152</v>
      </c>
      <c r="I35" s="92">
        <v>3960</v>
      </c>
      <c r="J35">
        <v>1</v>
      </c>
      <c r="K35">
        <v>0</v>
      </c>
      <c r="L35">
        <v>435.6</v>
      </c>
      <c r="M35">
        <v>0</v>
      </c>
      <c r="N35">
        <v>0</v>
      </c>
      <c r="O35">
        <v>0</v>
      </c>
      <c r="P35">
        <v>4</v>
      </c>
      <c r="Q35">
        <v>0</v>
      </c>
      <c r="R35">
        <v>0</v>
      </c>
      <c r="S35">
        <v>0</v>
      </c>
      <c r="T35">
        <v>439.6</v>
      </c>
      <c r="U35">
        <v>4619.6156000000001</v>
      </c>
      <c r="V35">
        <v>4619.6156000000001</v>
      </c>
      <c r="W35">
        <v>-1.5300000000000011</v>
      </c>
      <c r="X35" s="71">
        <v>43092114.514390372</v>
      </c>
      <c r="Y35">
        <v>1050000</v>
      </c>
      <c r="Z35">
        <v>44142114.514390372</v>
      </c>
      <c r="AA35">
        <v>9555.3652806935643</v>
      </c>
      <c r="AB35">
        <v>37287023.581666455</v>
      </c>
      <c r="AC35">
        <v>44142114.514390372</v>
      </c>
      <c r="AD35">
        <v>0</v>
      </c>
      <c r="AE35">
        <v>144186.79</v>
      </c>
      <c r="AI35">
        <v>44286301.304390371</v>
      </c>
      <c r="AK35">
        <v>0</v>
      </c>
      <c r="AO35">
        <v>520090.93272391526</v>
      </c>
    </row>
    <row r="36" spans="1:41" x14ac:dyDescent="0.25">
      <c r="A36">
        <v>1967</v>
      </c>
      <c r="B36" t="s">
        <v>4423</v>
      </c>
      <c r="C36" t="s">
        <v>27</v>
      </c>
      <c r="D36" t="s">
        <v>196</v>
      </c>
      <c r="E36">
        <v>1949</v>
      </c>
      <c r="F36">
        <v>269917.01176527509</v>
      </c>
      <c r="G36">
        <v>0</v>
      </c>
      <c r="H36" s="70">
        <v>269917.01176527509</v>
      </c>
      <c r="I36" s="92">
        <v>125</v>
      </c>
      <c r="J36">
        <v>1</v>
      </c>
      <c r="K36">
        <v>0</v>
      </c>
      <c r="L36">
        <v>0</v>
      </c>
      <c r="M36">
        <v>0</v>
      </c>
      <c r="N36">
        <v>0</v>
      </c>
      <c r="O36">
        <v>0</v>
      </c>
      <c r="P36">
        <v>0.25</v>
      </c>
      <c r="Q36">
        <v>0</v>
      </c>
      <c r="R36">
        <v>0</v>
      </c>
      <c r="S36">
        <v>0</v>
      </c>
      <c r="T36">
        <v>0.25</v>
      </c>
      <c r="U36">
        <v>248.65610000000001</v>
      </c>
      <c r="V36">
        <v>248.65610000000001</v>
      </c>
      <c r="W36">
        <v>-0.75</v>
      </c>
      <c r="X36" s="71">
        <v>2329619.6694639823</v>
      </c>
      <c r="Y36">
        <v>5600</v>
      </c>
      <c r="Z36">
        <v>2335219.6694639823</v>
      </c>
      <c r="AA36">
        <v>9391.3628881977238</v>
      </c>
      <c r="AB36">
        <v>2065302.6576987072</v>
      </c>
      <c r="AC36">
        <v>2335219.6694639823</v>
      </c>
      <c r="AD36">
        <v>0</v>
      </c>
      <c r="AE36">
        <v>0</v>
      </c>
      <c r="AI36">
        <v>2335219.6694639823</v>
      </c>
      <c r="AK36">
        <v>0</v>
      </c>
      <c r="AO36">
        <v>16417.011765275103</v>
      </c>
    </row>
    <row r="37" spans="1:41" x14ac:dyDescent="0.25">
      <c r="A37">
        <v>1968</v>
      </c>
      <c r="B37" t="s">
        <v>4424</v>
      </c>
      <c r="C37" t="s">
        <v>27</v>
      </c>
      <c r="D37" t="s">
        <v>160</v>
      </c>
      <c r="E37">
        <v>1949</v>
      </c>
      <c r="F37">
        <v>1887444.5618843795</v>
      </c>
      <c r="G37">
        <v>0</v>
      </c>
      <c r="H37" s="70">
        <v>1887444.5618843795</v>
      </c>
      <c r="I37" s="92">
        <v>445</v>
      </c>
      <c r="J37">
        <v>1</v>
      </c>
      <c r="K37">
        <v>0</v>
      </c>
      <c r="L37">
        <v>48.95</v>
      </c>
      <c r="M37">
        <v>3.2</v>
      </c>
      <c r="N37">
        <v>0</v>
      </c>
      <c r="O37">
        <v>0</v>
      </c>
      <c r="P37">
        <v>0.25</v>
      </c>
      <c r="Q37">
        <v>0</v>
      </c>
      <c r="R37">
        <v>0</v>
      </c>
      <c r="S37">
        <v>0</v>
      </c>
      <c r="T37">
        <v>52.400000000000006</v>
      </c>
      <c r="U37">
        <v>603.79039999999998</v>
      </c>
      <c r="V37">
        <v>603.79039999999998</v>
      </c>
      <c r="W37">
        <v>-2.6900000000000013</v>
      </c>
      <c r="X37" s="71">
        <v>5595593.7426671665</v>
      </c>
      <c r="Y37">
        <v>532920</v>
      </c>
      <c r="Z37">
        <v>6128513.7426671665</v>
      </c>
      <c r="AA37">
        <v>10150.068206892933</v>
      </c>
      <c r="AB37">
        <v>4241069.1807827875</v>
      </c>
      <c r="AC37">
        <v>6128513.7426671665</v>
      </c>
      <c r="AD37">
        <v>0</v>
      </c>
      <c r="AE37">
        <v>10814.01</v>
      </c>
      <c r="AI37">
        <v>6139327.7526671663</v>
      </c>
      <c r="AK37">
        <v>0</v>
      </c>
      <c r="AO37">
        <v>58444.561884379371</v>
      </c>
    </row>
    <row r="38" spans="1:41" x14ac:dyDescent="0.25">
      <c r="A38">
        <v>1969</v>
      </c>
      <c r="B38" t="s">
        <v>4425</v>
      </c>
      <c r="C38" t="s">
        <v>27</v>
      </c>
      <c r="D38" t="s">
        <v>28</v>
      </c>
      <c r="E38">
        <v>1949</v>
      </c>
      <c r="F38">
        <v>4496265.3700733976</v>
      </c>
      <c r="G38">
        <v>0</v>
      </c>
      <c r="H38" s="70">
        <v>4496265.3700733976</v>
      </c>
      <c r="I38" s="92">
        <v>617</v>
      </c>
      <c r="J38">
        <v>1</v>
      </c>
      <c r="K38">
        <v>0</v>
      </c>
      <c r="L38">
        <v>67.87</v>
      </c>
      <c r="M38">
        <v>8.1</v>
      </c>
      <c r="N38">
        <v>0</v>
      </c>
      <c r="O38">
        <v>0</v>
      </c>
      <c r="P38">
        <v>1</v>
      </c>
      <c r="Q38">
        <v>0</v>
      </c>
      <c r="R38">
        <v>0</v>
      </c>
      <c r="S38">
        <v>0</v>
      </c>
      <c r="T38">
        <v>76.97</v>
      </c>
      <c r="U38">
        <v>801.86530000000005</v>
      </c>
      <c r="V38">
        <v>812.13250000000005</v>
      </c>
      <c r="W38">
        <v>1.0299999999999994</v>
      </c>
      <c r="X38" s="71">
        <v>7684297.7463251371</v>
      </c>
      <c r="Y38">
        <v>372186.5</v>
      </c>
      <c r="Z38">
        <v>8056484.2463251371</v>
      </c>
      <c r="AA38">
        <v>9920.1598831780975</v>
      </c>
      <c r="AB38">
        <v>3560218.8762517394</v>
      </c>
      <c r="AC38">
        <v>8056484.2463251371</v>
      </c>
      <c r="AD38">
        <v>0</v>
      </c>
      <c r="AE38">
        <v>97326.080000000002</v>
      </c>
      <c r="AI38">
        <v>8153810.3263251372</v>
      </c>
      <c r="AK38">
        <v>0</v>
      </c>
      <c r="AO38">
        <v>81034.370073397906</v>
      </c>
    </row>
    <row r="39" spans="1:41" x14ac:dyDescent="0.25">
      <c r="A39">
        <v>1970</v>
      </c>
      <c r="B39" t="s">
        <v>4426</v>
      </c>
      <c r="C39" t="s">
        <v>68</v>
      </c>
      <c r="D39" t="s">
        <v>69</v>
      </c>
      <c r="E39">
        <v>1975</v>
      </c>
      <c r="F39">
        <v>13203938.120202178</v>
      </c>
      <c r="G39">
        <v>0</v>
      </c>
      <c r="H39" s="70">
        <v>13203938.120202178</v>
      </c>
      <c r="I39" s="92">
        <v>3062</v>
      </c>
      <c r="J39">
        <v>1</v>
      </c>
      <c r="K39">
        <v>0</v>
      </c>
      <c r="L39">
        <v>336.82</v>
      </c>
      <c r="M39">
        <v>15.1</v>
      </c>
      <c r="N39">
        <v>0</v>
      </c>
      <c r="O39">
        <v>0</v>
      </c>
      <c r="P39">
        <v>4.5</v>
      </c>
      <c r="Q39">
        <v>0</v>
      </c>
      <c r="R39">
        <v>0</v>
      </c>
      <c r="S39">
        <v>0</v>
      </c>
      <c r="T39">
        <v>356.42</v>
      </c>
      <c r="U39">
        <v>3745.8859000000002</v>
      </c>
      <c r="V39">
        <v>3745.8859000000002</v>
      </c>
      <c r="W39">
        <v>-0.61000000000000121</v>
      </c>
      <c r="X39" s="71">
        <v>35122022.505841665</v>
      </c>
      <c r="Y39">
        <v>1365139.2999999998</v>
      </c>
      <c r="Z39">
        <v>36487161.805841662</v>
      </c>
      <c r="AA39">
        <v>9740.5961579987415</v>
      </c>
      <c r="AB39">
        <v>23283223.685639486</v>
      </c>
      <c r="AC39">
        <v>36487161.805841662</v>
      </c>
      <c r="AD39">
        <v>0</v>
      </c>
      <c r="AE39">
        <v>57674.720000000001</v>
      </c>
      <c r="AI39">
        <v>36544836.525841661</v>
      </c>
      <c r="AK39">
        <v>0</v>
      </c>
      <c r="AO39">
        <v>402151.12020217895</v>
      </c>
    </row>
    <row r="40" spans="1:41" x14ac:dyDescent="0.25">
      <c r="A40">
        <v>1972</v>
      </c>
      <c r="B40" t="s">
        <v>4427</v>
      </c>
      <c r="C40" t="s">
        <v>38</v>
      </c>
      <c r="D40" t="s">
        <v>50</v>
      </c>
      <c r="E40">
        <v>1949</v>
      </c>
      <c r="F40">
        <v>3725817.8400019351</v>
      </c>
      <c r="G40">
        <v>0</v>
      </c>
      <c r="H40" s="70">
        <v>3725817.8400019351</v>
      </c>
      <c r="I40" s="92">
        <v>425</v>
      </c>
      <c r="J40">
        <v>1</v>
      </c>
      <c r="K40">
        <v>0</v>
      </c>
      <c r="L40">
        <v>46.75</v>
      </c>
      <c r="M40">
        <v>0.3</v>
      </c>
      <c r="N40">
        <v>0</v>
      </c>
      <c r="O40">
        <v>0</v>
      </c>
      <c r="P40">
        <v>0</v>
      </c>
      <c r="Q40">
        <v>0</v>
      </c>
      <c r="R40">
        <v>0</v>
      </c>
      <c r="S40">
        <v>0</v>
      </c>
      <c r="T40">
        <v>47.05</v>
      </c>
      <c r="U40">
        <v>577.59040000000005</v>
      </c>
      <c r="V40">
        <v>577.79750000000001</v>
      </c>
      <c r="W40">
        <v>-0.60000000000000142</v>
      </c>
      <c r="X40" s="71">
        <v>5417823.3364047334</v>
      </c>
      <c r="Y40">
        <v>290500</v>
      </c>
      <c r="Z40">
        <v>5708323.3364047334</v>
      </c>
      <c r="AA40">
        <v>9879.4531585974892</v>
      </c>
      <c r="AB40">
        <v>1982505.4964027982</v>
      </c>
      <c r="AC40">
        <v>5708323.3364047334</v>
      </c>
      <c r="AD40">
        <v>0</v>
      </c>
      <c r="AE40">
        <v>57674.720000000001</v>
      </c>
      <c r="AI40">
        <v>5765998.0564047331</v>
      </c>
      <c r="AK40">
        <v>0</v>
      </c>
      <c r="AO40">
        <v>55817.84000193535</v>
      </c>
    </row>
    <row r="41" spans="1:41" x14ac:dyDescent="0.25">
      <c r="A41">
        <v>1973</v>
      </c>
      <c r="B41" t="s">
        <v>4428</v>
      </c>
      <c r="C41" t="s">
        <v>38</v>
      </c>
      <c r="D41" t="s">
        <v>194</v>
      </c>
      <c r="E41">
        <v>1949</v>
      </c>
      <c r="F41">
        <v>2021996.9158597845</v>
      </c>
      <c r="G41">
        <v>0</v>
      </c>
      <c r="H41" s="70">
        <v>2021996.9158597845</v>
      </c>
      <c r="I41" s="92">
        <v>211</v>
      </c>
      <c r="J41">
        <v>1</v>
      </c>
      <c r="K41">
        <v>0</v>
      </c>
      <c r="L41">
        <v>23</v>
      </c>
      <c r="M41">
        <v>0</v>
      </c>
      <c r="N41">
        <v>0</v>
      </c>
      <c r="O41">
        <v>0</v>
      </c>
      <c r="P41">
        <v>0.25</v>
      </c>
      <c r="Q41">
        <v>0</v>
      </c>
      <c r="R41">
        <v>0</v>
      </c>
      <c r="S41">
        <v>0</v>
      </c>
      <c r="T41">
        <v>23.25</v>
      </c>
      <c r="U41">
        <v>376.76499999999999</v>
      </c>
      <c r="V41">
        <v>376.76499999999999</v>
      </c>
      <c r="W41">
        <v>-1.7900000000000009</v>
      </c>
      <c r="X41" s="71">
        <v>3509371.6576867332</v>
      </c>
      <c r="Y41">
        <v>216416</v>
      </c>
      <c r="Z41">
        <v>3725787.6576867332</v>
      </c>
      <c r="AA41">
        <v>9888.890044687625</v>
      </c>
      <c r="AB41">
        <v>1703790.7418269487</v>
      </c>
      <c r="AC41">
        <v>3725787.6576867332</v>
      </c>
      <c r="AD41">
        <v>0</v>
      </c>
      <c r="AE41">
        <v>0</v>
      </c>
      <c r="AI41">
        <v>3725787.6576867332</v>
      </c>
      <c r="AK41">
        <v>0</v>
      </c>
      <c r="AO41">
        <v>27711.915859784374</v>
      </c>
    </row>
    <row r="42" spans="1:41" x14ac:dyDescent="0.25">
      <c r="A42">
        <v>1974</v>
      </c>
      <c r="B42" t="s">
        <v>4429</v>
      </c>
      <c r="C42" t="s">
        <v>38</v>
      </c>
      <c r="D42" t="s">
        <v>39</v>
      </c>
      <c r="E42">
        <v>1949</v>
      </c>
      <c r="F42">
        <v>6683957.1708298596</v>
      </c>
      <c r="G42">
        <v>0</v>
      </c>
      <c r="H42" s="70">
        <v>6683957.1708298596</v>
      </c>
      <c r="I42" s="92">
        <v>1390</v>
      </c>
      <c r="J42">
        <v>1</v>
      </c>
      <c r="K42">
        <v>0</v>
      </c>
      <c r="L42">
        <v>152.9</v>
      </c>
      <c r="M42">
        <v>15.4</v>
      </c>
      <c r="N42">
        <v>0</v>
      </c>
      <c r="O42">
        <v>0</v>
      </c>
      <c r="P42">
        <v>4.5</v>
      </c>
      <c r="Q42">
        <v>0</v>
      </c>
      <c r="R42">
        <v>0</v>
      </c>
      <c r="S42">
        <v>0</v>
      </c>
      <c r="T42">
        <v>172.8</v>
      </c>
      <c r="U42">
        <v>1657.9535000000001</v>
      </c>
      <c r="V42">
        <v>1657.9535000000001</v>
      </c>
      <c r="W42">
        <v>-0.58999999999999986</v>
      </c>
      <c r="X42" s="71">
        <v>15546969.067353614</v>
      </c>
      <c r="Y42">
        <v>735000</v>
      </c>
      <c r="Z42">
        <v>16281969.067353614</v>
      </c>
      <c r="AA42">
        <v>9820.5221481504832</v>
      </c>
      <c r="AB42">
        <v>9598011.896523755</v>
      </c>
      <c r="AC42">
        <v>16281969.067353614</v>
      </c>
      <c r="AD42">
        <v>0</v>
      </c>
      <c r="AE42">
        <v>0</v>
      </c>
      <c r="AI42">
        <v>16281969.067353614</v>
      </c>
      <c r="AK42">
        <v>0</v>
      </c>
      <c r="AO42">
        <v>182557.17082985915</v>
      </c>
    </row>
    <row r="43" spans="1:41" x14ac:dyDescent="0.25">
      <c r="A43">
        <v>1976</v>
      </c>
      <c r="B43" t="s">
        <v>4430</v>
      </c>
      <c r="C43" t="s">
        <v>32</v>
      </c>
      <c r="D43" t="s">
        <v>33</v>
      </c>
      <c r="E43">
        <v>1975</v>
      </c>
      <c r="F43">
        <v>100680220.35245623</v>
      </c>
      <c r="G43">
        <v>0</v>
      </c>
      <c r="H43" s="70">
        <v>100680220.35245623</v>
      </c>
      <c r="I43" s="92">
        <v>17514</v>
      </c>
      <c r="J43">
        <v>1</v>
      </c>
      <c r="K43">
        <v>0</v>
      </c>
      <c r="L43">
        <v>1752</v>
      </c>
      <c r="M43">
        <v>0</v>
      </c>
      <c r="N43">
        <v>0</v>
      </c>
      <c r="O43">
        <v>0</v>
      </c>
      <c r="P43">
        <v>21.25</v>
      </c>
      <c r="Q43">
        <v>0</v>
      </c>
      <c r="R43">
        <v>0</v>
      </c>
      <c r="S43">
        <v>0</v>
      </c>
      <c r="T43">
        <v>1773.25</v>
      </c>
      <c r="U43">
        <v>19725.349999999999</v>
      </c>
      <c r="V43">
        <v>19927.87</v>
      </c>
      <c r="W43">
        <v>2.2099999999999991</v>
      </c>
      <c r="X43" s="71">
        <v>189784103.16416231</v>
      </c>
      <c r="Y43">
        <v>7079800</v>
      </c>
      <c r="Z43">
        <v>196863903.16416231</v>
      </c>
      <c r="AA43">
        <v>9878.8231338403111</v>
      </c>
      <c r="AB43">
        <v>96183682.811706081</v>
      </c>
      <c r="AC43">
        <v>196863903.16416231</v>
      </c>
      <c r="AD43">
        <v>4471.4799999999996</v>
      </c>
      <c r="AE43">
        <v>998493.54</v>
      </c>
      <c r="AI43">
        <v>197866868.18416229</v>
      </c>
      <c r="AK43">
        <v>0</v>
      </c>
      <c r="AO43">
        <v>2300220.3524562255</v>
      </c>
    </row>
    <row r="44" spans="1:41" x14ac:dyDescent="0.25">
      <c r="A44">
        <v>1977</v>
      </c>
      <c r="B44" t="s">
        <v>4431</v>
      </c>
      <c r="C44" t="s">
        <v>32</v>
      </c>
      <c r="D44" t="s">
        <v>200</v>
      </c>
      <c r="E44">
        <v>1975</v>
      </c>
      <c r="F44">
        <v>31979868.34717511</v>
      </c>
      <c r="G44">
        <v>0</v>
      </c>
      <c r="H44" s="70">
        <v>31979868.34717511</v>
      </c>
      <c r="I44" s="92">
        <v>6935.4</v>
      </c>
      <c r="J44">
        <v>1</v>
      </c>
      <c r="K44">
        <v>0</v>
      </c>
      <c r="L44">
        <v>762.89400000000001</v>
      </c>
      <c r="M44">
        <v>27.2</v>
      </c>
      <c r="N44">
        <v>0</v>
      </c>
      <c r="O44">
        <v>0</v>
      </c>
      <c r="P44">
        <v>6.75</v>
      </c>
      <c r="Q44">
        <v>0</v>
      </c>
      <c r="R44">
        <v>0</v>
      </c>
      <c r="S44">
        <v>0</v>
      </c>
      <c r="T44">
        <v>796.84400000000005</v>
      </c>
      <c r="U44">
        <v>8186.9652999999998</v>
      </c>
      <c r="V44">
        <v>8186.9652999999998</v>
      </c>
      <c r="W44">
        <v>0.71999999999999886</v>
      </c>
      <c r="X44" s="71">
        <v>77331406.639978006</v>
      </c>
      <c r="Y44">
        <v>2776550</v>
      </c>
      <c r="Z44">
        <v>80107956.639978006</v>
      </c>
      <c r="AA44">
        <v>9784.816925995523</v>
      </c>
      <c r="AB44">
        <v>48128088.2928029</v>
      </c>
      <c r="AC44">
        <v>80107956.639978006</v>
      </c>
      <c r="AD44">
        <v>0</v>
      </c>
      <c r="AE44">
        <v>248650.12</v>
      </c>
      <c r="AI44">
        <v>80356606.759978011</v>
      </c>
      <c r="AK44">
        <v>0</v>
      </c>
      <c r="AO44">
        <v>910868.34717511153</v>
      </c>
    </row>
    <row r="45" spans="1:41" x14ac:dyDescent="0.25">
      <c r="A45">
        <v>1978</v>
      </c>
      <c r="B45" t="s">
        <v>4432</v>
      </c>
      <c r="C45" t="s">
        <v>32</v>
      </c>
      <c r="D45" t="s">
        <v>216</v>
      </c>
      <c r="E45">
        <v>1975</v>
      </c>
      <c r="F45">
        <v>10072096.425416864</v>
      </c>
      <c r="G45">
        <v>0</v>
      </c>
      <c r="H45" s="70">
        <v>10072096.425416864</v>
      </c>
      <c r="I45" s="92">
        <v>1120</v>
      </c>
      <c r="J45">
        <v>1</v>
      </c>
      <c r="K45">
        <v>0</v>
      </c>
      <c r="L45">
        <v>123.2</v>
      </c>
      <c r="M45">
        <v>0</v>
      </c>
      <c r="N45">
        <v>0</v>
      </c>
      <c r="O45">
        <v>0</v>
      </c>
      <c r="P45">
        <v>1</v>
      </c>
      <c r="Q45">
        <v>0</v>
      </c>
      <c r="R45">
        <v>0</v>
      </c>
      <c r="S45">
        <v>0</v>
      </c>
      <c r="T45">
        <v>124.2</v>
      </c>
      <c r="U45">
        <v>1232.7094</v>
      </c>
      <c r="V45">
        <v>1277.9825000000001</v>
      </c>
      <c r="W45">
        <v>4.2899999999999991</v>
      </c>
      <c r="X45" s="71">
        <v>12309868.661245361</v>
      </c>
      <c r="Y45">
        <v>598500</v>
      </c>
      <c r="Z45">
        <v>12908368.661245361</v>
      </c>
      <c r="AA45">
        <v>10100.583271872158</v>
      </c>
      <c r="AB45">
        <v>2836272.2358284965</v>
      </c>
      <c r="AC45">
        <v>12908368.661245361</v>
      </c>
      <c r="AD45">
        <v>0</v>
      </c>
      <c r="AE45">
        <v>20186.150000000001</v>
      </c>
      <c r="AI45">
        <v>12928554.811245361</v>
      </c>
      <c r="AK45">
        <v>0</v>
      </c>
      <c r="AO45">
        <v>147096.42541686492</v>
      </c>
    </row>
    <row r="46" spans="1:41" x14ac:dyDescent="0.25">
      <c r="A46">
        <v>1990</v>
      </c>
      <c r="B46" t="s">
        <v>4433</v>
      </c>
      <c r="C46" t="s">
        <v>42</v>
      </c>
      <c r="D46" t="s">
        <v>175</v>
      </c>
      <c r="E46">
        <v>1980</v>
      </c>
      <c r="F46">
        <v>1578013.6399085873</v>
      </c>
      <c r="G46">
        <v>0</v>
      </c>
      <c r="H46" s="70">
        <v>1578013.6399085873</v>
      </c>
      <c r="I46" s="92">
        <v>594</v>
      </c>
      <c r="J46">
        <v>1</v>
      </c>
      <c r="K46">
        <v>0</v>
      </c>
      <c r="L46">
        <v>65.34</v>
      </c>
      <c r="M46">
        <v>0</v>
      </c>
      <c r="N46">
        <v>0</v>
      </c>
      <c r="O46">
        <v>0</v>
      </c>
      <c r="P46">
        <v>1.75</v>
      </c>
      <c r="Q46">
        <v>0</v>
      </c>
      <c r="R46">
        <v>0</v>
      </c>
      <c r="S46">
        <v>0</v>
      </c>
      <c r="T46">
        <v>67.09</v>
      </c>
      <c r="U46">
        <v>770.77930000000003</v>
      </c>
      <c r="V46">
        <v>770.77930000000003</v>
      </c>
      <c r="W46">
        <v>-5.0600000000000005</v>
      </c>
      <c r="X46" s="71">
        <v>7047675.6287003402</v>
      </c>
      <c r="Y46">
        <v>227500</v>
      </c>
      <c r="Z46">
        <v>7275175.6287003402</v>
      </c>
      <c r="AA46">
        <v>9438.7273097504567</v>
      </c>
      <c r="AB46">
        <v>5697161.9887917526</v>
      </c>
      <c r="AC46">
        <v>7275175.6287003402</v>
      </c>
      <c r="AD46">
        <v>0</v>
      </c>
      <c r="AE46">
        <v>0</v>
      </c>
      <c r="AI46">
        <v>7275175.6287003402</v>
      </c>
      <c r="AK46">
        <v>0</v>
      </c>
      <c r="AO46">
        <v>78013.639908587284</v>
      </c>
    </row>
    <row r="47" spans="1:41" x14ac:dyDescent="0.25">
      <c r="A47">
        <v>1991</v>
      </c>
      <c r="B47" t="s">
        <v>4434</v>
      </c>
      <c r="C47" t="s">
        <v>42</v>
      </c>
      <c r="D47" t="s">
        <v>81</v>
      </c>
      <c r="E47">
        <v>1980</v>
      </c>
      <c r="F47">
        <v>19623154.898660969</v>
      </c>
      <c r="G47">
        <v>0</v>
      </c>
      <c r="H47" s="70">
        <v>19623154.898660969</v>
      </c>
      <c r="I47" s="92">
        <v>5638</v>
      </c>
      <c r="J47">
        <v>1</v>
      </c>
      <c r="K47">
        <v>0</v>
      </c>
      <c r="L47">
        <v>620.17999999999995</v>
      </c>
      <c r="M47">
        <v>10.1</v>
      </c>
      <c r="N47">
        <v>0</v>
      </c>
      <c r="O47">
        <v>0</v>
      </c>
      <c r="P47">
        <v>22</v>
      </c>
      <c r="Q47">
        <v>0</v>
      </c>
      <c r="R47">
        <v>0</v>
      </c>
      <c r="S47">
        <v>0</v>
      </c>
      <c r="T47">
        <v>652.28</v>
      </c>
      <c r="U47">
        <v>6497.8362999999999</v>
      </c>
      <c r="V47">
        <v>6510.1274999999996</v>
      </c>
      <c r="W47">
        <v>0.9399999999999995</v>
      </c>
      <c r="X47" s="71">
        <v>61567401.270600364</v>
      </c>
      <c r="Y47">
        <v>2660000</v>
      </c>
      <c r="Z47">
        <v>64227401.270600364</v>
      </c>
      <c r="AA47">
        <v>9865.7670330727578</v>
      </c>
      <c r="AB47">
        <v>44604246.371939391</v>
      </c>
      <c r="AC47">
        <v>64227401.270600364</v>
      </c>
      <c r="AD47">
        <v>0</v>
      </c>
      <c r="AE47">
        <v>119314.57</v>
      </c>
      <c r="AI47">
        <v>64346715.840600364</v>
      </c>
      <c r="AK47">
        <v>0</v>
      </c>
      <c r="AO47">
        <v>740472.89866096829</v>
      </c>
    </row>
    <row r="48" spans="1:41" x14ac:dyDescent="0.25">
      <c r="A48">
        <v>1992</v>
      </c>
      <c r="B48" t="s">
        <v>4435</v>
      </c>
      <c r="C48" t="s">
        <v>42</v>
      </c>
      <c r="D48" t="s">
        <v>104</v>
      </c>
      <c r="E48">
        <v>1980</v>
      </c>
      <c r="F48">
        <v>4691571.2161913412</v>
      </c>
      <c r="G48">
        <v>0</v>
      </c>
      <c r="H48" s="70">
        <v>4691571.2161913412</v>
      </c>
      <c r="I48" s="92">
        <v>682</v>
      </c>
      <c r="J48">
        <v>1</v>
      </c>
      <c r="K48">
        <v>0</v>
      </c>
      <c r="L48">
        <v>75.02</v>
      </c>
      <c r="M48">
        <v>3.4</v>
      </c>
      <c r="N48">
        <v>0</v>
      </c>
      <c r="O48">
        <v>0</v>
      </c>
      <c r="P48">
        <v>1.5</v>
      </c>
      <c r="Q48">
        <v>0</v>
      </c>
      <c r="R48">
        <v>0</v>
      </c>
      <c r="S48">
        <v>0</v>
      </c>
      <c r="T48">
        <v>79.92</v>
      </c>
      <c r="U48">
        <v>869.99969999999996</v>
      </c>
      <c r="V48">
        <v>880.07749999999999</v>
      </c>
      <c r="W48">
        <v>1.3499999999999996</v>
      </c>
      <c r="X48" s="71">
        <v>8341904.6279577129</v>
      </c>
      <c r="Y48">
        <v>493499.99999999994</v>
      </c>
      <c r="Z48">
        <v>8835404.6279577129</v>
      </c>
      <c r="AA48">
        <v>10039.348384611256</v>
      </c>
      <c r="AB48">
        <v>4143833.4117663717</v>
      </c>
      <c r="AC48">
        <v>8835404.6279577129</v>
      </c>
      <c r="AD48">
        <v>0</v>
      </c>
      <c r="AE48">
        <v>0</v>
      </c>
      <c r="AI48">
        <v>8835404.6279577129</v>
      </c>
      <c r="AK48">
        <v>0</v>
      </c>
      <c r="AO48">
        <v>89571.216191340965</v>
      </c>
    </row>
    <row r="49" spans="1:41" x14ac:dyDescent="0.25">
      <c r="A49">
        <v>1993</v>
      </c>
      <c r="B49" t="s">
        <v>4436</v>
      </c>
      <c r="C49" t="s">
        <v>42</v>
      </c>
      <c r="D49" t="s">
        <v>80</v>
      </c>
      <c r="E49">
        <v>1980</v>
      </c>
      <c r="F49">
        <v>555474.58804802876</v>
      </c>
      <c r="G49">
        <v>0</v>
      </c>
      <c r="H49" s="70">
        <v>555474.58804802876</v>
      </c>
      <c r="I49" s="92">
        <v>213</v>
      </c>
      <c r="J49">
        <v>1</v>
      </c>
      <c r="K49">
        <v>0</v>
      </c>
      <c r="L49">
        <v>23.43</v>
      </c>
      <c r="M49">
        <v>0</v>
      </c>
      <c r="N49">
        <v>0</v>
      </c>
      <c r="O49">
        <v>0</v>
      </c>
      <c r="P49">
        <v>0.25</v>
      </c>
      <c r="Q49">
        <v>0</v>
      </c>
      <c r="R49">
        <v>0</v>
      </c>
      <c r="S49">
        <v>0</v>
      </c>
      <c r="T49">
        <v>23.68</v>
      </c>
      <c r="U49">
        <v>384.77569999999997</v>
      </c>
      <c r="V49">
        <v>384.77569999999997</v>
      </c>
      <c r="W49">
        <v>-6.11</v>
      </c>
      <c r="X49" s="71">
        <v>3497107.5339532467</v>
      </c>
      <c r="Y49">
        <v>228000</v>
      </c>
      <c r="Z49">
        <v>3725107.5339532467</v>
      </c>
      <c r="AA49">
        <v>9681.2442520493023</v>
      </c>
      <c r="AB49">
        <v>3169632.9459052179</v>
      </c>
      <c r="AC49">
        <v>3725107.5339532467</v>
      </c>
      <c r="AD49">
        <v>0</v>
      </c>
      <c r="AE49">
        <v>0</v>
      </c>
      <c r="AI49">
        <v>3725107.5339532467</v>
      </c>
      <c r="AK49">
        <v>0</v>
      </c>
      <c r="AO49">
        <v>27974.588048028774</v>
      </c>
    </row>
    <row r="50" spans="1:41" x14ac:dyDescent="0.25">
      <c r="A50">
        <v>1994</v>
      </c>
      <c r="B50" t="s">
        <v>4437</v>
      </c>
      <c r="C50" t="s">
        <v>42</v>
      </c>
      <c r="D50" t="s">
        <v>220</v>
      </c>
      <c r="E50">
        <v>1980</v>
      </c>
      <c r="F50">
        <v>3860679.6477242135</v>
      </c>
      <c r="G50">
        <v>0</v>
      </c>
      <c r="H50" s="70">
        <v>3860679.6477242135</v>
      </c>
      <c r="I50" s="92">
        <v>1442</v>
      </c>
      <c r="J50">
        <v>1</v>
      </c>
      <c r="K50">
        <v>0</v>
      </c>
      <c r="L50">
        <v>158.62</v>
      </c>
      <c r="M50">
        <v>24.7</v>
      </c>
      <c r="N50">
        <v>0</v>
      </c>
      <c r="O50">
        <v>0</v>
      </c>
      <c r="P50">
        <v>5.5</v>
      </c>
      <c r="Q50">
        <v>0</v>
      </c>
      <c r="R50">
        <v>0</v>
      </c>
      <c r="S50">
        <v>0</v>
      </c>
      <c r="T50">
        <v>188.82</v>
      </c>
      <c r="U50">
        <v>1668.4891</v>
      </c>
      <c r="V50">
        <v>1691.2125000000001</v>
      </c>
      <c r="W50">
        <v>-1.8100000000000005</v>
      </c>
      <c r="X50" s="71">
        <v>15751004.302529255</v>
      </c>
      <c r="Y50">
        <v>764400</v>
      </c>
      <c r="Z50">
        <v>16515404.302529255</v>
      </c>
      <c r="AA50">
        <v>9765.4223242373464</v>
      </c>
      <c r="AB50">
        <v>12654724.654805042</v>
      </c>
      <c r="AC50">
        <v>16515404.302529255</v>
      </c>
      <c r="AD50">
        <v>0</v>
      </c>
      <c r="AE50">
        <v>0</v>
      </c>
      <c r="AI50">
        <v>16515404.302529255</v>
      </c>
      <c r="AK50">
        <v>0</v>
      </c>
      <c r="AO50">
        <v>189386.6477242136</v>
      </c>
    </row>
    <row r="51" spans="1:41" x14ac:dyDescent="0.25">
      <c r="A51">
        <v>1995</v>
      </c>
      <c r="B51" t="s">
        <v>4438</v>
      </c>
      <c r="C51" t="s">
        <v>42</v>
      </c>
      <c r="D51" t="s">
        <v>43</v>
      </c>
      <c r="E51">
        <v>1980</v>
      </c>
      <c r="F51">
        <v>332637.26023627317</v>
      </c>
      <c r="G51">
        <v>0</v>
      </c>
      <c r="H51" s="70">
        <v>332637.26023627317</v>
      </c>
      <c r="I51" s="92">
        <v>215</v>
      </c>
      <c r="J51">
        <v>1</v>
      </c>
      <c r="K51">
        <v>0</v>
      </c>
      <c r="L51">
        <v>23.65</v>
      </c>
      <c r="M51">
        <v>9.1999999999999993</v>
      </c>
      <c r="N51">
        <v>0</v>
      </c>
      <c r="O51">
        <v>0</v>
      </c>
      <c r="P51">
        <v>0</v>
      </c>
      <c r="Q51">
        <v>0</v>
      </c>
      <c r="R51">
        <v>0</v>
      </c>
      <c r="S51">
        <v>0</v>
      </c>
      <c r="T51">
        <v>32.849999999999994</v>
      </c>
      <c r="U51">
        <v>383.66289999999998</v>
      </c>
      <c r="V51">
        <v>383.66289999999998</v>
      </c>
      <c r="W51">
        <v>1.83</v>
      </c>
      <c r="X51" s="71">
        <v>3646213.429522187</v>
      </c>
      <c r="Y51">
        <v>84000</v>
      </c>
      <c r="Z51">
        <v>3730213.429522187</v>
      </c>
      <c r="AA51">
        <v>9722.6326275545198</v>
      </c>
      <c r="AB51">
        <v>3397576.1692859139</v>
      </c>
      <c r="AC51">
        <v>3730213.429522187</v>
      </c>
      <c r="AD51">
        <v>0</v>
      </c>
      <c r="AE51">
        <v>0</v>
      </c>
      <c r="AI51">
        <v>3730213.429522187</v>
      </c>
      <c r="AK51">
        <v>0</v>
      </c>
      <c r="AO51">
        <v>28237.260236273178</v>
      </c>
    </row>
    <row r="52" spans="1:41" x14ac:dyDescent="0.25">
      <c r="A52">
        <v>1996</v>
      </c>
      <c r="B52" t="s">
        <v>4439</v>
      </c>
      <c r="C52" t="s">
        <v>42</v>
      </c>
      <c r="D52" t="s">
        <v>167</v>
      </c>
      <c r="E52">
        <v>1980</v>
      </c>
      <c r="F52">
        <v>1078457.2678603649</v>
      </c>
      <c r="G52">
        <v>0</v>
      </c>
      <c r="H52" s="70">
        <v>1078457.2678603649</v>
      </c>
      <c r="I52" s="92">
        <v>338.5</v>
      </c>
      <c r="J52">
        <v>1</v>
      </c>
      <c r="K52">
        <v>0</v>
      </c>
      <c r="L52">
        <v>37.234999999999999</v>
      </c>
      <c r="M52">
        <v>0.3</v>
      </c>
      <c r="N52">
        <v>0</v>
      </c>
      <c r="O52">
        <v>0</v>
      </c>
      <c r="P52">
        <v>0.5</v>
      </c>
      <c r="Q52">
        <v>0</v>
      </c>
      <c r="R52">
        <v>0</v>
      </c>
      <c r="S52">
        <v>0</v>
      </c>
      <c r="T52">
        <v>38.034999999999997</v>
      </c>
      <c r="U52">
        <v>472.23579999999998</v>
      </c>
      <c r="V52">
        <v>483.16750000000002</v>
      </c>
      <c r="W52">
        <v>-0.11000000000000121</v>
      </c>
      <c r="X52" s="71">
        <v>4542882.2291184235</v>
      </c>
      <c r="Y52">
        <v>185500</v>
      </c>
      <c r="Z52">
        <v>4728382.2291184235</v>
      </c>
      <c r="AA52">
        <v>9786.217469342253</v>
      </c>
      <c r="AB52">
        <v>3649924.9612580584</v>
      </c>
      <c r="AC52">
        <v>4728382.2291184235</v>
      </c>
      <c r="AD52">
        <v>0</v>
      </c>
      <c r="AE52">
        <v>0</v>
      </c>
      <c r="AI52">
        <v>4728382.2291184235</v>
      </c>
      <c r="AK52">
        <v>0</v>
      </c>
      <c r="AO52">
        <v>44457.267860364977</v>
      </c>
    </row>
    <row r="53" spans="1:41" x14ac:dyDescent="0.25">
      <c r="A53">
        <v>1997</v>
      </c>
      <c r="B53" t="s">
        <v>4440</v>
      </c>
      <c r="C53" t="s">
        <v>42</v>
      </c>
      <c r="D53" t="s">
        <v>248</v>
      </c>
      <c r="E53">
        <v>1980</v>
      </c>
      <c r="F53">
        <v>1040020.6625893282</v>
      </c>
      <c r="G53">
        <v>0</v>
      </c>
      <c r="H53" s="70">
        <v>1040020.6625893282</v>
      </c>
      <c r="I53" s="92">
        <v>240</v>
      </c>
      <c r="J53">
        <v>1</v>
      </c>
      <c r="K53">
        <v>0</v>
      </c>
      <c r="L53">
        <v>26.4</v>
      </c>
      <c r="M53">
        <v>1.4</v>
      </c>
      <c r="N53">
        <v>0</v>
      </c>
      <c r="O53">
        <v>0</v>
      </c>
      <c r="P53">
        <v>0.25</v>
      </c>
      <c r="Q53">
        <v>0</v>
      </c>
      <c r="R53">
        <v>0</v>
      </c>
      <c r="S53">
        <v>0</v>
      </c>
      <c r="T53">
        <v>28.049999999999997</v>
      </c>
      <c r="U53">
        <v>418.78109999999998</v>
      </c>
      <c r="V53">
        <v>426.60250000000002</v>
      </c>
      <c r="W53">
        <v>-3.41</v>
      </c>
      <c r="X53" s="71">
        <v>3937460.8182632262</v>
      </c>
      <c r="Y53">
        <v>206500</v>
      </c>
      <c r="Z53">
        <v>4143960.8182632262</v>
      </c>
      <c r="AA53">
        <v>9713.8690426409266</v>
      </c>
      <c r="AB53">
        <v>3103940.1556738978</v>
      </c>
      <c r="AC53">
        <v>4143960.8182632262</v>
      </c>
      <c r="AD53">
        <v>0</v>
      </c>
      <c r="AE53">
        <v>0</v>
      </c>
      <c r="AI53">
        <v>4143960.8182632262</v>
      </c>
      <c r="AK53">
        <v>0</v>
      </c>
      <c r="AO53">
        <v>31520.662589328196</v>
      </c>
    </row>
    <row r="54" spans="1:41" x14ac:dyDescent="0.25">
      <c r="A54">
        <v>1998</v>
      </c>
      <c r="B54" t="s">
        <v>4441</v>
      </c>
      <c r="C54" t="s">
        <v>42</v>
      </c>
      <c r="D54" t="s">
        <v>89</v>
      </c>
      <c r="E54">
        <v>1980</v>
      </c>
      <c r="F54">
        <v>868863.98211871716</v>
      </c>
      <c r="G54">
        <v>0</v>
      </c>
      <c r="H54" s="70">
        <v>868863.98211871716</v>
      </c>
      <c r="I54" s="92">
        <v>235</v>
      </c>
      <c r="J54">
        <v>1</v>
      </c>
      <c r="K54">
        <v>0</v>
      </c>
      <c r="L54">
        <v>25.85</v>
      </c>
      <c r="M54">
        <v>0</v>
      </c>
      <c r="N54">
        <v>0</v>
      </c>
      <c r="O54">
        <v>0</v>
      </c>
      <c r="P54">
        <v>0.5</v>
      </c>
      <c r="Q54">
        <v>0</v>
      </c>
      <c r="R54">
        <v>0</v>
      </c>
      <c r="S54">
        <v>0</v>
      </c>
      <c r="T54">
        <v>26.35</v>
      </c>
      <c r="U54">
        <v>391.03440000000001</v>
      </c>
      <c r="V54">
        <v>404.42</v>
      </c>
      <c r="W54">
        <v>-1.67</v>
      </c>
      <c r="X54" s="71">
        <v>3769500.2531278469</v>
      </c>
      <c r="Y54">
        <v>450000</v>
      </c>
      <c r="Z54">
        <v>4219500.2531278469</v>
      </c>
      <c r="AA54">
        <v>10433.460889985279</v>
      </c>
      <c r="AB54">
        <v>3350636.2710091295</v>
      </c>
      <c r="AC54">
        <v>4219500.2531278469</v>
      </c>
      <c r="AD54">
        <v>0</v>
      </c>
      <c r="AE54">
        <v>0</v>
      </c>
      <c r="AI54">
        <v>4219500.2531278469</v>
      </c>
      <c r="AK54">
        <v>0</v>
      </c>
      <c r="AO54">
        <v>30863.982118717195</v>
      </c>
    </row>
    <row r="55" spans="1:41" x14ac:dyDescent="0.25">
      <c r="A55">
        <v>1999</v>
      </c>
      <c r="B55" t="s">
        <v>4442</v>
      </c>
      <c r="C55" t="s">
        <v>42</v>
      </c>
      <c r="D55" t="s">
        <v>203</v>
      </c>
      <c r="E55">
        <v>1980</v>
      </c>
      <c r="F55">
        <v>1270340.9110603263</v>
      </c>
      <c r="G55">
        <v>0</v>
      </c>
      <c r="H55" s="70">
        <v>1270340.9110603263</v>
      </c>
      <c r="I55" s="92">
        <v>330</v>
      </c>
      <c r="J55">
        <v>1</v>
      </c>
      <c r="K55">
        <v>0</v>
      </c>
      <c r="L55">
        <v>36.299999999999997</v>
      </c>
      <c r="M55">
        <v>10.5</v>
      </c>
      <c r="N55">
        <v>0</v>
      </c>
      <c r="O55">
        <v>0</v>
      </c>
      <c r="P55">
        <v>0.75</v>
      </c>
      <c r="Q55">
        <v>0</v>
      </c>
      <c r="R55">
        <v>0</v>
      </c>
      <c r="S55">
        <v>0</v>
      </c>
      <c r="T55">
        <v>47.55</v>
      </c>
      <c r="U55">
        <v>489.98779999999999</v>
      </c>
      <c r="V55">
        <v>489.98779999999999</v>
      </c>
      <c r="W55">
        <v>0.71999999999999886</v>
      </c>
      <c r="X55" s="71">
        <v>4628265.1045837719</v>
      </c>
      <c r="Y55">
        <v>199500</v>
      </c>
      <c r="Z55">
        <v>4827765.1045837719</v>
      </c>
      <c r="AA55">
        <v>9852.8271613778379</v>
      </c>
      <c r="AB55">
        <v>3557424.1935234456</v>
      </c>
      <c r="AC55">
        <v>4827765.1045837719</v>
      </c>
      <c r="AD55">
        <v>0</v>
      </c>
      <c r="AE55">
        <v>3604.67</v>
      </c>
      <c r="AI55">
        <v>4831369.7745837718</v>
      </c>
      <c r="AK55">
        <v>0</v>
      </c>
      <c r="AO55">
        <v>43340.911060326274</v>
      </c>
    </row>
    <row r="56" spans="1:41" x14ac:dyDescent="0.25">
      <c r="A56">
        <v>2000</v>
      </c>
      <c r="B56" t="s">
        <v>4443</v>
      </c>
      <c r="C56" t="s">
        <v>42</v>
      </c>
      <c r="D56" t="s">
        <v>103</v>
      </c>
      <c r="E56">
        <v>1980</v>
      </c>
      <c r="F56">
        <v>1188034.4258836051</v>
      </c>
      <c r="G56">
        <v>0</v>
      </c>
      <c r="H56" s="70">
        <v>1188034.4258836051</v>
      </c>
      <c r="I56" s="92">
        <v>275</v>
      </c>
      <c r="J56">
        <v>1</v>
      </c>
      <c r="K56">
        <v>0</v>
      </c>
      <c r="L56">
        <v>30.25</v>
      </c>
      <c r="M56">
        <v>2.8</v>
      </c>
      <c r="N56">
        <v>0</v>
      </c>
      <c r="O56">
        <v>0</v>
      </c>
      <c r="P56">
        <v>1.25</v>
      </c>
      <c r="Q56">
        <v>0</v>
      </c>
      <c r="R56">
        <v>0</v>
      </c>
      <c r="S56">
        <v>0</v>
      </c>
      <c r="T56">
        <v>34.299999999999997</v>
      </c>
      <c r="U56">
        <v>440.6703</v>
      </c>
      <c r="V56">
        <v>440.6925</v>
      </c>
      <c r="W56">
        <v>-1.9700000000000006</v>
      </c>
      <c r="X56" s="71">
        <v>4100677.295900262</v>
      </c>
      <c r="Y56">
        <v>280000</v>
      </c>
      <c r="Z56">
        <v>4380677.295900262</v>
      </c>
      <c r="AA56">
        <v>9940.4398665742265</v>
      </c>
      <c r="AB56">
        <v>3192642.8700166568</v>
      </c>
      <c r="AC56">
        <v>4380677.295900262</v>
      </c>
      <c r="AD56">
        <v>0</v>
      </c>
      <c r="AE56">
        <v>25232.69</v>
      </c>
      <c r="AI56">
        <v>4405909.9859002624</v>
      </c>
      <c r="AK56">
        <v>0</v>
      </c>
      <c r="AO56">
        <v>36117.425883605232</v>
      </c>
    </row>
    <row r="57" spans="1:41" x14ac:dyDescent="0.25">
      <c r="A57">
        <v>2001</v>
      </c>
      <c r="B57" t="s">
        <v>4444</v>
      </c>
      <c r="C57" t="s">
        <v>42</v>
      </c>
      <c r="D57" t="s">
        <v>201</v>
      </c>
      <c r="E57">
        <v>1949</v>
      </c>
      <c r="F57">
        <v>2328801.6564733204</v>
      </c>
      <c r="G57">
        <v>0</v>
      </c>
      <c r="H57" s="70">
        <v>2328801.6564733204</v>
      </c>
      <c r="I57" s="92">
        <v>600</v>
      </c>
      <c r="J57">
        <v>1</v>
      </c>
      <c r="K57">
        <v>0</v>
      </c>
      <c r="L57">
        <v>66</v>
      </c>
      <c r="M57">
        <v>26.3</v>
      </c>
      <c r="N57">
        <v>0</v>
      </c>
      <c r="O57">
        <v>0</v>
      </c>
      <c r="P57">
        <v>1.25</v>
      </c>
      <c r="Q57">
        <v>0</v>
      </c>
      <c r="R57">
        <v>0</v>
      </c>
      <c r="S57">
        <v>0</v>
      </c>
      <c r="T57">
        <v>93.55</v>
      </c>
      <c r="U57">
        <v>868.81730000000005</v>
      </c>
      <c r="V57">
        <v>882.11749999999995</v>
      </c>
      <c r="W57">
        <v>-0.18000000000000149</v>
      </c>
      <c r="X57" s="71">
        <v>8290699.4895300232</v>
      </c>
      <c r="Y57">
        <v>346500</v>
      </c>
      <c r="Z57">
        <v>8637199.4895300232</v>
      </c>
      <c r="AA57">
        <v>9791.4387703792563</v>
      </c>
      <c r="AB57">
        <v>6308397.8330567032</v>
      </c>
      <c r="AC57">
        <v>8637199.4895300232</v>
      </c>
      <c r="AD57">
        <v>0</v>
      </c>
      <c r="AE57">
        <v>10814.01</v>
      </c>
      <c r="AI57">
        <v>8648013.499530023</v>
      </c>
      <c r="AK57">
        <v>0</v>
      </c>
      <c r="AO57">
        <v>78801.656473320501</v>
      </c>
    </row>
    <row r="58" spans="1:41" x14ac:dyDescent="0.25">
      <c r="A58">
        <v>2002</v>
      </c>
      <c r="B58" t="s">
        <v>4445</v>
      </c>
      <c r="C58" t="s">
        <v>42</v>
      </c>
      <c r="D58" t="s">
        <v>245</v>
      </c>
      <c r="E58">
        <v>1980</v>
      </c>
      <c r="F58">
        <v>4148870.531771081</v>
      </c>
      <c r="G58">
        <v>0</v>
      </c>
      <c r="H58" s="70">
        <v>4148870.531771081</v>
      </c>
      <c r="I58" s="92">
        <v>1400</v>
      </c>
      <c r="J58">
        <v>1</v>
      </c>
      <c r="K58">
        <v>0</v>
      </c>
      <c r="L58">
        <v>154</v>
      </c>
      <c r="M58">
        <v>8.6</v>
      </c>
      <c r="N58">
        <v>0</v>
      </c>
      <c r="O58">
        <v>0</v>
      </c>
      <c r="P58">
        <v>3.25</v>
      </c>
      <c r="Q58">
        <v>0</v>
      </c>
      <c r="R58">
        <v>0</v>
      </c>
      <c r="S58">
        <v>0</v>
      </c>
      <c r="T58">
        <v>165.85</v>
      </c>
      <c r="U58">
        <v>1575.5109</v>
      </c>
      <c r="V58">
        <v>1633.325</v>
      </c>
      <c r="W58">
        <v>-2.7000000000000011</v>
      </c>
      <c r="X58" s="71">
        <v>15135894.344982881</v>
      </c>
      <c r="Y58">
        <v>875000</v>
      </c>
      <c r="Z58">
        <v>16010894.344982881</v>
      </c>
      <c r="AA58">
        <v>9802.6383879404784</v>
      </c>
      <c r="AB58">
        <v>11862023.813211801</v>
      </c>
      <c r="AC58">
        <v>16010894.344982881</v>
      </c>
      <c r="AD58">
        <v>0</v>
      </c>
      <c r="AE58">
        <v>0</v>
      </c>
      <c r="AI58">
        <v>16010894.344982881</v>
      </c>
      <c r="AK58">
        <v>0</v>
      </c>
      <c r="AO58">
        <v>183870.53177108115</v>
      </c>
    </row>
    <row r="59" spans="1:41" x14ac:dyDescent="0.25">
      <c r="A59">
        <v>2003</v>
      </c>
      <c r="B59" t="s">
        <v>4446</v>
      </c>
      <c r="C59" t="s">
        <v>42</v>
      </c>
      <c r="D59" t="s">
        <v>229</v>
      </c>
      <c r="E59">
        <v>1980</v>
      </c>
      <c r="F59">
        <v>3554406.9223588612</v>
      </c>
      <c r="G59">
        <v>0</v>
      </c>
      <c r="H59" s="70">
        <v>3554406.9223588612</v>
      </c>
      <c r="I59" s="92">
        <v>1300</v>
      </c>
      <c r="J59">
        <v>1</v>
      </c>
      <c r="K59">
        <v>0</v>
      </c>
      <c r="L59">
        <v>143</v>
      </c>
      <c r="M59">
        <v>0.5</v>
      </c>
      <c r="N59">
        <v>0</v>
      </c>
      <c r="O59">
        <v>0</v>
      </c>
      <c r="P59">
        <v>3</v>
      </c>
      <c r="Q59">
        <v>0</v>
      </c>
      <c r="R59">
        <v>0</v>
      </c>
      <c r="S59">
        <v>0</v>
      </c>
      <c r="T59">
        <v>146.5</v>
      </c>
      <c r="U59">
        <v>1540.2699</v>
      </c>
      <c r="V59">
        <v>1540.2699</v>
      </c>
      <c r="W59">
        <v>-0.30000000000000071</v>
      </c>
      <c r="X59" s="71">
        <v>14466772.369086469</v>
      </c>
      <c r="Y59">
        <v>630308.69999999995</v>
      </c>
      <c r="Z59">
        <v>15097081.069086468</v>
      </c>
      <c r="AA59">
        <v>9801.5815728700982</v>
      </c>
      <c r="AB59">
        <v>11542674.146727607</v>
      </c>
      <c r="AC59">
        <v>15097081.069086468</v>
      </c>
      <c r="AD59">
        <v>0</v>
      </c>
      <c r="AE59">
        <v>0</v>
      </c>
      <c r="AI59">
        <v>15097081.069086468</v>
      </c>
      <c r="AK59">
        <v>0</v>
      </c>
      <c r="AO59">
        <v>170736.92235886108</v>
      </c>
    </row>
    <row r="60" spans="1:41" x14ac:dyDescent="0.25">
      <c r="A60">
        <v>2005</v>
      </c>
      <c r="B60" t="s">
        <v>4447</v>
      </c>
      <c r="C60" t="s">
        <v>14</v>
      </c>
      <c r="D60" t="s">
        <v>15</v>
      </c>
      <c r="E60">
        <v>2004</v>
      </c>
      <c r="F60">
        <v>2526094.4224006967</v>
      </c>
      <c r="G60">
        <v>0</v>
      </c>
      <c r="H60" s="70">
        <v>2526094.4224006967</v>
      </c>
      <c r="I60" s="92">
        <v>153</v>
      </c>
      <c r="J60">
        <v>1</v>
      </c>
      <c r="K60">
        <v>0</v>
      </c>
      <c r="L60">
        <v>16.829999999999998</v>
      </c>
      <c r="M60">
        <v>0.3</v>
      </c>
      <c r="N60">
        <v>0</v>
      </c>
      <c r="O60">
        <v>0</v>
      </c>
      <c r="P60">
        <v>0.25</v>
      </c>
      <c r="Q60">
        <v>0</v>
      </c>
      <c r="R60">
        <v>0</v>
      </c>
      <c r="S60">
        <v>0</v>
      </c>
      <c r="T60">
        <v>17.38</v>
      </c>
      <c r="U60">
        <v>301.80220000000003</v>
      </c>
      <c r="V60">
        <v>301.80220000000003</v>
      </c>
      <c r="W60">
        <v>2.41</v>
      </c>
      <c r="X60" s="71">
        <v>2877383.752605781</v>
      </c>
      <c r="Y60">
        <v>396900</v>
      </c>
      <c r="Z60">
        <v>3274283.752605781</v>
      </c>
      <c r="AA60">
        <v>10849.104985337352</v>
      </c>
      <c r="AB60">
        <v>748189.33020508429</v>
      </c>
      <c r="AC60">
        <v>3274283.752605781</v>
      </c>
      <c r="AD60">
        <v>0</v>
      </c>
      <c r="AE60">
        <v>16417.11</v>
      </c>
      <c r="AI60">
        <v>3290700.8626057808</v>
      </c>
      <c r="AK60">
        <v>0</v>
      </c>
      <c r="AO60">
        <v>20094.422400696723</v>
      </c>
    </row>
    <row r="61" spans="1:41" x14ac:dyDescent="0.25">
      <c r="A61">
        <v>2006</v>
      </c>
      <c r="B61" t="s">
        <v>4448</v>
      </c>
      <c r="C61" t="s">
        <v>14</v>
      </c>
      <c r="D61" t="s">
        <v>60</v>
      </c>
      <c r="E61">
        <v>2004</v>
      </c>
      <c r="F61">
        <v>746679.68395351956</v>
      </c>
      <c r="G61">
        <v>0</v>
      </c>
      <c r="H61" s="70">
        <v>746679.68395351956</v>
      </c>
      <c r="I61" s="92">
        <v>127</v>
      </c>
      <c r="J61">
        <v>1</v>
      </c>
      <c r="K61">
        <v>0</v>
      </c>
      <c r="L61">
        <v>8</v>
      </c>
      <c r="M61">
        <v>0</v>
      </c>
      <c r="N61">
        <v>0</v>
      </c>
      <c r="O61">
        <v>0</v>
      </c>
      <c r="P61">
        <v>0</v>
      </c>
      <c r="Q61">
        <v>0</v>
      </c>
      <c r="R61">
        <v>0</v>
      </c>
      <c r="S61">
        <v>0</v>
      </c>
      <c r="T61">
        <v>8</v>
      </c>
      <c r="U61">
        <v>260.36</v>
      </c>
      <c r="V61">
        <v>260.36</v>
      </c>
      <c r="W61">
        <v>0.25999999999999979</v>
      </c>
      <c r="X61" s="71">
        <v>2453015.9494708055</v>
      </c>
      <c r="Y61">
        <v>247500</v>
      </c>
      <c r="Z61">
        <v>2700515.9494708055</v>
      </c>
      <c r="AA61">
        <v>10372.238245010007</v>
      </c>
      <c r="AB61">
        <v>1953836.265517286</v>
      </c>
      <c r="AC61">
        <v>2700515.9494708055</v>
      </c>
      <c r="AD61">
        <v>0</v>
      </c>
      <c r="AE61">
        <v>0</v>
      </c>
      <c r="AI61">
        <v>2700515.9494708055</v>
      </c>
      <c r="AK61">
        <v>0</v>
      </c>
      <c r="AO61">
        <v>16679.683953519507</v>
      </c>
    </row>
    <row r="62" spans="1:41" x14ac:dyDescent="0.25">
      <c r="A62">
        <v>2008</v>
      </c>
      <c r="B62" t="s">
        <v>4449</v>
      </c>
      <c r="C62" t="s">
        <v>75</v>
      </c>
      <c r="D62" t="s">
        <v>127</v>
      </c>
      <c r="E62">
        <v>2007</v>
      </c>
      <c r="F62">
        <v>1257056.3997199559</v>
      </c>
      <c r="G62">
        <v>0</v>
      </c>
      <c r="H62" s="70">
        <v>1257056.3997199559</v>
      </c>
      <c r="I62" s="92">
        <v>507</v>
      </c>
      <c r="J62">
        <v>1</v>
      </c>
      <c r="K62">
        <v>0</v>
      </c>
      <c r="L62">
        <v>55.77</v>
      </c>
      <c r="M62">
        <v>12.9</v>
      </c>
      <c r="N62">
        <v>0</v>
      </c>
      <c r="O62">
        <v>0</v>
      </c>
      <c r="P62">
        <v>0.5</v>
      </c>
      <c r="Q62">
        <v>0</v>
      </c>
      <c r="R62">
        <v>0</v>
      </c>
      <c r="S62">
        <v>0</v>
      </c>
      <c r="T62">
        <v>69.17</v>
      </c>
      <c r="U62">
        <v>707.45050000000003</v>
      </c>
      <c r="V62">
        <v>710.26750000000004</v>
      </c>
      <c r="W62">
        <v>-1.8399999999999999</v>
      </c>
      <c r="X62" s="71">
        <v>6613919.2665760461</v>
      </c>
      <c r="Y62">
        <v>656000</v>
      </c>
      <c r="Z62">
        <v>7269919.2665760461</v>
      </c>
      <c r="AA62">
        <v>10235.466590511385</v>
      </c>
      <c r="AB62">
        <v>6012862.8668560907</v>
      </c>
      <c r="AC62">
        <v>7269919.2665760461</v>
      </c>
      <c r="AD62">
        <v>0</v>
      </c>
      <c r="AE62">
        <v>6848.87</v>
      </c>
      <c r="AI62">
        <v>7276768.1365760462</v>
      </c>
      <c r="AK62">
        <v>0</v>
      </c>
      <c r="AO62">
        <v>66587.399719955822</v>
      </c>
    </row>
    <row r="63" spans="1:41" x14ac:dyDescent="0.25">
      <c r="A63">
        <v>2009</v>
      </c>
      <c r="B63" t="s">
        <v>4450</v>
      </c>
      <c r="C63" t="s">
        <v>75</v>
      </c>
      <c r="D63" t="s">
        <v>197</v>
      </c>
      <c r="E63">
        <v>2007</v>
      </c>
      <c r="F63">
        <v>509513.43718214007</v>
      </c>
      <c r="G63">
        <v>0</v>
      </c>
      <c r="H63" s="70">
        <v>509513.43718214007</v>
      </c>
      <c r="I63" s="92">
        <v>1245</v>
      </c>
      <c r="J63">
        <v>1</v>
      </c>
      <c r="K63">
        <v>0</v>
      </c>
      <c r="L63">
        <v>136.94999999999999</v>
      </c>
      <c r="M63">
        <v>0.2</v>
      </c>
      <c r="N63">
        <v>0</v>
      </c>
      <c r="O63">
        <v>0</v>
      </c>
      <c r="P63">
        <v>0.5</v>
      </c>
      <c r="Q63">
        <v>0</v>
      </c>
      <c r="R63">
        <v>0</v>
      </c>
      <c r="S63">
        <v>0</v>
      </c>
      <c r="T63">
        <v>137.64999999999998</v>
      </c>
      <c r="U63">
        <v>1183.7625</v>
      </c>
      <c r="V63">
        <v>1521.74</v>
      </c>
      <c r="W63">
        <v>-0.37000000000000099</v>
      </c>
      <c r="X63" s="71">
        <v>14287165.277511187</v>
      </c>
      <c r="Y63">
        <v>86100</v>
      </c>
      <c r="Z63">
        <v>14373265.277511187</v>
      </c>
      <c r="AA63">
        <v>9445.28321363123</v>
      </c>
      <c r="AB63">
        <v>13863751.840329047</v>
      </c>
      <c r="AC63">
        <v>14373265.277511187</v>
      </c>
      <c r="AD63">
        <v>0</v>
      </c>
      <c r="AE63">
        <v>0</v>
      </c>
      <c r="AI63">
        <v>14373265.277511187</v>
      </c>
      <c r="AK63">
        <v>0</v>
      </c>
      <c r="AO63">
        <v>163513.43718214004</v>
      </c>
    </row>
    <row r="64" spans="1:41" x14ac:dyDescent="0.25">
      <c r="A64">
        <v>2010</v>
      </c>
      <c r="B64" t="s">
        <v>4451</v>
      </c>
      <c r="C64" t="s">
        <v>75</v>
      </c>
      <c r="D64" t="s">
        <v>156</v>
      </c>
      <c r="E64">
        <v>2007</v>
      </c>
      <c r="F64">
        <v>142647.45204725463</v>
      </c>
      <c r="G64">
        <v>0</v>
      </c>
      <c r="H64" s="70">
        <v>142647.45204725463</v>
      </c>
      <c r="I64" s="92">
        <v>43</v>
      </c>
      <c r="J64">
        <v>1</v>
      </c>
      <c r="K64">
        <v>0</v>
      </c>
      <c r="L64">
        <v>4.7300000000000004</v>
      </c>
      <c r="M64">
        <v>0.8</v>
      </c>
      <c r="N64">
        <v>0</v>
      </c>
      <c r="O64">
        <v>0</v>
      </c>
      <c r="P64">
        <v>0</v>
      </c>
      <c r="Q64">
        <v>0</v>
      </c>
      <c r="R64">
        <v>0</v>
      </c>
      <c r="S64">
        <v>0</v>
      </c>
      <c r="T64">
        <v>5.53</v>
      </c>
      <c r="U64">
        <v>132.33269999999999</v>
      </c>
      <c r="V64">
        <v>133.965</v>
      </c>
      <c r="W64">
        <v>-0.5</v>
      </c>
      <c r="X64" s="71">
        <v>1256847.3787618806</v>
      </c>
      <c r="Y64">
        <v>126000</v>
      </c>
      <c r="Z64">
        <v>1382847.3787618806</v>
      </c>
      <c r="AA64">
        <v>10322.45272094861</v>
      </c>
      <c r="AB64">
        <v>1240199.9267146259</v>
      </c>
      <c r="AC64">
        <v>1382847.3787618806</v>
      </c>
      <c r="AD64">
        <v>0</v>
      </c>
      <c r="AE64">
        <v>0</v>
      </c>
      <c r="AI64">
        <v>1382847.3787618806</v>
      </c>
      <c r="AK64">
        <v>0</v>
      </c>
      <c r="AO64">
        <v>5647.4520472546355</v>
      </c>
    </row>
    <row r="65" spans="1:41" x14ac:dyDescent="0.25">
      <c r="A65">
        <v>2011</v>
      </c>
      <c r="B65" t="s">
        <v>4452</v>
      </c>
      <c r="C65" t="s">
        <v>75</v>
      </c>
      <c r="D65" t="s">
        <v>76</v>
      </c>
      <c r="E65">
        <v>2007</v>
      </c>
      <c r="F65">
        <v>157936.47689435445</v>
      </c>
      <c r="G65">
        <v>0</v>
      </c>
      <c r="H65" s="70">
        <v>157936.47689435445</v>
      </c>
      <c r="I65" s="92">
        <v>52</v>
      </c>
      <c r="J65">
        <v>1</v>
      </c>
      <c r="K65">
        <v>0</v>
      </c>
      <c r="L65">
        <v>5.72</v>
      </c>
      <c r="M65">
        <v>0.1</v>
      </c>
      <c r="N65">
        <v>0</v>
      </c>
      <c r="O65">
        <v>0</v>
      </c>
      <c r="P65">
        <v>0</v>
      </c>
      <c r="Q65">
        <v>0</v>
      </c>
      <c r="R65">
        <v>0</v>
      </c>
      <c r="S65">
        <v>0</v>
      </c>
      <c r="T65">
        <v>5.8199999999999994</v>
      </c>
      <c r="U65">
        <v>153.9136</v>
      </c>
      <c r="V65">
        <v>153.9136</v>
      </c>
      <c r="W65">
        <v>-7.8000000000000007</v>
      </c>
      <c r="X65" s="71">
        <v>1385277.8364473884</v>
      </c>
      <c r="Y65">
        <v>39360.299999999996</v>
      </c>
      <c r="Z65">
        <v>1424638.1364473884</v>
      </c>
      <c r="AA65">
        <v>9256.090017044553</v>
      </c>
      <c r="AB65">
        <v>1266701.659553034</v>
      </c>
      <c r="AC65">
        <v>1424638.1364473884</v>
      </c>
      <c r="AD65">
        <v>0</v>
      </c>
      <c r="AE65">
        <v>0</v>
      </c>
      <c r="AI65">
        <v>1424638.1364473884</v>
      </c>
      <c r="AK65">
        <v>0</v>
      </c>
      <c r="AO65">
        <v>6829.4768943544432</v>
      </c>
    </row>
    <row r="66" spans="1:41" x14ac:dyDescent="0.25">
      <c r="A66">
        <v>2012</v>
      </c>
      <c r="B66" t="s">
        <v>4453</v>
      </c>
      <c r="C66" t="s">
        <v>75</v>
      </c>
      <c r="D66" t="s">
        <v>144</v>
      </c>
      <c r="E66">
        <v>2007</v>
      </c>
      <c r="F66">
        <v>126020.73016481062</v>
      </c>
      <c r="G66">
        <v>0</v>
      </c>
      <c r="H66" s="70">
        <v>126020.73016481062</v>
      </c>
      <c r="I66" s="92">
        <v>23</v>
      </c>
      <c r="J66">
        <v>1</v>
      </c>
      <c r="K66">
        <v>0</v>
      </c>
      <c r="L66">
        <v>1</v>
      </c>
      <c r="M66">
        <v>0</v>
      </c>
      <c r="N66">
        <v>0</v>
      </c>
      <c r="O66">
        <v>0</v>
      </c>
      <c r="P66">
        <v>0.5</v>
      </c>
      <c r="Q66">
        <v>0</v>
      </c>
      <c r="R66">
        <v>0</v>
      </c>
      <c r="S66">
        <v>0</v>
      </c>
      <c r="T66">
        <v>1.5</v>
      </c>
      <c r="U66">
        <v>101.49250000000001</v>
      </c>
      <c r="V66">
        <v>102.53749999999999</v>
      </c>
      <c r="W66">
        <v>6.3000000000000007</v>
      </c>
      <c r="X66" s="71">
        <v>998440.80519480701</v>
      </c>
      <c r="Y66">
        <v>121500</v>
      </c>
      <c r="Z66">
        <v>1119940.805194807</v>
      </c>
      <c r="AA66">
        <v>10922.255810750283</v>
      </c>
      <c r="AB66">
        <v>993920.07502999634</v>
      </c>
      <c r="AC66">
        <v>1119940.805194807</v>
      </c>
      <c r="AD66">
        <v>0</v>
      </c>
      <c r="AE66">
        <v>0</v>
      </c>
      <c r="AI66">
        <v>1119940.805194807</v>
      </c>
      <c r="AK66">
        <v>0</v>
      </c>
      <c r="AO66">
        <v>3020.730164810619</v>
      </c>
    </row>
    <row r="67" spans="1:41" x14ac:dyDescent="0.25">
      <c r="A67">
        <v>2014</v>
      </c>
      <c r="B67" t="s">
        <v>4454</v>
      </c>
      <c r="C67" t="s">
        <v>77</v>
      </c>
      <c r="D67" t="s">
        <v>109</v>
      </c>
      <c r="E67">
        <v>2013</v>
      </c>
      <c r="F67">
        <v>2308239.3984034061</v>
      </c>
      <c r="G67">
        <v>0</v>
      </c>
      <c r="H67" s="70">
        <v>2308239.3984034061</v>
      </c>
      <c r="I67" s="92">
        <v>748</v>
      </c>
      <c r="J67">
        <v>1</v>
      </c>
      <c r="K67">
        <v>0</v>
      </c>
      <c r="L67">
        <v>80</v>
      </c>
      <c r="M67">
        <v>3.8</v>
      </c>
      <c r="N67">
        <v>0</v>
      </c>
      <c r="O67">
        <v>0</v>
      </c>
      <c r="P67">
        <v>3.25</v>
      </c>
      <c r="Q67">
        <v>0</v>
      </c>
      <c r="R67">
        <v>0</v>
      </c>
      <c r="S67">
        <v>0</v>
      </c>
      <c r="T67">
        <v>87.05</v>
      </c>
      <c r="U67">
        <v>968.90639999999996</v>
      </c>
      <c r="V67">
        <v>968.90639999999996</v>
      </c>
      <c r="W67">
        <v>-1.8000000000000007</v>
      </c>
      <c r="X67" s="71">
        <v>9024356.9832190089</v>
      </c>
      <c r="Y67">
        <v>364000</v>
      </c>
      <c r="Z67">
        <v>9388356.9832190089</v>
      </c>
      <c r="AA67">
        <v>9689.642862529352</v>
      </c>
      <c r="AB67">
        <v>7080117.5848156027</v>
      </c>
      <c r="AC67">
        <v>9388356.9832190089</v>
      </c>
      <c r="AD67">
        <v>0</v>
      </c>
      <c r="AE67">
        <v>0</v>
      </c>
      <c r="AI67">
        <v>9388356.9832190089</v>
      </c>
      <c r="AK67">
        <v>0</v>
      </c>
      <c r="AO67">
        <v>98239.398403406216</v>
      </c>
    </row>
    <row r="68" spans="1:41" x14ac:dyDescent="0.25">
      <c r="A68">
        <v>2015</v>
      </c>
      <c r="B68" t="s">
        <v>4455</v>
      </c>
      <c r="C68" t="s">
        <v>77</v>
      </c>
      <c r="D68" t="s">
        <v>110</v>
      </c>
      <c r="E68">
        <v>2013</v>
      </c>
      <c r="F68">
        <v>421576.86569884443</v>
      </c>
      <c r="G68">
        <v>0</v>
      </c>
      <c r="H68" s="70">
        <v>421576.86569884443</v>
      </c>
      <c r="I68" s="92">
        <v>1038</v>
      </c>
      <c r="J68">
        <v>0.9</v>
      </c>
      <c r="K68">
        <v>0</v>
      </c>
      <c r="L68">
        <v>100</v>
      </c>
      <c r="M68">
        <v>0</v>
      </c>
      <c r="N68">
        <v>0</v>
      </c>
      <c r="O68">
        <v>0</v>
      </c>
      <c r="P68">
        <v>0</v>
      </c>
      <c r="Q68">
        <v>0</v>
      </c>
      <c r="R68">
        <v>0</v>
      </c>
      <c r="S68">
        <v>0</v>
      </c>
      <c r="T68">
        <v>100</v>
      </c>
      <c r="U68">
        <v>1098.19</v>
      </c>
      <c r="V68">
        <v>1213.1500000000001</v>
      </c>
      <c r="W68">
        <v>-2.17</v>
      </c>
      <c r="X68" s="71">
        <v>11275771.681329187</v>
      </c>
      <c r="Y68">
        <v>105000</v>
      </c>
      <c r="Z68">
        <v>11380771.681329187</v>
      </c>
      <c r="AA68">
        <v>9381.1743653539852</v>
      </c>
      <c r="AB68">
        <v>10959194.815630343</v>
      </c>
      <c r="AC68">
        <v>11380771.681329187</v>
      </c>
      <c r="AD68">
        <v>0</v>
      </c>
      <c r="AE68">
        <v>0</v>
      </c>
      <c r="AI68">
        <v>11380771.681329187</v>
      </c>
      <c r="AK68">
        <v>0</v>
      </c>
      <c r="AO68">
        <v>136326.86569884446</v>
      </c>
    </row>
    <row r="69" spans="1:41" x14ac:dyDescent="0.25">
      <c r="A69">
        <v>2016</v>
      </c>
      <c r="B69" t="s">
        <v>4456</v>
      </c>
      <c r="C69" t="s">
        <v>77</v>
      </c>
      <c r="D69" t="s">
        <v>189</v>
      </c>
      <c r="E69">
        <v>2013</v>
      </c>
      <c r="F69">
        <v>32019.008282366602</v>
      </c>
      <c r="G69">
        <v>0</v>
      </c>
      <c r="H69" s="70">
        <v>32019.008282366602</v>
      </c>
      <c r="I69" s="92">
        <v>3</v>
      </c>
      <c r="J69">
        <v>0.9</v>
      </c>
      <c r="K69">
        <v>0</v>
      </c>
      <c r="L69">
        <v>0</v>
      </c>
      <c r="M69">
        <v>0</v>
      </c>
      <c r="N69">
        <v>0</v>
      </c>
      <c r="O69">
        <v>0</v>
      </c>
      <c r="P69">
        <v>0</v>
      </c>
      <c r="Q69">
        <v>0</v>
      </c>
      <c r="R69">
        <v>0</v>
      </c>
      <c r="S69">
        <v>0</v>
      </c>
      <c r="T69">
        <v>0</v>
      </c>
      <c r="U69">
        <v>27.9025</v>
      </c>
      <c r="V69">
        <v>28.377500000000001</v>
      </c>
      <c r="W69">
        <v>17.7</v>
      </c>
      <c r="X69" s="71">
        <v>293229.42182167602</v>
      </c>
      <c r="Y69">
        <v>1400</v>
      </c>
      <c r="Z69">
        <v>294629.42182167602</v>
      </c>
      <c r="AA69">
        <v>10382.500989223012</v>
      </c>
      <c r="AB69">
        <v>262610.4135393094</v>
      </c>
      <c r="AC69">
        <v>294629.42182167602</v>
      </c>
      <c r="AD69">
        <v>0</v>
      </c>
      <c r="AE69">
        <v>0</v>
      </c>
      <c r="AI69">
        <v>294629.42182167602</v>
      </c>
      <c r="AK69">
        <v>0</v>
      </c>
      <c r="AO69">
        <v>394.00828236660249</v>
      </c>
    </row>
    <row r="70" spans="1:41" x14ac:dyDescent="0.25">
      <c r="A70">
        <v>2017</v>
      </c>
      <c r="B70" t="s">
        <v>4457</v>
      </c>
      <c r="C70" t="s">
        <v>77</v>
      </c>
      <c r="D70" t="s">
        <v>78</v>
      </c>
      <c r="E70">
        <v>2013</v>
      </c>
      <c r="F70">
        <v>34444.697035344208</v>
      </c>
      <c r="G70">
        <v>0</v>
      </c>
      <c r="H70" s="70">
        <v>34444.697035344208</v>
      </c>
      <c r="I70" s="92">
        <v>11</v>
      </c>
      <c r="J70">
        <v>0.9</v>
      </c>
      <c r="K70">
        <v>0</v>
      </c>
      <c r="L70">
        <v>0</v>
      </c>
      <c r="M70">
        <v>0</v>
      </c>
      <c r="N70">
        <v>0</v>
      </c>
      <c r="O70">
        <v>0</v>
      </c>
      <c r="P70">
        <v>0</v>
      </c>
      <c r="Q70">
        <v>0</v>
      </c>
      <c r="R70">
        <v>0</v>
      </c>
      <c r="S70">
        <v>0</v>
      </c>
      <c r="T70">
        <v>0</v>
      </c>
      <c r="U70">
        <v>33.8782</v>
      </c>
      <c r="V70">
        <v>35.622500000000002</v>
      </c>
      <c r="W70">
        <v>-11.3</v>
      </c>
      <c r="X70" s="71">
        <v>314098.75871897017</v>
      </c>
      <c r="Y70">
        <v>4200</v>
      </c>
      <c r="Z70">
        <v>318298.75871897017</v>
      </c>
      <c r="AA70">
        <v>8935.3290397633555</v>
      </c>
      <c r="AB70">
        <v>283854.06168362597</v>
      </c>
      <c r="AC70">
        <v>318298.75871897017</v>
      </c>
      <c r="AD70">
        <v>0</v>
      </c>
      <c r="AE70">
        <v>0</v>
      </c>
      <c r="AI70">
        <v>318298.75871897017</v>
      </c>
      <c r="AK70">
        <v>0</v>
      </c>
      <c r="AO70">
        <v>1444.6970353442091</v>
      </c>
    </row>
    <row r="71" spans="1:41" x14ac:dyDescent="0.25">
      <c r="A71">
        <v>2018</v>
      </c>
      <c r="B71" t="s">
        <v>4458</v>
      </c>
      <c r="C71" t="s">
        <v>77</v>
      </c>
      <c r="D71" t="s">
        <v>228</v>
      </c>
      <c r="E71">
        <v>2013</v>
      </c>
      <c r="F71">
        <v>53294.008282366602</v>
      </c>
      <c r="G71">
        <v>0</v>
      </c>
      <c r="H71" s="70">
        <v>53294.008282366602</v>
      </c>
      <c r="I71" s="92">
        <v>3</v>
      </c>
      <c r="J71">
        <v>0.9</v>
      </c>
      <c r="K71">
        <v>0</v>
      </c>
      <c r="L71">
        <v>0</v>
      </c>
      <c r="M71">
        <v>0.5</v>
      </c>
      <c r="N71">
        <v>0</v>
      </c>
      <c r="O71">
        <v>0</v>
      </c>
      <c r="P71">
        <v>0</v>
      </c>
      <c r="Q71">
        <v>0</v>
      </c>
      <c r="R71">
        <v>0</v>
      </c>
      <c r="S71">
        <v>0</v>
      </c>
      <c r="T71">
        <v>0.5</v>
      </c>
      <c r="U71">
        <v>29.837499999999999</v>
      </c>
      <c r="V71">
        <v>29.837499999999999</v>
      </c>
      <c r="W71">
        <v>7.6999999999999993</v>
      </c>
      <c r="X71" s="71">
        <v>292720.70808403217</v>
      </c>
      <c r="Y71">
        <v>700</v>
      </c>
      <c r="Z71">
        <v>293420.70808403217</v>
      </c>
      <c r="AA71">
        <v>9833.9575394732201</v>
      </c>
      <c r="AB71">
        <v>240126.69980166556</v>
      </c>
      <c r="AC71">
        <v>293420.70808403217</v>
      </c>
      <c r="AD71">
        <v>0</v>
      </c>
      <c r="AE71">
        <v>0</v>
      </c>
      <c r="AI71">
        <v>293420.70808403217</v>
      </c>
      <c r="AK71">
        <v>0</v>
      </c>
      <c r="AO71">
        <v>394.00828236660249</v>
      </c>
    </row>
    <row r="72" spans="1:41" x14ac:dyDescent="0.25">
      <c r="A72">
        <v>2019</v>
      </c>
      <c r="B72" t="s">
        <v>4459</v>
      </c>
      <c r="C72" t="s">
        <v>77</v>
      </c>
      <c r="D72" t="s">
        <v>83</v>
      </c>
      <c r="E72">
        <v>2013</v>
      </c>
      <c r="F72">
        <v>49194.697035344208</v>
      </c>
      <c r="G72">
        <v>0</v>
      </c>
      <c r="H72" s="70">
        <v>49194.697035344208</v>
      </c>
      <c r="I72" s="92">
        <v>11</v>
      </c>
      <c r="J72">
        <v>0.9</v>
      </c>
      <c r="K72">
        <v>0</v>
      </c>
      <c r="L72">
        <v>0</v>
      </c>
      <c r="M72">
        <v>0.1</v>
      </c>
      <c r="N72">
        <v>0</v>
      </c>
      <c r="O72">
        <v>0</v>
      </c>
      <c r="P72">
        <v>0</v>
      </c>
      <c r="Q72">
        <v>0</v>
      </c>
      <c r="R72">
        <v>0</v>
      </c>
      <c r="S72">
        <v>0</v>
      </c>
      <c r="T72">
        <v>0.1</v>
      </c>
      <c r="U72">
        <v>41.4925</v>
      </c>
      <c r="V72">
        <v>41.4925</v>
      </c>
      <c r="W72">
        <v>25.7</v>
      </c>
      <c r="X72" s="71">
        <v>446098.37038573541</v>
      </c>
      <c r="Y72">
        <v>840</v>
      </c>
      <c r="Z72">
        <v>446938.37038573541</v>
      </c>
      <c r="AA72">
        <v>10771.545951334227</v>
      </c>
      <c r="AB72">
        <v>397743.67335039121</v>
      </c>
      <c r="AC72">
        <v>446938.37038573541</v>
      </c>
      <c r="AD72">
        <v>0</v>
      </c>
      <c r="AE72">
        <v>0</v>
      </c>
      <c r="AI72">
        <v>446938.37038573541</v>
      </c>
      <c r="AK72">
        <v>0</v>
      </c>
      <c r="AO72">
        <v>1444.6970353442091</v>
      </c>
    </row>
    <row r="73" spans="1:41" x14ac:dyDescent="0.25">
      <c r="A73">
        <v>2020</v>
      </c>
      <c r="B73" t="s">
        <v>4460</v>
      </c>
      <c r="C73" t="s">
        <v>77</v>
      </c>
      <c r="D73" t="s">
        <v>99</v>
      </c>
      <c r="E73">
        <v>2013</v>
      </c>
      <c r="F73">
        <v>1050.6887529776066</v>
      </c>
      <c r="G73">
        <v>0</v>
      </c>
      <c r="H73" s="70">
        <v>1050.6887529776066</v>
      </c>
      <c r="I73" s="92">
        <v>8</v>
      </c>
      <c r="J73">
        <v>0.9</v>
      </c>
      <c r="K73">
        <v>0</v>
      </c>
      <c r="L73">
        <v>0</v>
      </c>
      <c r="M73">
        <v>0</v>
      </c>
      <c r="N73">
        <v>0</v>
      </c>
      <c r="O73">
        <v>0</v>
      </c>
      <c r="P73">
        <v>0</v>
      </c>
      <c r="Q73">
        <v>0</v>
      </c>
      <c r="R73">
        <v>0</v>
      </c>
      <c r="S73">
        <v>0</v>
      </c>
      <c r="T73">
        <v>0</v>
      </c>
      <c r="U73">
        <v>33.798400000000001</v>
      </c>
      <c r="V73">
        <v>33.847499999999997</v>
      </c>
      <c r="W73">
        <v>14.7</v>
      </c>
      <c r="X73" s="71">
        <v>344444.5288538672</v>
      </c>
      <c r="Y73">
        <v>18000</v>
      </c>
      <c r="Z73">
        <v>362444.5288538672</v>
      </c>
      <c r="AA73">
        <v>10708.162459675523</v>
      </c>
      <c r="AB73">
        <v>361393.84010088962</v>
      </c>
      <c r="AC73">
        <v>362444.5288538672</v>
      </c>
      <c r="AD73">
        <v>0</v>
      </c>
      <c r="AE73">
        <v>0</v>
      </c>
      <c r="AI73">
        <v>362444.5288538672</v>
      </c>
      <c r="AK73">
        <v>0</v>
      </c>
      <c r="AO73">
        <v>1050.6887529776066</v>
      </c>
    </row>
    <row r="74" spans="1:41" x14ac:dyDescent="0.25">
      <c r="A74">
        <v>2021</v>
      </c>
      <c r="B74" t="s">
        <v>4461</v>
      </c>
      <c r="C74" t="s">
        <v>77</v>
      </c>
      <c r="D74" t="s">
        <v>79</v>
      </c>
      <c r="E74">
        <v>2013</v>
      </c>
      <c r="F74">
        <v>8611.6721882444017</v>
      </c>
      <c r="G74">
        <v>0</v>
      </c>
      <c r="H74" s="70">
        <v>8611.6721882444017</v>
      </c>
      <c r="I74" s="92">
        <v>2</v>
      </c>
      <c r="J74">
        <v>0.9</v>
      </c>
      <c r="K74">
        <v>0</v>
      </c>
      <c r="L74">
        <v>0.22</v>
      </c>
      <c r="M74">
        <v>0.2</v>
      </c>
      <c r="N74">
        <v>0</v>
      </c>
      <c r="O74">
        <v>0</v>
      </c>
      <c r="P74">
        <v>0</v>
      </c>
      <c r="Q74">
        <v>0</v>
      </c>
      <c r="R74">
        <v>0</v>
      </c>
      <c r="S74">
        <v>0</v>
      </c>
      <c r="T74">
        <v>0.42000000000000004</v>
      </c>
      <c r="U74">
        <v>27.76</v>
      </c>
      <c r="V74">
        <v>27.76</v>
      </c>
      <c r="W74">
        <v>-2.3000000000000007</v>
      </c>
      <c r="X74" s="71">
        <v>257830.10886031226</v>
      </c>
      <c r="Y74">
        <v>676.19999999999993</v>
      </c>
      <c r="Z74">
        <v>258506.30886031227</v>
      </c>
      <c r="AA74">
        <v>9312.1869185991454</v>
      </c>
      <c r="AB74">
        <v>249894.63667206786</v>
      </c>
      <c r="AC74">
        <v>258506.30886031227</v>
      </c>
      <c r="AD74">
        <v>0</v>
      </c>
      <c r="AE74">
        <v>0</v>
      </c>
      <c r="AI74">
        <v>258506.30886031227</v>
      </c>
      <c r="AK74">
        <v>0</v>
      </c>
      <c r="AO74">
        <v>262.67218824440164</v>
      </c>
    </row>
    <row r="75" spans="1:41" x14ac:dyDescent="0.25">
      <c r="A75">
        <v>2022</v>
      </c>
      <c r="B75" t="s">
        <v>4462</v>
      </c>
      <c r="C75" t="s">
        <v>77</v>
      </c>
      <c r="D75" t="s">
        <v>218</v>
      </c>
      <c r="E75">
        <v>2013</v>
      </c>
      <c r="F75">
        <v>32272.36094122201</v>
      </c>
      <c r="G75">
        <v>0</v>
      </c>
      <c r="H75" s="70">
        <v>32272.36094122201</v>
      </c>
      <c r="I75" s="92">
        <v>10</v>
      </c>
      <c r="J75">
        <v>0.9</v>
      </c>
      <c r="K75">
        <v>0</v>
      </c>
      <c r="L75">
        <v>1.1000000000000001</v>
      </c>
      <c r="M75">
        <v>0.4</v>
      </c>
      <c r="N75">
        <v>0</v>
      </c>
      <c r="O75">
        <v>0</v>
      </c>
      <c r="P75">
        <v>0</v>
      </c>
      <c r="Q75">
        <v>0</v>
      </c>
      <c r="R75">
        <v>0</v>
      </c>
      <c r="S75">
        <v>0</v>
      </c>
      <c r="T75">
        <v>1.5</v>
      </c>
      <c r="U75">
        <v>36.335000000000001</v>
      </c>
      <c r="V75">
        <v>36.862499999999997</v>
      </c>
      <c r="W75">
        <v>5.1999999999999993</v>
      </c>
      <c r="X75" s="71">
        <v>356822.72891207453</v>
      </c>
      <c r="Y75">
        <v>85500</v>
      </c>
      <c r="Z75">
        <v>442322.72891207453</v>
      </c>
      <c r="AA75">
        <v>11999.260194291612</v>
      </c>
      <c r="AB75">
        <v>410050.36797085253</v>
      </c>
      <c r="AC75">
        <v>442322.72891207453</v>
      </c>
      <c r="AD75">
        <v>0</v>
      </c>
      <c r="AE75">
        <v>0</v>
      </c>
      <c r="AI75">
        <v>442322.72891207453</v>
      </c>
      <c r="AK75">
        <v>0</v>
      </c>
      <c r="AO75">
        <v>1313.3609412220085</v>
      </c>
    </row>
    <row r="76" spans="1:41" x14ac:dyDescent="0.25">
      <c r="A76">
        <v>2023</v>
      </c>
      <c r="B76" t="s">
        <v>4463</v>
      </c>
      <c r="C76" t="s">
        <v>77</v>
      </c>
      <c r="D76" t="s">
        <v>111</v>
      </c>
      <c r="E76">
        <v>2013</v>
      </c>
      <c r="F76">
        <v>737841.87878066918</v>
      </c>
      <c r="G76">
        <v>0</v>
      </c>
      <c r="H76" s="70">
        <v>737841.87878066918</v>
      </c>
      <c r="I76" s="92">
        <v>922</v>
      </c>
      <c r="J76">
        <v>1.2</v>
      </c>
      <c r="K76">
        <v>0</v>
      </c>
      <c r="L76">
        <v>75</v>
      </c>
      <c r="M76">
        <v>0</v>
      </c>
      <c r="N76">
        <v>0</v>
      </c>
      <c r="O76">
        <v>0</v>
      </c>
      <c r="P76">
        <v>0</v>
      </c>
      <c r="Q76">
        <v>0</v>
      </c>
      <c r="R76">
        <v>0</v>
      </c>
      <c r="S76">
        <v>0</v>
      </c>
      <c r="T76">
        <v>75</v>
      </c>
      <c r="U76">
        <v>1201.26</v>
      </c>
      <c r="V76">
        <v>1201.26</v>
      </c>
      <c r="W76">
        <v>-2.4000000000000004</v>
      </c>
      <c r="X76" s="71">
        <v>11150817.804582343</v>
      </c>
      <c r="Y76">
        <v>280000</v>
      </c>
      <c r="Z76">
        <v>11430817.804582343</v>
      </c>
      <c r="AA76">
        <v>9515.6900292878672</v>
      </c>
      <c r="AB76">
        <v>10692975.925801674</v>
      </c>
      <c r="AC76">
        <v>11430817.804582343</v>
      </c>
      <c r="AD76">
        <v>0</v>
      </c>
      <c r="AE76">
        <v>0</v>
      </c>
      <c r="AI76">
        <v>11430817.804582343</v>
      </c>
      <c r="AK76">
        <v>0</v>
      </c>
      <c r="AO76">
        <v>121091.87878066917</v>
      </c>
    </row>
    <row r="77" spans="1:41" x14ac:dyDescent="0.25">
      <c r="A77">
        <v>2024</v>
      </c>
      <c r="B77" t="s">
        <v>4464</v>
      </c>
      <c r="C77" t="s">
        <v>117</v>
      </c>
      <c r="D77" t="s">
        <v>118</v>
      </c>
      <c r="E77">
        <v>2223</v>
      </c>
      <c r="F77">
        <v>14856248.108403435</v>
      </c>
      <c r="G77">
        <v>0</v>
      </c>
      <c r="H77" s="70">
        <v>14856248.108403435</v>
      </c>
      <c r="I77" s="92">
        <v>3854.6</v>
      </c>
      <c r="J77">
        <v>1</v>
      </c>
      <c r="K77">
        <v>0</v>
      </c>
      <c r="L77">
        <v>424</v>
      </c>
      <c r="M77">
        <v>3.1</v>
      </c>
      <c r="N77">
        <v>0</v>
      </c>
      <c r="O77">
        <v>0</v>
      </c>
      <c r="P77">
        <v>3.75</v>
      </c>
      <c r="Q77">
        <v>0</v>
      </c>
      <c r="R77">
        <v>0</v>
      </c>
      <c r="S77">
        <v>0</v>
      </c>
      <c r="T77">
        <v>430.85</v>
      </c>
      <c r="U77">
        <v>4859.1743999999999</v>
      </c>
      <c r="V77">
        <v>4859.1743999999999</v>
      </c>
      <c r="W77">
        <v>1.7799999999999994</v>
      </c>
      <c r="X77" s="71">
        <v>46167390.524180055</v>
      </c>
      <c r="Y77">
        <v>1625400</v>
      </c>
      <c r="Z77">
        <v>47792790.524180055</v>
      </c>
      <c r="AA77">
        <v>9835.578349313837</v>
      </c>
      <c r="AB77">
        <v>32936542.415776618</v>
      </c>
      <c r="AC77">
        <v>47792790.524180055</v>
      </c>
      <c r="AD77">
        <v>0</v>
      </c>
      <c r="AE77">
        <v>0</v>
      </c>
      <c r="AI77">
        <v>47792790.524180055</v>
      </c>
      <c r="AK77">
        <v>0</v>
      </c>
      <c r="AO77">
        <v>506248.10840343527</v>
      </c>
    </row>
    <row r="78" spans="1:41" x14ac:dyDescent="0.25">
      <c r="A78">
        <v>2039</v>
      </c>
      <c r="B78" t="s">
        <v>4465</v>
      </c>
      <c r="C78" t="s">
        <v>17</v>
      </c>
      <c r="D78" t="s">
        <v>187</v>
      </c>
      <c r="E78">
        <v>2025</v>
      </c>
      <c r="F78">
        <v>10397476.253186785</v>
      </c>
      <c r="G78">
        <v>0</v>
      </c>
      <c r="H78" s="70">
        <v>10397476.253186785</v>
      </c>
      <c r="I78" s="92">
        <v>2265</v>
      </c>
      <c r="J78">
        <v>1</v>
      </c>
      <c r="K78">
        <v>0</v>
      </c>
      <c r="L78">
        <v>249.15</v>
      </c>
      <c r="M78">
        <v>34.799999999999997</v>
      </c>
      <c r="N78">
        <v>0</v>
      </c>
      <c r="O78">
        <v>0</v>
      </c>
      <c r="P78">
        <v>1.5</v>
      </c>
      <c r="Q78">
        <v>0</v>
      </c>
      <c r="R78">
        <v>0</v>
      </c>
      <c r="S78">
        <v>0</v>
      </c>
      <c r="T78">
        <v>285.45</v>
      </c>
      <c r="U78">
        <v>2750.9441999999999</v>
      </c>
      <c r="V78">
        <v>2758.335</v>
      </c>
      <c r="W78">
        <v>0.75999999999999979</v>
      </c>
      <c r="X78" s="71">
        <v>26060100.43809535</v>
      </c>
      <c r="Y78">
        <v>1190000</v>
      </c>
      <c r="Z78">
        <v>27250100.43809535</v>
      </c>
      <c r="AA78">
        <v>9879.1845218566086</v>
      </c>
      <c r="AB78">
        <v>16852624.184908565</v>
      </c>
      <c r="AC78">
        <v>27250100.43809535</v>
      </c>
      <c r="AD78">
        <v>0</v>
      </c>
      <c r="AE78">
        <v>36046.699999999997</v>
      </c>
      <c r="AI78">
        <v>27286147.138095349</v>
      </c>
      <c r="AK78">
        <v>0</v>
      </c>
      <c r="AO78">
        <v>297476.25318678486</v>
      </c>
    </row>
    <row r="79" spans="1:41" x14ac:dyDescent="0.25">
      <c r="A79">
        <v>2041</v>
      </c>
      <c r="B79" t="s">
        <v>4466</v>
      </c>
      <c r="C79" t="s">
        <v>17</v>
      </c>
      <c r="D79" t="s">
        <v>18</v>
      </c>
      <c r="E79">
        <v>2025</v>
      </c>
      <c r="F79">
        <v>16628340.235305503</v>
      </c>
      <c r="G79">
        <v>0</v>
      </c>
      <c r="H79" s="70">
        <v>16628340.235305503</v>
      </c>
      <c r="I79" s="92">
        <v>2500</v>
      </c>
      <c r="J79">
        <v>1</v>
      </c>
      <c r="K79">
        <v>0</v>
      </c>
      <c r="L79">
        <v>275</v>
      </c>
      <c r="M79">
        <v>5</v>
      </c>
      <c r="N79">
        <v>0</v>
      </c>
      <c r="O79">
        <v>0</v>
      </c>
      <c r="P79">
        <v>1</v>
      </c>
      <c r="Q79">
        <v>0</v>
      </c>
      <c r="R79">
        <v>0</v>
      </c>
      <c r="S79">
        <v>0</v>
      </c>
      <c r="T79">
        <v>281</v>
      </c>
      <c r="U79">
        <v>2807.3642</v>
      </c>
      <c r="V79">
        <v>2881.5075000000002</v>
      </c>
      <c r="W79">
        <v>-0.16999999999999993</v>
      </c>
      <c r="X79" s="71">
        <v>27083740.311382711</v>
      </c>
      <c r="Y79">
        <v>840000</v>
      </c>
      <c r="Z79">
        <v>27923740.311382711</v>
      </c>
      <c r="AA79">
        <v>9690.6707032283302</v>
      </c>
      <c r="AB79">
        <v>11295400.076077208</v>
      </c>
      <c r="AC79">
        <v>27923740.311382711</v>
      </c>
      <c r="AD79">
        <v>0</v>
      </c>
      <c r="AE79">
        <v>36046.699999999997</v>
      </c>
      <c r="AI79">
        <v>27959787.01138271</v>
      </c>
      <c r="AK79">
        <v>0</v>
      </c>
      <c r="AO79">
        <v>328340.23530550208</v>
      </c>
    </row>
    <row r="80" spans="1:41" x14ac:dyDescent="0.25">
      <c r="A80">
        <v>2042</v>
      </c>
      <c r="B80" t="s">
        <v>4467</v>
      </c>
      <c r="C80" t="s">
        <v>17</v>
      </c>
      <c r="D80" t="s">
        <v>53</v>
      </c>
      <c r="E80">
        <v>2025</v>
      </c>
      <c r="F80">
        <v>14309934.229555828</v>
      </c>
      <c r="G80">
        <v>0</v>
      </c>
      <c r="H80" s="70">
        <v>14309934.229555828</v>
      </c>
      <c r="I80" s="92">
        <v>4767.8</v>
      </c>
      <c r="J80">
        <v>1</v>
      </c>
      <c r="K80">
        <v>0</v>
      </c>
      <c r="L80">
        <v>524.45799999999997</v>
      </c>
      <c r="M80">
        <v>0</v>
      </c>
      <c r="N80">
        <v>0</v>
      </c>
      <c r="O80">
        <v>0</v>
      </c>
      <c r="P80">
        <v>7</v>
      </c>
      <c r="Q80">
        <v>0</v>
      </c>
      <c r="R80">
        <v>0</v>
      </c>
      <c r="S80">
        <v>0</v>
      </c>
      <c r="T80">
        <v>531.45799999999997</v>
      </c>
      <c r="U80">
        <v>5440.1054000000004</v>
      </c>
      <c r="V80">
        <v>5511.6904999999997</v>
      </c>
      <c r="W80">
        <v>-8.0000000000000071E-2</v>
      </c>
      <c r="X80" s="71">
        <v>51831169.3911786</v>
      </c>
      <c r="Y80">
        <v>1578500</v>
      </c>
      <c r="Z80">
        <v>53409669.3911786</v>
      </c>
      <c r="AA80">
        <v>9690.2519093150459</v>
      </c>
      <c r="AB80">
        <v>39099735.16162277</v>
      </c>
      <c r="AC80">
        <v>53409669.3911786</v>
      </c>
      <c r="AD80">
        <v>0</v>
      </c>
      <c r="AE80">
        <v>331629.62</v>
      </c>
      <c r="AI80">
        <v>53741299.011178598</v>
      </c>
      <c r="AK80">
        <v>0</v>
      </c>
      <c r="AO80">
        <v>626184.2295558292</v>
      </c>
    </row>
    <row r="81" spans="1:41" x14ac:dyDescent="0.25">
      <c r="A81">
        <v>2043</v>
      </c>
      <c r="B81" t="s">
        <v>4468</v>
      </c>
      <c r="C81" t="s">
        <v>17</v>
      </c>
      <c r="D81" t="s">
        <v>86</v>
      </c>
      <c r="E81">
        <v>2025</v>
      </c>
      <c r="F81">
        <v>12750298.234372022</v>
      </c>
      <c r="G81">
        <v>0</v>
      </c>
      <c r="H81" s="70">
        <v>12750298.234372022</v>
      </c>
      <c r="I81" s="92">
        <v>4190</v>
      </c>
      <c r="J81">
        <v>1</v>
      </c>
      <c r="K81">
        <v>0</v>
      </c>
      <c r="L81">
        <v>460.9</v>
      </c>
      <c r="M81">
        <v>2.7</v>
      </c>
      <c r="N81">
        <v>0</v>
      </c>
      <c r="O81">
        <v>0</v>
      </c>
      <c r="P81">
        <v>7</v>
      </c>
      <c r="Q81">
        <v>0</v>
      </c>
      <c r="R81">
        <v>0</v>
      </c>
      <c r="S81">
        <v>0</v>
      </c>
      <c r="T81">
        <v>470.59999999999997</v>
      </c>
      <c r="U81">
        <v>5015.8499000000002</v>
      </c>
      <c r="V81">
        <v>5026.33</v>
      </c>
      <c r="W81">
        <v>-1.6400000000000006</v>
      </c>
      <c r="X81" s="71">
        <v>46857078.213220462</v>
      </c>
      <c r="Y81">
        <v>1260000</v>
      </c>
      <c r="Z81">
        <v>48117078.213220462</v>
      </c>
      <c r="AA81">
        <v>9573.0042025136554</v>
      </c>
      <c r="AB81">
        <v>35366779.978848442</v>
      </c>
      <c r="AC81">
        <v>48117078.213220462</v>
      </c>
      <c r="AD81">
        <v>0</v>
      </c>
      <c r="AE81">
        <v>21628.02</v>
      </c>
      <c r="AI81">
        <v>48138706.233220465</v>
      </c>
      <c r="AK81">
        <v>0</v>
      </c>
      <c r="AO81">
        <v>550298.2343720214</v>
      </c>
    </row>
    <row r="82" spans="1:41" x14ac:dyDescent="0.25">
      <c r="A82">
        <v>2044</v>
      </c>
      <c r="B82" t="s">
        <v>4469</v>
      </c>
      <c r="C82" t="s">
        <v>17</v>
      </c>
      <c r="D82" t="s">
        <v>205</v>
      </c>
      <c r="E82">
        <v>2025</v>
      </c>
      <c r="F82">
        <v>4071904.8822635775</v>
      </c>
      <c r="G82">
        <v>0</v>
      </c>
      <c r="H82" s="70">
        <v>4071904.8822635775</v>
      </c>
      <c r="I82" s="92">
        <v>1044</v>
      </c>
      <c r="J82">
        <v>1</v>
      </c>
      <c r="K82">
        <v>0</v>
      </c>
      <c r="L82">
        <v>114.84</v>
      </c>
      <c r="M82">
        <v>7</v>
      </c>
      <c r="N82">
        <v>0</v>
      </c>
      <c r="O82">
        <v>0</v>
      </c>
      <c r="P82">
        <v>3</v>
      </c>
      <c r="Q82">
        <v>0</v>
      </c>
      <c r="R82">
        <v>0</v>
      </c>
      <c r="S82">
        <v>0</v>
      </c>
      <c r="T82">
        <v>124.84</v>
      </c>
      <c r="U82">
        <v>1280.9943000000001</v>
      </c>
      <c r="V82">
        <v>1296.2375</v>
      </c>
      <c r="W82">
        <v>-3.1100000000000012</v>
      </c>
      <c r="X82" s="71">
        <v>11984353.358547833</v>
      </c>
      <c r="Y82">
        <v>686559.29999999993</v>
      </c>
      <c r="Z82">
        <v>12670912.658547834</v>
      </c>
      <c r="AA82">
        <v>9775.1474236379017</v>
      </c>
      <c r="AB82">
        <v>8599007.7762842551</v>
      </c>
      <c r="AC82">
        <v>12670912.658547834</v>
      </c>
      <c r="AD82">
        <v>0</v>
      </c>
      <c r="AE82">
        <v>86512.08</v>
      </c>
      <c r="AI82">
        <v>12757424.738547834</v>
      </c>
      <c r="AK82">
        <v>0</v>
      </c>
      <c r="AO82">
        <v>137114.88226357766</v>
      </c>
    </row>
    <row r="83" spans="1:41" x14ac:dyDescent="0.25">
      <c r="A83">
        <v>2045</v>
      </c>
      <c r="B83" t="s">
        <v>4470</v>
      </c>
      <c r="C83" t="s">
        <v>17</v>
      </c>
      <c r="D83" t="s">
        <v>198</v>
      </c>
      <c r="E83">
        <v>2025</v>
      </c>
      <c r="F83">
        <v>657580.5797656622</v>
      </c>
      <c r="G83">
        <v>0</v>
      </c>
      <c r="H83" s="70">
        <v>657580.5797656622</v>
      </c>
      <c r="I83" s="92">
        <v>210</v>
      </c>
      <c r="J83">
        <v>1</v>
      </c>
      <c r="K83">
        <v>0</v>
      </c>
      <c r="L83">
        <v>23.1</v>
      </c>
      <c r="M83">
        <v>0.6</v>
      </c>
      <c r="N83">
        <v>0</v>
      </c>
      <c r="O83">
        <v>0</v>
      </c>
      <c r="P83">
        <v>2.25</v>
      </c>
      <c r="Q83">
        <v>0</v>
      </c>
      <c r="R83">
        <v>0</v>
      </c>
      <c r="S83">
        <v>0</v>
      </c>
      <c r="T83">
        <v>25.950000000000003</v>
      </c>
      <c r="U83">
        <v>374.661</v>
      </c>
      <c r="V83">
        <v>374.661</v>
      </c>
      <c r="W83">
        <v>1.5999999999999996</v>
      </c>
      <c r="X83" s="71">
        <v>3556158.2138025188</v>
      </c>
      <c r="Y83">
        <v>175000</v>
      </c>
      <c r="Z83">
        <v>3731158.2138025188</v>
      </c>
      <c r="AA83">
        <v>9958.7579539971302</v>
      </c>
      <c r="AB83">
        <v>3073577.6340368567</v>
      </c>
      <c r="AC83">
        <v>3731158.2138025188</v>
      </c>
      <c r="AD83">
        <v>0</v>
      </c>
      <c r="AE83">
        <v>0</v>
      </c>
      <c r="AI83">
        <v>3731158.2138025188</v>
      </c>
      <c r="AK83">
        <v>0</v>
      </c>
      <c r="AO83">
        <v>27580.579765662176</v>
      </c>
    </row>
    <row r="84" spans="1:41" x14ac:dyDescent="0.25">
      <c r="A84">
        <v>2046</v>
      </c>
      <c r="B84" t="s">
        <v>4471</v>
      </c>
      <c r="C84" t="s">
        <v>17</v>
      </c>
      <c r="D84" t="s">
        <v>41</v>
      </c>
      <c r="E84">
        <v>2025</v>
      </c>
      <c r="F84">
        <v>541870.81647138519</v>
      </c>
      <c r="G84">
        <v>0</v>
      </c>
      <c r="H84" s="70">
        <v>541870.81647138519</v>
      </c>
      <c r="I84" s="92">
        <v>175</v>
      </c>
      <c r="J84">
        <v>1</v>
      </c>
      <c r="K84">
        <v>0</v>
      </c>
      <c r="L84">
        <v>19.25</v>
      </c>
      <c r="M84">
        <v>7.9</v>
      </c>
      <c r="N84">
        <v>0</v>
      </c>
      <c r="O84">
        <v>0</v>
      </c>
      <c r="P84">
        <v>1.25</v>
      </c>
      <c r="Q84">
        <v>0</v>
      </c>
      <c r="R84">
        <v>0</v>
      </c>
      <c r="S84">
        <v>0</v>
      </c>
      <c r="T84">
        <v>28.4</v>
      </c>
      <c r="U84">
        <v>346.73559999999998</v>
      </c>
      <c r="V84">
        <v>346.73559999999998</v>
      </c>
      <c r="W84">
        <v>-1.4000000000000004</v>
      </c>
      <c r="X84" s="71">
        <v>3236731.1744332765</v>
      </c>
      <c r="Y84">
        <v>122499.99999999999</v>
      </c>
      <c r="Z84">
        <v>3359231.1744332765</v>
      </c>
      <c r="AA84">
        <v>9688.1634722055551</v>
      </c>
      <c r="AB84">
        <v>2817360.3579618912</v>
      </c>
      <c r="AC84">
        <v>3359231.1744332765</v>
      </c>
      <c r="AD84">
        <v>0</v>
      </c>
      <c r="AE84">
        <v>0</v>
      </c>
      <c r="AI84">
        <v>3359231.1744332765</v>
      </c>
      <c r="AK84">
        <v>0</v>
      </c>
      <c r="AO84">
        <v>22983.816471385144</v>
      </c>
    </row>
    <row r="85" spans="1:41" x14ac:dyDescent="0.25">
      <c r="A85">
        <v>2047</v>
      </c>
      <c r="B85" t="s">
        <v>4472</v>
      </c>
      <c r="C85" t="s">
        <v>17</v>
      </c>
      <c r="D85" t="s">
        <v>191</v>
      </c>
      <c r="E85">
        <v>2025</v>
      </c>
      <c r="F85">
        <v>249306.75501191043</v>
      </c>
      <c r="G85">
        <v>0</v>
      </c>
      <c r="H85" s="70">
        <v>249306.75501191043</v>
      </c>
      <c r="I85" s="92">
        <v>32</v>
      </c>
      <c r="J85">
        <v>1</v>
      </c>
      <c r="K85">
        <v>0</v>
      </c>
      <c r="L85">
        <v>3.52</v>
      </c>
      <c r="M85">
        <v>0</v>
      </c>
      <c r="N85">
        <v>0</v>
      </c>
      <c r="O85">
        <v>0</v>
      </c>
      <c r="P85">
        <v>0</v>
      </c>
      <c r="Q85">
        <v>0</v>
      </c>
      <c r="R85">
        <v>0</v>
      </c>
      <c r="S85">
        <v>0</v>
      </c>
      <c r="T85">
        <v>3.52</v>
      </c>
      <c r="U85">
        <v>47.122500000000002</v>
      </c>
      <c r="V85">
        <v>61.81</v>
      </c>
      <c r="W85">
        <v>-6.3000000000000007</v>
      </c>
      <c r="X85" s="71">
        <v>561158.18829729746</v>
      </c>
      <c r="Y85">
        <v>13300</v>
      </c>
      <c r="Z85">
        <v>574458.18829729746</v>
      </c>
      <c r="AA85">
        <v>9293.9360669357302</v>
      </c>
      <c r="AB85">
        <v>325151.433285387</v>
      </c>
      <c r="AC85">
        <v>574458.18829729746</v>
      </c>
      <c r="AD85">
        <v>0</v>
      </c>
      <c r="AE85">
        <v>0</v>
      </c>
      <c r="AI85">
        <v>574458.18829729746</v>
      </c>
      <c r="AK85">
        <v>0</v>
      </c>
      <c r="AO85">
        <v>4202.7550119104262</v>
      </c>
    </row>
    <row r="86" spans="1:41" x14ac:dyDescent="0.25">
      <c r="A86">
        <v>2048</v>
      </c>
      <c r="B86" t="s">
        <v>4473</v>
      </c>
      <c r="C86" t="s">
        <v>17</v>
      </c>
      <c r="D86" t="s">
        <v>151</v>
      </c>
      <c r="E86">
        <v>2025</v>
      </c>
      <c r="F86">
        <v>46370272.122416921</v>
      </c>
      <c r="G86">
        <v>0</v>
      </c>
      <c r="H86" s="70">
        <v>46370272.122416921</v>
      </c>
      <c r="I86" s="92">
        <v>14050</v>
      </c>
      <c r="J86">
        <v>1</v>
      </c>
      <c r="K86">
        <v>0</v>
      </c>
      <c r="L86">
        <v>1545.5</v>
      </c>
      <c r="M86">
        <v>136.9</v>
      </c>
      <c r="N86">
        <v>0</v>
      </c>
      <c r="O86">
        <v>0</v>
      </c>
      <c r="P86">
        <v>34.5</v>
      </c>
      <c r="Q86">
        <v>0</v>
      </c>
      <c r="R86">
        <v>0</v>
      </c>
      <c r="S86">
        <v>0</v>
      </c>
      <c r="T86">
        <v>1716.9</v>
      </c>
      <c r="U86">
        <v>16824.772700000001</v>
      </c>
      <c r="V86">
        <v>16824.772700000001</v>
      </c>
      <c r="W86">
        <v>-1.3900000000000006</v>
      </c>
      <c r="X86" s="71">
        <v>157065831.77469441</v>
      </c>
      <c r="Y86">
        <v>4550000</v>
      </c>
      <c r="Z86">
        <v>161615831.77469441</v>
      </c>
      <c r="AA86">
        <v>9605.825567836313</v>
      </c>
      <c r="AB86">
        <v>115245559.6522775</v>
      </c>
      <c r="AC86">
        <v>161615831.77469441</v>
      </c>
      <c r="AD86">
        <v>0</v>
      </c>
      <c r="AE86">
        <v>288373.58</v>
      </c>
      <c r="AI86">
        <v>161904205.35469443</v>
      </c>
      <c r="AK86">
        <v>0</v>
      </c>
      <c r="AO86">
        <v>1845272.1224169214</v>
      </c>
    </row>
    <row r="87" spans="1:41" x14ac:dyDescent="0.25">
      <c r="A87">
        <v>2050</v>
      </c>
      <c r="B87" t="s">
        <v>4474</v>
      </c>
      <c r="C87" t="s">
        <v>19</v>
      </c>
      <c r="D87" t="s">
        <v>71</v>
      </c>
      <c r="E87">
        <v>2049</v>
      </c>
      <c r="F87">
        <v>2073601.174779508</v>
      </c>
      <c r="G87">
        <v>0</v>
      </c>
      <c r="H87" s="70">
        <v>2073601.174779508</v>
      </c>
      <c r="I87" s="92">
        <v>667</v>
      </c>
      <c r="J87">
        <v>1</v>
      </c>
      <c r="K87">
        <v>0</v>
      </c>
      <c r="L87">
        <v>73.37</v>
      </c>
      <c r="M87">
        <v>7.5</v>
      </c>
      <c r="N87">
        <v>0</v>
      </c>
      <c r="O87">
        <v>0</v>
      </c>
      <c r="P87">
        <v>0</v>
      </c>
      <c r="Q87">
        <v>0</v>
      </c>
      <c r="R87">
        <v>0</v>
      </c>
      <c r="S87">
        <v>0</v>
      </c>
      <c r="T87">
        <v>80.87</v>
      </c>
      <c r="U87">
        <v>906.32349999999997</v>
      </c>
      <c r="V87">
        <v>906.32349999999997</v>
      </c>
      <c r="W87">
        <v>-0.45000000000000107</v>
      </c>
      <c r="X87" s="71">
        <v>8505412.7287632655</v>
      </c>
      <c r="Y87">
        <v>283500</v>
      </c>
      <c r="Z87">
        <v>8788912.7287632655</v>
      </c>
      <c r="AA87">
        <v>9697.3241108315797</v>
      </c>
      <c r="AB87">
        <v>6715311.5539837573</v>
      </c>
      <c r="AC87">
        <v>8788912.7287632655</v>
      </c>
      <c r="AD87">
        <v>0</v>
      </c>
      <c r="AE87">
        <v>0</v>
      </c>
      <c r="AI87">
        <v>8788912.7287632655</v>
      </c>
      <c r="AK87">
        <v>0</v>
      </c>
      <c r="AO87">
        <v>87601.174779507957</v>
      </c>
    </row>
    <row r="88" spans="1:41" x14ac:dyDescent="0.25">
      <c r="A88">
        <v>2051</v>
      </c>
      <c r="B88" t="s">
        <v>4475</v>
      </c>
      <c r="C88" t="s">
        <v>19</v>
      </c>
      <c r="D88" t="s">
        <v>20</v>
      </c>
      <c r="E88">
        <v>2049</v>
      </c>
      <c r="F88">
        <v>1182.0248470998074</v>
      </c>
      <c r="G88">
        <v>0</v>
      </c>
      <c r="H88" s="70">
        <v>1182.0248470998074</v>
      </c>
      <c r="I88" s="92">
        <v>9</v>
      </c>
      <c r="J88">
        <v>1</v>
      </c>
      <c r="K88">
        <v>0</v>
      </c>
      <c r="L88">
        <v>0</v>
      </c>
      <c r="M88">
        <v>0</v>
      </c>
      <c r="N88">
        <v>0</v>
      </c>
      <c r="O88">
        <v>0</v>
      </c>
      <c r="P88">
        <v>0</v>
      </c>
      <c r="Q88">
        <v>0</v>
      </c>
      <c r="R88">
        <v>0</v>
      </c>
      <c r="S88">
        <v>0</v>
      </c>
      <c r="T88">
        <v>0</v>
      </c>
      <c r="U88">
        <v>37</v>
      </c>
      <c r="V88">
        <v>37</v>
      </c>
      <c r="W88">
        <v>-1.3000000000000007</v>
      </c>
      <c r="X88" s="71">
        <v>345583.51607181638</v>
      </c>
      <c r="Y88">
        <v>54000</v>
      </c>
      <c r="Z88">
        <v>399583.51607181638</v>
      </c>
      <c r="AA88">
        <v>10799.55448842747</v>
      </c>
      <c r="AB88">
        <v>398401.49122471659</v>
      </c>
      <c r="AC88">
        <v>399583.51607181638</v>
      </c>
      <c r="AD88">
        <v>0</v>
      </c>
      <c r="AE88">
        <v>0</v>
      </c>
      <c r="AI88">
        <v>399583.51607181638</v>
      </c>
      <c r="AK88">
        <v>0</v>
      </c>
      <c r="AO88">
        <v>1182.0248470998074</v>
      </c>
    </row>
    <row r="89" spans="1:41" x14ac:dyDescent="0.25">
      <c r="A89">
        <v>2052</v>
      </c>
      <c r="B89" t="s">
        <v>4476</v>
      </c>
      <c r="C89" t="s">
        <v>19</v>
      </c>
      <c r="D89" t="s">
        <v>37</v>
      </c>
      <c r="E89">
        <v>2049</v>
      </c>
      <c r="F89">
        <v>335442.73016481061</v>
      </c>
      <c r="G89">
        <v>0</v>
      </c>
      <c r="H89" s="70">
        <v>335442.73016481061</v>
      </c>
      <c r="I89" s="92">
        <v>23</v>
      </c>
      <c r="J89">
        <v>1</v>
      </c>
      <c r="K89">
        <v>0</v>
      </c>
      <c r="L89">
        <v>1</v>
      </c>
      <c r="M89">
        <v>0</v>
      </c>
      <c r="N89">
        <v>0</v>
      </c>
      <c r="O89">
        <v>0</v>
      </c>
      <c r="P89">
        <v>0</v>
      </c>
      <c r="Q89">
        <v>0</v>
      </c>
      <c r="R89">
        <v>0</v>
      </c>
      <c r="S89">
        <v>0</v>
      </c>
      <c r="T89">
        <v>1</v>
      </c>
      <c r="U89">
        <v>47.427500000000002</v>
      </c>
      <c r="V89">
        <v>49.737499999999997</v>
      </c>
      <c r="W89">
        <v>-3.83</v>
      </c>
      <c r="X89" s="71">
        <v>457975.92540898558</v>
      </c>
      <c r="Y89">
        <v>33600</v>
      </c>
      <c r="Z89">
        <v>491575.92540898558</v>
      </c>
      <c r="AA89">
        <v>9883.4063917363274</v>
      </c>
      <c r="AB89">
        <v>156133.19524417497</v>
      </c>
      <c r="AC89">
        <v>491575.92540898558</v>
      </c>
      <c r="AD89">
        <v>0</v>
      </c>
      <c r="AE89">
        <v>0</v>
      </c>
      <c r="AI89">
        <v>491575.92540898558</v>
      </c>
      <c r="AK89">
        <v>0</v>
      </c>
      <c r="AO89">
        <v>3020.730164810619</v>
      </c>
    </row>
    <row r="90" spans="1:41" x14ac:dyDescent="0.25">
      <c r="A90">
        <v>2053</v>
      </c>
      <c r="B90" t="s">
        <v>4477</v>
      </c>
      <c r="C90" t="s">
        <v>19</v>
      </c>
      <c r="D90" t="s">
        <v>124</v>
      </c>
      <c r="E90">
        <v>2049</v>
      </c>
      <c r="F90">
        <v>5824750.2919655191</v>
      </c>
      <c r="G90">
        <v>0</v>
      </c>
      <c r="H90" s="70">
        <v>5824750.2919655191</v>
      </c>
      <c r="I90" s="92">
        <v>2762</v>
      </c>
      <c r="J90">
        <v>1</v>
      </c>
      <c r="K90">
        <v>0</v>
      </c>
      <c r="L90">
        <v>303.82</v>
      </c>
      <c r="M90">
        <v>62.9</v>
      </c>
      <c r="N90">
        <v>0</v>
      </c>
      <c r="O90">
        <v>0</v>
      </c>
      <c r="P90">
        <v>5.25</v>
      </c>
      <c r="Q90">
        <v>0</v>
      </c>
      <c r="R90">
        <v>0</v>
      </c>
      <c r="S90">
        <v>0</v>
      </c>
      <c r="T90">
        <v>371.96999999999997</v>
      </c>
      <c r="U90">
        <v>3557.12</v>
      </c>
      <c r="V90">
        <v>3557.12</v>
      </c>
      <c r="W90">
        <v>-2.1800000000000015</v>
      </c>
      <c r="X90" s="71">
        <v>33060229.550372124</v>
      </c>
      <c r="Y90">
        <v>1470000</v>
      </c>
      <c r="Z90">
        <v>34530229.550372124</v>
      </c>
      <c r="AA90">
        <v>9707.3558244793894</v>
      </c>
      <c r="AB90">
        <v>28705479.258406606</v>
      </c>
      <c r="AC90">
        <v>34530229.550372124</v>
      </c>
      <c r="AD90">
        <v>0</v>
      </c>
      <c r="AE90">
        <v>108140.09</v>
      </c>
      <c r="AI90">
        <v>34638369.640372127</v>
      </c>
      <c r="AK90">
        <v>0</v>
      </c>
      <c r="AO90">
        <v>362750.29196551867</v>
      </c>
    </row>
    <row r="91" spans="1:41" x14ac:dyDescent="0.25">
      <c r="A91">
        <v>2054</v>
      </c>
      <c r="B91" t="s">
        <v>4478</v>
      </c>
      <c r="C91" t="s">
        <v>105</v>
      </c>
      <c r="D91" t="s">
        <v>106</v>
      </c>
      <c r="E91">
        <v>2025</v>
      </c>
      <c r="F91">
        <v>17035482.127084326</v>
      </c>
      <c r="G91">
        <v>0</v>
      </c>
      <c r="H91" s="70">
        <v>17035482.127084326</v>
      </c>
      <c r="I91" s="92">
        <v>5600</v>
      </c>
      <c r="J91">
        <v>1</v>
      </c>
      <c r="K91">
        <v>0</v>
      </c>
      <c r="L91">
        <v>616</v>
      </c>
      <c r="M91">
        <v>15.2</v>
      </c>
      <c r="N91">
        <v>0</v>
      </c>
      <c r="O91">
        <v>0</v>
      </c>
      <c r="P91">
        <v>10.5</v>
      </c>
      <c r="Q91">
        <v>0</v>
      </c>
      <c r="R91">
        <v>0</v>
      </c>
      <c r="S91">
        <v>0</v>
      </c>
      <c r="T91">
        <v>641.70000000000005</v>
      </c>
      <c r="U91">
        <v>6450.3791000000001</v>
      </c>
      <c r="V91">
        <v>6491.5725000000002</v>
      </c>
      <c r="W91">
        <v>1.08</v>
      </c>
      <c r="X91" s="71">
        <v>61439424.639612809</v>
      </c>
      <c r="Y91">
        <v>1959999.9999999998</v>
      </c>
      <c r="Z91">
        <v>63399424.639612809</v>
      </c>
      <c r="AA91">
        <v>9766.4201762535668</v>
      </c>
      <c r="AB91">
        <v>46363942.512528479</v>
      </c>
      <c r="AC91">
        <v>63399424.639612809</v>
      </c>
      <c r="AD91">
        <v>0</v>
      </c>
      <c r="AE91">
        <v>144186.79</v>
      </c>
      <c r="AI91">
        <v>63543611.429612808</v>
      </c>
      <c r="AK91">
        <v>0</v>
      </c>
      <c r="AO91">
        <v>735482.1270843246</v>
      </c>
    </row>
    <row r="92" spans="1:41" x14ac:dyDescent="0.25">
      <c r="A92">
        <v>2055</v>
      </c>
      <c r="B92" t="s">
        <v>4479</v>
      </c>
      <c r="C92" t="s">
        <v>105</v>
      </c>
      <c r="D92" t="s">
        <v>231</v>
      </c>
      <c r="E92">
        <v>2025</v>
      </c>
      <c r="F92">
        <v>20290944.593563423</v>
      </c>
      <c r="G92">
        <v>0</v>
      </c>
      <c r="H92" s="70">
        <v>20290944.593563423</v>
      </c>
      <c r="I92" s="92">
        <v>4368.3999999999996</v>
      </c>
      <c r="J92">
        <v>1</v>
      </c>
      <c r="K92">
        <v>0</v>
      </c>
      <c r="L92">
        <v>480.524</v>
      </c>
      <c r="M92">
        <v>11.4</v>
      </c>
      <c r="N92">
        <v>0</v>
      </c>
      <c r="O92">
        <v>0</v>
      </c>
      <c r="P92">
        <v>11.5</v>
      </c>
      <c r="Q92">
        <v>0</v>
      </c>
      <c r="R92">
        <v>0</v>
      </c>
      <c r="S92">
        <v>0</v>
      </c>
      <c r="T92">
        <v>503.42399999999998</v>
      </c>
      <c r="U92">
        <v>5352.4364999999998</v>
      </c>
      <c r="V92">
        <v>5352.4364999999998</v>
      </c>
      <c r="W92">
        <v>1.2999999999999989</v>
      </c>
      <c r="X92" s="71">
        <v>50719629.231021374</v>
      </c>
      <c r="Y92">
        <v>4453138.4000000004</v>
      </c>
      <c r="Z92">
        <v>55172767.631021373</v>
      </c>
      <c r="AA92">
        <v>10307.972384356428</v>
      </c>
      <c r="AB92">
        <v>34881823.03745795</v>
      </c>
      <c r="AC92">
        <v>55172767.631021373</v>
      </c>
      <c r="AD92">
        <v>1350</v>
      </c>
      <c r="AE92">
        <v>359746.05</v>
      </c>
      <c r="AI92">
        <v>55533863.68102137</v>
      </c>
      <c r="AK92">
        <v>0</v>
      </c>
      <c r="AO92">
        <v>573728.59356342198</v>
      </c>
    </row>
    <row r="93" spans="1:41" x14ac:dyDescent="0.25">
      <c r="A93">
        <v>2056</v>
      </c>
      <c r="B93" t="s">
        <v>4480</v>
      </c>
      <c r="C93" t="s">
        <v>132</v>
      </c>
      <c r="D93" t="s">
        <v>134</v>
      </c>
      <c r="E93">
        <v>2025</v>
      </c>
      <c r="F93">
        <v>7258950.7736593308</v>
      </c>
      <c r="G93">
        <v>0</v>
      </c>
      <c r="H93" s="70">
        <v>7258950.7736593308</v>
      </c>
      <c r="I93" s="92">
        <v>2695</v>
      </c>
      <c r="J93">
        <v>1</v>
      </c>
      <c r="K93">
        <v>2695</v>
      </c>
      <c r="L93">
        <v>296.45</v>
      </c>
      <c r="M93">
        <v>30.7</v>
      </c>
      <c r="N93">
        <v>0</v>
      </c>
      <c r="O93">
        <v>0</v>
      </c>
      <c r="P93">
        <v>14.25</v>
      </c>
      <c r="Q93">
        <v>0</v>
      </c>
      <c r="R93">
        <v>0</v>
      </c>
      <c r="S93">
        <v>0</v>
      </c>
      <c r="T93">
        <v>3036.3999999999996</v>
      </c>
      <c r="U93">
        <v>3188.6379999999999</v>
      </c>
      <c r="V93">
        <v>3227.1149999999998</v>
      </c>
      <c r="W93">
        <v>-1.120000000000001</v>
      </c>
      <c r="X93" s="71">
        <v>30171921.602863573</v>
      </c>
      <c r="Y93">
        <v>1014999.9999999999</v>
      </c>
      <c r="Z93">
        <v>31186921.602863573</v>
      </c>
      <c r="AA93">
        <v>9664.0254849497378</v>
      </c>
      <c r="AB93">
        <v>23927970.829204243</v>
      </c>
      <c r="AC93">
        <v>31186921.602863573</v>
      </c>
      <c r="AD93">
        <v>148560.75</v>
      </c>
      <c r="AE93">
        <v>0</v>
      </c>
      <c r="AI93">
        <v>31335482.352863573</v>
      </c>
      <c r="AK93">
        <v>0</v>
      </c>
      <c r="AO93">
        <v>353950.7736593312</v>
      </c>
    </row>
    <row r="94" spans="1:41" x14ac:dyDescent="0.25">
      <c r="A94">
        <v>2057</v>
      </c>
      <c r="B94" t="s">
        <v>4481</v>
      </c>
      <c r="C94" t="s">
        <v>132</v>
      </c>
      <c r="D94" t="s">
        <v>133</v>
      </c>
      <c r="E94">
        <v>2025</v>
      </c>
      <c r="F94">
        <v>17533072.319278374</v>
      </c>
      <c r="G94">
        <v>0</v>
      </c>
      <c r="H94" s="70">
        <v>17533072.319278374</v>
      </c>
      <c r="I94" s="92">
        <v>6877</v>
      </c>
      <c r="J94">
        <v>1</v>
      </c>
      <c r="K94">
        <v>6877</v>
      </c>
      <c r="L94">
        <v>756</v>
      </c>
      <c r="M94">
        <v>17.7</v>
      </c>
      <c r="N94">
        <v>0</v>
      </c>
      <c r="O94">
        <v>0</v>
      </c>
      <c r="P94">
        <v>9.5</v>
      </c>
      <c r="Q94">
        <v>0</v>
      </c>
      <c r="R94">
        <v>0</v>
      </c>
      <c r="S94">
        <v>0</v>
      </c>
      <c r="T94">
        <v>7660.2</v>
      </c>
      <c r="U94">
        <v>8640.1636999999992</v>
      </c>
      <c r="V94">
        <v>8682.7724999999991</v>
      </c>
      <c r="W94">
        <v>0.19999999999999929</v>
      </c>
      <c r="X94" s="71">
        <v>81778652.667805299</v>
      </c>
      <c r="Y94">
        <v>3278096.5</v>
      </c>
      <c r="Z94">
        <v>85056749.167805299</v>
      </c>
      <c r="AA94">
        <v>9796.0356749880648</v>
      </c>
      <c r="AB94">
        <v>67523676.848526925</v>
      </c>
      <c r="AC94">
        <v>85056749.167805299</v>
      </c>
      <c r="AD94">
        <v>0</v>
      </c>
      <c r="AE94">
        <v>103814.49</v>
      </c>
      <c r="AI94">
        <v>85160563.657805294</v>
      </c>
      <c r="AK94">
        <v>0</v>
      </c>
      <c r="AO94">
        <v>903198.31927837501</v>
      </c>
    </row>
    <row r="95" spans="1:41" x14ac:dyDescent="0.25">
      <c r="A95">
        <v>2059</v>
      </c>
      <c r="B95" t="s">
        <v>4482</v>
      </c>
      <c r="C95" t="s">
        <v>5</v>
      </c>
      <c r="D95" t="s">
        <v>137</v>
      </c>
      <c r="E95">
        <v>2058</v>
      </c>
      <c r="F95">
        <v>3090218.6682385956</v>
      </c>
      <c r="G95">
        <v>0</v>
      </c>
      <c r="H95" s="70">
        <v>3090218.6682385956</v>
      </c>
      <c r="I95" s="92">
        <v>725</v>
      </c>
      <c r="J95">
        <v>1</v>
      </c>
      <c r="K95">
        <v>0</v>
      </c>
      <c r="L95">
        <v>79.75</v>
      </c>
      <c r="M95">
        <v>2.7</v>
      </c>
      <c r="N95">
        <v>0</v>
      </c>
      <c r="O95">
        <v>0</v>
      </c>
      <c r="P95">
        <v>0.75</v>
      </c>
      <c r="Q95">
        <v>0</v>
      </c>
      <c r="R95">
        <v>0</v>
      </c>
      <c r="S95">
        <v>0</v>
      </c>
      <c r="T95">
        <v>83.2</v>
      </c>
      <c r="U95">
        <v>985.73509999999999</v>
      </c>
      <c r="V95">
        <v>985.73509999999999</v>
      </c>
      <c r="W95">
        <v>-1.1400000000000006</v>
      </c>
      <c r="X95" s="71">
        <v>9215102.9182520825</v>
      </c>
      <c r="Y95">
        <v>332500</v>
      </c>
      <c r="Z95">
        <v>9547602.9182520825</v>
      </c>
      <c r="AA95">
        <v>9685.769450892114</v>
      </c>
      <c r="AB95">
        <v>6457384.2500134874</v>
      </c>
      <c r="AC95">
        <v>9547602.9182520825</v>
      </c>
      <c r="AD95">
        <v>0</v>
      </c>
      <c r="AE95">
        <v>0</v>
      </c>
      <c r="AI95">
        <v>9547602.9182520825</v>
      </c>
      <c r="AK95">
        <v>0</v>
      </c>
      <c r="AO95">
        <v>95218.668238595608</v>
      </c>
    </row>
    <row r="96" spans="1:41" x14ac:dyDescent="0.25">
      <c r="A96">
        <v>2060</v>
      </c>
      <c r="B96" t="s">
        <v>4483</v>
      </c>
      <c r="C96" t="s">
        <v>5</v>
      </c>
      <c r="D96" t="s">
        <v>182</v>
      </c>
      <c r="E96">
        <v>2058</v>
      </c>
      <c r="F96">
        <v>436767.21882444015</v>
      </c>
      <c r="G96">
        <v>0</v>
      </c>
      <c r="H96" s="70">
        <v>436767.21882444015</v>
      </c>
      <c r="I96" s="92">
        <v>200</v>
      </c>
      <c r="J96">
        <v>1</v>
      </c>
      <c r="K96">
        <v>0</v>
      </c>
      <c r="L96">
        <v>22</v>
      </c>
      <c r="M96">
        <v>1.2</v>
      </c>
      <c r="N96">
        <v>0</v>
      </c>
      <c r="O96">
        <v>0</v>
      </c>
      <c r="P96">
        <v>0</v>
      </c>
      <c r="Q96">
        <v>0</v>
      </c>
      <c r="R96">
        <v>0</v>
      </c>
      <c r="S96">
        <v>0</v>
      </c>
      <c r="T96">
        <v>23.2</v>
      </c>
      <c r="U96">
        <v>345.76740000000001</v>
      </c>
      <c r="V96">
        <v>345.76740000000001</v>
      </c>
      <c r="W96">
        <v>0.96999999999999886</v>
      </c>
      <c r="X96" s="71">
        <v>3270524.2454849272</v>
      </c>
      <c r="Y96">
        <v>39200</v>
      </c>
      <c r="Z96">
        <v>3309724.2454849272</v>
      </c>
      <c r="AA96">
        <v>9572.1119037969656</v>
      </c>
      <c r="AB96">
        <v>2872957.0266604871</v>
      </c>
      <c r="AC96">
        <v>3309724.2454849272</v>
      </c>
      <c r="AD96">
        <v>0</v>
      </c>
      <c r="AE96">
        <v>0</v>
      </c>
      <c r="AI96">
        <v>3309724.2454849272</v>
      </c>
      <c r="AK96">
        <v>0</v>
      </c>
      <c r="AO96">
        <v>26267.218824440166</v>
      </c>
    </row>
    <row r="97" spans="1:41" x14ac:dyDescent="0.25">
      <c r="A97">
        <v>2061</v>
      </c>
      <c r="B97" t="s">
        <v>4484</v>
      </c>
      <c r="C97" t="s">
        <v>5</v>
      </c>
      <c r="D97" t="s">
        <v>168</v>
      </c>
      <c r="E97">
        <v>2058</v>
      </c>
      <c r="F97">
        <v>1131651.9986834505</v>
      </c>
      <c r="G97">
        <v>0</v>
      </c>
      <c r="H97" s="70">
        <v>1131651.9986834505</v>
      </c>
      <c r="I97" s="92">
        <v>241</v>
      </c>
      <c r="J97">
        <v>1</v>
      </c>
      <c r="K97">
        <v>0</v>
      </c>
      <c r="L97">
        <v>26.51</v>
      </c>
      <c r="M97">
        <v>13.7</v>
      </c>
      <c r="N97">
        <v>0</v>
      </c>
      <c r="O97">
        <v>0</v>
      </c>
      <c r="P97">
        <v>0.75</v>
      </c>
      <c r="Q97">
        <v>0</v>
      </c>
      <c r="R97">
        <v>0</v>
      </c>
      <c r="S97">
        <v>0</v>
      </c>
      <c r="T97">
        <v>40.96</v>
      </c>
      <c r="U97">
        <v>428.38409999999999</v>
      </c>
      <c r="V97">
        <v>428.38409999999999</v>
      </c>
      <c r="W97">
        <v>2.33</v>
      </c>
      <c r="X97" s="71">
        <v>4082425.0242560869</v>
      </c>
      <c r="Y97">
        <v>344000</v>
      </c>
      <c r="Z97">
        <v>4426425.0242560869</v>
      </c>
      <c r="AA97">
        <v>10332.841541635386</v>
      </c>
      <c r="AB97">
        <v>3294773.0255726362</v>
      </c>
      <c r="AC97">
        <v>4426425.0242560869</v>
      </c>
      <c r="AD97">
        <v>0</v>
      </c>
      <c r="AE97">
        <v>0</v>
      </c>
      <c r="AI97">
        <v>4426425.0242560869</v>
      </c>
      <c r="AK97">
        <v>0</v>
      </c>
      <c r="AO97">
        <v>31651.998683450398</v>
      </c>
    </row>
    <row r="98" spans="1:41" x14ac:dyDescent="0.25">
      <c r="A98">
        <v>2062</v>
      </c>
      <c r="B98" t="s">
        <v>4485</v>
      </c>
      <c r="C98" t="s">
        <v>5</v>
      </c>
      <c r="D98" t="s">
        <v>193</v>
      </c>
      <c r="E98">
        <v>2058</v>
      </c>
      <c r="F98">
        <v>50344.024847099805</v>
      </c>
      <c r="G98">
        <v>0</v>
      </c>
      <c r="H98" s="70">
        <v>50344.024847099805</v>
      </c>
      <c r="I98" s="92">
        <v>9</v>
      </c>
      <c r="J98">
        <v>1</v>
      </c>
      <c r="K98">
        <v>0</v>
      </c>
      <c r="L98">
        <v>0.99</v>
      </c>
      <c r="M98">
        <v>1.7</v>
      </c>
      <c r="N98">
        <v>0</v>
      </c>
      <c r="O98">
        <v>0</v>
      </c>
      <c r="P98">
        <v>0</v>
      </c>
      <c r="Q98">
        <v>0</v>
      </c>
      <c r="R98">
        <v>0</v>
      </c>
      <c r="S98">
        <v>0</v>
      </c>
      <c r="T98">
        <v>2.69</v>
      </c>
      <c r="U98">
        <v>38.534500000000001</v>
      </c>
      <c r="V98">
        <v>38.534500000000001</v>
      </c>
      <c r="W98">
        <v>-1.3000000000000007</v>
      </c>
      <c r="X98" s="71">
        <v>359915.89189376781</v>
      </c>
      <c r="Y98">
        <v>90900</v>
      </c>
      <c r="Z98">
        <v>450815.89189376781</v>
      </c>
      <c r="AA98">
        <v>11699.020148017175</v>
      </c>
      <c r="AB98">
        <v>400471.86704666802</v>
      </c>
      <c r="AC98">
        <v>450815.89189376781</v>
      </c>
      <c r="AD98">
        <v>0</v>
      </c>
      <c r="AE98">
        <v>0</v>
      </c>
      <c r="AI98">
        <v>450815.89189376781</v>
      </c>
      <c r="AK98">
        <v>0</v>
      </c>
      <c r="AO98">
        <v>1182.0248470998074</v>
      </c>
    </row>
    <row r="99" spans="1:41" x14ac:dyDescent="0.25">
      <c r="A99">
        <v>2063</v>
      </c>
      <c r="B99" t="s">
        <v>4486</v>
      </c>
      <c r="C99" t="s">
        <v>5</v>
      </c>
      <c r="D99" t="s">
        <v>6</v>
      </c>
      <c r="E99">
        <v>2058</v>
      </c>
      <c r="F99">
        <v>191838.70531771082</v>
      </c>
      <c r="G99">
        <v>0</v>
      </c>
      <c r="H99" s="70">
        <v>191838.70531771082</v>
      </c>
      <c r="I99" s="92">
        <v>14</v>
      </c>
      <c r="J99">
        <v>1</v>
      </c>
      <c r="K99">
        <v>0</v>
      </c>
      <c r="L99">
        <v>0</v>
      </c>
      <c r="M99">
        <v>1.9</v>
      </c>
      <c r="N99">
        <v>0</v>
      </c>
      <c r="O99">
        <v>0</v>
      </c>
      <c r="P99">
        <v>0</v>
      </c>
      <c r="Q99">
        <v>0</v>
      </c>
      <c r="R99">
        <v>0</v>
      </c>
      <c r="S99">
        <v>0</v>
      </c>
      <c r="T99">
        <v>1.9</v>
      </c>
      <c r="U99">
        <v>40.085000000000001</v>
      </c>
      <c r="V99">
        <v>40.085000000000001</v>
      </c>
      <c r="W99">
        <v>-7.3000000000000007</v>
      </c>
      <c r="X99" s="71">
        <v>361826.99711857166</v>
      </c>
      <c r="Y99">
        <v>50400</v>
      </c>
      <c r="Z99">
        <v>412226.99711857166</v>
      </c>
      <c r="AA99">
        <v>10283.821806625212</v>
      </c>
      <c r="AB99">
        <v>220388.29180086084</v>
      </c>
      <c r="AC99">
        <v>412226.99711857166</v>
      </c>
      <c r="AD99">
        <v>0</v>
      </c>
      <c r="AE99">
        <v>0</v>
      </c>
      <c r="AI99">
        <v>412226.99711857166</v>
      </c>
      <c r="AK99">
        <v>0</v>
      </c>
      <c r="AO99">
        <v>1838.7053177108116</v>
      </c>
    </row>
    <row r="100" spans="1:41" x14ac:dyDescent="0.25">
      <c r="A100">
        <v>2081</v>
      </c>
      <c r="B100" t="s">
        <v>4487</v>
      </c>
      <c r="C100" t="s">
        <v>34</v>
      </c>
      <c r="D100" t="s">
        <v>192</v>
      </c>
      <c r="E100">
        <v>2064</v>
      </c>
      <c r="F100">
        <v>3524199.2065924248</v>
      </c>
      <c r="G100">
        <v>0</v>
      </c>
      <c r="H100" s="70">
        <v>3524199.2065924248</v>
      </c>
      <c r="I100" s="92">
        <v>920</v>
      </c>
      <c r="J100">
        <v>1</v>
      </c>
      <c r="K100">
        <v>0</v>
      </c>
      <c r="L100">
        <v>101.2</v>
      </c>
      <c r="M100">
        <v>5.7</v>
      </c>
      <c r="N100">
        <v>0</v>
      </c>
      <c r="O100">
        <v>0</v>
      </c>
      <c r="P100">
        <v>1</v>
      </c>
      <c r="Q100">
        <v>0</v>
      </c>
      <c r="R100">
        <v>0</v>
      </c>
      <c r="S100">
        <v>0</v>
      </c>
      <c r="T100">
        <v>107.9</v>
      </c>
      <c r="U100">
        <v>1092.9232</v>
      </c>
      <c r="V100">
        <v>1092.9232</v>
      </c>
      <c r="W100">
        <v>-1.4700000000000006</v>
      </c>
      <c r="X100" s="71">
        <v>10198295.517072529</v>
      </c>
      <c r="Y100">
        <v>525000</v>
      </c>
      <c r="Z100">
        <v>10723295.517072529</v>
      </c>
      <c r="AA100">
        <v>9811.5727775497216</v>
      </c>
      <c r="AB100">
        <v>7199096.3104801038</v>
      </c>
      <c r="AC100">
        <v>10723295.517072529</v>
      </c>
      <c r="AD100">
        <v>0</v>
      </c>
      <c r="AE100">
        <v>93186.48</v>
      </c>
      <c r="AI100">
        <v>10816481.997072529</v>
      </c>
      <c r="AK100">
        <v>0</v>
      </c>
      <c r="AO100">
        <v>120829.20659242476</v>
      </c>
    </row>
    <row r="101" spans="1:41" x14ac:dyDescent="0.25">
      <c r="A101">
        <v>2082</v>
      </c>
      <c r="B101" t="s">
        <v>4488</v>
      </c>
      <c r="C101" t="s">
        <v>34</v>
      </c>
      <c r="D101" t="s">
        <v>93</v>
      </c>
      <c r="E101">
        <v>2064</v>
      </c>
      <c r="F101">
        <v>83665400.801920578</v>
      </c>
      <c r="G101">
        <v>0</v>
      </c>
      <c r="H101" s="70">
        <v>83665400.801920578</v>
      </c>
      <c r="I101" s="92">
        <v>16662.599999999999</v>
      </c>
      <c r="J101">
        <v>1</v>
      </c>
      <c r="K101">
        <v>0</v>
      </c>
      <c r="L101">
        <v>1832.886</v>
      </c>
      <c r="M101">
        <v>102.6</v>
      </c>
      <c r="N101">
        <v>0</v>
      </c>
      <c r="O101">
        <v>0</v>
      </c>
      <c r="P101">
        <v>24.25</v>
      </c>
      <c r="Q101">
        <v>0</v>
      </c>
      <c r="R101">
        <v>0</v>
      </c>
      <c r="S101">
        <v>0</v>
      </c>
      <c r="T101">
        <v>1959.7359999999999</v>
      </c>
      <c r="U101">
        <v>19085.6407</v>
      </c>
      <c r="V101">
        <v>19404.196</v>
      </c>
      <c r="W101">
        <v>-0.25</v>
      </c>
      <c r="X101" s="71">
        <v>182301941.63111132</v>
      </c>
      <c r="Y101">
        <v>6230263.1999999993</v>
      </c>
      <c r="Z101">
        <v>188532204.83111131</v>
      </c>
      <c r="AA101">
        <v>9716.0534160297757</v>
      </c>
      <c r="AB101">
        <v>104866804.02919073</v>
      </c>
      <c r="AC101">
        <v>188532204.83111131</v>
      </c>
      <c r="AD101">
        <v>549479.98</v>
      </c>
      <c r="AE101">
        <v>1868828.81</v>
      </c>
      <c r="AI101">
        <v>190950513.6211113</v>
      </c>
      <c r="AK101">
        <v>0</v>
      </c>
      <c r="AO101">
        <v>2188400.8019205835</v>
      </c>
    </row>
    <row r="102" spans="1:41" x14ac:dyDescent="0.25">
      <c r="A102">
        <v>2083</v>
      </c>
      <c r="B102" t="s">
        <v>4489</v>
      </c>
      <c r="C102" t="s">
        <v>34</v>
      </c>
      <c r="D102" t="s">
        <v>224</v>
      </c>
      <c r="E102">
        <v>2064</v>
      </c>
      <c r="F102">
        <v>31294062.943196833</v>
      </c>
      <c r="G102">
        <v>0</v>
      </c>
      <c r="H102" s="70">
        <v>31294062.943196833</v>
      </c>
      <c r="I102" s="92">
        <v>9638.5</v>
      </c>
      <c r="J102">
        <v>1</v>
      </c>
      <c r="K102">
        <v>0</v>
      </c>
      <c r="L102">
        <v>1060.2349999999999</v>
      </c>
      <c r="M102">
        <v>282.10000000000002</v>
      </c>
      <c r="N102">
        <v>0</v>
      </c>
      <c r="O102">
        <v>0</v>
      </c>
      <c r="P102">
        <v>24</v>
      </c>
      <c r="Q102">
        <v>0</v>
      </c>
      <c r="R102">
        <v>0</v>
      </c>
      <c r="S102">
        <v>0</v>
      </c>
      <c r="T102">
        <v>1366.335</v>
      </c>
      <c r="U102">
        <v>11785.708500000001</v>
      </c>
      <c r="V102">
        <v>11785.708500000001</v>
      </c>
      <c r="W102">
        <v>0.31999999999999851</v>
      </c>
      <c r="X102" s="71">
        <v>111077561.33871558</v>
      </c>
      <c r="Y102">
        <v>3886035.9999999995</v>
      </c>
      <c r="Z102">
        <v>114963597.33871558</v>
      </c>
      <c r="AA102">
        <v>9754.4918354900401</v>
      </c>
      <c r="AB102">
        <v>83669534.39551875</v>
      </c>
      <c r="AC102">
        <v>114963597.33871558</v>
      </c>
      <c r="AD102">
        <v>462556.56</v>
      </c>
      <c r="AE102">
        <v>720933.96</v>
      </c>
      <c r="AI102">
        <v>116147087.85871558</v>
      </c>
      <c r="AK102">
        <v>0</v>
      </c>
      <c r="AO102">
        <v>1265882.9431968324</v>
      </c>
    </row>
    <row r="103" spans="1:41" x14ac:dyDescent="0.25">
      <c r="A103">
        <v>2084</v>
      </c>
      <c r="B103" t="s">
        <v>4490</v>
      </c>
      <c r="C103" t="s">
        <v>34</v>
      </c>
      <c r="D103" t="s">
        <v>95</v>
      </c>
      <c r="E103">
        <v>2064</v>
      </c>
      <c r="F103">
        <v>5332757.917559403</v>
      </c>
      <c r="G103">
        <v>0</v>
      </c>
      <c r="H103" s="70">
        <v>5332757.917559403</v>
      </c>
      <c r="I103" s="92">
        <v>1419</v>
      </c>
      <c r="J103">
        <v>1</v>
      </c>
      <c r="K103">
        <v>0</v>
      </c>
      <c r="L103">
        <v>156.09</v>
      </c>
      <c r="M103">
        <v>50.2</v>
      </c>
      <c r="N103">
        <v>0</v>
      </c>
      <c r="O103">
        <v>0</v>
      </c>
      <c r="P103">
        <v>3</v>
      </c>
      <c r="Q103">
        <v>0</v>
      </c>
      <c r="R103">
        <v>0</v>
      </c>
      <c r="S103">
        <v>0</v>
      </c>
      <c r="T103">
        <v>209.29000000000002</v>
      </c>
      <c r="U103">
        <v>1618.3931</v>
      </c>
      <c r="V103">
        <v>1678.68</v>
      </c>
      <c r="W103">
        <v>0.16999999999999993</v>
      </c>
      <c r="X103" s="71">
        <v>15808007.640761008</v>
      </c>
      <c r="Y103">
        <v>950011.99999999988</v>
      </c>
      <c r="Z103">
        <v>16758019.640761008</v>
      </c>
      <c r="AA103">
        <v>9982.8553630001006</v>
      </c>
      <c r="AB103">
        <v>11425261.723201606</v>
      </c>
      <c r="AC103">
        <v>16758019.640761008</v>
      </c>
      <c r="AD103">
        <v>174106.00999999998</v>
      </c>
      <c r="AE103">
        <v>54070.05</v>
      </c>
      <c r="AI103">
        <v>16986195.700761009</v>
      </c>
      <c r="AK103">
        <v>0</v>
      </c>
      <c r="AO103">
        <v>186365.91755940299</v>
      </c>
    </row>
    <row r="104" spans="1:41" x14ac:dyDescent="0.25">
      <c r="A104">
        <v>2085</v>
      </c>
      <c r="B104" t="s">
        <v>4491</v>
      </c>
      <c r="C104" t="s">
        <v>34</v>
      </c>
      <c r="D104" t="s">
        <v>147</v>
      </c>
      <c r="E104">
        <v>2064</v>
      </c>
      <c r="F104">
        <v>794452.37270649709</v>
      </c>
      <c r="G104">
        <v>0</v>
      </c>
      <c r="H104" s="70">
        <v>794452.37270649709</v>
      </c>
      <c r="I104" s="92">
        <v>135</v>
      </c>
      <c r="J104">
        <v>1</v>
      </c>
      <c r="K104">
        <v>0</v>
      </c>
      <c r="L104">
        <v>14.85</v>
      </c>
      <c r="M104">
        <v>5</v>
      </c>
      <c r="N104">
        <v>0</v>
      </c>
      <c r="O104">
        <v>0</v>
      </c>
      <c r="P104">
        <v>0.5</v>
      </c>
      <c r="Q104">
        <v>0</v>
      </c>
      <c r="R104">
        <v>0</v>
      </c>
      <c r="S104">
        <v>0</v>
      </c>
      <c r="T104">
        <v>20.350000000000001</v>
      </c>
      <c r="U104">
        <v>278.16840000000002</v>
      </c>
      <c r="V104">
        <v>279.11750000000001</v>
      </c>
      <c r="W104">
        <v>-2.91</v>
      </c>
      <c r="X104" s="71">
        <v>2583496.3178487662</v>
      </c>
      <c r="Y104">
        <v>220000</v>
      </c>
      <c r="Z104">
        <v>2803496.3178487662</v>
      </c>
      <c r="AA104">
        <v>10044.143838522365</v>
      </c>
      <c r="AB104">
        <v>2009043.9451422691</v>
      </c>
      <c r="AC104">
        <v>2803496.3178487662</v>
      </c>
      <c r="AD104">
        <v>0</v>
      </c>
      <c r="AE104">
        <v>0</v>
      </c>
      <c r="AI104">
        <v>2803496.3178487662</v>
      </c>
      <c r="AK104">
        <v>0</v>
      </c>
      <c r="AO104">
        <v>17730.37270649711</v>
      </c>
    </row>
    <row r="105" spans="1:41" x14ac:dyDescent="0.25">
      <c r="A105">
        <v>2086</v>
      </c>
      <c r="B105" t="s">
        <v>4492</v>
      </c>
      <c r="C105" t="s">
        <v>34</v>
      </c>
      <c r="D105" t="s">
        <v>67</v>
      </c>
      <c r="E105">
        <v>2064</v>
      </c>
      <c r="F105">
        <v>4020263.1058874759</v>
      </c>
      <c r="G105">
        <v>0</v>
      </c>
      <c r="H105" s="70">
        <v>4020263.1058874759</v>
      </c>
      <c r="I105" s="92">
        <v>1125</v>
      </c>
      <c r="J105">
        <v>1</v>
      </c>
      <c r="K105">
        <v>0</v>
      </c>
      <c r="L105">
        <v>123.75</v>
      </c>
      <c r="M105">
        <v>36.299999999999997</v>
      </c>
      <c r="N105">
        <v>0</v>
      </c>
      <c r="O105">
        <v>0</v>
      </c>
      <c r="P105">
        <v>2.25</v>
      </c>
      <c r="Q105">
        <v>0</v>
      </c>
      <c r="R105">
        <v>0</v>
      </c>
      <c r="S105">
        <v>0</v>
      </c>
      <c r="T105">
        <v>162.30000000000001</v>
      </c>
      <c r="U105">
        <v>1340.6886</v>
      </c>
      <c r="V105">
        <v>1342.0625</v>
      </c>
      <c r="W105">
        <v>-0.28000000000000114</v>
      </c>
      <c r="X105" s="71">
        <v>12606539.640217349</v>
      </c>
      <c r="Y105">
        <v>756000</v>
      </c>
      <c r="Z105">
        <v>13362539.640217349</v>
      </c>
      <c r="AA105">
        <v>9956.719333277957</v>
      </c>
      <c r="AB105">
        <v>9342276.5343298726</v>
      </c>
      <c r="AC105">
        <v>13362539.640217349</v>
      </c>
      <c r="AD105">
        <v>0</v>
      </c>
      <c r="AE105">
        <v>199698.71</v>
      </c>
      <c r="AI105">
        <v>13562238.35021735</v>
      </c>
      <c r="AK105">
        <v>0</v>
      </c>
      <c r="AO105">
        <v>147753.10588747595</v>
      </c>
    </row>
    <row r="106" spans="1:41" x14ac:dyDescent="0.25">
      <c r="A106">
        <v>2087</v>
      </c>
      <c r="B106" t="s">
        <v>4493</v>
      </c>
      <c r="C106" t="s">
        <v>34</v>
      </c>
      <c r="D106" t="s">
        <v>219</v>
      </c>
      <c r="E106">
        <v>2064</v>
      </c>
      <c r="F106">
        <v>8393030.9393066633</v>
      </c>
      <c r="G106">
        <v>0</v>
      </c>
      <c r="H106" s="70">
        <v>8393030.9393066633</v>
      </c>
      <c r="I106" s="92">
        <v>2755</v>
      </c>
      <c r="J106">
        <v>1</v>
      </c>
      <c r="K106">
        <v>0</v>
      </c>
      <c r="L106">
        <v>303.05</v>
      </c>
      <c r="M106">
        <v>105.2</v>
      </c>
      <c r="N106">
        <v>0</v>
      </c>
      <c r="O106">
        <v>0</v>
      </c>
      <c r="P106">
        <v>4.75</v>
      </c>
      <c r="Q106">
        <v>0</v>
      </c>
      <c r="R106">
        <v>0</v>
      </c>
      <c r="S106">
        <v>0</v>
      </c>
      <c r="T106">
        <v>413</v>
      </c>
      <c r="U106">
        <v>3417.9263999999998</v>
      </c>
      <c r="V106">
        <v>3417.9263999999998</v>
      </c>
      <c r="W106">
        <v>-1.17</v>
      </c>
      <c r="X106" s="71">
        <v>31946981.152272262</v>
      </c>
      <c r="Y106">
        <v>1767500</v>
      </c>
      <c r="Z106">
        <v>33714481.152272262</v>
      </c>
      <c r="AA106">
        <v>9864.0161333702981</v>
      </c>
      <c r="AB106">
        <v>25321450.2129656</v>
      </c>
      <c r="AC106">
        <v>33714481.152272262</v>
      </c>
      <c r="AD106">
        <v>0</v>
      </c>
      <c r="AE106">
        <v>242233.81</v>
      </c>
      <c r="AI106">
        <v>33956714.962272264</v>
      </c>
      <c r="AK106">
        <v>0</v>
      </c>
      <c r="AO106">
        <v>361830.93930666329</v>
      </c>
    </row>
    <row r="107" spans="1:41" x14ac:dyDescent="0.25">
      <c r="A107">
        <v>2088</v>
      </c>
      <c r="B107" t="s">
        <v>4494</v>
      </c>
      <c r="C107" t="s">
        <v>34</v>
      </c>
      <c r="D107" t="s">
        <v>35</v>
      </c>
      <c r="E107">
        <v>2064</v>
      </c>
      <c r="F107">
        <v>19545470.988917191</v>
      </c>
      <c r="G107">
        <v>0</v>
      </c>
      <c r="H107" s="70">
        <v>19545470.988917191</v>
      </c>
      <c r="I107" s="92">
        <v>5067</v>
      </c>
      <c r="J107">
        <v>1</v>
      </c>
      <c r="K107">
        <v>0</v>
      </c>
      <c r="L107">
        <v>557.37</v>
      </c>
      <c r="M107">
        <v>211</v>
      </c>
      <c r="N107">
        <v>0</v>
      </c>
      <c r="O107">
        <v>0</v>
      </c>
      <c r="P107">
        <v>9</v>
      </c>
      <c r="Q107">
        <v>0</v>
      </c>
      <c r="R107">
        <v>0</v>
      </c>
      <c r="S107">
        <v>0</v>
      </c>
      <c r="T107">
        <v>777.37</v>
      </c>
      <c r="U107">
        <v>6389.7260999999999</v>
      </c>
      <c r="V107">
        <v>6389.7260999999999</v>
      </c>
      <c r="W107">
        <v>-0.54000000000000092</v>
      </c>
      <c r="X107" s="71">
        <v>59934467.076122135</v>
      </c>
      <c r="Y107">
        <v>2100000</v>
      </c>
      <c r="Z107">
        <v>62034467.076122135</v>
      </c>
      <c r="AA107">
        <v>9708.4704579312311</v>
      </c>
      <c r="AB107">
        <v>42488996.087204948</v>
      </c>
      <c r="AC107">
        <v>62034467.076122135</v>
      </c>
      <c r="AD107">
        <v>0</v>
      </c>
      <c r="AE107">
        <v>360466.98</v>
      </c>
      <c r="AI107">
        <v>62394934.056122132</v>
      </c>
      <c r="AK107">
        <v>0</v>
      </c>
      <c r="AO107">
        <v>665479.98891719151</v>
      </c>
    </row>
    <row r="108" spans="1:41" x14ac:dyDescent="0.25">
      <c r="A108">
        <v>2089</v>
      </c>
      <c r="B108" t="s">
        <v>4495</v>
      </c>
      <c r="C108" t="s">
        <v>34</v>
      </c>
      <c r="D108" t="s">
        <v>70</v>
      </c>
      <c r="E108">
        <v>2064</v>
      </c>
      <c r="F108">
        <v>1467702.6874364279</v>
      </c>
      <c r="G108">
        <v>0</v>
      </c>
      <c r="H108" s="70">
        <v>1467702.6874364279</v>
      </c>
      <c r="I108" s="92">
        <v>249</v>
      </c>
      <c r="J108">
        <v>1</v>
      </c>
      <c r="K108">
        <v>0</v>
      </c>
      <c r="L108">
        <v>27.39</v>
      </c>
      <c r="M108">
        <v>1.1000000000000001</v>
      </c>
      <c r="N108">
        <v>0</v>
      </c>
      <c r="O108">
        <v>0</v>
      </c>
      <c r="P108">
        <v>0.25</v>
      </c>
      <c r="Q108">
        <v>0</v>
      </c>
      <c r="R108">
        <v>0</v>
      </c>
      <c r="S108">
        <v>0</v>
      </c>
      <c r="T108">
        <v>28.740000000000002</v>
      </c>
      <c r="U108">
        <v>399.13249999999999</v>
      </c>
      <c r="V108">
        <v>399.13249999999999</v>
      </c>
      <c r="W108">
        <v>-1.3500000000000014</v>
      </c>
      <c r="X108" s="71">
        <v>3726892.408226477</v>
      </c>
      <c r="Y108">
        <v>305600</v>
      </c>
      <c r="Z108">
        <v>4032492.408226477</v>
      </c>
      <c r="AA108">
        <v>10103.142210234639</v>
      </c>
      <c r="AB108">
        <v>2564789.7207900491</v>
      </c>
      <c r="AC108">
        <v>4032492.408226477</v>
      </c>
      <c r="AD108">
        <v>0</v>
      </c>
      <c r="AE108">
        <v>55944.480000000003</v>
      </c>
      <c r="AI108">
        <v>4088436.888226477</v>
      </c>
      <c r="AK108">
        <v>0</v>
      </c>
      <c r="AO108">
        <v>32702.687436428005</v>
      </c>
    </row>
    <row r="109" spans="1:41" x14ac:dyDescent="0.25">
      <c r="A109">
        <v>2090</v>
      </c>
      <c r="B109" t="s">
        <v>4496</v>
      </c>
      <c r="C109" t="s">
        <v>34</v>
      </c>
      <c r="D109" t="s">
        <v>149</v>
      </c>
      <c r="E109">
        <v>2064</v>
      </c>
      <c r="F109">
        <v>1831695.1360007741</v>
      </c>
      <c r="G109">
        <v>0</v>
      </c>
      <c r="H109" s="70">
        <v>1831695.1360007741</v>
      </c>
      <c r="I109" s="92">
        <v>170</v>
      </c>
      <c r="J109">
        <v>1</v>
      </c>
      <c r="K109">
        <v>0</v>
      </c>
      <c r="L109">
        <v>18.7</v>
      </c>
      <c r="M109">
        <v>8.4</v>
      </c>
      <c r="N109">
        <v>0</v>
      </c>
      <c r="O109">
        <v>0</v>
      </c>
      <c r="P109">
        <v>0.75</v>
      </c>
      <c r="Q109">
        <v>0</v>
      </c>
      <c r="R109">
        <v>0</v>
      </c>
      <c r="S109">
        <v>0</v>
      </c>
      <c r="T109">
        <v>27.85</v>
      </c>
      <c r="U109">
        <v>324.92910000000001</v>
      </c>
      <c r="V109">
        <v>325.435</v>
      </c>
      <c r="W109">
        <v>-3.7100000000000009</v>
      </c>
      <c r="X109" s="71">
        <v>2998600.9823271185</v>
      </c>
      <c r="Y109">
        <v>260660</v>
      </c>
      <c r="Z109">
        <v>3259260.9823271185</v>
      </c>
      <c r="AA109">
        <v>10015.090516776372</v>
      </c>
      <c r="AB109">
        <v>1427565.8463263444</v>
      </c>
      <c r="AC109">
        <v>3259260.9823271185</v>
      </c>
      <c r="AD109">
        <v>0</v>
      </c>
      <c r="AE109">
        <v>4541.88</v>
      </c>
      <c r="AI109">
        <v>3263802.8623271184</v>
      </c>
      <c r="AK109">
        <v>0</v>
      </c>
      <c r="AO109">
        <v>22327.136000774139</v>
      </c>
    </row>
    <row r="110" spans="1:41" x14ac:dyDescent="0.25">
      <c r="A110">
        <v>2091</v>
      </c>
      <c r="B110" t="s">
        <v>4497</v>
      </c>
      <c r="C110" t="s">
        <v>34</v>
      </c>
      <c r="D110" t="s">
        <v>130</v>
      </c>
      <c r="E110">
        <v>2064</v>
      </c>
      <c r="F110">
        <v>6345997.8748310208</v>
      </c>
      <c r="G110">
        <v>0</v>
      </c>
      <c r="H110" s="70">
        <v>6345997.8748310208</v>
      </c>
      <c r="I110" s="92">
        <v>1645</v>
      </c>
      <c r="J110">
        <v>1</v>
      </c>
      <c r="K110">
        <v>0</v>
      </c>
      <c r="L110">
        <v>180.95</v>
      </c>
      <c r="M110">
        <v>14.9</v>
      </c>
      <c r="N110">
        <v>0</v>
      </c>
      <c r="O110">
        <v>0</v>
      </c>
      <c r="P110">
        <v>2.5</v>
      </c>
      <c r="Q110">
        <v>0</v>
      </c>
      <c r="R110">
        <v>0</v>
      </c>
      <c r="S110">
        <v>0</v>
      </c>
      <c r="T110">
        <v>198.35</v>
      </c>
      <c r="U110">
        <v>1882.6416999999999</v>
      </c>
      <c r="V110">
        <v>1917.3050000000001</v>
      </c>
      <c r="W110">
        <v>-0.66999999999999993</v>
      </c>
      <c r="X110" s="71">
        <v>17970944.200392369</v>
      </c>
      <c r="Y110">
        <v>993999.99999999988</v>
      </c>
      <c r="Z110">
        <v>18964944.200392369</v>
      </c>
      <c r="AA110">
        <v>9891.4592098765552</v>
      </c>
      <c r="AB110">
        <v>12618946.325561348</v>
      </c>
      <c r="AC110">
        <v>18964944.200392369</v>
      </c>
      <c r="AD110">
        <v>0</v>
      </c>
      <c r="AE110">
        <v>156126.9</v>
      </c>
      <c r="AI110">
        <v>19121071.100392368</v>
      </c>
      <c r="AK110">
        <v>0</v>
      </c>
      <c r="AO110">
        <v>216047.87483102037</v>
      </c>
    </row>
    <row r="111" spans="1:41" x14ac:dyDescent="0.25">
      <c r="A111">
        <v>2092</v>
      </c>
      <c r="B111" t="s">
        <v>4498</v>
      </c>
      <c r="C111" t="s">
        <v>34</v>
      </c>
      <c r="D111" t="s">
        <v>145</v>
      </c>
      <c r="E111">
        <v>2064</v>
      </c>
      <c r="F111">
        <v>1581471.9768525187</v>
      </c>
      <c r="G111">
        <v>0</v>
      </c>
      <c r="H111" s="70">
        <v>1581471.9768525187</v>
      </c>
      <c r="I111" s="92">
        <v>1199</v>
      </c>
      <c r="J111">
        <v>1</v>
      </c>
      <c r="K111">
        <v>0</v>
      </c>
      <c r="L111">
        <v>124</v>
      </c>
      <c r="M111">
        <v>0</v>
      </c>
      <c r="N111">
        <v>0</v>
      </c>
      <c r="O111">
        <v>0</v>
      </c>
      <c r="P111">
        <v>1.5</v>
      </c>
      <c r="Q111">
        <v>0</v>
      </c>
      <c r="R111">
        <v>0</v>
      </c>
      <c r="S111">
        <v>0</v>
      </c>
      <c r="T111">
        <v>125.5</v>
      </c>
      <c r="U111">
        <v>1411.5550000000001</v>
      </c>
      <c r="V111">
        <v>1458.21</v>
      </c>
      <c r="W111">
        <v>-6.2900000000000009</v>
      </c>
      <c r="X111" s="71">
        <v>13239501.552150954</v>
      </c>
      <c r="Y111">
        <v>498399.99999999994</v>
      </c>
      <c r="Z111">
        <v>13737901.552150954</v>
      </c>
      <c r="AA111">
        <v>9421.072103572842</v>
      </c>
      <c r="AB111">
        <v>12156429.575298434</v>
      </c>
      <c r="AC111">
        <v>13737901.552150954</v>
      </c>
      <c r="AD111">
        <v>7714.83</v>
      </c>
      <c r="AE111">
        <v>81056.05</v>
      </c>
      <c r="AI111">
        <v>13826672.432150954</v>
      </c>
      <c r="AK111">
        <v>0</v>
      </c>
      <c r="AO111">
        <v>157471.97685251877</v>
      </c>
    </row>
    <row r="112" spans="1:41" x14ac:dyDescent="0.25">
      <c r="A112">
        <v>2093</v>
      </c>
      <c r="B112" t="s">
        <v>4499</v>
      </c>
      <c r="C112" t="s">
        <v>34</v>
      </c>
      <c r="D112" t="s">
        <v>176</v>
      </c>
      <c r="E112">
        <v>2064</v>
      </c>
      <c r="F112">
        <v>1584721.4411317888</v>
      </c>
      <c r="G112">
        <v>0</v>
      </c>
      <c r="H112" s="70">
        <v>1584721.4411317888</v>
      </c>
      <c r="I112" s="92">
        <v>522</v>
      </c>
      <c r="J112">
        <v>1</v>
      </c>
      <c r="K112">
        <v>0</v>
      </c>
      <c r="L112">
        <v>57.42</v>
      </c>
      <c r="M112">
        <v>11.7</v>
      </c>
      <c r="N112">
        <v>0</v>
      </c>
      <c r="O112">
        <v>0</v>
      </c>
      <c r="P112">
        <v>1.5</v>
      </c>
      <c r="Q112">
        <v>0</v>
      </c>
      <c r="R112">
        <v>0</v>
      </c>
      <c r="S112">
        <v>0</v>
      </c>
      <c r="T112">
        <v>70.62</v>
      </c>
      <c r="U112">
        <v>705.23360000000002</v>
      </c>
      <c r="V112">
        <v>728.29250000000002</v>
      </c>
      <c r="W112">
        <v>-1.5200000000000014</v>
      </c>
      <c r="X112" s="71">
        <v>6793946.7288065953</v>
      </c>
      <c r="Y112">
        <v>313133.8</v>
      </c>
      <c r="Z112">
        <v>7107080.5288065951</v>
      </c>
      <c r="AA112">
        <v>9758.5524069060102</v>
      </c>
      <c r="AB112">
        <v>5522359.0876748059</v>
      </c>
      <c r="AC112">
        <v>7107080.5288065951</v>
      </c>
      <c r="AD112">
        <v>0</v>
      </c>
      <c r="AE112">
        <v>79302.740000000005</v>
      </c>
      <c r="AI112">
        <v>7186383.2688065954</v>
      </c>
      <c r="AK112">
        <v>0</v>
      </c>
      <c r="AO112">
        <v>68557.44113178883</v>
      </c>
    </row>
    <row r="113" spans="1:41" x14ac:dyDescent="0.25">
      <c r="A113">
        <v>2094</v>
      </c>
      <c r="B113" t="s">
        <v>4500</v>
      </c>
      <c r="C113" t="s">
        <v>34</v>
      </c>
      <c r="D113" t="s">
        <v>148</v>
      </c>
      <c r="E113">
        <v>2064</v>
      </c>
      <c r="F113">
        <v>1116987.8752977606</v>
      </c>
      <c r="G113">
        <v>0</v>
      </c>
      <c r="H113" s="70">
        <v>1116987.8752977606</v>
      </c>
      <c r="I113" s="92">
        <v>800</v>
      </c>
      <c r="J113">
        <v>1</v>
      </c>
      <c r="K113">
        <v>0</v>
      </c>
      <c r="L113">
        <v>82</v>
      </c>
      <c r="M113">
        <v>0</v>
      </c>
      <c r="N113">
        <v>0</v>
      </c>
      <c r="O113">
        <v>0</v>
      </c>
      <c r="P113">
        <v>0.25</v>
      </c>
      <c r="Q113">
        <v>0</v>
      </c>
      <c r="R113">
        <v>0</v>
      </c>
      <c r="S113">
        <v>0</v>
      </c>
      <c r="T113">
        <v>82.25</v>
      </c>
      <c r="U113">
        <v>982.85</v>
      </c>
      <c r="V113">
        <v>1006.64</v>
      </c>
      <c r="W113">
        <v>-0.44000000000000128</v>
      </c>
      <c r="X113" s="71">
        <v>9447361.2588611171</v>
      </c>
      <c r="Y113">
        <v>194749.8</v>
      </c>
      <c r="Z113">
        <v>9642111.0588611178</v>
      </c>
      <c r="AA113">
        <v>9578.509754093935</v>
      </c>
      <c r="AB113">
        <v>8525123.1835633572</v>
      </c>
      <c r="AC113">
        <v>9642111.0588611178</v>
      </c>
      <c r="AD113">
        <v>67785</v>
      </c>
      <c r="AE113">
        <v>6127.94</v>
      </c>
      <c r="AI113">
        <v>9716023.9988611173</v>
      </c>
      <c r="AK113">
        <v>0</v>
      </c>
      <c r="AO113">
        <v>105068.87529776066</v>
      </c>
    </row>
    <row r="114" spans="1:41" x14ac:dyDescent="0.25">
      <c r="A114">
        <v>2095</v>
      </c>
      <c r="B114" t="s">
        <v>4501</v>
      </c>
      <c r="C114" t="s">
        <v>34</v>
      </c>
      <c r="D114" t="s">
        <v>36</v>
      </c>
      <c r="E114">
        <v>2064</v>
      </c>
      <c r="F114">
        <v>507927.06842529174</v>
      </c>
      <c r="G114">
        <v>0</v>
      </c>
      <c r="H114" s="70">
        <v>507927.06842529174</v>
      </c>
      <c r="I114" s="92">
        <v>387</v>
      </c>
      <c r="J114">
        <v>1</v>
      </c>
      <c r="K114">
        <v>0</v>
      </c>
      <c r="L114">
        <v>0</v>
      </c>
      <c r="M114">
        <v>6.5</v>
      </c>
      <c r="N114">
        <v>0</v>
      </c>
      <c r="O114">
        <v>0</v>
      </c>
      <c r="P114">
        <v>0.5</v>
      </c>
      <c r="Q114">
        <v>0</v>
      </c>
      <c r="R114">
        <v>0</v>
      </c>
      <c r="S114">
        <v>0</v>
      </c>
      <c r="T114">
        <v>7</v>
      </c>
      <c r="U114">
        <v>523.54</v>
      </c>
      <c r="V114">
        <v>524.04</v>
      </c>
      <c r="W114">
        <v>2.1099999999999994</v>
      </c>
      <c r="X114" s="71">
        <v>4987983.1157712359</v>
      </c>
      <c r="Y114">
        <v>144200</v>
      </c>
      <c r="Z114">
        <v>5132183.1157712359</v>
      </c>
      <c r="AA114">
        <v>9793.4949923121058</v>
      </c>
      <c r="AB114">
        <v>4624256.0473459437</v>
      </c>
      <c r="AC114">
        <v>5132183.1157712359</v>
      </c>
      <c r="AD114">
        <v>0</v>
      </c>
      <c r="AE114">
        <v>0</v>
      </c>
      <c r="AI114">
        <v>5132183.1157712359</v>
      </c>
      <c r="AK114">
        <v>0</v>
      </c>
      <c r="AO114">
        <v>50827.06842529172</v>
      </c>
    </row>
    <row r="115" spans="1:41" x14ac:dyDescent="0.25">
      <c r="A115">
        <v>2096</v>
      </c>
      <c r="B115" t="s">
        <v>4502</v>
      </c>
      <c r="C115" t="s">
        <v>34</v>
      </c>
      <c r="D115" t="s">
        <v>217</v>
      </c>
      <c r="E115">
        <v>2064</v>
      </c>
      <c r="F115">
        <v>7939896.2301229751</v>
      </c>
      <c r="G115">
        <v>0</v>
      </c>
      <c r="H115" s="70">
        <v>7939896.2301229751</v>
      </c>
      <c r="I115" s="92">
        <v>1170</v>
      </c>
      <c r="J115">
        <v>1</v>
      </c>
      <c r="K115">
        <v>0</v>
      </c>
      <c r="L115">
        <v>0</v>
      </c>
      <c r="M115">
        <v>8.8000000000000007</v>
      </c>
      <c r="N115">
        <v>0</v>
      </c>
      <c r="O115">
        <v>0</v>
      </c>
      <c r="P115">
        <v>3.75</v>
      </c>
      <c r="Q115">
        <v>0</v>
      </c>
      <c r="R115">
        <v>0</v>
      </c>
      <c r="S115">
        <v>0</v>
      </c>
      <c r="T115">
        <v>12.55</v>
      </c>
      <c r="U115">
        <v>1416.8649</v>
      </c>
      <c r="V115">
        <v>1416.8649</v>
      </c>
      <c r="W115">
        <v>-1.7200000000000006</v>
      </c>
      <c r="X115" s="71">
        <v>13202549.652075134</v>
      </c>
      <c r="Y115">
        <v>768898.89999999991</v>
      </c>
      <c r="Z115">
        <v>13971448.552075135</v>
      </c>
      <c r="AA115">
        <v>9860.8191593109077</v>
      </c>
      <c r="AB115">
        <v>6031552.3219521595</v>
      </c>
      <c r="AC115">
        <v>13971448.552075135</v>
      </c>
      <c r="AD115">
        <v>0</v>
      </c>
      <c r="AE115">
        <v>36046.699999999997</v>
      </c>
      <c r="AI115">
        <v>14007495.252075134</v>
      </c>
      <c r="AK115">
        <v>0</v>
      </c>
      <c r="AO115">
        <v>153663.23012297496</v>
      </c>
    </row>
    <row r="116" spans="1:41" x14ac:dyDescent="0.25">
      <c r="A116">
        <v>2097</v>
      </c>
      <c r="B116" t="s">
        <v>4503</v>
      </c>
      <c r="C116" t="s">
        <v>141</v>
      </c>
      <c r="D116" t="s">
        <v>142</v>
      </c>
      <c r="E116">
        <v>2098</v>
      </c>
      <c r="F116">
        <v>42936508.336776592</v>
      </c>
      <c r="G116">
        <v>0</v>
      </c>
      <c r="H116" s="70">
        <v>42936508.336776592</v>
      </c>
      <c r="I116" s="92">
        <v>5193</v>
      </c>
      <c r="J116">
        <v>1</v>
      </c>
      <c r="K116">
        <v>0</v>
      </c>
      <c r="L116">
        <v>571.23</v>
      </c>
      <c r="M116">
        <v>59.1</v>
      </c>
      <c r="N116">
        <v>0</v>
      </c>
      <c r="O116">
        <v>0</v>
      </c>
      <c r="P116">
        <v>5.75</v>
      </c>
      <c r="Q116">
        <v>0</v>
      </c>
      <c r="R116">
        <v>0</v>
      </c>
      <c r="S116">
        <v>0</v>
      </c>
      <c r="T116">
        <v>636.08000000000004</v>
      </c>
      <c r="U116">
        <v>6618.0195999999996</v>
      </c>
      <c r="V116">
        <v>6734.09</v>
      </c>
      <c r="W116">
        <v>-2.8200000000000003</v>
      </c>
      <c r="X116" s="71">
        <v>62362046.120578378</v>
      </c>
      <c r="Y116">
        <v>3261081.5999999996</v>
      </c>
      <c r="Z116">
        <v>65623127.72057838</v>
      </c>
      <c r="AA116">
        <v>9744.9139706446422</v>
      </c>
      <c r="AB116">
        <v>22686619.383801788</v>
      </c>
      <c r="AC116">
        <v>65623127.72057838</v>
      </c>
      <c r="AD116">
        <v>5620.4000000000005</v>
      </c>
      <c r="AE116">
        <v>274366.56</v>
      </c>
      <c r="AI116">
        <v>65903114.680578381</v>
      </c>
      <c r="AK116">
        <v>0</v>
      </c>
      <c r="AO116">
        <v>682028.33677658881</v>
      </c>
    </row>
    <row r="117" spans="1:41" x14ac:dyDescent="0.25">
      <c r="A117">
        <v>2099</v>
      </c>
      <c r="B117" t="s">
        <v>4504</v>
      </c>
      <c r="C117" t="s">
        <v>51</v>
      </c>
      <c r="D117" t="s">
        <v>113</v>
      </c>
      <c r="E117">
        <v>2098</v>
      </c>
      <c r="F117">
        <v>2413089.7676269948</v>
      </c>
      <c r="G117">
        <v>0</v>
      </c>
      <c r="H117" s="70">
        <v>2413089.7676269948</v>
      </c>
      <c r="I117" s="92">
        <v>761</v>
      </c>
      <c r="J117">
        <v>1</v>
      </c>
      <c r="K117">
        <v>0</v>
      </c>
      <c r="L117">
        <v>53</v>
      </c>
      <c r="M117">
        <v>8</v>
      </c>
      <c r="N117">
        <v>0</v>
      </c>
      <c r="O117">
        <v>0</v>
      </c>
      <c r="P117">
        <v>0.75</v>
      </c>
      <c r="Q117">
        <v>0</v>
      </c>
      <c r="R117">
        <v>0</v>
      </c>
      <c r="S117">
        <v>0</v>
      </c>
      <c r="T117">
        <v>61.75</v>
      </c>
      <c r="U117">
        <v>941.46360000000004</v>
      </c>
      <c r="V117">
        <v>942.54499999999996</v>
      </c>
      <c r="W117">
        <v>-1.2900000000000009</v>
      </c>
      <c r="X117" s="71">
        <v>8803952.5081312042</v>
      </c>
      <c r="Y117">
        <v>200616.5</v>
      </c>
      <c r="Z117">
        <v>9004569.0081312042</v>
      </c>
      <c r="AA117">
        <v>9553.4632384991746</v>
      </c>
      <c r="AB117">
        <v>6591479.240504209</v>
      </c>
      <c r="AC117">
        <v>9004569.0081312042</v>
      </c>
      <c r="AD117">
        <v>0</v>
      </c>
      <c r="AE117">
        <v>25454.02</v>
      </c>
      <c r="AI117">
        <v>9030023.0281312037</v>
      </c>
      <c r="AK117">
        <v>0</v>
      </c>
      <c r="AO117">
        <v>99946.767626994828</v>
      </c>
    </row>
    <row r="118" spans="1:41" x14ac:dyDescent="0.25">
      <c r="A118">
        <v>2100</v>
      </c>
      <c r="B118" t="s">
        <v>4505</v>
      </c>
      <c r="C118" t="s">
        <v>51</v>
      </c>
      <c r="D118" t="s">
        <v>107</v>
      </c>
      <c r="E118">
        <v>2098</v>
      </c>
      <c r="F118">
        <v>30603047.850582715</v>
      </c>
      <c r="G118">
        <v>0</v>
      </c>
      <c r="H118" s="70">
        <v>30603047.850582715</v>
      </c>
      <c r="I118" s="92">
        <v>9122</v>
      </c>
      <c r="J118">
        <v>1</v>
      </c>
      <c r="K118">
        <v>0</v>
      </c>
      <c r="L118">
        <v>1003.42</v>
      </c>
      <c r="M118">
        <v>98.3</v>
      </c>
      <c r="N118">
        <v>0</v>
      </c>
      <c r="O118">
        <v>0</v>
      </c>
      <c r="P118">
        <v>19</v>
      </c>
      <c r="Q118">
        <v>0</v>
      </c>
      <c r="R118">
        <v>0</v>
      </c>
      <c r="S118">
        <v>0</v>
      </c>
      <c r="T118">
        <v>1120.72</v>
      </c>
      <c r="U118">
        <v>10698.4295</v>
      </c>
      <c r="V118">
        <v>10770.8125</v>
      </c>
      <c r="W118">
        <v>-0.97000000000000064</v>
      </c>
      <c r="X118" s="71">
        <v>100786188.09252854</v>
      </c>
      <c r="Y118">
        <v>3919999.9999999995</v>
      </c>
      <c r="Z118">
        <v>104706188.09252854</v>
      </c>
      <c r="AA118">
        <v>9721.2896513172564</v>
      </c>
      <c r="AB118">
        <v>74103140.241945818</v>
      </c>
      <c r="AC118">
        <v>104706188.09252854</v>
      </c>
      <c r="AD118">
        <v>22913.22</v>
      </c>
      <c r="AE118">
        <v>767794.67</v>
      </c>
      <c r="AI118">
        <v>105496895.98252854</v>
      </c>
      <c r="AK118">
        <v>0</v>
      </c>
      <c r="AO118">
        <v>1198047.8505827158</v>
      </c>
    </row>
    <row r="119" spans="1:41" x14ac:dyDescent="0.25">
      <c r="A119">
        <v>2101</v>
      </c>
      <c r="B119" t="s">
        <v>4506</v>
      </c>
      <c r="C119" t="s">
        <v>51</v>
      </c>
      <c r="D119" t="s">
        <v>140</v>
      </c>
      <c r="E119">
        <v>2098</v>
      </c>
      <c r="F119">
        <v>12634396.123218346</v>
      </c>
      <c r="G119">
        <v>0</v>
      </c>
      <c r="H119" s="70">
        <v>12634396.123218346</v>
      </c>
      <c r="I119" s="92">
        <v>4029</v>
      </c>
      <c r="J119">
        <v>1</v>
      </c>
      <c r="K119">
        <v>0</v>
      </c>
      <c r="L119">
        <v>443.19</v>
      </c>
      <c r="M119">
        <v>48.2</v>
      </c>
      <c r="N119">
        <v>0</v>
      </c>
      <c r="O119">
        <v>0</v>
      </c>
      <c r="P119">
        <v>5.5</v>
      </c>
      <c r="Q119">
        <v>0</v>
      </c>
      <c r="R119">
        <v>0</v>
      </c>
      <c r="S119">
        <v>0</v>
      </c>
      <c r="T119">
        <v>496.89</v>
      </c>
      <c r="U119">
        <v>4707.2565999999997</v>
      </c>
      <c r="V119">
        <v>4707.2565999999997</v>
      </c>
      <c r="W119">
        <v>-1.1500000000000004</v>
      </c>
      <c r="X119" s="71">
        <v>44003129.026230752</v>
      </c>
      <c r="Y119">
        <v>1540000</v>
      </c>
      <c r="Z119">
        <v>45543129.026230752</v>
      </c>
      <c r="AA119">
        <v>9675.0895258675209</v>
      </c>
      <c r="AB119">
        <v>32908732.903012406</v>
      </c>
      <c r="AC119">
        <v>45543129.026230752</v>
      </c>
      <c r="AD119">
        <v>0</v>
      </c>
      <c r="AE119">
        <v>382095</v>
      </c>
      <c r="AI119">
        <v>45925224.026230752</v>
      </c>
      <c r="AK119">
        <v>0</v>
      </c>
      <c r="AO119">
        <v>529153.12321834709</v>
      </c>
    </row>
    <row r="120" spans="1:41" x14ac:dyDescent="0.25">
      <c r="A120">
        <v>2102</v>
      </c>
      <c r="B120" t="s">
        <v>4507</v>
      </c>
      <c r="C120" t="s">
        <v>51</v>
      </c>
      <c r="D120" t="s">
        <v>230</v>
      </c>
      <c r="E120">
        <v>2098</v>
      </c>
      <c r="F120">
        <v>5746162.8922455627</v>
      </c>
      <c r="G120">
        <v>0</v>
      </c>
      <c r="H120" s="70">
        <v>5746162.8922455627</v>
      </c>
      <c r="I120" s="92">
        <v>2255</v>
      </c>
      <c r="J120">
        <v>1</v>
      </c>
      <c r="K120">
        <v>0</v>
      </c>
      <c r="L120">
        <v>248.05</v>
      </c>
      <c r="M120">
        <v>55.8</v>
      </c>
      <c r="N120">
        <v>0</v>
      </c>
      <c r="O120">
        <v>0</v>
      </c>
      <c r="P120">
        <v>4.25</v>
      </c>
      <c r="Q120">
        <v>0</v>
      </c>
      <c r="R120">
        <v>0</v>
      </c>
      <c r="S120">
        <v>0</v>
      </c>
      <c r="T120">
        <v>308.10000000000002</v>
      </c>
      <c r="U120">
        <v>2572.8874000000001</v>
      </c>
      <c r="V120">
        <v>2645.61</v>
      </c>
      <c r="W120">
        <v>-0.72000000000000064</v>
      </c>
      <c r="X120" s="71">
        <v>24790449.952898417</v>
      </c>
      <c r="Y120">
        <v>1190000</v>
      </c>
      <c r="Z120">
        <v>25980449.952898417</v>
      </c>
      <c r="AA120">
        <v>9820.2115780097647</v>
      </c>
      <c r="AB120">
        <v>20234287.060652852</v>
      </c>
      <c r="AC120">
        <v>25980449.952898417</v>
      </c>
      <c r="AD120">
        <v>0</v>
      </c>
      <c r="AE120">
        <v>43256.04</v>
      </c>
      <c r="AI120">
        <v>26023705.992898416</v>
      </c>
      <c r="AK120">
        <v>0</v>
      </c>
      <c r="AO120">
        <v>296162.89224556286</v>
      </c>
    </row>
    <row r="121" spans="1:41" x14ac:dyDescent="0.25">
      <c r="A121">
        <v>2103</v>
      </c>
      <c r="B121" t="s">
        <v>4508</v>
      </c>
      <c r="C121" t="s">
        <v>51</v>
      </c>
      <c r="D121" t="s">
        <v>209</v>
      </c>
      <c r="E121">
        <v>2098</v>
      </c>
      <c r="F121">
        <v>2043219.3621741002</v>
      </c>
      <c r="G121">
        <v>0</v>
      </c>
      <c r="H121" s="70">
        <v>2043219.3621741002</v>
      </c>
      <c r="I121" s="92">
        <v>2063</v>
      </c>
      <c r="J121">
        <v>1</v>
      </c>
      <c r="K121">
        <v>0</v>
      </c>
      <c r="L121">
        <v>226.93</v>
      </c>
      <c r="M121">
        <v>0</v>
      </c>
      <c r="N121">
        <v>0</v>
      </c>
      <c r="O121">
        <v>0</v>
      </c>
      <c r="P121">
        <v>0.5</v>
      </c>
      <c r="Q121">
        <v>0</v>
      </c>
      <c r="R121">
        <v>0</v>
      </c>
      <c r="S121">
        <v>0</v>
      </c>
      <c r="T121">
        <v>227.43</v>
      </c>
      <c r="U121">
        <v>2254.9153999999999</v>
      </c>
      <c r="V121">
        <v>2400.88</v>
      </c>
      <c r="W121">
        <v>-3.2900000000000009</v>
      </c>
      <c r="X121" s="71">
        <v>22174729.108981028</v>
      </c>
      <c r="Y121">
        <v>427000</v>
      </c>
      <c r="Z121">
        <v>22601729.108981028</v>
      </c>
      <c r="AA121">
        <v>9413.9353524461985</v>
      </c>
      <c r="AB121">
        <v>20558509.746806927</v>
      </c>
      <c r="AC121">
        <v>22601729.108981028</v>
      </c>
      <c r="AD121">
        <v>0</v>
      </c>
      <c r="AE121">
        <v>0</v>
      </c>
      <c r="AI121">
        <v>22601729.108981028</v>
      </c>
      <c r="AK121">
        <v>0</v>
      </c>
      <c r="AO121">
        <v>270946.3621741003</v>
      </c>
    </row>
    <row r="122" spans="1:41" x14ac:dyDescent="0.25">
      <c r="A122">
        <v>2104</v>
      </c>
      <c r="B122" t="s">
        <v>4509</v>
      </c>
      <c r="C122" t="s">
        <v>51</v>
      </c>
      <c r="D122" t="s">
        <v>207</v>
      </c>
      <c r="E122">
        <v>2098</v>
      </c>
      <c r="F122">
        <v>3946021.3970031855</v>
      </c>
      <c r="G122">
        <v>0</v>
      </c>
      <c r="H122" s="70">
        <v>3946021.3970031855</v>
      </c>
      <c r="I122" s="92">
        <v>3283</v>
      </c>
      <c r="J122">
        <v>1</v>
      </c>
      <c r="K122">
        <v>0</v>
      </c>
      <c r="L122">
        <v>361.13</v>
      </c>
      <c r="M122">
        <v>52.9</v>
      </c>
      <c r="N122">
        <v>0</v>
      </c>
      <c r="O122">
        <v>0</v>
      </c>
      <c r="P122">
        <v>1.25</v>
      </c>
      <c r="Q122">
        <v>0</v>
      </c>
      <c r="R122">
        <v>0</v>
      </c>
      <c r="S122">
        <v>0</v>
      </c>
      <c r="T122">
        <v>415.28</v>
      </c>
      <c r="U122">
        <v>3820.5682000000002</v>
      </c>
      <c r="V122">
        <v>3860.64</v>
      </c>
      <c r="W122">
        <v>-1.370000000000001</v>
      </c>
      <c r="X122" s="71">
        <v>36044619.614699498</v>
      </c>
      <c r="Y122">
        <v>227500</v>
      </c>
      <c r="Z122">
        <v>36272119.614699498</v>
      </c>
      <c r="AA122">
        <v>9395.3643993481655</v>
      </c>
      <c r="AB122">
        <v>32326098.217696313</v>
      </c>
      <c r="AC122">
        <v>36272119.614699498</v>
      </c>
      <c r="AD122">
        <v>0</v>
      </c>
      <c r="AE122">
        <v>0</v>
      </c>
      <c r="AI122">
        <v>36272119.614699498</v>
      </c>
      <c r="AK122">
        <v>0</v>
      </c>
      <c r="AO122">
        <v>431176.3970031853</v>
      </c>
    </row>
    <row r="123" spans="1:41" x14ac:dyDescent="0.25">
      <c r="A123">
        <v>2105</v>
      </c>
      <c r="B123" t="s">
        <v>4510</v>
      </c>
      <c r="C123" t="s">
        <v>51</v>
      </c>
      <c r="D123" t="s">
        <v>52</v>
      </c>
      <c r="E123">
        <v>2098</v>
      </c>
      <c r="F123">
        <v>3614542.2541202656</v>
      </c>
      <c r="G123">
        <v>0</v>
      </c>
      <c r="H123" s="70">
        <v>3614542.2541202656</v>
      </c>
      <c r="I123" s="92">
        <v>575</v>
      </c>
      <c r="J123">
        <v>1</v>
      </c>
      <c r="K123">
        <v>0</v>
      </c>
      <c r="L123">
        <v>63.25</v>
      </c>
      <c r="M123">
        <v>16.3</v>
      </c>
      <c r="N123">
        <v>0</v>
      </c>
      <c r="O123">
        <v>0</v>
      </c>
      <c r="P123">
        <v>0.25</v>
      </c>
      <c r="Q123">
        <v>0</v>
      </c>
      <c r="R123">
        <v>0</v>
      </c>
      <c r="S123">
        <v>0</v>
      </c>
      <c r="T123">
        <v>79.8</v>
      </c>
      <c r="U123">
        <v>729.85310000000004</v>
      </c>
      <c r="V123">
        <v>760.73500000000001</v>
      </c>
      <c r="W123">
        <v>-3.09</v>
      </c>
      <c r="X123" s="71">
        <v>7034164.5361628579</v>
      </c>
      <c r="Y123">
        <v>421834.69999999995</v>
      </c>
      <c r="Z123">
        <v>7455999.2361628581</v>
      </c>
      <c r="AA123">
        <v>9801.0466669245634</v>
      </c>
      <c r="AB123">
        <v>3841456.9820425925</v>
      </c>
      <c r="AC123">
        <v>7455999.2361628581</v>
      </c>
      <c r="AD123">
        <v>0</v>
      </c>
      <c r="AE123">
        <v>44285.53</v>
      </c>
      <c r="AI123">
        <v>7500284.7661628583</v>
      </c>
      <c r="AK123">
        <v>0</v>
      </c>
      <c r="AO123">
        <v>75518.254120265483</v>
      </c>
    </row>
    <row r="124" spans="1:41" x14ac:dyDescent="0.25">
      <c r="A124">
        <v>2107</v>
      </c>
      <c r="B124" t="s">
        <v>4511</v>
      </c>
      <c r="C124" t="s">
        <v>7</v>
      </c>
      <c r="D124" t="s">
        <v>128</v>
      </c>
      <c r="E124">
        <v>2106</v>
      </c>
      <c r="F124">
        <v>186829.47689435445</v>
      </c>
      <c r="G124">
        <v>0</v>
      </c>
      <c r="H124" s="70">
        <v>186829.47689435445</v>
      </c>
      <c r="I124" s="92">
        <v>52</v>
      </c>
      <c r="J124">
        <v>1</v>
      </c>
      <c r="K124">
        <v>0</v>
      </c>
      <c r="L124">
        <v>4</v>
      </c>
      <c r="M124">
        <v>0</v>
      </c>
      <c r="N124">
        <v>0</v>
      </c>
      <c r="O124">
        <v>0</v>
      </c>
      <c r="P124">
        <v>0</v>
      </c>
      <c r="Q124">
        <v>0</v>
      </c>
      <c r="R124">
        <v>0</v>
      </c>
      <c r="S124">
        <v>0</v>
      </c>
      <c r="T124">
        <v>4</v>
      </c>
      <c r="U124">
        <v>168.48249999999999</v>
      </c>
      <c r="V124">
        <v>168.48249999999999</v>
      </c>
      <c r="W124">
        <v>0.25999999999999979</v>
      </c>
      <c r="X124" s="71">
        <v>1587380.0111642149</v>
      </c>
      <c r="Y124">
        <v>186300</v>
      </c>
      <c r="Z124">
        <v>1773680.0111642149</v>
      </c>
      <c r="AA124">
        <v>10527.384215952488</v>
      </c>
      <c r="AB124">
        <v>1586850.5342698605</v>
      </c>
      <c r="AC124">
        <v>1773680.0111642149</v>
      </c>
      <c r="AD124">
        <v>0</v>
      </c>
      <c r="AE124">
        <v>0</v>
      </c>
      <c r="AI124">
        <v>1773680.0111642149</v>
      </c>
      <c r="AK124">
        <v>0</v>
      </c>
      <c r="AO124">
        <v>6829.4768943544432</v>
      </c>
    </row>
    <row r="125" spans="1:41" x14ac:dyDescent="0.25">
      <c r="A125">
        <v>2108</v>
      </c>
      <c r="B125" t="s">
        <v>4512</v>
      </c>
      <c r="C125" t="s">
        <v>7</v>
      </c>
      <c r="D125" t="s">
        <v>179</v>
      </c>
      <c r="E125">
        <v>2106</v>
      </c>
      <c r="F125">
        <v>5150536.0352121536</v>
      </c>
      <c r="G125">
        <v>0</v>
      </c>
      <c r="H125" s="70">
        <v>5150536.0352121536</v>
      </c>
      <c r="I125" s="92">
        <v>2669</v>
      </c>
      <c r="J125">
        <v>1</v>
      </c>
      <c r="K125">
        <v>0</v>
      </c>
      <c r="L125">
        <v>290</v>
      </c>
      <c r="M125">
        <v>1.5</v>
      </c>
      <c r="N125">
        <v>0</v>
      </c>
      <c r="O125">
        <v>0</v>
      </c>
      <c r="P125">
        <v>14.5</v>
      </c>
      <c r="Q125">
        <v>0</v>
      </c>
      <c r="R125">
        <v>0</v>
      </c>
      <c r="S125">
        <v>0</v>
      </c>
      <c r="T125">
        <v>306</v>
      </c>
      <c r="U125">
        <v>3221.2883999999999</v>
      </c>
      <c r="V125">
        <v>3286.43</v>
      </c>
      <c r="W125">
        <v>-1.1300000000000008</v>
      </c>
      <c r="X125" s="71">
        <v>30724769.6624365</v>
      </c>
      <c r="Y125">
        <v>700000</v>
      </c>
      <c r="Z125">
        <v>31424769.6624365</v>
      </c>
      <c r="AA125">
        <v>9561.9774839070069</v>
      </c>
      <c r="AB125">
        <v>26274233.627224348</v>
      </c>
      <c r="AC125">
        <v>31424769.6624365</v>
      </c>
      <c r="AD125">
        <v>0</v>
      </c>
      <c r="AE125">
        <v>0</v>
      </c>
      <c r="AI125">
        <v>31424769.6624365</v>
      </c>
      <c r="AK125">
        <v>0</v>
      </c>
      <c r="AO125">
        <v>350536.03521215403</v>
      </c>
    </row>
    <row r="126" spans="1:41" x14ac:dyDescent="0.25">
      <c r="A126">
        <v>2109</v>
      </c>
      <c r="B126" t="s">
        <v>4513</v>
      </c>
      <c r="C126" t="s">
        <v>7</v>
      </c>
      <c r="D126" t="s">
        <v>131</v>
      </c>
      <c r="E126">
        <v>2106</v>
      </c>
      <c r="F126">
        <v>67262.672188244396</v>
      </c>
      <c r="G126">
        <v>0</v>
      </c>
      <c r="H126" s="70">
        <v>67262.672188244396</v>
      </c>
      <c r="I126" s="92">
        <v>2</v>
      </c>
      <c r="J126">
        <v>1</v>
      </c>
      <c r="K126">
        <v>0</v>
      </c>
      <c r="L126">
        <v>0</v>
      </c>
      <c r="M126">
        <v>0.4</v>
      </c>
      <c r="N126">
        <v>0</v>
      </c>
      <c r="O126">
        <v>0</v>
      </c>
      <c r="P126">
        <v>0</v>
      </c>
      <c r="Q126">
        <v>0</v>
      </c>
      <c r="R126">
        <v>0</v>
      </c>
      <c r="S126">
        <v>0</v>
      </c>
      <c r="T126">
        <v>0.4</v>
      </c>
      <c r="U126">
        <v>30.077500000000001</v>
      </c>
      <c r="V126">
        <v>30.077500000000001</v>
      </c>
      <c r="W126">
        <v>-11.3</v>
      </c>
      <c r="X126" s="71">
        <v>265206.13138802227</v>
      </c>
      <c r="Y126">
        <v>18900</v>
      </c>
      <c r="Z126">
        <v>284106.13138802227</v>
      </c>
      <c r="AA126">
        <v>9445.8027225674432</v>
      </c>
      <c r="AB126">
        <v>216843.45919977786</v>
      </c>
      <c r="AC126">
        <v>284106.13138802227</v>
      </c>
      <c r="AD126">
        <v>0</v>
      </c>
      <c r="AE126">
        <v>0</v>
      </c>
      <c r="AI126">
        <v>284106.13138802227</v>
      </c>
      <c r="AK126">
        <v>0</v>
      </c>
      <c r="AO126">
        <v>262.67218824440164</v>
      </c>
    </row>
    <row r="127" spans="1:41" x14ac:dyDescent="0.25">
      <c r="A127">
        <v>2110</v>
      </c>
      <c r="B127" t="s">
        <v>4514</v>
      </c>
      <c r="C127" t="s">
        <v>7</v>
      </c>
      <c r="D127" t="s">
        <v>174</v>
      </c>
      <c r="E127">
        <v>2106</v>
      </c>
      <c r="F127">
        <v>1188554.8582830215</v>
      </c>
      <c r="G127">
        <v>0</v>
      </c>
      <c r="H127" s="70">
        <v>1188554.8582830215</v>
      </c>
      <c r="I127" s="92">
        <v>1180.2</v>
      </c>
      <c r="J127">
        <v>1</v>
      </c>
      <c r="K127">
        <v>0</v>
      </c>
      <c r="L127">
        <v>129.822</v>
      </c>
      <c r="M127">
        <v>2</v>
      </c>
      <c r="N127">
        <v>0</v>
      </c>
      <c r="O127">
        <v>0</v>
      </c>
      <c r="P127">
        <v>4</v>
      </c>
      <c r="Q127">
        <v>0</v>
      </c>
      <c r="R127">
        <v>0</v>
      </c>
      <c r="S127">
        <v>0</v>
      </c>
      <c r="T127">
        <v>135.822</v>
      </c>
      <c r="U127">
        <v>1525.5302999999999</v>
      </c>
      <c r="V127">
        <v>1525.5302999999999</v>
      </c>
      <c r="W127">
        <v>3.0299999999999994</v>
      </c>
      <c r="X127" s="71">
        <v>14593849.394160442</v>
      </c>
      <c r="Y127">
        <v>337925.69999999995</v>
      </c>
      <c r="Z127">
        <v>14931775.094160441</v>
      </c>
      <c r="AA127">
        <v>9787.9243002649255</v>
      </c>
      <c r="AB127">
        <v>13743220.235877421</v>
      </c>
      <c r="AC127">
        <v>14931775.094160441</v>
      </c>
      <c r="AD127">
        <v>0</v>
      </c>
      <c r="AE127">
        <v>0</v>
      </c>
      <c r="AI127">
        <v>14931775.094160441</v>
      </c>
      <c r="AK127">
        <v>0</v>
      </c>
      <c r="AO127">
        <v>155002.85828302143</v>
      </c>
    </row>
    <row r="128" spans="1:41" x14ac:dyDescent="0.25">
      <c r="A128">
        <v>2111</v>
      </c>
      <c r="B128" t="s">
        <v>4515</v>
      </c>
      <c r="C128" t="s">
        <v>7</v>
      </c>
      <c r="D128" t="s">
        <v>13</v>
      </c>
      <c r="E128">
        <v>2106</v>
      </c>
      <c r="F128">
        <v>209290.2898828311</v>
      </c>
      <c r="G128">
        <v>0</v>
      </c>
      <c r="H128" s="70">
        <v>209290.2898828311</v>
      </c>
      <c r="I128" s="92">
        <v>105</v>
      </c>
      <c r="J128">
        <v>1</v>
      </c>
      <c r="K128">
        <v>0</v>
      </c>
      <c r="L128">
        <v>6</v>
      </c>
      <c r="M128">
        <v>0</v>
      </c>
      <c r="N128">
        <v>0</v>
      </c>
      <c r="O128">
        <v>0</v>
      </c>
      <c r="P128">
        <v>0.5</v>
      </c>
      <c r="Q128">
        <v>0</v>
      </c>
      <c r="R128">
        <v>0</v>
      </c>
      <c r="S128">
        <v>0</v>
      </c>
      <c r="T128">
        <v>6.5</v>
      </c>
      <c r="U128">
        <v>170.82</v>
      </c>
      <c r="V128">
        <v>172.83</v>
      </c>
      <c r="W128">
        <v>13.98</v>
      </c>
      <c r="X128" s="71">
        <v>1752277.2694778505</v>
      </c>
      <c r="Y128">
        <v>58799.999999999993</v>
      </c>
      <c r="Z128">
        <v>1811077.2694778505</v>
      </c>
      <c r="AA128">
        <v>10478.95197290893</v>
      </c>
      <c r="AB128">
        <v>1601786.9795950195</v>
      </c>
      <c r="AC128">
        <v>1811077.2694778505</v>
      </c>
      <c r="AD128">
        <v>0</v>
      </c>
      <c r="AE128">
        <v>0</v>
      </c>
      <c r="AI128">
        <v>1811077.2694778505</v>
      </c>
      <c r="AK128">
        <v>0</v>
      </c>
      <c r="AO128">
        <v>13790.289882831088</v>
      </c>
    </row>
    <row r="129" spans="1:41" x14ac:dyDescent="0.25">
      <c r="A129">
        <v>2112</v>
      </c>
      <c r="B129" t="s">
        <v>4516</v>
      </c>
      <c r="C129" t="s">
        <v>7</v>
      </c>
      <c r="D129" t="s">
        <v>146</v>
      </c>
      <c r="E129">
        <v>2106</v>
      </c>
      <c r="F129">
        <v>20231.336094122202</v>
      </c>
      <c r="G129">
        <v>-303.08863128695521</v>
      </c>
      <c r="H129" s="70">
        <v>19928.247462835247</v>
      </c>
      <c r="I129" s="92">
        <v>1</v>
      </c>
      <c r="J129">
        <v>1</v>
      </c>
      <c r="K129">
        <v>0</v>
      </c>
      <c r="L129">
        <v>0.11</v>
      </c>
      <c r="M129">
        <v>0</v>
      </c>
      <c r="N129">
        <v>0</v>
      </c>
      <c r="O129">
        <v>0</v>
      </c>
      <c r="P129">
        <v>0</v>
      </c>
      <c r="Q129">
        <v>0</v>
      </c>
      <c r="R129">
        <v>0</v>
      </c>
      <c r="S129">
        <v>0</v>
      </c>
      <c r="T129">
        <v>0.11</v>
      </c>
      <c r="U129">
        <v>2.0825</v>
      </c>
      <c r="V129">
        <v>2.0825</v>
      </c>
      <c r="W129">
        <v>0</v>
      </c>
      <c r="X129" s="71">
        <v>19592.247462835247</v>
      </c>
      <c r="Y129">
        <v>336</v>
      </c>
      <c r="Z129">
        <v>19928.247462835247</v>
      </c>
      <c r="AA129">
        <v>9569.386536775628</v>
      </c>
      <c r="AB129">
        <v>0</v>
      </c>
      <c r="AC129">
        <v>19928.247462835247</v>
      </c>
      <c r="AD129">
        <v>0</v>
      </c>
      <c r="AE129">
        <v>0</v>
      </c>
      <c r="AI129">
        <v>19928.247462835247</v>
      </c>
      <c r="AK129">
        <v>0</v>
      </c>
      <c r="AO129">
        <v>131.33609412220082</v>
      </c>
    </row>
    <row r="130" spans="1:41" x14ac:dyDescent="0.25">
      <c r="A130">
        <v>2113</v>
      </c>
      <c r="B130" t="s">
        <v>4517</v>
      </c>
      <c r="C130" t="s">
        <v>7</v>
      </c>
      <c r="D130" t="s">
        <v>8</v>
      </c>
      <c r="E130">
        <v>2106</v>
      </c>
      <c r="F130">
        <v>434016.04837765003</v>
      </c>
      <c r="G130">
        <v>0</v>
      </c>
      <c r="H130" s="70">
        <v>434016.04837765003</v>
      </c>
      <c r="I130" s="92">
        <v>259</v>
      </c>
      <c r="J130">
        <v>1</v>
      </c>
      <c r="K130">
        <v>0</v>
      </c>
      <c r="L130">
        <v>28.49</v>
      </c>
      <c r="M130">
        <v>2.7</v>
      </c>
      <c r="N130">
        <v>0</v>
      </c>
      <c r="O130">
        <v>0</v>
      </c>
      <c r="P130">
        <v>1.25</v>
      </c>
      <c r="Q130">
        <v>0</v>
      </c>
      <c r="R130">
        <v>0</v>
      </c>
      <c r="S130">
        <v>0</v>
      </c>
      <c r="T130">
        <v>32.44</v>
      </c>
      <c r="U130">
        <v>441.04770000000002</v>
      </c>
      <c r="V130">
        <v>441.04770000000002</v>
      </c>
      <c r="W130">
        <v>6.3599999999999994</v>
      </c>
      <c r="X130" s="71">
        <v>4296007.2518867198</v>
      </c>
      <c r="Y130">
        <v>161000</v>
      </c>
      <c r="Z130">
        <v>4457007.2518867198</v>
      </c>
      <c r="AA130">
        <v>10105.499364097624</v>
      </c>
      <c r="AB130">
        <v>4022991.20350907</v>
      </c>
      <c r="AC130">
        <v>4457007.2518867198</v>
      </c>
      <c r="AD130">
        <v>0</v>
      </c>
      <c r="AE130">
        <v>5357.26</v>
      </c>
      <c r="AI130">
        <v>4462364.5118867196</v>
      </c>
      <c r="AK130">
        <v>0</v>
      </c>
      <c r="AO130">
        <v>34016.048377650011</v>
      </c>
    </row>
    <row r="131" spans="1:41" x14ac:dyDescent="0.25">
      <c r="A131">
        <v>2114</v>
      </c>
      <c r="B131" t="s">
        <v>4518</v>
      </c>
      <c r="C131" t="s">
        <v>7</v>
      </c>
      <c r="D131" t="s">
        <v>112</v>
      </c>
      <c r="E131">
        <v>2106</v>
      </c>
      <c r="F131">
        <v>148983.81647138513</v>
      </c>
      <c r="G131">
        <v>0</v>
      </c>
      <c r="H131" s="70">
        <v>148983.81647138513</v>
      </c>
      <c r="I131" s="92">
        <v>175</v>
      </c>
      <c r="J131">
        <v>1</v>
      </c>
      <c r="K131">
        <v>0</v>
      </c>
      <c r="L131">
        <v>19.25</v>
      </c>
      <c r="M131">
        <v>0</v>
      </c>
      <c r="N131">
        <v>0</v>
      </c>
      <c r="O131">
        <v>0</v>
      </c>
      <c r="P131">
        <v>0</v>
      </c>
      <c r="Q131">
        <v>0</v>
      </c>
      <c r="R131">
        <v>0</v>
      </c>
      <c r="S131">
        <v>0</v>
      </c>
      <c r="T131">
        <v>19.25</v>
      </c>
      <c r="U131">
        <v>370.9307</v>
      </c>
      <c r="V131">
        <v>370.9307</v>
      </c>
      <c r="W131">
        <v>5.91</v>
      </c>
      <c r="X131" s="71">
        <v>3604311.1253117938</v>
      </c>
      <c r="Y131">
        <v>220000</v>
      </c>
      <c r="Z131">
        <v>3824311.1253117938</v>
      </c>
      <c r="AA131">
        <v>10310.042078781276</v>
      </c>
      <c r="AB131">
        <v>3675327.3088404085</v>
      </c>
      <c r="AC131">
        <v>3824311.1253117938</v>
      </c>
      <c r="AD131">
        <v>0</v>
      </c>
      <c r="AE131">
        <v>0</v>
      </c>
      <c r="AI131">
        <v>3824311.1253117938</v>
      </c>
      <c r="AK131">
        <v>0</v>
      </c>
      <c r="AO131">
        <v>22983.816471385144</v>
      </c>
    </row>
    <row r="132" spans="1:41" x14ac:dyDescent="0.25">
      <c r="A132">
        <v>2115</v>
      </c>
      <c r="B132" t="s">
        <v>4519</v>
      </c>
      <c r="C132" t="s">
        <v>7</v>
      </c>
      <c r="D132" t="s">
        <v>16</v>
      </c>
      <c r="E132">
        <v>2106</v>
      </c>
      <c r="F132">
        <v>85970.041411833008</v>
      </c>
      <c r="G132">
        <v>0</v>
      </c>
      <c r="H132" s="70">
        <v>85970.041411833008</v>
      </c>
      <c r="I132" s="92">
        <v>15</v>
      </c>
      <c r="J132">
        <v>1</v>
      </c>
      <c r="K132">
        <v>0</v>
      </c>
      <c r="L132">
        <v>0</v>
      </c>
      <c r="M132">
        <v>0</v>
      </c>
      <c r="N132">
        <v>0</v>
      </c>
      <c r="O132">
        <v>0</v>
      </c>
      <c r="P132">
        <v>0</v>
      </c>
      <c r="Q132">
        <v>0</v>
      </c>
      <c r="R132">
        <v>0</v>
      </c>
      <c r="S132">
        <v>0</v>
      </c>
      <c r="T132">
        <v>0</v>
      </c>
      <c r="U132">
        <v>41.917499999999997</v>
      </c>
      <c r="V132">
        <v>42.695</v>
      </c>
      <c r="W132">
        <v>-1.1000000000000014</v>
      </c>
      <c r="X132" s="71">
        <v>399221.66432083992</v>
      </c>
      <c r="Y132">
        <v>85500</v>
      </c>
      <c r="Z132">
        <v>484721.66432083992</v>
      </c>
      <c r="AA132">
        <v>11353.124823066868</v>
      </c>
      <c r="AB132">
        <v>398751.6229090069</v>
      </c>
      <c r="AC132">
        <v>484721.66432083992</v>
      </c>
      <c r="AD132">
        <v>0</v>
      </c>
      <c r="AE132">
        <v>0</v>
      </c>
      <c r="AI132">
        <v>484721.66432083992</v>
      </c>
      <c r="AK132">
        <v>0</v>
      </c>
      <c r="AO132">
        <v>1970.0414118330123</v>
      </c>
    </row>
    <row r="133" spans="1:41" x14ac:dyDescent="0.25">
      <c r="A133">
        <v>2116</v>
      </c>
      <c r="B133" t="s">
        <v>4520</v>
      </c>
      <c r="C133" t="s">
        <v>7</v>
      </c>
      <c r="D133" t="s">
        <v>238</v>
      </c>
      <c r="E133">
        <v>2106</v>
      </c>
      <c r="F133">
        <v>2187675.7214157037</v>
      </c>
      <c r="G133">
        <v>0</v>
      </c>
      <c r="H133" s="70">
        <v>2187675.7214157037</v>
      </c>
      <c r="I133" s="92">
        <v>865</v>
      </c>
      <c r="J133">
        <v>1</v>
      </c>
      <c r="K133">
        <v>0</v>
      </c>
      <c r="L133">
        <v>95.15</v>
      </c>
      <c r="M133">
        <v>0.9</v>
      </c>
      <c r="N133">
        <v>0</v>
      </c>
      <c r="O133">
        <v>0</v>
      </c>
      <c r="P133">
        <v>3.25</v>
      </c>
      <c r="Q133">
        <v>0</v>
      </c>
      <c r="R133">
        <v>0</v>
      </c>
      <c r="S133">
        <v>0</v>
      </c>
      <c r="T133">
        <v>99.300000000000011</v>
      </c>
      <c r="U133">
        <v>1152.3335999999999</v>
      </c>
      <c r="V133">
        <v>1152.3335999999999</v>
      </c>
      <c r="W133">
        <v>3.2899999999999991</v>
      </c>
      <c r="X133" s="71">
        <v>11039356.003165949</v>
      </c>
      <c r="Y133">
        <v>470042.99999999994</v>
      </c>
      <c r="Z133">
        <v>11509399.003165949</v>
      </c>
      <c r="AA133">
        <v>9987.9054148607229</v>
      </c>
      <c r="AB133">
        <v>9321723.281750245</v>
      </c>
      <c r="AC133">
        <v>11509399.003165949</v>
      </c>
      <c r="AD133">
        <v>0</v>
      </c>
      <c r="AE133">
        <v>8651.2099999999991</v>
      </c>
      <c r="AI133">
        <v>11518050.21316595</v>
      </c>
      <c r="AK133">
        <v>0</v>
      </c>
      <c r="AO133">
        <v>113605.72141570372</v>
      </c>
    </row>
    <row r="134" spans="1:41" x14ac:dyDescent="0.25">
      <c r="A134">
        <v>2137</v>
      </c>
      <c r="B134" t="s">
        <v>4521</v>
      </c>
      <c r="C134" t="s">
        <v>46</v>
      </c>
      <c r="D134" t="s">
        <v>101</v>
      </c>
      <c r="E134">
        <v>2117</v>
      </c>
      <c r="F134">
        <v>3329596.8395351949</v>
      </c>
      <c r="G134">
        <v>0</v>
      </c>
      <c r="H134" s="70">
        <v>3329596.8395351949</v>
      </c>
      <c r="I134" s="92">
        <v>1270</v>
      </c>
      <c r="J134">
        <v>1</v>
      </c>
      <c r="K134">
        <v>0</v>
      </c>
      <c r="L134">
        <v>139.69999999999999</v>
      </c>
      <c r="M134">
        <v>0</v>
      </c>
      <c r="N134">
        <v>0</v>
      </c>
      <c r="O134">
        <v>0</v>
      </c>
      <c r="P134">
        <v>1.25</v>
      </c>
      <c r="Q134">
        <v>0</v>
      </c>
      <c r="R134">
        <v>0</v>
      </c>
      <c r="S134">
        <v>0</v>
      </c>
      <c r="T134">
        <v>140.94999999999999</v>
      </c>
      <c r="U134">
        <v>1671.2945999999999</v>
      </c>
      <c r="V134">
        <v>1671.2945999999999</v>
      </c>
      <c r="W134">
        <v>-1.0200000000000014</v>
      </c>
      <c r="X134" s="71">
        <v>15634509.333962422</v>
      </c>
      <c r="Y134">
        <v>647500</v>
      </c>
      <c r="Z134">
        <v>16282009.333962422</v>
      </c>
      <c r="AA134">
        <v>9742.1539769005558</v>
      </c>
      <c r="AB134">
        <v>12952412.494427226</v>
      </c>
      <c r="AC134">
        <v>16282009.333962422</v>
      </c>
      <c r="AD134">
        <v>0</v>
      </c>
      <c r="AE134">
        <v>0</v>
      </c>
      <c r="AI134">
        <v>16282009.333962422</v>
      </c>
      <c r="AK134">
        <v>0</v>
      </c>
      <c r="AO134">
        <v>166796.83953519506</v>
      </c>
    </row>
    <row r="135" spans="1:41" x14ac:dyDescent="0.25">
      <c r="A135">
        <v>2138</v>
      </c>
      <c r="B135" t="s">
        <v>4522</v>
      </c>
      <c r="C135" t="s">
        <v>46</v>
      </c>
      <c r="D135" t="s">
        <v>215</v>
      </c>
      <c r="E135">
        <v>2117</v>
      </c>
      <c r="F135">
        <v>10153869.856016258</v>
      </c>
      <c r="G135">
        <v>0</v>
      </c>
      <c r="H135" s="70">
        <v>10153869.856016258</v>
      </c>
      <c r="I135" s="92">
        <v>3570</v>
      </c>
      <c r="J135">
        <v>1</v>
      </c>
      <c r="K135">
        <v>0</v>
      </c>
      <c r="L135">
        <v>392.7</v>
      </c>
      <c r="M135">
        <v>21.2</v>
      </c>
      <c r="N135">
        <v>0</v>
      </c>
      <c r="O135">
        <v>0</v>
      </c>
      <c r="P135">
        <v>2.25</v>
      </c>
      <c r="Q135">
        <v>0</v>
      </c>
      <c r="R135">
        <v>0</v>
      </c>
      <c r="S135">
        <v>0</v>
      </c>
      <c r="T135">
        <v>416.15</v>
      </c>
      <c r="U135">
        <v>4115.0209000000004</v>
      </c>
      <c r="V135">
        <v>4170.3149999999996</v>
      </c>
      <c r="W135">
        <v>1.1499999999999986</v>
      </c>
      <c r="X135" s="71">
        <v>39485163.521501794</v>
      </c>
      <c r="Y135">
        <v>2029999.9999999998</v>
      </c>
      <c r="Z135">
        <v>41515163.521501794</v>
      </c>
      <c r="AA135">
        <v>9954.9227148313257</v>
      </c>
      <c r="AB135">
        <v>31361293.665485539</v>
      </c>
      <c r="AC135">
        <v>41515163.521501794</v>
      </c>
      <c r="AD135">
        <v>0</v>
      </c>
      <c r="AE135">
        <v>504653.77</v>
      </c>
      <c r="AI135">
        <v>42019817.291501798</v>
      </c>
      <c r="AK135">
        <v>0</v>
      </c>
      <c r="AO135">
        <v>468869.85601625696</v>
      </c>
    </row>
    <row r="136" spans="1:41" x14ac:dyDescent="0.25">
      <c r="A136">
        <v>2139</v>
      </c>
      <c r="B136" t="s">
        <v>4523</v>
      </c>
      <c r="C136" t="s">
        <v>46</v>
      </c>
      <c r="D136" t="s">
        <v>47</v>
      </c>
      <c r="E136">
        <v>2117</v>
      </c>
      <c r="F136">
        <v>7135381.3761057341</v>
      </c>
      <c r="G136">
        <v>0</v>
      </c>
      <c r="H136" s="70">
        <v>7135381.3761057341</v>
      </c>
      <c r="I136" s="92">
        <v>2551</v>
      </c>
      <c r="J136">
        <v>1</v>
      </c>
      <c r="K136">
        <v>0</v>
      </c>
      <c r="L136">
        <v>280.61</v>
      </c>
      <c r="M136">
        <v>41.6</v>
      </c>
      <c r="N136">
        <v>0</v>
      </c>
      <c r="O136">
        <v>0</v>
      </c>
      <c r="P136">
        <v>2.25</v>
      </c>
      <c r="Q136">
        <v>0</v>
      </c>
      <c r="R136">
        <v>0</v>
      </c>
      <c r="S136">
        <v>0</v>
      </c>
      <c r="T136">
        <v>324.46000000000004</v>
      </c>
      <c r="U136">
        <v>3010.5942</v>
      </c>
      <c r="V136">
        <v>3010.7975000000001</v>
      </c>
      <c r="W136">
        <v>0.29999999999999893</v>
      </c>
      <c r="X136" s="71">
        <v>28372918.845915895</v>
      </c>
      <c r="Y136">
        <v>777395.5</v>
      </c>
      <c r="Z136">
        <v>29150314.345915895</v>
      </c>
      <c r="AA136">
        <v>9681.9245883909134</v>
      </c>
      <c r="AB136">
        <v>22014932.969810162</v>
      </c>
      <c r="AC136">
        <v>29150314.345915895</v>
      </c>
      <c r="AD136">
        <v>0</v>
      </c>
      <c r="AE136">
        <v>93721.41</v>
      </c>
      <c r="AI136">
        <v>29244035.755915895</v>
      </c>
      <c r="AK136">
        <v>0</v>
      </c>
      <c r="AO136">
        <v>335038.37610573426</v>
      </c>
    </row>
    <row r="137" spans="1:41" x14ac:dyDescent="0.25">
      <c r="A137">
        <v>2140</v>
      </c>
      <c r="B137" t="s">
        <v>4524</v>
      </c>
      <c r="C137" t="s">
        <v>46</v>
      </c>
      <c r="D137" t="s">
        <v>125</v>
      </c>
      <c r="E137">
        <v>2117</v>
      </c>
      <c r="F137">
        <v>2681575.8752977606</v>
      </c>
      <c r="G137">
        <v>0</v>
      </c>
      <c r="H137" s="70">
        <v>2681575.8752977606</v>
      </c>
      <c r="I137" s="92">
        <v>800</v>
      </c>
      <c r="J137">
        <v>1</v>
      </c>
      <c r="K137">
        <v>0</v>
      </c>
      <c r="L137">
        <v>88</v>
      </c>
      <c r="M137">
        <v>16.2</v>
      </c>
      <c r="N137">
        <v>0</v>
      </c>
      <c r="O137">
        <v>0</v>
      </c>
      <c r="P137">
        <v>0</v>
      </c>
      <c r="Q137">
        <v>0</v>
      </c>
      <c r="R137">
        <v>0</v>
      </c>
      <c r="S137">
        <v>0</v>
      </c>
      <c r="T137">
        <v>104.2</v>
      </c>
      <c r="U137">
        <v>1012.1299</v>
      </c>
      <c r="V137">
        <v>1027.3074999999999</v>
      </c>
      <c r="W137">
        <v>0.58000000000000007</v>
      </c>
      <c r="X137" s="71">
        <v>9696094.7292992882</v>
      </c>
      <c r="Y137">
        <v>399000</v>
      </c>
      <c r="Z137">
        <v>10095094.729299288</v>
      </c>
      <c r="AA137">
        <v>9826.7507336404033</v>
      </c>
      <c r="AB137">
        <v>7413518.8540015277</v>
      </c>
      <c r="AC137">
        <v>10095094.729299288</v>
      </c>
      <c r="AD137">
        <v>0</v>
      </c>
      <c r="AE137">
        <v>28837.360000000001</v>
      </c>
      <c r="AI137">
        <v>10123932.089299288</v>
      </c>
      <c r="AK137">
        <v>0</v>
      </c>
      <c r="AO137">
        <v>105068.87529776066</v>
      </c>
    </row>
    <row r="138" spans="1:41" x14ac:dyDescent="0.25">
      <c r="A138">
        <v>2141</v>
      </c>
      <c r="B138" t="s">
        <v>4525</v>
      </c>
      <c r="C138" t="s">
        <v>46</v>
      </c>
      <c r="D138" t="s">
        <v>169</v>
      </c>
      <c r="E138">
        <v>2117</v>
      </c>
      <c r="F138">
        <v>4469471.8417015541</v>
      </c>
      <c r="G138">
        <v>0</v>
      </c>
      <c r="H138" s="70">
        <v>4469471.8417015541</v>
      </c>
      <c r="I138" s="92">
        <v>1633</v>
      </c>
      <c r="J138">
        <v>1</v>
      </c>
      <c r="K138">
        <v>0</v>
      </c>
      <c r="L138">
        <v>179.63</v>
      </c>
      <c r="M138">
        <v>35</v>
      </c>
      <c r="N138">
        <v>0</v>
      </c>
      <c r="O138">
        <v>0</v>
      </c>
      <c r="P138">
        <v>0.75</v>
      </c>
      <c r="Q138">
        <v>0</v>
      </c>
      <c r="R138">
        <v>0</v>
      </c>
      <c r="S138">
        <v>0</v>
      </c>
      <c r="T138">
        <v>215.38</v>
      </c>
      <c r="U138">
        <v>2111.4722999999999</v>
      </c>
      <c r="V138">
        <v>2111.4722999999999</v>
      </c>
      <c r="W138">
        <v>-0.30000000000000071</v>
      </c>
      <c r="X138" s="71">
        <v>19831712.044578325</v>
      </c>
      <c r="Y138">
        <v>923999.99999999988</v>
      </c>
      <c r="Z138">
        <v>20755712.044578325</v>
      </c>
      <c r="AA138">
        <v>9829.9712691368604</v>
      </c>
      <c r="AB138">
        <v>16286240.202876771</v>
      </c>
      <c r="AC138">
        <v>20755712.044578325</v>
      </c>
      <c r="AD138">
        <v>0</v>
      </c>
      <c r="AE138">
        <v>28837.360000000001</v>
      </c>
      <c r="AI138">
        <v>20784549.404578324</v>
      </c>
      <c r="AK138">
        <v>0</v>
      </c>
      <c r="AO138">
        <v>214471.84170155396</v>
      </c>
    </row>
    <row r="139" spans="1:41" x14ac:dyDescent="0.25">
      <c r="A139">
        <v>2142</v>
      </c>
      <c r="B139" t="s">
        <v>4526</v>
      </c>
      <c r="C139" t="s">
        <v>46</v>
      </c>
      <c r="D139" t="s">
        <v>206</v>
      </c>
      <c r="E139">
        <v>2117</v>
      </c>
      <c r="F139">
        <v>100318352.15640929</v>
      </c>
      <c r="G139">
        <v>0</v>
      </c>
      <c r="H139" s="70">
        <v>100318352.15640929</v>
      </c>
      <c r="I139" s="92">
        <v>38210</v>
      </c>
      <c r="J139">
        <v>1</v>
      </c>
      <c r="K139">
        <v>0</v>
      </c>
      <c r="L139">
        <v>4203.1000000000004</v>
      </c>
      <c r="M139">
        <v>1362.5</v>
      </c>
      <c r="N139">
        <v>0</v>
      </c>
      <c r="O139">
        <v>0</v>
      </c>
      <c r="P139">
        <v>48.25</v>
      </c>
      <c r="Q139">
        <v>0</v>
      </c>
      <c r="R139">
        <v>0</v>
      </c>
      <c r="S139">
        <v>0</v>
      </c>
      <c r="T139">
        <v>5613.85</v>
      </c>
      <c r="U139">
        <v>50309.765599999999</v>
      </c>
      <c r="V139">
        <v>50309.765599999999</v>
      </c>
      <c r="W139">
        <v>-0.65000000000000036</v>
      </c>
      <c r="X139" s="71">
        <v>471607189.65588206</v>
      </c>
      <c r="Y139">
        <v>17423009.800000001</v>
      </c>
      <c r="Z139">
        <v>489030199.45588207</v>
      </c>
      <c r="AA139">
        <v>9720.3831825422403</v>
      </c>
      <c r="AB139">
        <v>388711847.29947281</v>
      </c>
      <c r="AC139">
        <v>489030199.45588207</v>
      </c>
      <c r="AD139">
        <v>0</v>
      </c>
      <c r="AE139">
        <v>3535959.75</v>
      </c>
      <c r="AI139">
        <v>492566159.20588207</v>
      </c>
      <c r="AK139">
        <v>0</v>
      </c>
      <c r="AO139">
        <v>5018352.1564092934</v>
      </c>
    </row>
    <row r="140" spans="1:41" x14ac:dyDescent="0.25">
      <c r="A140">
        <v>2143</v>
      </c>
      <c r="B140" t="s">
        <v>4527</v>
      </c>
      <c r="C140" t="s">
        <v>46</v>
      </c>
      <c r="D140" t="s">
        <v>171</v>
      </c>
      <c r="E140">
        <v>2117</v>
      </c>
      <c r="F140">
        <v>7597672.1882444015</v>
      </c>
      <c r="G140">
        <v>0</v>
      </c>
      <c r="H140" s="70">
        <v>7597672.1882444015</v>
      </c>
      <c r="I140" s="92">
        <v>2000</v>
      </c>
      <c r="J140">
        <v>1</v>
      </c>
      <c r="K140">
        <v>0</v>
      </c>
      <c r="L140">
        <v>220</v>
      </c>
      <c r="M140">
        <v>25.6</v>
      </c>
      <c r="N140">
        <v>0</v>
      </c>
      <c r="O140">
        <v>0</v>
      </c>
      <c r="P140">
        <v>1.5</v>
      </c>
      <c r="Q140">
        <v>0</v>
      </c>
      <c r="R140">
        <v>0</v>
      </c>
      <c r="S140">
        <v>0</v>
      </c>
      <c r="T140">
        <v>247.1</v>
      </c>
      <c r="U140">
        <v>2419.0477000000001</v>
      </c>
      <c r="V140">
        <v>2419.0477000000001</v>
      </c>
      <c r="W140">
        <v>-1.9000000000000004</v>
      </c>
      <c r="X140" s="71">
        <v>22518273.723076202</v>
      </c>
      <c r="Y140">
        <v>532000</v>
      </c>
      <c r="Z140">
        <v>23050273.723076202</v>
      </c>
      <c r="AA140">
        <v>9528.6561414544249</v>
      </c>
      <c r="AB140">
        <v>15452601.5348318</v>
      </c>
      <c r="AC140">
        <v>23050273.723076202</v>
      </c>
      <c r="AD140">
        <v>0</v>
      </c>
      <c r="AE140">
        <v>7209.34</v>
      </c>
      <c r="AI140">
        <v>23057483.063076202</v>
      </c>
      <c r="AK140">
        <v>0</v>
      </c>
      <c r="AO140">
        <v>262672.18824440165</v>
      </c>
    </row>
    <row r="141" spans="1:41" x14ac:dyDescent="0.25">
      <c r="A141">
        <v>2144</v>
      </c>
      <c r="B141" t="s">
        <v>4528</v>
      </c>
      <c r="C141" t="s">
        <v>46</v>
      </c>
      <c r="D141" t="s">
        <v>226</v>
      </c>
      <c r="E141">
        <v>2117</v>
      </c>
      <c r="F141">
        <v>973257.99040108384</v>
      </c>
      <c r="G141">
        <v>0</v>
      </c>
      <c r="H141" s="70">
        <v>973257.99040108384</v>
      </c>
      <c r="I141" s="92">
        <v>238</v>
      </c>
      <c r="J141">
        <v>1</v>
      </c>
      <c r="K141">
        <v>0</v>
      </c>
      <c r="L141">
        <v>20</v>
      </c>
      <c r="M141">
        <v>0</v>
      </c>
      <c r="N141">
        <v>0</v>
      </c>
      <c r="O141">
        <v>0</v>
      </c>
      <c r="P141">
        <v>0</v>
      </c>
      <c r="Q141">
        <v>0</v>
      </c>
      <c r="R141">
        <v>0</v>
      </c>
      <c r="S141">
        <v>0</v>
      </c>
      <c r="T141">
        <v>20</v>
      </c>
      <c r="U141">
        <v>419.59249999999997</v>
      </c>
      <c r="V141">
        <v>419.59249999999997</v>
      </c>
      <c r="W141">
        <v>2.0199999999999996</v>
      </c>
      <c r="X141" s="71">
        <v>3991844.0769052044</v>
      </c>
      <c r="Y141">
        <v>62649.999999999993</v>
      </c>
      <c r="Z141">
        <v>4054494.0769052044</v>
      </c>
      <c r="AA141">
        <v>9662.9326713542414</v>
      </c>
      <c r="AB141">
        <v>3081236.0865041204</v>
      </c>
      <c r="AC141">
        <v>4054494.0769052044</v>
      </c>
      <c r="AD141">
        <v>33136.49</v>
      </c>
      <c r="AE141">
        <v>0</v>
      </c>
      <c r="AI141">
        <v>4087630.5669052047</v>
      </c>
      <c r="AK141">
        <v>0</v>
      </c>
      <c r="AO141">
        <v>31257.9904010838</v>
      </c>
    </row>
    <row r="142" spans="1:41" x14ac:dyDescent="0.25">
      <c r="A142">
        <v>2145</v>
      </c>
      <c r="B142" t="s">
        <v>4529</v>
      </c>
      <c r="C142" t="s">
        <v>46</v>
      </c>
      <c r="D142" t="s">
        <v>158</v>
      </c>
      <c r="E142">
        <v>2117</v>
      </c>
      <c r="F142">
        <v>1537450.4446146972</v>
      </c>
      <c r="G142">
        <v>0</v>
      </c>
      <c r="H142" s="70">
        <v>1537450.4446146972</v>
      </c>
      <c r="I142" s="92">
        <v>644</v>
      </c>
      <c r="J142">
        <v>1</v>
      </c>
      <c r="K142">
        <v>0</v>
      </c>
      <c r="L142">
        <v>70.84</v>
      </c>
      <c r="M142">
        <v>0</v>
      </c>
      <c r="N142">
        <v>0</v>
      </c>
      <c r="O142">
        <v>0</v>
      </c>
      <c r="P142">
        <v>1</v>
      </c>
      <c r="Q142">
        <v>0</v>
      </c>
      <c r="R142">
        <v>0</v>
      </c>
      <c r="S142">
        <v>0</v>
      </c>
      <c r="T142">
        <v>71.84</v>
      </c>
      <c r="U142">
        <v>842.19880000000001</v>
      </c>
      <c r="V142">
        <v>861.89</v>
      </c>
      <c r="W142">
        <v>0.5</v>
      </c>
      <c r="X142" s="71">
        <v>8131221.4777020784</v>
      </c>
      <c r="Y142">
        <v>213259.9</v>
      </c>
      <c r="Z142">
        <v>8344481.3777020788</v>
      </c>
      <c r="AA142">
        <v>9681.6083000174949</v>
      </c>
      <c r="AB142">
        <v>6807030.9330873815</v>
      </c>
      <c r="AC142">
        <v>8344481.3777020788</v>
      </c>
      <c r="AD142">
        <v>0</v>
      </c>
      <c r="AE142">
        <v>78173.75</v>
      </c>
      <c r="AI142">
        <v>8422655.1277020797</v>
      </c>
      <c r="AK142">
        <v>0</v>
      </c>
      <c r="AO142">
        <v>84580.444614697321</v>
      </c>
    </row>
    <row r="143" spans="1:41" x14ac:dyDescent="0.25">
      <c r="A143">
        <v>2146</v>
      </c>
      <c r="B143" t="s">
        <v>4530</v>
      </c>
      <c r="C143" t="s">
        <v>46</v>
      </c>
      <c r="D143" t="s">
        <v>246</v>
      </c>
      <c r="E143">
        <v>2117</v>
      </c>
      <c r="F143">
        <v>9732212.6349417865</v>
      </c>
      <c r="G143">
        <v>0</v>
      </c>
      <c r="H143" s="70">
        <v>9732212.6349417865</v>
      </c>
      <c r="I143" s="92">
        <v>5301</v>
      </c>
      <c r="J143">
        <v>1</v>
      </c>
      <c r="K143">
        <v>0</v>
      </c>
      <c r="L143">
        <v>583.11</v>
      </c>
      <c r="M143">
        <v>41.7</v>
      </c>
      <c r="N143">
        <v>0</v>
      </c>
      <c r="O143">
        <v>0</v>
      </c>
      <c r="P143">
        <v>2.25</v>
      </c>
      <c r="Q143">
        <v>0</v>
      </c>
      <c r="R143">
        <v>0</v>
      </c>
      <c r="S143">
        <v>0</v>
      </c>
      <c r="T143">
        <v>627.06000000000006</v>
      </c>
      <c r="U143">
        <v>7058.38</v>
      </c>
      <c r="V143">
        <v>7067.5050000000001</v>
      </c>
      <c r="W143">
        <v>-0.75</v>
      </c>
      <c r="X143" s="71">
        <v>66214336.43508058</v>
      </c>
      <c r="Y143">
        <v>2310000</v>
      </c>
      <c r="Z143">
        <v>68524336.435080588</v>
      </c>
      <c r="AA143">
        <v>9695.6898417589491</v>
      </c>
      <c r="AB143">
        <v>58792123.800138801</v>
      </c>
      <c r="AC143">
        <v>68524336.435080588</v>
      </c>
      <c r="AD143">
        <v>0</v>
      </c>
      <c r="AE143">
        <v>14418.68</v>
      </c>
      <c r="AI143">
        <v>68538755.115080595</v>
      </c>
      <c r="AK143">
        <v>0</v>
      </c>
      <c r="AO143">
        <v>696212.63494178653</v>
      </c>
    </row>
    <row r="144" spans="1:41" x14ac:dyDescent="0.25">
      <c r="A144">
        <v>2147</v>
      </c>
      <c r="B144" t="s">
        <v>4531</v>
      </c>
      <c r="C144" t="s">
        <v>122</v>
      </c>
      <c r="D144" t="s">
        <v>157</v>
      </c>
      <c r="E144">
        <v>2200</v>
      </c>
      <c r="F144">
        <v>10520344.917092662</v>
      </c>
      <c r="G144">
        <v>0</v>
      </c>
      <c r="H144" s="70">
        <v>10520344.917092662</v>
      </c>
      <c r="I144" s="92">
        <v>2264</v>
      </c>
      <c r="J144">
        <v>1</v>
      </c>
      <c r="K144">
        <v>0</v>
      </c>
      <c r="L144">
        <v>249.04</v>
      </c>
      <c r="M144">
        <v>5.8</v>
      </c>
      <c r="N144">
        <v>0</v>
      </c>
      <c r="O144">
        <v>0</v>
      </c>
      <c r="P144">
        <v>3.75</v>
      </c>
      <c r="Q144">
        <v>0</v>
      </c>
      <c r="R144">
        <v>0</v>
      </c>
      <c r="S144">
        <v>0</v>
      </c>
      <c r="T144">
        <v>258.59000000000003</v>
      </c>
      <c r="U144">
        <v>3078.1197999999999</v>
      </c>
      <c r="V144">
        <v>3078.1197999999999</v>
      </c>
      <c r="W144">
        <v>-0.8100000000000005</v>
      </c>
      <c r="X144" s="71">
        <v>28828764.494628858</v>
      </c>
      <c r="Y144">
        <v>682500</v>
      </c>
      <c r="Z144">
        <v>29511264.494628858</v>
      </c>
      <c r="AA144">
        <v>9587.4320728611201</v>
      </c>
      <c r="AB144">
        <v>18990919.577536196</v>
      </c>
      <c r="AC144">
        <v>29511264.494628858</v>
      </c>
      <c r="AD144">
        <v>0</v>
      </c>
      <c r="AE144">
        <v>0</v>
      </c>
      <c r="AI144">
        <v>29511264.494628858</v>
      </c>
      <c r="AK144">
        <v>0</v>
      </c>
      <c r="AO144">
        <v>297344.91709266265</v>
      </c>
    </row>
    <row r="145" spans="1:41" x14ac:dyDescent="0.25">
      <c r="A145">
        <v>3997</v>
      </c>
      <c r="B145" t="s">
        <v>4532</v>
      </c>
      <c r="C145" t="s">
        <v>122</v>
      </c>
      <c r="D145" t="s">
        <v>123</v>
      </c>
      <c r="E145">
        <v>2200</v>
      </c>
      <c r="F145">
        <v>998073.69223588612</v>
      </c>
      <c r="G145">
        <v>0</v>
      </c>
      <c r="H145" s="70">
        <v>998073.69223588612</v>
      </c>
      <c r="I145" s="92">
        <v>130</v>
      </c>
      <c r="J145">
        <v>1</v>
      </c>
      <c r="K145">
        <v>0</v>
      </c>
      <c r="L145">
        <v>14.3</v>
      </c>
      <c r="M145">
        <v>4.4000000000000004</v>
      </c>
      <c r="N145">
        <v>0</v>
      </c>
      <c r="O145">
        <v>0</v>
      </c>
      <c r="P145">
        <v>0.25</v>
      </c>
      <c r="Q145">
        <v>0</v>
      </c>
      <c r="R145">
        <v>0</v>
      </c>
      <c r="S145">
        <v>0</v>
      </c>
      <c r="T145">
        <v>18.950000000000003</v>
      </c>
      <c r="U145">
        <v>273.75729999999999</v>
      </c>
      <c r="V145">
        <v>273.89</v>
      </c>
      <c r="W145">
        <v>1.7599999999999998</v>
      </c>
      <c r="X145" s="71">
        <v>2601963.694076668</v>
      </c>
      <c r="Y145">
        <v>292500</v>
      </c>
      <c r="Z145">
        <v>2894463.694076668</v>
      </c>
      <c r="AA145">
        <v>10567.978728966622</v>
      </c>
      <c r="AB145">
        <v>1896390.0018407819</v>
      </c>
      <c r="AC145">
        <v>2894463.694076668</v>
      </c>
      <c r="AD145">
        <v>0</v>
      </c>
      <c r="AE145">
        <v>0</v>
      </c>
      <c r="AI145">
        <v>2894463.694076668</v>
      </c>
      <c r="AK145">
        <v>0</v>
      </c>
      <c r="AO145">
        <v>17073.692235886108</v>
      </c>
    </row>
    <row r="146" spans="1:41" x14ac:dyDescent="0.25">
      <c r="A146">
        <v>2180</v>
      </c>
      <c r="B146" t="s">
        <v>4533</v>
      </c>
      <c r="C146" t="s">
        <v>48</v>
      </c>
      <c r="D146" t="s">
        <v>195</v>
      </c>
      <c r="E146">
        <v>2148</v>
      </c>
      <c r="F146">
        <v>295170278.28259361</v>
      </c>
      <c r="G146">
        <v>0</v>
      </c>
      <c r="H146" s="70">
        <v>295170278.28259361</v>
      </c>
      <c r="I146" s="92">
        <v>44582.400000000001</v>
      </c>
      <c r="J146">
        <v>1</v>
      </c>
      <c r="K146">
        <v>0</v>
      </c>
      <c r="L146">
        <v>4904.0640000000003</v>
      </c>
      <c r="M146">
        <v>867.6</v>
      </c>
      <c r="N146">
        <v>0</v>
      </c>
      <c r="O146">
        <v>0</v>
      </c>
      <c r="P146">
        <v>54</v>
      </c>
      <c r="Q146">
        <v>0</v>
      </c>
      <c r="R146">
        <v>0</v>
      </c>
      <c r="S146">
        <v>0</v>
      </c>
      <c r="T146">
        <v>5825.6640000000007</v>
      </c>
      <c r="U146">
        <v>54044.913</v>
      </c>
      <c r="V146">
        <v>54044.913</v>
      </c>
      <c r="W146">
        <v>-0.61000000000000121</v>
      </c>
      <c r="X146" s="71">
        <v>506733707.69575626</v>
      </c>
      <c r="Y146">
        <v>29120000</v>
      </c>
      <c r="Z146">
        <v>535853707.69575626</v>
      </c>
      <c r="AA146">
        <v>9914.9703080427989</v>
      </c>
      <c r="AB146">
        <v>240683429.41316265</v>
      </c>
      <c r="AC146">
        <v>535853707.69575626</v>
      </c>
      <c r="AD146">
        <v>0</v>
      </c>
      <c r="AE146">
        <v>9732608.4800000004</v>
      </c>
      <c r="AI146">
        <v>545586316.17575622</v>
      </c>
      <c r="AK146">
        <v>0</v>
      </c>
      <c r="AO146">
        <v>5855278.282593606</v>
      </c>
    </row>
    <row r="147" spans="1:41" x14ac:dyDescent="0.25">
      <c r="A147">
        <v>2181</v>
      </c>
      <c r="B147" t="s">
        <v>4534</v>
      </c>
      <c r="C147" t="s">
        <v>48</v>
      </c>
      <c r="D147" t="s">
        <v>183</v>
      </c>
      <c r="E147">
        <v>2148</v>
      </c>
      <c r="F147">
        <v>22864250.291965518</v>
      </c>
      <c r="G147">
        <v>0</v>
      </c>
      <c r="H147" s="70">
        <v>22864250.291965518</v>
      </c>
      <c r="I147" s="92">
        <v>2762</v>
      </c>
      <c r="J147">
        <v>1</v>
      </c>
      <c r="K147">
        <v>0</v>
      </c>
      <c r="L147">
        <v>303.82</v>
      </c>
      <c r="M147">
        <v>99.8</v>
      </c>
      <c r="N147">
        <v>0</v>
      </c>
      <c r="O147">
        <v>0</v>
      </c>
      <c r="P147">
        <v>3</v>
      </c>
      <c r="Q147">
        <v>0</v>
      </c>
      <c r="R147">
        <v>0</v>
      </c>
      <c r="S147">
        <v>0</v>
      </c>
      <c r="T147">
        <v>406.62</v>
      </c>
      <c r="U147">
        <v>3504.9513999999999</v>
      </c>
      <c r="V147">
        <v>3504.9513999999999</v>
      </c>
      <c r="W147">
        <v>-1.6400000000000006</v>
      </c>
      <c r="X147" s="71">
        <v>32674293.546849605</v>
      </c>
      <c r="Y147">
        <v>1357213.9</v>
      </c>
      <c r="Z147">
        <v>34031507.446849607</v>
      </c>
      <c r="AA147">
        <v>9709.5518776236404</v>
      </c>
      <c r="AB147">
        <v>11167257.154884089</v>
      </c>
      <c r="AC147">
        <v>34031507.446849607</v>
      </c>
      <c r="AD147">
        <v>250.01000000000002</v>
      </c>
      <c r="AE147">
        <v>952810.11</v>
      </c>
      <c r="AI147">
        <v>34984567.566849604</v>
      </c>
      <c r="AK147">
        <v>0</v>
      </c>
      <c r="AO147">
        <v>362750.29196551867</v>
      </c>
    </row>
    <row r="148" spans="1:41" x14ac:dyDescent="0.25">
      <c r="A148">
        <v>2182</v>
      </c>
      <c r="B148" t="s">
        <v>4535</v>
      </c>
      <c r="C148" t="s">
        <v>48</v>
      </c>
      <c r="D148" t="s">
        <v>202</v>
      </c>
      <c r="E148">
        <v>2148</v>
      </c>
      <c r="F148">
        <v>31262206.512705304</v>
      </c>
      <c r="G148">
        <v>0</v>
      </c>
      <c r="H148" s="70">
        <v>31262206.512705304</v>
      </c>
      <c r="I148" s="92">
        <v>10207</v>
      </c>
      <c r="J148">
        <v>1</v>
      </c>
      <c r="K148">
        <v>0</v>
      </c>
      <c r="L148">
        <v>1122.77</v>
      </c>
      <c r="M148">
        <v>185.1</v>
      </c>
      <c r="N148">
        <v>0</v>
      </c>
      <c r="O148">
        <v>0</v>
      </c>
      <c r="P148">
        <v>14.25</v>
      </c>
      <c r="Q148">
        <v>0</v>
      </c>
      <c r="R148">
        <v>0</v>
      </c>
      <c r="S148">
        <v>0</v>
      </c>
      <c r="T148">
        <v>1322.12</v>
      </c>
      <c r="U148">
        <v>12945.1333</v>
      </c>
      <c r="V148">
        <v>13406.987499999999</v>
      </c>
      <c r="W148">
        <v>0.89999999999999858</v>
      </c>
      <c r="X148" s="71">
        <v>126764168.98693617</v>
      </c>
      <c r="Y148">
        <v>4970000</v>
      </c>
      <c r="Z148">
        <v>131734168.98693617</v>
      </c>
      <c r="AA148">
        <v>9825.7844267353994</v>
      </c>
      <c r="AB148">
        <v>100471962.47423086</v>
      </c>
      <c r="AC148">
        <v>131734168.98693617</v>
      </c>
      <c r="AD148">
        <v>0</v>
      </c>
      <c r="AE148">
        <v>3085055.93</v>
      </c>
      <c r="AI148">
        <v>134819224.91693616</v>
      </c>
      <c r="AK148">
        <v>0</v>
      </c>
      <c r="AO148">
        <v>1340547.5127053037</v>
      </c>
    </row>
    <row r="149" spans="1:41" x14ac:dyDescent="0.25">
      <c r="A149">
        <v>2183</v>
      </c>
      <c r="B149" t="s">
        <v>4536</v>
      </c>
      <c r="C149" t="s">
        <v>48</v>
      </c>
      <c r="D149" t="s">
        <v>108</v>
      </c>
      <c r="E149">
        <v>2148</v>
      </c>
      <c r="F149">
        <v>35045082.51572147</v>
      </c>
      <c r="G149">
        <v>0</v>
      </c>
      <c r="H149" s="70">
        <v>35045082.51572147</v>
      </c>
      <c r="I149" s="92">
        <v>11174</v>
      </c>
      <c r="J149">
        <v>1</v>
      </c>
      <c r="K149">
        <v>0</v>
      </c>
      <c r="L149">
        <v>1229.1400000000001</v>
      </c>
      <c r="M149">
        <v>55.1</v>
      </c>
      <c r="N149">
        <v>0</v>
      </c>
      <c r="O149">
        <v>0</v>
      </c>
      <c r="P149">
        <v>11.5</v>
      </c>
      <c r="Q149">
        <v>0</v>
      </c>
      <c r="R149">
        <v>0</v>
      </c>
      <c r="S149">
        <v>0</v>
      </c>
      <c r="T149">
        <v>1295.74</v>
      </c>
      <c r="U149">
        <v>13712.9413</v>
      </c>
      <c r="V149">
        <v>13712.9413</v>
      </c>
      <c r="W149">
        <v>-0.52000000000000135</v>
      </c>
      <c r="X149" s="71">
        <v>128639226.55527207</v>
      </c>
      <c r="Y149">
        <v>5690589.7999999998</v>
      </c>
      <c r="Z149">
        <v>134329816.35527208</v>
      </c>
      <c r="AA149">
        <v>9795.8427310756506</v>
      </c>
      <c r="AB149">
        <v>99284733.839550614</v>
      </c>
      <c r="AC149">
        <v>134329816.35527208</v>
      </c>
      <c r="AD149">
        <v>0</v>
      </c>
      <c r="AE149">
        <v>1369774.53</v>
      </c>
      <c r="AI149">
        <v>135699590.88527209</v>
      </c>
      <c r="AK149">
        <v>0</v>
      </c>
      <c r="AO149">
        <v>1467549.515721472</v>
      </c>
    </row>
    <row r="150" spans="1:41" x14ac:dyDescent="0.25">
      <c r="A150">
        <v>2185</v>
      </c>
      <c r="B150" t="s">
        <v>4537</v>
      </c>
      <c r="C150" t="s">
        <v>48</v>
      </c>
      <c r="D150" t="s">
        <v>49</v>
      </c>
      <c r="E150">
        <v>2148</v>
      </c>
      <c r="F150">
        <v>14986161.878613327</v>
      </c>
      <c r="G150">
        <v>0</v>
      </c>
      <c r="H150" s="70">
        <v>14986161.878613327</v>
      </c>
      <c r="I150" s="92">
        <v>5510</v>
      </c>
      <c r="J150">
        <v>1</v>
      </c>
      <c r="K150">
        <v>0</v>
      </c>
      <c r="L150">
        <v>606.1</v>
      </c>
      <c r="M150">
        <v>75.7</v>
      </c>
      <c r="N150">
        <v>0</v>
      </c>
      <c r="O150">
        <v>0</v>
      </c>
      <c r="P150">
        <v>8.5</v>
      </c>
      <c r="Q150">
        <v>0</v>
      </c>
      <c r="R150">
        <v>0</v>
      </c>
      <c r="S150">
        <v>0</v>
      </c>
      <c r="T150">
        <v>690.30000000000007</v>
      </c>
      <c r="U150">
        <v>7088.2016000000003</v>
      </c>
      <c r="V150">
        <v>7088.2016000000003</v>
      </c>
      <c r="W150">
        <v>1.2199999999999989</v>
      </c>
      <c r="X150" s="71">
        <v>67138081.90538168</v>
      </c>
      <c r="Y150">
        <v>2710712.1999999997</v>
      </c>
      <c r="Z150">
        <v>69848794.105381683</v>
      </c>
      <c r="AA150">
        <v>9854.2335626263339</v>
      </c>
      <c r="AB150">
        <v>54862632.22676836</v>
      </c>
      <c r="AC150">
        <v>69848794.105381683</v>
      </c>
      <c r="AD150">
        <v>0</v>
      </c>
      <c r="AE150">
        <v>1249253.83</v>
      </c>
      <c r="AI150">
        <v>71098047.935381681</v>
      </c>
      <c r="AK150">
        <v>0</v>
      </c>
      <c r="AO150">
        <v>723661.87861332658</v>
      </c>
    </row>
    <row r="151" spans="1:41" x14ac:dyDescent="0.25">
      <c r="A151">
        <v>2186</v>
      </c>
      <c r="B151" t="s">
        <v>4538</v>
      </c>
      <c r="C151" t="s">
        <v>48</v>
      </c>
      <c r="D151" t="s">
        <v>63</v>
      </c>
      <c r="E151">
        <v>2148</v>
      </c>
      <c r="F151">
        <v>2132296.9071106776</v>
      </c>
      <c r="G151">
        <v>0</v>
      </c>
      <c r="H151" s="70">
        <v>2132296.9071106776</v>
      </c>
      <c r="I151" s="92">
        <v>1053</v>
      </c>
      <c r="J151">
        <v>1</v>
      </c>
      <c r="K151">
        <v>0</v>
      </c>
      <c r="L151">
        <v>115.83</v>
      </c>
      <c r="M151">
        <v>3.8</v>
      </c>
      <c r="N151">
        <v>0</v>
      </c>
      <c r="O151">
        <v>0</v>
      </c>
      <c r="P151">
        <v>0.75</v>
      </c>
      <c r="Q151">
        <v>0</v>
      </c>
      <c r="R151">
        <v>0</v>
      </c>
      <c r="S151">
        <v>0</v>
      </c>
      <c r="T151">
        <v>120.38</v>
      </c>
      <c r="U151">
        <v>1208.8559</v>
      </c>
      <c r="V151">
        <v>1222.83</v>
      </c>
      <c r="W151">
        <v>-1.9900000000000002</v>
      </c>
      <c r="X151" s="71">
        <v>11377248.066282194</v>
      </c>
      <c r="Y151">
        <v>540050</v>
      </c>
      <c r="Z151">
        <v>11917298.066282194</v>
      </c>
      <c r="AA151">
        <v>9745.6703436145617</v>
      </c>
      <c r="AB151">
        <v>9785001.1591715161</v>
      </c>
      <c r="AC151">
        <v>11917298.066282194</v>
      </c>
      <c r="AD151">
        <v>0</v>
      </c>
      <c r="AE151">
        <v>133372.78</v>
      </c>
      <c r="AI151">
        <v>12050670.846282193</v>
      </c>
      <c r="AK151">
        <v>0</v>
      </c>
      <c r="AO151">
        <v>138296.90711067745</v>
      </c>
    </row>
    <row r="152" spans="1:41" x14ac:dyDescent="0.25">
      <c r="A152">
        <v>2187</v>
      </c>
      <c r="B152" t="s">
        <v>4539</v>
      </c>
      <c r="C152" t="s">
        <v>48</v>
      </c>
      <c r="D152" t="s">
        <v>73</v>
      </c>
      <c r="E152">
        <v>2148</v>
      </c>
      <c r="F152">
        <v>18274990.948913038</v>
      </c>
      <c r="G152">
        <v>0</v>
      </c>
      <c r="H152" s="70">
        <v>18274990.948913038</v>
      </c>
      <c r="I152" s="92">
        <v>8288.2999999999993</v>
      </c>
      <c r="J152">
        <v>1</v>
      </c>
      <c r="K152">
        <v>0</v>
      </c>
      <c r="L152">
        <v>911.71299999999997</v>
      </c>
      <c r="M152">
        <v>29.6</v>
      </c>
      <c r="N152">
        <v>0</v>
      </c>
      <c r="O152">
        <v>0</v>
      </c>
      <c r="P152">
        <v>9.75</v>
      </c>
      <c r="Q152">
        <v>0</v>
      </c>
      <c r="R152">
        <v>0</v>
      </c>
      <c r="S152">
        <v>0</v>
      </c>
      <c r="T152">
        <v>951.06299999999999</v>
      </c>
      <c r="U152">
        <v>11179.863600000001</v>
      </c>
      <c r="V152">
        <v>11179.863600000001</v>
      </c>
      <c r="W152">
        <v>1.7299999999999986</v>
      </c>
      <c r="X152" s="71">
        <v>106191528.97747314</v>
      </c>
      <c r="Y152">
        <v>4017940.4999999995</v>
      </c>
      <c r="Z152">
        <v>110209469.47747314</v>
      </c>
      <c r="AA152">
        <v>9857.8545696633664</v>
      </c>
      <c r="AB152">
        <v>91934478.528560102</v>
      </c>
      <c r="AC152">
        <v>110209469.47747314</v>
      </c>
      <c r="AD152">
        <v>0</v>
      </c>
      <c r="AE152">
        <v>1449186.12</v>
      </c>
      <c r="AI152">
        <v>111658655.59747314</v>
      </c>
      <c r="AK152">
        <v>0</v>
      </c>
      <c r="AO152">
        <v>1088552.9489130371</v>
      </c>
    </row>
    <row r="153" spans="1:41" x14ac:dyDescent="0.25">
      <c r="A153">
        <v>2188</v>
      </c>
      <c r="B153" t="s">
        <v>4540</v>
      </c>
      <c r="C153" t="s">
        <v>48</v>
      </c>
      <c r="D153" t="s">
        <v>204</v>
      </c>
      <c r="E153">
        <v>2148</v>
      </c>
      <c r="F153">
        <v>3112294.7689435445</v>
      </c>
      <c r="G153">
        <v>0</v>
      </c>
      <c r="H153" s="70">
        <v>3112294.7689435445</v>
      </c>
      <c r="I153" s="92">
        <v>520</v>
      </c>
      <c r="J153">
        <v>1</v>
      </c>
      <c r="K153">
        <v>0</v>
      </c>
      <c r="L153">
        <v>57.2</v>
      </c>
      <c r="M153">
        <v>0</v>
      </c>
      <c r="N153">
        <v>0</v>
      </c>
      <c r="O153">
        <v>0</v>
      </c>
      <c r="P153">
        <v>0</v>
      </c>
      <c r="Q153">
        <v>0</v>
      </c>
      <c r="R153">
        <v>0</v>
      </c>
      <c r="S153">
        <v>0</v>
      </c>
      <c r="T153">
        <v>57.2</v>
      </c>
      <c r="U153">
        <v>680.29</v>
      </c>
      <c r="V153">
        <v>680.29</v>
      </c>
      <c r="W153">
        <v>-1.1400000000000006</v>
      </c>
      <c r="X153" s="71">
        <v>6359662.3111601789</v>
      </c>
      <c r="Y153">
        <v>171850</v>
      </c>
      <c r="Z153">
        <v>6531512.3111601789</v>
      </c>
      <c r="AA153">
        <v>9601.0705892489659</v>
      </c>
      <c r="AB153">
        <v>3419217.5422166344</v>
      </c>
      <c r="AC153">
        <v>6531512.3111601789</v>
      </c>
      <c r="AD153">
        <v>0</v>
      </c>
      <c r="AE153">
        <v>0</v>
      </c>
      <c r="AI153">
        <v>6531512.3111601789</v>
      </c>
      <c r="AK153">
        <v>0</v>
      </c>
      <c r="AO153">
        <v>68294.768943544434</v>
      </c>
    </row>
    <row r="154" spans="1:41" x14ac:dyDescent="0.25">
      <c r="A154">
        <v>2190</v>
      </c>
      <c r="B154" t="s">
        <v>4541</v>
      </c>
      <c r="C154" t="s">
        <v>54</v>
      </c>
      <c r="D154" t="s">
        <v>72</v>
      </c>
      <c r="E154">
        <v>2117</v>
      </c>
      <c r="F154">
        <v>9340491.6847196575</v>
      </c>
      <c r="G154">
        <v>0</v>
      </c>
      <c r="H154" s="70">
        <v>9340491.6847196575</v>
      </c>
      <c r="I154" s="92">
        <v>3025</v>
      </c>
      <c r="J154">
        <v>1</v>
      </c>
      <c r="K154">
        <v>0</v>
      </c>
      <c r="L154">
        <v>332.75</v>
      </c>
      <c r="M154">
        <v>96.4</v>
      </c>
      <c r="N154">
        <v>0</v>
      </c>
      <c r="O154">
        <v>0</v>
      </c>
      <c r="P154">
        <v>4.5</v>
      </c>
      <c r="Q154">
        <v>0</v>
      </c>
      <c r="R154">
        <v>0</v>
      </c>
      <c r="S154">
        <v>0</v>
      </c>
      <c r="T154">
        <v>433.65</v>
      </c>
      <c r="U154">
        <v>3615.701</v>
      </c>
      <c r="V154">
        <v>3615.701</v>
      </c>
      <c r="W154">
        <v>-0.22000000000000064</v>
      </c>
      <c r="X154" s="71">
        <v>33975090.937516764</v>
      </c>
      <c r="Y154">
        <v>1512000</v>
      </c>
      <c r="Z154">
        <v>35487090.937516764</v>
      </c>
      <c r="AA154">
        <v>9814.7194520555659</v>
      </c>
      <c r="AB154">
        <v>26146599.252797104</v>
      </c>
      <c r="AC154">
        <v>35487090.937516764</v>
      </c>
      <c r="AD154">
        <v>0</v>
      </c>
      <c r="AE154">
        <v>720933.96</v>
      </c>
      <c r="AI154">
        <v>36208024.897516765</v>
      </c>
      <c r="AK154">
        <v>0</v>
      </c>
      <c r="AO154">
        <v>397291.68471965753</v>
      </c>
    </row>
    <row r="155" spans="1:41" x14ac:dyDescent="0.25">
      <c r="A155">
        <v>2191</v>
      </c>
      <c r="B155" t="s">
        <v>4542</v>
      </c>
      <c r="C155" t="s">
        <v>54</v>
      </c>
      <c r="D155" t="s">
        <v>55</v>
      </c>
      <c r="E155">
        <v>2117</v>
      </c>
      <c r="F155">
        <v>7927081.9746024888</v>
      </c>
      <c r="G155">
        <v>0</v>
      </c>
      <c r="H155" s="70">
        <v>7927081.9746024888</v>
      </c>
      <c r="I155" s="92">
        <v>3130</v>
      </c>
      <c r="J155">
        <v>1</v>
      </c>
      <c r="K155">
        <v>0</v>
      </c>
      <c r="L155">
        <v>344.3</v>
      </c>
      <c r="M155">
        <v>0</v>
      </c>
      <c r="N155">
        <v>0</v>
      </c>
      <c r="O155">
        <v>0</v>
      </c>
      <c r="P155">
        <v>2</v>
      </c>
      <c r="Q155">
        <v>0</v>
      </c>
      <c r="R155">
        <v>0</v>
      </c>
      <c r="S155">
        <v>0</v>
      </c>
      <c r="T155">
        <v>346.3</v>
      </c>
      <c r="U155">
        <v>3879.9582</v>
      </c>
      <c r="V155">
        <v>3879.9582</v>
      </c>
      <c r="W155">
        <v>-0.11000000000000121</v>
      </c>
      <c r="X155" s="71">
        <v>36480502.427216865</v>
      </c>
      <c r="Y155">
        <v>1249500</v>
      </c>
      <c r="Z155">
        <v>37730002.427216865</v>
      </c>
      <c r="AA155">
        <v>9724.3321918305373</v>
      </c>
      <c r="AB155">
        <v>29802920.452614374</v>
      </c>
      <c r="AC155">
        <v>37730002.427216865</v>
      </c>
      <c r="AD155">
        <v>0</v>
      </c>
      <c r="AE155">
        <v>1586054.71</v>
      </c>
      <c r="AI155">
        <v>39316057.137216866</v>
      </c>
      <c r="AK155">
        <v>0</v>
      </c>
      <c r="AO155">
        <v>411081.97460248857</v>
      </c>
    </row>
    <row r="156" spans="1:41" x14ac:dyDescent="0.25">
      <c r="A156">
        <v>2192</v>
      </c>
      <c r="B156" t="s">
        <v>4543</v>
      </c>
      <c r="C156" t="s">
        <v>54</v>
      </c>
      <c r="D156" t="s">
        <v>185</v>
      </c>
      <c r="E156">
        <v>2117</v>
      </c>
      <c r="F156">
        <v>624077.5335543711</v>
      </c>
      <c r="G156">
        <v>0</v>
      </c>
      <c r="H156" s="70">
        <v>624077.5335543711</v>
      </c>
      <c r="I156" s="92">
        <v>314</v>
      </c>
      <c r="J156">
        <v>1</v>
      </c>
      <c r="K156">
        <v>0</v>
      </c>
      <c r="L156">
        <v>30</v>
      </c>
      <c r="M156">
        <v>0.6</v>
      </c>
      <c r="N156">
        <v>0</v>
      </c>
      <c r="O156">
        <v>0</v>
      </c>
      <c r="P156">
        <v>1</v>
      </c>
      <c r="Q156">
        <v>0</v>
      </c>
      <c r="R156">
        <v>0</v>
      </c>
      <c r="S156">
        <v>0</v>
      </c>
      <c r="T156">
        <v>31.6</v>
      </c>
      <c r="U156">
        <v>441.03</v>
      </c>
      <c r="V156">
        <v>458.22</v>
      </c>
      <c r="W156">
        <v>0.71999999999999886</v>
      </c>
      <c r="X156" s="71">
        <v>4328196.8167827362</v>
      </c>
      <c r="Y156">
        <v>94500</v>
      </c>
      <c r="Z156">
        <v>4422696.8167827362</v>
      </c>
      <c r="AA156">
        <v>9651.906980888516</v>
      </c>
      <c r="AB156">
        <v>3798619.2832283652</v>
      </c>
      <c r="AC156">
        <v>4422696.8167827362</v>
      </c>
      <c r="AD156">
        <v>0</v>
      </c>
      <c r="AE156">
        <v>0</v>
      </c>
      <c r="AI156">
        <v>4422696.8167827362</v>
      </c>
      <c r="AK156">
        <v>0</v>
      </c>
      <c r="AO156">
        <v>41239.533554371061</v>
      </c>
    </row>
    <row r="157" spans="1:41" x14ac:dyDescent="0.25">
      <c r="A157">
        <v>2193</v>
      </c>
      <c r="B157" t="s">
        <v>4544</v>
      </c>
      <c r="C157" t="s">
        <v>54</v>
      </c>
      <c r="D157" t="s">
        <v>94</v>
      </c>
      <c r="E157">
        <v>2117</v>
      </c>
      <c r="F157">
        <v>464323.12771840754</v>
      </c>
      <c r="G157">
        <v>0</v>
      </c>
      <c r="H157" s="70">
        <v>464323.12771840754</v>
      </c>
      <c r="I157" s="92">
        <v>167</v>
      </c>
      <c r="J157">
        <v>1</v>
      </c>
      <c r="K157">
        <v>0</v>
      </c>
      <c r="L157">
        <v>18.37</v>
      </c>
      <c r="M157">
        <v>5.3</v>
      </c>
      <c r="N157">
        <v>0</v>
      </c>
      <c r="O157">
        <v>0</v>
      </c>
      <c r="P157">
        <v>0</v>
      </c>
      <c r="Q157">
        <v>0</v>
      </c>
      <c r="R157">
        <v>0</v>
      </c>
      <c r="S157">
        <v>0</v>
      </c>
      <c r="T157">
        <v>23.67</v>
      </c>
      <c r="U157">
        <v>338.00319999999999</v>
      </c>
      <c r="V157">
        <v>338.00319999999999</v>
      </c>
      <c r="W157">
        <v>-4.910000000000001</v>
      </c>
      <c r="X157" s="71">
        <v>3093206.3782730978</v>
      </c>
      <c r="Y157">
        <v>94500</v>
      </c>
      <c r="Z157">
        <v>3187706.3782730978</v>
      </c>
      <c r="AA157">
        <v>9430.9946718643423</v>
      </c>
      <c r="AB157">
        <v>2723383.2505546901</v>
      </c>
      <c r="AC157">
        <v>3187706.3782730978</v>
      </c>
      <c r="AD157">
        <v>0</v>
      </c>
      <c r="AE157">
        <v>0</v>
      </c>
      <c r="AI157">
        <v>3187706.3782730978</v>
      </c>
      <c r="AK157">
        <v>0</v>
      </c>
      <c r="AO157">
        <v>21933.127718407541</v>
      </c>
    </row>
    <row r="158" spans="1:41" x14ac:dyDescent="0.25">
      <c r="A158">
        <v>2195</v>
      </c>
      <c r="B158" t="s">
        <v>4545</v>
      </c>
      <c r="C158" t="s">
        <v>212</v>
      </c>
      <c r="D158" t="s">
        <v>213</v>
      </c>
      <c r="E158">
        <v>2004</v>
      </c>
      <c r="F158">
        <v>1782797.7122835277</v>
      </c>
      <c r="G158">
        <v>0</v>
      </c>
      <c r="H158" s="70">
        <v>1782797.7122835277</v>
      </c>
      <c r="I158" s="92">
        <v>258</v>
      </c>
      <c r="J158">
        <v>1</v>
      </c>
      <c r="K158">
        <v>0</v>
      </c>
      <c r="L158">
        <v>28.38</v>
      </c>
      <c r="M158">
        <v>5.4</v>
      </c>
      <c r="N158">
        <v>0</v>
      </c>
      <c r="O158">
        <v>0</v>
      </c>
      <c r="P158">
        <v>0.25</v>
      </c>
      <c r="Q158">
        <v>0</v>
      </c>
      <c r="R158">
        <v>0</v>
      </c>
      <c r="S158">
        <v>0</v>
      </c>
      <c r="T158">
        <v>34.03</v>
      </c>
      <c r="U158">
        <v>402.2774</v>
      </c>
      <c r="V158">
        <v>415.22</v>
      </c>
      <c r="W158">
        <v>4.1099999999999994</v>
      </c>
      <c r="X158" s="71">
        <v>3995603.4965145048</v>
      </c>
      <c r="Y158">
        <v>630000</v>
      </c>
      <c r="Z158">
        <v>4625603.4965145048</v>
      </c>
      <c r="AA158">
        <v>11140.126912274227</v>
      </c>
      <c r="AB158">
        <v>2842805.7842309773</v>
      </c>
      <c r="AC158">
        <v>4625603.4965145048</v>
      </c>
      <c r="AD158">
        <v>0</v>
      </c>
      <c r="AE158">
        <v>0</v>
      </c>
      <c r="AI158">
        <v>4625603.4965145048</v>
      </c>
      <c r="AK158">
        <v>0</v>
      </c>
      <c r="AO158">
        <v>33884.712283527813</v>
      </c>
    </row>
    <row r="159" spans="1:41" x14ac:dyDescent="0.25">
      <c r="A159">
        <v>2197</v>
      </c>
      <c r="B159" t="s">
        <v>4546</v>
      </c>
      <c r="C159" t="s">
        <v>161</v>
      </c>
      <c r="D159" t="s">
        <v>233</v>
      </c>
      <c r="E159">
        <v>2230</v>
      </c>
      <c r="F159">
        <v>17277553.747962423</v>
      </c>
      <c r="G159">
        <v>0</v>
      </c>
      <c r="H159" s="70">
        <v>17277553.747962423</v>
      </c>
      <c r="I159" s="92">
        <v>2082</v>
      </c>
      <c r="J159">
        <v>1</v>
      </c>
      <c r="K159">
        <v>0</v>
      </c>
      <c r="L159">
        <v>229.02</v>
      </c>
      <c r="M159">
        <v>48</v>
      </c>
      <c r="N159">
        <v>0</v>
      </c>
      <c r="O159">
        <v>0</v>
      </c>
      <c r="P159">
        <v>3</v>
      </c>
      <c r="Q159">
        <v>0</v>
      </c>
      <c r="R159">
        <v>0</v>
      </c>
      <c r="S159">
        <v>0</v>
      </c>
      <c r="T159">
        <v>280.02</v>
      </c>
      <c r="U159">
        <v>2547.7087000000001</v>
      </c>
      <c r="V159">
        <v>2547.7087000000001</v>
      </c>
      <c r="W159">
        <v>-2.1300000000000008</v>
      </c>
      <c r="X159" s="71">
        <v>23685317.870383579</v>
      </c>
      <c r="Y159">
        <v>1101006.2</v>
      </c>
      <c r="Z159">
        <v>24786324.070383579</v>
      </c>
      <c r="AA159">
        <v>9728.8689520837197</v>
      </c>
      <c r="AB159">
        <v>7508770.3224211559</v>
      </c>
      <c r="AC159">
        <v>24786324.070383579</v>
      </c>
      <c r="AD159">
        <v>0</v>
      </c>
      <c r="AE159">
        <v>144186.79</v>
      </c>
      <c r="AI159">
        <v>24930510.860383578</v>
      </c>
      <c r="AK159">
        <v>0</v>
      </c>
      <c r="AO159">
        <v>273441.74796242215</v>
      </c>
    </row>
    <row r="160" spans="1:41" x14ac:dyDescent="0.25">
      <c r="A160">
        <v>2198</v>
      </c>
      <c r="B160" t="s">
        <v>4547</v>
      </c>
      <c r="C160" t="s">
        <v>161</v>
      </c>
      <c r="D160" t="s">
        <v>162</v>
      </c>
      <c r="E160">
        <v>2230</v>
      </c>
      <c r="F160">
        <v>14851591.946356151</v>
      </c>
      <c r="G160">
        <v>-5437272.8321718369</v>
      </c>
      <c r="H160" s="70">
        <v>9414319.1141843144</v>
      </c>
      <c r="I160" s="92">
        <v>705</v>
      </c>
      <c r="J160">
        <v>1</v>
      </c>
      <c r="K160">
        <v>0</v>
      </c>
      <c r="L160">
        <v>77.55</v>
      </c>
      <c r="M160">
        <v>16</v>
      </c>
      <c r="N160">
        <v>0</v>
      </c>
      <c r="O160">
        <v>0</v>
      </c>
      <c r="P160">
        <v>0.75</v>
      </c>
      <c r="Q160">
        <v>0</v>
      </c>
      <c r="R160">
        <v>0</v>
      </c>
      <c r="S160">
        <v>0</v>
      </c>
      <c r="T160">
        <v>94.3</v>
      </c>
      <c r="U160">
        <v>904.3569</v>
      </c>
      <c r="V160">
        <v>919.54250000000002</v>
      </c>
      <c r="W160">
        <v>0.39999999999999858</v>
      </c>
      <c r="X160" s="71">
        <v>8670319.1141843144</v>
      </c>
      <c r="Y160">
        <v>744000</v>
      </c>
      <c r="Z160">
        <v>9414319.1141843144</v>
      </c>
      <c r="AA160">
        <v>10238.046761497499</v>
      </c>
      <c r="AB160">
        <v>0</v>
      </c>
      <c r="AC160">
        <v>9414319.1141843144</v>
      </c>
      <c r="AD160">
        <v>0</v>
      </c>
      <c r="AE160">
        <v>0</v>
      </c>
      <c r="AI160">
        <v>9414319.1141843144</v>
      </c>
      <c r="AK160">
        <v>0</v>
      </c>
      <c r="AO160">
        <v>92591.946356151573</v>
      </c>
    </row>
    <row r="161" spans="1:41" x14ac:dyDescent="0.25">
      <c r="A161">
        <v>2199</v>
      </c>
      <c r="B161" t="s">
        <v>4548</v>
      </c>
      <c r="C161" t="s">
        <v>161</v>
      </c>
      <c r="D161" t="s">
        <v>163</v>
      </c>
      <c r="E161">
        <v>2230</v>
      </c>
      <c r="F161">
        <v>7455981.4080023225</v>
      </c>
      <c r="G161">
        <v>-362872.02051391359</v>
      </c>
      <c r="H161" s="70">
        <v>7093109.3874884089</v>
      </c>
      <c r="I161" s="92">
        <v>510</v>
      </c>
      <c r="J161">
        <v>1</v>
      </c>
      <c r="K161">
        <v>0</v>
      </c>
      <c r="L161">
        <v>56.1</v>
      </c>
      <c r="M161">
        <v>17.5</v>
      </c>
      <c r="N161">
        <v>0</v>
      </c>
      <c r="O161">
        <v>0</v>
      </c>
      <c r="P161">
        <v>0</v>
      </c>
      <c r="Q161">
        <v>0</v>
      </c>
      <c r="R161">
        <v>0</v>
      </c>
      <c r="S161">
        <v>0</v>
      </c>
      <c r="T161">
        <v>73.599999999999994</v>
      </c>
      <c r="U161">
        <v>674.46870000000001</v>
      </c>
      <c r="V161">
        <v>712.37750000000005</v>
      </c>
      <c r="W161">
        <v>-0.12000000000000099</v>
      </c>
      <c r="X161" s="71">
        <v>6697609.3874884089</v>
      </c>
      <c r="Y161">
        <v>395500</v>
      </c>
      <c r="Z161">
        <v>7093109.3874884089</v>
      </c>
      <c r="AA161">
        <v>9956.953142804774</v>
      </c>
      <c r="AB161">
        <v>0</v>
      </c>
      <c r="AC161">
        <v>7093109.3874884089</v>
      </c>
      <c r="AD161">
        <v>0</v>
      </c>
      <c r="AE161">
        <v>0</v>
      </c>
      <c r="AI161">
        <v>7093109.3874884089</v>
      </c>
      <c r="AK161">
        <v>0</v>
      </c>
      <c r="AO161">
        <v>66981.408002322423</v>
      </c>
    </row>
    <row r="162" spans="1:41" x14ac:dyDescent="0.25">
      <c r="A162">
        <v>2201</v>
      </c>
      <c r="B162" t="s">
        <v>4549</v>
      </c>
      <c r="C162" t="s">
        <v>23</v>
      </c>
      <c r="D162" t="s">
        <v>114</v>
      </c>
      <c r="E162">
        <v>2200</v>
      </c>
      <c r="F162">
        <v>698746.4886596296</v>
      </c>
      <c r="G162">
        <v>0</v>
      </c>
      <c r="H162" s="70">
        <v>698746.4886596296</v>
      </c>
      <c r="I162" s="92">
        <v>177</v>
      </c>
      <c r="J162">
        <v>1</v>
      </c>
      <c r="K162">
        <v>0</v>
      </c>
      <c r="L162">
        <v>17</v>
      </c>
      <c r="M162">
        <v>0</v>
      </c>
      <c r="N162">
        <v>0</v>
      </c>
      <c r="O162">
        <v>0</v>
      </c>
      <c r="P162">
        <v>0</v>
      </c>
      <c r="Q162">
        <v>0</v>
      </c>
      <c r="R162">
        <v>0</v>
      </c>
      <c r="S162">
        <v>0</v>
      </c>
      <c r="T162">
        <v>17</v>
      </c>
      <c r="U162">
        <v>301.20890000000003</v>
      </c>
      <c r="V162">
        <v>317.62</v>
      </c>
      <c r="W162">
        <v>-2.74</v>
      </c>
      <c r="X162" s="71">
        <v>2942695.5247031408</v>
      </c>
      <c r="Y162">
        <v>77000</v>
      </c>
      <c r="Z162">
        <v>3019695.5247031408</v>
      </c>
      <c r="AA162">
        <v>9507.2587516628064</v>
      </c>
      <c r="AB162">
        <v>2320949.0360435112</v>
      </c>
      <c r="AC162">
        <v>3019695.5247031408</v>
      </c>
      <c r="AD162">
        <v>0</v>
      </c>
      <c r="AE162">
        <v>0</v>
      </c>
      <c r="AI162">
        <v>3019695.5247031408</v>
      </c>
      <c r="AK162">
        <v>0</v>
      </c>
      <c r="AO162">
        <v>23246.488659629547</v>
      </c>
    </row>
    <row r="163" spans="1:41" x14ac:dyDescent="0.25">
      <c r="A163">
        <v>2202</v>
      </c>
      <c r="B163" t="s">
        <v>4550</v>
      </c>
      <c r="C163" t="s">
        <v>23</v>
      </c>
      <c r="D163" t="s">
        <v>188</v>
      </c>
      <c r="E163">
        <v>2200</v>
      </c>
      <c r="F163">
        <v>713350.13948368258</v>
      </c>
      <c r="G163">
        <v>0</v>
      </c>
      <c r="H163" s="70">
        <v>713350.13948368258</v>
      </c>
      <c r="I163" s="92">
        <v>292</v>
      </c>
      <c r="J163">
        <v>1</v>
      </c>
      <c r="K163">
        <v>0</v>
      </c>
      <c r="L163">
        <v>32.119999999999997</v>
      </c>
      <c r="M163">
        <v>0.2</v>
      </c>
      <c r="N163">
        <v>0</v>
      </c>
      <c r="O163">
        <v>0</v>
      </c>
      <c r="P163">
        <v>0.5</v>
      </c>
      <c r="Q163">
        <v>0</v>
      </c>
      <c r="R163">
        <v>0</v>
      </c>
      <c r="S163">
        <v>0</v>
      </c>
      <c r="T163">
        <v>32.82</v>
      </c>
      <c r="U163">
        <v>437.18880000000001</v>
      </c>
      <c r="V163">
        <v>447.14</v>
      </c>
      <c r="W163">
        <v>1.9399999999999995</v>
      </c>
      <c r="X163" s="71">
        <v>4252050.9054422295</v>
      </c>
      <c r="Y163">
        <v>73500</v>
      </c>
      <c r="Z163">
        <v>4325550.9054422295</v>
      </c>
      <c r="AA163">
        <v>9673.8178320933712</v>
      </c>
      <c r="AB163">
        <v>3612200.7659585467</v>
      </c>
      <c r="AC163">
        <v>4325550.9054422295</v>
      </c>
      <c r="AD163">
        <v>0</v>
      </c>
      <c r="AE163">
        <v>0</v>
      </c>
      <c r="AI163">
        <v>4325550.9054422295</v>
      </c>
      <c r="AK163">
        <v>0</v>
      </c>
      <c r="AO163">
        <v>38350.139483682637</v>
      </c>
    </row>
    <row r="164" spans="1:41" x14ac:dyDescent="0.25">
      <c r="A164">
        <v>2203</v>
      </c>
      <c r="B164" t="s">
        <v>4551</v>
      </c>
      <c r="C164" t="s">
        <v>23</v>
      </c>
      <c r="D164" t="s">
        <v>87</v>
      </c>
      <c r="E164">
        <v>2200</v>
      </c>
      <c r="F164">
        <v>685244.14776604925</v>
      </c>
      <c r="G164">
        <v>0</v>
      </c>
      <c r="H164" s="70">
        <v>685244.14776604925</v>
      </c>
      <c r="I164" s="92">
        <v>295</v>
      </c>
      <c r="J164">
        <v>1</v>
      </c>
      <c r="K164">
        <v>0</v>
      </c>
      <c r="L164">
        <v>32.450000000000003</v>
      </c>
      <c r="M164">
        <v>0</v>
      </c>
      <c r="N164">
        <v>0</v>
      </c>
      <c r="O164">
        <v>0</v>
      </c>
      <c r="P164">
        <v>0</v>
      </c>
      <c r="Q164">
        <v>0</v>
      </c>
      <c r="R164">
        <v>0</v>
      </c>
      <c r="S164">
        <v>0</v>
      </c>
      <c r="T164">
        <v>32.450000000000003</v>
      </c>
      <c r="U164">
        <v>447.04329999999999</v>
      </c>
      <c r="V164">
        <v>447.04329999999999</v>
      </c>
      <c r="W164">
        <v>-1.3100000000000005</v>
      </c>
      <c r="X164" s="71">
        <v>4175193.2483889125</v>
      </c>
      <c r="Y164">
        <v>112000</v>
      </c>
      <c r="Z164">
        <v>4287193.2483889125</v>
      </c>
      <c r="AA164">
        <v>9590.1073752562952</v>
      </c>
      <c r="AB164">
        <v>3601949.1006228635</v>
      </c>
      <c r="AC164">
        <v>4287193.2483889125</v>
      </c>
      <c r="AD164">
        <v>0</v>
      </c>
      <c r="AE164">
        <v>0</v>
      </c>
      <c r="AI164">
        <v>4287193.2483889125</v>
      </c>
      <c r="AK164">
        <v>0</v>
      </c>
      <c r="AO164">
        <v>38744.147766049238</v>
      </c>
    </row>
    <row r="165" spans="1:41" x14ac:dyDescent="0.25">
      <c r="A165">
        <v>2204</v>
      </c>
      <c r="B165" t="s">
        <v>4552</v>
      </c>
      <c r="C165" t="s">
        <v>23</v>
      </c>
      <c r="D165" t="s">
        <v>236</v>
      </c>
      <c r="E165">
        <v>2200</v>
      </c>
      <c r="F165">
        <v>4586515.7105002375</v>
      </c>
      <c r="G165">
        <v>0</v>
      </c>
      <c r="H165" s="70">
        <v>4586515.7105002375</v>
      </c>
      <c r="I165" s="92">
        <v>1344</v>
      </c>
      <c r="J165">
        <v>1</v>
      </c>
      <c r="K165">
        <v>0</v>
      </c>
      <c r="L165">
        <v>143</v>
      </c>
      <c r="M165">
        <v>0</v>
      </c>
      <c r="N165">
        <v>0</v>
      </c>
      <c r="O165">
        <v>0</v>
      </c>
      <c r="P165">
        <v>1.25</v>
      </c>
      <c r="Q165">
        <v>0</v>
      </c>
      <c r="R165">
        <v>0</v>
      </c>
      <c r="S165">
        <v>0</v>
      </c>
      <c r="T165">
        <v>144.25</v>
      </c>
      <c r="U165">
        <v>1769.6757</v>
      </c>
      <c r="V165">
        <v>1769.6757</v>
      </c>
      <c r="W165">
        <v>-1.83</v>
      </c>
      <c r="X165" s="71">
        <v>16479916.613153404</v>
      </c>
      <c r="Y165">
        <v>482999.99999999994</v>
      </c>
      <c r="Z165">
        <v>16962916.613153402</v>
      </c>
      <c r="AA165">
        <v>9585.3249344800297</v>
      </c>
      <c r="AB165">
        <v>12376400.902653165</v>
      </c>
      <c r="AC165">
        <v>16962916.613153402</v>
      </c>
      <c r="AD165">
        <v>0</v>
      </c>
      <c r="AE165">
        <v>0</v>
      </c>
      <c r="AI165">
        <v>16962916.613153402</v>
      </c>
      <c r="AK165">
        <v>0</v>
      </c>
      <c r="AO165">
        <v>176515.71050023791</v>
      </c>
    </row>
    <row r="166" spans="1:41" x14ac:dyDescent="0.25">
      <c r="A166">
        <v>2205</v>
      </c>
      <c r="B166" t="s">
        <v>4553</v>
      </c>
      <c r="C166" t="s">
        <v>23</v>
      </c>
      <c r="D166" t="s">
        <v>152</v>
      </c>
      <c r="E166">
        <v>2200</v>
      </c>
      <c r="F166">
        <v>3693704.5553016313</v>
      </c>
      <c r="G166">
        <v>0</v>
      </c>
      <c r="H166" s="70">
        <v>3693704.5553016313</v>
      </c>
      <c r="I166" s="92">
        <v>1650</v>
      </c>
      <c r="J166">
        <v>1</v>
      </c>
      <c r="K166">
        <v>0</v>
      </c>
      <c r="L166">
        <v>181.5</v>
      </c>
      <c r="M166">
        <v>6</v>
      </c>
      <c r="N166">
        <v>0</v>
      </c>
      <c r="O166">
        <v>0</v>
      </c>
      <c r="P166">
        <v>2</v>
      </c>
      <c r="Q166">
        <v>0</v>
      </c>
      <c r="R166">
        <v>0</v>
      </c>
      <c r="S166">
        <v>0</v>
      </c>
      <c r="T166">
        <v>189.5</v>
      </c>
      <c r="U166">
        <v>2094.8849</v>
      </c>
      <c r="V166">
        <v>2094.8849</v>
      </c>
      <c r="W166">
        <v>-1.1600000000000001</v>
      </c>
      <c r="X166" s="71">
        <v>19581753.080289628</v>
      </c>
      <c r="Y166">
        <v>489999.99999999994</v>
      </c>
      <c r="Z166">
        <v>20071753.080289628</v>
      </c>
      <c r="AA166">
        <v>9581.3154604769115</v>
      </c>
      <c r="AB166">
        <v>16378048.524987997</v>
      </c>
      <c r="AC166">
        <v>20071753.080289628</v>
      </c>
      <c r="AD166">
        <v>0</v>
      </c>
      <c r="AE166">
        <v>0</v>
      </c>
      <c r="AI166">
        <v>20071753.080289628</v>
      </c>
      <c r="AK166">
        <v>0</v>
      </c>
      <c r="AO166">
        <v>216704.55530163136</v>
      </c>
    </row>
    <row r="167" spans="1:41" x14ac:dyDescent="0.25">
      <c r="A167">
        <v>2206</v>
      </c>
      <c r="B167" t="s">
        <v>4554</v>
      </c>
      <c r="C167" t="s">
        <v>23</v>
      </c>
      <c r="D167" t="s">
        <v>115</v>
      </c>
      <c r="E167">
        <v>2200</v>
      </c>
      <c r="F167">
        <v>11411183.062141942</v>
      </c>
      <c r="G167">
        <v>0</v>
      </c>
      <c r="H167" s="70">
        <v>11411183.062141942</v>
      </c>
      <c r="I167" s="92">
        <v>5335</v>
      </c>
      <c r="J167">
        <v>1</v>
      </c>
      <c r="K167">
        <v>0</v>
      </c>
      <c r="L167">
        <v>586.85</v>
      </c>
      <c r="M167">
        <v>2.1</v>
      </c>
      <c r="N167">
        <v>0</v>
      </c>
      <c r="O167">
        <v>0</v>
      </c>
      <c r="P167">
        <v>12.75</v>
      </c>
      <c r="Q167">
        <v>0</v>
      </c>
      <c r="R167">
        <v>0</v>
      </c>
      <c r="S167">
        <v>0</v>
      </c>
      <c r="T167">
        <v>601.70000000000005</v>
      </c>
      <c r="U167">
        <v>6704.2231000000002</v>
      </c>
      <c r="V167">
        <v>6704.2231000000002</v>
      </c>
      <c r="W167">
        <v>-2.3800000000000008</v>
      </c>
      <c r="X167" s="71">
        <v>62239639.174431294</v>
      </c>
      <c r="Y167">
        <v>1337000</v>
      </c>
      <c r="Z167">
        <v>63576639.174431294</v>
      </c>
      <c r="AA167">
        <v>9483.0733145547165</v>
      </c>
      <c r="AB167">
        <v>52165456.112289354</v>
      </c>
      <c r="AC167">
        <v>63576639.174431294</v>
      </c>
      <c r="AD167">
        <v>0</v>
      </c>
      <c r="AE167">
        <v>64884.06</v>
      </c>
      <c r="AI167">
        <v>63641523.234431297</v>
      </c>
      <c r="AK167">
        <v>0</v>
      </c>
      <c r="AO167">
        <v>700678.06214194139</v>
      </c>
    </row>
    <row r="168" spans="1:41" x14ac:dyDescent="0.25">
      <c r="A168">
        <v>2207</v>
      </c>
      <c r="B168" t="s">
        <v>4555</v>
      </c>
      <c r="C168" t="s">
        <v>23</v>
      </c>
      <c r="D168" t="s">
        <v>184</v>
      </c>
      <c r="E168">
        <v>2200</v>
      </c>
      <c r="F168">
        <v>7445452.979401947</v>
      </c>
      <c r="G168">
        <v>0</v>
      </c>
      <c r="H168" s="70">
        <v>7445452.979401947</v>
      </c>
      <c r="I168" s="92">
        <v>3011</v>
      </c>
      <c r="J168">
        <v>1</v>
      </c>
      <c r="K168">
        <v>0</v>
      </c>
      <c r="L168">
        <v>331.21</v>
      </c>
      <c r="M168">
        <v>48.3</v>
      </c>
      <c r="N168">
        <v>0</v>
      </c>
      <c r="O168">
        <v>0</v>
      </c>
      <c r="P168">
        <v>4.5</v>
      </c>
      <c r="Q168">
        <v>0</v>
      </c>
      <c r="R168">
        <v>0</v>
      </c>
      <c r="S168">
        <v>0</v>
      </c>
      <c r="T168">
        <v>384.01</v>
      </c>
      <c r="U168">
        <v>3543.1008999999999</v>
      </c>
      <c r="V168">
        <v>3543.1008999999999</v>
      </c>
      <c r="W168">
        <v>1.8099999999999987</v>
      </c>
      <c r="X168" s="71">
        <v>33668830.3634964</v>
      </c>
      <c r="Y168">
        <v>1365000</v>
      </c>
      <c r="Z168">
        <v>35033830.3634964</v>
      </c>
      <c r="AA168">
        <v>9887.9008394867906</v>
      </c>
      <c r="AB168">
        <v>27588377.384094454</v>
      </c>
      <c r="AC168">
        <v>35033830.3634964</v>
      </c>
      <c r="AD168">
        <v>0</v>
      </c>
      <c r="AE168">
        <v>0</v>
      </c>
      <c r="AI168">
        <v>35033830.3634964</v>
      </c>
      <c r="AK168">
        <v>0</v>
      </c>
      <c r="AO168">
        <v>395452.97940194665</v>
      </c>
    </row>
    <row r="169" spans="1:41" x14ac:dyDescent="0.25">
      <c r="A169">
        <v>2208</v>
      </c>
      <c r="B169" t="s">
        <v>4556</v>
      </c>
      <c r="C169" t="s">
        <v>23</v>
      </c>
      <c r="D169" t="s">
        <v>24</v>
      </c>
      <c r="E169">
        <v>2200</v>
      </c>
      <c r="F169">
        <v>1440548.2127084325</v>
      </c>
      <c r="G169">
        <v>0</v>
      </c>
      <c r="H169" s="70">
        <v>1440548.2127084325</v>
      </c>
      <c r="I169" s="92">
        <v>560</v>
      </c>
      <c r="J169">
        <v>1</v>
      </c>
      <c r="K169">
        <v>0</v>
      </c>
      <c r="L169">
        <v>61.6</v>
      </c>
      <c r="M169">
        <v>4.2</v>
      </c>
      <c r="N169">
        <v>0</v>
      </c>
      <c r="O169">
        <v>0</v>
      </c>
      <c r="P169">
        <v>3.75</v>
      </c>
      <c r="Q169">
        <v>0</v>
      </c>
      <c r="R169">
        <v>0</v>
      </c>
      <c r="S169">
        <v>0</v>
      </c>
      <c r="T169">
        <v>69.55</v>
      </c>
      <c r="U169">
        <v>774.42179999999996</v>
      </c>
      <c r="V169">
        <v>774.42179999999996</v>
      </c>
      <c r="W169">
        <v>2.5</v>
      </c>
      <c r="X169" s="71">
        <v>7386984.3862454593</v>
      </c>
      <c r="Y169">
        <v>175000</v>
      </c>
      <c r="Z169">
        <v>7561984.3862454593</v>
      </c>
      <c r="AA169">
        <v>9764.6842925205092</v>
      </c>
      <c r="AB169">
        <v>6121436.1735370271</v>
      </c>
      <c r="AC169">
        <v>7561984.3862454593</v>
      </c>
      <c r="AD169">
        <v>0</v>
      </c>
      <c r="AE169">
        <v>54070.05</v>
      </c>
      <c r="AI169">
        <v>7616054.4362454591</v>
      </c>
      <c r="AK169">
        <v>0</v>
      </c>
      <c r="AO169">
        <v>73548.21270843246</v>
      </c>
    </row>
    <row r="170" spans="1:41" x14ac:dyDescent="0.25">
      <c r="A170">
        <v>2209</v>
      </c>
      <c r="B170" t="s">
        <v>4557</v>
      </c>
      <c r="C170" t="s">
        <v>23</v>
      </c>
      <c r="D170" t="s">
        <v>227</v>
      </c>
      <c r="E170">
        <v>2200</v>
      </c>
      <c r="F170">
        <v>1557804.7689435445</v>
      </c>
      <c r="G170">
        <v>0</v>
      </c>
      <c r="H170" s="70">
        <v>1557804.7689435445</v>
      </c>
      <c r="I170" s="92">
        <v>520</v>
      </c>
      <c r="J170">
        <v>1</v>
      </c>
      <c r="K170">
        <v>0</v>
      </c>
      <c r="L170">
        <v>57.2</v>
      </c>
      <c r="M170">
        <v>0.4</v>
      </c>
      <c r="N170">
        <v>0</v>
      </c>
      <c r="O170">
        <v>0</v>
      </c>
      <c r="P170">
        <v>0.25</v>
      </c>
      <c r="Q170">
        <v>0</v>
      </c>
      <c r="R170">
        <v>0</v>
      </c>
      <c r="S170">
        <v>0</v>
      </c>
      <c r="T170">
        <v>57.85</v>
      </c>
      <c r="U170">
        <v>706.08849999999995</v>
      </c>
      <c r="V170">
        <v>736.82249999999999</v>
      </c>
      <c r="W170">
        <v>-2.7300000000000004</v>
      </c>
      <c r="X170" s="71">
        <v>6826920.8275547586</v>
      </c>
      <c r="Y170">
        <v>287000</v>
      </c>
      <c r="Z170">
        <v>7113920.8275547586</v>
      </c>
      <c r="AA170">
        <v>9654.8637257341616</v>
      </c>
      <c r="AB170">
        <v>5556116.0586112142</v>
      </c>
      <c r="AC170">
        <v>7113920.8275547586</v>
      </c>
      <c r="AD170">
        <v>0</v>
      </c>
      <c r="AE170">
        <v>0</v>
      </c>
      <c r="AI170">
        <v>7113920.8275547586</v>
      </c>
      <c r="AK170">
        <v>0</v>
      </c>
      <c r="AO170">
        <v>68294.768943544434</v>
      </c>
    </row>
    <row r="171" spans="1:41" x14ac:dyDescent="0.25">
      <c r="A171">
        <v>2210</v>
      </c>
      <c r="B171" t="s">
        <v>4558</v>
      </c>
      <c r="C171" t="s">
        <v>23</v>
      </c>
      <c r="D171" t="s">
        <v>235</v>
      </c>
      <c r="E171">
        <v>2200</v>
      </c>
      <c r="F171">
        <v>100614.39407068842</v>
      </c>
      <c r="G171">
        <v>0</v>
      </c>
      <c r="H171" s="70">
        <v>100614.39407068842</v>
      </c>
      <c r="I171" s="92">
        <v>22</v>
      </c>
      <c r="J171">
        <v>1</v>
      </c>
      <c r="K171">
        <v>0</v>
      </c>
      <c r="L171">
        <v>2.42</v>
      </c>
      <c r="M171">
        <v>0</v>
      </c>
      <c r="N171">
        <v>0</v>
      </c>
      <c r="O171">
        <v>0</v>
      </c>
      <c r="P171">
        <v>0</v>
      </c>
      <c r="Q171">
        <v>0</v>
      </c>
      <c r="R171">
        <v>0</v>
      </c>
      <c r="S171">
        <v>0</v>
      </c>
      <c r="T171">
        <v>2.42</v>
      </c>
      <c r="U171">
        <v>102.712</v>
      </c>
      <c r="V171">
        <v>102.712</v>
      </c>
      <c r="W171">
        <v>15.7</v>
      </c>
      <c r="X171" s="71">
        <v>1050603.2837628785</v>
      </c>
      <c r="Y171">
        <v>7000</v>
      </c>
      <c r="Z171">
        <v>1057603.2837628785</v>
      </c>
      <c r="AA171">
        <v>10296.784054082078</v>
      </c>
      <c r="AB171">
        <v>956988.8896921901</v>
      </c>
      <c r="AC171">
        <v>1057603.2837628785</v>
      </c>
      <c r="AD171">
        <v>0</v>
      </c>
      <c r="AE171">
        <v>0</v>
      </c>
      <c r="AI171">
        <v>1057603.2837628785</v>
      </c>
      <c r="AK171">
        <v>0</v>
      </c>
      <c r="AO171">
        <v>2889.3940706884182</v>
      </c>
    </row>
    <row r="172" spans="1:41" x14ac:dyDescent="0.25">
      <c r="A172">
        <v>2212</v>
      </c>
      <c r="B172" t="s">
        <v>4559</v>
      </c>
      <c r="C172" t="s">
        <v>65</v>
      </c>
      <c r="D172" t="s">
        <v>136</v>
      </c>
      <c r="E172">
        <v>2200</v>
      </c>
      <c r="F172">
        <v>6678250.659906026</v>
      </c>
      <c r="G172">
        <v>0</v>
      </c>
      <c r="H172" s="70">
        <v>6678250.659906026</v>
      </c>
      <c r="I172" s="92">
        <v>2098.4</v>
      </c>
      <c r="J172">
        <v>1</v>
      </c>
      <c r="K172">
        <v>0</v>
      </c>
      <c r="L172">
        <v>230.82400000000001</v>
      </c>
      <c r="M172">
        <v>56.9</v>
      </c>
      <c r="N172">
        <v>0</v>
      </c>
      <c r="O172">
        <v>0</v>
      </c>
      <c r="P172">
        <v>2.5</v>
      </c>
      <c r="Q172">
        <v>0</v>
      </c>
      <c r="R172">
        <v>0</v>
      </c>
      <c r="S172">
        <v>0</v>
      </c>
      <c r="T172">
        <v>290.22399999999999</v>
      </c>
      <c r="U172">
        <v>2523.3928000000001</v>
      </c>
      <c r="V172">
        <v>2523.3928000000001</v>
      </c>
      <c r="W172">
        <v>-0.91999999999999993</v>
      </c>
      <c r="X172" s="71">
        <v>23618846.716680691</v>
      </c>
      <c r="Y172">
        <v>564476.5</v>
      </c>
      <c r="Z172">
        <v>24183323.216680691</v>
      </c>
      <c r="AA172">
        <v>9583.6538872111742</v>
      </c>
      <c r="AB172">
        <v>17505072.556774665</v>
      </c>
      <c r="AC172">
        <v>24183323.216680691</v>
      </c>
      <c r="AD172">
        <v>256070.27</v>
      </c>
      <c r="AE172">
        <v>144186.79</v>
      </c>
      <c r="AI172">
        <v>24583580.276680689</v>
      </c>
      <c r="AK172">
        <v>0</v>
      </c>
      <c r="AO172">
        <v>275595.65990602627</v>
      </c>
    </row>
    <row r="173" spans="1:41" x14ac:dyDescent="0.25">
      <c r="A173">
        <v>2213</v>
      </c>
      <c r="B173" t="s">
        <v>4560</v>
      </c>
      <c r="C173" t="s">
        <v>65</v>
      </c>
      <c r="D173" t="s">
        <v>237</v>
      </c>
      <c r="E173">
        <v>2200</v>
      </c>
      <c r="F173">
        <v>1161771.296848648</v>
      </c>
      <c r="G173">
        <v>0</v>
      </c>
      <c r="H173" s="70">
        <v>1161771.296848648</v>
      </c>
      <c r="I173" s="92">
        <v>349</v>
      </c>
      <c r="J173">
        <v>1</v>
      </c>
      <c r="K173">
        <v>0</v>
      </c>
      <c r="L173">
        <v>38.39</v>
      </c>
      <c r="M173">
        <v>0.2</v>
      </c>
      <c r="N173">
        <v>0</v>
      </c>
      <c r="O173">
        <v>0</v>
      </c>
      <c r="P173">
        <v>1.25</v>
      </c>
      <c r="Q173">
        <v>0</v>
      </c>
      <c r="R173">
        <v>0</v>
      </c>
      <c r="S173">
        <v>0</v>
      </c>
      <c r="T173">
        <v>39.840000000000003</v>
      </c>
      <c r="U173">
        <v>488.56029999999998</v>
      </c>
      <c r="V173">
        <v>488.56029999999998</v>
      </c>
      <c r="W173">
        <v>1.2699999999999996</v>
      </c>
      <c r="X173" s="71">
        <v>4628825.9474981287</v>
      </c>
      <c r="Y173">
        <v>104300</v>
      </c>
      <c r="Z173">
        <v>4733125.9474981287</v>
      </c>
      <c r="AA173">
        <v>9687.9053568170166</v>
      </c>
      <c r="AB173">
        <v>3571354.6506494805</v>
      </c>
      <c r="AC173">
        <v>4733125.9474981287</v>
      </c>
      <c r="AD173">
        <v>0</v>
      </c>
      <c r="AE173">
        <v>0</v>
      </c>
      <c r="AI173">
        <v>4733125.9474981287</v>
      </c>
      <c r="AK173">
        <v>0</v>
      </c>
      <c r="AO173">
        <v>45836.296848648082</v>
      </c>
    </row>
    <row r="174" spans="1:41" x14ac:dyDescent="0.25">
      <c r="A174">
        <v>2214</v>
      </c>
      <c r="B174" t="s">
        <v>4561</v>
      </c>
      <c r="C174" t="s">
        <v>65</v>
      </c>
      <c r="D174" t="s">
        <v>170</v>
      </c>
      <c r="E174">
        <v>2200</v>
      </c>
      <c r="F174">
        <v>531829.40931887203</v>
      </c>
      <c r="G174">
        <v>0</v>
      </c>
      <c r="H174" s="70">
        <v>531829.40931887203</v>
      </c>
      <c r="I174" s="92">
        <v>269</v>
      </c>
      <c r="J174">
        <v>1</v>
      </c>
      <c r="K174">
        <v>0</v>
      </c>
      <c r="L174">
        <v>29.59</v>
      </c>
      <c r="M174">
        <v>0</v>
      </c>
      <c r="N174">
        <v>0</v>
      </c>
      <c r="O174">
        <v>0</v>
      </c>
      <c r="P174">
        <v>1</v>
      </c>
      <c r="Q174">
        <v>0</v>
      </c>
      <c r="R174">
        <v>0</v>
      </c>
      <c r="S174">
        <v>0</v>
      </c>
      <c r="T174">
        <v>30.59</v>
      </c>
      <c r="U174">
        <v>433.89089999999999</v>
      </c>
      <c r="V174">
        <v>437.53</v>
      </c>
      <c r="W174">
        <v>2.9699999999999989</v>
      </c>
      <c r="X174" s="71">
        <v>4184219.575965974</v>
      </c>
      <c r="Y174">
        <v>91000</v>
      </c>
      <c r="Z174">
        <v>4275219.5759659745</v>
      </c>
      <c r="AA174">
        <v>9771.2604300641669</v>
      </c>
      <c r="AB174">
        <v>3743390.1666471027</v>
      </c>
      <c r="AC174">
        <v>4275219.5759659745</v>
      </c>
      <c r="AD174">
        <v>0</v>
      </c>
      <c r="AE174">
        <v>0</v>
      </c>
      <c r="AI174">
        <v>4275219.5759659745</v>
      </c>
      <c r="AK174">
        <v>0</v>
      </c>
      <c r="AO174">
        <v>35329.409318872022</v>
      </c>
    </row>
    <row r="175" spans="1:41" x14ac:dyDescent="0.25">
      <c r="A175">
        <v>2215</v>
      </c>
      <c r="B175" t="s">
        <v>4562</v>
      </c>
      <c r="C175" t="s">
        <v>65</v>
      </c>
      <c r="D175" t="s">
        <v>120</v>
      </c>
      <c r="E175">
        <v>2200</v>
      </c>
      <c r="F175">
        <v>681774.10635421623</v>
      </c>
      <c r="G175">
        <v>0</v>
      </c>
      <c r="H175" s="70">
        <v>681774.10635421623</v>
      </c>
      <c r="I175" s="92">
        <v>280</v>
      </c>
      <c r="J175">
        <v>1</v>
      </c>
      <c r="K175">
        <v>0</v>
      </c>
      <c r="L175">
        <v>23</v>
      </c>
      <c r="M175">
        <v>0</v>
      </c>
      <c r="N175">
        <v>0</v>
      </c>
      <c r="O175">
        <v>0</v>
      </c>
      <c r="P175">
        <v>0</v>
      </c>
      <c r="Q175">
        <v>0</v>
      </c>
      <c r="R175">
        <v>0</v>
      </c>
      <c r="S175">
        <v>0</v>
      </c>
      <c r="T175">
        <v>23</v>
      </c>
      <c r="U175">
        <v>436.91</v>
      </c>
      <c r="V175">
        <v>436.91</v>
      </c>
      <c r="W175">
        <v>5.1899999999999977</v>
      </c>
      <c r="X175" s="71">
        <v>4228986.113090748</v>
      </c>
      <c r="Y175">
        <v>140000</v>
      </c>
      <c r="Z175">
        <v>4368986.113090748</v>
      </c>
      <c r="AA175">
        <v>9999.7393355399236</v>
      </c>
      <c r="AB175">
        <v>3687212.0067365319</v>
      </c>
      <c r="AC175">
        <v>4368986.113090748</v>
      </c>
      <c r="AD175">
        <v>0</v>
      </c>
      <c r="AE175">
        <v>14418.68</v>
      </c>
      <c r="AI175">
        <v>4383404.7930907477</v>
      </c>
      <c r="AK175">
        <v>0</v>
      </c>
      <c r="AO175">
        <v>36774.10635421623</v>
      </c>
    </row>
    <row r="176" spans="1:41" x14ac:dyDescent="0.25">
      <c r="A176">
        <v>2216</v>
      </c>
      <c r="B176" t="s">
        <v>4563</v>
      </c>
      <c r="C176" t="s">
        <v>65</v>
      </c>
      <c r="D176" t="s">
        <v>66</v>
      </c>
      <c r="E176">
        <v>2200</v>
      </c>
      <c r="F176">
        <v>894158.88621322648</v>
      </c>
      <c r="G176">
        <v>0</v>
      </c>
      <c r="H176" s="70">
        <v>894158.88621322648</v>
      </c>
      <c r="I176" s="92">
        <v>321</v>
      </c>
      <c r="J176">
        <v>1</v>
      </c>
      <c r="K176">
        <v>0</v>
      </c>
      <c r="L176">
        <v>35.31</v>
      </c>
      <c r="M176">
        <v>0</v>
      </c>
      <c r="N176">
        <v>0</v>
      </c>
      <c r="O176">
        <v>0</v>
      </c>
      <c r="P176">
        <v>0</v>
      </c>
      <c r="Q176">
        <v>0</v>
      </c>
      <c r="R176">
        <v>0</v>
      </c>
      <c r="S176">
        <v>0</v>
      </c>
      <c r="T176">
        <v>35.31</v>
      </c>
      <c r="U176">
        <v>482.4923</v>
      </c>
      <c r="V176">
        <v>490.34</v>
      </c>
      <c r="W176">
        <v>1.4100000000000001</v>
      </c>
      <c r="X176" s="71">
        <v>4649275.5717281597</v>
      </c>
      <c r="Y176">
        <v>179200</v>
      </c>
      <c r="Z176">
        <v>4828475.5717281597</v>
      </c>
      <c r="AA176">
        <v>9847.1990286906221</v>
      </c>
      <c r="AB176">
        <v>3934316.6855149334</v>
      </c>
      <c r="AC176">
        <v>4828475.5717281597</v>
      </c>
      <c r="AD176">
        <v>0</v>
      </c>
      <c r="AE176">
        <v>0</v>
      </c>
      <c r="AI176">
        <v>4828475.5717281597</v>
      </c>
      <c r="AK176">
        <v>0</v>
      </c>
      <c r="AO176">
        <v>42158.886213226462</v>
      </c>
    </row>
    <row r="177" spans="1:41" x14ac:dyDescent="0.25">
      <c r="A177">
        <v>2217</v>
      </c>
      <c r="B177" t="s">
        <v>4564</v>
      </c>
      <c r="C177" t="s">
        <v>65</v>
      </c>
      <c r="D177" t="s">
        <v>88</v>
      </c>
      <c r="E177">
        <v>2200</v>
      </c>
      <c r="F177">
        <v>1055255.1678136908</v>
      </c>
      <c r="G177">
        <v>0</v>
      </c>
      <c r="H177" s="70">
        <v>1055255.1678136908</v>
      </c>
      <c r="I177" s="92">
        <v>423</v>
      </c>
      <c r="J177">
        <v>1</v>
      </c>
      <c r="K177">
        <v>0</v>
      </c>
      <c r="L177">
        <v>46.53</v>
      </c>
      <c r="M177">
        <v>0</v>
      </c>
      <c r="N177">
        <v>0</v>
      </c>
      <c r="O177">
        <v>0</v>
      </c>
      <c r="P177">
        <v>0.25</v>
      </c>
      <c r="Q177">
        <v>0</v>
      </c>
      <c r="R177">
        <v>0</v>
      </c>
      <c r="S177">
        <v>0</v>
      </c>
      <c r="T177">
        <v>46.78</v>
      </c>
      <c r="U177">
        <v>531.01509999999996</v>
      </c>
      <c r="V177">
        <v>564.04250000000002</v>
      </c>
      <c r="W177">
        <v>-2.8900000000000006</v>
      </c>
      <c r="X177" s="71">
        <v>5221336.1532021007</v>
      </c>
      <c r="Y177">
        <v>297500</v>
      </c>
      <c r="Z177">
        <v>5518836.1532021007</v>
      </c>
      <c r="AA177">
        <v>9784.4331822550612</v>
      </c>
      <c r="AB177">
        <v>4463580.9853884093</v>
      </c>
      <c r="AC177">
        <v>5518836.1532021007</v>
      </c>
      <c r="AD177">
        <v>0</v>
      </c>
      <c r="AE177">
        <v>0</v>
      </c>
      <c r="AI177">
        <v>5518836.1532021007</v>
      </c>
      <c r="AK177">
        <v>0</v>
      </c>
      <c r="AO177">
        <v>55555.167813690947</v>
      </c>
    </row>
    <row r="178" spans="1:41" x14ac:dyDescent="0.25">
      <c r="A178">
        <v>2219</v>
      </c>
      <c r="B178" t="s">
        <v>4565</v>
      </c>
      <c r="C178" t="s">
        <v>90</v>
      </c>
      <c r="D178" t="s">
        <v>129</v>
      </c>
      <c r="E178">
        <v>2218</v>
      </c>
      <c r="F178">
        <v>1339645.8033895604</v>
      </c>
      <c r="G178">
        <v>0</v>
      </c>
      <c r="H178" s="70">
        <v>1339645.8033895604</v>
      </c>
      <c r="I178" s="92">
        <v>291</v>
      </c>
      <c r="J178">
        <v>1</v>
      </c>
      <c r="K178">
        <v>0</v>
      </c>
      <c r="L178">
        <v>31</v>
      </c>
      <c r="M178">
        <v>0</v>
      </c>
      <c r="N178">
        <v>0</v>
      </c>
      <c r="O178">
        <v>0</v>
      </c>
      <c r="P178">
        <v>1.25</v>
      </c>
      <c r="Q178">
        <v>0</v>
      </c>
      <c r="R178">
        <v>0</v>
      </c>
      <c r="S178">
        <v>0</v>
      </c>
      <c r="T178">
        <v>32.25</v>
      </c>
      <c r="U178">
        <v>464.28</v>
      </c>
      <c r="V178">
        <v>482.14</v>
      </c>
      <c r="W178">
        <v>1.8899999999999988</v>
      </c>
      <c r="X178" s="71">
        <v>4583621.2997572934</v>
      </c>
      <c r="Y178">
        <v>320000</v>
      </c>
      <c r="Z178">
        <v>4903621.2997572934</v>
      </c>
      <c r="AA178">
        <v>10170.534076735583</v>
      </c>
      <c r="AB178">
        <v>3563975.496367733</v>
      </c>
      <c r="AC178">
        <v>4903621.2997572934</v>
      </c>
      <c r="AD178">
        <v>0</v>
      </c>
      <c r="AE178">
        <v>0</v>
      </c>
      <c r="AI178">
        <v>4903621.2997572934</v>
      </c>
      <c r="AK178">
        <v>0</v>
      </c>
      <c r="AO178">
        <v>38218.803389560446</v>
      </c>
    </row>
    <row r="179" spans="1:41" x14ac:dyDescent="0.25">
      <c r="A179">
        <v>2220</v>
      </c>
      <c r="B179" t="s">
        <v>4566</v>
      </c>
      <c r="C179" t="s">
        <v>90</v>
      </c>
      <c r="D179" t="s">
        <v>240</v>
      </c>
      <c r="E179">
        <v>2218</v>
      </c>
      <c r="F179">
        <v>803215.87444795133</v>
      </c>
      <c r="G179">
        <v>0</v>
      </c>
      <c r="H179" s="70">
        <v>803215.87444795133</v>
      </c>
      <c r="I179" s="92">
        <v>196</v>
      </c>
      <c r="J179">
        <v>1</v>
      </c>
      <c r="K179">
        <v>0</v>
      </c>
      <c r="L179">
        <v>21.56</v>
      </c>
      <c r="M179">
        <v>2.2999999999999998</v>
      </c>
      <c r="N179">
        <v>0</v>
      </c>
      <c r="O179">
        <v>0</v>
      </c>
      <c r="P179">
        <v>0.25</v>
      </c>
      <c r="Q179">
        <v>0</v>
      </c>
      <c r="R179">
        <v>0</v>
      </c>
      <c r="S179">
        <v>0</v>
      </c>
      <c r="T179">
        <v>24.11</v>
      </c>
      <c r="U179">
        <v>339.88279999999997</v>
      </c>
      <c r="V179">
        <v>339.88279999999997</v>
      </c>
      <c r="W179">
        <v>-1.9800000000000004</v>
      </c>
      <c r="X179" s="71">
        <v>3162457.708895925</v>
      </c>
      <c r="Y179">
        <v>224000</v>
      </c>
      <c r="Z179">
        <v>3386457.708895925</v>
      </c>
      <c r="AA179">
        <v>9963.6042450395416</v>
      </c>
      <c r="AB179">
        <v>2583241.8344479734</v>
      </c>
      <c r="AC179">
        <v>3386457.708895925</v>
      </c>
      <c r="AD179">
        <v>0</v>
      </c>
      <c r="AE179">
        <v>0</v>
      </c>
      <c r="AI179">
        <v>3386457.708895925</v>
      </c>
      <c r="AK179">
        <v>0</v>
      </c>
      <c r="AO179">
        <v>25741.874447951359</v>
      </c>
    </row>
    <row r="180" spans="1:41" x14ac:dyDescent="0.25">
      <c r="A180">
        <v>2221</v>
      </c>
      <c r="B180" t="s">
        <v>4567</v>
      </c>
      <c r="C180" t="s">
        <v>90</v>
      </c>
      <c r="D180" t="s">
        <v>91</v>
      </c>
      <c r="E180">
        <v>2218</v>
      </c>
      <c r="F180">
        <v>1416625.1181194913</v>
      </c>
      <c r="G180">
        <v>0</v>
      </c>
      <c r="H180" s="70">
        <v>1416625.1181194913</v>
      </c>
      <c r="I180" s="92">
        <v>405</v>
      </c>
      <c r="J180">
        <v>1</v>
      </c>
      <c r="K180">
        <v>0</v>
      </c>
      <c r="L180">
        <v>44.55</v>
      </c>
      <c r="M180">
        <v>5.3</v>
      </c>
      <c r="N180">
        <v>0</v>
      </c>
      <c r="O180">
        <v>0</v>
      </c>
      <c r="P180">
        <v>0.25</v>
      </c>
      <c r="Q180">
        <v>0</v>
      </c>
      <c r="R180">
        <v>0</v>
      </c>
      <c r="S180">
        <v>0</v>
      </c>
      <c r="T180">
        <v>50.099999999999994</v>
      </c>
      <c r="U180">
        <v>550.55070000000001</v>
      </c>
      <c r="V180">
        <v>553.28750000000002</v>
      </c>
      <c r="W180">
        <v>2.09</v>
      </c>
      <c r="X180" s="71">
        <v>5265791.9583797185</v>
      </c>
      <c r="Y180">
        <v>297271.09999999998</v>
      </c>
      <c r="Z180">
        <v>5563063.0583797181</v>
      </c>
      <c r="AA180">
        <v>10054.561251392301</v>
      </c>
      <c r="AB180">
        <v>4146437.9402602268</v>
      </c>
      <c r="AC180">
        <v>5563063.0583797181</v>
      </c>
      <c r="AD180">
        <v>0</v>
      </c>
      <c r="AE180">
        <v>0</v>
      </c>
      <c r="AI180">
        <v>5563063.0583797181</v>
      </c>
      <c r="AK180">
        <v>0</v>
      </c>
      <c r="AO180">
        <v>53191.118119491337</v>
      </c>
    </row>
    <row r="181" spans="1:41" x14ac:dyDescent="0.25">
      <c r="A181">
        <v>2222</v>
      </c>
      <c r="B181" t="s">
        <v>4568</v>
      </c>
      <c r="C181" t="s">
        <v>90</v>
      </c>
      <c r="D181" t="s">
        <v>234</v>
      </c>
      <c r="E181">
        <v>2218</v>
      </c>
      <c r="F181">
        <v>55370.672188244404</v>
      </c>
      <c r="G181">
        <v>0</v>
      </c>
      <c r="H181" s="70">
        <v>55370.672188244404</v>
      </c>
      <c r="I181" s="92">
        <v>2</v>
      </c>
      <c r="J181">
        <v>1</v>
      </c>
      <c r="K181">
        <v>0</v>
      </c>
      <c r="L181">
        <v>0</v>
      </c>
      <c r="M181">
        <v>0</v>
      </c>
      <c r="N181">
        <v>0</v>
      </c>
      <c r="O181">
        <v>0</v>
      </c>
      <c r="P181">
        <v>0</v>
      </c>
      <c r="Q181">
        <v>0</v>
      </c>
      <c r="R181">
        <v>0</v>
      </c>
      <c r="S181">
        <v>0</v>
      </c>
      <c r="T181">
        <v>0</v>
      </c>
      <c r="U181">
        <v>27.54</v>
      </c>
      <c r="V181">
        <v>27.54</v>
      </c>
      <c r="W181">
        <v>21.7</v>
      </c>
      <c r="X181" s="71">
        <v>290333.11689212098</v>
      </c>
      <c r="Y181">
        <v>9000</v>
      </c>
      <c r="Z181">
        <v>299333.11689212098</v>
      </c>
      <c r="AA181">
        <v>10869.0311144561</v>
      </c>
      <c r="AB181">
        <v>243962.44470387656</v>
      </c>
      <c r="AC181">
        <v>299333.11689212098</v>
      </c>
      <c r="AD181">
        <v>0</v>
      </c>
      <c r="AE181">
        <v>0</v>
      </c>
      <c r="AI181">
        <v>299333.11689212098</v>
      </c>
      <c r="AK181">
        <v>0</v>
      </c>
      <c r="AO181">
        <v>262.67218824440164</v>
      </c>
    </row>
    <row r="182" spans="1:41" x14ac:dyDescent="0.25">
      <c r="A182">
        <v>2225</v>
      </c>
      <c r="B182" t="s">
        <v>4569</v>
      </c>
      <c r="C182" t="s">
        <v>84</v>
      </c>
      <c r="D182" t="s">
        <v>221</v>
      </c>
      <c r="E182">
        <v>2223</v>
      </c>
      <c r="F182">
        <v>1775974.5880480288</v>
      </c>
      <c r="G182">
        <v>0</v>
      </c>
      <c r="H182" s="70">
        <v>1775974.5880480288</v>
      </c>
      <c r="I182" s="92">
        <v>213</v>
      </c>
      <c r="J182">
        <v>1</v>
      </c>
      <c r="K182">
        <v>0</v>
      </c>
      <c r="L182">
        <v>23.43</v>
      </c>
      <c r="M182">
        <v>0</v>
      </c>
      <c r="N182">
        <v>0</v>
      </c>
      <c r="O182">
        <v>0</v>
      </c>
      <c r="P182">
        <v>0.5</v>
      </c>
      <c r="Q182">
        <v>0</v>
      </c>
      <c r="R182">
        <v>0</v>
      </c>
      <c r="S182">
        <v>0</v>
      </c>
      <c r="T182">
        <v>23.93</v>
      </c>
      <c r="U182">
        <v>392.048</v>
      </c>
      <c r="V182">
        <v>392.048</v>
      </c>
      <c r="W182">
        <v>4.9899999999999984</v>
      </c>
      <c r="X182" s="71">
        <v>3790654.806317057</v>
      </c>
      <c r="Y182">
        <v>332264</v>
      </c>
      <c r="Z182">
        <v>4122918.806317057</v>
      </c>
      <c r="AA182">
        <v>10516.362298282498</v>
      </c>
      <c r="AB182">
        <v>2346944.2182690282</v>
      </c>
      <c r="AC182">
        <v>4122918.806317057</v>
      </c>
      <c r="AD182">
        <v>0</v>
      </c>
      <c r="AE182">
        <v>18023.349999999999</v>
      </c>
      <c r="AI182">
        <v>4140942.1563170571</v>
      </c>
      <c r="AK182">
        <v>0</v>
      </c>
      <c r="AO182">
        <v>27974.588048028774</v>
      </c>
    </row>
    <row r="183" spans="1:41" x14ac:dyDescent="0.25">
      <c r="A183">
        <v>2229</v>
      </c>
      <c r="B183" t="s">
        <v>4570</v>
      </c>
      <c r="C183" t="s">
        <v>84</v>
      </c>
      <c r="D183" t="s">
        <v>85</v>
      </c>
      <c r="E183">
        <v>2223</v>
      </c>
      <c r="F183">
        <v>1311230.3051310147</v>
      </c>
      <c r="G183">
        <v>0</v>
      </c>
      <c r="H183" s="70">
        <v>1311230.3051310147</v>
      </c>
      <c r="I183" s="92">
        <v>352</v>
      </c>
      <c r="J183">
        <v>1</v>
      </c>
      <c r="K183">
        <v>0</v>
      </c>
      <c r="L183">
        <v>38.72</v>
      </c>
      <c r="M183">
        <v>0</v>
      </c>
      <c r="N183">
        <v>0</v>
      </c>
      <c r="O183">
        <v>0</v>
      </c>
      <c r="P183">
        <v>0.5</v>
      </c>
      <c r="Q183">
        <v>0</v>
      </c>
      <c r="R183">
        <v>0</v>
      </c>
      <c r="S183">
        <v>0</v>
      </c>
      <c r="T183">
        <v>39.22</v>
      </c>
      <c r="U183">
        <v>490.89850000000001</v>
      </c>
      <c r="V183">
        <v>490.89850000000001</v>
      </c>
      <c r="W183">
        <v>0.31999999999999851</v>
      </c>
      <c r="X183" s="71">
        <v>4626604.1829248928</v>
      </c>
      <c r="Y183">
        <v>294000</v>
      </c>
      <c r="Z183">
        <v>4920604.1829248928</v>
      </c>
      <c r="AA183">
        <v>10023.669216599546</v>
      </c>
      <c r="AB183">
        <v>3609373.8777938783</v>
      </c>
      <c r="AC183">
        <v>4920604.1829248928</v>
      </c>
      <c r="AD183">
        <v>0</v>
      </c>
      <c r="AE183">
        <v>824.03</v>
      </c>
      <c r="AI183">
        <v>4921428.212924893</v>
      </c>
      <c r="AK183">
        <v>0</v>
      </c>
      <c r="AO183">
        <v>46230.305131014691</v>
      </c>
    </row>
    <row r="184" spans="1:41" x14ac:dyDescent="0.25">
      <c r="A184">
        <v>4131</v>
      </c>
      <c r="B184" t="s">
        <v>4571</v>
      </c>
      <c r="C184" t="s">
        <v>84</v>
      </c>
      <c r="D184" t="s">
        <v>172</v>
      </c>
      <c r="E184">
        <v>2223</v>
      </c>
      <c r="F184">
        <v>9689307.8682482727</v>
      </c>
      <c r="G184">
        <v>0</v>
      </c>
      <c r="H184" s="70">
        <v>9689307.8682482727</v>
      </c>
      <c r="I184" s="92">
        <v>2850</v>
      </c>
      <c r="J184">
        <v>1</v>
      </c>
      <c r="K184">
        <v>0</v>
      </c>
      <c r="L184">
        <v>313.5</v>
      </c>
      <c r="M184">
        <v>44.8</v>
      </c>
      <c r="N184">
        <v>0</v>
      </c>
      <c r="O184">
        <v>0</v>
      </c>
      <c r="P184">
        <v>6.5</v>
      </c>
      <c r="Q184">
        <v>0</v>
      </c>
      <c r="R184">
        <v>0</v>
      </c>
      <c r="S184">
        <v>0</v>
      </c>
      <c r="T184">
        <v>364.8</v>
      </c>
      <c r="U184">
        <v>3476.1718999999998</v>
      </c>
      <c r="V184">
        <v>3559.6849999999999</v>
      </c>
      <c r="W184">
        <v>0.11999999999999922</v>
      </c>
      <c r="X184" s="71">
        <v>33511992.427058429</v>
      </c>
      <c r="Y184">
        <v>1190000</v>
      </c>
      <c r="Z184">
        <v>34701992.427058429</v>
      </c>
      <c r="AA184">
        <v>9748.6132697298854</v>
      </c>
      <c r="AB184">
        <v>25012684.558810156</v>
      </c>
      <c r="AC184">
        <v>34701992.427058429</v>
      </c>
      <c r="AD184">
        <v>0</v>
      </c>
      <c r="AE184">
        <v>28837.360000000001</v>
      </c>
      <c r="AI184">
        <v>34730829.787058428</v>
      </c>
      <c r="AK184">
        <v>0</v>
      </c>
      <c r="AO184">
        <v>374307.86824827234</v>
      </c>
    </row>
    <row r="185" spans="1:41" x14ac:dyDescent="0.25">
      <c r="A185">
        <v>2239</v>
      </c>
      <c r="B185" t="s">
        <v>4572</v>
      </c>
      <c r="C185" t="s">
        <v>29</v>
      </c>
      <c r="D185" t="s">
        <v>116</v>
      </c>
      <c r="E185">
        <v>2230</v>
      </c>
      <c r="F185">
        <v>91130530.376369849</v>
      </c>
      <c r="G185">
        <v>0</v>
      </c>
      <c r="H185" s="70">
        <v>91130530.376369849</v>
      </c>
      <c r="I185" s="92">
        <v>19213</v>
      </c>
      <c r="J185">
        <v>1</v>
      </c>
      <c r="K185">
        <v>0</v>
      </c>
      <c r="L185">
        <v>2113.4299999999998</v>
      </c>
      <c r="M185">
        <v>275.10000000000002</v>
      </c>
      <c r="N185">
        <v>0</v>
      </c>
      <c r="O185">
        <v>0</v>
      </c>
      <c r="P185">
        <v>13.5</v>
      </c>
      <c r="Q185">
        <v>0</v>
      </c>
      <c r="R185">
        <v>0</v>
      </c>
      <c r="S185">
        <v>0</v>
      </c>
      <c r="T185">
        <v>2402.0299999999997</v>
      </c>
      <c r="U185">
        <v>23231.835500000001</v>
      </c>
      <c r="V185">
        <v>23543.45</v>
      </c>
      <c r="W185">
        <v>0.37999999999999901</v>
      </c>
      <c r="X185" s="71">
        <v>221965372.79616088</v>
      </c>
      <c r="Y185">
        <v>11997440</v>
      </c>
      <c r="Z185">
        <v>233962812.79616088</v>
      </c>
      <c r="AA185">
        <v>9937.4905885144653</v>
      </c>
      <c r="AB185">
        <v>142832282.41979104</v>
      </c>
      <c r="AC185">
        <v>233962812.79616088</v>
      </c>
      <c r="AD185">
        <v>0</v>
      </c>
      <c r="AE185">
        <v>2883735.85</v>
      </c>
      <c r="AI185">
        <v>236846548.64616087</v>
      </c>
      <c r="AK185">
        <v>0</v>
      </c>
      <c r="AO185">
        <v>2523360.3763698447</v>
      </c>
    </row>
    <row r="186" spans="1:41" x14ac:dyDescent="0.25">
      <c r="A186">
        <v>2240</v>
      </c>
      <c r="B186" t="s">
        <v>4573</v>
      </c>
      <c r="C186" t="s">
        <v>29</v>
      </c>
      <c r="D186" t="s">
        <v>30</v>
      </c>
      <c r="E186">
        <v>2230</v>
      </c>
      <c r="F186">
        <v>4511589.537887089</v>
      </c>
      <c r="G186">
        <v>0</v>
      </c>
      <c r="H186" s="70">
        <v>4511589.537887089</v>
      </c>
      <c r="I186" s="92">
        <v>1040</v>
      </c>
      <c r="J186">
        <v>1</v>
      </c>
      <c r="K186">
        <v>0</v>
      </c>
      <c r="L186">
        <v>114.4</v>
      </c>
      <c r="M186">
        <v>4.9000000000000004</v>
      </c>
      <c r="N186">
        <v>0</v>
      </c>
      <c r="O186">
        <v>0</v>
      </c>
      <c r="P186">
        <v>0.75</v>
      </c>
      <c r="Q186">
        <v>0</v>
      </c>
      <c r="R186">
        <v>0</v>
      </c>
      <c r="S186">
        <v>0</v>
      </c>
      <c r="T186">
        <v>120.05000000000001</v>
      </c>
      <c r="U186">
        <v>1150.3924</v>
      </c>
      <c r="V186">
        <v>1185.8975</v>
      </c>
      <c r="W186">
        <v>0.58000000000000007</v>
      </c>
      <c r="X186" s="71">
        <v>11192923.734363085</v>
      </c>
      <c r="Y186">
        <v>514499.99999999994</v>
      </c>
      <c r="Z186">
        <v>11707423.734363085</v>
      </c>
      <c r="AA186">
        <v>9872.2054261545236</v>
      </c>
      <c r="AB186">
        <v>7195834.1964759957</v>
      </c>
      <c r="AC186">
        <v>11707423.734363085</v>
      </c>
      <c r="AD186">
        <v>0</v>
      </c>
      <c r="AE186">
        <v>233152.21</v>
      </c>
      <c r="AI186">
        <v>11940575.944363086</v>
      </c>
      <c r="AK186">
        <v>0</v>
      </c>
      <c r="AO186">
        <v>136589.53788708887</v>
      </c>
    </row>
    <row r="187" spans="1:41" x14ac:dyDescent="0.25">
      <c r="A187">
        <v>2241</v>
      </c>
      <c r="B187" t="s">
        <v>4574</v>
      </c>
      <c r="C187" t="s">
        <v>29</v>
      </c>
      <c r="D187" t="s">
        <v>96</v>
      </c>
      <c r="E187">
        <v>2230</v>
      </c>
      <c r="F187">
        <v>16603952.100920675</v>
      </c>
      <c r="G187">
        <v>0</v>
      </c>
      <c r="H187" s="70">
        <v>16603952.100920675</v>
      </c>
      <c r="I187" s="92">
        <v>5832</v>
      </c>
      <c r="J187">
        <v>1</v>
      </c>
      <c r="K187">
        <v>0</v>
      </c>
      <c r="L187">
        <v>641.52</v>
      </c>
      <c r="M187">
        <v>108.9</v>
      </c>
      <c r="N187">
        <v>0</v>
      </c>
      <c r="O187">
        <v>0</v>
      </c>
      <c r="P187">
        <v>4.75</v>
      </c>
      <c r="Q187">
        <v>0</v>
      </c>
      <c r="R187">
        <v>0</v>
      </c>
      <c r="S187">
        <v>0</v>
      </c>
      <c r="T187">
        <v>755.17</v>
      </c>
      <c r="U187">
        <v>7173.8537999999999</v>
      </c>
      <c r="V187">
        <v>7220.61</v>
      </c>
      <c r="W187">
        <v>0.12999999999999901</v>
      </c>
      <c r="X187" s="71">
        <v>67980863.995213941</v>
      </c>
      <c r="Y187">
        <v>2345000</v>
      </c>
      <c r="Z187">
        <v>70325863.995213941</v>
      </c>
      <c r="AA187">
        <v>9739.6015011493419</v>
      </c>
      <c r="AB187">
        <v>53721911.894293264</v>
      </c>
      <c r="AC187">
        <v>70325863.995213941</v>
      </c>
      <c r="AD187">
        <v>0</v>
      </c>
      <c r="AE187">
        <v>1441867.92</v>
      </c>
      <c r="AI187">
        <v>71767731.915213943</v>
      </c>
      <c r="AK187">
        <v>0</v>
      </c>
      <c r="AO187">
        <v>765952.10092067521</v>
      </c>
    </row>
    <row r="188" spans="1:41" x14ac:dyDescent="0.25">
      <c r="A188">
        <v>2242</v>
      </c>
      <c r="B188" t="s">
        <v>4575</v>
      </c>
      <c r="C188" t="s">
        <v>29</v>
      </c>
      <c r="D188" t="s">
        <v>232</v>
      </c>
      <c r="E188">
        <v>2230</v>
      </c>
      <c r="F188">
        <v>65060798.142548233</v>
      </c>
      <c r="G188">
        <v>0</v>
      </c>
      <c r="H188" s="70">
        <v>65060798.142548233</v>
      </c>
      <c r="I188" s="92">
        <v>11884</v>
      </c>
      <c r="J188">
        <v>1</v>
      </c>
      <c r="K188">
        <v>0</v>
      </c>
      <c r="L188">
        <v>1307.24</v>
      </c>
      <c r="M188">
        <v>16.899999999999999</v>
      </c>
      <c r="N188">
        <v>0</v>
      </c>
      <c r="O188">
        <v>0</v>
      </c>
      <c r="P188">
        <v>5</v>
      </c>
      <c r="Q188">
        <v>0</v>
      </c>
      <c r="R188">
        <v>0</v>
      </c>
      <c r="S188">
        <v>0</v>
      </c>
      <c r="T188">
        <v>1329.14</v>
      </c>
      <c r="U188">
        <v>13859.593999999999</v>
      </c>
      <c r="V188">
        <v>13976.9175</v>
      </c>
      <c r="W188">
        <v>1.629999999999999</v>
      </c>
      <c r="X188" s="71">
        <v>132686190.99920207</v>
      </c>
      <c r="Y188">
        <v>6385400</v>
      </c>
      <c r="Z188">
        <v>139071590.99920207</v>
      </c>
      <c r="AA188">
        <v>9950.0902827252194</v>
      </c>
      <c r="AB188">
        <v>74010792.856653839</v>
      </c>
      <c r="AC188">
        <v>139071590.99920207</v>
      </c>
      <c r="AD188">
        <v>0</v>
      </c>
      <c r="AE188">
        <v>4412836.78</v>
      </c>
      <c r="AI188">
        <v>143484427.77920207</v>
      </c>
      <c r="AK188">
        <v>0</v>
      </c>
      <c r="AO188">
        <v>1560798.1425482347</v>
      </c>
    </row>
    <row r="189" spans="1:41" x14ac:dyDescent="0.25">
      <c r="A189">
        <v>2243</v>
      </c>
      <c r="B189" t="s">
        <v>4576</v>
      </c>
      <c r="C189" t="s">
        <v>29</v>
      </c>
      <c r="D189" t="s">
        <v>31</v>
      </c>
      <c r="E189">
        <v>2230</v>
      </c>
      <c r="F189">
        <v>169061206.77495369</v>
      </c>
      <c r="G189">
        <v>0</v>
      </c>
      <c r="H189" s="70">
        <v>169061206.77495369</v>
      </c>
      <c r="I189" s="92">
        <v>38917</v>
      </c>
      <c r="J189">
        <v>1</v>
      </c>
      <c r="K189">
        <v>0</v>
      </c>
      <c r="L189">
        <v>4280.87</v>
      </c>
      <c r="M189">
        <v>102</v>
      </c>
      <c r="N189">
        <v>0</v>
      </c>
      <c r="O189">
        <v>0</v>
      </c>
      <c r="P189">
        <v>14.75</v>
      </c>
      <c r="Q189">
        <v>0</v>
      </c>
      <c r="R189">
        <v>0</v>
      </c>
      <c r="S189">
        <v>0</v>
      </c>
      <c r="T189">
        <v>4397.62</v>
      </c>
      <c r="U189">
        <v>46701.893900000003</v>
      </c>
      <c r="V189">
        <v>46701.893900000003</v>
      </c>
      <c r="W189">
        <v>1.8199999999999985</v>
      </c>
      <c r="X189" s="71">
        <v>443815932.29897952</v>
      </c>
      <c r="Y189">
        <v>16800000</v>
      </c>
      <c r="Z189">
        <v>460615932.29897952</v>
      </c>
      <c r="AA189">
        <v>9862.8962089903489</v>
      </c>
      <c r="AB189">
        <v>291554725.5240258</v>
      </c>
      <c r="AC189">
        <v>460615932.29897952</v>
      </c>
      <c r="AD189">
        <v>2280917.4900000002</v>
      </c>
      <c r="AE189">
        <v>4562784.55</v>
      </c>
      <c r="AI189">
        <v>467459634.33897954</v>
      </c>
      <c r="AK189">
        <v>0</v>
      </c>
      <c r="AO189">
        <v>5111206.7749536894</v>
      </c>
    </row>
    <row r="190" spans="1:41" x14ac:dyDescent="0.25">
      <c r="A190">
        <v>2244</v>
      </c>
      <c r="B190" t="s">
        <v>4577</v>
      </c>
      <c r="C190" t="s">
        <v>29</v>
      </c>
      <c r="D190" t="s">
        <v>214</v>
      </c>
      <c r="E190">
        <v>2230</v>
      </c>
      <c r="F190">
        <v>19940193.803222217</v>
      </c>
      <c r="G190">
        <v>0</v>
      </c>
      <c r="H190" s="70">
        <v>19940193.803222217</v>
      </c>
      <c r="I190" s="92">
        <v>4879</v>
      </c>
      <c r="J190">
        <v>1</v>
      </c>
      <c r="K190">
        <v>0</v>
      </c>
      <c r="L190">
        <v>516</v>
      </c>
      <c r="M190">
        <v>0</v>
      </c>
      <c r="N190">
        <v>0</v>
      </c>
      <c r="O190">
        <v>0</v>
      </c>
      <c r="P190">
        <v>0.25</v>
      </c>
      <c r="Q190">
        <v>0</v>
      </c>
      <c r="R190">
        <v>0</v>
      </c>
      <c r="S190">
        <v>0</v>
      </c>
      <c r="T190">
        <v>516.25</v>
      </c>
      <c r="U190">
        <v>5540.1175000000003</v>
      </c>
      <c r="V190">
        <v>5540.1175000000003</v>
      </c>
      <c r="W190">
        <v>1.5499999999999989</v>
      </c>
      <c r="X190" s="71">
        <v>52570483.508535638</v>
      </c>
      <c r="Y190">
        <v>2193313.5</v>
      </c>
      <c r="Z190">
        <v>54763797.008535638</v>
      </c>
      <c r="AA190">
        <v>9884.9522611272478</v>
      </c>
      <c r="AB190">
        <v>34823603.205313422</v>
      </c>
      <c r="AC190">
        <v>54763797.008535638</v>
      </c>
      <c r="AD190">
        <v>0</v>
      </c>
      <c r="AE190">
        <v>100930.75</v>
      </c>
      <c r="AI190">
        <v>54864727.758535638</v>
      </c>
      <c r="AK190">
        <v>0</v>
      </c>
      <c r="AO190">
        <v>640788.80322221783</v>
      </c>
    </row>
    <row r="191" spans="1:41" x14ac:dyDescent="0.25">
      <c r="A191">
        <v>2245</v>
      </c>
      <c r="B191" t="s">
        <v>4578</v>
      </c>
      <c r="C191" t="s">
        <v>29</v>
      </c>
      <c r="D191" t="s">
        <v>100</v>
      </c>
      <c r="E191">
        <v>2230</v>
      </c>
      <c r="F191">
        <v>2631668.0470611006</v>
      </c>
      <c r="G191">
        <v>0</v>
      </c>
      <c r="H191" s="70">
        <v>2631668.0470611006</v>
      </c>
      <c r="I191" s="92">
        <v>500</v>
      </c>
      <c r="J191">
        <v>1</v>
      </c>
      <c r="K191">
        <v>0</v>
      </c>
      <c r="L191">
        <v>55</v>
      </c>
      <c r="M191">
        <v>8.6999999999999993</v>
      </c>
      <c r="N191">
        <v>0</v>
      </c>
      <c r="O191">
        <v>0</v>
      </c>
      <c r="P191">
        <v>0.5</v>
      </c>
      <c r="Q191">
        <v>0</v>
      </c>
      <c r="R191">
        <v>0</v>
      </c>
      <c r="S191">
        <v>0</v>
      </c>
      <c r="T191">
        <v>64.2</v>
      </c>
      <c r="U191">
        <v>656.03620000000001</v>
      </c>
      <c r="V191">
        <v>665.73749999999995</v>
      </c>
      <c r="W191">
        <v>0.27999999999999936</v>
      </c>
      <c r="X191" s="71">
        <v>6273029.2501767399</v>
      </c>
      <c r="Y191">
        <v>175000</v>
      </c>
      <c r="Z191">
        <v>6448029.2501767399</v>
      </c>
      <c r="AA191">
        <v>9685.543100962077</v>
      </c>
      <c r="AB191">
        <v>3816361.2031156393</v>
      </c>
      <c r="AC191">
        <v>6448029.2501767399</v>
      </c>
      <c r="AD191">
        <v>7615.04</v>
      </c>
      <c r="AE191">
        <v>18023.349999999999</v>
      </c>
      <c r="AI191">
        <v>6473667.6401767395</v>
      </c>
      <c r="AK191">
        <v>0</v>
      </c>
      <c r="AO191">
        <v>65668.047061100413</v>
      </c>
    </row>
    <row r="192" spans="1:41" x14ac:dyDescent="0.25">
      <c r="A192">
        <v>2247</v>
      </c>
      <c r="B192" t="s">
        <v>4579</v>
      </c>
      <c r="C192" t="s">
        <v>97</v>
      </c>
      <c r="D192" t="s">
        <v>223</v>
      </c>
      <c r="E192">
        <v>2004</v>
      </c>
      <c r="F192">
        <v>229936.84611794306</v>
      </c>
      <c r="G192">
        <v>0</v>
      </c>
      <c r="H192" s="70">
        <v>229936.84611794306</v>
      </c>
      <c r="I192" s="92">
        <v>65</v>
      </c>
      <c r="J192">
        <v>1</v>
      </c>
      <c r="K192">
        <v>0</v>
      </c>
      <c r="L192">
        <v>6</v>
      </c>
      <c r="M192">
        <v>0</v>
      </c>
      <c r="N192">
        <v>0</v>
      </c>
      <c r="O192">
        <v>0</v>
      </c>
      <c r="P192">
        <v>0</v>
      </c>
      <c r="Q192">
        <v>0</v>
      </c>
      <c r="R192">
        <v>0</v>
      </c>
      <c r="S192">
        <v>0</v>
      </c>
      <c r="T192">
        <v>6</v>
      </c>
      <c r="U192">
        <v>149.97999999999999</v>
      </c>
      <c r="V192">
        <v>152.5</v>
      </c>
      <c r="W192">
        <v>6.9199999999999982</v>
      </c>
      <c r="X192" s="71">
        <v>1489883.6644053822</v>
      </c>
      <c r="Y192">
        <v>256500</v>
      </c>
      <c r="Z192">
        <v>1746383.6644053822</v>
      </c>
      <c r="AA192">
        <v>11451.696160035293</v>
      </c>
      <c r="AB192">
        <v>1516446.8182874392</v>
      </c>
      <c r="AC192">
        <v>1746383.6644053822</v>
      </c>
      <c r="AD192">
        <v>0</v>
      </c>
      <c r="AE192">
        <v>0</v>
      </c>
      <c r="AI192">
        <v>1746383.6644053822</v>
      </c>
      <c r="AK192">
        <v>0</v>
      </c>
      <c r="AO192">
        <v>8536.8461179430542</v>
      </c>
    </row>
    <row r="193" spans="1:41" x14ac:dyDescent="0.25">
      <c r="A193">
        <v>2248</v>
      </c>
      <c r="B193" t="s">
        <v>4580</v>
      </c>
      <c r="C193" t="s">
        <v>97</v>
      </c>
      <c r="D193" t="s">
        <v>98</v>
      </c>
      <c r="E193">
        <v>2004</v>
      </c>
      <c r="F193">
        <v>1081010.9611375949</v>
      </c>
      <c r="G193">
        <v>0</v>
      </c>
      <c r="H193" s="70">
        <v>1081010.9611375949</v>
      </c>
      <c r="I193" s="92">
        <v>1797</v>
      </c>
      <c r="J193">
        <v>1</v>
      </c>
      <c r="K193">
        <v>0</v>
      </c>
      <c r="L193">
        <v>110</v>
      </c>
      <c r="M193">
        <v>0</v>
      </c>
      <c r="N193">
        <v>0</v>
      </c>
      <c r="O193">
        <v>0</v>
      </c>
      <c r="P193">
        <v>0.25</v>
      </c>
      <c r="Q193">
        <v>0</v>
      </c>
      <c r="R193">
        <v>0</v>
      </c>
      <c r="S193">
        <v>0</v>
      </c>
      <c r="T193">
        <v>110.25</v>
      </c>
      <c r="U193">
        <v>1592.97</v>
      </c>
      <c r="V193">
        <v>1962.21</v>
      </c>
      <c r="W193">
        <v>-0.86000000000000121</v>
      </c>
      <c r="X193" s="71">
        <v>18372353.665679891</v>
      </c>
      <c r="Y193">
        <v>45500</v>
      </c>
      <c r="Z193">
        <v>18417853.665679891</v>
      </c>
      <c r="AA193">
        <v>9386.2806048689436</v>
      </c>
      <c r="AB193">
        <v>17336842.704542294</v>
      </c>
      <c r="AC193">
        <v>18417853.665679891</v>
      </c>
      <c r="AD193">
        <v>0</v>
      </c>
      <c r="AE193">
        <v>0</v>
      </c>
      <c r="AI193">
        <v>18417853.665679891</v>
      </c>
      <c r="AK193">
        <v>0</v>
      </c>
      <c r="AO193">
        <v>236010.96113759489</v>
      </c>
    </row>
    <row r="194" spans="1:41" x14ac:dyDescent="0.25">
      <c r="A194">
        <v>2249</v>
      </c>
      <c r="B194" t="s">
        <v>4581</v>
      </c>
      <c r="C194" t="s">
        <v>97</v>
      </c>
      <c r="D194" t="s">
        <v>153</v>
      </c>
      <c r="E194">
        <v>2004</v>
      </c>
      <c r="F194">
        <v>699045.66908840486</v>
      </c>
      <c r="G194">
        <v>0</v>
      </c>
      <c r="H194" s="70">
        <v>699045.66908840486</v>
      </c>
      <c r="I194" s="92">
        <v>1329</v>
      </c>
      <c r="J194">
        <v>1</v>
      </c>
      <c r="K194">
        <v>0</v>
      </c>
      <c r="L194">
        <v>145</v>
      </c>
      <c r="M194">
        <v>0</v>
      </c>
      <c r="N194">
        <v>0</v>
      </c>
      <c r="O194">
        <v>0</v>
      </c>
      <c r="P194">
        <v>0.25</v>
      </c>
      <c r="Q194">
        <v>0</v>
      </c>
      <c r="R194">
        <v>0</v>
      </c>
      <c r="S194">
        <v>0</v>
      </c>
      <c r="T194">
        <v>145.25</v>
      </c>
      <c r="U194">
        <v>1442.5353</v>
      </c>
      <c r="V194">
        <v>1576.95</v>
      </c>
      <c r="W194">
        <v>-6.4500000000000011</v>
      </c>
      <c r="X194" s="71">
        <v>14304388.073009754</v>
      </c>
      <c r="Y194">
        <v>134908.9</v>
      </c>
      <c r="Z194">
        <v>14439296.973009754</v>
      </c>
      <c r="AA194">
        <v>9156.4710187448891</v>
      </c>
      <c r="AB194">
        <v>13740251.303921349</v>
      </c>
      <c r="AC194">
        <v>14439296.973009754</v>
      </c>
      <c r="AD194">
        <v>0</v>
      </c>
      <c r="AE194">
        <v>0</v>
      </c>
      <c r="AI194">
        <v>14439296.973009754</v>
      </c>
      <c r="AK194">
        <v>0</v>
      </c>
      <c r="AO194">
        <v>174545.66908840489</v>
      </c>
    </row>
    <row r="195" spans="1:41" x14ac:dyDescent="0.25">
      <c r="A195">
        <v>2251</v>
      </c>
      <c r="B195" t="s">
        <v>4582</v>
      </c>
      <c r="C195" t="s">
        <v>11</v>
      </c>
      <c r="D195" t="s">
        <v>247</v>
      </c>
      <c r="E195">
        <v>2117</v>
      </c>
      <c r="F195">
        <v>4183174.7994399117</v>
      </c>
      <c r="G195">
        <v>0</v>
      </c>
      <c r="H195" s="70">
        <v>4183174.7994399117</v>
      </c>
      <c r="I195" s="92">
        <v>1014</v>
      </c>
      <c r="J195">
        <v>1</v>
      </c>
      <c r="K195">
        <v>0</v>
      </c>
      <c r="L195">
        <v>111.54</v>
      </c>
      <c r="M195">
        <v>0.8</v>
      </c>
      <c r="N195">
        <v>0</v>
      </c>
      <c r="O195">
        <v>0</v>
      </c>
      <c r="P195">
        <v>0.25</v>
      </c>
      <c r="Q195">
        <v>0</v>
      </c>
      <c r="R195">
        <v>0</v>
      </c>
      <c r="S195">
        <v>0</v>
      </c>
      <c r="T195">
        <v>112.59</v>
      </c>
      <c r="U195">
        <v>1154.9114</v>
      </c>
      <c r="V195">
        <v>1154.9114</v>
      </c>
      <c r="W195">
        <v>-2.8200000000000003</v>
      </c>
      <c r="X195" s="71">
        <v>10695229.495296579</v>
      </c>
      <c r="Y195">
        <v>434700</v>
      </c>
      <c r="Z195">
        <v>11129929.495296579</v>
      </c>
      <c r="AA195">
        <v>9637.0418503935271</v>
      </c>
      <c r="AB195">
        <v>6946754.6958566671</v>
      </c>
      <c r="AC195">
        <v>11129929.495296579</v>
      </c>
      <c r="AD195">
        <v>0</v>
      </c>
      <c r="AE195">
        <v>14418.68</v>
      </c>
      <c r="AI195">
        <v>11144348.175296579</v>
      </c>
      <c r="AK195">
        <v>0</v>
      </c>
      <c r="AO195">
        <v>133174.79943991164</v>
      </c>
    </row>
    <row r="196" spans="1:41" x14ac:dyDescent="0.25">
      <c r="A196">
        <v>2252</v>
      </c>
      <c r="B196" t="s">
        <v>4583</v>
      </c>
      <c r="C196" t="s">
        <v>11</v>
      </c>
      <c r="D196" t="s">
        <v>12</v>
      </c>
      <c r="E196">
        <v>2117</v>
      </c>
      <c r="F196">
        <v>2154492.8421682944</v>
      </c>
      <c r="G196">
        <v>0</v>
      </c>
      <c r="H196" s="70">
        <v>2154492.8421682944</v>
      </c>
      <c r="I196" s="92">
        <v>788</v>
      </c>
      <c r="J196">
        <v>1</v>
      </c>
      <c r="K196">
        <v>0</v>
      </c>
      <c r="L196">
        <v>86.68</v>
      </c>
      <c r="M196">
        <v>10</v>
      </c>
      <c r="N196">
        <v>0</v>
      </c>
      <c r="O196">
        <v>0</v>
      </c>
      <c r="P196">
        <v>0</v>
      </c>
      <c r="Q196">
        <v>0</v>
      </c>
      <c r="R196">
        <v>0</v>
      </c>
      <c r="S196">
        <v>0</v>
      </c>
      <c r="T196">
        <v>96.68</v>
      </c>
      <c r="U196">
        <v>959.9153</v>
      </c>
      <c r="V196">
        <v>998.42499999999995</v>
      </c>
      <c r="W196">
        <v>0.75999999999999979</v>
      </c>
      <c r="X196" s="71">
        <v>9432884.6133284587</v>
      </c>
      <c r="Y196">
        <v>255499.99999999997</v>
      </c>
      <c r="Z196">
        <v>9688384.6133284587</v>
      </c>
      <c r="AA196">
        <v>9703.6678902556123</v>
      </c>
      <c r="AB196">
        <v>7533891.7711601648</v>
      </c>
      <c r="AC196">
        <v>9688384.6133284587</v>
      </c>
      <c r="AD196">
        <v>0</v>
      </c>
      <c r="AE196">
        <v>72093.399999999994</v>
      </c>
      <c r="AI196">
        <v>9760478.0133284591</v>
      </c>
      <c r="AK196">
        <v>0</v>
      </c>
      <c r="AO196">
        <v>103492.84216829424</v>
      </c>
    </row>
    <row r="197" spans="1:41" x14ac:dyDescent="0.25">
      <c r="A197">
        <v>2253</v>
      </c>
      <c r="B197" t="s">
        <v>4584</v>
      </c>
      <c r="C197" t="s">
        <v>11</v>
      </c>
      <c r="D197" t="s">
        <v>74</v>
      </c>
      <c r="E197">
        <v>2117</v>
      </c>
      <c r="F197">
        <v>2995399.123768759</v>
      </c>
      <c r="G197">
        <v>0</v>
      </c>
      <c r="H197" s="70">
        <v>2995399.123768759</v>
      </c>
      <c r="I197" s="92">
        <v>890</v>
      </c>
      <c r="J197">
        <v>1</v>
      </c>
      <c r="K197">
        <v>0</v>
      </c>
      <c r="L197">
        <v>97.9</v>
      </c>
      <c r="M197">
        <v>2.2999999999999998</v>
      </c>
      <c r="N197">
        <v>0</v>
      </c>
      <c r="O197">
        <v>0</v>
      </c>
      <c r="P197">
        <v>0.5</v>
      </c>
      <c r="Q197">
        <v>0</v>
      </c>
      <c r="R197">
        <v>0</v>
      </c>
      <c r="S197">
        <v>0</v>
      </c>
      <c r="T197">
        <v>100.7</v>
      </c>
      <c r="U197">
        <v>1109.2302</v>
      </c>
      <c r="V197">
        <v>1109.2302</v>
      </c>
      <c r="W197">
        <v>-1.3100000000000005</v>
      </c>
      <c r="X197" s="71">
        <v>10359735.716761852</v>
      </c>
      <c r="Y197">
        <v>350000</v>
      </c>
      <c r="Z197">
        <v>10709735.716761852</v>
      </c>
      <c r="AA197">
        <v>9655.1065024751861</v>
      </c>
      <c r="AB197">
        <v>7714336.5929930927</v>
      </c>
      <c r="AC197">
        <v>10709735.716761852</v>
      </c>
      <c r="AD197">
        <v>0</v>
      </c>
      <c r="AE197">
        <v>111744.76</v>
      </c>
      <c r="AI197">
        <v>10821480.476761851</v>
      </c>
      <c r="AK197">
        <v>0</v>
      </c>
      <c r="AO197">
        <v>116889.12376875874</v>
      </c>
    </row>
    <row r="198" spans="1:41" x14ac:dyDescent="0.25">
      <c r="A198">
        <v>2254</v>
      </c>
      <c r="B198" t="s">
        <v>4585</v>
      </c>
      <c r="C198" t="s">
        <v>11</v>
      </c>
      <c r="D198" t="s">
        <v>164</v>
      </c>
      <c r="E198">
        <v>2117</v>
      </c>
      <c r="F198">
        <v>18761611.595313244</v>
      </c>
      <c r="G198">
        <v>0</v>
      </c>
      <c r="H198" s="70">
        <v>18761611.595313244</v>
      </c>
      <c r="I198" s="92">
        <v>4200</v>
      </c>
      <c r="J198">
        <v>1</v>
      </c>
      <c r="K198">
        <v>0</v>
      </c>
      <c r="L198">
        <v>462</v>
      </c>
      <c r="M198">
        <v>38.299999999999997</v>
      </c>
      <c r="N198">
        <v>0</v>
      </c>
      <c r="O198">
        <v>0</v>
      </c>
      <c r="P198">
        <v>1.5</v>
      </c>
      <c r="Q198">
        <v>0</v>
      </c>
      <c r="R198">
        <v>0</v>
      </c>
      <c r="S198">
        <v>0</v>
      </c>
      <c r="T198">
        <v>501.8</v>
      </c>
      <c r="U198">
        <v>5047.9283999999998</v>
      </c>
      <c r="V198">
        <v>5047.9283999999998</v>
      </c>
      <c r="W198">
        <v>1.7099999999999991</v>
      </c>
      <c r="X198" s="71">
        <v>47942288.057697468</v>
      </c>
      <c r="Y198">
        <v>2240000</v>
      </c>
      <c r="Z198">
        <v>50182288.057697468</v>
      </c>
      <c r="AA198">
        <v>9941.1647870634351</v>
      </c>
      <c r="AB198">
        <v>31420676.462384224</v>
      </c>
      <c r="AC198">
        <v>50182288.057697468</v>
      </c>
      <c r="AD198">
        <v>0</v>
      </c>
      <c r="AE198">
        <v>244394.45</v>
      </c>
      <c r="AI198">
        <v>50426682.50769747</v>
      </c>
      <c r="AK198">
        <v>0</v>
      </c>
      <c r="AO198">
        <v>551611.59531324345</v>
      </c>
    </row>
    <row r="199" spans="1:41" x14ac:dyDescent="0.25">
      <c r="A199">
        <v>2255</v>
      </c>
      <c r="B199" t="s">
        <v>4586</v>
      </c>
      <c r="C199" t="s">
        <v>11</v>
      </c>
      <c r="D199" t="s">
        <v>244</v>
      </c>
      <c r="E199">
        <v>2117</v>
      </c>
      <c r="F199">
        <v>2413807.0243803593</v>
      </c>
      <c r="G199">
        <v>0</v>
      </c>
      <c r="H199" s="70">
        <v>2413807.0243803593</v>
      </c>
      <c r="I199" s="92">
        <v>854</v>
      </c>
      <c r="J199">
        <v>1</v>
      </c>
      <c r="K199">
        <v>0</v>
      </c>
      <c r="L199">
        <v>93.94</v>
      </c>
      <c r="M199">
        <v>7.5</v>
      </c>
      <c r="N199">
        <v>0</v>
      </c>
      <c r="O199">
        <v>0</v>
      </c>
      <c r="P199">
        <v>1.25</v>
      </c>
      <c r="Q199">
        <v>0</v>
      </c>
      <c r="R199">
        <v>0</v>
      </c>
      <c r="S199">
        <v>0</v>
      </c>
      <c r="T199">
        <v>102.69</v>
      </c>
      <c r="U199">
        <v>1054.1024</v>
      </c>
      <c r="V199">
        <v>1054.1024</v>
      </c>
      <c r="W199">
        <v>-1.4800000000000004</v>
      </c>
      <c r="X199" s="71">
        <v>9835499.546612842</v>
      </c>
      <c r="Y199">
        <v>297500</v>
      </c>
      <c r="Z199">
        <v>10132999.546612842</v>
      </c>
      <c r="AA199">
        <v>9612.9176317337315</v>
      </c>
      <c r="AB199">
        <v>7719192.5222324822</v>
      </c>
      <c r="AC199">
        <v>10132999.546612842</v>
      </c>
      <c r="AD199">
        <v>0</v>
      </c>
      <c r="AE199">
        <v>20405.310000000001</v>
      </c>
      <c r="AI199">
        <v>10153404.856612843</v>
      </c>
      <c r="AK199">
        <v>0</v>
      </c>
      <c r="AO199">
        <v>112161.02438035951</v>
      </c>
    </row>
    <row r="200" spans="1:41" x14ac:dyDescent="0.25">
      <c r="A200">
        <v>2256</v>
      </c>
      <c r="B200" t="s">
        <v>4587</v>
      </c>
      <c r="C200" t="s">
        <v>11</v>
      </c>
      <c r="D200" t="s">
        <v>150</v>
      </c>
      <c r="E200">
        <v>2117</v>
      </c>
      <c r="F200">
        <v>17666511.815370563</v>
      </c>
      <c r="G200">
        <v>0</v>
      </c>
      <c r="H200" s="70">
        <v>17666511.815370563</v>
      </c>
      <c r="I200" s="92">
        <v>6453</v>
      </c>
      <c r="J200">
        <v>1</v>
      </c>
      <c r="K200">
        <v>0</v>
      </c>
      <c r="L200">
        <v>709.83</v>
      </c>
      <c r="M200">
        <v>13.7</v>
      </c>
      <c r="N200">
        <v>0</v>
      </c>
      <c r="O200">
        <v>0</v>
      </c>
      <c r="P200">
        <v>4</v>
      </c>
      <c r="Q200">
        <v>0</v>
      </c>
      <c r="R200">
        <v>0</v>
      </c>
      <c r="S200">
        <v>0</v>
      </c>
      <c r="T200">
        <v>727.53000000000009</v>
      </c>
      <c r="U200">
        <v>7712.2151000000003</v>
      </c>
      <c r="V200">
        <v>7725.1025</v>
      </c>
      <c r="W200">
        <v>1.4799999999999986</v>
      </c>
      <c r="X200" s="71">
        <v>73275664.162797466</v>
      </c>
      <c r="Y200">
        <v>2126136.6</v>
      </c>
      <c r="Z200">
        <v>75401800.76279746</v>
      </c>
      <c r="AA200">
        <v>9760.6213979422882</v>
      </c>
      <c r="AB200">
        <v>57735288.9474269</v>
      </c>
      <c r="AC200">
        <v>75401800.76279746</v>
      </c>
      <c r="AD200">
        <v>140675.70000000001</v>
      </c>
      <c r="AE200">
        <v>2883.74</v>
      </c>
      <c r="AI200">
        <v>75545360.202797458</v>
      </c>
      <c r="AK200">
        <v>0</v>
      </c>
      <c r="AO200">
        <v>847511.8153705619</v>
      </c>
    </row>
    <row r="201" spans="1:41" x14ac:dyDescent="0.25">
      <c r="A201">
        <v>2257</v>
      </c>
      <c r="B201" t="s">
        <v>4588</v>
      </c>
      <c r="C201" t="s">
        <v>11</v>
      </c>
      <c r="D201" t="s">
        <v>211</v>
      </c>
      <c r="E201">
        <v>2117</v>
      </c>
      <c r="F201">
        <v>2217805.123768759</v>
      </c>
      <c r="G201">
        <v>0</v>
      </c>
      <c r="H201" s="70">
        <v>2217805.123768759</v>
      </c>
      <c r="I201" s="92">
        <v>890</v>
      </c>
      <c r="J201">
        <v>1</v>
      </c>
      <c r="K201">
        <v>0</v>
      </c>
      <c r="L201">
        <v>97.9</v>
      </c>
      <c r="M201">
        <v>5.0999999999999996</v>
      </c>
      <c r="N201">
        <v>0</v>
      </c>
      <c r="O201">
        <v>0</v>
      </c>
      <c r="P201">
        <v>0.25</v>
      </c>
      <c r="Q201">
        <v>0</v>
      </c>
      <c r="R201">
        <v>0</v>
      </c>
      <c r="S201">
        <v>0</v>
      </c>
      <c r="T201">
        <v>103.25</v>
      </c>
      <c r="U201">
        <v>1139.5781999999999</v>
      </c>
      <c r="V201">
        <v>1139.5781999999999</v>
      </c>
      <c r="W201">
        <v>-4.1800000000000015</v>
      </c>
      <c r="X201" s="71">
        <v>10472229.487873115</v>
      </c>
      <c r="Y201">
        <v>297500</v>
      </c>
      <c r="Z201">
        <v>10769729.487873115</v>
      </c>
      <c r="AA201">
        <v>9450.6278620222074</v>
      </c>
      <c r="AB201">
        <v>8551924.3641043566</v>
      </c>
      <c r="AC201">
        <v>10769729.487873115</v>
      </c>
      <c r="AD201">
        <v>0</v>
      </c>
      <c r="AE201">
        <v>80144.81</v>
      </c>
      <c r="AI201">
        <v>10849874.297873115</v>
      </c>
      <c r="AK201">
        <v>0</v>
      </c>
      <c r="AO201">
        <v>116889.12376875874</v>
      </c>
    </row>
    <row r="202" spans="1:41" x14ac:dyDescent="0.25">
      <c r="A202">
        <v>3476</v>
      </c>
      <c r="C202" t="s">
        <v>4589</v>
      </c>
      <c r="D202" t="s">
        <v>177</v>
      </c>
      <c r="E202" t="s">
        <v>4590</v>
      </c>
      <c r="F202">
        <v>0</v>
      </c>
      <c r="G202">
        <v>0</v>
      </c>
      <c r="H202" s="70">
        <v>0</v>
      </c>
      <c r="I202" s="92">
        <v>105</v>
      </c>
      <c r="J202">
        <v>1.5</v>
      </c>
      <c r="K202">
        <v>157.5</v>
      </c>
      <c r="L202">
        <v>0</v>
      </c>
      <c r="M202">
        <v>0</v>
      </c>
      <c r="N202">
        <v>0</v>
      </c>
      <c r="O202">
        <v>0</v>
      </c>
      <c r="P202">
        <v>0</v>
      </c>
      <c r="Q202">
        <v>0</v>
      </c>
      <c r="R202">
        <v>0</v>
      </c>
      <c r="S202">
        <v>0</v>
      </c>
      <c r="T202">
        <v>157.5</v>
      </c>
      <c r="U202">
        <v>143.13</v>
      </c>
      <c r="V202">
        <v>157.5</v>
      </c>
      <c r="W202">
        <v>0</v>
      </c>
      <c r="X202" s="71">
        <v>1481766.6148362791</v>
      </c>
      <c r="Y202">
        <v>0</v>
      </c>
      <c r="Z202">
        <v>1481766.6148362791</v>
      </c>
      <c r="AA202">
        <v>9408.0419989605016</v>
      </c>
      <c r="AB202">
        <v>1481766.6148362791</v>
      </c>
      <c r="AC202">
        <v>1481766.6148362791</v>
      </c>
      <c r="AD202">
        <v>0</v>
      </c>
      <c r="AE202">
        <v>0</v>
      </c>
      <c r="AI202">
        <v>1481766.6148362791</v>
      </c>
      <c r="AK202">
        <v>0</v>
      </c>
      <c r="AO202">
        <v>0</v>
      </c>
    </row>
    <row r="203" spans="1:41" x14ac:dyDescent="0.25">
      <c r="A203">
        <v>3477</v>
      </c>
      <c r="C203" t="s">
        <v>4589</v>
      </c>
      <c r="D203" t="s">
        <v>178</v>
      </c>
      <c r="E203" t="s">
        <v>4590</v>
      </c>
      <c r="F203">
        <v>0</v>
      </c>
      <c r="G203">
        <v>0</v>
      </c>
      <c r="H203" s="70">
        <v>0</v>
      </c>
      <c r="I203" s="92">
        <v>245</v>
      </c>
      <c r="J203">
        <v>2</v>
      </c>
      <c r="K203">
        <v>490</v>
      </c>
      <c r="L203">
        <v>0</v>
      </c>
      <c r="M203">
        <v>0</v>
      </c>
      <c r="N203">
        <v>0</v>
      </c>
      <c r="O203">
        <v>0</v>
      </c>
      <c r="P203">
        <v>0</v>
      </c>
      <c r="Q203">
        <v>0</v>
      </c>
      <c r="R203">
        <v>0</v>
      </c>
      <c r="S203">
        <v>0</v>
      </c>
      <c r="T203">
        <v>490</v>
      </c>
      <c r="U203">
        <v>492.06</v>
      </c>
      <c r="V203">
        <v>492.06</v>
      </c>
      <c r="W203">
        <v>0</v>
      </c>
      <c r="X203" s="71">
        <v>4629321.1460085046</v>
      </c>
      <c r="Y203">
        <v>0</v>
      </c>
      <c r="Z203">
        <v>4629321.1460085046</v>
      </c>
      <c r="AA203">
        <v>9408.0419989605016</v>
      </c>
      <c r="AB203">
        <v>4629321.1460085046</v>
      </c>
      <c r="AC203">
        <v>4629321.1460085046</v>
      </c>
      <c r="AD203">
        <v>0</v>
      </c>
      <c r="AE203">
        <v>0</v>
      </c>
      <c r="AI203">
        <v>4629321.1460085046</v>
      </c>
      <c r="AK203">
        <v>0</v>
      </c>
      <c r="AO203">
        <v>0</v>
      </c>
    </row>
    <row r="204" spans="1:41" x14ac:dyDescent="0.25">
      <c r="D204" t="s">
        <v>4599</v>
      </c>
      <c r="F204">
        <v>2243777334.0000005</v>
      </c>
      <c r="G204">
        <v>-8038831.6368827764</v>
      </c>
      <c r="H204" s="70">
        <v>2235738502.3631172</v>
      </c>
      <c r="I204" s="92">
        <v>550120.4</v>
      </c>
      <c r="K204">
        <v>10219.5</v>
      </c>
      <c r="L204">
        <v>59703.177999999993</v>
      </c>
      <c r="M204">
        <v>6604.7000000000016</v>
      </c>
      <c r="N204">
        <v>0</v>
      </c>
      <c r="O204">
        <v>0</v>
      </c>
      <c r="P204">
        <v>681.25</v>
      </c>
      <c r="Q204">
        <v>0</v>
      </c>
      <c r="R204">
        <v>0</v>
      </c>
      <c r="S204">
        <v>0</v>
      </c>
      <c r="T204">
        <v>77208.627999999968</v>
      </c>
      <c r="U204">
        <v>670061.00750000018</v>
      </c>
      <c r="V204">
        <v>675418.89409999992</v>
      </c>
      <c r="W204">
        <v>13.089999999999831</v>
      </c>
      <c r="X204" s="71">
        <v>6355095171.8225775</v>
      </c>
      <c r="Y204">
        <v>269042474.10000002</v>
      </c>
      <c r="Z204">
        <v>6624137645.9225817</v>
      </c>
      <c r="AB204">
        <v>4388399143.5594616</v>
      </c>
      <c r="AC204">
        <v>6624137645.9225817</v>
      </c>
      <c r="AD204">
        <v>4784769.790000001</v>
      </c>
      <c r="AE204">
        <v>55000000.030000009</v>
      </c>
      <c r="AF204">
        <v>0</v>
      </c>
      <c r="AG204">
        <v>0</v>
      </c>
      <c r="AH204">
        <v>0</v>
      </c>
      <c r="AI204">
        <v>6683922415.7425842</v>
      </c>
      <c r="AJ204">
        <v>0</v>
      </c>
      <c r="AK204">
        <v>0</v>
      </c>
      <c r="AL204">
        <v>0</v>
      </c>
      <c r="AM204">
        <v>0</v>
      </c>
      <c r="AN204">
        <v>0</v>
      </c>
      <c r="AO204">
        <v>72204697</v>
      </c>
    </row>
    <row r="206" spans="1:41" x14ac:dyDescent="0.25">
      <c r="D206" t="s">
        <v>4592</v>
      </c>
      <c r="V206">
        <v>6150</v>
      </c>
      <c r="W206">
        <v>0</v>
      </c>
      <c r="X206" s="71">
        <v>57859458.293607093</v>
      </c>
      <c r="Y206">
        <v>0</v>
      </c>
      <c r="Z206">
        <v>57859458.293607093</v>
      </c>
      <c r="AA206">
        <v>9408.0419989605034</v>
      </c>
      <c r="AB206">
        <v>57859458.293607093</v>
      </c>
      <c r="AC206">
        <v>57859458.293607093</v>
      </c>
      <c r="AI206">
        <v>57859458.293607093</v>
      </c>
    </row>
    <row r="208" spans="1:41" x14ac:dyDescent="0.25">
      <c r="D208" t="s">
        <v>4591</v>
      </c>
      <c r="F208">
        <v>2243777334.0000005</v>
      </c>
      <c r="G208">
        <v>-8038831.6368827764</v>
      </c>
      <c r="H208" s="70">
        <v>2235738502.3631172</v>
      </c>
      <c r="I208" s="92">
        <v>550120.4</v>
      </c>
      <c r="K208">
        <v>10219.5</v>
      </c>
      <c r="L208">
        <v>59703.177999999993</v>
      </c>
      <c r="M208">
        <v>6604.7000000000016</v>
      </c>
      <c r="N208">
        <v>0</v>
      </c>
      <c r="O208">
        <v>0</v>
      </c>
      <c r="P208">
        <v>681.25</v>
      </c>
      <c r="Q208">
        <v>0</v>
      </c>
      <c r="R208">
        <v>0</v>
      </c>
      <c r="S208">
        <v>0</v>
      </c>
      <c r="T208">
        <v>77208.627999999968</v>
      </c>
      <c r="U208">
        <v>670061.00750000018</v>
      </c>
      <c r="V208">
        <v>675418.89409999992</v>
      </c>
      <c r="W208">
        <v>13.089999999999831</v>
      </c>
      <c r="X208" s="71">
        <v>6412954630.1161842</v>
      </c>
      <c r="Y208">
        <v>269042474.10000002</v>
      </c>
      <c r="Z208">
        <v>6681997104.2161884</v>
      </c>
      <c r="AB208">
        <v>4446258601.8530684</v>
      </c>
      <c r="AC208">
        <v>6681997104.2161884</v>
      </c>
      <c r="AD208">
        <v>4784769.790000001</v>
      </c>
      <c r="AE208">
        <v>55000000.030000009</v>
      </c>
      <c r="AF208">
        <v>0</v>
      </c>
      <c r="AG208">
        <v>0</v>
      </c>
      <c r="AH208">
        <v>0</v>
      </c>
      <c r="AI208">
        <v>6741781874.036191</v>
      </c>
      <c r="AJ208">
        <v>0</v>
      </c>
      <c r="AK208">
        <v>0</v>
      </c>
      <c r="AL208">
        <v>0</v>
      </c>
      <c r="AM208">
        <v>0</v>
      </c>
      <c r="AN208">
        <v>0</v>
      </c>
      <c r="AO208">
        <v>72204697</v>
      </c>
    </row>
    <row r="210" spans="4:29" x14ac:dyDescent="0.25">
      <c r="D210" t="s">
        <v>4593</v>
      </c>
      <c r="F210">
        <v>2242921214</v>
      </c>
      <c r="G210">
        <v>0</v>
      </c>
      <c r="H210" s="70">
        <v>2234882382.3631172</v>
      </c>
      <c r="K210">
        <v>533012</v>
      </c>
      <c r="L210">
        <v>57936</v>
      </c>
      <c r="M210">
        <v>5000</v>
      </c>
      <c r="N210">
        <v>25595</v>
      </c>
      <c r="O210">
        <v>2043</v>
      </c>
      <c r="P210">
        <v>861</v>
      </c>
      <c r="Q210">
        <v>20308</v>
      </c>
      <c r="R210">
        <v>2481</v>
      </c>
      <c r="S210">
        <v>6956</v>
      </c>
      <c r="T210">
        <v>654192</v>
      </c>
      <c r="V210">
        <v>681568.89409999992</v>
      </c>
      <c r="Z210">
        <v>6681997104.2165775</v>
      </c>
      <c r="AA210">
        <v>9803.846921506065</v>
      </c>
      <c r="AC210">
        <v>6681997104.2165775</v>
      </c>
    </row>
    <row r="212" spans="4:29" x14ac:dyDescent="0.25">
      <c r="D212" t="s">
        <v>4594</v>
      </c>
      <c r="F212">
        <v>856120.00000047684</v>
      </c>
      <c r="G212">
        <v>-8038831.6368827764</v>
      </c>
      <c r="H212" s="70">
        <v>856120</v>
      </c>
      <c r="K212">
        <v>-522792.5</v>
      </c>
      <c r="L212">
        <v>1767.1779999999926</v>
      </c>
      <c r="M212">
        <v>1604.7000000000016</v>
      </c>
      <c r="N212">
        <v>-25595</v>
      </c>
      <c r="O212">
        <v>-2043</v>
      </c>
      <c r="P212">
        <v>-179.75</v>
      </c>
      <c r="Q212">
        <v>-20308</v>
      </c>
      <c r="R212">
        <v>-2481</v>
      </c>
      <c r="S212">
        <v>-6956</v>
      </c>
      <c r="T212">
        <v>-576983.37199999997</v>
      </c>
      <c r="Z212">
        <v>3.8909912109375E-4</v>
      </c>
      <c r="AC212">
        <v>3.8909912109375E-4</v>
      </c>
    </row>
    <row r="214" spans="4:29" x14ac:dyDescent="0.25">
      <c r="D214" t="s">
        <v>4595</v>
      </c>
      <c r="K214">
        <v>184</v>
      </c>
      <c r="L214">
        <v>143</v>
      </c>
      <c r="M214">
        <v>143</v>
      </c>
      <c r="N214">
        <v>143</v>
      </c>
      <c r="O214">
        <v>0</v>
      </c>
      <c r="P214">
        <v>0</v>
      </c>
      <c r="Q214">
        <v>0</v>
      </c>
      <c r="R214">
        <v>0</v>
      </c>
      <c r="S214">
        <v>0</v>
      </c>
      <c r="T214">
        <v>0</v>
      </c>
      <c r="U214">
        <v>153</v>
      </c>
      <c r="V214">
        <v>153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373"/>
  <sheetViews>
    <sheetView zoomScale="80" zoomScaleNormal="80" workbookViewId="0">
      <pane xSplit="5" ySplit="1" topLeftCell="M2" activePane="bottomRight" state="frozen"/>
      <selection pane="topRight" activeCell="F1" sqref="F1"/>
      <selection pane="bottomLeft" activeCell="A2" sqref="A2"/>
      <selection pane="bottomRight" activeCell="I39" sqref="I39"/>
    </sheetView>
  </sheetViews>
  <sheetFormatPr defaultRowHeight="15" x14ac:dyDescent="0.25"/>
  <cols>
    <col min="4" max="4" width="9.85546875" bestFit="1" customWidth="1"/>
    <col min="37" max="37" width="13" style="63" bestFit="1" customWidth="1"/>
  </cols>
  <sheetData>
    <row r="1" spans="1:48" x14ac:dyDescent="0.25">
      <c r="A1" t="s">
        <v>2845</v>
      </c>
      <c r="B1" t="s">
        <v>2846</v>
      </c>
      <c r="C1" t="s">
        <v>1871</v>
      </c>
      <c r="D1" t="s">
        <v>2847</v>
      </c>
      <c r="E1" t="s">
        <v>250</v>
      </c>
      <c r="F1" t="s">
        <v>2848</v>
      </c>
      <c r="G1" t="s">
        <v>2849</v>
      </c>
      <c r="H1" t="s">
        <v>2850</v>
      </c>
      <c r="I1" t="s">
        <v>2851</v>
      </c>
      <c r="J1" t="s">
        <v>2852</v>
      </c>
      <c r="K1" t="s">
        <v>2853</v>
      </c>
      <c r="L1" t="s">
        <v>2854</v>
      </c>
      <c r="M1" t="s">
        <v>2855</v>
      </c>
      <c r="N1" t="s">
        <v>2856</v>
      </c>
      <c r="O1" t="s">
        <v>2857</v>
      </c>
      <c r="P1" t="s">
        <v>2858</v>
      </c>
      <c r="Q1" t="s">
        <v>2859</v>
      </c>
      <c r="R1" t="s">
        <v>2860</v>
      </c>
      <c r="S1" t="s">
        <v>2861</v>
      </c>
      <c r="T1" t="s">
        <v>2862</v>
      </c>
      <c r="U1" t="s">
        <v>2863</v>
      </c>
      <c r="V1" t="s">
        <v>2864</v>
      </c>
      <c r="W1" t="s">
        <v>2865</v>
      </c>
      <c r="X1" t="s">
        <v>2866</v>
      </c>
      <c r="Y1" t="s">
        <v>2867</v>
      </c>
      <c r="Z1" t="s">
        <v>2868</v>
      </c>
      <c r="AA1" t="s">
        <v>2869</v>
      </c>
      <c r="AB1" t="s">
        <v>2870</v>
      </c>
      <c r="AC1" t="s">
        <v>2871</v>
      </c>
      <c r="AD1" t="s">
        <v>2872</v>
      </c>
      <c r="AE1" t="s">
        <v>2873</v>
      </c>
      <c r="AF1" t="s">
        <v>2874</v>
      </c>
      <c r="AG1" t="s">
        <v>2875</v>
      </c>
      <c r="AH1" t="s">
        <v>2876</v>
      </c>
      <c r="AI1" t="s">
        <v>2877</v>
      </c>
      <c r="AJ1" t="s">
        <v>2878</v>
      </c>
      <c r="AK1" s="63" t="s">
        <v>2879</v>
      </c>
      <c r="AL1" t="s">
        <v>2880</v>
      </c>
      <c r="AM1" t="s">
        <v>2881</v>
      </c>
      <c r="AN1" t="s">
        <v>2882</v>
      </c>
      <c r="AO1" t="s">
        <v>2883</v>
      </c>
      <c r="AP1" t="s">
        <v>2884</v>
      </c>
      <c r="AQ1" t="s">
        <v>2885</v>
      </c>
      <c r="AR1" t="s">
        <v>2886</v>
      </c>
      <c r="AS1" t="s">
        <v>2887</v>
      </c>
      <c r="AT1" t="s">
        <v>2888</v>
      </c>
      <c r="AU1" t="s">
        <v>2889</v>
      </c>
      <c r="AV1" t="s">
        <v>2890</v>
      </c>
    </row>
    <row r="2" spans="1:48" x14ac:dyDescent="0.25">
      <c r="A2" t="s">
        <v>2891</v>
      </c>
      <c r="B2">
        <v>2063</v>
      </c>
      <c r="C2" t="s">
        <v>6</v>
      </c>
      <c r="D2">
        <v>498</v>
      </c>
      <c r="E2" t="s">
        <v>251</v>
      </c>
      <c r="F2" t="s">
        <v>2892</v>
      </c>
      <c r="G2" t="s">
        <v>2893</v>
      </c>
      <c r="H2" t="s">
        <v>2894</v>
      </c>
      <c r="I2" t="s">
        <v>2895</v>
      </c>
      <c r="J2">
        <v>6.3941176470579997</v>
      </c>
      <c r="K2">
        <v>0</v>
      </c>
      <c r="L2">
        <v>0</v>
      </c>
      <c r="M2">
        <v>2</v>
      </c>
      <c r="N2">
        <v>74117.744445399294</v>
      </c>
      <c r="O2">
        <v>17577.666752946501</v>
      </c>
      <c r="P2">
        <v>41787.471783708403</v>
      </c>
      <c r="Q2">
        <v>14187.4628102267</v>
      </c>
      <c r="R2">
        <v>49390.426112157496</v>
      </c>
      <c r="S2">
        <v>28103.3565650817</v>
      </c>
      <c r="T2">
        <v>0</v>
      </c>
      <c r="U2">
        <v>197060.77190443801</v>
      </c>
      <c r="V2">
        <v>185136.78614666901</v>
      </c>
      <c r="W2">
        <v>11923.9857577697</v>
      </c>
      <c r="X2">
        <v>0</v>
      </c>
      <c r="Y2">
        <v>0</v>
      </c>
      <c r="Z2">
        <v>0</v>
      </c>
      <c r="AA2">
        <v>0</v>
      </c>
      <c r="AB2">
        <v>0</v>
      </c>
      <c r="AC2">
        <v>27853.687973792701</v>
      </c>
      <c r="AD2">
        <v>249.66859128907601</v>
      </c>
      <c r="AE2">
        <v>0</v>
      </c>
      <c r="AF2">
        <v>0</v>
      </c>
      <c r="AG2">
        <v>0</v>
      </c>
      <c r="AH2">
        <v>0</v>
      </c>
      <c r="AI2">
        <v>0</v>
      </c>
      <c r="AJ2">
        <v>225164.12846951999</v>
      </c>
      <c r="AK2" s="63">
        <v>35214.261122192598</v>
      </c>
      <c r="AL2">
        <v>330.98244656580999</v>
      </c>
      <c r="AM2">
        <v>93035.839999999997</v>
      </c>
      <c r="AN2">
        <v>35214.261122192598</v>
      </c>
      <c r="AO2">
        <v>35214.261122192598</v>
      </c>
      <c r="AP2">
        <v>330.98244656580999</v>
      </c>
      <c r="AQ2">
        <v>93035.839999999997</v>
      </c>
      <c r="AR2">
        <v>35214.261122192598</v>
      </c>
      <c r="AS2">
        <v>35214.261122192598</v>
      </c>
      <c r="AT2">
        <v>0</v>
      </c>
      <c r="AU2" t="s">
        <v>2896</v>
      </c>
      <c r="AV2" t="s">
        <v>2897</v>
      </c>
    </row>
    <row r="3" spans="1:48" x14ac:dyDescent="0.25">
      <c r="A3" t="s">
        <v>2898</v>
      </c>
      <c r="B3">
        <v>2063</v>
      </c>
      <c r="C3" t="s">
        <v>6</v>
      </c>
      <c r="D3">
        <v>2063</v>
      </c>
      <c r="E3" t="s">
        <v>6</v>
      </c>
      <c r="F3" t="s">
        <v>1871</v>
      </c>
      <c r="G3" t="s">
        <v>1871</v>
      </c>
      <c r="H3" t="s">
        <v>2899</v>
      </c>
      <c r="I3" t="s">
        <v>2895</v>
      </c>
      <c r="J3">
        <v>5.2289156626500004</v>
      </c>
      <c r="K3">
        <v>0</v>
      </c>
      <c r="L3">
        <v>0</v>
      </c>
      <c r="M3">
        <v>2</v>
      </c>
      <c r="N3">
        <v>60611.245554600697</v>
      </c>
      <c r="O3">
        <v>14374.4832470535</v>
      </c>
      <c r="P3">
        <v>34172.528216291597</v>
      </c>
      <c r="Q3">
        <v>11602.077189773299</v>
      </c>
      <c r="R3">
        <v>40389.9938878424</v>
      </c>
      <c r="S3">
        <v>22982.073434918198</v>
      </c>
      <c r="T3">
        <v>0</v>
      </c>
      <c r="U3">
        <v>161150.32809556101</v>
      </c>
      <c r="V3">
        <v>151399.253853331</v>
      </c>
      <c r="W3">
        <v>9751.0742422302992</v>
      </c>
      <c r="X3">
        <v>0</v>
      </c>
      <c r="Y3">
        <v>0</v>
      </c>
      <c r="Z3">
        <v>0</v>
      </c>
      <c r="AA3">
        <v>0</v>
      </c>
      <c r="AB3">
        <v>0</v>
      </c>
      <c r="AC3">
        <v>22777.902026207299</v>
      </c>
      <c r="AD3">
        <v>204.171408710924</v>
      </c>
      <c r="AE3">
        <v>0</v>
      </c>
      <c r="AF3">
        <v>0</v>
      </c>
      <c r="AG3">
        <v>0</v>
      </c>
      <c r="AH3">
        <v>0</v>
      </c>
      <c r="AI3">
        <v>0</v>
      </c>
      <c r="AJ3">
        <v>184132.40153048001</v>
      </c>
      <c r="AK3" s="63">
        <v>35214.261122192598</v>
      </c>
      <c r="AL3">
        <v>330.98244656580999</v>
      </c>
      <c r="AM3">
        <v>93035.839999999997</v>
      </c>
      <c r="AN3">
        <v>35214.261122192598</v>
      </c>
      <c r="AO3">
        <v>35214.261122192598</v>
      </c>
      <c r="AP3">
        <v>634.54287297753501</v>
      </c>
      <c r="AQ3">
        <v>40331.279999999999</v>
      </c>
      <c r="AR3">
        <v>35214.261122192598</v>
      </c>
      <c r="AS3">
        <v>35214.261122192598</v>
      </c>
      <c r="AT3">
        <v>0</v>
      </c>
      <c r="AU3" t="s">
        <v>2896</v>
      </c>
      <c r="AV3" t="s">
        <v>2900</v>
      </c>
    </row>
    <row r="4" spans="1:48" x14ac:dyDescent="0.25">
      <c r="A4" t="s">
        <v>2901</v>
      </c>
      <c r="B4">
        <v>2113</v>
      </c>
      <c r="C4" t="s">
        <v>8</v>
      </c>
      <c r="D4">
        <v>707</v>
      </c>
      <c r="E4" t="s">
        <v>252</v>
      </c>
      <c r="F4" t="s">
        <v>2892</v>
      </c>
      <c r="G4" t="s">
        <v>2893</v>
      </c>
      <c r="H4" t="s">
        <v>2894</v>
      </c>
      <c r="I4" t="s">
        <v>2895</v>
      </c>
      <c r="J4">
        <v>200.73999999998</v>
      </c>
      <c r="K4">
        <v>1</v>
      </c>
      <c r="L4">
        <v>1</v>
      </c>
      <c r="M4">
        <v>2</v>
      </c>
      <c r="N4">
        <v>1327750.50456592</v>
      </c>
      <c r="O4">
        <v>287444.68818569201</v>
      </c>
      <c r="P4">
        <v>803397.69893103302</v>
      </c>
      <c r="Q4">
        <v>130028.010267836</v>
      </c>
      <c r="R4">
        <v>126134.274317453</v>
      </c>
      <c r="S4">
        <v>150498.856013607</v>
      </c>
      <c r="T4">
        <v>1386764.35</v>
      </c>
      <c r="U4">
        <v>1287990.82626793</v>
      </c>
      <c r="V4">
        <v>2318492.9964235802</v>
      </c>
      <c r="W4">
        <v>356262.17984435603</v>
      </c>
      <c r="X4">
        <v>0</v>
      </c>
      <c r="Y4">
        <v>0</v>
      </c>
      <c r="Z4">
        <v>0</v>
      </c>
      <c r="AA4">
        <v>0</v>
      </c>
      <c r="AB4">
        <v>0</v>
      </c>
      <c r="AC4">
        <v>109145.301509071</v>
      </c>
      <c r="AD4">
        <v>41353.554504535699</v>
      </c>
      <c r="AE4">
        <v>0</v>
      </c>
      <c r="AF4">
        <v>0</v>
      </c>
      <c r="AG4">
        <v>0</v>
      </c>
      <c r="AH4">
        <v>0</v>
      </c>
      <c r="AI4">
        <v>0</v>
      </c>
      <c r="AJ4">
        <v>2825254.0322815399</v>
      </c>
      <c r="AK4" s="63">
        <v>14074.1956375502</v>
      </c>
      <c r="AL4">
        <v>330.98244656580999</v>
      </c>
      <c r="AM4">
        <v>93035.839999999997</v>
      </c>
      <c r="AN4">
        <v>14074.1956375502</v>
      </c>
      <c r="AO4">
        <v>21201.517081740101</v>
      </c>
      <c r="AP4">
        <v>330.98244656580999</v>
      </c>
      <c r="AQ4">
        <v>93035.839999999997</v>
      </c>
      <c r="AR4">
        <v>14074.1956375502</v>
      </c>
      <c r="AS4">
        <v>14074.1956375502</v>
      </c>
      <c r="AT4">
        <v>0</v>
      </c>
      <c r="AU4" t="s">
        <v>2896</v>
      </c>
      <c r="AV4" t="s">
        <v>2896</v>
      </c>
    </row>
    <row r="5" spans="1:48" x14ac:dyDescent="0.25">
      <c r="A5" t="s">
        <v>2902</v>
      </c>
      <c r="B5">
        <v>2113</v>
      </c>
      <c r="C5" t="s">
        <v>8</v>
      </c>
      <c r="D5">
        <v>708</v>
      </c>
      <c r="E5" t="s">
        <v>253</v>
      </c>
      <c r="F5" t="s">
        <v>2892</v>
      </c>
      <c r="G5" t="s">
        <v>2903</v>
      </c>
      <c r="H5" t="s">
        <v>2904</v>
      </c>
      <c r="I5" t="s">
        <v>2895</v>
      </c>
      <c r="J5">
        <v>88.524097142789003</v>
      </c>
      <c r="K5">
        <v>1</v>
      </c>
      <c r="L5">
        <v>1</v>
      </c>
      <c r="M5">
        <v>2</v>
      </c>
      <c r="N5">
        <v>851634.44543407997</v>
      </c>
      <c r="O5">
        <v>435570.46181430802</v>
      </c>
      <c r="P5">
        <v>410307.23106896703</v>
      </c>
      <c r="Q5">
        <v>57340.8997321641</v>
      </c>
      <c r="R5">
        <v>55623.805682547099</v>
      </c>
      <c r="S5">
        <v>66368.313986392895</v>
      </c>
      <c r="T5">
        <v>1242487.28</v>
      </c>
      <c r="U5">
        <v>567989.56373206596</v>
      </c>
      <c r="V5">
        <v>1595777.3935764199</v>
      </c>
      <c r="W5">
        <v>214699.45015564401</v>
      </c>
      <c r="X5">
        <v>0</v>
      </c>
      <c r="Y5">
        <v>0</v>
      </c>
      <c r="Z5">
        <v>0</v>
      </c>
      <c r="AA5">
        <v>0</v>
      </c>
      <c r="AB5">
        <v>0</v>
      </c>
      <c r="AC5">
        <v>48131.8584909286</v>
      </c>
      <c r="AD5">
        <v>18236.455495464299</v>
      </c>
      <c r="AE5">
        <v>0</v>
      </c>
      <c r="AF5">
        <v>0</v>
      </c>
      <c r="AG5">
        <v>0</v>
      </c>
      <c r="AH5">
        <v>0</v>
      </c>
      <c r="AI5">
        <v>0</v>
      </c>
      <c r="AJ5">
        <v>1876845.1577184601</v>
      </c>
      <c r="AK5" s="63">
        <v>21201.517081740101</v>
      </c>
      <c r="AL5">
        <v>330.98244656580999</v>
      </c>
      <c r="AM5">
        <v>93035.839999999997</v>
      </c>
      <c r="AN5">
        <v>14074.1956375502</v>
      </c>
      <c r="AO5">
        <v>21201.517081740101</v>
      </c>
      <c r="AP5">
        <v>330.98244656580999</v>
      </c>
      <c r="AQ5">
        <v>40734.411818744898</v>
      </c>
      <c r="AR5">
        <v>21201.517081740101</v>
      </c>
      <c r="AS5">
        <v>21201.517081740101</v>
      </c>
      <c r="AT5">
        <v>0</v>
      </c>
      <c r="AU5" t="s">
        <v>2896</v>
      </c>
      <c r="AV5" t="s">
        <v>2896</v>
      </c>
    </row>
    <row r="6" spans="1:48" x14ac:dyDescent="0.25">
      <c r="A6" t="s">
        <v>2905</v>
      </c>
      <c r="B6">
        <v>1899</v>
      </c>
      <c r="C6" t="s">
        <v>10</v>
      </c>
      <c r="D6">
        <v>17</v>
      </c>
      <c r="E6" t="s">
        <v>254</v>
      </c>
      <c r="F6" t="s">
        <v>2906</v>
      </c>
      <c r="G6" t="s">
        <v>2907</v>
      </c>
      <c r="H6" t="s">
        <v>2904</v>
      </c>
      <c r="I6" t="s">
        <v>2895</v>
      </c>
      <c r="J6">
        <v>281.82210274774002</v>
      </c>
      <c r="K6">
        <v>1</v>
      </c>
      <c r="L6">
        <v>1</v>
      </c>
      <c r="M6">
        <v>1</v>
      </c>
      <c r="N6">
        <v>1606105.35</v>
      </c>
      <c r="O6">
        <v>382639.31</v>
      </c>
      <c r="P6">
        <v>1335671.82</v>
      </c>
      <c r="Q6">
        <v>220488.35</v>
      </c>
      <c r="R6">
        <v>177565.4</v>
      </c>
      <c r="S6">
        <v>143234</v>
      </c>
      <c r="T6">
        <v>1302974.69</v>
      </c>
      <c r="U6">
        <v>2419495.54</v>
      </c>
      <c r="V6">
        <v>3377837.06</v>
      </c>
      <c r="W6">
        <v>344633.17</v>
      </c>
      <c r="X6">
        <v>0</v>
      </c>
      <c r="Y6">
        <v>0</v>
      </c>
      <c r="Z6">
        <v>0</v>
      </c>
      <c r="AA6">
        <v>0</v>
      </c>
      <c r="AB6">
        <v>0</v>
      </c>
      <c r="AC6">
        <v>143234</v>
      </c>
      <c r="AD6">
        <v>0</v>
      </c>
      <c r="AE6">
        <v>0</v>
      </c>
      <c r="AF6">
        <v>0</v>
      </c>
      <c r="AG6">
        <v>0</v>
      </c>
      <c r="AH6">
        <v>0</v>
      </c>
      <c r="AI6">
        <v>0</v>
      </c>
      <c r="AJ6">
        <v>3865704.23</v>
      </c>
      <c r="AK6" s="63">
        <v>13716.824167834</v>
      </c>
      <c r="AL6">
        <v>330.98244656580999</v>
      </c>
      <c r="AM6">
        <v>93035.839999999997</v>
      </c>
      <c r="AN6">
        <v>13716.824167834</v>
      </c>
      <c r="AO6">
        <v>13716.824167834</v>
      </c>
      <c r="AP6">
        <v>330.98244656580999</v>
      </c>
      <c r="AQ6">
        <v>56162.493707719797</v>
      </c>
      <c r="AR6">
        <v>13716.824167834</v>
      </c>
      <c r="AS6">
        <v>13716.824167834</v>
      </c>
      <c r="AT6">
        <v>0</v>
      </c>
      <c r="AU6" t="s">
        <v>2896</v>
      </c>
      <c r="AV6" t="s">
        <v>2896</v>
      </c>
    </row>
    <row r="7" spans="1:48" x14ac:dyDescent="0.25">
      <c r="A7" t="s">
        <v>2908</v>
      </c>
      <c r="B7">
        <v>2252</v>
      </c>
      <c r="C7" t="s">
        <v>12</v>
      </c>
      <c r="D7">
        <v>1208</v>
      </c>
      <c r="E7" t="s">
        <v>255</v>
      </c>
      <c r="F7" t="s">
        <v>2892</v>
      </c>
      <c r="G7" t="s">
        <v>2893</v>
      </c>
      <c r="H7" t="s">
        <v>2894</v>
      </c>
      <c r="I7" t="s">
        <v>2895</v>
      </c>
      <c r="J7">
        <v>329.507352179365</v>
      </c>
      <c r="K7">
        <v>1</v>
      </c>
      <c r="L7">
        <v>1</v>
      </c>
      <c r="M7">
        <v>2</v>
      </c>
      <c r="N7">
        <v>1961485.84</v>
      </c>
      <c r="O7">
        <v>511241.890029423</v>
      </c>
      <c r="P7">
        <v>713983.320374734</v>
      </c>
      <c r="Q7">
        <v>195966.501390299</v>
      </c>
      <c r="R7">
        <v>121242.110784556</v>
      </c>
      <c r="S7">
        <v>180885.79519871101</v>
      </c>
      <c r="T7">
        <v>3022032.68</v>
      </c>
      <c r="U7">
        <v>481886.98257901199</v>
      </c>
      <c r="V7">
        <v>2976472.4419797701</v>
      </c>
      <c r="W7">
        <v>527447.22059923597</v>
      </c>
      <c r="X7">
        <v>0</v>
      </c>
      <c r="Y7">
        <v>0</v>
      </c>
      <c r="Z7">
        <v>0</v>
      </c>
      <c r="AA7">
        <v>0</v>
      </c>
      <c r="AB7">
        <v>0</v>
      </c>
      <c r="AC7">
        <v>106443.46910373399</v>
      </c>
      <c r="AD7">
        <v>74442.326094976903</v>
      </c>
      <c r="AE7">
        <v>0</v>
      </c>
      <c r="AF7">
        <v>0</v>
      </c>
      <c r="AG7">
        <v>0</v>
      </c>
      <c r="AH7">
        <v>0</v>
      </c>
      <c r="AI7">
        <v>0</v>
      </c>
      <c r="AJ7">
        <v>3684805.4577777199</v>
      </c>
      <c r="AK7" s="63">
        <v>11182.771593429999</v>
      </c>
      <c r="AL7">
        <v>330.98244656580999</v>
      </c>
      <c r="AM7">
        <v>93035.839999999997</v>
      </c>
      <c r="AN7">
        <v>2011.40512766752</v>
      </c>
      <c r="AO7">
        <v>15693.2484171428</v>
      </c>
      <c r="AP7">
        <v>330.98244656580999</v>
      </c>
      <c r="AQ7">
        <v>93035.839999999997</v>
      </c>
      <c r="AR7">
        <v>11182.771593429999</v>
      </c>
      <c r="AS7">
        <v>11182.771593429999</v>
      </c>
      <c r="AT7">
        <v>0</v>
      </c>
      <c r="AU7" t="s">
        <v>2896</v>
      </c>
      <c r="AV7" t="s">
        <v>2896</v>
      </c>
    </row>
    <row r="8" spans="1:48" x14ac:dyDescent="0.25">
      <c r="A8" t="s">
        <v>2909</v>
      </c>
      <c r="B8">
        <v>2252</v>
      </c>
      <c r="C8" t="s">
        <v>12</v>
      </c>
      <c r="D8">
        <v>1210</v>
      </c>
      <c r="E8" t="s">
        <v>256</v>
      </c>
      <c r="F8" t="s">
        <v>2892</v>
      </c>
      <c r="G8" t="s">
        <v>2903</v>
      </c>
      <c r="H8" t="s">
        <v>2904</v>
      </c>
      <c r="I8" t="s">
        <v>2895</v>
      </c>
      <c r="J8">
        <v>246.23418706977401</v>
      </c>
      <c r="K8">
        <v>1</v>
      </c>
      <c r="L8">
        <v>1</v>
      </c>
      <c r="M8">
        <v>2</v>
      </c>
      <c r="N8">
        <v>1798980.43</v>
      </c>
      <c r="O8">
        <v>869153.36120386701</v>
      </c>
      <c r="P8">
        <v>819773.83791366802</v>
      </c>
      <c r="Q8">
        <v>146441.80727257801</v>
      </c>
      <c r="R8">
        <v>94692.529869870195</v>
      </c>
      <c r="S8">
        <v>135172.30021920399</v>
      </c>
      <c r="T8">
        <v>3368937.56</v>
      </c>
      <c r="U8">
        <v>360104.40625998302</v>
      </c>
      <c r="V8">
        <v>3390256.6001066901</v>
      </c>
      <c r="W8">
        <v>338785.36615329201</v>
      </c>
      <c r="X8">
        <v>0</v>
      </c>
      <c r="Y8">
        <v>0</v>
      </c>
      <c r="Z8">
        <v>0</v>
      </c>
      <c r="AA8">
        <v>0</v>
      </c>
      <c r="AB8">
        <v>0</v>
      </c>
      <c r="AC8">
        <v>79543.053926691195</v>
      </c>
      <c r="AD8">
        <v>55629.2462925129</v>
      </c>
      <c r="AE8">
        <v>0</v>
      </c>
      <c r="AF8">
        <v>0</v>
      </c>
      <c r="AG8">
        <v>0</v>
      </c>
      <c r="AH8">
        <v>0</v>
      </c>
      <c r="AI8">
        <v>0</v>
      </c>
      <c r="AJ8">
        <v>3864214.26647919</v>
      </c>
      <c r="AK8" s="63">
        <v>15693.2484171428</v>
      </c>
      <c r="AL8">
        <v>330.98244656580999</v>
      </c>
      <c r="AM8">
        <v>93035.839999999997</v>
      </c>
      <c r="AN8">
        <v>2011.40512766752</v>
      </c>
      <c r="AO8">
        <v>15693.2484171428</v>
      </c>
      <c r="AP8">
        <v>330.98244656580999</v>
      </c>
      <c r="AQ8">
        <v>40734.411818744898</v>
      </c>
      <c r="AR8">
        <v>15693.2484171428</v>
      </c>
      <c r="AS8">
        <v>15693.2484171428</v>
      </c>
      <c r="AT8">
        <v>0</v>
      </c>
      <c r="AU8" t="s">
        <v>2896</v>
      </c>
      <c r="AV8" t="s">
        <v>2896</v>
      </c>
    </row>
    <row r="9" spans="1:48" x14ac:dyDescent="0.25">
      <c r="A9" t="s">
        <v>2910</v>
      </c>
      <c r="B9">
        <v>2252</v>
      </c>
      <c r="C9" t="s">
        <v>12</v>
      </c>
      <c r="D9">
        <v>1209</v>
      </c>
      <c r="E9" t="s">
        <v>257</v>
      </c>
      <c r="F9" t="s">
        <v>2892</v>
      </c>
      <c r="G9" t="s">
        <v>2911</v>
      </c>
      <c r="H9" t="s">
        <v>2894</v>
      </c>
      <c r="I9" t="s">
        <v>2895</v>
      </c>
      <c r="J9">
        <v>205.88584103796899</v>
      </c>
      <c r="K9">
        <v>1</v>
      </c>
      <c r="L9">
        <v>1</v>
      </c>
      <c r="M9">
        <v>2</v>
      </c>
      <c r="N9">
        <v>1195169.8</v>
      </c>
      <c r="O9">
        <v>468225.20242916897</v>
      </c>
      <c r="P9">
        <v>468192.33489268098</v>
      </c>
      <c r="Q9">
        <v>122445.607623491</v>
      </c>
      <c r="R9">
        <v>75755.620574162502</v>
      </c>
      <c r="S9">
        <v>113022.74085840701</v>
      </c>
      <c r="T9">
        <v>2028691.47</v>
      </c>
      <c r="U9">
        <v>301097.09551950399</v>
      </c>
      <c r="V9">
        <v>2116764.8059879802</v>
      </c>
      <c r="W9">
        <v>213023.75953152799</v>
      </c>
      <c r="X9">
        <v>0</v>
      </c>
      <c r="Y9">
        <v>0</v>
      </c>
      <c r="Z9">
        <v>0</v>
      </c>
      <c r="AA9">
        <v>0</v>
      </c>
      <c r="AB9">
        <v>0</v>
      </c>
      <c r="AC9">
        <v>66508.995973758603</v>
      </c>
      <c r="AD9">
        <v>46513.744884648702</v>
      </c>
      <c r="AE9">
        <v>0</v>
      </c>
      <c r="AF9">
        <v>0</v>
      </c>
      <c r="AG9">
        <v>0</v>
      </c>
      <c r="AH9">
        <v>0</v>
      </c>
      <c r="AI9">
        <v>0</v>
      </c>
      <c r="AJ9">
        <v>2442811.3063779101</v>
      </c>
      <c r="AK9" s="63">
        <v>11864.882471094301</v>
      </c>
      <c r="AL9">
        <v>330.98244656580999</v>
      </c>
      <c r="AM9">
        <v>93035.839999999997</v>
      </c>
      <c r="AN9">
        <v>2011.40512766752</v>
      </c>
      <c r="AO9">
        <v>15693.2484171428</v>
      </c>
      <c r="AP9">
        <v>3753.1860850462999</v>
      </c>
      <c r="AQ9">
        <v>20687.885194392002</v>
      </c>
      <c r="AR9">
        <v>11864.882471094301</v>
      </c>
      <c r="AS9">
        <v>11864.882471094301</v>
      </c>
      <c r="AT9">
        <v>0</v>
      </c>
      <c r="AU9" t="s">
        <v>2896</v>
      </c>
      <c r="AV9" t="s">
        <v>2896</v>
      </c>
    </row>
    <row r="10" spans="1:48" x14ac:dyDescent="0.25">
      <c r="A10" t="s">
        <v>2912</v>
      </c>
      <c r="B10">
        <v>2252</v>
      </c>
      <c r="C10" t="s">
        <v>12</v>
      </c>
      <c r="D10">
        <v>2252</v>
      </c>
      <c r="E10" t="s">
        <v>12</v>
      </c>
      <c r="F10" t="s">
        <v>1871</v>
      </c>
      <c r="G10" t="s">
        <v>1871</v>
      </c>
      <c r="H10" t="s">
        <v>2899</v>
      </c>
      <c r="I10" t="s">
        <v>2895</v>
      </c>
      <c r="J10">
        <v>6.3121387283230002</v>
      </c>
      <c r="K10">
        <v>0</v>
      </c>
      <c r="L10">
        <v>0</v>
      </c>
      <c r="M10">
        <v>2</v>
      </c>
      <c r="N10">
        <v>0</v>
      </c>
      <c r="O10">
        <v>76.170968944282095</v>
      </c>
      <c r="P10">
        <v>3078.4558175905699</v>
      </c>
      <c r="Q10">
        <v>3753.9913288682501</v>
      </c>
      <c r="R10">
        <v>2322.5491568705302</v>
      </c>
      <c r="S10">
        <v>3465.1009324240099</v>
      </c>
      <c r="T10">
        <v>0</v>
      </c>
      <c r="U10">
        <v>9231.1672722736203</v>
      </c>
      <c r="V10">
        <v>8392.4605893390708</v>
      </c>
      <c r="W10">
        <v>838.70668293455401</v>
      </c>
      <c r="X10">
        <v>0</v>
      </c>
      <c r="Y10">
        <v>0</v>
      </c>
      <c r="Z10">
        <v>0</v>
      </c>
      <c r="AA10">
        <v>0</v>
      </c>
      <c r="AB10">
        <v>0</v>
      </c>
      <c r="AC10">
        <v>2039.06207027816</v>
      </c>
      <c r="AD10">
        <v>1426.0388621458501</v>
      </c>
      <c r="AE10">
        <v>0</v>
      </c>
      <c r="AF10">
        <v>0</v>
      </c>
      <c r="AG10">
        <v>0</v>
      </c>
      <c r="AH10">
        <v>0</v>
      </c>
      <c r="AI10">
        <v>0</v>
      </c>
      <c r="AJ10">
        <v>12696.268204697601</v>
      </c>
      <c r="AK10" s="63">
        <v>2011.40512766752</v>
      </c>
      <c r="AL10">
        <v>330.98244656580999</v>
      </c>
      <c r="AM10">
        <v>93035.839999999997</v>
      </c>
      <c r="AN10">
        <v>2011.40512766752</v>
      </c>
      <c r="AO10">
        <v>15693.2484171428</v>
      </c>
      <c r="AP10">
        <v>634.54287297753501</v>
      </c>
      <c r="AQ10">
        <v>40331.279999999999</v>
      </c>
      <c r="AR10">
        <v>2011.40512766752</v>
      </c>
      <c r="AS10">
        <v>2011.40512766752</v>
      </c>
      <c r="AT10">
        <v>0</v>
      </c>
      <c r="AU10" t="s">
        <v>2896</v>
      </c>
      <c r="AV10" t="s">
        <v>2900</v>
      </c>
    </row>
    <row r="11" spans="1:48" x14ac:dyDescent="0.25">
      <c r="A11" t="s">
        <v>2913</v>
      </c>
      <c r="B11">
        <v>2252</v>
      </c>
      <c r="C11" t="s">
        <v>12</v>
      </c>
      <c r="D11">
        <v>4505</v>
      </c>
      <c r="E11" t="s">
        <v>258</v>
      </c>
      <c r="F11" t="s">
        <v>2906</v>
      </c>
      <c r="G11" t="s">
        <v>2907</v>
      </c>
      <c r="H11" t="s">
        <v>2894</v>
      </c>
      <c r="I11" t="s">
        <v>2895</v>
      </c>
      <c r="J11">
        <v>38.268904708294201</v>
      </c>
      <c r="K11">
        <v>1</v>
      </c>
      <c r="L11">
        <v>3</v>
      </c>
      <c r="M11">
        <v>2</v>
      </c>
      <c r="N11">
        <v>0</v>
      </c>
      <c r="O11">
        <v>461.80536859677301</v>
      </c>
      <c r="P11">
        <v>18663.9010013277</v>
      </c>
      <c r="Q11">
        <v>22759.502384762902</v>
      </c>
      <c r="R11">
        <v>14081.029614540999</v>
      </c>
      <c r="S11">
        <v>21008.0327912543</v>
      </c>
      <c r="T11">
        <v>0</v>
      </c>
      <c r="U11">
        <v>55966.238369228297</v>
      </c>
      <c r="V11">
        <v>50881.371336218901</v>
      </c>
      <c r="W11">
        <v>5084.8670330094701</v>
      </c>
      <c r="X11">
        <v>0</v>
      </c>
      <c r="Y11">
        <v>0</v>
      </c>
      <c r="Z11">
        <v>0</v>
      </c>
      <c r="AA11">
        <v>0</v>
      </c>
      <c r="AB11">
        <v>0</v>
      </c>
      <c r="AC11">
        <v>12362.3189255385</v>
      </c>
      <c r="AD11">
        <v>8645.7138657157902</v>
      </c>
      <c r="AE11">
        <v>0</v>
      </c>
      <c r="AF11">
        <v>0</v>
      </c>
      <c r="AG11">
        <v>0</v>
      </c>
      <c r="AH11">
        <v>0</v>
      </c>
      <c r="AI11">
        <v>0</v>
      </c>
      <c r="AJ11">
        <v>76974.271160482604</v>
      </c>
      <c r="AK11" s="63">
        <v>2011.40512766752</v>
      </c>
      <c r="AL11">
        <v>330.98244656580999</v>
      </c>
      <c r="AM11">
        <v>93035.839999999997</v>
      </c>
      <c r="AN11">
        <v>2011.40512766752</v>
      </c>
      <c r="AO11">
        <v>15693.2484171428</v>
      </c>
      <c r="AP11">
        <v>330.98244656580999</v>
      </c>
      <c r="AQ11">
        <v>56162.493707719797</v>
      </c>
      <c r="AR11">
        <v>2011.40512766752</v>
      </c>
      <c r="AS11">
        <v>2011.40512766752</v>
      </c>
      <c r="AT11">
        <v>0</v>
      </c>
      <c r="AU11" t="s">
        <v>2896</v>
      </c>
      <c r="AV11" t="s">
        <v>2897</v>
      </c>
    </row>
    <row r="12" spans="1:48" x14ac:dyDescent="0.25">
      <c r="A12" t="s">
        <v>2914</v>
      </c>
      <c r="B12">
        <v>2111</v>
      </c>
      <c r="C12" t="s">
        <v>13</v>
      </c>
      <c r="D12">
        <v>705</v>
      </c>
      <c r="E12" t="s">
        <v>259</v>
      </c>
      <c r="F12" t="s">
        <v>2906</v>
      </c>
      <c r="G12" t="s">
        <v>2893</v>
      </c>
      <c r="H12" t="s">
        <v>2904</v>
      </c>
      <c r="I12" t="s">
        <v>2895</v>
      </c>
      <c r="J12">
        <v>89.762195121933999</v>
      </c>
      <c r="K12">
        <v>2</v>
      </c>
      <c r="L12">
        <v>1</v>
      </c>
      <c r="M12">
        <v>2</v>
      </c>
      <c r="N12">
        <v>961103.47</v>
      </c>
      <c r="O12">
        <v>184061.15</v>
      </c>
      <c r="P12">
        <v>361579.14</v>
      </c>
      <c r="Q12">
        <v>51409.51</v>
      </c>
      <c r="R12">
        <v>235686.91</v>
      </c>
      <c r="S12">
        <v>56957.961177442099</v>
      </c>
      <c r="T12">
        <v>1793840.18</v>
      </c>
      <c r="U12">
        <v>0</v>
      </c>
      <c r="V12">
        <v>1658692.34</v>
      </c>
      <c r="W12">
        <v>135147.84</v>
      </c>
      <c r="X12">
        <v>0</v>
      </c>
      <c r="Y12">
        <v>0</v>
      </c>
      <c r="Z12">
        <v>0</v>
      </c>
      <c r="AA12">
        <v>0</v>
      </c>
      <c r="AB12">
        <v>0</v>
      </c>
      <c r="AC12">
        <v>39219.853637820001</v>
      </c>
      <c r="AD12">
        <v>17738.1075396222</v>
      </c>
      <c r="AE12">
        <v>0</v>
      </c>
      <c r="AF12">
        <v>0</v>
      </c>
      <c r="AG12">
        <v>0</v>
      </c>
      <c r="AH12">
        <v>0</v>
      </c>
      <c r="AI12">
        <v>0</v>
      </c>
      <c r="AJ12">
        <v>1850798.1411774401</v>
      </c>
      <c r="AK12" s="63">
        <v>20618.9046364485</v>
      </c>
      <c r="AL12">
        <v>330.98244656580999</v>
      </c>
      <c r="AM12">
        <v>93035.839999999997</v>
      </c>
      <c r="AN12">
        <v>634.54287297753501</v>
      </c>
      <c r="AO12">
        <v>20618.9046364485</v>
      </c>
      <c r="AP12">
        <v>330.98244656580999</v>
      </c>
      <c r="AQ12">
        <v>93035.839999999997</v>
      </c>
      <c r="AR12">
        <v>20618.9046364485</v>
      </c>
      <c r="AS12">
        <v>20618.9046364485</v>
      </c>
      <c r="AT12">
        <v>0</v>
      </c>
      <c r="AU12" t="s">
        <v>2896</v>
      </c>
      <c r="AV12" t="s">
        <v>2896</v>
      </c>
    </row>
    <row r="13" spans="1:48" x14ac:dyDescent="0.25">
      <c r="A13" t="s">
        <v>2915</v>
      </c>
      <c r="B13">
        <v>2111</v>
      </c>
      <c r="C13" t="s">
        <v>13</v>
      </c>
      <c r="D13">
        <v>2111</v>
      </c>
      <c r="E13" t="s">
        <v>13</v>
      </c>
      <c r="F13" t="s">
        <v>1871</v>
      </c>
      <c r="G13" t="s">
        <v>1871</v>
      </c>
      <c r="H13" t="s">
        <v>2899</v>
      </c>
      <c r="I13" t="s">
        <v>2895</v>
      </c>
      <c r="J13">
        <v>13.409556997513</v>
      </c>
      <c r="K13">
        <v>1</v>
      </c>
      <c r="L13">
        <v>1</v>
      </c>
      <c r="M13">
        <v>2</v>
      </c>
      <c r="N13">
        <v>0</v>
      </c>
      <c r="O13">
        <v>0</v>
      </c>
      <c r="P13">
        <v>0</v>
      </c>
      <c r="Q13">
        <v>0</v>
      </c>
      <c r="R13">
        <v>0</v>
      </c>
      <c r="S13">
        <v>8508.9388225579096</v>
      </c>
      <c r="T13">
        <v>0</v>
      </c>
      <c r="U13">
        <v>0</v>
      </c>
      <c r="V13">
        <v>0</v>
      </c>
      <c r="W13">
        <v>0</v>
      </c>
      <c r="X13">
        <v>0</v>
      </c>
      <c r="Y13">
        <v>0</v>
      </c>
      <c r="Z13">
        <v>0</v>
      </c>
      <c r="AA13">
        <v>0</v>
      </c>
      <c r="AB13">
        <v>0</v>
      </c>
      <c r="AC13">
        <v>5859.04636218006</v>
      </c>
      <c r="AD13">
        <v>2649.8924603778501</v>
      </c>
      <c r="AE13">
        <v>0</v>
      </c>
      <c r="AF13">
        <v>0</v>
      </c>
      <c r="AG13">
        <v>0</v>
      </c>
      <c r="AH13">
        <v>0</v>
      </c>
      <c r="AI13">
        <v>0</v>
      </c>
      <c r="AJ13">
        <v>8508.9388225579096</v>
      </c>
      <c r="AK13" s="63">
        <v>634.54287297753501</v>
      </c>
      <c r="AL13">
        <v>330.98244656580999</v>
      </c>
      <c r="AM13">
        <v>93035.839999999997</v>
      </c>
      <c r="AN13">
        <v>634.54287297753501</v>
      </c>
      <c r="AO13">
        <v>20618.9046364485</v>
      </c>
      <c r="AP13">
        <v>634.54287297753501</v>
      </c>
      <c r="AQ13">
        <v>40331.279999999999</v>
      </c>
      <c r="AR13">
        <v>634.54287297753501</v>
      </c>
      <c r="AS13">
        <v>634.54287297753501</v>
      </c>
      <c r="AT13">
        <v>0</v>
      </c>
      <c r="AU13" t="s">
        <v>2896</v>
      </c>
      <c r="AV13" t="s">
        <v>2916</v>
      </c>
    </row>
    <row r="14" spans="1:48" x14ac:dyDescent="0.25">
      <c r="A14" t="s">
        <v>2917</v>
      </c>
      <c r="B14">
        <v>2005</v>
      </c>
      <c r="C14" t="s">
        <v>15</v>
      </c>
      <c r="D14">
        <v>323</v>
      </c>
      <c r="E14" t="s">
        <v>260</v>
      </c>
      <c r="F14" t="s">
        <v>2906</v>
      </c>
      <c r="G14" t="s">
        <v>2907</v>
      </c>
      <c r="H14" t="s">
        <v>2904</v>
      </c>
      <c r="I14" t="s">
        <v>2895</v>
      </c>
      <c r="J14">
        <v>163.80555555554301</v>
      </c>
      <c r="K14">
        <v>1</v>
      </c>
      <c r="L14">
        <v>1</v>
      </c>
      <c r="M14">
        <v>2</v>
      </c>
      <c r="N14">
        <v>1417193.42006068</v>
      </c>
      <c r="O14">
        <v>531458.65379066404</v>
      </c>
      <c r="P14">
        <v>1186965.44448172</v>
      </c>
      <c r="Q14">
        <v>187310.90456767299</v>
      </c>
      <c r="R14">
        <v>291387.16711107502</v>
      </c>
      <c r="S14">
        <v>219765.376538009</v>
      </c>
      <c r="T14">
        <v>722664.31</v>
      </c>
      <c r="U14">
        <v>2891651.2800118099</v>
      </c>
      <c r="V14">
        <v>3337752.1840300201</v>
      </c>
      <c r="W14">
        <v>275569.473738414</v>
      </c>
      <c r="X14">
        <v>0</v>
      </c>
      <c r="Y14">
        <v>0</v>
      </c>
      <c r="Z14">
        <v>0</v>
      </c>
      <c r="AA14">
        <v>0</v>
      </c>
      <c r="AB14">
        <v>993.93224338446498</v>
      </c>
      <c r="AC14">
        <v>219765.376538009</v>
      </c>
      <c r="AD14">
        <v>0</v>
      </c>
      <c r="AE14">
        <v>0</v>
      </c>
      <c r="AF14">
        <v>0</v>
      </c>
      <c r="AG14">
        <v>0</v>
      </c>
      <c r="AH14">
        <v>0</v>
      </c>
      <c r="AI14">
        <v>0</v>
      </c>
      <c r="AJ14">
        <v>3834080.96654983</v>
      </c>
      <c r="AK14" s="63">
        <v>23406.293843616098</v>
      </c>
      <c r="AL14">
        <v>330.98244656580999</v>
      </c>
      <c r="AM14">
        <v>93035.839999999997</v>
      </c>
      <c r="AN14">
        <v>18994.573450195399</v>
      </c>
      <c r="AO14">
        <v>23406.293843616098</v>
      </c>
      <c r="AP14">
        <v>330.98244656580999</v>
      </c>
      <c r="AQ14">
        <v>56162.493707719797</v>
      </c>
      <c r="AR14">
        <v>23406.293843616098</v>
      </c>
      <c r="AS14">
        <v>23406.293843616098</v>
      </c>
      <c r="AT14">
        <v>0</v>
      </c>
      <c r="AU14" t="s">
        <v>2896</v>
      </c>
      <c r="AV14" t="s">
        <v>2896</v>
      </c>
    </row>
    <row r="15" spans="1:48" x14ac:dyDescent="0.25">
      <c r="A15" t="s">
        <v>2918</v>
      </c>
      <c r="B15">
        <v>2005</v>
      </c>
      <c r="C15" t="s">
        <v>15</v>
      </c>
      <c r="D15">
        <v>2005</v>
      </c>
      <c r="E15" t="s">
        <v>15</v>
      </c>
      <c r="F15" t="s">
        <v>1871</v>
      </c>
      <c r="G15" t="s">
        <v>1871</v>
      </c>
      <c r="H15" t="s">
        <v>2899</v>
      </c>
      <c r="I15" t="s">
        <v>2895</v>
      </c>
      <c r="J15">
        <v>0.99999999999900002</v>
      </c>
      <c r="K15">
        <v>0</v>
      </c>
      <c r="L15">
        <v>0</v>
      </c>
      <c r="M15">
        <v>2</v>
      </c>
      <c r="N15">
        <v>5677.9199393172203</v>
      </c>
      <c r="O15">
        <v>1903.8062093358601</v>
      </c>
      <c r="P15">
        <v>7246.1855182808904</v>
      </c>
      <c r="Q15">
        <v>1143.4954323266099</v>
      </c>
      <c r="R15">
        <v>1681.5428889248001</v>
      </c>
      <c r="S15">
        <v>1341.6234619910199</v>
      </c>
      <c r="T15">
        <v>0</v>
      </c>
      <c r="U15">
        <v>17652.949988185399</v>
      </c>
      <c r="V15">
        <v>15964.5859699837</v>
      </c>
      <c r="W15">
        <v>1682.29626158618</v>
      </c>
      <c r="X15">
        <v>0</v>
      </c>
      <c r="Y15">
        <v>0</v>
      </c>
      <c r="Z15">
        <v>0</v>
      </c>
      <c r="AA15">
        <v>0</v>
      </c>
      <c r="AB15">
        <v>6.0677566155346296</v>
      </c>
      <c r="AC15">
        <v>1341.6234619910199</v>
      </c>
      <c r="AD15">
        <v>0</v>
      </c>
      <c r="AE15">
        <v>0</v>
      </c>
      <c r="AF15">
        <v>0</v>
      </c>
      <c r="AG15">
        <v>0</v>
      </c>
      <c r="AH15">
        <v>0</v>
      </c>
      <c r="AI15">
        <v>0</v>
      </c>
      <c r="AJ15">
        <v>18994.573450176398</v>
      </c>
      <c r="AK15" s="63">
        <v>18994.573450195399</v>
      </c>
      <c r="AL15">
        <v>330.98244656580999</v>
      </c>
      <c r="AM15">
        <v>93035.839999999997</v>
      </c>
      <c r="AN15">
        <v>18994.573450195399</v>
      </c>
      <c r="AO15">
        <v>23406.293843616098</v>
      </c>
      <c r="AP15">
        <v>634.54287297753501</v>
      </c>
      <c r="AQ15">
        <v>40331.279999999999</v>
      </c>
      <c r="AR15">
        <v>18994.573450195399</v>
      </c>
      <c r="AS15">
        <v>18994.573450195399</v>
      </c>
      <c r="AT15">
        <v>0</v>
      </c>
      <c r="AU15" t="s">
        <v>2896</v>
      </c>
      <c r="AV15" t="s">
        <v>2900</v>
      </c>
    </row>
    <row r="16" spans="1:48" x14ac:dyDescent="0.25">
      <c r="A16" t="s">
        <v>2919</v>
      </c>
      <c r="B16">
        <v>2115</v>
      </c>
      <c r="C16" t="s">
        <v>16</v>
      </c>
      <c r="D16">
        <v>711</v>
      </c>
      <c r="E16" t="s">
        <v>261</v>
      </c>
      <c r="F16" t="s">
        <v>2892</v>
      </c>
      <c r="G16" t="s">
        <v>2893</v>
      </c>
      <c r="H16" t="s">
        <v>2894</v>
      </c>
      <c r="I16" t="s">
        <v>2895</v>
      </c>
      <c r="J16">
        <v>18.521428571426</v>
      </c>
      <c r="K16">
        <v>1</v>
      </c>
      <c r="L16">
        <v>1</v>
      </c>
      <c r="M16">
        <v>3</v>
      </c>
      <c r="N16">
        <v>175363.01</v>
      </c>
      <c r="O16">
        <v>5848.01</v>
      </c>
      <c r="P16">
        <v>174329.18</v>
      </c>
      <c r="Q16">
        <v>8650.1299999999992</v>
      </c>
      <c r="R16">
        <v>52043.14</v>
      </c>
      <c r="S16">
        <v>19253.349999999999</v>
      </c>
      <c r="T16">
        <v>0</v>
      </c>
      <c r="U16">
        <v>416233.47</v>
      </c>
      <c r="V16">
        <v>379206.40000000002</v>
      </c>
      <c r="W16">
        <v>37027.07</v>
      </c>
      <c r="X16">
        <v>0</v>
      </c>
      <c r="Y16">
        <v>0</v>
      </c>
      <c r="Z16">
        <v>0</v>
      </c>
      <c r="AA16">
        <v>0</v>
      </c>
      <c r="AB16">
        <v>0</v>
      </c>
      <c r="AC16">
        <v>15587.35</v>
      </c>
      <c r="AD16">
        <v>3666</v>
      </c>
      <c r="AE16">
        <v>0</v>
      </c>
      <c r="AF16">
        <v>0</v>
      </c>
      <c r="AG16">
        <v>0</v>
      </c>
      <c r="AH16">
        <v>0</v>
      </c>
      <c r="AI16">
        <v>0</v>
      </c>
      <c r="AJ16">
        <v>435486.82</v>
      </c>
      <c r="AK16" s="63">
        <v>23512.593443890699</v>
      </c>
      <c r="AL16">
        <v>330.98244656580999</v>
      </c>
      <c r="AM16">
        <v>93035.839999999997</v>
      </c>
      <c r="AN16">
        <v>23512.593443890699</v>
      </c>
      <c r="AO16">
        <v>23512.593443890699</v>
      </c>
      <c r="AP16">
        <v>330.98244656580999</v>
      </c>
      <c r="AQ16">
        <v>93035.839999999997</v>
      </c>
      <c r="AR16">
        <v>23512.593443890699</v>
      </c>
      <c r="AS16">
        <v>23512.593443890699</v>
      </c>
      <c r="AT16">
        <v>0</v>
      </c>
      <c r="AU16" t="s">
        <v>2896</v>
      </c>
      <c r="AV16" t="s">
        <v>2897</v>
      </c>
    </row>
    <row r="17" spans="1:48" x14ac:dyDescent="0.25">
      <c r="A17" t="s">
        <v>2920</v>
      </c>
      <c r="B17">
        <v>2041</v>
      </c>
      <c r="C17" t="s">
        <v>18</v>
      </c>
      <c r="D17">
        <v>381</v>
      </c>
      <c r="E17" t="s">
        <v>262</v>
      </c>
      <c r="F17" t="s">
        <v>2892</v>
      </c>
      <c r="G17" t="s">
        <v>2903</v>
      </c>
      <c r="H17" t="s">
        <v>2904</v>
      </c>
      <c r="I17" t="s">
        <v>2895</v>
      </c>
      <c r="J17">
        <v>970.70344846388798</v>
      </c>
      <c r="K17">
        <v>1</v>
      </c>
      <c r="L17">
        <v>1</v>
      </c>
      <c r="M17">
        <v>2</v>
      </c>
      <c r="N17">
        <v>6870821.3757182797</v>
      </c>
      <c r="O17">
        <v>3582780.1552382102</v>
      </c>
      <c r="P17">
        <v>2487636.6467539701</v>
      </c>
      <c r="Q17">
        <v>654793.41681474796</v>
      </c>
      <c r="R17">
        <v>2133064.1267642099</v>
      </c>
      <c r="S17">
        <v>468374.725343592</v>
      </c>
      <c r="T17">
        <v>9172401.75</v>
      </c>
      <c r="U17">
        <v>6556693.9712894196</v>
      </c>
      <c r="V17">
        <v>12533340.0414472</v>
      </c>
      <c r="W17">
        <v>1165498.96462701</v>
      </c>
      <c r="X17">
        <v>0</v>
      </c>
      <c r="Y17">
        <v>0</v>
      </c>
      <c r="Z17">
        <v>0</v>
      </c>
      <c r="AA17">
        <v>1937226.7152152201</v>
      </c>
      <c r="AB17">
        <v>93030</v>
      </c>
      <c r="AC17">
        <v>392601.36347682902</v>
      </c>
      <c r="AD17">
        <v>75773.3618667634</v>
      </c>
      <c r="AE17">
        <v>0</v>
      </c>
      <c r="AF17">
        <v>0</v>
      </c>
      <c r="AG17">
        <v>0</v>
      </c>
      <c r="AH17">
        <v>0</v>
      </c>
      <c r="AI17">
        <v>0</v>
      </c>
      <c r="AJ17">
        <v>16197470.446633</v>
      </c>
      <c r="AK17" s="63">
        <v>16686.322143250902</v>
      </c>
      <c r="AL17">
        <v>330.98244656580999</v>
      </c>
      <c r="AM17">
        <v>93035.839999999997</v>
      </c>
      <c r="AN17">
        <v>7237.0904911793596</v>
      </c>
      <c r="AO17">
        <v>16686.322143250902</v>
      </c>
      <c r="AP17">
        <v>330.98244656580999</v>
      </c>
      <c r="AQ17">
        <v>40734.411818744898</v>
      </c>
      <c r="AR17">
        <v>16686.322143250902</v>
      </c>
      <c r="AS17">
        <v>16686.322143250902</v>
      </c>
      <c r="AT17">
        <v>0</v>
      </c>
      <c r="AU17" t="s">
        <v>2896</v>
      </c>
      <c r="AV17" t="s">
        <v>2896</v>
      </c>
    </row>
    <row r="18" spans="1:48" x14ac:dyDescent="0.25">
      <c r="A18" t="s">
        <v>2921</v>
      </c>
      <c r="B18">
        <v>2041</v>
      </c>
      <c r="C18" t="s">
        <v>18</v>
      </c>
      <c r="D18">
        <v>380</v>
      </c>
      <c r="E18" t="s">
        <v>263</v>
      </c>
      <c r="F18" t="s">
        <v>2892</v>
      </c>
      <c r="G18" t="s">
        <v>2911</v>
      </c>
      <c r="H18" t="s">
        <v>2904</v>
      </c>
      <c r="I18" t="s">
        <v>2895</v>
      </c>
      <c r="J18">
        <v>567.73058735209497</v>
      </c>
      <c r="K18">
        <v>1</v>
      </c>
      <c r="L18">
        <v>1</v>
      </c>
      <c r="M18">
        <v>2</v>
      </c>
      <c r="N18">
        <v>4094739.2445390699</v>
      </c>
      <c r="O18">
        <v>1365708.0449977401</v>
      </c>
      <c r="P18">
        <v>1486836.10794477</v>
      </c>
      <c r="Q18">
        <v>382922.65453344799</v>
      </c>
      <c r="R18">
        <v>1183138.0940519699</v>
      </c>
      <c r="S18">
        <v>273936.039210524</v>
      </c>
      <c r="T18">
        <v>4678562.55</v>
      </c>
      <c r="U18">
        <v>3834781.5960670002</v>
      </c>
      <c r="V18">
        <v>6940585.8050581701</v>
      </c>
      <c r="W18">
        <v>439742.00877703499</v>
      </c>
      <c r="X18">
        <v>0</v>
      </c>
      <c r="Y18">
        <v>0</v>
      </c>
      <c r="Z18">
        <v>0</v>
      </c>
      <c r="AA18">
        <v>1133016.3322317901</v>
      </c>
      <c r="AB18">
        <v>0</v>
      </c>
      <c r="AC18">
        <v>229618.842948023</v>
      </c>
      <c r="AD18">
        <v>44317.196262500802</v>
      </c>
      <c r="AE18">
        <v>0</v>
      </c>
      <c r="AF18">
        <v>0</v>
      </c>
      <c r="AG18">
        <v>0</v>
      </c>
      <c r="AH18">
        <v>0</v>
      </c>
      <c r="AI18">
        <v>0</v>
      </c>
      <c r="AJ18">
        <v>8787280.1852774993</v>
      </c>
      <c r="AK18" s="63">
        <v>15477.905156143799</v>
      </c>
      <c r="AL18">
        <v>330.98244656580999</v>
      </c>
      <c r="AM18">
        <v>93035.839999999997</v>
      </c>
      <c r="AN18">
        <v>7237.0904911793596</v>
      </c>
      <c r="AO18">
        <v>16686.322143250902</v>
      </c>
      <c r="AP18">
        <v>3753.1860850462999</v>
      </c>
      <c r="AQ18">
        <v>20687.885194392002</v>
      </c>
      <c r="AR18">
        <v>15477.905156143799</v>
      </c>
      <c r="AS18">
        <v>15477.905156143799</v>
      </c>
      <c r="AT18">
        <v>0</v>
      </c>
      <c r="AU18" t="s">
        <v>2896</v>
      </c>
      <c r="AV18" t="s">
        <v>2896</v>
      </c>
    </row>
    <row r="19" spans="1:48" x14ac:dyDescent="0.25">
      <c r="A19" t="s">
        <v>2922</v>
      </c>
      <c r="B19">
        <v>2041</v>
      </c>
      <c r="C19" t="s">
        <v>18</v>
      </c>
      <c r="D19">
        <v>2041</v>
      </c>
      <c r="E19" t="s">
        <v>18</v>
      </c>
      <c r="F19" t="s">
        <v>1871</v>
      </c>
      <c r="G19" t="s">
        <v>1871</v>
      </c>
      <c r="H19" t="s">
        <v>2899</v>
      </c>
      <c r="I19" t="s">
        <v>2895</v>
      </c>
      <c r="J19">
        <v>193.183891616273</v>
      </c>
      <c r="K19">
        <v>1</v>
      </c>
      <c r="L19">
        <v>1</v>
      </c>
      <c r="M19">
        <v>2</v>
      </c>
      <c r="N19">
        <v>268871.32356946199</v>
      </c>
      <c r="O19">
        <v>100586.74463390899</v>
      </c>
      <c r="P19">
        <v>406503.59686334798</v>
      </c>
      <c r="Q19">
        <v>130298.57865475101</v>
      </c>
      <c r="R19">
        <v>398615.781510623</v>
      </c>
      <c r="S19">
        <v>93213.279833057197</v>
      </c>
      <c r="T19">
        <v>0</v>
      </c>
      <c r="U19">
        <v>1304876.0252320899</v>
      </c>
      <c r="V19">
        <v>811781.85017640598</v>
      </c>
      <c r="W19">
        <v>107558.307865237</v>
      </c>
      <c r="X19">
        <v>0</v>
      </c>
      <c r="Y19">
        <v>0</v>
      </c>
      <c r="Z19">
        <v>0</v>
      </c>
      <c r="AA19">
        <v>385535.86719044897</v>
      </c>
      <c r="AB19">
        <v>0</v>
      </c>
      <c r="AC19">
        <v>78133.295364645106</v>
      </c>
      <c r="AD19">
        <v>15079.984468412</v>
      </c>
      <c r="AE19">
        <v>0</v>
      </c>
      <c r="AF19">
        <v>0</v>
      </c>
      <c r="AG19">
        <v>0</v>
      </c>
      <c r="AH19">
        <v>0</v>
      </c>
      <c r="AI19">
        <v>0</v>
      </c>
      <c r="AJ19">
        <v>1398089.3050651499</v>
      </c>
      <c r="AK19" s="63">
        <v>7237.0904911793596</v>
      </c>
      <c r="AL19">
        <v>330.98244656580999</v>
      </c>
      <c r="AM19">
        <v>93035.839999999997</v>
      </c>
      <c r="AN19">
        <v>7237.0904911793596</v>
      </c>
      <c r="AO19">
        <v>16686.322143250902</v>
      </c>
      <c r="AP19">
        <v>634.54287297753501</v>
      </c>
      <c r="AQ19">
        <v>40331.279999999999</v>
      </c>
      <c r="AR19">
        <v>7237.0904911793596</v>
      </c>
      <c r="AS19">
        <v>7237.0904911793596</v>
      </c>
      <c r="AT19">
        <v>0</v>
      </c>
      <c r="AU19" t="s">
        <v>2896</v>
      </c>
      <c r="AV19" t="s">
        <v>2900</v>
      </c>
    </row>
    <row r="20" spans="1:48" x14ac:dyDescent="0.25">
      <c r="A20" t="s">
        <v>2923</v>
      </c>
      <c r="B20">
        <v>2041</v>
      </c>
      <c r="C20" t="s">
        <v>18</v>
      </c>
      <c r="D20">
        <v>375</v>
      </c>
      <c r="E20" t="s">
        <v>264</v>
      </c>
      <c r="F20" t="s">
        <v>2892</v>
      </c>
      <c r="G20" t="s">
        <v>2893</v>
      </c>
      <c r="H20" t="s">
        <v>2894</v>
      </c>
      <c r="I20" t="s">
        <v>2895</v>
      </c>
      <c r="J20">
        <v>311.77694235584602</v>
      </c>
      <c r="K20">
        <v>1</v>
      </c>
      <c r="L20">
        <v>1</v>
      </c>
      <c r="M20">
        <v>2</v>
      </c>
      <c r="N20">
        <v>2116066.3235128098</v>
      </c>
      <c r="O20">
        <v>549118.46447215299</v>
      </c>
      <c r="P20">
        <v>768891.64954913605</v>
      </c>
      <c r="Q20">
        <v>210287.16269462</v>
      </c>
      <c r="R20">
        <v>643320.76807432598</v>
      </c>
      <c r="S20">
        <v>150435.686589422</v>
      </c>
      <c r="T20">
        <v>2181762.11</v>
      </c>
      <c r="U20">
        <v>2105922.25830305</v>
      </c>
      <c r="V20">
        <v>3346434.9032554398</v>
      </c>
      <c r="W20">
        <v>319038.19869674399</v>
      </c>
      <c r="X20">
        <v>0</v>
      </c>
      <c r="Y20">
        <v>0</v>
      </c>
      <c r="Z20">
        <v>0</v>
      </c>
      <c r="AA20">
        <v>622211.26635085698</v>
      </c>
      <c r="AB20">
        <v>0</v>
      </c>
      <c r="AC20">
        <v>126098.297954172</v>
      </c>
      <c r="AD20">
        <v>24337.388635249499</v>
      </c>
      <c r="AE20">
        <v>0</v>
      </c>
      <c r="AF20">
        <v>0</v>
      </c>
      <c r="AG20">
        <v>0</v>
      </c>
      <c r="AH20">
        <v>0</v>
      </c>
      <c r="AI20">
        <v>0</v>
      </c>
      <c r="AJ20">
        <v>4438120.0548924701</v>
      </c>
      <c r="AK20" s="63">
        <v>14234.9207140117</v>
      </c>
      <c r="AL20">
        <v>330.98244656580999</v>
      </c>
      <c r="AM20">
        <v>93035.839999999997</v>
      </c>
      <c r="AN20">
        <v>7237.0904911793596</v>
      </c>
      <c r="AO20">
        <v>16686.322143250902</v>
      </c>
      <c r="AP20">
        <v>330.98244656580999</v>
      </c>
      <c r="AQ20">
        <v>93035.839999999997</v>
      </c>
      <c r="AR20">
        <v>14063.973759832799</v>
      </c>
      <c r="AS20">
        <v>14559.8989491801</v>
      </c>
      <c r="AT20">
        <v>0</v>
      </c>
      <c r="AU20" t="s">
        <v>2896</v>
      </c>
      <c r="AV20" t="s">
        <v>2896</v>
      </c>
    </row>
    <row r="21" spans="1:48" x14ac:dyDescent="0.25">
      <c r="A21" t="s">
        <v>2924</v>
      </c>
      <c r="B21">
        <v>2041</v>
      </c>
      <c r="C21" t="s">
        <v>18</v>
      </c>
      <c r="D21">
        <v>377</v>
      </c>
      <c r="E21" t="s">
        <v>265</v>
      </c>
      <c r="F21" t="s">
        <v>2892</v>
      </c>
      <c r="G21" t="s">
        <v>2893</v>
      </c>
      <c r="H21" t="s">
        <v>2894</v>
      </c>
      <c r="I21" t="s">
        <v>2895</v>
      </c>
      <c r="J21">
        <v>342.75056975766</v>
      </c>
      <c r="K21">
        <v>1</v>
      </c>
      <c r="L21">
        <v>1</v>
      </c>
      <c r="M21">
        <v>2</v>
      </c>
      <c r="N21">
        <v>2355032.12477525</v>
      </c>
      <c r="O21">
        <v>534720.41365816304</v>
      </c>
      <c r="P21">
        <v>826891.67667935998</v>
      </c>
      <c r="Q21">
        <v>231178.240063818</v>
      </c>
      <c r="R21">
        <v>707231.77322954498</v>
      </c>
      <c r="S21">
        <v>165380.79083333499</v>
      </c>
      <c r="T21">
        <v>2339918.13</v>
      </c>
      <c r="U21">
        <v>2315136.09840613</v>
      </c>
      <c r="V21">
        <v>3641177.2053044299</v>
      </c>
      <c r="W21">
        <v>329851.88500157802</v>
      </c>
      <c r="X21">
        <v>0</v>
      </c>
      <c r="Y21">
        <v>0</v>
      </c>
      <c r="Z21">
        <v>0</v>
      </c>
      <c r="AA21">
        <v>684025.13810012199</v>
      </c>
      <c r="AB21">
        <v>0</v>
      </c>
      <c r="AC21">
        <v>138625.59284430399</v>
      </c>
      <c r="AD21">
        <v>26755.197989030999</v>
      </c>
      <c r="AE21">
        <v>0</v>
      </c>
      <c r="AF21">
        <v>0</v>
      </c>
      <c r="AG21">
        <v>0</v>
      </c>
      <c r="AH21">
        <v>0</v>
      </c>
      <c r="AI21">
        <v>0</v>
      </c>
      <c r="AJ21">
        <v>4820435.0192394704</v>
      </c>
      <c r="AK21" s="63">
        <v>14063.973759832799</v>
      </c>
      <c r="AL21">
        <v>330.98244656580999</v>
      </c>
      <c r="AM21">
        <v>93035.839999999997</v>
      </c>
      <c r="AN21">
        <v>7237.0904911793596</v>
      </c>
      <c r="AO21">
        <v>16686.322143250902</v>
      </c>
      <c r="AP21">
        <v>330.98244656580999</v>
      </c>
      <c r="AQ21">
        <v>93035.839999999997</v>
      </c>
      <c r="AR21">
        <v>14063.973759832799</v>
      </c>
      <c r="AS21">
        <v>14559.8989491801</v>
      </c>
      <c r="AT21">
        <v>0</v>
      </c>
      <c r="AU21" t="s">
        <v>2896</v>
      </c>
      <c r="AV21" t="s">
        <v>2896</v>
      </c>
    </row>
    <row r="22" spans="1:48" x14ac:dyDescent="0.25">
      <c r="A22" t="s">
        <v>2925</v>
      </c>
      <c r="B22">
        <v>2041</v>
      </c>
      <c r="C22" t="s">
        <v>18</v>
      </c>
      <c r="D22">
        <v>4476</v>
      </c>
      <c r="E22" t="s">
        <v>266</v>
      </c>
      <c r="F22" t="s">
        <v>2892</v>
      </c>
      <c r="G22" t="s">
        <v>2893</v>
      </c>
      <c r="H22" t="s">
        <v>2894</v>
      </c>
      <c r="I22" t="s">
        <v>2895</v>
      </c>
      <c r="J22">
        <v>125.871345029233</v>
      </c>
      <c r="K22">
        <v>1</v>
      </c>
      <c r="L22">
        <v>1</v>
      </c>
      <c r="M22">
        <v>2</v>
      </c>
      <c r="N22">
        <v>921707.65395247994</v>
      </c>
      <c r="O22">
        <v>229486.832914178</v>
      </c>
      <c r="P22">
        <v>274611.14754673198</v>
      </c>
      <c r="Q22">
        <v>84897.644485019395</v>
      </c>
      <c r="R22">
        <v>261236.52425858399</v>
      </c>
      <c r="S22">
        <v>60734.261066024003</v>
      </c>
      <c r="T22">
        <v>921731.75</v>
      </c>
      <c r="U22">
        <v>850208.05315699498</v>
      </c>
      <c r="V22">
        <v>1398399.02740437</v>
      </c>
      <c r="W22">
        <v>122340.130842406</v>
      </c>
      <c r="X22">
        <v>0</v>
      </c>
      <c r="Y22">
        <v>0</v>
      </c>
      <c r="Z22">
        <v>0</v>
      </c>
      <c r="AA22">
        <v>251200.64491021901</v>
      </c>
      <c r="AB22">
        <v>0</v>
      </c>
      <c r="AC22">
        <v>50908.711367349802</v>
      </c>
      <c r="AD22">
        <v>9825.54969867414</v>
      </c>
      <c r="AE22">
        <v>0</v>
      </c>
      <c r="AF22">
        <v>0</v>
      </c>
      <c r="AG22">
        <v>0</v>
      </c>
      <c r="AH22">
        <v>0</v>
      </c>
      <c r="AI22">
        <v>0</v>
      </c>
      <c r="AJ22">
        <v>1832674.0642230201</v>
      </c>
      <c r="AK22" s="63">
        <v>14559.8989491801</v>
      </c>
      <c r="AL22">
        <v>330.98244656580999</v>
      </c>
      <c r="AM22">
        <v>93035.839999999997</v>
      </c>
      <c r="AN22">
        <v>7237.0904911793596</v>
      </c>
      <c r="AO22">
        <v>16686.322143250902</v>
      </c>
      <c r="AP22">
        <v>330.98244656580999</v>
      </c>
      <c r="AQ22">
        <v>93035.839999999997</v>
      </c>
      <c r="AR22">
        <v>14063.973759832799</v>
      </c>
      <c r="AS22">
        <v>14559.8989491801</v>
      </c>
      <c r="AT22">
        <v>0</v>
      </c>
      <c r="AU22" t="s">
        <v>2896</v>
      </c>
      <c r="AV22" t="s">
        <v>2896</v>
      </c>
    </row>
    <row r="23" spans="1:48" x14ac:dyDescent="0.25">
      <c r="A23" t="s">
        <v>2926</v>
      </c>
      <c r="B23">
        <v>2041</v>
      </c>
      <c r="C23" t="s">
        <v>18</v>
      </c>
      <c r="D23">
        <v>379</v>
      </c>
      <c r="E23" t="s">
        <v>267</v>
      </c>
      <c r="F23" t="s">
        <v>2892</v>
      </c>
      <c r="G23" t="s">
        <v>2893</v>
      </c>
      <c r="H23" t="s">
        <v>2894</v>
      </c>
      <c r="I23" t="s">
        <v>2895</v>
      </c>
      <c r="J23">
        <v>339.77777777774202</v>
      </c>
      <c r="K23">
        <v>1</v>
      </c>
      <c r="L23">
        <v>1</v>
      </c>
      <c r="M23">
        <v>2</v>
      </c>
      <c r="N23">
        <v>2281441.1439326601</v>
      </c>
      <c r="O23">
        <v>661263.45408564399</v>
      </c>
      <c r="P23">
        <v>823243.48466267495</v>
      </c>
      <c r="Q23">
        <v>229173.15275359299</v>
      </c>
      <c r="R23">
        <v>701097.71211073699</v>
      </c>
      <c r="S23">
        <v>163946.387124045</v>
      </c>
      <c r="T23">
        <v>2401162.81</v>
      </c>
      <c r="U23">
        <v>2295056.1375453002</v>
      </c>
      <c r="V23">
        <v>3591888.19735398</v>
      </c>
      <c r="W23">
        <v>426238.39418998599</v>
      </c>
      <c r="X23">
        <v>0</v>
      </c>
      <c r="Y23">
        <v>0</v>
      </c>
      <c r="Z23">
        <v>0</v>
      </c>
      <c r="AA23">
        <v>678092.35600133799</v>
      </c>
      <c r="AB23">
        <v>0</v>
      </c>
      <c r="AC23">
        <v>137423.24604467599</v>
      </c>
      <c r="AD23">
        <v>26523.141079368899</v>
      </c>
      <c r="AE23">
        <v>0</v>
      </c>
      <c r="AF23">
        <v>0</v>
      </c>
      <c r="AG23">
        <v>0</v>
      </c>
      <c r="AH23">
        <v>0</v>
      </c>
      <c r="AI23">
        <v>0</v>
      </c>
      <c r="AJ23">
        <v>4860165.3346693404</v>
      </c>
      <c r="AK23" s="63">
        <v>14303.9529143325</v>
      </c>
      <c r="AL23">
        <v>330.98244656580999</v>
      </c>
      <c r="AM23">
        <v>93035.839999999997</v>
      </c>
      <c r="AN23">
        <v>7237.0904911793596</v>
      </c>
      <c r="AO23">
        <v>16686.322143250902</v>
      </c>
      <c r="AP23">
        <v>330.98244656580999</v>
      </c>
      <c r="AQ23">
        <v>93035.839999999997</v>
      </c>
      <c r="AR23">
        <v>14063.973759832799</v>
      </c>
      <c r="AS23">
        <v>14559.8989491801</v>
      </c>
      <c r="AT23">
        <v>0</v>
      </c>
      <c r="AU23" t="s">
        <v>2896</v>
      </c>
      <c r="AV23" t="s">
        <v>2896</v>
      </c>
    </row>
    <row r="24" spans="1:48" x14ac:dyDescent="0.25">
      <c r="A24" t="s">
        <v>2927</v>
      </c>
      <c r="B24">
        <v>2051</v>
      </c>
      <c r="C24" t="s">
        <v>20</v>
      </c>
      <c r="D24">
        <v>427</v>
      </c>
      <c r="E24" t="s">
        <v>268</v>
      </c>
      <c r="F24" t="s">
        <v>2892</v>
      </c>
      <c r="G24" t="s">
        <v>2893</v>
      </c>
      <c r="H24" t="s">
        <v>2894</v>
      </c>
      <c r="I24" t="s">
        <v>2895</v>
      </c>
      <c r="J24">
        <v>5.5</v>
      </c>
      <c r="K24">
        <v>0</v>
      </c>
      <c r="L24">
        <v>0</v>
      </c>
      <c r="M24">
        <v>3</v>
      </c>
      <c r="N24">
        <v>96585.923076923107</v>
      </c>
      <c r="O24">
        <v>7279.4615384615399</v>
      </c>
      <c r="P24">
        <v>71173.384615384595</v>
      </c>
      <c r="Q24">
        <v>30696.769230769201</v>
      </c>
      <c r="R24">
        <v>6800.5384615384601</v>
      </c>
      <c r="S24">
        <v>9285.9630769230807</v>
      </c>
      <c r="T24">
        <v>0</v>
      </c>
      <c r="U24">
        <v>212536.07692307699</v>
      </c>
      <c r="V24">
        <v>197849.384615385</v>
      </c>
      <c r="W24">
        <v>14686.692307692299</v>
      </c>
      <c r="X24">
        <v>0</v>
      </c>
      <c r="Y24">
        <v>0</v>
      </c>
      <c r="Z24">
        <v>0</v>
      </c>
      <c r="AA24">
        <v>0</v>
      </c>
      <c r="AB24">
        <v>0</v>
      </c>
      <c r="AC24">
        <v>9269.8523076923102</v>
      </c>
      <c r="AD24">
        <v>16.110769230769201</v>
      </c>
      <c r="AE24">
        <v>0</v>
      </c>
      <c r="AF24">
        <v>0</v>
      </c>
      <c r="AG24">
        <v>0</v>
      </c>
      <c r="AH24">
        <v>0</v>
      </c>
      <c r="AI24">
        <v>0</v>
      </c>
      <c r="AJ24">
        <v>221822.04</v>
      </c>
      <c r="AK24" s="63">
        <v>40331.279999999999</v>
      </c>
      <c r="AL24">
        <v>330.98244656580999</v>
      </c>
      <c r="AM24">
        <v>93035.839999999997</v>
      </c>
      <c r="AN24">
        <v>40331.279999999999</v>
      </c>
      <c r="AO24">
        <v>40331.279999999999</v>
      </c>
      <c r="AP24">
        <v>330.98244656580999</v>
      </c>
      <c r="AQ24">
        <v>93035.839999999997</v>
      </c>
      <c r="AR24">
        <v>40331.279999999999</v>
      </c>
      <c r="AS24">
        <v>40331.279999999999</v>
      </c>
      <c r="AT24">
        <v>0</v>
      </c>
      <c r="AU24" t="s">
        <v>2896</v>
      </c>
      <c r="AV24" t="s">
        <v>2897</v>
      </c>
    </row>
    <row r="25" spans="1:48" x14ac:dyDescent="0.25">
      <c r="A25" t="s">
        <v>2928</v>
      </c>
      <c r="B25">
        <v>2051</v>
      </c>
      <c r="C25" t="s">
        <v>20</v>
      </c>
      <c r="D25">
        <v>2051</v>
      </c>
      <c r="E25" t="s">
        <v>20</v>
      </c>
      <c r="F25" t="s">
        <v>1871</v>
      </c>
      <c r="G25" t="s">
        <v>1871</v>
      </c>
      <c r="H25" t="s">
        <v>2899</v>
      </c>
      <c r="I25" t="s">
        <v>2895</v>
      </c>
      <c r="J25">
        <v>1</v>
      </c>
      <c r="K25">
        <v>0</v>
      </c>
      <c r="L25">
        <v>0</v>
      </c>
      <c r="M25">
        <v>3</v>
      </c>
      <c r="N25">
        <v>17561.0769230769</v>
      </c>
      <c r="O25">
        <v>1323.5384615384601</v>
      </c>
      <c r="P25">
        <v>12940.615384615399</v>
      </c>
      <c r="Q25">
        <v>5581.2307692307704</v>
      </c>
      <c r="R25">
        <v>1236.4615384615399</v>
      </c>
      <c r="S25">
        <v>1688.3569230769201</v>
      </c>
      <c r="T25">
        <v>0</v>
      </c>
      <c r="U25">
        <v>38642.9230769231</v>
      </c>
      <c r="V25">
        <v>35972.615384615397</v>
      </c>
      <c r="W25">
        <v>2670.3076923076901</v>
      </c>
      <c r="X25">
        <v>0</v>
      </c>
      <c r="Y25">
        <v>0</v>
      </c>
      <c r="Z25">
        <v>0</v>
      </c>
      <c r="AA25">
        <v>0</v>
      </c>
      <c r="AB25">
        <v>0</v>
      </c>
      <c r="AC25">
        <v>1685.42769230769</v>
      </c>
      <c r="AD25">
        <v>2.9292307692307702</v>
      </c>
      <c r="AE25">
        <v>0</v>
      </c>
      <c r="AF25">
        <v>0</v>
      </c>
      <c r="AG25">
        <v>0</v>
      </c>
      <c r="AH25">
        <v>0</v>
      </c>
      <c r="AI25">
        <v>0</v>
      </c>
      <c r="AJ25">
        <v>40331.279999999999</v>
      </c>
      <c r="AK25" s="63">
        <v>40331.279999999999</v>
      </c>
      <c r="AL25">
        <v>330.98244656580999</v>
      </c>
      <c r="AM25">
        <v>93035.839999999997</v>
      </c>
      <c r="AN25">
        <v>40331.279999999999</v>
      </c>
      <c r="AO25">
        <v>40331.279999999999</v>
      </c>
      <c r="AP25">
        <v>634.54287297753501</v>
      </c>
      <c r="AQ25">
        <v>40331.279999999999</v>
      </c>
      <c r="AR25">
        <v>40331.279999999999</v>
      </c>
      <c r="AS25">
        <v>40331.279999999999</v>
      </c>
      <c r="AT25">
        <v>0</v>
      </c>
      <c r="AU25" t="s">
        <v>2896</v>
      </c>
      <c r="AV25" t="s">
        <v>2900</v>
      </c>
    </row>
    <row r="26" spans="1:48" x14ac:dyDescent="0.25">
      <c r="A26" t="s">
        <v>2929</v>
      </c>
      <c r="B26">
        <v>1933</v>
      </c>
      <c r="C26" t="s">
        <v>22</v>
      </c>
      <c r="D26">
        <v>143</v>
      </c>
      <c r="E26" t="s">
        <v>269</v>
      </c>
      <c r="F26" t="s">
        <v>2892</v>
      </c>
      <c r="G26" t="s">
        <v>2893</v>
      </c>
      <c r="H26" t="s">
        <v>2904</v>
      </c>
      <c r="I26" t="s">
        <v>2895</v>
      </c>
      <c r="J26">
        <v>435.86206896546997</v>
      </c>
      <c r="K26">
        <v>1</v>
      </c>
      <c r="L26">
        <v>1</v>
      </c>
      <c r="M26">
        <v>2</v>
      </c>
      <c r="N26">
        <v>2931355.3098253398</v>
      </c>
      <c r="O26">
        <v>609793.86798561201</v>
      </c>
      <c r="P26">
        <v>957379.14399476396</v>
      </c>
      <c r="Q26">
        <v>202947.59205117199</v>
      </c>
      <c r="R26">
        <v>75637.592450608601</v>
      </c>
      <c r="S26">
        <v>179392.81924250099</v>
      </c>
      <c r="T26">
        <v>3364541.28</v>
      </c>
      <c r="U26">
        <v>1412572.2263074999</v>
      </c>
      <c r="V26">
        <v>4106093.6788068898</v>
      </c>
      <c r="W26">
        <v>671019.827500607</v>
      </c>
      <c r="X26">
        <v>0</v>
      </c>
      <c r="Y26">
        <v>0</v>
      </c>
      <c r="Z26">
        <v>0</v>
      </c>
      <c r="AA26">
        <v>0</v>
      </c>
      <c r="AB26">
        <v>0</v>
      </c>
      <c r="AC26">
        <v>179392.81924250099</v>
      </c>
      <c r="AD26">
        <v>0</v>
      </c>
      <c r="AE26">
        <v>0</v>
      </c>
      <c r="AF26">
        <v>0</v>
      </c>
      <c r="AG26">
        <v>0</v>
      </c>
      <c r="AH26">
        <v>0</v>
      </c>
      <c r="AI26">
        <v>0</v>
      </c>
      <c r="AJ26">
        <v>4956506.3255500002</v>
      </c>
      <c r="AK26" s="63">
        <v>11371.7312848865</v>
      </c>
      <c r="AL26">
        <v>330.98244656580999</v>
      </c>
      <c r="AM26">
        <v>93035.839999999997</v>
      </c>
      <c r="AN26">
        <v>3652.4514494426398</v>
      </c>
      <c r="AO26">
        <v>13711.2351441357</v>
      </c>
      <c r="AP26">
        <v>330.98244656580999</v>
      </c>
      <c r="AQ26">
        <v>93035.839999999997</v>
      </c>
      <c r="AR26">
        <v>10826.58826479</v>
      </c>
      <c r="AS26">
        <v>11371.7312848865</v>
      </c>
      <c r="AT26">
        <v>0</v>
      </c>
      <c r="AU26" t="s">
        <v>2896</v>
      </c>
      <c r="AV26" t="s">
        <v>2896</v>
      </c>
    </row>
    <row r="27" spans="1:48" x14ac:dyDescent="0.25">
      <c r="A27" t="s">
        <v>2930</v>
      </c>
      <c r="B27">
        <v>1933</v>
      </c>
      <c r="C27" t="s">
        <v>22</v>
      </c>
      <c r="D27">
        <v>144</v>
      </c>
      <c r="E27" t="s">
        <v>270</v>
      </c>
      <c r="F27" t="s">
        <v>2892</v>
      </c>
      <c r="G27" t="s">
        <v>2911</v>
      </c>
      <c r="H27" t="s">
        <v>2904</v>
      </c>
      <c r="I27" t="s">
        <v>2895</v>
      </c>
      <c r="J27">
        <v>460.51670515589598</v>
      </c>
      <c r="K27">
        <v>1</v>
      </c>
      <c r="L27">
        <v>1</v>
      </c>
      <c r="M27">
        <v>2</v>
      </c>
      <c r="N27">
        <v>2775713.7686437699</v>
      </c>
      <c r="O27">
        <v>935281.44902104395</v>
      </c>
      <c r="P27">
        <v>1117370.92680317</v>
      </c>
      <c r="Q27">
        <v>214427.36834742301</v>
      </c>
      <c r="R27">
        <v>79916.049919081706</v>
      </c>
      <c r="S27">
        <v>189540.21450471401</v>
      </c>
      <c r="T27">
        <v>3630234.87</v>
      </c>
      <c r="U27">
        <v>1492474.6927344899</v>
      </c>
      <c r="V27">
        <v>4507215.6989177298</v>
      </c>
      <c r="W27">
        <v>615493.86381675897</v>
      </c>
      <c r="X27">
        <v>0</v>
      </c>
      <c r="Y27">
        <v>0</v>
      </c>
      <c r="Z27">
        <v>0</v>
      </c>
      <c r="AA27">
        <v>0</v>
      </c>
      <c r="AB27">
        <v>0</v>
      </c>
      <c r="AC27">
        <v>189540.21450471401</v>
      </c>
      <c r="AD27">
        <v>0</v>
      </c>
      <c r="AE27">
        <v>0</v>
      </c>
      <c r="AF27">
        <v>0</v>
      </c>
      <c r="AG27">
        <v>0</v>
      </c>
      <c r="AH27">
        <v>0</v>
      </c>
      <c r="AI27">
        <v>0</v>
      </c>
      <c r="AJ27">
        <v>5312249.7772391997</v>
      </c>
      <c r="AK27" s="63">
        <v>11535.4116751115</v>
      </c>
      <c r="AL27">
        <v>330.98244656580999</v>
      </c>
      <c r="AM27">
        <v>93035.839999999997</v>
      </c>
      <c r="AN27">
        <v>3652.4514494426398</v>
      </c>
      <c r="AO27">
        <v>13711.2351441357</v>
      </c>
      <c r="AP27">
        <v>3753.1860850462999</v>
      </c>
      <c r="AQ27">
        <v>20687.885194392002</v>
      </c>
      <c r="AR27">
        <v>11535.4116751115</v>
      </c>
      <c r="AS27">
        <v>11535.4116751115</v>
      </c>
      <c r="AT27">
        <v>0</v>
      </c>
      <c r="AU27" t="s">
        <v>2896</v>
      </c>
      <c r="AV27" t="s">
        <v>2896</v>
      </c>
    </row>
    <row r="28" spans="1:48" x14ac:dyDescent="0.25">
      <c r="A28" t="s">
        <v>2931</v>
      </c>
      <c r="B28">
        <v>1933</v>
      </c>
      <c r="C28" t="s">
        <v>22</v>
      </c>
      <c r="D28">
        <v>1933</v>
      </c>
      <c r="E28" t="s">
        <v>22</v>
      </c>
      <c r="F28" t="s">
        <v>1871</v>
      </c>
      <c r="G28" t="s">
        <v>1871</v>
      </c>
      <c r="H28" t="s">
        <v>2899</v>
      </c>
      <c r="I28" t="s">
        <v>2895</v>
      </c>
      <c r="J28">
        <v>10.448289849597</v>
      </c>
      <c r="K28">
        <v>1</v>
      </c>
      <c r="L28">
        <v>3</v>
      </c>
      <c r="M28">
        <v>2</v>
      </c>
      <c r="N28">
        <v>4149.3561092608097</v>
      </c>
      <c r="O28">
        <v>5093.0225420899396</v>
      </c>
      <c r="P28">
        <v>17941.049644199898</v>
      </c>
      <c r="Q28">
        <v>4864.9685692112798</v>
      </c>
      <c r="R28">
        <v>1813.15041092107</v>
      </c>
      <c r="S28">
        <v>4300.3241296743799</v>
      </c>
      <c r="T28">
        <v>0</v>
      </c>
      <c r="U28">
        <v>33861.5472756831</v>
      </c>
      <c r="V28">
        <v>28240.311377478502</v>
      </c>
      <c r="W28">
        <v>5621.2358982045198</v>
      </c>
      <c r="X28">
        <v>0</v>
      </c>
      <c r="Y28">
        <v>0</v>
      </c>
      <c r="Z28">
        <v>0</v>
      </c>
      <c r="AA28">
        <v>0</v>
      </c>
      <c r="AB28">
        <v>0</v>
      </c>
      <c r="AC28">
        <v>4300.3241296743799</v>
      </c>
      <c r="AD28">
        <v>0</v>
      </c>
      <c r="AE28">
        <v>0</v>
      </c>
      <c r="AF28">
        <v>0</v>
      </c>
      <c r="AG28">
        <v>0</v>
      </c>
      <c r="AH28">
        <v>0</v>
      </c>
      <c r="AI28">
        <v>0</v>
      </c>
      <c r="AJ28">
        <v>38161.8714053574</v>
      </c>
      <c r="AK28" s="63">
        <v>3652.4514494426398</v>
      </c>
      <c r="AL28">
        <v>330.98244656580999</v>
      </c>
      <c r="AM28">
        <v>93035.839999999997</v>
      </c>
      <c r="AN28">
        <v>3652.4514494426398</v>
      </c>
      <c r="AO28">
        <v>13711.2351441357</v>
      </c>
      <c r="AP28">
        <v>634.54287297753501</v>
      </c>
      <c r="AQ28">
        <v>40331.279999999999</v>
      </c>
      <c r="AR28">
        <v>3652.4514494426398</v>
      </c>
      <c r="AS28">
        <v>3652.4514494426398</v>
      </c>
      <c r="AT28">
        <v>0</v>
      </c>
      <c r="AU28" t="s">
        <v>2896</v>
      </c>
      <c r="AV28" t="s">
        <v>2900</v>
      </c>
    </row>
    <row r="29" spans="1:48" x14ac:dyDescent="0.25">
      <c r="A29" t="s">
        <v>2932</v>
      </c>
      <c r="B29">
        <v>1933</v>
      </c>
      <c r="C29" t="s">
        <v>22</v>
      </c>
      <c r="D29">
        <v>146</v>
      </c>
      <c r="E29" t="s">
        <v>271</v>
      </c>
      <c r="F29" t="s">
        <v>2892</v>
      </c>
      <c r="G29" t="s">
        <v>2903</v>
      </c>
      <c r="H29" t="s">
        <v>2904</v>
      </c>
      <c r="I29" t="s">
        <v>2895</v>
      </c>
      <c r="J29">
        <v>556.32226617542005</v>
      </c>
      <c r="K29">
        <v>1</v>
      </c>
      <c r="L29">
        <v>1</v>
      </c>
      <c r="M29">
        <v>2</v>
      </c>
      <c r="N29">
        <v>3715212.9864790202</v>
      </c>
      <c r="O29">
        <v>2024564.85325364</v>
      </c>
      <c r="P29">
        <v>1303537.13526881</v>
      </c>
      <c r="Q29">
        <v>259036.68239067899</v>
      </c>
      <c r="R29">
        <v>96541.726927627999</v>
      </c>
      <c r="S29">
        <v>228972.023129849</v>
      </c>
      <c r="T29">
        <v>5595925.3399999999</v>
      </c>
      <c r="U29">
        <v>1802968.0443197801</v>
      </c>
      <c r="V29">
        <v>5875877.3355575297</v>
      </c>
      <c r="W29">
        <v>1523016.04876225</v>
      </c>
      <c r="X29">
        <v>0</v>
      </c>
      <c r="Y29">
        <v>0</v>
      </c>
      <c r="Z29">
        <v>0</v>
      </c>
      <c r="AA29">
        <v>0</v>
      </c>
      <c r="AB29">
        <v>0</v>
      </c>
      <c r="AC29">
        <v>228972.023129849</v>
      </c>
      <c r="AD29">
        <v>0</v>
      </c>
      <c r="AE29">
        <v>0</v>
      </c>
      <c r="AF29">
        <v>0</v>
      </c>
      <c r="AG29">
        <v>0</v>
      </c>
      <c r="AH29">
        <v>0</v>
      </c>
      <c r="AI29">
        <v>0</v>
      </c>
      <c r="AJ29">
        <v>7627865.4074496301</v>
      </c>
      <c r="AK29" s="63">
        <v>13711.2351441357</v>
      </c>
      <c r="AL29">
        <v>330.98244656580999</v>
      </c>
      <c r="AM29">
        <v>93035.839999999997</v>
      </c>
      <c r="AN29">
        <v>3652.4514494426398</v>
      </c>
      <c r="AO29">
        <v>13711.2351441357</v>
      </c>
      <c r="AP29">
        <v>330.98244656580999</v>
      </c>
      <c r="AQ29">
        <v>40734.411818744898</v>
      </c>
      <c r="AR29">
        <v>13711.2351441357</v>
      </c>
      <c r="AS29">
        <v>13711.2351441357</v>
      </c>
      <c r="AT29">
        <v>0</v>
      </c>
      <c r="AU29" t="s">
        <v>2896</v>
      </c>
      <c r="AV29" t="s">
        <v>2896</v>
      </c>
    </row>
    <row r="30" spans="1:48" x14ac:dyDescent="0.25">
      <c r="A30" t="s">
        <v>2933</v>
      </c>
      <c r="B30">
        <v>1933</v>
      </c>
      <c r="C30" t="s">
        <v>22</v>
      </c>
      <c r="D30">
        <v>147</v>
      </c>
      <c r="E30" t="s">
        <v>272</v>
      </c>
      <c r="F30" t="s">
        <v>2892</v>
      </c>
      <c r="G30" t="s">
        <v>2893</v>
      </c>
      <c r="H30" t="s">
        <v>2904</v>
      </c>
      <c r="I30" t="s">
        <v>2895</v>
      </c>
      <c r="J30">
        <v>413.72988505744001</v>
      </c>
      <c r="K30">
        <v>1</v>
      </c>
      <c r="L30">
        <v>1</v>
      </c>
      <c r="M30">
        <v>2</v>
      </c>
      <c r="N30">
        <v>2503306.7189425998</v>
      </c>
      <c r="O30">
        <v>593690.14719761</v>
      </c>
      <c r="P30">
        <v>945002.16428904003</v>
      </c>
      <c r="Q30">
        <v>195203.59864151201</v>
      </c>
      <c r="R30">
        <v>71796.870291759406</v>
      </c>
      <c r="S30">
        <v>170283.61899325901</v>
      </c>
      <c r="T30">
        <v>2968154.8</v>
      </c>
      <c r="U30">
        <v>1340844.6993625299</v>
      </c>
      <c r="V30">
        <v>3802731.5353403501</v>
      </c>
      <c r="W30">
        <v>506267.964022175</v>
      </c>
      <c r="X30">
        <v>0</v>
      </c>
      <c r="Y30">
        <v>0</v>
      </c>
      <c r="Z30">
        <v>0</v>
      </c>
      <c r="AA30">
        <v>0</v>
      </c>
      <c r="AB30">
        <v>0</v>
      </c>
      <c r="AC30">
        <v>170283.61899325901</v>
      </c>
      <c r="AD30">
        <v>0</v>
      </c>
      <c r="AE30">
        <v>0</v>
      </c>
      <c r="AF30">
        <v>0</v>
      </c>
      <c r="AG30">
        <v>0</v>
      </c>
      <c r="AH30">
        <v>0</v>
      </c>
      <c r="AI30">
        <v>0</v>
      </c>
      <c r="AJ30">
        <v>4479283.1183557902</v>
      </c>
      <c r="AK30" s="63">
        <v>10826.58826479</v>
      </c>
      <c r="AL30">
        <v>330.98244656580999</v>
      </c>
      <c r="AM30">
        <v>93035.839999999997</v>
      </c>
      <c r="AN30">
        <v>3652.4514494426398</v>
      </c>
      <c r="AO30">
        <v>13711.2351441357</v>
      </c>
      <c r="AP30">
        <v>330.98244656580999</v>
      </c>
      <c r="AQ30">
        <v>93035.839999999997</v>
      </c>
      <c r="AR30">
        <v>10826.58826479</v>
      </c>
      <c r="AS30">
        <v>11371.7312848865</v>
      </c>
      <c r="AT30">
        <v>0</v>
      </c>
      <c r="AU30" t="s">
        <v>2896</v>
      </c>
      <c r="AV30" t="s">
        <v>2896</v>
      </c>
    </row>
    <row r="31" spans="1:48" x14ac:dyDescent="0.25">
      <c r="A31" t="s">
        <v>2934</v>
      </c>
      <c r="B31">
        <v>2208</v>
      </c>
      <c r="C31" t="s">
        <v>24</v>
      </c>
      <c r="D31">
        <v>1053</v>
      </c>
      <c r="E31" t="s">
        <v>273</v>
      </c>
      <c r="F31" t="s">
        <v>2892</v>
      </c>
      <c r="G31" t="s">
        <v>2893</v>
      </c>
      <c r="H31" t="s">
        <v>2894</v>
      </c>
      <c r="I31" t="s">
        <v>2895</v>
      </c>
      <c r="J31">
        <v>151.076470588223</v>
      </c>
      <c r="K31">
        <v>1</v>
      </c>
      <c r="L31">
        <v>1</v>
      </c>
      <c r="M31">
        <v>2</v>
      </c>
      <c r="N31">
        <v>1244122.3419482401</v>
      </c>
      <c r="O31">
        <v>146056.451406318</v>
      </c>
      <c r="P31">
        <v>394872.681027791</v>
      </c>
      <c r="Q31">
        <v>99520.500399759796</v>
      </c>
      <c r="R31">
        <v>124974.347044952</v>
      </c>
      <c r="S31">
        <v>72379.239649695199</v>
      </c>
      <c r="T31">
        <v>1371979.45</v>
      </c>
      <c r="U31">
        <v>637566.87182706303</v>
      </c>
      <c r="V31">
        <v>1732522.8264236799</v>
      </c>
      <c r="W31">
        <v>277023.495403382</v>
      </c>
      <c r="X31">
        <v>0</v>
      </c>
      <c r="Y31">
        <v>0</v>
      </c>
      <c r="Z31">
        <v>0</v>
      </c>
      <c r="AA31">
        <v>0</v>
      </c>
      <c r="AB31">
        <v>0</v>
      </c>
      <c r="AC31">
        <v>72252.906984169793</v>
      </c>
      <c r="AD31">
        <v>126.332665525435</v>
      </c>
      <c r="AE31">
        <v>0</v>
      </c>
      <c r="AF31">
        <v>0</v>
      </c>
      <c r="AG31">
        <v>0</v>
      </c>
      <c r="AH31">
        <v>0</v>
      </c>
      <c r="AI31">
        <v>0</v>
      </c>
      <c r="AJ31">
        <v>2081925.5614767601</v>
      </c>
      <c r="AK31" s="63">
        <v>13780.6076179215</v>
      </c>
      <c r="AL31">
        <v>330.98244656580999</v>
      </c>
      <c r="AM31">
        <v>93035.839999999997</v>
      </c>
      <c r="AN31">
        <v>10998.0359855181</v>
      </c>
      <c r="AO31">
        <v>16018.130984358901</v>
      </c>
      <c r="AP31">
        <v>330.98244656580999</v>
      </c>
      <c r="AQ31">
        <v>93035.839999999997</v>
      </c>
      <c r="AR31">
        <v>13780.6076179215</v>
      </c>
      <c r="AS31">
        <v>13780.6076179215</v>
      </c>
      <c r="AT31">
        <v>0</v>
      </c>
      <c r="AU31" t="s">
        <v>2896</v>
      </c>
      <c r="AV31" t="s">
        <v>2896</v>
      </c>
    </row>
    <row r="32" spans="1:48" x14ac:dyDescent="0.25">
      <c r="A32" t="s">
        <v>2935</v>
      </c>
      <c r="B32">
        <v>2208</v>
      </c>
      <c r="C32" t="s">
        <v>24</v>
      </c>
      <c r="D32">
        <v>1055</v>
      </c>
      <c r="E32" t="s">
        <v>274</v>
      </c>
      <c r="F32" t="s">
        <v>2892</v>
      </c>
      <c r="G32" t="s">
        <v>2911</v>
      </c>
      <c r="H32" t="s">
        <v>2894</v>
      </c>
      <c r="I32" t="s">
        <v>2895</v>
      </c>
      <c r="J32">
        <v>254.186071025123</v>
      </c>
      <c r="K32">
        <v>1</v>
      </c>
      <c r="L32">
        <v>1</v>
      </c>
      <c r="M32">
        <v>2</v>
      </c>
      <c r="N32">
        <v>1408266.5071512701</v>
      </c>
      <c r="O32">
        <v>250612.20065120299</v>
      </c>
      <c r="P32">
        <v>637178.375121483</v>
      </c>
      <c r="Q32">
        <v>167443.18214858501</v>
      </c>
      <c r="R32">
        <v>210269.26384102899</v>
      </c>
      <c r="S32">
        <v>121778.027238187</v>
      </c>
      <c r="T32">
        <v>1601063.65</v>
      </c>
      <c r="U32">
        <v>1072705.87891357</v>
      </c>
      <c r="V32">
        <v>2456351.27279256</v>
      </c>
      <c r="W32">
        <v>217418.25612101</v>
      </c>
      <c r="X32">
        <v>0</v>
      </c>
      <c r="Y32">
        <v>0</v>
      </c>
      <c r="Z32">
        <v>0</v>
      </c>
      <c r="AA32">
        <v>0</v>
      </c>
      <c r="AB32">
        <v>0</v>
      </c>
      <c r="AC32">
        <v>121565.472604319</v>
      </c>
      <c r="AD32">
        <v>212.55463386860899</v>
      </c>
      <c r="AE32">
        <v>0</v>
      </c>
      <c r="AF32">
        <v>0</v>
      </c>
      <c r="AG32">
        <v>0</v>
      </c>
      <c r="AH32">
        <v>0</v>
      </c>
      <c r="AI32">
        <v>0</v>
      </c>
      <c r="AJ32">
        <v>2795547.55615175</v>
      </c>
      <c r="AK32" s="63">
        <v>10998.0359855181</v>
      </c>
      <c r="AL32">
        <v>330.98244656580999</v>
      </c>
      <c r="AM32">
        <v>93035.839999999997</v>
      </c>
      <c r="AN32">
        <v>10998.0359855181</v>
      </c>
      <c r="AO32">
        <v>16018.130984358901</v>
      </c>
      <c r="AP32">
        <v>3753.1860850462999</v>
      </c>
      <c r="AQ32">
        <v>20687.885194392002</v>
      </c>
      <c r="AR32">
        <v>10998.0359855181</v>
      </c>
      <c r="AS32">
        <v>10998.0359855181</v>
      </c>
      <c r="AT32">
        <v>0</v>
      </c>
      <c r="AU32" t="s">
        <v>2896</v>
      </c>
      <c r="AV32" t="s">
        <v>2896</v>
      </c>
    </row>
    <row r="33" spans="1:48" x14ac:dyDescent="0.25">
      <c r="A33" t="s">
        <v>2936</v>
      </c>
      <c r="B33">
        <v>2208</v>
      </c>
      <c r="C33" t="s">
        <v>24</v>
      </c>
      <c r="D33">
        <v>1056</v>
      </c>
      <c r="E33" t="s">
        <v>275</v>
      </c>
      <c r="F33" t="s">
        <v>2892</v>
      </c>
      <c r="G33" t="s">
        <v>2903</v>
      </c>
      <c r="H33" t="s">
        <v>2894</v>
      </c>
      <c r="I33" t="s">
        <v>2895</v>
      </c>
      <c r="J33">
        <v>179.215152203126</v>
      </c>
      <c r="K33">
        <v>1</v>
      </c>
      <c r="L33">
        <v>1</v>
      </c>
      <c r="M33">
        <v>2</v>
      </c>
      <c r="N33">
        <v>1588715.6709004899</v>
      </c>
      <c r="O33">
        <v>435331.55794247898</v>
      </c>
      <c r="P33">
        <v>473570.11385072698</v>
      </c>
      <c r="Q33">
        <v>118056.64745165499</v>
      </c>
      <c r="R33">
        <v>169157.58911401901</v>
      </c>
      <c r="S33">
        <v>85860.203112117495</v>
      </c>
      <c r="T33">
        <v>2028514.97</v>
      </c>
      <c r="U33">
        <v>756316.60925937199</v>
      </c>
      <c r="V33">
        <v>2236636.3907837602</v>
      </c>
      <c r="W33">
        <v>548195.18847560801</v>
      </c>
      <c r="X33">
        <v>0</v>
      </c>
      <c r="Y33">
        <v>0</v>
      </c>
      <c r="Z33">
        <v>0</v>
      </c>
      <c r="AA33">
        <v>0</v>
      </c>
      <c r="AB33">
        <v>0</v>
      </c>
      <c r="AC33">
        <v>85710.340411511497</v>
      </c>
      <c r="AD33">
        <v>149.862700605957</v>
      </c>
      <c r="AE33">
        <v>0</v>
      </c>
      <c r="AF33">
        <v>0</v>
      </c>
      <c r="AG33">
        <v>0</v>
      </c>
      <c r="AH33">
        <v>0</v>
      </c>
      <c r="AI33">
        <v>0</v>
      </c>
      <c r="AJ33">
        <v>2870691.7823714898</v>
      </c>
      <c r="AK33" s="63">
        <v>16018.130984358901</v>
      </c>
      <c r="AL33">
        <v>330.98244656580999</v>
      </c>
      <c r="AM33">
        <v>93035.839999999997</v>
      </c>
      <c r="AN33">
        <v>10998.0359855181</v>
      </c>
      <c r="AO33">
        <v>16018.130984358901</v>
      </c>
      <c r="AP33">
        <v>330.98244656580999</v>
      </c>
      <c r="AQ33">
        <v>40734.411818744898</v>
      </c>
      <c r="AR33">
        <v>16018.130984358901</v>
      </c>
      <c r="AS33">
        <v>16018.130984358901</v>
      </c>
      <c r="AT33">
        <v>0</v>
      </c>
      <c r="AU33" t="s">
        <v>2896</v>
      </c>
      <c r="AV33" t="s">
        <v>2896</v>
      </c>
    </row>
    <row r="34" spans="1:48" x14ac:dyDescent="0.25">
      <c r="A34" t="s">
        <v>2937</v>
      </c>
      <c r="B34">
        <v>1894</v>
      </c>
      <c r="C34" t="s">
        <v>26</v>
      </c>
      <c r="D34">
        <v>4759</v>
      </c>
      <c r="E34" t="s">
        <v>276</v>
      </c>
      <c r="F34" t="s">
        <v>2906</v>
      </c>
      <c r="G34" t="s">
        <v>2903</v>
      </c>
      <c r="H34" t="s">
        <v>2904</v>
      </c>
      <c r="I34" t="s">
        <v>2895</v>
      </c>
      <c r="J34">
        <v>318.52968960370401</v>
      </c>
      <c r="K34">
        <v>1</v>
      </c>
      <c r="L34">
        <v>1</v>
      </c>
      <c r="M34">
        <v>2</v>
      </c>
      <c r="N34">
        <v>215766.83833525301</v>
      </c>
      <c r="O34">
        <v>187240.83183757501</v>
      </c>
      <c r="P34">
        <v>443315.51751102897</v>
      </c>
      <c r="Q34">
        <v>101461.472155953</v>
      </c>
      <c r="R34">
        <v>157333.72343046399</v>
      </c>
      <c r="S34">
        <v>126185.67583866901</v>
      </c>
      <c r="T34">
        <v>0</v>
      </c>
      <c r="U34">
        <v>1105118.38327027</v>
      </c>
      <c r="V34">
        <v>752151.32325689401</v>
      </c>
      <c r="W34">
        <v>321483.15479601099</v>
      </c>
      <c r="X34">
        <v>0</v>
      </c>
      <c r="Y34">
        <v>0</v>
      </c>
      <c r="Z34">
        <v>2657.7079784706498</v>
      </c>
      <c r="AA34">
        <v>0</v>
      </c>
      <c r="AB34">
        <v>28826.197238896901</v>
      </c>
      <c r="AC34">
        <v>126153.38738241</v>
      </c>
      <c r="AD34">
        <v>32.288456258858801</v>
      </c>
      <c r="AE34">
        <v>0</v>
      </c>
      <c r="AF34">
        <v>0</v>
      </c>
      <c r="AG34">
        <v>0</v>
      </c>
      <c r="AH34">
        <v>0</v>
      </c>
      <c r="AI34">
        <v>0</v>
      </c>
      <c r="AJ34">
        <v>1231304.05910894</v>
      </c>
      <c r="AK34" s="63">
        <v>3865.5864721459898</v>
      </c>
      <c r="AL34">
        <v>330.98244656580999</v>
      </c>
      <c r="AM34">
        <v>93035.839999999997</v>
      </c>
      <c r="AN34">
        <v>3865.5864721459898</v>
      </c>
      <c r="AO34">
        <v>17324.544949095802</v>
      </c>
      <c r="AP34">
        <v>330.98244656580999</v>
      </c>
      <c r="AQ34">
        <v>40734.411818744898</v>
      </c>
      <c r="AR34">
        <v>3865.5864721459898</v>
      </c>
      <c r="AS34">
        <v>17324.544949095802</v>
      </c>
      <c r="AT34">
        <v>0</v>
      </c>
      <c r="AU34" t="s">
        <v>2896</v>
      </c>
      <c r="AV34" t="s">
        <v>2897</v>
      </c>
    </row>
    <row r="35" spans="1:48" x14ac:dyDescent="0.25">
      <c r="A35" t="s">
        <v>2938</v>
      </c>
      <c r="B35">
        <v>1894</v>
      </c>
      <c r="C35" t="s">
        <v>26</v>
      </c>
      <c r="D35">
        <v>8</v>
      </c>
      <c r="E35" t="s">
        <v>278</v>
      </c>
      <c r="F35" t="s">
        <v>2892</v>
      </c>
      <c r="G35" t="s">
        <v>2903</v>
      </c>
      <c r="H35" t="s">
        <v>2904</v>
      </c>
      <c r="I35" t="s">
        <v>2895</v>
      </c>
      <c r="J35">
        <v>415.30811983504799</v>
      </c>
      <c r="K35">
        <v>1</v>
      </c>
      <c r="L35">
        <v>1</v>
      </c>
      <c r="M35">
        <v>2</v>
      </c>
      <c r="N35">
        <v>3112070.0651463801</v>
      </c>
      <c r="O35">
        <v>2261093.89197892</v>
      </c>
      <c r="P35">
        <v>1295653.92136275</v>
      </c>
      <c r="Q35">
        <v>132288.36937997901</v>
      </c>
      <c r="R35">
        <v>229393.44863991701</v>
      </c>
      <c r="S35">
        <v>164524.49329879601</v>
      </c>
      <c r="T35">
        <v>5589614.7400000002</v>
      </c>
      <c r="U35">
        <v>1440884.9565079501</v>
      </c>
      <c r="V35">
        <v>5369233.1781612001</v>
      </c>
      <c r="W35">
        <v>1620216.90222727</v>
      </c>
      <c r="X35">
        <v>0</v>
      </c>
      <c r="Y35">
        <v>0</v>
      </c>
      <c r="Z35">
        <v>3465.1956776226798</v>
      </c>
      <c r="AA35">
        <v>0</v>
      </c>
      <c r="AB35">
        <v>37584.420441859103</v>
      </c>
      <c r="AC35">
        <v>164482.39468601701</v>
      </c>
      <c r="AD35">
        <v>42.098612779004497</v>
      </c>
      <c r="AE35">
        <v>0</v>
      </c>
      <c r="AF35">
        <v>0</v>
      </c>
      <c r="AG35">
        <v>0</v>
      </c>
      <c r="AH35">
        <v>0</v>
      </c>
      <c r="AI35">
        <v>0</v>
      </c>
      <c r="AJ35">
        <v>7195024.18980675</v>
      </c>
      <c r="AK35" s="63">
        <v>17324.544949095802</v>
      </c>
      <c r="AL35">
        <v>330.98244656580999</v>
      </c>
      <c r="AM35">
        <v>93035.839999999997</v>
      </c>
      <c r="AN35">
        <v>3865.5864721459898</v>
      </c>
      <c r="AO35">
        <v>17324.544949095802</v>
      </c>
      <c r="AP35">
        <v>330.98244656580999</v>
      </c>
      <c r="AQ35">
        <v>40734.411818744898</v>
      </c>
      <c r="AR35">
        <v>3865.5864721459898</v>
      </c>
      <c r="AS35">
        <v>17324.544949095802</v>
      </c>
      <c r="AT35">
        <v>0</v>
      </c>
      <c r="AU35" t="s">
        <v>2896</v>
      </c>
      <c r="AV35" t="s">
        <v>2896</v>
      </c>
    </row>
    <row r="36" spans="1:48" x14ac:dyDescent="0.25">
      <c r="A36" t="s">
        <v>2939</v>
      </c>
      <c r="B36">
        <v>1894</v>
      </c>
      <c r="C36" t="s">
        <v>26</v>
      </c>
      <c r="D36">
        <v>1</v>
      </c>
      <c r="E36" t="s">
        <v>279</v>
      </c>
      <c r="F36" t="s">
        <v>2892</v>
      </c>
      <c r="G36" t="s">
        <v>2911</v>
      </c>
      <c r="H36" t="s">
        <v>2904</v>
      </c>
      <c r="I36" t="s">
        <v>2895</v>
      </c>
      <c r="J36">
        <v>252.444241826693</v>
      </c>
      <c r="K36">
        <v>1</v>
      </c>
      <c r="L36">
        <v>1</v>
      </c>
      <c r="M36">
        <v>2</v>
      </c>
      <c r="N36">
        <v>1410974.87933839</v>
      </c>
      <c r="O36">
        <v>577621.21174413501</v>
      </c>
      <c r="P36">
        <v>513418.94755544898</v>
      </c>
      <c r="Q36">
        <v>80411.230880538395</v>
      </c>
      <c r="R36">
        <v>124691.649857158</v>
      </c>
      <c r="S36">
        <v>100005.89680074601</v>
      </c>
      <c r="T36">
        <v>1831278.77</v>
      </c>
      <c r="U36">
        <v>875839.14937567106</v>
      </c>
      <c r="V36">
        <v>2247072.3484408599</v>
      </c>
      <c r="W36">
        <v>435093.640732545</v>
      </c>
      <c r="X36">
        <v>0</v>
      </c>
      <c r="Y36">
        <v>0</v>
      </c>
      <c r="Z36">
        <v>2106.3125275904399</v>
      </c>
      <c r="AA36">
        <v>0</v>
      </c>
      <c r="AB36">
        <v>22845.6176746778</v>
      </c>
      <c r="AC36">
        <v>99980.307239941394</v>
      </c>
      <c r="AD36">
        <v>25.589560804090201</v>
      </c>
      <c r="AE36">
        <v>0</v>
      </c>
      <c r="AF36">
        <v>0</v>
      </c>
      <c r="AG36">
        <v>0</v>
      </c>
      <c r="AH36">
        <v>0</v>
      </c>
      <c r="AI36">
        <v>0</v>
      </c>
      <c r="AJ36">
        <v>2807123.8161764201</v>
      </c>
      <c r="AK36" s="63">
        <v>11119.7775630135</v>
      </c>
      <c r="AL36">
        <v>330.98244656580999</v>
      </c>
      <c r="AM36">
        <v>93035.839999999997</v>
      </c>
      <c r="AN36">
        <v>3865.5864721459898</v>
      </c>
      <c r="AO36">
        <v>17324.544949095802</v>
      </c>
      <c r="AP36">
        <v>3753.1860850462999</v>
      </c>
      <c r="AQ36">
        <v>20687.885194392002</v>
      </c>
      <c r="AR36">
        <v>11119.7775630135</v>
      </c>
      <c r="AS36">
        <v>11119.7775630135</v>
      </c>
      <c r="AT36">
        <v>0</v>
      </c>
      <c r="AU36" t="s">
        <v>2896</v>
      </c>
      <c r="AV36" t="s">
        <v>2896</v>
      </c>
    </row>
    <row r="37" spans="1:48" x14ac:dyDescent="0.25">
      <c r="A37" t="s">
        <v>2940</v>
      </c>
      <c r="B37">
        <v>1894</v>
      </c>
      <c r="C37" t="s">
        <v>26</v>
      </c>
      <c r="D37">
        <v>1894</v>
      </c>
      <c r="E37" t="s">
        <v>26</v>
      </c>
      <c r="F37" t="s">
        <v>1871</v>
      </c>
      <c r="G37" t="s">
        <v>1871</v>
      </c>
      <c r="H37" t="s">
        <v>2899</v>
      </c>
      <c r="I37" t="s">
        <v>2895</v>
      </c>
      <c r="J37">
        <v>1.7536725932266</v>
      </c>
      <c r="K37">
        <v>0</v>
      </c>
      <c r="L37">
        <v>0</v>
      </c>
      <c r="M37">
        <v>2</v>
      </c>
      <c r="N37">
        <v>1187.9093323653699</v>
      </c>
      <c r="O37">
        <v>1030.85874203761</v>
      </c>
      <c r="P37">
        <v>2440.6838627143002</v>
      </c>
      <c r="Q37">
        <v>558.59848797670395</v>
      </c>
      <c r="R37">
        <v>866.20446311793205</v>
      </c>
      <c r="S37">
        <v>694.71816473799402</v>
      </c>
      <c r="T37">
        <v>0</v>
      </c>
      <c r="U37">
        <v>6084.2548882119199</v>
      </c>
      <c r="V37">
        <v>4140.9865535479203</v>
      </c>
      <c r="W37">
        <v>1769.9329643374999</v>
      </c>
      <c r="X37">
        <v>0</v>
      </c>
      <c r="Y37">
        <v>0</v>
      </c>
      <c r="Z37">
        <v>14.6320729111382</v>
      </c>
      <c r="AA37">
        <v>0</v>
      </c>
      <c r="AB37">
        <v>158.70329741535599</v>
      </c>
      <c r="AC37">
        <v>694.54039989324997</v>
      </c>
      <c r="AD37">
        <v>0.17776484474399801</v>
      </c>
      <c r="AE37">
        <v>0</v>
      </c>
      <c r="AF37">
        <v>0</v>
      </c>
      <c r="AG37">
        <v>0</v>
      </c>
      <c r="AH37">
        <v>0</v>
      </c>
      <c r="AI37">
        <v>0</v>
      </c>
      <c r="AJ37">
        <v>6778.9730529499202</v>
      </c>
      <c r="AK37" s="63">
        <v>3865.5864721459898</v>
      </c>
      <c r="AL37">
        <v>330.98244656580999</v>
      </c>
      <c r="AM37">
        <v>93035.839999999997</v>
      </c>
      <c r="AN37">
        <v>3865.5864721459898</v>
      </c>
      <c r="AO37">
        <v>17324.544949095802</v>
      </c>
      <c r="AP37">
        <v>634.54287297753501</v>
      </c>
      <c r="AQ37">
        <v>40331.279999999999</v>
      </c>
      <c r="AR37">
        <v>3865.5864721459898</v>
      </c>
      <c r="AS37">
        <v>3865.5864721459898</v>
      </c>
      <c r="AT37">
        <v>0</v>
      </c>
      <c r="AU37" t="s">
        <v>2896</v>
      </c>
      <c r="AV37" t="s">
        <v>2900</v>
      </c>
    </row>
    <row r="38" spans="1:48" x14ac:dyDescent="0.25">
      <c r="A38" t="s">
        <v>2941</v>
      </c>
      <c r="B38">
        <v>1894</v>
      </c>
      <c r="C38" t="s">
        <v>26</v>
      </c>
      <c r="D38">
        <v>4728</v>
      </c>
      <c r="E38" t="s">
        <v>281</v>
      </c>
      <c r="F38" t="s">
        <v>2906</v>
      </c>
      <c r="G38" t="s">
        <v>2907</v>
      </c>
      <c r="H38" t="s">
        <v>2942</v>
      </c>
      <c r="I38" t="s">
        <v>2895</v>
      </c>
      <c r="J38">
        <v>1806.4482254852001</v>
      </c>
      <c r="K38">
        <v>1</v>
      </c>
      <c r="L38">
        <v>1</v>
      </c>
      <c r="M38">
        <v>2</v>
      </c>
      <c r="N38">
        <v>1223658.6885015301</v>
      </c>
      <c r="O38">
        <v>1061881.76314798</v>
      </c>
      <c r="P38">
        <v>2514134.6507893601</v>
      </c>
      <c r="Q38">
        <v>575409.14493487205</v>
      </c>
      <c r="R38">
        <v>892272.32115645299</v>
      </c>
      <c r="S38">
        <v>715625.25453753804</v>
      </c>
      <c r="T38">
        <v>0</v>
      </c>
      <c r="U38">
        <v>6267356.5685302</v>
      </c>
      <c r="V38">
        <v>4265606.8414979</v>
      </c>
      <c r="W38">
        <v>1823197.9418532799</v>
      </c>
      <c r="X38">
        <v>0</v>
      </c>
      <c r="Y38">
        <v>0</v>
      </c>
      <c r="Z38">
        <v>15072.415596609801</v>
      </c>
      <c r="AA38">
        <v>0</v>
      </c>
      <c r="AB38">
        <v>163479.369582402</v>
      </c>
      <c r="AC38">
        <v>715442.13997579901</v>
      </c>
      <c r="AD38">
        <v>183.11456173846699</v>
      </c>
      <c r="AE38">
        <v>0</v>
      </c>
      <c r="AF38">
        <v>0</v>
      </c>
      <c r="AG38">
        <v>0</v>
      </c>
      <c r="AH38">
        <v>0</v>
      </c>
      <c r="AI38">
        <v>0</v>
      </c>
      <c r="AJ38">
        <v>6982981.8230677396</v>
      </c>
      <c r="AK38" s="63">
        <v>3865.5864721459998</v>
      </c>
      <c r="AL38">
        <v>330.98244656580999</v>
      </c>
      <c r="AM38">
        <v>93035.839999999997</v>
      </c>
      <c r="AN38">
        <v>3865.5864721459898</v>
      </c>
      <c r="AO38">
        <v>17324.544949095802</v>
      </c>
      <c r="AP38">
        <v>330.98244656580999</v>
      </c>
      <c r="AQ38">
        <v>56162.493707719797</v>
      </c>
      <c r="AR38">
        <v>3865.5864721459998</v>
      </c>
      <c r="AS38">
        <v>3865.5864721459998</v>
      </c>
      <c r="AT38">
        <v>0</v>
      </c>
      <c r="AU38" t="s">
        <v>2896</v>
      </c>
      <c r="AV38" t="s">
        <v>2897</v>
      </c>
    </row>
    <row r="39" spans="1:48" x14ac:dyDescent="0.25">
      <c r="A39" t="s">
        <v>2943</v>
      </c>
      <c r="B39">
        <v>1894</v>
      </c>
      <c r="C39" t="s">
        <v>26</v>
      </c>
      <c r="D39">
        <v>2</v>
      </c>
      <c r="E39" t="s">
        <v>282</v>
      </c>
      <c r="F39" t="s">
        <v>2892</v>
      </c>
      <c r="G39" t="s">
        <v>2893</v>
      </c>
      <c r="H39" t="s">
        <v>2894</v>
      </c>
      <c r="I39" t="s">
        <v>2895</v>
      </c>
      <c r="J39">
        <v>429.69944100871498</v>
      </c>
      <c r="K39">
        <v>1</v>
      </c>
      <c r="L39">
        <v>2</v>
      </c>
      <c r="M39">
        <v>2</v>
      </c>
      <c r="N39">
        <v>2720969.00237267</v>
      </c>
      <c r="O39">
        <v>572240.39081650996</v>
      </c>
      <c r="P39">
        <v>816294.93492525199</v>
      </c>
      <c r="Q39">
        <v>136872.44640704099</v>
      </c>
      <c r="R39">
        <v>231919.170255028</v>
      </c>
      <c r="S39">
        <v>170225.62147548099</v>
      </c>
      <c r="T39">
        <v>2987481.22</v>
      </c>
      <c r="U39">
        <v>1490814.7247764999</v>
      </c>
      <c r="V39">
        <v>3599708.2186658499</v>
      </c>
      <c r="W39">
        <v>816441.10234727</v>
      </c>
      <c r="X39">
        <v>0</v>
      </c>
      <c r="Y39">
        <v>0</v>
      </c>
      <c r="Z39">
        <v>3585.27217395046</v>
      </c>
      <c r="AA39">
        <v>0</v>
      </c>
      <c r="AB39">
        <v>58561.351589426798</v>
      </c>
      <c r="AC39">
        <v>170182.06405506399</v>
      </c>
      <c r="AD39">
        <v>43.557420417316798</v>
      </c>
      <c r="AE39">
        <v>0</v>
      </c>
      <c r="AF39">
        <v>0</v>
      </c>
      <c r="AG39">
        <v>0</v>
      </c>
      <c r="AH39">
        <v>0</v>
      </c>
      <c r="AI39">
        <v>0</v>
      </c>
      <c r="AJ39">
        <v>4648521.5662519699</v>
      </c>
      <c r="AK39" s="63">
        <v>10818.076829096201</v>
      </c>
      <c r="AL39">
        <v>330.98244656580999</v>
      </c>
      <c r="AM39">
        <v>93035.839999999997</v>
      </c>
      <c r="AN39">
        <v>3865.5864721459898</v>
      </c>
      <c r="AO39">
        <v>17324.544949095802</v>
      </c>
      <c r="AP39">
        <v>330.98244656580999</v>
      </c>
      <c r="AQ39">
        <v>93035.839999999997</v>
      </c>
      <c r="AR39">
        <v>9200.2621517329098</v>
      </c>
      <c r="AS39">
        <v>10857.382259821299</v>
      </c>
      <c r="AT39">
        <v>0</v>
      </c>
      <c r="AU39" t="s">
        <v>2896</v>
      </c>
      <c r="AV39" t="s">
        <v>2896</v>
      </c>
    </row>
    <row r="40" spans="1:48" x14ac:dyDescent="0.25">
      <c r="A40" t="s">
        <v>2944</v>
      </c>
      <c r="B40">
        <v>1894</v>
      </c>
      <c r="C40" t="s">
        <v>26</v>
      </c>
      <c r="D40">
        <v>3493</v>
      </c>
      <c r="E40" t="s">
        <v>283</v>
      </c>
      <c r="F40" t="s">
        <v>2945</v>
      </c>
      <c r="G40" t="s">
        <v>2903</v>
      </c>
      <c r="H40" t="s">
        <v>2942</v>
      </c>
      <c r="I40" t="s">
        <v>2895</v>
      </c>
      <c r="J40">
        <v>17.048074159235</v>
      </c>
      <c r="K40">
        <v>1</v>
      </c>
      <c r="L40">
        <v>1</v>
      </c>
      <c r="M40">
        <v>2</v>
      </c>
      <c r="N40">
        <v>85801.858549044002</v>
      </c>
      <c r="O40">
        <v>12217.003978249701</v>
      </c>
      <c r="P40">
        <v>23726.754726915598</v>
      </c>
      <c r="Q40">
        <v>5430.3343081515004</v>
      </c>
      <c r="R40">
        <v>13964.301249927499</v>
      </c>
      <c r="S40">
        <v>6753.6020337923101</v>
      </c>
      <c r="T40">
        <v>81993.05</v>
      </c>
      <c r="U40">
        <v>59147.202812288197</v>
      </c>
      <c r="V40">
        <v>106536.38110873</v>
      </c>
      <c r="W40">
        <v>32918.817002265198</v>
      </c>
      <c r="X40">
        <v>0</v>
      </c>
      <c r="Y40">
        <v>0</v>
      </c>
      <c r="Z40">
        <v>142.243577881009</v>
      </c>
      <c r="AA40">
        <v>0</v>
      </c>
      <c r="AB40">
        <v>1542.81112341163</v>
      </c>
      <c r="AC40">
        <v>6751.8739185969098</v>
      </c>
      <c r="AD40">
        <v>1.7281151953938301</v>
      </c>
      <c r="AE40">
        <v>0</v>
      </c>
      <c r="AF40">
        <v>0</v>
      </c>
      <c r="AG40">
        <v>0</v>
      </c>
      <c r="AH40">
        <v>0</v>
      </c>
      <c r="AI40">
        <v>0</v>
      </c>
      <c r="AJ40">
        <v>147893.854846081</v>
      </c>
      <c r="AK40" s="63">
        <v>8675.1062591997197</v>
      </c>
      <c r="AL40">
        <v>330.98244656580999</v>
      </c>
      <c r="AM40">
        <v>93035.839999999997</v>
      </c>
      <c r="AN40">
        <v>3865.5864721459898</v>
      </c>
      <c r="AO40">
        <v>17324.544949095802</v>
      </c>
      <c r="AP40">
        <v>330.98244656580999</v>
      </c>
      <c r="AQ40">
        <v>40734.411818744898</v>
      </c>
      <c r="AR40">
        <v>3865.5864721459898</v>
      </c>
      <c r="AS40">
        <v>17324.544949095802</v>
      </c>
      <c r="AT40">
        <v>0</v>
      </c>
      <c r="AU40" t="s">
        <v>2896</v>
      </c>
      <c r="AV40" t="s">
        <v>2896</v>
      </c>
    </row>
    <row r="41" spans="1:48" x14ac:dyDescent="0.25">
      <c r="A41" t="s">
        <v>2946</v>
      </c>
      <c r="B41">
        <v>1894</v>
      </c>
      <c r="C41" t="s">
        <v>26</v>
      </c>
      <c r="D41">
        <v>4</v>
      </c>
      <c r="E41" t="s">
        <v>284</v>
      </c>
      <c r="F41" t="s">
        <v>2892</v>
      </c>
      <c r="G41" t="s">
        <v>2893</v>
      </c>
      <c r="H41" t="s">
        <v>2894</v>
      </c>
      <c r="I41" t="s">
        <v>2895</v>
      </c>
      <c r="J41">
        <v>153.47259310569399</v>
      </c>
      <c r="K41">
        <v>1</v>
      </c>
      <c r="L41">
        <v>1</v>
      </c>
      <c r="M41">
        <v>2</v>
      </c>
      <c r="N41">
        <v>884733.05194354698</v>
      </c>
      <c r="O41">
        <v>261545.125252745</v>
      </c>
      <c r="P41">
        <v>334542.61932543002</v>
      </c>
      <c r="Q41">
        <v>48885.726324188203</v>
      </c>
      <c r="R41">
        <v>75805.852031843606</v>
      </c>
      <c r="S41">
        <v>60798.234876783703</v>
      </c>
      <c r="T41">
        <v>1073049.03</v>
      </c>
      <c r="U41">
        <v>532463.34487775399</v>
      </c>
      <c r="V41">
        <v>1408384.9073675999</v>
      </c>
      <c r="W41">
        <v>181958.02889106001</v>
      </c>
      <c r="X41">
        <v>0</v>
      </c>
      <c r="Y41">
        <v>0</v>
      </c>
      <c r="Z41">
        <v>1280.52532773648</v>
      </c>
      <c r="AA41">
        <v>0</v>
      </c>
      <c r="AB41">
        <v>13888.913291360101</v>
      </c>
      <c r="AC41">
        <v>60782.677792872302</v>
      </c>
      <c r="AD41">
        <v>15.557083911368</v>
      </c>
      <c r="AE41">
        <v>0</v>
      </c>
      <c r="AF41">
        <v>0</v>
      </c>
      <c r="AG41">
        <v>0</v>
      </c>
      <c r="AH41">
        <v>0</v>
      </c>
      <c r="AI41">
        <v>0</v>
      </c>
      <c r="AJ41">
        <v>1666310.60975454</v>
      </c>
      <c r="AK41" s="63">
        <v>10857.382259821299</v>
      </c>
      <c r="AL41">
        <v>330.98244656580999</v>
      </c>
      <c r="AM41">
        <v>93035.839999999997</v>
      </c>
      <c r="AN41">
        <v>3865.5864721459898</v>
      </c>
      <c r="AO41">
        <v>17324.544949095802</v>
      </c>
      <c r="AP41">
        <v>330.98244656580999</v>
      </c>
      <c r="AQ41">
        <v>93035.839999999997</v>
      </c>
      <c r="AR41">
        <v>9200.2621517329098</v>
      </c>
      <c r="AS41">
        <v>10857.382259821299</v>
      </c>
      <c r="AT41">
        <v>0</v>
      </c>
      <c r="AU41" t="s">
        <v>2896</v>
      </c>
      <c r="AV41" t="s">
        <v>2896</v>
      </c>
    </row>
    <row r="42" spans="1:48" x14ac:dyDescent="0.25">
      <c r="A42" t="s">
        <v>2947</v>
      </c>
      <c r="B42">
        <v>1894</v>
      </c>
      <c r="C42" t="s">
        <v>26</v>
      </c>
      <c r="D42">
        <v>5</v>
      </c>
      <c r="E42" t="s">
        <v>285</v>
      </c>
      <c r="F42" t="s">
        <v>2892</v>
      </c>
      <c r="G42" t="s">
        <v>2893</v>
      </c>
      <c r="H42" t="s">
        <v>2894</v>
      </c>
      <c r="I42" t="s">
        <v>2895</v>
      </c>
      <c r="J42">
        <v>28</v>
      </c>
      <c r="K42">
        <v>1</v>
      </c>
      <c r="L42">
        <v>1</v>
      </c>
      <c r="M42">
        <v>2</v>
      </c>
      <c r="N42">
        <v>190357.22523779399</v>
      </c>
      <c r="O42">
        <v>19984.6081927173</v>
      </c>
      <c r="P42">
        <v>58804.570161340504</v>
      </c>
      <c r="Q42">
        <v>8918.8584709362203</v>
      </c>
      <c r="R42">
        <v>13830.2469120975</v>
      </c>
      <c r="S42">
        <v>11092.2122452024</v>
      </c>
      <c r="T42">
        <v>194751.3</v>
      </c>
      <c r="U42">
        <v>97144.208974885201</v>
      </c>
      <c r="V42">
        <v>260868.33002440701</v>
      </c>
      <c r="W42">
        <v>28259.621090541001</v>
      </c>
      <c r="X42">
        <v>0</v>
      </c>
      <c r="Y42">
        <v>0</v>
      </c>
      <c r="Z42">
        <v>233.62287983189901</v>
      </c>
      <c r="AA42">
        <v>0</v>
      </c>
      <c r="AB42">
        <v>2533.9349801059402</v>
      </c>
      <c r="AC42">
        <v>11089.373964173101</v>
      </c>
      <c r="AD42">
        <v>2.8382810292279101</v>
      </c>
      <c r="AE42">
        <v>0</v>
      </c>
      <c r="AF42">
        <v>0</v>
      </c>
      <c r="AG42">
        <v>0</v>
      </c>
      <c r="AH42">
        <v>0</v>
      </c>
      <c r="AI42">
        <v>0</v>
      </c>
      <c r="AJ42">
        <v>302987.72122008802</v>
      </c>
      <c r="AK42" s="63">
        <v>10820.9900435746</v>
      </c>
      <c r="AL42">
        <v>330.98244656580999</v>
      </c>
      <c r="AM42">
        <v>93035.839999999997</v>
      </c>
      <c r="AN42">
        <v>3865.5864721459898</v>
      </c>
      <c r="AO42">
        <v>17324.544949095802</v>
      </c>
      <c r="AP42">
        <v>330.98244656580999</v>
      </c>
      <c r="AQ42">
        <v>93035.839999999997</v>
      </c>
      <c r="AR42">
        <v>9200.2621517329098</v>
      </c>
      <c r="AS42">
        <v>10857.382259821299</v>
      </c>
      <c r="AT42">
        <v>0</v>
      </c>
      <c r="AU42" t="s">
        <v>2896</v>
      </c>
      <c r="AV42" t="s">
        <v>2896</v>
      </c>
    </row>
    <row r="43" spans="1:48" x14ac:dyDescent="0.25">
      <c r="A43" t="s">
        <v>2948</v>
      </c>
      <c r="B43">
        <v>1894</v>
      </c>
      <c r="C43" t="s">
        <v>26</v>
      </c>
      <c r="D43">
        <v>7</v>
      </c>
      <c r="E43" t="s">
        <v>286</v>
      </c>
      <c r="F43" t="s">
        <v>2892</v>
      </c>
      <c r="G43" t="s">
        <v>2893</v>
      </c>
      <c r="H43" t="s">
        <v>2894</v>
      </c>
      <c r="I43" t="s">
        <v>2895</v>
      </c>
      <c r="J43">
        <v>365.60298078908198</v>
      </c>
      <c r="K43">
        <v>1</v>
      </c>
      <c r="L43">
        <v>1</v>
      </c>
      <c r="M43">
        <v>2</v>
      </c>
      <c r="N43">
        <v>1673880.35124302</v>
      </c>
      <c r="O43">
        <v>540794.45430913195</v>
      </c>
      <c r="P43">
        <v>700444.29977975704</v>
      </c>
      <c r="Q43">
        <v>116455.758650366</v>
      </c>
      <c r="R43">
        <v>187234.62200399401</v>
      </c>
      <c r="S43">
        <v>144833.78072825499</v>
      </c>
      <c r="T43">
        <v>1950373.33</v>
      </c>
      <c r="U43">
        <v>1268436.1559862699</v>
      </c>
      <c r="V43">
        <v>2610284.7949230098</v>
      </c>
      <c r="W43">
        <v>565738.35809542099</v>
      </c>
      <c r="X43">
        <v>0</v>
      </c>
      <c r="Y43">
        <v>0</v>
      </c>
      <c r="Z43">
        <v>3050.4721873954099</v>
      </c>
      <c r="AA43">
        <v>0</v>
      </c>
      <c r="AB43">
        <v>39735.860780444702</v>
      </c>
      <c r="AC43">
        <v>144796.720585234</v>
      </c>
      <c r="AD43">
        <v>37.060143021529498</v>
      </c>
      <c r="AE43">
        <v>0</v>
      </c>
      <c r="AF43">
        <v>0</v>
      </c>
      <c r="AG43">
        <v>0</v>
      </c>
      <c r="AH43">
        <v>0</v>
      </c>
      <c r="AI43">
        <v>0</v>
      </c>
      <c r="AJ43">
        <v>3363643.2667145198</v>
      </c>
      <c r="AK43" s="63">
        <v>9200.2621517329098</v>
      </c>
      <c r="AL43">
        <v>330.98244656580999</v>
      </c>
      <c r="AM43">
        <v>93035.839999999997</v>
      </c>
      <c r="AN43">
        <v>3865.5864721459898</v>
      </c>
      <c r="AO43">
        <v>17324.544949095802</v>
      </c>
      <c r="AP43">
        <v>330.98244656580999</v>
      </c>
      <c r="AQ43">
        <v>93035.839999999997</v>
      </c>
      <c r="AR43">
        <v>9200.2621517329098</v>
      </c>
      <c r="AS43">
        <v>10857.382259821299</v>
      </c>
      <c r="AT43">
        <v>0</v>
      </c>
      <c r="AU43" t="s">
        <v>2896</v>
      </c>
      <c r="AV43" t="s">
        <v>2896</v>
      </c>
    </row>
    <row r="44" spans="1:48" x14ac:dyDescent="0.25">
      <c r="A44" t="s">
        <v>2949</v>
      </c>
      <c r="B44">
        <v>1969</v>
      </c>
      <c r="C44" t="s">
        <v>28</v>
      </c>
      <c r="D44">
        <v>218</v>
      </c>
      <c r="E44" t="s">
        <v>287</v>
      </c>
      <c r="F44" t="s">
        <v>2892</v>
      </c>
      <c r="G44" t="s">
        <v>2903</v>
      </c>
      <c r="H44" t="s">
        <v>2894</v>
      </c>
      <c r="I44" t="s">
        <v>2895</v>
      </c>
      <c r="J44">
        <v>196.70977011487599</v>
      </c>
      <c r="K44">
        <v>1</v>
      </c>
      <c r="L44">
        <v>1</v>
      </c>
      <c r="M44">
        <v>3</v>
      </c>
      <c r="N44">
        <v>1712724.2549882701</v>
      </c>
      <c r="O44">
        <v>915368.57336721697</v>
      </c>
      <c r="P44">
        <v>494238.55662191502</v>
      </c>
      <c r="Q44">
        <v>135549.69891672401</v>
      </c>
      <c r="R44">
        <v>217053.94909373901</v>
      </c>
      <c r="S44">
        <v>128692.850460199</v>
      </c>
      <c r="T44">
        <v>2600921.69</v>
      </c>
      <c r="U44">
        <v>874013.342987863</v>
      </c>
      <c r="V44">
        <v>2863083.9959608898</v>
      </c>
      <c r="W44">
        <v>611851.037026971</v>
      </c>
      <c r="X44">
        <v>0</v>
      </c>
      <c r="Y44">
        <v>0</v>
      </c>
      <c r="Z44">
        <v>0</v>
      </c>
      <c r="AA44">
        <v>0</v>
      </c>
      <c r="AB44">
        <v>0</v>
      </c>
      <c r="AC44">
        <v>119198.455888382</v>
      </c>
      <c r="AD44">
        <v>9494.3945718175291</v>
      </c>
      <c r="AE44">
        <v>0</v>
      </c>
      <c r="AF44">
        <v>0</v>
      </c>
      <c r="AG44">
        <v>0</v>
      </c>
      <c r="AH44">
        <v>0</v>
      </c>
      <c r="AI44">
        <v>0</v>
      </c>
      <c r="AJ44">
        <v>3603627.8834480601</v>
      </c>
      <c r="AK44" s="63">
        <v>18319.516520931302</v>
      </c>
      <c r="AL44">
        <v>330.98244656580999</v>
      </c>
      <c r="AM44">
        <v>93035.839999999997</v>
      </c>
      <c r="AN44">
        <v>11930.655175260899</v>
      </c>
      <c r="AO44">
        <v>18319.516520931302</v>
      </c>
      <c r="AP44">
        <v>330.98244656580999</v>
      </c>
      <c r="AQ44">
        <v>40734.411818744898</v>
      </c>
      <c r="AR44">
        <v>18319.516520931302</v>
      </c>
      <c r="AS44">
        <v>18319.516520931302</v>
      </c>
      <c r="AT44">
        <v>0</v>
      </c>
      <c r="AU44" t="s">
        <v>2896</v>
      </c>
      <c r="AV44" t="s">
        <v>2896</v>
      </c>
    </row>
    <row r="45" spans="1:48" x14ac:dyDescent="0.25">
      <c r="A45" t="s">
        <v>2950</v>
      </c>
      <c r="B45">
        <v>1969</v>
      </c>
      <c r="C45" t="s">
        <v>28</v>
      </c>
      <c r="D45">
        <v>216</v>
      </c>
      <c r="E45" t="s">
        <v>288</v>
      </c>
      <c r="F45" t="s">
        <v>2892</v>
      </c>
      <c r="G45" t="s">
        <v>2911</v>
      </c>
      <c r="H45" t="s">
        <v>2894</v>
      </c>
      <c r="I45" t="s">
        <v>2895</v>
      </c>
      <c r="J45">
        <v>237.96551724135901</v>
      </c>
      <c r="K45">
        <v>1</v>
      </c>
      <c r="L45">
        <v>1</v>
      </c>
      <c r="M45">
        <v>3</v>
      </c>
      <c r="N45">
        <v>1372795.6629530201</v>
      </c>
      <c r="O45">
        <v>318784.05293910298</v>
      </c>
      <c r="P45">
        <v>600027.07924234006</v>
      </c>
      <c r="Q45">
        <v>163978.404304939</v>
      </c>
      <c r="R45">
        <v>227815.85462208299</v>
      </c>
      <c r="S45">
        <v>155683.475747758</v>
      </c>
      <c r="T45">
        <v>1626081.75</v>
      </c>
      <c r="U45">
        <v>1057319.3040614901</v>
      </c>
      <c r="V45">
        <v>2272259.3715458098</v>
      </c>
      <c r="W45">
        <v>411141.682515683</v>
      </c>
      <c r="X45">
        <v>0</v>
      </c>
      <c r="Y45">
        <v>0</v>
      </c>
      <c r="Z45">
        <v>0</v>
      </c>
      <c r="AA45">
        <v>0</v>
      </c>
      <c r="AB45">
        <v>0</v>
      </c>
      <c r="AC45">
        <v>144197.831115787</v>
      </c>
      <c r="AD45">
        <v>11485.644631970699</v>
      </c>
      <c r="AE45">
        <v>0</v>
      </c>
      <c r="AF45">
        <v>0</v>
      </c>
      <c r="AG45">
        <v>0</v>
      </c>
      <c r="AH45">
        <v>0</v>
      </c>
      <c r="AI45">
        <v>0</v>
      </c>
      <c r="AJ45">
        <v>2839084.52980925</v>
      </c>
      <c r="AK45" s="63">
        <v>11930.655175260899</v>
      </c>
      <c r="AL45">
        <v>330.98244656580999</v>
      </c>
      <c r="AM45">
        <v>93035.839999999997</v>
      </c>
      <c r="AN45">
        <v>11930.655175260899</v>
      </c>
      <c r="AO45">
        <v>18319.516520931302</v>
      </c>
      <c r="AP45">
        <v>3753.1860850462999</v>
      </c>
      <c r="AQ45">
        <v>20687.885194392002</v>
      </c>
      <c r="AR45">
        <v>11930.655175260899</v>
      </c>
      <c r="AS45">
        <v>11930.655175260899</v>
      </c>
      <c r="AT45">
        <v>0</v>
      </c>
      <c r="AU45" t="s">
        <v>2896</v>
      </c>
      <c r="AV45" t="s">
        <v>2896</v>
      </c>
    </row>
    <row r="46" spans="1:48" x14ac:dyDescent="0.25">
      <c r="A46" t="s">
        <v>2951</v>
      </c>
      <c r="B46">
        <v>1969</v>
      </c>
      <c r="C46" t="s">
        <v>28</v>
      </c>
      <c r="D46">
        <v>217</v>
      </c>
      <c r="E46" t="s">
        <v>289</v>
      </c>
      <c r="F46" t="s">
        <v>2892</v>
      </c>
      <c r="G46" t="s">
        <v>2893</v>
      </c>
      <c r="H46" t="s">
        <v>2894</v>
      </c>
      <c r="I46" t="s">
        <v>2895</v>
      </c>
      <c r="J46">
        <v>252.77586206893301</v>
      </c>
      <c r="K46">
        <v>1</v>
      </c>
      <c r="L46">
        <v>1</v>
      </c>
      <c r="M46">
        <v>3</v>
      </c>
      <c r="N46">
        <v>1501837.03205871</v>
      </c>
      <c r="O46">
        <v>338836.15369368001</v>
      </c>
      <c r="P46">
        <v>697306.61413574498</v>
      </c>
      <c r="Q46">
        <v>174183.98677833701</v>
      </c>
      <c r="R46">
        <v>241438.366284177</v>
      </c>
      <c r="S46">
        <v>165372.80379204301</v>
      </c>
      <c r="T46">
        <v>1830478.09</v>
      </c>
      <c r="U46">
        <v>1123124.06295065</v>
      </c>
      <c r="V46">
        <v>2428340.1024933001</v>
      </c>
      <c r="W46">
        <v>525262.05045734602</v>
      </c>
      <c r="X46">
        <v>0</v>
      </c>
      <c r="Y46">
        <v>0</v>
      </c>
      <c r="Z46">
        <v>0</v>
      </c>
      <c r="AA46">
        <v>0</v>
      </c>
      <c r="AB46">
        <v>0</v>
      </c>
      <c r="AC46">
        <v>153172.322995831</v>
      </c>
      <c r="AD46">
        <v>12200.480796211799</v>
      </c>
      <c r="AE46">
        <v>0</v>
      </c>
      <c r="AF46">
        <v>0</v>
      </c>
      <c r="AG46">
        <v>0</v>
      </c>
      <c r="AH46">
        <v>0</v>
      </c>
      <c r="AI46">
        <v>0</v>
      </c>
      <c r="AJ46">
        <v>3118974.9567426899</v>
      </c>
      <c r="AK46" s="63">
        <v>12338.895538578499</v>
      </c>
      <c r="AL46">
        <v>330.98244656580999</v>
      </c>
      <c r="AM46">
        <v>93035.839999999997</v>
      </c>
      <c r="AN46">
        <v>11930.655175260899</v>
      </c>
      <c r="AO46">
        <v>18319.516520931302</v>
      </c>
      <c r="AP46">
        <v>330.98244656580999</v>
      </c>
      <c r="AQ46">
        <v>93035.839999999997</v>
      </c>
      <c r="AR46">
        <v>12338.895538578499</v>
      </c>
      <c r="AS46">
        <v>12338.895538578499</v>
      </c>
      <c r="AT46">
        <v>0</v>
      </c>
      <c r="AU46" t="s">
        <v>2896</v>
      </c>
      <c r="AV46" t="s">
        <v>2896</v>
      </c>
    </row>
    <row r="47" spans="1:48" x14ac:dyDescent="0.25">
      <c r="A47" t="s">
        <v>2952</v>
      </c>
      <c r="B47">
        <v>2240</v>
      </c>
      <c r="C47" t="s">
        <v>30</v>
      </c>
      <c r="D47">
        <v>1120</v>
      </c>
      <c r="E47" t="s">
        <v>290</v>
      </c>
      <c r="F47" t="s">
        <v>2892</v>
      </c>
      <c r="G47" t="s">
        <v>2893</v>
      </c>
      <c r="H47" t="s">
        <v>2894</v>
      </c>
      <c r="I47" t="s">
        <v>2895</v>
      </c>
      <c r="J47">
        <v>485.00396825394</v>
      </c>
      <c r="K47">
        <v>1</v>
      </c>
      <c r="L47">
        <v>1</v>
      </c>
      <c r="M47">
        <v>1</v>
      </c>
      <c r="N47">
        <v>3083962.1856275601</v>
      </c>
      <c r="O47">
        <v>685211.43328802299</v>
      </c>
      <c r="P47">
        <v>900626.85955091799</v>
      </c>
      <c r="Q47">
        <v>308530.51288077497</v>
      </c>
      <c r="R47">
        <v>310963.59568585502</v>
      </c>
      <c r="S47">
        <v>206055.67054346201</v>
      </c>
      <c r="T47">
        <v>3988683.44</v>
      </c>
      <c r="U47">
        <v>1300611.1470331301</v>
      </c>
      <c r="V47">
        <v>4848480.8988445299</v>
      </c>
      <c r="W47">
        <v>307664.77193430503</v>
      </c>
      <c r="X47">
        <v>0</v>
      </c>
      <c r="Y47">
        <v>0</v>
      </c>
      <c r="Z47">
        <v>0</v>
      </c>
      <c r="AA47">
        <v>133148.91625429501</v>
      </c>
      <c r="AB47">
        <v>0</v>
      </c>
      <c r="AC47">
        <v>206055.67054346201</v>
      </c>
      <c r="AD47">
        <v>0</v>
      </c>
      <c r="AE47">
        <v>0</v>
      </c>
      <c r="AF47">
        <v>0</v>
      </c>
      <c r="AG47">
        <v>0</v>
      </c>
      <c r="AH47">
        <v>0</v>
      </c>
      <c r="AI47">
        <v>0</v>
      </c>
      <c r="AJ47">
        <v>5495350.2575765904</v>
      </c>
      <c r="AK47" s="63">
        <v>11330.5263817951</v>
      </c>
      <c r="AL47">
        <v>330.98244656580999</v>
      </c>
      <c r="AM47">
        <v>93035.839999999997</v>
      </c>
      <c r="AN47">
        <v>3106.5041034627802</v>
      </c>
      <c r="AO47">
        <v>12696.674213365501</v>
      </c>
      <c r="AP47">
        <v>330.98244656580999</v>
      </c>
      <c r="AQ47">
        <v>93035.839999999997</v>
      </c>
      <c r="AR47">
        <v>11330.5263817951</v>
      </c>
      <c r="AS47">
        <v>11330.5263817951</v>
      </c>
      <c r="AT47">
        <v>0</v>
      </c>
      <c r="AU47" t="s">
        <v>2896</v>
      </c>
      <c r="AV47" t="s">
        <v>2896</v>
      </c>
    </row>
    <row r="48" spans="1:48" x14ac:dyDescent="0.25">
      <c r="A48" t="s">
        <v>2953</v>
      </c>
      <c r="B48">
        <v>2240</v>
      </c>
      <c r="C48" t="s">
        <v>30</v>
      </c>
      <c r="D48">
        <v>1124</v>
      </c>
      <c r="E48" t="s">
        <v>291</v>
      </c>
      <c r="F48" t="s">
        <v>2892</v>
      </c>
      <c r="G48" t="s">
        <v>2903</v>
      </c>
      <c r="H48" t="s">
        <v>2904</v>
      </c>
      <c r="I48" t="s">
        <v>2895</v>
      </c>
      <c r="J48">
        <v>378.93793836331503</v>
      </c>
      <c r="K48">
        <v>1</v>
      </c>
      <c r="L48">
        <v>1</v>
      </c>
      <c r="M48">
        <v>1</v>
      </c>
      <c r="N48">
        <v>2138739.1682502599</v>
      </c>
      <c r="O48">
        <v>1311716.3188879101</v>
      </c>
      <c r="P48">
        <v>748532.14491198398</v>
      </c>
      <c r="Q48">
        <v>241402.63983748699</v>
      </c>
      <c r="R48">
        <v>209868.140199527</v>
      </c>
      <c r="S48">
        <v>160993.138396194</v>
      </c>
      <c r="T48">
        <v>3634079.29</v>
      </c>
      <c r="U48">
        <v>1016179.12208717</v>
      </c>
      <c r="V48">
        <v>3612589.9027635702</v>
      </c>
      <c r="W48">
        <v>933638.07014522003</v>
      </c>
      <c r="X48">
        <v>0</v>
      </c>
      <c r="Y48">
        <v>0</v>
      </c>
      <c r="Z48">
        <v>0</v>
      </c>
      <c r="AA48">
        <v>104030.439178375</v>
      </c>
      <c r="AB48">
        <v>0</v>
      </c>
      <c r="AC48">
        <v>160993.138396194</v>
      </c>
      <c r="AD48">
        <v>0</v>
      </c>
      <c r="AE48">
        <v>0</v>
      </c>
      <c r="AF48">
        <v>0</v>
      </c>
      <c r="AG48">
        <v>0</v>
      </c>
      <c r="AH48">
        <v>0</v>
      </c>
      <c r="AI48">
        <v>0</v>
      </c>
      <c r="AJ48">
        <v>4811251.55048336</v>
      </c>
      <c r="AK48" s="63">
        <v>12696.674213365501</v>
      </c>
      <c r="AL48">
        <v>330.98244656580999</v>
      </c>
      <c r="AM48">
        <v>93035.839999999997</v>
      </c>
      <c r="AN48">
        <v>3106.5041034627802</v>
      </c>
      <c r="AO48">
        <v>12696.674213365501</v>
      </c>
      <c r="AP48">
        <v>330.98244656580999</v>
      </c>
      <c r="AQ48">
        <v>40734.411818744898</v>
      </c>
      <c r="AR48">
        <v>12696.674213365501</v>
      </c>
      <c r="AS48">
        <v>12696.674213365501</v>
      </c>
      <c r="AT48">
        <v>0</v>
      </c>
      <c r="AU48" t="s">
        <v>2896</v>
      </c>
      <c r="AV48" t="s">
        <v>2896</v>
      </c>
    </row>
    <row r="49" spans="1:48" x14ac:dyDescent="0.25">
      <c r="A49" t="s">
        <v>2954</v>
      </c>
      <c r="B49">
        <v>2240</v>
      </c>
      <c r="C49" t="s">
        <v>30</v>
      </c>
      <c r="D49">
        <v>1123</v>
      </c>
      <c r="E49" t="s">
        <v>292</v>
      </c>
      <c r="F49" t="s">
        <v>2892</v>
      </c>
      <c r="G49" t="s">
        <v>2911</v>
      </c>
      <c r="H49" t="s">
        <v>2894</v>
      </c>
      <c r="I49" t="s">
        <v>2895</v>
      </c>
      <c r="J49">
        <v>254.436813651552</v>
      </c>
      <c r="K49">
        <v>1</v>
      </c>
      <c r="L49">
        <v>1</v>
      </c>
      <c r="M49">
        <v>1</v>
      </c>
      <c r="N49">
        <v>1717103.68202561</v>
      </c>
      <c r="O49">
        <v>402310.39813232602</v>
      </c>
      <c r="P49">
        <v>485258.504938217</v>
      </c>
      <c r="Q49">
        <v>162243.54384118799</v>
      </c>
      <c r="R49">
        <v>212236.18646268899</v>
      </c>
      <c r="S49">
        <v>108098.390280514</v>
      </c>
      <c r="T49">
        <v>2296841.7000000002</v>
      </c>
      <c r="U49">
        <v>682310.61540002597</v>
      </c>
      <c r="V49">
        <v>2756663.7709416002</v>
      </c>
      <c r="W49">
        <v>152637.59846541399</v>
      </c>
      <c r="X49">
        <v>0</v>
      </c>
      <c r="Y49">
        <v>0</v>
      </c>
      <c r="Z49">
        <v>0</v>
      </c>
      <c r="AA49">
        <v>69850.945993007204</v>
      </c>
      <c r="AB49">
        <v>0</v>
      </c>
      <c r="AC49">
        <v>108098.390280514</v>
      </c>
      <c r="AD49">
        <v>0</v>
      </c>
      <c r="AE49">
        <v>0</v>
      </c>
      <c r="AF49">
        <v>0</v>
      </c>
      <c r="AG49">
        <v>0</v>
      </c>
      <c r="AH49">
        <v>0</v>
      </c>
      <c r="AI49">
        <v>0</v>
      </c>
      <c r="AJ49">
        <v>3087250.7056805398</v>
      </c>
      <c r="AK49" s="63">
        <v>12133.6636054109</v>
      </c>
      <c r="AL49">
        <v>330.98244656580999</v>
      </c>
      <c r="AM49">
        <v>93035.839999999997</v>
      </c>
      <c r="AN49">
        <v>3106.5041034627802</v>
      </c>
      <c r="AO49">
        <v>12696.674213365501</v>
      </c>
      <c r="AP49">
        <v>3753.1860850462999</v>
      </c>
      <c r="AQ49">
        <v>20687.885194392002</v>
      </c>
      <c r="AR49">
        <v>12133.6636054109</v>
      </c>
      <c r="AS49">
        <v>12133.6636054109</v>
      </c>
      <c r="AT49">
        <v>0</v>
      </c>
      <c r="AU49" t="s">
        <v>2896</v>
      </c>
      <c r="AV49" t="s">
        <v>2896</v>
      </c>
    </row>
    <row r="50" spans="1:48" x14ac:dyDescent="0.25">
      <c r="A50" t="s">
        <v>2955</v>
      </c>
      <c r="B50">
        <v>2240</v>
      </c>
      <c r="C50" t="s">
        <v>30</v>
      </c>
      <c r="D50">
        <v>2240</v>
      </c>
      <c r="E50" t="s">
        <v>30</v>
      </c>
      <c r="F50" t="s">
        <v>1871</v>
      </c>
      <c r="G50" t="s">
        <v>1871</v>
      </c>
      <c r="H50" t="s">
        <v>2899</v>
      </c>
      <c r="I50" t="s">
        <v>2895</v>
      </c>
      <c r="J50">
        <v>4.7941241226434999</v>
      </c>
      <c r="K50">
        <v>0</v>
      </c>
      <c r="L50">
        <v>0</v>
      </c>
      <c r="M50">
        <v>1</v>
      </c>
      <c r="N50">
        <v>11.4940965748289</v>
      </c>
      <c r="O50">
        <v>1424.7996917370899</v>
      </c>
      <c r="P50">
        <v>5771.4105988812398</v>
      </c>
      <c r="Q50">
        <v>3048.1534405500402</v>
      </c>
      <c r="R50">
        <v>2600.3076519295</v>
      </c>
      <c r="S50">
        <v>2036.8007798292299</v>
      </c>
      <c r="T50">
        <v>0</v>
      </c>
      <c r="U50">
        <v>12856.1654796727</v>
      </c>
      <c r="V50">
        <v>10198.477450288499</v>
      </c>
      <c r="W50">
        <v>1341.5494550615999</v>
      </c>
      <c r="X50">
        <v>0</v>
      </c>
      <c r="Y50">
        <v>0</v>
      </c>
      <c r="Z50">
        <v>0</v>
      </c>
      <c r="AA50">
        <v>1316.1385743226199</v>
      </c>
      <c r="AB50">
        <v>0</v>
      </c>
      <c r="AC50">
        <v>2036.8007798292299</v>
      </c>
      <c r="AD50">
        <v>0</v>
      </c>
      <c r="AE50">
        <v>0</v>
      </c>
      <c r="AF50">
        <v>0</v>
      </c>
      <c r="AG50">
        <v>0</v>
      </c>
      <c r="AH50">
        <v>0</v>
      </c>
      <c r="AI50">
        <v>0</v>
      </c>
      <c r="AJ50">
        <v>14892.9662595019</v>
      </c>
      <c r="AK50" s="63">
        <v>3106.5041034627802</v>
      </c>
      <c r="AL50">
        <v>330.98244656580999</v>
      </c>
      <c r="AM50">
        <v>93035.839999999997</v>
      </c>
      <c r="AN50">
        <v>3106.5041034627802</v>
      </c>
      <c r="AO50">
        <v>12696.674213365501</v>
      </c>
      <c r="AP50">
        <v>634.54287297753501</v>
      </c>
      <c r="AQ50">
        <v>40331.279999999999</v>
      </c>
      <c r="AR50">
        <v>3106.5041034627802</v>
      </c>
      <c r="AS50">
        <v>3106.5041034627802</v>
      </c>
      <c r="AT50">
        <v>0</v>
      </c>
      <c r="AU50" t="s">
        <v>2896</v>
      </c>
      <c r="AV50" t="s">
        <v>2900</v>
      </c>
    </row>
    <row r="51" spans="1:48" x14ac:dyDescent="0.25">
      <c r="A51" t="s">
        <v>2956</v>
      </c>
      <c r="B51">
        <v>2243</v>
      </c>
      <c r="C51" t="s">
        <v>31</v>
      </c>
      <c r="D51">
        <v>1186</v>
      </c>
      <c r="E51" t="s">
        <v>293</v>
      </c>
      <c r="F51" t="s">
        <v>2892</v>
      </c>
      <c r="G51" t="s">
        <v>2903</v>
      </c>
      <c r="H51" t="s">
        <v>2904</v>
      </c>
      <c r="I51" t="s">
        <v>2895</v>
      </c>
      <c r="J51">
        <v>1867.0228503307601</v>
      </c>
      <c r="K51">
        <v>1</v>
      </c>
      <c r="L51">
        <v>1</v>
      </c>
      <c r="M51">
        <v>1</v>
      </c>
      <c r="N51">
        <v>13253447.076080799</v>
      </c>
      <c r="O51">
        <v>6581947.3124325899</v>
      </c>
      <c r="P51">
        <v>3886860.1836488899</v>
      </c>
      <c r="Q51">
        <v>506549.74717908603</v>
      </c>
      <c r="R51">
        <v>2596929.5808575298</v>
      </c>
      <c r="S51">
        <v>747595.75794122496</v>
      </c>
      <c r="T51">
        <v>19465951.890000001</v>
      </c>
      <c r="U51">
        <v>7359782.0101988604</v>
      </c>
      <c r="V51">
        <v>21793798.934475102</v>
      </c>
      <c r="W51">
        <v>4701870.23452718</v>
      </c>
      <c r="X51">
        <v>0</v>
      </c>
      <c r="Y51">
        <v>0</v>
      </c>
      <c r="Z51">
        <v>0</v>
      </c>
      <c r="AA51">
        <v>324708.45208830899</v>
      </c>
      <c r="AB51">
        <v>5356.2791082128897</v>
      </c>
      <c r="AC51">
        <v>747595.75794122496</v>
      </c>
      <c r="AD51">
        <v>0</v>
      </c>
      <c r="AE51">
        <v>0</v>
      </c>
      <c r="AF51">
        <v>0</v>
      </c>
      <c r="AG51">
        <v>0</v>
      </c>
      <c r="AH51">
        <v>0</v>
      </c>
      <c r="AI51">
        <v>0</v>
      </c>
      <c r="AJ51">
        <v>27573329.65814</v>
      </c>
      <c r="AK51" s="63">
        <v>14768.608564836401</v>
      </c>
      <c r="AL51">
        <v>330.98244656580999</v>
      </c>
      <c r="AM51">
        <v>93035.839999999997</v>
      </c>
      <c r="AN51">
        <v>4342.4095032922596</v>
      </c>
      <c r="AO51">
        <v>33547.471598330201</v>
      </c>
      <c r="AP51">
        <v>330.98244656580999</v>
      </c>
      <c r="AQ51">
        <v>40734.411818744898</v>
      </c>
      <c r="AR51">
        <v>4342.4095032922696</v>
      </c>
      <c r="AS51">
        <v>33547.471598330201</v>
      </c>
      <c r="AT51">
        <v>0</v>
      </c>
      <c r="AU51" t="s">
        <v>2896</v>
      </c>
      <c r="AV51" t="s">
        <v>2896</v>
      </c>
    </row>
    <row r="52" spans="1:48" x14ac:dyDescent="0.25">
      <c r="A52" t="s">
        <v>2957</v>
      </c>
      <c r="B52">
        <v>2243</v>
      </c>
      <c r="C52" t="s">
        <v>31</v>
      </c>
      <c r="D52">
        <v>1153</v>
      </c>
      <c r="E52" t="s">
        <v>294</v>
      </c>
      <c r="F52" t="s">
        <v>2892</v>
      </c>
      <c r="G52" t="s">
        <v>2893</v>
      </c>
      <c r="H52" t="s">
        <v>2894</v>
      </c>
      <c r="I52" t="s">
        <v>2895</v>
      </c>
      <c r="J52">
        <v>926.75502149987699</v>
      </c>
      <c r="K52">
        <v>4</v>
      </c>
      <c r="L52">
        <v>1</v>
      </c>
      <c r="M52">
        <v>1</v>
      </c>
      <c r="N52">
        <v>7524288.9684058204</v>
      </c>
      <c r="O52">
        <v>2054856.2999855501</v>
      </c>
      <c r="P52">
        <v>2089494.83188323</v>
      </c>
      <c r="Q52">
        <v>251441.76556518601</v>
      </c>
      <c r="R52">
        <v>341435.81586220599</v>
      </c>
      <c r="S52">
        <v>371092.47088287998</v>
      </c>
      <c r="T52">
        <v>8608260.3399999999</v>
      </c>
      <c r="U52">
        <v>3653257.34170201</v>
      </c>
      <c r="V52">
        <v>10643715.691743201</v>
      </c>
      <c r="W52">
        <v>1455953.0757387099</v>
      </c>
      <c r="X52">
        <v>0</v>
      </c>
      <c r="Y52">
        <v>0</v>
      </c>
      <c r="Z52">
        <v>0</v>
      </c>
      <c r="AA52">
        <v>161179.16738029299</v>
      </c>
      <c r="AB52">
        <v>669.74683979856798</v>
      </c>
      <c r="AC52">
        <v>371092.47088287998</v>
      </c>
      <c r="AD52">
        <v>0</v>
      </c>
      <c r="AE52">
        <v>0</v>
      </c>
      <c r="AF52">
        <v>0</v>
      </c>
      <c r="AG52">
        <v>0</v>
      </c>
      <c r="AH52">
        <v>0</v>
      </c>
      <c r="AI52">
        <v>0</v>
      </c>
      <c r="AJ52">
        <v>12632610.152584899</v>
      </c>
      <c r="AK52" s="63">
        <v>13631.0134388482</v>
      </c>
      <c r="AL52">
        <v>330.98244656580999</v>
      </c>
      <c r="AM52">
        <v>93035.839999999997</v>
      </c>
      <c r="AN52">
        <v>4342.4095032922596</v>
      </c>
      <c r="AO52">
        <v>33547.471598330201</v>
      </c>
      <c r="AP52">
        <v>330.98244656580999</v>
      </c>
      <c r="AQ52">
        <v>93035.839999999997</v>
      </c>
      <c r="AR52">
        <v>4342.4095032922596</v>
      </c>
      <c r="AS52">
        <v>18281.8865453037</v>
      </c>
      <c r="AT52">
        <v>0</v>
      </c>
      <c r="AU52" t="s">
        <v>2896</v>
      </c>
      <c r="AV52" t="s">
        <v>2896</v>
      </c>
    </row>
    <row r="53" spans="1:48" x14ac:dyDescent="0.25">
      <c r="A53" t="s">
        <v>2958</v>
      </c>
      <c r="B53">
        <v>2243</v>
      </c>
      <c r="C53" t="s">
        <v>31</v>
      </c>
      <c r="D53">
        <v>4805</v>
      </c>
      <c r="E53" t="s">
        <v>295</v>
      </c>
      <c r="F53" t="s">
        <v>2906</v>
      </c>
      <c r="G53" t="s">
        <v>2893</v>
      </c>
      <c r="H53" t="s">
        <v>2894</v>
      </c>
      <c r="I53" t="s">
        <v>2895</v>
      </c>
      <c r="J53">
        <v>368.90303480673299</v>
      </c>
      <c r="K53">
        <v>1</v>
      </c>
      <c r="L53">
        <v>1</v>
      </c>
      <c r="M53">
        <v>1</v>
      </c>
      <c r="N53">
        <v>333692.861709986</v>
      </c>
      <c r="O53">
        <v>322929.82482062699</v>
      </c>
      <c r="P53">
        <v>561588.55056550901</v>
      </c>
      <c r="Q53">
        <v>100088.61915206</v>
      </c>
      <c r="R53">
        <v>135911.54700131001</v>
      </c>
      <c r="S53">
        <v>147716.64088862101</v>
      </c>
      <c r="T53">
        <v>0</v>
      </c>
      <c r="U53">
        <v>1454211.4032494901</v>
      </c>
      <c r="V53">
        <v>1213399.00477117</v>
      </c>
      <c r="W53">
        <v>176387.006383506</v>
      </c>
      <c r="X53">
        <v>0</v>
      </c>
      <c r="Y53">
        <v>0</v>
      </c>
      <c r="Z53">
        <v>0</v>
      </c>
      <c r="AA53">
        <v>64158.793440344401</v>
      </c>
      <c r="AB53">
        <v>266.59865446862699</v>
      </c>
      <c r="AC53">
        <v>147716.64088862101</v>
      </c>
      <c r="AD53">
        <v>0</v>
      </c>
      <c r="AE53">
        <v>0</v>
      </c>
      <c r="AF53">
        <v>0</v>
      </c>
      <c r="AG53">
        <v>0</v>
      </c>
      <c r="AH53">
        <v>0</v>
      </c>
      <c r="AI53">
        <v>0</v>
      </c>
      <c r="AJ53">
        <v>1601928.04413811</v>
      </c>
      <c r="AK53" s="63">
        <v>4342.4095032922596</v>
      </c>
      <c r="AL53">
        <v>330.98244656580999</v>
      </c>
      <c r="AM53">
        <v>93035.839999999997</v>
      </c>
      <c r="AN53">
        <v>4342.4095032922596</v>
      </c>
      <c r="AO53">
        <v>33547.471598330201</v>
      </c>
      <c r="AP53">
        <v>330.98244656580999</v>
      </c>
      <c r="AQ53">
        <v>93035.839999999997</v>
      </c>
      <c r="AR53">
        <v>4342.4095032922596</v>
      </c>
      <c r="AS53">
        <v>18281.8865453037</v>
      </c>
      <c r="AT53">
        <v>0</v>
      </c>
      <c r="AU53" t="s">
        <v>2896</v>
      </c>
      <c r="AV53" t="s">
        <v>2897</v>
      </c>
    </row>
    <row r="54" spans="1:48" x14ac:dyDescent="0.25">
      <c r="A54" t="s">
        <v>2959</v>
      </c>
      <c r="B54">
        <v>2243</v>
      </c>
      <c r="C54" t="s">
        <v>31</v>
      </c>
      <c r="D54">
        <v>1304</v>
      </c>
      <c r="E54" t="s">
        <v>296</v>
      </c>
      <c r="F54" t="s">
        <v>2892</v>
      </c>
      <c r="G54" t="s">
        <v>2907</v>
      </c>
      <c r="H54" t="s">
        <v>2904</v>
      </c>
      <c r="I54" t="s">
        <v>2895</v>
      </c>
      <c r="J54">
        <v>688.10309455028096</v>
      </c>
      <c r="K54">
        <v>1</v>
      </c>
      <c r="L54">
        <v>1</v>
      </c>
      <c r="M54">
        <v>1</v>
      </c>
      <c r="N54">
        <v>4941324.9488487504</v>
      </c>
      <c r="O54">
        <v>2217454.2085540998</v>
      </c>
      <c r="P54">
        <v>1330387.4770014901</v>
      </c>
      <c r="Q54">
        <v>186692.117086752</v>
      </c>
      <c r="R54">
        <v>260184.68473395699</v>
      </c>
      <c r="S54">
        <v>275531.15079490701</v>
      </c>
      <c r="T54">
        <v>6223549.1699999999</v>
      </c>
      <c r="U54">
        <v>2712494.2662250502</v>
      </c>
      <c r="V54">
        <v>8189949.1305448702</v>
      </c>
      <c r="W54">
        <v>619250.47143400798</v>
      </c>
      <c r="X54">
        <v>0</v>
      </c>
      <c r="Y54">
        <v>0</v>
      </c>
      <c r="Z54">
        <v>0</v>
      </c>
      <c r="AA54">
        <v>119673.35625753801</v>
      </c>
      <c r="AB54">
        <v>7170.4779886153801</v>
      </c>
      <c r="AC54">
        <v>275531.15079490701</v>
      </c>
      <c r="AD54">
        <v>0</v>
      </c>
      <c r="AE54">
        <v>0</v>
      </c>
      <c r="AF54">
        <v>0</v>
      </c>
      <c r="AG54">
        <v>0</v>
      </c>
      <c r="AH54">
        <v>0</v>
      </c>
      <c r="AI54">
        <v>0</v>
      </c>
      <c r="AJ54">
        <v>9211574.5870199706</v>
      </c>
      <c r="AK54" s="63">
        <v>13386.910566127201</v>
      </c>
      <c r="AL54">
        <v>330.98244656580999</v>
      </c>
      <c r="AM54">
        <v>93035.839999999997</v>
      </c>
      <c r="AN54">
        <v>4342.4095032922596</v>
      </c>
      <c r="AO54">
        <v>33547.471598330201</v>
      </c>
      <c r="AP54">
        <v>330.98244656580999</v>
      </c>
      <c r="AQ54">
        <v>56162.493707719797</v>
      </c>
      <c r="AR54">
        <v>12633.9196550985</v>
      </c>
      <c r="AS54">
        <v>13563.335037012799</v>
      </c>
      <c r="AT54">
        <v>0</v>
      </c>
      <c r="AU54" t="s">
        <v>2896</v>
      </c>
      <c r="AV54" t="s">
        <v>2896</v>
      </c>
    </row>
    <row r="55" spans="1:48" x14ac:dyDescent="0.25">
      <c r="A55" t="s">
        <v>2960</v>
      </c>
      <c r="B55">
        <v>2243</v>
      </c>
      <c r="C55" t="s">
        <v>31</v>
      </c>
      <c r="D55">
        <v>1154</v>
      </c>
      <c r="E55" t="s">
        <v>297</v>
      </c>
      <c r="F55" t="s">
        <v>2892</v>
      </c>
      <c r="G55" t="s">
        <v>2893</v>
      </c>
      <c r="H55" t="s">
        <v>2894</v>
      </c>
      <c r="I55" t="s">
        <v>2895</v>
      </c>
      <c r="J55">
        <v>629.29024188145297</v>
      </c>
      <c r="K55">
        <v>4</v>
      </c>
      <c r="L55">
        <v>1</v>
      </c>
      <c r="M55">
        <v>1</v>
      </c>
      <c r="N55">
        <v>5269935.1444453504</v>
      </c>
      <c r="O55">
        <v>1399121.6254962699</v>
      </c>
      <c r="P55">
        <v>1468555.3219551099</v>
      </c>
      <c r="Q55">
        <v>170735.35702621099</v>
      </c>
      <c r="R55">
        <v>231843.60717375201</v>
      </c>
      <c r="S55">
        <v>251981.23057842499</v>
      </c>
      <c r="T55">
        <v>6059536.3600000003</v>
      </c>
      <c r="U55">
        <v>2480654.6960966801</v>
      </c>
      <c r="V55">
        <v>7409257.4145199005</v>
      </c>
      <c r="W55">
        <v>1021034.11040082</v>
      </c>
      <c r="X55">
        <v>0</v>
      </c>
      <c r="Y55">
        <v>0</v>
      </c>
      <c r="Z55">
        <v>0</v>
      </c>
      <c r="AA55">
        <v>109444.756029314</v>
      </c>
      <c r="AB55">
        <v>454.77514665534102</v>
      </c>
      <c r="AC55">
        <v>251981.23057842499</v>
      </c>
      <c r="AD55">
        <v>0</v>
      </c>
      <c r="AE55">
        <v>0</v>
      </c>
      <c r="AF55">
        <v>0</v>
      </c>
      <c r="AG55">
        <v>0</v>
      </c>
      <c r="AH55">
        <v>0</v>
      </c>
      <c r="AI55">
        <v>0</v>
      </c>
      <c r="AJ55">
        <v>8792172.2866750993</v>
      </c>
      <c r="AK55" s="63">
        <v>13971.569399182599</v>
      </c>
      <c r="AL55">
        <v>330.98244656580999</v>
      </c>
      <c r="AM55">
        <v>93035.839999999997</v>
      </c>
      <c r="AN55">
        <v>4342.4095032922596</v>
      </c>
      <c r="AO55">
        <v>33547.471598330201</v>
      </c>
      <c r="AP55">
        <v>330.98244656580999</v>
      </c>
      <c r="AQ55">
        <v>93035.839999999997</v>
      </c>
      <c r="AR55">
        <v>4342.4095032922596</v>
      </c>
      <c r="AS55">
        <v>18281.8865453037</v>
      </c>
      <c r="AT55">
        <v>0</v>
      </c>
      <c r="AU55" t="s">
        <v>2896</v>
      </c>
      <c r="AV55" t="s">
        <v>2896</v>
      </c>
    </row>
    <row r="56" spans="1:48" x14ac:dyDescent="0.25">
      <c r="A56" t="s">
        <v>2961</v>
      </c>
      <c r="B56">
        <v>2243</v>
      </c>
      <c r="C56" t="s">
        <v>31</v>
      </c>
      <c r="D56">
        <v>1155</v>
      </c>
      <c r="E56" t="s">
        <v>298</v>
      </c>
      <c r="F56" t="s">
        <v>2892</v>
      </c>
      <c r="G56" t="s">
        <v>2893</v>
      </c>
      <c r="H56" t="s">
        <v>2894</v>
      </c>
      <c r="I56" t="s">
        <v>2895</v>
      </c>
      <c r="J56">
        <v>647.47793657058105</v>
      </c>
      <c r="K56">
        <v>3</v>
      </c>
      <c r="L56">
        <v>1</v>
      </c>
      <c r="M56">
        <v>1</v>
      </c>
      <c r="N56">
        <v>6116300.6436234703</v>
      </c>
      <c r="O56">
        <v>1640792.21434239</v>
      </c>
      <c r="P56">
        <v>1468433.1074075301</v>
      </c>
      <c r="Q56">
        <v>175669.93623873399</v>
      </c>
      <c r="R56">
        <v>238544.33199397899</v>
      </c>
      <c r="S56">
        <v>259263.97133005099</v>
      </c>
      <c r="T56">
        <v>7087389.8600000003</v>
      </c>
      <c r="U56">
        <v>2552350.37360611</v>
      </c>
      <c r="V56">
        <v>8445336.1548323408</v>
      </c>
      <c r="W56">
        <v>1081328.2404083901</v>
      </c>
      <c r="X56">
        <v>0</v>
      </c>
      <c r="Y56">
        <v>0</v>
      </c>
      <c r="Z56">
        <v>0</v>
      </c>
      <c r="AA56">
        <v>112607.91934491901</v>
      </c>
      <c r="AB56">
        <v>467.91902045011102</v>
      </c>
      <c r="AC56">
        <v>259263.97133005099</v>
      </c>
      <c r="AD56">
        <v>0</v>
      </c>
      <c r="AE56">
        <v>0</v>
      </c>
      <c r="AF56">
        <v>0</v>
      </c>
      <c r="AG56">
        <v>0</v>
      </c>
      <c r="AH56">
        <v>0</v>
      </c>
      <c r="AI56">
        <v>0</v>
      </c>
      <c r="AJ56">
        <v>9899004.2049361393</v>
      </c>
      <c r="AK56" s="63">
        <v>15288.558336623901</v>
      </c>
      <c r="AL56">
        <v>330.98244656580999</v>
      </c>
      <c r="AM56">
        <v>93035.839999999997</v>
      </c>
      <c r="AN56">
        <v>4342.4095032922596</v>
      </c>
      <c r="AO56">
        <v>33547.471598330201</v>
      </c>
      <c r="AP56">
        <v>330.98244656580999</v>
      </c>
      <c r="AQ56">
        <v>93035.839999999997</v>
      </c>
      <c r="AR56">
        <v>4342.4095032922596</v>
      </c>
      <c r="AS56">
        <v>18281.8865453037</v>
      </c>
      <c r="AT56">
        <v>0</v>
      </c>
      <c r="AU56" t="s">
        <v>2896</v>
      </c>
      <c r="AV56" t="s">
        <v>2896</v>
      </c>
    </row>
    <row r="57" spans="1:48" x14ac:dyDescent="0.25">
      <c r="A57" t="s">
        <v>2962</v>
      </c>
      <c r="B57">
        <v>2243</v>
      </c>
      <c r="C57" t="s">
        <v>31</v>
      </c>
      <c r="D57">
        <v>1187</v>
      </c>
      <c r="E57" t="s">
        <v>300</v>
      </c>
      <c r="F57" t="s">
        <v>2892</v>
      </c>
      <c r="G57" t="s">
        <v>2903</v>
      </c>
      <c r="H57" t="s">
        <v>2904</v>
      </c>
      <c r="I57" t="s">
        <v>2895</v>
      </c>
      <c r="J57">
        <v>1558.9016868594199</v>
      </c>
      <c r="K57">
        <v>2</v>
      </c>
      <c r="L57">
        <v>1</v>
      </c>
      <c r="M57">
        <v>1</v>
      </c>
      <c r="N57">
        <v>13367147.3532642</v>
      </c>
      <c r="O57">
        <v>6018726.4474877901</v>
      </c>
      <c r="P57">
        <v>3655816.55506723</v>
      </c>
      <c r="Q57">
        <v>422952.110744545</v>
      </c>
      <c r="R57">
        <v>1316034.18882634</v>
      </c>
      <c r="S57">
        <v>624217.47432660498</v>
      </c>
      <c r="T57">
        <v>18635504.629999999</v>
      </c>
      <c r="U57">
        <v>6145172.0253900802</v>
      </c>
      <c r="V57">
        <v>21104879.2287011</v>
      </c>
      <c r="W57">
        <v>3396550.1342106098</v>
      </c>
      <c r="X57">
        <v>0</v>
      </c>
      <c r="Y57">
        <v>0</v>
      </c>
      <c r="Z57">
        <v>0</v>
      </c>
      <c r="AA57">
        <v>271120.70621326502</v>
      </c>
      <c r="AB57">
        <v>8126.5862650962599</v>
      </c>
      <c r="AC57">
        <v>624217.47432660498</v>
      </c>
      <c r="AD57">
        <v>0</v>
      </c>
      <c r="AE57">
        <v>0</v>
      </c>
      <c r="AF57">
        <v>0</v>
      </c>
      <c r="AG57">
        <v>0</v>
      </c>
      <c r="AH57">
        <v>0</v>
      </c>
      <c r="AI57">
        <v>0</v>
      </c>
      <c r="AJ57">
        <v>25404894.129716702</v>
      </c>
      <c r="AK57" s="63">
        <v>16296.6621589188</v>
      </c>
      <c r="AL57">
        <v>330.98244656580999</v>
      </c>
      <c r="AM57">
        <v>93035.839999999997</v>
      </c>
      <c r="AN57">
        <v>4342.4095032922596</v>
      </c>
      <c r="AO57">
        <v>33547.471598330201</v>
      </c>
      <c r="AP57">
        <v>330.98244656580999</v>
      </c>
      <c r="AQ57">
        <v>40734.411818744898</v>
      </c>
      <c r="AR57">
        <v>4342.4095032922696</v>
      </c>
      <c r="AS57">
        <v>33547.471598330201</v>
      </c>
      <c r="AT57">
        <v>0</v>
      </c>
      <c r="AU57" t="s">
        <v>2896</v>
      </c>
      <c r="AV57" t="s">
        <v>2896</v>
      </c>
    </row>
    <row r="58" spans="1:48" x14ac:dyDescent="0.25">
      <c r="A58" t="s">
        <v>2963</v>
      </c>
      <c r="B58">
        <v>2243</v>
      </c>
      <c r="C58" t="s">
        <v>31</v>
      </c>
      <c r="D58">
        <v>2243</v>
      </c>
      <c r="E58" t="s">
        <v>31</v>
      </c>
      <c r="F58" t="s">
        <v>1871</v>
      </c>
      <c r="G58" t="s">
        <v>1871</v>
      </c>
      <c r="H58" t="s">
        <v>2899</v>
      </c>
      <c r="I58" t="s">
        <v>2895</v>
      </c>
      <c r="J58">
        <v>83.217988673455196</v>
      </c>
      <c r="K58">
        <v>1</v>
      </c>
      <c r="L58">
        <v>5</v>
      </c>
      <c r="M58">
        <v>1</v>
      </c>
      <c r="N58">
        <v>75275.197453289293</v>
      </c>
      <c r="O58">
        <v>72847.2470233887</v>
      </c>
      <c r="P58">
        <v>126684.42715464901</v>
      </c>
      <c r="Q58">
        <v>22578.219177029801</v>
      </c>
      <c r="R58">
        <v>30659.237012978901</v>
      </c>
      <c r="S58">
        <v>33322.257039143602</v>
      </c>
      <c r="T58">
        <v>0</v>
      </c>
      <c r="U58">
        <v>328044.32782133599</v>
      </c>
      <c r="V58">
        <v>273721.31727875501</v>
      </c>
      <c r="W58">
        <v>39789.783532296897</v>
      </c>
      <c r="X58">
        <v>0</v>
      </c>
      <c r="Y58">
        <v>0</v>
      </c>
      <c r="Z58">
        <v>0</v>
      </c>
      <c r="AA58">
        <v>14473.0870772541</v>
      </c>
      <c r="AB58">
        <v>60.139933030238304</v>
      </c>
      <c r="AC58">
        <v>33322.257039143602</v>
      </c>
      <c r="AD58">
        <v>0</v>
      </c>
      <c r="AE58">
        <v>0</v>
      </c>
      <c r="AF58">
        <v>0</v>
      </c>
      <c r="AG58">
        <v>0</v>
      </c>
      <c r="AH58">
        <v>0</v>
      </c>
      <c r="AI58">
        <v>0</v>
      </c>
      <c r="AJ58">
        <v>361366.58486047998</v>
      </c>
      <c r="AK58" s="63">
        <v>4342.4095032922596</v>
      </c>
      <c r="AL58">
        <v>330.98244656580999</v>
      </c>
      <c r="AM58">
        <v>93035.839999999997</v>
      </c>
      <c r="AN58">
        <v>4342.4095032922596</v>
      </c>
      <c r="AO58">
        <v>33547.471598330201</v>
      </c>
      <c r="AP58">
        <v>634.54287297753501</v>
      </c>
      <c r="AQ58">
        <v>40331.279999999999</v>
      </c>
      <c r="AR58">
        <v>4342.4095032922596</v>
      </c>
      <c r="AS58">
        <v>4342.4095032922596</v>
      </c>
      <c r="AT58">
        <v>0</v>
      </c>
      <c r="AU58" t="s">
        <v>2896</v>
      </c>
      <c r="AV58" t="s">
        <v>2900</v>
      </c>
    </row>
    <row r="59" spans="1:48" x14ac:dyDescent="0.25">
      <c r="A59" t="s">
        <v>2964</v>
      </c>
      <c r="B59">
        <v>2243</v>
      </c>
      <c r="C59" t="s">
        <v>31</v>
      </c>
      <c r="D59">
        <v>1156</v>
      </c>
      <c r="E59" t="s">
        <v>301</v>
      </c>
      <c r="F59" t="s">
        <v>2892</v>
      </c>
      <c r="G59" t="s">
        <v>2893</v>
      </c>
      <c r="H59" t="s">
        <v>2894</v>
      </c>
      <c r="I59" t="s">
        <v>2895</v>
      </c>
      <c r="J59">
        <v>530.63086359950103</v>
      </c>
      <c r="K59">
        <v>2</v>
      </c>
      <c r="L59">
        <v>1</v>
      </c>
      <c r="M59">
        <v>1</v>
      </c>
      <c r="N59">
        <v>3894019.4901464502</v>
      </c>
      <c r="O59">
        <v>1122258.5363433401</v>
      </c>
      <c r="P59">
        <v>1111185.0751134399</v>
      </c>
      <c r="Q59">
        <v>143967.67010865899</v>
      </c>
      <c r="R59">
        <v>212499.13122409399</v>
      </c>
      <c r="S59">
        <v>212475.91189866699</v>
      </c>
      <c r="T59">
        <v>4392189.3099999996</v>
      </c>
      <c r="U59">
        <v>2091740.5929359901</v>
      </c>
      <c r="V59">
        <v>5924465.0569956796</v>
      </c>
      <c r="W59">
        <v>466795.23300823203</v>
      </c>
      <c r="X59">
        <v>0</v>
      </c>
      <c r="Y59">
        <v>0</v>
      </c>
      <c r="Z59">
        <v>0</v>
      </c>
      <c r="AA59">
        <v>92286.136893907198</v>
      </c>
      <c r="AB59">
        <v>383.47603816614202</v>
      </c>
      <c r="AC59">
        <v>212475.91189866699</v>
      </c>
      <c r="AD59">
        <v>0</v>
      </c>
      <c r="AE59">
        <v>0</v>
      </c>
      <c r="AF59">
        <v>0</v>
      </c>
      <c r="AG59">
        <v>0</v>
      </c>
      <c r="AH59">
        <v>0</v>
      </c>
      <c r="AI59">
        <v>0</v>
      </c>
      <c r="AJ59">
        <v>6696405.8148346599</v>
      </c>
      <c r="AK59" s="63">
        <v>12619.706606227201</v>
      </c>
      <c r="AL59">
        <v>330.98244656580999</v>
      </c>
      <c r="AM59">
        <v>93035.839999999997</v>
      </c>
      <c r="AN59">
        <v>4342.4095032922596</v>
      </c>
      <c r="AO59">
        <v>33547.471598330201</v>
      </c>
      <c r="AP59">
        <v>330.98244656580999</v>
      </c>
      <c r="AQ59">
        <v>93035.839999999997</v>
      </c>
      <c r="AR59">
        <v>4342.4095032922596</v>
      </c>
      <c r="AS59">
        <v>18281.8865453037</v>
      </c>
      <c r="AT59">
        <v>0</v>
      </c>
      <c r="AU59" t="s">
        <v>2896</v>
      </c>
      <c r="AV59" t="s">
        <v>2896</v>
      </c>
    </row>
    <row r="60" spans="1:48" x14ac:dyDescent="0.25">
      <c r="A60" t="s">
        <v>2965</v>
      </c>
      <c r="B60">
        <v>2243</v>
      </c>
      <c r="C60" t="s">
        <v>31</v>
      </c>
      <c r="D60">
        <v>4671</v>
      </c>
      <c r="E60" t="s">
        <v>302</v>
      </c>
      <c r="F60" t="s">
        <v>2892</v>
      </c>
      <c r="G60" t="s">
        <v>2893</v>
      </c>
      <c r="H60" t="s">
        <v>2894</v>
      </c>
      <c r="I60" t="s">
        <v>2895</v>
      </c>
      <c r="J60">
        <v>652.59023678025096</v>
      </c>
      <c r="K60">
        <v>1</v>
      </c>
      <c r="L60">
        <v>1</v>
      </c>
      <c r="M60">
        <v>1</v>
      </c>
      <c r="N60">
        <v>4567532.7972501097</v>
      </c>
      <c r="O60">
        <v>1585420.12257979</v>
      </c>
      <c r="P60">
        <v>1327492.47540765</v>
      </c>
      <c r="Q60">
        <v>177056.97570547301</v>
      </c>
      <c r="R60">
        <v>240427.809668798</v>
      </c>
      <c r="S60">
        <v>261311.045338489</v>
      </c>
      <c r="T60">
        <v>5325427.18</v>
      </c>
      <c r="U60">
        <v>2572503.0006118198</v>
      </c>
      <c r="V60">
        <v>7283627.9762336696</v>
      </c>
      <c r="W60">
        <v>500333.55160237901</v>
      </c>
      <c r="X60">
        <v>0</v>
      </c>
      <c r="Y60">
        <v>0</v>
      </c>
      <c r="Z60">
        <v>0</v>
      </c>
      <c r="AA60">
        <v>113497.03920084301</v>
      </c>
      <c r="AB60">
        <v>471.61357492254001</v>
      </c>
      <c r="AC60">
        <v>261311.045338489</v>
      </c>
      <c r="AD60">
        <v>0</v>
      </c>
      <c r="AE60">
        <v>0</v>
      </c>
      <c r="AF60">
        <v>0</v>
      </c>
      <c r="AG60">
        <v>0</v>
      </c>
      <c r="AH60">
        <v>0</v>
      </c>
      <c r="AI60">
        <v>0</v>
      </c>
      <c r="AJ60">
        <v>8159241.22595031</v>
      </c>
      <c r="AK60" s="63">
        <v>12502.855185524</v>
      </c>
      <c r="AL60">
        <v>330.98244656580999</v>
      </c>
      <c r="AM60">
        <v>93035.839999999997</v>
      </c>
      <c r="AN60">
        <v>4342.4095032922596</v>
      </c>
      <c r="AO60">
        <v>33547.471598330201</v>
      </c>
      <c r="AP60">
        <v>330.98244656580999</v>
      </c>
      <c r="AQ60">
        <v>93035.839999999997</v>
      </c>
      <c r="AR60">
        <v>4342.4095032922596</v>
      </c>
      <c r="AS60">
        <v>18281.8865453037</v>
      </c>
      <c r="AT60">
        <v>0</v>
      </c>
      <c r="AU60" t="s">
        <v>2896</v>
      </c>
      <c r="AV60" t="s">
        <v>2896</v>
      </c>
    </row>
    <row r="61" spans="1:48" x14ac:dyDescent="0.25">
      <c r="A61" t="s">
        <v>2966</v>
      </c>
      <c r="B61">
        <v>2243</v>
      </c>
      <c r="C61" t="s">
        <v>31</v>
      </c>
      <c r="D61">
        <v>1158</v>
      </c>
      <c r="E61" t="s">
        <v>303</v>
      </c>
      <c r="F61" t="s">
        <v>2892</v>
      </c>
      <c r="G61" t="s">
        <v>2893</v>
      </c>
      <c r="H61" t="s">
        <v>2894</v>
      </c>
      <c r="I61" t="s">
        <v>2895</v>
      </c>
      <c r="J61">
        <v>425.10169491520998</v>
      </c>
      <c r="K61">
        <v>1</v>
      </c>
      <c r="L61">
        <v>1</v>
      </c>
      <c r="M61">
        <v>1</v>
      </c>
      <c r="N61">
        <v>3249218.6467418098</v>
      </c>
      <c r="O61">
        <v>1036187.59963589</v>
      </c>
      <c r="P61">
        <v>941308.99740794499</v>
      </c>
      <c r="Q61">
        <v>115336.111738832</v>
      </c>
      <c r="R61">
        <v>170620.551676873</v>
      </c>
      <c r="S61">
        <v>170219.782664114</v>
      </c>
      <c r="T61">
        <v>3836926.05</v>
      </c>
      <c r="U61">
        <v>1675745.8572013399</v>
      </c>
      <c r="V61">
        <v>5013306.6263563503</v>
      </c>
      <c r="W61">
        <v>425125.32944575901</v>
      </c>
      <c r="X61">
        <v>0</v>
      </c>
      <c r="Y61">
        <v>0</v>
      </c>
      <c r="Z61">
        <v>0</v>
      </c>
      <c r="AA61">
        <v>73932.739126133805</v>
      </c>
      <c r="AB61">
        <v>307.21227310071203</v>
      </c>
      <c r="AC61">
        <v>170219.782664114</v>
      </c>
      <c r="AD61">
        <v>0</v>
      </c>
      <c r="AE61">
        <v>0</v>
      </c>
      <c r="AF61">
        <v>0</v>
      </c>
      <c r="AG61">
        <v>0</v>
      </c>
      <c r="AH61">
        <v>0</v>
      </c>
      <c r="AI61">
        <v>0</v>
      </c>
      <c r="AJ61">
        <v>5682891.6898654597</v>
      </c>
      <c r="AK61" s="63">
        <v>13368.3110602487</v>
      </c>
      <c r="AL61">
        <v>330.98244656580999</v>
      </c>
      <c r="AM61">
        <v>93035.839999999997</v>
      </c>
      <c r="AN61">
        <v>4342.4095032922596</v>
      </c>
      <c r="AO61">
        <v>33547.471598330201</v>
      </c>
      <c r="AP61">
        <v>330.98244656580999</v>
      </c>
      <c r="AQ61">
        <v>93035.839999999997</v>
      </c>
      <c r="AR61">
        <v>4342.4095032922596</v>
      </c>
      <c r="AS61">
        <v>18281.8865453037</v>
      </c>
      <c r="AT61">
        <v>0</v>
      </c>
      <c r="AU61" t="s">
        <v>2896</v>
      </c>
      <c r="AV61" t="s">
        <v>2896</v>
      </c>
    </row>
    <row r="62" spans="1:48" x14ac:dyDescent="0.25">
      <c r="A62" t="s">
        <v>2967</v>
      </c>
      <c r="B62">
        <v>2243</v>
      </c>
      <c r="C62" t="s">
        <v>31</v>
      </c>
      <c r="D62">
        <v>1180</v>
      </c>
      <c r="E62" t="s">
        <v>304</v>
      </c>
      <c r="F62" t="s">
        <v>2892</v>
      </c>
      <c r="G62" t="s">
        <v>2911</v>
      </c>
      <c r="H62" t="s">
        <v>2894</v>
      </c>
      <c r="I62" t="s">
        <v>2895</v>
      </c>
      <c r="J62">
        <v>1012.26651961906</v>
      </c>
      <c r="K62">
        <v>1</v>
      </c>
      <c r="L62">
        <v>1</v>
      </c>
      <c r="M62">
        <v>1</v>
      </c>
      <c r="N62">
        <v>6771403.6699097697</v>
      </c>
      <c r="O62">
        <v>2837798.7761132601</v>
      </c>
      <c r="P62">
        <v>2182620.39485096</v>
      </c>
      <c r="Q62">
        <v>274642.24634425301</v>
      </c>
      <c r="R62">
        <v>372940.02943384898</v>
      </c>
      <c r="S62">
        <v>405333.09800631198</v>
      </c>
      <c r="T62">
        <v>8449062.4600000009</v>
      </c>
      <c r="U62">
        <v>3990342.6566520901</v>
      </c>
      <c r="V62">
        <v>11049581.119829301</v>
      </c>
      <c r="W62">
        <v>1213041.31607021</v>
      </c>
      <c r="X62">
        <v>0</v>
      </c>
      <c r="Y62">
        <v>0</v>
      </c>
      <c r="Z62">
        <v>0</v>
      </c>
      <c r="AA62">
        <v>176051.13650756699</v>
      </c>
      <c r="AB62">
        <v>731.54424504928602</v>
      </c>
      <c r="AC62">
        <v>405333.09800631198</v>
      </c>
      <c r="AD62">
        <v>0</v>
      </c>
      <c r="AE62">
        <v>0</v>
      </c>
      <c r="AF62">
        <v>0</v>
      </c>
      <c r="AG62">
        <v>0</v>
      </c>
      <c r="AH62">
        <v>0</v>
      </c>
      <c r="AI62">
        <v>0</v>
      </c>
      <c r="AJ62">
        <v>12844738.2146584</v>
      </c>
      <c r="AK62" s="63">
        <v>12689.087276631601</v>
      </c>
      <c r="AL62">
        <v>330.98244656580999</v>
      </c>
      <c r="AM62">
        <v>93035.839999999997</v>
      </c>
      <c r="AN62">
        <v>4342.4095032922596</v>
      </c>
      <c r="AO62">
        <v>33547.471598330201</v>
      </c>
      <c r="AP62">
        <v>3753.1860850462999</v>
      </c>
      <c r="AQ62">
        <v>20687.885194392002</v>
      </c>
      <c r="AR62">
        <v>11185.5712070765</v>
      </c>
      <c r="AS62">
        <v>14901.359051007599</v>
      </c>
      <c r="AT62">
        <v>0</v>
      </c>
      <c r="AU62" t="s">
        <v>2896</v>
      </c>
      <c r="AV62" t="s">
        <v>2896</v>
      </c>
    </row>
    <row r="63" spans="1:48" x14ac:dyDescent="0.25">
      <c r="A63" t="s">
        <v>2968</v>
      </c>
      <c r="B63">
        <v>2243</v>
      </c>
      <c r="C63" t="s">
        <v>31</v>
      </c>
      <c r="D63">
        <v>1159</v>
      </c>
      <c r="E63" t="s">
        <v>305</v>
      </c>
      <c r="F63" t="s">
        <v>2892</v>
      </c>
      <c r="G63" t="s">
        <v>2893</v>
      </c>
      <c r="H63" t="s">
        <v>2894</v>
      </c>
      <c r="I63" t="s">
        <v>2895</v>
      </c>
      <c r="J63">
        <v>494.54015911774098</v>
      </c>
      <c r="K63">
        <v>3</v>
      </c>
      <c r="L63">
        <v>1</v>
      </c>
      <c r="M63">
        <v>1</v>
      </c>
      <c r="N63">
        <v>4882097.6747647002</v>
      </c>
      <c r="O63">
        <v>1371896.39571931</v>
      </c>
      <c r="P63">
        <v>1130238.3557839899</v>
      </c>
      <c r="Q63">
        <v>134175.75072882301</v>
      </c>
      <c r="R63">
        <v>182198.87541770801</v>
      </c>
      <c r="S63">
        <v>198024.42429802299</v>
      </c>
      <c r="T63">
        <v>5751135.5899999999</v>
      </c>
      <c r="U63">
        <v>1949471.4624145201</v>
      </c>
      <c r="V63">
        <v>6659398.5943575697</v>
      </c>
      <c r="W63">
        <v>954841.742005173</v>
      </c>
      <c r="X63">
        <v>0</v>
      </c>
      <c r="Y63">
        <v>0</v>
      </c>
      <c r="Z63">
        <v>0</v>
      </c>
      <c r="AA63">
        <v>86009.322025265996</v>
      </c>
      <c r="AB63">
        <v>357.39402651041598</v>
      </c>
      <c r="AC63">
        <v>198024.42429802299</v>
      </c>
      <c r="AD63">
        <v>0</v>
      </c>
      <c r="AE63">
        <v>0</v>
      </c>
      <c r="AF63">
        <v>0</v>
      </c>
      <c r="AG63">
        <v>0</v>
      </c>
      <c r="AH63">
        <v>0</v>
      </c>
      <c r="AI63">
        <v>0</v>
      </c>
      <c r="AJ63">
        <v>7898631.47671255</v>
      </c>
      <c r="AK63" s="63">
        <v>15971.6684905907</v>
      </c>
      <c r="AL63">
        <v>330.98244656580999</v>
      </c>
      <c r="AM63">
        <v>93035.839999999997</v>
      </c>
      <c r="AN63">
        <v>4342.4095032922596</v>
      </c>
      <c r="AO63">
        <v>33547.471598330201</v>
      </c>
      <c r="AP63">
        <v>330.98244656580999</v>
      </c>
      <c r="AQ63">
        <v>93035.839999999997</v>
      </c>
      <c r="AR63">
        <v>4342.4095032922596</v>
      </c>
      <c r="AS63">
        <v>18281.8865453037</v>
      </c>
      <c r="AT63">
        <v>0</v>
      </c>
      <c r="AU63" t="s">
        <v>2896</v>
      </c>
      <c r="AV63" t="s">
        <v>2896</v>
      </c>
    </row>
    <row r="64" spans="1:48" x14ac:dyDescent="0.25">
      <c r="A64" t="s">
        <v>2969</v>
      </c>
      <c r="B64">
        <v>2243</v>
      </c>
      <c r="C64" t="s">
        <v>31</v>
      </c>
      <c r="D64">
        <v>1305</v>
      </c>
      <c r="E64" t="s">
        <v>306</v>
      </c>
      <c r="F64" t="s">
        <v>2945</v>
      </c>
      <c r="G64" t="s">
        <v>2903</v>
      </c>
      <c r="H64" t="s">
        <v>2904</v>
      </c>
      <c r="I64" t="s">
        <v>2895</v>
      </c>
      <c r="J64">
        <v>143.012769375678</v>
      </c>
      <c r="K64">
        <v>1</v>
      </c>
      <c r="L64">
        <v>3</v>
      </c>
      <c r="M64">
        <v>1</v>
      </c>
      <c r="N64">
        <v>2742893.77917554</v>
      </c>
      <c r="O64">
        <v>1330077.7188755099</v>
      </c>
      <c r="P64">
        <v>527940.28110473405</v>
      </c>
      <c r="Q64">
        <v>38801.390222833499</v>
      </c>
      <c r="R64">
        <v>100738.28727359899</v>
      </c>
      <c r="S64">
        <v>57265.362176870403</v>
      </c>
      <c r="T64">
        <v>4176696.81</v>
      </c>
      <c r="U64">
        <v>563754.646652219</v>
      </c>
      <c r="V64">
        <v>4176208.69935623</v>
      </c>
      <c r="W64">
        <v>539266.94286166201</v>
      </c>
      <c r="X64">
        <v>0</v>
      </c>
      <c r="Y64">
        <v>0</v>
      </c>
      <c r="Z64">
        <v>0</v>
      </c>
      <c r="AA64">
        <v>24872.462040093498</v>
      </c>
      <c r="AB64">
        <v>103.352394233792</v>
      </c>
      <c r="AC64">
        <v>57265.362176870403</v>
      </c>
      <c r="AD64">
        <v>0</v>
      </c>
      <c r="AE64">
        <v>0</v>
      </c>
      <c r="AF64">
        <v>0</v>
      </c>
      <c r="AG64">
        <v>0</v>
      </c>
      <c r="AH64">
        <v>0</v>
      </c>
      <c r="AI64">
        <v>0</v>
      </c>
      <c r="AJ64">
        <v>4797716.8188290903</v>
      </c>
      <c r="AK64" s="63">
        <v>33547.471598330201</v>
      </c>
      <c r="AL64">
        <v>330.98244656580999</v>
      </c>
      <c r="AM64">
        <v>93035.839999999997</v>
      </c>
      <c r="AN64">
        <v>4342.4095032922596</v>
      </c>
      <c r="AO64">
        <v>33547.471598330201</v>
      </c>
      <c r="AP64">
        <v>330.98244656580999</v>
      </c>
      <c r="AQ64">
        <v>40734.411818744898</v>
      </c>
      <c r="AR64">
        <v>4342.4095032922696</v>
      </c>
      <c r="AS64">
        <v>33547.471598330201</v>
      </c>
      <c r="AT64">
        <v>0</v>
      </c>
      <c r="AU64" t="s">
        <v>2896</v>
      </c>
      <c r="AV64" t="s">
        <v>2896</v>
      </c>
    </row>
    <row r="65" spans="1:48" x14ac:dyDescent="0.25">
      <c r="A65" t="s">
        <v>2970</v>
      </c>
      <c r="B65">
        <v>2243</v>
      </c>
      <c r="C65" t="s">
        <v>31</v>
      </c>
      <c r="D65">
        <v>1319</v>
      </c>
      <c r="E65" t="s">
        <v>307</v>
      </c>
      <c r="F65" t="s">
        <v>2892</v>
      </c>
      <c r="G65" t="s">
        <v>2911</v>
      </c>
      <c r="H65" t="s">
        <v>2894</v>
      </c>
      <c r="I65" t="s">
        <v>2895</v>
      </c>
      <c r="J65">
        <v>996.26291917121102</v>
      </c>
      <c r="K65">
        <v>1</v>
      </c>
      <c r="L65">
        <v>1</v>
      </c>
      <c r="M65">
        <v>1</v>
      </c>
      <c r="N65">
        <v>6672801.7727781404</v>
      </c>
      <c r="O65">
        <v>2611137.1266421899</v>
      </c>
      <c r="P65">
        <v>2173597.0002330602</v>
      </c>
      <c r="Q65">
        <v>270300.24283884402</v>
      </c>
      <c r="R65">
        <v>367043.97033637401</v>
      </c>
      <c r="S65">
        <v>398924.91515815799</v>
      </c>
      <c r="T65">
        <v>8167623.46</v>
      </c>
      <c r="U65">
        <v>3927256.6528285998</v>
      </c>
      <c r="V65">
        <v>10945298.8909015</v>
      </c>
      <c r="W65">
        <v>975593.41716218903</v>
      </c>
      <c r="X65">
        <v>0</v>
      </c>
      <c r="Y65">
        <v>0</v>
      </c>
      <c r="Z65">
        <v>0</v>
      </c>
      <c r="AA65">
        <v>173267.82599353601</v>
      </c>
      <c r="AB65">
        <v>719.97877135160797</v>
      </c>
      <c r="AC65">
        <v>398924.91515815799</v>
      </c>
      <c r="AD65">
        <v>0</v>
      </c>
      <c r="AE65">
        <v>0</v>
      </c>
      <c r="AF65">
        <v>0</v>
      </c>
      <c r="AG65">
        <v>0</v>
      </c>
      <c r="AH65">
        <v>0</v>
      </c>
      <c r="AI65">
        <v>0</v>
      </c>
      <c r="AJ65">
        <v>12493805.0279867</v>
      </c>
      <c r="AK65" s="63">
        <v>12540.670527394799</v>
      </c>
      <c r="AL65">
        <v>330.98244656580999</v>
      </c>
      <c r="AM65">
        <v>93035.839999999997</v>
      </c>
      <c r="AN65">
        <v>4342.4095032922596</v>
      </c>
      <c r="AO65">
        <v>33547.471598330201</v>
      </c>
      <c r="AP65">
        <v>3753.1860850462999</v>
      </c>
      <c r="AQ65">
        <v>20687.885194392002</v>
      </c>
      <c r="AR65">
        <v>11185.5712070765</v>
      </c>
      <c r="AS65">
        <v>14901.359051007599</v>
      </c>
      <c r="AT65">
        <v>0</v>
      </c>
      <c r="AU65" t="s">
        <v>2896</v>
      </c>
      <c r="AV65" t="s">
        <v>2896</v>
      </c>
    </row>
    <row r="66" spans="1:48" x14ac:dyDescent="0.25">
      <c r="A66" t="s">
        <v>2971</v>
      </c>
      <c r="B66">
        <v>2243</v>
      </c>
      <c r="C66" t="s">
        <v>31</v>
      </c>
      <c r="D66">
        <v>1160</v>
      </c>
      <c r="E66" t="s">
        <v>308</v>
      </c>
      <c r="F66" t="s">
        <v>2892</v>
      </c>
      <c r="G66" t="s">
        <v>2893</v>
      </c>
      <c r="H66" t="s">
        <v>2894</v>
      </c>
      <c r="I66" t="s">
        <v>2895</v>
      </c>
      <c r="J66">
        <v>483.51527378512799</v>
      </c>
      <c r="K66">
        <v>1</v>
      </c>
      <c r="L66">
        <v>1</v>
      </c>
      <c r="M66">
        <v>1</v>
      </c>
      <c r="N66">
        <v>4498818.2362753404</v>
      </c>
      <c r="O66">
        <v>1117817.6669517199</v>
      </c>
      <c r="P66">
        <v>1058625.1698753501</v>
      </c>
      <c r="Q66">
        <v>131184.543161693</v>
      </c>
      <c r="R66">
        <v>178137.07846921601</v>
      </c>
      <c r="S66">
        <v>193609.82513819501</v>
      </c>
      <c r="T66">
        <v>5078571.2</v>
      </c>
      <c r="U66">
        <v>1906011.4947333101</v>
      </c>
      <c r="V66">
        <v>6422532.7776005501</v>
      </c>
      <c r="W66">
        <v>477608.59201935102</v>
      </c>
      <c r="X66">
        <v>0</v>
      </c>
      <c r="Y66">
        <v>0</v>
      </c>
      <c r="Z66">
        <v>0</v>
      </c>
      <c r="AA66">
        <v>84091.898545328499</v>
      </c>
      <c r="AB66">
        <v>349.42656807818702</v>
      </c>
      <c r="AC66">
        <v>193609.82513819501</v>
      </c>
      <c r="AD66">
        <v>0</v>
      </c>
      <c r="AE66">
        <v>0</v>
      </c>
      <c r="AF66">
        <v>0</v>
      </c>
      <c r="AG66">
        <v>0</v>
      </c>
      <c r="AH66">
        <v>0</v>
      </c>
      <c r="AI66">
        <v>0</v>
      </c>
      <c r="AJ66">
        <v>7178192.5198715003</v>
      </c>
      <c r="AK66" s="63">
        <v>14845.8444004841</v>
      </c>
      <c r="AL66">
        <v>330.98244656580999</v>
      </c>
      <c r="AM66">
        <v>93035.839999999997</v>
      </c>
      <c r="AN66">
        <v>4342.4095032922596</v>
      </c>
      <c r="AO66">
        <v>33547.471598330201</v>
      </c>
      <c r="AP66">
        <v>330.98244656580999</v>
      </c>
      <c r="AQ66">
        <v>93035.839999999997</v>
      </c>
      <c r="AR66">
        <v>4342.4095032922596</v>
      </c>
      <c r="AS66">
        <v>18281.8865453037</v>
      </c>
      <c r="AT66">
        <v>0</v>
      </c>
      <c r="AU66" t="s">
        <v>2896</v>
      </c>
      <c r="AV66" t="s">
        <v>2896</v>
      </c>
    </row>
    <row r="67" spans="1:48" x14ac:dyDescent="0.25">
      <c r="A67" t="s">
        <v>2972</v>
      </c>
      <c r="B67">
        <v>2243</v>
      </c>
      <c r="C67" t="s">
        <v>31</v>
      </c>
      <c r="D67">
        <v>1162</v>
      </c>
      <c r="E67" t="s">
        <v>309</v>
      </c>
      <c r="F67" t="s">
        <v>2892</v>
      </c>
      <c r="G67" t="s">
        <v>2893</v>
      </c>
      <c r="H67" t="s">
        <v>2894</v>
      </c>
      <c r="I67" t="s">
        <v>2895</v>
      </c>
      <c r="J67">
        <v>739.03990314752605</v>
      </c>
      <c r="K67">
        <v>3</v>
      </c>
      <c r="L67">
        <v>1</v>
      </c>
      <c r="M67">
        <v>1</v>
      </c>
      <c r="N67">
        <v>5610219.62296673</v>
      </c>
      <c r="O67">
        <v>1592422.4211218799</v>
      </c>
      <c r="P67">
        <v>1533639.9108729099</v>
      </c>
      <c r="Q67">
        <v>200511.99482015701</v>
      </c>
      <c r="R67">
        <v>278631.66392624303</v>
      </c>
      <c r="S67">
        <v>295927.33503208298</v>
      </c>
      <c r="T67">
        <v>6302139.0499999998</v>
      </c>
      <c r="U67">
        <v>2913286.56370793</v>
      </c>
      <c r="V67">
        <v>8182768.0853135996</v>
      </c>
      <c r="W67">
        <v>903591.266960782</v>
      </c>
      <c r="X67">
        <v>0</v>
      </c>
      <c r="Y67">
        <v>0</v>
      </c>
      <c r="Z67">
        <v>0</v>
      </c>
      <c r="AA67">
        <v>128532.17245842201</v>
      </c>
      <c r="AB67">
        <v>534.08897511774705</v>
      </c>
      <c r="AC67">
        <v>295927.33503208298</v>
      </c>
      <c r="AD67">
        <v>0</v>
      </c>
      <c r="AE67">
        <v>0</v>
      </c>
      <c r="AF67">
        <v>0</v>
      </c>
      <c r="AG67">
        <v>0</v>
      </c>
      <c r="AH67">
        <v>0</v>
      </c>
      <c r="AI67">
        <v>0</v>
      </c>
      <c r="AJ67">
        <v>9511352.9487400092</v>
      </c>
      <c r="AK67" s="63">
        <v>12869.8774020614</v>
      </c>
      <c r="AL67">
        <v>330.98244656580999</v>
      </c>
      <c r="AM67">
        <v>93035.839999999997</v>
      </c>
      <c r="AN67">
        <v>4342.4095032922596</v>
      </c>
      <c r="AO67">
        <v>33547.471598330201</v>
      </c>
      <c r="AP67">
        <v>330.98244656580999</v>
      </c>
      <c r="AQ67">
        <v>93035.839999999997</v>
      </c>
      <c r="AR67">
        <v>4342.4095032922596</v>
      </c>
      <c r="AS67">
        <v>18281.8865453037</v>
      </c>
      <c r="AT67">
        <v>0</v>
      </c>
      <c r="AU67" t="s">
        <v>2896</v>
      </c>
      <c r="AV67" t="s">
        <v>2896</v>
      </c>
    </row>
    <row r="68" spans="1:48" x14ac:dyDescent="0.25">
      <c r="A68" t="s">
        <v>2973</v>
      </c>
      <c r="B68">
        <v>2243</v>
      </c>
      <c r="C68" t="s">
        <v>31</v>
      </c>
      <c r="D68">
        <v>1161</v>
      </c>
      <c r="E68" t="s">
        <v>310</v>
      </c>
      <c r="F68" t="s">
        <v>2892</v>
      </c>
      <c r="G68" t="s">
        <v>2893</v>
      </c>
      <c r="H68" t="s">
        <v>2894</v>
      </c>
      <c r="I68" t="s">
        <v>2895</v>
      </c>
      <c r="J68">
        <v>460.65944475898198</v>
      </c>
      <c r="K68">
        <v>2</v>
      </c>
      <c r="L68">
        <v>1</v>
      </c>
      <c r="M68">
        <v>1</v>
      </c>
      <c r="N68">
        <v>4203137.7356630797</v>
      </c>
      <c r="O68">
        <v>1110075.4231711901</v>
      </c>
      <c r="P68">
        <v>1017967.09911353</v>
      </c>
      <c r="Q68">
        <v>124983.432975649</v>
      </c>
      <c r="R68">
        <v>169716.51591524199</v>
      </c>
      <c r="S68">
        <v>184457.86386404699</v>
      </c>
      <c r="T68">
        <v>4809966.12</v>
      </c>
      <c r="U68">
        <v>1815914.0868386901</v>
      </c>
      <c r="V68">
        <v>5907644.7600589497</v>
      </c>
      <c r="W68">
        <v>637785.67393815401</v>
      </c>
      <c r="X68">
        <v>0</v>
      </c>
      <c r="Y68">
        <v>0</v>
      </c>
      <c r="Z68">
        <v>0</v>
      </c>
      <c r="AA68">
        <v>80116.863712219594</v>
      </c>
      <c r="AB68">
        <v>332.90912937419898</v>
      </c>
      <c r="AC68">
        <v>184457.86386404699</v>
      </c>
      <c r="AD68">
        <v>0</v>
      </c>
      <c r="AE68">
        <v>0</v>
      </c>
      <c r="AF68">
        <v>0</v>
      </c>
      <c r="AG68">
        <v>0</v>
      </c>
      <c r="AH68">
        <v>0</v>
      </c>
      <c r="AI68">
        <v>0</v>
      </c>
      <c r="AJ68">
        <v>6810338.07070274</v>
      </c>
      <c r="AK68" s="63">
        <v>14783.888940486</v>
      </c>
      <c r="AL68">
        <v>330.98244656580999</v>
      </c>
      <c r="AM68">
        <v>93035.839999999997</v>
      </c>
      <c r="AN68">
        <v>4342.4095032922596</v>
      </c>
      <c r="AO68">
        <v>33547.471598330201</v>
      </c>
      <c r="AP68">
        <v>330.98244656580999</v>
      </c>
      <c r="AQ68">
        <v>93035.839999999997</v>
      </c>
      <c r="AR68">
        <v>4342.4095032922596</v>
      </c>
      <c r="AS68">
        <v>18281.8865453037</v>
      </c>
      <c r="AT68">
        <v>0</v>
      </c>
      <c r="AU68" t="s">
        <v>2896</v>
      </c>
      <c r="AV68" t="s">
        <v>2896</v>
      </c>
    </row>
    <row r="69" spans="1:48" x14ac:dyDescent="0.25">
      <c r="A69" t="s">
        <v>2974</v>
      </c>
      <c r="B69">
        <v>2243</v>
      </c>
      <c r="C69" t="s">
        <v>31</v>
      </c>
      <c r="D69">
        <v>1370</v>
      </c>
      <c r="E69" t="s">
        <v>311</v>
      </c>
      <c r="F69" t="s">
        <v>2892</v>
      </c>
      <c r="G69" t="s">
        <v>2893</v>
      </c>
      <c r="H69" t="s">
        <v>2894</v>
      </c>
      <c r="I69" t="s">
        <v>2895</v>
      </c>
      <c r="J69">
        <v>692.01694915248697</v>
      </c>
      <c r="K69">
        <v>1</v>
      </c>
      <c r="L69">
        <v>1</v>
      </c>
      <c r="M69">
        <v>1</v>
      </c>
      <c r="N69">
        <v>5233871.3732331898</v>
      </c>
      <c r="O69">
        <v>1453484.7731447699</v>
      </c>
      <c r="P69">
        <v>1410364.9370160501</v>
      </c>
      <c r="Q69">
        <v>187754.001283238</v>
      </c>
      <c r="R69">
        <v>254953.430132977</v>
      </c>
      <c r="S69">
        <v>277098.34162885399</v>
      </c>
      <c r="T69">
        <v>5812505.8799999999</v>
      </c>
      <c r="U69">
        <v>2727922.63481022</v>
      </c>
      <c r="V69">
        <v>7865339.4044445902</v>
      </c>
      <c r="W69">
        <v>554234.95878956595</v>
      </c>
      <c r="X69">
        <v>0</v>
      </c>
      <c r="Y69">
        <v>0</v>
      </c>
      <c r="Z69">
        <v>0</v>
      </c>
      <c r="AA69">
        <v>120354.045125034</v>
      </c>
      <c r="AB69">
        <v>500.10645103581498</v>
      </c>
      <c r="AC69">
        <v>277098.34162885399</v>
      </c>
      <c r="AD69">
        <v>0</v>
      </c>
      <c r="AE69">
        <v>0</v>
      </c>
      <c r="AF69">
        <v>0</v>
      </c>
      <c r="AG69">
        <v>0</v>
      </c>
      <c r="AH69">
        <v>0</v>
      </c>
      <c r="AI69">
        <v>0</v>
      </c>
      <c r="AJ69">
        <v>8817526.8564390708</v>
      </c>
      <c r="AK69" s="63">
        <v>12741.7787486823</v>
      </c>
      <c r="AL69">
        <v>330.98244656580999</v>
      </c>
      <c r="AM69">
        <v>93035.839999999997</v>
      </c>
      <c r="AN69">
        <v>4342.4095032922596</v>
      </c>
      <c r="AO69">
        <v>33547.471598330201</v>
      </c>
      <c r="AP69">
        <v>330.98244656580999</v>
      </c>
      <c r="AQ69">
        <v>93035.839999999997</v>
      </c>
      <c r="AR69">
        <v>4342.4095032922596</v>
      </c>
      <c r="AS69">
        <v>18281.8865453037</v>
      </c>
      <c r="AT69">
        <v>0</v>
      </c>
      <c r="AU69" t="s">
        <v>2896</v>
      </c>
      <c r="AV69" t="s">
        <v>2896</v>
      </c>
    </row>
    <row r="70" spans="1:48" x14ac:dyDescent="0.25">
      <c r="A70" t="s">
        <v>2975</v>
      </c>
      <c r="B70">
        <v>2243</v>
      </c>
      <c r="C70" t="s">
        <v>31</v>
      </c>
      <c r="D70">
        <v>1163</v>
      </c>
      <c r="E70" t="s">
        <v>312</v>
      </c>
      <c r="F70" t="s">
        <v>2892</v>
      </c>
      <c r="G70" t="s">
        <v>2893</v>
      </c>
      <c r="H70" t="s">
        <v>2894</v>
      </c>
      <c r="I70" t="s">
        <v>2895</v>
      </c>
      <c r="J70">
        <v>387.42963844497302</v>
      </c>
      <c r="K70">
        <v>2</v>
      </c>
      <c r="L70">
        <v>1</v>
      </c>
      <c r="M70">
        <v>1</v>
      </c>
      <c r="N70">
        <v>3890484.8424677602</v>
      </c>
      <c r="O70">
        <v>1078149.1073106001</v>
      </c>
      <c r="P70">
        <v>934448.80396524305</v>
      </c>
      <c r="Q70">
        <v>105115.149163396</v>
      </c>
      <c r="R70">
        <v>142737.132923834</v>
      </c>
      <c r="S70">
        <v>155135.08800968999</v>
      </c>
      <c r="T70">
        <v>4623691.9800000004</v>
      </c>
      <c r="U70">
        <v>1527243.05583085</v>
      </c>
      <c r="V70">
        <v>5530296.0472862097</v>
      </c>
      <c r="W70">
        <v>552978.10204896401</v>
      </c>
      <c r="X70">
        <v>0</v>
      </c>
      <c r="Y70">
        <v>0</v>
      </c>
      <c r="Z70">
        <v>0</v>
      </c>
      <c r="AA70">
        <v>67380.899044869104</v>
      </c>
      <c r="AB70">
        <v>279.987450807524</v>
      </c>
      <c r="AC70">
        <v>155135.08800968999</v>
      </c>
      <c r="AD70">
        <v>0</v>
      </c>
      <c r="AE70">
        <v>0</v>
      </c>
      <c r="AF70">
        <v>0</v>
      </c>
      <c r="AG70">
        <v>0</v>
      </c>
      <c r="AH70">
        <v>0</v>
      </c>
      <c r="AI70">
        <v>0</v>
      </c>
      <c r="AJ70">
        <v>6306070.1238405397</v>
      </c>
      <c r="AK70" s="63">
        <v>16276.6848430885</v>
      </c>
      <c r="AL70">
        <v>330.98244656580999</v>
      </c>
      <c r="AM70">
        <v>93035.839999999997</v>
      </c>
      <c r="AN70">
        <v>4342.4095032922596</v>
      </c>
      <c r="AO70">
        <v>33547.471598330201</v>
      </c>
      <c r="AP70">
        <v>330.98244656580999</v>
      </c>
      <c r="AQ70">
        <v>93035.839999999997</v>
      </c>
      <c r="AR70">
        <v>4342.4095032922596</v>
      </c>
      <c r="AS70">
        <v>18281.8865453037</v>
      </c>
      <c r="AT70">
        <v>0</v>
      </c>
      <c r="AU70" t="s">
        <v>2896</v>
      </c>
      <c r="AV70" t="s">
        <v>2896</v>
      </c>
    </row>
    <row r="71" spans="1:48" x14ac:dyDescent="0.25">
      <c r="A71" t="s">
        <v>2976</v>
      </c>
      <c r="B71">
        <v>2243</v>
      </c>
      <c r="C71" t="s">
        <v>31</v>
      </c>
      <c r="D71">
        <v>1181</v>
      </c>
      <c r="E71" t="s">
        <v>313</v>
      </c>
      <c r="F71" t="s">
        <v>2892</v>
      </c>
      <c r="G71" t="s">
        <v>2911</v>
      </c>
      <c r="H71" t="s">
        <v>2904</v>
      </c>
      <c r="I71" t="s">
        <v>2895</v>
      </c>
      <c r="J71">
        <v>1011.24499369881</v>
      </c>
      <c r="K71">
        <v>2</v>
      </c>
      <c r="L71">
        <v>1</v>
      </c>
      <c r="M71">
        <v>1</v>
      </c>
      <c r="N71">
        <v>7711211.8541483199</v>
      </c>
      <c r="O71">
        <v>3025919.3641759199</v>
      </c>
      <c r="P71">
        <v>2299702.21528327</v>
      </c>
      <c r="Q71">
        <v>274365.09189135098</v>
      </c>
      <c r="R71">
        <v>372563.67804873298</v>
      </c>
      <c r="S71">
        <v>404924.05724686402</v>
      </c>
      <c r="T71">
        <v>9697446.3900000006</v>
      </c>
      <c r="U71">
        <v>3986315.8135475898</v>
      </c>
      <c r="V71">
        <v>12501203.89807</v>
      </c>
      <c r="W71">
        <v>1005954.02447162</v>
      </c>
      <c r="X71">
        <v>0</v>
      </c>
      <c r="Y71">
        <v>0</v>
      </c>
      <c r="Z71">
        <v>0</v>
      </c>
      <c r="AA71">
        <v>175873.474996743</v>
      </c>
      <c r="AB71">
        <v>730.80600922537701</v>
      </c>
      <c r="AC71">
        <v>404924.05724686402</v>
      </c>
      <c r="AD71">
        <v>0</v>
      </c>
      <c r="AE71">
        <v>0</v>
      </c>
      <c r="AF71">
        <v>0</v>
      </c>
      <c r="AG71">
        <v>0</v>
      </c>
      <c r="AH71">
        <v>0</v>
      </c>
      <c r="AI71">
        <v>0</v>
      </c>
      <c r="AJ71">
        <v>14088686.260794399</v>
      </c>
      <c r="AK71" s="63">
        <v>13932.020774968199</v>
      </c>
      <c r="AL71">
        <v>330.98244656580999</v>
      </c>
      <c r="AM71">
        <v>93035.839999999997</v>
      </c>
      <c r="AN71">
        <v>4342.4095032922596</v>
      </c>
      <c r="AO71">
        <v>33547.471598330201</v>
      </c>
      <c r="AP71">
        <v>3753.1860850462999</v>
      </c>
      <c r="AQ71">
        <v>20687.885194392002</v>
      </c>
      <c r="AR71">
        <v>11185.5712070765</v>
      </c>
      <c r="AS71">
        <v>14901.359051007599</v>
      </c>
      <c r="AT71">
        <v>0</v>
      </c>
      <c r="AU71" t="s">
        <v>2896</v>
      </c>
      <c r="AV71" t="s">
        <v>2896</v>
      </c>
    </row>
    <row r="72" spans="1:48" x14ac:dyDescent="0.25">
      <c r="A72" t="s">
        <v>2977</v>
      </c>
      <c r="B72">
        <v>2243</v>
      </c>
      <c r="C72" t="s">
        <v>31</v>
      </c>
      <c r="D72">
        <v>1157</v>
      </c>
      <c r="E72" t="s">
        <v>315</v>
      </c>
      <c r="F72" t="s">
        <v>2892</v>
      </c>
      <c r="G72" t="s">
        <v>2893</v>
      </c>
      <c r="H72" t="s">
        <v>2894</v>
      </c>
      <c r="I72" t="s">
        <v>2895</v>
      </c>
      <c r="J72">
        <v>332.73467497360701</v>
      </c>
      <c r="K72">
        <v>4</v>
      </c>
      <c r="L72">
        <v>1</v>
      </c>
      <c r="M72">
        <v>1</v>
      </c>
      <c r="N72">
        <v>3870836.8128387998</v>
      </c>
      <c r="O72">
        <v>968920.68636327097</v>
      </c>
      <c r="P72">
        <v>836148.49492417695</v>
      </c>
      <c r="Q72">
        <v>90275.630775347396</v>
      </c>
      <c r="R72">
        <v>122586.37134913501</v>
      </c>
      <c r="S72">
        <v>133234.058429522</v>
      </c>
      <c r="T72">
        <v>4577131.84</v>
      </c>
      <c r="U72">
        <v>1311636.1562507399</v>
      </c>
      <c r="V72">
        <v>5042841.9274898199</v>
      </c>
      <c r="W72">
        <v>787817.13531193405</v>
      </c>
      <c r="X72">
        <v>0</v>
      </c>
      <c r="Y72">
        <v>0</v>
      </c>
      <c r="Z72">
        <v>0</v>
      </c>
      <c r="AA72">
        <v>57868.4729261061</v>
      </c>
      <c r="AB72">
        <v>240.460522883724</v>
      </c>
      <c r="AC72">
        <v>133234.058429522</v>
      </c>
      <c r="AD72">
        <v>0</v>
      </c>
      <c r="AE72">
        <v>0</v>
      </c>
      <c r="AF72">
        <v>0</v>
      </c>
      <c r="AG72">
        <v>0</v>
      </c>
      <c r="AH72">
        <v>0</v>
      </c>
      <c r="AI72">
        <v>0</v>
      </c>
      <c r="AJ72">
        <v>6022002.0546802599</v>
      </c>
      <c r="AK72" s="63">
        <v>18098.510638117099</v>
      </c>
      <c r="AL72">
        <v>330.98244656580999</v>
      </c>
      <c r="AM72">
        <v>93035.839999999997</v>
      </c>
      <c r="AN72">
        <v>4342.4095032922596</v>
      </c>
      <c r="AO72">
        <v>33547.471598330201</v>
      </c>
      <c r="AP72">
        <v>330.98244656580999</v>
      </c>
      <c r="AQ72">
        <v>93035.839999999997</v>
      </c>
      <c r="AR72">
        <v>4342.4095032922596</v>
      </c>
      <c r="AS72">
        <v>18281.8865453037</v>
      </c>
      <c r="AT72">
        <v>0</v>
      </c>
      <c r="AU72" t="s">
        <v>2896</v>
      </c>
      <c r="AV72" t="s">
        <v>2896</v>
      </c>
    </row>
    <row r="73" spans="1:48" x14ac:dyDescent="0.25">
      <c r="A73" t="s">
        <v>2978</v>
      </c>
      <c r="B73">
        <v>2243</v>
      </c>
      <c r="C73" t="s">
        <v>31</v>
      </c>
      <c r="D73">
        <v>1164</v>
      </c>
      <c r="E73" t="s">
        <v>316</v>
      </c>
      <c r="F73" t="s">
        <v>2892</v>
      </c>
      <c r="G73" t="s">
        <v>2893</v>
      </c>
      <c r="H73" t="s">
        <v>2894</v>
      </c>
      <c r="I73" t="s">
        <v>2895</v>
      </c>
      <c r="J73">
        <v>456.40164566208</v>
      </c>
      <c r="K73">
        <v>2</v>
      </c>
      <c r="L73">
        <v>1</v>
      </c>
      <c r="M73">
        <v>1</v>
      </c>
      <c r="N73">
        <v>4601865.2247740999</v>
      </c>
      <c r="O73">
        <v>1418254.63692778</v>
      </c>
      <c r="P73">
        <v>1055926.8854387701</v>
      </c>
      <c r="Q73">
        <v>123828.231765502</v>
      </c>
      <c r="R73">
        <v>342367.33421425102</v>
      </c>
      <c r="S73">
        <v>182752.95032083799</v>
      </c>
      <c r="T73">
        <v>5743112.4199999999</v>
      </c>
      <c r="U73">
        <v>1799129.8931204099</v>
      </c>
      <c r="V73">
        <v>6381614.8909972301</v>
      </c>
      <c r="W73">
        <v>906701.753232916</v>
      </c>
      <c r="X73">
        <v>0</v>
      </c>
      <c r="Y73">
        <v>0</v>
      </c>
      <c r="Z73">
        <v>0</v>
      </c>
      <c r="AA73">
        <v>253595.836784941</v>
      </c>
      <c r="AB73">
        <v>329.832105324162</v>
      </c>
      <c r="AC73">
        <v>182752.95032083799</v>
      </c>
      <c r="AD73">
        <v>0</v>
      </c>
      <c r="AE73">
        <v>0</v>
      </c>
      <c r="AF73">
        <v>0</v>
      </c>
      <c r="AG73">
        <v>0</v>
      </c>
      <c r="AH73">
        <v>0</v>
      </c>
      <c r="AI73">
        <v>0</v>
      </c>
      <c r="AJ73">
        <v>7724995.2634412404</v>
      </c>
      <c r="AK73" s="63">
        <v>16925.870747540699</v>
      </c>
      <c r="AL73">
        <v>330.98244656580999</v>
      </c>
      <c r="AM73">
        <v>93035.839999999997</v>
      </c>
      <c r="AN73">
        <v>4342.4095032922596</v>
      </c>
      <c r="AO73">
        <v>33547.471598330201</v>
      </c>
      <c r="AP73">
        <v>330.98244656580999</v>
      </c>
      <c r="AQ73">
        <v>93035.839999999997</v>
      </c>
      <c r="AR73">
        <v>4342.4095032922596</v>
      </c>
      <c r="AS73">
        <v>18281.8865453037</v>
      </c>
      <c r="AT73">
        <v>0</v>
      </c>
      <c r="AU73" t="s">
        <v>2896</v>
      </c>
      <c r="AV73" t="s">
        <v>2896</v>
      </c>
    </row>
    <row r="74" spans="1:48" x14ac:dyDescent="0.25">
      <c r="A74" t="s">
        <v>2979</v>
      </c>
      <c r="B74">
        <v>2243</v>
      </c>
      <c r="C74" t="s">
        <v>31</v>
      </c>
      <c r="D74">
        <v>4638</v>
      </c>
      <c r="E74" t="s">
        <v>2980</v>
      </c>
      <c r="F74" t="s">
        <v>2892</v>
      </c>
      <c r="G74" t="s">
        <v>2907</v>
      </c>
      <c r="H74" t="s">
        <v>2904</v>
      </c>
      <c r="I74" t="s">
        <v>2895</v>
      </c>
      <c r="J74">
        <v>725.32156186944496</v>
      </c>
      <c r="K74">
        <v>1</v>
      </c>
      <c r="L74">
        <v>1</v>
      </c>
      <c r="M74">
        <v>1</v>
      </c>
      <c r="N74">
        <v>5192645.3370623495</v>
      </c>
      <c r="O74">
        <v>2053614.4486400499</v>
      </c>
      <c r="P74">
        <v>1827022.8925061401</v>
      </c>
      <c r="Q74">
        <v>196790.014500046</v>
      </c>
      <c r="R74">
        <v>277272.44181425602</v>
      </c>
      <c r="S74">
        <v>290434.21868181101</v>
      </c>
      <c r="T74">
        <v>6688136.1100000003</v>
      </c>
      <c r="U74">
        <v>2859209.0245228498</v>
      </c>
      <c r="V74">
        <v>8539917.8303151801</v>
      </c>
      <c r="W74">
        <v>878884.350071516</v>
      </c>
      <c r="X74">
        <v>0</v>
      </c>
      <c r="Y74">
        <v>0</v>
      </c>
      <c r="Z74">
        <v>0</v>
      </c>
      <c r="AA74">
        <v>126146.309124807</v>
      </c>
      <c r="AB74">
        <v>2396.6450113353799</v>
      </c>
      <c r="AC74">
        <v>290434.21868181101</v>
      </c>
      <c r="AD74">
        <v>0</v>
      </c>
      <c r="AE74">
        <v>0</v>
      </c>
      <c r="AF74">
        <v>0</v>
      </c>
      <c r="AG74">
        <v>0</v>
      </c>
      <c r="AH74">
        <v>0</v>
      </c>
      <c r="AI74">
        <v>0</v>
      </c>
      <c r="AJ74">
        <v>9837779.3532046694</v>
      </c>
      <c r="AK74" s="63">
        <v>13563.335037012799</v>
      </c>
      <c r="AL74">
        <v>330.98244656580999</v>
      </c>
      <c r="AM74">
        <v>93035.839999999997</v>
      </c>
      <c r="AN74">
        <v>4342.4095032922596</v>
      </c>
      <c r="AO74">
        <v>33547.471598330201</v>
      </c>
      <c r="AP74">
        <v>330.98244656580999</v>
      </c>
      <c r="AQ74">
        <v>56162.493707719797</v>
      </c>
      <c r="AR74">
        <v>12633.9196550985</v>
      </c>
      <c r="AS74">
        <v>13563.335037012799</v>
      </c>
      <c r="AT74">
        <v>0</v>
      </c>
      <c r="AU74" t="s">
        <v>2896</v>
      </c>
      <c r="AV74" t="s">
        <v>2896</v>
      </c>
    </row>
    <row r="75" spans="1:48" x14ac:dyDescent="0.25">
      <c r="A75" t="s">
        <v>2981</v>
      </c>
      <c r="B75">
        <v>2243</v>
      </c>
      <c r="C75" t="s">
        <v>31</v>
      </c>
      <c r="D75">
        <v>1184</v>
      </c>
      <c r="E75" t="s">
        <v>317</v>
      </c>
      <c r="F75" t="s">
        <v>2892</v>
      </c>
      <c r="G75" t="s">
        <v>2911</v>
      </c>
      <c r="H75" t="s">
        <v>2894</v>
      </c>
      <c r="I75" t="s">
        <v>2895</v>
      </c>
      <c r="J75">
        <v>865.95686890495904</v>
      </c>
      <c r="K75">
        <v>1</v>
      </c>
      <c r="L75">
        <v>1</v>
      </c>
      <c r="M75">
        <v>1</v>
      </c>
      <c r="N75">
        <v>6057306.4922275497</v>
      </c>
      <c r="O75">
        <v>2381205.5078434399</v>
      </c>
      <c r="P75">
        <v>1880590.61460875</v>
      </c>
      <c r="Q75">
        <v>234946.36551132199</v>
      </c>
      <c r="R75">
        <v>319036.51253761898</v>
      </c>
      <c r="S75">
        <v>346747.59424541797</v>
      </c>
      <c r="T75">
        <v>7459493.75</v>
      </c>
      <c r="U75">
        <v>3413591.7427286902</v>
      </c>
      <c r="V75">
        <v>9667128.3902885597</v>
      </c>
      <c r="W75">
        <v>1054726.0049631901</v>
      </c>
      <c r="X75">
        <v>0</v>
      </c>
      <c r="Y75">
        <v>0</v>
      </c>
      <c r="Z75">
        <v>0</v>
      </c>
      <c r="AA75">
        <v>150605.28821463301</v>
      </c>
      <c r="AB75">
        <v>625.80926231435103</v>
      </c>
      <c r="AC75">
        <v>346747.59424541797</v>
      </c>
      <c r="AD75">
        <v>0</v>
      </c>
      <c r="AE75">
        <v>0</v>
      </c>
      <c r="AF75">
        <v>0</v>
      </c>
      <c r="AG75">
        <v>0</v>
      </c>
      <c r="AH75">
        <v>0</v>
      </c>
      <c r="AI75">
        <v>0</v>
      </c>
      <c r="AJ75">
        <v>11219833.086974099</v>
      </c>
      <c r="AK75" s="63">
        <v>12956.5726537421</v>
      </c>
      <c r="AL75">
        <v>330.98244656580999</v>
      </c>
      <c r="AM75">
        <v>93035.839999999997</v>
      </c>
      <c r="AN75">
        <v>4342.4095032922596</v>
      </c>
      <c r="AO75">
        <v>33547.471598330201</v>
      </c>
      <c r="AP75">
        <v>3753.1860850462999</v>
      </c>
      <c r="AQ75">
        <v>20687.885194392002</v>
      </c>
      <c r="AR75">
        <v>11185.5712070765</v>
      </c>
      <c r="AS75">
        <v>14901.359051007599</v>
      </c>
      <c r="AT75">
        <v>0</v>
      </c>
      <c r="AU75" t="s">
        <v>2896</v>
      </c>
      <c r="AV75" t="s">
        <v>2896</v>
      </c>
    </row>
    <row r="76" spans="1:48" x14ac:dyDescent="0.25">
      <c r="A76" t="s">
        <v>2982</v>
      </c>
      <c r="B76">
        <v>2243</v>
      </c>
      <c r="C76" t="s">
        <v>31</v>
      </c>
      <c r="D76">
        <v>1165</v>
      </c>
      <c r="E76" t="s">
        <v>318</v>
      </c>
      <c r="F76" t="s">
        <v>2892</v>
      </c>
      <c r="G76" t="s">
        <v>2893</v>
      </c>
      <c r="H76" t="s">
        <v>2894</v>
      </c>
      <c r="I76" t="s">
        <v>2895</v>
      </c>
      <c r="J76">
        <v>654.00252936043501</v>
      </c>
      <c r="K76">
        <v>1</v>
      </c>
      <c r="L76">
        <v>1</v>
      </c>
      <c r="M76">
        <v>1</v>
      </c>
      <c r="N76">
        <v>5600555.5327114901</v>
      </c>
      <c r="O76">
        <v>1590842.5932916601</v>
      </c>
      <c r="P76">
        <v>1369623.1769646099</v>
      </c>
      <c r="Q76">
        <v>177440.15068873999</v>
      </c>
      <c r="R76">
        <v>240948.12761492701</v>
      </c>
      <c r="S76">
        <v>261876.55740050299</v>
      </c>
      <c r="T76">
        <v>6401339.3399999999</v>
      </c>
      <c r="U76">
        <v>2578070.2412714302</v>
      </c>
      <c r="V76">
        <v>8240720.9510197397</v>
      </c>
      <c r="W76">
        <v>624473.33406384499</v>
      </c>
      <c r="X76">
        <v>0</v>
      </c>
      <c r="Y76">
        <v>0</v>
      </c>
      <c r="Z76">
        <v>0</v>
      </c>
      <c r="AA76">
        <v>113742.66197805</v>
      </c>
      <c r="AB76">
        <v>472.63420979422199</v>
      </c>
      <c r="AC76">
        <v>261876.55740050299</v>
      </c>
      <c r="AD76">
        <v>0</v>
      </c>
      <c r="AE76">
        <v>0</v>
      </c>
      <c r="AF76">
        <v>0</v>
      </c>
      <c r="AG76">
        <v>0</v>
      </c>
      <c r="AH76">
        <v>0</v>
      </c>
      <c r="AI76">
        <v>0</v>
      </c>
      <c r="AJ76">
        <v>9241286.1386719309</v>
      </c>
      <c r="AK76" s="63">
        <v>14130.352290394399</v>
      </c>
      <c r="AL76">
        <v>330.98244656580999</v>
      </c>
      <c r="AM76">
        <v>93035.839999999997</v>
      </c>
      <c r="AN76">
        <v>4342.4095032922596</v>
      </c>
      <c r="AO76">
        <v>33547.471598330201</v>
      </c>
      <c r="AP76">
        <v>330.98244656580999</v>
      </c>
      <c r="AQ76">
        <v>93035.839999999997</v>
      </c>
      <c r="AR76">
        <v>4342.4095032922596</v>
      </c>
      <c r="AS76">
        <v>18281.8865453037</v>
      </c>
      <c r="AT76">
        <v>0</v>
      </c>
      <c r="AU76" t="s">
        <v>2896</v>
      </c>
      <c r="AV76" t="s">
        <v>2896</v>
      </c>
    </row>
    <row r="77" spans="1:48" x14ac:dyDescent="0.25">
      <c r="A77" t="s">
        <v>2983</v>
      </c>
      <c r="B77">
        <v>2243</v>
      </c>
      <c r="C77" t="s">
        <v>31</v>
      </c>
      <c r="D77">
        <v>4867</v>
      </c>
      <c r="E77" t="s">
        <v>319</v>
      </c>
      <c r="F77" t="s">
        <v>2906</v>
      </c>
      <c r="G77" t="s">
        <v>2893</v>
      </c>
      <c r="H77" t="s">
        <v>2894</v>
      </c>
      <c r="I77" t="s">
        <v>2895</v>
      </c>
      <c r="J77">
        <v>276.87283236993198</v>
      </c>
      <c r="K77">
        <v>1</v>
      </c>
      <c r="L77">
        <v>1</v>
      </c>
      <c r="M77">
        <v>1</v>
      </c>
      <c r="N77">
        <v>250446.53756148901</v>
      </c>
      <c r="O77">
        <v>242368.55438626299</v>
      </c>
      <c r="P77">
        <v>421489.112181084</v>
      </c>
      <c r="Q77">
        <v>75119.521548919598</v>
      </c>
      <c r="R77">
        <v>102005.70724430701</v>
      </c>
      <c r="S77">
        <v>110865.785564576</v>
      </c>
      <c r="T77">
        <v>0</v>
      </c>
      <c r="U77">
        <v>1091429.4329220599</v>
      </c>
      <c r="V77">
        <v>910692.47891077597</v>
      </c>
      <c r="W77">
        <v>132383.75790603101</v>
      </c>
      <c r="X77">
        <v>0</v>
      </c>
      <c r="Y77">
        <v>0</v>
      </c>
      <c r="Z77">
        <v>0</v>
      </c>
      <c r="AA77">
        <v>48153.105789904897</v>
      </c>
      <c r="AB77">
        <v>200.090315351871</v>
      </c>
      <c r="AC77">
        <v>110865.785564576</v>
      </c>
      <c r="AD77">
        <v>0</v>
      </c>
      <c r="AE77">
        <v>0</v>
      </c>
      <c r="AF77">
        <v>0</v>
      </c>
      <c r="AG77">
        <v>0</v>
      </c>
      <c r="AH77">
        <v>0</v>
      </c>
      <c r="AI77">
        <v>0</v>
      </c>
      <c r="AJ77">
        <v>1202295.2184866399</v>
      </c>
      <c r="AK77" s="63">
        <v>4342.4095032922696</v>
      </c>
      <c r="AL77">
        <v>330.98244656580999</v>
      </c>
      <c r="AM77">
        <v>93035.839999999997</v>
      </c>
      <c r="AN77">
        <v>4342.4095032922596</v>
      </c>
      <c r="AO77">
        <v>33547.471598330201</v>
      </c>
      <c r="AP77">
        <v>330.98244656580999</v>
      </c>
      <c r="AQ77">
        <v>93035.839999999997</v>
      </c>
      <c r="AR77">
        <v>4342.4095032922596</v>
      </c>
      <c r="AS77">
        <v>18281.8865453037</v>
      </c>
      <c r="AT77">
        <v>0</v>
      </c>
      <c r="AU77" t="s">
        <v>2896</v>
      </c>
      <c r="AV77" t="s">
        <v>2897</v>
      </c>
    </row>
    <row r="78" spans="1:48" x14ac:dyDescent="0.25">
      <c r="A78" t="s">
        <v>2984</v>
      </c>
      <c r="B78">
        <v>2243</v>
      </c>
      <c r="C78" t="s">
        <v>31</v>
      </c>
      <c r="D78">
        <v>4474</v>
      </c>
      <c r="E78" t="s">
        <v>320</v>
      </c>
      <c r="F78" t="s">
        <v>2892</v>
      </c>
      <c r="G78" t="s">
        <v>2907</v>
      </c>
      <c r="H78" t="s">
        <v>2904</v>
      </c>
      <c r="I78" t="s">
        <v>2895</v>
      </c>
      <c r="J78">
        <v>866.727207520148</v>
      </c>
      <c r="K78">
        <v>1</v>
      </c>
      <c r="L78">
        <v>1</v>
      </c>
      <c r="M78">
        <v>1</v>
      </c>
      <c r="N78">
        <v>5943025.9254080802</v>
      </c>
      <c r="O78">
        <v>2268618.6057875198</v>
      </c>
      <c r="P78">
        <v>1836985.62666195</v>
      </c>
      <c r="Q78">
        <v>235155.36929008999</v>
      </c>
      <c r="R78">
        <v>319320.32129771699</v>
      </c>
      <c r="S78">
        <v>347056.05425210297</v>
      </c>
      <c r="T78">
        <v>7186477.4400000004</v>
      </c>
      <c r="U78">
        <v>3416628.4084453499</v>
      </c>
      <c r="V78">
        <v>9629729.6746241506</v>
      </c>
      <c r="W78">
        <v>822010.544061661</v>
      </c>
      <c r="X78">
        <v>0</v>
      </c>
      <c r="Y78">
        <v>0</v>
      </c>
      <c r="Z78">
        <v>0</v>
      </c>
      <c r="AA78">
        <v>150739.26378931699</v>
      </c>
      <c r="AB78">
        <v>626.36597022650597</v>
      </c>
      <c r="AC78">
        <v>347056.05425210297</v>
      </c>
      <c r="AD78">
        <v>0</v>
      </c>
      <c r="AE78">
        <v>0</v>
      </c>
      <c r="AF78">
        <v>0</v>
      </c>
      <c r="AG78">
        <v>0</v>
      </c>
      <c r="AH78">
        <v>0</v>
      </c>
      <c r="AI78">
        <v>0</v>
      </c>
      <c r="AJ78">
        <v>10950161.9026975</v>
      </c>
      <c r="AK78" s="63">
        <v>12633.9196550985</v>
      </c>
      <c r="AL78">
        <v>330.98244656580999</v>
      </c>
      <c r="AM78">
        <v>93035.839999999997</v>
      </c>
      <c r="AN78">
        <v>4342.4095032922596</v>
      </c>
      <c r="AO78">
        <v>33547.471598330201</v>
      </c>
      <c r="AP78">
        <v>330.98244656580999</v>
      </c>
      <c r="AQ78">
        <v>56162.493707719797</v>
      </c>
      <c r="AR78">
        <v>12633.9196550985</v>
      </c>
      <c r="AS78">
        <v>13563.335037012799</v>
      </c>
      <c r="AT78">
        <v>0</v>
      </c>
      <c r="AU78" t="s">
        <v>2896</v>
      </c>
      <c r="AV78" t="s">
        <v>2896</v>
      </c>
    </row>
    <row r="79" spans="1:48" x14ac:dyDescent="0.25">
      <c r="A79" t="s">
        <v>2985</v>
      </c>
      <c r="B79">
        <v>2243</v>
      </c>
      <c r="C79" t="s">
        <v>31</v>
      </c>
      <c r="D79">
        <v>3437</v>
      </c>
      <c r="E79" t="s">
        <v>321</v>
      </c>
      <c r="F79" t="s">
        <v>2892</v>
      </c>
      <c r="G79" t="s">
        <v>2893</v>
      </c>
      <c r="H79" t="s">
        <v>2894</v>
      </c>
      <c r="I79" t="s">
        <v>2895</v>
      </c>
      <c r="J79">
        <v>730.58535736549004</v>
      </c>
      <c r="K79">
        <v>1</v>
      </c>
      <c r="L79">
        <v>1</v>
      </c>
      <c r="M79">
        <v>1</v>
      </c>
      <c r="N79">
        <v>5663245.5764162103</v>
      </c>
      <c r="O79">
        <v>1498580.16261024</v>
      </c>
      <c r="P79">
        <v>1412424.1348445499</v>
      </c>
      <c r="Q79">
        <v>198218.15678403099</v>
      </c>
      <c r="R79">
        <v>269162.83350195002</v>
      </c>
      <c r="S79">
        <v>292541.954633096</v>
      </c>
      <c r="T79">
        <v>6161672.0199999996</v>
      </c>
      <c r="U79">
        <v>2879958.84415698</v>
      </c>
      <c r="V79">
        <v>8418535.8813030608</v>
      </c>
      <c r="W79">
        <v>495505.22710236203</v>
      </c>
      <c r="X79">
        <v>0</v>
      </c>
      <c r="Y79">
        <v>0</v>
      </c>
      <c r="Z79">
        <v>0</v>
      </c>
      <c r="AA79">
        <v>127061.776703218</v>
      </c>
      <c r="AB79">
        <v>527.97904834304597</v>
      </c>
      <c r="AC79">
        <v>292541.954633096</v>
      </c>
      <c r="AD79">
        <v>0</v>
      </c>
      <c r="AE79">
        <v>0</v>
      </c>
      <c r="AF79">
        <v>0</v>
      </c>
      <c r="AG79">
        <v>0</v>
      </c>
      <c r="AH79">
        <v>0</v>
      </c>
      <c r="AI79">
        <v>0</v>
      </c>
      <c r="AJ79">
        <v>9334172.8187900893</v>
      </c>
      <c r="AK79" s="63">
        <v>12776.2933169772</v>
      </c>
      <c r="AL79">
        <v>330.98244656580999</v>
      </c>
      <c r="AM79">
        <v>93035.839999999997</v>
      </c>
      <c r="AN79">
        <v>4342.4095032922596</v>
      </c>
      <c r="AO79">
        <v>33547.471598330201</v>
      </c>
      <c r="AP79">
        <v>330.98244656580999</v>
      </c>
      <c r="AQ79">
        <v>93035.839999999997</v>
      </c>
      <c r="AR79">
        <v>4342.4095032922596</v>
      </c>
      <c r="AS79">
        <v>18281.8865453037</v>
      </c>
      <c r="AT79">
        <v>0</v>
      </c>
      <c r="AU79" t="s">
        <v>2896</v>
      </c>
      <c r="AV79" t="s">
        <v>2896</v>
      </c>
    </row>
    <row r="80" spans="1:48" x14ac:dyDescent="0.25">
      <c r="A80" t="s">
        <v>2986</v>
      </c>
      <c r="B80">
        <v>2243</v>
      </c>
      <c r="C80" t="s">
        <v>31</v>
      </c>
      <c r="D80">
        <v>1166</v>
      </c>
      <c r="E80" t="s">
        <v>322</v>
      </c>
      <c r="F80" t="s">
        <v>2892</v>
      </c>
      <c r="G80" t="s">
        <v>2893</v>
      </c>
      <c r="H80" t="s">
        <v>2894</v>
      </c>
      <c r="I80" t="s">
        <v>2895</v>
      </c>
      <c r="J80">
        <v>657.34927983270995</v>
      </c>
      <c r="K80">
        <v>3</v>
      </c>
      <c r="L80">
        <v>1</v>
      </c>
      <c r="M80">
        <v>1</v>
      </c>
      <c r="N80">
        <v>6532796.0605623899</v>
      </c>
      <c r="O80">
        <v>1680579.45705891</v>
      </c>
      <c r="P80">
        <v>1510676.27289309</v>
      </c>
      <c r="Q80">
        <v>178348.17150128799</v>
      </c>
      <c r="R80">
        <v>242181.140063178</v>
      </c>
      <c r="S80">
        <v>263216.667649029</v>
      </c>
      <c r="T80">
        <v>7553318.0099999998</v>
      </c>
      <c r="U80">
        <v>2591263.0920788599</v>
      </c>
      <c r="V80">
        <v>8980932.2411841191</v>
      </c>
      <c r="W80">
        <v>1048849.08669757</v>
      </c>
      <c r="X80">
        <v>0</v>
      </c>
      <c r="Y80">
        <v>0</v>
      </c>
      <c r="Z80">
        <v>0</v>
      </c>
      <c r="AA80">
        <v>114324.72135947899</v>
      </c>
      <c r="AB80">
        <v>475.05283769523197</v>
      </c>
      <c r="AC80">
        <v>263216.667649029</v>
      </c>
      <c r="AD80">
        <v>0</v>
      </c>
      <c r="AE80">
        <v>0</v>
      </c>
      <c r="AF80">
        <v>0</v>
      </c>
      <c r="AG80">
        <v>0</v>
      </c>
      <c r="AH80">
        <v>0</v>
      </c>
      <c r="AI80">
        <v>0</v>
      </c>
      <c r="AJ80">
        <v>10407797.769727901</v>
      </c>
      <c r="AK80" s="63">
        <v>15832.979648774501</v>
      </c>
      <c r="AL80">
        <v>330.98244656580999</v>
      </c>
      <c r="AM80">
        <v>93035.839999999997</v>
      </c>
      <c r="AN80">
        <v>4342.4095032922596</v>
      </c>
      <c r="AO80">
        <v>33547.471598330201</v>
      </c>
      <c r="AP80">
        <v>330.98244656580999</v>
      </c>
      <c r="AQ80">
        <v>93035.839999999997</v>
      </c>
      <c r="AR80">
        <v>4342.4095032922596</v>
      </c>
      <c r="AS80">
        <v>18281.8865453037</v>
      </c>
      <c r="AT80">
        <v>0</v>
      </c>
      <c r="AU80" t="s">
        <v>2896</v>
      </c>
      <c r="AV80" t="s">
        <v>2896</v>
      </c>
    </row>
    <row r="81" spans="1:48" x14ac:dyDescent="0.25">
      <c r="A81" t="s">
        <v>2987</v>
      </c>
      <c r="B81">
        <v>2243</v>
      </c>
      <c r="C81" t="s">
        <v>31</v>
      </c>
      <c r="D81">
        <v>1168</v>
      </c>
      <c r="E81" t="s">
        <v>323</v>
      </c>
      <c r="F81" t="s">
        <v>2892</v>
      </c>
      <c r="G81" t="s">
        <v>2893</v>
      </c>
      <c r="H81" t="s">
        <v>2894</v>
      </c>
      <c r="I81" t="s">
        <v>2895</v>
      </c>
      <c r="J81">
        <v>295.78600241412403</v>
      </c>
      <c r="K81">
        <v>3</v>
      </c>
      <c r="L81">
        <v>2</v>
      </c>
      <c r="M81">
        <v>1</v>
      </c>
      <c r="N81">
        <v>3456984.97866099</v>
      </c>
      <c r="O81">
        <v>905371.42883829202</v>
      </c>
      <c r="P81">
        <v>737506.06343850004</v>
      </c>
      <c r="Q81">
        <v>80250.932502215102</v>
      </c>
      <c r="R81">
        <v>108973.712266959</v>
      </c>
      <c r="S81">
        <v>118439.02211695899</v>
      </c>
      <c r="T81">
        <v>4123102.19</v>
      </c>
      <c r="U81">
        <v>1165984.92570696</v>
      </c>
      <c r="V81">
        <v>4552337.0189414201</v>
      </c>
      <c r="W81">
        <v>685093.89612823399</v>
      </c>
      <c r="X81">
        <v>0</v>
      </c>
      <c r="Y81">
        <v>0</v>
      </c>
      <c r="Z81">
        <v>0</v>
      </c>
      <c r="AA81">
        <v>51442.442162003601</v>
      </c>
      <c r="AB81">
        <v>213.758475301164</v>
      </c>
      <c r="AC81">
        <v>118439.02211695899</v>
      </c>
      <c r="AD81">
        <v>0</v>
      </c>
      <c r="AE81">
        <v>0</v>
      </c>
      <c r="AF81">
        <v>0</v>
      </c>
      <c r="AG81">
        <v>0</v>
      </c>
      <c r="AH81">
        <v>0</v>
      </c>
      <c r="AI81">
        <v>0</v>
      </c>
      <c r="AJ81">
        <v>5407526.1378239198</v>
      </c>
      <c r="AK81" s="63">
        <v>18281.8865453037</v>
      </c>
      <c r="AL81">
        <v>330.98244656580999</v>
      </c>
      <c r="AM81">
        <v>93035.839999999997</v>
      </c>
      <c r="AN81">
        <v>4342.4095032922596</v>
      </c>
      <c r="AO81">
        <v>33547.471598330201</v>
      </c>
      <c r="AP81">
        <v>330.98244656580999</v>
      </c>
      <c r="AQ81">
        <v>93035.839999999997</v>
      </c>
      <c r="AR81">
        <v>4342.4095032922596</v>
      </c>
      <c r="AS81">
        <v>18281.8865453037</v>
      </c>
      <c r="AT81">
        <v>0</v>
      </c>
      <c r="AU81" t="s">
        <v>2896</v>
      </c>
      <c r="AV81" t="s">
        <v>2896</v>
      </c>
    </row>
    <row r="82" spans="1:48" x14ac:dyDescent="0.25">
      <c r="A82" t="s">
        <v>2988</v>
      </c>
      <c r="B82">
        <v>2243</v>
      </c>
      <c r="C82" t="s">
        <v>31</v>
      </c>
      <c r="D82">
        <v>1169</v>
      </c>
      <c r="E82" t="s">
        <v>324</v>
      </c>
      <c r="F82" t="s">
        <v>2892</v>
      </c>
      <c r="G82" t="s">
        <v>2893</v>
      </c>
      <c r="H82" t="s">
        <v>2894</v>
      </c>
      <c r="I82" t="s">
        <v>2895</v>
      </c>
      <c r="J82">
        <v>579.94792247974601</v>
      </c>
      <c r="K82">
        <v>3</v>
      </c>
      <c r="L82">
        <v>1</v>
      </c>
      <c r="M82">
        <v>1</v>
      </c>
      <c r="N82">
        <v>5827926.6325380299</v>
      </c>
      <c r="O82">
        <v>1414826.72465975</v>
      </c>
      <c r="P82">
        <v>1316509.53123293</v>
      </c>
      <c r="Q82">
        <v>157348.08679878101</v>
      </c>
      <c r="R82">
        <v>213664.87094830399</v>
      </c>
      <c r="S82">
        <v>232223.513812847</v>
      </c>
      <c r="T82">
        <v>6644127.9900000002</v>
      </c>
      <c r="U82">
        <v>2286147.8561778101</v>
      </c>
      <c r="V82">
        <v>7760227.2571965996</v>
      </c>
      <c r="W82">
        <v>1068766.2226816099</v>
      </c>
      <c r="X82">
        <v>0</v>
      </c>
      <c r="Y82">
        <v>0</v>
      </c>
      <c r="Z82">
        <v>0</v>
      </c>
      <c r="AA82">
        <v>100863.24983482</v>
      </c>
      <c r="AB82">
        <v>419.11646478044599</v>
      </c>
      <c r="AC82">
        <v>232223.513812847</v>
      </c>
      <c r="AD82">
        <v>0</v>
      </c>
      <c r="AE82">
        <v>0</v>
      </c>
      <c r="AF82">
        <v>0</v>
      </c>
      <c r="AG82">
        <v>0</v>
      </c>
      <c r="AH82">
        <v>0</v>
      </c>
      <c r="AI82">
        <v>0</v>
      </c>
      <c r="AJ82">
        <v>9162499.3599906508</v>
      </c>
      <c r="AK82" s="63">
        <v>15798.831248181001</v>
      </c>
      <c r="AL82">
        <v>330.98244656580999</v>
      </c>
      <c r="AM82">
        <v>93035.839999999997</v>
      </c>
      <c r="AN82">
        <v>4342.4095032922596</v>
      </c>
      <c r="AO82">
        <v>33547.471598330201</v>
      </c>
      <c r="AP82">
        <v>330.98244656580999</v>
      </c>
      <c r="AQ82">
        <v>93035.839999999997</v>
      </c>
      <c r="AR82">
        <v>4342.4095032922596</v>
      </c>
      <c r="AS82">
        <v>18281.8865453037</v>
      </c>
      <c r="AT82">
        <v>0</v>
      </c>
      <c r="AU82" t="s">
        <v>2896</v>
      </c>
      <c r="AV82" t="s">
        <v>2896</v>
      </c>
    </row>
    <row r="83" spans="1:48" x14ac:dyDescent="0.25">
      <c r="A83" t="s">
        <v>2989</v>
      </c>
      <c r="B83">
        <v>2243</v>
      </c>
      <c r="C83" t="s">
        <v>31</v>
      </c>
      <c r="D83">
        <v>1182</v>
      </c>
      <c r="E83" t="s">
        <v>325</v>
      </c>
      <c r="F83" t="s">
        <v>2892</v>
      </c>
      <c r="G83" t="s">
        <v>2911</v>
      </c>
      <c r="H83" t="s">
        <v>2894</v>
      </c>
      <c r="I83" t="s">
        <v>2895</v>
      </c>
      <c r="J83">
        <v>811.16513370170696</v>
      </c>
      <c r="K83">
        <v>2</v>
      </c>
      <c r="L83">
        <v>1</v>
      </c>
      <c r="M83">
        <v>1</v>
      </c>
      <c r="N83">
        <v>6658612.91730313</v>
      </c>
      <c r="O83">
        <v>2645717.5049922201</v>
      </c>
      <c r="P83">
        <v>1857519.8480031299</v>
      </c>
      <c r="Q83">
        <v>220080.591581563</v>
      </c>
      <c r="R83">
        <v>298850.09824514302</v>
      </c>
      <c r="S83">
        <v>324807.81520043599</v>
      </c>
      <c r="T83">
        <v>8483177.5899999999</v>
      </c>
      <c r="U83">
        <v>3197603.3701252001</v>
      </c>
      <c r="V83">
        <v>10587663.508087199</v>
      </c>
      <c r="W83">
        <v>951455.207866524</v>
      </c>
      <c r="X83">
        <v>0</v>
      </c>
      <c r="Y83">
        <v>0</v>
      </c>
      <c r="Z83">
        <v>0</v>
      </c>
      <c r="AA83">
        <v>141076.03177198701</v>
      </c>
      <c r="AB83">
        <v>586.21239944538399</v>
      </c>
      <c r="AC83">
        <v>324807.81520043599</v>
      </c>
      <c r="AD83">
        <v>0</v>
      </c>
      <c r="AE83">
        <v>0</v>
      </c>
      <c r="AF83">
        <v>0</v>
      </c>
      <c r="AG83">
        <v>0</v>
      </c>
      <c r="AH83">
        <v>0</v>
      </c>
      <c r="AI83">
        <v>0</v>
      </c>
      <c r="AJ83">
        <v>12005588.7753256</v>
      </c>
      <c r="AK83" s="63">
        <v>14800.4250633145</v>
      </c>
      <c r="AL83">
        <v>330.98244656580999</v>
      </c>
      <c r="AM83">
        <v>93035.839999999997</v>
      </c>
      <c r="AN83">
        <v>4342.4095032922596</v>
      </c>
      <c r="AO83">
        <v>33547.471598330201</v>
      </c>
      <c r="AP83">
        <v>3753.1860850462999</v>
      </c>
      <c r="AQ83">
        <v>20687.885194392002</v>
      </c>
      <c r="AR83">
        <v>11185.5712070765</v>
      </c>
      <c r="AS83">
        <v>14901.359051007599</v>
      </c>
      <c r="AT83">
        <v>0</v>
      </c>
      <c r="AU83" t="s">
        <v>2896</v>
      </c>
      <c r="AV83" t="s">
        <v>2896</v>
      </c>
    </row>
    <row r="84" spans="1:48" x14ac:dyDescent="0.25">
      <c r="A84" t="s">
        <v>2990</v>
      </c>
      <c r="B84">
        <v>2243</v>
      </c>
      <c r="C84" t="s">
        <v>31</v>
      </c>
      <c r="D84">
        <v>1170</v>
      </c>
      <c r="E84" t="s">
        <v>326</v>
      </c>
      <c r="F84" t="s">
        <v>2892</v>
      </c>
      <c r="G84" t="s">
        <v>2893</v>
      </c>
      <c r="H84" t="s">
        <v>2894</v>
      </c>
      <c r="I84" t="s">
        <v>2895</v>
      </c>
      <c r="J84">
        <v>304.406779661001</v>
      </c>
      <c r="K84">
        <v>1</v>
      </c>
      <c r="L84">
        <v>1</v>
      </c>
      <c r="M84">
        <v>1</v>
      </c>
      <c r="N84">
        <v>2603637.5206137402</v>
      </c>
      <c r="O84">
        <v>884952.68281810405</v>
      </c>
      <c r="P84">
        <v>723935.84698765201</v>
      </c>
      <c r="Q84">
        <v>82589.871489554906</v>
      </c>
      <c r="R84">
        <v>112149.785818619</v>
      </c>
      <c r="S84">
        <v>121890.965138856</v>
      </c>
      <c r="T84">
        <v>3207297.78</v>
      </c>
      <c r="U84">
        <v>1199967.9277276699</v>
      </c>
      <c r="V84">
        <v>4007088.9229022502</v>
      </c>
      <c r="W84">
        <v>347015.047768271</v>
      </c>
      <c r="X84">
        <v>0</v>
      </c>
      <c r="Y84">
        <v>0</v>
      </c>
      <c r="Z84">
        <v>0</v>
      </c>
      <c r="AA84">
        <v>52941.748523002701</v>
      </c>
      <c r="AB84">
        <v>219.98853414493399</v>
      </c>
      <c r="AC84">
        <v>121890.965138856</v>
      </c>
      <c r="AD84">
        <v>0</v>
      </c>
      <c r="AE84">
        <v>0</v>
      </c>
      <c r="AF84">
        <v>0</v>
      </c>
      <c r="AG84">
        <v>0</v>
      </c>
      <c r="AH84">
        <v>0</v>
      </c>
      <c r="AI84">
        <v>0</v>
      </c>
      <c r="AJ84">
        <v>4529156.6728665195</v>
      </c>
      <c r="AK84" s="63">
        <v>14878.632722669199</v>
      </c>
      <c r="AL84">
        <v>330.98244656580999</v>
      </c>
      <c r="AM84">
        <v>93035.839999999997</v>
      </c>
      <c r="AN84">
        <v>4342.4095032922596</v>
      </c>
      <c r="AO84">
        <v>33547.471598330201</v>
      </c>
      <c r="AP84">
        <v>330.98244656580999</v>
      </c>
      <c r="AQ84">
        <v>93035.839999999997</v>
      </c>
      <c r="AR84">
        <v>4342.4095032922596</v>
      </c>
      <c r="AS84">
        <v>18281.8865453037</v>
      </c>
      <c r="AT84">
        <v>0</v>
      </c>
      <c r="AU84" t="s">
        <v>2896</v>
      </c>
      <c r="AV84" t="s">
        <v>2896</v>
      </c>
    </row>
    <row r="85" spans="1:48" x14ac:dyDescent="0.25">
      <c r="A85" t="s">
        <v>2991</v>
      </c>
      <c r="B85">
        <v>2243</v>
      </c>
      <c r="C85" t="s">
        <v>31</v>
      </c>
      <c r="D85">
        <v>1183</v>
      </c>
      <c r="E85" t="s">
        <v>327</v>
      </c>
      <c r="F85" t="s">
        <v>2892</v>
      </c>
      <c r="G85" t="s">
        <v>2911</v>
      </c>
      <c r="H85" t="s">
        <v>2894</v>
      </c>
      <c r="I85" t="s">
        <v>2895</v>
      </c>
      <c r="J85">
        <v>904.01668873247297</v>
      </c>
      <c r="K85">
        <v>2</v>
      </c>
      <c r="L85">
        <v>1</v>
      </c>
      <c r="M85">
        <v>1</v>
      </c>
      <c r="N85">
        <v>6094407.3295509098</v>
      </c>
      <c r="O85">
        <v>2793652.2299163602</v>
      </c>
      <c r="P85">
        <v>2017972.9080523499</v>
      </c>
      <c r="Q85">
        <v>245272.533778568</v>
      </c>
      <c r="R85">
        <v>333058.54137253598</v>
      </c>
      <c r="S85">
        <v>361987.55761598703</v>
      </c>
      <c r="T85">
        <v>7920740.4400000004</v>
      </c>
      <c r="U85">
        <v>3563623.1026707101</v>
      </c>
      <c r="V85">
        <v>10264932.8538968</v>
      </c>
      <c r="W85">
        <v>1061552.80722609</v>
      </c>
      <c r="X85">
        <v>0</v>
      </c>
      <c r="Y85">
        <v>0</v>
      </c>
      <c r="Z85">
        <v>0</v>
      </c>
      <c r="AA85">
        <v>157224.567234577</v>
      </c>
      <c r="AB85">
        <v>653.31431323009997</v>
      </c>
      <c r="AC85">
        <v>361987.55761598703</v>
      </c>
      <c r="AD85">
        <v>0</v>
      </c>
      <c r="AE85">
        <v>0</v>
      </c>
      <c r="AF85">
        <v>0</v>
      </c>
      <c r="AG85">
        <v>0</v>
      </c>
      <c r="AH85">
        <v>0</v>
      </c>
      <c r="AI85">
        <v>0</v>
      </c>
      <c r="AJ85">
        <v>11846351.1002867</v>
      </c>
      <c r="AK85" s="63">
        <v>13104.1287710037</v>
      </c>
      <c r="AL85">
        <v>330.98244656580999</v>
      </c>
      <c r="AM85">
        <v>93035.839999999997</v>
      </c>
      <c r="AN85">
        <v>4342.4095032922596</v>
      </c>
      <c r="AO85">
        <v>33547.471598330201</v>
      </c>
      <c r="AP85">
        <v>3753.1860850462999</v>
      </c>
      <c r="AQ85">
        <v>20687.885194392002</v>
      </c>
      <c r="AR85">
        <v>11185.5712070765</v>
      </c>
      <c r="AS85">
        <v>14901.359051007599</v>
      </c>
      <c r="AT85">
        <v>0</v>
      </c>
      <c r="AU85" t="s">
        <v>2896</v>
      </c>
      <c r="AV85" t="s">
        <v>2896</v>
      </c>
    </row>
    <row r="86" spans="1:48" x14ac:dyDescent="0.25">
      <c r="A86" t="s">
        <v>2992</v>
      </c>
      <c r="B86">
        <v>2243</v>
      </c>
      <c r="C86" t="s">
        <v>31</v>
      </c>
      <c r="D86">
        <v>5381</v>
      </c>
      <c r="E86" t="s">
        <v>328</v>
      </c>
      <c r="F86" t="s">
        <v>2892</v>
      </c>
      <c r="G86" t="s">
        <v>2903</v>
      </c>
      <c r="H86" t="s">
        <v>2894</v>
      </c>
      <c r="I86" t="s">
        <v>2895</v>
      </c>
      <c r="J86">
        <v>1395.34558898161</v>
      </c>
      <c r="K86">
        <v>1</v>
      </c>
      <c r="L86">
        <v>1</v>
      </c>
      <c r="M86">
        <v>1</v>
      </c>
      <c r="N86">
        <v>1262165.9859903699</v>
      </c>
      <c r="O86">
        <v>1221455.6783197301</v>
      </c>
      <c r="P86">
        <v>2124162.8095162902</v>
      </c>
      <c r="Q86">
        <v>378577.02448626602</v>
      </c>
      <c r="R86">
        <v>514074.32226546499</v>
      </c>
      <c r="S86">
        <v>558726.12539254501</v>
      </c>
      <c r="T86">
        <v>0</v>
      </c>
      <c r="U86">
        <v>5500435.8205781104</v>
      </c>
      <c r="V86">
        <v>4589582.5982270502</v>
      </c>
      <c r="W86">
        <v>667169.44044615398</v>
      </c>
      <c r="X86">
        <v>0</v>
      </c>
      <c r="Y86">
        <v>0</v>
      </c>
      <c r="Z86">
        <v>0</v>
      </c>
      <c r="AA86">
        <v>242675.39427608001</v>
      </c>
      <c r="AB86">
        <v>1008.38762884159</v>
      </c>
      <c r="AC86">
        <v>558726.12539254501</v>
      </c>
      <c r="AD86">
        <v>0</v>
      </c>
      <c r="AE86">
        <v>0</v>
      </c>
      <c r="AF86">
        <v>0</v>
      </c>
      <c r="AG86">
        <v>0</v>
      </c>
      <c r="AH86">
        <v>0</v>
      </c>
      <c r="AI86">
        <v>0</v>
      </c>
      <c r="AJ86">
        <v>6059161.9459706601</v>
      </c>
      <c r="AK86" s="63">
        <v>4342.4095032922696</v>
      </c>
      <c r="AL86">
        <v>330.98244656580999</v>
      </c>
      <c r="AM86">
        <v>93035.839999999997</v>
      </c>
      <c r="AN86">
        <v>4342.4095032922596</v>
      </c>
      <c r="AO86">
        <v>33547.471598330201</v>
      </c>
      <c r="AP86">
        <v>330.98244656580999</v>
      </c>
      <c r="AQ86">
        <v>40734.411818744898</v>
      </c>
      <c r="AR86">
        <v>4342.4095032922696</v>
      </c>
      <c r="AS86">
        <v>33547.471598330201</v>
      </c>
      <c r="AT86">
        <v>0</v>
      </c>
      <c r="AU86" t="s">
        <v>2896</v>
      </c>
      <c r="AV86" t="s">
        <v>2897</v>
      </c>
    </row>
    <row r="87" spans="1:48" x14ac:dyDescent="0.25">
      <c r="A87" t="s">
        <v>2993</v>
      </c>
      <c r="B87">
        <v>2243</v>
      </c>
      <c r="C87" t="s">
        <v>31</v>
      </c>
      <c r="D87">
        <v>1303</v>
      </c>
      <c r="E87" t="s">
        <v>329</v>
      </c>
      <c r="F87" t="s">
        <v>2892</v>
      </c>
      <c r="G87" t="s">
        <v>2893</v>
      </c>
      <c r="H87" t="s">
        <v>2894</v>
      </c>
      <c r="I87" t="s">
        <v>2895</v>
      </c>
      <c r="J87">
        <v>645.81355932197005</v>
      </c>
      <c r="K87">
        <v>1</v>
      </c>
      <c r="L87">
        <v>1</v>
      </c>
      <c r="M87">
        <v>1</v>
      </c>
      <c r="N87">
        <v>4138364.9538671998</v>
      </c>
      <c r="O87">
        <v>1257709.6441045499</v>
      </c>
      <c r="P87">
        <v>1311393.4922616701</v>
      </c>
      <c r="Q87">
        <v>175218.36711394001</v>
      </c>
      <c r="R87">
        <v>237931.14081551399</v>
      </c>
      <c r="S87">
        <v>258597.51919184899</v>
      </c>
      <c r="T87">
        <v>4574828.18</v>
      </c>
      <c r="U87">
        <v>2545789.41816288</v>
      </c>
      <c r="V87">
        <v>6484524.4210073799</v>
      </c>
      <c r="W87">
        <v>523308.006382194</v>
      </c>
      <c r="X87">
        <v>0</v>
      </c>
      <c r="Y87">
        <v>0</v>
      </c>
      <c r="Z87">
        <v>0</v>
      </c>
      <c r="AA87">
        <v>112318.454564136</v>
      </c>
      <c r="AB87">
        <v>466.71620916057998</v>
      </c>
      <c r="AC87">
        <v>258597.51919184899</v>
      </c>
      <c r="AD87">
        <v>0</v>
      </c>
      <c r="AE87">
        <v>0</v>
      </c>
      <c r="AF87">
        <v>0</v>
      </c>
      <c r="AG87">
        <v>0</v>
      </c>
      <c r="AH87">
        <v>0</v>
      </c>
      <c r="AI87">
        <v>0</v>
      </c>
      <c r="AJ87">
        <v>7379215.1173547301</v>
      </c>
      <c r="AK87" s="63">
        <v>11426.2313183731</v>
      </c>
      <c r="AL87">
        <v>330.98244656580999</v>
      </c>
      <c r="AM87">
        <v>93035.839999999997</v>
      </c>
      <c r="AN87">
        <v>4342.4095032922596</v>
      </c>
      <c r="AO87">
        <v>33547.471598330201</v>
      </c>
      <c r="AP87">
        <v>330.98244656580999</v>
      </c>
      <c r="AQ87">
        <v>93035.839999999997</v>
      </c>
      <c r="AR87">
        <v>4342.4095032922596</v>
      </c>
      <c r="AS87">
        <v>18281.8865453037</v>
      </c>
      <c r="AT87">
        <v>0</v>
      </c>
      <c r="AU87" t="s">
        <v>2896</v>
      </c>
      <c r="AV87" t="s">
        <v>2896</v>
      </c>
    </row>
    <row r="88" spans="1:48" x14ac:dyDescent="0.25">
      <c r="A88" t="s">
        <v>2994</v>
      </c>
      <c r="B88">
        <v>2243</v>
      </c>
      <c r="C88" t="s">
        <v>31</v>
      </c>
      <c r="D88">
        <v>1171</v>
      </c>
      <c r="E88" t="s">
        <v>330</v>
      </c>
      <c r="F88" t="s">
        <v>2892</v>
      </c>
      <c r="G88" t="s">
        <v>2893</v>
      </c>
      <c r="H88" t="s">
        <v>2894</v>
      </c>
      <c r="I88" t="s">
        <v>2895</v>
      </c>
      <c r="J88">
        <v>569.00564971745496</v>
      </c>
      <c r="K88">
        <v>1</v>
      </c>
      <c r="L88">
        <v>1</v>
      </c>
      <c r="M88">
        <v>1</v>
      </c>
      <c r="N88">
        <v>4631476.6216123002</v>
      </c>
      <c r="O88">
        <v>1330523.49316892</v>
      </c>
      <c r="P88">
        <v>1163986.5481108399</v>
      </c>
      <c r="Q88">
        <v>154379.29319225301</v>
      </c>
      <c r="R88">
        <v>209633.510188118</v>
      </c>
      <c r="S88">
        <v>227841.994487641</v>
      </c>
      <c r="T88">
        <v>5246985.92</v>
      </c>
      <c r="U88">
        <v>2243013.5462724301</v>
      </c>
      <c r="V88">
        <v>6971061.5804096498</v>
      </c>
      <c r="W88">
        <v>419566.48300506599</v>
      </c>
      <c r="X88">
        <v>0</v>
      </c>
      <c r="Y88">
        <v>0</v>
      </c>
      <c r="Z88">
        <v>0</v>
      </c>
      <c r="AA88">
        <v>98960.194148950002</v>
      </c>
      <c r="AB88">
        <v>411.20870875782703</v>
      </c>
      <c r="AC88">
        <v>227841.994487641</v>
      </c>
      <c r="AD88">
        <v>0</v>
      </c>
      <c r="AE88">
        <v>0</v>
      </c>
      <c r="AF88">
        <v>0</v>
      </c>
      <c r="AG88">
        <v>0</v>
      </c>
      <c r="AH88">
        <v>0</v>
      </c>
      <c r="AI88">
        <v>0</v>
      </c>
      <c r="AJ88">
        <v>7717841.46076007</v>
      </c>
      <c r="AK88" s="63">
        <v>13563.734322484201</v>
      </c>
      <c r="AL88">
        <v>330.98244656580999</v>
      </c>
      <c r="AM88">
        <v>93035.839999999997</v>
      </c>
      <c r="AN88">
        <v>4342.4095032922596</v>
      </c>
      <c r="AO88">
        <v>33547.471598330201</v>
      </c>
      <c r="AP88">
        <v>330.98244656580999</v>
      </c>
      <c r="AQ88">
        <v>93035.839999999997</v>
      </c>
      <c r="AR88">
        <v>4342.4095032922596</v>
      </c>
      <c r="AS88">
        <v>18281.8865453037</v>
      </c>
      <c r="AT88">
        <v>0</v>
      </c>
      <c r="AU88" t="s">
        <v>2896</v>
      </c>
      <c r="AV88" t="s">
        <v>2896</v>
      </c>
    </row>
    <row r="89" spans="1:48" x14ac:dyDescent="0.25">
      <c r="A89" t="s">
        <v>2995</v>
      </c>
      <c r="B89">
        <v>2243</v>
      </c>
      <c r="C89" t="s">
        <v>31</v>
      </c>
      <c r="D89">
        <v>1172</v>
      </c>
      <c r="E89" t="s">
        <v>332</v>
      </c>
      <c r="F89" t="s">
        <v>2892</v>
      </c>
      <c r="G89" t="s">
        <v>2893</v>
      </c>
      <c r="H89" t="s">
        <v>2894</v>
      </c>
      <c r="I89" t="s">
        <v>2895</v>
      </c>
      <c r="J89">
        <v>548.22033898300299</v>
      </c>
      <c r="K89">
        <v>2</v>
      </c>
      <c r="L89">
        <v>1</v>
      </c>
      <c r="M89">
        <v>1</v>
      </c>
      <c r="N89">
        <v>5432840.8274221104</v>
      </c>
      <c r="O89">
        <v>1489755.30680686</v>
      </c>
      <c r="P89">
        <v>1160899.5192185501</v>
      </c>
      <c r="Q89">
        <v>148739.94394930699</v>
      </c>
      <c r="R89">
        <v>201975.76961598601</v>
      </c>
      <c r="S89">
        <v>219519.112885087</v>
      </c>
      <c r="T89">
        <v>6273133.2699999996</v>
      </c>
      <c r="U89">
        <v>2161078.0970128202</v>
      </c>
      <c r="V89">
        <v>7519665.5292718401</v>
      </c>
      <c r="W89">
        <v>818804.39090838504</v>
      </c>
      <c r="X89">
        <v>0</v>
      </c>
      <c r="Y89">
        <v>0</v>
      </c>
      <c r="Z89">
        <v>0</v>
      </c>
      <c r="AA89">
        <v>95345.259241451306</v>
      </c>
      <c r="AB89">
        <v>396.18759114240697</v>
      </c>
      <c r="AC89">
        <v>219519.112885087</v>
      </c>
      <c r="AD89">
        <v>0</v>
      </c>
      <c r="AE89">
        <v>0</v>
      </c>
      <c r="AF89">
        <v>0</v>
      </c>
      <c r="AG89">
        <v>0</v>
      </c>
      <c r="AH89">
        <v>0</v>
      </c>
      <c r="AI89">
        <v>0</v>
      </c>
      <c r="AJ89">
        <v>8653730.4798978996</v>
      </c>
      <c r="AK89" s="63">
        <v>15785.132116680201</v>
      </c>
      <c r="AL89">
        <v>330.98244656580999</v>
      </c>
      <c r="AM89">
        <v>93035.839999999997</v>
      </c>
      <c r="AN89">
        <v>4342.4095032922596</v>
      </c>
      <c r="AO89">
        <v>33547.471598330201</v>
      </c>
      <c r="AP89">
        <v>330.98244656580999</v>
      </c>
      <c r="AQ89">
        <v>93035.839999999997</v>
      </c>
      <c r="AR89">
        <v>4342.4095032922596</v>
      </c>
      <c r="AS89">
        <v>18281.8865453037</v>
      </c>
      <c r="AT89">
        <v>0</v>
      </c>
      <c r="AU89" t="s">
        <v>2896</v>
      </c>
      <c r="AV89" t="s">
        <v>2896</v>
      </c>
    </row>
    <row r="90" spans="1:48" x14ac:dyDescent="0.25">
      <c r="A90" t="s">
        <v>2996</v>
      </c>
      <c r="B90">
        <v>2243</v>
      </c>
      <c r="C90" t="s">
        <v>31</v>
      </c>
      <c r="D90">
        <v>1173</v>
      </c>
      <c r="E90" t="s">
        <v>333</v>
      </c>
      <c r="F90" t="s">
        <v>2892</v>
      </c>
      <c r="G90" t="s">
        <v>2893</v>
      </c>
      <c r="H90" t="s">
        <v>2894</v>
      </c>
      <c r="I90" t="s">
        <v>2895</v>
      </c>
      <c r="J90">
        <v>365.04739514885898</v>
      </c>
      <c r="K90">
        <v>2</v>
      </c>
      <c r="L90">
        <v>1</v>
      </c>
      <c r="M90">
        <v>1</v>
      </c>
      <c r="N90">
        <v>3686134.8359093401</v>
      </c>
      <c r="O90">
        <v>1050811.9403468501</v>
      </c>
      <c r="P90">
        <v>854071.33233803697</v>
      </c>
      <c r="Q90">
        <v>99042.529494633403</v>
      </c>
      <c r="R90">
        <v>134491.04919799001</v>
      </c>
      <c r="S90">
        <v>146172.760559644</v>
      </c>
      <c r="T90">
        <v>4385539.17</v>
      </c>
      <c r="U90">
        <v>1439012.5172868499</v>
      </c>
      <c r="V90">
        <v>5281548.3019623104</v>
      </c>
      <c r="W90">
        <v>479251.34387556103</v>
      </c>
      <c r="X90">
        <v>0</v>
      </c>
      <c r="Y90">
        <v>0</v>
      </c>
      <c r="Z90">
        <v>0</v>
      </c>
      <c r="AA90">
        <v>63488.2291861915</v>
      </c>
      <c r="AB90">
        <v>263.81226279406798</v>
      </c>
      <c r="AC90">
        <v>146172.760559644</v>
      </c>
      <c r="AD90">
        <v>0</v>
      </c>
      <c r="AE90">
        <v>0</v>
      </c>
      <c r="AF90">
        <v>0</v>
      </c>
      <c r="AG90">
        <v>0</v>
      </c>
      <c r="AH90">
        <v>0</v>
      </c>
      <c r="AI90">
        <v>0</v>
      </c>
      <c r="AJ90">
        <v>5970724.44784649</v>
      </c>
      <c r="AK90" s="63">
        <v>16356.0253468231</v>
      </c>
      <c r="AL90">
        <v>330.98244656580999</v>
      </c>
      <c r="AM90">
        <v>93035.839999999997</v>
      </c>
      <c r="AN90">
        <v>4342.4095032922596</v>
      </c>
      <c r="AO90">
        <v>33547.471598330201</v>
      </c>
      <c r="AP90">
        <v>330.98244656580999</v>
      </c>
      <c r="AQ90">
        <v>93035.839999999997</v>
      </c>
      <c r="AR90">
        <v>4342.4095032922596</v>
      </c>
      <c r="AS90">
        <v>18281.8865453037</v>
      </c>
      <c r="AT90">
        <v>0</v>
      </c>
      <c r="AU90" t="s">
        <v>2896</v>
      </c>
      <c r="AV90" t="s">
        <v>2896</v>
      </c>
    </row>
    <row r="91" spans="1:48" x14ac:dyDescent="0.25">
      <c r="A91" t="s">
        <v>2997</v>
      </c>
      <c r="B91">
        <v>2243</v>
      </c>
      <c r="C91" t="s">
        <v>31</v>
      </c>
      <c r="D91">
        <v>1174</v>
      </c>
      <c r="E91" t="s">
        <v>334</v>
      </c>
      <c r="F91" t="s">
        <v>2892</v>
      </c>
      <c r="G91" t="s">
        <v>2893</v>
      </c>
      <c r="H91" t="s">
        <v>2894</v>
      </c>
      <c r="I91" t="s">
        <v>2895</v>
      </c>
      <c r="J91">
        <v>419.52482126467498</v>
      </c>
      <c r="K91">
        <v>1</v>
      </c>
      <c r="L91">
        <v>1</v>
      </c>
      <c r="M91">
        <v>1</v>
      </c>
      <c r="N91">
        <v>4282044.1811671201</v>
      </c>
      <c r="O91">
        <v>1176908.4537468499</v>
      </c>
      <c r="P91">
        <v>886913.51986328105</v>
      </c>
      <c r="Q91">
        <v>113823.02691652899</v>
      </c>
      <c r="R91">
        <v>154561.66548860699</v>
      </c>
      <c r="S91">
        <v>167986.683544317</v>
      </c>
      <c r="T91">
        <v>4960488.96</v>
      </c>
      <c r="U91">
        <v>1653761.8871824001</v>
      </c>
      <c r="V91">
        <v>6081840.8260356104</v>
      </c>
      <c r="W91">
        <v>459144.01747281698</v>
      </c>
      <c r="X91">
        <v>0</v>
      </c>
      <c r="Y91">
        <v>0</v>
      </c>
      <c r="Z91">
        <v>0</v>
      </c>
      <c r="AA91">
        <v>72962.821693020102</v>
      </c>
      <c r="AB91">
        <v>303.181980934227</v>
      </c>
      <c r="AC91">
        <v>167986.683544317</v>
      </c>
      <c r="AD91">
        <v>0</v>
      </c>
      <c r="AE91">
        <v>0</v>
      </c>
      <c r="AF91">
        <v>0</v>
      </c>
      <c r="AG91">
        <v>0</v>
      </c>
      <c r="AH91">
        <v>0</v>
      </c>
      <c r="AI91">
        <v>0</v>
      </c>
      <c r="AJ91">
        <v>6782237.5307266898</v>
      </c>
      <c r="AK91" s="63">
        <v>16166.474990160001</v>
      </c>
      <c r="AL91">
        <v>330.98244656580999</v>
      </c>
      <c r="AM91">
        <v>93035.839999999997</v>
      </c>
      <c r="AN91">
        <v>4342.4095032922596</v>
      </c>
      <c r="AO91">
        <v>33547.471598330201</v>
      </c>
      <c r="AP91">
        <v>330.98244656580999</v>
      </c>
      <c r="AQ91">
        <v>93035.839999999997</v>
      </c>
      <c r="AR91">
        <v>4342.4095032922596</v>
      </c>
      <c r="AS91">
        <v>18281.8865453037</v>
      </c>
      <c r="AT91">
        <v>0</v>
      </c>
      <c r="AU91" t="s">
        <v>2896</v>
      </c>
      <c r="AV91" t="s">
        <v>2896</v>
      </c>
    </row>
    <row r="92" spans="1:48" x14ac:dyDescent="0.25">
      <c r="A92" t="s">
        <v>2998</v>
      </c>
      <c r="B92">
        <v>2243</v>
      </c>
      <c r="C92" t="s">
        <v>31</v>
      </c>
      <c r="D92">
        <v>1175</v>
      </c>
      <c r="E92" t="s">
        <v>335</v>
      </c>
      <c r="F92" t="s">
        <v>2892</v>
      </c>
      <c r="G92" t="s">
        <v>2893</v>
      </c>
      <c r="H92" t="s">
        <v>2894</v>
      </c>
      <c r="I92" t="s">
        <v>2895</v>
      </c>
      <c r="J92">
        <v>568.12668280864295</v>
      </c>
      <c r="K92">
        <v>1</v>
      </c>
      <c r="L92">
        <v>1</v>
      </c>
      <c r="M92">
        <v>1</v>
      </c>
      <c r="N92">
        <v>4254148.07823129</v>
      </c>
      <c r="O92">
        <v>1369514.64434046</v>
      </c>
      <c r="P92">
        <v>1176374.4890093601</v>
      </c>
      <c r="Q92">
        <v>154140.817018617</v>
      </c>
      <c r="R92">
        <v>238068.68050641799</v>
      </c>
      <c r="S92">
        <v>227490.037396017</v>
      </c>
      <c r="T92">
        <v>4952698.04</v>
      </c>
      <c r="U92">
        <v>2239548.66910615</v>
      </c>
      <c r="V92">
        <v>6573519.3249652702</v>
      </c>
      <c r="W92">
        <v>519509.484459873</v>
      </c>
      <c r="X92">
        <v>0</v>
      </c>
      <c r="Y92">
        <v>0</v>
      </c>
      <c r="Z92">
        <v>0</v>
      </c>
      <c r="AA92">
        <v>98807.326183597193</v>
      </c>
      <c r="AB92">
        <v>410.57349740659902</v>
      </c>
      <c r="AC92">
        <v>227490.037396017</v>
      </c>
      <c r="AD92">
        <v>0</v>
      </c>
      <c r="AE92">
        <v>0</v>
      </c>
      <c r="AF92">
        <v>0</v>
      </c>
      <c r="AG92">
        <v>0</v>
      </c>
      <c r="AH92">
        <v>0</v>
      </c>
      <c r="AI92">
        <v>0</v>
      </c>
      <c r="AJ92">
        <v>7419736.7465021703</v>
      </c>
      <c r="AK92" s="63">
        <v>13060.003993865001</v>
      </c>
      <c r="AL92">
        <v>330.98244656580999</v>
      </c>
      <c r="AM92">
        <v>93035.839999999997</v>
      </c>
      <c r="AN92">
        <v>4342.4095032922596</v>
      </c>
      <c r="AO92">
        <v>33547.471598330201</v>
      </c>
      <c r="AP92">
        <v>330.98244656580999</v>
      </c>
      <c r="AQ92">
        <v>93035.839999999997</v>
      </c>
      <c r="AR92">
        <v>4342.4095032922596</v>
      </c>
      <c r="AS92">
        <v>18281.8865453037</v>
      </c>
      <c r="AT92">
        <v>0</v>
      </c>
      <c r="AU92" t="s">
        <v>2896</v>
      </c>
      <c r="AV92" t="s">
        <v>2896</v>
      </c>
    </row>
    <row r="93" spans="1:48" x14ac:dyDescent="0.25">
      <c r="A93" t="s">
        <v>2999</v>
      </c>
      <c r="B93">
        <v>2243</v>
      </c>
      <c r="C93" t="s">
        <v>31</v>
      </c>
      <c r="D93">
        <v>5382</v>
      </c>
      <c r="E93" t="s">
        <v>336</v>
      </c>
      <c r="F93" t="s">
        <v>2892</v>
      </c>
      <c r="G93" t="s">
        <v>2893</v>
      </c>
      <c r="H93" t="s">
        <v>2894</v>
      </c>
      <c r="I93" t="s">
        <v>2895</v>
      </c>
      <c r="J93">
        <v>618.05649717504105</v>
      </c>
      <c r="K93">
        <v>2</v>
      </c>
      <c r="L93">
        <v>1</v>
      </c>
      <c r="M93">
        <v>1</v>
      </c>
      <c r="N93">
        <v>559065.72129133705</v>
      </c>
      <c r="O93">
        <v>541033.43570092996</v>
      </c>
      <c r="P93">
        <v>940879.90519776498</v>
      </c>
      <c r="Q93">
        <v>167687.482952308</v>
      </c>
      <c r="R93">
        <v>227704.86209005699</v>
      </c>
      <c r="S93">
        <v>247482.99967202701</v>
      </c>
      <c r="T93">
        <v>0</v>
      </c>
      <c r="U93">
        <v>2436371.4072324</v>
      </c>
      <c r="V93">
        <v>2032916.6957312999</v>
      </c>
      <c r="W93">
        <v>295517.046558576</v>
      </c>
      <c r="X93">
        <v>0</v>
      </c>
      <c r="Y93">
        <v>0</v>
      </c>
      <c r="Z93">
        <v>0</v>
      </c>
      <c r="AA93">
        <v>107491.008192683</v>
      </c>
      <c r="AB93">
        <v>446.65674983883599</v>
      </c>
      <c r="AC93">
        <v>247482.99967202701</v>
      </c>
      <c r="AD93">
        <v>0</v>
      </c>
      <c r="AE93">
        <v>0</v>
      </c>
      <c r="AF93">
        <v>0</v>
      </c>
      <c r="AG93">
        <v>0</v>
      </c>
      <c r="AH93">
        <v>0</v>
      </c>
      <c r="AI93">
        <v>0</v>
      </c>
      <c r="AJ93">
        <v>2683854.4069044301</v>
      </c>
      <c r="AK93" s="63">
        <v>4342.4095032922596</v>
      </c>
      <c r="AL93">
        <v>330.98244656580999</v>
      </c>
      <c r="AM93">
        <v>93035.839999999997</v>
      </c>
      <c r="AN93">
        <v>4342.4095032922596</v>
      </c>
      <c r="AO93">
        <v>33547.471598330201</v>
      </c>
      <c r="AP93">
        <v>330.98244656580999</v>
      </c>
      <c r="AQ93">
        <v>93035.839999999997</v>
      </c>
      <c r="AR93">
        <v>4342.4095032922596</v>
      </c>
      <c r="AS93">
        <v>18281.8865453037</v>
      </c>
      <c r="AT93">
        <v>0</v>
      </c>
      <c r="AU93" t="s">
        <v>2896</v>
      </c>
      <c r="AV93" t="s">
        <v>2897</v>
      </c>
    </row>
    <row r="94" spans="1:48" x14ac:dyDescent="0.25">
      <c r="A94" t="s">
        <v>3000</v>
      </c>
      <c r="B94">
        <v>2243</v>
      </c>
      <c r="C94" t="s">
        <v>31</v>
      </c>
      <c r="D94">
        <v>2781</v>
      </c>
      <c r="E94" t="s">
        <v>337</v>
      </c>
      <c r="F94" t="s">
        <v>2892</v>
      </c>
      <c r="G94" t="s">
        <v>2893</v>
      </c>
      <c r="H94" t="s">
        <v>2894</v>
      </c>
      <c r="I94" t="s">
        <v>2895</v>
      </c>
      <c r="J94">
        <v>557.57062146888404</v>
      </c>
      <c r="K94">
        <v>1</v>
      </c>
      <c r="L94">
        <v>1</v>
      </c>
      <c r="M94">
        <v>1</v>
      </c>
      <c r="N94">
        <v>5070269.5765454601</v>
      </c>
      <c r="O94">
        <v>1187144.7240667799</v>
      </c>
      <c r="P94">
        <v>1160378.3533465201</v>
      </c>
      <c r="Q94">
        <v>151276.80804201899</v>
      </c>
      <c r="R94">
        <v>205420.60806308899</v>
      </c>
      <c r="S94">
        <v>223263.165359195</v>
      </c>
      <c r="T94">
        <v>5576553.2699999996</v>
      </c>
      <c r="U94">
        <v>2197936.8000638601</v>
      </c>
      <c r="V94">
        <v>7159649.5180794504</v>
      </c>
      <c r="W94">
        <v>517466.16760858201</v>
      </c>
      <c r="X94">
        <v>0</v>
      </c>
      <c r="Y94">
        <v>0</v>
      </c>
      <c r="Z94">
        <v>0</v>
      </c>
      <c r="AA94">
        <v>96971.439527376002</v>
      </c>
      <c r="AB94">
        <v>402.94484845514103</v>
      </c>
      <c r="AC94">
        <v>223263.165359195</v>
      </c>
      <c r="AD94">
        <v>0</v>
      </c>
      <c r="AE94">
        <v>0</v>
      </c>
      <c r="AF94">
        <v>0</v>
      </c>
      <c r="AG94">
        <v>0</v>
      </c>
      <c r="AH94">
        <v>0</v>
      </c>
      <c r="AI94">
        <v>0</v>
      </c>
      <c r="AJ94">
        <v>7997753.2354230499</v>
      </c>
      <c r="AK94" s="63">
        <v>14343.928692572599</v>
      </c>
      <c r="AL94">
        <v>330.98244656580999</v>
      </c>
      <c r="AM94">
        <v>93035.839999999997</v>
      </c>
      <c r="AN94">
        <v>4342.4095032922596</v>
      </c>
      <c r="AO94">
        <v>33547.471598330201</v>
      </c>
      <c r="AP94">
        <v>330.98244656580999</v>
      </c>
      <c r="AQ94">
        <v>93035.839999999997</v>
      </c>
      <c r="AR94">
        <v>4342.4095032922596</v>
      </c>
      <c r="AS94">
        <v>18281.8865453037</v>
      </c>
      <c r="AT94">
        <v>0</v>
      </c>
      <c r="AU94" t="s">
        <v>2896</v>
      </c>
      <c r="AV94" t="s">
        <v>2896</v>
      </c>
    </row>
    <row r="95" spans="1:48" x14ac:dyDescent="0.25">
      <c r="A95" t="s">
        <v>3001</v>
      </c>
      <c r="B95">
        <v>2243</v>
      </c>
      <c r="C95" t="s">
        <v>31</v>
      </c>
      <c r="D95">
        <v>1314</v>
      </c>
      <c r="E95" t="s">
        <v>338</v>
      </c>
      <c r="F95" t="s">
        <v>2892</v>
      </c>
      <c r="G95" t="s">
        <v>2903</v>
      </c>
      <c r="H95" t="s">
        <v>2904</v>
      </c>
      <c r="I95" t="s">
        <v>2895</v>
      </c>
      <c r="J95">
        <v>162.65713228779001</v>
      </c>
      <c r="K95">
        <v>1</v>
      </c>
      <c r="L95">
        <v>1</v>
      </c>
      <c r="M95">
        <v>1</v>
      </c>
      <c r="N95">
        <v>1254276.9339978001</v>
      </c>
      <c r="O95">
        <v>531200.293921898</v>
      </c>
      <c r="P95">
        <v>251611.58205259801</v>
      </c>
      <c r="Q95">
        <v>44131.184159132397</v>
      </c>
      <c r="R95">
        <v>59926.268949270197</v>
      </c>
      <c r="S95">
        <v>65131.383944065703</v>
      </c>
      <c r="T95">
        <v>1499953.77</v>
      </c>
      <c r="U95">
        <v>641192.49308069795</v>
      </c>
      <c r="V95">
        <v>2032704.2351970701</v>
      </c>
      <c r="W95">
        <v>80035.513065585605</v>
      </c>
      <c r="X95">
        <v>0</v>
      </c>
      <c r="Y95">
        <v>0</v>
      </c>
      <c r="Z95">
        <v>0</v>
      </c>
      <c r="AA95">
        <v>28288.965845776798</v>
      </c>
      <c r="AB95">
        <v>117.54897226684101</v>
      </c>
      <c r="AC95">
        <v>65131.383944065703</v>
      </c>
      <c r="AD95">
        <v>0</v>
      </c>
      <c r="AE95">
        <v>0</v>
      </c>
      <c r="AF95">
        <v>0</v>
      </c>
      <c r="AG95">
        <v>0</v>
      </c>
      <c r="AH95">
        <v>0</v>
      </c>
      <c r="AI95">
        <v>0</v>
      </c>
      <c r="AJ95">
        <v>2206277.64702476</v>
      </c>
      <c r="AK95" s="63">
        <v>13563.977281495399</v>
      </c>
      <c r="AL95">
        <v>330.98244656580999</v>
      </c>
      <c r="AM95">
        <v>93035.839999999997</v>
      </c>
      <c r="AN95">
        <v>4342.4095032922596</v>
      </c>
      <c r="AO95">
        <v>33547.471598330201</v>
      </c>
      <c r="AP95">
        <v>330.98244656580999</v>
      </c>
      <c r="AQ95">
        <v>40734.411818744898</v>
      </c>
      <c r="AR95">
        <v>4342.4095032922696</v>
      </c>
      <c r="AS95">
        <v>33547.471598330201</v>
      </c>
      <c r="AT95">
        <v>0</v>
      </c>
      <c r="AU95" t="s">
        <v>2896</v>
      </c>
      <c r="AV95" t="s">
        <v>2896</v>
      </c>
    </row>
    <row r="96" spans="1:48" x14ac:dyDescent="0.25">
      <c r="A96" t="s">
        <v>3002</v>
      </c>
      <c r="B96">
        <v>2243</v>
      </c>
      <c r="C96" t="s">
        <v>31</v>
      </c>
      <c r="D96">
        <v>1270</v>
      </c>
      <c r="E96" t="s">
        <v>340</v>
      </c>
      <c r="F96" t="s">
        <v>2892</v>
      </c>
      <c r="G96" t="s">
        <v>2893</v>
      </c>
      <c r="H96" t="s">
        <v>2894</v>
      </c>
      <c r="I96" t="s">
        <v>2895</v>
      </c>
      <c r="J96">
        <v>549.90577008161097</v>
      </c>
      <c r="K96">
        <v>1</v>
      </c>
      <c r="L96">
        <v>1</v>
      </c>
      <c r="M96">
        <v>1</v>
      </c>
      <c r="N96">
        <v>4531176.3115309495</v>
      </c>
      <c r="O96">
        <v>1179441.6071345799</v>
      </c>
      <c r="P96">
        <v>1152297.29506604</v>
      </c>
      <c r="Q96">
        <v>149197.22528185</v>
      </c>
      <c r="R96">
        <v>202596.71747047</v>
      </c>
      <c r="S96">
        <v>220193.99543373799</v>
      </c>
      <c r="T96">
        <v>5046987.1100000003</v>
      </c>
      <c r="U96">
        <v>2167722.0464838999</v>
      </c>
      <c r="V96">
        <v>6662487.5935995504</v>
      </c>
      <c r="W96">
        <v>456185.77160582901</v>
      </c>
      <c r="X96">
        <v>0</v>
      </c>
      <c r="Y96">
        <v>0</v>
      </c>
      <c r="Z96">
        <v>0</v>
      </c>
      <c r="AA96">
        <v>95638.385660891407</v>
      </c>
      <c r="AB96">
        <v>397.40561761736899</v>
      </c>
      <c r="AC96">
        <v>220193.99543373799</v>
      </c>
      <c r="AD96">
        <v>0</v>
      </c>
      <c r="AE96">
        <v>0</v>
      </c>
      <c r="AF96">
        <v>0</v>
      </c>
      <c r="AG96">
        <v>0</v>
      </c>
      <c r="AH96">
        <v>0</v>
      </c>
      <c r="AI96">
        <v>0</v>
      </c>
      <c r="AJ96">
        <v>7434903.1519176401</v>
      </c>
      <c r="AK96" s="63">
        <v>13520.322128669801</v>
      </c>
      <c r="AL96">
        <v>330.98244656580999</v>
      </c>
      <c r="AM96">
        <v>93035.839999999997</v>
      </c>
      <c r="AN96">
        <v>4342.4095032922596</v>
      </c>
      <c r="AO96">
        <v>33547.471598330201</v>
      </c>
      <c r="AP96">
        <v>330.98244656580999</v>
      </c>
      <c r="AQ96">
        <v>93035.839999999997</v>
      </c>
      <c r="AR96">
        <v>4342.4095032922596</v>
      </c>
      <c r="AS96">
        <v>18281.8865453037</v>
      </c>
      <c r="AT96">
        <v>0</v>
      </c>
      <c r="AU96" t="s">
        <v>2896</v>
      </c>
      <c r="AV96" t="s">
        <v>2896</v>
      </c>
    </row>
    <row r="97" spans="1:48" x14ac:dyDescent="0.25">
      <c r="A97" t="s">
        <v>3003</v>
      </c>
      <c r="B97">
        <v>2243</v>
      </c>
      <c r="C97" t="s">
        <v>31</v>
      </c>
      <c r="D97">
        <v>2783</v>
      </c>
      <c r="E97" t="s">
        <v>341</v>
      </c>
      <c r="F97" t="s">
        <v>2892</v>
      </c>
      <c r="G97" t="s">
        <v>2903</v>
      </c>
      <c r="H97" t="s">
        <v>2904</v>
      </c>
      <c r="I97" t="s">
        <v>2895</v>
      </c>
      <c r="J97">
        <v>1453.38911933196</v>
      </c>
      <c r="K97">
        <v>1</v>
      </c>
      <c r="L97">
        <v>1</v>
      </c>
      <c r="M97">
        <v>1</v>
      </c>
      <c r="N97">
        <v>10928221.2465089</v>
      </c>
      <c r="O97">
        <v>5635802.5130778896</v>
      </c>
      <c r="P97">
        <v>3209849.2196385199</v>
      </c>
      <c r="Q97">
        <v>394325.05650373502</v>
      </c>
      <c r="R97">
        <v>649050.51549041003</v>
      </c>
      <c r="S97">
        <v>581967.992549218</v>
      </c>
      <c r="T97">
        <v>15088005.82</v>
      </c>
      <c r="U97">
        <v>5729242.7312194696</v>
      </c>
      <c r="V97">
        <v>18172294.892728299</v>
      </c>
      <c r="W97">
        <v>2391133.1283121798</v>
      </c>
      <c r="X97">
        <v>0</v>
      </c>
      <c r="Y97">
        <v>0</v>
      </c>
      <c r="Z97">
        <v>0</v>
      </c>
      <c r="AA97">
        <v>252770.19568167999</v>
      </c>
      <c r="AB97">
        <v>1050.3344973462699</v>
      </c>
      <c r="AC97">
        <v>581967.992549218</v>
      </c>
      <c r="AD97">
        <v>0</v>
      </c>
      <c r="AE97">
        <v>0</v>
      </c>
      <c r="AF97">
        <v>0</v>
      </c>
      <c r="AG97">
        <v>0</v>
      </c>
      <c r="AH97">
        <v>0</v>
      </c>
      <c r="AI97">
        <v>0</v>
      </c>
      <c r="AJ97">
        <v>21399216.5437687</v>
      </c>
      <c r="AK97" s="63">
        <v>14723.666400918601</v>
      </c>
      <c r="AL97">
        <v>330.98244656580999</v>
      </c>
      <c r="AM97">
        <v>93035.839999999997</v>
      </c>
      <c r="AN97">
        <v>4342.4095032922596</v>
      </c>
      <c r="AO97">
        <v>33547.471598330201</v>
      </c>
      <c r="AP97">
        <v>330.98244656580999</v>
      </c>
      <c r="AQ97">
        <v>40734.411818744898</v>
      </c>
      <c r="AR97">
        <v>4342.4095032922696</v>
      </c>
      <c r="AS97">
        <v>33547.471598330201</v>
      </c>
      <c r="AT97">
        <v>0</v>
      </c>
      <c r="AU97" t="s">
        <v>2896</v>
      </c>
      <c r="AV97" t="s">
        <v>2896</v>
      </c>
    </row>
    <row r="98" spans="1:48" x14ac:dyDescent="0.25">
      <c r="A98" t="s">
        <v>3004</v>
      </c>
      <c r="B98">
        <v>2243</v>
      </c>
      <c r="C98" t="s">
        <v>31</v>
      </c>
      <c r="D98">
        <v>4712</v>
      </c>
      <c r="E98" t="s">
        <v>342</v>
      </c>
      <c r="F98" t="s">
        <v>2892</v>
      </c>
      <c r="G98" t="s">
        <v>2893</v>
      </c>
      <c r="H98" t="s">
        <v>2894</v>
      </c>
      <c r="I98" t="s">
        <v>2895</v>
      </c>
      <c r="J98">
        <v>849.64467451605901</v>
      </c>
      <c r="K98">
        <v>1</v>
      </c>
      <c r="L98">
        <v>1</v>
      </c>
      <c r="M98">
        <v>1</v>
      </c>
      <c r="N98">
        <v>6641764.2950900802</v>
      </c>
      <c r="O98">
        <v>1920839.7818380401</v>
      </c>
      <c r="P98">
        <v>1762093.0511934001</v>
      </c>
      <c r="Q98">
        <v>230520.63609822499</v>
      </c>
      <c r="R98">
        <v>313026.76101702498</v>
      </c>
      <c r="S98">
        <v>340215.843803428</v>
      </c>
      <c r="T98">
        <v>7518955.2599999998</v>
      </c>
      <c r="U98">
        <v>3349289.26523678</v>
      </c>
      <c r="V98">
        <v>9946780.1815410107</v>
      </c>
      <c r="W98">
        <v>773082.01519135304</v>
      </c>
      <c r="X98">
        <v>0</v>
      </c>
      <c r="Y98">
        <v>0</v>
      </c>
      <c r="Z98">
        <v>0</v>
      </c>
      <c r="AA98">
        <v>147768.30773030399</v>
      </c>
      <c r="AB98">
        <v>614.02077410690197</v>
      </c>
      <c r="AC98">
        <v>340215.843803428</v>
      </c>
      <c r="AD98">
        <v>0</v>
      </c>
      <c r="AE98">
        <v>0</v>
      </c>
      <c r="AF98">
        <v>0</v>
      </c>
      <c r="AG98">
        <v>0</v>
      </c>
      <c r="AH98">
        <v>0</v>
      </c>
      <c r="AI98">
        <v>0</v>
      </c>
      <c r="AJ98">
        <v>11208460.3690402</v>
      </c>
      <c r="AK98" s="63">
        <v>13191.938589416</v>
      </c>
      <c r="AL98">
        <v>330.98244656580999</v>
      </c>
      <c r="AM98">
        <v>93035.839999999997</v>
      </c>
      <c r="AN98">
        <v>4342.4095032922596</v>
      </c>
      <c r="AO98">
        <v>33547.471598330201</v>
      </c>
      <c r="AP98">
        <v>330.98244656580999</v>
      </c>
      <c r="AQ98">
        <v>93035.839999999997</v>
      </c>
      <c r="AR98">
        <v>4342.4095032922596</v>
      </c>
      <c r="AS98">
        <v>18281.8865453037</v>
      </c>
      <c r="AT98">
        <v>0</v>
      </c>
      <c r="AU98" t="s">
        <v>2896</v>
      </c>
      <c r="AV98" t="s">
        <v>2896</v>
      </c>
    </row>
    <row r="99" spans="1:48" x14ac:dyDescent="0.25">
      <c r="A99" t="s">
        <v>3005</v>
      </c>
      <c r="B99">
        <v>2243</v>
      </c>
      <c r="C99" t="s">
        <v>31</v>
      </c>
      <c r="D99">
        <v>2782</v>
      </c>
      <c r="E99" t="s">
        <v>343</v>
      </c>
      <c r="F99" t="s">
        <v>2892</v>
      </c>
      <c r="G99" t="s">
        <v>2911</v>
      </c>
      <c r="H99" t="s">
        <v>2904</v>
      </c>
      <c r="I99" t="s">
        <v>2895</v>
      </c>
      <c r="J99">
        <v>1548.8420322054801</v>
      </c>
      <c r="K99">
        <v>1</v>
      </c>
      <c r="L99">
        <v>1</v>
      </c>
      <c r="M99">
        <v>1</v>
      </c>
      <c r="N99">
        <v>9155977.5584280398</v>
      </c>
      <c r="O99">
        <v>3517874.4110073801</v>
      </c>
      <c r="P99">
        <v>3039793.1093415199</v>
      </c>
      <c r="Q99">
        <v>420222.78393381101</v>
      </c>
      <c r="R99">
        <v>570625.602925668</v>
      </c>
      <c r="S99">
        <v>620189.374111171</v>
      </c>
      <c r="T99">
        <v>10598976.48</v>
      </c>
      <c r="U99">
        <v>6105516.9856364196</v>
      </c>
      <c r="V99">
        <v>15025790.386915199</v>
      </c>
      <c r="W99">
        <v>1408212.60886093</v>
      </c>
      <c r="X99">
        <v>0</v>
      </c>
      <c r="Y99">
        <v>0</v>
      </c>
      <c r="Z99">
        <v>0</v>
      </c>
      <c r="AA99">
        <v>269371.15350123198</v>
      </c>
      <c r="AB99">
        <v>1119.31635907187</v>
      </c>
      <c r="AC99">
        <v>620189.374111171</v>
      </c>
      <c r="AD99">
        <v>0</v>
      </c>
      <c r="AE99">
        <v>0</v>
      </c>
      <c r="AF99">
        <v>0</v>
      </c>
      <c r="AG99">
        <v>0</v>
      </c>
      <c r="AH99">
        <v>0</v>
      </c>
      <c r="AI99">
        <v>0</v>
      </c>
      <c r="AJ99">
        <v>17324682.8397476</v>
      </c>
      <c r="AK99" s="63">
        <v>11185.5712070765</v>
      </c>
      <c r="AL99">
        <v>330.98244656580999</v>
      </c>
      <c r="AM99">
        <v>93035.839999999997</v>
      </c>
      <c r="AN99">
        <v>4342.4095032922596</v>
      </c>
      <c r="AO99">
        <v>33547.471598330201</v>
      </c>
      <c r="AP99">
        <v>3753.1860850462999</v>
      </c>
      <c r="AQ99">
        <v>20687.885194392002</v>
      </c>
      <c r="AR99">
        <v>11185.5712070765</v>
      </c>
      <c r="AS99">
        <v>14901.359051007599</v>
      </c>
      <c r="AT99">
        <v>0</v>
      </c>
      <c r="AU99" t="s">
        <v>2896</v>
      </c>
      <c r="AV99" t="s">
        <v>2896</v>
      </c>
    </row>
    <row r="100" spans="1:48" x14ac:dyDescent="0.25">
      <c r="A100" t="s">
        <v>3006</v>
      </c>
      <c r="B100">
        <v>2243</v>
      </c>
      <c r="C100" t="s">
        <v>31</v>
      </c>
      <c r="D100">
        <v>1188</v>
      </c>
      <c r="E100" t="s">
        <v>344</v>
      </c>
      <c r="F100" t="s">
        <v>2892</v>
      </c>
      <c r="G100" t="s">
        <v>2903</v>
      </c>
      <c r="H100" t="s">
        <v>2894</v>
      </c>
      <c r="I100" t="s">
        <v>2895</v>
      </c>
      <c r="J100">
        <v>2122.2928489252699</v>
      </c>
      <c r="K100">
        <v>1</v>
      </c>
      <c r="L100">
        <v>1</v>
      </c>
      <c r="M100">
        <v>1</v>
      </c>
      <c r="N100">
        <v>13982571.1053918</v>
      </c>
      <c r="O100">
        <v>6909366.7182758199</v>
      </c>
      <c r="P100">
        <v>4135304.5850788602</v>
      </c>
      <c r="Q100">
        <v>575808.11390317103</v>
      </c>
      <c r="R100">
        <v>871566.45504625398</v>
      </c>
      <c r="S100">
        <v>849811.30824641394</v>
      </c>
      <c r="T100">
        <v>18108563.649999999</v>
      </c>
      <c r="U100">
        <v>8366053.3276958903</v>
      </c>
      <c r="V100">
        <v>23455366.1384973</v>
      </c>
      <c r="W100">
        <v>2635117.6605139002</v>
      </c>
      <c r="X100">
        <v>0</v>
      </c>
      <c r="Y100">
        <v>0</v>
      </c>
      <c r="Z100">
        <v>0</v>
      </c>
      <c r="AA100">
        <v>369104.44118588499</v>
      </c>
      <c r="AB100">
        <v>15028.737498820799</v>
      </c>
      <c r="AC100">
        <v>849811.30824641394</v>
      </c>
      <c r="AD100">
        <v>0</v>
      </c>
      <c r="AE100">
        <v>0</v>
      </c>
      <c r="AF100">
        <v>0</v>
      </c>
      <c r="AG100">
        <v>0</v>
      </c>
      <c r="AH100">
        <v>0</v>
      </c>
      <c r="AI100">
        <v>0</v>
      </c>
      <c r="AJ100">
        <v>27324428.285942301</v>
      </c>
      <c r="AK100" s="63">
        <v>12874.956582819999</v>
      </c>
      <c r="AL100">
        <v>330.98244656580999</v>
      </c>
      <c r="AM100">
        <v>93035.839999999997</v>
      </c>
      <c r="AN100">
        <v>4342.4095032922596</v>
      </c>
      <c r="AO100">
        <v>33547.471598330201</v>
      </c>
      <c r="AP100">
        <v>330.98244656580999</v>
      </c>
      <c r="AQ100">
        <v>40734.411818744898</v>
      </c>
      <c r="AR100">
        <v>4342.4095032922696</v>
      </c>
      <c r="AS100">
        <v>33547.471598330201</v>
      </c>
      <c r="AT100">
        <v>0</v>
      </c>
      <c r="AU100" t="s">
        <v>2896</v>
      </c>
      <c r="AV100" t="s">
        <v>2896</v>
      </c>
    </row>
    <row r="101" spans="1:48" x14ac:dyDescent="0.25">
      <c r="A101" t="s">
        <v>3007</v>
      </c>
      <c r="B101">
        <v>2243</v>
      </c>
      <c r="C101" t="s">
        <v>31</v>
      </c>
      <c r="D101">
        <v>1176</v>
      </c>
      <c r="E101" t="s">
        <v>345</v>
      </c>
      <c r="F101" t="s">
        <v>2892</v>
      </c>
      <c r="G101" t="s">
        <v>2893</v>
      </c>
      <c r="H101" t="s">
        <v>2894</v>
      </c>
      <c r="I101" t="s">
        <v>2895</v>
      </c>
      <c r="J101">
        <v>356.60147397654401</v>
      </c>
      <c r="K101">
        <v>2</v>
      </c>
      <c r="L101">
        <v>1</v>
      </c>
      <c r="M101">
        <v>1</v>
      </c>
      <c r="N101">
        <v>3573240.6007874501</v>
      </c>
      <c r="O101">
        <v>937618.65163405403</v>
      </c>
      <c r="P101">
        <v>809615.59572747198</v>
      </c>
      <c r="Q101">
        <v>96751.031437299607</v>
      </c>
      <c r="R101">
        <v>131379.39625921199</v>
      </c>
      <c r="S101">
        <v>142790.83363828299</v>
      </c>
      <c r="T101">
        <v>4142886.48</v>
      </c>
      <c r="U101">
        <v>1405718.7958454899</v>
      </c>
      <c r="V101">
        <v>5153098.4960915297</v>
      </c>
      <c r="W101">
        <v>333229.73778123601</v>
      </c>
      <c r="X101">
        <v>0</v>
      </c>
      <c r="Y101">
        <v>0</v>
      </c>
      <c r="Z101">
        <v>0</v>
      </c>
      <c r="AA101">
        <v>62019.333403884099</v>
      </c>
      <c r="AB101">
        <v>257.70856884786099</v>
      </c>
      <c r="AC101">
        <v>142790.83363828299</v>
      </c>
      <c r="AD101">
        <v>0</v>
      </c>
      <c r="AE101">
        <v>0</v>
      </c>
      <c r="AF101">
        <v>0</v>
      </c>
      <c r="AG101">
        <v>0</v>
      </c>
      <c r="AH101">
        <v>0</v>
      </c>
      <c r="AI101">
        <v>0</v>
      </c>
      <c r="AJ101">
        <v>5691396.1094837803</v>
      </c>
      <c r="AK101" s="63">
        <v>15960.1025930087</v>
      </c>
      <c r="AL101">
        <v>330.98244656580999</v>
      </c>
      <c r="AM101">
        <v>93035.839999999997</v>
      </c>
      <c r="AN101">
        <v>4342.4095032922596</v>
      </c>
      <c r="AO101">
        <v>33547.471598330201</v>
      </c>
      <c r="AP101">
        <v>330.98244656580999</v>
      </c>
      <c r="AQ101">
        <v>93035.839999999997</v>
      </c>
      <c r="AR101">
        <v>4342.4095032922596</v>
      </c>
      <c r="AS101">
        <v>18281.8865453037</v>
      </c>
      <c r="AT101">
        <v>0</v>
      </c>
      <c r="AU101" t="s">
        <v>2896</v>
      </c>
      <c r="AV101" t="s">
        <v>2896</v>
      </c>
    </row>
    <row r="102" spans="1:48" x14ac:dyDescent="0.25">
      <c r="A102" t="s">
        <v>3008</v>
      </c>
      <c r="B102">
        <v>2243</v>
      </c>
      <c r="C102" t="s">
        <v>31</v>
      </c>
      <c r="D102">
        <v>1177</v>
      </c>
      <c r="E102" t="s">
        <v>346</v>
      </c>
      <c r="F102" t="s">
        <v>2892</v>
      </c>
      <c r="G102" t="s">
        <v>2893</v>
      </c>
      <c r="H102" t="s">
        <v>2894</v>
      </c>
      <c r="I102" t="s">
        <v>2895</v>
      </c>
      <c r="J102">
        <v>644.43258302835204</v>
      </c>
      <c r="K102">
        <v>5</v>
      </c>
      <c r="L102">
        <v>1</v>
      </c>
      <c r="M102">
        <v>1</v>
      </c>
      <c r="N102">
        <v>5785626.7856904902</v>
      </c>
      <c r="O102">
        <v>1614323.1369999901</v>
      </c>
      <c r="P102">
        <v>1513884.8541210999</v>
      </c>
      <c r="Q102">
        <v>174843.68868283901</v>
      </c>
      <c r="R102">
        <v>241422.36044037799</v>
      </c>
      <c r="S102">
        <v>258044.54683870199</v>
      </c>
      <c r="T102">
        <v>6789755.2000000002</v>
      </c>
      <c r="U102">
        <v>2540345.6259347899</v>
      </c>
      <c r="V102">
        <v>8025258.8220178904</v>
      </c>
      <c r="W102">
        <v>1192298.0074653099</v>
      </c>
      <c r="X102">
        <v>0</v>
      </c>
      <c r="Y102">
        <v>0</v>
      </c>
      <c r="Z102">
        <v>0</v>
      </c>
      <c r="AA102">
        <v>112078.27824567699</v>
      </c>
      <c r="AB102">
        <v>465.71820592668303</v>
      </c>
      <c r="AC102">
        <v>258044.54683870199</v>
      </c>
      <c r="AD102">
        <v>0</v>
      </c>
      <c r="AE102">
        <v>0</v>
      </c>
      <c r="AF102">
        <v>0</v>
      </c>
      <c r="AG102">
        <v>0</v>
      </c>
      <c r="AH102">
        <v>0</v>
      </c>
      <c r="AI102">
        <v>0</v>
      </c>
      <c r="AJ102">
        <v>9588145.3727734797</v>
      </c>
      <c r="AK102" s="63">
        <v>14878.430460043401</v>
      </c>
      <c r="AL102">
        <v>330.98244656580999</v>
      </c>
      <c r="AM102">
        <v>93035.839999999997</v>
      </c>
      <c r="AN102">
        <v>4342.4095032922596</v>
      </c>
      <c r="AO102">
        <v>33547.471598330201</v>
      </c>
      <c r="AP102">
        <v>330.98244656580999</v>
      </c>
      <c r="AQ102">
        <v>93035.839999999997</v>
      </c>
      <c r="AR102">
        <v>4342.4095032922596</v>
      </c>
      <c r="AS102">
        <v>18281.8865453037</v>
      </c>
      <c r="AT102">
        <v>0</v>
      </c>
      <c r="AU102" t="s">
        <v>2896</v>
      </c>
      <c r="AV102" t="s">
        <v>2896</v>
      </c>
    </row>
    <row r="103" spans="1:48" x14ac:dyDescent="0.25">
      <c r="A103" t="s">
        <v>3009</v>
      </c>
      <c r="B103">
        <v>2243</v>
      </c>
      <c r="C103" t="s">
        <v>31</v>
      </c>
      <c r="D103">
        <v>1178</v>
      </c>
      <c r="E103" t="s">
        <v>347</v>
      </c>
      <c r="F103" t="s">
        <v>2892</v>
      </c>
      <c r="G103" t="s">
        <v>2893</v>
      </c>
      <c r="H103" t="s">
        <v>2894</v>
      </c>
      <c r="I103" t="s">
        <v>2895</v>
      </c>
      <c r="J103">
        <v>348.21387921968</v>
      </c>
      <c r="K103">
        <v>1</v>
      </c>
      <c r="L103">
        <v>1</v>
      </c>
      <c r="M103">
        <v>1</v>
      </c>
      <c r="N103">
        <v>3400504.0750810402</v>
      </c>
      <c r="O103">
        <v>955100.340617585</v>
      </c>
      <c r="P103">
        <v>792993.35059873899</v>
      </c>
      <c r="Q103">
        <v>94475.358162718301</v>
      </c>
      <c r="R103">
        <v>139461.181984411</v>
      </c>
      <c r="S103">
        <v>139432.26185730501</v>
      </c>
      <c r="T103">
        <v>4009879.31</v>
      </c>
      <c r="U103">
        <v>1372654.9964445001</v>
      </c>
      <c r="V103">
        <v>4921847.8379633399</v>
      </c>
      <c r="W103">
        <v>399874.23983323597</v>
      </c>
      <c r="X103">
        <v>0</v>
      </c>
      <c r="Y103">
        <v>0</v>
      </c>
      <c r="Z103">
        <v>0</v>
      </c>
      <c r="AA103">
        <v>60560.581621728299</v>
      </c>
      <c r="AB103">
        <v>251.64702620541601</v>
      </c>
      <c r="AC103">
        <v>139432.26185730501</v>
      </c>
      <c r="AD103">
        <v>0</v>
      </c>
      <c r="AE103">
        <v>0</v>
      </c>
      <c r="AF103">
        <v>0</v>
      </c>
      <c r="AG103">
        <v>0</v>
      </c>
      <c r="AH103">
        <v>0</v>
      </c>
      <c r="AI103">
        <v>0</v>
      </c>
      <c r="AJ103">
        <v>5521966.5683018202</v>
      </c>
      <c r="AK103" s="63">
        <v>15857.9737851809</v>
      </c>
      <c r="AL103">
        <v>330.98244656580999</v>
      </c>
      <c r="AM103">
        <v>93035.839999999997</v>
      </c>
      <c r="AN103">
        <v>4342.4095032922596</v>
      </c>
      <c r="AO103">
        <v>33547.471598330201</v>
      </c>
      <c r="AP103">
        <v>330.98244656580999</v>
      </c>
      <c r="AQ103">
        <v>93035.839999999997</v>
      </c>
      <c r="AR103">
        <v>4342.4095032922596</v>
      </c>
      <c r="AS103">
        <v>18281.8865453037</v>
      </c>
      <c r="AT103">
        <v>0</v>
      </c>
      <c r="AU103" t="s">
        <v>2896</v>
      </c>
      <c r="AV103" t="s">
        <v>2896</v>
      </c>
    </row>
    <row r="104" spans="1:48" x14ac:dyDescent="0.25">
      <c r="A104" t="s">
        <v>3010</v>
      </c>
      <c r="B104">
        <v>2243</v>
      </c>
      <c r="C104" t="s">
        <v>31</v>
      </c>
      <c r="D104">
        <v>1320</v>
      </c>
      <c r="E104" t="s">
        <v>348</v>
      </c>
      <c r="F104" t="s">
        <v>2892</v>
      </c>
      <c r="G104" t="s">
        <v>2903</v>
      </c>
      <c r="H104" t="s">
        <v>2904</v>
      </c>
      <c r="I104" t="s">
        <v>2895</v>
      </c>
      <c r="J104">
        <v>2478.05338314458</v>
      </c>
      <c r="K104">
        <v>1</v>
      </c>
      <c r="L104">
        <v>1</v>
      </c>
      <c r="M104">
        <v>1</v>
      </c>
      <c r="N104">
        <v>15834675.4804253</v>
      </c>
      <c r="O104">
        <v>7771433.0192363802</v>
      </c>
      <c r="P104">
        <v>4787031.0812067697</v>
      </c>
      <c r="Q104">
        <v>672330.98647174297</v>
      </c>
      <c r="R104">
        <v>923131.381616937</v>
      </c>
      <c r="S104">
        <v>992265.41167537903</v>
      </c>
      <c r="T104">
        <v>20220144.800000001</v>
      </c>
      <c r="U104">
        <v>9768457.1489571705</v>
      </c>
      <c r="V104">
        <v>26404702.6083754</v>
      </c>
      <c r="W104">
        <v>3151130.98202223</v>
      </c>
      <c r="X104">
        <v>0</v>
      </c>
      <c r="Y104">
        <v>0</v>
      </c>
      <c r="Z104">
        <v>0</v>
      </c>
      <c r="AA104">
        <v>430977.52022184699</v>
      </c>
      <c r="AB104">
        <v>1790.8383377596299</v>
      </c>
      <c r="AC104">
        <v>992265.41167537903</v>
      </c>
      <c r="AD104">
        <v>0</v>
      </c>
      <c r="AE104">
        <v>0</v>
      </c>
      <c r="AF104">
        <v>0</v>
      </c>
      <c r="AG104">
        <v>0</v>
      </c>
      <c r="AH104">
        <v>0</v>
      </c>
      <c r="AI104">
        <v>0</v>
      </c>
      <c r="AJ104">
        <v>30980867.360632598</v>
      </c>
      <c r="AK104" s="63">
        <v>12502.0984500821</v>
      </c>
      <c r="AL104">
        <v>330.98244656580999</v>
      </c>
      <c r="AM104">
        <v>93035.839999999997</v>
      </c>
      <c r="AN104">
        <v>4342.4095032922596</v>
      </c>
      <c r="AO104">
        <v>33547.471598330201</v>
      </c>
      <c r="AP104">
        <v>330.98244656580999</v>
      </c>
      <c r="AQ104">
        <v>40734.411818744898</v>
      </c>
      <c r="AR104">
        <v>4342.4095032922696</v>
      </c>
      <c r="AS104">
        <v>33547.471598330201</v>
      </c>
      <c r="AT104">
        <v>0</v>
      </c>
      <c r="AU104" t="s">
        <v>2896</v>
      </c>
      <c r="AV104" t="s">
        <v>2896</v>
      </c>
    </row>
    <row r="105" spans="1:48" x14ac:dyDescent="0.25">
      <c r="A105" t="s">
        <v>3011</v>
      </c>
      <c r="B105">
        <v>2243</v>
      </c>
      <c r="C105" t="s">
        <v>31</v>
      </c>
      <c r="D105">
        <v>1185</v>
      </c>
      <c r="E105" t="s">
        <v>349</v>
      </c>
      <c r="F105" t="s">
        <v>2892</v>
      </c>
      <c r="G105" t="s">
        <v>2911</v>
      </c>
      <c r="H105" t="s">
        <v>2894</v>
      </c>
      <c r="I105" t="s">
        <v>2895</v>
      </c>
      <c r="J105">
        <v>708.61838255671296</v>
      </c>
      <c r="K105">
        <v>2</v>
      </c>
      <c r="L105">
        <v>1</v>
      </c>
      <c r="M105">
        <v>1</v>
      </c>
      <c r="N105">
        <v>5926386.1627933802</v>
      </c>
      <c r="O105">
        <v>2228771.18279657</v>
      </c>
      <c r="P105">
        <v>1667145.74483399</v>
      </c>
      <c r="Q105">
        <v>192258.20533849599</v>
      </c>
      <c r="R105">
        <v>261069.743319692</v>
      </c>
      <c r="S105">
        <v>283745.90953973599</v>
      </c>
      <c r="T105">
        <v>7482265.75</v>
      </c>
      <c r="U105">
        <v>2793365.2890821202</v>
      </c>
      <c r="V105">
        <v>9384952.6806253698</v>
      </c>
      <c r="W105">
        <v>766924.92507628002</v>
      </c>
      <c r="X105">
        <v>0</v>
      </c>
      <c r="Y105">
        <v>0</v>
      </c>
      <c r="Z105">
        <v>0</v>
      </c>
      <c r="AA105">
        <v>123241.32941412499</v>
      </c>
      <c r="AB105">
        <v>512.10396634532196</v>
      </c>
      <c r="AC105">
        <v>283745.90953973599</v>
      </c>
      <c r="AD105">
        <v>0</v>
      </c>
      <c r="AE105">
        <v>0</v>
      </c>
      <c r="AF105">
        <v>0</v>
      </c>
      <c r="AG105">
        <v>0</v>
      </c>
      <c r="AH105">
        <v>0</v>
      </c>
      <c r="AI105">
        <v>0</v>
      </c>
      <c r="AJ105">
        <v>10559376.948621901</v>
      </c>
      <c r="AK105" s="63">
        <v>14901.359051007599</v>
      </c>
      <c r="AL105">
        <v>330.98244656580999</v>
      </c>
      <c r="AM105">
        <v>93035.839999999997</v>
      </c>
      <c r="AN105">
        <v>4342.4095032922596</v>
      </c>
      <c r="AO105">
        <v>33547.471598330201</v>
      </c>
      <c r="AP105">
        <v>3753.1860850462999</v>
      </c>
      <c r="AQ105">
        <v>20687.885194392002</v>
      </c>
      <c r="AR105">
        <v>11185.5712070765</v>
      </c>
      <c r="AS105">
        <v>14901.359051007599</v>
      </c>
      <c r="AT105">
        <v>0</v>
      </c>
      <c r="AU105" t="s">
        <v>2896</v>
      </c>
      <c r="AV105" t="s">
        <v>2896</v>
      </c>
    </row>
    <row r="106" spans="1:48" x14ac:dyDescent="0.25">
      <c r="A106" t="s">
        <v>3012</v>
      </c>
      <c r="B106">
        <v>2243</v>
      </c>
      <c r="C106" t="s">
        <v>31</v>
      </c>
      <c r="D106">
        <v>1179</v>
      </c>
      <c r="E106" t="s">
        <v>350</v>
      </c>
      <c r="F106" t="s">
        <v>2892</v>
      </c>
      <c r="G106" t="s">
        <v>2893</v>
      </c>
      <c r="H106" t="s">
        <v>2894</v>
      </c>
      <c r="I106" t="s">
        <v>2895</v>
      </c>
      <c r="J106">
        <v>447.72595942892502</v>
      </c>
      <c r="K106">
        <v>6</v>
      </c>
      <c r="L106">
        <v>1</v>
      </c>
      <c r="M106">
        <v>1</v>
      </c>
      <c r="N106">
        <v>4926028.9646564499</v>
      </c>
      <c r="O106">
        <v>1316150.8067960299</v>
      </c>
      <c r="P106">
        <v>1067402.5328293301</v>
      </c>
      <c r="Q106">
        <v>121474.395192355</v>
      </c>
      <c r="R106">
        <v>164951.551050565</v>
      </c>
      <c r="S106">
        <v>179279.02057006501</v>
      </c>
      <c r="T106">
        <v>5831077.8099999996</v>
      </c>
      <c r="U106">
        <v>1764930.4405247399</v>
      </c>
      <c r="V106">
        <v>6529779.4899309697</v>
      </c>
      <c r="W106">
        <v>988037.69745344401</v>
      </c>
      <c r="X106">
        <v>0</v>
      </c>
      <c r="Y106">
        <v>0</v>
      </c>
      <c r="Z106">
        <v>0</v>
      </c>
      <c r="AA106">
        <v>77867.500775453402</v>
      </c>
      <c r="AB106">
        <v>323.56236488257798</v>
      </c>
      <c r="AC106">
        <v>179279.02057006501</v>
      </c>
      <c r="AD106">
        <v>0</v>
      </c>
      <c r="AE106">
        <v>0</v>
      </c>
      <c r="AF106">
        <v>0</v>
      </c>
      <c r="AG106">
        <v>0</v>
      </c>
      <c r="AH106">
        <v>0</v>
      </c>
      <c r="AI106">
        <v>0</v>
      </c>
      <c r="AJ106">
        <v>7775287.2710948102</v>
      </c>
      <c r="AK106" s="63">
        <v>17366.174793644299</v>
      </c>
      <c r="AL106">
        <v>330.98244656580999</v>
      </c>
      <c r="AM106">
        <v>93035.839999999997</v>
      </c>
      <c r="AN106">
        <v>4342.4095032922596</v>
      </c>
      <c r="AO106">
        <v>33547.471598330201</v>
      </c>
      <c r="AP106">
        <v>330.98244656580999</v>
      </c>
      <c r="AQ106">
        <v>93035.839999999997</v>
      </c>
      <c r="AR106">
        <v>4342.4095032922596</v>
      </c>
      <c r="AS106">
        <v>18281.8865453037</v>
      </c>
      <c r="AT106">
        <v>0</v>
      </c>
      <c r="AU106" t="s">
        <v>2896</v>
      </c>
      <c r="AV106" t="s">
        <v>2896</v>
      </c>
    </row>
    <row r="107" spans="1:48" x14ac:dyDescent="0.25">
      <c r="A107" t="s">
        <v>3013</v>
      </c>
      <c r="B107">
        <v>1976</v>
      </c>
      <c r="C107" t="s">
        <v>33</v>
      </c>
      <c r="D107">
        <v>1324</v>
      </c>
      <c r="E107" t="s">
        <v>351</v>
      </c>
      <c r="F107" t="s">
        <v>2892</v>
      </c>
      <c r="G107" t="s">
        <v>2893</v>
      </c>
      <c r="H107" t="s">
        <v>2894</v>
      </c>
      <c r="I107" t="s">
        <v>2895</v>
      </c>
      <c r="J107">
        <v>165.323529411761</v>
      </c>
      <c r="K107">
        <v>1</v>
      </c>
      <c r="L107">
        <v>1</v>
      </c>
      <c r="M107">
        <v>2</v>
      </c>
      <c r="N107">
        <v>1151684.09706431</v>
      </c>
      <c r="O107">
        <v>361280.96521585702</v>
      </c>
      <c r="P107">
        <v>350985.71969921101</v>
      </c>
      <c r="Q107">
        <v>53260.1622016486</v>
      </c>
      <c r="R107">
        <v>8129.0223682569704</v>
      </c>
      <c r="S107">
        <v>67476.491042226306</v>
      </c>
      <c r="T107">
        <v>1211828.27</v>
      </c>
      <c r="U107">
        <v>713511.69654928602</v>
      </c>
      <c r="V107">
        <v>1733072.54947382</v>
      </c>
      <c r="W107">
        <v>192131.47884626401</v>
      </c>
      <c r="X107">
        <v>0</v>
      </c>
      <c r="Y107">
        <v>0</v>
      </c>
      <c r="Z107">
        <v>0</v>
      </c>
      <c r="AA107">
        <v>0</v>
      </c>
      <c r="AB107">
        <v>135.93822920077201</v>
      </c>
      <c r="AC107">
        <v>67476.491042226306</v>
      </c>
      <c r="AD107">
        <v>0</v>
      </c>
      <c r="AE107">
        <v>0</v>
      </c>
      <c r="AF107">
        <v>0</v>
      </c>
      <c r="AG107">
        <v>0</v>
      </c>
      <c r="AH107">
        <v>0</v>
      </c>
      <c r="AI107">
        <v>0</v>
      </c>
      <c r="AJ107">
        <v>1992816.4575915099</v>
      </c>
      <c r="AK107" s="63">
        <v>12054.040127755399</v>
      </c>
      <c r="AL107">
        <v>330.98244656580999</v>
      </c>
      <c r="AM107">
        <v>93035.839999999997</v>
      </c>
      <c r="AN107">
        <v>4723.9989998420197</v>
      </c>
      <c r="AO107">
        <v>25056.863343970301</v>
      </c>
      <c r="AP107">
        <v>330.98244656580999</v>
      </c>
      <c r="AQ107">
        <v>93035.839999999997</v>
      </c>
      <c r="AR107">
        <v>4723.9989998420197</v>
      </c>
      <c r="AS107">
        <v>14223.643502714</v>
      </c>
      <c r="AT107">
        <v>0</v>
      </c>
      <c r="AU107" t="s">
        <v>2896</v>
      </c>
      <c r="AV107" t="s">
        <v>2896</v>
      </c>
    </row>
    <row r="108" spans="1:48" x14ac:dyDescent="0.25">
      <c r="A108" t="s">
        <v>3014</v>
      </c>
      <c r="B108">
        <v>1976</v>
      </c>
      <c r="C108" t="s">
        <v>33</v>
      </c>
      <c r="D108">
        <v>241</v>
      </c>
      <c r="E108" t="s">
        <v>352</v>
      </c>
      <c r="F108" t="s">
        <v>2892</v>
      </c>
      <c r="G108" t="s">
        <v>2893</v>
      </c>
      <c r="H108" t="s">
        <v>2894</v>
      </c>
      <c r="I108" t="s">
        <v>2895</v>
      </c>
      <c r="J108">
        <v>575.91764705877199</v>
      </c>
      <c r="K108">
        <v>3</v>
      </c>
      <c r="L108">
        <v>1</v>
      </c>
      <c r="M108">
        <v>2</v>
      </c>
      <c r="N108">
        <v>4037556.1204457199</v>
      </c>
      <c r="O108">
        <v>1047412.96677221</v>
      </c>
      <c r="P108">
        <v>1120352.9741341099</v>
      </c>
      <c r="Q108">
        <v>185536.00571123499</v>
      </c>
      <c r="R108">
        <v>28318.095142733098</v>
      </c>
      <c r="S108">
        <v>235059.716491008</v>
      </c>
      <c r="T108">
        <v>3933601.49</v>
      </c>
      <c r="U108">
        <v>2485574.672206</v>
      </c>
      <c r="V108">
        <v>5647381.8540619202</v>
      </c>
      <c r="W108">
        <v>771320.75652451406</v>
      </c>
      <c r="X108">
        <v>0</v>
      </c>
      <c r="Y108">
        <v>0</v>
      </c>
      <c r="Z108">
        <v>0</v>
      </c>
      <c r="AA108">
        <v>0</v>
      </c>
      <c r="AB108">
        <v>473.55161957409302</v>
      </c>
      <c r="AC108">
        <v>235059.716491008</v>
      </c>
      <c r="AD108">
        <v>0</v>
      </c>
      <c r="AE108">
        <v>0</v>
      </c>
      <c r="AF108">
        <v>0</v>
      </c>
      <c r="AG108">
        <v>0</v>
      </c>
      <c r="AH108">
        <v>0</v>
      </c>
      <c r="AI108">
        <v>0</v>
      </c>
      <c r="AJ108">
        <v>6654235.87869702</v>
      </c>
      <c r="AK108" s="63">
        <v>11554.1447855963</v>
      </c>
      <c r="AL108">
        <v>330.98244656580999</v>
      </c>
      <c r="AM108">
        <v>93035.839999999997</v>
      </c>
      <c r="AN108">
        <v>4723.9989998420197</v>
      </c>
      <c r="AO108">
        <v>25056.863343970301</v>
      </c>
      <c r="AP108">
        <v>330.98244656580999</v>
      </c>
      <c r="AQ108">
        <v>93035.839999999997</v>
      </c>
      <c r="AR108">
        <v>4723.9989998420197</v>
      </c>
      <c r="AS108">
        <v>14223.643502714</v>
      </c>
      <c r="AT108">
        <v>0</v>
      </c>
      <c r="AU108" t="s">
        <v>2896</v>
      </c>
      <c r="AV108" t="s">
        <v>2896</v>
      </c>
    </row>
    <row r="109" spans="1:48" x14ac:dyDescent="0.25">
      <c r="A109" t="s">
        <v>3015</v>
      </c>
      <c r="B109">
        <v>1976</v>
      </c>
      <c r="C109" t="s">
        <v>33</v>
      </c>
      <c r="D109">
        <v>5309</v>
      </c>
      <c r="E109" t="s">
        <v>354</v>
      </c>
      <c r="F109" t="s">
        <v>2906</v>
      </c>
      <c r="G109" t="s">
        <v>2893</v>
      </c>
      <c r="H109" t="s">
        <v>2894</v>
      </c>
      <c r="I109" t="s">
        <v>2895</v>
      </c>
      <c r="J109">
        <v>207.823529411594</v>
      </c>
      <c r="K109">
        <v>1</v>
      </c>
      <c r="L109">
        <v>1</v>
      </c>
      <c r="M109">
        <v>2</v>
      </c>
      <c r="N109">
        <v>328321.290331784</v>
      </c>
      <c r="O109">
        <v>162529.596757608</v>
      </c>
      <c r="P109">
        <v>328913.86467054603</v>
      </c>
      <c r="Q109">
        <v>66951.842397535598</v>
      </c>
      <c r="R109">
        <v>10218.7639306276</v>
      </c>
      <c r="S109">
        <v>84822.786995906295</v>
      </c>
      <c r="T109">
        <v>0</v>
      </c>
      <c r="U109">
        <v>896935.35808810196</v>
      </c>
      <c r="V109">
        <v>730320.791382091</v>
      </c>
      <c r="W109">
        <v>166443.68260575601</v>
      </c>
      <c r="X109">
        <v>0</v>
      </c>
      <c r="Y109">
        <v>0</v>
      </c>
      <c r="Z109">
        <v>0</v>
      </c>
      <c r="AA109">
        <v>0</v>
      </c>
      <c r="AB109">
        <v>170.884100254738</v>
      </c>
      <c r="AC109">
        <v>84822.786995906295</v>
      </c>
      <c r="AD109">
        <v>0</v>
      </c>
      <c r="AE109">
        <v>0</v>
      </c>
      <c r="AF109">
        <v>0</v>
      </c>
      <c r="AG109">
        <v>0</v>
      </c>
      <c r="AH109">
        <v>0</v>
      </c>
      <c r="AI109">
        <v>0</v>
      </c>
      <c r="AJ109">
        <v>981758.14508400904</v>
      </c>
      <c r="AK109" s="63">
        <v>4723.9989998420197</v>
      </c>
      <c r="AL109">
        <v>330.98244656580999</v>
      </c>
      <c r="AM109">
        <v>93035.839999999997</v>
      </c>
      <c r="AN109">
        <v>4723.9989998420197</v>
      </c>
      <c r="AO109">
        <v>25056.863343970301</v>
      </c>
      <c r="AP109">
        <v>330.98244656580999</v>
      </c>
      <c r="AQ109">
        <v>93035.839999999997</v>
      </c>
      <c r="AR109">
        <v>4723.9989998420197</v>
      </c>
      <c r="AS109">
        <v>14223.643502714</v>
      </c>
      <c r="AT109">
        <v>0</v>
      </c>
      <c r="AU109" t="s">
        <v>2896</v>
      </c>
      <c r="AV109" t="s">
        <v>2897</v>
      </c>
    </row>
    <row r="110" spans="1:48" x14ac:dyDescent="0.25">
      <c r="A110" t="s">
        <v>3016</v>
      </c>
      <c r="B110">
        <v>1976</v>
      </c>
      <c r="C110" t="s">
        <v>33</v>
      </c>
      <c r="D110">
        <v>251</v>
      </c>
      <c r="E110" t="s">
        <v>355</v>
      </c>
      <c r="F110" t="s">
        <v>2892</v>
      </c>
      <c r="G110" t="s">
        <v>2903</v>
      </c>
      <c r="H110" t="s">
        <v>2904</v>
      </c>
      <c r="I110" t="s">
        <v>2895</v>
      </c>
      <c r="J110">
        <v>1676.1483109685601</v>
      </c>
      <c r="K110">
        <v>1</v>
      </c>
      <c r="L110">
        <v>1</v>
      </c>
      <c r="M110">
        <v>2</v>
      </c>
      <c r="N110">
        <v>10152847.339730101</v>
      </c>
      <c r="O110">
        <v>4856194.4499049401</v>
      </c>
      <c r="P110">
        <v>3626868.4687478701</v>
      </c>
      <c r="Q110">
        <v>539983.21493524895</v>
      </c>
      <c r="R110">
        <v>82416.865650402993</v>
      </c>
      <c r="S110">
        <v>684116.81563378801</v>
      </c>
      <c r="T110">
        <v>12024304.210000001</v>
      </c>
      <c r="U110">
        <v>7234006.1289685797</v>
      </c>
      <c r="V110">
        <v>16283487.903238701</v>
      </c>
      <c r="W110">
        <v>2973444.21307708</v>
      </c>
      <c r="X110">
        <v>0</v>
      </c>
      <c r="Y110">
        <v>0</v>
      </c>
      <c r="Z110">
        <v>0</v>
      </c>
      <c r="AA110">
        <v>0</v>
      </c>
      <c r="AB110">
        <v>1378.22265276851</v>
      </c>
      <c r="AC110">
        <v>684116.81563378801</v>
      </c>
      <c r="AD110">
        <v>0</v>
      </c>
      <c r="AE110">
        <v>0</v>
      </c>
      <c r="AF110">
        <v>0</v>
      </c>
      <c r="AG110">
        <v>0</v>
      </c>
      <c r="AH110">
        <v>0</v>
      </c>
      <c r="AI110">
        <v>0</v>
      </c>
      <c r="AJ110">
        <v>19942427.154602401</v>
      </c>
      <c r="AK110" s="63">
        <v>11897.770038666</v>
      </c>
      <c r="AL110">
        <v>330.98244656580999</v>
      </c>
      <c r="AM110">
        <v>93035.839999999997</v>
      </c>
      <c r="AN110">
        <v>4723.9989998420197</v>
      </c>
      <c r="AO110">
        <v>25056.863343970301</v>
      </c>
      <c r="AP110">
        <v>330.98244656580999</v>
      </c>
      <c r="AQ110">
        <v>40734.411818744898</v>
      </c>
      <c r="AR110">
        <v>11056.287895915801</v>
      </c>
      <c r="AS110">
        <v>25056.863343970301</v>
      </c>
      <c r="AT110">
        <v>0</v>
      </c>
      <c r="AU110" t="s">
        <v>2896</v>
      </c>
      <c r="AV110" t="s">
        <v>2896</v>
      </c>
    </row>
    <row r="111" spans="1:48" x14ac:dyDescent="0.25">
      <c r="A111" t="s">
        <v>3017</v>
      </c>
      <c r="B111">
        <v>1976</v>
      </c>
      <c r="C111" t="s">
        <v>33</v>
      </c>
      <c r="D111">
        <v>1976</v>
      </c>
      <c r="E111" t="s">
        <v>33</v>
      </c>
      <c r="F111" t="s">
        <v>1871</v>
      </c>
      <c r="G111" t="s">
        <v>1871</v>
      </c>
      <c r="H111" t="s">
        <v>2899</v>
      </c>
      <c r="I111" t="s">
        <v>2895</v>
      </c>
      <c r="J111">
        <v>394.75352053943101</v>
      </c>
      <c r="K111">
        <v>1</v>
      </c>
      <c r="L111">
        <v>1</v>
      </c>
      <c r="M111">
        <v>2</v>
      </c>
      <c r="N111">
        <v>623634.80012812198</v>
      </c>
      <c r="O111">
        <v>308719.28069729201</v>
      </c>
      <c r="P111">
        <v>624760.37434520002</v>
      </c>
      <c r="Q111">
        <v>127172.681398769</v>
      </c>
      <c r="R111">
        <v>19410.184441567701</v>
      </c>
      <c r="S111">
        <v>161117.915201436</v>
      </c>
      <c r="T111">
        <v>0</v>
      </c>
      <c r="U111">
        <v>1703697.32101095</v>
      </c>
      <c r="V111">
        <v>1387218.78286579</v>
      </c>
      <c r="W111">
        <v>316153.94977747102</v>
      </c>
      <c r="X111">
        <v>0</v>
      </c>
      <c r="Y111">
        <v>0</v>
      </c>
      <c r="Z111">
        <v>0</v>
      </c>
      <c r="AA111">
        <v>0</v>
      </c>
      <c r="AB111">
        <v>324.58836769234398</v>
      </c>
      <c r="AC111">
        <v>161117.915201436</v>
      </c>
      <c r="AD111">
        <v>0</v>
      </c>
      <c r="AE111">
        <v>0</v>
      </c>
      <c r="AF111">
        <v>0</v>
      </c>
      <c r="AG111">
        <v>0</v>
      </c>
      <c r="AH111">
        <v>0</v>
      </c>
      <c r="AI111">
        <v>0</v>
      </c>
      <c r="AJ111">
        <v>1864815.23621239</v>
      </c>
      <c r="AK111" s="63">
        <v>4723.9989998420197</v>
      </c>
      <c r="AL111">
        <v>330.98244656580999</v>
      </c>
      <c r="AM111">
        <v>93035.839999999997</v>
      </c>
      <c r="AN111">
        <v>4723.9989998420197</v>
      </c>
      <c r="AO111">
        <v>25056.863343970301</v>
      </c>
      <c r="AP111">
        <v>634.54287297753501</v>
      </c>
      <c r="AQ111">
        <v>40331.279999999999</v>
      </c>
      <c r="AR111">
        <v>4723.9989998420197</v>
      </c>
      <c r="AS111">
        <v>4723.9989998420197</v>
      </c>
      <c r="AT111">
        <v>0</v>
      </c>
      <c r="AU111" t="s">
        <v>2896</v>
      </c>
      <c r="AV111" t="s">
        <v>2900</v>
      </c>
    </row>
    <row r="112" spans="1:48" x14ac:dyDescent="0.25">
      <c r="A112" t="s">
        <v>3018</v>
      </c>
      <c r="B112">
        <v>1976</v>
      </c>
      <c r="C112" t="s">
        <v>33</v>
      </c>
      <c r="D112">
        <v>250</v>
      </c>
      <c r="E112" t="s">
        <v>356</v>
      </c>
      <c r="F112" t="s">
        <v>2892</v>
      </c>
      <c r="G112" t="s">
        <v>2893</v>
      </c>
      <c r="H112" t="s">
        <v>2894</v>
      </c>
      <c r="I112" t="s">
        <v>2895</v>
      </c>
      <c r="J112">
        <v>559.48823529406297</v>
      </c>
      <c r="K112">
        <v>1</v>
      </c>
      <c r="L112">
        <v>1</v>
      </c>
      <c r="M112">
        <v>2</v>
      </c>
      <c r="N112">
        <v>3728173.6930413102</v>
      </c>
      <c r="O112">
        <v>979058.13999483804</v>
      </c>
      <c r="P112">
        <v>1074203.33098591</v>
      </c>
      <c r="Q112">
        <v>180243.152730298</v>
      </c>
      <c r="R112">
        <v>27510.254563670798</v>
      </c>
      <c r="S112">
        <v>228354.082636498</v>
      </c>
      <c r="T112">
        <v>3574520.79</v>
      </c>
      <c r="U112">
        <v>2414667.7813160401</v>
      </c>
      <c r="V112">
        <v>5345713.6757281404</v>
      </c>
      <c r="W112">
        <v>643014.85314726096</v>
      </c>
      <c r="X112">
        <v>0</v>
      </c>
      <c r="Y112">
        <v>0</v>
      </c>
      <c r="Z112">
        <v>0</v>
      </c>
      <c r="AA112">
        <v>0</v>
      </c>
      <c r="AB112">
        <v>460.04244063234501</v>
      </c>
      <c r="AC112">
        <v>228354.082636498</v>
      </c>
      <c r="AD112">
        <v>0</v>
      </c>
      <c r="AE112">
        <v>0</v>
      </c>
      <c r="AF112">
        <v>0</v>
      </c>
      <c r="AG112">
        <v>0</v>
      </c>
      <c r="AH112">
        <v>0</v>
      </c>
      <c r="AI112">
        <v>0</v>
      </c>
      <c r="AJ112">
        <v>6217542.6539525297</v>
      </c>
      <c r="AK112" s="63">
        <v>11112.9104451761</v>
      </c>
      <c r="AL112">
        <v>330.98244656580999</v>
      </c>
      <c r="AM112">
        <v>93035.839999999997</v>
      </c>
      <c r="AN112">
        <v>4723.9989998420197</v>
      </c>
      <c r="AO112">
        <v>25056.863343970301</v>
      </c>
      <c r="AP112">
        <v>330.98244656580999</v>
      </c>
      <c r="AQ112">
        <v>93035.839999999997</v>
      </c>
      <c r="AR112">
        <v>4723.9989998420197</v>
      </c>
      <c r="AS112">
        <v>14223.643502714</v>
      </c>
      <c r="AT112">
        <v>0</v>
      </c>
      <c r="AU112" t="s">
        <v>2896</v>
      </c>
      <c r="AV112" t="s">
        <v>2896</v>
      </c>
    </row>
    <row r="113" spans="1:48" x14ac:dyDescent="0.25">
      <c r="A113" t="s">
        <v>3019</v>
      </c>
      <c r="B113">
        <v>1976</v>
      </c>
      <c r="C113" t="s">
        <v>33</v>
      </c>
      <c r="D113">
        <v>242</v>
      </c>
      <c r="E113" t="s">
        <v>357</v>
      </c>
      <c r="F113" t="s">
        <v>2892</v>
      </c>
      <c r="G113" t="s">
        <v>2911</v>
      </c>
      <c r="H113" t="s">
        <v>2894</v>
      </c>
      <c r="I113" t="s">
        <v>2895</v>
      </c>
      <c r="J113">
        <v>748.556448504831</v>
      </c>
      <c r="K113">
        <v>1</v>
      </c>
      <c r="L113">
        <v>1</v>
      </c>
      <c r="M113">
        <v>2</v>
      </c>
      <c r="N113">
        <v>4112536.9233544501</v>
      </c>
      <c r="O113">
        <v>1699876.6229182701</v>
      </c>
      <c r="P113">
        <v>1520654.73796313</v>
      </c>
      <c r="Q113">
        <v>241152.83533029299</v>
      </c>
      <c r="R113">
        <v>36806.812287700202</v>
      </c>
      <c r="S113">
        <v>305521.92220827198</v>
      </c>
      <c r="T113">
        <v>4380369.9400000004</v>
      </c>
      <c r="U113">
        <v>3230657.99185385</v>
      </c>
      <c r="V113">
        <v>6954465.3170459503</v>
      </c>
      <c r="W113">
        <v>655947.10993434803</v>
      </c>
      <c r="X113">
        <v>0</v>
      </c>
      <c r="Y113">
        <v>0</v>
      </c>
      <c r="Z113">
        <v>0</v>
      </c>
      <c r="AA113">
        <v>0</v>
      </c>
      <c r="AB113">
        <v>615.50487355689404</v>
      </c>
      <c r="AC113">
        <v>305521.92220827198</v>
      </c>
      <c r="AD113">
        <v>0</v>
      </c>
      <c r="AE113">
        <v>0</v>
      </c>
      <c r="AF113">
        <v>0</v>
      </c>
      <c r="AG113">
        <v>0</v>
      </c>
      <c r="AH113">
        <v>0</v>
      </c>
      <c r="AI113">
        <v>0</v>
      </c>
      <c r="AJ113">
        <v>7916549.8540621204</v>
      </c>
      <c r="AK113" s="63">
        <v>10575.755335318599</v>
      </c>
      <c r="AL113">
        <v>330.98244656580999</v>
      </c>
      <c r="AM113">
        <v>93035.839999999997</v>
      </c>
      <c r="AN113">
        <v>4723.9989998420197</v>
      </c>
      <c r="AO113">
        <v>25056.863343970301</v>
      </c>
      <c r="AP113">
        <v>3753.1860850462999</v>
      </c>
      <c r="AQ113">
        <v>20687.885194392002</v>
      </c>
      <c r="AR113">
        <v>10300.3171294616</v>
      </c>
      <c r="AS113">
        <v>13753.967222293801</v>
      </c>
      <c r="AT113">
        <v>0</v>
      </c>
      <c r="AU113" t="s">
        <v>2896</v>
      </c>
      <c r="AV113" t="s">
        <v>2896</v>
      </c>
    </row>
    <row r="114" spans="1:48" x14ac:dyDescent="0.25">
      <c r="A114" t="s">
        <v>3020</v>
      </c>
      <c r="B114">
        <v>1976</v>
      </c>
      <c r="C114" t="s">
        <v>33</v>
      </c>
      <c r="D114">
        <v>5384</v>
      </c>
      <c r="E114" t="s">
        <v>358</v>
      </c>
      <c r="F114" t="s">
        <v>2906</v>
      </c>
      <c r="G114" t="s">
        <v>2893</v>
      </c>
      <c r="H114" t="s">
        <v>2894</v>
      </c>
      <c r="I114" t="s">
        <v>2895</v>
      </c>
      <c r="J114">
        <v>132.51764705881101</v>
      </c>
      <c r="K114">
        <v>1</v>
      </c>
      <c r="L114">
        <v>1</v>
      </c>
      <c r="M114">
        <v>2</v>
      </c>
      <c r="N114">
        <v>209352.449153689</v>
      </c>
      <c r="O114">
        <v>103636.194615286</v>
      </c>
      <c r="P114">
        <v>209730.30125399001</v>
      </c>
      <c r="Q114">
        <v>42691.511619948498</v>
      </c>
      <c r="R114">
        <v>6515.9443484105996</v>
      </c>
      <c r="S114">
        <v>54086.831175917599</v>
      </c>
      <c r="T114">
        <v>0</v>
      </c>
      <c r="U114">
        <v>571926.40099132503</v>
      </c>
      <c r="V114">
        <v>465685.44546469703</v>
      </c>
      <c r="W114">
        <v>106131.992124121</v>
      </c>
      <c r="X114">
        <v>0</v>
      </c>
      <c r="Y114">
        <v>0</v>
      </c>
      <c r="Z114">
        <v>0</v>
      </c>
      <c r="AA114">
        <v>0</v>
      </c>
      <c r="AB114">
        <v>108.963402506129</v>
      </c>
      <c r="AC114">
        <v>54086.831175917599</v>
      </c>
      <c r="AD114">
        <v>0</v>
      </c>
      <c r="AE114">
        <v>0</v>
      </c>
      <c r="AF114">
        <v>0</v>
      </c>
      <c r="AG114">
        <v>0</v>
      </c>
      <c r="AH114">
        <v>0</v>
      </c>
      <c r="AI114">
        <v>0</v>
      </c>
      <c r="AJ114">
        <v>626013.23216724198</v>
      </c>
      <c r="AK114" s="63">
        <v>4723.9989998420197</v>
      </c>
      <c r="AL114">
        <v>330.98244656580999</v>
      </c>
      <c r="AM114">
        <v>93035.839999999997</v>
      </c>
      <c r="AN114">
        <v>4723.9989998420197</v>
      </c>
      <c r="AO114">
        <v>25056.863343970301</v>
      </c>
      <c r="AP114">
        <v>330.98244656580999</v>
      </c>
      <c r="AQ114">
        <v>93035.839999999997</v>
      </c>
      <c r="AR114">
        <v>4723.9989998420197</v>
      </c>
      <c r="AS114">
        <v>14223.643502714</v>
      </c>
      <c r="AT114">
        <v>0</v>
      </c>
      <c r="AU114" t="s">
        <v>2896</v>
      </c>
      <c r="AV114" t="s">
        <v>2897</v>
      </c>
    </row>
    <row r="115" spans="1:48" x14ac:dyDescent="0.25">
      <c r="A115" t="s">
        <v>3021</v>
      </c>
      <c r="B115">
        <v>1976</v>
      </c>
      <c r="C115" t="s">
        <v>33</v>
      </c>
      <c r="D115">
        <v>1308</v>
      </c>
      <c r="E115" t="s">
        <v>359</v>
      </c>
      <c r="F115" t="s">
        <v>2892</v>
      </c>
      <c r="G115" t="s">
        <v>2893</v>
      </c>
      <c r="H115" t="s">
        <v>2894</v>
      </c>
      <c r="I115" t="s">
        <v>2895</v>
      </c>
      <c r="J115">
        <v>559.605882352903</v>
      </c>
      <c r="K115">
        <v>1</v>
      </c>
      <c r="L115">
        <v>1</v>
      </c>
      <c r="M115">
        <v>2</v>
      </c>
      <c r="N115">
        <v>3763407.8528150902</v>
      </c>
      <c r="O115">
        <v>1080562.05655967</v>
      </c>
      <c r="P115">
        <v>1148777.9162107799</v>
      </c>
      <c r="Q115">
        <v>180281.053575136</v>
      </c>
      <c r="R115">
        <v>27516.039315401398</v>
      </c>
      <c r="S115">
        <v>228402.10006475099</v>
      </c>
      <c r="T115">
        <v>3785369.39</v>
      </c>
      <c r="U115">
        <v>2415175.5284760799</v>
      </c>
      <c r="V115">
        <v>5517538.4938580496</v>
      </c>
      <c r="W115">
        <v>682546.28544141899</v>
      </c>
      <c r="X115">
        <v>0</v>
      </c>
      <c r="Y115">
        <v>0</v>
      </c>
      <c r="Z115">
        <v>0</v>
      </c>
      <c r="AA115">
        <v>0</v>
      </c>
      <c r="AB115">
        <v>460.13917660759398</v>
      </c>
      <c r="AC115">
        <v>228402.10006475099</v>
      </c>
      <c r="AD115">
        <v>0</v>
      </c>
      <c r="AE115">
        <v>0</v>
      </c>
      <c r="AF115">
        <v>0</v>
      </c>
      <c r="AG115">
        <v>0</v>
      </c>
      <c r="AH115">
        <v>0</v>
      </c>
      <c r="AI115">
        <v>0</v>
      </c>
      <c r="AJ115">
        <v>6428947.0185408304</v>
      </c>
      <c r="AK115" s="63">
        <v>11488.3478199154</v>
      </c>
      <c r="AL115">
        <v>330.98244656580999</v>
      </c>
      <c r="AM115">
        <v>93035.839999999997</v>
      </c>
      <c r="AN115">
        <v>4723.9989998420197</v>
      </c>
      <c r="AO115">
        <v>25056.863343970301</v>
      </c>
      <c r="AP115">
        <v>330.98244656580999</v>
      </c>
      <c r="AQ115">
        <v>93035.839999999997</v>
      </c>
      <c r="AR115">
        <v>4723.9989998420197</v>
      </c>
      <c r="AS115">
        <v>14223.643502714</v>
      </c>
      <c r="AT115">
        <v>0</v>
      </c>
      <c r="AU115" t="s">
        <v>2896</v>
      </c>
      <c r="AV115" t="s">
        <v>2896</v>
      </c>
    </row>
    <row r="116" spans="1:48" x14ac:dyDescent="0.25">
      <c r="A116" t="s">
        <v>3022</v>
      </c>
      <c r="B116">
        <v>1976</v>
      </c>
      <c r="C116" t="s">
        <v>33</v>
      </c>
      <c r="D116">
        <v>4129</v>
      </c>
      <c r="E116" t="s">
        <v>360</v>
      </c>
      <c r="F116" t="s">
        <v>2892</v>
      </c>
      <c r="G116" t="s">
        <v>2893</v>
      </c>
      <c r="H116" t="s">
        <v>2894</v>
      </c>
      <c r="I116" t="s">
        <v>2895</v>
      </c>
      <c r="J116">
        <v>206.95294117644599</v>
      </c>
      <c r="K116">
        <v>1</v>
      </c>
      <c r="L116">
        <v>1</v>
      </c>
      <c r="M116">
        <v>2</v>
      </c>
      <c r="N116">
        <v>1748396.8580062599</v>
      </c>
      <c r="O116">
        <v>520484.63817804097</v>
      </c>
      <c r="P116">
        <v>513428.570007</v>
      </c>
      <c r="Q116">
        <v>66671.376145818198</v>
      </c>
      <c r="R116">
        <v>10175.956767834499</v>
      </c>
      <c r="S116">
        <v>84467.458026948094</v>
      </c>
      <c r="T116">
        <v>1965979.37</v>
      </c>
      <c r="U116">
        <v>893178.02910494804</v>
      </c>
      <c r="V116">
        <v>2523966.1632217099</v>
      </c>
      <c r="W116">
        <v>335021.067629205</v>
      </c>
      <c r="X116">
        <v>0</v>
      </c>
      <c r="Y116">
        <v>0</v>
      </c>
      <c r="Z116">
        <v>0</v>
      </c>
      <c r="AA116">
        <v>0</v>
      </c>
      <c r="AB116">
        <v>170.16825403811001</v>
      </c>
      <c r="AC116">
        <v>84467.458026948094</v>
      </c>
      <c r="AD116">
        <v>0</v>
      </c>
      <c r="AE116">
        <v>0</v>
      </c>
      <c r="AF116">
        <v>0</v>
      </c>
      <c r="AG116">
        <v>0</v>
      </c>
      <c r="AH116">
        <v>0</v>
      </c>
      <c r="AI116">
        <v>0</v>
      </c>
      <c r="AJ116">
        <v>2943624.8571318998</v>
      </c>
      <c r="AK116" s="63">
        <v>14223.643502714</v>
      </c>
      <c r="AL116">
        <v>330.98244656580999</v>
      </c>
      <c r="AM116">
        <v>93035.839999999997</v>
      </c>
      <c r="AN116">
        <v>4723.9989998420197</v>
      </c>
      <c r="AO116">
        <v>25056.863343970301</v>
      </c>
      <c r="AP116">
        <v>330.98244656580999</v>
      </c>
      <c r="AQ116">
        <v>93035.839999999997</v>
      </c>
      <c r="AR116">
        <v>4723.9989998420197</v>
      </c>
      <c r="AS116">
        <v>14223.643502714</v>
      </c>
      <c r="AT116">
        <v>0</v>
      </c>
      <c r="AU116" t="s">
        <v>2896</v>
      </c>
      <c r="AV116" t="s">
        <v>2896</v>
      </c>
    </row>
    <row r="117" spans="1:48" x14ac:dyDescent="0.25">
      <c r="A117" t="s">
        <v>3023</v>
      </c>
      <c r="B117">
        <v>1976</v>
      </c>
      <c r="C117" t="s">
        <v>33</v>
      </c>
      <c r="D117">
        <v>1309</v>
      </c>
      <c r="E117" t="s">
        <v>361</v>
      </c>
      <c r="F117" t="s">
        <v>2892</v>
      </c>
      <c r="G117" t="s">
        <v>2911</v>
      </c>
      <c r="H117" t="s">
        <v>2904</v>
      </c>
      <c r="I117" t="s">
        <v>2895</v>
      </c>
      <c r="J117">
        <v>834.64244186039696</v>
      </c>
      <c r="K117">
        <v>1</v>
      </c>
      <c r="L117">
        <v>1</v>
      </c>
      <c r="M117">
        <v>2</v>
      </c>
      <c r="N117">
        <v>4658204.3609644901</v>
      </c>
      <c r="O117">
        <v>1863295.8234055899</v>
      </c>
      <c r="P117">
        <v>1641039.9455109099</v>
      </c>
      <c r="Q117">
        <v>268886.05628027697</v>
      </c>
      <c r="R117">
        <v>41039.694128966003</v>
      </c>
      <c r="S117">
        <v>340657.760283991</v>
      </c>
      <c r="T117">
        <v>4870273.58</v>
      </c>
      <c r="U117">
        <v>3602192.3002902302</v>
      </c>
      <c r="V117">
        <v>7688066.82258086</v>
      </c>
      <c r="W117">
        <v>783712.76812938799</v>
      </c>
      <c r="X117">
        <v>0</v>
      </c>
      <c r="Y117">
        <v>0</v>
      </c>
      <c r="Z117">
        <v>0</v>
      </c>
      <c r="AA117">
        <v>0</v>
      </c>
      <c r="AB117">
        <v>686.28957998908504</v>
      </c>
      <c r="AC117">
        <v>340657.760283991</v>
      </c>
      <c r="AD117">
        <v>0</v>
      </c>
      <c r="AE117">
        <v>0</v>
      </c>
      <c r="AF117">
        <v>0</v>
      </c>
      <c r="AG117">
        <v>0</v>
      </c>
      <c r="AH117">
        <v>0</v>
      </c>
      <c r="AI117">
        <v>0</v>
      </c>
      <c r="AJ117">
        <v>8813123.6405742392</v>
      </c>
      <c r="AK117" s="63">
        <v>10559.1606639725</v>
      </c>
      <c r="AL117">
        <v>330.98244656580999</v>
      </c>
      <c r="AM117">
        <v>93035.839999999997</v>
      </c>
      <c r="AN117">
        <v>4723.9989998420197</v>
      </c>
      <c r="AO117">
        <v>25056.863343970301</v>
      </c>
      <c r="AP117">
        <v>3753.1860850462999</v>
      </c>
      <c r="AQ117">
        <v>20687.885194392002</v>
      </c>
      <c r="AR117">
        <v>10300.3171294616</v>
      </c>
      <c r="AS117">
        <v>13753.967222293801</v>
      </c>
      <c r="AT117">
        <v>0</v>
      </c>
      <c r="AU117" t="s">
        <v>2896</v>
      </c>
      <c r="AV117" t="s">
        <v>2896</v>
      </c>
    </row>
    <row r="118" spans="1:48" x14ac:dyDescent="0.25">
      <c r="A118" t="s">
        <v>3024</v>
      </c>
      <c r="B118">
        <v>1976</v>
      </c>
      <c r="C118" t="s">
        <v>33</v>
      </c>
      <c r="D118">
        <v>3218</v>
      </c>
      <c r="E118" t="s">
        <v>362</v>
      </c>
      <c r="F118" t="s">
        <v>2892</v>
      </c>
      <c r="G118" t="s">
        <v>2893</v>
      </c>
      <c r="H118" t="s">
        <v>2894</v>
      </c>
      <c r="I118" t="s">
        <v>2895</v>
      </c>
      <c r="J118">
        <v>596.51176470585301</v>
      </c>
      <c r="K118">
        <v>1</v>
      </c>
      <c r="L118">
        <v>1</v>
      </c>
      <c r="M118">
        <v>2</v>
      </c>
      <c r="N118">
        <v>3784731.4838409601</v>
      </c>
      <c r="O118">
        <v>1003052.09594428</v>
      </c>
      <c r="P118">
        <v>1167249.0982414901</v>
      </c>
      <c r="Q118">
        <v>192170.54859926799</v>
      </c>
      <c r="R118">
        <v>29330.7159330301</v>
      </c>
      <c r="S118">
        <v>243465.167305421</v>
      </c>
      <c r="T118">
        <v>3602078.13</v>
      </c>
      <c r="U118">
        <v>2574455.81255903</v>
      </c>
      <c r="V118">
        <v>5626134.1281925002</v>
      </c>
      <c r="W118">
        <v>549909.32911448996</v>
      </c>
      <c r="X118">
        <v>0</v>
      </c>
      <c r="Y118">
        <v>0</v>
      </c>
      <c r="Z118">
        <v>0</v>
      </c>
      <c r="AA118">
        <v>0</v>
      </c>
      <c r="AB118">
        <v>490.485252039221</v>
      </c>
      <c r="AC118">
        <v>243465.167305421</v>
      </c>
      <c r="AD118">
        <v>0</v>
      </c>
      <c r="AE118">
        <v>0</v>
      </c>
      <c r="AF118">
        <v>0</v>
      </c>
      <c r="AG118">
        <v>0</v>
      </c>
      <c r="AH118">
        <v>0</v>
      </c>
      <c r="AI118">
        <v>0</v>
      </c>
      <c r="AJ118">
        <v>6419999.1098644501</v>
      </c>
      <c r="AK118" s="63">
        <v>10762.5691389846</v>
      </c>
      <c r="AL118">
        <v>330.98244656580999</v>
      </c>
      <c r="AM118">
        <v>93035.839999999997</v>
      </c>
      <c r="AN118">
        <v>4723.9989998420197</v>
      </c>
      <c r="AO118">
        <v>25056.863343970301</v>
      </c>
      <c r="AP118">
        <v>330.98244656580999</v>
      </c>
      <c r="AQ118">
        <v>93035.839999999997</v>
      </c>
      <c r="AR118">
        <v>4723.9989998420197</v>
      </c>
      <c r="AS118">
        <v>14223.643502714</v>
      </c>
      <c r="AT118">
        <v>0</v>
      </c>
      <c r="AU118" t="s">
        <v>2896</v>
      </c>
      <c r="AV118" t="s">
        <v>2896</v>
      </c>
    </row>
    <row r="119" spans="1:48" x14ac:dyDescent="0.25">
      <c r="A119" t="s">
        <v>3025</v>
      </c>
      <c r="B119">
        <v>1976</v>
      </c>
      <c r="C119" t="s">
        <v>33</v>
      </c>
      <c r="D119">
        <v>3219</v>
      </c>
      <c r="E119" t="s">
        <v>363</v>
      </c>
      <c r="F119" t="s">
        <v>2892</v>
      </c>
      <c r="G119" t="s">
        <v>2893</v>
      </c>
      <c r="H119" t="s">
        <v>2894</v>
      </c>
      <c r="I119" t="s">
        <v>2895</v>
      </c>
      <c r="J119">
        <v>392.99999999999898</v>
      </c>
      <c r="K119">
        <v>1</v>
      </c>
      <c r="L119">
        <v>1</v>
      </c>
      <c r="M119">
        <v>2</v>
      </c>
      <c r="N119">
        <v>2532912.6042169398</v>
      </c>
      <c r="O119">
        <v>707240.41978728306</v>
      </c>
      <c r="P119">
        <v>837179.72856091801</v>
      </c>
      <c r="Q119">
        <v>126607.772164818</v>
      </c>
      <c r="R119">
        <v>19323.963153291501</v>
      </c>
      <c r="S119">
        <v>160402.21905466</v>
      </c>
      <c r="T119">
        <v>2527135.1</v>
      </c>
      <c r="U119">
        <v>1696129.3878832499</v>
      </c>
      <c r="V119">
        <v>3844935.6577689699</v>
      </c>
      <c r="W119">
        <v>378005.68358900899</v>
      </c>
      <c r="X119">
        <v>0</v>
      </c>
      <c r="Y119">
        <v>0</v>
      </c>
      <c r="Z119">
        <v>0</v>
      </c>
      <c r="AA119">
        <v>0</v>
      </c>
      <c r="AB119">
        <v>323.14652527677498</v>
      </c>
      <c r="AC119">
        <v>160402.21905466</v>
      </c>
      <c r="AD119">
        <v>0</v>
      </c>
      <c r="AE119">
        <v>0</v>
      </c>
      <c r="AF119">
        <v>0</v>
      </c>
      <c r="AG119">
        <v>0</v>
      </c>
      <c r="AH119">
        <v>0</v>
      </c>
      <c r="AI119">
        <v>0</v>
      </c>
      <c r="AJ119">
        <v>4383666.7069379101</v>
      </c>
      <c r="AK119" s="63">
        <v>11154.368211038</v>
      </c>
      <c r="AL119">
        <v>330.98244656580999</v>
      </c>
      <c r="AM119">
        <v>93035.839999999997</v>
      </c>
      <c r="AN119">
        <v>4723.9989998420197</v>
      </c>
      <c r="AO119">
        <v>25056.863343970301</v>
      </c>
      <c r="AP119">
        <v>330.98244656580999</v>
      </c>
      <c r="AQ119">
        <v>93035.839999999997</v>
      </c>
      <c r="AR119">
        <v>4723.9989998420197</v>
      </c>
      <c r="AS119">
        <v>14223.643502714</v>
      </c>
      <c r="AT119">
        <v>0</v>
      </c>
      <c r="AU119" t="s">
        <v>2896</v>
      </c>
      <c r="AV119" t="s">
        <v>2896</v>
      </c>
    </row>
    <row r="120" spans="1:48" x14ac:dyDescent="0.25">
      <c r="A120" t="s">
        <v>3026</v>
      </c>
      <c r="B120">
        <v>1976</v>
      </c>
      <c r="C120" t="s">
        <v>33</v>
      </c>
      <c r="D120">
        <v>246</v>
      </c>
      <c r="E120" t="s">
        <v>366</v>
      </c>
      <c r="F120" t="s">
        <v>2892</v>
      </c>
      <c r="G120" t="s">
        <v>2893</v>
      </c>
      <c r="H120" t="s">
        <v>2894</v>
      </c>
      <c r="I120" t="s">
        <v>2895</v>
      </c>
      <c r="J120">
        <v>487.35092436962498</v>
      </c>
      <c r="K120">
        <v>1</v>
      </c>
      <c r="L120">
        <v>1</v>
      </c>
      <c r="M120">
        <v>2</v>
      </c>
      <c r="N120">
        <v>3536984.46659791</v>
      </c>
      <c r="O120">
        <v>925461.13751888904</v>
      </c>
      <c r="P120">
        <v>964352.72696015902</v>
      </c>
      <c r="Q120">
        <v>157003.59999212</v>
      </c>
      <c r="R120">
        <v>23963.234873387399</v>
      </c>
      <c r="S120">
        <v>198911.37335172499</v>
      </c>
      <c r="T120">
        <v>3504431.26</v>
      </c>
      <c r="U120">
        <v>2103333.9059424698</v>
      </c>
      <c r="V120">
        <v>4959069.3305700803</v>
      </c>
      <c r="W120">
        <v>648295.10825330601</v>
      </c>
      <c r="X120">
        <v>0</v>
      </c>
      <c r="Y120">
        <v>0</v>
      </c>
      <c r="Z120">
        <v>0</v>
      </c>
      <c r="AA120">
        <v>0</v>
      </c>
      <c r="AB120">
        <v>400.72711908516197</v>
      </c>
      <c r="AC120">
        <v>198911.37335172499</v>
      </c>
      <c r="AD120">
        <v>0</v>
      </c>
      <c r="AE120">
        <v>0</v>
      </c>
      <c r="AF120">
        <v>0</v>
      </c>
      <c r="AG120">
        <v>0</v>
      </c>
      <c r="AH120">
        <v>0</v>
      </c>
      <c r="AI120">
        <v>0</v>
      </c>
      <c r="AJ120">
        <v>5806676.5392942</v>
      </c>
      <c r="AK120" s="63">
        <v>11914.7748551108</v>
      </c>
      <c r="AL120">
        <v>330.98244656580999</v>
      </c>
      <c r="AM120">
        <v>93035.839999999997</v>
      </c>
      <c r="AN120">
        <v>4723.9989998420197</v>
      </c>
      <c r="AO120">
        <v>25056.863343970301</v>
      </c>
      <c r="AP120">
        <v>330.98244656580999</v>
      </c>
      <c r="AQ120">
        <v>93035.839999999997</v>
      </c>
      <c r="AR120">
        <v>4723.9989998420197</v>
      </c>
      <c r="AS120">
        <v>14223.643502714</v>
      </c>
      <c r="AT120">
        <v>0</v>
      </c>
      <c r="AU120" t="s">
        <v>2896</v>
      </c>
      <c r="AV120" t="s">
        <v>2896</v>
      </c>
    </row>
    <row r="121" spans="1:48" x14ac:dyDescent="0.25">
      <c r="A121" t="s">
        <v>3027</v>
      </c>
      <c r="B121">
        <v>1976</v>
      </c>
      <c r="C121" t="s">
        <v>33</v>
      </c>
      <c r="D121">
        <v>245</v>
      </c>
      <c r="E121" t="s">
        <v>368</v>
      </c>
      <c r="F121" t="s">
        <v>2892</v>
      </c>
      <c r="G121" t="s">
        <v>2893</v>
      </c>
      <c r="H121" t="s">
        <v>2894</v>
      </c>
      <c r="I121" t="s">
        <v>2895</v>
      </c>
      <c r="J121">
        <v>386.07058823522999</v>
      </c>
      <c r="K121">
        <v>1</v>
      </c>
      <c r="L121">
        <v>1</v>
      </c>
      <c r="M121">
        <v>2</v>
      </c>
      <c r="N121">
        <v>2599605.68354287</v>
      </c>
      <c r="O121">
        <v>710548.29311922903</v>
      </c>
      <c r="P121">
        <v>833280.21981804306</v>
      </c>
      <c r="Q121">
        <v>124375.412404131</v>
      </c>
      <c r="R121">
        <v>18983.241276405101</v>
      </c>
      <c r="S121">
        <v>157573.99253096501</v>
      </c>
      <c r="T121">
        <v>2620569.77</v>
      </c>
      <c r="U121">
        <v>1666223.08016068</v>
      </c>
      <c r="V121">
        <v>3722158.06092049</v>
      </c>
      <c r="W121">
        <v>564317.34046385903</v>
      </c>
      <c r="X121">
        <v>0</v>
      </c>
      <c r="Y121">
        <v>0</v>
      </c>
      <c r="Z121">
        <v>0</v>
      </c>
      <c r="AA121">
        <v>0</v>
      </c>
      <c r="AB121">
        <v>317.44877633530598</v>
      </c>
      <c r="AC121">
        <v>157573.99253096501</v>
      </c>
      <c r="AD121">
        <v>0</v>
      </c>
      <c r="AE121">
        <v>0</v>
      </c>
      <c r="AF121">
        <v>0</v>
      </c>
      <c r="AG121">
        <v>0</v>
      </c>
      <c r="AH121">
        <v>0</v>
      </c>
      <c r="AI121">
        <v>0</v>
      </c>
      <c r="AJ121">
        <v>4444366.8426916497</v>
      </c>
      <c r="AK121" s="63">
        <v>11511.7985625565</v>
      </c>
      <c r="AL121">
        <v>330.98244656580999</v>
      </c>
      <c r="AM121">
        <v>93035.839999999997</v>
      </c>
      <c r="AN121">
        <v>4723.9989998420197</v>
      </c>
      <c r="AO121">
        <v>25056.863343970301</v>
      </c>
      <c r="AP121">
        <v>330.98244656580999</v>
      </c>
      <c r="AQ121">
        <v>93035.839999999997</v>
      </c>
      <c r="AR121">
        <v>4723.9989998420197</v>
      </c>
      <c r="AS121">
        <v>14223.643502714</v>
      </c>
      <c r="AT121">
        <v>0</v>
      </c>
      <c r="AU121" t="s">
        <v>2896</v>
      </c>
      <c r="AV121" t="s">
        <v>2896</v>
      </c>
    </row>
    <row r="122" spans="1:48" x14ac:dyDescent="0.25">
      <c r="A122" t="s">
        <v>3028</v>
      </c>
      <c r="B122">
        <v>1976</v>
      </c>
      <c r="C122" t="s">
        <v>33</v>
      </c>
      <c r="D122">
        <v>1310</v>
      </c>
      <c r="E122" t="s">
        <v>369</v>
      </c>
      <c r="F122" t="s">
        <v>2892</v>
      </c>
      <c r="G122" t="s">
        <v>2911</v>
      </c>
      <c r="H122" t="s">
        <v>2904</v>
      </c>
      <c r="I122" t="s">
        <v>2895</v>
      </c>
      <c r="J122">
        <v>319.70222067481097</v>
      </c>
      <c r="K122">
        <v>1</v>
      </c>
      <c r="L122">
        <v>1</v>
      </c>
      <c r="M122">
        <v>2</v>
      </c>
      <c r="N122">
        <v>1780945.3104210601</v>
      </c>
      <c r="O122">
        <v>984805.73626666702</v>
      </c>
      <c r="P122">
        <v>760743.808299436</v>
      </c>
      <c r="Q122">
        <v>102994.366197921</v>
      </c>
      <c r="R122">
        <v>15719.8827795052</v>
      </c>
      <c r="S122">
        <v>130485.86675048999</v>
      </c>
      <c r="T122">
        <v>2265422</v>
      </c>
      <c r="U122">
        <v>1379787.10396459</v>
      </c>
      <c r="V122">
        <v>3355439.1352251698</v>
      </c>
      <c r="W122">
        <v>289507.09173754702</v>
      </c>
      <c r="X122">
        <v>0</v>
      </c>
      <c r="Y122">
        <v>0</v>
      </c>
      <c r="Z122">
        <v>0</v>
      </c>
      <c r="AA122">
        <v>0</v>
      </c>
      <c r="AB122">
        <v>262.87700186853499</v>
      </c>
      <c r="AC122">
        <v>130485.86675048999</v>
      </c>
      <c r="AD122">
        <v>0</v>
      </c>
      <c r="AE122">
        <v>0</v>
      </c>
      <c r="AF122">
        <v>0</v>
      </c>
      <c r="AG122">
        <v>0</v>
      </c>
      <c r="AH122">
        <v>0</v>
      </c>
      <c r="AI122">
        <v>0</v>
      </c>
      <c r="AJ122">
        <v>3775694.9707150799</v>
      </c>
      <c r="AK122" s="63">
        <v>11810.0367358898</v>
      </c>
      <c r="AL122">
        <v>330.98244656580999</v>
      </c>
      <c r="AM122">
        <v>93035.839999999997</v>
      </c>
      <c r="AN122">
        <v>4723.9989998420197</v>
      </c>
      <c r="AO122">
        <v>25056.863343970301</v>
      </c>
      <c r="AP122">
        <v>3753.1860850462999</v>
      </c>
      <c r="AQ122">
        <v>20687.885194392002</v>
      </c>
      <c r="AR122">
        <v>10300.3171294616</v>
      </c>
      <c r="AS122">
        <v>13753.967222293801</v>
      </c>
      <c r="AT122">
        <v>0</v>
      </c>
      <c r="AU122" t="s">
        <v>2896</v>
      </c>
      <c r="AV122" t="s">
        <v>2896</v>
      </c>
    </row>
    <row r="123" spans="1:48" x14ac:dyDescent="0.25">
      <c r="A123" t="s">
        <v>3029</v>
      </c>
      <c r="B123">
        <v>1976</v>
      </c>
      <c r="C123" t="s">
        <v>33</v>
      </c>
      <c r="D123">
        <v>253</v>
      </c>
      <c r="E123" t="s">
        <v>370</v>
      </c>
      <c r="F123" t="s">
        <v>2892</v>
      </c>
      <c r="G123" t="s">
        <v>2903</v>
      </c>
      <c r="H123" t="s">
        <v>2904</v>
      </c>
      <c r="I123" t="s">
        <v>2895</v>
      </c>
      <c r="J123">
        <v>414.54638553517799</v>
      </c>
      <c r="K123">
        <v>1</v>
      </c>
      <c r="L123">
        <v>2</v>
      </c>
      <c r="M123">
        <v>2</v>
      </c>
      <c r="N123">
        <v>2912261.4881131598</v>
      </c>
      <c r="O123">
        <v>2050985.20558534</v>
      </c>
      <c r="P123">
        <v>1212154.1084032799</v>
      </c>
      <c r="Q123">
        <v>133549.09499131501</v>
      </c>
      <c r="R123">
        <v>23093.4073267481</v>
      </c>
      <c r="S123">
        <v>169196.336236467</v>
      </c>
      <c r="T123">
        <v>4542922.93</v>
      </c>
      <c r="U123">
        <v>1789120.3744198401</v>
      </c>
      <c r="V123">
        <v>5218474.3937223405</v>
      </c>
      <c r="W123">
        <v>1113228.0475319701</v>
      </c>
      <c r="X123">
        <v>0</v>
      </c>
      <c r="Y123">
        <v>0</v>
      </c>
      <c r="Z123">
        <v>0</v>
      </c>
      <c r="AA123">
        <v>0</v>
      </c>
      <c r="AB123">
        <v>340.86316552605399</v>
      </c>
      <c r="AC123">
        <v>169196.336236467</v>
      </c>
      <c r="AD123">
        <v>0</v>
      </c>
      <c r="AE123">
        <v>0</v>
      </c>
      <c r="AF123">
        <v>0</v>
      </c>
      <c r="AG123">
        <v>0</v>
      </c>
      <c r="AH123">
        <v>0</v>
      </c>
      <c r="AI123">
        <v>0</v>
      </c>
      <c r="AJ123">
        <v>6501239.6406562999</v>
      </c>
      <c r="AK123" s="63">
        <v>15682.7797021152</v>
      </c>
      <c r="AL123">
        <v>330.98244656580999</v>
      </c>
      <c r="AM123">
        <v>93035.839999999997</v>
      </c>
      <c r="AN123">
        <v>4723.9989998420197</v>
      </c>
      <c r="AO123">
        <v>25056.863343970301</v>
      </c>
      <c r="AP123">
        <v>330.98244656580999</v>
      </c>
      <c r="AQ123">
        <v>40734.411818744898</v>
      </c>
      <c r="AR123">
        <v>11056.287895915801</v>
      </c>
      <c r="AS123">
        <v>25056.863343970301</v>
      </c>
      <c r="AT123">
        <v>0</v>
      </c>
      <c r="AU123" t="s">
        <v>2896</v>
      </c>
      <c r="AV123" t="s">
        <v>2896</v>
      </c>
    </row>
    <row r="124" spans="1:48" x14ac:dyDescent="0.25">
      <c r="A124" t="s">
        <v>3030</v>
      </c>
      <c r="B124">
        <v>1976</v>
      </c>
      <c r="C124" t="s">
        <v>33</v>
      </c>
      <c r="D124">
        <v>1317</v>
      </c>
      <c r="E124" t="s">
        <v>371</v>
      </c>
      <c r="F124" t="s">
        <v>2892</v>
      </c>
      <c r="G124" t="s">
        <v>2893</v>
      </c>
      <c r="H124" t="s">
        <v>2894</v>
      </c>
      <c r="I124" t="s">
        <v>2895</v>
      </c>
      <c r="J124">
        <v>582.57647058819396</v>
      </c>
      <c r="K124">
        <v>1</v>
      </c>
      <c r="L124">
        <v>1</v>
      </c>
      <c r="M124">
        <v>2</v>
      </c>
      <c r="N124">
        <v>3981681.9536400698</v>
      </c>
      <c r="O124">
        <v>981743.40834113001</v>
      </c>
      <c r="P124">
        <v>1128557.6438597799</v>
      </c>
      <c r="Q124">
        <v>188279.19352878901</v>
      </c>
      <c r="R124">
        <v>28645.512090638498</v>
      </c>
      <c r="S124">
        <v>237777.50292971701</v>
      </c>
      <c r="T124">
        <v>3794594.55</v>
      </c>
      <c r="U124">
        <v>2514313.1614604099</v>
      </c>
      <c r="V124">
        <v>5782366.50621155</v>
      </c>
      <c r="W124">
        <v>526062.17837308894</v>
      </c>
      <c r="X124">
        <v>0</v>
      </c>
      <c r="Y124">
        <v>0</v>
      </c>
      <c r="Z124">
        <v>0</v>
      </c>
      <c r="AA124">
        <v>0</v>
      </c>
      <c r="AB124">
        <v>479.026875772474</v>
      </c>
      <c r="AC124">
        <v>237777.50292971701</v>
      </c>
      <c r="AD124">
        <v>0</v>
      </c>
      <c r="AE124">
        <v>0</v>
      </c>
      <c r="AF124">
        <v>0</v>
      </c>
      <c r="AG124">
        <v>0</v>
      </c>
      <c r="AH124">
        <v>0</v>
      </c>
      <c r="AI124">
        <v>0</v>
      </c>
      <c r="AJ124">
        <v>6546685.2143901195</v>
      </c>
      <c r="AK124" s="63">
        <v>11237.4693193158</v>
      </c>
      <c r="AL124">
        <v>330.98244656580999</v>
      </c>
      <c r="AM124">
        <v>93035.839999999997</v>
      </c>
      <c r="AN124">
        <v>4723.9989998420197</v>
      </c>
      <c r="AO124">
        <v>25056.863343970301</v>
      </c>
      <c r="AP124">
        <v>330.98244656580999</v>
      </c>
      <c r="AQ124">
        <v>93035.839999999997</v>
      </c>
      <c r="AR124">
        <v>4723.9989998420197</v>
      </c>
      <c r="AS124">
        <v>14223.643502714</v>
      </c>
      <c r="AT124">
        <v>0</v>
      </c>
      <c r="AU124" t="s">
        <v>2896</v>
      </c>
      <c r="AV124" t="s">
        <v>2896</v>
      </c>
    </row>
    <row r="125" spans="1:48" x14ac:dyDescent="0.25">
      <c r="A125" t="s">
        <v>3031</v>
      </c>
      <c r="B125">
        <v>1976</v>
      </c>
      <c r="C125" t="s">
        <v>33</v>
      </c>
      <c r="D125">
        <v>1338</v>
      </c>
      <c r="E125" t="s">
        <v>372</v>
      </c>
      <c r="F125" t="s">
        <v>2945</v>
      </c>
      <c r="G125" t="s">
        <v>2903</v>
      </c>
      <c r="H125" t="s">
        <v>2904</v>
      </c>
      <c r="I125" t="s">
        <v>2895</v>
      </c>
      <c r="J125">
        <v>130.35170673243101</v>
      </c>
      <c r="K125">
        <v>1</v>
      </c>
      <c r="L125">
        <v>2</v>
      </c>
      <c r="M125">
        <v>2</v>
      </c>
      <c r="N125">
        <v>1628508.10913202</v>
      </c>
      <c r="O125">
        <v>593352.80841845297</v>
      </c>
      <c r="P125">
        <v>366886.66541257099</v>
      </c>
      <c r="Q125">
        <v>41993.738390012302</v>
      </c>
      <c r="R125">
        <v>6409.4442184889604</v>
      </c>
      <c r="S125">
        <v>53202.806660163398</v>
      </c>
      <c r="T125">
        <v>2074572.24</v>
      </c>
      <c r="U125">
        <v>562578.52557153895</v>
      </c>
      <c r="V125">
        <v>2354991.9998674002</v>
      </c>
      <c r="W125">
        <v>282051.58325860603</v>
      </c>
      <c r="X125">
        <v>0</v>
      </c>
      <c r="Y125">
        <v>0</v>
      </c>
      <c r="Z125">
        <v>0</v>
      </c>
      <c r="AA125">
        <v>0</v>
      </c>
      <c r="AB125">
        <v>107.182445533034</v>
      </c>
      <c r="AC125">
        <v>53202.806660163398</v>
      </c>
      <c r="AD125">
        <v>0</v>
      </c>
      <c r="AE125">
        <v>0</v>
      </c>
      <c r="AF125">
        <v>0</v>
      </c>
      <c r="AG125">
        <v>0</v>
      </c>
      <c r="AH125">
        <v>0</v>
      </c>
      <c r="AI125">
        <v>0</v>
      </c>
      <c r="AJ125">
        <v>2690353.5722317002</v>
      </c>
      <c r="AK125" s="63">
        <v>20639.1894641941</v>
      </c>
      <c r="AL125">
        <v>330.98244656580999</v>
      </c>
      <c r="AM125">
        <v>93035.839999999997</v>
      </c>
      <c r="AN125">
        <v>4723.9989998420197</v>
      </c>
      <c r="AO125">
        <v>25056.863343970301</v>
      </c>
      <c r="AP125">
        <v>330.98244656580999</v>
      </c>
      <c r="AQ125">
        <v>40734.411818744898</v>
      </c>
      <c r="AR125">
        <v>11056.287895915801</v>
      </c>
      <c r="AS125">
        <v>25056.863343970301</v>
      </c>
      <c r="AT125">
        <v>0</v>
      </c>
      <c r="AU125" t="s">
        <v>2896</v>
      </c>
      <c r="AV125" t="s">
        <v>2896</v>
      </c>
    </row>
    <row r="126" spans="1:48" x14ac:dyDescent="0.25">
      <c r="A126" t="s">
        <v>3032</v>
      </c>
      <c r="B126">
        <v>1976</v>
      </c>
      <c r="C126" t="s">
        <v>33</v>
      </c>
      <c r="D126">
        <v>252</v>
      </c>
      <c r="E126" t="s">
        <v>373</v>
      </c>
      <c r="F126" t="s">
        <v>2892</v>
      </c>
      <c r="G126" t="s">
        <v>2903</v>
      </c>
      <c r="H126" t="s">
        <v>2904</v>
      </c>
      <c r="I126" t="s">
        <v>2895</v>
      </c>
      <c r="J126">
        <v>1345.7234531493</v>
      </c>
      <c r="K126">
        <v>1</v>
      </c>
      <c r="L126">
        <v>1</v>
      </c>
      <c r="M126">
        <v>2</v>
      </c>
      <c r="N126">
        <v>7474383.0705427397</v>
      </c>
      <c r="O126">
        <v>4076191.1730575901</v>
      </c>
      <c r="P126">
        <v>2840724.0378600098</v>
      </c>
      <c r="Q126">
        <v>433534.474181119</v>
      </c>
      <c r="R126">
        <v>67969.746623861196</v>
      </c>
      <c r="S126">
        <v>549254.52447595098</v>
      </c>
      <c r="T126">
        <v>9084860.7799999993</v>
      </c>
      <c r="U126">
        <v>5807941.7222653097</v>
      </c>
      <c r="V126">
        <v>12967492.6095291</v>
      </c>
      <c r="W126">
        <v>1924203.36383581</v>
      </c>
      <c r="X126">
        <v>0</v>
      </c>
      <c r="Y126">
        <v>0</v>
      </c>
      <c r="Z126">
        <v>0</v>
      </c>
      <c r="AA126">
        <v>0</v>
      </c>
      <c r="AB126">
        <v>1106.5289004291601</v>
      </c>
      <c r="AC126">
        <v>549254.52447595098</v>
      </c>
      <c r="AD126">
        <v>0</v>
      </c>
      <c r="AE126">
        <v>0</v>
      </c>
      <c r="AF126">
        <v>0</v>
      </c>
      <c r="AG126">
        <v>0</v>
      </c>
      <c r="AH126">
        <v>0</v>
      </c>
      <c r="AI126">
        <v>0</v>
      </c>
      <c r="AJ126">
        <v>15442057.0267413</v>
      </c>
      <c r="AK126" s="63">
        <v>11474.9111272478</v>
      </c>
      <c r="AL126">
        <v>330.98244656580999</v>
      </c>
      <c r="AM126">
        <v>93035.839999999997</v>
      </c>
      <c r="AN126">
        <v>4723.9989998420197</v>
      </c>
      <c r="AO126">
        <v>25056.863343970301</v>
      </c>
      <c r="AP126">
        <v>330.98244656580999</v>
      </c>
      <c r="AQ126">
        <v>40734.411818744898</v>
      </c>
      <c r="AR126">
        <v>11056.287895915801</v>
      </c>
      <c r="AS126">
        <v>25056.863343970301</v>
      </c>
      <c r="AT126">
        <v>0</v>
      </c>
      <c r="AU126" t="s">
        <v>2896</v>
      </c>
      <c r="AV126" t="s">
        <v>2896</v>
      </c>
    </row>
    <row r="127" spans="1:48" x14ac:dyDescent="0.25">
      <c r="A127" t="s">
        <v>3033</v>
      </c>
      <c r="B127">
        <v>1976</v>
      </c>
      <c r="C127" t="s">
        <v>33</v>
      </c>
      <c r="D127">
        <v>5292</v>
      </c>
      <c r="E127" t="s">
        <v>376</v>
      </c>
      <c r="F127" t="s">
        <v>2892</v>
      </c>
      <c r="G127" t="s">
        <v>2911</v>
      </c>
      <c r="H127" t="s">
        <v>2904</v>
      </c>
      <c r="I127" t="s">
        <v>2895</v>
      </c>
      <c r="J127">
        <v>710.93506644508295</v>
      </c>
      <c r="K127">
        <v>1</v>
      </c>
      <c r="L127">
        <v>1</v>
      </c>
      <c r="M127">
        <v>2</v>
      </c>
      <c r="N127">
        <v>3843171.40011277</v>
      </c>
      <c r="O127">
        <v>1523269.2528373599</v>
      </c>
      <c r="P127">
        <v>1402259.37358782</v>
      </c>
      <c r="Q127">
        <v>229032.836937555</v>
      </c>
      <c r="R127">
        <v>34956.954270655697</v>
      </c>
      <c r="S127">
        <v>290166.82509303797</v>
      </c>
      <c r="T127">
        <v>3964400.1</v>
      </c>
      <c r="U127">
        <v>3068289.71774616</v>
      </c>
      <c r="V127">
        <v>6372960.38721311</v>
      </c>
      <c r="W127">
        <v>659144.860058686</v>
      </c>
      <c r="X127">
        <v>0</v>
      </c>
      <c r="Y127">
        <v>0</v>
      </c>
      <c r="Z127">
        <v>0</v>
      </c>
      <c r="AA127">
        <v>0</v>
      </c>
      <c r="AB127">
        <v>584.57047434896106</v>
      </c>
      <c r="AC127">
        <v>290166.82509303797</v>
      </c>
      <c r="AD127">
        <v>0</v>
      </c>
      <c r="AE127">
        <v>0</v>
      </c>
      <c r="AF127">
        <v>0</v>
      </c>
      <c r="AG127">
        <v>0</v>
      </c>
      <c r="AH127">
        <v>0</v>
      </c>
      <c r="AI127">
        <v>0</v>
      </c>
      <c r="AJ127">
        <v>7322856.6428391803</v>
      </c>
      <c r="AK127" s="63">
        <v>10300.3171294616</v>
      </c>
      <c r="AL127">
        <v>330.98244656580999</v>
      </c>
      <c r="AM127">
        <v>93035.839999999997</v>
      </c>
      <c r="AN127">
        <v>4723.9989998420197</v>
      </c>
      <c r="AO127">
        <v>25056.863343970301</v>
      </c>
      <c r="AP127">
        <v>3753.1860850462999</v>
      </c>
      <c r="AQ127">
        <v>20687.885194392002</v>
      </c>
      <c r="AR127">
        <v>10300.3171294616</v>
      </c>
      <c r="AS127">
        <v>13753.967222293801</v>
      </c>
      <c r="AT127">
        <v>0</v>
      </c>
      <c r="AU127" t="s">
        <v>2896</v>
      </c>
      <c r="AV127" t="s">
        <v>2896</v>
      </c>
    </row>
    <row r="128" spans="1:48" x14ac:dyDescent="0.25">
      <c r="A128" t="s">
        <v>3034</v>
      </c>
      <c r="B128">
        <v>1976</v>
      </c>
      <c r="C128" t="s">
        <v>33</v>
      </c>
      <c r="D128">
        <v>249</v>
      </c>
      <c r="E128" t="s">
        <v>377</v>
      </c>
      <c r="F128" t="s">
        <v>2892</v>
      </c>
      <c r="G128" t="s">
        <v>2911</v>
      </c>
      <c r="H128" t="s">
        <v>2904</v>
      </c>
      <c r="I128" t="s">
        <v>2895</v>
      </c>
      <c r="J128">
        <v>674.58781758264695</v>
      </c>
      <c r="K128">
        <v>1</v>
      </c>
      <c r="L128">
        <v>1</v>
      </c>
      <c r="M128">
        <v>2</v>
      </c>
      <c r="N128">
        <v>3831559.7527872398</v>
      </c>
      <c r="O128">
        <v>1679790.3860146301</v>
      </c>
      <c r="P128">
        <v>1459522.89810822</v>
      </c>
      <c r="Q128">
        <v>217323.30970398401</v>
      </c>
      <c r="R128">
        <v>33169.745879456597</v>
      </c>
      <c r="S128">
        <v>275331.763072512</v>
      </c>
      <c r="T128">
        <v>4309945.68</v>
      </c>
      <c r="U128">
        <v>2911420.41249352</v>
      </c>
      <c r="V128">
        <v>6577472.7986723501</v>
      </c>
      <c r="W128">
        <v>643338.61008264194</v>
      </c>
      <c r="X128">
        <v>0</v>
      </c>
      <c r="Y128">
        <v>0</v>
      </c>
      <c r="Z128">
        <v>0</v>
      </c>
      <c r="AA128">
        <v>0</v>
      </c>
      <c r="AB128">
        <v>554.68373853912306</v>
      </c>
      <c r="AC128">
        <v>275331.763072512</v>
      </c>
      <c r="AD128">
        <v>0</v>
      </c>
      <c r="AE128">
        <v>0</v>
      </c>
      <c r="AF128">
        <v>0</v>
      </c>
      <c r="AG128">
        <v>0</v>
      </c>
      <c r="AH128">
        <v>0</v>
      </c>
      <c r="AI128">
        <v>0</v>
      </c>
      <c r="AJ128">
        <v>7496697.8555660304</v>
      </c>
      <c r="AK128" s="63">
        <v>11113.005097587</v>
      </c>
      <c r="AL128">
        <v>330.98244656580999</v>
      </c>
      <c r="AM128">
        <v>93035.839999999997</v>
      </c>
      <c r="AN128">
        <v>4723.9989998420197</v>
      </c>
      <c r="AO128">
        <v>25056.863343970301</v>
      </c>
      <c r="AP128">
        <v>3753.1860850462999</v>
      </c>
      <c r="AQ128">
        <v>20687.885194392002</v>
      </c>
      <c r="AR128">
        <v>10300.3171294616</v>
      </c>
      <c r="AS128">
        <v>13753.967222293801</v>
      </c>
      <c r="AT128">
        <v>0</v>
      </c>
      <c r="AU128" t="s">
        <v>2896</v>
      </c>
      <c r="AV128" t="s">
        <v>2896</v>
      </c>
    </row>
    <row r="129" spans="1:48" x14ac:dyDescent="0.25">
      <c r="A129" t="s">
        <v>3035</v>
      </c>
      <c r="B129">
        <v>1976</v>
      </c>
      <c r="C129" t="s">
        <v>33</v>
      </c>
      <c r="D129">
        <v>3947</v>
      </c>
      <c r="E129" t="s">
        <v>378</v>
      </c>
      <c r="F129" t="s">
        <v>2892</v>
      </c>
      <c r="G129" t="s">
        <v>2893</v>
      </c>
      <c r="H129" t="s">
        <v>2894</v>
      </c>
      <c r="I129" t="s">
        <v>2895</v>
      </c>
      <c r="J129">
        <v>508.70588235290103</v>
      </c>
      <c r="K129">
        <v>1</v>
      </c>
      <c r="L129">
        <v>1</v>
      </c>
      <c r="M129">
        <v>2</v>
      </c>
      <c r="N129">
        <v>3351050.0417014901</v>
      </c>
      <c r="O129">
        <v>1007099.49628951</v>
      </c>
      <c r="P129">
        <v>1029034.07218596</v>
      </c>
      <c r="Q129">
        <v>163883.25305811499</v>
      </c>
      <c r="R129">
        <v>25013.2664795169</v>
      </c>
      <c r="S129">
        <v>207627.359734261</v>
      </c>
      <c r="T129">
        <v>3380581.41</v>
      </c>
      <c r="U129">
        <v>2195498.7197146001</v>
      </c>
      <c r="V129">
        <v>5097971.7934777802</v>
      </c>
      <c r="W129">
        <v>477690.049879889</v>
      </c>
      <c r="X129">
        <v>0</v>
      </c>
      <c r="Y129">
        <v>0</v>
      </c>
      <c r="Z129">
        <v>0</v>
      </c>
      <c r="AA129">
        <v>0</v>
      </c>
      <c r="AB129">
        <v>418.28635692161799</v>
      </c>
      <c r="AC129">
        <v>207627.359734261</v>
      </c>
      <c r="AD129">
        <v>0</v>
      </c>
      <c r="AE129">
        <v>0</v>
      </c>
      <c r="AF129">
        <v>0</v>
      </c>
      <c r="AG129">
        <v>0</v>
      </c>
      <c r="AH129">
        <v>0</v>
      </c>
      <c r="AI129">
        <v>0</v>
      </c>
      <c r="AJ129">
        <v>5783707.4894488603</v>
      </c>
      <c r="AK129" s="63">
        <v>11369.452742904499</v>
      </c>
      <c r="AL129">
        <v>330.98244656580999</v>
      </c>
      <c r="AM129">
        <v>93035.839999999997</v>
      </c>
      <c r="AN129">
        <v>4723.9989998420197</v>
      </c>
      <c r="AO129">
        <v>25056.863343970301</v>
      </c>
      <c r="AP129">
        <v>330.98244656580999</v>
      </c>
      <c r="AQ129">
        <v>93035.839999999997</v>
      </c>
      <c r="AR129">
        <v>4723.9989998420197</v>
      </c>
      <c r="AS129">
        <v>14223.643502714</v>
      </c>
      <c r="AT129">
        <v>0</v>
      </c>
      <c r="AU129" t="s">
        <v>2896</v>
      </c>
      <c r="AV129" t="s">
        <v>2896</v>
      </c>
    </row>
    <row r="130" spans="1:48" x14ac:dyDescent="0.25">
      <c r="A130" t="s">
        <v>3036</v>
      </c>
      <c r="B130">
        <v>1976</v>
      </c>
      <c r="C130" t="s">
        <v>33</v>
      </c>
      <c r="D130">
        <v>4646</v>
      </c>
      <c r="E130" t="s">
        <v>379</v>
      </c>
      <c r="F130" t="s">
        <v>2892</v>
      </c>
      <c r="G130" t="s">
        <v>2893</v>
      </c>
      <c r="H130" t="s">
        <v>2894</v>
      </c>
      <c r="I130" t="s">
        <v>2895</v>
      </c>
      <c r="J130">
        <v>575.23503977326402</v>
      </c>
      <c r="K130">
        <v>1</v>
      </c>
      <c r="L130">
        <v>1</v>
      </c>
      <c r="M130">
        <v>2</v>
      </c>
      <c r="N130">
        <v>4037076.9319427302</v>
      </c>
      <c r="O130">
        <v>964331.15978478</v>
      </c>
      <c r="P130">
        <v>1136309.24928962</v>
      </c>
      <c r="Q130">
        <v>185316.09887235099</v>
      </c>
      <c r="R130">
        <v>28284.531076490599</v>
      </c>
      <c r="S130">
        <v>234781.11159701701</v>
      </c>
      <c r="T130">
        <v>3868689.33</v>
      </c>
      <c r="U130">
        <v>2482628.6409659698</v>
      </c>
      <c r="V130">
        <v>5659044.9771074103</v>
      </c>
      <c r="W130">
        <v>691800.00351677299</v>
      </c>
      <c r="X130">
        <v>0</v>
      </c>
      <c r="Y130">
        <v>0</v>
      </c>
      <c r="Z130">
        <v>0</v>
      </c>
      <c r="AA130">
        <v>0</v>
      </c>
      <c r="AB130">
        <v>472.99034178162401</v>
      </c>
      <c r="AC130">
        <v>234781.11159701701</v>
      </c>
      <c r="AD130">
        <v>0</v>
      </c>
      <c r="AE130">
        <v>0</v>
      </c>
      <c r="AF130">
        <v>0</v>
      </c>
      <c r="AG130">
        <v>0</v>
      </c>
      <c r="AH130">
        <v>0</v>
      </c>
      <c r="AI130">
        <v>0</v>
      </c>
      <c r="AJ130">
        <v>6586099.0825629896</v>
      </c>
      <c r="AK130" s="63">
        <v>11449.405246869101</v>
      </c>
      <c r="AL130">
        <v>330.98244656580999</v>
      </c>
      <c r="AM130">
        <v>93035.839999999997</v>
      </c>
      <c r="AN130">
        <v>4723.9989998420197</v>
      </c>
      <c r="AO130">
        <v>25056.863343970301</v>
      </c>
      <c r="AP130">
        <v>330.98244656580999</v>
      </c>
      <c r="AQ130">
        <v>93035.839999999997</v>
      </c>
      <c r="AR130">
        <v>4723.9989998420197</v>
      </c>
      <c r="AS130">
        <v>14223.643502714</v>
      </c>
      <c r="AT130">
        <v>0</v>
      </c>
      <c r="AU130" t="s">
        <v>2896</v>
      </c>
      <c r="AV130" t="s">
        <v>2896</v>
      </c>
    </row>
    <row r="131" spans="1:48" x14ac:dyDescent="0.25">
      <c r="A131" t="s">
        <v>3037</v>
      </c>
      <c r="B131">
        <v>1976</v>
      </c>
      <c r="C131" t="s">
        <v>33</v>
      </c>
      <c r="D131">
        <v>247</v>
      </c>
      <c r="E131" t="s">
        <v>380</v>
      </c>
      <c r="F131" t="s">
        <v>2892</v>
      </c>
      <c r="G131" t="s">
        <v>2893</v>
      </c>
      <c r="H131" t="s">
        <v>2894</v>
      </c>
      <c r="I131" t="s">
        <v>2895</v>
      </c>
      <c r="J131">
        <v>542.84117647054097</v>
      </c>
      <c r="K131">
        <v>2</v>
      </c>
      <c r="L131">
        <v>1</v>
      </c>
      <c r="M131">
        <v>2</v>
      </c>
      <c r="N131">
        <v>3548956.0450554802</v>
      </c>
      <c r="O131">
        <v>995673.16107255605</v>
      </c>
      <c r="P131">
        <v>1079821.6466717899</v>
      </c>
      <c r="Q131">
        <v>174880.183186423</v>
      </c>
      <c r="R131">
        <v>26691.712193908901</v>
      </c>
      <c r="S131">
        <v>221559.61653973901</v>
      </c>
      <c r="T131">
        <v>3483201.19</v>
      </c>
      <c r="U131">
        <v>2342821.5581801599</v>
      </c>
      <c r="V131">
        <v>5159977.8453541799</v>
      </c>
      <c r="W131">
        <v>665598.54852585006</v>
      </c>
      <c r="X131">
        <v>0</v>
      </c>
      <c r="Y131">
        <v>0</v>
      </c>
      <c r="Z131">
        <v>0</v>
      </c>
      <c r="AA131">
        <v>0</v>
      </c>
      <c r="AB131">
        <v>446.35430013641798</v>
      </c>
      <c r="AC131">
        <v>221559.61653973901</v>
      </c>
      <c r="AD131">
        <v>0</v>
      </c>
      <c r="AE131">
        <v>0</v>
      </c>
      <c r="AF131">
        <v>0</v>
      </c>
      <c r="AG131">
        <v>0</v>
      </c>
      <c r="AH131">
        <v>0</v>
      </c>
      <c r="AI131">
        <v>0</v>
      </c>
      <c r="AJ131">
        <v>6047582.3647199096</v>
      </c>
      <c r="AK131" s="63">
        <v>11140.6109684609</v>
      </c>
      <c r="AL131">
        <v>330.98244656580999</v>
      </c>
      <c r="AM131">
        <v>93035.839999999997</v>
      </c>
      <c r="AN131">
        <v>4723.9989998420197</v>
      </c>
      <c r="AO131">
        <v>25056.863343970301</v>
      </c>
      <c r="AP131">
        <v>330.98244656580999</v>
      </c>
      <c r="AQ131">
        <v>93035.839999999997</v>
      </c>
      <c r="AR131">
        <v>4723.9989998420197</v>
      </c>
      <c r="AS131">
        <v>14223.643502714</v>
      </c>
      <c r="AT131">
        <v>0</v>
      </c>
      <c r="AU131" t="s">
        <v>2896</v>
      </c>
      <c r="AV131" t="s">
        <v>2896</v>
      </c>
    </row>
    <row r="132" spans="1:48" x14ac:dyDescent="0.25">
      <c r="A132" t="s">
        <v>3038</v>
      </c>
      <c r="B132">
        <v>1976</v>
      </c>
      <c r="C132" t="s">
        <v>33</v>
      </c>
      <c r="D132">
        <v>5428</v>
      </c>
      <c r="E132" t="s">
        <v>381</v>
      </c>
      <c r="F132" t="s">
        <v>2892</v>
      </c>
      <c r="G132" t="s">
        <v>2903</v>
      </c>
      <c r="H132" t="s">
        <v>2904</v>
      </c>
      <c r="I132" t="s">
        <v>2895</v>
      </c>
      <c r="J132">
        <v>83.1024311873676</v>
      </c>
      <c r="K132">
        <v>1</v>
      </c>
      <c r="L132">
        <v>2</v>
      </c>
      <c r="M132">
        <v>2</v>
      </c>
      <c r="N132">
        <v>659490.12199882395</v>
      </c>
      <c r="O132">
        <v>358068.79838607501</v>
      </c>
      <c r="P132">
        <v>999951.01480368595</v>
      </c>
      <c r="Q132">
        <v>26772.044972297099</v>
      </c>
      <c r="R132">
        <v>4086.1789267522699</v>
      </c>
      <c r="S132">
        <v>33918.102725931298</v>
      </c>
      <c r="T132">
        <v>1689710.46</v>
      </c>
      <c r="U132">
        <v>358657.69908763398</v>
      </c>
      <c r="V132">
        <v>1091804.00305121</v>
      </c>
      <c r="W132">
        <v>956495.82458125602</v>
      </c>
      <c r="X132">
        <v>0</v>
      </c>
      <c r="Y132">
        <v>0</v>
      </c>
      <c r="Z132">
        <v>0</v>
      </c>
      <c r="AA132">
        <v>0</v>
      </c>
      <c r="AB132">
        <v>68.331455166031006</v>
      </c>
      <c r="AC132">
        <v>33918.102725931298</v>
      </c>
      <c r="AD132">
        <v>0</v>
      </c>
      <c r="AE132">
        <v>0</v>
      </c>
      <c r="AF132">
        <v>0</v>
      </c>
      <c r="AG132">
        <v>0</v>
      </c>
      <c r="AH132">
        <v>0</v>
      </c>
      <c r="AI132">
        <v>0</v>
      </c>
      <c r="AJ132">
        <v>2082286.26181357</v>
      </c>
      <c r="AK132" s="63">
        <v>25056.863343970301</v>
      </c>
      <c r="AL132">
        <v>330.98244656580999</v>
      </c>
      <c r="AM132">
        <v>93035.839999999997</v>
      </c>
      <c r="AN132">
        <v>4723.9989998420197</v>
      </c>
      <c r="AO132">
        <v>25056.863343970301</v>
      </c>
      <c r="AP132">
        <v>330.98244656580999</v>
      </c>
      <c r="AQ132">
        <v>40734.411818744898</v>
      </c>
      <c r="AR132">
        <v>11056.287895915801</v>
      </c>
      <c r="AS132">
        <v>25056.863343970301</v>
      </c>
      <c r="AT132">
        <v>0</v>
      </c>
      <c r="AU132" t="s">
        <v>2896</v>
      </c>
      <c r="AV132" t="s">
        <v>2896</v>
      </c>
    </row>
    <row r="133" spans="1:48" x14ac:dyDescent="0.25">
      <c r="A133" t="s">
        <v>3039</v>
      </c>
      <c r="B133">
        <v>1976</v>
      </c>
      <c r="C133" t="s">
        <v>33</v>
      </c>
      <c r="D133">
        <v>3448</v>
      </c>
      <c r="E133" t="s">
        <v>382</v>
      </c>
      <c r="F133" t="s">
        <v>2892</v>
      </c>
      <c r="G133" t="s">
        <v>2911</v>
      </c>
      <c r="H133" t="s">
        <v>2904</v>
      </c>
      <c r="I133" t="s">
        <v>2895</v>
      </c>
      <c r="J133">
        <v>148.76595873947099</v>
      </c>
      <c r="K133">
        <v>1</v>
      </c>
      <c r="L133">
        <v>1</v>
      </c>
      <c r="M133">
        <v>2</v>
      </c>
      <c r="N133">
        <v>1094127.0831825901</v>
      </c>
      <c r="O133">
        <v>395245.60102136602</v>
      </c>
      <c r="P133">
        <v>440789.984649816</v>
      </c>
      <c r="Q133">
        <v>47926.021908315</v>
      </c>
      <c r="R133">
        <v>7314.8801657650001</v>
      </c>
      <c r="S133">
        <v>60718.549367952503</v>
      </c>
      <c r="T133">
        <v>1343351.88</v>
      </c>
      <c r="U133">
        <v>642051.69092785101</v>
      </c>
      <c r="V133">
        <v>1769655.5629114299</v>
      </c>
      <c r="W133">
        <v>215625.684345569</v>
      </c>
      <c r="X133">
        <v>0</v>
      </c>
      <c r="Y133">
        <v>0</v>
      </c>
      <c r="Z133">
        <v>0</v>
      </c>
      <c r="AA133">
        <v>0</v>
      </c>
      <c r="AB133">
        <v>122.323670855288</v>
      </c>
      <c r="AC133">
        <v>60718.549367952503</v>
      </c>
      <c r="AD133">
        <v>0</v>
      </c>
      <c r="AE133">
        <v>0</v>
      </c>
      <c r="AF133">
        <v>0</v>
      </c>
      <c r="AG133">
        <v>0</v>
      </c>
      <c r="AH133">
        <v>0</v>
      </c>
      <c r="AI133">
        <v>0</v>
      </c>
      <c r="AJ133">
        <v>2046122.1202958</v>
      </c>
      <c r="AK133" s="63">
        <v>13753.967222293801</v>
      </c>
      <c r="AL133">
        <v>330.98244656580999</v>
      </c>
      <c r="AM133">
        <v>93035.839999999997</v>
      </c>
      <c r="AN133">
        <v>4723.9989998420197</v>
      </c>
      <c r="AO133">
        <v>25056.863343970301</v>
      </c>
      <c r="AP133">
        <v>3753.1860850462999</v>
      </c>
      <c r="AQ133">
        <v>20687.885194392002</v>
      </c>
      <c r="AR133">
        <v>10300.3171294616</v>
      </c>
      <c r="AS133">
        <v>13753.967222293801</v>
      </c>
      <c r="AT133">
        <v>0</v>
      </c>
      <c r="AU133" t="s">
        <v>2896</v>
      </c>
      <c r="AV133" t="s">
        <v>2896</v>
      </c>
    </row>
    <row r="134" spans="1:48" x14ac:dyDescent="0.25">
      <c r="A134" t="s">
        <v>3040</v>
      </c>
      <c r="B134">
        <v>1976</v>
      </c>
      <c r="C134" t="s">
        <v>33</v>
      </c>
      <c r="D134">
        <v>4793</v>
      </c>
      <c r="E134" t="s">
        <v>383</v>
      </c>
      <c r="F134" t="s">
        <v>2892</v>
      </c>
      <c r="G134" t="s">
        <v>2893</v>
      </c>
      <c r="H134" t="s">
        <v>2894</v>
      </c>
      <c r="I134" t="s">
        <v>2895</v>
      </c>
      <c r="J134">
        <v>200.43823529408701</v>
      </c>
      <c r="K134">
        <v>1</v>
      </c>
      <c r="L134">
        <v>1</v>
      </c>
      <c r="M134">
        <v>2</v>
      </c>
      <c r="N134">
        <v>316653.94303475402</v>
      </c>
      <c r="O134">
        <v>156753.884651028</v>
      </c>
      <c r="P134">
        <v>317225.45943175798</v>
      </c>
      <c r="Q134">
        <v>64572.616863185802</v>
      </c>
      <c r="R134">
        <v>9855.6261407982693</v>
      </c>
      <c r="S134">
        <v>81808.492937841496</v>
      </c>
      <c r="T134">
        <v>0</v>
      </c>
      <c r="U134">
        <v>865061.53012152505</v>
      </c>
      <c r="V134">
        <v>704367.840531155</v>
      </c>
      <c r="W134">
        <v>160528.87809096</v>
      </c>
      <c r="X134">
        <v>0</v>
      </c>
      <c r="Y134">
        <v>0</v>
      </c>
      <c r="Z134">
        <v>0</v>
      </c>
      <c r="AA134">
        <v>0</v>
      </c>
      <c r="AB134">
        <v>164.81149940939599</v>
      </c>
      <c r="AC134">
        <v>81808.492937841496</v>
      </c>
      <c r="AD134">
        <v>0</v>
      </c>
      <c r="AE134">
        <v>0</v>
      </c>
      <c r="AF134">
        <v>0</v>
      </c>
      <c r="AG134">
        <v>0</v>
      </c>
      <c r="AH134">
        <v>0</v>
      </c>
      <c r="AI134">
        <v>0</v>
      </c>
      <c r="AJ134">
        <v>946870.02305936604</v>
      </c>
      <c r="AK134" s="63">
        <v>4723.9989998420297</v>
      </c>
      <c r="AL134">
        <v>330.98244656580999</v>
      </c>
      <c r="AM134">
        <v>93035.839999999997</v>
      </c>
      <c r="AN134">
        <v>4723.9989998420197</v>
      </c>
      <c r="AO134">
        <v>25056.863343970301</v>
      </c>
      <c r="AP134">
        <v>330.98244656580999</v>
      </c>
      <c r="AQ134">
        <v>93035.839999999997</v>
      </c>
      <c r="AR134">
        <v>4723.9989998420197</v>
      </c>
      <c r="AS134">
        <v>14223.643502714</v>
      </c>
      <c r="AT134">
        <v>0</v>
      </c>
      <c r="AU134" t="s">
        <v>2896</v>
      </c>
      <c r="AV134" t="s">
        <v>2897</v>
      </c>
    </row>
    <row r="135" spans="1:48" x14ac:dyDescent="0.25">
      <c r="A135" t="s">
        <v>3041</v>
      </c>
      <c r="B135">
        <v>1976</v>
      </c>
      <c r="C135" t="s">
        <v>33</v>
      </c>
      <c r="D135">
        <v>5293</v>
      </c>
      <c r="E135" t="s">
        <v>384</v>
      </c>
      <c r="F135" t="s">
        <v>2892</v>
      </c>
      <c r="G135" t="s">
        <v>2893</v>
      </c>
      <c r="H135" t="s">
        <v>2894</v>
      </c>
      <c r="I135" t="s">
        <v>2895</v>
      </c>
      <c r="J135">
        <v>491.03385852308998</v>
      </c>
      <c r="K135">
        <v>1</v>
      </c>
      <c r="L135">
        <v>1</v>
      </c>
      <c r="M135">
        <v>2</v>
      </c>
      <c r="N135">
        <v>3202561.3357202001</v>
      </c>
      <c r="O135">
        <v>1007564.45753825</v>
      </c>
      <c r="P135">
        <v>971485.82735858904</v>
      </c>
      <c r="Q135">
        <v>158190.083677107</v>
      </c>
      <c r="R135">
        <v>24144.326180963799</v>
      </c>
      <c r="S135">
        <v>200414.556076529</v>
      </c>
      <c r="T135">
        <v>3244717.13</v>
      </c>
      <c r="U135">
        <v>2119228.9004751202</v>
      </c>
      <c r="V135">
        <v>4724278.1234952603</v>
      </c>
      <c r="W135">
        <v>639264.15154684102</v>
      </c>
      <c r="X135">
        <v>0</v>
      </c>
      <c r="Y135">
        <v>0</v>
      </c>
      <c r="Z135">
        <v>0</v>
      </c>
      <c r="AA135">
        <v>0</v>
      </c>
      <c r="AB135">
        <v>403.75543301522703</v>
      </c>
      <c r="AC135">
        <v>200414.556076529</v>
      </c>
      <c r="AD135">
        <v>0</v>
      </c>
      <c r="AE135">
        <v>0</v>
      </c>
      <c r="AF135">
        <v>0</v>
      </c>
      <c r="AG135">
        <v>0</v>
      </c>
      <c r="AH135">
        <v>0</v>
      </c>
      <c r="AI135">
        <v>0</v>
      </c>
      <c r="AJ135">
        <v>5564360.5865516504</v>
      </c>
      <c r="AK135" s="63">
        <v>11331.928521768101</v>
      </c>
      <c r="AL135">
        <v>330.98244656580999</v>
      </c>
      <c r="AM135">
        <v>93035.839999999997</v>
      </c>
      <c r="AN135">
        <v>4723.9989998420197</v>
      </c>
      <c r="AO135">
        <v>25056.863343970301</v>
      </c>
      <c r="AP135">
        <v>330.98244656580999</v>
      </c>
      <c r="AQ135">
        <v>93035.839999999997</v>
      </c>
      <c r="AR135">
        <v>4723.9989998420197</v>
      </c>
      <c r="AS135">
        <v>14223.643502714</v>
      </c>
      <c r="AT135">
        <v>0</v>
      </c>
      <c r="AU135" t="s">
        <v>2896</v>
      </c>
      <c r="AV135" t="s">
        <v>2896</v>
      </c>
    </row>
    <row r="136" spans="1:48" x14ac:dyDescent="0.25">
      <c r="A136" t="s">
        <v>3042</v>
      </c>
      <c r="B136">
        <v>1976</v>
      </c>
      <c r="C136" t="s">
        <v>33</v>
      </c>
      <c r="D136">
        <v>3217</v>
      </c>
      <c r="E136" t="s">
        <v>385</v>
      </c>
      <c r="F136" t="s">
        <v>2892</v>
      </c>
      <c r="G136" t="s">
        <v>2911</v>
      </c>
      <c r="H136" t="s">
        <v>2904</v>
      </c>
      <c r="I136" t="s">
        <v>2895</v>
      </c>
      <c r="J136">
        <v>678.04016358225101</v>
      </c>
      <c r="K136">
        <v>1</v>
      </c>
      <c r="L136">
        <v>1</v>
      </c>
      <c r="M136">
        <v>2</v>
      </c>
      <c r="N136">
        <v>3776533.65688163</v>
      </c>
      <c r="O136">
        <v>1627155.6232306301</v>
      </c>
      <c r="P136">
        <v>1416010.39599485</v>
      </c>
      <c r="Q136">
        <v>218435.50775933301</v>
      </c>
      <c r="R136">
        <v>33339.499077646899</v>
      </c>
      <c r="S136">
        <v>276740.83167119097</v>
      </c>
      <c r="T136">
        <v>4145154.46</v>
      </c>
      <c r="U136">
        <v>2926320.2229440799</v>
      </c>
      <c r="V136">
        <v>6462588.9527491899</v>
      </c>
      <c r="W136">
        <v>608328.20774487394</v>
      </c>
      <c r="X136">
        <v>0</v>
      </c>
      <c r="Y136">
        <v>0</v>
      </c>
      <c r="Z136">
        <v>0</v>
      </c>
      <c r="AA136">
        <v>0</v>
      </c>
      <c r="AB136">
        <v>557.52245002468396</v>
      </c>
      <c r="AC136">
        <v>276740.83167119097</v>
      </c>
      <c r="AD136">
        <v>0</v>
      </c>
      <c r="AE136">
        <v>0</v>
      </c>
      <c r="AF136">
        <v>0</v>
      </c>
      <c r="AG136">
        <v>0</v>
      </c>
      <c r="AH136">
        <v>0</v>
      </c>
      <c r="AI136">
        <v>0</v>
      </c>
      <c r="AJ136">
        <v>7348215.5146152796</v>
      </c>
      <c r="AK136" s="63">
        <v>10837.4339888553</v>
      </c>
      <c r="AL136">
        <v>330.98244656580999</v>
      </c>
      <c r="AM136">
        <v>93035.839999999997</v>
      </c>
      <c r="AN136">
        <v>4723.9989998420197</v>
      </c>
      <c r="AO136">
        <v>25056.863343970301</v>
      </c>
      <c r="AP136">
        <v>3753.1860850462999</v>
      </c>
      <c r="AQ136">
        <v>20687.885194392002</v>
      </c>
      <c r="AR136">
        <v>10300.3171294616</v>
      </c>
      <c r="AS136">
        <v>13753.967222293801</v>
      </c>
      <c r="AT136">
        <v>0</v>
      </c>
      <c r="AU136" t="s">
        <v>2896</v>
      </c>
      <c r="AV136" t="s">
        <v>2896</v>
      </c>
    </row>
    <row r="137" spans="1:48" x14ac:dyDescent="0.25">
      <c r="A137" t="s">
        <v>3043</v>
      </c>
      <c r="B137">
        <v>1976</v>
      </c>
      <c r="C137" t="s">
        <v>33</v>
      </c>
      <c r="D137">
        <v>5429</v>
      </c>
      <c r="E137" t="s">
        <v>386</v>
      </c>
      <c r="F137" t="s">
        <v>2892</v>
      </c>
      <c r="G137" t="s">
        <v>2903</v>
      </c>
      <c r="H137" t="s">
        <v>2904</v>
      </c>
      <c r="I137" t="s">
        <v>2895</v>
      </c>
      <c r="J137">
        <v>81.738225498465994</v>
      </c>
      <c r="K137">
        <v>1</v>
      </c>
      <c r="L137">
        <v>1</v>
      </c>
      <c r="M137">
        <v>2</v>
      </c>
      <c r="N137">
        <v>570553.94883295998</v>
      </c>
      <c r="O137">
        <v>446220.47341333202</v>
      </c>
      <c r="P137">
        <v>941394.27183147403</v>
      </c>
      <c r="Q137">
        <v>26332.556313145898</v>
      </c>
      <c r="R137">
        <v>4019.10040139388</v>
      </c>
      <c r="S137">
        <v>33361.304711308403</v>
      </c>
      <c r="T137">
        <v>1635750.36</v>
      </c>
      <c r="U137">
        <v>352769.99079230602</v>
      </c>
      <c r="V137">
        <v>1106707.5244942999</v>
      </c>
      <c r="W137">
        <v>881745.616568867</v>
      </c>
      <c r="X137">
        <v>0</v>
      </c>
      <c r="Y137">
        <v>0</v>
      </c>
      <c r="Z137">
        <v>0</v>
      </c>
      <c r="AA137">
        <v>0</v>
      </c>
      <c r="AB137">
        <v>67.209729140251397</v>
      </c>
      <c r="AC137">
        <v>33361.304711308403</v>
      </c>
      <c r="AD137">
        <v>0</v>
      </c>
      <c r="AE137">
        <v>0</v>
      </c>
      <c r="AF137">
        <v>0</v>
      </c>
      <c r="AG137">
        <v>0</v>
      </c>
      <c r="AH137">
        <v>0</v>
      </c>
      <c r="AI137">
        <v>0</v>
      </c>
      <c r="AJ137">
        <v>2021881.6555036199</v>
      </c>
      <c r="AK137" s="63">
        <v>24736.060064596801</v>
      </c>
      <c r="AL137">
        <v>330.98244656580999</v>
      </c>
      <c r="AM137">
        <v>93035.839999999997</v>
      </c>
      <c r="AN137">
        <v>4723.9989998420197</v>
      </c>
      <c r="AO137">
        <v>25056.863343970301</v>
      </c>
      <c r="AP137">
        <v>330.98244656580999</v>
      </c>
      <c r="AQ137">
        <v>40734.411818744898</v>
      </c>
      <c r="AR137">
        <v>11056.287895915801</v>
      </c>
      <c r="AS137">
        <v>25056.863343970301</v>
      </c>
      <c r="AT137">
        <v>0</v>
      </c>
      <c r="AU137" t="s">
        <v>2896</v>
      </c>
      <c r="AV137" t="s">
        <v>2896</v>
      </c>
    </row>
    <row r="138" spans="1:48" x14ac:dyDescent="0.25">
      <c r="A138" t="s">
        <v>3044</v>
      </c>
      <c r="B138">
        <v>1976</v>
      </c>
      <c r="C138" t="s">
        <v>33</v>
      </c>
      <c r="D138">
        <v>3216</v>
      </c>
      <c r="E138" t="s">
        <v>387</v>
      </c>
      <c r="F138" t="s">
        <v>2892</v>
      </c>
      <c r="G138" t="s">
        <v>2903</v>
      </c>
      <c r="H138" t="s">
        <v>2904</v>
      </c>
      <c r="I138" t="s">
        <v>2895</v>
      </c>
      <c r="J138">
        <v>1514.9687336514401</v>
      </c>
      <c r="K138">
        <v>1</v>
      </c>
      <c r="L138">
        <v>1</v>
      </c>
      <c r="M138">
        <v>2</v>
      </c>
      <c r="N138">
        <v>8276710.6416551499</v>
      </c>
      <c r="O138">
        <v>4123867.7064636899</v>
      </c>
      <c r="P138">
        <v>3168470.7938303701</v>
      </c>
      <c r="Q138">
        <v>488058.05665894301</v>
      </c>
      <c r="R138">
        <v>74491.603021550094</v>
      </c>
      <c r="S138">
        <v>618331.67093160201</v>
      </c>
      <c r="T138">
        <v>9593219.6899999995</v>
      </c>
      <c r="U138">
        <v>6538379.1116297096</v>
      </c>
      <c r="V138">
        <v>13862364.167864701</v>
      </c>
      <c r="W138">
        <v>2267988.9419528502</v>
      </c>
      <c r="X138">
        <v>0</v>
      </c>
      <c r="Y138">
        <v>0</v>
      </c>
      <c r="Z138">
        <v>0</v>
      </c>
      <c r="AA138">
        <v>0</v>
      </c>
      <c r="AB138">
        <v>1245.6918121690001</v>
      </c>
      <c r="AC138">
        <v>618331.67093160201</v>
      </c>
      <c r="AD138">
        <v>0</v>
      </c>
      <c r="AE138">
        <v>0</v>
      </c>
      <c r="AF138">
        <v>0</v>
      </c>
      <c r="AG138">
        <v>0</v>
      </c>
      <c r="AH138">
        <v>0</v>
      </c>
      <c r="AI138">
        <v>0</v>
      </c>
      <c r="AJ138">
        <v>16749930.4725613</v>
      </c>
      <c r="AK138" s="63">
        <v>11056.287895915801</v>
      </c>
      <c r="AL138">
        <v>330.98244656580999</v>
      </c>
      <c r="AM138">
        <v>93035.839999999997</v>
      </c>
      <c r="AN138">
        <v>4723.9989998420197</v>
      </c>
      <c r="AO138">
        <v>25056.863343970301</v>
      </c>
      <c r="AP138">
        <v>330.98244656580999</v>
      </c>
      <c r="AQ138">
        <v>40734.411818744898</v>
      </c>
      <c r="AR138">
        <v>11056.287895915801</v>
      </c>
      <c r="AS138">
        <v>25056.863343970301</v>
      </c>
      <c r="AT138">
        <v>0</v>
      </c>
      <c r="AU138" t="s">
        <v>2896</v>
      </c>
      <c r="AV138" t="s">
        <v>2896</v>
      </c>
    </row>
    <row r="139" spans="1:48" x14ac:dyDescent="0.25">
      <c r="A139" t="s">
        <v>3045</v>
      </c>
      <c r="B139">
        <v>1976</v>
      </c>
      <c r="C139" t="s">
        <v>33</v>
      </c>
      <c r="D139">
        <v>1266</v>
      </c>
      <c r="E139" t="s">
        <v>388</v>
      </c>
      <c r="F139" t="s">
        <v>2892</v>
      </c>
      <c r="G139" t="s">
        <v>2893</v>
      </c>
      <c r="H139" t="s">
        <v>2904</v>
      </c>
      <c r="I139" t="s">
        <v>2895</v>
      </c>
      <c r="J139">
        <v>436.751148625094</v>
      </c>
      <c r="K139">
        <v>1</v>
      </c>
      <c r="L139">
        <v>1</v>
      </c>
      <c r="M139">
        <v>2</v>
      </c>
      <c r="N139">
        <v>2803131.7221879899</v>
      </c>
      <c r="O139">
        <v>950194.51936931501</v>
      </c>
      <c r="P139">
        <v>1017147.61567871</v>
      </c>
      <c r="Q139">
        <v>140702.51887493301</v>
      </c>
      <c r="R139">
        <v>21475.224181142701</v>
      </c>
      <c r="S139">
        <v>178259.16899271499</v>
      </c>
      <c r="T139">
        <v>3047698.78</v>
      </c>
      <c r="U139">
        <v>1884952.8202920801</v>
      </c>
      <c r="V139">
        <v>4388522.3799858596</v>
      </c>
      <c r="W139">
        <v>543770.09914569499</v>
      </c>
      <c r="X139">
        <v>0</v>
      </c>
      <c r="Y139">
        <v>0</v>
      </c>
      <c r="Z139">
        <v>0</v>
      </c>
      <c r="AA139">
        <v>0</v>
      </c>
      <c r="AB139">
        <v>359.121160531398</v>
      </c>
      <c r="AC139">
        <v>178259.16899271499</v>
      </c>
      <c r="AD139">
        <v>0</v>
      </c>
      <c r="AE139">
        <v>0</v>
      </c>
      <c r="AF139">
        <v>0</v>
      </c>
      <c r="AG139">
        <v>0</v>
      </c>
      <c r="AH139">
        <v>0</v>
      </c>
      <c r="AI139">
        <v>0</v>
      </c>
      <c r="AJ139">
        <v>5110910.7692847997</v>
      </c>
      <c r="AK139" s="63">
        <v>11702.111798387001</v>
      </c>
      <c r="AL139">
        <v>330.98244656580999</v>
      </c>
      <c r="AM139">
        <v>93035.839999999997</v>
      </c>
      <c r="AN139">
        <v>4723.9989998420197</v>
      </c>
      <c r="AO139">
        <v>25056.863343970301</v>
      </c>
      <c r="AP139">
        <v>330.98244656580999</v>
      </c>
      <c r="AQ139">
        <v>93035.839999999997</v>
      </c>
      <c r="AR139">
        <v>4723.9989998420197</v>
      </c>
      <c r="AS139">
        <v>14223.643502714</v>
      </c>
      <c r="AT139">
        <v>0</v>
      </c>
      <c r="AU139" t="s">
        <v>2896</v>
      </c>
      <c r="AV139" t="s">
        <v>2896</v>
      </c>
    </row>
    <row r="140" spans="1:48" x14ac:dyDescent="0.25">
      <c r="A140" t="s">
        <v>3046</v>
      </c>
      <c r="B140">
        <v>1976</v>
      </c>
      <c r="C140" t="s">
        <v>33</v>
      </c>
      <c r="D140">
        <v>3221</v>
      </c>
      <c r="E140" t="s">
        <v>389</v>
      </c>
      <c r="F140" t="s">
        <v>2892</v>
      </c>
      <c r="G140" t="s">
        <v>2893</v>
      </c>
      <c r="H140" t="s">
        <v>2904</v>
      </c>
      <c r="I140" t="s">
        <v>2895</v>
      </c>
      <c r="J140">
        <v>258.43228294187202</v>
      </c>
      <c r="K140">
        <v>1</v>
      </c>
      <c r="L140">
        <v>1</v>
      </c>
      <c r="M140">
        <v>2</v>
      </c>
      <c r="N140">
        <v>1894864.1979201499</v>
      </c>
      <c r="O140">
        <v>390130.75603660499</v>
      </c>
      <c r="P140">
        <v>598608.95472910302</v>
      </c>
      <c r="Q140">
        <v>83255.815772871298</v>
      </c>
      <c r="R140">
        <v>12707.216064096099</v>
      </c>
      <c r="S140">
        <v>105478.655621471</v>
      </c>
      <c r="T140">
        <v>1864211.75</v>
      </c>
      <c r="U140">
        <v>1115355.19052282</v>
      </c>
      <c r="V140">
        <v>2689725.7411542698</v>
      </c>
      <c r="W140">
        <v>289628.70192770503</v>
      </c>
      <c r="X140">
        <v>0</v>
      </c>
      <c r="Y140">
        <v>0</v>
      </c>
      <c r="Z140">
        <v>0</v>
      </c>
      <c r="AA140">
        <v>0</v>
      </c>
      <c r="AB140">
        <v>212.49744084481</v>
      </c>
      <c r="AC140">
        <v>105478.655621471</v>
      </c>
      <c r="AD140">
        <v>0</v>
      </c>
      <c r="AE140">
        <v>0</v>
      </c>
      <c r="AF140">
        <v>0</v>
      </c>
      <c r="AG140">
        <v>0</v>
      </c>
      <c r="AH140">
        <v>0</v>
      </c>
      <c r="AI140">
        <v>0</v>
      </c>
      <c r="AJ140">
        <v>3085045.5961442902</v>
      </c>
      <c r="AK140" s="63">
        <v>11937.5395404381</v>
      </c>
      <c r="AL140">
        <v>330.98244656580999</v>
      </c>
      <c r="AM140">
        <v>93035.839999999997</v>
      </c>
      <c r="AN140">
        <v>4723.9989998420197</v>
      </c>
      <c r="AO140">
        <v>25056.863343970301</v>
      </c>
      <c r="AP140">
        <v>330.98244656580999</v>
      </c>
      <c r="AQ140">
        <v>93035.839999999997</v>
      </c>
      <c r="AR140">
        <v>4723.9989998420197</v>
      </c>
      <c r="AS140">
        <v>14223.643502714</v>
      </c>
      <c r="AT140">
        <v>0</v>
      </c>
      <c r="AU140" t="s">
        <v>2896</v>
      </c>
      <c r="AV140" t="s">
        <v>2896</v>
      </c>
    </row>
    <row r="141" spans="1:48" x14ac:dyDescent="0.25">
      <c r="A141" t="s">
        <v>3047</v>
      </c>
      <c r="B141">
        <v>1976</v>
      </c>
      <c r="C141" t="s">
        <v>33</v>
      </c>
      <c r="D141">
        <v>4680</v>
      </c>
      <c r="E141" t="s">
        <v>390</v>
      </c>
      <c r="F141" t="s">
        <v>2892</v>
      </c>
      <c r="G141" t="s">
        <v>2893</v>
      </c>
      <c r="H141" t="s">
        <v>2894</v>
      </c>
      <c r="I141" t="s">
        <v>2895</v>
      </c>
      <c r="J141">
        <v>619.35882352937699</v>
      </c>
      <c r="K141">
        <v>1</v>
      </c>
      <c r="L141">
        <v>1</v>
      </c>
      <c r="M141">
        <v>2</v>
      </c>
      <c r="N141">
        <v>3892035.3519034898</v>
      </c>
      <c r="O141">
        <v>1001009.01083268</v>
      </c>
      <c r="P141">
        <v>1183318.07090442</v>
      </c>
      <c r="Q141">
        <v>199530.89266584601</v>
      </c>
      <c r="R141">
        <v>30454.114718950899</v>
      </c>
      <c r="S141">
        <v>252790.151870728</v>
      </c>
      <c r="T141">
        <v>3633287.13</v>
      </c>
      <c r="U141">
        <v>2673060.3110253802</v>
      </c>
      <c r="V141">
        <v>5766308.3210096397</v>
      </c>
      <c r="W141">
        <v>539529.84863730799</v>
      </c>
      <c r="X141">
        <v>0</v>
      </c>
      <c r="Y141">
        <v>0</v>
      </c>
      <c r="Z141">
        <v>0</v>
      </c>
      <c r="AA141">
        <v>0</v>
      </c>
      <c r="AB141">
        <v>509.27137843010098</v>
      </c>
      <c r="AC141">
        <v>252790.151870728</v>
      </c>
      <c r="AD141">
        <v>0</v>
      </c>
      <c r="AE141">
        <v>0</v>
      </c>
      <c r="AF141">
        <v>0</v>
      </c>
      <c r="AG141">
        <v>0</v>
      </c>
      <c r="AH141">
        <v>0</v>
      </c>
      <c r="AI141">
        <v>0</v>
      </c>
      <c r="AJ141">
        <v>6559137.5928961001</v>
      </c>
      <c r="AK141" s="63">
        <v>10590.206103013499</v>
      </c>
      <c r="AL141">
        <v>330.98244656580999</v>
      </c>
      <c r="AM141">
        <v>93035.839999999997</v>
      </c>
      <c r="AN141">
        <v>4723.9989998420197</v>
      </c>
      <c r="AO141">
        <v>25056.863343970301</v>
      </c>
      <c r="AP141">
        <v>330.98244656580999</v>
      </c>
      <c r="AQ141">
        <v>93035.839999999997</v>
      </c>
      <c r="AR141">
        <v>4723.9989998420197</v>
      </c>
      <c r="AS141">
        <v>14223.643502714</v>
      </c>
      <c r="AT141">
        <v>0</v>
      </c>
      <c r="AU141" t="s">
        <v>2896</v>
      </c>
      <c r="AV141" t="s">
        <v>2896</v>
      </c>
    </row>
    <row r="142" spans="1:48" x14ac:dyDescent="0.25">
      <c r="A142" t="s">
        <v>3048</v>
      </c>
      <c r="B142">
        <v>2088</v>
      </c>
      <c r="C142" t="s">
        <v>35</v>
      </c>
      <c r="D142">
        <v>2088</v>
      </c>
      <c r="E142" t="s">
        <v>35</v>
      </c>
      <c r="F142" t="s">
        <v>1871</v>
      </c>
      <c r="G142" t="s">
        <v>1871</v>
      </c>
      <c r="H142" t="s">
        <v>2899</v>
      </c>
      <c r="I142" t="s">
        <v>2895</v>
      </c>
      <c r="J142">
        <v>24.988989617998001</v>
      </c>
      <c r="K142">
        <v>1</v>
      </c>
      <c r="L142">
        <v>5</v>
      </c>
      <c r="M142">
        <v>2</v>
      </c>
      <c r="N142">
        <v>14850.9089368232</v>
      </c>
      <c r="O142">
        <v>16514.333329820602</v>
      </c>
      <c r="P142">
        <v>37283.3240334152</v>
      </c>
      <c r="Q142">
        <v>12320.816247774699</v>
      </c>
      <c r="R142">
        <v>9663.7592234617005</v>
      </c>
      <c r="S142">
        <v>11914.0566045755</v>
      </c>
      <c r="T142">
        <v>0</v>
      </c>
      <c r="U142">
        <v>90633.141771295297</v>
      </c>
      <c r="V142">
        <v>66193.662442472007</v>
      </c>
      <c r="W142">
        <v>21663.844474846101</v>
      </c>
      <c r="X142">
        <v>0</v>
      </c>
      <c r="Y142">
        <v>0</v>
      </c>
      <c r="Z142">
        <v>0</v>
      </c>
      <c r="AA142">
        <v>699.82852325508804</v>
      </c>
      <c r="AB142">
        <v>2075.80633072212</v>
      </c>
      <c r="AC142">
        <v>9670.2986067479596</v>
      </c>
      <c r="AD142">
        <v>2243.7579978274998</v>
      </c>
      <c r="AE142">
        <v>0</v>
      </c>
      <c r="AF142">
        <v>0</v>
      </c>
      <c r="AG142">
        <v>0</v>
      </c>
      <c r="AH142">
        <v>0</v>
      </c>
      <c r="AI142">
        <v>0</v>
      </c>
      <c r="AJ142">
        <v>102547.198375871</v>
      </c>
      <c r="AK142" s="63">
        <v>4103.69526513439</v>
      </c>
      <c r="AL142">
        <v>330.98244656580999</v>
      </c>
      <c r="AM142">
        <v>93035.839999999997</v>
      </c>
      <c r="AN142">
        <v>4103.69526513439</v>
      </c>
      <c r="AO142">
        <v>21066.534605899698</v>
      </c>
      <c r="AP142">
        <v>634.54287297753501</v>
      </c>
      <c r="AQ142">
        <v>40331.279999999999</v>
      </c>
      <c r="AR142">
        <v>4103.69526513439</v>
      </c>
      <c r="AS142">
        <v>4103.69526513439</v>
      </c>
      <c r="AT142">
        <v>0</v>
      </c>
      <c r="AU142" t="s">
        <v>2896</v>
      </c>
      <c r="AV142" t="s">
        <v>2900</v>
      </c>
    </row>
    <row r="143" spans="1:48" x14ac:dyDescent="0.25">
      <c r="A143" t="s">
        <v>3049</v>
      </c>
      <c r="B143">
        <v>2088</v>
      </c>
      <c r="C143" t="s">
        <v>35</v>
      </c>
      <c r="D143">
        <v>581</v>
      </c>
      <c r="E143" t="s">
        <v>357</v>
      </c>
      <c r="F143" t="s">
        <v>2892</v>
      </c>
      <c r="G143" t="s">
        <v>2911</v>
      </c>
      <c r="H143" t="s">
        <v>2904</v>
      </c>
      <c r="I143" t="s">
        <v>2895</v>
      </c>
      <c r="J143">
        <v>335.84235893412199</v>
      </c>
      <c r="K143">
        <v>1</v>
      </c>
      <c r="L143">
        <v>2</v>
      </c>
      <c r="M143">
        <v>2</v>
      </c>
      <c r="N143">
        <v>2324193.02428097</v>
      </c>
      <c r="O143">
        <v>945980.06499050802</v>
      </c>
      <c r="P143">
        <v>954227.880099767</v>
      </c>
      <c r="Q143">
        <v>165587.006753817</v>
      </c>
      <c r="R143">
        <v>129877.187649125</v>
      </c>
      <c r="S143">
        <v>160120.314415331</v>
      </c>
      <c r="T143">
        <v>3301790.78</v>
      </c>
      <c r="U143">
        <v>1218074.38377419</v>
      </c>
      <c r="V143">
        <v>3757086.6506685601</v>
      </c>
      <c r="W143">
        <v>725475.053816178</v>
      </c>
      <c r="X143">
        <v>0</v>
      </c>
      <c r="Y143">
        <v>0</v>
      </c>
      <c r="Z143">
        <v>0</v>
      </c>
      <c r="AA143">
        <v>9405.4247767622091</v>
      </c>
      <c r="AB143">
        <v>27898.0345126877</v>
      </c>
      <c r="AC143">
        <v>129965.07443216001</v>
      </c>
      <c r="AD143">
        <v>30155.239983170799</v>
      </c>
      <c r="AE143">
        <v>0</v>
      </c>
      <c r="AF143">
        <v>0</v>
      </c>
      <c r="AG143">
        <v>0</v>
      </c>
      <c r="AH143">
        <v>0</v>
      </c>
      <c r="AI143">
        <v>0</v>
      </c>
      <c r="AJ143">
        <v>4679985.4781895196</v>
      </c>
      <c r="AK143" s="63">
        <v>13935.066121624999</v>
      </c>
      <c r="AL143">
        <v>330.98244656580999</v>
      </c>
      <c r="AM143">
        <v>93035.839999999997</v>
      </c>
      <c r="AN143">
        <v>4103.69526513439</v>
      </c>
      <c r="AO143">
        <v>21066.534605899698</v>
      </c>
      <c r="AP143">
        <v>3753.1860850462999</v>
      </c>
      <c r="AQ143">
        <v>20687.885194392002</v>
      </c>
      <c r="AR143">
        <v>12297.594064918399</v>
      </c>
      <c r="AS143">
        <v>13935.066121624999</v>
      </c>
      <c r="AT143">
        <v>0</v>
      </c>
      <c r="AU143" t="s">
        <v>2896</v>
      </c>
      <c r="AV143" t="s">
        <v>2896</v>
      </c>
    </row>
    <row r="144" spans="1:48" x14ac:dyDescent="0.25">
      <c r="A144" t="s">
        <v>3050</v>
      </c>
      <c r="B144">
        <v>2088</v>
      </c>
      <c r="C144" t="s">
        <v>35</v>
      </c>
      <c r="D144">
        <v>582</v>
      </c>
      <c r="E144" t="s">
        <v>392</v>
      </c>
      <c r="F144" t="s">
        <v>2892</v>
      </c>
      <c r="G144" t="s">
        <v>2893</v>
      </c>
      <c r="H144" t="s">
        <v>2904</v>
      </c>
      <c r="I144" t="s">
        <v>2895</v>
      </c>
      <c r="J144">
        <v>240.560297471133</v>
      </c>
      <c r="K144">
        <v>1</v>
      </c>
      <c r="L144">
        <v>1</v>
      </c>
      <c r="M144">
        <v>2</v>
      </c>
      <c r="N144">
        <v>1833636.87662439</v>
      </c>
      <c r="O144">
        <v>532237.06375750306</v>
      </c>
      <c r="P144">
        <v>693864.35182890098</v>
      </c>
      <c r="Q144">
        <v>118608.205732221</v>
      </c>
      <c r="R144">
        <v>93029.643415874903</v>
      </c>
      <c r="S144">
        <v>114692.472352718</v>
      </c>
      <c r="T144">
        <v>2398882.46</v>
      </c>
      <c r="U144">
        <v>872493.68135889003</v>
      </c>
      <c r="V144">
        <v>2805956.3580050701</v>
      </c>
      <c r="W144">
        <v>438699.71358104801</v>
      </c>
      <c r="X144">
        <v>0</v>
      </c>
      <c r="Y144">
        <v>0</v>
      </c>
      <c r="Z144">
        <v>0</v>
      </c>
      <c r="AA144">
        <v>6737.0053894365901</v>
      </c>
      <c r="AB144">
        <v>19983.064383336201</v>
      </c>
      <c r="AC144">
        <v>93092.595780603006</v>
      </c>
      <c r="AD144">
        <v>21599.876572114899</v>
      </c>
      <c r="AE144">
        <v>0</v>
      </c>
      <c r="AF144">
        <v>0</v>
      </c>
      <c r="AG144">
        <v>0</v>
      </c>
      <c r="AH144">
        <v>0</v>
      </c>
      <c r="AI144">
        <v>0</v>
      </c>
      <c r="AJ144">
        <v>3386068.61371161</v>
      </c>
      <c r="AK144" s="63">
        <v>14075.7583412863</v>
      </c>
      <c r="AL144">
        <v>330.98244656580999</v>
      </c>
      <c r="AM144">
        <v>93035.839999999997</v>
      </c>
      <c r="AN144">
        <v>4103.69526513439</v>
      </c>
      <c r="AO144">
        <v>21066.534605899698</v>
      </c>
      <c r="AP144">
        <v>330.98244656580999</v>
      </c>
      <c r="AQ144">
        <v>93035.839999999997</v>
      </c>
      <c r="AR144">
        <v>11191.767014867401</v>
      </c>
      <c r="AS144">
        <v>14755.726054807201</v>
      </c>
      <c r="AT144">
        <v>0</v>
      </c>
      <c r="AU144" t="s">
        <v>2896</v>
      </c>
      <c r="AV144" t="s">
        <v>2896</v>
      </c>
    </row>
    <row r="145" spans="1:48" x14ac:dyDescent="0.25">
      <c r="A145" t="s">
        <v>3051</v>
      </c>
      <c r="B145">
        <v>2088</v>
      </c>
      <c r="C145" t="s">
        <v>35</v>
      </c>
      <c r="D145">
        <v>583</v>
      </c>
      <c r="E145" t="s">
        <v>393</v>
      </c>
      <c r="F145" t="s">
        <v>2892</v>
      </c>
      <c r="G145" t="s">
        <v>2893</v>
      </c>
      <c r="H145" t="s">
        <v>2904</v>
      </c>
      <c r="I145" t="s">
        <v>2895</v>
      </c>
      <c r="J145">
        <v>290.67816091950101</v>
      </c>
      <c r="K145">
        <v>2</v>
      </c>
      <c r="L145">
        <v>2</v>
      </c>
      <c r="M145">
        <v>2</v>
      </c>
      <c r="N145">
        <v>2536008.05741903</v>
      </c>
      <c r="O145">
        <v>581063.39491153904</v>
      </c>
      <c r="P145">
        <v>777778.51574965997</v>
      </c>
      <c r="Q145">
        <v>143318.808110224</v>
      </c>
      <c r="R145">
        <v>112411.25798145701</v>
      </c>
      <c r="S145">
        <v>138587.278471417</v>
      </c>
      <c r="T145">
        <v>3096312.72</v>
      </c>
      <c r="U145">
        <v>1054267.3141719101</v>
      </c>
      <c r="V145">
        <v>3363959.5040153801</v>
      </c>
      <c r="W145">
        <v>754333.65313301794</v>
      </c>
      <c r="X145">
        <v>0</v>
      </c>
      <c r="Y145">
        <v>0</v>
      </c>
      <c r="Z145">
        <v>0</v>
      </c>
      <c r="AA145">
        <v>8140.5799597549503</v>
      </c>
      <c r="AB145">
        <v>24146.297063758801</v>
      </c>
      <c r="AC145">
        <v>112487.325719138</v>
      </c>
      <c r="AD145">
        <v>26099.952752278299</v>
      </c>
      <c r="AE145">
        <v>0</v>
      </c>
      <c r="AF145">
        <v>0</v>
      </c>
      <c r="AG145">
        <v>0</v>
      </c>
      <c r="AH145">
        <v>0</v>
      </c>
      <c r="AI145">
        <v>0</v>
      </c>
      <c r="AJ145">
        <v>4289167.3126433203</v>
      </c>
      <c r="AK145" s="63">
        <v>14755.726054807201</v>
      </c>
      <c r="AL145">
        <v>330.98244656580999</v>
      </c>
      <c r="AM145">
        <v>93035.839999999997</v>
      </c>
      <c r="AN145">
        <v>4103.69526513439</v>
      </c>
      <c r="AO145">
        <v>21066.534605899698</v>
      </c>
      <c r="AP145">
        <v>330.98244656580999</v>
      </c>
      <c r="AQ145">
        <v>93035.839999999997</v>
      </c>
      <c r="AR145">
        <v>11191.767014867401</v>
      </c>
      <c r="AS145">
        <v>14755.726054807201</v>
      </c>
      <c r="AT145">
        <v>0</v>
      </c>
      <c r="AU145" t="s">
        <v>2896</v>
      </c>
      <c r="AV145" t="s">
        <v>2896</v>
      </c>
    </row>
    <row r="146" spans="1:48" x14ac:dyDescent="0.25">
      <c r="A146" t="s">
        <v>3052</v>
      </c>
      <c r="B146">
        <v>2088</v>
      </c>
      <c r="C146" t="s">
        <v>35</v>
      </c>
      <c r="D146">
        <v>584</v>
      </c>
      <c r="E146" t="s">
        <v>394</v>
      </c>
      <c r="F146" t="s">
        <v>2892</v>
      </c>
      <c r="G146" t="s">
        <v>2893</v>
      </c>
      <c r="H146" t="s">
        <v>2904</v>
      </c>
      <c r="I146" t="s">
        <v>2895</v>
      </c>
      <c r="J146">
        <v>402.28761904748899</v>
      </c>
      <c r="K146">
        <v>1</v>
      </c>
      <c r="L146">
        <v>1</v>
      </c>
      <c r="M146">
        <v>2</v>
      </c>
      <c r="N146">
        <v>2705445.40581703</v>
      </c>
      <c r="O146">
        <v>790064.45114865899</v>
      </c>
      <c r="P146">
        <v>977872.49749413796</v>
      </c>
      <c r="Q146">
        <v>198347.828736102</v>
      </c>
      <c r="R146">
        <v>155572.94426400599</v>
      </c>
      <c r="S146">
        <v>191799.57004742901</v>
      </c>
      <c r="T146">
        <v>3368236.9</v>
      </c>
      <c r="U146">
        <v>1459066.2274599399</v>
      </c>
      <c r="V146">
        <v>3931220.6219122699</v>
      </c>
      <c r="W146">
        <v>851398.68464010302</v>
      </c>
      <c r="X146">
        <v>0</v>
      </c>
      <c r="Y146">
        <v>0</v>
      </c>
      <c r="Z146">
        <v>0</v>
      </c>
      <c r="AA146">
        <v>11266.2558456961</v>
      </c>
      <c r="AB146">
        <v>33417.565061872599</v>
      </c>
      <c r="AC146">
        <v>155678.219145963</v>
      </c>
      <c r="AD146">
        <v>36121.350901465703</v>
      </c>
      <c r="AE146">
        <v>0</v>
      </c>
      <c r="AF146">
        <v>0</v>
      </c>
      <c r="AG146">
        <v>0</v>
      </c>
      <c r="AH146">
        <v>0</v>
      </c>
      <c r="AI146">
        <v>0</v>
      </c>
      <c r="AJ146">
        <v>5019102.6975073703</v>
      </c>
      <c r="AK146" s="63">
        <v>12476.403597484001</v>
      </c>
      <c r="AL146">
        <v>330.98244656580999</v>
      </c>
      <c r="AM146">
        <v>93035.839999999997</v>
      </c>
      <c r="AN146">
        <v>4103.69526513439</v>
      </c>
      <c r="AO146">
        <v>21066.534605899698</v>
      </c>
      <c r="AP146">
        <v>330.98244656580999</v>
      </c>
      <c r="AQ146">
        <v>93035.839999999997</v>
      </c>
      <c r="AR146">
        <v>11191.767014867401</v>
      </c>
      <c r="AS146">
        <v>14755.726054807201</v>
      </c>
      <c r="AT146">
        <v>0</v>
      </c>
      <c r="AU146" t="s">
        <v>2896</v>
      </c>
      <c r="AV146" t="s">
        <v>2896</v>
      </c>
    </row>
    <row r="147" spans="1:48" x14ac:dyDescent="0.25">
      <c r="A147" t="s">
        <v>3053</v>
      </c>
      <c r="B147">
        <v>2088</v>
      </c>
      <c r="C147" t="s">
        <v>35</v>
      </c>
      <c r="D147">
        <v>585</v>
      </c>
      <c r="E147" t="s">
        <v>395</v>
      </c>
      <c r="F147" t="s">
        <v>2892</v>
      </c>
      <c r="G147" t="s">
        <v>2893</v>
      </c>
      <c r="H147" t="s">
        <v>2904</v>
      </c>
      <c r="I147" t="s">
        <v>2895</v>
      </c>
      <c r="J147">
        <v>347.26964985712601</v>
      </c>
      <c r="K147">
        <v>1</v>
      </c>
      <c r="L147">
        <v>1</v>
      </c>
      <c r="M147">
        <v>2</v>
      </c>
      <c r="N147">
        <v>2478854.2315125</v>
      </c>
      <c r="O147">
        <v>669536.24461246398</v>
      </c>
      <c r="P147">
        <v>814166.494530253</v>
      </c>
      <c r="Q147">
        <v>171221.23021881</v>
      </c>
      <c r="R147">
        <v>134296.357441281</v>
      </c>
      <c r="S147">
        <v>165568.52952826099</v>
      </c>
      <c r="T147">
        <v>3008554.27</v>
      </c>
      <c r="U147">
        <v>1259520.2883152999</v>
      </c>
      <c r="V147">
        <v>3673588.8415149902</v>
      </c>
      <c r="W147">
        <v>555912.97902232595</v>
      </c>
      <c r="X147">
        <v>0</v>
      </c>
      <c r="Y147">
        <v>0</v>
      </c>
      <c r="Z147">
        <v>0</v>
      </c>
      <c r="AA147">
        <v>9725.4514866733698</v>
      </c>
      <c r="AB147">
        <v>28847.286291314598</v>
      </c>
      <c r="AC147">
        <v>134387.23463875099</v>
      </c>
      <c r="AD147">
        <v>31181.294889509401</v>
      </c>
      <c r="AE147">
        <v>0</v>
      </c>
      <c r="AF147">
        <v>0</v>
      </c>
      <c r="AG147">
        <v>0</v>
      </c>
      <c r="AH147">
        <v>0</v>
      </c>
      <c r="AI147">
        <v>0</v>
      </c>
      <c r="AJ147">
        <v>4433643.0878435699</v>
      </c>
      <c r="AK147" s="63">
        <v>12767.148207934901</v>
      </c>
      <c r="AL147">
        <v>330.98244656580999</v>
      </c>
      <c r="AM147">
        <v>93035.839999999997</v>
      </c>
      <c r="AN147">
        <v>4103.69526513439</v>
      </c>
      <c r="AO147">
        <v>21066.534605899698</v>
      </c>
      <c r="AP147">
        <v>330.98244656580999</v>
      </c>
      <c r="AQ147">
        <v>93035.839999999997</v>
      </c>
      <c r="AR147">
        <v>11191.767014867401</v>
      </c>
      <c r="AS147">
        <v>14755.726054807201</v>
      </c>
      <c r="AT147">
        <v>0</v>
      </c>
      <c r="AU147" t="s">
        <v>2896</v>
      </c>
      <c r="AV147" t="s">
        <v>2896</v>
      </c>
    </row>
    <row r="148" spans="1:48" x14ac:dyDescent="0.25">
      <c r="A148" t="s">
        <v>3054</v>
      </c>
      <c r="B148">
        <v>2088</v>
      </c>
      <c r="C148" t="s">
        <v>35</v>
      </c>
      <c r="D148">
        <v>3566</v>
      </c>
      <c r="E148" t="s">
        <v>397</v>
      </c>
      <c r="F148" t="s">
        <v>2945</v>
      </c>
      <c r="G148" t="s">
        <v>2903</v>
      </c>
      <c r="H148" t="s">
        <v>2904</v>
      </c>
      <c r="I148" t="s">
        <v>2895</v>
      </c>
      <c r="J148">
        <v>103.12165462749</v>
      </c>
      <c r="K148">
        <v>1</v>
      </c>
      <c r="L148">
        <v>2</v>
      </c>
      <c r="M148">
        <v>2</v>
      </c>
      <c r="N148">
        <v>1350017.0829432299</v>
      </c>
      <c r="O148">
        <v>372653.17917157599</v>
      </c>
      <c r="P148">
        <v>252311.113319739</v>
      </c>
      <c r="Q148">
        <v>50844.110836585802</v>
      </c>
      <c r="R148">
        <v>97424.877084788197</v>
      </c>
      <c r="S148">
        <v>49165.542471733803</v>
      </c>
      <c r="T148">
        <v>1749236.06</v>
      </c>
      <c r="U148">
        <v>374014.30335592001</v>
      </c>
      <c r="V148">
        <v>1760646.2338485699</v>
      </c>
      <c r="W148">
        <v>351149.96256584802</v>
      </c>
      <c r="X148">
        <v>0</v>
      </c>
      <c r="Y148">
        <v>0</v>
      </c>
      <c r="Z148">
        <v>0</v>
      </c>
      <c r="AA148">
        <v>2887.97091746357</v>
      </c>
      <c r="AB148">
        <v>8566.1960240324897</v>
      </c>
      <c r="AC148">
        <v>39906.263050808797</v>
      </c>
      <c r="AD148">
        <v>9259.2794209249496</v>
      </c>
      <c r="AE148">
        <v>0</v>
      </c>
      <c r="AF148">
        <v>0</v>
      </c>
      <c r="AG148">
        <v>0</v>
      </c>
      <c r="AH148">
        <v>0</v>
      </c>
      <c r="AI148">
        <v>0</v>
      </c>
      <c r="AJ148">
        <v>2172415.9058276499</v>
      </c>
      <c r="AK148" s="63">
        <v>21066.534605899698</v>
      </c>
      <c r="AL148">
        <v>330.98244656580999</v>
      </c>
      <c r="AM148">
        <v>93035.839999999997</v>
      </c>
      <c r="AN148">
        <v>4103.69526513439</v>
      </c>
      <c r="AO148">
        <v>21066.534605899698</v>
      </c>
      <c r="AP148">
        <v>330.98244656580999</v>
      </c>
      <c r="AQ148">
        <v>40734.411818744898</v>
      </c>
      <c r="AR148">
        <v>12936.0318907331</v>
      </c>
      <c r="AS148">
        <v>21066.534605899698</v>
      </c>
      <c r="AT148">
        <v>0</v>
      </c>
      <c r="AU148" t="s">
        <v>2896</v>
      </c>
      <c r="AV148" t="s">
        <v>2896</v>
      </c>
    </row>
    <row r="149" spans="1:48" x14ac:dyDescent="0.25">
      <c r="A149" t="s">
        <v>3055</v>
      </c>
      <c r="B149">
        <v>2088</v>
      </c>
      <c r="C149" t="s">
        <v>35</v>
      </c>
      <c r="D149">
        <v>586</v>
      </c>
      <c r="E149" t="s">
        <v>400</v>
      </c>
      <c r="F149" t="s">
        <v>2892</v>
      </c>
      <c r="G149" t="s">
        <v>2893</v>
      </c>
      <c r="H149" t="s">
        <v>2904</v>
      </c>
      <c r="I149" t="s">
        <v>2895</v>
      </c>
      <c r="J149">
        <v>418.73407785583203</v>
      </c>
      <c r="K149">
        <v>2</v>
      </c>
      <c r="L149">
        <v>1</v>
      </c>
      <c r="M149">
        <v>2</v>
      </c>
      <c r="N149">
        <v>2922609.4649634799</v>
      </c>
      <c r="O149">
        <v>746832.67008326505</v>
      </c>
      <c r="P149">
        <v>956030.60050172999</v>
      </c>
      <c r="Q149">
        <v>206456.751905938</v>
      </c>
      <c r="R149">
        <v>161933.130107131</v>
      </c>
      <c r="S149">
        <v>199640.785085843</v>
      </c>
      <c r="T149">
        <v>3475146.35</v>
      </c>
      <c r="U149">
        <v>1518716.26756155</v>
      </c>
      <c r="V149">
        <v>4052689.3524192101</v>
      </c>
      <c r="W149">
        <v>894662.66512162203</v>
      </c>
      <c r="X149">
        <v>0</v>
      </c>
      <c r="Y149">
        <v>0</v>
      </c>
      <c r="Z149">
        <v>0</v>
      </c>
      <c r="AA149">
        <v>11726.846736186901</v>
      </c>
      <c r="AB149">
        <v>34783.753284534097</v>
      </c>
      <c r="AC149">
        <v>162042.708872499</v>
      </c>
      <c r="AD149">
        <v>37598.076213343898</v>
      </c>
      <c r="AE149">
        <v>0</v>
      </c>
      <c r="AF149">
        <v>0</v>
      </c>
      <c r="AG149">
        <v>0</v>
      </c>
      <c r="AH149">
        <v>0</v>
      </c>
      <c r="AI149">
        <v>0</v>
      </c>
      <c r="AJ149">
        <v>5193503.40264739</v>
      </c>
      <c r="AK149" s="63">
        <v>12402.867780050799</v>
      </c>
      <c r="AL149">
        <v>330.98244656580999</v>
      </c>
      <c r="AM149">
        <v>93035.839999999997</v>
      </c>
      <c r="AN149">
        <v>4103.69526513439</v>
      </c>
      <c r="AO149">
        <v>21066.534605899698</v>
      </c>
      <c r="AP149">
        <v>330.98244656580999</v>
      </c>
      <c r="AQ149">
        <v>93035.839999999997</v>
      </c>
      <c r="AR149">
        <v>11191.767014867401</v>
      </c>
      <c r="AS149">
        <v>14755.726054807201</v>
      </c>
      <c r="AT149">
        <v>0</v>
      </c>
      <c r="AU149" t="s">
        <v>2896</v>
      </c>
      <c r="AV149" t="s">
        <v>2896</v>
      </c>
    </row>
    <row r="150" spans="1:48" x14ac:dyDescent="0.25">
      <c r="A150" t="s">
        <v>3056</v>
      </c>
      <c r="B150">
        <v>2088</v>
      </c>
      <c r="C150" t="s">
        <v>35</v>
      </c>
      <c r="D150">
        <v>2264</v>
      </c>
      <c r="E150" t="s">
        <v>401</v>
      </c>
      <c r="F150" t="s">
        <v>2892</v>
      </c>
      <c r="G150" t="s">
        <v>2893</v>
      </c>
      <c r="H150" t="s">
        <v>2904</v>
      </c>
      <c r="I150" t="s">
        <v>2895</v>
      </c>
      <c r="J150">
        <v>799.99585221659299</v>
      </c>
      <c r="K150">
        <v>1</v>
      </c>
      <c r="L150">
        <v>1</v>
      </c>
      <c r="M150">
        <v>2</v>
      </c>
      <c r="N150">
        <v>4817482.2213282902</v>
      </c>
      <c r="O150">
        <v>1296487.95925153</v>
      </c>
      <c r="P150">
        <v>1754168.45679259</v>
      </c>
      <c r="Q150">
        <v>394437.79219642503</v>
      </c>
      <c r="R150">
        <v>309374.94527674199</v>
      </c>
      <c r="S150">
        <v>381415.81602280302</v>
      </c>
      <c r="T150">
        <v>5670428</v>
      </c>
      <c r="U150">
        <v>2901523.3748455802</v>
      </c>
      <c r="V150">
        <v>7309638.5684919702</v>
      </c>
      <c r="W150">
        <v>1173453.8166787999</v>
      </c>
      <c r="X150">
        <v>0</v>
      </c>
      <c r="Y150">
        <v>0</v>
      </c>
      <c r="Z150">
        <v>0</v>
      </c>
      <c r="AA150">
        <v>22404.263814800299</v>
      </c>
      <c r="AB150">
        <v>66454.725860007995</v>
      </c>
      <c r="AC150">
        <v>309584.29665849201</v>
      </c>
      <c r="AD150">
        <v>71831.519364311796</v>
      </c>
      <c r="AE150">
        <v>0</v>
      </c>
      <c r="AF150">
        <v>0</v>
      </c>
      <c r="AG150">
        <v>0</v>
      </c>
      <c r="AH150">
        <v>0</v>
      </c>
      <c r="AI150">
        <v>0</v>
      </c>
      <c r="AJ150">
        <v>8953367.1908683795</v>
      </c>
      <c r="AK150" s="63">
        <v>11191.767014867401</v>
      </c>
      <c r="AL150">
        <v>330.98244656580999</v>
      </c>
      <c r="AM150">
        <v>93035.839999999997</v>
      </c>
      <c r="AN150">
        <v>4103.69526513439</v>
      </c>
      <c r="AO150">
        <v>21066.534605899698</v>
      </c>
      <c r="AP150">
        <v>330.98244656580999</v>
      </c>
      <c r="AQ150">
        <v>93035.839999999997</v>
      </c>
      <c r="AR150">
        <v>11191.767014867401</v>
      </c>
      <c r="AS150">
        <v>14755.726054807201</v>
      </c>
      <c r="AT150">
        <v>0</v>
      </c>
      <c r="AU150" t="s">
        <v>2896</v>
      </c>
      <c r="AV150" t="s">
        <v>2896</v>
      </c>
    </row>
    <row r="151" spans="1:48" x14ac:dyDescent="0.25">
      <c r="A151" t="s">
        <v>3057</v>
      </c>
      <c r="B151">
        <v>2088</v>
      </c>
      <c r="C151" t="s">
        <v>35</v>
      </c>
      <c r="D151">
        <v>3567</v>
      </c>
      <c r="E151" t="s">
        <v>402</v>
      </c>
      <c r="F151" t="s">
        <v>2892</v>
      </c>
      <c r="G151" t="s">
        <v>2893</v>
      </c>
      <c r="H151" t="s">
        <v>2904</v>
      </c>
      <c r="I151" t="s">
        <v>2895</v>
      </c>
      <c r="J151">
        <v>670.65689655157701</v>
      </c>
      <c r="K151">
        <v>2</v>
      </c>
      <c r="L151">
        <v>1</v>
      </c>
      <c r="M151">
        <v>2</v>
      </c>
      <c r="N151">
        <v>4729689.5963110002</v>
      </c>
      <c r="O151">
        <v>1345517.1694756299</v>
      </c>
      <c r="P151">
        <v>1656897.02101515</v>
      </c>
      <c r="Q151">
        <v>330667.246416535</v>
      </c>
      <c r="R151">
        <v>259356.89553292701</v>
      </c>
      <c r="S151">
        <v>319750.592157176</v>
      </c>
      <c r="T151">
        <v>5889706.9900000002</v>
      </c>
      <c r="U151">
        <v>2432420.93875125</v>
      </c>
      <c r="V151">
        <v>7066103.6119668903</v>
      </c>
      <c r="W151">
        <v>1181531.5627520799</v>
      </c>
      <c r="X151">
        <v>0</v>
      </c>
      <c r="Y151">
        <v>0</v>
      </c>
      <c r="Z151">
        <v>0</v>
      </c>
      <c r="AA151">
        <v>18782.064929367501</v>
      </c>
      <c r="AB151">
        <v>55710.689102913297</v>
      </c>
      <c r="AC151">
        <v>259532.400127837</v>
      </c>
      <c r="AD151">
        <v>60218.192029339501</v>
      </c>
      <c r="AE151">
        <v>0</v>
      </c>
      <c r="AF151">
        <v>0</v>
      </c>
      <c r="AG151">
        <v>0</v>
      </c>
      <c r="AH151">
        <v>0</v>
      </c>
      <c r="AI151">
        <v>0</v>
      </c>
      <c r="AJ151">
        <v>8641878.5209084302</v>
      </c>
      <c r="AK151" s="63">
        <v>12885.6924685987</v>
      </c>
      <c r="AL151">
        <v>330.98244656580999</v>
      </c>
      <c r="AM151">
        <v>93035.839999999997</v>
      </c>
      <c r="AN151">
        <v>4103.69526513439</v>
      </c>
      <c r="AO151">
        <v>21066.534605899698</v>
      </c>
      <c r="AP151">
        <v>330.98244656580999</v>
      </c>
      <c r="AQ151">
        <v>93035.839999999997</v>
      </c>
      <c r="AR151">
        <v>11191.767014867401</v>
      </c>
      <c r="AS151">
        <v>14755.726054807201</v>
      </c>
      <c r="AT151">
        <v>0</v>
      </c>
      <c r="AU151" t="s">
        <v>2896</v>
      </c>
      <c r="AV151" t="s">
        <v>2896</v>
      </c>
    </row>
    <row r="152" spans="1:48" x14ac:dyDescent="0.25">
      <c r="A152" t="s">
        <v>3058</v>
      </c>
      <c r="B152">
        <v>2088</v>
      </c>
      <c r="C152" t="s">
        <v>35</v>
      </c>
      <c r="D152">
        <v>587</v>
      </c>
      <c r="E152" t="s">
        <v>404</v>
      </c>
      <c r="F152" t="s">
        <v>2892</v>
      </c>
      <c r="G152" t="s">
        <v>2911</v>
      </c>
      <c r="H152" t="s">
        <v>2904</v>
      </c>
      <c r="I152" t="s">
        <v>2895</v>
      </c>
      <c r="J152">
        <v>417.53641381196798</v>
      </c>
      <c r="K152">
        <v>1</v>
      </c>
      <c r="L152">
        <v>2</v>
      </c>
      <c r="M152">
        <v>2</v>
      </c>
      <c r="N152">
        <v>2469305.46550324</v>
      </c>
      <c r="O152">
        <v>1049665.9965679301</v>
      </c>
      <c r="P152">
        <v>1049515.87765719</v>
      </c>
      <c r="Q152">
        <v>205866.243892745</v>
      </c>
      <c r="R152">
        <v>161269.968645727</v>
      </c>
      <c r="S152">
        <v>199069.77211453099</v>
      </c>
      <c r="T152">
        <v>3421251.12</v>
      </c>
      <c r="U152">
        <v>1514372.43226684</v>
      </c>
      <c r="V152">
        <v>4092485.6744206501</v>
      </c>
      <c r="W152">
        <v>796960.30753632495</v>
      </c>
      <c r="X152">
        <v>0</v>
      </c>
      <c r="Y152">
        <v>0</v>
      </c>
      <c r="Z152">
        <v>0</v>
      </c>
      <c r="AA152">
        <v>11693.305585784799</v>
      </c>
      <c r="AB152">
        <v>34484.264724078603</v>
      </c>
      <c r="AC152">
        <v>161579.23399369101</v>
      </c>
      <c r="AD152">
        <v>37490.538120839497</v>
      </c>
      <c r="AE152">
        <v>0</v>
      </c>
      <c r="AF152">
        <v>0</v>
      </c>
      <c r="AG152">
        <v>0</v>
      </c>
      <c r="AH152">
        <v>0</v>
      </c>
      <c r="AI152">
        <v>0</v>
      </c>
      <c r="AJ152">
        <v>5134693.3243813701</v>
      </c>
      <c r="AK152" s="63">
        <v>12297.594064918399</v>
      </c>
      <c r="AL152">
        <v>330.98244656580999</v>
      </c>
      <c r="AM152">
        <v>93035.839999999997</v>
      </c>
      <c r="AN152">
        <v>4103.69526513439</v>
      </c>
      <c r="AO152">
        <v>21066.534605899698</v>
      </c>
      <c r="AP152">
        <v>3753.1860850462999</v>
      </c>
      <c r="AQ152">
        <v>20687.885194392002</v>
      </c>
      <c r="AR152">
        <v>12297.594064918399</v>
      </c>
      <c r="AS152">
        <v>13935.066121624999</v>
      </c>
      <c r="AT152">
        <v>0</v>
      </c>
      <c r="AU152" t="s">
        <v>2896</v>
      </c>
      <c r="AV152" t="s">
        <v>2896</v>
      </c>
    </row>
    <row r="153" spans="1:48" x14ac:dyDescent="0.25">
      <c r="A153" t="s">
        <v>3059</v>
      </c>
      <c r="B153">
        <v>2088</v>
      </c>
      <c r="C153" t="s">
        <v>35</v>
      </c>
      <c r="D153">
        <v>588</v>
      </c>
      <c r="E153" t="s">
        <v>406</v>
      </c>
      <c r="F153" t="s">
        <v>2892</v>
      </c>
      <c r="G153" t="s">
        <v>2903</v>
      </c>
      <c r="H153" t="s">
        <v>2904</v>
      </c>
      <c r="I153" t="s">
        <v>2895</v>
      </c>
      <c r="J153">
        <v>1469.3520491946099</v>
      </c>
      <c r="K153">
        <v>1</v>
      </c>
      <c r="L153">
        <v>1</v>
      </c>
      <c r="M153">
        <v>2</v>
      </c>
      <c r="N153">
        <v>8682108.6543599907</v>
      </c>
      <c r="O153">
        <v>4673945.6326995604</v>
      </c>
      <c r="P153">
        <v>3657758.7769774301</v>
      </c>
      <c r="Q153">
        <v>724996.79895281</v>
      </c>
      <c r="R153">
        <v>568228.83337747096</v>
      </c>
      <c r="S153">
        <v>700546.27072817204</v>
      </c>
      <c r="T153">
        <v>12977811.92</v>
      </c>
      <c r="U153">
        <v>5329226.7763672499</v>
      </c>
      <c r="V153">
        <v>14292149.8002939</v>
      </c>
      <c r="W153">
        <v>3851681.6266777902</v>
      </c>
      <c r="X153">
        <v>0</v>
      </c>
      <c r="Y153">
        <v>0</v>
      </c>
      <c r="Z153">
        <v>0</v>
      </c>
      <c r="AA153">
        <v>41149.902034817896</v>
      </c>
      <c r="AB153">
        <v>122057.36736074</v>
      </c>
      <c r="AC153">
        <v>568613.34897329996</v>
      </c>
      <c r="AD153">
        <v>131932.92175487199</v>
      </c>
      <c r="AE153">
        <v>0</v>
      </c>
      <c r="AF153">
        <v>0</v>
      </c>
      <c r="AG153">
        <v>0</v>
      </c>
      <c r="AH153">
        <v>0</v>
      </c>
      <c r="AI153">
        <v>0</v>
      </c>
      <c r="AJ153">
        <v>19007584.967095401</v>
      </c>
      <c r="AK153" s="63">
        <v>12936.0318907331</v>
      </c>
      <c r="AL153">
        <v>330.98244656580999</v>
      </c>
      <c r="AM153">
        <v>93035.839999999997</v>
      </c>
      <c r="AN153">
        <v>4103.69526513439</v>
      </c>
      <c r="AO153">
        <v>21066.534605899698</v>
      </c>
      <c r="AP153">
        <v>330.98244656580999</v>
      </c>
      <c r="AQ153">
        <v>40734.411818744898</v>
      </c>
      <c r="AR153">
        <v>12936.0318907331</v>
      </c>
      <c r="AS153">
        <v>21066.534605899698</v>
      </c>
      <c r="AT153">
        <v>0</v>
      </c>
      <c r="AU153" t="s">
        <v>2896</v>
      </c>
      <c r="AV153" t="s">
        <v>2896</v>
      </c>
    </row>
    <row r="154" spans="1:48" x14ac:dyDescent="0.25">
      <c r="A154" t="s">
        <v>3060</v>
      </c>
      <c r="B154">
        <v>2095</v>
      </c>
      <c r="C154" t="s">
        <v>36</v>
      </c>
      <c r="D154">
        <v>2095</v>
      </c>
      <c r="E154" t="s">
        <v>36</v>
      </c>
      <c r="F154" t="s">
        <v>1871</v>
      </c>
      <c r="G154" t="s">
        <v>1871</v>
      </c>
      <c r="H154" t="s">
        <v>2899</v>
      </c>
      <c r="I154" t="s">
        <v>2895</v>
      </c>
      <c r="J154">
        <v>1</v>
      </c>
      <c r="K154">
        <v>0</v>
      </c>
      <c r="L154">
        <v>0</v>
      </c>
      <c r="M154">
        <v>1</v>
      </c>
      <c r="N154">
        <v>1480.7128919812901</v>
      </c>
      <c r="O154">
        <v>1174.9740906667901</v>
      </c>
      <c r="P154">
        <v>4102.2229048624304</v>
      </c>
      <c r="Q154">
        <v>1142.40492894371</v>
      </c>
      <c r="R154">
        <v>1093.6915470771301</v>
      </c>
      <c r="S154">
        <v>710.79596192112501</v>
      </c>
      <c r="T154">
        <v>0</v>
      </c>
      <c r="U154">
        <v>8994.0063635313509</v>
      </c>
      <c r="V154">
        <v>7276.5864760425502</v>
      </c>
      <c r="W154">
        <v>1679.3129052193999</v>
      </c>
      <c r="X154">
        <v>0</v>
      </c>
      <c r="Y154">
        <v>0</v>
      </c>
      <c r="Z154">
        <v>0</v>
      </c>
      <c r="AA154">
        <v>0</v>
      </c>
      <c r="AB154">
        <v>38.106982269400604</v>
      </c>
      <c r="AC154">
        <v>584.60928925455505</v>
      </c>
      <c r="AD154">
        <v>126.18667266657</v>
      </c>
      <c r="AE154">
        <v>0</v>
      </c>
      <c r="AF154">
        <v>0</v>
      </c>
      <c r="AG154">
        <v>0</v>
      </c>
      <c r="AH154">
        <v>0</v>
      </c>
      <c r="AI154">
        <v>0</v>
      </c>
      <c r="AJ154">
        <v>9704.8023254524705</v>
      </c>
      <c r="AK154" s="63">
        <v>9704.8023254524705</v>
      </c>
      <c r="AL154">
        <v>330.98244656580999</v>
      </c>
      <c r="AM154">
        <v>93035.839999999997</v>
      </c>
      <c r="AN154">
        <v>9704.8023254524705</v>
      </c>
      <c r="AO154">
        <v>18146.263099815002</v>
      </c>
      <c r="AP154">
        <v>634.54287297753501</v>
      </c>
      <c r="AQ154">
        <v>40331.279999999999</v>
      </c>
      <c r="AR154">
        <v>9704.8023254524705</v>
      </c>
      <c r="AS154">
        <v>9704.8023254524705</v>
      </c>
      <c r="AT154">
        <v>0</v>
      </c>
      <c r="AU154" t="s">
        <v>2896</v>
      </c>
      <c r="AV154" t="s">
        <v>2900</v>
      </c>
    </row>
    <row r="155" spans="1:48" x14ac:dyDescent="0.25">
      <c r="A155" t="s">
        <v>3061</v>
      </c>
      <c r="B155">
        <v>2095</v>
      </c>
      <c r="C155" t="s">
        <v>36</v>
      </c>
      <c r="D155">
        <v>3401</v>
      </c>
      <c r="E155" t="s">
        <v>407</v>
      </c>
      <c r="F155" t="s">
        <v>2906</v>
      </c>
      <c r="G155" t="s">
        <v>2907</v>
      </c>
      <c r="H155" t="s">
        <v>2904</v>
      </c>
      <c r="I155" t="s">
        <v>2895</v>
      </c>
      <c r="J155">
        <v>227.30461720885199</v>
      </c>
      <c r="K155">
        <v>1</v>
      </c>
      <c r="L155">
        <v>2</v>
      </c>
      <c r="M155">
        <v>1</v>
      </c>
      <c r="N155">
        <v>1866533.40710802</v>
      </c>
      <c r="O155">
        <v>650499.96590933297</v>
      </c>
      <c r="P155">
        <v>932454.20709513803</v>
      </c>
      <c r="Q155">
        <v>259673.91507105599</v>
      </c>
      <c r="R155">
        <v>254000.688452923</v>
      </c>
      <c r="S155">
        <v>161567.20403807901</v>
      </c>
      <c r="T155">
        <v>1918783.01</v>
      </c>
      <c r="U155">
        <v>2044379.17363647</v>
      </c>
      <c r="V155">
        <v>3394950.9235239602</v>
      </c>
      <c r="W155">
        <v>559549.36709478102</v>
      </c>
      <c r="X155">
        <v>0</v>
      </c>
      <c r="Y155">
        <v>0</v>
      </c>
      <c r="Z155">
        <v>0</v>
      </c>
      <c r="AA155">
        <v>0</v>
      </c>
      <c r="AB155">
        <v>8661.8930177305992</v>
      </c>
      <c r="AC155">
        <v>132884.39071074501</v>
      </c>
      <c r="AD155">
        <v>28682.813327333399</v>
      </c>
      <c r="AE155">
        <v>0</v>
      </c>
      <c r="AF155">
        <v>0</v>
      </c>
      <c r="AG155">
        <v>0</v>
      </c>
      <c r="AH155">
        <v>0</v>
      </c>
      <c r="AI155">
        <v>0</v>
      </c>
      <c r="AJ155">
        <v>4124729.3876745501</v>
      </c>
      <c r="AK155" s="63">
        <v>18146.263099815002</v>
      </c>
      <c r="AL155">
        <v>330.98244656580999</v>
      </c>
      <c r="AM155">
        <v>93035.839999999997</v>
      </c>
      <c r="AN155">
        <v>9704.8023254524705</v>
      </c>
      <c r="AO155">
        <v>18146.263099815002</v>
      </c>
      <c r="AP155">
        <v>330.98244656580999</v>
      </c>
      <c r="AQ155">
        <v>56162.493707719797</v>
      </c>
      <c r="AR155">
        <v>18146.263099815002</v>
      </c>
      <c r="AS155">
        <v>18146.263099815002</v>
      </c>
      <c r="AT155">
        <v>0</v>
      </c>
      <c r="AU155" t="s">
        <v>2896</v>
      </c>
      <c r="AV155" t="s">
        <v>2896</v>
      </c>
    </row>
    <row r="156" spans="1:48" x14ac:dyDescent="0.25">
      <c r="A156" t="s">
        <v>3062</v>
      </c>
      <c r="B156">
        <v>2052</v>
      </c>
      <c r="C156" t="s">
        <v>37</v>
      </c>
      <c r="D156">
        <v>428</v>
      </c>
      <c r="E156" t="s">
        <v>408</v>
      </c>
      <c r="F156" t="s">
        <v>2892</v>
      </c>
      <c r="G156" t="s">
        <v>2893</v>
      </c>
      <c r="H156" t="s">
        <v>2904</v>
      </c>
      <c r="I156" t="s">
        <v>2895</v>
      </c>
      <c r="J156">
        <v>27.569767441860002</v>
      </c>
      <c r="K156">
        <v>1</v>
      </c>
      <c r="L156">
        <v>1</v>
      </c>
      <c r="M156">
        <v>2</v>
      </c>
      <c r="N156">
        <v>212547.644792345</v>
      </c>
      <c r="O156">
        <v>45339.885754504699</v>
      </c>
      <c r="P156">
        <v>85142.088277842893</v>
      </c>
      <c r="Q156">
        <v>109074.30335414701</v>
      </c>
      <c r="R156">
        <v>10950.053919354001</v>
      </c>
      <c r="S156">
        <v>18415.892347712801</v>
      </c>
      <c r="T156">
        <v>0</v>
      </c>
      <c r="U156">
        <v>463053.97609819402</v>
      </c>
      <c r="V156">
        <v>446243.93710771902</v>
      </c>
      <c r="W156">
        <v>16810.038990474401</v>
      </c>
      <c r="X156">
        <v>0</v>
      </c>
      <c r="Y156">
        <v>0</v>
      </c>
      <c r="Z156">
        <v>0</v>
      </c>
      <c r="AA156">
        <v>0</v>
      </c>
      <c r="AB156">
        <v>0</v>
      </c>
      <c r="AC156">
        <v>18383.932778192499</v>
      </c>
      <c r="AD156">
        <v>31.959569520204202</v>
      </c>
      <c r="AE156">
        <v>0</v>
      </c>
      <c r="AF156">
        <v>0</v>
      </c>
      <c r="AG156">
        <v>0</v>
      </c>
      <c r="AH156">
        <v>0</v>
      </c>
      <c r="AI156">
        <v>0</v>
      </c>
      <c r="AJ156">
        <v>481469.86844590597</v>
      </c>
      <c r="AK156" s="63">
        <v>17463.689871931099</v>
      </c>
      <c r="AL156">
        <v>330.98244656580999</v>
      </c>
      <c r="AM156">
        <v>93035.839999999997</v>
      </c>
      <c r="AN156">
        <v>17463.689871931099</v>
      </c>
      <c r="AO156">
        <v>17463.689871931099</v>
      </c>
      <c r="AP156">
        <v>330.98244656580999</v>
      </c>
      <c r="AQ156">
        <v>93035.839999999997</v>
      </c>
      <c r="AR156">
        <v>17463.689871931099</v>
      </c>
      <c r="AS156">
        <v>17463.689871931099</v>
      </c>
      <c r="AT156">
        <v>0</v>
      </c>
      <c r="AU156" t="s">
        <v>2896</v>
      </c>
      <c r="AV156" t="s">
        <v>2897</v>
      </c>
    </row>
    <row r="157" spans="1:48" x14ac:dyDescent="0.25">
      <c r="A157" t="s">
        <v>3063</v>
      </c>
      <c r="B157">
        <v>2052</v>
      </c>
      <c r="C157" t="s">
        <v>37</v>
      </c>
      <c r="D157">
        <v>2052</v>
      </c>
      <c r="E157" t="s">
        <v>37</v>
      </c>
      <c r="F157" t="s">
        <v>1871</v>
      </c>
      <c r="G157" t="s">
        <v>1871</v>
      </c>
      <c r="H157" t="s">
        <v>2899</v>
      </c>
      <c r="I157" t="s">
        <v>2895</v>
      </c>
      <c r="J157">
        <v>2.9937499999999999</v>
      </c>
      <c r="K157">
        <v>0</v>
      </c>
      <c r="L157">
        <v>0</v>
      </c>
      <c r="M157">
        <v>2</v>
      </c>
      <c r="N157">
        <v>23080.155207655</v>
      </c>
      <c r="O157">
        <v>4923.3742454952999</v>
      </c>
      <c r="P157">
        <v>9245.4217221571107</v>
      </c>
      <c r="Q157">
        <v>11844.176645853</v>
      </c>
      <c r="R157">
        <v>1189.0460806460201</v>
      </c>
      <c r="S157">
        <v>1999.74765228725</v>
      </c>
      <c r="T157">
        <v>0</v>
      </c>
      <c r="U157">
        <v>50282.173901806498</v>
      </c>
      <c r="V157">
        <v>48456.802892280903</v>
      </c>
      <c r="W157">
        <v>1825.3710095255601</v>
      </c>
      <c r="X157">
        <v>0</v>
      </c>
      <c r="Y157">
        <v>0</v>
      </c>
      <c r="Z157">
        <v>0</v>
      </c>
      <c r="AA157">
        <v>0</v>
      </c>
      <c r="AB157">
        <v>0</v>
      </c>
      <c r="AC157">
        <v>1996.2772218074599</v>
      </c>
      <c r="AD157">
        <v>3.4704304797957501</v>
      </c>
      <c r="AE157">
        <v>0</v>
      </c>
      <c r="AF157">
        <v>0</v>
      </c>
      <c r="AG157">
        <v>0</v>
      </c>
      <c r="AH157">
        <v>0</v>
      </c>
      <c r="AI157">
        <v>0</v>
      </c>
      <c r="AJ157">
        <v>52281.9215540937</v>
      </c>
      <c r="AK157" s="63">
        <v>17463.689871931099</v>
      </c>
      <c r="AL157">
        <v>330.98244656580999</v>
      </c>
      <c r="AM157">
        <v>93035.839999999997</v>
      </c>
      <c r="AN157">
        <v>17463.689871931099</v>
      </c>
      <c r="AO157">
        <v>17463.689871931099</v>
      </c>
      <c r="AP157">
        <v>634.54287297753501</v>
      </c>
      <c r="AQ157">
        <v>40331.279999999999</v>
      </c>
      <c r="AR157">
        <v>17463.689871931099</v>
      </c>
      <c r="AS157">
        <v>17463.689871931099</v>
      </c>
      <c r="AT157">
        <v>0</v>
      </c>
      <c r="AU157" t="s">
        <v>2896</v>
      </c>
      <c r="AV157" t="s">
        <v>2900</v>
      </c>
    </row>
    <row r="158" spans="1:48" x14ac:dyDescent="0.25">
      <c r="A158" t="s">
        <v>3064</v>
      </c>
      <c r="B158">
        <v>1974</v>
      </c>
      <c r="C158" t="s">
        <v>39</v>
      </c>
      <c r="D158">
        <v>235</v>
      </c>
      <c r="E158" t="s">
        <v>409</v>
      </c>
      <c r="F158" t="s">
        <v>2892</v>
      </c>
      <c r="G158" t="s">
        <v>2911</v>
      </c>
      <c r="H158" t="s">
        <v>2904</v>
      </c>
      <c r="I158" t="s">
        <v>2895</v>
      </c>
      <c r="J158">
        <v>339.58697172423803</v>
      </c>
      <c r="K158">
        <v>1</v>
      </c>
      <c r="L158">
        <v>1</v>
      </c>
      <c r="M158">
        <v>3</v>
      </c>
      <c r="N158">
        <v>2355360.63379987</v>
      </c>
      <c r="O158">
        <v>804067.22997692495</v>
      </c>
      <c r="P158">
        <v>852487.05916099995</v>
      </c>
      <c r="Q158">
        <v>299011.33679673402</v>
      </c>
      <c r="R158">
        <v>269049.80777428998</v>
      </c>
      <c r="S158">
        <v>24711.203077933402</v>
      </c>
      <c r="T158">
        <v>2912980.12</v>
      </c>
      <c r="U158">
        <v>1666995.9475088201</v>
      </c>
      <c r="V158">
        <v>4017705.96526078</v>
      </c>
      <c r="W158">
        <v>562270.10224804201</v>
      </c>
      <c r="X158">
        <v>0</v>
      </c>
      <c r="Y158">
        <v>0</v>
      </c>
      <c r="Z158">
        <v>0</v>
      </c>
      <c r="AA158">
        <v>0</v>
      </c>
      <c r="AB158">
        <v>0</v>
      </c>
      <c r="AC158">
        <v>17820.707361140401</v>
      </c>
      <c r="AD158">
        <v>6890.4957167930097</v>
      </c>
      <c r="AE158">
        <v>0</v>
      </c>
      <c r="AF158">
        <v>0</v>
      </c>
      <c r="AG158">
        <v>0</v>
      </c>
      <c r="AH158">
        <v>0</v>
      </c>
      <c r="AI158">
        <v>0</v>
      </c>
      <c r="AJ158">
        <v>4604687.2705867495</v>
      </c>
      <c r="AK158" s="63">
        <v>13559.669993247</v>
      </c>
      <c r="AL158">
        <v>330.98244656580999</v>
      </c>
      <c r="AM158">
        <v>93035.839999999997</v>
      </c>
      <c r="AN158">
        <v>11158.632559605299</v>
      </c>
      <c r="AO158">
        <v>15561.6462221559</v>
      </c>
      <c r="AP158">
        <v>3753.1860850462999</v>
      </c>
      <c r="AQ158">
        <v>20687.885194392002</v>
      </c>
      <c r="AR158">
        <v>13559.669993247</v>
      </c>
      <c r="AS158">
        <v>13559.669993247</v>
      </c>
      <c r="AT158">
        <v>0</v>
      </c>
      <c r="AU158" t="s">
        <v>2896</v>
      </c>
      <c r="AV158" t="s">
        <v>2896</v>
      </c>
    </row>
    <row r="159" spans="1:48" x14ac:dyDescent="0.25">
      <c r="A159" t="s">
        <v>3065</v>
      </c>
      <c r="B159">
        <v>1974</v>
      </c>
      <c r="C159" t="s">
        <v>39</v>
      </c>
      <c r="D159">
        <v>237</v>
      </c>
      <c r="E159" t="s">
        <v>410</v>
      </c>
      <c r="F159" t="s">
        <v>2892</v>
      </c>
      <c r="G159" t="s">
        <v>2903</v>
      </c>
      <c r="H159" t="s">
        <v>2904</v>
      </c>
      <c r="I159" t="s">
        <v>2895</v>
      </c>
      <c r="J159">
        <v>475.61719631378401</v>
      </c>
      <c r="K159">
        <v>1</v>
      </c>
      <c r="L159">
        <v>1</v>
      </c>
      <c r="M159">
        <v>3</v>
      </c>
      <c r="N159">
        <v>3536008.1385048898</v>
      </c>
      <c r="O159">
        <v>1867929.71426272</v>
      </c>
      <c r="P159">
        <v>1157425.25996663</v>
      </c>
      <c r="Q159">
        <v>418787.95570751402</v>
      </c>
      <c r="R159">
        <v>386625.571898725</v>
      </c>
      <c r="S159">
        <v>34609.905868271497</v>
      </c>
      <c r="T159">
        <v>5032022.9400000004</v>
      </c>
      <c r="U159">
        <v>2334753.7003404899</v>
      </c>
      <c r="V159">
        <v>5842863.6852903198</v>
      </c>
      <c r="W159">
        <v>1523912.9550501599</v>
      </c>
      <c r="X159">
        <v>0</v>
      </c>
      <c r="Y159">
        <v>0</v>
      </c>
      <c r="Z159">
        <v>0</v>
      </c>
      <c r="AA159">
        <v>0</v>
      </c>
      <c r="AB159">
        <v>0</v>
      </c>
      <c r="AC159">
        <v>24959.246311477498</v>
      </c>
      <c r="AD159">
        <v>9650.6595567939294</v>
      </c>
      <c r="AE159">
        <v>0</v>
      </c>
      <c r="AF159">
        <v>0</v>
      </c>
      <c r="AG159">
        <v>0</v>
      </c>
      <c r="AH159">
        <v>0</v>
      </c>
      <c r="AI159">
        <v>0</v>
      </c>
      <c r="AJ159">
        <v>7401386.5462087598</v>
      </c>
      <c r="AK159" s="63">
        <v>15561.6462221559</v>
      </c>
      <c r="AL159">
        <v>330.98244656580999</v>
      </c>
      <c r="AM159">
        <v>93035.839999999997</v>
      </c>
      <c r="AN159">
        <v>11158.632559605299</v>
      </c>
      <c r="AO159">
        <v>15561.6462221559</v>
      </c>
      <c r="AP159">
        <v>330.98244656580999</v>
      </c>
      <c r="AQ159">
        <v>40734.411818744898</v>
      </c>
      <c r="AR159">
        <v>15561.6462221559</v>
      </c>
      <c r="AS159">
        <v>15561.6462221559</v>
      </c>
      <c r="AT159">
        <v>0</v>
      </c>
      <c r="AU159" t="s">
        <v>2896</v>
      </c>
      <c r="AV159" t="s">
        <v>2896</v>
      </c>
    </row>
    <row r="160" spans="1:48" x14ac:dyDescent="0.25">
      <c r="A160" t="s">
        <v>3066</v>
      </c>
      <c r="B160">
        <v>1974</v>
      </c>
      <c r="C160" t="s">
        <v>39</v>
      </c>
      <c r="D160">
        <v>236</v>
      </c>
      <c r="E160" t="s">
        <v>411</v>
      </c>
      <c r="F160" t="s">
        <v>2892</v>
      </c>
      <c r="G160" t="s">
        <v>2893</v>
      </c>
      <c r="H160" t="s">
        <v>2904</v>
      </c>
      <c r="I160" t="s">
        <v>2895</v>
      </c>
      <c r="J160">
        <v>722.45625529313702</v>
      </c>
      <c r="K160">
        <v>1</v>
      </c>
      <c r="L160">
        <v>1</v>
      </c>
      <c r="M160">
        <v>3</v>
      </c>
      <c r="N160">
        <v>3997742.2076952402</v>
      </c>
      <c r="O160">
        <v>1229473.8857603499</v>
      </c>
      <c r="P160">
        <v>1573310.86087237</v>
      </c>
      <c r="Q160">
        <v>636133.38749575196</v>
      </c>
      <c r="R160">
        <v>572391.56032698497</v>
      </c>
      <c r="S160">
        <v>52571.9910537951</v>
      </c>
      <c r="T160">
        <v>4462591.79</v>
      </c>
      <c r="U160">
        <v>3546460.1121506998</v>
      </c>
      <c r="V160">
        <v>6904487.9794489099</v>
      </c>
      <c r="W160">
        <v>1104563.92270179</v>
      </c>
      <c r="X160">
        <v>0</v>
      </c>
      <c r="Y160">
        <v>0</v>
      </c>
      <c r="Z160">
        <v>0</v>
      </c>
      <c r="AA160">
        <v>0</v>
      </c>
      <c r="AB160">
        <v>0</v>
      </c>
      <c r="AC160">
        <v>37912.766327382102</v>
      </c>
      <c r="AD160">
        <v>14659.2247264131</v>
      </c>
      <c r="AE160">
        <v>0</v>
      </c>
      <c r="AF160">
        <v>0</v>
      </c>
      <c r="AG160">
        <v>0</v>
      </c>
      <c r="AH160">
        <v>0</v>
      </c>
      <c r="AI160">
        <v>0</v>
      </c>
      <c r="AJ160">
        <v>8061623.8932045</v>
      </c>
      <c r="AK160" s="63">
        <v>11158.632559605299</v>
      </c>
      <c r="AL160">
        <v>330.98244656580999</v>
      </c>
      <c r="AM160">
        <v>93035.839999999997</v>
      </c>
      <c r="AN160">
        <v>11158.632559605299</v>
      </c>
      <c r="AO160">
        <v>15561.6462221559</v>
      </c>
      <c r="AP160">
        <v>330.98244656580999</v>
      </c>
      <c r="AQ160">
        <v>93035.839999999997</v>
      </c>
      <c r="AR160">
        <v>11158.632559605299</v>
      </c>
      <c r="AS160">
        <v>11158.632559605299</v>
      </c>
      <c r="AT160">
        <v>0</v>
      </c>
      <c r="AU160" t="s">
        <v>2896</v>
      </c>
      <c r="AV160" t="s">
        <v>2896</v>
      </c>
    </row>
    <row r="161" spans="1:48" x14ac:dyDescent="0.25">
      <c r="A161" t="s">
        <v>3067</v>
      </c>
      <c r="B161">
        <v>1896</v>
      </c>
      <c r="C161" t="s">
        <v>40</v>
      </c>
      <c r="D161">
        <v>3347</v>
      </c>
      <c r="E161" t="s">
        <v>412</v>
      </c>
      <c r="F161" t="s">
        <v>2906</v>
      </c>
      <c r="G161" t="s">
        <v>2907</v>
      </c>
      <c r="H161" t="s">
        <v>2904</v>
      </c>
      <c r="I161" t="s">
        <v>2895</v>
      </c>
      <c r="J161">
        <v>59.363365125938998</v>
      </c>
      <c r="K161">
        <v>1</v>
      </c>
      <c r="L161">
        <v>1</v>
      </c>
      <c r="M161">
        <v>1</v>
      </c>
      <c r="N161">
        <v>497165</v>
      </c>
      <c r="O161">
        <v>132321</v>
      </c>
      <c r="P161">
        <v>778445</v>
      </c>
      <c r="Q161">
        <v>197040</v>
      </c>
      <c r="R161">
        <v>114770</v>
      </c>
      <c r="S161">
        <v>29212.21</v>
      </c>
      <c r="T161">
        <v>1719741</v>
      </c>
      <c r="U161">
        <v>0</v>
      </c>
      <c r="V161">
        <v>1592449</v>
      </c>
      <c r="W161">
        <v>127292</v>
      </c>
      <c r="X161">
        <v>0</v>
      </c>
      <c r="Y161">
        <v>0</v>
      </c>
      <c r="Z161">
        <v>0</v>
      </c>
      <c r="AA161">
        <v>0</v>
      </c>
      <c r="AB161">
        <v>0</v>
      </c>
      <c r="AC161">
        <v>28863.11</v>
      </c>
      <c r="AD161">
        <v>349.1</v>
      </c>
      <c r="AE161">
        <v>0</v>
      </c>
      <c r="AF161">
        <v>0</v>
      </c>
      <c r="AG161">
        <v>0</v>
      </c>
      <c r="AH161">
        <v>0</v>
      </c>
      <c r="AI161">
        <v>0</v>
      </c>
      <c r="AJ161">
        <v>1748953.21</v>
      </c>
      <c r="AK161" s="63">
        <v>29461.827278315599</v>
      </c>
      <c r="AL161">
        <v>330.98244656580999</v>
      </c>
      <c r="AM161">
        <v>93035.839999999997</v>
      </c>
      <c r="AN161">
        <v>29461.827278315599</v>
      </c>
      <c r="AO161">
        <v>29461.827278315599</v>
      </c>
      <c r="AP161">
        <v>330.98244656580999</v>
      </c>
      <c r="AQ161">
        <v>56162.493707719797</v>
      </c>
      <c r="AR161">
        <v>29461.827278315599</v>
      </c>
      <c r="AS161">
        <v>29461.827278315599</v>
      </c>
      <c r="AT161">
        <v>0</v>
      </c>
      <c r="AU161" t="s">
        <v>2896</v>
      </c>
      <c r="AV161" t="s">
        <v>2896</v>
      </c>
    </row>
    <row r="162" spans="1:48" x14ac:dyDescent="0.25">
      <c r="A162" t="s">
        <v>3068</v>
      </c>
      <c r="B162">
        <v>2046</v>
      </c>
      <c r="C162" t="s">
        <v>41</v>
      </c>
      <c r="D162">
        <v>406</v>
      </c>
      <c r="E162" t="s">
        <v>413</v>
      </c>
      <c r="F162" t="s">
        <v>2906</v>
      </c>
      <c r="G162" t="s">
        <v>2907</v>
      </c>
      <c r="H162" t="s">
        <v>2904</v>
      </c>
      <c r="I162" t="s">
        <v>2895</v>
      </c>
      <c r="J162">
        <v>219.66249719791199</v>
      </c>
      <c r="K162">
        <v>1</v>
      </c>
      <c r="L162">
        <v>2</v>
      </c>
      <c r="M162">
        <v>2</v>
      </c>
      <c r="N162">
        <v>2020462.42</v>
      </c>
      <c r="O162">
        <v>503478.68</v>
      </c>
      <c r="P162">
        <v>1001196.38</v>
      </c>
      <c r="Q162">
        <v>280683.19</v>
      </c>
      <c r="R162">
        <v>265318.84000000003</v>
      </c>
      <c r="S162">
        <v>167239.66</v>
      </c>
      <c r="T162">
        <v>1181115.5900000001</v>
      </c>
      <c r="U162">
        <v>2890023.92</v>
      </c>
      <c r="V162">
        <v>3603297.06</v>
      </c>
      <c r="W162">
        <v>467842.45</v>
      </c>
      <c r="X162">
        <v>0</v>
      </c>
      <c r="Y162">
        <v>0</v>
      </c>
      <c r="Z162">
        <v>0</v>
      </c>
      <c r="AA162">
        <v>0</v>
      </c>
      <c r="AB162">
        <v>0</v>
      </c>
      <c r="AC162">
        <v>120447.61</v>
      </c>
      <c r="AD162">
        <v>46792.05</v>
      </c>
      <c r="AE162">
        <v>0</v>
      </c>
      <c r="AF162">
        <v>0</v>
      </c>
      <c r="AG162">
        <v>0</v>
      </c>
      <c r="AH162">
        <v>0</v>
      </c>
      <c r="AI162">
        <v>0</v>
      </c>
      <c r="AJ162">
        <v>4238379.17</v>
      </c>
      <c r="AK162" s="63">
        <v>19294.9603326293</v>
      </c>
      <c r="AL162">
        <v>330.98244656580999</v>
      </c>
      <c r="AM162">
        <v>93035.839999999997</v>
      </c>
      <c r="AN162">
        <v>19294.9603326293</v>
      </c>
      <c r="AO162">
        <v>19294.9603326293</v>
      </c>
      <c r="AP162">
        <v>330.98244656580999</v>
      </c>
      <c r="AQ162">
        <v>56162.493707719797</v>
      </c>
      <c r="AR162">
        <v>19294.9603326293</v>
      </c>
      <c r="AS162">
        <v>19294.9603326293</v>
      </c>
      <c r="AT162">
        <v>0</v>
      </c>
      <c r="AU162" t="s">
        <v>2896</v>
      </c>
      <c r="AV162" t="s">
        <v>2896</v>
      </c>
    </row>
    <row r="163" spans="1:48" x14ac:dyDescent="0.25">
      <c r="A163" t="s">
        <v>3069</v>
      </c>
      <c r="B163">
        <v>1995</v>
      </c>
      <c r="C163" t="s">
        <v>43</v>
      </c>
      <c r="D163">
        <v>3400</v>
      </c>
      <c r="E163" t="s">
        <v>414</v>
      </c>
      <c r="F163" t="s">
        <v>2906</v>
      </c>
      <c r="G163" t="s">
        <v>2907</v>
      </c>
      <c r="H163" t="s">
        <v>2904</v>
      </c>
      <c r="I163" t="s">
        <v>2895</v>
      </c>
      <c r="J163">
        <v>209.088804814627</v>
      </c>
      <c r="K163">
        <v>1</v>
      </c>
      <c r="L163">
        <v>1</v>
      </c>
      <c r="M163">
        <v>2</v>
      </c>
      <c r="N163">
        <v>1740481.16</v>
      </c>
      <c r="O163">
        <v>285803.2</v>
      </c>
      <c r="P163">
        <v>804546.66</v>
      </c>
      <c r="Q163">
        <v>373201.57</v>
      </c>
      <c r="R163">
        <v>818898.93</v>
      </c>
      <c r="S163">
        <v>104400.91</v>
      </c>
      <c r="T163">
        <v>1857973.55</v>
      </c>
      <c r="U163">
        <v>2164957.9700000002</v>
      </c>
      <c r="V163">
        <v>3448561.77</v>
      </c>
      <c r="W163">
        <v>571278.12</v>
      </c>
      <c r="X163">
        <v>0</v>
      </c>
      <c r="Y163">
        <v>0</v>
      </c>
      <c r="Z163">
        <v>0</v>
      </c>
      <c r="AA163">
        <v>0</v>
      </c>
      <c r="AB163">
        <v>3091.63</v>
      </c>
      <c r="AC163">
        <v>87803.42</v>
      </c>
      <c r="AD163">
        <v>16597.490000000002</v>
      </c>
      <c r="AE163">
        <v>0</v>
      </c>
      <c r="AF163">
        <v>0</v>
      </c>
      <c r="AG163">
        <v>0</v>
      </c>
      <c r="AH163">
        <v>0</v>
      </c>
      <c r="AI163">
        <v>0</v>
      </c>
      <c r="AJ163">
        <v>4127332.43</v>
      </c>
      <c r="AK163" s="63">
        <v>19739.614627665898</v>
      </c>
      <c r="AL163">
        <v>330.98244656580999</v>
      </c>
      <c r="AM163">
        <v>93035.839999999997</v>
      </c>
      <c r="AN163">
        <v>19739.614627665898</v>
      </c>
      <c r="AO163">
        <v>19739.614627665898</v>
      </c>
      <c r="AP163">
        <v>330.98244656580999</v>
      </c>
      <c r="AQ163">
        <v>56162.493707719797</v>
      </c>
      <c r="AR163">
        <v>19739.614627665898</v>
      </c>
      <c r="AS163">
        <v>19739.614627665898</v>
      </c>
      <c r="AT163">
        <v>0</v>
      </c>
      <c r="AU163" t="s">
        <v>2896</v>
      </c>
      <c r="AV163" t="s">
        <v>2896</v>
      </c>
    </row>
    <row r="164" spans="1:48" x14ac:dyDescent="0.25">
      <c r="A164" t="s">
        <v>3070</v>
      </c>
      <c r="B164">
        <v>1929</v>
      </c>
      <c r="C164" t="s">
        <v>45</v>
      </c>
      <c r="D164">
        <v>4434</v>
      </c>
      <c r="E164" t="s">
        <v>415</v>
      </c>
      <c r="F164" t="s">
        <v>2892</v>
      </c>
      <c r="G164" t="s">
        <v>2911</v>
      </c>
      <c r="H164" t="s">
        <v>2894</v>
      </c>
      <c r="I164" t="s">
        <v>2895</v>
      </c>
      <c r="J164">
        <v>609.80921052627696</v>
      </c>
      <c r="K164">
        <v>2</v>
      </c>
      <c r="L164">
        <v>1</v>
      </c>
      <c r="M164">
        <v>2</v>
      </c>
      <c r="N164">
        <v>3363408.07410309</v>
      </c>
      <c r="O164">
        <v>1588970.6063550999</v>
      </c>
      <c r="P164">
        <v>1521794.4166475399</v>
      </c>
      <c r="Q164">
        <v>276726.80984945199</v>
      </c>
      <c r="R164">
        <v>296320.60858521902</v>
      </c>
      <c r="S164">
        <v>415014.79002577497</v>
      </c>
      <c r="T164">
        <v>4975189.6900000004</v>
      </c>
      <c r="U164">
        <v>2072030.8255404001</v>
      </c>
      <c r="V164">
        <v>6121760.3895449303</v>
      </c>
      <c r="W164">
        <v>859902.881761392</v>
      </c>
      <c r="X164">
        <v>0</v>
      </c>
      <c r="Y164">
        <v>0</v>
      </c>
      <c r="Z164">
        <v>0</v>
      </c>
      <c r="AA164">
        <v>65440.4345906776</v>
      </c>
      <c r="AB164">
        <v>116.80964339996</v>
      </c>
      <c r="AC164">
        <v>239304.18369884201</v>
      </c>
      <c r="AD164">
        <v>175710.60632693299</v>
      </c>
      <c r="AE164">
        <v>0</v>
      </c>
      <c r="AF164">
        <v>0</v>
      </c>
      <c r="AG164">
        <v>0</v>
      </c>
      <c r="AH164">
        <v>0</v>
      </c>
      <c r="AI164">
        <v>0</v>
      </c>
      <c r="AJ164">
        <v>7462235.3055661796</v>
      </c>
      <c r="AK164" s="63">
        <v>12236.9999940245</v>
      </c>
      <c r="AL164">
        <v>330.98244656580999</v>
      </c>
      <c r="AM164">
        <v>93035.839999999997</v>
      </c>
      <c r="AN164">
        <v>4078.3995594619</v>
      </c>
      <c r="AO164">
        <v>14869.3603831337</v>
      </c>
      <c r="AP164">
        <v>3753.1860850462999</v>
      </c>
      <c r="AQ164">
        <v>20687.885194392002</v>
      </c>
      <c r="AR164">
        <v>12236.9999940245</v>
      </c>
      <c r="AS164">
        <v>12236.9999940245</v>
      </c>
      <c r="AT164">
        <v>0</v>
      </c>
      <c r="AU164" t="s">
        <v>2896</v>
      </c>
      <c r="AV164" t="s">
        <v>2896</v>
      </c>
    </row>
    <row r="165" spans="1:48" x14ac:dyDescent="0.25">
      <c r="A165" t="s">
        <v>3071</v>
      </c>
      <c r="B165">
        <v>1929</v>
      </c>
      <c r="C165" t="s">
        <v>45</v>
      </c>
      <c r="D165">
        <v>140</v>
      </c>
      <c r="E165" t="s">
        <v>416</v>
      </c>
      <c r="F165" t="s">
        <v>2892</v>
      </c>
      <c r="G165" t="s">
        <v>2903</v>
      </c>
      <c r="H165" t="s">
        <v>2894</v>
      </c>
      <c r="I165" t="s">
        <v>2895</v>
      </c>
      <c r="J165">
        <v>1363.38500717435</v>
      </c>
      <c r="K165">
        <v>1</v>
      </c>
      <c r="L165">
        <v>1</v>
      </c>
      <c r="M165">
        <v>2</v>
      </c>
      <c r="N165">
        <v>8419858.3900068197</v>
      </c>
      <c r="O165">
        <v>4972994.81801988</v>
      </c>
      <c r="P165">
        <v>3550028.77643291</v>
      </c>
      <c r="Q165">
        <v>618693.80966929998</v>
      </c>
      <c r="R165">
        <v>1783215.1353879599</v>
      </c>
      <c r="S165">
        <v>927872.08311995806</v>
      </c>
      <c r="T165">
        <v>14712234.199999999</v>
      </c>
      <c r="U165">
        <v>4632556.7295168797</v>
      </c>
      <c r="V165">
        <v>15159300.900184</v>
      </c>
      <c r="W165">
        <v>3913531.2739677601</v>
      </c>
      <c r="X165">
        <v>0</v>
      </c>
      <c r="Y165">
        <v>0</v>
      </c>
      <c r="Z165">
        <v>0</v>
      </c>
      <c r="AA165">
        <v>218046.657426308</v>
      </c>
      <c r="AB165">
        <v>53912.097938837003</v>
      </c>
      <c r="AC165">
        <v>535025.92380906502</v>
      </c>
      <c r="AD165">
        <v>392846.15931089298</v>
      </c>
      <c r="AE165">
        <v>0</v>
      </c>
      <c r="AF165">
        <v>0</v>
      </c>
      <c r="AG165">
        <v>0</v>
      </c>
      <c r="AH165">
        <v>0</v>
      </c>
      <c r="AI165">
        <v>0</v>
      </c>
      <c r="AJ165">
        <v>20272663.0126369</v>
      </c>
      <c r="AK165" s="63">
        <v>14869.3603831337</v>
      </c>
      <c r="AL165">
        <v>330.98244656580999</v>
      </c>
      <c r="AM165">
        <v>93035.839999999997</v>
      </c>
      <c r="AN165">
        <v>4078.3995594619</v>
      </c>
      <c r="AO165">
        <v>14869.3603831337</v>
      </c>
      <c r="AP165">
        <v>330.98244656580999</v>
      </c>
      <c r="AQ165">
        <v>40734.411818744898</v>
      </c>
      <c r="AR165">
        <v>14869.3603831337</v>
      </c>
      <c r="AS165">
        <v>14869.3603831337</v>
      </c>
      <c r="AT165">
        <v>0</v>
      </c>
      <c r="AU165" t="s">
        <v>2896</v>
      </c>
      <c r="AV165" t="s">
        <v>2896</v>
      </c>
    </row>
    <row r="166" spans="1:48" x14ac:dyDescent="0.25">
      <c r="A166" t="s">
        <v>3072</v>
      </c>
      <c r="B166">
        <v>1929</v>
      </c>
      <c r="C166" t="s">
        <v>45</v>
      </c>
      <c r="D166">
        <v>1929</v>
      </c>
      <c r="E166" t="s">
        <v>45</v>
      </c>
      <c r="F166" t="s">
        <v>1871</v>
      </c>
      <c r="G166" t="s">
        <v>1871</v>
      </c>
      <c r="H166" t="s">
        <v>2899</v>
      </c>
      <c r="I166" t="s">
        <v>2895</v>
      </c>
      <c r="J166">
        <v>60.290389179888898</v>
      </c>
      <c r="K166">
        <v>1</v>
      </c>
      <c r="L166">
        <v>4</v>
      </c>
      <c r="M166">
        <v>2</v>
      </c>
      <c r="N166">
        <v>21744.652511400898</v>
      </c>
      <c r="O166">
        <v>30798.550531294899</v>
      </c>
      <c r="P166">
        <v>98550.800769571797</v>
      </c>
      <c r="Q166">
        <v>27359.3228412112</v>
      </c>
      <c r="R166">
        <v>26403.442821592998</v>
      </c>
      <c r="S166">
        <v>41031.527195973104</v>
      </c>
      <c r="T166">
        <v>0</v>
      </c>
      <c r="U166">
        <v>204856.76947507201</v>
      </c>
      <c r="V166">
        <v>163916.03677356101</v>
      </c>
      <c r="W166">
        <v>37352.315965181202</v>
      </c>
      <c r="X166">
        <v>0</v>
      </c>
      <c r="Y166">
        <v>0</v>
      </c>
      <c r="Z166">
        <v>0</v>
      </c>
      <c r="AA166">
        <v>3576.8680441503102</v>
      </c>
      <c r="AB166">
        <v>11.548692179427499</v>
      </c>
      <c r="AC166">
        <v>23659.436621377699</v>
      </c>
      <c r="AD166">
        <v>17372.090574595499</v>
      </c>
      <c r="AE166">
        <v>0</v>
      </c>
      <c r="AF166">
        <v>0</v>
      </c>
      <c r="AG166">
        <v>0</v>
      </c>
      <c r="AH166">
        <v>0</v>
      </c>
      <c r="AI166">
        <v>0</v>
      </c>
      <c r="AJ166">
        <v>245888.29667104501</v>
      </c>
      <c r="AK166" s="63">
        <v>4078.3995594619</v>
      </c>
      <c r="AL166">
        <v>330.98244656580999</v>
      </c>
      <c r="AM166">
        <v>93035.839999999997</v>
      </c>
      <c r="AN166">
        <v>4078.3995594619</v>
      </c>
      <c r="AO166">
        <v>14869.3603831337</v>
      </c>
      <c r="AP166">
        <v>634.54287297753501</v>
      </c>
      <c r="AQ166">
        <v>40331.279999999999</v>
      </c>
      <c r="AR166">
        <v>4078.3995594619</v>
      </c>
      <c r="AS166">
        <v>4078.3995594619</v>
      </c>
      <c r="AT166">
        <v>0</v>
      </c>
      <c r="AU166" t="s">
        <v>2896</v>
      </c>
      <c r="AV166" t="s">
        <v>2900</v>
      </c>
    </row>
    <row r="167" spans="1:48" x14ac:dyDescent="0.25">
      <c r="A167" t="s">
        <v>3073</v>
      </c>
      <c r="B167">
        <v>1929</v>
      </c>
      <c r="C167" t="s">
        <v>45</v>
      </c>
      <c r="D167">
        <v>92</v>
      </c>
      <c r="E167" t="s">
        <v>417</v>
      </c>
      <c r="F167" t="s">
        <v>2892</v>
      </c>
      <c r="G167" t="s">
        <v>2893</v>
      </c>
      <c r="H167" t="s">
        <v>2894</v>
      </c>
      <c r="I167" t="s">
        <v>2895</v>
      </c>
      <c r="J167">
        <v>473.97076023387302</v>
      </c>
      <c r="K167">
        <v>1</v>
      </c>
      <c r="L167">
        <v>1</v>
      </c>
      <c r="M167">
        <v>2</v>
      </c>
      <c r="N167">
        <v>2800261.6659490098</v>
      </c>
      <c r="O167">
        <v>1016651.1447208</v>
      </c>
      <c r="P167">
        <v>1050519.25151234</v>
      </c>
      <c r="Q167">
        <v>215084.34798524101</v>
      </c>
      <c r="R167">
        <v>210258.84104954699</v>
      </c>
      <c r="S167">
        <v>322567.898518715</v>
      </c>
      <c r="T167">
        <v>3682301.01</v>
      </c>
      <c r="U167">
        <v>1610474.2412169301</v>
      </c>
      <c r="V167">
        <v>4636987.9904022804</v>
      </c>
      <c r="W167">
        <v>624887.93967338896</v>
      </c>
      <c r="X167">
        <v>0</v>
      </c>
      <c r="Y167">
        <v>0</v>
      </c>
      <c r="Z167">
        <v>0</v>
      </c>
      <c r="AA167">
        <v>30808.531506532301</v>
      </c>
      <c r="AB167">
        <v>90.7896347402597</v>
      </c>
      <c r="AC167">
        <v>185997.82344546801</v>
      </c>
      <c r="AD167">
        <v>136570.07507324699</v>
      </c>
      <c r="AE167">
        <v>0</v>
      </c>
      <c r="AF167">
        <v>0</v>
      </c>
      <c r="AG167">
        <v>0</v>
      </c>
      <c r="AH167">
        <v>0</v>
      </c>
      <c r="AI167">
        <v>0</v>
      </c>
      <c r="AJ167">
        <v>5615343.14973565</v>
      </c>
      <c r="AK167" s="63">
        <v>11847.446342396401</v>
      </c>
      <c r="AL167">
        <v>330.98244656580999</v>
      </c>
      <c r="AM167">
        <v>93035.839999999997</v>
      </c>
      <c r="AN167">
        <v>4078.3995594619</v>
      </c>
      <c r="AO167">
        <v>14869.3603831337</v>
      </c>
      <c r="AP167">
        <v>330.98244656580999</v>
      </c>
      <c r="AQ167">
        <v>93035.839999999997</v>
      </c>
      <c r="AR167">
        <v>11847.446342396401</v>
      </c>
      <c r="AS167">
        <v>14493.5623589878</v>
      </c>
      <c r="AT167">
        <v>0</v>
      </c>
      <c r="AU167" t="s">
        <v>2896</v>
      </c>
      <c r="AV167" t="s">
        <v>2896</v>
      </c>
    </row>
    <row r="168" spans="1:48" x14ac:dyDescent="0.25">
      <c r="A168" t="s">
        <v>3074</v>
      </c>
      <c r="B168">
        <v>1929</v>
      </c>
      <c r="C168" t="s">
        <v>45</v>
      </c>
      <c r="D168">
        <v>1307</v>
      </c>
      <c r="E168" t="s">
        <v>418</v>
      </c>
      <c r="F168" t="s">
        <v>2892</v>
      </c>
      <c r="G168" t="s">
        <v>2893</v>
      </c>
      <c r="H168" t="s">
        <v>2894</v>
      </c>
      <c r="I168" t="s">
        <v>2895</v>
      </c>
      <c r="J168">
        <v>416.01754385960498</v>
      </c>
      <c r="K168">
        <v>5</v>
      </c>
      <c r="L168">
        <v>1</v>
      </c>
      <c r="M168">
        <v>2</v>
      </c>
      <c r="N168">
        <v>3028677.6006156299</v>
      </c>
      <c r="O168">
        <v>837144.67810735398</v>
      </c>
      <c r="P168">
        <v>1010619.7784742001</v>
      </c>
      <c r="Q168">
        <v>188785.61649523</v>
      </c>
      <c r="R168">
        <v>220001.63463859601</v>
      </c>
      <c r="S168">
        <v>283126.96927442198</v>
      </c>
      <c r="T168">
        <v>3871670.51</v>
      </c>
      <c r="U168">
        <v>1413558.7983310099</v>
      </c>
      <c r="V168">
        <v>4612998.8619386498</v>
      </c>
      <c r="W168">
        <v>647372.23606811895</v>
      </c>
      <c r="X168">
        <v>0</v>
      </c>
      <c r="Y168">
        <v>0</v>
      </c>
      <c r="Z168">
        <v>0</v>
      </c>
      <c r="AA168">
        <v>24778.521693582701</v>
      </c>
      <c r="AB168">
        <v>79.688630652904607</v>
      </c>
      <c r="AC168">
        <v>163255.551112129</v>
      </c>
      <c r="AD168">
        <v>119871.418162292</v>
      </c>
      <c r="AE168">
        <v>0</v>
      </c>
      <c r="AF168">
        <v>0</v>
      </c>
      <c r="AG168">
        <v>0</v>
      </c>
      <c r="AH168">
        <v>0</v>
      </c>
      <c r="AI168">
        <v>0</v>
      </c>
      <c r="AJ168">
        <v>5568356.2776054302</v>
      </c>
      <c r="AK168" s="63">
        <v>13384.9073429572</v>
      </c>
      <c r="AL168">
        <v>330.98244656580999</v>
      </c>
      <c r="AM168">
        <v>93035.839999999997</v>
      </c>
      <c r="AN168">
        <v>4078.3995594619</v>
      </c>
      <c r="AO168">
        <v>14869.3603831337</v>
      </c>
      <c r="AP168">
        <v>330.98244656580999</v>
      </c>
      <c r="AQ168">
        <v>93035.839999999997</v>
      </c>
      <c r="AR168">
        <v>11847.446342396401</v>
      </c>
      <c r="AS168">
        <v>14493.5623589878</v>
      </c>
      <c r="AT168">
        <v>0</v>
      </c>
      <c r="AU168" t="s">
        <v>2896</v>
      </c>
      <c r="AV168" t="s">
        <v>2896</v>
      </c>
    </row>
    <row r="169" spans="1:48" x14ac:dyDescent="0.25">
      <c r="A169" t="s">
        <v>3075</v>
      </c>
      <c r="B169">
        <v>1929</v>
      </c>
      <c r="C169" t="s">
        <v>45</v>
      </c>
      <c r="D169">
        <v>124</v>
      </c>
      <c r="E169" t="s">
        <v>419</v>
      </c>
      <c r="F169" t="s">
        <v>2892</v>
      </c>
      <c r="G169" t="s">
        <v>2893</v>
      </c>
      <c r="H169" t="s">
        <v>2894</v>
      </c>
      <c r="I169" t="s">
        <v>2895</v>
      </c>
      <c r="J169">
        <v>458.60818713447901</v>
      </c>
      <c r="K169">
        <v>1</v>
      </c>
      <c r="L169">
        <v>1</v>
      </c>
      <c r="M169">
        <v>2</v>
      </c>
      <c r="N169">
        <v>2933201.4786048401</v>
      </c>
      <c r="O169">
        <v>875545.79677091097</v>
      </c>
      <c r="P169">
        <v>1043617.7562418201</v>
      </c>
      <c r="Q169">
        <v>208112.92844697999</v>
      </c>
      <c r="R169">
        <v>207203.49896665299</v>
      </c>
      <c r="S169">
        <v>312112.66934367799</v>
      </c>
      <c r="T169">
        <v>3709406.7</v>
      </c>
      <c r="U169">
        <v>1558274.7590312001</v>
      </c>
      <c r="V169">
        <v>4678296.4720780198</v>
      </c>
      <c r="W169">
        <v>555727.51903252897</v>
      </c>
      <c r="X169">
        <v>0</v>
      </c>
      <c r="Y169">
        <v>0</v>
      </c>
      <c r="Z169">
        <v>0</v>
      </c>
      <c r="AA169">
        <v>33569.621004150198</v>
      </c>
      <c r="AB169">
        <v>87.846916502374498</v>
      </c>
      <c r="AC169">
        <v>179969.170628152</v>
      </c>
      <c r="AD169">
        <v>132143.49871552599</v>
      </c>
      <c r="AE169">
        <v>0</v>
      </c>
      <c r="AF169">
        <v>0</v>
      </c>
      <c r="AG169">
        <v>0</v>
      </c>
      <c r="AH169">
        <v>0</v>
      </c>
      <c r="AI169">
        <v>0</v>
      </c>
      <c r="AJ169">
        <v>5579794.1283748802</v>
      </c>
      <c r="AK169" s="63">
        <v>12166.800080999599</v>
      </c>
      <c r="AL169">
        <v>330.98244656580999</v>
      </c>
      <c r="AM169">
        <v>93035.839999999997</v>
      </c>
      <c r="AN169">
        <v>4078.3995594619</v>
      </c>
      <c r="AO169">
        <v>14869.3603831337</v>
      </c>
      <c r="AP169">
        <v>330.98244656580999</v>
      </c>
      <c r="AQ169">
        <v>93035.839999999997</v>
      </c>
      <c r="AR169">
        <v>11847.446342396401</v>
      </c>
      <c r="AS169">
        <v>14493.5623589878</v>
      </c>
      <c r="AT169">
        <v>0</v>
      </c>
      <c r="AU169" t="s">
        <v>2896</v>
      </c>
      <c r="AV169" t="s">
        <v>2896</v>
      </c>
    </row>
    <row r="170" spans="1:48" x14ac:dyDescent="0.25">
      <c r="A170" t="s">
        <v>3076</v>
      </c>
      <c r="B170">
        <v>1929</v>
      </c>
      <c r="C170" t="s">
        <v>45</v>
      </c>
      <c r="D170">
        <v>127</v>
      </c>
      <c r="E170" t="s">
        <v>420</v>
      </c>
      <c r="F170" t="s">
        <v>2892</v>
      </c>
      <c r="G170" t="s">
        <v>2893</v>
      </c>
      <c r="H170" t="s">
        <v>2894</v>
      </c>
      <c r="I170" t="s">
        <v>2895</v>
      </c>
      <c r="J170">
        <v>479.27690871434203</v>
      </c>
      <c r="K170">
        <v>1</v>
      </c>
      <c r="L170">
        <v>1</v>
      </c>
      <c r="M170">
        <v>2</v>
      </c>
      <c r="N170">
        <v>2932890.7896891101</v>
      </c>
      <c r="O170">
        <v>969642.12072346499</v>
      </c>
      <c r="P170">
        <v>1150607.60331402</v>
      </c>
      <c r="Q170">
        <v>217492.23805354699</v>
      </c>
      <c r="R170">
        <v>308161.69425480498</v>
      </c>
      <c r="S170">
        <v>326179.07732588099</v>
      </c>
      <c r="T170">
        <v>3950290.79</v>
      </c>
      <c r="U170">
        <v>1628503.6560349499</v>
      </c>
      <c r="V170">
        <v>4987329.0272235097</v>
      </c>
      <c r="W170">
        <v>559064.77162929601</v>
      </c>
      <c r="X170">
        <v>0</v>
      </c>
      <c r="Y170">
        <v>0</v>
      </c>
      <c r="Z170">
        <v>0</v>
      </c>
      <c r="AA170">
        <v>32308.8411486556</v>
      </c>
      <c r="AB170">
        <v>91.806033477982794</v>
      </c>
      <c r="AC170">
        <v>188080.08705970101</v>
      </c>
      <c r="AD170">
        <v>138098.99026617999</v>
      </c>
      <c r="AE170">
        <v>0</v>
      </c>
      <c r="AF170">
        <v>0</v>
      </c>
      <c r="AG170">
        <v>0</v>
      </c>
      <c r="AH170">
        <v>0</v>
      </c>
      <c r="AI170">
        <v>0</v>
      </c>
      <c r="AJ170">
        <v>5904973.5233608196</v>
      </c>
      <c r="AK170" s="63">
        <v>12320.5884030609</v>
      </c>
      <c r="AL170">
        <v>330.98244656580999</v>
      </c>
      <c r="AM170">
        <v>93035.839999999997</v>
      </c>
      <c r="AN170">
        <v>4078.3995594619</v>
      </c>
      <c r="AO170">
        <v>14869.3603831337</v>
      </c>
      <c r="AP170">
        <v>330.98244656580999</v>
      </c>
      <c r="AQ170">
        <v>93035.839999999997</v>
      </c>
      <c r="AR170">
        <v>11847.446342396401</v>
      </c>
      <c r="AS170">
        <v>14493.5623589878</v>
      </c>
      <c r="AT170">
        <v>0</v>
      </c>
      <c r="AU170" t="s">
        <v>2896</v>
      </c>
      <c r="AV170" t="s">
        <v>2896</v>
      </c>
    </row>
    <row r="171" spans="1:48" x14ac:dyDescent="0.25">
      <c r="A171" t="s">
        <v>3077</v>
      </c>
      <c r="B171">
        <v>1929</v>
      </c>
      <c r="C171" t="s">
        <v>45</v>
      </c>
      <c r="D171">
        <v>4435</v>
      </c>
      <c r="E171" t="s">
        <v>421</v>
      </c>
      <c r="F171" t="s">
        <v>2892</v>
      </c>
      <c r="G171" t="s">
        <v>2893</v>
      </c>
      <c r="H171" t="s">
        <v>2894</v>
      </c>
      <c r="I171" t="s">
        <v>2895</v>
      </c>
      <c r="J171">
        <v>426.42105263154002</v>
      </c>
      <c r="K171">
        <v>3</v>
      </c>
      <c r="L171">
        <v>1</v>
      </c>
      <c r="M171">
        <v>2</v>
      </c>
      <c r="N171">
        <v>3050517.7554368302</v>
      </c>
      <c r="O171">
        <v>920426.25341869099</v>
      </c>
      <c r="P171">
        <v>1012458.59645149</v>
      </c>
      <c r="Q171">
        <v>195207.89013001899</v>
      </c>
      <c r="R171">
        <v>188932.48480056401</v>
      </c>
      <c r="S171">
        <v>290207.23296015698</v>
      </c>
      <c r="T171">
        <v>3918634.78</v>
      </c>
      <c r="U171">
        <v>1448908.2002375899</v>
      </c>
      <c r="V171">
        <v>4804305.2173551004</v>
      </c>
      <c r="W171">
        <v>537212.67731673794</v>
      </c>
      <c r="X171">
        <v>0</v>
      </c>
      <c r="Y171">
        <v>0</v>
      </c>
      <c r="Z171">
        <v>0</v>
      </c>
      <c r="AA171">
        <v>25943.404131245701</v>
      </c>
      <c r="AB171">
        <v>81.6814345148033</v>
      </c>
      <c r="AC171">
        <v>167338.14470254601</v>
      </c>
      <c r="AD171">
        <v>122869.088257611</v>
      </c>
      <c r="AE171">
        <v>0</v>
      </c>
      <c r="AF171">
        <v>0</v>
      </c>
      <c r="AG171">
        <v>0</v>
      </c>
      <c r="AH171">
        <v>0</v>
      </c>
      <c r="AI171">
        <v>0</v>
      </c>
      <c r="AJ171">
        <v>5657750.21319775</v>
      </c>
      <c r="AK171" s="63">
        <v>13267.9898853082</v>
      </c>
      <c r="AL171">
        <v>330.98244656580999</v>
      </c>
      <c r="AM171">
        <v>93035.839999999997</v>
      </c>
      <c r="AN171">
        <v>4078.3995594619</v>
      </c>
      <c r="AO171">
        <v>14869.3603831337</v>
      </c>
      <c r="AP171">
        <v>330.98244656580999</v>
      </c>
      <c r="AQ171">
        <v>93035.839999999997</v>
      </c>
      <c r="AR171">
        <v>11847.446342396401</v>
      </c>
      <c r="AS171">
        <v>14493.5623589878</v>
      </c>
      <c r="AT171">
        <v>0</v>
      </c>
      <c r="AU171" t="s">
        <v>2896</v>
      </c>
      <c r="AV171" t="s">
        <v>2896</v>
      </c>
    </row>
    <row r="172" spans="1:48" x14ac:dyDescent="0.25">
      <c r="A172" t="s">
        <v>3078</v>
      </c>
      <c r="B172">
        <v>1929</v>
      </c>
      <c r="C172" t="s">
        <v>45</v>
      </c>
      <c r="D172">
        <v>122</v>
      </c>
      <c r="E172" t="s">
        <v>422</v>
      </c>
      <c r="F172" t="s">
        <v>2892</v>
      </c>
      <c r="G172" t="s">
        <v>2893</v>
      </c>
      <c r="H172" t="s">
        <v>2894</v>
      </c>
      <c r="I172" t="s">
        <v>2895</v>
      </c>
      <c r="J172">
        <v>360.69260292032999</v>
      </c>
      <c r="K172">
        <v>2</v>
      </c>
      <c r="L172">
        <v>1</v>
      </c>
      <c r="M172">
        <v>2</v>
      </c>
      <c r="N172">
        <v>2857390.9030832802</v>
      </c>
      <c r="O172">
        <v>913177.19135249197</v>
      </c>
      <c r="P172">
        <v>889432.77015613206</v>
      </c>
      <c r="Q172">
        <v>163679.57652902199</v>
      </c>
      <c r="R172">
        <v>158565.539495067</v>
      </c>
      <c r="S172">
        <v>245474.75223544601</v>
      </c>
      <c r="T172">
        <v>3756672.18</v>
      </c>
      <c r="U172">
        <v>1225573.8006159901</v>
      </c>
      <c r="V172">
        <v>4404700.44449999</v>
      </c>
      <c r="W172">
        <v>555472.91458560899</v>
      </c>
      <c r="X172">
        <v>0</v>
      </c>
      <c r="Y172">
        <v>0</v>
      </c>
      <c r="Z172">
        <v>0</v>
      </c>
      <c r="AA172">
        <v>22003.530454698099</v>
      </c>
      <c r="AB172">
        <v>69.091075695242907</v>
      </c>
      <c r="AC172">
        <v>141544.67892272101</v>
      </c>
      <c r="AD172">
        <v>103930.073312725</v>
      </c>
      <c r="AE172">
        <v>0</v>
      </c>
      <c r="AF172">
        <v>0</v>
      </c>
      <c r="AG172">
        <v>0</v>
      </c>
      <c r="AH172">
        <v>0</v>
      </c>
      <c r="AI172">
        <v>0</v>
      </c>
      <c r="AJ172">
        <v>5227720.7328514401</v>
      </c>
      <c r="AK172" s="63">
        <v>14493.5623589878</v>
      </c>
      <c r="AL172">
        <v>330.98244656580999</v>
      </c>
      <c r="AM172">
        <v>93035.839999999997</v>
      </c>
      <c r="AN172">
        <v>4078.3995594619</v>
      </c>
      <c r="AO172">
        <v>14869.3603831337</v>
      </c>
      <c r="AP172">
        <v>330.98244656580999</v>
      </c>
      <c r="AQ172">
        <v>93035.839999999997</v>
      </c>
      <c r="AR172">
        <v>11847.446342396401</v>
      </c>
      <c r="AS172">
        <v>14493.5623589878</v>
      </c>
      <c r="AT172">
        <v>0</v>
      </c>
      <c r="AU172" t="s">
        <v>2896</v>
      </c>
      <c r="AV172" t="s">
        <v>2896</v>
      </c>
    </row>
    <row r="173" spans="1:48" x14ac:dyDescent="0.25">
      <c r="A173" t="s">
        <v>3079</v>
      </c>
      <c r="B173">
        <v>2139</v>
      </c>
      <c r="C173" t="s">
        <v>47</v>
      </c>
      <c r="D173">
        <v>719</v>
      </c>
      <c r="E173" t="s">
        <v>423</v>
      </c>
      <c r="F173" t="s">
        <v>2892</v>
      </c>
      <c r="G173" t="s">
        <v>2893</v>
      </c>
      <c r="H173" t="s">
        <v>2894</v>
      </c>
      <c r="I173" t="s">
        <v>2895</v>
      </c>
      <c r="J173">
        <v>571.83797065332806</v>
      </c>
      <c r="K173">
        <v>1</v>
      </c>
      <c r="L173">
        <v>1</v>
      </c>
      <c r="M173">
        <v>2</v>
      </c>
      <c r="N173">
        <v>3632995.6575700599</v>
      </c>
      <c r="O173">
        <v>1215402.0232202101</v>
      </c>
      <c r="P173">
        <v>1472981.98243626</v>
      </c>
      <c r="Q173">
        <v>252086.89175666601</v>
      </c>
      <c r="R173">
        <v>217617.30745755701</v>
      </c>
      <c r="S173">
        <v>306140.53471405501</v>
      </c>
      <c r="T173">
        <v>4832289.88</v>
      </c>
      <c r="U173">
        <v>1958793.9824407599</v>
      </c>
      <c r="V173">
        <v>5973535.7837726297</v>
      </c>
      <c r="W173">
        <v>817548.07866812998</v>
      </c>
      <c r="X173">
        <v>0</v>
      </c>
      <c r="Y173">
        <v>0</v>
      </c>
      <c r="Z173">
        <v>0</v>
      </c>
      <c r="AA173">
        <v>0</v>
      </c>
      <c r="AB173">
        <v>0</v>
      </c>
      <c r="AC173">
        <v>101382.792701939</v>
      </c>
      <c r="AD173">
        <v>204757.74201211601</v>
      </c>
      <c r="AE173">
        <v>0</v>
      </c>
      <c r="AF173">
        <v>0</v>
      </c>
      <c r="AG173">
        <v>0</v>
      </c>
      <c r="AH173">
        <v>0</v>
      </c>
      <c r="AI173">
        <v>0</v>
      </c>
      <c r="AJ173">
        <v>7097224.3971548099</v>
      </c>
      <c r="AK173" s="63">
        <v>12411.2506713155</v>
      </c>
      <c r="AL173">
        <v>330.98244656580999</v>
      </c>
      <c r="AM173">
        <v>93035.839999999997</v>
      </c>
      <c r="AN173">
        <v>3960.7976968845101</v>
      </c>
      <c r="AO173">
        <v>15387.6887038929</v>
      </c>
      <c r="AP173">
        <v>330.98244656580999</v>
      </c>
      <c r="AQ173">
        <v>93035.839999999997</v>
      </c>
      <c r="AR173">
        <v>11900.094225782501</v>
      </c>
      <c r="AS173">
        <v>12829.285811059999</v>
      </c>
      <c r="AT173">
        <v>0</v>
      </c>
      <c r="AU173" t="s">
        <v>2896</v>
      </c>
      <c r="AV173" t="s">
        <v>2896</v>
      </c>
    </row>
    <row r="174" spans="1:48" x14ac:dyDescent="0.25">
      <c r="A174" t="s">
        <v>3080</v>
      </c>
      <c r="B174">
        <v>2139</v>
      </c>
      <c r="C174" t="s">
        <v>47</v>
      </c>
      <c r="D174">
        <v>810</v>
      </c>
      <c r="E174" t="s">
        <v>424</v>
      </c>
      <c r="F174" t="s">
        <v>2892</v>
      </c>
      <c r="G174" t="s">
        <v>2911</v>
      </c>
      <c r="H174" t="s">
        <v>2894</v>
      </c>
      <c r="I174" t="s">
        <v>2895</v>
      </c>
      <c r="J174">
        <v>563.174501660906</v>
      </c>
      <c r="K174">
        <v>1</v>
      </c>
      <c r="L174">
        <v>1</v>
      </c>
      <c r="M174">
        <v>2</v>
      </c>
      <c r="N174">
        <v>3231392.8259166898</v>
      </c>
      <c r="O174">
        <v>1236305.11330553</v>
      </c>
      <c r="P174">
        <v>1023098.7415721</v>
      </c>
      <c r="Q174">
        <v>248267.72079878999</v>
      </c>
      <c r="R174">
        <v>214320.358160506</v>
      </c>
      <c r="S174">
        <v>301502.43936899002</v>
      </c>
      <c r="T174">
        <v>4024266.93</v>
      </c>
      <c r="U174">
        <v>1929117.8297536101</v>
      </c>
      <c r="V174">
        <v>5440991.3939490896</v>
      </c>
      <c r="W174">
        <v>512393.36580452201</v>
      </c>
      <c r="X174">
        <v>0</v>
      </c>
      <c r="Y174">
        <v>0</v>
      </c>
      <c r="Z174">
        <v>0</v>
      </c>
      <c r="AA174">
        <v>0</v>
      </c>
      <c r="AB174">
        <v>0</v>
      </c>
      <c r="AC174">
        <v>99846.821454813107</v>
      </c>
      <c r="AD174">
        <v>201655.61791417701</v>
      </c>
      <c r="AE174">
        <v>0</v>
      </c>
      <c r="AF174">
        <v>0</v>
      </c>
      <c r="AG174">
        <v>0</v>
      </c>
      <c r="AH174">
        <v>0</v>
      </c>
      <c r="AI174">
        <v>0</v>
      </c>
      <c r="AJ174">
        <v>6254887.1991226003</v>
      </c>
      <c r="AK174" s="63">
        <v>11106.481526908199</v>
      </c>
      <c r="AL174">
        <v>330.98244656580999</v>
      </c>
      <c r="AM174">
        <v>93035.839999999997</v>
      </c>
      <c r="AN174">
        <v>3960.7976968845101</v>
      </c>
      <c r="AO174">
        <v>15387.6887038929</v>
      </c>
      <c r="AP174">
        <v>3753.1860850462999</v>
      </c>
      <c r="AQ174">
        <v>20687.885194392002</v>
      </c>
      <c r="AR174">
        <v>11106.481526908199</v>
      </c>
      <c r="AS174">
        <v>11106.481526908199</v>
      </c>
      <c r="AT174">
        <v>0</v>
      </c>
      <c r="AU174" t="s">
        <v>2896</v>
      </c>
      <c r="AV174" t="s">
        <v>2896</v>
      </c>
    </row>
    <row r="175" spans="1:48" x14ac:dyDescent="0.25">
      <c r="A175" t="s">
        <v>3081</v>
      </c>
      <c r="B175">
        <v>2139</v>
      </c>
      <c r="C175" t="s">
        <v>47</v>
      </c>
      <c r="D175">
        <v>5380</v>
      </c>
      <c r="E175" t="s">
        <v>425</v>
      </c>
      <c r="F175" t="s">
        <v>2945</v>
      </c>
      <c r="G175" t="s">
        <v>2903</v>
      </c>
      <c r="H175" t="s">
        <v>2904</v>
      </c>
      <c r="I175" t="s">
        <v>2895</v>
      </c>
      <c r="J175">
        <v>62.741682119930601</v>
      </c>
      <c r="K175">
        <v>1</v>
      </c>
      <c r="L175">
        <v>1</v>
      </c>
      <c r="M175">
        <v>2</v>
      </c>
      <c r="N175">
        <v>18340.3327438089</v>
      </c>
      <c r="O175">
        <v>32484.787228583598</v>
      </c>
      <c r="P175">
        <v>112556.821454991</v>
      </c>
      <c r="Q175">
        <v>27658.806236892298</v>
      </c>
      <c r="R175">
        <v>23876.826354671499</v>
      </c>
      <c r="S175">
        <v>33589.536020334199</v>
      </c>
      <c r="T175">
        <v>0</v>
      </c>
      <c r="U175">
        <v>214917.57401894699</v>
      </c>
      <c r="V175">
        <v>194604.48530904501</v>
      </c>
      <c r="W175">
        <v>20313.0887099014</v>
      </c>
      <c r="X175">
        <v>0</v>
      </c>
      <c r="Y175">
        <v>0</v>
      </c>
      <c r="Z175">
        <v>0</v>
      </c>
      <c r="AA175">
        <v>0</v>
      </c>
      <c r="AB175">
        <v>0</v>
      </c>
      <c r="AC175">
        <v>11123.652640394799</v>
      </c>
      <c r="AD175">
        <v>22465.8833799395</v>
      </c>
      <c r="AE175">
        <v>0</v>
      </c>
      <c r="AF175">
        <v>0</v>
      </c>
      <c r="AG175">
        <v>0</v>
      </c>
      <c r="AH175">
        <v>0</v>
      </c>
      <c r="AI175">
        <v>0</v>
      </c>
      <c r="AJ175">
        <v>248507.11003928099</v>
      </c>
      <c r="AK175" s="63">
        <v>3960.7976968845101</v>
      </c>
      <c r="AL175">
        <v>330.98244656580999</v>
      </c>
      <c r="AM175">
        <v>93035.839999999997</v>
      </c>
      <c r="AN175">
        <v>3960.7976968845101</v>
      </c>
      <c r="AO175">
        <v>15387.6887038929</v>
      </c>
      <c r="AP175">
        <v>330.98244656580999</v>
      </c>
      <c r="AQ175">
        <v>40734.411818744898</v>
      </c>
      <c r="AR175">
        <v>3960.7976968845101</v>
      </c>
      <c r="AS175">
        <v>15387.6887038929</v>
      </c>
      <c r="AT175">
        <v>0</v>
      </c>
      <c r="AU175" t="s">
        <v>2896</v>
      </c>
      <c r="AV175" t="s">
        <v>2897</v>
      </c>
    </row>
    <row r="176" spans="1:48" x14ac:dyDescent="0.25">
      <c r="A176" t="s">
        <v>3082</v>
      </c>
      <c r="B176">
        <v>2139</v>
      </c>
      <c r="C176" t="s">
        <v>47</v>
      </c>
      <c r="D176">
        <v>2139</v>
      </c>
      <c r="E176" t="s">
        <v>47</v>
      </c>
      <c r="F176" t="s">
        <v>1871</v>
      </c>
      <c r="G176" t="s">
        <v>1871</v>
      </c>
      <c r="H176" t="s">
        <v>2899</v>
      </c>
      <c r="I176" t="s">
        <v>2895</v>
      </c>
      <c r="J176">
        <v>2.7083333333319999</v>
      </c>
      <c r="K176">
        <v>0</v>
      </c>
      <c r="L176">
        <v>0</v>
      </c>
      <c r="M176">
        <v>2</v>
      </c>
      <c r="N176">
        <v>791.68636919090898</v>
      </c>
      <c r="O176">
        <v>1402.2517265188701</v>
      </c>
      <c r="P176">
        <v>4858.6741882014903</v>
      </c>
      <c r="Q176">
        <v>1193.93144016059</v>
      </c>
      <c r="R176">
        <v>1030.6769363774299</v>
      </c>
      <c r="S176">
        <v>1449.93976860765</v>
      </c>
      <c r="T176">
        <v>0</v>
      </c>
      <c r="U176">
        <v>9277.2206604492894</v>
      </c>
      <c r="V176">
        <v>8400.3774934013309</v>
      </c>
      <c r="W176">
        <v>876.84316704795503</v>
      </c>
      <c r="X176">
        <v>0</v>
      </c>
      <c r="Y176">
        <v>0</v>
      </c>
      <c r="Z176">
        <v>0</v>
      </c>
      <c r="AA176">
        <v>0</v>
      </c>
      <c r="AB176">
        <v>0</v>
      </c>
      <c r="AC176">
        <v>480.16817873643902</v>
      </c>
      <c r="AD176">
        <v>969.77158987121504</v>
      </c>
      <c r="AE176">
        <v>0</v>
      </c>
      <c r="AF176">
        <v>0</v>
      </c>
      <c r="AG176">
        <v>0</v>
      </c>
      <c r="AH176">
        <v>0</v>
      </c>
      <c r="AI176">
        <v>0</v>
      </c>
      <c r="AJ176">
        <v>10727.160429056899</v>
      </c>
      <c r="AK176" s="63">
        <v>3960.7976968845101</v>
      </c>
      <c r="AL176">
        <v>330.98244656580999</v>
      </c>
      <c r="AM176">
        <v>93035.839999999997</v>
      </c>
      <c r="AN176">
        <v>3960.7976968845101</v>
      </c>
      <c r="AO176">
        <v>15387.6887038929</v>
      </c>
      <c r="AP176">
        <v>634.54287297753501</v>
      </c>
      <c r="AQ176">
        <v>40331.279999999999</v>
      </c>
      <c r="AR176">
        <v>3960.7976968845101</v>
      </c>
      <c r="AS176">
        <v>3960.7976968845101</v>
      </c>
      <c r="AT176">
        <v>0</v>
      </c>
      <c r="AU176" t="s">
        <v>2896</v>
      </c>
      <c r="AV176" t="s">
        <v>2900</v>
      </c>
    </row>
    <row r="177" spans="1:48" x14ac:dyDescent="0.25">
      <c r="A177" t="s">
        <v>3083</v>
      </c>
      <c r="B177">
        <v>2139</v>
      </c>
      <c r="C177" t="s">
        <v>47</v>
      </c>
      <c r="D177">
        <v>811</v>
      </c>
      <c r="E177" t="s">
        <v>426</v>
      </c>
      <c r="F177" t="s">
        <v>2892</v>
      </c>
      <c r="G177" t="s">
        <v>2903</v>
      </c>
      <c r="H177" t="s">
        <v>2894</v>
      </c>
      <c r="I177" t="s">
        <v>2895</v>
      </c>
      <c r="J177">
        <v>673.22695432044998</v>
      </c>
      <c r="K177">
        <v>1</v>
      </c>
      <c r="L177">
        <v>1</v>
      </c>
      <c r="M177">
        <v>2</v>
      </c>
      <c r="N177">
        <v>5169021.8949936097</v>
      </c>
      <c r="O177">
        <v>2236283.49410536</v>
      </c>
      <c r="P177">
        <v>2040696.5410498001</v>
      </c>
      <c r="Q177">
        <v>296782.82847771101</v>
      </c>
      <c r="R177">
        <v>256201.65960592701</v>
      </c>
      <c r="S177">
        <v>360420.381920607</v>
      </c>
      <c r="T177">
        <v>7692891.0300000003</v>
      </c>
      <c r="U177">
        <v>2306095.38823241</v>
      </c>
      <c r="V177">
        <v>7954205.7480101297</v>
      </c>
      <c r="W177">
        <v>2044780.6702222801</v>
      </c>
      <c r="X177">
        <v>0</v>
      </c>
      <c r="Y177">
        <v>0</v>
      </c>
      <c r="Z177">
        <v>0</v>
      </c>
      <c r="AA177">
        <v>0</v>
      </c>
      <c r="AB177">
        <v>0</v>
      </c>
      <c r="AC177">
        <v>119358.336196611</v>
      </c>
      <c r="AD177">
        <v>241062.04572399499</v>
      </c>
      <c r="AE177">
        <v>0</v>
      </c>
      <c r="AF177">
        <v>0</v>
      </c>
      <c r="AG177">
        <v>0</v>
      </c>
      <c r="AH177">
        <v>0</v>
      </c>
      <c r="AI177">
        <v>0</v>
      </c>
      <c r="AJ177">
        <v>10359406.800153</v>
      </c>
      <c r="AK177" s="63">
        <v>15387.6887038929</v>
      </c>
      <c r="AL177">
        <v>330.98244656580999</v>
      </c>
      <c r="AM177">
        <v>93035.839999999997</v>
      </c>
      <c r="AN177">
        <v>3960.7976968845101</v>
      </c>
      <c r="AO177">
        <v>15387.6887038929</v>
      </c>
      <c r="AP177">
        <v>330.98244656580999</v>
      </c>
      <c r="AQ177">
        <v>40734.411818744898</v>
      </c>
      <c r="AR177">
        <v>3960.7976968845101</v>
      </c>
      <c r="AS177">
        <v>15387.6887038929</v>
      </c>
      <c r="AT177">
        <v>0</v>
      </c>
      <c r="AU177" t="s">
        <v>2896</v>
      </c>
      <c r="AV177" t="s">
        <v>2896</v>
      </c>
    </row>
    <row r="178" spans="1:48" x14ac:dyDescent="0.25">
      <c r="A178" t="s">
        <v>3084</v>
      </c>
      <c r="B178">
        <v>2139</v>
      </c>
      <c r="C178" t="s">
        <v>47</v>
      </c>
      <c r="D178">
        <v>806</v>
      </c>
      <c r="E178" t="s">
        <v>428</v>
      </c>
      <c r="F178" t="s">
        <v>2892</v>
      </c>
      <c r="G178" t="s">
        <v>2893</v>
      </c>
      <c r="H178" t="s">
        <v>2894</v>
      </c>
      <c r="I178" t="s">
        <v>2895</v>
      </c>
      <c r="J178">
        <v>164.81146179400301</v>
      </c>
      <c r="K178">
        <v>1</v>
      </c>
      <c r="L178">
        <v>1</v>
      </c>
      <c r="M178">
        <v>2</v>
      </c>
      <c r="N178">
        <v>1059964.4670297101</v>
      </c>
      <c r="O178">
        <v>387453.81329877599</v>
      </c>
      <c r="P178">
        <v>443386.08904812502</v>
      </c>
      <c r="Q178">
        <v>72654.862498996503</v>
      </c>
      <c r="R178">
        <v>62720.260623438597</v>
      </c>
      <c r="S178">
        <v>88233.855794807503</v>
      </c>
      <c r="T178">
        <v>1461628.49</v>
      </c>
      <c r="U178">
        <v>564551.00249904895</v>
      </c>
      <c r="V178">
        <v>1810811.4494373901</v>
      </c>
      <c r="W178">
        <v>215368.043061659</v>
      </c>
      <c r="X178">
        <v>0</v>
      </c>
      <c r="Y178">
        <v>0</v>
      </c>
      <c r="Z178">
        <v>0</v>
      </c>
      <c r="AA178">
        <v>0</v>
      </c>
      <c r="AB178">
        <v>0</v>
      </c>
      <c r="AC178">
        <v>29219.896410297399</v>
      </c>
      <c r="AD178">
        <v>59013.959384510097</v>
      </c>
      <c r="AE178">
        <v>0</v>
      </c>
      <c r="AF178">
        <v>0</v>
      </c>
      <c r="AG178">
        <v>0</v>
      </c>
      <c r="AH178">
        <v>0</v>
      </c>
      <c r="AI178">
        <v>0</v>
      </c>
      <c r="AJ178">
        <v>2114413.34829386</v>
      </c>
      <c r="AK178" s="63">
        <v>12829.285811059999</v>
      </c>
      <c r="AL178">
        <v>330.98244656580999</v>
      </c>
      <c r="AM178">
        <v>93035.839999999997</v>
      </c>
      <c r="AN178">
        <v>3960.7976968845101</v>
      </c>
      <c r="AO178">
        <v>15387.6887038929</v>
      </c>
      <c r="AP178">
        <v>330.98244656580999</v>
      </c>
      <c r="AQ178">
        <v>93035.839999999997</v>
      </c>
      <c r="AR178">
        <v>11900.094225782501</v>
      </c>
      <c r="AS178">
        <v>12829.285811059999</v>
      </c>
      <c r="AT178">
        <v>0</v>
      </c>
      <c r="AU178" t="s">
        <v>2896</v>
      </c>
      <c r="AV178" t="s">
        <v>2896</v>
      </c>
    </row>
    <row r="179" spans="1:48" x14ac:dyDescent="0.25">
      <c r="A179" t="s">
        <v>3085</v>
      </c>
      <c r="B179">
        <v>2139</v>
      </c>
      <c r="C179" t="s">
        <v>47</v>
      </c>
      <c r="D179">
        <v>790</v>
      </c>
      <c r="E179" t="s">
        <v>429</v>
      </c>
      <c r="F179" t="s">
        <v>2892</v>
      </c>
      <c r="G179" t="s">
        <v>2893</v>
      </c>
      <c r="H179" t="s">
        <v>2894</v>
      </c>
      <c r="I179" t="s">
        <v>2895</v>
      </c>
      <c r="J179">
        <v>309.67677187153203</v>
      </c>
      <c r="K179">
        <v>1</v>
      </c>
      <c r="L179">
        <v>1</v>
      </c>
      <c r="M179">
        <v>2</v>
      </c>
      <c r="N179">
        <v>1905080.4553769301</v>
      </c>
      <c r="O179">
        <v>615717.15711502498</v>
      </c>
      <c r="P179">
        <v>744229.26025052799</v>
      </c>
      <c r="Q179">
        <v>136516.738790784</v>
      </c>
      <c r="R179">
        <v>117849.86086152399</v>
      </c>
      <c r="S179">
        <v>165789.292412601</v>
      </c>
      <c r="T179">
        <v>2458615.7200000002</v>
      </c>
      <c r="U179">
        <v>1060777.7523947901</v>
      </c>
      <c r="V179">
        <v>3072501.7620283398</v>
      </c>
      <c r="W179">
        <v>446891.710366457</v>
      </c>
      <c r="X179">
        <v>0</v>
      </c>
      <c r="Y179">
        <v>0</v>
      </c>
      <c r="Z179">
        <v>0</v>
      </c>
      <c r="AA179">
        <v>0</v>
      </c>
      <c r="AB179">
        <v>0</v>
      </c>
      <c r="AC179">
        <v>54903.482417208499</v>
      </c>
      <c r="AD179">
        <v>110885.80999539301</v>
      </c>
      <c r="AE179">
        <v>0</v>
      </c>
      <c r="AF179">
        <v>0</v>
      </c>
      <c r="AG179">
        <v>0</v>
      </c>
      <c r="AH179">
        <v>0</v>
      </c>
      <c r="AI179">
        <v>0</v>
      </c>
      <c r="AJ179">
        <v>3685182.7648073998</v>
      </c>
      <c r="AK179" s="63">
        <v>11900.094225782501</v>
      </c>
      <c r="AL179">
        <v>330.98244656580999</v>
      </c>
      <c r="AM179">
        <v>93035.839999999997</v>
      </c>
      <c r="AN179">
        <v>3960.7976968845101</v>
      </c>
      <c r="AO179">
        <v>15387.6887038929</v>
      </c>
      <c r="AP179">
        <v>330.98244656580999</v>
      </c>
      <c r="AQ179">
        <v>93035.839999999997</v>
      </c>
      <c r="AR179">
        <v>11900.094225782501</v>
      </c>
      <c r="AS179">
        <v>12829.285811059999</v>
      </c>
      <c r="AT179">
        <v>0</v>
      </c>
      <c r="AU179" t="s">
        <v>2896</v>
      </c>
      <c r="AV179" t="s">
        <v>2896</v>
      </c>
    </row>
    <row r="180" spans="1:48" x14ac:dyDescent="0.25">
      <c r="A180" t="s">
        <v>3086</v>
      </c>
      <c r="B180">
        <v>2185</v>
      </c>
      <c r="C180" t="s">
        <v>49</v>
      </c>
      <c r="D180">
        <v>3649</v>
      </c>
      <c r="E180" t="s">
        <v>430</v>
      </c>
      <c r="F180" t="s">
        <v>2892</v>
      </c>
      <c r="G180" t="s">
        <v>2893</v>
      </c>
      <c r="H180" t="s">
        <v>2894</v>
      </c>
      <c r="I180" t="s">
        <v>2895</v>
      </c>
      <c r="J180">
        <v>561.39759213602304</v>
      </c>
      <c r="K180">
        <v>3</v>
      </c>
      <c r="L180">
        <v>1</v>
      </c>
      <c r="M180">
        <v>3</v>
      </c>
      <c r="N180">
        <v>3742275.7801079401</v>
      </c>
      <c r="O180">
        <v>1127512.0086856801</v>
      </c>
      <c r="P180">
        <v>1194831.8689357999</v>
      </c>
      <c r="Q180">
        <v>212837.52592240699</v>
      </c>
      <c r="R180">
        <v>509358.45487267902</v>
      </c>
      <c r="S180">
        <v>223665.913106719</v>
      </c>
      <c r="T180">
        <v>4585765.71</v>
      </c>
      <c r="U180">
        <v>2201049.9285245002</v>
      </c>
      <c r="V180">
        <v>5803601.5235376302</v>
      </c>
      <c r="W180">
        <v>821580.78130577202</v>
      </c>
      <c r="X180">
        <v>0</v>
      </c>
      <c r="Y180">
        <v>0</v>
      </c>
      <c r="Z180">
        <v>0</v>
      </c>
      <c r="AA180">
        <v>113743.23937406699</v>
      </c>
      <c r="AB180">
        <v>47890.094307028397</v>
      </c>
      <c r="AC180">
        <v>223665.913106719</v>
      </c>
      <c r="AD180">
        <v>0</v>
      </c>
      <c r="AE180">
        <v>0</v>
      </c>
      <c r="AF180">
        <v>0</v>
      </c>
      <c r="AG180">
        <v>0</v>
      </c>
      <c r="AH180">
        <v>0</v>
      </c>
      <c r="AI180">
        <v>0</v>
      </c>
      <c r="AJ180">
        <v>7010481.5516312197</v>
      </c>
      <c r="AK180" s="63">
        <v>12487.551870248501</v>
      </c>
      <c r="AL180">
        <v>330.98244656580999</v>
      </c>
      <c r="AM180">
        <v>93035.839999999997</v>
      </c>
      <c r="AN180">
        <v>4319.0706116240899</v>
      </c>
      <c r="AO180">
        <v>27772.190776730298</v>
      </c>
      <c r="AP180">
        <v>330.98244656580999</v>
      </c>
      <c r="AQ180">
        <v>93035.839999999997</v>
      </c>
      <c r="AR180">
        <v>12487.551870248501</v>
      </c>
      <c r="AS180">
        <v>15796.182579132201</v>
      </c>
      <c r="AT180">
        <v>0</v>
      </c>
      <c r="AU180" t="s">
        <v>2896</v>
      </c>
      <c r="AV180" t="s">
        <v>2896</v>
      </c>
    </row>
    <row r="181" spans="1:48" x14ac:dyDescent="0.25">
      <c r="A181" t="s">
        <v>3087</v>
      </c>
      <c r="B181">
        <v>2185</v>
      </c>
      <c r="C181" t="s">
        <v>49</v>
      </c>
      <c r="D181">
        <v>967</v>
      </c>
      <c r="E181" t="s">
        <v>431</v>
      </c>
      <c r="F181" t="s">
        <v>2892</v>
      </c>
      <c r="G181" t="s">
        <v>2903</v>
      </c>
      <c r="H181" t="s">
        <v>2894</v>
      </c>
      <c r="I181" t="s">
        <v>2895</v>
      </c>
      <c r="J181">
        <v>1669.5562750878501</v>
      </c>
      <c r="K181">
        <v>1</v>
      </c>
      <c r="L181">
        <v>1</v>
      </c>
      <c r="M181">
        <v>3</v>
      </c>
      <c r="N181">
        <v>10579852.827413499</v>
      </c>
      <c r="O181">
        <v>5407526.2687443504</v>
      </c>
      <c r="P181">
        <v>4193268.59657849</v>
      </c>
      <c r="Q181">
        <v>632963.57511242805</v>
      </c>
      <c r="R181">
        <v>2065544.4804297299</v>
      </c>
      <c r="S181">
        <v>665166.42390603304</v>
      </c>
      <c r="T181">
        <v>16333390.73</v>
      </c>
      <c r="U181">
        <v>6545765.01827846</v>
      </c>
      <c r="V181">
        <v>18997864.855324</v>
      </c>
      <c r="W181">
        <v>2877190.0757388701</v>
      </c>
      <c r="X181">
        <v>0</v>
      </c>
      <c r="Y181">
        <v>0</v>
      </c>
      <c r="Z181">
        <v>0</v>
      </c>
      <c r="AA181">
        <v>337035.01280640101</v>
      </c>
      <c r="AB181">
        <v>667065.80440918205</v>
      </c>
      <c r="AC181">
        <v>665166.42390603304</v>
      </c>
      <c r="AD181">
        <v>0</v>
      </c>
      <c r="AE181">
        <v>0</v>
      </c>
      <c r="AF181">
        <v>0</v>
      </c>
      <c r="AG181">
        <v>0</v>
      </c>
      <c r="AH181">
        <v>0</v>
      </c>
      <c r="AI181">
        <v>0</v>
      </c>
      <c r="AJ181">
        <v>23544322.172184501</v>
      </c>
      <c r="AK181" s="63">
        <v>14102.1434997426</v>
      </c>
      <c r="AL181">
        <v>330.98244656580999</v>
      </c>
      <c r="AM181">
        <v>93035.839999999997</v>
      </c>
      <c r="AN181">
        <v>4319.0706116240899</v>
      </c>
      <c r="AO181">
        <v>27772.190776730298</v>
      </c>
      <c r="AP181">
        <v>330.98244656580999</v>
      </c>
      <c r="AQ181">
        <v>40734.411818744898</v>
      </c>
      <c r="AR181">
        <v>14102.1434997426</v>
      </c>
      <c r="AS181">
        <v>27772.190776730298</v>
      </c>
      <c r="AT181">
        <v>0</v>
      </c>
      <c r="AU181" t="s">
        <v>2896</v>
      </c>
      <c r="AV181" t="s">
        <v>2896</v>
      </c>
    </row>
    <row r="182" spans="1:48" x14ac:dyDescent="0.25">
      <c r="A182" t="s">
        <v>3088</v>
      </c>
      <c r="B182">
        <v>2185</v>
      </c>
      <c r="C182" t="s">
        <v>49</v>
      </c>
      <c r="D182">
        <v>960</v>
      </c>
      <c r="E182" t="s">
        <v>432</v>
      </c>
      <c r="F182" t="s">
        <v>2892</v>
      </c>
      <c r="G182" t="s">
        <v>2911</v>
      </c>
      <c r="H182" t="s">
        <v>2894</v>
      </c>
      <c r="I182" t="s">
        <v>2895</v>
      </c>
      <c r="J182">
        <v>901.27261202639602</v>
      </c>
      <c r="K182">
        <v>2</v>
      </c>
      <c r="L182">
        <v>1</v>
      </c>
      <c r="M182">
        <v>3</v>
      </c>
      <c r="N182">
        <v>6520000.7610499701</v>
      </c>
      <c r="O182">
        <v>2104570.9803995299</v>
      </c>
      <c r="P182">
        <v>2069385.72233181</v>
      </c>
      <c r="Q182">
        <v>341691.22848472302</v>
      </c>
      <c r="R182">
        <v>877381.69327622605</v>
      </c>
      <c r="S182">
        <v>359075.21612262097</v>
      </c>
      <c r="T182">
        <v>8379445.5499999998</v>
      </c>
      <c r="U182">
        <v>3533584.8355422602</v>
      </c>
      <c r="V182">
        <v>10274902.229617</v>
      </c>
      <c r="W182">
        <v>1318987.4181385799</v>
      </c>
      <c r="X182">
        <v>0</v>
      </c>
      <c r="Y182">
        <v>0</v>
      </c>
      <c r="Z182">
        <v>0</v>
      </c>
      <c r="AA182">
        <v>187368.22317827601</v>
      </c>
      <c r="AB182">
        <v>131772.51460842401</v>
      </c>
      <c r="AC182">
        <v>359075.21612262097</v>
      </c>
      <c r="AD182">
        <v>0</v>
      </c>
      <c r="AE182">
        <v>0</v>
      </c>
      <c r="AF182">
        <v>0</v>
      </c>
      <c r="AG182">
        <v>0</v>
      </c>
      <c r="AH182">
        <v>0</v>
      </c>
      <c r="AI182">
        <v>0</v>
      </c>
      <c r="AJ182">
        <v>12272105.601664901</v>
      </c>
      <c r="AK182" s="63">
        <v>13616.419092190799</v>
      </c>
      <c r="AL182">
        <v>330.98244656580999</v>
      </c>
      <c r="AM182">
        <v>93035.839999999997</v>
      </c>
      <c r="AN182">
        <v>4319.0706116240899</v>
      </c>
      <c r="AO182">
        <v>27772.190776730298</v>
      </c>
      <c r="AP182">
        <v>3753.1860850462999</v>
      </c>
      <c r="AQ182">
        <v>20687.885194392002</v>
      </c>
      <c r="AR182">
        <v>13616.419092190799</v>
      </c>
      <c r="AS182">
        <v>13616.419092190799</v>
      </c>
      <c r="AT182">
        <v>0</v>
      </c>
      <c r="AU182" t="s">
        <v>2896</v>
      </c>
      <c r="AV182" t="s">
        <v>2896</v>
      </c>
    </row>
    <row r="183" spans="1:48" x14ac:dyDescent="0.25">
      <c r="A183" t="s">
        <v>3089</v>
      </c>
      <c r="B183">
        <v>2185</v>
      </c>
      <c r="C183" t="s">
        <v>49</v>
      </c>
      <c r="D183">
        <v>1367</v>
      </c>
      <c r="E183" t="s">
        <v>433</v>
      </c>
      <c r="F183" t="s">
        <v>2945</v>
      </c>
      <c r="G183" t="s">
        <v>2903</v>
      </c>
      <c r="H183" t="s">
        <v>2894</v>
      </c>
      <c r="I183" t="s">
        <v>2895</v>
      </c>
      <c r="J183">
        <v>113.444023280045</v>
      </c>
      <c r="K183">
        <v>1</v>
      </c>
      <c r="L183">
        <v>2</v>
      </c>
      <c r="M183">
        <v>3</v>
      </c>
      <c r="N183">
        <v>1844853.5759793399</v>
      </c>
      <c r="O183">
        <v>733390.229190276</v>
      </c>
      <c r="P183">
        <v>357019.78786186699</v>
      </c>
      <c r="Q183">
        <v>43008.993240851698</v>
      </c>
      <c r="R183">
        <v>127119.338781556</v>
      </c>
      <c r="S183">
        <v>45197.1319593464</v>
      </c>
      <c r="T183">
        <v>2660616.31</v>
      </c>
      <c r="U183">
        <v>444775.61505389301</v>
      </c>
      <c r="V183">
        <v>2507421.74855344</v>
      </c>
      <c r="W183">
        <v>548347.14683045202</v>
      </c>
      <c r="X183">
        <v>0</v>
      </c>
      <c r="Y183">
        <v>0</v>
      </c>
      <c r="Z183">
        <v>0</v>
      </c>
      <c r="AA183">
        <v>25525.0796465147</v>
      </c>
      <c r="AB183">
        <v>24097.950023482801</v>
      </c>
      <c r="AC183">
        <v>45197.1319593464</v>
      </c>
      <c r="AD183">
        <v>0</v>
      </c>
      <c r="AE183">
        <v>0</v>
      </c>
      <c r="AF183">
        <v>0</v>
      </c>
      <c r="AG183">
        <v>0</v>
      </c>
      <c r="AH183">
        <v>0</v>
      </c>
      <c r="AI183">
        <v>0</v>
      </c>
      <c r="AJ183">
        <v>3150589.0570132402</v>
      </c>
      <c r="AK183" s="63">
        <v>27772.190776730298</v>
      </c>
      <c r="AL183">
        <v>330.98244656580999</v>
      </c>
      <c r="AM183">
        <v>93035.839999999997</v>
      </c>
      <c r="AN183">
        <v>4319.0706116240899</v>
      </c>
      <c r="AO183">
        <v>27772.190776730298</v>
      </c>
      <c r="AP183">
        <v>330.98244656580999</v>
      </c>
      <c r="AQ183">
        <v>40734.411818744898</v>
      </c>
      <c r="AR183">
        <v>14102.1434997426</v>
      </c>
      <c r="AS183">
        <v>27772.190776730298</v>
      </c>
      <c r="AT183">
        <v>0</v>
      </c>
      <c r="AU183" t="s">
        <v>2896</v>
      </c>
      <c r="AV183" t="s">
        <v>2896</v>
      </c>
    </row>
    <row r="184" spans="1:48" x14ac:dyDescent="0.25">
      <c r="A184" t="s">
        <v>3090</v>
      </c>
      <c r="B184">
        <v>2185</v>
      </c>
      <c r="C184" t="s">
        <v>49</v>
      </c>
      <c r="D184">
        <v>2185</v>
      </c>
      <c r="E184" t="s">
        <v>49</v>
      </c>
      <c r="F184" t="s">
        <v>1871</v>
      </c>
      <c r="G184" t="s">
        <v>1871</v>
      </c>
      <c r="H184" t="s">
        <v>2899</v>
      </c>
      <c r="I184" t="s">
        <v>2895</v>
      </c>
      <c r="J184">
        <v>202.18896712856201</v>
      </c>
      <c r="K184">
        <v>1</v>
      </c>
      <c r="L184">
        <v>5</v>
      </c>
      <c r="M184">
        <v>3</v>
      </c>
      <c r="N184">
        <v>74716.361286956599</v>
      </c>
      <c r="O184">
        <v>182846.378503819</v>
      </c>
      <c r="P184">
        <v>278985.94129355601</v>
      </c>
      <c r="Q184">
        <v>76654.050774808406</v>
      </c>
      <c r="R184">
        <v>179511.76831088701</v>
      </c>
      <c r="S184">
        <v>80553.925749572896</v>
      </c>
      <c r="T184">
        <v>0</v>
      </c>
      <c r="U184">
        <v>792714.50017002702</v>
      </c>
      <c r="V184">
        <v>568734.59284986695</v>
      </c>
      <c r="W184">
        <v>169702.347497551</v>
      </c>
      <c r="X184">
        <v>0</v>
      </c>
      <c r="Y184">
        <v>0</v>
      </c>
      <c r="Z184">
        <v>0</v>
      </c>
      <c r="AA184">
        <v>40816.091162846496</v>
      </c>
      <c r="AB184">
        <v>13461.468659762</v>
      </c>
      <c r="AC184">
        <v>80553.925749572896</v>
      </c>
      <c r="AD184">
        <v>0</v>
      </c>
      <c r="AE184">
        <v>0</v>
      </c>
      <c r="AF184">
        <v>0</v>
      </c>
      <c r="AG184">
        <v>0</v>
      </c>
      <c r="AH184">
        <v>0</v>
      </c>
      <c r="AI184">
        <v>0</v>
      </c>
      <c r="AJ184">
        <v>873268.42591959995</v>
      </c>
      <c r="AK184" s="63">
        <v>4319.0706116240899</v>
      </c>
      <c r="AL184">
        <v>330.98244656580999</v>
      </c>
      <c r="AM184">
        <v>93035.839999999997</v>
      </c>
      <c r="AN184">
        <v>4319.0706116240899</v>
      </c>
      <c r="AO184">
        <v>27772.190776730298</v>
      </c>
      <c r="AP184">
        <v>634.54287297753501</v>
      </c>
      <c r="AQ184">
        <v>40331.279999999999</v>
      </c>
      <c r="AR184">
        <v>4319.0706116240899</v>
      </c>
      <c r="AS184">
        <v>4319.0706116240899</v>
      </c>
      <c r="AT184">
        <v>0</v>
      </c>
      <c r="AU184" t="s">
        <v>2896</v>
      </c>
      <c r="AV184" t="s">
        <v>2900</v>
      </c>
    </row>
    <row r="185" spans="1:48" x14ac:dyDescent="0.25">
      <c r="A185" t="s">
        <v>3091</v>
      </c>
      <c r="B185">
        <v>2185</v>
      </c>
      <c r="C185" t="s">
        <v>49</v>
      </c>
      <c r="D185">
        <v>959</v>
      </c>
      <c r="E185" t="s">
        <v>434</v>
      </c>
      <c r="F185" t="s">
        <v>2892</v>
      </c>
      <c r="G185" t="s">
        <v>2893</v>
      </c>
      <c r="H185" t="s">
        <v>2894</v>
      </c>
      <c r="I185" t="s">
        <v>2895</v>
      </c>
      <c r="J185">
        <v>405.30355044523702</v>
      </c>
      <c r="K185">
        <v>4</v>
      </c>
      <c r="L185">
        <v>1</v>
      </c>
      <c r="M185">
        <v>3</v>
      </c>
      <c r="N185">
        <v>3201185.4722639001</v>
      </c>
      <c r="O185">
        <v>1038078.58329412</v>
      </c>
      <c r="P185">
        <v>964876.503460504</v>
      </c>
      <c r="Q185">
        <v>153659.02193508201</v>
      </c>
      <c r="R185">
        <v>372725.58714365697</v>
      </c>
      <c r="S185">
        <v>161476.62541766799</v>
      </c>
      <c r="T185">
        <v>4141467.14</v>
      </c>
      <c r="U185">
        <v>1589058.02809725</v>
      </c>
      <c r="V185">
        <v>4589086.2988730902</v>
      </c>
      <c r="W185">
        <v>1019866.5382264</v>
      </c>
      <c r="X185">
        <v>0</v>
      </c>
      <c r="Y185">
        <v>0</v>
      </c>
      <c r="Z185">
        <v>0</v>
      </c>
      <c r="AA185">
        <v>83904.767401181904</v>
      </c>
      <c r="AB185">
        <v>37667.5635965865</v>
      </c>
      <c r="AC185">
        <v>161476.62541766799</v>
      </c>
      <c r="AD185">
        <v>0</v>
      </c>
      <c r="AE185">
        <v>0</v>
      </c>
      <c r="AF185">
        <v>0</v>
      </c>
      <c r="AG185">
        <v>0</v>
      </c>
      <c r="AH185">
        <v>0</v>
      </c>
      <c r="AI185">
        <v>0</v>
      </c>
      <c r="AJ185">
        <v>5892001.7935149204</v>
      </c>
      <c r="AK185" s="63">
        <v>14537.2567968931</v>
      </c>
      <c r="AL185">
        <v>330.98244656580999</v>
      </c>
      <c r="AM185">
        <v>93035.839999999997</v>
      </c>
      <c r="AN185">
        <v>4319.0706116240899</v>
      </c>
      <c r="AO185">
        <v>27772.190776730298</v>
      </c>
      <c r="AP185">
        <v>330.98244656580999</v>
      </c>
      <c r="AQ185">
        <v>93035.839999999997</v>
      </c>
      <c r="AR185">
        <v>12487.551870248501</v>
      </c>
      <c r="AS185">
        <v>15796.182579132201</v>
      </c>
      <c r="AT185">
        <v>0</v>
      </c>
      <c r="AU185" t="s">
        <v>2896</v>
      </c>
      <c r="AV185" t="s">
        <v>2896</v>
      </c>
    </row>
    <row r="186" spans="1:48" x14ac:dyDescent="0.25">
      <c r="A186" t="s">
        <v>3092</v>
      </c>
      <c r="B186">
        <v>2185</v>
      </c>
      <c r="C186" t="s">
        <v>49</v>
      </c>
      <c r="D186">
        <v>962</v>
      </c>
      <c r="E186" t="s">
        <v>435</v>
      </c>
      <c r="F186" t="s">
        <v>2892</v>
      </c>
      <c r="G186" t="s">
        <v>2893</v>
      </c>
      <c r="H186" t="s">
        <v>2894</v>
      </c>
      <c r="I186" t="s">
        <v>2895</v>
      </c>
      <c r="J186">
        <v>378.14681225777599</v>
      </c>
      <c r="K186">
        <v>4</v>
      </c>
      <c r="L186">
        <v>1</v>
      </c>
      <c r="M186">
        <v>3</v>
      </c>
      <c r="N186">
        <v>2971969.3850563401</v>
      </c>
      <c r="O186">
        <v>1258276.79878746</v>
      </c>
      <c r="P186">
        <v>997759.56335536798</v>
      </c>
      <c r="Q186">
        <v>143363.33657962899</v>
      </c>
      <c r="R186">
        <v>347538.85630371899</v>
      </c>
      <c r="S186">
        <v>150657.13361937201</v>
      </c>
      <c r="T186">
        <v>4236322.29</v>
      </c>
      <c r="U186">
        <v>1482585.65008252</v>
      </c>
      <c r="V186">
        <v>4462938.6597623201</v>
      </c>
      <c r="W186">
        <v>1142651.4965013899</v>
      </c>
      <c r="X186">
        <v>0</v>
      </c>
      <c r="Y186">
        <v>0</v>
      </c>
      <c r="Z186">
        <v>0</v>
      </c>
      <c r="AA186">
        <v>77494.279213785994</v>
      </c>
      <c r="AB186">
        <v>35823.504605022303</v>
      </c>
      <c r="AC186">
        <v>150657.13361937201</v>
      </c>
      <c r="AD186">
        <v>0</v>
      </c>
      <c r="AE186">
        <v>0</v>
      </c>
      <c r="AF186">
        <v>0</v>
      </c>
      <c r="AG186">
        <v>0</v>
      </c>
      <c r="AH186">
        <v>0</v>
      </c>
      <c r="AI186">
        <v>0</v>
      </c>
      <c r="AJ186">
        <v>5869565.0737018902</v>
      </c>
      <c r="AK186" s="63">
        <v>15521.921336998401</v>
      </c>
      <c r="AL186">
        <v>330.98244656580999</v>
      </c>
      <c r="AM186">
        <v>93035.839999999997</v>
      </c>
      <c r="AN186">
        <v>4319.0706116240899</v>
      </c>
      <c r="AO186">
        <v>27772.190776730298</v>
      </c>
      <c r="AP186">
        <v>330.98244656580999</v>
      </c>
      <c r="AQ186">
        <v>93035.839999999997</v>
      </c>
      <c r="AR186">
        <v>12487.551870248501</v>
      </c>
      <c r="AS186">
        <v>15796.182579132201</v>
      </c>
      <c r="AT186">
        <v>0</v>
      </c>
      <c r="AU186" t="s">
        <v>2896</v>
      </c>
      <c r="AV186" t="s">
        <v>2896</v>
      </c>
    </row>
    <row r="187" spans="1:48" x14ac:dyDescent="0.25">
      <c r="A187" t="s">
        <v>3093</v>
      </c>
      <c r="B187">
        <v>2185</v>
      </c>
      <c r="C187" t="s">
        <v>49</v>
      </c>
      <c r="D187">
        <v>963</v>
      </c>
      <c r="E187" t="s">
        <v>437</v>
      </c>
      <c r="F187" t="s">
        <v>2892</v>
      </c>
      <c r="G187" t="s">
        <v>2893</v>
      </c>
      <c r="H187" t="s">
        <v>2894</v>
      </c>
      <c r="I187" t="s">
        <v>2895</v>
      </c>
      <c r="J187">
        <v>376.079633292724</v>
      </c>
      <c r="K187">
        <v>4</v>
      </c>
      <c r="L187">
        <v>1</v>
      </c>
      <c r="M187">
        <v>3</v>
      </c>
      <c r="N187">
        <v>2932144.02536096</v>
      </c>
      <c r="O187">
        <v>1361753.58834951</v>
      </c>
      <c r="P187">
        <v>1008667.97251953</v>
      </c>
      <c r="Q187">
        <v>142579.625956848</v>
      </c>
      <c r="R187">
        <v>345643.78890331002</v>
      </c>
      <c r="S187">
        <v>149833.55069480999</v>
      </c>
      <c r="T187">
        <v>4316308.0599999996</v>
      </c>
      <c r="U187">
        <v>1474480.94109016</v>
      </c>
      <c r="V187">
        <v>4519791.6801960003</v>
      </c>
      <c r="W187">
        <v>1158294.2105691601</v>
      </c>
      <c r="X187">
        <v>0</v>
      </c>
      <c r="Y187">
        <v>0</v>
      </c>
      <c r="Z187">
        <v>0</v>
      </c>
      <c r="AA187">
        <v>77147.235706647494</v>
      </c>
      <c r="AB187">
        <v>35555.874618345202</v>
      </c>
      <c r="AC187">
        <v>149833.55069480999</v>
      </c>
      <c r="AD187">
        <v>0</v>
      </c>
      <c r="AE187">
        <v>0</v>
      </c>
      <c r="AF187">
        <v>0</v>
      </c>
      <c r="AG187">
        <v>0</v>
      </c>
      <c r="AH187">
        <v>0</v>
      </c>
      <c r="AI187">
        <v>0</v>
      </c>
      <c r="AJ187">
        <v>5940622.5517849699</v>
      </c>
      <c r="AK187" s="63">
        <v>15796.182579132201</v>
      </c>
      <c r="AL187">
        <v>330.98244656580999</v>
      </c>
      <c r="AM187">
        <v>93035.839999999997</v>
      </c>
      <c r="AN187">
        <v>4319.0706116240899</v>
      </c>
      <c r="AO187">
        <v>27772.190776730298</v>
      </c>
      <c r="AP187">
        <v>330.98244656580999</v>
      </c>
      <c r="AQ187">
        <v>93035.839999999997</v>
      </c>
      <c r="AR187">
        <v>12487.551870248501</v>
      </c>
      <c r="AS187">
        <v>15796.182579132201</v>
      </c>
      <c r="AT187">
        <v>0</v>
      </c>
      <c r="AU187" t="s">
        <v>2896</v>
      </c>
      <c r="AV187" t="s">
        <v>2896</v>
      </c>
    </row>
    <row r="188" spans="1:48" x14ac:dyDescent="0.25">
      <c r="A188" t="s">
        <v>3094</v>
      </c>
      <c r="B188">
        <v>2185</v>
      </c>
      <c r="C188" t="s">
        <v>49</v>
      </c>
      <c r="D188">
        <v>964</v>
      </c>
      <c r="E188" t="s">
        <v>438</v>
      </c>
      <c r="F188" t="s">
        <v>2892</v>
      </c>
      <c r="G188" t="s">
        <v>2893</v>
      </c>
      <c r="H188" t="s">
        <v>2894</v>
      </c>
      <c r="I188" t="s">
        <v>2895</v>
      </c>
      <c r="J188">
        <v>480.12113420213097</v>
      </c>
      <c r="K188">
        <v>4</v>
      </c>
      <c r="L188">
        <v>1</v>
      </c>
      <c r="M188">
        <v>3</v>
      </c>
      <c r="N188">
        <v>3529005.7587830601</v>
      </c>
      <c r="O188">
        <v>1103622.26589282</v>
      </c>
      <c r="P188">
        <v>1097256.0393870999</v>
      </c>
      <c r="Q188">
        <v>182023.927031525</v>
      </c>
      <c r="R188">
        <v>453856.49754047103</v>
      </c>
      <c r="S188">
        <v>191284.63211707899</v>
      </c>
      <c r="T188">
        <v>4483372.04</v>
      </c>
      <c r="U188">
        <v>1882392.44863497</v>
      </c>
      <c r="V188">
        <v>5187217.6815876402</v>
      </c>
      <c r="W188">
        <v>1022073.4510017399</v>
      </c>
      <c r="X188">
        <v>0</v>
      </c>
      <c r="Y188">
        <v>0</v>
      </c>
      <c r="Z188">
        <v>0</v>
      </c>
      <c r="AA188">
        <v>105720.53865831799</v>
      </c>
      <c r="AB188">
        <v>50752.817387265102</v>
      </c>
      <c r="AC188">
        <v>191284.63211707899</v>
      </c>
      <c r="AD188">
        <v>0</v>
      </c>
      <c r="AE188">
        <v>0</v>
      </c>
      <c r="AF188">
        <v>0</v>
      </c>
      <c r="AG188">
        <v>0</v>
      </c>
      <c r="AH188">
        <v>0</v>
      </c>
      <c r="AI188">
        <v>0</v>
      </c>
      <c r="AJ188">
        <v>6557049.1207520403</v>
      </c>
      <c r="AK188" s="63">
        <v>13657.072462866299</v>
      </c>
      <c r="AL188">
        <v>330.98244656580999</v>
      </c>
      <c r="AM188">
        <v>93035.839999999997</v>
      </c>
      <c r="AN188">
        <v>4319.0706116240899</v>
      </c>
      <c r="AO188">
        <v>27772.190776730298</v>
      </c>
      <c r="AP188">
        <v>330.98244656580999</v>
      </c>
      <c r="AQ188">
        <v>93035.839999999997</v>
      </c>
      <c r="AR188">
        <v>12487.551870248501</v>
      </c>
      <c r="AS188">
        <v>15796.182579132201</v>
      </c>
      <c r="AT188">
        <v>0</v>
      </c>
      <c r="AU188" t="s">
        <v>2896</v>
      </c>
      <c r="AV188" t="s">
        <v>2896</v>
      </c>
    </row>
    <row r="189" spans="1:48" x14ac:dyDescent="0.25">
      <c r="A189" t="s">
        <v>3095</v>
      </c>
      <c r="B189">
        <v>2185</v>
      </c>
      <c r="C189" t="s">
        <v>49</v>
      </c>
      <c r="D189">
        <v>966</v>
      </c>
      <c r="E189" t="s">
        <v>439</v>
      </c>
      <c r="F189" t="s">
        <v>2892</v>
      </c>
      <c r="G189" t="s">
        <v>2893</v>
      </c>
      <c r="H189" t="s">
        <v>2894</v>
      </c>
      <c r="I189" t="s">
        <v>2895</v>
      </c>
      <c r="J189">
        <v>412.59034871429401</v>
      </c>
      <c r="K189">
        <v>2</v>
      </c>
      <c r="L189">
        <v>1</v>
      </c>
      <c r="M189">
        <v>3</v>
      </c>
      <c r="N189">
        <v>2890169.1258879802</v>
      </c>
      <c r="O189">
        <v>995647.58348056395</v>
      </c>
      <c r="P189">
        <v>1012630.6096939601</v>
      </c>
      <c r="Q189">
        <v>156421.59900560501</v>
      </c>
      <c r="R189">
        <v>380774.85949782003</v>
      </c>
      <c r="S189">
        <v>164379.752205711</v>
      </c>
      <c r="T189">
        <v>3818016.68</v>
      </c>
      <c r="U189">
        <v>1617627.0975659301</v>
      </c>
      <c r="V189">
        <v>4604213.2845149599</v>
      </c>
      <c r="W189">
        <v>706210.75352308305</v>
      </c>
      <c r="X189">
        <v>0</v>
      </c>
      <c r="Y189">
        <v>0</v>
      </c>
      <c r="Z189">
        <v>0</v>
      </c>
      <c r="AA189">
        <v>83290.030733107997</v>
      </c>
      <c r="AB189">
        <v>41929.708794774102</v>
      </c>
      <c r="AC189">
        <v>164379.752205711</v>
      </c>
      <c r="AD189">
        <v>0</v>
      </c>
      <c r="AE189">
        <v>0</v>
      </c>
      <c r="AF189">
        <v>0</v>
      </c>
      <c r="AG189">
        <v>0</v>
      </c>
      <c r="AH189">
        <v>0</v>
      </c>
      <c r="AI189">
        <v>0</v>
      </c>
      <c r="AJ189">
        <v>5600023.52977164</v>
      </c>
      <c r="AK189" s="63">
        <v>13572.8417962813</v>
      </c>
      <c r="AL189">
        <v>330.98244656580999</v>
      </c>
      <c r="AM189">
        <v>93035.839999999997</v>
      </c>
      <c r="AN189">
        <v>4319.0706116240899</v>
      </c>
      <c r="AO189">
        <v>27772.190776730298</v>
      </c>
      <c r="AP189">
        <v>330.98244656580999</v>
      </c>
      <c r="AQ189">
        <v>93035.839999999997</v>
      </c>
      <c r="AR189">
        <v>12487.551870248501</v>
      </c>
      <c r="AS189">
        <v>15796.182579132201</v>
      </c>
      <c r="AT189">
        <v>0</v>
      </c>
      <c r="AU189" t="s">
        <v>2896</v>
      </c>
      <c r="AV189" t="s">
        <v>2896</v>
      </c>
    </row>
    <row r="190" spans="1:48" x14ac:dyDescent="0.25">
      <c r="A190" t="s">
        <v>3096</v>
      </c>
      <c r="B190">
        <v>2185</v>
      </c>
      <c r="C190" t="s">
        <v>49</v>
      </c>
      <c r="D190">
        <v>965</v>
      </c>
      <c r="E190" t="s">
        <v>440</v>
      </c>
      <c r="F190" t="s">
        <v>2892</v>
      </c>
      <c r="G190" t="s">
        <v>2893</v>
      </c>
      <c r="H190" t="s">
        <v>2894</v>
      </c>
      <c r="I190" t="s">
        <v>2895</v>
      </c>
      <c r="J190">
        <v>533.54293765403304</v>
      </c>
      <c r="K190">
        <v>4</v>
      </c>
      <c r="L190">
        <v>1</v>
      </c>
      <c r="M190">
        <v>3</v>
      </c>
      <c r="N190">
        <v>3903602.2568100998</v>
      </c>
      <c r="O190">
        <v>1180671.0646718801</v>
      </c>
      <c r="P190">
        <v>1210484.25458202</v>
      </c>
      <c r="Q190">
        <v>202277.245956094</v>
      </c>
      <c r="R190">
        <v>478746.03493994899</v>
      </c>
      <c r="S190">
        <v>212568.36510106799</v>
      </c>
      <c r="T190">
        <v>4883939.5999999996</v>
      </c>
      <c r="U190">
        <v>2091841.25696005</v>
      </c>
      <c r="V190">
        <v>5679286.1451840596</v>
      </c>
      <c r="W190">
        <v>1148220.850667</v>
      </c>
      <c r="X190">
        <v>0</v>
      </c>
      <c r="Y190">
        <v>0</v>
      </c>
      <c r="Z190">
        <v>0</v>
      </c>
      <c r="AA190">
        <v>111376.29211885401</v>
      </c>
      <c r="AB190">
        <v>36897.568990128202</v>
      </c>
      <c r="AC190">
        <v>212568.36510106799</v>
      </c>
      <c r="AD190">
        <v>0</v>
      </c>
      <c r="AE190">
        <v>0</v>
      </c>
      <c r="AF190">
        <v>0</v>
      </c>
      <c r="AG190">
        <v>0</v>
      </c>
      <c r="AH190">
        <v>0</v>
      </c>
      <c r="AI190">
        <v>0</v>
      </c>
      <c r="AJ190">
        <v>7188349.22206112</v>
      </c>
      <c r="AK190" s="63">
        <v>13472.859848296401</v>
      </c>
      <c r="AL190">
        <v>330.98244656580999</v>
      </c>
      <c r="AM190">
        <v>93035.839999999997</v>
      </c>
      <c r="AN190">
        <v>4319.0706116240899</v>
      </c>
      <c r="AO190">
        <v>27772.190776730298</v>
      </c>
      <c r="AP190">
        <v>330.98244656580999</v>
      </c>
      <c r="AQ190">
        <v>93035.839999999997</v>
      </c>
      <c r="AR190">
        <v>12487.551870248501</v>
      </c>
      <c r="AS190">
        <v>15796.182579132201</v>
      </c>
      <c r="AT190">
        <v>0</v>
      </c>
      <c r="AU190" t="s">
        <v>2896</v>
      </c>
      <c r="AV190" t="s">
        <v>2896</v>
      </c>
    </row>
    <row r="191" spans="1:48" x14ac:dyDescent="0.25">
      <c r="A191" t="s">
        <v>3097</v>
      </c>
      <c r="B191">
        <v>1972</v>
      </c>
      <c r="C191" t="s">
        <v>50</v>
      </c>
      <c r="D191">
        <v>239</v>
      </c>
      <c r="E191" t="s">
        <v>441</v>
      </c>
      <c r="F191" t="s">
        <v>2892</v>
      </c>
      <c r="G191" t="s">
        <v>2903</v>
      </c>
      <c r="H191" t="s">
        <v>2904</v>
      </c>
      <c r="I191" t="s">
        <v>2895</v>
      </c>
      <c r="J191">
        <v>152.95296034931101</v>
      </c>
      <c r="K191">
        <v>1</v>
      </c>
      <c r="L191">
        <v>1</v>
      </c>
      <c r="M191">
        <v>2</v>
      </c>
      <c r="N191">
        <v>1082845.17014434</v>
      </c>
      <c r="O191">
        <v>684549.88342183898</v>
      </c>
      <c r="P191">
        <v>736021.54124613898</v>
      </c>
      <c r="Q191">
        <v>140772.35781207099</v>
      </c>
      <c r="R191">
        <v>22678.412855910799</v>
      </c>
      <c r="S191">
        <v>96464.758868380304</v>
      </c>
      <c r="T191">
        <v>2325798.35</v>
      </c>
      <c r="U191">
        <v>341069.01548030297</v>
      </c>
      <c r="V191">
        <v>2359454.8102132701</v>
      </c>
      <c r="W191">
        <v>307412.55526703602</v>
      </c>
      <c r="X191">
        <v>0</v>
      </c>
      <c r="Y191">
        <v>0</v>
      </c>
      <c r="Z191">
        <v>0</v>
      </c>
      <c r="AA191">
        <v>0</v>
      </c>
      <c r="AB191">
        <v>0</v>
      </c>
      <c r="AC191">
        <v>70701.267075788797</v>
      </c>
      <c r="AD191">
        <v>25763.4917925915</v>
      </c>
      <c r="AE191">
        <v>0</v>
      </c>
      <c r="AF191">
        <v>0</v>
      </c>
      <c r="AG191">
        <v>0</v>
      </c>
      <c r="AH191">
        <v>0</v>
      </c>
      <c r="AI191">
        <v>0</v>
      </c>
      <c r="AJ191">
        <v>2763332.12434868</v>
      </c>
      <c r="AK191" s="63">
        <v>18066.548813686499</v>
      </c>
      <c r="AL191">
        <v>330.98244656580999</v>
      </c>
      <c r="AM191">
        <v>93035.839999999997</v>
      </c>
      <c r="AN191">
        <v>12128.802007182599</v>
      </c>
      <c r="AO191">
        <v>18066.548813686499</v>
      </c>
      <c r="AP191">
        <v>330.98244656580999</v>
      </c>
      <c r="AQ191">
        <v>40734.411818744898</v>
      </c>
      <c r="AR191">
        <v>18066.548813686499</v>
      </c>
      <c r="AS191">
        <v>18066.548813686499</v>
      </c>
      <c r="AT191">
        <v>0</v>
      </c>
      <c r="AU191" t="s">
        <v>2896</v>
      </c>
      <c r="AV191" t="s">
        <v>2896</v>
      </c>
    </row>
    <row r="192" spans="1:48" x14ac:dyDescent="0.25">
      <c r="A192" t="s">
        <v>3098</v>
      </c>
      <c r="B192">
        <v>1972</v>
      </c>
      <c r="C192" t="s">
        <v>50</v>
      </c>
      <c r="D192">
        <v>231</v>
      </c>
      <c r="E192" t="s">
        <v>442</v>
      </c>
      <c r="F192" t="s">
        <v>2892</v>
      </c>
      <c r="G192" t="s">
        <v>2893</v>
      </c>
      <c r="H192" t="s">
        <v>2894</v>
      </c>
      <c r="I192" t="s">
        <v>2895</v>
      </c>
      <c r="J192">
        <v>319.69876112703002</v>
      </c>
      <c r="K192">
        <v>1</v>
      </c>
      <c r="L192">
        <v>1</v>
      </c>
      <c r="M192">
        <v>2</v>
      </c>
      <c r="N192">
        <v>2003026.57985566</v>
      </c>
      <c r="O192">
        <v>539193.00657816103</v>
      </c>
      <c r="P192">
        <v>876747.56875386206</v>
      </c>
      <c r="Q192">
        <v>209565.502187929</v>
      </c>
      <c r="R192">
        <v>47401.897144089198</v>
      </c>
      <c r="S192">
        <v>201628.42113162001</v>
      </c>
      <c r="T192">
        <v>2963039.94</v>
      </c>
      <c r="U192">
        <v>712894.61451969703</v>
      </c>
      <c r="V192">
        <v>3353697.3597867298</v>
      </c>
      <c r="W192">
        <v>322237.19473296398</v>
      </c>
      <c r="X192">
        <v>0</v>
      </c>
      <c r="Y192">
        <v>0</v>
      </c>
      <c r="Z192">
        <v>0</v>
      </c>
      <c r="AA192">
        <v>0</v>
      </c>
      <c r="AB192">
        <v>0</v>
      </c>
      <c r="AC192">
        <v>147778.16292421101</v>
      </c>
      <c r="AD192">
        <v>53850.2582074085</v>
      </c>
      <c r="AE192">
        <v>0</v>
      </c>
      <c r="AF192">
        <v>0</v>
      </c>
      <c r="AG192">
        <v>0</v>
      </c>
      <c r="AH192">
        <v>0</v>
      </c>
      <c r="AI192">
        <v>0</v>
      </c>
      <c r="AJ192">
        <v>3877562.9756513201</v>
      </c>
      <c r="AK192" s="63">
        <v>12128.802007182599</v>
      </c>
      <c r="AL192">
        <v>330.98244656580999</v>
      </c>
      <c r="AM192">
        <v>93035.839999999997</v>
      </c>
      <c r="AN192">
        <v>12128.802007182599</v>
      </c>
      <c r="AO192">
        <v>18066.548813686499</v>
      </c>
      <c r="AP192">
        <v>330.98244656580999</v>
      </c>
      <c r="AQ192">
        <v>93035.839999999997</v>
      </c>
      <c r="AR192">
        <v>12128.802007182599</v>
      </c>
      <c r="AS192">
        <v>12128.802007182599</v>
      </c>
      <c r="AT192">
        <v>0</v>
      </c>
      <c r="AU192" t="s">
        <v>2896</v>
      </c>
      <c r="AV192" t="s">
        <v>2896</v>
      </c>
    </row>
    <row r="193" spans="1:48" x14ac:dyDescent="0.25">
      <c r="A193" t="s">
        <v>3099</v>
      </c>
      <c r="B193">
        <v>2105</v>
      </c>
      <c r="C193" t="s">
        <v>52</v>
      </c>
      <c r="D193">
        <v>1311</v>
      </c>
      <c r="E193" t="s">
        <v>443</v>
      </c>
      <c r="F193" t="s">
        <v>2892</v>
      </c>
      <c r="G193" t="s">
        <v>2893</v>
      </c>
      <c r="H193" t="s">
        <v>2894</v>
      </c>
      <c r="I193" t="s">
        <v>2895</v>
      </c>
      <c r="J193">
        <v>325.999999999973</v>
      </c>
      <c r="K193">
        <v>1</v>
      </c>
      <c r="L193">
        <v>1</v>
      </c>
      <c r="M193">
        <v>2</v>
      </c>
      <c r="N193">
        <v>2218749.8288445799</v>
      </c>
      <c r="O193">
        <v>474205.67998598999</v>
      </c>
      <c r="P193">
        <v>994669.91955587105</v>
      </c>
      <c r="Q193">
        <v>267628.52637017297</v>
      </c>
      <c r="R193">
        <v>136614.498166651</v>
      </c>
      <c r="S193">
        <v>142573.75524877699</v>
      </c>
      <c r="T193">
        <v>2418924.0699999998</v>
      </c>
      <c r="U193">
        <v>1672944.3829232701</v>
      </c>
      <c r="V193">
        <v>3514469.79468077</v>
      </c>
      <c r="W193">
        <v>577398.65824250202</v>
      </c>
      <c r="X193">
        <v>0</v>
      </c>
      <c r="Y193">
        <v>0</v>
      </c>
      <c r="Z193">
        <v>0</v>
      </c>
      <c r="AA193">
        <v>0</v>
      </c>
      <c r="AB193">
        <v>0</v>
      </c>
      <c r="AC193">
        <v>142047.80246192901</v>
      </c>
      <c r="AD193">
        <v>525.952786847781</v>
      </c>
      <c r="AE193">
        <v>0</v>
      </c>
      <c r="AF193">
        <v>0</v>
      </c>
      <c r="AG193">
        <v>0</v>
      </c>
      <c r="AH193">
        <v>0</v>
      </c>
      <c r="AI193">
        <v>0</v>
      </c>
      <c r="AJ193">
        <v>4234442.2081720503</v>
      </c>
      <c r="AK193" s="63">
        <v>12989.0865281362</v>
      </c>
      <c r="AL193">
        <v>330.98244656580999</v>
      </c>
      <c r="AM193">
        <v>93035.839999999997</v>
      </c>
      <c r="AN193">
        <v>12989.0865281362</v>
      </c>
      <c r="AO193">
        <v>14710.3224233356</v>
      </c>
      <c r="AP193">
        <v>330.98244656580999</v>
      </c>
      <c r="AQ193">
        <v>93035.839999999997</v>
      </c>
      <c r="AR193">
        <v>12989.0865281362</v>
      </c>
      <c r="AS193">
        <v>12989.0865281362</v>
      </c>
      <c r="AT193">
        <v>0</v>
      </c>
      <c r="AU193" t="s">
        <v>2896</v>
      </c>
      <c r="AV193" t="s">
        <v>2896</v>
      </c>
    </row>
    <row r="194" spans="1:48" x14ac:dyDescent="0.25">
      <c r="A194" t="s">
        <v>3100</v>
      </c>
      <c r="B194">
        <v>2105</v>
      </c>
      <c r="C194" t="s">
        <v>52</v>
      </c>
      <c r="D194">
        <v>687</v>
      </c>
      <c r="E194" t="s">
        <v>444</v>
      </c>
      <c r="F194" t="s">
        <v>2892</v>
      </c>
      <c r="G194" t="s">
        <v>2903</v>
      </c>
      <c r="H194" t="s">
        <v>2904</v>
      </c>
      <c r="I194" t="s">
        <v>2895</v>
      </c>
      <c r="J194">
        <v>321.980063082394</v>
      </c>
      <c r="K194">
        <v>1</v>
      </c>
      <c r="L194">
        <v>1</v>
      </c>
      <c r="M194">
        <v>2</v>
      </c>
      <c r="N194">
        <v>2316816.32115542</v>
      </c>
      <c r="O194">
        <v>896059.57001400995</v>
      </c>
      <c r="P194">
        <v>982404.55044412904</v>
      </c>
      <c r="Q194">
        <v>264328.37362982699</v>
      </c>
      <c r="R194">
        <v>136006.061833349</v>
      </c>
      <c r="S194">
        <v>140815.664751223</v>
      </c>
      <c r="T194">
        <v>2943299.73</v>
      </c>
      <c r="U194">
        <v>1652315.1470767299</v>
      </c>
      <c r="V194">
        <v>4050214.20531923</v>
      </c>
      <c r="W194">
        <v>545400.67175749806</v>
      </c>
      <c r="X194">
        <v>0</v>
      </c>
      <c r="Y194">
        <v>0</v>
      </c>
      <c r="Z194">
        <v>0</v>
      </c>
      <c r="AA194">
        <v>0</v>
      </c>
      <c r="AB194">
        <v>0</v>
      </c>
      <c r="AC194">
        <v>140296.19753807099</v>
      </c>
      <c r="AD194">
        <v>519.46721315221896</v>
      </c>
      <c r="AE194">
        <v>0</v>
      </c>
      <c r="AF194">
        <v>0</v>
      </c>
      <c r="AG194">
        <v>0</v>
      </c>
      <c r="AH194">
        <v>0</v>
      </c>
      <c r="AI194">
        <v>0</v>
      </c>
      <c r="AJ194">
        <v>4736430.5418279497</v>
      </c>
      <c r="AK194" s="63">
        <v>14710.3224233356</v>
      </c>
      <c r="AL194">
        <v>330.98244656580999</v>
      </c>
      <c r="AM194">
        <v>93035.839999999997</v>
      </c>
      <c r="AN194">
        <v>12989.0865281362</v>
      </c>
      <c r="AO194">
        <v>14710.3224233356</v>
      </c>
      <c r="AP194">
        <v>330.98244656580999</v>
      </c>
      <c r="AQ194">
        <v>40734.411818744898</v>
      </c>
      <c r="AR194">
        <v>14710.3224233356</v>
      </c>
      <c r="AS194">
        <v>14710.3224233356</v>
      </c>
      <c r="AT194">
        <v>0</v>
      </c>
      <c r="AU194" t="s">
        <v>2896</v>
      </c>
      <c r="AV194" t="s">
        <v>2896</v>
      </c>
    </row>
    <row r="195" spans="1:48" x14ac:dyDescent="0.25">
      <c r="A195" t="s">
        <v>3101</v>
      </c>
      <c r="B195">
        <v>2042</v>
      </c>
      <c r="C195" t="s">
        <v>53</v>
      </c>
      <c r="D195">
        <v>382</v>
      </c>
      <c r="E195" t="s">
        <v>446</v>
      </c>
      <c r="F195" t="s">
        <v>2892</v>
      </c>
      <c r="G195" t="s">
        <v>2893</v>
      </c>
      <c r="H195" t="s">
        <v>2904</v>
      </c>
      <c r="I195" t="s">
        <v>2895</v>
      </c>
      <c r="J195">
        <v>545.43928457188304</v>
      </c>
      <c r="K195">
        <v>1</v>
      </c>
      <c r="L195">
        <v>1</v>
      </c>
      <c r="M195">
        <v>2</v>
      </c>
      <c r="N195">
        <v>3935789.62700526</v>
      </c>
      <c r="O195">
        <v>837980.63214056101</v>
      </c>
      <c r="P195">
        <v>1172488.7065095101</v>
      </c>
      <c r="Q195">
        <v>253354.72625511701</v>
      </c>
      <c r="R195">
        <v>501622.75535627297</v>
      </c>
      <c r="S195">
        <v>274878.24343016598</v>
      </c>
      <c r="T195">
        <v>5002317.75</v>
      </c>
      <c r="U195">
        <v>1698918.69726673</v>
      </c>
      <c r="V195">
        <v>5546065.44727688</v>
      </c>
      <c r="W195">
        <v>1155170.99998985</v>
      </c>
      <c r="X195">
        <v>0</v>
      </c>
      <c r="Y195">
        <v>0</v>
      </c>
      <c r="Z195">
        <v>0</v>
      </c>
      <c r="AA195">
        <v>0</v>
      </c>
      <c r="AB195">
        <v>0</v>
      </c>
      <c r="AC195">
        <v>214814.67774175</v>
      </c>
      <c r="AD195">
        <v>60063.565688416304</v>
      </c>
      <c r="AE195">
        <v>0</v>
      </c>
      <c r="AF195">
        <v>0</v>
      </c>
      <c r="AG195">
        <v>0</v>
      </c>
      <c r="AH195">
        <v>0</v>
      </c>
      <c r="AI195">
        <v>0</v>
      </c>
      <c r="AJ195">
        <v>6976114.6906968895</v>
      </c>
      <c r="AK195" s="63">
        <v>12789.901439117</v>
      </c>
      <c r="AL195">
        <v>330.98244656580999</v>
      </c>
      <c r="AM195">
        <v>93035.839999999997</v>
      </c>
      <c r="AN195">
        <v>3618.72897044101</v>
      </c>
      <c r="AO195">
        <v>15792.524489508</v>
      </c>
      <c r="AP195">
        <v>330.98244656580999</v>
      </c>
      <c r="AQ195">
        <v>93035.839999999997</v>
      </c>
      <c r="AR195">
        <v>11844.200563463401</v>
      </c>
      <c r="AS195">
        <v>15792.524489508</v>
      </c>
      <c r="AT195">
        <v>0</v>
      </c>
      <c r="AU195" t="s">
        <v>2896</v>
      </c>
      <c r="AV195" t="s">
        <v>2896</v>
      </c>
    </row>
    <row r="196" spans="1:48" x14ac:dyDescent="0.25">
      <c r="A196" t="s">
        <v>3102</v>
      </c>
      <c r="B196">
        <v>2042</v>
      </c>
      <c r="C196" t="s">
        <v>53</v>
      </c>
      <c r="D196">
        <v>2042</v>
      </c>
      <c r="E196" t="s">
        <v>53</v>
      </c>
      <c r="F196" t="s">
        <v>1871</v>
      </c>
      <c r="G196" t="s">
        <v>1871</v>
      </c>
      <c r="H196" t="s">
        <v>2899</v>
      </c>
      <c r="I196" t="s">
        <v>2895</v>
      </c>
      <c r="J196">
        <v>81.281436301254502</v>
      </c>
      <c r="K196">
        <v>1</v>
      </c>
      <c r="L196">
        <v>3</v>
      </c>
      <c r="M196">
        <v>2</v>
      </c>
      <c r="N196">
        <v>20175.554102475598</v>
      </c>
      <c r="O196">
        <v>33672.874850916902</v>
      </c>
      <c r="P196">
        <v>88128.595911003504</v>
      </c>
      <c r="Q196">
        <v>37754.955732406801</v>
      </c>
      <c r="R196">
        <v>73441.114519151903</v>
      </c>
      <c r="S196">
        <v>40962.393186450601</v>
      </c>
      <c r="T196">
        <v>0</v>
      </c>
      <c r="U196">
        <v>253173.09511595499</v>
      </c>
      <c r="V196">
        <v>180578.13412025</v>
      </c>
      <c r="W196">
        <v>72594.960995704401</v>
      </c>
      <c r="X196">
        <v>0</v>
      </c>
      <c r="Y196">
        <v>0</v>
      </c>
      <c r="Z196">
        <v>0</v>
      </c>
      <c r="AA196">
        <v>0</v>
      </c>
      <c r="AB196">
        <v>0</v>
      </c>
      <c r="AC196">
        <v>32011.712466118599</v>
      </c>
      <c r="AD196">
        <v>8950.6807203319804</v>
      </c>
      <c r="AE196">
        <v>0</v>
      </c>
      <c r="AF196">
        <v>0</v>
      </c>
      <c r="AG196">
        <v>0</v>
      </c>
      <c r="AH196">
        <v>0</v>
      </c>
      <c r="AI196">
        <v>0</v>
      </c>
      <c r="AJ196">
        <v>294135.48830240499</v>
      </c>
      <c r="AK196" s="63">
        <v>3618.72897044101</v>
      </c>
      <c r="AL196">
        <v>330.98244656580999</v>
      </c>
      <c r="AM196">
        <v>93035.839999999997</v>
      </c>
      <c r="AN196">
        <v>3618.72897044101</v>
      </c>
      <c r="AO196">
        <v>15792.524489508</v>
      </c>
      <c r="AP196">
        <v>634.54287297753501</v>
      </c>
      <c r="AQ196">
        <v>40331.279999999999</v>
      </c>
      <c r="AR196">
        <v>3618.72897044101</v>
      </c>
      <c r="AS196">
        <v>3618.72897044101</v>
      </c>
      <c r="AT196">
        <v>0</v>
      </c>
      <c r="AU196" t="s">
        <v>2896</v>
      </c>
      <c r="AV196" t="s">
        <v>2900</v>
      </c>
    </row>
    <row r="197" spans="1:48" x14ac:dyDescent="0.25">
      <c r="A197" t="s">
        <v>3103</v>
      </c>
      <c r="B197">
        <v>2042</v>
      </c>
      <c r="C197" t="s">
        <v>53</v>
      </c>
      <c r="D197">
        <v>4557</v>
      </c>
      <c r="E197" t="s">
        <v>447</v>
      </c>
      <c r="F197" t="s">
        <v>2892</v>
      </c>
      <c r="G197" t="s">
        <v>2903</v>
      </c>
      <c r="H197" t="s">
        <v>2904</v>
      </c>
      <c r="I197" t="s">
        <v>2895</v>
      </c>
      <c r="J197">
        <v>414.32280862342202</v>
      </c>
      <c r="K197">
        <v>1</v>
      </c>
      <c r="L197">
        <v>1</v>
      </c>
      <c r="M197">
        <v>2</v>
      </c>
      <c r="N197">
        <v>2740866.7453980199</v>
      </c>
      <c r="O197">
        <v>1299994.2114408</v>
      </c>
      <c r="P197">
        <v>896390.90021224099</v>
      </c>
      <c r="Q197">
        <v>192451.56102466999</v>
      </c>
      <c r="R197">
        <v>633816.00665382796</v>
      </c>
      <c r="S197">
        <v>208801.10595050099</v>
      </c>
      <c r="T197">
        <v>4472998.58</v>
      </c>
      <c r="U197">
        <v>1290520.84472956</v>
      </c>
      <c r="V197">
        <v>5044733.4487124104</v>
      </c>
      <c r="W197">
        <v>711558.896017152</v>
      </c>
      <c r="X197">
        <v>0</v>
      </c>
      <c r="Y197">
        <v>0</v>
      </c>
      <c r="Z197">
        <v>0</v>
      </c>
      <c r="AA197">
        <v>0</v>
      </c>
      <c r="AB197">
        <v>7227.08</v>
      </c>
      <c r="AC197">
        <v>163176.03651404701</v>
      </c>
      <c r="AD197">
        <v>45625.069436454098</v>
      </c>
      <c r="AE197">
        <v>0</v>
      </c>
      <c r="AF197">
        <v>0</v>
      </c>
      <c r="AG197">
        <v>0</v>
      </c>
      <c r="AH197">
        <v>0</v>
      </c>
      <c r="AI197">
        <v>0</v>
      </c>
      <c r="AJ197">
        <v>5972320.5306800697</v>
      </c>
      <c r="AK197" s="63">
        <v>14414.6554483036</v>
      </c>
      <c r="AL197">
        <v>330.98244656580999</v>
      </c>
      <c r="AM197">
        <v>93035.839999999997</v>
      </c>
      <c r="AN197">
        <v>3618.72897044101</v>
      </c>
      <c r="AO197">
        <v>15792.524489508</v>
      </c>
      <c r="AP197">
        <v>330.98244656580999</v>
      </c>
      <c r="AQ197">
        <v>40734.411818744898</v>
      </c>
      <c r="AR197">
        <v>14243.2661624874</v>
      </c>
      <c r="AS197">
        <v>14681.621444411399</v>
      </c>
      <c r="AT197">
        <v>0</v>
      </c>
      <c r="AU197" t="s">
        <v>2896</v>
      </c>
      <c r="AV197" t="s">
        <v>2896</v>
      </c>
    </row>
    <row r="198" spans="1:48" x14ac:dyDescent="0.25">
      <c r="A198" t="s">
        <v>3104</v>
      </c>
      <c r="B198">
        <v>2042</v>
      </c>
      <c r="C198" t="s">
        <v>53</v>
      </c>
      <c r="D198">
        <v>4561</v>
      </c>
      <c r="E198" t="s">
        <v>448</v>
      </c>
      <c r="F198" t="s">
        <v>2892</v>
      </c>
      <c r="G198" t="s">
        <v>2903</v>
      </c>
      <c r="H198" t="s">
        <v>2904</v>
      </c>
      <c r="I198" t="s">
        <v>2895</v>
      </c>
      <c r="J198">
        <v>408.06270788780802</v>
      </c>
      <c r="K198">
        <v>1</v>
      </c>
      <c r="L198">
        <v>1</v>
      </c>
      <c r="M198">
        <v>2</v>
      </c>
      <c r="N198">
        <v>2720300.44274486</v>
      </c>
      <c r="O198">
        <v>1334799.67760572</v>
      </c>
      <c r="P198">
        <v>904709.89771144697</v>
      </c>
      <c r="Q198">
        <v>189543.76513782699</v>
      </c>
      <c r="R198">
        <v>636022.13864527503</v>
      </c>
      <c r="S198">
        <v>205646.28094508901</v>
      </c>
      <c r="T198">
        <v>4514353.8600000003</v>
      </c>
      <c r="U198">
        <v>1271022.0618451301</v>
      </c>
      <c r="V198">
        <v>5003054.3451272203</v>
      </c>
      <c r="W198">
        <v>774875.48671790899</v>
      </c>
      <c r="X198">
        <v>0</v>
      </c>
      <c r="Y198">
        <v>0</v>
      </c>
      <c r="Z198">
        <v>0</v>
      </c>
      <c r="AA198">
        <v>0</v>
      </c>
      <c r="AB198">
        <v>7446.09</v>
      </c>
      <c r="AC198">
        <v>160710.57141061701</v>
      </c>
      <c r="AD198">
        <v>44935.709534472</v>
      </c>
      <c r="AE198">
        <v>0</v>
      </c>
      <c r="AF198">
        <v>0</v>
      </c>
      <c r="AG198">
        <v>0</v>
      </c>
      <c r="AH198">
        <v>0</v>
      </c>
      <c r="AI198">
        <v>0</v>
      </c>
      <c r="AJ198">
        <v>5991022.2027902203</v>
      </c>
      <c r="AK198" s="63">
        <v>14681.621444411399</v>
      </c>
      <c r="AL198">
        <v>330.98244656580999</v>
      </c>
      <c r="AM198">
        <v>93035.839999999997</v>
      </c>
      <c r="AN198">
        <v>3618.72897044101</v>
      </c>
      <c r="AO198">
        <v>15792.524489508</v>
      </c>
      <c r="AP198">
        <v>330.98244656580999</v>
      </c>
      <c r="AQ198">
        <v>40734.411818744898</v>
      </c>
      <c r="AR198">
        <v>14243.2661624874</v>
      </c>
      <c r="AS198">
        <v>14681.621444411399</v>
      </c>
      <c r="AT198">
        <v>0</v>
      </c>
      <c r="AU198" t="s">
        <v>2896</v>
      </c>
      <c r="AV198" t="s">
        <v>2896</v>
      </c>
    </row>
    <row r="199" spans="1:48" x14ac:dyDescent="0.25">
      <c r="A199" t="s">
        <v>3105</v>
      </c>
      <c r="B199">
        <v>2042</v>
      </c>
      <c r="C199" t="s">
        <v>53</v>
      </c>
      <c r="D199">
        <v>4559</v>
      </c>
      <c r="E199" t="s">
        <v>449</v>
      </c>
      <c r="F199" t="s">
        <v>2892</v>
      </c>
      <c r="G199" t="s">
        <v>2903</v>
      </c>
      <c r="H199" t="s">
        <v>2904</v>
      </c>
      <c r="I199" t="s">
        <v>2895</v>
      </c>
      <c r="J199">
        <v>419.663180560733</v>
      </c>
      <c r="K199">
        <v>1</v>
      </c>
      <c r="L199">
        <v>1</v>
      </c>
      <c r="M199">
        <v>2</v>
      </c>
      <c r="N199">
        <v>2736390.1543721599</v>
      </c>
      <c r="O199">
        <v>1279677.5845393899</v>
      </c>
      <c r="P199">
        <v>897331.14583159005</v>
      </c>
      <c r="Q199">
        <v>194932.14595602499</v>
      </c>
      <c r="R199">
        <v>657550.92193577997</v>
      </c>
      <c r="S199">
        <v>211492.42668759101</v>
      </c>
      <c r="T199">
        <v>4458727.07</v>
      </c>
      <c r="U199">
        <v>1307154.8826349501</v>
      </c>
      <c r="V199">
        <v>4964629.6055125296</v>
      </c>
      <c r="W199">
        <v>794025.26712241594</v>
      </c>
      <c r="X199">
        <v>0</v>
      </c>
      <c r="Y199">
        <v>0</v>
      </c>
      <c r="Z199">
        <v>0</v>
      </c>
      <c r="AA199">
        <v>0</v>
      </c>
      <c r="AB199">
        <v>7227.08</v>
      </c>
      <c r="AC199">
        <v>165279.27753313701</v>
      </c>
      <c r="AD199">
        <v>46213.149154454302</v>
      </c>
      <c r="AE199">
        <v>0</v>
      </c>
      <c r="AF199">
        <v>0</v>
      </c>
      <c r="AG199">
        <v>0</v>
      </c>
      <c r="AH199">
        <v>0</v>
      </c>
      <c r="AI199">
        <v>0</v>
      </c>
      <c r="AJ199">
        <v>5977374.37932254</v>
      </c>
      <c r="AK199" s="63">
        <v>14243.2661624874</v>
      </c>
      <c r="AL199">
        <v>330.98244656580999</v>
      </c>
      <c r="AM199">
        <v>93035.839999999997</v>
      </c>
      <c r="AN199">
        <v>3618.72897044101</v>
      </c>
      <c r="AO199">
        <v>15792.524489508</v>
      </c>
      <c r="AP199">
        <v>330.98244656580999</v>
      </c>
      <c r="AQ199">
        <v>40734.411818744898</v>
      </c>
      <c r="AR199">
        <v>14243.2661624874</v>
      </c>
      <c r="AS199">
        <v>14681.621444411399</v>
      </c>
      <c r="AT199">
        <v>0</v>
      </c>
      <c r="AU199" t="s">
        <v>2896</v>
      </c>
      <c r="AV199" t="s">
        <v>2896</v>
      </c>
    </row>
    <row r="200" spans="1:48" x14ac:dyDescent="0.25">
      <c r="A200" t="s">
        <v>3106</v>
      </c>
      <c r="B200">
        <v>2042</v>
      </c>
      <c r="C200" t="s">
        <v>53</v>
      </c>
      <c r="D200">
        <v>387</v>
      </c>
      <c r="E200" t="s">
        <v>450</v>
      </c>
      <c r="F200" t="s">
        <v>2892</v>
      </c>
      <c r="G200" t="s">
        <v>2911</v>
      </c>
      <c r="H200" t="s">
        <v>2904</v>
      </c>
      <c r="I200" t="s">
        <v>2895</v>
      </c>
      <c r="J200">
        <v>273.61542827654398</v>
      </c>
      <c r="K200">
        <v>1</v>
      </c>
      <c r="L200">
        <v>1</v>
      </c>
      <c r="M200">
        <v>2</v>
      </c>
      <c r="N200">
        <v>1989964.16413446</v>
      </c>
      <c r="O200">
        <v>793677.34789780003</v>
      </c>
      <c r="P200">
        <v>688689.41038301797</v>
      </c>
      <c r="Q200">
        <v>127093.452728825</v>
      </c>
      <c r="R200">
        <v>257222.77209506399</v>
      </c>
      <c r="S200">
        <v>137890.559824789</v>
      </c>
      <c r="T200">
        <v>3004397.63</v>
      </c>
      <c r="U200">
        <v>852249.51723916805</v>
      </c>
      <c r="V200">
        <v>3294846.3381112502</v>
      </c>
      <c r="W200">
        <v>561800.809127916</v>
      </c>
      <c r="X200">
        <v>0</v>
      </c>
      <c r="Y200">
        <v>0</v>
      </c>
      <c r="Z200">
        <v>0</v>
      </c>
      <c r="AA200">
        <v>0</v>
      </c>
      <c r="AB200">
        <v>0</v>
      </c>
      <c r="AC200">
        <v>107760.133369438</v>
      </c>
      <c r="AD200">
        <v>30130.426455351</v>
      </c>
      <c r="AE200">
        <v>0</v>
      </c>
      <c r="AF200">
        <v>0</v>
      </c>
      <c r="AG200">
        <v>0</v>
      </c>
      <c r="AH200">
        <v>0</v>
      </c>
      <c r="AI200">
        <v>0</v>
      </c>
      <c r="AJ200">
        <v>3994537.7070639501</v>
      </c>
      <c r="AK200" s="63">
        <v>14599.0952784528</v>
      </c>
      <c r="AL200">
        <v>330.98244656580999</v>
      </c>
      <c r="AM200">
        <v>93035.839999999997</v>
      </c>
      <c r="AN200">
        <v>3618.72897044101</v>
      </c>
      <c r="AO200">
        <v>15792.524489508</v>
      </c>
      <c r="AP200">
        <v>3753.1860850462999</v>
      </c>
      <c r="AQ200">
        <v>20687.885194392002</v>
      </c>
      <c r="AR200">
        <v>12118.707055679701</v>
      </c>
      <c r="AS200">
        <v>14599.0952784528</v>
      </c>
      <c r="AT200">
        <v>0</v>
      </c>
      <c r="AU200" t="s">
        <v>2896</v>
      </c>
      <c r="AV200" t="s">
        <v>2896</v>
      </c>
    </row>
    <row r="201" spans="1:48" x14ac:dyDescent="0.25">
      <c r="A201" t="s">
        <v>3107</v>
      </c>
      <c r="B201">
        <v>2042</v>
      </c>
      <c r="C201" t="s">
        <v>53</v>
      </c>
      <c r="D201">
        <v>383</v>
      </c>
      <c r="E201" t="s">
        <v>451</v>
      </c>
      <c r="F201" t="s">
        <v>2892</v>
      </c>
      <c r="G201" t="s">
        <v>2893</v>
      </c>
      <c r="H201" t="s">
        <v>2904</v>
      </c>
      <c r="I201" t="s">
        <v>2895</v>
      </c>
      <c r="J201">
        <v>627.52940446913897</v>
      </c>
      <c r="K201">
        <v>1</v>
      </c>
      <c r="L201">
        <v>1</v>
      </c>
      <c r="M201">
        <v>2</v>
      </c>
      <c r="N201">
        <v>3957400.5913160802</v>
      </c>
      <c r="O201">
        <v>989897.94446608599</v>
      </c>
      <c r="P201">
        <v>1201362.97963622</v>
      </c>
      <c r="Q201">
        <v>291485.31281736598</v>
      </c>
      <c r="R201">
        <v>686002.778703043</v>
      </c>
      <c r="S201">
        <v>316248.17881727498</v>
      </c>
      <c r="T201">
        <v>5171538.95</v>
      </c>
      <c r="U201">
        <v>1954610.6569387901</v>
      </c>
      <c r="V201">
        <v>5913433.7656588703</v>
      </c>
      <c r="W201">
        <v>1212715.84127992</v>
      </c>
      <c r="X201">
        <v>0</v>
      </c>
      <c r="Y201">
        <v>0</v>
      </c>
      <c r="Z201">
        <v>0</v>
      </c>
      <c r="AA201">
        <v>0</v>
      </c>
      <c r="AB201">
        <v>0</v>
      </c>
      <c r="AC201">
        <v>247144.88047980901</v>
      </c>
      <c r="AD201">
        <v>69103.298337466098</v>
      </c>
      <c r="AE201">
        <v>0</v>
      </c>
      <c r="AF201">
        <v>0</v>
      </c>
      <c r="AG201">
        <v>0</v>
      </c>
      <c r="AH201">
        <v>0</v>
      </c>
      <c r="AI201">
        <v>0</v>
      </c>
      <c r="AJ201">
        <v>7442397.7857560599</v>
      </c>
      <c r="AK201" s="63">
        <v>11859.839129055599</v>
      </c>
      <c r="AL201">
        <v>330.98244656580999</v>
      </c>
      <c r="AM201">
        <v>93035.839999999997</v>
      </c>
      <c r="AN201">
        <v>3618.72897044101</v>
      </c>
      <c r="AO201">
        <v>15792.524489508</v>
      </c>
      <c r="AP201">
        <v>330.98244656580999</v>
      </c>
      <c r="AQ201">
        <v>93035.839999999997</v>
      </c>
      <c r="AR201">
        <v>11844.200563463401</v>
      </c>
      <c r="AS201">
        <v>15792.524489508</v>
      </c>
      <c r="AT201">
        <v>0</v>
      </c>
      <c r="AU201" t="s">
        <v>2896</v>
      </c>
      <c r="AV201" t="s">
        <v>2896</v>
      </c>
    </row>
    <row r="202" spans="1:48" x14ac:dyDescent="0.25">
      <c r="A202" t="s">
        <v>3108</v>
      </c>
      <c r="B202">
        <v>2042</v>
      </c>
      <c r="C202" t="s">
        <v>53</v>
      </c>
      <c r="D202">
        <v>384</v>
      </c>
      <c r="E202" t="s">
        <v>452</v>
      </c>
      <c r="F202" t="s">
        <v>2892</v>
      </c>
      <c r="G202" t="s">
        <v>2893</v>
      </c>
      <c r="H202" t="s">
        <v>2904</v>
      </c>
      <c r="I202" t="s">
        <v>2895</v>
      </c>
      <c r="J202">
        <v>258.58064424624001</v>
      </c>
      <c r="K202">
        <v>1</v>
      </c>
      <c r="L202">
        <v>1</v>
      </c>
      <c r="M202">
        <v>2</v>
      </c>
      <c r="N202">
        <v>2103574.5229819799</v>
      </c>
      <c r="O202">
        <v>523987.95129583002</v>
      </c>
      <c r="P202">
        <v>631532.05403441098</v>
      </c>
      <c r="Q202">
        <v>120109.845753591</v>
      </c>
      <c r="R202">
        <v>241638.227505474</v>
      </c>
      <c r="S202">
        <v>130313.666957885</v>
      </c>
      <c r="T202">
        <v>2815423</v>
      </c>
      <c r="U202">
        <v>805419.60157128505</v>
      </c>
      <c r="V202">
        <v>2984436.6823838502</v>
      </c>
      <c r="W202">
        <v>636405.91918743204</v>
      </c>
      <c r="X202">
        <v>0</v>
      </c>
      <c r="Y202">
        <v>0</v>
      </c>
      <c r="Z202">
        <v>0</v>
      </c>
      <c r="AA202">
        <v>0</v>
      </c>
      <c r="AB202">
        <v>0</v>
      </c>
      <c r="AC202">
        <v>101838.865177467</v>
      </c>
      <c r="AD202">
        <v>28474.801780417401</v>
      </c>
      <c r="AE202">
        <v>0</v>
      </c>
      <c r="AF202">
        <v>0</v>
      </c>
      <c r="AG202">
        <v>0</v>
      </c>
      <c r="AH202">
        <v>0</v>
      </c>
      <c r="AI202">
        <v>0</v>
      </c>
      <c r="AJ202">
        <v>3751156.2685291702</v>
      </c>
      <c r="AK202" s="63">
        <v>14506.7171576734</v>
      </c>
      <c r="AL202">
        <v>330.98244656580999</v>
      </c>
      <c r="AM202">
        <v>93035.839999999997</v>
      </c>
      <c r="AN202">
        <v>3618.72897044101</v>
      </c>
      <c r="AO202">
        <v>15792.524489508</v>
      </c>
      <c r="AP202">
        <v>330.98244656580999</v>
      </c>
      <c r="AQ202">
        <v>93035.839999999997</v>
      </c>
      <c r="AR202">
        <v>11844.200563463401</v>
      </c>
      <c r="AS202">
        <v>15792.524489508</v>
      </c>
      <c r="AT202">
        <v>0</v>
      </c>
      <c r="AU202" t="s">
        <v>2896</v>
      </c>
      <c r="AV202" t="s">
        <v>2896</v>
      </c>
    </row>
    <row r="203" spans="1:48" x14ac:dyDescent="0.25">
      <c r="A203" t="s">
        <v>3109</v>
      </c>
      <c r="B203">
        <v>2042</v>
      </c>
      <c r="C203" t="s">
        <v>53</v>
      </c>
      <c r="D203">
        <v>385</v>
      </c>
      <c r="E203" t="s">
        <v>453</v>
      </c>
      <c r="F203" t="s">
        <v>2892</v>
      </c>
      <c r="G203" t="s">
        <v>2893</v>
      </c>
      <c r="H203" t="s">
        <v>2904</v>
      </c>
      <c r="I203" t="s">
        <v>2895</v>
      </c>
      <c r="J203">
        <v>606.08964527080104</v>
      </c>
      <c r="K203">
        <v>1</v>
      </c>
      <c r="L203">
        <v>1</v>
      </c>
      <c r="M203">
        <v>2</v>
      </c>
      <c r="N203">
        <v>3624030.3169998601</v>
      </c>
      <c r="O203">
        <v>894726.49615959497</v>
      </c>
      <c r="P203">
        <v>1119578.85211187</v>
      </c>
      <c r="Q203">
        <v>281526.61626521999</v>
      </c>
      <c r="R203">
        <v>953341.58610772504</v>
      </c>
      <c r="S203">
        <v>305443.450381495</v>
      </c>
      <c r="T203">
        <v>4985373.16</v>
      </c>
      <c r="U203">
        <v>1887830.70764427</v>
      </c>
      <c r="V203">
        <v>5594342.1074338499</v>
      </c>
      <c r="W203">
        <v>1278861.76021041</v>
      </c>
      <c r="X203">
        <v>0</v>
      </c>
      <c r="Y203">
        <v>0</v>
      </c>
      <c r="Z203">
        <v>0</v>
      </c>
      <c r="AA203">
        <v>0</v>
      </c>
      <c r="AB203">
        <v>0</v>
      </c>
      <c r="AC203">
        <v>238701.09013810899</v>
      </c>
      <c r="AD203">
        <v>66742.360243386604</v>
      </c>
      <c r="AE203">
        <v>0</v>
      </c>
      <c r="AF203">
        <v>0</v>
      </c>
      <c r="AG203">
        <v>0</v>
      </c>
      <c r="AH203">
        <v>0</v>
      </c>
      <c r="AI203">
        <v>0</v>
      </c>
      <c r="AJ203">
        <v>7178647.3180257501</v>
      </c>
      <c r="AK203" s="63">
        <v>11844.200563463401</v>
      </c>
      <c r="AL203">
        <v>330.98244656580999</v>
      </c>
      <c r="AM203">
        <v>93035.839999999997</v>
      </c>
      <c r="AN203">
        <v>3618.72897044101</v>
      </c>
      <c r="AO203">
        <v>15792.524489508</v>
      </c>
      <c r="AP203">
        <v>330.98244656580999</v>
      </c>
      <c r="AQ203">
        <v>93035.839999999997</v>
      </c>
      <c r="AR203">
        <v>11844.200563463401</v>
      </c>
      <c r="AS203">
        <v>15792.524489508</v>
      </c>
      <c r="AT203">
        <v>0</v>
      </c>
      <c r="AU203" t="s">
        <v>2896</v>
      </c>
      <c r="AV203" t="s">
        <v>2896</v>
      </c>
    </row>
    <row r="204" spans="1:48" x14ac:dyDescent="0.25">
      <c r="A204" t="s">
        <v>3110</v>
      </c>
      <c r="B204">
        <v>2042</v>
      </c>
      <c r="C204" t="s">
        <v>53</v>
      </c>
      <c r="D204">
        <v>386</v>
      </c>
      <c r="E204" t="s">
        <v>454</v>
      </c>
      <c r="F204" t="s">
        <v>2892</v>
      </c>
      <c r="G204" t="s">
        <v>2893</v>
      </c>
      <c r="H204" t="s">
        <v>2904</v>
      </c>
      <c r="I204" t="s">
        <v>2895</v>
      </c>
      <c r="J204">
        <v>294.547948861458</v>
      </c>
      <c r="K204">
        <v>1</v>
      </c>
      <c r="L204">
        <v>1</v>
      </c>
      <c r="M204">
        <v>2</v>
      </c>
      <c r="N204">
        <v>2117688.7024559798</v>
      </c>
      <c r="O204">
        <v>546535.70987886796</v>
      </c>
      <c r="P204">
        <v>691901.26944191405</v>
      </c>
      <c r="Q204">
        <v>136816.53863889599</v>
      </c>
      <c r="R204">
        <v>1010273.81377965</v>
      </c>
      <c r="S204">
        <v>148439.66153363101</v>
      </c>
      <c r="T204">
        <v>3585766.5</v>
      </c>
      <c r="U204">
        <v>917449.53419530496</v>
      </c>
      <c r="V204">
        <v>3123104.5844687</v>
      </c>
      <c r="W204">
        <v>1380111.4497266</v>
      </c>
      <c r="X204">
        <v>0</v>
      </c>
      <c r="Y204">
        <v>0</v>
      </c>
      <c r="Z204">
        <v>0</v>
      </c>
      <c r="AA204">
        <v>0</v>
      </c>
      <c r="AB204">
        <v>0</v>
      </c>
      <c r="AC204">
        <v>116004.153906573</v>
      </c>
      <c r="AD204">
        <v>32435.507627058199</v>
      </c>
      <c r="AE204">
        <v>0</v>
      </c>
      <c r="AF204">
        <v>0</v>
      </c>
      <c r="AG204">
        <v>0</v>
      </c>
      <c r="AH204">
        <v>0</v>
      </c>
      <c r="AI204">
        <v>0</v>
      </c>
      <c r="AJ204">
        <v>4651655.69572894</v>
      </c>
      <c r="AK204" s="63">
        <v>15792.524489508</v>
      </c>
      <c r="AL204">
        <v>330.98244656580999</v>
      </c>
      <c r="AM204">
        <v>93035.839999999997</v>
      </c>
      <c r="AN204">
        <v>3618.72897044101</v>
      </c>
      <c r="AO204">
        <v>15792.524489508</v>
      </c>
      <c r="AP204">
        <v>330.98244656580999</v>
      </c>
      <c r="AQ204">
        <v>93035.839999999997</v>
      </c>
      <c r="AR204">
        <v>11844.200563463401</v>
      </c>
      <c r="AS204">
        <v>15792.524489508</v>
      </c>
      <c r="AT204">
        <v>0</v>
      </c>
      <c r="AU204" t="s">
        <v>2896</v>
      </c>
      <c r="AV204" t="s">
        <v>2896</v>
      </c>
    </row>
    <row r="205" spans="1:48" x14ac:dyDescent="0.25">
      <c r="A205" t="s">
        <v>3111</v>
      </c>
      <c r="B205">
        <v>2042</v>
      </c>
      <c r="C205" t="s">
        <v>53</v>
      </c>
      <c r="D205">
        <v>388</v>
      </c>
      <c r="E205" t="s">
        <v>455</v>
      </c>
      <c r="F205" t="s">
        <v>2892</v>
      </c>
      <c r="G205" t="s">
        <v>2911</v>
      </c>
      <c r="H205" t="s">
        <v>2904</v>
      </c>
      <c r="I205" t="s">
        <v>2895</v>
      </c>
      <c r="J205">
        <v>839.81294756473596</v>
      </c>
      <c r="K205">
        <v>1</v>
      </c>
      <c r="L205">
        <v>1</v>
      </c>
      <c r="M205">
        <v>2</v>
      </c>
      <c r="N205">
        <v>5252816.5284888502</v>
      </c>
      <c r="O205">
        <v>1591600.5997244299</v>
      </c>
      <c r="P205">
        <v>1748659.12821677</v>
      </c>
      <c r="Q205">
        <v>390090.30969005299</v>
      </c>
      <c r="R205">
        <v>771050.45469873305</v>
      </c>
      <c r="S205">
        <v>423230.07228512497</v>
      </c>
      <c r="T205">
        <v>7138391.6500000004</v>
      </c>
      <c r="U205">
        <v>2615825.3708188399</v>
      </c>
      <c r="V205">
        <v>8346346.2811941598</v>
      </c>
      <c r="W205">
        <v>1407870.73962469</v>
      </c>
      <c r="X205">
        <v>0</v>
      </c>
      <c r="Y205">
        <v>0</v>
      </c>
      <c r="Z205">
        <v>0</v>
      </c>
      <c r="AA205">
        <v>0</v>
      </c>
      <c r="AB205">
        <v>0</v>
      </c>
      <c r="AC205">
        <v>330750.19126293401</v>
      </c>
      <c r="AD205">
        <v>92479.881022191505</v>
      </c>
      <c r="AE205">
        <v>0</v>
      </c>
      <c r="AF205">
        <v>0</v>
      </c>
      <c r="AG205">
        <v>0</v>
      </c>
      <c r="AH205">
        <v>0</v>
      </c>
      <c r="AI205">
        <v>0</v>
      </c>
      <c r="AJ205">
        <v>10177447.093103999</v>
      </c>
      <c r="AK205" s="63">
        <v>12118.707055679701</v>
      </c>
      <c r="AL205">
        <v>330.98244656580999</v>
      </c>
      <c r="AM205">
        <v>93035.839999999997</v>
      </c>
      <c r="AN205">
        <v>3618.72897044101</v>
      </c>
      <c r="AO205">
        <v>15792.524489508</v>
      </c>
      <c r="AP205">
        <v>3753.1860850462999</v>
      </c>
      <c r="AQ205">
        <v>20687.885194392002</v>
      </c>
      <c r="AR205">
        <v>12118.707055679701</v>
      </c>
      <c r="AS205">
        <v>14599.0952784528</v>
      </c>
      <c r="AT205">
        <v>0</v>
      </c>
      <c r="AU205" t="s">
        <v>2896</v>
      </c>
      <c r="AV205" t="s">
        <v>2896</v>
      </c>
    </row>
    <row r="206" spans="1:48" x14ac:dyDescent="0.25">
      <c r="A206" t="s">
        <v>3112</v>
      </c>
      <c r="B206">
        <v>2191</v>
      </c>
      <c r="C206" t="s">
        <v>55</v>
      </c>
      <c r="D206">
        <v>3464</v>
      </c>
      <c r="E206" t="s">
        <v>456</v>
      </c>
      <c r="F206" t="s">
        <v>2892</v>
      </c>
      <c r="G206" t="s">
        <v>2893</v>
      </c>
      <c r="H206" t="s">
        <v>2894</v>
      </c>
      <c r="I206" t="s">
        <v>2895</v>
      </c>
      <c r="J206">
        <v>544.63921300216396</v>
      </c>
      <c r="K206">
        <v>2</v>
      </c>
      <c r="L206">
        <v>1</v>
      </c>
      <c r="M206">
        <v>2</v>
      </c>
      <c r="N206">
        <v>3480521.8549680002</v>
      </c>
      <c r="O206">
        <v>1016874.43248976</v>
      </c>
      <c r="P206">
        <v>1144404.7223624</v>
      </c>
      <c r="Q206">
        <v>358811.81124193303</v>
      </c>
      <c r="R206">
        <v>119319.07486340099</v>
      </c>
      <c r="S206">
        <v>282945.536108303</v>
      </c>
      <c r="T206">
        <v>4353142.08</v>
      </c>
      <c r="U206">
        <v>1766789.8159254901</v>
      </c>
      <c r="V206">
        <v>5116542.9991624504</v>
      </c>
      <c r="W206">
        <v>1003388.89676304</v>
      </c>
      <c r="X206">
        <v>0</v>
      </c>
      <c r="Y206">
        <v>0</v>
      </c>
      <c r="Z206">
        <v>0</v>
      </c>
      <c r="AA206">
        <v>0</v>
      </c>
      <c r="AB206">
        <v>0</v>
      </c>
      <c r="AC206">
        <v>164227.63981116199</v>
      </c>
      <c r="AD206">
        <v>118717.89629714099</v>
      </c>
      <c r="AE206">
        <v>0</v>
      </c>
      <c r="AF206">
        <v>0</v>
      </c>
      <c r="AG206">
        <v>0</v>
      </c>
      <c r="AH206">
        <v>0</v>
      </c>
      <c r="AI206">
        <v>0</v>
      </c>
      <c r="AJ206">
        <v>6402877.4320337996</v>
      </c>
      <c r="AK206" s="63">
        <v>11756.1814852438</v>
      </c>
      <c r="AL206">
        <v>330.98244656580999</v>
      </c>
      <c r="AM206">
        <v>93035.839999999997</v>
      </c>
      <c r="AN206">
        <v>3763.4736961652702</v>
      </c>
      <c r="AO206">
        <v>14385.9119047942</v>
      </c>
      <c r="AP206">
        <v>330.98244656580999</v>
      </c>
      <c r="AQ206">
        <v>93035.839999999997</v>
      </c>
      <c r="AR206">
        <v>11756.1814852438</v>
      </c>
      <c r="AS206">
        <v>13344.0410265191</v>
      </c>
      <c r="AT206">
        <v>0</v>
      </c>
      <c r="AU206" t="s">
        <v>2896</v>
      </c>
      <c r="AV206" t="s">
        <v>2896</v>
      </c>
    </row>
    <row r="207" spans="1:48" x14ac:dyDescent="0.25">
      <c r="A207" t="s">
        <v>3113</v>
      </c>
      <c r="B207">
        <v>2191</v>
      </c>
      <c r="C207" t="s">
        <v>55</v>
      </c>
      <c r="D207">
        <v>1002</v>
      </c>
      <c r="E207" t="s">
        <v>457</v>
      </c>
      <c r="F207" t="s">
        <v>2892</v>
      </c>
      <c r="G207" t="s">
        <v>2903</v>
      </c>
      <c r="H207" t="s">
        <v>2894</v>
      </c>
      <c r="I207" t="s">
        <v>2895</v>
      </c>
      <c r="J207">
        <v>949.82606081944402</v>
      </c>
      <c r="K207">
        <v>1</v>
      </c>
      <c r="L207">
        <v>1</v>
      </c>
      <c r="M207">
        <v>2</v>
      </c>
      <c r="N207">
        <v>6629362.9563831603</v>
      </c>
      <c r="O207">
        <v>3537313.49017921</v>
      </c>
      <c r="P207">
        <v>2164979.69508754</v>
      </c>
      <c r="Q207">
        <v>625751.50872594502</v>
      </c>
      <c r="R207">
        <v>213262.21622358699</v>
      </c>
      <c r="S207">
        <v>493444.16922680801</v>
      </c>
      <c r="T207">
        <v>10089468.640000001</v>
      </c>
      <c r="U207">
        <v>3081201.2265994502</v>
      </c>
      <c r="V207">
        <v>11116521.8698158</v>
      </c>
      <c r="W207">
        <v>2054147.99678364</v>
      </c>
      <c r="X207">
        <v>0</v>
      </c>
      <c r="Y207">
        <v>0</v>
      </c>
      <c r="Z207">
        <v>0</v>
      </c>
      <c r="AA207">
        <v>0</v>
      </c>
      <c r="AB207">
        <v>0</v>
      </c>
      <c r="AC207">
        <v>286405.54788494599</v>
      </c>
      <c r="AD207">
        <v>207038.62134186301</v>
      </c>
      <c r="AE207">
        <v>0</v>
      </c>
      <c r="AF207">
        <v>0</v>
      </c>
      <c r="AG207">
        <v>0</v>
      </c>
      <c r="AH207">
        <v>0</v>
      </c>
      <c r="AI207">
        <v>0</v>
      </c>
      <c r="AJ207">
        <v>13664114.035826201</v>
      </c>
      <c r="AK207" s="63">
        <v>14385.9119047942</v>
      </c>
      <c r="AL207">
        <v>330.98244656580999</v>
      </c>
      <c r="AM207">
        <v>93035.839999999997</v>
      </c>
      <c r="AN207">
        <v>3763.4736961652702</v>
      </c>
      <c r="AO207">
        <v>14385.9119047942</v>
      </c>
      <c r="AP207">
        <v>330.98244656580999</v>
      </c>
      <c r="AQ207">
        <v>40734.411818744898</v>
      </c>
      <c r="AR207">
        <v>14385.9119047942</v>
      </c>
      <c r="AS207">
        <v>14385.9119047942</v>
      </c>
      <c r="AT207">
        <v>0</v>
      </c>
      <c r="AU207" t="s">
        <v>2896</v>
      </c>
      <c r="AV207" t="s">
        <v>2896</v>
      </c>
    </row>
    <row r="208" spans="1:48" x14ac:dyDescent="0.25">
      <c r="A208" t="s">
        <v>3114</v>
      </c>
      <c r="B208">
        <v>2191</v>
      </c>
      <c r="C208" t="s">
        <v>55</v>
      </c>
      <c r="D208">
        <v>2191</v>
      </c>
      <c r="E208" t="s">
        <v>55</v>
      </c>
      <c r="F208" t="s">
        <v>1871</v>
      </c>
      <c r="G208" t="s">
        <v>1871</v>
      </c>
      <c r="H208" t="s">
        <v>2899</v>
      </c>
      <c r="I208" t="s">
        <v>2895</v>
      </c>
      <c r="J208">
        <v>6.997005988023</v>
      </c>
      <c r="K208">
        <v>0</v>
      </c>
      <c r="L208">
        <v>0</v>
      </c>
      <c r="M208">
        <v>2</v>
      </c>
      <c r="N208">
        <v>1774.21461759611</v>
      </c>
      <c r="O208">
        <v>5252.65862974028</v>
      </c>
      <c r="P208">
        <v>9570.1176679896707</v>
      </c>
      <c r="Q208">
        <v>4609.6724802354802</v>
      </c>
      <c r="R208">
        <v>1491.3697729749599</v>
      </c>
      <c r="S208">
        <v>3635.01481929893</v>
      </c>
      <c r="T208">
        <v>0</v>
      </c>
      <c r="U208">
        <v>22698.033168536502</v>
      </c>
      <c r="V208">
        <v>17796.045187417101</v>
      </c>
      <c r="W208">
        <v>4901.9879811193996</v>
      </c>
      <c r="X208">
        <v>0</v>
      </c>
      <c r="Y208">
        <v>0</v>
      </c>
      <c r="Z208">
        <v>0</v>
      </c>
      <c r="AA208">
        <v>0</v>
      </c>
      <c r="AB208">
        <v>0</v>
      </c>
      <c r="AC208">
        <v>2109.84033416084</v>
      </c>
      <c r="AD208">
        <v>1525.1744851380899</v>
      </c>
      <c r="AE208">
        <v>0</v>
      </c>
      <c r="AF208">
        <v>0</v>
      </c>
      <c r="AG208">
        <v>0</v>
      </c>
      <c r="AH208">
        <v>0</v>
      </c>
      <c r="AI208">
        <v>0</v>
      </c>
      <c r="AJ208">
        <v>26333.0479878355</v>
      </c>
      <c r="AK208" s="63">
        <v>3763.4736961652702</v>
      </c>
      <c r="AL208">
        <v>330.98244656580999</v>
      </c>
      <c r="AM208">
        <v>93035.839999999997</v>
      </c>
      <c r="AN208">
        <v>3763.4736961652702</v>
      </c>
      <c r="AO208">
        <v>14385.9119047942</v>
      </c>
      <c r="AP208">
        <v>634.54287297753501</v>
      </c>
      <c r="AQ208">
        <v>40331.279999999999</v>
      </c>
      <c r="AR208">
        <v>3763.4736961652702</v>
      </c>
      <c r="AS208">
        <v>3763.4736961652702</v>
      </c>
      <c r="AT208">
        <v>0</v>
      </c>
      <c r="AU208" t="s">
        <v>2896</v>
      </c>
      <c r="AV208" t="s">
        <v>2900</v>
      </c>
    </row>
    <row r="209" spans="1:48" x14ac:dyDescent="0.25">
      <c r="A209" t="s">
        <v>3115</v>
      </c>
      <c r="B209">
        <v>2191</v>
      </c>
      <c r="C209" t="s">
        <v>55</v>
      </c>
      <c r="D209">
        <v>998</v>
      </c>
      <c r="E209" t="s">
        <v>458</v>
      </c>
      <c r="F209" t="s">
        <v>2892</v>
      </c>
      <c r="G209" t="s">
        <v>2893</v>
      </c>
      <c r="H209" t="s">
        <v>2894</v>
      </c>
      <c r="I209" t="s">
        <v>2895</v>
      </c>
      <c r="J209">
        <v>387.28816280475598</v>
      </c>
      <c r="K209">
        <v>3</v>
      </c>
      <c r="L209">
        <v>1</v>
      </c>
      <c r="M209">
        <v>2</v>
      </c>
      <c r="N209">
        <v>2948669.0632733698</v>
      </c>
      <c r="O209">
        <v>776837.77890230296</v>
      </c>
      <c r="P209">
        <v>901205.20164320199</v>
      </c>
      <c r="Q209">
        <v>255147.92885098999</v>
      </c>
      <c r="R209">
        <v>84929.074224357697</v>
      </c>
      <c r="S209">
        <v>201200.08665765301</v>
      </c>
      <c r="T209">
        <v>3710440.32</v>
      </c>
      <c r="U209">
        <v>1256348.7268942201</v>
      </c>
      <c r="V209">
        <v>4101172.4429165302</v>
      </c>
      <c r="W209">
        <v>865616.60397768999</v>
      </c>
      <c r="X209">
        <v>0</v>
      </c>
      <c r="Y209">
        <v>0</v>
      </c>
      <c r="Z209">
        <v>0</v>
      </c>
      <c r="AA209">
        <v>0</v>
      </c>
      <c r="AB209">
        <v>0</v>
      </c>
      <c r="AC209">
        <v>116780.83286297201</v>
      </c>
      <c r="AD209">
        <v>84419.253794681805</v>
      </c>
      <c r="AE209">
        <v>0</v>
      </c>
      <c r="AF209">
        <v>0</v>
      </c>
      <c r="AG209">
        <v>0</v>
      </c>
      <c r="AH209">
        <v>0</v>
      </c>
      <c r="AI209">
        <v>0</v>
      </c>
      <c r="AJ209">
        <v>5167989.1335518695</v>
      </c>
      <c r="AK209" s="63">
        <v>13344.0410265191</v>
      </c>
      <c r="AL209">
        <v>330.98244656580999</v>
      </c>
      <c r="AM209">
        <v>93035.839999999997</v>
      </c>
      <c r="AN209">
        <v>3763.4736961652702</v>
      </c>
      <c r="AO209">
        <v>14385.9119047942</v>
      </c>
      <c r="AP209">
        <v>330.98244656580999</v>
      </c>
      <c r="AQ209">
        <v>93035.839999999997</v>
      </c>
      <c r="AR209">
        <v>11756.1814852438</v>
      </c>
      <c r="AS209">
        <v>13344.0410265191</v>
      </c>
      <c r="AT209">
        <v>0</v>
      </c>
      <c r="AU209" t="s">
        <v>2896</v>
      </c>
      <c r="AV209" t="s">
        <v>2896</v>
      </c>
    </row>
    <row r="210" spans="1:48" x14ac:dyDescent="0.25">
      <c r="A210" t="s">
        <v>3116</v>
      </c>
      <c r="B210">
        <v>2191</v>
      </c>
      <c r="C210" t="s">
        <v>55</v>
      </c>
      <c r="D210">
        <v>999</v>
      </c>
      <c r="E210" t="s">
        <v>459</v>
      </c>
      <c r="F210" t="s">
        <v>2892</v>
      </c>
      <c r="G210" t="s">
        <v>2893</v>
      </c>
      <c r="H210" t="s">
        <v>2894</v>
      </c>
      <c r="I210" t="s">
        <v>2895</v>
      </c>
      <c r="J210">
        <v>535.189206183804</v>
      </c>
      <c r="K210">
        <v>1</v>
      </c>
      <c r="L210">
        <v>1</v>
      </c>
      <c r="M210">
        <v>2</v>
      </c>
      <c r="N210">
        <v>4186349.0186060001</v>
      </c>
      <c r="O210">
        <v>899249.83395099198</v>
      </c>
      <c r="P210">
        <v>1067503.77587553</v>
      </c>
      <c r="Q210">
        <v>352586.086061307</v>
      </c>
      <c r="R210">
        <v>117330.36270645401</v>
      </c>
      <c r="S210">
        <v>278036.16274403699</v>
      </c>
      <c r="T210">
        <v>4886884.74</v>
      </c>
      <c r="U210">
        <v>1736134.33720028</v>
      </c>
      <c r="V210">
        <v>6039648.0706889601</v>
      </c>
      <c r="W210">
        <v>583371.00651132094</v>
      </c>
      <c r="X210">
        <v>0</v>
      </c>
      <c r="Y210">
        <v>0</v>
      </c>
      <c r="Z210">
        <v>0</v>
      </c>
      <c r="AA210">
        <v>0</v>
      </c>
      <c r="AB210">
        <v>0</v>
      </c>
      <c r="AC210">
        <v>161378.134525959</v>
      </c>
      <c r="AD210">
        <v>116658.02821807801</v>
      </c>
      <c r="AE210">
        <v>0</v>
      </c>
      <c r="AF210">
        <v>0</v>
      </c>
      <c r="AG210">
        <v>0</v>
      </c>
      <c r="AH210">
        <v>0</v>
      </c>
      <c r="AI210">
        <v>0</v>
      </c>
      <c r="AJ210">
        <v>6901055.2399443099</v>
      </c>
      <c r="AK210" s="63">
        <v>12894.6084117665</v>
      </c>
      <c r="AL210">
        <v>330.98244656580999</v>
      </c>
      <c r="AM210">
        <v>93035.839999999997</v>
      </c>
      <c r="AN210">
        <v>3763.4736961652702</v>
      </c>
      <c r="AO210">
        <v>14385.9119047942</v>
      </c>
      <c r="AP210">
        <v>330.98244656580999</v>
      </c>
      <c r="AQ210">
        <v>93035.839999999997</v>
      </c>
      <c r="AR210">
        <v>11756.1814852438</v>
      </c>
      <c r="AS210">
        <v>13344.0410265191</v>
      </c>
      <c r="AT210">
        <v>0</v>
      </c>
      <c r="AU210" t="s">
        <v>2896</v>
      </c>
      <c r="AV210" t="s">
        <v>2896</v>
      </c>
    </row>
    <row r="211" spans="1:48" x14ac:dyDescent="0.25">
      <c r="A211" t="s">
        <v>3117</v>
      </c>
      <c r="B211">
        <v>2191</v>
      </c>
      <c r="C211" t="s">
        <v>55</v>
      </c>
      <c r="D211">
        <v>1001</v>
      </c>
      <c r="E211" t="s">
        <v>460</v>
      </c>
      <c r="F211" t="s">
        <v>2892</v>
      </c>
      <c r="G211" t="s">
        <v>2911</v>
      </c>
      <c r="H211" t="s">
        <v>2894</v>
      </c>
      <c r="I211" t="s">
        <v>2895</v>
      </c>
      <c r="J211">
        <v>788.71213944735098</v>
      </c>
      <c r="K211">
        <v>1</v>
      </c>
      <c r="L211">
        <v>1</v>
      </c>
      <c r="M211">
        <v>2</v>
      </c>
      <c r="N211">
        <v>4588291.1021518903</v>
      </c>
      <c r="O211">
        <v>2059444.7158480899</v>
      </c>
      <c r="P211">
        <v>1605328.1273634899</v>
      </c>
      <c r="Q211">
        <v>519608.62263966299</v>
      </c>
      <c r="R211">
        <v>174811.83220924999</v>
      </c>
      <c r="S211">
        <v>409743.87044395698</v>
      </c>
      <c r="T211">
        <v>6388930.8799999999</v>
      </c>
      <c r="U211">
        <v>2558553.5202123802</v>
      </c>
      <c r="V211">
        <v>7838763.1222291198</v>
      </c>
      <c r="W211">
        <v>1108721.2779832699</v>
      </c>
      <c r="X211">
        <v>0</v>
      </c>
      <c r="Y211">
        <v>0</v>
      </c>
      <c r="Z211">
        <v>0</v>
      </c>
      <c r="AA211">
        <v>0</v>
      </c>
      <c r="AB211">
        <v>0</v>
      </c>
      <c r="AC211">
        <v>237824.104580835</v>
      </c>
      <c r="AD211">
        <v>171919.76586312201</v>
      </c>
      <c r="AE211">
        <v>0</v>
      </c>
      <c r="AF211">
        <v>0</v>
      </c>
      <c r="AG211">
        <v>0</v>
      </c>
      <c r="AH211">
        <v>0</v>
      </c>
      <c r="AI211">
        <v>0</v>
      </c>
      <c r="AJ211">
        <v>9357228.2706563491</v>
      </c>
      <c r="AK211" s="63">
        <v>11863.933370181099</v>
      </c>
      <c r="AL211">
        <v>330.98244656580999</v>
      </c>
      <c r="AM211">
        <v>93035.839999999997</v>
      </c>
      <c r="AN211">
        <v>3763.4736961652702</v>
      </c>
      <c r="AO211">
        <v>14385.9119047942</v>
      </c>
      <c r="AP211">
        <v>3753.1860850462999</v>
      </c>
      <c r="AQ211">
        <v>20687.885194392002</v>
      </c>
      <c r="AR211">
        <v>11863.933370181099</v>
      </c>
      <c r="AS211">
        <v>11863.933370181099</v>
      </c>
      <c r="AT211">
        <v>0</v>
      </c>
      <c r="AU211" t="s">
        <v>2896</v>
      </c>
      <c r="AV211" t="s">
        <v>2896</v>
      </c>
    </row>
    <row r="212" spans="1:48" x14ac:dyDescent="0.25">
      <c r="A212" t="s">
        <v>3118</v>
      </c>
      <c r="B212">
        <v>1945</v>
      </c>
      <c r="C212" t="s">
        <v>58</v>
      </c>
      <c r="D212">
        <v>163</v>
      </c>
      <c r="E212" t="s">
        <v>461</v>
      </c>
      <c r="F212" t="s">
        <v>2892</v>
      </c>
      <c r="G212" t="s">
        <v>2893</v>
      </c>
      <c r="H212" t="s">
        <v>2894</v>
      </c>
      <c r="I212" t="s">
        <v>2895</v>
      </c>
      <c r="J212">
        <v>379.48473865533703</v>
      </c>
      <c r="K212">
        <v>1</v>
      </c>
      <c r="L212">
        <v>2</v>
      </c>
      <c r="M212">
        <v>2</v>
      </c>
      <c r="N212">
        <v>2726086.7562008998</v>
      </c>
      <c r="O212">
        <v>513832.38431892102</v>
      </c>
      <c r="P212">
        <v>1260839.9267397099</v>
      </c>
      <c r="Q212">
        <v>335896.058330353</v>
      </c>
      <c r="R212">
        <v>91548.619590600501</v>
      </c>
      <c r="S212">
        <v>155071.41956080199</v>
      </c>
      <c r="T212">
        <v>2745873.23</v>
      </c>
      <c r="U212">
        <v>2182330.5151804802</v>
      </c>
      <c r="V212">
        <v>4142992.0249933801</v>
      </c>
      <c r="W212">
        <v>785211.72018709499</v>
      </c>
      <c r="X212">
        <v>0</v>
      </c>
      <c r="Y212">
        <v>0</v>
      </c>
      <c r="Z212">
        <v>0</v>
      </c>
      <c r="AA212">
        <v>0</v>
      </c>
      <c r="AB212">
        <v>0</v>
      </c>
      <c r="AC212">
        <v>155071.41956080199</v>
      </c>
      <c r="AD212">
        <v>0</v>
      </c>
      <c r="AE212">
        <v>0</v>
      </c>
      <c r="AF212">
        <v>0</v>
      </c>
      <c r="AG212">
        <v>0</v>
      </c>
      <c r="AH212">
        <v>0</v>
      </c>
      <c r="AI212">
        <v>0</v>
      </c>
      <c r="AJ212">
        <v>5083275.1647412796</v>
      </c>
      <c r="AK212" s="63">
        <v>13395.203145068001</v>
      </c>
      <c r="AL212">
        <v>330.98244656580999</v>
      </c>
      <c r="AM212">
        <v>93035.839999999997</v>
      </c>
      <c r="AN212">
        <v>6159.4095800100204</v>
      </c>
      <c r="AO212">
        <v>15045.917394080499</v>
      </c>
      <c r="AP212">
        <v>330.98244656580999</v>
      </c>
      <c r="AQ212">
        <v>93035.839999999997</v>
      </c>
      <c r="AR212">
        <v>13395.203145068001</v>
      </c>
      <c r="AS212">
        <v>13395.203145068001</v>
      </c>
      <c r="AT212">
        <v>0</v>
      </c>
      <c r="AU212" t="s">
        <v>2896</v>
      </c>
      <c r="AV212" t="s">
        <v>2896</v>
      </c>
    </row>
    <row r="213" spans="1:48" x14ac:dyDescent="0.25">
      <c r="A213" t="s">
        <v>3119</v>
      </c>
      <c r="B213">
        <v>1945</v>
      </c>
      <c r="C213" t="s">
        <v>58</v>
      </c>
      <c r="D213">
        <v>168</v>
      </c>
      <c r="E213" t="s">
        <v>462</v>
      </c>
      <c r="F213" t="s">
        <v>2892</v>
      </c>
      <c r="G213" t="s">
        <v>2903</v>
      </c>
      <c r="H213" t="s">
        <v>2904</v>
      </c>
      <c r="I213" t="s">
        <v>2895</v>
      </c>
      <c r="J213">
        <v>331.560819125683</v>
      </c>
      <c r="K213">
        <v>1</v>
      </c>
      <c r="L213">
        <v>1</v>
      </c>
      <c r="M213">
        <v>2</v>
      </c>
      <c r="N213">
        <v>2221924.3806533702</v>
      </c>
      <c r="O213">
        <v>984546.48823752999</v>
      </c>
      <c r="P213">
        <v>1227481.0127779299</v>
      </c>
      <c r="Q213">
        <v>293476.81447145302</v>
      </c>
      <c r="R213">
        <v>125720.055873677</v>
      </c>
      <c r="S213">
        <v>135487.94366473801</v>
      </c>
      <c r="T213">
        <v>2946417.81</v>
      </c>
      <c r="U213">
        <v>1906730.9420139601</v>
      </c>
      <c r="V213">
        <v>4119563.35790896</v>
      </c>
      <c r="W213">
        <v>733585.39410499996</v>
      </c>
      <c r="X213">
        <v>0</v>
      </c>
      <c r="Y213">
        <v>0</v>
      </c>
      <c r="Z213">
        <v>0</v>
      </c>
      <c r="AA213">
        <v>0</v>
      </c>
      <c r="AB213">
        <v>0</v>
      </c>
      <c r="AC213">
        <v>135487.94366473801</v>
      </c>
      <c r="AD213">
        <v>0</v>
      </c>
      <c r="AE213">
        <v>0</v>
      </c>
      <c r="AF213">
        <v>0</v>
      </c>
      <c r="AG213">
        <v>0</v>
      </c>
      <c r="AH213">
        <v>0</v>
      </c>
      <c r="AI213">
        <v>0</v>
      </c>
      <c r="AJ213">
        <v>4988636.6956786998</v>
      </c>
      <c r="AK213" s="63">
        <v>15045.917394080499</v>
      </c>
      <c r="AL213">
        <v>330.98244656580999</v>
      </c>
      <c r="AM213">
        <v>93035.839999999997</v>
      </c>
      <c r="AN213">
        <v>6159.4095800100204</v>
      </c>
      <c r="AO213">
        <v>15045.917394080499</v>
      </c>
      <c r="AP213">
        <v>330.98244656580999</v>
      </c>
      <c r="AQ213">
        <v>40734.411818744898</v>
      </c>
      <c r="AR213">
        <v>15045.917394080499</v>
      </c>
      <c r="AS213">
        <v>15045.917394080499</v>
      </c>
      <c r="AT213">
        <v>0</v>
      </c>
      <c r="AU213" t="s">
        <v>2896</v>
      </c>
      <c r="AV213" t="s">
        <v>2896</v>
      </c>
    </row>
    <row r="214" spans="1:48" x14ac:dyDescent="0.25">
      <c r="A214" t="s">
        <v>3120</v>
      </c>
      <c r="B214">
        <v>1945</v>
      </c>
      <c r="C214" t="s">
        <v>58</v>
      </c>
      <c r="D214">
        <v>1945</v>
      </c>
      <c r="E214" t="s">
        <v>58</v>
      </c>
      <c r="F214" t="s">
        <v>1871</v>
      </c>
      <c r="G214" t="s">
        <v>1871</v>
      </c>
      <c r="H214" t="s">
        <v>2899</v>
      </c>
      <c r="I214" t="s">
        <v>2895</v>
      </c>
      <c r="J214">
        <v>1</v>
      </c>
      <c r="K214">
        <v>0</v>
      </c>
      <c r="L214">
        <v>0</v>
      </c>
      <c r="M214">
        <v>2</v>
      </c>
      <c r="N214">
        <v>1911.86314572678</v>
      </c>
      <c r="O214">
        <v>403.66744354915897</v>
      </c>
      <c r="P214">
        <v>2308.86048235918</v>
      </c>
      <c r="Q214">
        <v>885.13719819290895</v>
      </c>
      <c r="R214">
        <v>241.24453572228799</v>
      </c>
      <c r="S214">
        <v>408.63677445970802</v>
      </c>
      <c r="T214">
        <v>0</v>
      </c>
      <c r="U214">
        <v>5750.7728055503103</v>
      </c>
      <c r="V214">
        <v>4990.9470976475304</v>
      </c>
      <c r="W214">
        <v>759.82570790278805</v>
      </c>
      <c r="X214">
        <v>0</v>
      </c>
      <c r="Y214">
        <v>0</v>
      </c>
      <c r="Z214">
        <v>0</v>
      </c>
      <c r="AA214">
        <v>0</v>
      </c>
      <c r="AB214">
        <v>0</v>
      </c>
      <c r="AC214">
        <v>408.63677445970802</v>
      </c>
      <c r="AD214">
        <v>0</v>
      </c>
      <c r="AE214">
        <v>0</v>
      </c>
      <c r="AF214">
        <v>0</v>
      </c>
      <c r="AG214">
        <v>0</v>
      </c>
      <c r="AH214">
        <v>0</v>
      </c>
      <c r="AI214">
        <v>0</v>
      </c>
      <c r="AJ214">
        <v>6159.4095800100204</v>
      </c>
      <c r="AK214" s="63">
        <v>6159.4095800100204</v>
      </c>
      <c r="AL214">
        <v>330.98244656580999</v>
      </c>
      <c r="AM214">
        <v>93035.839999999997</v>
      </c>
      <c r="AN214">
        <v>6159.4095800100204</v>
      </c>
      <c r="AO214">
        <v>15045.917394080499</v>
      </c>
      <c r="AP214">
        <v>634.54287297753501</v>
      </c>
      <c r="AQ214">
        <v>40331.279999999999</v>
      </c>
      <c r="AR214">
        <v>6159.4095800100204</v>
      </c>
      <c r="AS214">
        <v>6159.4095800100204</v>
      </c>
      <c r="AT214">
        <v>0</v>
      </c>
      <c r="AU214" t="s">
        <v>2896</v>
      </c>
      <c r="AV214" t="s">
        <v>2900</v>
      </c>
    </row>
    <row r="215" spans="1:48" x14ac:dyDescent="0.25">
      <c r="A215" t="s">
        <v>3121</v>
      </c>
      <c r="B215">
        <v>1927</v>
      </c>
      <c r="C215" t="s">
        <v>59</v>
      </c>
      <c r="D215">
        <v>103</v>
      </c>
      <c r="E215" t="s">
        <v>464</v>
      </c>
      <c r="F215" t="s">
        <v>2892</v>
      </c>
      <c r="G215" t="s">
        <v>2893</v>
      </c>
      <c r="H215" t="s">
        <v>2894</v>
      </c>
      <c r="I215" t="s">
        <v>2895</v>
      </c>
      <c r="J215">
        <v>268.25352112674301</v>
      </c>
      <c r="K215">
        <v>1</v>
      </c>
      <c r="L215">
        <v>1</v>
      </c>
      <c r="M215">
        <v>1</v>
      </c>
      <c r="N215">
        <v>1589593.3210258</v>
      </c>
      <c r="O215">
        <v>436845.41457660502</v>
      </c>
      <c r="P215">
        <v>713422.96302902105</v>
      </c>
      <c r="Q215">
        <v>150346.68504048599</v>
      </c>
      <c r="R215">
        <v>79311.790931163196</v>
      </c>
      <c r="S215">
        <v>132965.789984003</v>
      </c>
      <c r="T215">
        <v>1527412.78</v>
      </c>
      <c r="U215">
        <v>1442107.3946030701</v>
      </c>
      <c r="V215">
        <v>2586430.76136684</v>
      </c>
      <c r="W215">
        <v>383089.41323623201</v>
      </c>
      <c r="X215">
        <v>0</v>
      </c>
      <c r="Y215">
        <v>0</v>
      </c>
      <c r="Z215">
        <v>0</v>
      </c>
      <c r="AA215">
        <v>0</v>
      </c>
      <c r="AB215">
        <v>0</v>
      </c>
      <c r="AC215">
        <v>129593.253180386</v>
      </c>
      <c r="AD215">
        <v>3372.5368036168802</v>
      </c>
      <c r="AE215">
        <v>0</v>
      </c>
      <c r="AF215">
        <v>0</v>
      </c>
      <c r="AG215">
        <v>0</v>
      </c>
      <c r="AH215">
        <v>0</v>
      </c>
      <c r="AI215">
        <v>0</v>
      </c>
      <c r="AJ215">
        <v>3102485.96458707</v>
      </c>
      <c r="AK215" s="63">
        <v>11565.499500456601</v>
      </c>
      <c r="AL215">
        <v>330.98244656580999</v>
      </c>
      <c r="AM215">
        <v>93035.839999999997</v>
      </c>
      <c r="AN215">
        <v>5871.5843802210202</v>
      </c>
      <c r="AO215">
        <v>14945.6827560809</v>
      </c>
      <c r="AP215">
        <v>330.98244656580999</v>
      </c>
      <c r="AQ215">
        <v>93035.839999999997</v>
      </c>
      <c r="AR215">
        <v>11565.499500456601</v>
      </c>
      <c r="AS215">
        <v>11565.499500456601</v>
      </c>
      <c r="AT215">
        <v>0</v>
      </c>
      <c r="AU215" t="s">
        <v>2896</v>
      </c>
      <c r="AV215" t="s">
        <v>2896</v>
      </c>
    </row>
    <row r="216" spans="1:48" x14ac:dyDescent="0.25">
      <c r="A216" t="s">
        <v>3122</v>
      </c>
      <c r="B216">
        <v>1927</v>
      </c>
      <c r="C216" t="s">
        <v>59</v>
      </c>
      <c r="D216">
        <v>104</v>
      </c>
      <c r="E216" t="s">
        <v>465</v>
      </c>
      <c r="F216" t="s">
        <v>2892</v>
      </c>
      <c r="G216" t="s">
        <v>2903</v>
      </c>
      <c r="H216" t="s">
        <v>2894</v>
      </c>
      <c r="I216" t="s">
        <v>2895</v>
      </c>
      <c r="J216">
        <v>188.788732394325</v>
      </c>
      <c r="K216">
        <v>1</v>
      </c>
      <c r="L216">
        <v>1</v>
      </c>
      <c r="M216">
        <v>1</v>
      </c>
      <c r="N216">
        <v>1339504.9693567799</v>
      </c>
      <c r="O216">
        <v>717619.24106606795</v>
      </c>
      <c r="P216">
        <v>509248.27732855099</v>
      </c>
      <c r="Q216">
        <v>105809.459533885</v>
      </c>
      <c r="R216">
        <v>55817.244861973697</v>
      </c>
      <c r="S216">
        <v>93577.310140990696</v>
      </c>
      <c r="T216">
        <v>1713087.53</v>
      </c>
      <c r="U216">
        <v>1014911.66214726</v>
      </c>
      <c r="V216">
        <v>2313430.34270286</v>
      </c>
      <c r="W216">
        <v>414568.849444394</v>
      </c>
      <c r="X216">
        <v>0</v>
      </c>
      <c r="Y216">
        <v>0</v>
      </c>
      <c r="Z216">
        <v>0</v>
      </c>
      <c r="AA216">
        <v>0</v>
      </c>
      <c r="AB216">
        <v>0</v>
      </c>
      <c r="AC216">
        <v>91203.820520300098</v>
      </c>
      <c r="AD216">
        <v>2373.4896206906301</v>
      </c>
      <c r="AE216">
        <v>0</v>
      </c>
      <c r="AF216">
        <v>0</v>
      </c>
      <c r="AG216">
        <v>0</v>
      </c>
      <c r="AH216">
        <v>0</v>
      </c>
      <c r="AI216">
        <v>0</v>
      </c>
      <c r="AJ216">
        <v>2821576.5022882498</v>
      </c>
      <c r="AK216" s="63">
        <v>14945.6827560809</v>
      </c>
      <c r="AL216">
        <v>330.98244656580999</v>
      </c>
      <c r="AM216">
        <v>93035.839999999997</v>
      </c>
      <c r="AN216">
        <v>5871.5843802210202</v>
      </c>
      <c r="AO216">
        <v>14945.6827560809</v>
      </c>
      <c r="AP216">
        <v>330.98244656580999</v>
      </c>
      <c r="AQ216">
        <v>40734.411818744898</v>
      </c>
      <c r="AR216">
        <v>14945.6827560809</v>
      </c>
      <c r="AS216">
        <v>14945.6827560809</v>
      </c>
      <c r="AT216">
        <v>0</v>
      </c>
      <c r="AU216" t="s">
        <v>2896</v>
      </c>
      <c r="AV216" t="s">
        <v>2896</v>
      </c>
    </row>
    <row r="217" spans="1:48" x14ac:dyDescent="0.25">
      <c r="A217" t="s">
        <v>3123</v>
      </c>
      <c r="B217">
        <v>1927</v>
      </c>
      <c r="C217" t="s">
        <v>59</v>
      </c>
      <c r="D217">
        <v>1248</v>
      </c>
      <c r="E217" t="s">
        <v>466</v>
      </c>
      <c r="F217" t="s">
        <v>2892</v>
      </c>
      <c r="G217" t="s">
        <v>2911</v>
      </c>
      <c r="H217" t="s">
        <v>2894</v>
      </c>
      <c r="I217" t="s">
        <v>2895</v>
      </c>
      <c r="J217">
        <v>143.79577464787499</v>
      </c>
      <c r="K217">
        <v>1</v>
      </c>
      <c r="L217">
        <v>1</v>
      </c>
      <c r="M217">
        <v>1</v>
      </c>
      <c r="N217">
        <v>873263.49648786196</v>
      </c>
      <c r="O217">
        <v>305993.97671845998</v>
      </c>
      <c r="P217">
        <v>378950.07535858703</v>
      </c>
      <c r="Q217">
        <v>80592.485609619194</v>
      </c>
      <c r="R217">
        <v>42514.634543300097</v>
      </c>
      <c r="S217">
        <v>71275.555646416702</v>
      </c>
      <c r="T217">
        <v>908281.2</v>
      </c>
      <c r="U217">
        <v>773033.46871782804</v>
      </c>
      <c r="V217">
        <v>1517244.0325325299</v>
      </c>
      <c r="W217">
        <v>164070.63618530199</v>
      </c>
      <c r="X217">
        <v>0</v>
      </c>
      <c r="Y217">
        <v>0</v>
      </c>
      <c r="Z217">
        <v>0</v>
      </c>
      <c r="AA217">
        <v>0</v>
      </c>
      <c r="AB217">
        <v>0</v>
      </c>
      <c r="AC217">
        <v>69467.726469868998</v>
      </c>
      <c r="AD217">
        <v>1807.8291765476099</v>
      </c>
      <c r="AE217">
        <v>0</v>
      </c>
      <c r="AF217">
        <v>0</v>
      </c>
      <c r="AG217">
        <v>0</v>
      </c>
      <c r="AH217">
        <v>0</v>
      </c>
      <c r="AI217">
        <v>0</v>
      </c>
      <c r="AJ217">
        <v>1752590.22436424</v>
      </c>
      <c r="AK217" s="63">
        <v>12188.0509260857</v>
      </c>
      <c r="AL217">
        <v>330.98244656580999</v>
      </c>
      <c r="AM217">
        <v>93035.839999999997</v>
      </c>
      <c r="AN217">
        <v>5871.5843802210202</v>
      </c>
      <c r="AO217">
        <v>14945.6827560809</v>
      </c>
      <c r="AP217">
        <v>3753.1860850462999</v>
      </c>
      <c r="AQ217">
        <v>20687.885194392002</v>
      </c>
      <c r="AR217">
        <v>12188.0509260857</v>
      </c>
      <c r="AS217">
        <v>12188.0509260857</v>
      </c>
      <c r="AT217">
        <v>0</v>
      </c>
      <c r="AU217" t="s">
        <v>2896</v>
      </c>
      <c r="AV217" t="s">
        <v>2896</v>
      </c>
    </row>
    <row r="218" spans="1:48" x14ac:dyDescent="0.25">
      <c r="A218" t="s">
        <v>3124</v>
      </c>
      <c r="B218">
        <v>1927</v>
      </c>
      <c r="C218" t="s">
        <v>59</v>
      </c>
      <c r="D218">
        <v>1927</v>
      </c>
      <c r="E218" t="s">
        <v>59</v>
      </c>
      <c r="F218" t="s">
        <v>1871</v>
      </c>
      <c r="G218" t="s">
        <v>1871</v>
      </c>
      <c r="H218" t="s">
        <v>2899</v>
      </c>
      <c r="I218" t="s">
        <v>2895</v>
      </c>
      <c r="J218">
        <v>2</v>
      </c>
      <c r="K218">
        <v>0</v>
      </c>
      <c r="L218">
        <v>0</v>
      </c>
      <c r="M218">
        <v>1</v>
      </c>
      <c r="N218">
        <v>2032.7431295634599</v>
      </c>
      <c r="O218">
        <v>1758.67763886801</v>
      </c>
      <c r="P218">
        <v>5248.1542838458199</v>
      </c>
      <c r="Q218">
        <v>1120.9298160112501</v>
      </c>
      <c r="R218">
        <v>591.31966356326302</v>
      </c>
      <c r="S218">
        <v>991.344228590238</v>
      </c>
      <c r="T218">
        <v>0</v>
      </c>
      <c r="U218">
        <v>10751.8245318518</v>
      </c>
      <c r="V218">
        <v>8822.8233977791697</v>
      </c>
      <c r="W218">
        <v>1929.0011340726301</v>
      </c>
      <c r="X218">
        <v>0</v>
      </c>
      <c r="Y218">
        <v>0</v>
      </c>
      <c r="Z218">
        <v>0</v>
      </c>
      <c r="AA218">
        <v>0</v>
      </c>
      <c r="AB218">
        <v>0</v>
      </c>
      <c r="AC218">
        <v>966.19982944534502</v>
      </c>
      <c r="AD218">
        <v>25.144399144892802</v>
      </c>
      <c r="AE218">
        <v>0</v>
      </c>
      <c r="AF218">
        <v>0</v>
      </c>
      <c r="AG218">
        <v>0</v>
      </c>
      <c r="AH218">
        <v>0</v>
      </c>
      <c r="AI218">
        <v>0</v>
      </c>
      <c r="AJ218">
        <v>11743.168760442</v>
      </c>
      <c r="AK218" s="63">
        <v>5871.5843802210202</v>
      </c>
      <c r="AL218">
        <v>330.98244656580999</v>
      </c>
      <c r="AM218">
        <v>93035.839999999997</v>
      </c>
      <c r="AN218">
        <v>5871.5843802210202</v>
      </c>
      <c r="AO218">
        <v>14945.6827560809</v>
      </c>
      <c r="AP218">
        <v>634.54287297753501</v>
      </c>
      <c r="AQ218">
        <v>40331.279999999999</v>
      </c>
      <c r="AR218">
        <v>5871.5843802210202</v>
      </c>
      <c r="AS218">
        <v>5871.5843802210202</v>
      </c>
      <c r="AT218">
        <v>0</v>
      </c>
      <c r="AU218" t="s">
        <v>2896</v>
      </c>
      <c r="AV218" t="s">
        <v>2900</v>
      </c>
    </row>
    <row r="219" spans="1:48" x14ac:dyDescent="0.25">
      <c r="A219" t="s">
        <v>3125</v>
      </c>
      <c r="B219">
        <v>2006</v>
      </c>
      <c r="C219" t="s">
        <v>60</v>
      </c>
      <c r="D219">
        <v>325</v>
      </c>
      <c r="E219" t="s">
        <v>467</v>
      </c>
      <c r="F219" t="s">
        <v>2892</v>
      </c>
      <c r="G219" t="s">
        <v>2893</v>
      </c>
      <c r="H219" t="s">
        <v>2894</v>
      </c>
      <c r="I219" t="s">
        <v>2895</v>
      </c>
      <c r="J219">
        <v>104.80405405404299</v>
      </c>
      <c r="K219">
        <v>1</v>
      </c>
      <c r="L219">
        <v>1</v>
      </c>
      <c r="M219">
        <v>1</v>
      </c>
      <c r="N219">
        <v>633570.49277731602</v>
      </c>
      <c r="O219">
        <v>170726.56410704201</v>
      </c>
      <c r="P219">
        <v>518230.282060995</v>
      </c>
      <c r="Q219">
        <v>155080.97277314801</v>
      </c>
      <c r="R219">
        <v>553044.07329813996</v>
      </c>
      <c r="S219">
        <v>136384.13456604999</v>
      </c>
      <c r="T219">
        <v>701199.28</v>
      </c>
      <c r="U219">
        <v>1329453.1050166399</v>
      </c>
      <c r="V219">
        <v>1834952.10402694</v>
      </c>
      <c r="W219">
        <v>140074.05767441599</v>
      </c>
      <c r="X219">
        <v>0</v>
      </c>
      <c r="Y219">
        <v>0</v>
      </c>
      <c r="Z219">
        <v>0</v>
      </c>
      <c r="AA219">
        <v>55626.223315288298</v>
      </c>
      <c r="AB219">
        <v>0</v>
      </c>
      <c r="AC219">
        <v>136384.13456604999</v>
      </c>
      <c r="AD219">
        <v>0</v>
      </c>
      <c r="AE219">
        <v>0</v>
      </c>
      <c r="AF219">
        <v>0</v>
      </c>
      <c r="AG219">
        <v>0</v>
      </c>
      <c r="AH219">
        <v>0</v>
      </c>
      <c r="AI219">
        <v>0</v>
      </c>
      <c r="AJ219">
        <v>2167036.5195826902</v>
      </c>
      <c r="AK219" s="63">
        <v>20677.029520873701</v>
      </c>
      <c r="AL219">
        <v>330.98244656580999</v>
      </c>
      <c r="AM219">
        <v>93035.839999999997</v>
      </c>
      <c r="AN219">
        <v>20677.029520873701</v>
      </c>
      <c r="AO219">
        <v>32823.439830197298</v>
      </c>
      <c r="AP219">
        <v>330.98244656580999</v>
      </c>
      <c r="AQ219">
        <v>93035.839999999997</v>
      </c>
      <c r="AR219">
        <v>20677.029520873701</v>
      </c>
      <c r="AS219">
        <v>20677.029520873701</v>
      </c>
      <c r="AT219">
        <v>0</v>
      </c>
      <c r="AU219" t="s">
        <v>2896</v>
      </c>
      <c r="AV219" t="s">
        <v>2896</v>
      </c>
    </row>
    <row r="220" spans="1:48" x14ac:dyDescent="0.25">
      <c r="A220" t="s">
        <v>3126</v>
      </c>
      <c r="B220">
        <v>2006</v>
      </c>
      <c r="C220" t="s">
        <v>60</v>
      </c>
      <c r="D220">
        <v>326</v>
      </c>
      <c r="E220" t="s">
        <v>468</v>
      </c>
      <c r="F220" t="s">
        <v>2892</v>
      </c>
      <c r="G220" t="s">
        <v>2903</v>
      </c>
      <c r="H220" t="s">
        <v>2904</v>
      </c>
      <c r="I220" t="s">
        <v>2895</v>
      </c>
      <c r="J220">
        <v>36.362404324219</v>
      </c>
      <c r="K220">
        <v>1</v>
      </c>
      <c r="L220">
        <v>1</v>
      </c>
      <c r="M220">
        <v>1</v>
      </c>
      <c r="N220">
        <v>489818.59722268401</v>
      </c>
      <c r="O220">
        <v>212654.99589295799</v>
      </c>
      <c r="P220">
        <v>181387.997939005</v>
      </c>
      <c r="Q220">
        <v>53806.287226852299</v>
      </c>
      <c r="R220">
        <v>208552.00670185999</v>
      </c>
      <c r="S220">
        <v>47319.305433949601</v>
      </c>
      <c r="T220">
        <v>684958.04</v>
      </c>
      <c r="U220">
        <v>461261.84498335898</v>
      </c>
      <c r="V220">
        <v>937233.09597306303</v>
      </c>
      <c r="W220">
        <v>189686.932325584</v>
      </c>
      <c r="X220">
        <v>0</v>
      </c>
      <c r="Y220">
        <v>0</v>
      </c>
      <c r="Z220">
        <v>0</v>
      </c>
      <c r="AA220">
        <v>19299.8566847117</v>
      </c>
      <c r="AB220">
        <v>0</v>
      </c>
      <c r="AC220">
        <v>47319.305433949601</v>
      </c>
      <c r="AD220">
        <v>0</v>
      </c>
      <c r="AE220">
        <v>0</v>
      </c>
      <c r="AF220">
        <v>0</v>
      </c>
      <c r="AG220">
        <v>0</v>
      </c>
      <c r="AH220">
        <v>0</v>
      </c>
      <c r="AI220">
        <v>0</v>
      </c>
      <c r="AJ220">
        <v>1193539.19041731</v>
      </c>
      <c r="AK220" s="63">
        <v>32823.439830197298</v>
      </c>
      <c r="AL220">
        <v>330.98244656580999</v>
      </c>
      <c r="AM220">
        <v>93035.839999999997</v>
      </c>
      <c r="AN220">
        <v>20677.029520873701</v>
      </c>
      <c r="AO220">
        <v>32823.439830197298</v>
      </c>
      <c r="AP220">
        <v>330.98244656580999</v>
      </c>
      <c r="AQ220">
        <v>40734.411818744898</v>
      </c>
      <c r="AR220">
        <v>32823.439830197298</v>
      </c>
      <c r="AS220">
        <v>32823.439830197298</v>
      </c>
      <c r="AT220">
        <v>0</v>
      </c>
      <c r="AU220" t="s">
        <v>2896</v>
      </c>
      <c r="AV220" t="s">
        <v>2896</v>
      </c>
    </row>
    <row r="221" spans="1:48" x14ac:dyDescent="0.25">
      <c r="A221" t="s">
        <v>3127</v>
      </c>
      <c r="B221">
        <v>1965</v>
      </c>
      <c r="C221" t="s">
        <v>61</v>
      </c>
      <c r="D221">
        <v>192</v>
      </c>
      <c r="E221" t="s">
        <v>3128</v>
      </c>
      <c r="F221" t="s">
        <v>2892</v>
      </c>
      <c r="G221" t="s">
        <v>2893</v>
      </c>
      <c r="H221" t="s">
        <v>2894</v>
      </c>
      <c r="I221" t="s">
        <v>2895</v>
      </c>
      <c r="J221">
        <v>586.359649122733</v>
      </c>
      <c r="K221">
        <v>1</v>
      </c>
      <c r="L221">
        <v>1</v>
      </c>
      <c r="M221">
        <v>3</v>
      </c>
      <c r="N221">
        <v>3463021.2607768299</v>
      </c>
      <c r="O221">
        <v>1230135.3467788401</v>
      </c>
      <c r="P221">
        <v>1326158.1760450599</v>
      </c>
      <c r="Q221">
        <v>253233.60336044</v>
      </c>
      <c r="R221">
        <v>220335.96845616901</v>
      </c>
      <c r="S221">
        <v>355372.20169261697</v>
      </c>
      <c r="T221">
        <v>3724069.74</v>
      </c>
      <c r="U221">
        <v>2768814.6154173398</v>
      </c>
      <c r="V221">
        <v>5443940.4865276702</v>
      </c>
      <c r="W221">
        <v>1048943.8688896699</v>
      </c>
      <c r="X221">
        <v>0</v>
      </c>
      <c r="Y221">
        <v>0</v>
      </c>
      <c r="Z221">
        <v>0</v>
      </c>
      <c r="AA221">
        <v>0</v>
      </c>
      <c r="AB221">
        <v>0</v>
      </c>
      <c r="AC221">
        <v>328936.72105249797</v>
      </c>
      <c r="AD221">
        <v>26435.480640118902</v>
      </c>
      <c r="AE221">
        <v>0</v>
      </c>
      <c r="AF221">
        <v>0</v>
      </c>
      <c r="AG221">
        <v>0</v>
      </c>
      <c r="AH221">
        <v>0</v>
      </c>
      <c r="AI221">
        <v>0</v>
      </c>
      <c r="AJ221">
        <v>6848256.5571099604</v>
      </c>
      <c r="AK221" s="63">
        <v>11679.276647627101</v>
      </c>
      <c r="AL221">
        <v>330.98244656580999</v>
      </c>
      <c r="AM221">
        <v>93035.839999999997</v>
      </c>
      <c r="AN221">
        <v>5328.1067716445496</v>
      </c>
      <c r="AO221">
        <v>15441.1194902675</v>
      </c>
      <c r="AP221">
        <v>330.98244656580999</v>
      </c>
      <c r="AQ221">
        <v>93035.839999999997</v>
      </c>
      <c r="AR221">
        <v>5328.1067716445496</v>
      </c>
      <c r="AS221">
        <v>12705.2546565545</v>
      </c>
      <c r="AT221">
        <v>0</v>
      </c>
      <c r="AU221" t="s">
        <v>2896</v>
      </c>
      <c r="AV221" t="s">
        <v>2896</v>
      </c>
    </row>
    <row r="222" spans="1:48" x14ac:dyDescent="0.25">
      <c r="A222" t="s">
        <v>3129</v>
      </c>
      <c r="B222">
        <v>1965</v>
      </c>
      <c r="C222" t="s">
        <v>61</v>
      </c>
      <c r="D222">
        <v>1965</v>
      </c>
      <c r="E222" t="s">
        <v>61</v>
      </c>
      <c r="F222" t="s">
        <v>1871</v>
      </c>
      <c r="G222" t="s">
        <v>1871</v>
      </c>
      <c r="H222" t="s">
        <v>2899</v>
      </c>
      <c r="I222" t="s">
        <v>2895</v>
      </c>
      <c r="J222">
        <v>14.740200280570701</v>
      </c>
      <c r="K222">
        <v>1</v>
      </c>
      <c r="L222">
        <v>2</v>
      </c>
      <c r="M222">
        <v>3</v>
      </c>
      <c r="N222">
        <v>17183.5755027671</v>
      </c>
      <c r="O222">
        <v>13933.552861898301</v>
      </c>
      <c r="P222">
        <v>26581.882278852499</v>
      </c>
      <c r="Q222">
        <v>6365.9121784524104</v>
      </c>
      <c r="R222">
        <v>5538.9150820943296</v>
      </c>
      <c r="S222">
        <v>8933.5230262410205</v>
      </c>
      <c r="T222">
        <v>0</v>
      </c>
      <c r="U222">
        <v>69603.837904064596</v>
      </c>
      <c r="V222">
        <v>52765.051515425403</v>
      </c>
      <c r="W222">
        <v>16838.786388639299</v>
      </c>
      <c r="X222">
        <v>0</v>
      </c>
      <c r="Y222">
        <v>0</v>
      </c>
      <c r="Z222">
        <v>0</v>
      </c>
      <c r="AA222">
        <v>0</v>
      </c>
      <c r="AB222">
        <v>0</v>
      </c>
      <c r="AC222">
        <v>8268.9747754678192</v>
      </c>
      <c r="AD222">
        <v>664.54825077320299</v>
      </c>
      <c r="AE222">
        <v>0</v>
      </c>
      <c r="AF222">
        <v>0</v>
      </c>
      <c r="AG222">
        <v>0</v>
      </c>
      <c r="AH222">
        <v>0</v>
      </c>
      <c r="AI222">
        <v>0</v>
      </c>
      <c r="AJ222">
        <v>78537.3609303056</v>
      </c>
      <c r="AK222" s="63">
        <v>5328.1067716445496</v>
      </c>
      <c r="AL222">
        <v>330.98244656580999</v>
      </c>
      <c r="AM222">
        <v>93035.839999999997</v>
      </c>
      <c r="AN222">
        <v>5328.1067716445496</v>
      </c>
      <c r="AO222">
        <v>15441.1194902675</v>
      </c>
      <c r="AP222">
        <v>634.54287297753501</v>
      </c>
      <c r="AQ222">
        <v>40331.279999999999</v>
      </c>
      <c r="AR222">
        <v>5328.1067716445496</v>
      </c>
      <c r="AS222">
        <v>5328.1067716445496</v>
      </c>
      <c r="AT222">
        <v>0</v>
      </c>
      <c r="AU222" t="s">
        <v>2896</v>
      </c>
      <c r="AV222" t="s">
        <v>2900</v>
      </c>
    </row>
    <row r="223" spans="1:48" x14ac:dyDescent="0.25">
      <c r="A223" t="s">
        <v>3130</v>
      </c>
      <c r="B223">
        <v>1965</v>
      </c>
      <c r="C223" t="s">
        <v>61</v>
      </c>
      <c r="D223">
        <v>3227</v>
      </c>
      <c r="E223" t="s">
        <v>469</v>
      </c>
      <c r="F223" t="s">
        <v>2945</v>
      </c>
      <c r="G223" t="s">
        <v>2903</v>
      </c>
      <c r="H223" t="s">
        <v>2904</v>
      </c>
      <c r="I223" t="s">
        <v>2895</v>
      </c>
      <c r="J223">
        <v>65.532847303611703</v>
      </c>
      <c r="K223">
        <v>1</v>
      </c>
      <c r="L223">
        <v>1</v>
      </c>
      <c r="M223">
        <v>3</v>
      </c>
      <c r="N223">
        <v>76395.748233979801</v>
      </c>
      <c r="O223">
        <v>61946.606878819701</v>
      </c>
      <c r="P223">
        <v>118179.291954314</v>
      </c>
      <c r="Q223">
        <v>28301.945889338502</v>
      </c>
      <c r="R223">
        <v>24625.2336734536</v>
      </c>
      <c r="S223">
        <v>39717.180853616199</v>
      </c>
      <c r="T223">
        <v>0</v>
      </c>
      <c r="U223">
        <v>309448.82662990497</v>
      </c>
      <c r="V223">
        <v>234585.96207036701</v>
      </c>
      <c r="W223">
        <v>74862.864559538197</v>
      </c>
      <c r="X223">
        <v>0</v>
      </c>
      <c r="Y223">
        <v>0</v>
      </c>
      <c r="Z223">
        <v>0</v>
      </c>
      <c r="AA223">
        <v>0</v>
      </c>
      <c r="AB223">
        <v>0</v>
      </c>
      <c r="AC223">
        <v>36762.693247283903</v>
      </c>
      <c r="AD223">
        <v>2954.48760633233</v>
      </c>
      <c r="AE223">
        <v>0</v>
      </c>
      <c r="AF223">
        <v>0</v>
      </c>
      <c r="AG223">
        <v>0</v>
      </c>
      <c r="AH223">
        <v>0</v>
      </c>
      <c r="AI223">
        <v>0</v>
      </c>
      <c r="AJ223">
        <v>349166.007483522</v>
      </c>
      <c r="AK223" s="63">
        <v>5328.1067716445496</v>
      </c>
      <c r="AL223">
        <v>330.98244656580999</v>
      </c>
      <c r="AM223">
        <v>93035.839999999997</v>
      </c>
      <c r="AN223">
        <v>5328.1067716445496</v>
      </c>
      <c r="AO223">
        <v>15441.1194902675</v>
      </c>
      <c r="AP223">
        <v>330.98244656580999</v>
      </c>
      <c r="AQ223">
        <v>40734.411818744898</v>
      </c>
      <c r="AR223">
        <v>5328.1067716445496</v>
      </c>
      <c r="AS223">
        <v>15441.1194902675</v>
      </c>
      <c r="AT223">
        <v>0</v>
      </c>
      <c r="AU223" t="s">
        <v>2896</v>
      </c>
      <c r="AV223" t="s">
        <v>2897</v>
      </c>
    </row>
    <row r="224" spans="1:48" x14ac:dyDescent="0.25">
      <c r="A224" t="s">
        <v>3131</v>
      </c>
      <c r="B224">
        <v>1965</v>
      </c>
      <c r="C224" t="s">
        <v>61</v>
      </c>
      <c r="D224">
        <v>3615</v>
      </c>
      <c r="E224" t="s">
        <v>471</v>
      </c>
      <c r="F224" t="s">
        <v>2906</v>
      </c>
      <c r="G224" t="s">
        <v>2893</v>
      </c>
      <c r="H224" t="s">
        <v>2894</v>
      </c>
      <c r="I224" t="s">
        <v>2895</v>
      </c>
      <c r="J224">
        <v>210.45953249343401</v>
      </c>
      <c r="K224">
        <v>1</v>
      </c>
      <c r="L224">
        <v>1</v>
      </c>
      <c r="M224">
        <v>3</v>
      </c>
      <c r="N224">
        <v>245345.87034376201</v>
      </c>
      <c r="O224">
        <v>198942.27795215001</v>
      </c>
      <c r="P224">
        <v>379534.226856936</v>
      </c>
      <c r="Q224">
        <v>90892.041863048493</v>
      </c>
      <c r="R224">
        <v>79084.236069366903</v>
      </c>
      <c r="S224">
        <v>127552.20715014701</v>
      </c>
      <c r="T224">
        <v>0</v>
      </c>
      <c r="U224">
        <v>993798.65308526403</v>
      </c>
      <c r="V224">
        <v>753375.65721993195</v>
      </c>
      <c r="W224">
        <v>240422.99586533199</v>
      </c>
      <c r="X224">
        <v>0</v>
      </c>
      <c r="Y224">
        <v>0</v>
      </c>
      <c r="Z224">
        <v>0</v>
      </c>
      <c r="AA224">
        <v>0</v>
      </c>
      <c r="AB224">
        <v>0</v>
      </c>
      <c r="AC224">
        <v>118063.83443370499</v>
      </c>
      <c r="AD224">
        <v>9488.3727164419906</v>
      </c>
      <c r="AE224">
        <v>0</v>
      </c>
      <c r="AF224">
        <v>0</v>
      </c>
      <c r="AG224">
        <v>0</v>
      </c>
      <c r="AH224">
        <v>0</v>
      </c>
      <c r="AI224">
        <v>0</v>
      </c>
      <c r="AJ224">
        <v>1121350.86023541</v>
      </c>
      <c r="AK224" s="63">
        <v>5328.1067716445496</v>
      </c>
      <c r="AL224">
        <v>330.98244656580999</v>
      </c>
      <c r="AM224">
        <v>93035.839999999997</v>
      </c>
      <c r="AN224">
        <v>5328.1067716445496</v>
      </c>
      <c r="AO224">
        <v>15441.1194902675</v>
      </c>
      <c r="AP224">
        <v>330.98244656580999</v>
      </c>
      <c r="AQ224">
        <v>93035.839999999997</v>
      </c>
      <c r="AR224">
        <v>5328.1067716445496</v>
      </c>
      <c r="AS224">
        <v>12705.2546565545</v>
      </c>
      <c r="AT224">
        <v>0</v>
      </c>
      <c r="AU224" t="s">
        <v>2896</v>
      </c>
      <c r="AV224" t="s">
        <v>2897</v>
      </c>
    </row>
    <row r="225" spans="1:48" x14ac:dyDescent="0.25">
      <c r="A225" t="s">
        <v>3132</v>
      </c>
      <c r="B225">
        <v>1965</v>
      </c>
      <c r="C225" t="s">
        <v>61</v>
      </c>
      <c r="D225">
        <v>196</v>
      </c>
      <c r="E225" t="s">
        <v>472</v>
      </c>
      <c r="F225" t="s">
        <v>2892</v>
      </c>
      <c r="G225" t="s">
        <v>2893</v>
      </c>
      <c r="H225" t="s">
        <v>2894</v>
      </c>
      <c r="I225" t="s">
        <v>2895</v>
      </c>
      <c r="J225">
        <v>366.895959282109</v>
      </c>
      <c r="K225">
        <v>1</v>
      </c>
      <c r="L225">
        <v>1</v>
      </c>
      <c r="M225">
        <v>3</v>
      </c>
      <c r="N225">
        <v>2376515.4097595899</v>
      </c>
      <c r="O225">
        <v>812562.22785628703</v>
      </c>
      <c r="P225">
        <v>953744.92523150297</v>
      </c>
      <c r="Q225">
        <v>158452.89826201301</v>
      </c>
      <c r="R225">
        <v>137868.246275176</v>
      </c>
      <c r="S225">
        <v>222362.88775545801</v>
      </c>
      <c r="T225">
        <v>2706645.75</v>
      </c>
      <c r="U225">
        <v>1732497.95738457</v>
      </c>
      <c r="V225">
        <v>3709521.3581237602</v>
      </c>
      <c r="W225">
        <v>729622.34926081705</v>
      </c>
      <c r="X225">
        <v>0</v>
      </c>
      <c r="Y225">
        <v>0</v>
      </c>
      <c r="Z225">
        <v>0</v>
      </c>
      <c r="AA225">
        <v>0</v>
      </c>
      <c r="AB225">
        <v>0</v>
      </c>
      <c r="AC225">
        <v>205821.723909939</v>
      </c>
      <c r="AD225">
        <v>16541.1638455188</v>
      </c>
      <c r="AE225">
        <v>0</v>
      </c>
      <c r="AF225">
        <v>0</v>
      </c>
      <c r="AG225">
        <v>0</v>
      </c>
      <c r="AH225">
        <v>0</v>
      </c>
      <c r="AI225">
        <v>0</v>
      </c>
      <c r="AJ225">
        <v>4661506.5951400399</v>
      </c>
      <c r="AK225" s="63">
        <v>12705.2546565545</v>
      </c>
      <c r="AL225">
        <v>330.98244656580999</v>
      </c>
      <c r="AM225">
        <v>93035.839999999997</v>
      </c>
      <c r="AN225">
        <v>5328.1067716445496</v>
      </c>
      <c r="AO225">
        <v>15441.1194902675</v>
      </c>
      <c r="AP225">
        <v>330.98244656580999</v>
      </c>
      <c r="AQ225">
        <v>93035.839999999997</v>
      </c>
      <c r="AR225">
        <v>5328.1067716445496</v>
      </c>
      <c r="AS225">
        <v>12705.2546565545</v>
      </c>
      <c r="AT225">
        <v>0</v>
      </c>
      <c r="AU225" t="s">
        <v>2896</v>
      </c>
      <c r="AV225" t="s">
        <v>2896</v>
      </c>
    </row>
    <row r="226" spans="1:48" x14ac:dyDescent="0.25">
      <c r="A226" t="s">
        <v>3133</v>
      </c>
      <c r="B226">
        <v>1965</v>
      </c>
      <c r="C226" t="s">
        <v>61</v>
      </c>
      <c r="D226">
        <v>201</v>
      </c>
      <c r="E226" t="s">
        <v>474</v>
      </c>
      <c r="F226" t="s">
        <v>2892</v>
      </c>
      <c r="G226" t="s">
        <v>2903</v>
      </c>
      <c r="H226" t="s">
        <v>2904</v>
      </c>
      <c r="I226" t="s">
        <v>2895</v>
      </c>
      <c r="J226">
        <v>968.06993349980803</v>
      </c>
      <c r="K226">
        <v>1</v>
      </c>
      <c r="L226">
        <v>1</v>
      </c>
      <c r="M226">
        <v>3</v>
      </c>
      <c r="N226">
        <v>6446701.0179820796</v>
      </c>
      <c r="O226">
        <v>3986987.4958814499</v>
      </c>
      <c r="P226">
        <v>3046015.60725406</v>
      </c>
      <c r="Q226">
        <v>517894.87639569299</v>
      </c>
      <c r="R226">
        <v>363770.98364477098</v>
      </c>
      <c r="S226">
        <v>586713.53694777004</v>
      </c>
      <c r="T226">
        <v>9790103.5500000007</v>
      </c>
      <c r="U226">
        <v>4571266.43115805</v>
      </c>
      <c r="V226">
        <v>11606562.338535</v>
      </c>
      <c r="W226">
        <v>2754807.6426229998</v>
      </c>
      <c r="X226">
        <v>0</v>
      </c>
      <c r="Y226">
        <v>0</v>
      </c>
      <c r="Z226">
        <v>0</v>
      </c>
      <c r="AA226">
        <v>0</v>
      </c>
      <c r="AB226">
        <v>0</v>
      </c>
      <c r="AC226">
        <v>543069.002362889</v>
      </c>
      <c r="AD226">
        <v>43644.534584880203</v>
      </c>
      <c r="AE226">
        <v>0</v>
      </c>
      <c r="AF226">
        <v>0</v>
      </c>
      <c r="AG226">
        <v>0</v>
      </c>
      <c r="AH226">
        <v>0</v>
      </c>
      <c r="AI226">
        <v>0</v>
      </c>
      <c r="AJ226">
        <v>14948083.518105799</v>
      </c>
      <c r="AK226" s="63">
        <v>15441.1194902675</v>
      </c>
      <c r="AL226">
        <v>330.98244656580999</v>
      </c>
      <c r="AM226">
        <v>93035.839999999997</v>
      </c>
      <c r="AN226">
        <v>5328.1067716445496</v>
      </c>
      <c r="AO226">
        <v>15441.1194902675</v>
      </c>
      <c r="AP226">
        <v>330.98244656580999</v>
      </c>
      <c r="AQ226">
        <v>40734.411818744898</v>
      </c>
      <c r="AR226">
        <v>5328.1067716445496</v>
      </c>
      <c r="AS226">
        <v>15441.1194902675</v>
      </c>
      <c r="AT226">
        <v>0</v>
      </c>
      <c r="AU226" t="s">
        <v>2896</v>
      </c>
      <c r="AV226" t="s">
        <v>2896</v>
      </c>
    </row>
    <row r="227" spans="1:48" x14ac:dyDescent="0.25">
      <c r="A227" t="s">
        <v>3134</v>
      </c>
      <c r="B227">
        <v>1965</v>
      </c>
      <c r="C227" t="s">
        <v>61</v>
      </c>
      <c r="D227">
        <v>197</v>
      </c>
      <c r="E227" t="s">
        <v>475</v>
      </c>
      <c r="F227" t="s">
        <v>2892</v>
      </c>
      <c r="G227" t="s">
        <v>2893</v>
      </c>
      <c r="H227" t="s">
        <v>2894</v>
      </c>
      <c r="I227" t="s">
        <v>2895</v>
      </c>
      <c r="J227">
        <v>481.93567251455102</v>
      </c>
      <c r="K227">
        <v>1</v>
      </c>
      <c r="L227">
        <v>1</v>
      </c>
      <c r="M227">
        <v>3</v>
      </c>
      <c r="N227">
        <v>2963860.6651000399</v>
      </c>
      <c r="O227">
        <v>1131058.3511522701</v>
      </c>
      <c r="P227">
        <v>1216257.69112946</v>
      </c>
      <c r="Q227">
        <v>208135.58218302901</v>
      </c>
      <c r="R227">
        <v>181096.64144853599</v>
      </c>
      <c r="S227">
        <v>292084.45920851501</v>
      </c>
      <c r="T227">
        <v>3424688.67</v>
      </c>
      <c r="U227">
        <v>2275720.26101333</v>
      </c>
      <c r="V227">
        <v>4822744.2988462299</v>
      </c>
      <c r="W227">
        <v>877664.63216710999</v>
      </c>
      <c r="X227">
        <v>0</v>
      </c>
      <c r="Y227">
        <v>0</v>
      </c>
      <c r="Z227">
        <v>0</v>
      </c>
      <c r="AA227">
        <v>0</v>
      </c>
      <c r="AB227">
        <v>0</v>
      </c>
      <c r="AC227">
        <v>270356.83664853498</v>
      </c>
      <c r="AD227">
        <v>21727.622559979998</v>
      </c>
      <c r="AE227">
        <v>0</v>
      </c>
      <c r="AF227">
        <v>0</v>
      </c>
      <c r="AG227">
        <v>0</v>
      </c>
      <c r="AH227">
        <v>0</v>
      </c>
      <c r="AI227">
        <v>0</v>
      </c>
      <c r="AJ227">
        <v>5992493.39022185</v>
      </c>
      <c r="AK227" s="63">
        <v>12434.218365607499</v>
      </c>
      <c r="AL227">
        <v>330.98244656580999</v>
      </c>
      <c r="AM227">
        <v>93035.839999999997</v>
      </c>
      <c r="AN227">
        <v>5328.1067716445496</v>
      </c>
      <c r="AO227">
        <v>15441.1194902675</v>
      </c>
      <c r="AP227">
        <v>330.98244656580999</v>
      </c>
      <c r="AQ227">
        <v>93035.839999999997</v>
      </c>
      <c r="AR227">
        <v>5328.1067716445496</v>
      </c>
      <c r="AS227">
        <v>12705.2546565545</v>
      </c>
      <c r="AT227">
        <v>0</v>
      </c>
      <c r="AU227" t="s">
        <v>2896</v>
      </c>
      <c r="AV227" t="s">
        <v>2896</v>
      </c>
    </row>
    <row r="228" spans="1:48" x14ac:dyDescent="0.25">
      <c r="A228" t="s">
        <v>3135</v>
      </c>
      <c r="B228">
        <v>1965</v>
      </c>
      <c r="C228" t="s">
        <v>61</v>
      </c>
      <c r="D228">
        <v>4079</v>
      </c>
      <c r="E228" t="s">
        <v>476</v>
      </c>
      <c r="F228" t="s">
        <v>2906</v>
      </c>
      <c r="G228" t="s">
        <v>2907</v>
      </c>
      <c r="H228" t="s">
        <v>2904</v>
      </c>
      <c r="I228" t="s">
        <v>2895</v>
      </c>
      <c r="J228">
        <v>78.538011695874005</v>
      </c>
      <c r="K228">
        <v>1</v>
      </c>
      <c r="L228">
        <v>1</v>
      </c>
      <c r="M228">
        <v>3</v>
      </c>
      <c r="N228">
        <v>91556.683635577094</v>
      </c>
      <c r="O228">
        <v>74240.072509413498</v>
      </c>
      <c r="P228">
        <v>141632.280537374</v>
      </c>
      <c r="Q228">
        <v>33918.540834564898</v>
      </c>
      <c r="R228">
        <v>29512.175494208001</v>
      </c>
      <c r="S228">
        <v>47599.158937147899</v>
      </c>
      <c r="T228">
        <v>0</v>
      </c>
      <c r="U228">
        <v>370859.75301113701</v>
      </c>
      <c r="V228">
        <v>281140.15781144</v>
      </c>
      <c r="W228">
        <v>89719.595199697796</v>
      </c>
      <c r="X228">
        <v>0</v>
      </c>
      <c r="Y228">
        <v>0</v>
      </c>
      <c r="Z228">
        <v>0</v>
      </c>
      <c r="AA228">
        <v>0</v>
      </c>
      <c r="AB228">
        <v>0</v>
      </c>
      <c r="AC228">
        <v>44058.3455629569</v>
      </c>
      <c r="AD228">
        <v>3540.8133741909801</v>
      </c>
      <c r="AE228">
        <v>0</v>
      </c>
      <c r="AF228">
        <v>0</v>
      </c>
      <c r="AG228">
        <v>0</v>
      </c>
      <c r="AH228">
        <v>0</v>
      </c>
      <c r="AI228">
        <v>0</v>
      </c>
      <c r="AJ228">
        <v>418458.91194828501</v>
      </c>
      <c r="AK228" s="63">
        <v>5328.1067716445496</v>
      </c>
      <c r="AL228">
        <v>330.98244656580999</v>
      </c>
      <c r="AM228">
        <v>93035.839999999997</v>
      </c>
      <c r="AN228">
        <v>5328.1067716445496</v>
      </c>
      <c r="AO228">
        <v>15441.1194902675</v>
      </c>
      <c r="AP228">
        <v>330.98244656580999</v>
      </c>
      <c r="AQ228">
        <v>56162.493707719797</v>
      </c>
      <c r="AR228">
        <v>5328.1067716445496</v>
      </c>
      <c r="AS228">
        <v>5328.1067716445496</v>
      </c>
      <c r="AT228">
        <v>0</v>
      </c>
      <c r="AU228" t="s">
        <v>2896</v>
      </c>
      <c r="AV228" t="s">
        <v>2897</v>
      </c>
    </row>
    <row r="229" spans="1:48" x14ac:dyDescent="0.25">
      <c r="A229" t="s">
        <v>3136</v>
      </c>
      <c r="B229">
        <v>1965</v>
      </c>
      <c r="C229" t="s">
        <v>61</v>
      </c>
      <c r="D229">
        <v>199</v>
      </c>
      <c r="E229" t="s">
        <v>477</v>
      </c>
      <c r="F229" t="s">
        <v>2892</v>
      </c>
      <c r="G229" t="s">
        <v>2893</v>
      </c>
      <c r="H229" t="s">
        <v>2894</v>
      </c>
      <c r="I229" t="s">
        <v>2895</v>
      </c>
      <c r="J229">
        <v>440.84652382065002</v>
      </c>
      <c r="K229">
        <v>1</v>
      </c>
      <c r="L229">
        <v>2</v>
      </c>
      <c r="M229">
        <v>3</v>
      </c>
      <c r="N229">
        <v>2448051.6386653502</v>
      </c>
      <c r="O229">
        <v>1030732.84812888</v>
      </c>
      <c r="P229">
        <v>1448472.0587124201</v>
      </c>
      <c r="Q229">
        <v>190390.239033416</v>
      </c>
      <c r="R229">
        <v>165656.599856221</v>
      </c>
      <c r="S229">
        <v>267181.75442848197</v>
      </c>
      <c r="T229">
        <v>3201607.79</v>
      </c>
      <c r="U229">
        <v>2081695.5943962799</v>
      </c>
      <c r="V229">
        <v>4204379.2493500998</v>
      </c>
      <c r="W229">
        <v>1078924.1350461801</v>
      </c>
      <c r="X229">
        <v>0</v>
      </c>
      <c r="Y229">
        <v>0</v>
      </c>
      <c r="Z229">
        <v>0</v>
      </c>
      <c r="AA229">
        <v>0</v>
      </c>
      <c r="AB229">
        <v>0</v>
      </c>
      <c r="AC229">
        <v>247306.598006719</v>
      </c>
      <c r="AD229">
        <v>19875.1564217632</v>
      </c>
      <c r="AE229">
        <v>0</v>
      </c>
      <c r="AF229">
        <v>0</v>
      </c>
      <c r="AG229">
        <v>0</v>
      </c>
      <c r="AH229">
        <v>0</v>
      </c>
      <c r="AI229">
        <v>0</v>
      </c>
      <c r="AJ229">
        <v>5550485.13882476</v>
      </c>
      <c r="AK229" s="63">
        <v>12590.515834673701</v>
      </c>
      <c r="AL229">
        <v>330.98244656580999</v>
      </c>
      <c r="AM229">
        <v>93035.839999999997</v>
      </c>
      <c r="AN229">
        <v>5328.1067716445496</v>
      </c>
      <c r="AO229">
        <v>15441.1194902675</v>
      </c>
      <c r="AP229">
        <v>330.98244656580999</v>
      </c>
      <c r="AQ229">
        <v>93035.839999999997</v>
      </c>
      <c r="AR229">
        <v>5328.1067716445496</v>
      </c>
      <c r="AS229">
        <v>12705.2546565545</v>
      </c>
      <c r="AT229">
        <v>0</v>
      </c>
      <c r="AU229" t="s">
        <v>2896</v>
      </c>
      <c r="AV229" t="s">
        <v>2896</v>
      </c>
    </row>
    <row r="230" spans="1:48" x14ac:dyDescent="0.25">
      <c r="A230" t="s">
        <v>3137</v>
      </c>
      <c r="B230">
        <v>1964</v>
      </c>
      <c r="C230" t="s">
        <v>62</v>
      </c>
      <c r="D230">
        <v>191</v>
      </c>
      <c r="E230" t="s">
        <v>478</v>
      </c>
      <c r="F230" t="s">
        <v>2892</v>
      </c>
      <c r="G230" t="s">
        <v>2903</v>
      </c>
      <c r="H230" t="s">
        <v>2904</v>
      </c>
      <c r="I230" t="s">
        <v>2895</v>
      </c>
      <c r="J230">
        <v>347.67839064781703</v>
      </c>
      <c r="K230">
        <v>1</v>
      </c>
      <c r="L230">
        <v>1</v>
      </c>
      <c r="M230">
        <v>2</v>
      </c>
      <c r="N230">
        <v>2686955.1295216801</v>
      </c>
      <c r="O230">
        <v>1282166.0341740099</v>
      </c>
      <c r="P230">
        <v>952345.56267721602</v>
      </c>
      <c r="Q230">
        <v>221188.82084281399</v>
      </c>
      <c r="R230">
        <v>392747.67945937498</v>
      </c>
      <c r="S230">
        <v>150443.14139603599</v>
      </c>
      <c r="T230">
        <v>3819187.74</v>
      </c>
      <c r="U230">
        <v>1716215.4866750999</v>
      </c>
      <c r="V230">
        <v>4429847.0051288903</v>
      </c>
      <c r="W230">
        <v>1105556.2215462001</v>
      </c>
      <c r="X230">
        <v>0</v>
      </c>
      <c r="Y230">
        <v>0</v>
      </c>
      <c r="Z230">
        <v>0</v>
      </c>
      <c r="AA230">
        <v>0</v>
      </c>
      <c r="AB230">
        <v>0</v>
      </c>
      <c r="AC230">
        <v>123815.438413585</v>
      </c>
      <c r="AD230">
        <v>26627.702982450999</v>
      </c>
      <c r="AE230">
        <v>0</v>
      </c>
      <c r="AF230">
        <v>0</v>
      </c>
      <c r="AG230">
        <v>0</v>
      </c>
      <c r="AH230">
        <v>0</v>
      </c>
      <c r="AI230">
        <v>0</v>
      </c>
      <c r="AJ230">
        <v>5685846.3680711398</v>
      </c>
      <c r="AK230" s="63">
        <v>16353.7525512497</v>
      </c>
      <c r="AL230">
        <v>330.98244656580999</v>
      </c>
      <c r="AM230">
        <v>93035.839999999997</v>
      </c>
      <c r="AN230">
        <v>5368.9233449138201</v>
      </c>
      <c r="AO230">
        <v>18354.941598573001</v>
      </c>
      <c r="AP230">
        <v>330.98244656580999</v>
      </c>
      <c r="AQ230">
        <v>40734.411818744898</v>
      </c>
      <c r="AR230">
        <v>16353.7525512497</v>
      </c>
      <c r="AS230">
        <v>16353.7525512497</v>
      </c>
      <c r="AT230">
        <v>0</v>
      </c>
      <c r="AU230" t="s">
        <v>2896</v>
      </c>
      <c r="AV230" t="s">
        <v>2896</v>
      </c>
    </row>
    <row r="231" spans="1:48" x14ac:dyDescent="0.25">
      <c r="A231" t="s">
        <v>3138</v>
      </c>
      <c r="B231">
        <v>1964</v>
      </c>
      <c r="C231" t="s">
        <v>62</v>
      </c>
      <c r="D231">
        <v>1964</v>
      </c>
      <c r="E231" t="s">
        <v>62</v>
      </c>
      <c r="F231" t="s">
        <v>1871</v>
      </c>
      <c r="G231" t="s">
        <v>1871</v>
      </c>
      <c r="H231" t="s">
        <v>2899</v>
      </c>
      <c r="I231" t="s">
        <v>2895</v>
      </c>
      <c r="J231">
        <v>7.0069930069910003</v>
      </c>
      <c r="K231">
        <v>0</v>
      </c>
      <c r="L231">
        <v>0</v>
      </c>
      <c r="M231">
        <v>2</v>
      </c>
      <c r="N231">
        <v>7893.1616246272897</v>
      </c>
      <c r="O231">
        <v>5287.7981843727403</v>
      </c>
      <c r="P231">
        <v>9427.7411718097901</v>
      </c>
      <c r="Q231">
        <v>4457.7648843299303</v>
      </c>
      <c r="R231">
        <v>7521.56214320251</v>
      </c>
      <c r="S231">
        <v>3031.9803245396201</v>
      </c>
      <c r="T231">
        <v>0</v>
      </c>
      <c r="U231">
        <v>34588.028008342197</v>
      </c>
      <c r="V231">
        <v>30056.6788627979</v>
      </c>
      <c r="W231">
        <v>4531.34914554438</v>
      </c>
      <c r="X231">
        <v>0</v>
      </c>
      <c r="Y231">
        <v>0</v>
      </c>
      <c r="Z231">
        <v>0</v>
      </c>
      <c r="AA231">
        <v>0</v>
      </c>
      <c r="AB231">
        <v>0</v>
      </c>
      <c r="AC231">
        <v>2495.3345806306602</v>
      </c>
      <c r="AD231">
        <v>536.64574390895905</v>
      </c>
      <c r="AE231">
        <v>0</v>
      </c>
      <c r="AF231">
        <v>0</v>
      </c>
      <c r="AG231">
        <v>0</v>
      </c>
      <c r="AH231">
        <v>0</v>
      </c>
      <c r="AI231">
        <v>0</v>
      </c>
      <c r="AJ231">
        <v>37620.008332881902</v>
      </c>
      <c r="AK231" s="63">
        <v>5368.9233449138201</v>
      </c>
      <c r="AL231">
        <v>330.98244656580999</v>
      </c>
      <c r="AM231">
        <v>93035.839999999997</v>
      </c>
      <c r="AN231">
        <v>5368.9233449138201</v>
      </c>
      <c r="AO231">
        <v>18354.941598573001</v>
      </c>
      <c r="AP231">
        <v>634.54287297753501</v>
      </c>
      <c r="AQ231">
        <v>40331.279999999999</v>
      </c>
      <c r="AR231">
        <v>5368.9233449138201</v>
      </c>
      <c r="AS231">
        <v>5368.9233449138201</v>
      </c>
      <c r="AT231">
        <v>0</v>
      </c>
      <c r="AU231" t="s">
        <v>2896</v>
      </c>
      <c r="AV231" t="s">
        <v>2900</v>
      </c>
    </row>
    <row r="232" spans="1:48" x14ac:dyDescent="0.25">
      <c r="A232" t="s">
        <v>3139</v>
      </c>
      <c r="B232">
        <v>1964</v>
      </c>
      <c r="C232" t="s">
        <v>62</v>
      </c>
      <c r="D232">
        <v>4025</v>
      </c>
      <c r="E232" t="s">
        <v>479</v>
      </c>
      <c r="F232" t="s">
        <v>2892</v>
      </c>
      <c r="G232" t="s">
        <v>2893</v>
      </c>
      <c r="H232" t="s">
        <v>2894</v>
      </c>
      <c r="I232" t="s">
        <v>2895</v>
      </c>
      <c r="J232">
        <v>377.61257466839101</v>
      </c>
      <c r="K232">
        <v>1</v>
      </c>
      <c r="L232">
        <v>1</v>
      </c>
      <c r="M232">
        <v>2</v>
      </c>
      <c r="N232">
        <v>2929755.9750689198</v>
      </c>
      <c r="O232">
        <v>710274.56187840505</v>
      </c>
      <c r="P232">
        <v>965681.45991909096</v>
      </c>
      <c r="Q232">
        <v>240232.589579967</v>
      </c>
      <c r="R232">
        <v>405343.12558743003</v>
      </c>
      <c r="S232">
        <v>163395.89543631699</v>
      </c>
      <c r="T232">
        <v>3387310.64</v>
      </c>
      <c r="U232">
        <v>1863977.07203382</v>
      </c>
      <c r="V232">
        <v>4464951.4865321796</v>
      </c>
      <c r="W232">
        <v>786336.22550163802</v>
      </c>
      <c r="X232">
        <v>0</v>
      </c>
      <c r="Y232">
        <v>0</v>
      </c>
      <c r="Z232">
        <v>0</v>
      </c>
      <c r="AA232">
        <v>0</v>
      </c>
      <c r="AB232">
        <v>0</v>
      </c>
      <c r="AC232">
        <v>134475.61810192899</v>
      </c>
      <c r="AD232">
        <v>28920.277334387902</v>
      </c>
      <c r="AE232">
        <v>0</v>
      </c>
      <c r="AF232">
        <v>0</v>
      </c>
      <c r="AG232">
        <v>0</v>
      </c>
      <c r="AH232">
        <v>0</v>
      </c>
      <c r="AI232">
        <v>0</v>
      </c>
      <c r="AJ232">
        <v>5414683.6074701399</v>
      </c>
      <c r="AK232" s="63">
        <v>14339.2566103636</v>
      </c>
      <c r="AL232">
        <v>330.98244656580999</v>
      </c>
      <c r="AM232">
        <v>93035.839999999997</v>
      </c>
      <c r="AN232">
        <v>5368.9233449138201</v>
      </c>
      <c r="AO232">
        <v>18354.941598573001</v>
      </c>
      <c r="AP232">
        <v>330.98244656580999</v>
      </c>
      <c r="AQ232">
        <v>93035.839999999997</v>
      </c>
      <c r="AR232">
        <v>14339.2566103636</v>
      </c>
      <c r="AS232">
        <v>18354.941598573001</v>
      </c>
      <c r="AT232">
        <v>0</v>
      </c>
      <c r="AU232" t="s">
        <v>2896</v>
      </c>
      <c r="AV232" t="s">
        <v>2896</v>
      </c>
    </row>
    <row r="233" spans="1:48" x14ac:dyDescent="0.25">
      <c r="A233" t="s">
        <v>3140</v>
      </c>
      <c r="B233">
        <v>1964</v>
      </c>
      <c r="C233" t="s">
        <v>62</v>
      </c>
      <c r="D233">
        <v>189</v>
      </c>
      <c r="E233" t="s">
        <v>480</v>
      </c>
      <c r="F233" t="s">
        <v>2892</v>
      </c>
      <c r="G233" t="s">
        <v>2893</v>
      </c>
      <c r="H233" t="s">
        <v>2894</v>
      </c>
      <c r="I233" t="s">
        <v>2895</v>
      </c>
      <c r="J233">
        <v>145.85557042985701</v>
      </c>
      <c r="K233">
        <v>1</v>
      </c>
      <c r="L233">
        <v>1</v>
      </c>
      <c r="M233">
        <v>2</v>
      </c>
      <c r="N233">
        <v>1302470.48394164</v>
      </c>
      <c r="O233">
        <v>583240.84073002101</v>
      </c>
      <c r="P233">
        <v>478988.05465729098</v>
      </c>
      <c r="Q233">
        <v>92791.563998625599</v>
      </c>
      <c r="R233">
        <v>156566.69498968599</v>
      </c>
      <c r="S233">
        <v>63112.838749319002</v>
      </c>
      <c r="T233">
        <v>1894083.1</v>
      </c>
      <c r="U233">
        <v>719974.53831726301</v>
      </c>
      <c r="V233">
        <v>2336718.7152983202</v>
      </c>
      <c r="W233">
        <v>277338.92301894102</v>
      </c>
      <c r="X233">
        <v>0</v>
      </c>
      <c r="Y233">
        <v>0</v>
      </c>
      <c r="Z233">
        <v>0</v>
      </c>
      <c r="AA233">
        <v>0</v>
      </c>
      <c r="AB233">
        <v>0</v>
      </c>
      <c r="AC233">
        <v>51942.173812376401</v>
      </c>
      <c r="AD233">
        <v>11170.6649369426</v>
      </c>
      <c r="AE233">
        <v>0</v>
      </c>
      <c r="AF233">
        <v>0</v>
      </c>
      <c r="AG233">
        <v>0</v>
      </c>
      <c r="AH233">
        <v>0</v>
      </c>
      <c r="AI233">
        <v>0</v>
      </c>
      <c r="AJ233">
        <v>2677170.4770665802</v>
      </c>
      <c r="AK233" s="63">
        <v>18354.941598573001</v>
      </c>
      <c r="AL233">
        <v>330.98244656580999</v>
      </c>
      <c r="AM233">
        <v>93035.839999999997</v>
      </c>
      <c r="AN233">
        <v>5368.9233449138201</v>
      </c>
      <c r="AO233">
        <v>18354.941598573001</v>
      </c>
      <c r="AP233">
        <v>330.98244656580999</v>
      </c>
      <c r="AQ233">
        <v>93035.839999999997</v>
      </c>
      <c r="AR233">
        <v>14339.2566103636</v>
      </c>
      <c r="AS233">
        <v>18354.941598573001</v>
      </c>
      <c r="AT233">
        <v>0</v>
      </c>
      <c r="AU233" t="s">
        <v>2896</v>
      </c>
      <c r="AV233" t="s">
        <v>2896</v>
      </c>
    </row>
    <row r="234" spans="1:48" x14ac:dyDescent="0.25">
      <c r="A234" t="s">
        <v>3141</v>
      </c>
      <c r="B234">
        <v>1964</v>
      </c>
      <c r="C234" t="s">
        <v>62</v>
      </c>
      <c r="D234">
        <v>4857</v>
      </c>
      <c r="E234" t="s">
        <v>3142</v>
      </c>
      <c r="F234" t="s">
        <v>2945</v>
      </c>
      <c r="G234" t="s">
        <v>2907</v>
      </c>
      <c r="H234" t="s">
        <v>2942</v>
      </c>
      <c r="I234" t="s">
        <v>2895</v>
      </c>
      <c r="J234">
        <v>347.40218275349503</v>
      </c>
      <c r="K234">
        <v>1</v>
      </c>
      <c r="L234">
        <v>1</v>
      </c>
      <c r="M234">
        <v>2</v>
      </c>
      <c r="N234">
        <v>391337.84984312201</v>
      </c>
      <c r="O234">
        <v>262165.61503319</v>
      </c>
      <c r="P234">
        <v>467421.31157459097</v>
      </c>
      <c r="Q234">
        <v>221013.100694263</v>
      </c>
      <c r="R234">
        <v>372914.18782030599</v>
      </c>
      <c r="S234">
        <v>150323.62409378801</v>
      </c>
      <c r="T234">
        <v>0</v>
      </c>
      <c r="U234">
        <v>1714852.06496547</v>
      </c>
      <c r="V234">
        <v>1490190.7041778001</v>
      </c>
      <c r="W234">
        <v>224661.36078767301</v>
      </c>
      <c r="X234">
        <v>0</v>
      </c>
      <c r="Y234">
        <v>0</v>
      </c>
      <c r="Z234">
        <v>0</v>
      </c>
      <c r="AA234">
        <v>0</v>
      </c>
      <c r="AB234">
        <v>0</v>
      </c>
      <c r="AC234">
        <v>123717.07509147799</v>
      </c>
      <c r="AD234">
        <v>26606.549002309501</v>
      </c>
      <c r="AE234">
        <v>0</v>
      </c>
      <c r="AF234">
        <v>0</v>
      </c>
      <c r="AG234">
        <v>0</v>
      </c>
      <c r="AH234">
        <v>0</v>
      </c>
      <c r="AI234">
        <v>0</v>
      </c>
      <c r="AJ234">
        <v>1865175.6890592601</v>
      </c>
      <c r="AK234" s="63">
        <v>5368.9233449138201</v>
      </c>
      <c r="AL234">
        <v>330.98244656580999</v>
      </c>
      <c r="AM234">
        <v>93035.839999999997</v>
      </c>
      <c r="AN234">
        <v>5368.9233449138201</v>
      </c>
      <c r="AO234">
        <v>18354.941598573001</v>
      </c>
      <c r="AP234">
        <v>330.98244656580999</v>
      </c>
      <c r="AQ234">
        <v>56162.493707719797</v>
      </c>
      <c r="AR234">
        <v>5368.9233449138201</v>
      </c>
      <c r="AS234">
        <v>5368.9233449138201</v>
      </c>
      <c r="AT234">
        <v>0</v>
      </c>
      <c r="AU234" t="s">
        <v>2896</v>
      </c>
      <c r="AV234" t="s">
        <v>2897</v>
      </c>
    </row>
    <row r="235" spans="1:48" x14ac:dyDescent="0.25">
      <c r="A235" t="s">
        <v>3143</v>
      </c>
      <c r="B235">
        <v>2186</v>
      </c>
      <c r="C235" t="s">
        <v>63</v>
      </c>
      <c r="D235">
        <v>4592</v>
      </c>
      <c r="E235" t="s">
        <v>483</v>
      </c>
      <c r="F235" t="s">
        <v>2892</v>
      </c>
      <c r="G235" t="s">
        <v>2907</v>
      </c>
      <c r="H235" t="s">
        <v>2904</v>
      </c>
      <c r="I235" t="s">
        <v>2895</v>
      </c>
      <c r="J235">
        <v>1211.7435454220899</v>
      </c>
      <c r="K235">
        <v>1</v>
      </c>
      <c r="L235">
        <v>1</v>
      </c>
      <c r="M235">
        <v>1</v>
      </c>
      <c r="N235">
        <v>7729666.3884413503</v>
      </c>
      <c r="O235">
        <v>1768491.0956548401</v>
      </c>
      <c r="P235">
        <v>2317867.9720435902</v>
      </c>
      <c r="Q235">
        <v>982243.14026091201</v>
      </c>
      <c r="R235">
        <v>696856.56399580801</v>
      </c>
      <c r="S235">
        <v>881323.35411593702</v>
      </c>
      <c r="T235">
        <v>7301552.4400000004</v>
      </c>
      <c r="U235">
        <v>6193572.7203964898</v>
      </c>
      <c r="V235">
        <v>12423686.0326987</v>
      </c>
      <c r="W235">
        <v>1071439.1276978401</v>
      </c>
      <c r="X235">
        <v>0</v>
      </c>
      <c r="Y235">
        <v>0</v>
      </c>
      <c r="Z235">
        <v>0</v>
      </c>
      <c r="AA235">
        <v>0</v>
      </c>
      <c r="AB235">
        <v>0</v>
      </c>
      <c r="AC235">
        <v>881323.35411593702</v>
      </c>
      <c r="AD235">
        <v>0</v>
      </c>
      <c r="AE235">
        <v>0</v>
      </c>
      <c r="AF235">
        <v>0</v>
      </c>
      <c r="AG235">
        <v>0</v>
      </c>
      <c r="AH235">
        <v>0</v>
      </c>
      <c r="AI235">
        <v>0</v>
      </c>
      <c r="AJ235">
        <v>14376448.514512399</v>
      </c>
      <c r="AK235" s="63">
        <v>11864.266633666801</v>
      </c>
      <c r="AL235">
        <v>330.98244656580999</v>
      </c>
      <c r="AM235">
        <v>93035.839999999997</v>
      </c>
      <c r="AN235">
        <v>5838.6084260494299</v>
      </c>
      <c r="AO235">
        <v>11864.266633666801</v>
      </c>
      <c r="AP235">
        <v>330.98244656580999</v>
      </c>
      <c r="AQ235">
        <v>56162.493707719797</v>
      </c>
      <c r="AR235">
        <v>11864.266633666801</v>
      </c>
      <c r="AS235">
        <v>11864.266633666801</v>
      </c>
      <c r="AT235">
        <v>0</v>
      </c>
      <c r="AU235" t="s">
        <v>2896</v>
      </c>
      <c r="AV235" t="s">
        <v>2896</v>
      </c>
    </row>
    <row r="236" spans="1:48" x14ac:dyDescent="0.25">
      <c r="A236" t="s">
        <v>3144</v>
      </c>
      <c r="B236">
        <v>2186</v>
      </c>
      <c r="C236" t="s">
        <v>63</v>
      </c>
      <c r="D236">
        <v>2186</v>
      </c>
      <c r="E236" t="s">
        <v>63</v>
      </c>
      <c r="F236" t="s">
        <v>1871</v>
      </c>
      <c r="G236" t="s">
        <v>1871</v>
      </c>
      <c r="H236" t="s">
        <v>2899</v>
      </c>
      <c r="I236" t="s">
        <v>2895</v>
      </c>
      <c r="J236">
        <v>4.2050166231450001</v>
      </c>
      <c r="K236">
        <v>0</v>
      </c>
      <c r="L236">
        <v>0</v>
      </c>
      <c r="M236">
        <v>1</v>
      </c>
      <c r="N236">
        <v>7403.8715586507396</v>
      </c>
      <c r="O236">
        <v>1412.6543451641101</v>
      </c>
      <c r="P236">
        <v>7103.7679564148302</v>
      </c>
      <c r="Q236">
        <v>3408.5997390879802</v>
      </c>
      <c r="R236">
        <v>2164.1660041916198</v>
      </c>
      <c r="S236">
        <v>3058.3858840630401</v>
      </c>
      <c r="T236">
        <v>0</v>
      </c>
      <c r="U236">
        <v>21493.0596035093</v>
      </c>
      <c r="V236">
        <v>18662.177301349901</v>
      </c>
      <c r="W236">
        <v>2830.8823021593998</v>
      </c>
      <c r="X236">
        <v>0</v>
      </c>
      <c r="Y236">
        <v>0</v>
      </c>
      <c r="Z236">
        <v>0</v>
      </c>
      <c r="AA236">
        <v>0</v>
      </c>
      <c r="AB236">
        <v>0</v>
      </c>
      <c r="AC236">
        <v>3058.3858840630401</v>
      </c>
      <c r="AD236">
        <v>0</v>
      </c>
      <c r="AE236">
        <v>0</v>
      </c>
      <c r="AF236">
        <v>0</v>
      </c>
      <c r="AG236">
        <v>0</v>
      </c>
      <c r="AH236">
        <v>0</v>
      </c>
      <c r="AI236">
        <v>0</v>
      </c>
      <c r="AJ236">
        <v>24551.445487572299</v>
      </c>
      <c r="AK236" s="63">
        <v>5838.6084260494299</v>
      </c>
      <c r="AL236">
        <v>330.98244656580999</v>
      </c>
      <c r="AM236">
        <v>93035.839999999997</v>
      </c>
      <c r="AN236">
        <v>5838.6084260494299</v>
      </c>
      <c r="AO236">
        <v>11864.266633666801</v>
      </c>
      <c r="AP236">
        <v>634.54287297753501</v>
      </c>
      <c r="AQ236">
        <v>40331.279999999999</v>
      </c>
      <c r="AR236">
        <v>5838.6084260494299</v>
      </c>
      <c r="AS236">
        <v>5838.6084260494299</v>
      </c>
      <c r="AT236">
        <v>0</v>
      </c>
      <c r="AU236" t="s">
        <v>2896</v>
      </c>
      <c r="AV236" t="s">
        <v>2900</v>
      </c>
    </row>
    <row r="237" spans="1:48" x14ac:dyDescent="0.25">
      <c r="A237" t="s">
        <v>3145</v>
      </c>
      <c r="B237">
        <v>1901</v>
      </c>
      <c r="C237" t="s">
        <v>64</v>
      </c>
      <c r="D237">
        <v>27</v>
      </c>
      <c r="E237" t="s">
        <v>484</v>
      </c>
      <c r="F237" t="s">
        <v>2892</v>
      </c>
      <c r="G237" t="s">
        <v>2893</v>
      </c>
      <c r="H237" t="s">
        <v>2894</v>
      </c>
      <c r="I237" t="s">
        <v>2895</v>
      </c>
      <c r="J237">
        <v>441.86627906972899</v>
      </c>
      <c r="K237">
        <v>1</v>
      </c>
      <c r="L237">
        <v>1</v>
      </c>
      <c r="M237">
        <v>2</v>
      </c>
      <c r="N237">
        <v>3082072.1265549399</v>
      </c>
      <c r="O237">
        <v>867046.54154517897</v>
      </c>
      <c r="P237">
        <v>1109757.78784684</v>
      </c>
      <c r="Q237">
        <v>159282.567686836</v>
      </c>
      <c r="R237">
        <v>993892.75094266096</v>
      </c>
      <c r="S237">
        <v>155943.06615722401</v>
      </c>
      <c r="T237">
        <v>2608500.6</v>
      </c>
      <c r="U237">
        <v>3603551.1745764501</v>
      </c>
      <c r="V237">
        <v>4800603.7081193803</v>
      </c>
      <c r="W237">
        <v>514113.92043854302</v>
      </c>
      <c r="X237">
        <v>0</v>
      </c>
      <c r="Y237">
        <v>0</v>
      </c>
      <c r="Z237">
        <v>0</v>
      </c>
      <c r="AA237">
        <v>869022.02125687897</v>
      </c>
      <c r="AB237">
        <v>28312.1247616613</v>
      </c>
      <c r="AC237">
        <v>155188.79115746799</v>
      </c>
      <c r="AD237">
        <v>754.27499975600699</v>
      </c>
      <c r="AE237">
        <v>0</v>
      </c>
      <c r="AF237">
        <v>0</v>
      </c>
      <c r="AG237">
        <v>0</v>
      </c>
      <c r="AH237">
        <v>0</v>
      </c>
      <c r="AI237">
        <v>0</v>
      </c>
      <c r="AJ237">
        <v>6367994.8407336799</v>
      </c>
      <c r="AK237" s="63">
        <v>14411.588171291</v>
      </c>
      <c r="AL237">
        <v>330.98244656580999</v>
      </c>
      <c r="AM237">
        <v>93035.839999999997</v>
      </c>
      <c r="AN237">
        <v>8508.2171209095704</v>
      </c>
      <c r="AO237">
        <v>16106.3546475486</v>
      </c>
      <c r="AP237">
        <v>330.98244656580999</v>
      </c>
      <c r="AQ237">
        <v>93035.839999999997</v>
      </c>
      <c r="AR237">
        <v>8508.2171209095795</v>
      </c>
      <c r="AS237">
        <v>15665.001135792299</v>
      </c>
      <c r="AT237">
        <v>0</v>
      </c>
      <c r="AU237" t="s">
        <v>2896</v>
      </c>
      <c r="AV237" t="s">
        <v>2896</v>
      </c>
    </row>
    <row r="238" spans="1:48" x14ac:dyDescent="0.25">
      <c r="A238" t="s">
        <v>3146</v>
      </c>
      <c r="B238">
        <v>1901</v>
      </c>
      <c r="C238" t="s">
        <v>64</v>
      </c>
      <c r="D238">
        <v>28</v>
      </c>
      <c r="E238" t="s">
        <v>485</v>
      </c>
      <c r="F238" t="s">
        <v>2892</v>
      </c>
      <c r="G238" t="s">
        <v>2911</v>
      </c>
      <c r="H238" t="s">
        <v>2894</v>
      </c>
      <c r="I238" t="s">
        <v>2895</v>
      </c>
      <c r="J238">
        <v>606.03444804724995</v>
      </c>
      <c r="K238">
        <v>1</v>
      </c>
      <c r="L238">
        <v>1</v>
      </c>
      <c r="M238">
        <v>2</v>
      </c>
      <c r="N238">
        <v>3932950.9203330898</v>
      </c>
      <c r="O238">
        <v>1465223.6142957001</v>
      </c>
      <c r="P238">
        <v>1524170.2554329201</v>
      </c>
      <c r="Q238">
        <v>218433.990089878</v>
      </c>
      <c r="R238">
        <v>1363157.3018058899</v>
      </c>
      <c r="S238">
        <v>213881.15477912599</v>
      </c>
      <c r="T238">
        <v>3561544.57</v>
      </c>
      <c r="U238">
        <v>4942391.5119574796</v>
      </c>
      <c r="V238">
        <v>6489960.8613204202</v>
      </c>
      <c r="W238">
        <v>783251.28976547206</v>
      </c>
      <c r="X238">
        <v>0</v>
      </c>
      <c r="Y238">
        <v>0</v>
      </c>
      <c r="Z238">
        <v>0</v>
      </c>
      <c r="AA238">
        <v>1191892.90049945</v>
      </c>
      <c r="AB238">
        <v>38831.030372133602</v>
      </c>
      <c r="AC238">
        <v>212846.64127401001</v>
      </c>
      <c r="AD238">
        <v>1034.51350511596</v>
      </c>
      <c r="AE238">
        <v>0</v>
      </c>
      <c r="AF238">
        <v>0</v>
      </c>
      <c r="AG238">
        <v>0</v>
      </c>
      <c r="AH238">
        <v>0</v>
      </c>
      <c r="AI238">
        <v>0</v>
      </c>
      <c r="AJ238">
        <v>8717817.2367365994</v>
      </c>
      <c r="AK238" s="63">
        <v>14385.0193084353</v>
      </c>
      <c r="AL238">
        <v>330.98244656580999</v>
      </c>
      <c r="AM238">
        <v>93035.839999999997</v>
      </c>
      <c r="AN238">
        <v>8508.2171209095704</v>
      </c>
      <c r="AO238">
        <v>16106.3546475486</v>
      </c>
      <c r="AP238">
        <v>3753.1860850462999</v>
      </c>
      <c r="AQ238">
        <v>20687.885194392002</v>
      </c>
      <c r="AR238">
        <v>14385.0193084353</v>
      </c>
      <c r="AS238">
        <v>14940.1403117512</v>
      </c>
      <c r="AT238">
        <v>0</v>
      </c>
      <c r="AU238" t="s">
        <v>2896</v>
      </c>
      <c r="AV238" t="s">
        <v>2896</v>
      </c>
    </row>
    <row r="239" spans="1:48" x14ac:dyDescent="0.25">
      <c r="A239" t="s">
        <v>3147</v>
      </c>
      <c r="B239">
        <v>1901</v>
      </c>
      <c r="C239" t="s">
        <v>64</v>
      </c>
      <c r="D239">
        <v>40</v>
      </c>
      <c r="E239" t="s">
        <v>486</v>
      </c>
      <c r="F239" t="s">
        <v>2892</v>
      </c>
      <c r="G239" t="s">
        <v>2903</v>
      </c>
      <c r="H239" t="s">
        <v>2904</v>
      </c>
      <c r="I239" t="s">
        <v>2895</v>
      </c>
      <c r="J239">
        <v>1198.42103094595</v>
      </c>
      <c r="K239">
        <v>1</v>
      </c>
      <c r="L239">
        <v>1</v>
      </c>
      <c r="M239">
        <v>2</v>
      </c>
      <c r="N239">
        <v>8145187.05219974</v>
      </c>
      <c r="O239">
        <v>4156125.1982262102</v>
      </c>
      <c r="P239">
        <v>3050683.4785548602</v>
      </c>
      <c r="Q239">
        <v>431948.85775987903</v>
      </c>
      <c r="R239">
        <v>2695616.3700521798</v>
      </c>
      <c r="S239">
        <v>422945.71675952798</v>
      </c>
      <c r="T239">
        <v>8706080.3399999999</v>
      </c>
      <c r="U239">
        <v>9773480.6167928707</v>
      </c>
      <c r="V239">
        <v>13308548.3322562</v>
      </c>
      <c r="W239">
        <v>2737280.6035312</v>
      </c>
      <c r="X239">
        <v>0</v>
      </c>
      <c r="Y239">
        <v>0</v>
      </c>
      <c r="Z239">
        <v>0</v>
      </c>
      <c r="AA239">
        <v>2356944.4331031502</v>
      </c>
      <c r="AB239">
        <v>76787.5879023257</v>
      </c>
      <c r="AC239">
        <v>420899.98694115999</v>
      </c>
      <c r="AD239">
        <v>2045.7298183682001</v>
      </c>
      <c r="AE239">
        <v>0</v>
      </c>
      <c r="AF239">
        <v>0</v>
      </c>
      <c r="AG239">
        <v>0</v>
      </c>
      <c r="AH239">
        <v>0</v>
      </c>
      <c r="AI239">
        <v>0</v>
      </c>
      <c r="AJ239">
        <v>18902506.673552401</v>
      </c>
      <c r="AK239" s="63">
        <v>15772.842920348399</v>
      </c>
      <c r="AL239">
        <v>330.98244656580999</v>
      </c>
      <c r="AM239">
        <v>93035.839999999997</v>
      </c>
      <c r="AN239">
        <v>8508.2171209095704</v>
      </c>
      <c r="AO239">
        <v>16106.3546475486</v>
      </c>
      <c r="AP239">
        <v>330.98244656580999</v>
      </c>
      <c r="AQ239">
        <v>40734.411818744898</v>
      </c>
      <c r="AR239">
        <v>15772.842920348399</v>
      </c>
      <c r="AS239">
        <v>16106.3546475486</v>
      </c>
      <c r="AT239">
        <v>0</v>
      </c>
      <c r="AU239" t="s">
        <v>2896</v>
      </c>
      <c r="AV239" t="s">
        <v>2896</v>
      </c>
    </row>
    <row r="240" spans="1:48" x14ac:dyDescent="0.25">
      <c r="A240" t="s">
        <v>3148</v>
      </c>
      <c r="B240">
        <v>1901</v>
      </c>
      <c r="C240" t="s">
        <v>64</v>
      </c>
      <c r="D240">
        <v>1901</v>
      </c>
      <c r="E240" t="s">
        <v>64</v>
      </c>
      <c r="F240" t="s">
        <v>1871</v>
      </c>
      <c r="G240" t="s">
        <v>1871</v>
      </c>
      <c r="H240" t="s">
        <v>2899</v>
      </c>
      <c r="I240" t="s">
        <v>2895</v>
      </c>
      <c r="J240">
        <v>92.210006022265503</v>
      </c>
      <c r="K240">
        <v>1</v>
      </c>
      <c r="L240">
        <v>1</v>
      </c>
      <c r="M240">
        <v>2</v>
      </c>
      <c r="N240">
        <v>190037.04174594901</v>
      </c>
      <c r="O240">
        <v>90831.066459338195</v>
      </c>
      <c r="P240">
        <v>230487.986369983</v>
      </c>
      <c r="Q240">
        <v>33235.403707752201</v>
      </c>
      <c r="R240">
        <v>207408.57786852401</v>
      </c>
      <c r="S240">
        <v>32542.6758062681</v>
      </c>
      <c r="T240">
        <v>0</v>
      </c>
      <c r="U240">
        <v>752000.07615154597</v>
      </c>
      <c r="V240">
        <v>463272.83914238401</v>
      </c>
      <c r="W240">
        <v>101468.804022253</v>
      </c>
      <c r="X240">
        <v>0</v>
      </c>
      <c r="Y240">
        <v>0</v>
      </c>
      <c r="Z240">
        <v>0</v>
      </c>
      <c r="AA240">
        <v>181350.17223374199</v>
      </c>
      <c r="AB240">
        <v>5908.2607531676904</v>
      </c>
      <c r="AC240">
        <v>32385.271393294101</v>
      </c>
      <c r="AD240">
        <v>157.40441297393099</v>
      </c>
      <c r="AE240">
        <v>0</v>
      </c>
      <c r="AF240">
        <v>0</v>
      </c>
      <c r="AG240">
        <v>0</v>
      </c>
      <c r="AH240">
        <v>0</v>
      </c>
      <c r="AI240">
        <v>0</v>
      </c>
      <c r="AJ240">
        <v>784542.75195781398</v>
      </c>
      <c r="AK240" s="63">
        <v>8508.2171209095704</v>
      </c>
      <c r="AL240">
        <v>330.98244656580999</v>
      </c>
      <c r="AM240">
        <v>93035.839999999997</v>
      </c>
      <c r="AN240">
        <v>8508.2171209095704</v>
      </c>
      <c r="AO240">
        <v>16106.3546475486</v>
      </c>
      <c r="AP240">
        <v>634.54287297753501</v>
      </c>
      <c r="AQ240">
        <v>40331.279999999999</v>
      </c>
      <c r="AR240">
        <v>8508.2171209095704</v>
      </c>
      <c r="AS240">
        <v>8508.2171209095704</v>
      </c>
      <c r="AT240">
        <v>0</v>
      </c>
      <c r="AU240" t="s">
        <v>2896</v>
      </c>
      <c r="AV240" t="s">
        <v>2900</v>
      </c>
    </row>
    <row r="241" spans="1:48" x14ac:dyDescent="0.25">
      <c r="A241" t="s">
        <v>3149</v>
      </c>
      <c r="B241">
        <v>1901</v>
      </c>
      <c r="C241" t="s">
        <v>64</v>
      </c>
      <c r="D241">
        <v>41</v>
      </c>
      <c r="E241" t="s">
        <v>487</v>
      </c>
      <c r="F241" t="s">
        <v>2892</v>
      </c>
      <c r="G241" t="s">
        <v>2903</v>
      </c>
      <c r="H241" t="s">
        <v>2904</v>
      </c>
      <c r="I241" t="s">
        <v>2895</v>
      </c>
      <c r="J241">
        <v>945.51546939133505</v>
      </c>
      <c r="K241">
        <v>1</v>
      </c>
      <c r="L241">
        <v>1</v>
      </c>
      <c r="M241">
        <v>2</v>
      </c>
      <c r="N241">
        <v>6628040.4999675704</v>
      </c>
      <c r="O241">
        <v>3372055.9418276101</v>
      </c>
      <c r="P241">
        <v>2427472.62371762</v>
      </c>
      <c r="Q241">
        <v>340793.69140869501</v>
      </c>
      <c r="R241">
        <v>2126754.2137649702</v>
      </c>
      <c r="S241">
        <v>333690.50407375302</v>
      </c>
      <c r="T241">
        <v>7184156.5700000003</v>
      </c>
      <c r="U241">
        <v>7710960.4006864503</v>
      </c>
      <c r="V241">
        <v>10856745.847756</v>
      </c>
      <c r="W241">
        <v>2118235.1984154</v>
      </c>
      <c r="X241">
        <v>0</v>
      </c>
      <c r="Y241">
        <v>0</v>
      </c>
      <c r="Z241">
        <v>0</v>
      </c>
      <c r="AA241">
        <v>1859552.9988619899</v>
      </c>
      <c r="AB241">
        <v>60582.925653088503</v>
      </c>
      <c r="AC241">
        <v>332076.48934978299</v>
      </c>
      <c r="AD241">
        <v>1614.01472397016</v>
      </c>
      <c r="AE241">
        <v>0</v>
      </c>
      <c r="AF241">
        <v>0</v>
      </c>
      <c r="AG241">
        <v>0</v>
      </c>
      <c r="AH241">
        <v>0</v>
      </c>
      <c r="AI241">
        <v>0</v>
      </c>
      <c r="AJ241">
        <v>15228807.474760201</v>
      </c>
      <c r="AK241" s="63">
        <v>16106.3546475486</v>
      </c>
      <c r="AL241">
        <v>330.98244656580999</v>
      </c>
      <c r="AM241">
        <v>93035.839999999997</v>
      </c>
      <c r="AN241">
        <v>8508.2171209095704</v>
      </c>
      <c r="AO241">
        <v>16106.3546475486</v>
      </c>
      <c r="AP241">
        <v>330.98244656580999</v>
      </c>
      <c r="AQ241">
        <v>40734.411818744898</v>
      </c>
      <c r="AR241">
        <v>15772.842920348399</v>
      </c>
      <c r="AS241">
        <v>16106.3546475486</v>
      </c>
      <c r="AT241">
        <v>0</v>
      </c>
      <c r="AU241" t="s">
        <v>2896</v>
      </c>
      <c r="AV241" t="s">
        <v>2896</v>
      </c>
    </row>
    <row r="242" spans="1:48" x14ac:dyDescent="0.25">
      <c r="A242" t="s">
        <v>3150</v>
      </c>
      <c r="B242">
        <v>1901</v>
      </c>
      <c r="C242" t="s">
        <v>64</v>
      </c>
      <c r="D242">
        <v>1322</v>
      </c>
      <c r="E242" t="s">
        <v>488</v>
      </c>
      <c r="F242" t="s">
        <v>2892</v>
      </c>
      <c r="G242" t="s">
        <v>2893</v>
      </c>
      <c r="H242" t="s">
        <v>2894</v>
      </c>
      <c r="I242" t="s">
        <v>2895</v>
      </c>
      <c r="J242">
        <v>330.98208823576999</v>
      </c>
      <c r="K242">
        <v>1</v>
      </c>
      <c r="L242">
        <v>1</v>
      </c>
      <c r="M242">
        <v>2</v>
      </c>
      <c r="N242">
        <v>2296208.6756368899</v>
      </c>
      <c r="O242">
        <v>864845.40033878898</v>
      </c>
      <c r="P242">
        <v>833027.38842251303</v>
      </c>
      <c r="Q242">
        <v>119296.41691916301</v>
      </c>
      <c r="R242">
        <v>744480.20537336404</v>
      </c>
      <c r="S242">
        <v>116809.913151263</v>
      </c>
      <c r="T242">
        <v>2158600.5299999998</v>
      </c>
      <c r="U242">
        <v>2699257.5566907199</v>
      </c>
      <c r="V242">
        <v>3657796.5161078102</v>
      </c>
      <c r="W242">
        <v>527909.05847051402</v>
      </c>
      <c r="X242">
        <v>0</v>
      </c>
      <c r="Y242">
        <v>0</v>
      </c>
      <c r="Z242">
        <v>0</v>
      </c>
      <c r="AA242">
        <v>650945.17717900302</v>
      </c>
      <c r="AB242">
        <v>21207.334933398601</v>
      </c>
      <c r="AC242">
        <v>116244.91978936001</v>
      </c>
      <c r="AD242">
        <v>564.99336190323299</v>
      </c>
      <c r="AE242">
        <v>0</v>
      </c>
      <c r="AF242">
        <v>0</v>
      </c>
      <c r="AG242">
        <v>0</v>
      </c>
      <c r="AH242">
        <v>0</v>
      </c>
      <c r="AI242">
        <v>0</v>
      </c>
      <c r="AJ242">
        <v>4974667.9998419797</v>
      </c>
      <c r="AK242" s="63">
        <v>15030.021794709201</v>
      </c>
      <c r="AL242">
        <v>330.98244656580999</v>
      </c>
      <c r="AM242">
        <v>93035.839999999997</v>
      </c>
      <c r="AN242">
        <v>8508.2171209095704</v>
      </c>
      <c r="AO242">
        <v>16106.3546475486</v>
      </c>
      <c r="AP242">
        <v>330.98244656580999</v>
      </c>
      <c r="AQ242">
        <v>93035.839999999997</v>
      </c>
      <c r="AR242">
        <v>8508.2171209095795</v>
      </c>
      <c r="AS242">
        <v>15665.001135792299</v>
      </c>
      <c r="AT242">
        <v>0</v>
      </c>
      <c r="AU242" t="s">
        <v>2896</v>
      </c>
      <c r="AV242" t="s">
        <v>2896</v>
      </c>
    </row>
    <row r="243" spans="1:48" x14ac:dyDescent="0.25">
      <c r="A243" t="s">
        <v>3151</v>
      </c>
      <c r="B243">
        <v>1901</v>
      </c>
      <c r="C243" t="s">
        <v>64</v>
      </c>
      <c r="D243">
        <v>30</v>
      </c>
      <c r="E243" t="s">
        <v>489</v>
      </c>
      <c r="F243" t="s">
        <v>2892</v>
      </c>
      <c r="G243" t="s">
        <v>2893</v>
      </c>
      <c r="H243" t="s">
        <v>2894</v>
      </c>
      <c r="I243" t="s">
        <v>2895</v>
      </c>
      <c r="J243">
        <v>435.93023255808498</v>
      </c>
      <c r="K243">
        <v>4</v>
      </c>
      <c r="L243">
        <v>1</v>
      </c>
      <c r="M243">
        <v>2</v>
      </c>
      <c r="N243">
        <v>3374163.0955771198</v>
      </c>
      <c r="O243">
        <v>1032324.61467726</v>
      </c>
      <c r="P243">
        <v>1094801.7853003601</v>
      </c>
      <c r="Q243">
        <v>157123.04870670801</v>
      </c>
      <c r="R243">
        <v>980540.76216994401</v>
      </c>
      <c r="S243">
        <v>153848.121741401</v>
      </c>
      <c r="T243">
        <v>3083812.36</v>
      </c>
      <c r="U243">
        <v>3555140.94643139</v>
      </c>
      <c r="V243">
        <v>4966425.8815699099</v>
      </c>
      <c r="W243">
        <v>787248.09605703305</v>
      </c>
      <c r="X243">
        <v>0</v>
      </c>
      <c r="Y243">
        <v>0</v>
      </c>
      <c r="Z243">
        <v>0</v>
      </c>
      <c r="AA243">
        <v>857347.55008274002</v>
      </c>
      <c r="AB243">
        <v>27931.778721717899</v>
      </c>
      <c r="AC243">
        <v>153103.97969745801</v>
      </c>
      <c r="AD243">
        <v>744.14204394288595</v>
      </c>
      <c r="AE243">
        <v>0</v>
      </c>
      <c r="AF243">
        <v>0</v>
      </c>
      <c r="AG243">
        <v>0</v>
      </c>
      <c r="AH243">
        <v>0</v>
      </c>
      <c r="AI243">
        <v>0</v>
      </c>
      <c r="AJ243">
        <v>6792801.4281727998</v>
      </c>
      <c r="AK243" s="63">
        <v>15582.3132254717</v>
      </c>
      <c r="AL243">
        <v>330.98244656580999</v>
      </c>
      <c r="AM243">
        <v>93035.839999999997</v>
      </c>
      <c r="AN243">
        <v>8508.2171209095704</v>
      </c>
      <c r="AO243">
        <v>16106.3546475486</v>
      </c>
      <c r="AP243">
        <v>330.98244656580999</v>
      </c>
      <c r="AQ243">
        <v>93035.839999999997</v>
      </c>
      <c r="AR243">
        <v>8508.2171209095795</v>
      </c>
      <c r="AS243">
        <v>15665.001135792299</v>
      </c>
      <c r="AT243">
        <v>0</v>
      </c>
      <c r="AU243" t="s">
        <v>2896</v>
      </c>
      <c r="AV243" t="s">
        <v>2896</v>
      </c>
    </row>
    <row r="244" spans="1:48" x14ac:dyDescent="0.25">
      <c r="A244" t="s">
        <v>3152</v>
      </c>
      <c r="B244">
        <v>1901</v>
      </c>
      <c r="C244" t="s">
        <v>64</v>
      </c>
      <c r="D244">
        <v>33</v>
      </c>
      <c r="E244" t="s">
        <v>915</v>
      </c>
      <c r="F244" t="s">
        <v>2892</v>
      </c>
      <c r="G244" t="s">
        <v>2893</v>
      </c>
      <c r="H244" t="s">
        <v>2894</v>
      </c>
      <c r="I244" t="s">
        <v>2895</v>
      </c>
      <c r="J244">
        <v>394.54651162787098</v>
      </c>
      <c r="K244">
        <v>1</v>
      </c>
      <c r="L244">
        <v>1</v>
      </c>
      <c r="M244">
        <v>2</v>
      </c>
      <c r="N244">
        <v>2814156.2086918699</v>
      </c>
      <c r="O244">
        <v>828512.96988222399</v>
      </c>
      <c r="P244">
        <v>992495.29139684897</v>
      </c>
      <c r="Q244">
        <v>142207.04629681201</v>
      </c>
      <c r="R244">
        <v>887456.08432087197</v>
      </c>
      <c r="S244">
        <v>139243.01463877401</v>
      </c>
      <c r="T244">
        <v>2447183.23</v>
      </c>
      <c r="U244">
        <v>3217644.37058863</v>
      </c>
      <c r="V244">
        <v>4385983.2033539796</v>
      </c>
      <c r="W244">
        <v>477606.389614877</v>
      </c>
      <c r="X244">
        <v>0</v>
      </c>
      <c r="Y244">
        <v>0</v>
      </c>
      <c r="Z244">
        <v>0</v>
      </c>
      <c r="AA244">
        <v>775957.84800902801</v>
      </c>
      <c r="AB244">
        <v>25280.15961074</v>
      </c>
      <c r="AC244">
        <v>138569.51547385001</v>
      </c>
      <c r="AD244">
        <v>673.49916492469799</v>
      </c>
      <c r="AE244">
        <v>0</v>
      </c>
      <c r="AF244">
        <v>0</v>
      </c>
      <c r="AG244">
        <v>0</v>
      </c>
      <c r="AH244">
        <v>0</v>
      </c>
      <c r="AI244">
        <v>0</v>
      </c>
      <c r="AJ244">
        <v>5804070.6152274096</v>
      </c>
      <c r="AK244" s="63">
        <v>14710.7386434117</v>
      </c>
      <c r="AL244">
        <v>330.98244656580999</v>
      </c>
      <c r="AM244">
        <v>93035.839999999997</v>
      </c>
      <c r="AN244">
        <v>8508.2171209095704</v>
      </c>
      <c r="AO244">
        <v>16106.3546475486</v>
      </c>
      <c r="AP244">
        <v>330.98244656580999</v>
      </c>
      <c r="AQ244">
        <v>93035.839999999997</v>
      </c>
      <c r="AR244">
        <v>8508.2171209095795</v>
      </c>
      <c r="AS244">
        <v>15665.001135792299</v>
      </c>
      <c r="AT244">
        <v>0</v>
      </c>
      <c r="AU244" t="s">
        <v>2896</v>
      </c>
      <c r="AV244" t="s">
        <v>2896</v>
      </c>
    </row>
    <row r="245" spans="1:48" x14ac:dyDescent="0.25">
      <c r="A245" t="s">
        <v>3153</v>
      </c>
      <c r="B245">
        <v>1901</v>
      </c>
      <c r="C245" t="s">
        <v>64</v>
      </c>
      <c r="D245">
        <v>4637</v>
      </c>
      <c r="E245" t="s">
        <v>491</v>
      </c>
      <c r="F245" t="s">
        <v>2906</v>
      </c>
      <c r="G245" t="s">
        <v>2893</v>
      </c>
      <c r="H245" t="s">
        <v>2894</v>
      </c>
      <c r="I245" t="s">
        <v>2895</v>
      </c>
      <c r="J245">
        <v>108.97093023254899</v>
      </c>
      <c r="K245">
        <v>1</v>
      </c>
      <c r="L245">
        <v>1</v>
      </c>
      <c r="M245">
        <v>2</v>
      </c>
      <c r="N245">
        <v>224579.89225917001</v>
      </c>
      <c r="O245">
        <v>107341.342149989</v>
      </c>
      <c r="P245">
        <v>272383.56622706802</v>
      </c>
      <c r="Q245">
        <v>39276.571111095698</v>
      </c>
      <c r="R245">
        <v>245109.03581424401</v>
      </c>
      <c r="S245">
        <v>38457.926724449098</v>
      </c>
      <c r="T245">
        <v>0</v>
      </c>
      <c r="U245">
        <v>888690.40756156703</v>
      </c>
      <c r="V245">
        <v>547481.49805596599</v>
      </c>
      <c r="W245">
        <v>119912.691050244</v>
      </c>
      <c r="X245">
        <v>0</v>
      </c>
      <c r="Y245">
        <v>0</v>
      </c>
      <c r="Z245">
        <v>0</v>
      </c>
      <c r="AA245">
        <v>214314.01882103799</v>
      </c>
      <c r="AB245">
        <v>6982.19963431823</v>
      </c>
      <c r="AC245">
        <v>38271.911062544299</v>
      </c>
      <c r="AD245">
        <v>186.01566190480199</v>
      </c>
      <c r="AE245">
        <v>0</v>
      </c>
      <c r="AF245">
        <v>0</v>
      </c>
      <c r="AG245">
        <v>0</v>
      </c>
      <c r="AH245">
        <v>0</v>
      </c>
      <c r="AI245">
        <v>0</v>
      </c>
      <c r="AJ245">
        <v>927148.33428601595</v>
      </c>
      <c r="AK245" s="63">
        <v>8508.2171209095795</v>
      </c>
      <c r="AL245">
        <v>330.98244656580999</v>
      </c>
      <c r="AM245">
        <v>93035.839999999997</v>
      </c>
      <c r="AN245">
        <v>8508.2171209095704</v>
      </c>
      <c r="AO245">
        <v>16106.3546475486</v>
      </c>
      <c r="AP245">
        <v>330.98244656580999</v>
      </c>
      <c r="AQ245">
        <v>93035.839999999997</v>
      </c>
      <c r="AR245">
        <v>8508.2171209095795</v>
      </c>
      <c r="AS245">
        <v>15665.001135792299</v>
      </c>
      <c r="AT245">
        <v>0</v>
      </c>
      <c r="AU245" t="s">
        <v>2896</v>
      </c>
      <c r="AV245" t="s">
        <v>2897</v>
      </c>
    </row>
    <row r="246" spans="1:48" x14ac:dyDescent="0.25">
      <c r="A246" t="s">
        <v>3154</v>
      </c>
      <c r="B246">
        <v>1901</v>
      </c>
      <c r="C246" t="s">
        <v>64</v>
      </c>
      <c r="D246">
        <v>35</v>
      </c>
      <c r="E246" t="s">
        <v>791</v>
      </c>
      <c r="F246" t="s">
        <v>2892</v>
      </c>
      <c r="G246" t="s">
        <v>2893</v>
      </c>
      <c r="H246" t="s">
        <v>2894</v>
      </c>
      <c r="I246" t="s">
        <v>2895</v>
      </c>
      <c r="J246">
        <v>332.36627906975002</v>
      </c>
      <c r="K246">
        <v>1</v>
      </c>
      <c r="L246">
        <v>2</v>
      </c>
      <c r="M246">
        <v>2</v>
      </c>
      <c r="N246">
        <v>2563729.59614792</v>
      </c>
      <c r="O246">
        <v>783647.85151569301</v>
      </c>
      <c r="P246">
        <v>836806.07965924696</v>
      </c>
      <c r="Q246">
        <v>119795.323091718</v>
      </c>
      <c r="R246">
        <v>747593.67499297496</v>
      </c>
      <c r="S246">
        <v>117298.420586707</v>
      </c>
      <c r="T246">
        <v>2341026.48</v>
      </c>
      <c r="U246">
        <v>2710546.0454075499</v>
      </c>
      <c r="V246">
        <v>3945639.9475012701</v>
      </c>
      <c r="W246">
        <v>430969.075775465</v>
      </c>
      <c r="X246">
        <v>0</v>
      </c>
      <c r="Y246">
        <v>0</v>
      </c>
      <c r="Z246">
        <v>0</v>
      </c>
      <c r="AA246">
        <v>653667.47660154104</v>
      </c>
      <c r="AB246">
        <v>21296.0255292687</v>
      </c>
      <c r="AC246">
        <v>116731.06438203801</v>
      </c>
      <c r="AD246">
        <v>567.35620466905903</v>
      </c>
      <c r="AE246">
        <v>0</v>
      </c>
      <c r="AF246">
        <v>0</v>
      </c>
      <c r="AG246">
        <v>0</v>
      </c>
      <c r="AH246">
        <v>0</v>
      </c>
      <c r="AI246">
        <v>0</v>
      </c>
      <c r="AJ246">
        <v>5168870.9459942598</v>
      </c>
      <c r="AK246" s="63">
        <v>15551.730941120901</v>
      </c>
      <c r="AL246">
        <v>330.98244656580999</v>
      </c>
      <c r="AM246">
        <v>93035.839999999997</v>
      </c>
      <c r="AN246">
        <v>8508.2171209095704</v>
      </c>
      <c r="AO246">
        <v>16106.3546475486</v>
      </c>
      <c r="AP246">
        <v>330.98244656580999</v>
      </c>
      <c r="AQ246">
        <v>93035.839999999997</v>
      </c>
      <c r="AR246">
        <v>8508.2171209095795</v>
      </c>
      <c r="AS246">
        <v>15665.001135792299</v>
      </c>
      <c r="AT246">
        <v>0</v>
      </c>
      <c r="AU246" t="s">
        <v>2896</v>
      </c>
      <c r="AV246" t="s">
        <v>2896</v>
      </c>
    </row>
    <row r="247" spans="1:48" x14ac:dyDescent="0.25">
      <c r="A247" t="s">
        <v>3155</v>
      </c>
      <c r="B247">
        <v>1901</v>
      </c>
      <c r="C247" t="s">
        <v>64</v>
      </c>
      <c r="D247">
        <v>36</v>
      </c>
      <c r="E247" t="s">
        <v>493</v>
      </c>
      <c r="F247" t="s">
        <v>2892</v>
      </c>
      <c r="G247" t="s">
        <v>2893</v>
      </c>
      <c r="H247" t="s">
        <v>2894</v>
      </c>
      <c r="I247" t="s">
        <v>2895</v>
      </c>
      <c r="J247">
        <v>362.84883720928201</v>
      </c>
      <c r="K247">
        <v>2</v>
      </c>
      <c r="L247">
        <v>1</v>
      </c>
      <c r="M247">
        <v>2</v>
      </c>
      <c r="N247">
        <v>2758934.1263599899</v>
      </c>
      <c r="O247">
        <v>885718.01318897703</v>
      </c>
      <c r="P247">
        <v>912901.64415577997</v>
      </c>
      <c r="Q247">
        <v>130782.20151755599</v>
      </c>
      <c r="R247">
        <v>816158.29510576697</v>
      </c>
      <c r="S247">
        <v>128056.298718078</v>
      </c>
      <c r="T247">
        <v>2545353.89</v>
      </c>
      <c r="U247">
        <v>2959140.3903280701</v>
      </c>
      <c r="V247">
        <v>4188220.2189688901</v>
      </c>
      <c r="W247">
        <v>579407.12470020598</v>
      </c>
      <c r="X247">
        <v>0</v>
      </c>
      <c r="Y247">
        <v>0</v>
      </c>
      <c r="Z247">
        <v>0</v>
      </c>
      <c r="AA247">
        <v>713617.77274829999</v>
      </c>
      <c r="AB247">
        <v>23249.1639106767</v>
      </c>
      <c r="AC247">
        <v>127436.90814776</v>
      </c>
      <c r="AD247">
        <v>619.39057031846801</v>
      </c>
      <c r="AE247">
        <v>0</v>
      </c>
      <c r="AF247">
        <v>0</v>
      </c>
      <c r="AG247">
        <v>0</v>
      </c>
      <c r="AH247">
        <v>0</v>
      </c>
      <c r="AI247">
        <v>0</v>
      </c>
      <c r="AJ247">
        <v>5632550.57904616</v>
      </c>
      <c r="AK247" s="63">
        <v>15523.1325043421</v>
      </c>
      <c r="AL247">
        <v>330.98244656580999</v>
      </c>
      <c r="AM247">
        <v>93035.839999999997</v>
      </c>
      <c r="AN247">
        <v>8508.2171209095704</v>
      </c>
      <c r="AO247">
        <v>16106.3546475486</v>
      </c>
      <c r="AP247">
        <v>330.98244656580999</v>
      </c>
      <c r="AQ247">
        <v>93035.839999999997</v>
      </c>
      <c r="AR247">
        <v>8508.2171209095795</v>
      </c>
      <c r="AS247">
        <v>15665.001135792299</v>
      </c>
      <c r="AT247">
        <v>0</v>
      </c>
      <c r="AU247" t="s">
        <v>2896</v>
      </c>
      <c r="AV247" t="s">
        <v>2896</v>
      </c>
    </row>
    <row r="248" spans="1:48" x14ac:dyDescent="0.25">
      <c r="A248" t="s">
        <v>3156</v>
      </c>
      <c r="B248">
        <v>1901</v>
      </c>
      <c r="C248" t="s">
        <v>64</v>
      </c>
      <c r="D248">
        <v>38</v>
      </c>
      <c r="E248" t="s">
        <v>494</v>
      </c>
      <c r="F248" t="s">
        <v>2892</v>
      </c>
      <c r="G248" t="s">
        <v>2911</v>
      </c>
      <c r="H248" t="s">
        <v>2894</v>
      </c>
      <c r="I248" t="s">
        <v>2895</v>
      </c>
      <c r="J248">
        <v>740.68337550787896</v>
      </c>
      <c r="K248">
        <v>1</v>
      </c>
      <c r="L248">
        <v>1</v>
      </c>
      <c r="M248">
        <v>2</v>
      </c>
      <c r="N248">
        <v>4998989.6381739303</v>
      </c>
      <c r="O248">
        <v>2011614.6962335601</v>
      </c>
      <c r="P248">
        <v>1860918.13324091</v>
      </c>
      <c r="Q248">
        <v>266965.72385735298</v>
      </c>
      <c r="R248">
        <v>1666024.0270221001</v>
      </c>
      <c r="S248">
        <v>261401.33814138299</v>
      </c>
      <c r="T248">
        <v>4764018.58</v>
      </c>
      <c r="U248">
        <v>6040493.6385278599</v>
      </c>
      <c r="V248">
        <v>8311196.4778214097</v>
      </c>
      <c r="W248">
        <v>989149.17332144198</v>
      </c>
      <c r="X248">
        <v>0</v>
      </c>
      <c r="Y248">
        <v>0</v>
      </c>
      <c r="Z248">
        <v>0</v>
      </c>
      <c r="AA248">
        <v>1456708.0462676601</v>
      </c>
      <c r="AB248">
        <v>47458.5211173317</v>
      </c>
      <c r="AC248">
        <v>260136.976094891</v>
      </c>
      <c r="AD248">
        <v>1264.3620464921701</v>
      </c>
      <c r="AE248">
        <v>0</v>
      </c>
      <c r="AF248">
        <v>0</v>
      </c>
      <c r="AG248">
        <v>0</v>
      </c>
      <c r="AH248">
        <v>0</v>
      </c>
      <c r="AI248">
        <v>0</v>
      </c>
      <c r="AJ248">
        <v>11065913.5566692</v>
      </c>
      <c r="AK248" s="63">
        <v>14940.1403117512</v>
      </c>
      <c r="AL248">
        <v>330.98244656580999</v>
      </c>
      <c r="AM248">
        <v>93035.839999999997</v>
      </c>
      <c r="AN248">
        <v>8508.2171209095704</v>
      </c>
      <c r="AO248">
        <v>16106.3546475486</v>
      </c>
      <c r="AP248">
        <v>3753.1860850462999</v>
      </c>
      <c r="AQ248">
        <v>20687.885194392002</v>
      </c>
      <c r="AR248">
        <v>14385.0193084353</v>
      </c>
      <c r="AS248">
        <v>14940.1403117512</v>
      </c>
      <c r="AT248">
        <v>0</v>
      </c>
      <c r="AU248" t="s">
        <v>2896</v>
      </c>
      <c r="AV248" t="s">
        <v>2896</v>
      </c>
    </row>
    <row r="249" spans="1:48" x14ac:dyDescent="0.25">
      <c r="A249" t="s">
        <v>3157</v>
      </c>
      <c r="B249">
        <v>1901</v>
      </c>
      <c r="C249" t="s">
        <v>64</v>
      </c>
      <c r="D249">
        <v>37</v>
      </c>
      <c r="E249" t="s">
        <v>495</v>
      </c>
      <c r="F249" t="s">
        <v>2892</v>
      </c>
      <c r="G249" t="s">
        <v>2893</v>
      </c>
      <c r="H249" t="s">
        <v>2894</v>
      </c>
      <c r="I249" t="s">
        <v>2895</v>
      </c>
      <c r="J249">
        <v>318.784883720903</v>
      </c>
      <c r="K249">
        <v>1</v>
      </c>
      <c r="L249">
        <v>1</v>
      </c>
      <c r="M249">
        <v>2</v>
      </c>
      <c r="N249">
        <v>2471808.00632997</v>
      </c>
      <c r="O249">
        <v>774943.22693838004</v>
      </c>
      <c r="P249">
        <v>802563.93515532895</v>
      </c>
      <c r="Q249">
        <v>114900.158490769</v>
      </c>
      <c r="R249">
        <v>717044.952394536</v>
      </c>
      <c r="S249">
        <v>112505.28625237499</v>
      </c>
      <c r="T249">
        <v>2281474.56</v>
      </c>
      <c r="U249">
        <v>2599785.7193089798</v>
      </c>
      <c r="V249">
        <v>3755930.5784323001</v>
      </c>
      <c r="W249">
        <v>477947.05380173598</v>
      </c>
      <c r="X249">
        <v>0</v>
      </c>
      <c r="Y249">
        <v>0</v>
      </c>
      <c r="Z249">
        <v>0</v>
      </c>
      <c r="AA249">
        <v>626956.83540395496</v>
      </c>
      <c r="AB249">
        <v>20425.811670986601</v>
      </c>
      <c r="AC249">
        <v>111961.113774228</v>
      </c>
      <c r="AD249">
        <v>544.17247814662596</v>
      </c>
      <c r="AE249">
        <v>0</v>
      </c>
      <c r="AF249">
        <v>0</v>
      </c>
      <c r="AG249">
        <v>0</v>
      </c>
      <c r="AH249">
        <v>0</v>
      </c>
      <c r="AI249">
        <v>0</v>
      </c>
      <c r="AJ249">
        <v>4993765.5655613597</v>
      </c>
      <c r="AK249" s="63">
        <v>15665.001135792299</v>
      </c>
      <c r="AL249">
        <v>330.98244656580999</v>
      </c>
      <c r="AM249">
        <v>93035.839999999997</v>
      </c>
      <c r="AN249">
        <v>8508.2171209095704</v>
      </c>
      <c r="AO249">
        <v>16106.3546475486</v>
      </c>
      <c r="AP249">
        <v>330.98244656580999</v>
      </c>
      <c r="AQ249">
        <v>93035.839999999997</v>
      </c>
      <c r="AR249">
        <v>8508.2171209095795</v>
      </c>
      <c r="AS249">
        <v>15665.001135792299</v>
      </c>
      <c r="AT249">
        <v>0</v>
      </c>
      <c r="AU249" t="s">
        <v>2896</v>
      </c>
      <c r="AV249" t="s">
        <v>2896</v>
      </c>
    </row>
    <row r="250" spans="1:48" x14ac:dyDescent="0.25">
      <c r="A250" t="s">
        <v>3158</v>
      </c>
      <c r="B250">
        <v>1901</v>
      </c>
      <c r="C250" t="s">
        <v>64</v>
      </c>
      <c r="D250">
        <v>39</v>
      </c>
      <c r="E250" t="s">
        <v>929</v>
      </c>
      <c r="F250" t="s">
        <v>2892</v>
      </c>
      <c r="G250" t="s">
        <v>2893</v>
      </c>
      <c r="H250" t="s">
        <v>2894</v>
      </c>
      <c r="I250" t="s">
        <v>2895</v>
      </c>
      <c r="J250">
        <v>427.534883720876</v>
      </c>
      <c r="K250">
        <v>2</v>
      </c>
      <c r="L250">
        <v>1</v>
      </c>
      <c r="M250">
        <v>2</v>
      </c>
      <c r="N250">
        <v>3208606.76002185</v>
      </c>
      <c r="O250">
        <v>953113.69272108399</v>
      </c>
      <c r="P250">
        <v>1080391.0345197001</v>
      </c>
      <c r="Q250">
        <v>154097.09935578101</v>
      </c>
      <c r="R250">
        <v>961657.04837195098</v>
      </c>
      <c r="S250">
        <v>150885.24246966699</v>
      </c>
      <c r="T250">
        <v>2871191.26</v>
      </c>
      <c r="U250">
        <v>3486674.3749903799</v>
      </c>
      <c r="V250">
        <v>4813664.2095940895</v>
      </c>
      <c r="W250">
        <v>675971.22103560902</v>
      </c>
      <c r="X250">
        <v>0</v>
      </c>
      <c r="Y250">
        <v>0</v>
      </c>
      <c r="Z250">
        <v>0</v>
      </c>
      <c r="AA250">
        <v>840836.34893150604</v>
      </c>
      <c r="AB250">
        <v>27393.855429184401</v>
      </c>
      <c r="AC250">
        <v>150155.43146215301</v>
      </c>
      <c r="AD250">
        <v>729.81100751378995</v>
      </c>
      <c r="AE250">
        <v>0</v>
      </c>
      <c r="AF250">
        <v>0</v>
      </c>
      <c r="AG250">
        <v>0</v>
      </c>
      <c r="AH250">
        <v>0</v>
      </c>
      <c r="AI250">
        <v>0</v>
      </c>
      <c r="AJ250">
        <v>6508750.8774600504</v>
      </c>
      <c r="AK250" s="63">
        <v>15223.9059905797</v>
      </c>
      <c r="AL250">
        <v>330.98244656580999</v>
      </c>
      <c r="AM250">
        <v>93035.839999999997</v>
      </c>
      <c r="AN250">
        <v>8508.2171209095704</v>
      </c>
      <c r="AO250">
        <v>16106.3546475486</v>
      </c>
      <c r="AP250">
        <v>330.98244656580999</v>
      </c>
      <c r="AQ250">
        <v>93035.839999999997</v>
      </c>
      <c r="AR250">
        <v>8508.2171209095795</v>
      </c>
      <c r="AS250">
        <v>15665.001135792299</v>
      </c>
      <c r="AT250">
        <v>0</v>
      </c>
      <c r="AU250" t="s">
        <v>2896</v>
      </c>
      <c r="AV250" t="s">
        <v>2896</v>
      </c>
    </row>
    <row r="251" spans="1:48" x14ac:dyDescent="0.25">
      <c r="A251" t="s">
        <v>3159</v>
      </c>
      <c r="B251">
        <v>2216</v>
      </c>
      <c r="C251" t="s">
        <v>66</v>
      </c>
      <c r="D251">
        <v>3434</v>
      </c>
      <c r="E251" t="s">
        <v>498</v>
      </c>
      <c r="F251" t="s">
        <v>2906</v>
      </c>
      <c r="G251" t="s">
        <v>2907</v>
      </c>
      <c r="H251" t="s">
        <v>2894</v>
      </c>
      <c r="I251" t="s">
        <v>2895</v>
      </c>
      <c r="J251">
        <v>292.33108108105603</v>
      </c>
      <c r="K251">
        <v>1</v>
      </c>
      <c r="L251">
        <v>1</v>
      </c>
      <c r="M251">
        <v>2</v>
      </c>
      <c r="N251">
        <v>2397105.16</v>
      </c>
      <c r="O251">
        <v>372515.41</v>
      </c>
      <c r="P251">
        <v>968450.2</v>
      </c>
      <c r="Q251">
        <v>347204.15</v>
      </c>
      <c r="R251">
        <v>328588.78000000003</v>
      </c>
      <c r="S251">
        <v>141906.26999999999</v>
      </c>
      <c r="T251">
        <v>2452147.98</v>
      </c>
      <c r="U251">
        <v>1961715.72</v>
      </c>
      <c r="V251">
        <v>3819911.62</v>
      </c>
      <c r="W251">
        <v>593952.07999999996</v>
      </c>
      <c r="X251">
        <v>0</v>
      </c>
      <c r="Y251">
        <v>0</v>
      </c>
      <c r="Z251">
        <v>0</v>
      </c>
      <c r="AA251">
        <v>0</v>
      </c>
      <c r="AB251">
        <v>0</v>
      </c>
      <c r="AC251">
        <v>141434.98000000001</v>
      </c>
      <c r="AD251">
        <v>471.29</v>
      </c>
      <c r="AE251">
        <v>0</v>
      </c>
      <c r="AF251">
        <v>0</v>
      </c>
      <c r="AG251">
        <v>0</v>
      </c>
      <c r="AH251">
        <v>0</v>
      </c>
      <c r="AI251">
        <v>0</v>
      </c>
      <c r="AJ251">
        <v>4555769.97</v>
      </c>
      <c r="AK251" s="63">
        <v>15584.281880505199</v>
      </c>
      <c r="AL251">
        <v>330.98244656580999</v>
      </c>
      <c r="AM251">
        <v>93035.839999999997</v>
      </c>
      <c r="AN251">
        <v>15584.281880505199</v>
      </c>
      <c r="AO251">
        <v>15584.281880505199</v>
      </c>
      <c r="AP251">
        <v>330.98244656580999</v>
      </c>
      <c r="AQ251">
        <v>56162.493707719797</v>
      </c>
      <c r="AR251">
        <v>15584.281880505199</v>
      </c>
      <c r="AS251">
        <v>15584.281880505199</v>
      </c>
      <c r="AT251">
        <v>0</v>
      </c>
      <c r="AU251" t="s">
        <v>2896</v>
      </c>
      <c r="AV251" t="s">
        <v>2896</v>
      </c>
    </row>
    <row r="252" spans="1:48" x14ac:dyDescent="0.25">
      <c r="A252" t="s">
        <v>3160</v>
      </c>
      <c r="B252">
        <v>2086</v>
      </c>
      <c r="C252" t="s">
        <v>67</v>
      </c>
      <c r="D252">
        <v>570</v>
      </c>
      <c r="E252" t="s">
        <v>499</v>
      </c>
      <c r="F252" t="s">
        <v>2892</v>
      </c>
      <c r="G252" t="s">
        <v>2893</v>
      </c>
      <c r="H252" t="s">
        <v>2894</v>
      </c>
      <c r="I252" t="s">
        <v>2895</v>
      </c>
      <c r="J252">
        <v>621.98559389153604</v>
      </c>
      <c r="K252">
        <v>1</v>
      </c>
      <c r="L252">
        <v>1</v>
      </c>
      <c r="M252">
        <v>2</v>
      </c>
      <c r="N252">
        <v>3717968.5733639901</v>
      </c>
      <c r="O252">
        <v>838400.29497769603</v>
      </c>
      <c r="P252">
        <v>1550783.0822577099</v>
      </c>
      <c r="Q252">
        <v>374051.35830854002</v>
      </c>
      <c r="R252">
        <v>623082.17376114696</v>
      </c>
      <c r="S252">
        <v>357365.00220837299</v>
      </c>
      <c r="T252">
        <v>3294910.86</v>
      </c>
      <c r="U252">
        <v>3809374.6226690901</v>
      </c>
      <c r="V252">
        <v>6188769.44920999</v>
      </c>
      <c r="W252">
        <v>915516.03345909796</v>
      </c>
      <c r="X252">
        <v>0</v>
      </c>
      <c r="Y252">
        <v>0</v>
      </c>
      <c r="Z252">
        <v>0</v>
      </c>
      <c r="AA252">
        <v>0</v>
      </c>
      <c r="AB252">
        <v>0</v>
      </c>
      <c r="AC252">
        <v>255753.46905178999</v>
      </c>
      <c r="AD252">
        <v>101611.53315658199</v>
      </c>
      <c r="AE252">
        <v>0</v>
      </c>
      <c r="AF252">
        <v>0</v>
      </c>
      <c r="AG252">
        <v>0</v>
      </c>
      <c r="AH252">
        <v>0</v>
      </c>
      <c r="AI252">
        <v>0</v>
      </c>
      <c r="AJ252">
        <v>7461650.4848774597</v>
      </c>
      <c r="AK252" s="63">
        <v>11996.5004947987</v>
      </c>
      <c r="AL252">
        <v>330.98244656580999</v>
      </c>
      <c r="AM252">
        <v>93035.839999999997</v>
      </c>
      <c r="AN252">
        <v>6699.0934610039703</v>
      </c>
      <c r="AO252">
        <v>14448.290357760399</v>
      </c>
      <c r="AP252">
        <v>330.98244656580999</v>
      </c>
      <c r="AQ252">
        <v>93035.839999999997</v>
      </c>
      <c r="AR252">
        <v>11996.5004947987</v>
      </c>
      <c r="AS252">
        <v>11996.5004947987</v>
      </c>
      <c r="AT252">
        <v>0</v>
      </c>
      <c r="AU252" t="s">
        <v>2896</v>
      </c>
      <c r="AV252" t="s">
        <v>2896</v>
      </c>
    </row>
    <row r="253" spans="1:48" x14ac:dyDescent="0.25">
      <c r="A253" t="s">
        <v>3161</v>
      </c>
      <c r="B253">
        <v>2086</v>
      </c>
      <c r="C253" t="s">
        <v>67</v>
      </c>
      <c r="D253">
        <v>572</v>
      </c>
      <c r="E253" t="s">
        <v>500</v>
      </c>
      <c r="F253" t="s">
        <v>2892</v>
      </c>
      <c r="G253" t="s">
        <v>2903</v>
      </c>
      <c r="H253" t="s">
        <v>2904</v>
      </c>
      <c r="I253" t="s">
        <v>2895</v>
      </c>
      <c r="J253">
        <v>354.43278530574099</v>
      </c>
      <c r="K253">
        <v>1</v>
      </c>
      <c r="L253">
        <v>1</v>
      </c>
      <c r="M253">
        <v>2</v>
      </c>
      <c r="N253">
        <v>2297660.1456122501</v>
      </c>
      <c r="O253">
        <v>1156769.56929077</v>
      </c>
      <c r="P253">
        <v>883699.51434192399</v>
      </c>
      <c r="Q253">
        <v>213149.73541945199</v>
      </c>
      <c r="R253">
        <v>366027.66128568898</v>
      </c>
      <c r="S253">
        <v>203641.16845701999</v>
      </c>
      <c r="T253">
        <v>2746569.44</v>
      </c>
      <c r="U253">
        <v>2170737.1859500902</v>
      </c>
      <c r="V253">
        <v>3928500.8045443101</v>
      </c>
      <c r="W253">
        <v>988805.82140577806</v>
      </c>
      <c r="X253">
        <v>0</v>
      </c>
      <c r="Y253">
        <v>0</v>
      </c>
      <c r="Z253">
        <v>0</v>
      </c>
      <c r="AA253">
        <v>0</v>
      </c>
      <c r="AB253">
        <v>0</v>
      </c>
      <c r="AC253">
        <v>145738.76835391601</v>
      </c>
      <c r="AD253">
        <v>57902.4001031035</v>
      </c>
      <c r="AE253">
        <v>0</v>
      </c>
      <c r="AF253">
        <v>0</v>
      </c>
      <c r="AG253">
        <v>0</v>
      </c>
      <c r="AH253">
        <v>0</v>
      </c>
      <c r="AI253">
        <v>0</v>
      </c>
      <c r="AJ253">
        <v>5120947.7944071097</v>
      </c>
      <c r="AK253" s="63">
        <v>14448.290357760399</v>
      </c>
      <c r="AL253">
        <v>330.98244656580999</v>
      </c>
      <c r="AM253">
        <v>93035.839999999997</v>
      </c>
      <c r="AN253">
        <v>6699.0934610039703</v>
      </c>
      <c r="AO253">
        <v>14448.290357760399</v>
      </c>
      <c r="AP253">
        <v>330.98244656580999</v>
      </c>
      <c r="AQ253">
        <v>40734.411818744898</v>
      </c>
      <c r="AR253">
        <v>14448.290357760399</v>
      </c>
      <c r="AS253">
        <v>14448.290357760399</v>
      </c>
      <c r="AT253">
        <v>0</v>
      </c>
      <c r="AU253" t="s">
        <v>2896</v>
      </c>
      <c r="AV253" t="s">
        <v>2896</v>
      </c>
    </row>
    <row r="254" spans="1:48" x14ac:dyDescent="0.25">
      <c r="A254" t="s">
        <v>3162</v>
      </c>
      <c r="B254">
        <v>2086</v>
      </c>
      <c r="C254" t="s">
        <v>67</v>
      </c>
      <c r="D254">
        <v>571</v>
      </c>
      <c r="E254" t="s">
        <v>501</v>
      </c>
      <c r="F254" t="s">
        <v>2892</v>
      </c>
      <c r="G254" t="s">
        <v>2911</v>
      </c>
      <c r="H254" t="s">
        <v>2894</v>
      </c>
      <c r="I254" t="s">
        <v>2895</v>
      </c>
      <c r="J254">
        <v>289.08579881654401</v>
      </c>
      <c r="K254">
        <v>1</v>
      </c>
      <c r="L254">
        <v>1</v>
      </c>
      <c r="M254">
        <v>2</v>
      </c>
      <c r="N254">
        <v>1812622.8800580399</v>
      </c>
      <c r="O254">
        <v>714562.27332373103</v>
      </c>
      <c r="P254">
        <v>720771.301664314</v>
      </c>
      <c r="Q254">
        <v>173851.19008703899</v>
      </c>
      <c r="R254">
        <v>289595.46603502298</v>
      </c>
      <c r="S254">
        <v>166095.72335287699</v>
      </c>
      <c r="T254">
        <v>1940886.05</v>
      </c>
      <c r="U254">
        <v>1770517.06116814</v>
      </c>
      <c r="V254">
        <v>3167302.3708387101</v>
      </c>
      <c r="W254">
        <v>544100.74032942497</v>
      </c>
      <c r="X254">
        <v>0</v>
      </c>
      <c r="Y254">
        <v>0</v>
      </c>
      <c r="Z254">
        <v>0</v>
      </c>
      <c r="AA254">
        <v>0</v>
      </c>
      <c r="AB254">
        <v>0</v>
      </c>
      <c r="AC254">
        <v>118868.823694704</v>
      </c>
      <c r="AD254">
        <v>47226.8996581725</v>
      </c>
      <c r="AE254">
        <v>0</v>
      </c>
      <c r="AF254">
        <v>0</v>
      </c>
      <c r="AG254">
        <v>0</v>
      </c>
      <c r="AH254">
        <v>0</v>
      </c>
      <c r="AI254">
        <v>0</v>
      </c>
      <c r="AJ254">
        <v>3877498.8345210101</v>
      </c>
      <c r="AK254" s="63">
        <v>13412.9689192436</v>
      </c>
      <c r="AL254">
        <v>330.98244656580999</v>
      </c>
      <c r="AM254">
        <v>93035.839999999997</v>
      </c>
      <c r="AN254">
        <v>6699.0934610039703</v>
      </c>
      <c r="AO254">
        <v>14448.290357760399</v>
      </c>
      <c r="AP254">
        <v>3753.1860850462999</v>
      </c>
      <c r="AQ254">
        <v>20687.885194392002</v>
      </c>
      <c r="AR254">
        <v>13412.9689192436</v>
      </c>
      <c r="AS254">
        <v>13412.9689192436</v>
      </c>
      <c r="AT254">
        <v>0</v>
      </c>
      <c r="AU254" t="s">
        <v>2896</v>
      </c>
      <c r="AV254" t="s">
        <v>2896</v>
      </c>
    </row>
    <row r="255" spans="1:48" x14ac:dyDescent="0.25">
      <c r="A255" t="s">
        <v>3163</v>
      </c>
      <c r="B255">
        <v>2086</v>
      </c>
      <c r="C255" t="s">
        <v>67</v>
      </c>
      <c r="D255">
        <v>2086</v>
      </c>
      <c r="E255" t="s">
        <v>67</v>
      </c>
      <c r="F255" t="s">
        <v>1871</v>
      </c>
      <c r="G255" t="s">
        <v>1871</v>
      </c>
      <c r="H255" t="s">
        <v>2899</v>
      </c>
      <c r="I255" t="s">
        <v>2895</v>
      </c>
      <c r="J255">
        <v>15.695806724662001</v>
      </c>
      <c r="K255">
        <v>1</v>
      </c>
      <c r="L255">
        <v>5</v>
      </c>
      <c r="M255">
        <v>2</v>
      </c>
      <c r="N255">
        <v>24249.060965714201</v>
      </c>
      <c r="O255">
        <v>7583.8324077951202</v>
      </c>
      <c r="P255">
        <v>39134.011736029599</v>
      </c>
      <c r="Q255">
        <v>9439.1861849648303</v>
      </c>
      <c r="R255">
        <v>15723.478918135001</v>
      </c>
      <c r="S255">
        <v>9018.1059817265905</v>
      </c>
      <c r="T255">
        <v>0</v>
      </c>
      <c r="U255">
        <v>96129.570212638704</v>
      </c>
      <c r="V255">
        <v>79203.925406947004</v>
      </c>
      <c r="W255">
        <v>16925.6448056917</v>
      </c>
      <c r="X255">
        <v>0</v>
      </c>
      <c r="Y255">
        <v>0</v>
      </c>
      <c r="Z255">
        <v>0</v>
      </c>
      <c r="AA255">
        <v>0</v>
      </c>
      <c r="AB255">
        <v>0</v>
      </c>
      <c r="AC255">
        <v>6453.93889958606</v>
      </c>
      <c r="AD255">
        <v>2564.1670821405301</v>
      </c>
      <c r="AE255">
        <v>0</v>
      </c>
      <c r="AF255">
        <v>0</v>
      </c>
      <c r="AG255">
        <v>0</v>
      </c>
      <c r="AH255">
        <v>0</v>
      </c>
      <c r="AI255">
        <v>0</v>
      </c>
      <c r="AJ255">
        <v>105147.67619436501</v>
      </c>
      <c r="AK255" s="63">
        <v>6699.0934610039703</v>
      </c>
      <c r="AL255">
        <v>330.98244656580999</v>
      </c>
      <c r="AM255">
        <v>93035.839999999997</v>
      </c>
      <c r="AN255">
        <v>6699.0934610039703</v>
      </c>
      <c r="AO255">
        <v>14448.290357760399</v>
      </c>
      <c r="AP255">
        <v>634.54287297753501</v>
      </c>
      <c r="AQ255">
        <v>40331.279999999999</v>
      </c>
      <c r="AR255">
        <v>6699.0934610039703</v>
      </c>
      <c r="AS255">
        <v>6699.0934610039703</v>
      </c>
      <c r="AT255">
        <v>0</v>
      </c>
      <c r="AU255" t="s">
        <v>2896</v>
      </c>
      <c r="AV255" t="s">
        <v>2900</v>
      </c>
    </row>
    <row r="256" spans="1:48" x14ac:dyDescent="0.25">
      <c r="A256" t="s">
        <v>3164</v>
      </c>
      <c r="B256">
        <v>1970</v>
      </c>
      <c r="C256" t="s">
        <v>69</v>
      </c>
      <c r="D256">
        <v>5302</v>
      </c>
      <c r="E256" t="s">
        <v>502</v>
      </c>
      <c r="F256" t="s">
        <v>2892</v>
      </c>
      <c r="G256" t="s">
        <v>2893</v>
      </c>
      <c r="H256" t="s">
        <v>2894</v>
      </c>
      <c r="I256" t="s">
        <v>2895</v>
      </c>
      <c r="J256">
        <v>631.58155732727005</v>
      </c>
      <c r="K256">
        <v>1</v>
      </c>
      <c r="L256">
        <v>1</v>
      </c>
      <c r="M256">
        <v>2</v>
      </c>
      <c r="N256">
        <v>1653262.0355078401</v>
      </c>
      <c r="O256">
        <v>666786.178452992</v>
      </c>
      <c r="P256">
        <v>1142020.7936120899</v>
      </c>
      <c r="Q256">
        <v>270000.26837936102</v>
      </c>
      <c r="R256">
        <v>734821.79622630705</v>
      </c>
      <c r="S256">
        <v>247462.149081618</v>
      </c>
      <c r="T256">
        <v>0</v>
      </c>
      <c r="U256">
        <v>4466891.0721785901</v>
      </c>
      <c r="V256">
        <v>3659133.0138475099</v>
      </c>
      <c r="W256">
        <v>807758.05833108095</v>
      </c>
      <c r="X256">
        <v>0</v>
      </c>
      <c r="Y256">
        <v>0</v>
      </c>
      <c r="Z256">
        <v>0</v>
      </c>
      <c r="AA256">
        <v>0</v>
      </c>
      <c r="AB256">
        <v>0</v>
      </c>
      <c r="AC256">
        <v>247462.149081618</v>
      </c>
      <c r="AD256">
        <v>0</v>
      </c>
      <c r="AE256">
        <v>0</v>
      </c>
      <c r="AF256">
        <v>0</v>
      </c>
      <c r="AG256">
        <v>0</v>
      </c>
      <c r="AH256">
        <v>0</v>
      </c>
      <c r="AI256">
        <v>0</v>
      </c>
      <c r="AJ256">
        <v>4714353.2212602096</v>
      </c>
      <c r="AK256" s="63">
        <v>7464.3617543400596</v>
      </c>
      <c r="AL256">
        <v>330.98244656580999</v>
      </c>
      <c r="AM256">
        <v>93035.839999999997</v>
      </c>
      <c r="AN256">
        <v>7464.3617543400496</v>
      </c>
      <c r="AO256">
        <v>33768.942723767403</v>
      </c>
      <c r="AP256">
        <v>330.98244656580999</v>
      </c>
      <c r="AQ256">
        <v>93035.839999999997</v>
      </c>
      <c r="AR256">
        <v>7464.3617543400496</v>
      </c>
      <c r="AS256">
        <v>33768.942723767403</v>
      </c>
      <c r="AT256">
        <v>0</v>
      </c>
      <c r="AU256" t="s">
        <v>2896</v>
      </c>
      <c r="AV256" t="s">
        <v>2897</v>
      </c>
    </row>
    <row r="257" spans="1:48" x14ac:dyDescent="0.25">
      <c r="A257" t="s">
        <v>3165</v>
      </c>
      <c r="B257">
        <v>1970</v>
      </c>
      <c r="C257" t="s">
        <v>69</v>
      </c>
      <c r="D257">
        <v>265</v>
      </c>
      <c r="E257" t="s">
        <v>503</v>
      </c>
      <c r="F257" t="s">
        <v>2892</v>
      </c>
      <c r="G257" t="s">
        <v>2893</v>
      </c>
      <c r="H257" t="s">
        <v>2894</v>
      </c>
      <c r="I257" t="s">
        <v>2895</v>
      </c>
      <c r="J257">
        <v>11.644444444444</v>
      </c>
      <c r="K257">
        <v>1</v>
      </c>
      <c r="L257">
        <v>1</v>
      </c>
      <c r="M257">
        <v>2</v>
      </c>
      <c r="N257">
        <v>30481.1274193112</v>
      </c>
      <c r="O257">
        <v>12293.5106657899</v>
      </c>
      <c r="P257">
        <v>21055.392658853401</v>
      </c>
      <c r="Q257">
        <v>4977.9843769239396</v>
      </c>
      <c r="R257">
        <v>13547.8806869118</v>
      </c>
      <c r="S257">
        <v>4562.44995385523</v>
      </c>
      <c r="T257">
        <v>0</v>
      </c>
      <c r="U257">
        <v>82355.895807790206</v>
      </c>
      <c r="V257">
        <v>67463.292112089999</v>
      </c>
      <c r="W257">
        <v>14892.6036957003</v>
      </c>
      <c r="X257">
        <v>0</v>
      </c>
      <c r="Y257">
        <v>0</v>
      </c>
      <c r="Z257">
        <v>0</v>
      </c>
      <c r="AA257">
        <v>0</v>
      </c>
      <c r="AB257">
        <v>0</v>
      </c>
      <c r="AC257">
        <v>4562.44995385523</v>
      </c>
      <c r="AD257">
        <v>0</v>
      </c>
      <c r="AE257">
        <v>0</v>
      </c>
      <c r="AF257">
        <v>0</v>
      </c>
      <c r="AG257">
        <v>0</v>
      </c>
      <c r="AH257">
        <v>0</v>
      </c>
      <c r="AI257">
        <v>0</v>
      </c>
      <c r="AJ257">
        <v>86918.345761645396</v>
      </c>
      <c r="AK257" s="63">
        <v>7464.3617543400496</v>
      </c>
      <c r="AL257">
        <v>330.98244656580999</v>
      </c>
      <c r="AM257">
        <v>93035.839999999997</v>
      </c>
      <c r="AN257">
        <v>7464.3617543400496</v>
      </c>
      <c r="AO257">
        <v>33768.942723767403</v>
      </c>
      <c r="AP257">
        <v>330.98244656580999</v>
      </c>
      <c r="AQ257">
        <v>93035.839999999997</v>
      </c>
      <c r="AR257">
        <v>7464.3617543400496</v>
      </c>
      <c r="AS257">
        <v>33768.942723767403</v>
      </c>
      <c r="AT257">
        <v>0</v>
      </c>
      <c r="AU257" t="s">
        <v>2896</v>
      </c>
      <c r="AV257" t="s">
        <v>2897</v>
      </c>
    </row>
    <row r="258" spans="1:48" x14ac:dyDescent="0.25">
      <c r="A258" t="s">
        <v>3166</v>
      </c>
      <c r="B258">
        <v>1970</v>
      </c>
      <c r="C258" t="s">
        <v>69</v>
      </c>
      <c r="D258">
        <v>225</v>
      </c>
      <c r="E258" t="s">
        <v>504</v>
      </c>
      <c r="F258" t="s">
        <v>2892</v>
      </c>
      <c r="G258" t="s">
        <v>2903</v>
      </c>
      <c r="H258" t="s">
        <v>2904</v>
      </c>
      <c r="I258" t="s">
        <v>2895</v>
      </c>
      <c r="J258">
        <v>720.31690327854199</v>
      </c>
      <c r="K258">
        <v>1</v>
      </c>
      <c r="L258">
        <v>1</v>
      </c>
      <c r="M258">
        <v>2</v>
      </c>
      <c r="N258">
        <v>5368119.6051914003</v>
      </c>
      <c r="O258">
        <v>3013429.7298362101</v>
      </c>
      <c r="P258">
        <v>2192601.6167180901</v>
      </c>
      <c r="Q258">
        <v>308977.35971941397</v>
      </c>
      <c r="R258">
        <v>1471502.31123525</v>
      </c>
      <c r="S258">
        <v>282229.85113664198</v>
      </c>
      <c r="T258">
        <v>7260154.5300000003</v>
      </c>
      <c r="U258">
        <v>5094476.0927003697</v>
      </c>
      <c r="V258">
        <v>9487269.8196605407</v>
      </c>
      <c r="W258">
        <v>2867360.8030398502</v>
      </c>
      <c r="X258">
        <v>0</v>
      </c>
      <c r="Y258">
        <v>0</v>
      </c>
      <c r="Z258">
        <v>0</v>
      </c>
      <c r="AA258">
        <v>0</v>
      </c>
      <c r="AB258">
        <v>0</v>
      </c>
      <c r="AC258">
        <v>282229.85113664198</v>
      </c>
      <c r="AD258">
        <v>0</v>
      </c>
      <c r="AE258">
        <v>0</v>
      </c>
      <c r="AF258">
        <v>0</v>
      </c>
      <c r="AG258">
        <v>0</v>
      </c>
      <c r="AH258">
        <v>0</v>
      </c>
      <c r="AI258">
        <v>0</v>
      </c>
      <c r="AJ258">
        <v>12636860.473836999</v>
      </c>
      <c r="AK258" s="63">
        <v>17543.473457751701</v>
      </c>
      <c r="AL258">
        <v>330.98244656580999</v>
      </c>
      <c r="AM258">
        <v>93035.839999999997</v>
      </c>
      <c r="AN258">
        <v>7464.3617543400496</v>
      </c>
      <c r="AO258">
        <v>33768.942723767403</v>
      </c>
      <c r="AP258">
        <v>330.98244656580999</v>
      </c>
      <c r="AQ258">
        <v>40734.411818744898</v>
      </c>
      <c r="AR258">
        <v>17543.473457751701</v>
      </c>
      <c r="AS258">
        <v>22437.529934647599</v>
      </c>
      <c r="AT258">
        <v>0</v>
      </c>
      <c r="AU258" t="s">
        <v>2896</v>
      </c>
      <c r="AV258" t="s">
        <v>2896</v>
      </c>
    </row>
    <row r="259" spans="1:48" x14ac:dyDescent="0.25">
      <c r="A259" t="s">
        <v>3167</v>
      </c>
      <c r="B259">
        <v>1970</v>
      </c>
      <c r="C259" t="s">
        <v>69</v>
      </c>
      <c r="D259">
        <v>224</v>
      </c>
      <c r="E259" t="s">
        <v>505</v>
      </c>
      <c r="F259" t="s">
        <v>2892</v>
      </c>
      <c r="G259" t="s">
        <v>2911</v>
      </c>
      <c r="H259" t="s">
        <v>2894</v>
      </c>
      <c r="I259" t="s">
        <v>2895</v>
      </c>
      <c r="J259">
        <v>608.27035939598204</v>
      </c>
      <c r="K259">
        <v>1</v>
      </c>
      <c r="L259">
        <v>1</v>
      </c>
      <c r="M259">
        <v>2</v>
      </c>
      <c r="N259">
        <v>4649429.9633135302</v>
      </c>
      <c r="O259">
        <v>1522665.2245636201</v>
      </c>
      <c r="P259">
        <v>1674492.6792597601</v>
      </c>
      <c r="Q259">
        <v>260034.762539819</v>
      </c>
      <c r="R259">
        <v>718126.08910628001</v>
      </c>
      <c r="S259">
        <v>238328.508191033</v>
      </c>
      <c r="T259">
        <v>4522727.22</v>
      </c>
      <c r="U259">
        <v>4302021.4987830101</v>
      </c>
      <c r="V259">
        <v>7610631.7998809796</v>
      </c>
      <c r="W259">
        <v>1214116.91890203</v>
      </c>
      <c r="X259">
        <v>0</v>
      </c>
      <c r="Y259">
        <v>0</v>
      </c>
      <c r="Z259">
        <v>0</v>
      </c>
      <c r="AA259">
        <v>0</v>
      </c>
      <c r="AB259">
        <v>0</v>
      </c>
      <c r="AC259">
        <v>238328.508191033</v>
      </c>
      <c r="AD259">
        <v>0</v>
      </c>
      <c r="AE259">
        <v>0</v>
      </c>
      <c r="AF259">
        <v>0</v>
      </c>
      <c r="AG259">
        <v>0</v>
      </c>
      <c r="AH259">
        <v>0</v>
      </c>
      <c r="AI259">
        <v>0</v>
      </c>
      <c r="AJ259">
        <v>9063077.2269740608</v>
      </c>
      <c r="AK259" s="63">
        <v>14899.751544648299</v>
      </c>
      <c r="AL259">
        <v>330.98244656580999</v>
      </c>
      <c r="AM259">
        <v>93035.839999999997</v>
      </c>
      <c r="AN259">
        <v>7464.3617543400496</v>
      </c>
      <c r="AO259">
        <v>33768.942723767403</v>
      </c>
      <c r="AP259">
        <v>3753.1860850462999</v>
      </c>
      <c r="AQ259">
        <v>20687.885194392002</v>
      </c>
      <c r="AR259">
        <v>14899.751544648299</v>
      </c>
      <c r="AS259">
        <v>14899.751544648299</v>
      </c>
      <c r="AT259">
        <v>0</v>
      </c>
      <c r="AU259" t="s">
        <v>2896</v>
      </c>
      <c r="AV259" t="s">
        <v>2896</v>
      </c>
    </row>
    <row r="260" spans="1:48" x14ac:dyDescent="0.25">
      <c r="A260" t="s">
        <v>3168</v>
      </c>
      <c r="B260">
        <v>1970</v>
      </c>
      <c r="C260" t="s">
        <v>69</v>
      </c>
      <c r="D260">
        <v>1970</v>
      </c>
      <c r="E260" t="s">
        <v>69</v>
      </c>
      <c r="F260" t="s">
        <v>1871</v>
      </c>
      <c r="G260" t="s">
        <v>1871</v>
      </c>
      <c r="H260" t="s">
        <v>2899</v>
      </c>
      <c r="I260" t="s">
        <v>2895</v>
      </c>
      <c r="J260">
        <v>46.4511118172449</v>
      </c>
      <c r="K260">
        <v>1</v>
      </c>
      <c r="L260">
        <v>1</v>
      </c>
      <c r="M260">
        <v>2</v>
      </c>
      <c r="N260">
        <v>121592.94200984199</v>
      </c>
      <c r="O260">
        <v>49040.316288817703</v>
      </c>
      <c r="P260">
        <v>83992.5342440065</v>
      </c>
      <c r="Q260">
        <v>19857.787979513399</v>
      </c>
      <c r="R260">
        <v>54044.151584638297</v>
      </c>
      <c r="S260">
        <v>18200.170388397801</v>
      </c>
      <c r="T260">
        <v>0</v>
      </c>
      <c r="U260">
        <v>328527.732106818</v>
      </c>
      <c r="V260">
        <v>269119.31611759902</v>
      </c>
      <c r="W260">
        <v>59408.415989219699</v>
      </c>
      <c r="X260">
        <v>0</v>
      </c>
      <c r="Y260">
        <v>0</v>
      </c>
      <c r="Z260">
        <v>0</v>
      </c>
      <c r="AA260">
        <v>0</v>
      </c>
      <c r="AB260">
        <v>0</v>
      </c>
      <c r="AC260">
        <v>18200.170388397801</v>
      </c>
      <c r="AD260">
        <v>0</v>
      </c>
      <c r="AE260">
        <v>0</v>
      </c>
      <c r="AF260">
        <v>0</v>
      </c>
      <c r="AG260">
        <v>0</v>
      </c>
      <c r="AH260">
        <v>0</v>
      </c>
      <c r="AI260">
        <v>0</v>
      </c>
      <c r="AJ260">
        <v>346727.902495216</v>
      </c>
      <c r="AK260" s="63">
        <v>7464.3617543400596</v>
      </c>
      <c r="AL260">
        <v>330.98244656580999</v>
      </c>
      <c r="AM260">
        <v>93035.839999999997</v>
      </c>
      <c r="AN260">
        <v>7464.3617543400496</v>
      </c>
      <c r="AO260">
        <v>33768.942723767403</v>
      </c>
      <c r="AP260">
        <v>634.54287297753501</v>
      </c>
      <c r="AQ260">
        <v>40331.279999999999</v>
      </c>
      <c r="AR260">
        <v>7464.3617543400596</v>
      </c>
      <c r="AS260">
        <v>7464.3617543400596</v>
      </c>
      <c r="AT260">
        <v>0</v>
      </c>
      <c r="AU260" t="s">
        <v>2896</v>
      </c>
      <c r="AV260" t="s">
        <v>2900</v>
      </c>
    </row>
    <row r="261" spans="1:48" x14ac:dyDescent="0.25">
      <c r="A261" t="s">
        <v>3169</v>
      </c>
      <c r="B261">
        <v>1970</v>
      </c>
      <c r="C261" t="s">
        <v>69</v>
      </c>
      <c r="D261">
        <v>219</v>
      </c>
      <c r="E261" t="s">
        <v>506</v>
      </c>
      <c r="F261" t="s">
        <v>2892</v>
      </c>
      <c r="G261" t="s">
        <v>2893</v>
      </c>
      <c r="H261" t="s">
        <v>2904</v>
      </c>
      <c r="I261" t="s">
        <v>2895</v>
      </c>
      <c r="J261">
        <v>600.83373763147199</v>
      </c>
      <c r="K261">
        <v>1</v>
      </c>
      <c r="L261">
        <v>1</v>
      </c>
      <c r="M261">
        <v>2</v>
      </c>
      <c r="N261">
        <v>4168281.5000677402</v>
      </c>
      <c r="O261">
        <v>1327613.0823802799</v>
      </c>
      <c r="P261">
        <v>1527774.50840323</v>
      </c>
      <c r="Q261">
        <v>256855.61671303099</v>
      </c>
      <c r="R261">
        <v>714408.93456989306</v>
      </c>
      <c r="S261">
        <v>235414.739759383</v>
      </c>
      <c r="T261">
        <v>3745508.01</v>
      </c>
      <c r="U261">
        <v>4249425.6321341703</v>
      </c>
      <c r="V261">
        <v>6838193.4132604096</v>
      </c>
      <c r="W261">
        <v>1156740.22887376</v>
      </c>
      <c r="X261">
        <v>0</v>
      </c>
      <c r="Y261">
        <v>0</v>
      </c>
      <c r="Z261">
        <v>0</v>
      </c>
      <c r="AA261">
        <v>0</v>
      </c>
      <c r="AB261">
        <v>0</v>
      </c>
      <c r="AC261">
        <v>235414.739759383</v>
      </c>
      <c r="AD261">
        <v>0</v>
      </c>
      <c r="AE261">
        <v>0</v>
      </c>
      <c r="AF261">
        <v>0</v>
      </c>
      <c r="AG261">
        <v>0</v>
      </c>
      <c r="AH261">
        <v>0</v>
      </c>
      <c r="AI261">
        <v>0</v>
      </c>
      <c r="AJ261">
        <v>8230348.38189355</v>
      </c>
      <c r="AK261" s="63">
        <v>13698.212777361899</v>
      </c>
      <c r="AL261">
        <v>330.98244656580999</v>
      </c>
      <c r="AM261">
        <v>93035.839999999997</v>
      </c>
      <c r="AN261">
        <v>7464.3617543400496</v>
      </c>
      <c r="AO261">
        <v>33768.942723767403</v>
      </c>
      <c r="AP261">
        <v>330.98244656580999</v>
      </c>
      <c r="AQ261">
        <v>93035.839999999997</v>
      </c>
      <c r="AR261">
        <v>7464.3617543400496</v>
      </c>
      <c r="AS261">
        <v>33768.942723767403</v>
      </c>
      <c r="AT261">
        <v>0</v>
      </c>
      <c r="AU261" t="s">
        <v>2896</v>
      </c>
      <c r="AV261" t="s">
        <v>2896</v>
      </c>
    </row>
    <row r="262" spans="1:48" x14ac:dyDescent="0.25">
      <c r="A262" t="s">
        <v>3170</v>
      </c>
      <c r="B262">
        <v>1970</v>
      </c>
      <c r="C262" t="s">
        <v>69</v>
      </c>
      <c r="D262">
        <v>222</v>
      </c>
      <c r="E262" t="s">
        <v>507</v>
      </c>
      <c r="F262" t="s">
        <v>2892</v>
      </c>
      <c r="G262" t="s">
        <v>2893</v>
      </c>
      <c r="H262" t="s">
        <v>2904</v>
      </c>
      <c r="I262" t="s">
        <v>2895</v>
      </c>
      <c r="J262">
        <v>19.720588235293</v>
      </c>
      <c r="K262">
        <v>1</v>
      </c>
      <c r="L262">
        <v>1</v>
      </c>
      <c r="M262">
        <v>2</v>
      </c>
      <c r="N262">
        <v>264650.89810165903</v>
      </c>
      <c r="O262">
        <v>145987.102101681</v>
      </c>
      <c r="P262">
        <v>193835.372202472</v>
      </c>
      <c r="Q262">
        <v>8430.5250119406592</v>
      </c>
      <c r="R262">
        <v>45312.725461710703</v>
      </c>
      <c r="S262">
        <v>7726.79171714719</v>
      </c>
      <c r="T262">
        <v>518741.81</v>
      </c>
      <c r="U262">
        <v>139474.81287946299</v>
      </c>
      <c r="V262">
        <v>558424.73567422503</v>
      </c>
      <c r="W262">
        <v>99791.887205237304</v>
      </c>
      <c r="X262">
        <v>0</v>
      </c>
      <c r="Y262">
        <v>0</v>
      </c>
      <c r="Z262">
        <v>0</v>
      </c>
      <c r="AA262">
        <v>0</v>
      </c>
      <c r="AB262">
        <v>0</v>
      </c>
      <c r="AC262">
        <v>7726.79171714719</v>
      </c>
      <c r="AD262">
        <v>0</v>
      </c>
      <c r="AE262">
        <v>0</v>
      </c>
      <c r="AF262">
        <v>0</v>
      </c>
      <c r="AG262">
        <v>0</v>
      </c>
      <c r="AH262">
        <v>0</v>
      </c>
      <c r="AI262">
        <v>0</v>
      </c>
      <c r="AJ262">
        <v>665943.41459661</v>
      </c>
      <c r="AK262" s="63">
        <v>33768.942723767403</v>
      </c>
      <c r="AL262">
        <v>330.98244656580999</v>
      </c>
      <c r="AM262">
        <v>93035.839999999997</v>
      </c>
      <c r="AN262">
        <v>7464.3617543400496</v>
      </c>
      <c r="AO262">
        <v>33768.942723767403</v>
      </c>
      <c r="AP262">
        <v>330.98244656580999</v>
      </c>
      <c r="AQ262">
        <v>93035.839999999997</v>
      </c>
      <c r="AR262">
        <v>7464.3617543400496</v>
      </c>
      <c r="AS262">
        <v>33768.942723767403</v>
      </c>
      <c r="AT262">
        <v>0</v>
      </c>
      <c r="AU262" t="s">
        <v>2896</v>
      </c>
      <c r="AV262" t="s">
        <v>2896</v>
      </c>
    </row>
    <row r="263" spans="1:48" x14ac:dyDescent="0.25">
      <c r="A263" t="s">
        <v>3171</v>
      </c>
      <c r="B263">
        <v>1970</v>
      </c>
      <c r="C263" t="s">
        <v>69</v>
      </c>
      <c r="D263">
        <v>4392</v>
      </c>
      <c r="E263" t="s">
        <v>508</v>
      </c>
      <c r="F263" t="s">
        <v>2945</v>
      </c>
      <c r="G263" t="s">
        <v>2903</v>
      </c>
      <c r="H263" t="s">
        <v>2942</v>
      </c>
      <c r="I263" t="s">
        <v>2895</v>
      </c>
      <c r="J263">
        <v>53.749524503335103</v>
      </c>
      <c r="K263">
        <v>1</v>
      </c>
      <c r="L263">
        <v>2</v>
      </c>
      <c r="M263">
        <v>2</v>
      </c>
      <c r="N263">
        <v>440079.88169868803</v>
      </c>
      <c r="O263">
        <v>263967.7155617</v>
      </c>
      <c r="P263">
        <v>160888.69653434999</v>
      </c>
      <c r="Q263">
        <v>22977.8496107092</v>
      </c>
      <c r="R263">
        <v>297032.63496703299</v>
      </c>
      <c r="S263">
        <v>21059.786644178599</v>
      </c>
      <c r="T263">
        <v>804800.67</v>
      </c>
      <c r="U263">
        <v>380146.10837247898</v>
      </c>
      <c r="V263">
        <v>971483.43416117504</v>
      </c>
      <c r="W263">
        <v>213463.344211305</v>
      </c>
      <c r="X263">
        <v>0</v>
      </c>
      <c r="Y263">
        <v>0</v>
      </c>
      <c r="Z263">
        <v>0</v>
      </c>
      <c r="AA263">
        <v>0</v>
      </c>
      <c r="AB263">
        <v>0</v>
      </c>
      <c r="AC263">
        <v>21059.786644178599</v>
      </c>
      <c r="AD263">
        <v>0</v>
      </c>
      <c r="AE263">
        <v>0</v>
      </c>
      <c r="AF263">
        <v>0</v>
      </c>
      <c r="AG263">
        <v>0</v>
      </c>
      <c r="AH263">
        <v>0</v>
      </c>
      <c r="AI263">
        <v>0</v>
      </c>
      <c r="AJ263">
        <v>1206006.5650166599</v>
      </c>
      <c r="AK263" s="63">
        <v>22437.529934647599</v>
      </c>
      <c r="AL263">
        <v>330.98244656580999</v>
      </c>
      <c r="AM263">
        <v>93035.839999999997</v>
      </c>
      <c r="AN263">
        <v>7464.3617543400496</v>
      </c>
      <c r="AO263">
        <v>33768.942723767403</v>
      </c>
      <c r="AP263">
        <v>330.98244656580999</v>
      </c>
      <c r="AQ263">
        <v>40734.411818744898</v>
      </c>
      <c r="AR263">
        <v>17543.473457751701</v>
      </c>
      <c r="AS263">
        <v>22437.529934647599</v>
      </c>
      <c r="AT263">
        <v>0</v>
      </c>
      <c r="AU263" t="s">
        <v>2896</v>
      </c>
      <c r="AV263" t="s">
        <v>2896</v>
      </c>
    </row>
    <row r="264" spans="1:48" x14ac:dyDescent="0.25">
      <c r="A264" t="s">
        <v>3172</v>
      </c>
      <c r="B264">
        <v>1970</v>
      </c>
      <c r="C264" t="s">
        <v>69</v>
      </c>
      <c r="D264">
        <v>223</v>
      </c>
      <c r="E264" t="s">
        <v>509</v>
      </c>
      <c r="F264" t="s">
        <v>2906</v>
      </c>
      <c r="G264" t="s">
        <v>2893</v>
      </c>
      <c r="H264" t="s">
        <v>2894</v>
      </c>
      <c r="I264" t="s">
        <v>2895</v>
      </c>
      <c r="J264">
        <v>206.28190042769299</v>
      </c>
      <c r="K264">
        <v>1</v>
      </c>
      <c r="L264">
        <v>1</v>
      </c>
      <c r="M264">
        <v>2</v>
      </c>
      <c r="N264">
        <v>540354.65668997797</v>
      </c>
      <c r="O264">
        <v>218000.100148914</v>
      </c>
      <c r="P264">
        <v>385835.64636715298</v>
      </c>
      <c r="Q264">
        <v>88185.235669288901</v>
      </c>
      <c r="R264">
        <v>261430.836161977</v>
      </c>
      <c r="S264">
        <v>80824.023127746201</v>
      </c>
      <c r="T264">
        <v>34867.769999999997</v>
      </c>
      <c r="U264">
        <v>1458938.70503731</v>
      </c>
      <c r="V264">
        <v>1203578.9952854901</v>
      </c>
      <c r="W264">
        <v>290227.47975182103</v>
      </c>
      <c r="X264">
        <v>0</v>
      </c>
      <c r="Y264">
        <v>0</v>
      </c>
      <c r="Z264">
        <v>0</v>
      </c>
      <c r="AA264">
        <v>0</v>
      </c>
      <c r="AB264">
        <v>0</v>
      </c>
      <c r="AC264">
        <v>80824.023127746201</v>
      </c>
      <c r="AD264">
        <v>0</v>
      </c>
      <c r="AE264">
        <v>0</v>
      </c>
      <c r="AF264">
        <v>0</v>
      </c>
      <c r="AG264">
        <v>0</v>
      </c>
      <c r="AH264">
        <v>0</v>
      </c>
      <c r="AI264">
        <v>0</v>
      </c>
      <c r="AJ264">
        <v>1574630.4981650501</v>
      </c>
      <c r="AK264" s="63">
        <v>7633.39146527305</v>
      </c>
      <c r="AL264">
        <v>330.98244656580999</v>
      </c>
      <c r="AM264">
        <v>93035.839999999997</v>
      </c>
      <c r="AN264">
        <v>7464.3617543400496</v>
      </c>
      <c r="AO264">
        <v>33768.942723767403</v>
      </c>
      <c r="AP264">
        <v>330.98244656580999</v>
      </c>
      <c r="AQ264">
        <v>93035.839999999997</v>
      </c>
      <c r="AR264">
        <v>7464.3617543400496</v>
      </c>
      <c r="AS264">
        <v>33768.942723767403</v>
      </c>
      <c r="AT264">
        <v>0</v>
      </c>
      <c r="AU264" t="s">
        <v>2896</v>
      </c>
      <c r="AV264" t="s">
        <v>2896</v>
      </c>
    </row>
    <row r="265" spans="1:48" x14ac:dyDescent="0.25">
      <c r="A265" t="s">
        <v>3173</v>
      </c>
      <c r="B265">
        <v>2089</v>
      </c>
      <c r="C265" t="s">
        <v>70</v>
      </c>
      <c r="D265">
        <v>589</v>
      </c>
      <c r="E265" t="s">
        <v>512</v>
      </c>
      <c r="F265" t="s">
        <v>2892</v>
      </c>
      <c r="G265" t="s">
        <v>2893</v>
      </c>
      <c r="H265" t="s">
        <v>2894</v>
      </c>
      <c r="I265" t="s">
        <v>2895</v>
      </c>
      <c r="J265">
        <v>120.068578224094</v>
      </c>
      <c r="K265">
        <v>1</v>
      </c>
      <c r="L265">
        <v>1</v>
      </c>
      <c r="M265">
        <v>2</v>
      </c>
      <c r="N265">
        <v>976282.46819753502</v>
      </c>
      <c r="O265">
        <v>130710.058412413</v>
      </c>
      <c r="P265">
        <v>644775.92612744099</v>
      </c>
      <c r="Q265">
        <v>168528.59724390201</v>
      </c>
      <c r="R265">
        <v>79653.290519329603</v>
      </c>
      <c r="S265">
        <v>117256.767648532</v>
      </c>
      <c r="T265">
        <v>1192270.52</v>
      </c>
      <c r="U265">
        <v>807679.82050062099</v>
      </c>
      <c r="V265">
        <v>1691230.45073144</v>
      </c>
      <c r="W265">
        <v>308719.88976918103</v>
      </c>
      <c r="X265">
        <v>0</v>
      </c>
      <c r="Y265">
        <v>0</v>
      </c>
      <c r="Z265">
        <v>0</v>
      </c>
      <c r="AA265">
        <v>0</v>
      </c>
      <c r="AB265">
        <v>0</v>
      </c>
      <c r="AC265">
        <v>82188.028190643206</v>
      </c>
      <c r="AD265">
        <v>35068.739457889198</v>
      </c>
      <c r="AE265">
        <v>0</v>
      </c>
      <c r="AF265">
        <v>0</v>
      </c>
      <c r="AG265">
        <v>0</v>
      </c>
      <c r="AH265">
        <v>0</v>
      </c>
      <c r="AI265">
        <v>0</v>
      </c>
      <c r="AJ265">
        <v>2117207.1081491499</v>
      </c>
      <c r="AK265" s="63">
        <v>17633.315389124</v>
      </c>
      <c r="AL265">
        <v>330.98244656580999</v>
      </c>
      <c r="AM265">
        <v>93035.839999999997</v>
      </c>
      <c r="AN265">
        <v>7703.4025207066898</v>
      </c>
      <c r="AO265">
        <v>21954.7279736419</v>
      </c>
      <c r="AP265">
        <v>330.98244656580999</v>
      </c>
      <c r="AQ265">
        <v>93035.839999999997</v>
      </c>
      <c r="AR265">
        <v>17633.315389124</v>
      </c>
      <c r="AS265">
        <v>17633.315389124</v>
      </c>
      <c r="AT265">
        <v>0</v>
      </c>
      <c r="AU265" t="s">
        <v>2896</v>
      </c>
      <c r="AV265" t="s">
        <v>2896</v>
      </c>
    </row>
    <row r="266" spans="1:48" x14ac:dyDescent="0.25">
      <c r="A266" t="s">
        <v>3174</v>
      </c>
      <c r="B266">
        <v>2089</v>
      </c>
      <c r="C266" t="s">
        <v>70</v>
      </c>
      <c r="D266">
        <v>592</v>
      </c>
      <c r="E266" t="s">
        <v>513</v>
      </c>
      <c r="F266" t="s">
        <v>2892</v>
      </c>
      <c r="G266" t="s">
        <v>2903</v>
      </c>
      <c r="H266" t="s">
        <v>2904</v>
      </c>
      <c r="I266" t="s">
        <v>2895</v>
      </c>
      <c r="J266">
        <v>121.33125692135999</v>
      </c>
      <c r="K266">
        <v>1</v>
      </c>
      <c r="L266">
        <v>1</v>
      </c>
      <c r="M266">
        <v>2</v>
      </c>
      <c r="N266">
        <v>1205736.4032232901</v>
      </c>
      <c r="O266">
        <v>478851.24389804498</v>
      </c>
      <c r="P266">
        <v>609925.37075351505</v>
      </c>
      <c r="Q266">
        <v>170300.896647855</v>
      </c>
      <c r="R266">
        <v>80490.949418881093</v>
      </c>
      <c r="S266">
        <v>118489.876466926</v>
      </c>
      <c r="T266">
        <v>1729131.23</v>
      </c>
      <c r="U266">
        <v>816173.63394158997</v>
      </c>
      <c r="V266">
        <v>2144634.8002719898</v>
      </c>
      <c r="W266">
        <v>400670.06366960198</v>
      </c>
      <c r="X266">
        <v>0</v>
      </c>
      <c r="Y266">
        <v>0</v>
      </c>
      <c r="Z266">
        <v>0</v>
      </c>
      <c r="AA266">
        <v>0</v>
      </c>
      <c r="AB266">
        <v>0</v>
      </c>
      <c r="AC266">
        <v>83052.343183804303</v>
      </c>
      <c r="AD266">
        <v>35437.533283121396</v>
      </c>
      <c r="AE266">
        <v>0</v>
      </c>
      <c r="AF266">
        <v>0</v>
      </c>
      <c r="AG266">
        <v>0</v>
      </c>
      <c r="AH266">
        <v>0</v>
      </c>
      <c r="AI266">
        <v>0</v>
      </c>
      <c r="AJ266">
        <v>2663794.7404085202</v>
      </c>
      <c r="AK266" s="63">
        <v>21954.7279736419</v>
      </c>
      <c r="AL266">
        <v>330.98244656580999</v>
      </c>
      <c r="AM266">
        <v>93035.839999999997</v>
      </c>
      <c r="AN266">
        <v>7703.4025207066898</v>
      </c>
      <c r="AO266">
        <v>21954.7279736419</v>
      </c>
      <c r="AP266">
        <v>330.98244656580999</v>
      </c>
      <c r="AQ266">
        <v>40734.411818744898</v>
      </c>
      <c r="AR266">
        <v>21954.7279736419</v>
      </c>
      <c r="AS266">
        <v>21954.7279736419</v>
      </c>
      <c r="AT266">
        <v>0</v>
      </c>
      <c r="AU266" t="s">
        <v>2896</v>
      </c>
      <c r="AV266" t="s">
        <v>2896</v>
      </c>
    </row>
    <row r="267" spans="1:48" x14ac:dyDescent="0.25">
      <c r="A267" t="s">
        <v>3175</v>
      </c>
      <c r="B267">
        <v>2089</v>
      </c>
      <c r="C267" t="s">
        <v>70</v>
      </c>
      <c r="D267">
        <v>2089</v>
      </c>
      <c r="E267" t="s">
        <v>70</v>
      </c>
      <c r="F267" t="s">
        <v>1871</v>
      </c>
      <c r="G267" t="s">
        <v>1871</v>
      </c>
      <c r="H267" t="s">
        <v>2899</v>
      </c>
      <c r="I267" t="s">
        <v>2895</v>
      </c>
      <c r="J267">
        <v>2.970930232558</v>
      </c>
      <c r="K267">
        <v>0</v>
      </c>
      <c r="L267">
        <v>0</v>
      </c>
      <c r="M267">
        <v>2</v>
      </c>
      <c r="N267">
        <v>3686.4085791719899</v>
      </c>
      <c r="O267">
        <v>776.62768954131298</v>
      </c>
      <c r="P267">
        <v>9380.9631190437103</v>
      </c>
      <c r="Q267">
        <v>4170.0061082428001</v>
      </c>
      <c r="R267">
        <v>1970.9100617893</v>
      </c>
      <c r="S267">
        <v>2901.3558845418902</v>
      </c>
      <c r="T267">
        <v>0</v>
      </c>
      <c r="U267">
        <v>19984.9155577891</v>
      </c>
      <c r="V267">
        <v>15765.558996571899</v>
      </c>
      <c r="W267">
        <v>4219.3565612172397</v>
      </c>
      <c r="X267">
        <v>0</v>
      </c>
      <c r="Y267">
        <v>0</v>
      </c>
      <c r="Z267">
        <v>0</v>
      </c>
      <c r="AA267">
        <v>0</v>
      </c>
      <c r="AB267">
        <v>0</v>
      </c>
      <c r="AC267">
        <v>2033.6286255525299</v>
      </c>
      <c r="AD267">
        <v>867.72725898936096</v>
      </c>
      <c r="AE267">
        <v>0</v>
      </c>
      <c r="AF267">
        <v>0</v>
      </c>
      <c r="AG267">
        <v>0</v>
      </c>
      <c r="AH267">
        <v>0</v>
      </c>
      <c r="AI267">
        <v>0</v>
      </c>
      <c r="AJ267">
        <v>22886.271442330999</v>
      </c>
      <c r="AK267" s="63">
        <v>7703.4025207066898</v>
      </c>
      <c r="AL267">
        <v>330.98244656580999</v>
      </c>
      <c r="AM267">
        <v>93035.839999999997</v>
      </c>
      <c r="AN267">
        <v>7703.4025207066898</v>
      </c>
      <c r="AO267">
        <v>21954.7279736419</v>
      </c>
      <c r="AP267">
        <v>634.54287297753501</v>
      </c>
      <c r="AQ267">
        <v>40331.279999999999</v>
      </c>
      <c r="AR267">
        <v>7703.4025207066898</v>
      </c>
      <c r="AS267">
        <v>7703.4025207066898</v>
      </c>
      <c r="AT267">
        <v>0</v>
      </c>
      <c r="AU267" t="s">
        <v>2896</v>
      </c>
      <c r="AV267" t="s">
        <v>2900</v>
      </c>
    </row>
    <row r="268" spans="1:48" x14ac:dyDescent="0.25">
      <c r="A268" t="s">
        <v>3176</v>
      </c>
      <c r="B268">
        <v>2050</v>
      </c>
      <c r="C268" t="s">
        <v>71</v>
      </c>
      <c r="D268">
        <v>425</v>
      </c>
      <c r="E268" t="s">
        <v>514</v>
      </c>
      <c r="F268" t="s">
        <v>2892</v>
      </c>
      <c r="G268" t="s">
        <v>2893</v>
      </c>
      <c r="H268" t="s">
        <v>2894</v>
      </c>
      <c r="I268" t="s">
        <v>2895</v>
      </c>
      <c r="J268">
        <v>302.64442957011801</v>
      </c>
      <c r="K268">
        <v>2</v>
      </c>
      <c r="L268">
        <v>1</v>
      </c>
      <c r="M268">
        <v>3</v>
      </c>
      <c r="N268">
        <v>2013569.1033888401</v>
      </c>
      <c r="O268">
        <v>419178.74819540401</v>
      </c>
      <c r="P268">
        <v>739211.30253103597</v>
      </c>
      <c r="Q268">
        <v>252417.16664050499</v>
      </c>
      <c r="R268">
        <v>147174.937919032</v>
      </c>
      <c r="S268">
        <v>148792.38405580501</v>
      </c>
      <c r="T268">
        <v>3002606.02</v>
      </c>
      <c r="U268">
        <v>568945.23867481702</v>
      </c>
      <c r="V268">
        <v>3041294.1437358102</v>
      </c>
      <c r="W268">
        <v>530257.11493901396</v>
      </c>
      <c r="X268">
        <v>0</v>
      </c>
      <c r="Y268">
        <v>0</v>
      </c>
      <c r="Z268">
        <v>0</v>
      </c>
      <c r="AA268">
        <v>0</v>
      </c>
      <c r="AB268">
        <v>0</v>
      </c>
      <c r="AC268">
        <v>148557.90697272401</v>
      </c>
      <c r="AD268">
        <v>234.47708308109401</v>
      </c>
      <c r="AE268">
        <v>0</v>
      </c>
      <c r="AF268">
        <v>0</v>
      </c>
      <c r="AG268">
        <v>0</v>
      </c>
      <c r="AH268">
        <v>0</v>
      </c>
      <c r="AI268">
        <v>0</v>
      </c>
      <c r="AJ268">
        <v>3720343.6427306202</v>
      </c>
      <c r="AK268" s="63">
        <v>12292.7874404134</v>
      </c>
      <c r="AL268">
        <v>330.98244656580999</v>
      </c>
      <c r="AM268">
        <v>93035.839999999997</v>
      </c>
      <c r="AN268">
        <v>11679.2462418536</v>
      </c>
      <c r="AO268">
        <v>16261.4508752084</v>
      </c>
      <c r="AP268">
        <v>330.98244656580999</v>
      </c>
      <c r="AQ268">
        <v>93035.839999999997</v>
      </c>
      <c r="AR268">
        <v>12292.7874404134</v>
      </c>
      <c r="AS268">
        <v>12292.7874404134</v>
      </c>
      <c r="AT268">
        <v>0</v>
      </c>
      <c r="AU268" t="s">
        <v>2896</v>
      </c>
      <c r="AV268" t="s">
        <v>2896</v>
      </c>
    </row>
    <row r="269" spans="1:48" x14ac:dyDescent="0.25">
      <c r="A269" t="s">
        <v>3177</v>
      </c>
      <c r="B269">
        <v>2050</v>
      </c>
      <c r="C269" t="s">
        <v>71</v>
      </c>
      <c r="D269">
        <v>426</v>
      </c>
      <c r="E269" t="s">
        <v>515</v>
      </c>
      <c r="F269" t="s">
        <v>2892</v>
      </c>
      <c r="G269" t="s">
        <v>2903</v>
      </c>
      <c r="H269" t="s">
        <v>2894</v>
      </c>
      <c r="I269" t="s">
        <v>2895</v>
      </c>
      <c r="J269">
        <v>201.48404810105899</v>
      </c>
      <c r="K269">
        <v>1</v>
      </c>
      <c r="L269">
        <v>1</v>
      </c>
      <c r="M269">
        <v>3</v>
      </c>
      <c r="N269">
        <v>1691738.59451777</v>
      </c>
      <c r="O269">
        <v>726923.998522482</v>
      </c>
      <c r="P269">
        <v>492676.06732633902</v>
      </c>
      <c r="Q269">
        <v>168045.49357531001</v>
      </c>
      <c r="R269">
        <v>97980.994770229096</v>
      </c>
      <c r="S269">
        <v>99057.801621375605</v>
      </c>
      <c r="T269">
        <v>2798592.64</v>
      </c>
      <c r="U269">
        <v>378772.50871213101</v>
      </c>
      <c r="V269">
        <v>2648398.2461087699</v>
      </c>
      <c r="W269">
        <v>528966.90260336304</v>
      </c>
      <c r="X269">
        <v>0</v>
      </c>
      <c r="Y269">
        <v>0</v>
      </c>
      <c r="Z269">
        <v>0</v>
      </c>
      <c r="AA269">
        <v>0</v>
      </c>
      <c r="AB269">
        <v>0</v>
      </c>
      <c r="AC269">
        <v>98901.699650646493</v>
      </c>
      <c r="AD269">
        <v>156.10197072919101</v>
      </c>
      <c r="AE269">
        <v>0</v>
      </c>
      <c r="AF269">
        <v>0</v>
      </c>
      <c r="AG269">
        <v>0</v>
      </c>
      <c r="AH269">
        <v>0</v>
      </c>
      <c r="AI269">
        <v>0</v>
      </c>
      <c r="AJ269">
        <v>3276422.9503335101</v>
      </c>
      <c r="AK269" s="63">
        <v>16261.4508752084</v>
      </c>
      <c r="AL269">
        <v>330.98244656580999</v>
      </c>
      <c r="AM269">
        <v>93035.839999999997</v>
      </c>
      <c r="AN269">
        <v>11679.2462418536</v>
      </c>
      <c r="AO269">
        <v>16261.4508752084</v>
      </c>
      <c r="AP269">
        <v>330.98244656580999</v>
      </c>
      <c r="AQ269">
        <v>40734.411818744898</v>
      </c>
      <c r="AR269">
        <v>16261.4508752084</v>
      </c>
      <c r="AS269">
        <v>16261.4508752084</v>
      </c>
      <c r="AT269">
        <v>0</v>
      </c>
      <c r="AU269" t="s">
        <v>2896</v>
      </c>
      <c r="AV269" t="s">
        <v>2896</v>
      </c>
    </row>
    <row r="270" spans="1:48" x14ac:dyDescent="0.25">
      <c r="A270" t="s">
        <v>3178</v>
      </c>
      <c r="B270">
        <v>2050</v>
      </c>
      <c r="C270" t="s">
        <v>71</v>
      </c>
      <c r="D270">
        <v>1295</v>
      </c>
      <c r="E270" t="s">
        <v>516</v>
      </c>
      <c r="F270" t="s">
        <v>2892</v>
      </c>
      <c r="G270" t="s">
        <v>2911</v>
      </c>
      <c r="H270" t="s">
        <v>2894</v>
      </c>
      <c r="I270" t="s">
        <v>2895</v>
      </c>
      <c r="J270">
        <v>172.13173652692899</v>
      </c>
      <c r="K270">
        <v>1</v>
      </c>
      <c r="L270">
        <v>1</v>
      </c>
      <c r="M270">
        <v>3</v>
      </c>
      <c r="N270">
        <v>912019.57209338795</v>
      </c>
      <c r="O270">
        <v>373893.54328211403</v>
      </c>
      <c r="P270">
        <v>412557.22014262603</v>
      </c>
      <c r="Q270">
        <v>143564.52978418599</v>
      </c>
      <c r="R270">
        <v>83707.067310738799</v>
      </c>
      <c r="S270">
        <v>84627.004322819193</v>
      </c>
      <c r="T270">
        <v>1602149.22</v>
      </c>
      <c r="U270">
        <v>323592.71261305199</v>
      </c>
      <c r="V270">
        <v>1656296.69015543</v>
      </c>
      <c r="W270">
        <v>269445.242457624</v>
      </c>
      <c r="X270">
        <v>0</v>
      </c>
      <c r="Y270">
        <v>0</v>
      </c>
      <c r="Z270">
        <v>0</v>
      </c>
      <c r="AA270">
        <v>0</v>
      </c>
      <c r="AB270">
        <v>0</v>
      </c>
      <c r="AC270">
        <v>84493.643376629494</v>
      </c>
      <c r="AD270">
        <v>133.360946189716</v>
      </c>
      <c r="AE270">
        <v>0</v>
      </c>
      <c r="AF270">
        <v>0</v>
      </c>
      <c r="AG270">
        <v>0</v>
      </c>
      <c r="AH270">
        <v>0</v>
      </c>
      <c r="AI270">
        <v>0</v>
      </c>
      <c r="AJ270">
        <v>2010368.93693587</v>
      </c>
      <c r="AK270" s="63">
        <v>11679.2462418536</v>
      </c>
      <c r="AL270">
        <v>330.98244656580999</v>
      </c>
      <c r="AM270">
        <v>93035.839999999997</v>
      </c>
      <c r="AN270">
        <v>11679.2462418536</v>
      </c>
      <c r="AO270">
        <v>16261.4508752084</v>
      </c>
      <c r="AP270">
        <v>3753.1860850462999</v>
      </c>
      <c r="AQ270">
        <v>20687.885194392002</v>
      </c>
      <c r="AR270">
        <v>11679.2462418536</v>
      </c>
      <c r="AS270">
        <v>11679.2462418536</v>
      </c>
      <c r="AT270">
        <v>0</v>
      </c>
      <c r="AU270" t="s">
        <v>2896</v>
      </c>
      <c r="AV270" t="s">
        <v>2896</v>
      </c>
    </row>
    <row r="271" spans="1:48" x14ac:dyDescent="0.25">
      <c r="A271" t="s">
        <v>3179</v>
      </c>
      <c r="B271">
        <v>2190</v>
      </c>
      <c r="C271" t="s">
        <v>72</v>
      </c>
      <c r="D271">
        <v>5298</v>
      </c>
      <c r="E271" t="s">
        <v>517</v>
      </c>
      <c r="F271" t="s">
        <v>2906</v>
      </c>
      <c r="G271" t="s">
        <v>2893</v>
      </c>
      <c r="H271" t="s">
        <v>2894</v>
      </c>
      <c r="I271" t="s">
        <v>2895</v>
      </c>
      <c r="J271">
        <v>193.08484848482701</v>
      </c>
      <c r="K271">
        <v>1</v>
      </c>
      <c r="L271">
        <v>1</v>
      </c>
      <c r="M271">
        <v>2</v>
      </c>
      <c r="N271">
        <v>84621.957897054395</v>
      </c>
      <c r="O271">
        <v>52079.0430692386</v>
      </c>
      <c r="P271">
        <v>249084.15661753601</v>
      </c>
      <c r="Q271">
        <v>113099.553174967</v>
      </c>
      <c r="R271">
        <v>4330.9664251130398</v>
      </c>
      <c r="S271">
        <v>99517.401460024295</v>
      </c>
      <c r="T271">
        <v>11207.97</v>
      </c>
      <c r="U271">
        <v>492007.70718390902</v>
      </c>
      <c r="V271">
        <v>420396.281064571</v>
      </c>
      <c r="W271">
        <v>82819.396119337602</v>
      </c>
      <c r="X271">
        <v>0</v>
      </c>
      <c r="Y271">
        <v>0</v>
      </c>
      <c r="Z271">
        <v>0</v>
      </c>
      <c r="AA271">
        <v>0</v>
      </c>
      <c r="AB271">
        <v>0</v>
      </c>
      <c r="AC271">
        <v>64218.723222129403</v>
      </c>
      <c r="AD271">
        <v>35298.678237895001</v>
      </c>
      <c r="AE271">
        <v>0</v>
      </c>
      <c r="AF271">
        <v>0</v>
      </c>
      <c r="AG271">
        <v>0</v>
      </c>
      <c r="AH271">
        <v>0</v>
      </c>
      <c r="AI271">
        <v>0</v>
      </c>
      <c r="AJ271">
        <v>602733.07864393399</v>
      </c>
      <c r="AK271" s="63">
        <v>3121.5969734222699</v>
      </c>
      <c r="AL271">
        <v>330.98244656580999</v>
      </c>
      <c r="AM271">
        <v>93035.839999999997</v>
      </c>
      <c r="AN271">
        <v>3063.5501091138999</v>
      </c>
      <c r="AO271">
        <v>13553.3592968543</v>
      </c>
      <c r="AP271">
        <v>330.98244656580999</v>
      </c>
      <c r="AQ271">
        <v>93035.839999999997</v>
      </c>
      <c r="AR271">
        <v>3121.5969734222699</v>
      </c>
      <c r="AS271">
        <v>12029.9916171639</v>
      </c>
      <c r="AT271">
        <v>0</v>
      </c>
      <c r="AU271" t="s">
        <v>2896</v>
      </c>
      <c r="AV271" t="s">
        <v>2896</v>
      </c>
    </row>
    <row r="272" spans="1:48" x14ac:dyDescent="0.25">
      <c r="A272" t="s">
        <v>3180</v>
      </c>
      <c r="B272">
        <v>2190</v>
      </c>
      <c r="C272" t="s">
        <v>72</v>
      </c>
      <c r="D272">
        <v>995</v>
      </c>
      <c r="E272" t="s">
        <v>518</v>
      </c>
      <c r="F272" t="s">
        <v>2892</v>
      </c>
      <c r="G272" t="s">
        <v>2903</v>
      </c>
      <c r="H272" t="s">
        <v>2904</v>
      </c>
      <c r="I272" t="s">
        <v>2895</v>
      </c>
      <c r="J272">
        <v>850.32864281504101</v>
      </c>
      <c r="K272">
        <v>1</v>
      </c>
      <c r="L272">
        <v>1</v>
      </c>
      <c r="M272">
        <v>2</v>
      </c>
      <c r="N272">
        <v>5319505.4008039404</v>
      </c>
      <c r="O272">
        <v>3253272.6423515901</v>
      </c>
      <c r="P272">
        <v>1914736.7335884101</v>
      </c>
      <c r="Q272">
        <v>498080.45690242102</v>
      </c>
      <c r="R272">
        <v>100948.524148806</v>
      </c>
      <c r="S272">
        <v>438265.858683531</v>
      </c>
      <c r="T272">
        <v>8919785.2100000009</v>
      </c>
      <c r="U272">
        <v>2166758.54779517</v>
      </c>
      <c r="V272">
        <v>9316183.8845333103</v>
      </c>
      <c r="W272">
        <v>1770359.8732618601</v>
      </c>
      <c r="X272">
        <v>0</v>
      </c>
      <c r="Y272">
        <v>0</v>
      </c>
      <c r="Z272">
        <v>0</v>
      </c>
      <c r="AA272">
        <v>0</v>
      </c>
      <c r="AB272">
        <v>0</v>
      </c>
      <c r="AC272">
        <v>282813.593035909</v>
      </c>
      <c r="AD272">
        <v>155452.265647622</v>
      </c>
      <c r="AE272">
        <v>0</v>
      </c>
      <c r="AF272">
        <v>0</v>
      </c>
      <c r="AG272">
        <v>0</v>
      </c>
      <c r="AH272">
        <v>0</v>
      </c>
      <c r="AI272">
        <v>0</v>
      </c>
      <c r="AJ272">
        <v>11524809.6164787</v>
      </c>
      <c r="AK272" s="63">
        <v>13553.3592968543</v>
      </c>
      <c r="AL272">
        <v>330.98244656580999</v>
      </c>
      <c r="AM272">
        <v>93035.839999999997</v>
      </c>
      <c r="AN272">
        <v>3063.5501091138999</v>
      </c>
      <c r="AO272">
        <v>13553.3592968543</v>
      </c>
      <c r="AP272">
        <v>330.98244656580999</v>
      </c>
      <c r="AQ272">
        <v>40734.411818744898</v>
      </c>
      <c r="AR272">
        <v>13553.3592968543</v>
      </c>
      <c r="AS272">
        <v>13553.3592968543</v>
      </c>
      <c r="AT272">
        <v>0</v>
      </c>
      <c r="AU272" t="s">
        <v>2896</v>
      </c>
      <c r="AV272" t="s">
        <v>2896</v>
      </c>
    </row>
    <row r="273" spans="1:48" x14ac:dyDescent="0.25">
      <c r="A273" t="s">
        <v>3181</v>
      </c>
      <c r="B273">
        <v>2190</v>
      </c>
      <c r="C273" t="s">
        <v>72</v>
      </c>
      <c r="D273">
        <v>2190</v>
      </c>
      <c r="E273" t="s">
        <v>72</v>
      </c>
      <c r="F273" t="s">
        <v>1871</v>
      </c>
      <c r="G273" t="s">
        <v>1871</v>
      </c>
      <c r="H273" t="s">
        <v>2899</v>
      </c>
      <c r="I273" t="s">
        <v>2895</v>
      </c>
      <c r="J273">
        <v>63.890239427261101</v>
      </c>
      <c r="K273">
        <v>1</v>
      </c>
      <c r="L273">
        <v>1</v>
      </c>
      <c r="M273">
        <v>2</v>
      </c>
      <c r="N273">
        <v>24779.091278120199</v>
      </c>
      <c r="O273">
        <v>17232.540807559901</v>
      </c>
      <c r="P273">
        <v>81932.977688305007</v>
      </c>
      <c r="Q273">
        <v>37423.741884297699</v>
      </c>
      <c r="R273">
        <v>1433.0823160039199</v>
      </c>
      <c r="S273">
        <v>32929.515994412497</v>
      </c>
      <c r="T273">
        <v>0</v>
      </c>
      <c r="U273">
        <v>162801.43397428701</v>
      </c>
      <c r="V273">
        <v>136036.69654989199</v>
      </c>
      <c r="W273">
        <v>26764.7374243948</v>
      </c>
      <c r="X273">
        <v>0</v>
      </c>
      <c r="Y273">
        <v>0</v>
      </c>
      <c r="Z273">
        <v>0</v>
      </c>
      <c r="AA273">
        <v>0</v>
      </c>
      <c r="AB273">
        <v>0</v>
      </c>
      <c r="AC273">
        <v>21249.464339493599</v>
      </c>
      <c r="AD273">
        <v>11680.0516549189</v>
      </c>
      <c r="AE273">
        <v>0</v>
      </c>
      <c r="AF273">
        <v>0</v>
      </c>
      <c r="AG273">
        <v>0</v>
      </c>
      <c r="AH273">
        <v>0</v>
      </c>
      <c r="AI273">
        <v>0</v>
      </c>
      <c r="AJ273">
        <v>195730.94996869899</v>
      </c>
      <c r="AK273" s="63">
        <v>3063.5501091138999</v>
      </c>
      <c r="AL273">
        <v>330.98244656580999</v>
      </c>
      <c r="AM273">
        <v>93035.839999999997</v>
      </c>
      <c r="AN273">
        <v>3063.5501091138999</v>
      </c>
      <c r="AO273">
        <v>13553.3592968543</v>
      </c>
      <c r="AP273">
        <v>634.54287297753501</v>
      </c>
      <c r="AQ273">
        <v>40331.279999999999</v>
      </c>
      <c r="AR273">
        <v>3063.5501091138999</v>
      </c>
      <c r="AS273">
        <v>3063.5501091138999</v>
      </c>
      <c r="AT273">
        <v>0</v>
      </c>
      <c r="AU273" t="s">
        <v>2896</v>
      </c>
      <c r="AV273" t="s">
        <v>2900</v>
      </c>
    </row>
    <row r="274" spans="1:48" x14ac:dyDescent="0.25">
      <c r="A274" t="s">
        <v>3182</v>
      </c>
      <c r="B274">
        <v>2190</v>
      </c>
      <c r="C274" t="s">
        <v>72</v>
      </c>
      <c r="D274">
        <v>994</v>
      </c>
      <c r="E274" t="s">
        <v>519</v>
      </c>
      <c r="F274" t="s">
        <v>2892</v>
      </c>
      <c r="G274" t="s">
        <v>2911</v>
      </c>
      <c r="H274" t="s">
        <v>2904</v>
      </c>
      <c r="I274" t="s">
        <v>2895</v>
      </c>
      <c r="J274">
        <v>685.82512480080197</v>
      </c>
      <c r="K274">
        <v>1</v>
      </c>
      <c r="L274">
        <v>2</v>
      </c>
      <c r="M274">
        <v>2</v>
      </c>
      <c r="N274">
        <v>4170664.4117477699</v>
      </c>
      <c r="O274">
        <v>1171874.5850066801</v>
      </c>
      <c r="P274">
        <v>1406074.78540067</v>
      </c>
      <c r="Q274">
        <v>401722.433323048</v>
      </c>
      <c r="R274">
        <v>15505.817812452</v>
      </c>
      <c r="S274">
        <v>353479.49262593797</v>
      </c>
      <c r="T274">
        <v>5418261.8899999997</v>
      </c>
      <c r="U274">
        <v>1747580.1432906201</v>
      </c>
      <c r="V274">
        <v>6075469.7475134097</v>
      </c>
      <c r="W274">
        <v>1090372.28577722</v>
      </c>
      <c r="X274">
        <v>0</v>
      </c>
      <c r="Y274">
        <v>0</v>
      </c>
      <c r="Z274">
        <v>0</v>
      </c>
      <c r="AA274">
        <v>0</v>
      </c>
      <c r="AB274">
        <v>0</v>
      </c>
      <c r="AC274">
        <v>228100.82828340601</v>
      </c>
      <c r="AD274">
        <v>125378.66434253201</v>
      </c>
      <c r="AE274">
        <v>0</v>
      </c>
      <c r="AF274">
        <v>0</v>
      </c>
      <c r="AG274">
        <v>0</v>
      </c>
      <c r="AH274">
        <v>0</v>
      </c>
      <c r="AI274">
        <v>0</v>
      </c>
      <c r="AJ274">
        <v>7519321.5259165596</v>
      </c>
      <c r="AK274" s="63">
        <v>10963.905016020701</v>
      </c>
      <c r="AL274">
        <v>330.98244656580999</v>
      </c>
      <c r="AM274">
        <v>93035.839999999997</v>
      </c>
      <c r="AN274">
        <v>3063.5501091138999</v>
      </c>
      <c r="AO274">
        <v>13553.3592968543</v>
      </c>
      <c r="AP274">
        <v>3753.1860850462999</v>
      </c>
      <c r="AQ274">
        <v>20687.885194392002</v>
      </c>
      <c r="AR274">
        <v>10963.905016020701</v>
      </c>
      <c r="AS274">
        <v>10963.905016020701</v>
      </c>
      <c r="AT274">
        <v>0</v>
      </c>
      <c r="AU274" t="s">
        <v>2896</v>
      </c>
      <c r="AV274" t="s">
        <v>2896</v>
      </c>
    </row>
    <row r="275" spans="1:48" x14ac:dyDescent="0.25">
      <c r="A275" t="s">
        <v>3183</v>
      </c>
      <c r="B275">
        <v>2190</v>
      </c>
      <c r="C275" t="s">
        <v>72</v>
      </c>
      <c r="D275">
        <v>3461</v>
      </c>
      <c r="E275" t="s">
        <v>520</v>
      </c>
      <c r="F275" t="s">
        <v>2906</v>
      </c>
      <c r="G275" t="s">
        <v>2893</v>
      </c>
      <c r="H275" t="s">
        <v>2894</v>
      </c>
      <c r="I275" t="s">
        <v>2895</v>
      </c>
      <c r="J275">
        <v>186.345652110662</v>
      </c>
      <c r="K275">
        <v>1</v>
      </c>
      <c r="L275">
        <v>1</v>
      </c>
      <c r="M275">
        <v>2</v>
      </c>
      <c r="N275">
        <v>235188.278437031</v>
      </c>
      <c r="O275">
        <v>73919.850121667507</v>
      </c>
      <c r="P275">
        <v>398059.16698465002</v>
      </c>
      <c r="Q275">
        <v>109152.065297707</v>
      </c>
      <c r="R275">
        <v>4179.8036929888503</v>
      </c>
      <c r="S275">
        <v>96043.968322475906</v>
      </c>
      <c r="T275">
        <v>345663.89</v>
      </c>
      <c r="U275">
        <v>474835.27453404397</v>
      </c>
      <c r="V275">
        <v>664330.42550600099</v>
      </c>
      <c r="W275">
        <v>156168.739028043</v>
      </c>
      <c r="X275">
        <v>0</v>
      </c>
      <c r="Y275">
        <v>0</v>
      </c>
      <c r="Z275">
        <v>0</v>
      </c>
      <c r="AA275">
        <v>0</v>
      </c>
      <c r="AB275">
        <v>0</v>
      </c>
      <c r="AC275">
        <v>61977.311790376902</v>
      </c>
      <c r="AD275">
        <v>34066.656532098998</v>
      </c>
      <c r="AE275">
        <v>0</v>
      </c>
      <c r="AF275">
        <v>0</v>
      </c>
      <c r="AG275">
        <v>0</v>
      </c>
      <c r="AH275">
        <v>0</v>
      </c>
      <c r="AI275">
        <v>0</v>
      </c>
      <c r="AJ275">
        <v>916543.13285652001</v>
      </c>
      <c r="AK275" s="63">
        <v>4918.51096322992</v>
      </c>
      <c r="AL275">
        <v>330.98244656580999</v>
      </c>
      <c r="AM275">
        <v>93035.839999999997</v>
      </c>
      <c r="AN275">
        <v>3063.5501091138999</v>
      </c>
      <c r="AO275">
        <v>13553.3592968543</v>
      </c>
      <c r="AP275">
        <v>330.98244656580999</v>
      </c>
      <c r="AQ275">
        <v>93035.839999999997</v>
      </c>
      <c r="AR275">
        <v>3121.5969734222699</v>
      </c>
      <c r="AS275">
        <v>12029.9916171639</v>
      </c>
      <c r="AT275">
        <v>0</v>
      </c>
      <c r="AU275" t="s">
        <v>2896</v>
      </c>
      <c r="AV275" t="s">
        <v>2896</v>
      </c>
    </row>
    <row r="276" spans="1:48" x14ac:dyDescent="0.25">
      <c r="A276" t="s">
        <v>3184</v>
      </c>
      <c r="B276">
        <v>2190</v>
      </c>
      <c r="C276" t="s">
        <v>72</v>
      </c>
      <c r="D276">
        <v>989</v>
      </c>
      <c r="E276" t="s">
        <v>521</v>
      </c>
      <c r="F276" t="s">
        <v>2892</v>
      </c>
      <c r="G276" t="s">
        <v>2893</v>
      </c>
      <c r="H276" t="s">
        <v>2894</v>
      </c>
      <c r="I276" t="s">
        <v>2895</v>
      </c>
      <c r="J276">
        <v>411.48044256883799</v>
      </c>
      <c r="K276">
        <v>1</v>
      </c>
      <c r="L276">
        <v>1</v>
      </c>
      <c r="M276">
        <v>2</v>
      </c>
      <c r="N276">
        <v>3105969.1260756301</v>
      </c>
      <c r="O276">
        <v>545279.06636192498</v>
      </c>
      <c r="P276">
        <v>835471.62673311098</v>
      </c>
      <c r="Q276">
        <v>241024.889109465</v>
      </c>
      <c r="R276">
        <v>10281.412479168201</v>
      </c>
      <c r="S276">
        <v>212080.15397070101</v>
      </c>
      <c r="T276">
        <v>3689515.32</v>
      </c>
      <c r="U276">
        <v>1048510.8007593</v>
      </c>
      <c r="V276">
        <v>4188865.75502394</v>
      </c>
      <c r="W276">
        <v>549160.36573536298</v>
      </c>
      <c r="X276">
        <v>0</v>
      </c>
      <c r="Y276">
        <v>0</v>
      </c>
      <c r="Z276">
        <v>0</v>
      </c>
      <c r="AA276">
        <v>0</v>
      </c>
      <c r="AB276">
        <v>0</v>
      </c>
      <c r="AC276">
        <v>136855.63036150899</v>
      </c>
      <c r="AD276">
        <v>75224.523609191499</v>
      </c>
      <c r="AE276">
        <v>0</v>
      </c>
      <c r="AF276">
        <v>0</v>
      </c>
      <c r="AG276">
        <v>0</v>
      </c>
      <c r="AH276">
        <v>0</v>
      </c>
      <c r="AI276">
        <v>0</v>
      </c>
      <c r="AJ276">
        <v>4950106.2747299997</v>
      </c>
      <c r="AK276" s="63">
        <v>12029.9916171639</v>
      </c>
      <c r="AL276">
        <v>330.98244656580999</v>
      </c>
      <c r="AM276">
        <v>93035.839999999997</v>
      </c>
      <c r="AN276">
        <v>3063.5501091138999</v>
      </c>
      <c r="AO276">
        <v>13553.3592968543</v>
      </c>
      <c r="AP276">
        <v>330.98244656580999</v>
      </c>
      <c r="AQ276">
        <v>93035.839999999997</v>
      </c>
      <c r="AR276">
        <v>3121.5969734222699</v>
      </c>
      <c r="AS276">
        <v>12029.9916171639</v>
      </c>
      <c r="AT276">
        <v>0</v>
      </c>
      <c r="AU276" t="s">
        <v>2896</v>
      </c>
      <c r="AV276" t="s">
        <v>2896</v>
      </c>
    </row>
    <row r="277" spans="1:48" x14ac:dyDescent="0.25">
      <c r="A277" t="s">
        <v>3185</v>
      </c>
      <c r="B277">
        <v>2190</v>
      </c>
      <c r="C277" t="s">
        <v>72</v>
      </c>
      <c r="D277">
        <v>990</v>
      </c>
      <c r="E277" t="s">
        <v>522</v>
      </c>
      <c r="F277" t="s">
        <v>2892</v>
      </c>
      <c r="G277" t="s">
        <v>2893</v>
      </c>
      <c r="H277" t="s">
        <v>2894</v>
      </c>
      <c r="I277" t="s">
        <v>2895</v>
      </c>
      <c r="J277">
        <v>393.21391816308</v>
      </c>
      <c r="K277">
        <v>1</v>
      </c>
      <c r="L277">
        <v>1</v>
      </c>
      <c r="M277">
        <v>2</v>
      </c>
      <c r="N277">
        <v>2941412.1156065199</v>
      </c>
      <c r="O277">
        <v>508148.61069267202</v>
      </c>
      <c r="P277">
        <v>818756.80733900901</v>
      </c>
      <c r="Q277">
        <v>230325.262678067</v>
      </c>
      <c r="R277">
        <v>10419.437404799901</v>
      </c>
      <c r="S277">
        <v>202665.44817254</v>
      </c>
      <c r="T277">
        <v>3507097.14</v>
      </c>
      <c r="U277">
        <v>1001965.09372107</v>
      </c>
      <c r="V277">
        <v>4037844.7841656902</v>
      </c>
      <c r="W277">
        <v>471217.449555378</v>
      </c>
      <c r="X277">
        <v>0</v>
      </c>
      <c r="Y277">
        <v>0</v>
      </c>
      <c r="Z277">
        <v>0</v>
      </c>
      <c r="AA277">
        <v>0</v>
      </c>
      <c r="AB277">
        <v>0</v>
      </c>
      <c r="AC277">
        <v>130780.307081362</v>
      </c>
      <c r="AD277">
        <v>71885.141091178099</v>
      </c>
      <c r="AE277">
        <v>0</v>
      </c>
      <c r="AF277">
        <v>0</v>
      </c>
      <c r="AG277">
        <v>0</v>
      </c>
      <c r="AH277">
        <v>0</v>
      </c>
      <c r="AI277">
        <v>0</v>
      </c>
      <c r="AJ277">
        <v>4711727.6818936104</v>
      </c>
      <c r="AK277" s="63">
        <v>11982.6065768595</v>
      </c>
      <c r="AL277">
        <v>330.98244656580999</v>
      </c>
      <c r="AM277">
        <v>93035.839999999997</v>
      </c>
      <c r="AN277">
        <v>3063.5501091138999</v>
      </c>
      <c r="AO277">
        <v>13553.3592968543</v>
      </c>
      <c r="AP277">
        <v>330.98244656580999</v>
      </c>
      <c r="AQ277">
        <v>93035.839999999997</v>
      </c>
      <c r="AR277">
        <v>3121.5969734222699</v>
      </c>
      <c r="AS277">
        <v>12029.9916171639</v>
      </c>
      <c r="AT277">
        <v>0</v>
      </c>
      <c r="AU277" t="s">
        <v>2896</v>
      </c>
      <c r="AV277" t="s">
        <v>2896</v>
      </c>
    </row>
    <row r="278" spans="1:48" x14ac:dyDescent="0.25">
      <c r="A278" t="s">
        <v>3186</v>
      </c>
      <c r="B278">
        <v>2190</v>
      </c>
      <c r="C278" t="s">
        <v>72</v>
      </c>
      <c r="D278">
        <v>993</v>
      </c>
      <c r="E278" t="s">
        <v>524</v>
      </c>
      <c r="F278" t="s">
        <v>2892</v>
      </c>
      <c r="G278" t="s">
        <v>2893</v>
      </c>
      <c r="H278" t="s">
        <v>2894</v>
      </c>
      <c r="I278" t="s">
        <v>2895</v>
      </c>
      <c r="J278">
        <v>425.99393939390598</v>
      </c>
      <c r="K278">
        <v>1</v>
      </c>
      <c r="L278">
        <v>2</v>
      </c>
      <c r="M278">
        <v>2</v>
      </c>
      <c r="N278">
        <v>3088866.8981539402</v>
      </c>
      <c r="O278">
        <v>691080.16158868303</v>
      </c>
      <c r="P278">
        <v>842079.01564834197</v>
      </c>
      <c r="Q278">
        <v>249526.17763004199</v>
      </c>
      <c r="R278">
        <v>10290.2057206686</v>
      </c>
      <c r="S278">
        <v>219560.52077039101</v>
      </c>
      <c r="T278">
        <v>3796349.2</v>
      </c>
      <c r="U278">
        <v>1085493.2587416701</v>
      </c>
      <c r="V278">
        <v>4287132.2356432602</v>
      </c>
      <c r="W278">
        <v>594710.22309841204</v>
      </c>
      <c r="X278">
        <v>0</v>
      </c>
      <c r="Y278">
        <v>0</v>
      </c>
      <c r="Z278">
        <v>0</v>
      </c>
      <c r="AA278">
        <v>0</v>
      </c>
      <c r="AB278">
        <v>0</v>
      </c>
      <c r="AC278">
        <v>141682.72188582199</v>
      </c>
      <c r="AD278">
        <v>77877.798884568896</v>
      </c>
      <c r="AE278">
        <v>0</v>
      </c>
      <c r="AF278">
        <v>0</v>
      </c>
      <c r="AG278">
        <v>0</v>
      </c>
      <c r="AH278">
        <v>0</v>
      </c>
      <c r="AI278">
        <v>0</v>
      </c>
      <c r="AJ278">
        <v>5101402.9795120703</v>
      </c>
      <c r="AK278" s="63">
        <v>11975.294734874</v>
      </c>
      <c r="AL278">
        <v>330.98244656580999</v>
      </c>
      <c r="AM278">
        <v>93035.839999999997</v>
      </c>
      <c r="AN278">
        <v>3063.5501091138999</v>
      </c>
      <c r="AO278">
        <v>13553.3592968543</v>
      </c>
      <c r="AP278">
        <v>330.98244656580999</v>
      </c>
      <c r="AQ278">
        <v>93035.839999999997</v>
      </c>
      <c r="AR278">
        <v>3121.5969734222699</v>
      </c>
      <c r="AS278">
        <v>12029.9916171639</v>
      </c>
      <c r="AT278">
        <v>0</v>
      </c>
      <c r="AU278" t="s">
        <v>2896</v>
      </c>
      <c r="AV278" t="s">
        <v>2896</v>
      </c>
    </row>
    <row r="279" spans="1:48" x14ac:dyDescent="0.25">
      <c r="A279" t="s">
        <v>3187</v>
      </c>
      <c r="B279">
        <v>2187</v>
      </c>
      <c r="C279" t="s">
        <v>73</v>
      </c>
      <c r="D279">
        <v>980</v>
      </c>
      <c r="E279" t="s">
        <v>525</v>
      </c>
      <c r="F279" t="s">
        <v>2892</v>
      </c>
      <c r="G279" t="s">
        <v>2911</v>
      </c>
      <c r="H279" t="s">
        <v>2894</v>
      </c>
      <c r="I279" t="s">
        <v>2895</v>
      </c>
      <c r="J279">
        <v>745.88593091247901</v>
      </c>
      <c r="K279">
        <v>2</v>
      </c>
      <c r="L279">
        <v>1</v>
      </c>
      <c r="M279">
        <v>3</v>
      </c>
      <c r="N279">
        <v>5832925.35723079</v>
      </c>
      <c r="O279">
        <v>2898146.7654645201</v>
      </c>
      <c r="P279">
        <v>1933707.43519367</v>
      </c>
      <c r="Q279">
        <v>542415.49458211404</v>
      </c>
      <c r="R279">
        <v>1710496.8480801999</v>
      </c>
      <c r="S279">
        <v>304553.93524387799</v>
      </c>
      <c r="T279">
        <v>8223532.1299999999</v>
      </c>
      <c r="U279">
        <v>4694159.7705512904</v>
      </c>
      <c r="V279">
        <v>8718512.4086120091</v>
      </c>
      <c r="W279">
        <v>4166076.1273496398</v>
      </c>
      <c r="X279">
        <v>0</v>
      </c>
      <c r="Y279">
        <v>0</v>
      </c>
      <c r="Z279">
        <v>0</v>
      </c>
      <c r="AA279">
        <v>33103.3645896534</v>
      </c>
      <c r="AB279">
        <v>0</v>
      </c>
      <c r="AC279">
        <v>304553.93524387799</v>
      </c>
      <c r="AD279">
        <v>0</v>
      </c>
      <c r="AE279">
        <v>0</v>
      </c>
      <c r="AF279">
        <v>0</v>
      </c>
      <c r="AG279">
        <v>0</v>
      </c>
      <c r="AH279">
        <v>0</v>
      </c>
      <c r="AI279">
        <v>0</v>
      </c>
      <c r="AJ279">
        <v>13222245.835795199</v>
      </c>
      <c r="AK279" s="63">
        <v>17726.900706680099</v>
      </c>
      <c r="AL279">
        <v>330.98244656580999</v>
      </c>
      <c r="AM279">
        <v>93035.839999999997</v>
      </c>
      <c r="AN279">
        <v>6701.7133567327101</v>
      </c>
      <c r="AO279">
        <v>18324.899701578299</v>
      </c>
      <c r="AP279">
        <v>3753.1860850462999</v>
      </c>
      <c r="AQ279">
        <v>20687.885194392002</v>
      </c>
      <c r="AR279">
        <v>16562.516381909201</v>
      </c>
      <c r="AS279">
        <v>17726.900706680099</v>
      </c>
      <c r="AT279">
        <v>0</v>
      </c>
      <c r="AU279" t="s">
        <v>2896</v>
      </c>
      <c r="AV279" t="s">
        <v>2896</v>
      </c>
    </row>
    <row r="280" spans="1:48" x14ac:dyDescent="0.25">
      <c r="A280" t="s">
        <v>3188</v>
      </c>
      <c r="B280">
        <v>2187</v>
      </c>
      <c r="C280" t="s">
        <v>73</v>
      </c>
      <c r="D280">
        <v>3580</v>
      </c>
      <c r="E280" t="s">
        <v>526</v>
      </c>
      <c r="F280" t="s">
        <v>2906</v>
      </c>
      <c r="G280" t="s">
        <v>2893</v>
      </c>
      <c r="H280" t="s">
        <v>2894</v>
      </c>
      <c r="I280" t="s">
        <v>2895</v>
      </c>
      <c r="J280">
        <v>163.892321937383</v>
      </c>
      <c r="K280">
        <v>2</v>
      </c>
      <c r="L280">
        <v>1</v>
      </c>
      <c r="M280">
        <v>3</v>
      </c>
      <c r="N280">
        <v>155045.069177097</v>
      </c>
      <c r="O280">
        <v>385951.728915955</v>
      </c>
      <c r="P280">
        <v>267658.582812635</v>
      </c>
      <c r="Q280">
        <v>119184.08858191399</v>
      </c>
      <c r="R280">
        <v>103600.74470109701</v>
      </c>
      <c r="S280">
        <v>66919.148804997807</v>
      </c>
      <c r="T280">
        <v>0</v>
      </c>
      <c r="U280">
        <v>1031440.2141887</v>
      </c>
      <c r="V280">
        <v>474111.76457439503</v>
      </c>
      <c r="W280">
        <v>550054.70028925396</v>
      </c>
      <c r="X280">
        <v>0</v>
      </c>
      <c r="Y280">
        <v>0</v>
      </c>
      <c r="Z280">
        <v>0</v>
      </c>
      <c r="AA280">
        <v>7273.7493250487896</v>
      </c>
      <c r="AB280">
        <v>0</v>
      </c>
      <c r="AC280">
        <v>66919.148804997807</v>
      </c>
      <c r="AD280">
        <v>0</v>
      </c>
      <c r="AE280">
        <v>0</v>
      </c>
      <c r="AF280">
        <v>0</v>
      </c>
      <c r="AG280">
        <v>0</v>
      </c>
      <c r="AH280">
        <v>0</v>
      </c>
      <c r="AI280">
        <v>0</v>
      </c>
      <c r="AJ280">
        <v>1098359.3629937</v>
      </c>
      <c r="AK280" s="63">
        <v>6701.7133567327201</v>
      </c>
      <c r="AL280">
        <v>330.98244656580999</v>
      </c>
      <c r="AM280">
        <v>93035.839999999997</v>
      </c>
      <c r="AN280">
        <v>6701.7133567327101</v>
      </c>
      <c r="AO280">
        <v>18324.899701578299</v>
      </c>
      <c r="AP280">
        <v>330.98244656580999</v>
      </c>
      <c r="AQ280">
        <v>93035.839999999997</v>
      </c>
      <c r="AR280">
        <v>6701.7133567327201</v>
      </c>
      <c r="AS280">
        <v>18324.899701578299</v>
      </c>
      <c r="AT280">
        <v>0</v>
      </c>
      <c r="AU280" t="s">
        <v>2896</v>
      </c>
      <c r="AV280" t="s">
        <v>2897</v>
      </c>
    </row>
    <row r="281" spans="1:48" x14ac:dyDescent="0.25">
      <c r="A281" t="s">
        <v>3189</v>
      </c>
      <c r="B281">
        <v>2187</v>
      </c>
      <c r="C281" t="s">
        <v>73</v>
      </c>
      <c r="D281">
        <v>972</v>
      </c>
      <c r="E281" t="s">
        <v>527</v>
      </c>
      <c r="F281" t="s">
        <v>2892</v>
      </c>
      <c r="G281" t="s">
        <v>2893</v>
      </c>
      <c r="H281" t="s">
        <v>2894</v>
      </c>
      <c r="I281" t="s">
        <v>2895</v>
      </c>
      <c r="J281">
        <v>438.262512952289</v>
      </c>
      <c r="K281">
        <v>2</v>
      </c>
      <c r="L281">
        <v>1</v>
      </c>
      <c r="M281">
        <v>3</v>
      </c>
      <c r="N281">
        <v>3814724.7593487902</v>
      </c>
      <c r="O281">
        <v>1762018.3076627001</v>
      </c>
      <c r="P281">
        <v>1270331.59961878</v>
      </c>
      <c r="Q281">
        <v>318708.75675185502</v>
      </c>
      <c r="R281">
        <v>277037.52182959899</v>
      </c>
      <c r="S281">
        <v>178947.70159587901</v>
      </c>
      <c r="T281">
        <v>4684658.91</v>
      </c>
      <c r="U281">
        <v>2758162.03521172</v>
      </c>
      <c r="V281">
        <v>5429375.7426979197</v>
      </c>
      <c r="W281">
        <v>1993994.5557714901</v>
      </c>
      <c r="X281">
        <v>0</v>
      </c>
      <c r="Y281">
        <v>0</v>
      </c>
      <c r="Z281">
        <v>0</v>
      </c>
      <c r="AA281">
        <v>19450.646742309498</v>
      </c>
      <c r="AB281">
        <v>0</v>
      </c>
      <c r="AC281">
        <v>178947.70159587901</v>
      </c>
      <c r="AD281">
        <v>0</v>
      </c>
      <c r="AE281">
        <v>0</v>
      </c>
      <c r="AF281">
        <v>0</v>
      </c>
      <c r="AG281">
        <v>0</v>
      </c>
      <c r="AH281">
        <v>0</v>
      </c>
      <c r="AI281">
        <v>0</v>
      </c>
      <c r="AJ281">
        <v>7621768.6468075896</v>
      </c>
      <c r="AK281" s="63">
        <v>17390.8751525763</v>
      </c>
      <c r="AL281">
        <v>330.98244656580999</v>
      </c>
      <c r="AM281">
        <v>93035.839999999997</v>
      </c>
      <c r="AN281">
        <v>6701.7133567327101</v>
      </c>
      <c r="AO281">
        <v>18324.899701578299</v>
      </c>
      <c r="AP281">
        <v>330.98244656580999</v>
      </c>
      <c r="AQ281">
        <v>93035.839999999997</v>
      </c>
      <c r="AR281">
        <v>6701.7133567327201</v>
      </c>
      <c r="AS281">
        <v>18324.899701578299</v>
      </c>
      <c r="AT281">
        <v>0</v>
      </c>
      <c r="AU281" t="s">
        <v>2896</v>
      </c>
      <c r="AV281" t="s">
        <v>2896</v>
      </c>
    </row>
    <row r="282" spans="1:48" x14ac:dyDescent="0.25">
      <c r="A282" t="s">
        <v>3190</v>
      </c>
      <c r="B282">
        <v>2187</v>
      </c>
      <c r="C282" t="s">
        <v>73</v>
      </c>
      <c r="D282">
        <v>983</v>
      </c>
      <c r="E282" t="s">
        <v>528</v>
      </c>
      <c r="F282" t="s">
        <v>2892</v>
      </c>
      <c r="G282" t="s">
        <v>2903</v>
      </c>
      <c r="H282" t="s">
        <v>2904</v>
      </c>
      <c r="I282" t="s">
        <v>2895</v>
      </c>
      <c r="J282">
        <v>2866.0861500997698</v>
      </c>
      <c r="K282">
        <v>2</v>
      </c>
      <c r="L282">
        <v>1</v>
      </c>
      <c r="M282">
        <v>3</v>
      </c>
      <c r="N282">
        <v>23109695.572605401</v>
      </c>
      <c r="O282">
        <v>13843767.9935672</v>
      </c>
      <c r="P282">
        <v>8081795.7245274298</v>
      </c>
      <c r="Q282">
        <v>2282822.3898462802</v>
      </c>
      <c r="R282">
        <v>3186936.0209719599</v>
      </c>
      <c r="S282">
        <v>1170256.44215199</v>
      </c>
      <c r="T282">
        <v>32467586.309999999</v>
      </c>
      <c r="U282">
        <v>18037431.391518299</v>
      </c>
      <c r="V282">
        <v>36272353.519080997</v>
      </c>
      <c r="W282">
        <v>14051494.510316901</v>
      </c>
      <c r="X282">
        <v>0</v>
      </c>
      <c r="Y282">
        <v>0</v>
      </c>
      <c r="Z282">
        <v>0</v>
      </c>
      <c r="AA282">
        <v>181169.672120484</v>
      </c>
      <c r="AB282">
        <v>0</v>
      </c>
      <c r="AC282">
        <v>1170256.44215199</v>
      </c>
      <c r="AD282">
        <v>0</v>
      </c>
      <c r="AE282">
        <v>0</v>
      </c>
      <c r="AF282">
        <v>0</v>
      </c>
      <c r="AG282">
        <v>0</v>
      </c>
      <c r="AH282">
        <v>0</v>
      </c>
      <c r="AI282">
        <v>0</v>
      </c>
      <c r="AJ282">
        <v>51675274.143670298</v>
      </c>
      <c r="AK282" s="63">
        <v>18029.909583098699</v>
      </c>
      <c r="AL282">
        <v>330.98244656580999</v>
      </c>
      <c r="AM282">
        <v>93035.839999999997</v>
      </c>
      <c r="AN282">
        <v>6701.7133567327101</v>
      </c>
      <c r="AO282">
        <v>18324.899701578299</v>
      </c>
      <c r="AP282">
        <v>330.98244656580999</v>
      </c>
      <c r="AQ282">
        <v>40734.411818744898</v>
      </c>
      <c r="AR282">
        <v>18029.909583098699</v>
      </c>
      <c r="AS282">
        <v>18029.909583098699</v>
      </c>
      <c r="AT282">
        <v>0</v>
      </c>
      <c r="AU282" t="s">
        <v>2896</v>
      </c>
      <c r="AV282" t="s">
        <v>2896</v>
      </c>
    </row>
    <row r="283" spans="1:48" x14ac:dyDescent="0.25">
      <c r="A283" t="s">
        <v>3191</v>
      </c>
      <c r="B283">
        <v>2187</v>
      </c>
      <c r="C283" t="s">
        <v>73</v>
      </c>
      <c r="D283">
        <v>2187</v>
      </c>
      <c r="E283" t="s">
        <v>73</v>
      </c>
      <c r="F283" t="s">
        <v>1871</v>
      </c>
      <c r="G283" t="s">
        <v>1871</v>
      </c>
      <c r="H283" t="s">
        <v>2899</v>
      </c>
      <c r="I283" t="s">
        <v>2895</v>
      </c>
      <c r="J283">
        <v>315.44345639737401</v>
      </c>
      <c r="K283">
        <v>2</v>
      </c>
      <c r="L283">
        <v>4</v>
      </c>
      <c r="M283">
        <v>3</v>
      </c>
      <c r="N283">
        <v>298415.154172257</v>
      </c>
      <c r="O283">
        <v>742841.06743149203</v>
      </c>
      <c r="P283">
        <v>515162.31815361301</v>
      </c>
      <c r="Q283">
        <v>229393.545746541</v>
      </c>
      <c r="R283">
        <v>199400.29287242499</v>
      </c>
      <c r="S283">
        <v>128799.246655885</v>
      </c>
      <c r="T283">
        <v>0</v>
      </c>
      <c r="U283">
        <v>1985212.37837633</v>
      </c>
      <c r="V283">
        <v>912522.63661957905</v>
      </c>
      <c r="W283">
        <v>1058689.96067525</v>
      </c>
      <c r="X283">
        <v>0</v>
      </c>
      <c r="Y283">
        <v>0</v>
      </c>
      <c r="Z283">
        <v>0</v>
      </c>
      <c r="AA283">
        <v>13999.781081496199</v>
      </c>
      <c r="AB283">
        <v>0</v>
      </c>
      <c r="AC283">
        <v>128799.246655885</v>
      </c>
      <c r="AD283">
        <v>0</v>
      </c>
      <c r="AE283">
        <v>0</v>
      </c>
      <c r="AF283">
        <v>0</v>
      </c>
      <c r="AG283">
        <v>0</v>
      </c>
      <c r="AH283">
        <v>0</v>
      </c>
      <c r="AI283">
        <v>0</v>
      </c>
      <c r="AJ283">
        <v>2114011.6250322098</v>
      </c>
      <c r="AK283" s="63">
        <v>6701.7133567327101</v>
      </c>
      <c r="AL283">
        <v>330.98244656580999</v>
      </c>
      <c r="AM283">
        <v>93035.839999999997</v>
      </c>
      <c r="AN283">
        <v>6701.7133567327101</v>
      </c>
      <c r="AO283">
        <v>18324.899701578299</v>
      </c>
      <c r="AP283">
        <v>634.54287297753501</v>
      </c>
      <c r="AQ283">
        <v>40331.279999999999</v>
      </c>
      <c r="AR283">
        <v>6701.7133567327101</v>
      </c>
      <c r="AS283">
        <v>6701.7133567327101</v>
      </c>
      <c r="AT283">
        <v>0</v>
      </c>
      <c r="AU283" t="s">
        <v>2896</v>
      </c>
      <c r="AV283" t="s">
        <v>2900</v>
      </c>
    </row>
    <row r="284" spans="1:48" x14ac:dyDescent="0.25">
      <c r="A284" t="s">
        <v>3192</v>
      </c>
      <c r="B284">
        <v>2187</v>
      </c>
      <c r="C284" t="s">
        <v>73</v>
      </c>
      <c r="D284">
        <v>3525</v>
      </c>
      <c r="E284" t="s">
        <v>529</v>
      </c>
      <c r="F284" t="s">
        <v>2892</v>
      </c>
      <c r="G284" t="s">
        <v>2893</v>
      </c>
      <c r="H284" t="s">
        <v>2894</v>
      </c>
      <c r="I284" t="s">
        <v>2895</v>
      </c>
      <c r="J284">
        <v>436.436094279521</v>
      </c>
      <c r="K284">
        <v>3</v>
      </c>
      <c r="L284">
        <v>1</v>
      </c>
      <c r="M284">
        <v>3</v>
      </c>
      <c r="N284">
        <v>3741611.0746031399</v>
      </c>
      <c r="O284">
        <v>1714602.4453855299</v>
      </c>
      <c r="P284">
        <v>1294819.2680651799</v>
      </c>
      <c r="Q284">
        <v>317380.567350975</v>
      </c>
      <c r="R284">
        <v>275882.99346366897</v>
      </c>
      <c r="S284">
        <v>178201.953524838</v>
      </c>
      <c r="T284">
        <v>4597628.7</v>
      </c>
      <c r="U284">
        <v>2746667.6488684802</v>
      </c>
      <c r="V284">
        <v>5179818.05356484</v>
      </c>
      <c r="W284">
        <v>2145108.70734085</v>
      </c>
      <c r="X284">
        <v>0</v>
      </c>
      <c r="Y284">
        <v>0</v>
      </c>
      <c r="Z284">
        <v>0</v>
      </c>
      <c r="AA284">
        <v>19369.587962793401</v>
      </c>
      <c r="AB284">
        <v>0</v>
      </c>
      <c r="AC284">
        <v>178201.953524838</v>
      </c>
      <c r="AD284">
        <v>0</v>
      </c>
      <c r="AE284">
        <v>0</v>
      </c>
      <c r="AF284">
        <v>0</v>
      </c>
      <c r="AG284">
        <v>0</v>
      </c>
      <c r="AH284">
        <v>0</v>
      </c>
      <c r="AI284">
        <v>0</v>
      </c>
      <c r="AJ284">
        <v>7522498.30239332</v>
      </c>
      <c r="AK284" s="63">
        <v>17236.196549718599</v>
      </c>
      <c r="AL284">
        <v>330.98244656580999</v>
      </c>
      <c r="AM284">
        <v>93035.839999999997</v>
      </c>
      <c r="AN284">
        <v>6701.7133567327101</v>
      </c>
      <c r="AO284">
        <v>18324.899701578299</v>
      </c>
      <c r="AP284">
        <v>330.98244656580999</v>
      </c>
      <c r="AQ284">
        <v>93035.839999999997</v>
      </c>
      <c r="AR284">
        <v>6701.7133567327201</v>
      </c>
      <c r="AS284">
        <v>18324.899701578299</v>
      </c>
      <c r="AT284">
        <v>0</v>
      </c>
      <c r="AU284" t="s">
        <v>2896</v>
      </c>
      <c r="AV284" t="s">
        <v>2896</v>
      </c>
    </row>
    <row r="285" spans="1:48" x14ac:dyDescent="0.25">
      <c r="A285" t="s">
        <v>3193</v>
      </c>
      <c r="B285">
        <v>2187</v>
      </c>
      <c r="C285" t="s">
        <v>73</v>
      </c>
      <c r="D285">
        <v>981</v>
      </c>
      <c r="E285" t="s">
        <v>530</v>
      </c>
      <c r="F285" t="s">
        <v>2892</v>
      </c>
      <c r="G285" t="s">
        <v>2911</v>
      </c>
      <c r="H285" t="s">
        <v>2894</v>
      </c>
      <c r="I285" t="s">
        <v>2895</v>
      </c>
      <c r="J285">
        <v>745.80172438525801</v>
      </c>
      <c r="K285">
        <v>2</v>
      </c>
      <c r="L285">
        <v>1</v>
      </c>
      <c r="M285">
        <v>3</v>
      </c>
      <c r="N285">
        <v>6174658.8063492896</v>
      </c>
      <c r="O285">
        <v>2876569.6966401301</v>
      </c>
      <c r="P285">
        <v>1982637.6644149499</v>
      </c>
      <c r="Q285">
        <v>542354.25877752702</v>
      </c>
      <c r="R285">
        <v>471613.29886954499</v>
      </c>
      <c r="S285">
        <v>304519.55273554102</v>
      </c>
      <c r="T285">
        <v>7354203.9000000004</v>
      </c>
      <c r="U285">
        <v>4693629.8250514297</v>
      </c>
      <c r="V285">
        <v>8890016.1438862793</v>
      </c>
      <c r="W285">
        <v>3124545.9837680799</v>
      </c>
      <c r="X285">
        <v>0</v>
      </c>
      <c r="Y285">
        <v>0</v>
      </c>
      <c r="Z285">
        <v>0</v>
      </c>
      <c r="AA285">
        <v>33271.5973970669</v>
      </c>
      <c r="AB285">
        <v>0</v>
      </c>
      <c r="AC285">
        <v>304519.55273554102</v>
      </c>
      <c r="AD285">
        <v>0</v>
      </c>
      <c r="AE285">
        <v>0</v>
      </c>
      <c r="AF285">
        <v>0</v>
      </c>
      <c r="AG285">
        <v>0</v>
      </c>
      <c r="AH285">
        <v>0</v>
      </c>
      <c r="AI285">
        <v>0</v>
      </c>
      <c r="AJ285">
        <v>12352353.277787</v>
      </c>
      <c r="AK285" s="63">
        <v>16562.516381909201</v>
      </c>
      <c r="AL285">
        <v>330.98244656580999</v>
      </c>
      <c r="AM285">
        <v>93035.839999999997</v>
      </c>
      <c r="AN285">
        <v>6701.7133567327101</v>
      </c>
      <c r="AO285">
        <v>18324.899701578299</v>
      </c>
      <c r="AP285">
        <v>3753.1860850462999</v>
      </c>
      <c r="AQ285">
        <v>20687.885194392002</v>
      </c>
      <c r="AR285">
        <v>16562.516381909201</v>
      </c>
      <c r="AS285">
        <v>17726.900706680099</v>
      </c>
      <c r="AT285">
        <v>0</v>
      </c>
      <c r="AU285" t="s">
        <v>2896</v>
      </c>
      <c r="AV285" t="s">
        <v>2896</v>
      </c>
    </row>
    <row r="286" spans="1:48" x14ac:dyDescent="0.25">
      <c r="A286" t="s">
        <v>3194</v>
      </c>
      <c r="B286">
        <v>2187</v>
      </c>
      <c r="C286" t="s">
        <v>73</v>
      </c>
      <c r="D286">
        <v>973</v>
      </c>
      <c r="E286" t="s">
        <v>531</v>
      </c>
      <c r="F286" t="s">
        <v>2892</v>
      </c>
      <c r="G286" t="s">
        <v>2893</v>
      </c>
      <c r="H286" t="s">
        <v>2894</v>
      </c>
      <c r="I286" t="s">
        <v>2895</v>
      </c>
      <c r="J286">
        <v>589.83653233057203</v>
      </c>
      <c r="K286">
        <v>3</v>
      </c>
      <c r="L286">
        <v>1</v>
      </c>
      <c r="M286">
        <v>3</v>
      </c>
      <c r="N286">
        <v>4346165.2338861497</v>
      </c>
      <c r="O286">
        <v>2105062.9581096899</v>
      </c>
      <c r="P286">
        <v>1519540.6191620701</v>
      </c>
      <c r="Q286">
        <v>428934.85605136998</v>
      </c>
      <c r="R286">
        <v>372851.53617328597</v>
      </c>
      <c r="S286">
        <v>240837.14362613001</v>
      </c>
      <c r="T286">
        <v>5060476.9800000004</v>
      </c>
      <c r="U286">
        <v>3712078.2233825698</v>
      </c>
      <c r="V286">
        <v>6167547.2568010399</v>
      </c>
      <c r="W286">
        <v>2578830.2524210401</v>
      </c>
      <c r="X286">
        <v>0</v>
      </c>
      <c r="Y286">
        <v>0</v>
      </c>
      <c r="Z286">
        <v>0</v>
      </c>
      <c r="AA286">
        <v>26177.6941604854</v>
      </c>
      <c r="AB286">
        <v>0</v>
      </c>
      <c r="AC286">
        <v>240837.14362613001</v>
      </c>
      <c r="AD286">
        <v>0</v>
      </c>
      <c r="AE286">
        <v>0</v>
      </c>
      <c r="AF286">
        <v>0</v>
      </c>
      <c r="AG286">
        <v>0</v>
      </c>
      <c r="AH286">
        <v>0</v>
      </c>
      <c r="AI286">
        <v>0</v>
      </c>
      <c r="AJ286">
        <v>9013392.3470086902</v>
      </c>
      <c r="AK286" s="63">
        <v>15281.1700411211</v>
      </c>
      <c r="AL286">
        <v>330.98244656580999</v>
      </c>
      <c r="AM286">
        <v>93035.839999999997</v>
      </c>
      <c r="AN286">
        <v>6701.7133567327101</v>
      </c>
      <c r="AO286">
        <v>18324.899701578299</v>
      </c>
      <c r="AP286">
        <v>330.98244656580999</v>
      </c>
      <c r="AQ286">
        <v>93035.839999999997</v>
      </c>
      <c r="AR286">
        <v>6701.7133567327201</v>
      </c>
      <c r="AS286">
        <v>18324.899701578299</v>
      </c>
      <c r="AT286">
        <v>0</v>
      </c>
      <c r="AU286" t="s">
        <v>2896</v>
      </c>
      <c r="AV286" t="s">
        <v>2896</v>
      </c>
    </row>
    <row r="287" spans="1:48" x14ac:dyDescent="0.25">
      <c r="A287" t="s">
        <v>3195</v>
      </c>
      <c r="B287">
        <v>2187</v>
      </c>
      <c r="C287" t="s">
        <v>73</v>
      </c>
      <c r="D287">
        <v>974</v>
      </c>
      <c r="E287" t="s">
        <v>532</v>
      </c>
      <c r="F287" t="s">
        <v>2892</v>
      </c>
      <c r="G287" t="s">
        <v>2893</v>
      </c>
      <c r="H287" t="s">
        <v>2894</v>
      </c>
      <c r="I287" t="s">
        <v>2895</v>
      </c>
      <c r="J287">
        <v>590.65905619039904</v>
      </c>
      <c r="K287">
        <v>4</v>
      </c>
      <c r="L287">
        <v>1</v>
      </c>
      <c r="M287">
        <v>3</v>
      </c>
      <c r="N287">
        <v>4264619.68617546</v>
      </c>
      <c r="O287">
        <v>2157351.0580788902</v>
      </c>
      <c r="P287">
        <v>1524646.80314954</v>
      </c>
      <c r="Q287">
        <v>429533.00339232798</v>
      </c>
      <c r="R287">
        <v>373371.47562746599</v>
      </c>
      <c r="S287">
        <v>241172.989722645</v>
      </c>
      <c r="T287">
        <v>5032267.33</v>
      </c>
      <c r="U287">
        <v>3717254.6964236898</v>
      </c>
      <c r="V287">
        <v>6203106.2141768998</v>
      </c>
      <c r="W287">
        <v>2520201.6134331301</v>
      </c>
      <c r="X287">
        <v>0</v>
      </c>
      <c r="Y287">
        <v>0</v>
      </c>
      <c r="Z287">
        <v>0</v>
      </c>
      <c r="AA287">
        <v>26214.198813659699</v>
      </c>
      <c r="AB287">
        <v>0</v>
      </c>
      <c r="AC287">
        <v>241172.989722645</v>
      </c>
      <c r="AD287">
        <v>0</v>
      </c>
      <c r="AE287">
        <v>0</v>
      </c>
      <c r="AF287">
        <v>0</v>
      </c>
      <c r="AG287">
        <v>0</v>
      </c>
      <c r="AH287">
        <v>0</v>
      </c>
      <c r="AI287">
        <v>0</v>
      </c>
      <c r="AJ287">
        <v>8990695.0161463395</v>
      </c>
      <c r="AK287" s="63">
        <v>15221.463079113801</v>
      </c>
      <c r="AL287">
        <v>330.98244656580999</v>
      </c>
      <c r="AM287">
        <v>93035.839999999997</v>
      </c>
      <c r="AN287">
        <v>6701.7133567327101</v>
      </c>
      <c r="AO287">
        <v>18324.899701578299</v>
      </c>
      <c r="AP287">
        <v>330.98244656580999</v>
      </c>
      <c r="AQ287">
        <v>93035.839999999997</v>
      </c>
      <c r="AR287">
        <v>6701.7133567327201</v>
      </c>
      <c r="AS287">
        <v>18324.899701578299</v>
      </c>
      <c r="AT287">
        <v>0</v>
      </c>
      <c r="AU287" t="s">
        <v>2896</v>
      </c>
      <c r="AV287" t="s">
        <v>2896</v>
      </c>
    </row>
    <row r="288" spans="1:48" x14ac:dyDescent="0.25">
      <c r="A288" t="s">
        <v>3196</v>
      </c>
      <c r="B288">
        <v>2187</v>
      </c>
      <c r="C288" t="s">
        <v>73</v>
      </c>
      <c r="D288">
        <v>975</v>
      </c>
      <c r="E288" t="s">
        <v>533</v>
      </c>
      <c r="F288" t="s">
        <v>2892</v>
      </c>
      <c r="G288" t="s">
        <v>2893</v>
      </c>
      <c r="H288" t="s">
        <v>2894</v>
      </c>
      <c r="I288" t="s">
        <v>2895</v>
      </c>
      <c r="J288">
        <v>580.22619047612204</v>
      </c>
      <c r="K288">
        <v>5</v>
      </c>
      <c r="L288">
        <v>1</v>
      </c>
      <c r="M288">
        <v>3</v>
      </c>
      <c r="N288">
        <v>4446838.1485281801</v>
      </c>
      <c r="O288">
        <v>2070211.7043926499</v>
      </c>
      <c r="P288">
        <v>1545948.2161826801</v>
      </c>
      <c r="Q288">
        <v>421946.12209883699</v>
      </c>
      <c r="R288">
        <v>366776.58060987899</v>
      </c>
      <c r="S288">
        <v>236913.12882774</v>
      </c>
      <c r="T288">
        <v>5200124.29</v>
      </c>
      <c r="U288">
        <v>3651596.4818122201</v>
      </c>
      <c r="V288">
        <v>6223217.5720672896</v>
      </c>
      <c r="W288">
        <v>2602752.0247572302</v>
      </c>
      <c r="X288">
        <v>0</v>
      </c>
      <c r="Y288">
        <v>0</v>
      </c>
      <c r="Z288">
        <v>0</v>
      </c>
      <c r="AA288">
        <v>25751.174987708</v>
      </c>
      <c r="AB288">
        <v>0</v>
      </c>
      <c r="AC288">
        <v>236913.12882774</v>
      </c>
      <c r="AD288">
        <v>0</v>
      </c>
      <c r="AE288">
        <v>0</v>
      </c>
      <c r="AF288">
        <v>0</v>
      </c>
      <c r="AG288">
        <v>0</v>
      </c>
      <c r="AH288">
        <v>0</v>
      </c>
      <c r="AI288">
        <v>0</v>
      </c>
      <c r="AJ288">
        <v>9088633.9006399605</v>
      </c>
      <c r="AK288" s="63">
        <v>15663.94976618</v>
      </c>
      <c r="AL288">
        <v>330.98244656580999</v>
      </c>
      <c r="AM288">
        <v>93035.839999999997</v>
      </c>
      <c r="AN288">
        <v>6701.7133567327101</v>
      </c>
      <c r="AO288">
        <v>18324.899701578299</v>
      </c>
      <c r="AP288">
        <v>330.98244656580999</v>
      </c>
      <c r="AQ288">
        <v>93035.839999999997</v>
      </c>
      <c r="AR288">
        <v>6701.7133567327201</v>
      </c>
      <c r="AS288">
        <v>18324.899701578299</v>
      </c>
      <c r="AT288">
        <v>0</v>
      </c>
      <c r="AU288" t="s">
        <v>2896</v>
      </c>
      <c r="AV288" t="s">
        <v>2896</v>
      </c>
    </row>
    <row r="289" spans="1:48" x14ac:dyDescent="0.25">
      <c r="A289" t="s">
        <v>3197</v>
      </c>
      <c r="B289">
        <v>2187</v>
      </c>
      <c r="C289" t="s">
        <v>73</v>
      </c>
      <c r="D289">
        <v>976</v>
      </c>
      <c r="E289" t="s">
        <v>534</v>
      </c>
      <c r="F289" t="s">
        <v>2892</v>
      </c>
      <c r="G289" t="s">
        <v>2893</v>
      </c>
      <c r="H289" t="s">
        <v>2894</v>
      </c>
      <c r="I289" t="s">
        <v>2895</v>
      </c>
      <c r="J289">
        <v>441.72916666659899</v>
      </c>
      <c r="K289">
        <v>3</v>
      </c>
      <c r="L289">
        <v>1</v>
      </c>
      <c r="M289">
        <v>3</v>
      </c>
      <c r="N289">
        <v>3957457.4157934501</v>
      </c>
      <c r="O289">
        <v>1723503.94645265</v>
      </c>
      <c r="P289">
        <v>1201413.6493855801</v>
      </c>
      <c r="Q289">
        <v>321229.74100837798</v>
      </c>
      <c r="R289">
        <v>279228.88688061398</v>
      </c>
      <c r="S289">
        <v>180363.17678727899</v>
      </c>
      <c r="T289">
        <v>4702854.5599999996</v>
      </c>
      <c r="U289">
        <v>2779979.07952068</v>
      </c>
      <c r="V289">
        <v>5574357.9043483697</v>
      </c>
      <c r="W289">
        <v>1888871.2339369</v>
      </c>
      <c r="X289">
        <v>0</v>
      </c>
      <c r="Y289">
        <v>0</v>
      </c>
      <c r="Z289">
        <v>0</v>
      </c>
      <c r="AA289">
        <v>19604.5012354094</v>
      </c>
      <c r="AB289">
        <v>0</v>
      </c>
      <c r="AC289">
        <v>180363.17678727899</v>
      </c>
      <c r="AD289">
        <v>0</v>
      </c>
      <c r="AE289">
        <v>0</v>
      </c>
      <c r="AF289">
        <v>0</v>
      </c>
      <c r="AG289">
        <v>0</v>
      </c>
      <c r="AH289">
        <v>0</v>
      </c>
      <c r="AI289">
        <v>0</v>
      </c>
      <c r="AJ289">
        <v>7663196.8163079703</v>
      </c>
      <c r="AK289" s="63">
        <v>17348.179370034301</v>
      </c>
      <c r="AL289">
        <v>330.98244656580999</v>
      </c>
      <c r="AM289">
        <v>93035.839999999997</v>
      </c>
      <c r="AN289">
        <v>6701.7133567327101</v>
      </c>
      <c r="AO289">
        <v>18324.899701578299</v>
      </c>
      <c r="AP289">
        <v>330.98244656580999</v>
      </c>
      <c r="AQ289">
        <v>93035.839999999997</v>
      </c>
      <c r="AR289">
        <v>6701.7133567327201</v>
      </c>
      <c r="AS289">
        <v>18324.899701578299</v>
      </c>
      <c r="AT289">
        <v>0</v>
      </c>
      <c r="AU289" t="s">
        <v>2896</v>
      </c>
      <c r="AV289" t="s">
        <v>2896</v>
      </c>
    </row>
    <row r="290" spans="1:48" x14ac:dyDescent="0.25">
      <c r="A290" t="s">
        <v>3198</v>
      </c>
      <c r="B290">
        <v>2187</v>
      </c>
      <c r="C290" t="s">
        <v>73</v>
      </c>
      <c r="D290">
        <v>977</v>
      </c>
      <c r="E290" t="s">
        <v>535</v>
      </c>
      <c r="F290" t="s">
        <v>2892</v>
      </c>
      <c r="G290" t="s">
        <v>2893</v>
      </c>
      <c r="H290" t="s">
        <v>2894</v>
      </c>
      <c r="I290" t="s">
        <v>2895</v>
      </c>
      <c r="J290">
        <v>482.213828086766</v>
      </c>
      <c r="K290">
        <v>5</v>
      </c>
      <c r="L290">
        <v>1</v>
      </c>
      <c r="M290">
        <v>3</v>
      </c>
      <c r="N290">
        <v>4176802.3699134402</v>
      </c>
      <c r="O290">
        <v>1800758.20556124</v>
      </c>
      <c r="P290">
        <v>1350599.3699393601</v>
      </c>
      <c r="Q290">
        <v>366841.10006582597</v>
      </c>
      <c r="R290">
        <v>304990.33022903098</v>
      </c>
      <c r="S290">
        <v>196893.53678139299</v>
      </c>
      <c r="T290">
        <v>4965226.0599999996</v>
      </c>
      <c r="U290">
        <v>3034765.3157088999</v>
      </c>
      <c r="V290">
        <v>5443758.5047367001</v>
      </c>
      <c r="W290">
        <v>2534831.6090636798</v>
      </c>
      <c r="X290">
        <v>0</v>
      </c>
      <c r="Y290">
        <v>0</v>
      </c>
      <c r="Z290">
        <v>0</v>
      </c>
      <c r="AA290">
        <v>21401.2619085072</v>
      </c>
      <c r="AB290">
        <v>0</v>
      </c>
      <c r="AC290">
        <v>196893.53678139299</v>
      </c>
      <c r="AD290">
        <v>0</v>
      </c>
      <c r="AE290">
        <v>0</v>
      </c>
      <c r="AF290">
        <v>0</v>
      </c>
      <c r="AG290">
        <v>0</v>
      </c>
      <c r="AH290">
        <v>0</v>
      </c>
      <c r="AI290">
        <v>0</v>
      </c>
      <c r="AJ290">
        <v>8196884.9124902999</v>
      </c>
      <c r="AK290" s="63">
        <v>16998.444331246799</v>
      </c>
      <c r="AL290">
        <v>330.98244656580999</v>
      </c>
      <c r="AM290">
        <v>93035.839999999997</v>
      </c>
      <c r="AN290">
        <v>6701.7133567327101</v>
      </c>
      <c r="AO290">
        <v>18324.899701578299</v>
      </c>
      <c r="AP290">
        <v>330.98244656580999</v>
      </c>
      <c r="AQ290">
        <v>93035.839999999997</v>
      </c>
      <c r="AR290">
        <v>6701.7133567327201</v>
      </c>
      <c r="AS290">
        <v>18324.899701578299</v>
      </c>
      <c r="AT290">
        <v>0</v>
      </c>
      <c r="AU290" t="s">
        <v>2896</v>
      </c>
      <c r="AV290" t="s">
        <v>2896</v>
      </c>
    </row>
    <row r="291" spans="1:48" x14ac:dyDescent="0.25">
      <c r="A291" t="s">
        <v>3199</v>
      </c>
      <c r="B291">
        <v>2187</v>
      </c>
      <c r="C291" t="s">
        <v>73</v>
      </c>
      <c r="D291">
        <v>4232</v>
      </c>
      <c r="E291" t="s">
        <v>536</v>
      </c>
      <c r="F291" t="s">
        <v>2892</v>
      </c>
      <c r="G291" t="s">
        <v>2911</v>
      </c>
      <c r="H291" t="s">
        <v>2894</v>
      </c>
      <c r="I291" t="s">
        <v>2895</v>
      </c>
      <c r="J291">
        <v>813.86656806735903</v>
      </c>
      <c r="K291">
        <v>2</v>
      </c>
      <c r="L291">
        <v>1</v>
      </c>
      <c r="M291">
        <v>3</v>
      </c>
      <c r="N291">
        <v>7180146.29639793</v>
      </c>
      <c r="O291">
        <v>3288037.4430348901</v>
      </c>
      <c r="P291">
        <v>2143666.7156756101</v>
      </c>
      <c r="Q291">
        <v>591851.67429294798</v>
      </c>
      <c r="R291">
        <v>514466.94721500698</v>
      </c>
      <c r="S291">
        <v>332311.22319885698</v>
      </c>
      <c r="T291">
        <v>8596179.8499999996</v>
      </c>
      <c r="U291">
        <v>5121989.2266163696</v>
      </c>
      <c r="V291">
        <v>10183138.1580202</v>
      </c>
      <c r="W291">
        <v>3498910.48702145</v>
      </c>
      <c r="X291">
        <v>0</v>
      </c>
      <c r="Y291">
        <v>0</v>
      </c>
      <c r="Z291">
        <v>0</v>
      </c>
      <c r="AA291">
        <v>36120.431574711001</v>
      </c>
      <c r="AB291">
        <v>0</v>
      </c>
      <c r="AC291">
        <v>332311.22319885698</v>
      </c>
      <c r="AD291">
        <v>0</v>
      </c>
      <c r="AE291">
        <v>0</v>
      </c>
      <c r="AF291">
        <v>0</v>
      </c>
      <c r="AG291">
        <v>0</v>
      </c>
      <c r="AH291">
        <v>0</v>
      </c>
      <c r="AI291">
        <v>0</v>
      </c>
      <c r="AJ291">
        <v>14050480.2998152</v>
      </c>
      <c r="AK291" s="63">
        <v>17263.862223976201</v>
      </c>
      <c r="AL291">
        <v>330.98244656580999</v>
      </c>
      <c r="AM291">
        <v>93035.839999999997</v>
      </c>
      <c r="AN291">
        <v>6701.7133567327101</v>
      </c>
      <c r="AO291">
        <v>18324.899701578299</v>
      </c>
      <c r="AP291">
        <v>3753.1860850462999</v>
      </c>
      <c r="AQ291">
        <v>20687.885194392002</v>
      </c>
      <c r="AR291">
        <v>16562.516381909201</v>
      </c>
      <c r="AS291">
        <v>17726.900706680099</v>
      </c>
      <c r="AT291">
        <v>0</v>
      </c>
      <c r="AU291" t="s">
        <v>2896</v>
      </c>
      <c r="AV291" t="s">
        <v>2896</v>
      </c>
    </row>
    <row r="292" spans="1:48" x14ac:dyDescent="0.25">
      <c r="A292" t="s">
        <v>3200</v>
      </c>
      <c r="B292">
        <v>2187</v>
      </c>
      <c r="C292" t="s">
        <v>73</v>
      </c>
      <c r="D292">
        <v>978</v>
      </c>
      <c r="E292" t="s">
        <v>537</v>
      </c>
      <c r="F292" t="s">
        <v>2892</v>
      </c>
      <c r="G292" t="s">
        <v>2893</v>
      </c>
      <c r="H292" t="s">
        <v>2894</v>
      </c>
      <c r="I292" t="s">
        <v>2895</v>
      </c>
      <c r="J292">
        <v>376.20535714280402</v>
      </c>
      <c r="K292">
        <v>3</v>
      </c>
      <c r="L292">
        <v>1</v>
      </c>
      <c r="M292">
        <v>3</v>
      </c>
      <c r="N292">
        <v>3578001.8895268301</v>
      </c>
      <c r="O292">
        <v>1608077.38775436</v>
      </c>
      <c r="P292">
        <v>1042847.4045285</v>
      </c>
      <c r="Q292">
        <v>273580.19021677901</v>
      </c>
      <c r="R292">
        <v>237809.52456959899</v>
      </c>
      <c r="S292">
        <v>153609.04024225901</v>
      </c>
      <c r="T292">
        <v>4372704.97</v>
      </c>
      <c r="U292">
        <v>2367611.42659608</v>
      </c>
      <c r="V292">
        <v>4955862.0967079299</v>
      </c>
      <c r="W292">
        <v>1767757.8285083401</v>
      </c>
      <c r="X292">
        <v>0</v>
      </c>
      <c r="Y292">
        <v>0</v>
      </c>
      <c r="Z292">
        <v>0</v>
      </c>
      <c r="AA292">
        <v>16696.471379804501</v>
      </c>
      <c r="AB292">
        <v>0</v>
      </c>
      <c r="AC292">
        <v>153609.04024225901</v>
      </c>
      <c r="AD292">
        <v>0</v>
      </c>
      <c r="AE292">
        <v>0</v>
      </c>
      <c r="AF292">
        <v>0</v>
      </c>
      <c r="AG292">
        <v>0</v>
      </c>
      <c r="AH292">
        <v>0</v>
      </c>
      <c r="AI292">
        <v>0</v>
      </c>
      <c r="AJ292">
        <v>6893925.4368383298</v>
      </c>
      <c r="AK292" s="63">
        <v>18324.899701578299</v>
      </c>
      <c r="AL292">
        <v>330.98244656580999</v>
      </c>
      <c r="AM292">
        <v>93035.839999999997</v>
      </c>
      <c r="AN292">
        <v>6701.7133567327101</v>
      </c>
      <c r="AO292">
        <v>18324.899701578299</v>
      </c>
      <c r="AP292">
        <v>330.98244656580999</v>
      </c>
      <c r="AQ292">
        <v>93035.839999999997</v>
      </c>
      <c r="AR292">
        <v>6701.7133567327201</v>
      </c>
      <c r="AS292">
        <v>18324.899701578299</v>
      </c>
      <c r="AT292">
        <v>0</v>
      </c>
      <c r="AU292" t="s">
        <v>2896</v>
      </c>
      <c r="AV292" t="s">
        <v>2896</v>
      </c>
    </row>
    <row r="293" spans="1:48" x14ac:dyDescent="0.25">
      <c r="A293" t="s">
        <v>3201</v>
      </c>
      <c r="B293">
        <v>2187</v>
      </c>
      <c r="C293" t="s">
        <v>73</v>
      </c>
      <c r="D293">
        <v>979</v>
      </c>
      <c r="E293" t="s">
        <v>538</v>
      </c>
      <c r="F293" t="s">
        <v>2892</v>
      </c>
      <c r="G293" t="s">
        <v>2893</v>
      </c>
      <c r="H293" t="s">
        <v>2894</v>
      </c>
      <c r="I293" t="s">
        <v>2895</v>
      </c>
      <c r="J293">
        <v>391.89880952375802</v>
      </c>
      <c r="K293">
        <v>4</v>
      </c>
      <c r="L293">
        <v>1</v>
      </c>
      <c r="M293">
        <v>3</v>
      </c>
      <c r="N293">
        <v>3238398.8062916398</v>
      </c>
      <c r="O293">
        <v>1600446.6115478</v>
      </c>
      <c r="P293">
        <v>1094484.3191901799</v>
      </c>
      <c r="Q293">
        <v>284992.62123622699</v>
      </c>
      <c r="R293">
        <v>247729.77790653799</v>
      </c>
      <c r="S293">
        <v>160016.86010063201</v>
      </c>
      <c r="T293">
        <v>3999675.51</v>
      </c>
      <c r="U293">
        <v>2466376.6261723801</v>
      </c>
      <c r="V293">
        <v>4732856.9141052002</v>
      </c>
      <c r="W293">
        <v>1715802.2553463301</v>
      </c>
      <c r="X293">
        <v>0</v>
      </c>
      <c r="Y293">
        <v>0</v>
      </c>
      <c r="Z293">
        <v>0</v>
      </c>
      <c r="AA293">
        <v>17392.966720856901</v>
      </c>
      <c r="AB293">
        <v>0</v>
      </c>
      <c r="AC293">
        <v>160016.86010063201</v>
      </c>
      <c r="AD293">
        <v>0</v>
      </c>
      <c r="AE293">
        <v>0</v>
      </c>
      <c r="AF293">
        <v>0</v>
      </c>
      <c r="AG293">
        <v>0</v>
      </c>
      <c r="AH293">
        <v>0</v>
      </c>
      <c r="AI293">
        <v>0</v>
      </c>
      <c r="AJ293">
        <v>6626068.99627301</v>
      </c>
      <c r="AK293" s="63">
        <v>16907.601746290398</v>
      </c>
      <c r="AL293">
        <v>330.98244656580999</v>
      </c>
      <c r="AM293">
        <v>93035.839999999997</v>
      </c>
      <c r="AN293">
        <v>6701.7133567327101</v>
      </c>
      <c r="AO293">
        <v>18324.899701578299</v>
      </c>
      <c r="AP293">
        <v>330.98244656580999</v>
      </c>
      <c r="AQ293">
        <v>93035.839999999997</v>
      </c>
      <c r="AR293">
        <v>6701.7133567327201</v>
      </c>
      <c r="AS293">
        <v>18324.899701578299</v>
      </c>
      <c r="AT293">
        <v>0</v>
      </c>
      <c r="AU293" t="s">
        <v>2896</v>
      </c>
      <c r="AV293" t="s">
        <v>2896</v>
      </c>
    </row>
    <row r="294" spans="1:48" x14ac:dyDescent="0.25">
      <c r="A294" t="s">
        <v>3202</v>
      </c>
      <c r="B294">
        <v>2253</v>
      </c>
      <c r="C294" t="s">
        <v>74</v>
      </c>
      <c r="D294">
        <v>1211</v>
      </c>
      <c r="E294" t="s">
        <v>539</v>
      </c>
      <c r="F294" t="s">
        <v>2892</v>
      </c>
      <c r="G294" t="s">
        <v>2893</v>
      </c>
      <c r="H294" t="s">
        <v>2894</v>
      </c>
      <c r="I294" t="s">
        <v>2895</v>
      </c>
      <c r="J294">
        <v>439.65497076018801</v>
      </c>
      <c r="K294">
        <v>2</v>
      </c>
      <c r="L294">
        <v>1</v>
      </c>
      <c r="M294">
        <v>1</v>
      </c>
      <c r="N294">
        <v>2149948.3278132901</v>
      </c>
      <c r="O294">
        <v>109573.309869152</v>
      </c>
      <c r="P294">
        <v>41373.890775024498</v>
      </c>
      <c r="Q294">
        <v>312281.87649056601</v>
      </c>
      <c r="R294">
        <v>64499.962188558202</v>
      </c>
      <c r="S294">
        <v>236893.03632359899</v>
      </c>
      <c r="T294">
        <v>2194527.52</v>
      </c>
      <c r="U294">
        <v>483149.84713658801</v>
      </c>
      <c r="V294">
        <v>2431591.6461755699</v>
      </c>
      <c r="W294">
        <v>246085.720961015</v>
      </c>
      <c r="X294">
        <v>0</v>
      </c>
      <c r="Y294">
        <v>0</v>
      </c>
      <c r="Z294">
        <v>0</v>
      </c>
      <c r="AA294">
        <v>0</v>
      </c>
      <c r="AB294">
        <v>0</v>
      </c>
      <c r="AC294">
        <v>142345.46420257501</v>
      </c>
      <c r="AD294">
        <v>94547.572121023593</v>
      </c>
      <c r="AE294">
        <v>0</v>
      </c>
      <c r="AF294">
        <v>0</v>
      </c>
      <c r="AG294">
        <v>0</v>
      </c>
      <c r="AH294">
        <v>0</v>
      </c>
      <c r="AI294">
        <v>0</v>
      </c>
      <c r="AJ294">
        <v>2914570.4034601902</v>
      </c>
      <c r="AK294" s="63">
        <v>6629.2219974693598</v>
      </c>
      <c r="AL294">
        <v>330.98244656580999</v>
      </c>
      <c r="AM294">
        <v>93035.839999999997</v>
      </c>
      <c r="AN294">
        <v>1637.7453488475101</v>
      </c>
      <c r="AO294">
        <v>26632.2333246376</v>
      </c>
      <c r="AP294">
        <v>330.98244656580999</v>
      </c>
      <c r="AQ294">
        <v>93035.839999999997</v>
      </c>
      <c r="AR294">
        <v>6629.2219974693598</v>
      </c>
      <c r="AS294">
        <v>6629.2219974693598</v>
      </c>
      <c r="AT294">
        <v>0</v>
      </c>
      <c r="AU294" t="s">
        <v>2896</v>
      </c>
      <c r="AV294" t="s">
        <v>2896</v>
      </c>
    </row>
    <row r="295" spans="1:48" x14ac:dyDescent="0.25">
      <c r="A295" t="s">
        <v>3203</v>
      </c>
      <c r="B295">
        <v>2253</v>
      </c>
      <c r="C295" t="s">
        <v>74</v>
      </c>
      <c r="D295">
        <v>1212</v>
      </c>
      <c r="E295" t="s">
        <v>540</v>
      </c>
      <c r="F295" t="s">
        <v>2892</v>
      </c>
      <c r="G295" t="s">
        <v>2903</v>
      </c>
      <c r="H295" t="s">
        <v>2904</v>
      </c>
      <c r="I295" t="s">
        <v>2895</v>
      </c>
      <c r="J295">
        <v>320.737630943471</v>
      </c>
      <c r="K295">
        <v>1</v>
      </c>
      <c r="L295">
        <v>1</v>
      </c>
      <c r="M295">
        <v>1</v>
      </c>
      <c r="N295">
        <v>3091985.5515009998</v>
      </c>
      <c r="O295">
        <v>2189450.5755233602</v>
      </c>
      <c r="P295">
        <v>2528918.8823592202</v>
      </c>
      <c r="Q295">
        <v>227503.30571788701</v>
      </c>
      <c r="R295">
        <v>331282.61114909302</v>
      </c>
      <c r="S295">
        <v>172818.497027481</v>
      </c>
      <c r="T295">
        <v>8016672.8600000003</v>
      </c>
      <c r="U295">
        <v>352468.06625055801</v>
      </c>
      <c r="V295">
        <v>6851012.0989521202</v>
      </c>
      <c r="W295">
        <v>1518128.82729844</v>
      </c>
      <c r="X295">
        <v>0</v>
      </c>
      <c r="Y295">
        <v>0</v>
      </c>
      <c r="Z295">
        <v>0</v>
      </c>
      <c r="AA295">
        <v>0</v>
      </c>
      <c r="AB295">
        <v>0</v>
      </c>
      <c r="AC295">
        <v>103844.036802181</v>
      </c>
      <c r="AD295">
        <v>68974.460225300107</v>
      </c>
      <c r="AE295">
        <v>0</v>
      </c>
      <c r="AF295">
        <v>0</v>
      </c>
      <c r="AG295">
        <v>0</v>
      </c>
      <c r="AH295">
        <v>0</v>
      </c>
      <c r="AI295">
        <v>0</v>
      </c>
      <c r="AJ295">
        <v>8541959.4232780393</v>
      </c>
      <c r="AK295" s="63">
        <v>26632.2333246376</v>
      </c>
      <c r="AL295">
        <v>330.98244656580999</v>
      </c>
      <c r="AM295">
        <v>93035.839999999997</v>
      </c>
      <c r="AN295">
        <v>1637.7453488475101</v>
      </c>
      <c r="AO295">
        <v>26632.2333246376</v>
      </c>
      <c r="AP295">
        <v>330.98244656580999</v>
      </c>
      <c r="AQ295">
        <v>40734.411818744898</v>
      </c>
      <c r="AR295">
        <v>26632.2333246376</v>
      </c>
      <c r="AS295">
        <v>26632.2333246376</v>
      </c>
      <c r="AT295">
        <v>0</v>
      </c>
      <c r="AU295" t="s">
        <v>2896</v>
      </c>
      <c r="AV295" t="s">
        <v>2896</v>
      </c>
    </row>
    <row r="296" spans="1:48" x14ac:dyDescent="0.25">
      <c r="A296" t="s">
        <v>3204</v>
      </c>
      <c r="B296">
        <v>2253</v>
      </c>
      <c r="C296" t="s">
        <v>74</v>
      </c>
      <c r="D296">
        <v>1291</v>
      </c>
      <c r="E296" t="s">
        <v>541</v>
      </c>
      <c r="F296" t="s">
        <v>2892</v>
      </c>
      <c r="G296" t="s">
        <v>2911</v>
      </c>
      <c r="H296" t="s">
        <v>2894</v>
      </c>
      <c r="I296" t="s">
        <v>2895</v>
      </c>
      <c r="J296">
        <v>247.95810093633099</v>
      </c>
      <c r="K296">
        <v>1</v>
      </c>
      <c r="L296">
        <v>1</v>
      </c>
      <c r="M296">
        <v>1</v>
      </c>
      <c r="N296">
        <v>984905.07852878096</v>
      </c>
      <c r="O296">
        <v>148863.48613555799</v>
      </c>
      <c r="P296">
        <v>17796.6429511692</v>
      </c>
      <c r="Q296">
        <v>175879.85381262301</v>
      </c>
      <c r="R296">
        <v>36376.9073441539</v>
      </c>
      <c r="S296">
        <v>133603.737745252</v>
      </c>
      <c r="T296">
        <v>1091333.48</v>
      </c>
      <c r="U296">
        <v>272488.488772285</v>
      </c>
      <c r="V296">
        <v>1316661.8271123699</v>
      </c>
      <c r="W296">
        <v>47160.141659917397</v>
      </c>
      <c r="X296">
        <v>0</v>
      </c>
      <c r="Y296">
        <v>0</v>
      </c>
      <c r="Z296">
        <v>0</v>
      </c>
      <c r="AA296">
        <v>0</v>
      </c>
      <c r="AB296">
        <v>0</v>
      </c>
      <c r="AC296">
        <v>80280.4774833837</v>
      </c>
      <c r="AD296">
        <v>53323.260261868803</v>
      </c>
      <c r="AE296">
        <v>0</v>
      </c>
      <c r="AF296">
        <v>0</v>
      </c>
      <c r="AG296">
        <v>0</v>
      </c>
      <c r="AH296">
        <v>0</v>
      </c>
      <c r="AI296">
        <v>0</v>
      </c>
      <c r="AJ296">
        <v>1497425.7065175399</v>
      </c>
      <c r="AK296" s="63">
        <v>6039.0271616979198</v>
      </c>
      <c r="AL296">
        <v>330.98244656580999</v>
      </c>
      <c r="AM296">
        <v>93035.839999999997</v>
      </c>
      <c r="AN296">
        <v>1637.7453488475101</v>
      </c>
      <c r="AO296">
        <v>26632.2333246376</v>
      </c>
      <c r="AP296">
        <v>3753.1860850462999</v>
      </c>
      <c r="AQ296">
        <v>20687.885194392002</v>
      </c>
      <c r="AR296">
        <v>6039.0271616979198</v>
      </c>
      <c r="AS296">
        <v>6039.0271616979198</v>
      </c>
      <c r="AT296">
        <v>0</v>
      </c>
      <c r="AU296" t="s">
        <v>2896</v>
      </c>
      <c r="AV296" t="s">
        <v>2896</v>
      </c>
    </row>
    <row r="297" spans="1:48" x14ac:dyDescent="0.25">
      <c r="A297" t="s">
        <v>3205</v>
      </c>
      <c r="B297">
        <v>2253</v>
      </c>
      <c r="C297" t="s">
        <v>74</v>
      </c>
      <c r="D297">
        <v>2253</v>
      </c>
      <c r="E297" t="s">
        <v>74</v>
      </c>
      <c r="F297" t="s">
        <v>1871</v>
      </c>
      <c r="G297" t="s">
        <v>1871</v>
      </c>
      <c r="H297" t="s">
        <v>2899</v>
      </c>
      <c r="I297" t="s">
        <v>2895</v>
      </c>
      <c r="J297">
        <v>5</v>
      </c>
      <c r="K297">
        <v>0</v>
      </c>
      <c r="L297">
        <v>0</v>
      </c>
      <c r="M297">
        <v>1</v>
      </c>
      <c r="N297">
        <v>131.32215693274901</v>
      </c>
      <c r="O297">
        <v>724.36847192948596</v>
      </c>
      <c r="P297">
        <v>358.86391458811198</v>
      </c>
      <c r="Q297">
        <v>3546.5639789236898</v>
      </c>
      <c r="R297">
        <v>733.52931819506296</v>
      </c>
      <c r="S297">
        <v>2694.07890366845</v>
      </c>
      <c r="T297">
        <v>0</v>
      </c>
      <c r="U297">
        <v>5494.6478405690996</v>
      </c>
      <c r="V297">
        <v>5317.0377599414296</v>
      </c>
      <c r="W297">
        <v>177.61008062767499</v>
      </c>
      <c r="X297">
        <v>0</v>
      </c>
      <c r="Y297">
        <v>0</v>
      </c>
      <c r="Z297">
        <v>0</v>
      </c>
      <c r="AA297">
        <v>0</v>
      </c>
      <c r="AB297">
        <v>0</v>
      </c>
      <c r="AC297">
        <v>1618.8315118609</v>
      </c>
      <c r="AD297">
        <v>1075.24739180755</v>
      </c>
      <c r="AE297">
        <v>0</v>
      </c>
      <c r="AF297">
        <v>0</v>
      </c>
      <c r="AG297">
        <v>0</v>
      </c>
      <c r="AH297">
        <v>0</v>
      </c>
      <c r="AI297">
        <v>0</v>
      </c>
      <c r="AJ297">
        <v>8188.7267442375596</v>
      </c>
      <c r="AK297" s="63">
        <v>1637.7453488475101</v>
      </c>
      <c r="AL297">
        <v>330.98244656580999</v>
      </c>
      <c r="AM297">
        <v>93035.839999999997</v>
      </c>
      <c r="AN297">
        <v>1637.7453488475101</v>
      </c>
      <c r="AO297">
        <v>26632.2333246376</v>
      </c>
      <c r="AP297">
        <v>634.54287297753501</v>
      </c>
      <c r="AQ297">
        <v>40331.279999999999</v>
      </c>
      <c r="AR297">
        <v>1637.7453488475101</v>
      </c>
      <c r="AS297">
        <v>1637.7453488475101</v>
      </c>
      <c r="AT297">
        <v>0</v>
      </c>
      <c r="AU297" t="s">
        <v>2896</v>
      </c>
      <c r="AV297" t="s">
        <v>2900</v>
      </c>
    </row>
    <row r="298" spans="1:48" x14ac:dyDescent="0.25">
      <c r="A298" t="s">
        <v>3206</v>
      </c>
      <c r="B298">
        <v>2011</v>
      </c>
      <c r="C298" t="s">
        <v>76</v>
      </c>
      <c r="D298">
        <v>3353</v>
      </c>
      <c r="E298" t="s">
        <v>542</v>
      </c>
      <c r="F298" t="s">
        <v>2892</v>
      </c>
      <c r="G298" t="s">
        <v>2907</v>
      </c>
      <c r="H298" t="s">
        <v>2904</v>
      </c>
      <c r="I298" t="s">
        <v>2895</v>
      </c>
      <c r="J298">
        <v>43.116883116879002</v>
      </c>
      <c r="K298">
        <v>1</v>
      </c>
      <c r="L298">
        <v>1</v>
      </c>
      <c r="M298">
        <v>3</v>
      </c>
      <c r="N298">
        <v>518666.49</v>
      </c>
      <c r="O298">
        <v>161664.95000000001</v>
      </c>
      <c r="P298">
        <v>279178.78999999998</v>
      </c>
      <c r="Q298">
        <v>217023.85</v>
      </c>
      <c r="R298">
        <v>66478.7</v>
      </c>
      <c r="S298">
        <v>184050.95</v>
      </c>
      <c r="T298">
        <v>597710.44999999995</v>
      </c>
      <c r="U298">
        <v>645302.32999999996</v>
      </c>
      <c r="V298">
        <v>1109882.5900000001</v>
      </c>
      <c r="W298">
        <v>127337.45</v>
      </c>
      <c r="X298">
        <v>0</v>
      </c>
      <c r="Y298">
        <v>0</v>
      </c>
      <c r="Z298">
        <v>5792.74</v>
      </c>
      <c r="AA298">
        <v>0</v>
      </c>
      <c r="AB298">
        <v>0</v>
      </c>
      <c r="AC298">
        <v>165281.78</v>
      </c>
      <c r="AD298">
        <v>18769.169999999998</v>
      </c>
      <c r="AE298">
        <v>0</v>
      </c>
      <c r="AF298">
        <v>0</v>
      </c>
      <c r="AG298">
        <v>0</v>
      </c>
      <c r="AH298">
        <v>0</v>
      </c>
      <c r="AI298">
        <v>0</v>
      </c>
      <c r="AJ298">
        <v>1427063.73</v>
      </c>
      <c r="AK298" s="63">
        <v>33097.562412653802</v>
      </c>
      <c r="AL298">
        <v>330.98244656580999</v>
      </c>
      <c r="AM298">
        <v>93035.839999999997</v>
      </c>
      <c r="AN298">
        <v>33097.562412653802</v>
      </c>
      <c r="AO298">
        <v>33097.562412653802</v>
      </c>
      <c r="AP298">
        <v>330.98244656580999</v>
      </c>
      <c r="AQ298">
        <v>56162.493707719797</v>
      </c>
      <c r="AR298">
        <v>33097.562412653802</v>
      </c>
      <c r="AS298">
        <v>33097.562412653802</v>
      </c>
      <c r="AT298">
        <v>0</v>
      </c>
      <c r="AU298" t="s">
        <v>2896</v>
      </c>
      <c r="AV298" t="s">
        <v>2896</v>
      </c>
    </row>
    <row r="299" spans="1:48" x14ac:dyDescent="0.25">
      <c r="A299" t="s">
        <v>3207</v>
      </c>
      <c r="B299">
        <v>2017</v>
      </c>
      <c r="C299" t="s">
        <v>78</v>
      </c>
      <c r="D299">
        <v>348</v>
      </c>
      <c r="E299" t="s">
        <v>543</v>
      </c>
      <c r="F299" t="s">
        <v>2892</v>
      </c>
      <c r="G299" t="s">
        <v>2893</v>
      </c>
      <c r="H299" t="s">
        <v>2894</v>
      </c>
      <c r="I299" t="s">
        <v>2895</v>
      </c>
      <c r="J299">
        <v>5</v>
      </c>
      <c r="K299">
        <v>0</v>
      </c>
      <c r="L299">
        <v>0</v>
      </c>
      <c r="M299">
        <v>5</v>
      </c>
      <c r="N299">
        <v>92299.51</v>
      </c>
      <c r="O299">
        <v>19202.240000000002</v>
      </c>
      <c r="P299">
        <v>51533.39</v>
      </c>
      <c r="Q299">
        <v>36364.160000000003</v>
      </c>
      <c r="R299">
        <v>55000</v>
      </c>
      <c r="S299">
        <v>15368</v>
      </c>
      <c r="T299">
        <v>254399.3</v>
      </c>
      <c r="U299">
        <v>0</v>
      </c>
      <c r="V299">
        <v>248415.41</v>
      </c>
      <c r="W299">
        <v>5983.89</v>
      </c>
      <c r="X299">
        <v>0</v>
      </c>
      <c r="Y299">
        <v>0</v>
      </c>
      <c r="Z299">
        <v>0</v>
      </c>
      <c r="AA299">
        <v>0</v>
      </c>
      <c r="AB299">
        <v>0</v>
      </c>
      <c r="AC299">
        <v>15368</v>
      </c>
      <c r="AD299">
        <v>0</v>
      </c>
      <c r="AE299">
        <v>0</v>
      </c>
      <c r="AF299">
        <v>0</v>
      </c>
      <c r="AG299">
        <v>0</v>
      </c>
      <c r="AH299">
        <v>0</v>
      </c>
      <c r="AI299">
        <v>0</v>
      </c>
      <c r="AJ299">
        <v>269767.3</v>
      </c>
      <c r="AK299" s="63">
        <v>53953.46</v>
      </c>
      <c r="AL299">
        <v>330.98244656580999</v>
      </c>
      <c r="AM299">
        <v>93035.839999999997</v>
      </c>
      <c r="AN299">
        <v>53953.46</v>
      </c>
      <c r="AO299">
        <v>53953.46</v>
      </c>
      <c r="AP299">
        <v>330.98244656580999</v>
      </c>
      <c r="AQ299">
        <v>93035.839999999997</v>
      </c>
      <c r="AR299">
        <v>53953.46</v>
      </c>
      <c r="AS299">
        <v>53953.46</v>
      </c>
      <c r="AT299">
        <v>0</v>
      </c>
      <c r="AU299" t="s">
        <v>2896</v>
      </c>
      <c r="AV299" t="s">
        <v>2896</v>
      </c>
    </row>
    <row r="300" spans="1:48" x14ac:dyDescent="0.25">
      <c r="A300" t="s">
        <v>3208</v>
      </c>
      <c r="B300">
        <v>2021</v>
      </c>
      <c r="C300" t="s">
        <v>79</v>
      </c>
      <c r="D300">
        <v>352</v>
      </c>
      <c r="E300" t="s">
        <v>544</v>
      </c>
      <c r="F300" t="s">
        <v>2892</v>
      </c>
      <c r="G300" t="s">
        <v>2893</v>
      </c>
      <c r="H300" t="s">
        <v>2894</v>
      </c>
      <c r="I300" t="s">
        <v>2895</v>
      </c>
      <c r="J300">
        <v>5.129619805481</v>
      </c>
      <c r="K300">
        <v>0</v>
      </c>
      <c r="L300">
        <v>0</v>
      </c>
      <c r="M300">
        <v>2</v>
      </c>
      <c r="N300">
        <v>90804.82</v>
      </c>
      <c r="O300">
        <v>20809.580000000002</v>
      </c>
      <c r="P300">
        <v>49719.360000000001</v>
      </c>
      <c r="Q300">
        <v>43213.24</v>
      </c>
      <c r="R300">
        <v>31141.5</v>
      </c>
      <c r="S300">
        <v>14252</v>
      </c>
      <c r="T300">
        <v>0</v>
      </c>
      <c r="U300">
        <v>235688.5</v>
      </c>
      <c r="V300">
        <v>221402.82</v>
      </c>
      <c r="W300">
        <v>14285.68</v>
      </c>
      <c r="X300">
        <v>0</v>
      </c>
      <c r="Y300">
        <v>0</v>
      </c>
      <c r="Z300">
        <v>0</v>
      </c>
      <c r="AA300">
        <v>0</v>
      </c>
      <c r="AB300">
        <v>0</v>
      </c>
      <c r="AC300">
        <v>14252</v>
      </c>
      <c r="AD300">
        <v>0</v>
      </c>
      <c r="AE300">
        <v>0</v>
      </c>
      <c r="AF300">
        <v>0</v>
      </c>
      <c r="AG300">
        <v>0</v>
      </c>
      <c r="AH300">
        <v>0</v>
      </c>
      <c r="AI300">
        <v>0</v>
      </c>
      <c r="AJ300">
        <v>249940.5</v>
      </c>
      <c r="AK300" s="63">
        <v>48724.9561327993</v>
      </c>
      <c r="AL300">
        <v>330.98244656580999</v>
      </c>
      <c r="AM300">
        <v>93035.839999999997</v>
      </c>
      <c r="AN300">
        <v>48724.9561327993</v>
      </c>
      <c r="AO300">
        <v>48724.9561327993</v>
      </c>
      <c r="AP300">
        <v>330.98244656580999</v>
      </c>
      <c r="AQ300">
        <v>93035.839999999997</v>
      </c>
      <c r="AR300">
        <v>48724.9561327993</v>
      </c>
      <c r="AS300">
        <v>48724.9561327993</v>
      </c>
      <c r="AT300">
        <v>0</v>
      </c>
      <c r="AU300" t="s">
        <v>2896</v>
      </c>
      <c r="AV300" t="s">
        <v>2897</v>
      </c>
    </row>
    <row r="301" spans="1:48" x14ac:dyDescent="0.25">
      <c r="A301" t="s">
        <v>3209</v>
      </c>
      <c r="B301">
        <v>1993</v>
      </c>
      <c r="C301" t="s">
        <v>80</v>
      </c>
      <c r="D301">
        <v>3348</v>
      </c>
      <c r="E301" t="s">
        <v>545</v>
      </c>
      <c r="F301" t="s">
        <v>2906</v>
      </c>
      <c r="G301" t="s">
        <v>2907</v>
      </c>
      <c r="H301" t="s">
        <v>2904</v>
      </c>
      <c r="I301" t="s">
        <v>2895</v>
      </c>
      <c r="J301">
        <v>191.254079254055</v>
      </c>
      <c r="K301">
        <v>1</v>
      </c>
      <c r="L301">
        <v>1</v>
      </c>
      <c r="M301">
        <v>2</v>
      </c>
      <c r="N301">
        <v>1548601.54</v>
      </c>
      <c r="O301">
        <v>593905.98</v>
      </c>
      <c r="P301">
        <v>1116532.56</v>
      </c>
      <c r="Q301">
        <v>174246.81</v>
      </c>
      <c r="R301">
        <v>674374.75</v>
      </c>
      <c r="S301">
        <v>107238.13</v>
      </c>
      <c r="T301">
        <v>2126544.2799999998</v>
      </c>
      <c r="U301">
        <v>1981117.36</v>
      </c>
      <c r="V301">
        <v>3610653.09</v>
      </c>
      <c r="W301">
        <v>497008.55</v>
      </c>
      <c r="X301">
        <v>0</v>
      </c>
      <c r="Y301">
        <v>0</v>
      </c>
      <c r="Z301">
        <v>0</v>
      </c>
      <c r="AA301">
        <v>0</v>
      </c>
      <c r="AB301">
        <v>0</v>
      </c>
      <c r="AC301">
        <v>101705.64</v>
      </c>
      <c r="AD301">
        <v>5532.49</v>
      </c>
      <c r="AE301">
        <v>0</v>
      </c>
      <c r="AF301">
        <v>0</v>
      </c>
      <c r="AG301">
        <v>0</v>
      </c>
      <c r="AH301">
        <v>0</v>
      </c>
      <c r="AI301">
        <v>0</v>
      </c>
      <c r="AJ301">
        <v>4214899.7699999996</v>
      </c>
      <c r="AK301" s="63">
        <v>22038.221545074</v>
      </c>
      <c r="AL301">
        <v>330.98244656580999</v>
      </c>
      <c r="AM301">
        <v>93035.839999999997</v>
      </c>
      <c r="AN301">
        <v>22038.221545074</v>
      </c>
      <c r="AO301">
        <v>22038.221545074</v>
      </c>
      <c r="AP301">
        <v>330.98244656580999</v>
      </c>
      <c r="AQ301">
        <v>56162.493707719797</v>
      </c>
      <c r="AR301">
        <v>22038.221545074</v>
      </c>
      <c r="AS301">
        <v>22038.221545074</v>
      </c>
      <c r="AT301">
        <v>0</v>
      </c>
      <c r="AU301" t="s">
        <v>2896</v>
      </c>
      <c r="AV301" t="s">
        <v>2896</v>
      </c>
    </row>
    <row r="302" spans="1:48" x14ac:dyDescent="0.25">
      <c r="A302" t="s">
        <v>3210</v>
      </c>
      <c r="B302">
        <v>1991</v>
      </c>
      <c r="C302" t="s">
        <v>81</v>
      </c>
      <c r="D302">
        <v>1991</v>
      </c>
      <c r="E302" t="s">
        <v>81</v>
      </c>
      <c r="F302" t="s">
        <v>1871</v>
      </c>
      <c r="G302" t="s">
        <v>1871</v>
      </c>
      <c r="H302" t="s">
        <v>2899</v>
      </c>
      <c r="I302" t="s">
        <v>2895</v>
      </c>
      <c r="J302">
        <v>57.473978581318001</v>
      </c>
      <c r="K302">
        <v>1</v>
      </c>
      <c r="L302">
        <v>2</v>
      </c>
      <c r="M302">
        <v>2</v>
      </c>
      <c r="N302">
        <v>22002.623784305601</v>
      </c>
      <c r="O302">
        <v>34840.295914053699</v>
      </c>
      <c r="P302">
        <v>77358.277083074194</v>
      </c>
      <c r="Q302">
        <v>24924.3952325307</v>
      </c>
      <c r="R302">
        <v>17624.078798394701</v>
      </c>
      <c r="S302">
        <v>27420.823706278701</v>
      </c>
      <c r="T302">
        <v>0</v>
      </c>
      <c r="U302">
        <v>176749.67081235899</v>
      </c>
      <c r="V302">
        <v>137003.501850381</v>
      </c>
      <c r="W302">
        <v>39746.168961978001</v>
      </c>
      <c r="X302">
        <v>0</v>
      </c>
      <c r="Y302">
        <v>0</v>
      </c>
      <c r="Z302">
        <v>0</v>
      </c>
      <c r="AA302">
        <v>0</v>
      </c>
      <c r="AB302">
        <v>0</v>
      </c>
      <c r="AC302">
        <v>24610.316616472199</v>
      </c>
      <c r="AD302">
        <v>2810.5070898064901</v>
      </c>
      <c r="AE302">
        <v>0</v>
      </c>
      <c r="AF302">
        <v>0</v>
      </c>
      <c r="AG302">
        <v>0</v>
      </c>
      <c r="AH302">
        <v>0</v>
      </c>
      <c r="AI302">
        <v>0</v>
      </c>
      <c r="AJ302">
        <v>204170.49451863801</v>
      </c>
      <c r="AK302" s="63">
        <v>3552.3988343657802</v>
      </c>
      <c r="AL302">
        <v>330.98244656580999</v>
      </c>
      <c r="AM302">
        <v>93035.839999999997</v>
      </c>
      <c r="AN302">
        <v>3552.3988343657802</v>
      </c>
      <c r="AO302">
        <v>22044.502007158699</v>
      </c>
      <c r="AP302">
        <v>634.54287297753501</v>
      </c>
      <c r="AQ302">
        <v>40331.279999999999</v>
      </c>
      <c r="AR302">
        <v>3552.3988343657802</v>
      </c>
      <c r="AS302">
        <v>3552.3988343657802</v>
      </c>
      <c r="AT302">
        <v>0</v>
      </c>
      <c r="AU302" t="s">
        <v>2896</v>
      </c>
      <c r="AV302" t="s">
        <v>2900</v>
      </c>
    </row>
    <row r="303" spans="1:48" x14ac:dyDescent="0.25">
      <c r="A303" t="s">
        <v>3211</v>
      </c>
      <c r="B303">
        <v>1991</v>
      </c>
      <c r="C303" t="s">
        <v>81</v>
      </c>
      <c r="D303">
        <v>269</v>
      </c>
      <c r="E303" t="s">
        <v>546</v>
      </c>
      <c r="F303" t="s">
        <v>2892</v>
      </c>
      <c r="G303" t="s">
        <v>2893</v>
      </c>
      <c r="H303" t="s">
        <v>2894</v>
      </c>
      <c r="I303" t="s">
        <v>2895</v>
      </c>
      <c r="J303">
        <v>406.51748107930803</v>
      </c>
      <c r="K303">
        <v>1</v>
      </c>
      <c r="L303">
        <v>1</v>
      </c>
      <c r="M303">
        <v>2</v>
      </c>
      <c r="N303">
        <v>2581621.64104112</v>
      </c>
      <c r="O303">
        <v>696445.26630369795</v>
      </c>
      <c r="P303">
        <v>942948.05884162697</v>
      </c>
      <c r="Q303">
        <v>176291.995394364</v>
      </c>
      <c r="R303">
        <v>124656.345294242</v>
      </c>
      <c r="S303">
        <v>193949.40906039099</v>
      </c>
      <c r="T303">
        <v>3271800.49</v>
      </c>
      <c r="U303">
        <v>1250162.8168750601</v>
      </c>
      <c r="V303">
        <v>3668474.9464610401</v>
      </c>
      <c r="W303">
        <v>853488.36041401594</v>
      </c>
      <c r="X303">
        <v>0</v>
      </c>
      <c r="Y303">
        <v>0</v>
      </c>
      <c r="Z303">
        <v>0</v>
      </c>
      <c r="AA303">
        <v>0</v>
      </c>
      <c r="AB303">
        <v>0</v>
      </c>
      <c r="AC303">
        <v>174070.49531706699</v>
      </c>
      <c r="AD303">
        <v>19878.913743323999</v>
      </c>
      <c r="AE303">
        <v>0</v>
      </c>
      <c r="AF303">
        <v>0</v>
      </c>
      <c r="AG303">
        <v>0</v>
      </c>
      <c r="AH303">
        <v>0</v>
      </c>
      <c r="AI303">
        <v>0</v>
      </c>
      <c r="AJ303">
        <v>4715912.71593545</v>
      </c>
      <c r="AK303" s="63">
        <v>11600.7624159597</v>
      </c>
      <c r="AL303">
        <v>330.98244656580999</v>
      </c>
      <c r="AM303">
        <v>93035.839999999997</v>
      </c>
      <c r="AN303">
        <v>3552.3988343657802</v>
      </c>
      <c r="AO303">
        <v>22044.502007158699</v>
      </c>
      <c r="AP303">
        <v>330.98244656580999</v>
      </c>
      <c r="AQ303">
        <v>93035.839999999997</v>
      </c>
      <c r="AR303">
        <v>10090.4999321993</v>
      </c>
      <c r="AS303">
        <v>12976.918771791499</v>
      </c>
      <c r="AT303">
        <v>0</v>
      </c>
      <c r="AU303" t="s">
        <v>2896</v>
      </c>
      <c r="AV303" t="s">
        <v>2896</v>
      </c>
    </row>
    <row r="304" spans="1:48" x14ac:dyDescent="0.25">
      <c r="A304" t="s">
        <v>3212</v>
      </c>
      <c r="B304">
        <v>1991</v>
      </c>
      <c r="C304" t="s">
        <v>81</v>
      </c>
      <c r="D304">
        <v>270</v>
      </c>
      <c r="E304" t="s">
        <v>312</v>
      </c>
      <c r="F304" t="s">
        <v>2892</v>
      </c>
      <c r="G304" t="s">
        <v>2893</v>
      </c>
      <c r="H304" t="s">
        <v>2894</v>
      </c>
      <c r="I304" t="s">
        <v>2895</v>
      </c>
      <c r="J304">
        <v>320.09628716750001</v>
      </c>
      <c r="K304">
        <v>1</v>
      </c>
      <c r="L304">
        <v>1</v>
      </c>
      <c r="M304">
        <v>2</v>
      </c>
      <c r="N304">
        <v>2206216.48503986</v>
      </c>
      <c r="O304">
        <v>618731.94497974904</v>
      </c>
      <c r="P304">
        <v>753094.74517859903</v>
      </c>
      <c r="Q304">
        <v>138814.23508101699</v>
      </c>
      <c r="R304">
        <v>98155.762440071601</v>
      </c>
      <c r="S304">
        <v>152717.87469934201</v>
      </c>
      <c r="T304">
        <v>2830621.37</v>
      </c>
      <c r="U304">
        <v>984391.80271929805</v>
      </c>
      <c r="V304">
        <v>2965233.7777090198</v>
      </c>
      <c r="W304">
        <v>849779.39501027903</v>
      </c>
      <c r="X304">
        <v>0</v>
      </c>
      <c r="Y304">
        <v>0</v>
      </c>
      <c r="Z304">
        <v>0</v>
      </c>
      <c r="AA304">
        <v>0</v>
      </c>
      <c r="AB304">
        <v>0</v>
      </c>
      <c r="AC304">
        <v>137065.001752115</v>
      </c>
      <c r="AD304">
        <v>15652.8729472266</v>
      </c>
      <c r="AE304">
        <v>0</v>
      </c>
      <c r="AF304">
        <v>0</v>
      </c>
      <c r="AG304">
        <v>0</v>
      </c>
      <c r="AH304">
        <v>0</v>
      </c>
      <c r="AI304">
        <v>0</v>
      </c>
      <c r="AJ304">
        <v>3967731.0474186498</v>
      </c>
      <c r="AK304" s="63">
        <v>12395.4297706128</v>
      </c>
      <c r="AL304">
        <v>330.98244656580999</v>
      </c>
      <c r="AM304">
        <v>93035.839999999997</v>
      </c>
      <c r="AN304">
        <v>3552.3988343657802</v>
      </c>
      <c r="AO304">
        <v>22044.502007158699</v>
      </c>
      <c r="AP304">
        <v>330.98244656580999</v>
      </c>
      <c r="AQ304">
        <v>93035.839999999997</v>
      </c>
      <c r="AR304">
        <v>10090.4999321993</v>
      </c>
      <c r="AS304">
        <v>12976.918771791499</v>
      </c>
      <c r="AT304">
        <v>0</v>
      </c>
      <c r="AU304" t="s">
        <v>2896</v>
      </c>
      <c r="AV304" t="s">
        <v>2896</v>
      </c>
    </row>
    <row r="305" spans="1:48" x14ac:dyDescent="0.25">
      <c r="A305" t="s">
        <v>3213</v>
      </c>
      <c r="B305">
        <v>1991</v>
      </c>
      <c r="C305" t="s">
        <v>81</v>
      </c>
      <c r="D305">
        <v>271</v>
      </c>
      <c r="E305" t="s">
        <v>547</v>
      </c>
      <c r="F305" t="s">
        <v>2892</v>
      </c>
      <c r="G305" t="s">
        <v>2893</v>
      </c>
      <c r="H305" t="s">
        <v>2894</v>
      </c>
      <c r="I305" t="s">
        <v>2895</v>
      </c>
      <c r="J305">
        <v>359.22334554321998</v>
      </c>
      <c r="K305">
        <v>1</v>
      </c>
      <c r="L305">
        <v>1</v>
      </c>
      <c r="M305">
        <v>2</v>
      </c>
      <c r="N305">
        <v>2400646.2318727998</v>
      </c>
      <c r="O305">
        <v>641224.00509904197</v>
      </c>
      <c r="P305">
        <v>807650.72973066103</v>
      </c>
      <c r="Q305">
        <v>155782.23157812699</v>
      </c>
      <c r="R305">
        <v>110153.859265532</v>
      </c>
      <c r="S305">
        <v>171385.38643855299</v>
      </c>
      <c r="T305">
        <v>3010737.85</v>
      </c>
      <c r="U305">
        <v>1104719.2075461601</v>
      </c>
      <c r="V305">
        <v>3317187.2887153602</v>
      </c>
      <c r="W305">
        <v>798269.76883080101</v>
      </c>
      <c r="X305">
        <v>0</v>
      </c>
      <c r="Y305">
        <v>0</v>
      </c>
      <c r="Z305">
        <v>0</v>
      </c>
      <c r="AA305">
        <v>0</v>
      </c>
      <c r="AB305">
        <v>0</v>
      </c>
      <c r="AC305">
        <v>153819.180228471</v>
      </c>
      <c r="AD305">
        <v>17566.206210081298</v>
      </c>
      <c r="AE305">
        <v>0</v>
      </c>
      <c r="AF305">
        <v>0</v>
      </c>
      <c r="AG305">
        <v>0</v>
      </c>
      <c r="AH305">
        <v>0</v>
      </c>
      <c r="AI305">
        <v>0</v>
      </c>
      <c r="AJ305">
        <v>4286842.4439847097</v>
      </c>
      <c r="AK305" s="63">
        <v>11933.6409984772</v>
      </c>
      <c r="AL305">
        <v>330.98244656580999</v>
      </c>
      <c r="AM305">
        <v>93035.839999999997</v>
      </c>
      <c r="AN305">
        <v>3552.3988343657802</v>
      </c>
      <c r="AO305">
        <v>22044.502007158699</v>
      </c>
      <c r="AP305">
        <v>330.98244656580999</v>
      </c>
      <c r="AQ305">
        <v>93035.839999999997</v>
      </c>
      <c r="AR305">
        <v>10090.4999321993</v>
      </c>
      <c r="AS305">
        <v>12976.918771791499</v>
      </c>
      <c r="AT305">
        <v>0</v>
      </c>
      <c r="AU305" t="s">
        <v>2896</v>
      </c>
      <c r="AV305" t="s">
        <v>2896</v>
      </c>
    </row>
    <row r="306" spans="1:48" x14ac:dyDescent="0.25">
      <c r="A306" t="s">
        <v>3214</v>
      </c>
      <c r="B306">
        <v>1991</v>
      </c>
      <c r="C306" t="s">
        <v>81</v>
      </c>
      <c r="D306">
        <v>272</v>
      </c>
      <c r="E306" t="s">
        <v>548</v>
      </c>
      <c r="F306" t="s">
        <v>2892</v>
      </c>
      <c r="G306" t="s">
        <v>2893</v>
      </c>
      <c r="H306" t="s">
        <v>2894</v>
      </c>
      <c r="I306" t="s">
        <v>2895</v>
      </c>
      <c r="J306">
        <v>276.39158241924798</v>
      </c>
      <c r="K306">
        <v>1</v>
      </c>
      <c r="L306">
        <v>1</v>
      </c>
      <c r="M306">
        <v>2</v>
      </c>
      <c r="N306">
        <v>1745127.80895182</v>
      </c>
      <c r="O306">
        <v>546122.96986995195</v>
      </c>
      <c r="P306">
        <v>693081.69385716203</v>
      </c>
      <c r="Q306">
        <v>119861.07816453101</v>
      </c>
      <c r="R306">
        <v>84753.955581443297</v>
      </c>
      <c r="S306">
        <v>131866.368789739</v>
      </c>
      <c r="T306">
        <v>2338960.7400000002</v>
      </c>
      <c r="U306">
        <v>849986.76642491203</v>
      </c>
      <c r="V306">
        <v>2664893.46969622</v>
      </c>
      <c r="W306">
        <v>524054.03672869102</v>
      </c>
      <c r="X306">
        <v>0</v>
      </c>
      <c r="Y306">
        <v>0</v>
      </c>
      <c r="Z306">
        <v>0</v>
      </c>
      <c r="AA306">
        <v>0</v>
      </c>
      <c r="AB306">
        <v>0</v>
      </c>
      <c r="AC306">
        <v>118350.67836554001</v>
      </c>
      <c r="AD306">
        <v>13515.6904241989</v>
      </c>
      <c r="AE306">
        <v>0</v>
      </c>
      <c r="AF306">
        <v>0</v>
      </c>
      <c r="AG306">
        <v>0</v>
      </c>
      <c r="AH306">
        <v>0</v>
      </c>
      <c r="AI306">
        <v>0</v>
      </c>
      <c r="AJ306">
        <v>3320813.8752146498</v>
      </c>
      <c r="AK306" s="63">
        <v>12014.8878853243</v>
      </c>
      <c r="AL306">
        <v>330.98244656580999</v>
      </c>
      <c r="AM306">
        <v>93035.839999999997</v>
      </c>
      <c r="AN306">
        <v>3552.3988343657802</v>
      </c>
      <c r="AO306">
        <v>22044.502007158699</v>
      </c>
      <c r="AP306">
        <v>330.98244656580999</v>
      </c>
      <c r="AQ306">
        <v>93035.839999999997</v>
      </c>
      <c r="AR306">
        <v>10090.4999321993</v>
      </c>
      <c r="AS306">
        <v>12976.918771791499</v>
      </c>
      <c r="AT306">
        <v>0</v>
      </c>
      <c r="AU306" t="s">
        <v>2896</v>
      </c>
      <c r="AV306" t="s">
        <v>2896</v>
      </c>
    </row>
    <row r="307" spans="1:48" x14ac:dyDescent="0.25">
      <c r="A307" t="s">
        <v>3215</v>
      </c>
      <c r="B307">
        <v>1991</v>
      </c>
      <c r="C307" t="s">
        <v>81</v>
      </c>
      <c r="D307">
        <v>273</v>
      </c>
      <c r="E307" t="s">
        <v>549</v>
      </c>
      <c r="F307" t="s">
        <v>2892</v>
      </c>
      <c r="G307" t="s">
        <v>2893</v>
      </c>
      <c r="H307" t="s">
        <v>2894</v>
      </c>
      <c r="I307" t="s">
        <v>2895</v>
      </c>
      <c r="J307">
        <v>471.48916235349498</v>
      </c>
      <c r="K307">
        <v>1</v>
      </c>
      <c r="L307">
        <v>1</v>
      </c>
      <c r="M307">
        <v>2</v>
      </c>
      <c r="N307">
        <v>2497006.5221573799</v>
      </c>
      <c r="O307">
        <v>727780.94350779802</v>
      </c>
      <c r="P307">
        <v>958779.08222723997</v>
      </c>
      <c r="Q307">
        <v>204467.874339453</v>
      </c>
      <c r="R307">
        <v>144579.55330428699</v>
      </c>
      <c r="S307">
        <v>224947.385224497</v>
      </c>
      <c r="T307">
        <v>3082643.81</v>
      </c>
      <c r="U307">
        <v>1449970.1655361601</v>
      </c>
      <c r="V307">
        <v>4030618.4847655399</v>
      </c>
      <c r="W307">
        <v>501995.49077060999</v>
      </c>
      <c r="X307">
        <v>0</v>
      </c>
      <c r="Y307">
        <v>0</v>
      </c>
      <c r="Z307">
        <v>0</v>
      </c>
      <c r="AA307">
        <v>0</v>
      </c>
      <c r="AB307">
        <v>0</v>
      </c>
      <c r="AC307">
        <v>201891.32287644601</v>
      </c>
      <c r="AD307">
        <v>23056.062348051099</v>
      </c>
      <c r="AE307">
        <v>0</v>
      </c>
      <c r="AF307">
        <v>0</v>
      </c>
      <c r="AG307">
        <v>0</v>
      </c>
      <c r="AH307">
        <v>0</v>
      </c>
      <c r="AI307">
        <v>0</v>
      </c>
      <c r="AJ307">
        <v>4757561.3607606497</v>
      </c>
      <c r="AK307" s="63">
        <v>10090.4999321993</v>
      </c>
      <c r="AL307">
        <v>330.98244656580999</v>
      </c>
      <c r="AM307">
        <v>93035.839999999997</v>
      </c>
      <c r="AN307">
        <v>3552.3988343657802</v>
      </c>
      <c r="AO307">
        <v>22044.502007158699</v>
      </c>
      <c r="AP307">
        <v>330.98244656580999</v>
      </c>
      <c r="AQ307">
        <v>93035.839999999997</v>
      </c>
      <c r="AR307">
        <v>10090.4999321993</v>
      </c>
      <c r="AS307">
        <v>12976.918771791499</v>
      </c>
      <c r="AT307">
        <v>0</v>
      </c>
      <c r="AU307" t="s">
        <v>2896</v>
      </c>
      <c r="AV307" t="s">
        <v>2896</v>
      </c>
    </row>
    <row r="308" spans="1:48" x14ac:dyDescent="0.25">
      <c r="A308" t="s">
        <v>3216</v>
      </c>
      <c r="B308">
        <v>1991</v>
      </c>
      <c r="C308" t="s">
        <v>81</v>
      </c>
      <c r="D308">
        <v>278</v>
      </c>
      <c r="E308" t="s">
        <v>550</v>
      </c>
      <c r="F308" t="s">
        <v>2892</v>
      </c>
      <c r="G308" t="s">
        <v>2911</v>
      </c>
      <c r="H308" t="s">
        <v>2894</v>
      </c>
      <c r="I308" t="s">
        <v>2895</v>
      </c>
      <c r="J308">
        <v>733.76253872111295</v>
      </c>
      <c r="K308">
        <v>1</v>
      </c>
      <c r="L308">
        <v>1</v>
      </c>
      <c r="M308">
        <v>2</v>
      </c>
      <c r="N308">
        <v>4356251.9525382305</v>
      </c>
      <c r="O308">
        <v>1579788.06247259</v>
      </c>
      <c r="P308">
        <v>1701859.3878658901</v>
      </c>
      <c r="Q308">
        <v>318206.394847613</v>
      </c>
      <c r="R308">
        <v>225004.23880407299</v>
      </c>
      <c r="S308">
        <v>350077.96072574798</v>
      </c>
      <c r="T308">
        <v>5924570.8099999996</v>
      </c>
      <c r="U308">
        <v>2256539.2265284099</v>
      </c>
      <c r="V308">
        <v>7040829.3840224696</v>
      </c>
      <c r="W308">
        <v>1140280.6525059401</v>
      </c>
      <c r="X308">
        <v>0</v>
      </c>
      <c r="Y308">
        <v>0</v>
      </c>
      <c r="Z308">
        <v>0</v>
      </c>
      <c r="AA308">
        <v>0</v>
      </c>
      <c r="AB308">
        <v>0</v>
      </c>
      <c r="AC308">
        <v>314196.595485089</v>
      </c>
      <c r="AD308">
        <v>35881.365240659303</v>
      </c>
      <c r="AE308">
        <v>0</v>
      </c>
      <c r="AF308">
        <v>0</v>
      </c>
      <c r="AG308">
        <v>0</v>
      </c>
      <c r="AH308">
        <v>0</v>
      </c>
      <c r="AI308">
        <v>0</v>
      </c>
      <c r="AJ308">
        <v>8531187.9972541593</v>
      </c>
      <c r="AK308" s="63">
        <v>11626.6333412487</v>
      </c>
      <c r="AL308">
        <v>330.98244656580999</v>
      </c>
      <c r="AM308">
        <v>93035.839999999997</v>
      </c>
      <c r="AN308">
        <v>3552.3988343657802</v>
      </c>
      <c r="AO308">
        <v>22044.502007158699</v>
      </c>
      <c r="AP308">
        <v>3753.1860850462999</v>
      </c>
      <c r="AQ308">
        <v>20687.885194392002</v>
      </c>
      <c r="AR308">
        <v>11561.3919564231</v>
      </c>
      <c r="AS308">
        <v>11626.6333412487</v>
      </c>
      <c r="AT308">
        <v>0</v>
      </c>
      <c r="AU308" t="s">
        <v>2896</v>
      </c>
      <c r="AV308" t="s">
        <v>2896</v>
      </c>
    </row>
    <row r="309" spans="1:48" x14ac:dyDescent="0.25">
      <c r="A309" t="s">
        <v>3217</v>
      </c>
      <c r="B309">
        <v>1991</v>
      </c>
      <c r="C309" t="s">
        <v>81</v>
      </c>
      <c r="D309">
        <v>279</v>
      </c>
      <c r="E309" t="s">
        <v>551</v>
      </c>
      <c r="F309" t="s">
        <v>2892</v>
      </c>
      <c r="G309" t="s">
        <v>2911</v>
      </c>
      <c r="H309" t="s">
        <v>2894</v>
      </c>
      <c r="I309" t="s">
        <v>2895</v>
      </c>
      <c r="J309">
        <v>674.667402962133</v>
      </c>
      <c r="K309">
        <v>1</v>
      </c>
      <c r="L309">
        <v>1</v>
      </c>
      <c r="M309">
        <v>2</v>
      </c>
      <c r="N309">
        <v>3991306.1750846398</v>
      </c>
      <c r="O309">
        <v>1383192.7632036</v>
      </c>
      <c r="P309">
        <v>1604249.6611192999</v>
      </c>
      <c r="Q309">
        <v>292578.96211485198</v>
      </c>
      <c r="R309">
        <v>206883.04109119001</v>
      </c>
      <c r="S309">
        <v>321883.68325367599</v>
      </c>
      <c r="T309">
        <v>5403406.5899999999</v>
      </c>
      <c r="U309">
        <v>2074804.0126135901</v>
      </c>
      <c r="V309">
        <v>6451984.66141799</v>
      </c>
      <c r="W309">
        <v>1026225.9411956</v>
      </c>
      <c r="X309">
        <v>0</v>
      </c>
      <c r="Y309">
        <v>0</v>
      </c>
      <c r="Z309">
        <v>0</v>
      </c>
      <c r="AA309">
        <v>0</v>
      </c>
      <c r="AB309">
        <v>0</v>
      </c>
      <c r="AC309">
        <v>288892.10052196099</v>
      </c>
      <c r="AD309">
        <v>32991.582731715702</v>
      </c>
      <c r="AE309">
        <v>0</v>
      </c>
      <c r="AF309">
        <v>0</v>
      </c>
      <c r="AG309">
        <v>0</v>
      </c>
      <c r="AH309">
        <v>0</v>
      </c>
      <c r="AI309">
        <v>0</v>
      </c>
      <c r="AJ309">
        <v>7800094.2858672701</v>
      </c>
      <c r="AK309" s="63">
        <v>11561.3919564231</v>
      </c>
      <c r="AL309">
        <v>330.98244656580999</v>
      </c>
      <c r="AM309">
        <v>93035.839999999997</v>
      </c>
      <c r="AN309">
        <v>3552.3988343657802</v>
      </c>
      <c r="AO309">
        <v>22044.502007158699</v>
      </c>
      <c r="AP309">
        <v>3753.1860850462999</v>
      </c>
      <c r="AQ309">
        <v>20687.885194392002</v>
      </c>
      <c r="AR309">
        <v>11561.3919564231</v>
      </c>
      <c r="AS309">
        <v>11626.6333412487</v>
      </c>
      <c r="AT309">
        <v>0</v>
      </c>
      <c r="AU309" t="s">
        <v>2896</v>
      </c>
      <c r="AV309" t="s">
        <v>2896</v>
      </c>
    </row>
    <row r="310" spans="1:48" x14ac:dyDescent="0.25">
      <c r="A310" t="s">
        <v>3218</v>
      </c>
      <c r="B310">
        <v>1991</v>
      </c>
      <c r="C310" t="s">
        <v>81</v>
      </c>
      <c r="D310">
        <v>274</v>
      </c>
      <c r="E310" t="s">
        <v>552</v>
      </c>
      <c r="F310" t="s">
        <v>2892</v>
      </c>
      <c r="G310" t="s">
        <v>2893</v>
      </c>
      <c r="H310" t="s">
        <v>2894</v>
      </c>
      <c r="I310" t="s">
        <v>2895</v>
      </c>
      <c r="J310">
        <v>349.38127277253</v>
      </c>
      <c r="K310">
        <v>1</v>
      </c>
      <c r="L310">
        <v>1</v>
      </c>
      <c r="M310">
        <v>2</v>
      </c>
      <c r="N310">
        <v>1946139.5950315699</v>
      </c>
      <c r="O310">
        <v>640135.29420356802</v>
      </c>
      <c r="P310">
        <v>723839.17056855001</v>
      </c>
      <c r="Q310">
        <v>151514.078968908</v>
      </c>
      <c r="R310">
        <v>107135.841889116</v>
      </c>
      <c r="S310">
        <v>166689.73548465801</v>
      </c>
      <c r="T310">
        <v>2494312.09</v>
      </c>
      <c r="U310">
        <v>1074451.8906617099</v>
      </c>
      <c r="V310">
        <v>3130439.7939466801</v>
      </c>
      <c r="W310">
        <v>438324.18671503098</v>
      </c>
      <c r="X310">
        <v>0</v>
      </c>
      <c r="Y310">
        <v>0</v>
      </c>
      <c r="Z310">
        <v>0</v>
      </c>
      <c r="AA310">
        <v>0</v>
      </c>
      <c r="AB310">
        <v>0</v>
      </c>
      <c r="AC310">
        <v>149604.81169112801</v>
      </c>
      <c r="AD310">
        <v>17084.923793530299</v>
      </c>
      <c r="AE310">
        <v>0</v>
      </c>
      <c r="AF310">
        <v>0</v>
      </c>
      <c r="AG310">
        <v>0</v>
      </c>
      <c r="AH310">
        <v>0</v>
      </c>
      <c r="AI310">
        <v>0</v>
      </c>
      <c r="AJ310">
        <v>3735453.7161463602</v>
      </c>
      <c r="AK310" s="63">
        <v>10691.625474094601</v>
      </c>
      <c r="AL310">
        <v>330.98244656580999</v>
      </c>
      <c r="AM310">
        <v>93035.839999999997</v>
      </c>
      <c r="AN310">
        <v>3552.3988343657802</v>
      </c>
      <c r="AO310">
        <v>22044.502007158699</v>
      </c>
      <c r="AP310">
        <v>330.98244656580999</v>
      </c>
      <c r="AQ310">
        <v>93035.839999999997</v>
      </c>
      <c r="AR310">
        <v>10090.4999321993</v>
      </c>
      <c r="AS310">
        <v>12976.918771791499</v>
      </c>
      <c r="AT310">
        <v>0</v>
      </c>
      <c r="AU310" t="s">
        <v>2896</v>
      </c>
      <c r="AV310" t="s">
        <v>2896</v>
      </c>
    </row>
    <row r="311" spans="1:48" x14ac:dyDescent="0.25">
      <c r="A311" t="s">
        <v>3219</v>
      </c>
      <c r="B311">
        <v>1991</v>
      </c>
      <c r="C311" t="s">
        <v>81</v>
      </c>
      <c r="D311">
        <v>4391</v>
      </c>
      <c r="E311" t="s">
        <v>553</v>
      </c>
      <c r="F311" t="s">
        <v>2906</v>
      </c>
      <c r="G311" t="s">
        <v>2903</v>
      </c>
      <c r="H311" t="s">
        <v>2904</v>
      </c>
      <c r="I311" t="s">
        <v>2895</v>
      </c>
      <c r="J311">
        <v>181.74760536646201</v>
      </c>
      <c r="K311">
        <v>1</v>
      </c>
      <c r="L311">
        <v>1</v>
      </c>
      <c r="M311">
        <v>2</v>
      </c>
      <c r="N311">
        <v>69577.994829760399</v>
      </c>
      <c r="O311">
        <v>110174.038911871</v>
      </c>
      <c r="P311">
        <v>244626.90703117801</v>
      </c>
      <c r="Q311">
        <v>78817.392853888596</v>
      </c>
      <c r="R311">
        <v>55731.901592058202</v>
      </c>
      <c r="S311">
        <v>86711.746233834201</v>
      </c>
      <c r="T311">
        <v>0</v>
      </c>
      <c r="U311">
        <v>558928.23521875602</v>
      </c>
      <c r="V311">
        <v>433240.555165258</v>
      </c>
      <c r="W311">
        <v>125687.680053498</v>
      </c>
      <c r="X311">
        <v>0</v>
      </c>
      <c r="Y311">
        <v>0</v>
      </c>
      <c r="Z311">
        <v>0</v>
      </c>
      <c r="AA311">
        <v>0</v>
      </c>
      <c r="AB311">
        <v>0</v>
      </c>
      <c r="AC311">
        <v>77824.194927201097</v>
      </c>
      <c r="AD311">
        <v>8887.5513066330695</v>
      </c>
      <c r="AE311">
        <v>0</v>
      </c>
      <c r="AF311">
        <v>0</v>
      </c>
      <c r="AG311">
        <v>0</v>
      </c>
      <c r="AH311">
        <v>0</v>
      </c>
      <c r="AI311">
        <v>0</v>
      </c>
      <c r="AJ311">
        <v>645639.98145259102</v>
      </c>
      <c r="AK311" s="63">
        <v>3552.3988343657802</v>
      </c>
      <c r="AL311">
        <v>330.98244656580999</v>
      </c>
      <c r="AM311">
        <v>93035.839999999997</v>
      </c>
      <c r="AN311">
        <v>3552.3988343657802</v>
      </c>
      <c r="AO311">
        <v>22044.502007158699</v>
      </c>
      <c r="AP311">
        <v>330.98244656580999</v>
      </c>
      <c r="AQ311">
        <v>40734.411818744898</v>
      </c>
      <c r="AR311">
        <v>3552.3988343657802</v>
      </c>
      <c r="AS311">
        <v>22044.502007158699</v>
      </c>
      <c r="AT311">
        <v>0</v>
      </c>
      <c r="AU311" t="s">
        <v>2896</v>
      </c>
      <c r="AV311" t="s">
        <v>2897</v>
      </c>
    </row>
    <row r="312" spans="1:48" x14ac:dyDescent="0.25">
      <c r="A312" t="s">
        <v>3220</v>
      </c>
      <c r="B312">
        <v>1991</v>
      </c>
      <c r="C312" t="s">
        <v>81</v>
      </c>
      <c r="D312">
        <v>5398</v>
      </c>
      <c r="E312" t="s">
        <v>555</v>
      </c>
      <c r="F312" t="s">
        <v>2945</v>
      </c>
      <c r="G312" t="s">
        <v>2903</v>
      </c>
      <c r="H312" t="s">
        <v>2904</v>
      </c>
      <c r="I312" t="s">
        <v>2895</v>
      </c>
      <c r="J312">
        <v>51.2953216373785</v>
      </c>
      <c r="K312">
        <v>1</v>
      </c>
      <c r="L312">
        <v>1</v>
      </c>
      <c r="M312">
        <v>2</v>
      </c>
      <c r="N312">
        <v>690597.69353632105</v>
      </c>
      <c r="O312">
        <v>169334.020290624</v>
      </c>
      <c r="P312">
        <v>109797.75738696</v>
      </c>
      <c r="Q312">
        <v>22244.934170702902</v>
      </c>
      <c r="R312">
        <v>114332.42769652</v>
      </c>
      <c r="S312">
        <v>24472.987711914298</v>
      </c>
      <c r="T312">
        <v>948558.38</v>
      </c>
      <c r="U312">
        <v>157748.45308112699</v>
      </c>
      <c r="V312">
        <v>1036220.90852933</v>
      </c>
      <c r="W312">
        <v>70085.924551795499</v>
      </c>
      <c r="X312">
        <v>0</v>
      </c>
      <c r="Y312">
        <v>0</v>
      </c>
      <c r="Z312">
        <v>0</v>
      </c>
      <c r="AA312">
        <v>0</v>
      </c>
      <c r="AB312">
        <v>0</v>
      </c>
      <c r="AC312">
        <v>21964.620122018201</v>
      </c>
      <c r="AD312">
        <v>2508.36758989603</v>
      </c>
      <c r="AE312">
        <v>0</v>
      </c>
      <c r="AF312">
        <v>0</v>
      </c>
      <c r="AG312">
        <v>0</v>
      </c>
      <c r="AH312">
        <v>0</v>
      </c>
      <c r="AI312">
        <v>0</v>
      </c>
      <c r="AJ312">
        <v>1130779.8207930401</v>
      </c>
      <c r="AK312" s="63">
        <v>22044.502007158699</v>
      </c>
      <c r="AL312">
        <v>330.98244656580999</v>
      </c>
      <c r="AM312">
        <v>93035.839999999997</v>
      </c>
      <c r="AN312">
        <v>3552.3988343657802</v>
      </c>
      <c r="AO312">
        <v>22044.502007158699</v>
      </c>
      <c r="AP312">
        <v>330.98244656580999</v>
      </c>
      <c r="AQ312">
        <v>40734.411818744898</v>
      </c>
      <c r="AR312">
        <v>3552.3988343657802</v>
      </c>
      <c r="AS312">
        <v>22044.502007158699</v>
      </c>
      <c r="AT312">
        <v>0</v>
      </c>
      <c r="AU312" t="s">
        <v>2896</v>
      </c>
      <c r="AV312" t="s">
        <v>2896</v>
      </c>
    </row>
    <row r="313" spans="1:48" x14ac:dyDescent="0.25">
      <c r="A313" t="s">
        <v>3221</v>
      </c>
      <c r="B313">
        <v>1991</v>
      </c>
      <c r="C313" t="s">
        <v>81</v>
      </c>
      <c r="D313">
        <v>280</v>
      </c>
      <c r="E313" t="s">
        <v>556</v>
      </c>
      <c r="F313" t="s">
        <v>2892</v>
      </c>
      <c r="G313" t="s">
        <v>2903</v>
      </c>
      <c r="H313" t="s">
        <v>2904</v>
      </c>
      <c r="I313" t="s">
        <v>2895</v>
      </c>
      <c r="J313">
        <v>1456.0311186921799</v>
      </c>
      <c r="K313">
        <v>1</v>
      </c>
      <c r="L313">
        <v>1</v>
      </c>
      <c r="M313">
        <v>2</v>
      </c>
      <c r="N313">
        <v>9371760.0107333492</v>
      </c>
      <c r="O313">
        <v>4611411.1231250297</v>
      </c>
      <c r="P313">
        <v>3613336.8768469701</v>
      </c>
      <c r="Q313">
        <v>631428.27361083601</v>
      </c>
      <c r="R313">
        <v>446483.91849954601</v>
      </c>
      <c r="S313">
        <v>694672.15602665697</v>
      </c>
      <c r="T313">
        <v>14196689.109999999</v>
      </c>
      <c r="U313">
        <v>4477731.09281574</v>
      </c>
      <c r="V313">
        <v>15369663.8727917</v>
      </c>
      <c r="W313">
        <v>3304756.3300240398</v>
      </c>
      <c r="X313">
        <v>0</v>
      </c>
      <c r="Y313">
        <v>0</v>
      </c>
      <c r="Z313">
        <v>0</v>
      </c>
      <c r="AA313">
        <v>0</v>
      </c>
      <c r="AB313">
        <v>0</v>
      </c>
      <c r="AC313">
        <v>623471.48603522102</v>
      </c>
      <c r="AD313">
        <v>71200.669991435498</v>
      </c>
      <c r="AE313">
        <v>0</v>
      </c>
      <c r="AF313">
        <v>0</v>
      </c>
      <c r="AG313">
        <v>0</v>
      </c>
      <c r="AH313">
        <v>0</v>
      </c>
      <c r="AI313">
        <v>0</v>
      </c>
      <c r="AJ313">
        <v>19369092.358842399</v>
      </c>
      <c r="AK313" s="63">
        <v>13302.663734439901</v>
      </c>
      <c r="AL313">
        <v>330.98244656580999</v>
      </c>
      <c r="AM313">
        <v>93035.839999999997</v>
      </c>
      <c r="AN313">
        <v>3552.3988343657802</v>
      </c>
      <c r="AO313">
        <v>22044.502007158699</v>
      </c>
      <c r="AP313">
        <v>330.98244656580999</v>
      </c>
      <c r="AQ313">
        <v>40734.411818744898</v>
      </c>
      <c r="AR313">
        <v>3552.3988343657802</v>
      </c>
      <c r="AS313">
        <v>22044.502007158699</v>
      </c>
      <c r="AT313">
        <v>0</v>
      </c>
      <c r="AU313" t="s">
        <v>2896</v>
      </c>
      <c r="AV313" t="s">
        <v>2896</v>
      </c>
    </row>
    <row r="314" spans="1:48" x14ac:dyDescent="0.25">
      <c r="A314" t="s">
        <v>3222</v>
      </c>
      <c r="B314">
        <v>1991</v>
      </c>
      <c r="C314" t="s">
        <v>81</v>
      </c>
      <c r="D314">
        <v>276</v>
      </c>
      <c r="E314" t="s">
        <v>557</v>
      </c>
      <c r="F314" t="s">
        <v>2892</v>
      </c>
      <c r="G314" t="s">
        <v>2893</v>
      </c>
      <c r="H314" t="s">
        <v>2894</v>
      </c>
      <c r="I314" t="s">
        <v>2895</v>
      </c>
      <c r="J314">
        <v>276.69656251077998</v>
      </c>
      <c r="K314">
        <v>1</v>
      </c>
      <c r="L314">
        <v>1</v>
      </c>
      <c r="M314">
        <v>2</v>
      </c>
      <c r="N314">
        <v>1919126.77374036</v>
      </c>
      <c r="O314">
        <v>617417.34652020503</v>
      </c>
      <c r="P314">
        <v>717272.00804962695</v>
      </c>
      <c r="Q314">
        <v>119993.337049804</v>
      </c>
      <c r="R314">
        <v>84847.476045795498</v>
      </c>
      <c r="S314">
        <v>132011.874730518</v>
      </c>
      <c r="T314">
        <v>2607732.27</v>
      </c>
      <c r="U314">
        <v>850924.67140579398</v>
      </c>
      <c r="V314">
        <v>2865119.05548746</v>
      </c>
      <c r="W314">
        <v>593537.88591833296</v>
      </c>
      <c r="X314">
        <v>0</v>
      </c>
      <c r="Y314">
        <v>0</v>
      </c>
      <c r="Z314">
        <v>0</v>
      </c>
      <c r="AA314">
        <v>0</v>
      </c>
      <c r="AB314">
        <v>0</v>
      </c>
      <c r="AC314">
        <v>118481.270623107</v>
      </c>
      <c r="AD314">
        <v>13530.604107411</v>
      </c>
      <c r="AE314">
        <v>0</v>
      </c>
      <c r="AF314">
        <v>0</v>
      </c>
      <c r="AG314">
        <v>0</v>
      </c>
      <c r="AH314">
        <v>0</v>
      </c>
      <c r="AI314">
        <v>0</v>
      </c>
      <c r="AJ314">
        <v>3590668.8161363099</v>
      </c>
      <c r="AK314" s="63">
        <v>12976.918771791499</v>
      </c>
      <c r="AL314">
        <v>330.98244656580999</v>
      </c>
      <c r="AM314">
        <v>93035.839999999997</v>
      </c>
      <c r="AN314">
        <v>3552.3988343657802</v>
      </c>
      <c r="AO314">
        <v>22044.502007158699</v>
      </c>
      <c r="AP314">
        <v>330.98244656580999</v>
      </c>
      <c r="AQ314">
        <v>93035.839999999997</v>
      </c>
      <c r="AR314">
        <v>10090.4999321993</v>
      </c>
      <c r="AS314">
        <v>12976.918771791499</v>
      </c>
      <c r="AT314">
        <v>0</v>
      </c>
      <c r="AU314" t="s">
        <v>2896</v>
      </c>
      <c r="AV314" t="s">
        <v>2896</v>
      </c>
    </row>
    <row r="315" spans="1:48" x14ac:dyDescent="0.25">
      <c r="A315" t="s">
        <v>3223</v>
      </c>
      <c r="B315">
        <v>1991</v>
      </c>
      <c r="C315" t="s">
        <v>81</v>
      </c>
      <c r="D315">
        <v>277</v>
      </c>
      <c r="E315" t="s">
        <v>558</v>
      </c>
      <c r="F315" t="s">
        <v>2892</v>
      </c>
      <c r="G315" t="s">
        <v>2893</v>
      </c>
      <c r="H315" t="s">
        <v>2894</v>
      </c>
      <c r="I315" t="s">
        <v>2895</v>
      </c>
      <c r="J315">
        <v>324.95982559945202</v>
      </c>
      <c r="K315">
        <v>1</v>
      </c>
      <c r="L315">
        <v>1</v>
      </c>
      <c r="M315">
        <v>2</v>
      </c>
      <c r="N315">
        <v>2231767.3816584698</v>
      </c>
      <c r="O315">
        <v>728559.02559822099</v>
      </c>
      <c r="P315">
        <v>789864.46421318303</v>
      </c>
      <c r="Q315">
        <v>140923.37659338099</v>
      </c>
      <c r="R315">
        <v>99647.139697737293</v>
      </c>
      <c r="S315">
        <v>155038.267914205</v>
      </c>
      <c r="T315">
        <v>2991412.75</v>
      </c>
      <c r="U315">
        <v>999348.63776099402</v>
      </c>
      <c r="V315">
        <v>3109479.3694415898</v>
      </c>
      <c r="W315">
        <v>881282.01831940503</v>
      </c>
      <c r="X315">
        <v>0</v>
      </c>
      <c r="Y315">
        <v>0</v>
      </c>
      <c r="Z315">
        <v>0</v>
      </c>
      <c r="AA315">
        <v>0</v>
      </c>
      <c r="AB315">
        <v>0</v>
      </c>
      <c r="AC315">
        <v>139147.56543817301</v>
      </c>
      <c r="AD315">
        <v>15890.7024760317</v>
      </c>
      <c r="AE315">
        <v>0</v>
      </c>
      <c r="AF315">
        <v>0</v>
      </c>
      <c r="AG315">
        <v>0</v>
      </c>
      <c r="AH315">
        <v>0</v>
      </c>
      <c r="AI315">
        <v>0</v>
      </c>
      <c r="AJ315">
        <v>4145799.6556751998</v>
      </c>
      <c r="AK315" s="63">
        <v>12757.883680013199</v>
      </c>
      <c r="AL315">
        <v>330.98244656580999</v>
      </c>
      <c r="AM315">
        <v>93035.839999999997</v>
      </c>
      <c r="AN315">
        <v>3552.3988343657802</v>
      </c>
      <c r="AO315">
        <v>22044.502007158699</v>
      </c>
      <c r="AP315">
        <v>330.98244656580999</v>
      </c>
      <c r="AQ315">
        <v>93035.839999999997</v>
      </c>
      <c r="AR315">
        <v>10090.4999321993</v>
      </c>
      <c r="AS315">
        <v>12976.918771791499</v>
      </c>
      <c r="AT315">
        <v>0</v>
      </c>
      <c r="AU315" t="s">
        <v>2896</v>
      </c>
      <c r="AV315" t="s">
        <v>2896</v>
      </c>
    </row>
    <row r="316" spans="1:48" x14ac:dyDescent="0.25">
      <c r="A316" t="s">
        <v>3224</v>
      </c>
      <c r="B316">
        <v>2019</v>
      </c>
      <c r="C316" t="s">
        <v>83</v>
      </c>
      <c r="D316">
        <v>350</v>
      </c>
      <c r="E316" t="s">
        <v>560</v>
      </c>
      <c r="F316" t="s">
        <v>2892</v>
      </c>
      <c r="G316" t="s">
        <v>2893</v>
      </c>
      <c r="H316" t="s">
        <v>2894</v>
      </c>
      <c r="I316" t="s">
        <v>2895</v>
      </c>
      <c r="J316">
        <v>7.2697368421019997</v>
      </c>
      <c r="K316">
        <v>0</v>
      </c>
      <c r="L316">
        <v>0</v>
      </c>
      <c r="M316">
        <v>2</v>
      </c>
      <c r="N316">
        <v>108740.28</v>
      </c>
      <c r="O316">
        <v>25369.25</v>
      </c>
      <c r="P316">
        <v>62848.88</v>
      </c>
      <c r="Q316">
        <v>28657.31</v>
      </c>
      <c r="R316">
        <v>899.11</v>
      </c>
      <c r="S316">
        <v>16131</v>
      </c>
      <c r="T316">
        <v>32.26</v>
      </c>
      <c r="U316">
        <v>226482.57</v>
      </c>
      <c r="V316">
        <v>205402.96</v>
      </c>
      <c r="W316">
        <v>20655.060000000001</v>
      </c>
      <c r="X316">
        <v>0</v>
      </c>
      <c r="Y316">
        <v>0</v>
      </c>
      <c r="Z316">
        <v>0</v>
      </c>
      <c r="AA316">
        <v>456.81</v>
      </c>
      <c r="AB316">
        <v>0</v>
      </c>
      <c r="AC316">
        <v>16131</v>
      </c>
      <c r="AD316">
        <v>0</v>
      </c>
      <c r="AE316">
        <v>0</v>
      </c>
      <c r="AF316">
        <v>0</v>
      </c>
      <c r="AG316">
        <v>0</v>
      </c>
      <c r="AH316">
        <v>0</v>
      </c>
      <c r="AI316">
        <v>0</v>
      </c>
      <c r="AJ316">
        <v>242645.83</v>
      </c>
      <c r="AK316" s="63">
        <v>33377.5259366666</v>
      </c>
      <c r="AL316">
        <v>330.98244656580999</v>
      </c>
      <c r="AM316">
        <v>93035.839999999997</v>
      </c>
      <c r="AN316">
        <v>33377.5259366666</v>
      </c>
      <c r="AO316">
        <v>33377.5259366666</v>
      </c>
      <c r="AP316">
        <v>330.98244656580999</v>
      </c>
      <c r="AQ316">
        <v>93035.839999999997</v>
      </c>
      <c r="AR316">
        <v>33377.5259366666</v>
      </c>
      <c r="AS316">
        <v>33377.5259366666</v>
      </c>
      <c r="AT316">
        <v>0</v>
      </c>
      <c r="AU316" t="s">
        <v>2896</v>
      </c>
      <c r="AV316" t="s">
        <v>2896</v>
      </c>
    </row>
    <row r="317" spans="1:48" x14ac:dyDescent="0.25">
      <c r="A317" t="s">
        <v>3225</v>
      </c>
      <c r="B317">
        <v>2229</v>
      </c>
      <c r="C317" t="s">
        <v>85</v>
      </c>
      <c r="D317">
        <v>3402</v>
      </c>
      <c r="E317" t="s">
        <v>561</v>
      </c>
      <c r="F317" t="s">
        <v>2892</v>
      </c>
      <c r="G317" t="s">
        <v>2907</v>
      </c>
      <c r="H317" t="s">
        <v>2904</v>
      </c>
      <c r="I317" t="s">
        <v>2895</v>
      </c>
      <c r="J317">
        <v>332.46275321017498</v>
      </c>
      <c r="K317">
        <v>1</v>
      </c>
      <c r="L317">
        <v>1</v>
      </c>
      <c r="M317">
        <v>2</v>
      </c>
      <c r="N317">
        <v>2521677.31</v>
      </c>
      <c r="O317">
        <v>929279.4</v>
      </c>
      <c r="P317">
        <v>1401471.43</v>
      </c>
      <c r="Q317">
        <v>327601.77</v>
      </c>
      <c r="R317">
        <v>304416.64000000001</v>
      </c>
      <c r="S317">
        <v>85447</v>
      </c>
      <c r="T317">
        <v>4657249.74</v>
      </c>
      <c r="U317">
        <v>827196.81</v>
      </c>
      <c r="V317">
        <v>4648908.49</v>
      </c>
      <c r="W317">
        <v>795710.52</v>
      </c>
      <c r="X317">
        <v>0</v>
      </c>
      <c r="Y317">
        <v>0</v>
      </c>
      <c r="Z317">
        <v>0</v>
      </c>
      <c r="AA317">
        <v>0</v>
      </c>
      <c r="AB317">
        <v>39827.54</v>
      </c>
      <c r="AC317">
        <v>85447</v>
      </c>
      <c r="AD317">
        <v>0</v>
      </c>
      <c r="AE317">
        <v>0</v>
      </c>
      <c r="AF317">
        <v>0</v>
      </c>
      <c r="AG317">
        <v>0</v>
      </c>
      <c r="AH317">
        <v>0</v>
      </c>
      <c r="AI317">
        <v>0</v>
      </c>
      <c r="AJ317">
        <v>5569893.5499999998</v>
      </c>
      <c r="AK317" s="63">
        <v>16753.436275849101</v>
      </c>
      <c r="AL317">
        <v>330.98244656580999</v>
      </c>
      <c r="AM317">
        <v>93035.839999999997</v>
      </c>
      <c r="AN317">
        <v>16753.436275849101</v>
      </c>
      <c r="AO317">
        <v>16753.436275849101</v>
      </c>
      <c r="AP317">
        <v>330.98244656580999</v>
      </c>
      <c r="AQ317">
        <v>56162.493707719797</v>
      </c>
      <c r="AR317">
        <v>16753.436275849101</v>
      </c>
      <c r="AS317">
        <v>16753.436275849101</v>
      </c>
      <c r="AT317">
        <v>0</v>
      </c>
      <c r="AU317" t="s">
        <v>2896</v>
      </c>
      <c r="AV317" t="s">
        <v>2896</v>
      </c>
    </row>
    <row r="318" spans="1:48" x14ac:dyDescent="0.25">
      <c r="A318" t="s">
        <v>3226</v>
      </c>
      <c r="B318">
        <v>2043</v>
      </c>
      <c r="C318" t="s">
        <v>86</v>
      </c>
      <c r="D318">
        <v>5251</v>
      </c>
      <c r="E318" t="s">
        <v>3227</v>
      </c>
      <c r="F318" t="s">
        <v>2906</v>
      </c>
      <c r="G318" t="s">
        <v>2907</v>
      </c>
      <c r="H318" t="s">
        <v>2942</v>
      </c>
      <c r="I318" t="s">
        <v>2895</v>
      </c>
      <c r="J318">
        <v>294.07502566012499</v>
      </c>
      <c r="K318">
        <v>1</v>
      </c>
      <c r="L318">
        <v>1</v>
      </c>
      <c r="M318">
        <v>2</v>
      </c>
      <c r="N318">
        <v>357529.12238151598</v>
      </c>
      <c r="O318">
        <v>298117.833896155</v>
      </c>
      <c r="P318">
        <v>463088.26572207699</v>
      </c>
      <c r="Q318">
        <v>138527.49234905999</v>
      </c>
      <c r="R318">
        <v>64399.086755905497</v>
      </c>
      <c r="S318">
        <v>155944.699068574</v>
      </c>
      <c r="T318">
        <v>0</v>
      </c>
      <c r="U318">
        <v>1321661.80110471</v>
      </c>
      <c r="V318">
        <v>1022189.0341884</v>
      </c>
      <c r="W318">
        <v>299472.76691631298</v>
      </c>
      <c r="X318">
        <v>0</v>
      </c>
      <c r="Y318">
        <v>0</v>
      </c>
      <c r="Z318">
        <v>0</v>
      </c>
      <c r="AA318">
        <v>0</v>
      </c>
      <c r="AB318">
        <v>0</v>
      </c>
      <c r="AC318">
        <v>117470.735770296</v>
      </c>
      <c r="AD318">
        <v>38473.963298278497</v>
      </c>
      <c r="AE318">
        <v>0</v>
      </c>
      <c r="AF318">
        <v>0</v>
      </c>
      <c r="AG318">
        <v>0</v>
      </c>
      <c r="AH318">
        <v>0</v>
      </c>
      <c r="AI318">
        <v>0</v>
      </c>
      <c r="AJ318">
        <v>1477606.50017329</v>
      </c>
      <c r="AK318" s="63">
        <v>5024.5902278047197</v>
      </c>
      <c r="AL318">
        <v>330.98244656580999</v>
      </c>
      <c r="AM318">
        <v>93035.839999999997</v>
      </c>
      <c r="AN318">
        <v>5024.5902278047197</v>
      </c>
      <c r="AO318">
        <v>15401.545964475399</v>
      </c>
      <c r="AP318">
        <v>330.98244656580999</v>
      </c>
      <c r="AQ318">
        <v>56162.493707719797</v>
      </c>
      <c r="AR318">
        <v>5024.5902278047197</v>
      </c>
      <c r="AS318">
        <v>5024.5902278047197</v>
      </c>
      <c r="AT318">
        <v>0</v>
      </c>
      <c r="AU318" t="s">
        <v>2896</v>
      </c>
      <c r="AV318" t="s">
        <v>2897</v>
      </c>
    </row>
    <row r="319" spans="1:48" x14ac:dyDescent="0.25">
      <c r="A319" t="s">
        <v>3228</v>
      </c>
      <c r="B319">
        <v>2043</v>
      </c>
      <c r="C319" t="s">
        <v>86</v>
      </c>
      <c r="D319">
        <v>397</v>
      </c>
      <c r="E319" t="s">
        <v>563</v>
      </c>
      <c r="F319" t="s">
        <v>2892</v>
      </c>
      <c r="G319" t="s">
        <v>2903</v>
      </c>
      <c r="H319" t="s">
        <v>2904</v>
      </c>
      <c r="I319" t="s">
        <v>2895</v>
      </c>
      <c r="J319">
        <v>1018.69421525617</v>
      </c>
      <c r="K319">
        <v>1</v>
      </c>
      <c r="L319">
        <v>1</v>
      </c>
      <c r="M319">
        <v>2</v>
      </c>
      <c r="N319">
        <v>6379842.8006750699</v>
      </c>
      <c r="O319">
        <v>3819729.3349282802</v>
      </c>
      <c r="P319">
        <v>2734651.6015139902</v>
      </c>
      <c r="Q319">
        <v>479877.86634858698</v>
      </c>
      <c r="R319">
        <v>1311513.9297889899</v>
      </c>
      <c r="S319">
        <v>540202.15584244102</v>
      </c>
      <c r="T319">
        <v>10147296.689999999</v>
      </c>
      <c r="U319">
        <v>4578318.8432548996</v>
      </c>
      <c r="V319">
        <v>12551487.8459072</v>
      </c>
      <c r="W319">
        <v>2066467.6373477499</v>
      </c>
      <c r="X319">
        <v>0</v>
      </c>
      <c r="Y319">
        <v>0</v>
      </c>
      <c r="Z319">
        <v>0</v>
      </c>
      <c r="AA319">
        <v>0</v>
      </c>
      <c r="AB319">
        <v>107660.05</v>
      </c>
      <c r="AC319">
        <v>406925.949330326</v>
      </c>
      <c r="AD319">
        <v>133276.20651211499</v>
      </c>
      <c r="AE319">
        <v>0</v>
      </c>
      <c r="AF319">
        <v>0</v>
      </c>
      <c r="AG319">
        <v>0</v>
      </c>
      <c r="AH319">
        <v>0</v>
      </c>
      <c r="AI319">
        <v>0</v>
      </c>
      <c r="AJ319">
        <v>15265817.6890973</v>
      </c>
      <c r="AK319" s="63">
        <v>14985.672305264299</v>
      </c>
      <c r="AL319">
        <v>330.98244656580999</v>
      </c>
      <c r="AM319">
        <v>93035.839999999997</v>
      </c>
      <c r="AN319">
        <v>5024.5902278047197</v>
      </c>
      <c r="AO319">
        <v>15401.545964475399</v>
      </c>
      <c r="AP319">
        <v>330.98244656580999</v>
      </c>
      <c r="AQ319">
        <v>40734.411818744898</v>
      </c>
      <c r="AR319">
        <v>11112.784122777301</v>
      </c>
      <c r="AS319">
        <v>14985.672305264299</v>
      </c>
      <c r="AT319">
        <v>0</v>
      </c>
      <c r="AU319" t="s">
        <v>2896</v>
      </c>
      <c r="AV319" t="s">
        <v>2896</v>
      </c>
    </row>
    <row r="320" spans="1:48" x14ac:dyDescent="0.25">
      <c r="A320" t="s">
        <v>3229</v>
      </c>
      <c r="B320">
        <v>2043</v>
      </c>
      <c r="C320" t="s">
        <v>86</v>
      </c>
      <c r="D320">
        <v>396</v>
      </c>
      <c r="E320" t="s">
        <v>564</v>
      </c>
      <c r="F320" t="s">
        <v>2892</v>
      </c>
      <c r="G320" t="s">
        <v>2911</v>
      </c>
      <c r="H320" t="s">
        <v>2904</v>
      </c>
      <c r="I320" t="s">
        <v>2895</v>
      </c>
      <c r="J320">
        <v>427.79800329574499</v>
      </c>
      <c r="K320">
        <v>1</v>
      </c>
      <c r="L320">
        <v>1</v>
      </c>
      <c r="M320">
        <v>2</v>
      </c>
      <c r="N320">
        <v>2370433.0019175499</v>
      </c>
      <c r="O320">
        <v>960108.21354200796</v>
      </c>
      <c r="P320">
        <v>996524.50318881299</v>
      </c>
      <c r="Q320">
        <v>201519.27044966299</v>
      </c>
      <c r="R320">
        <v>93682.898322982102</v>
      </c>
      <c r="S320">
        <v>226856.49941316299</v>
      </c>
      <c r="T320">
        <v>2699614.72</v>
      </c>
      <c r="U320">
        <v>1922653.1674210101</v>
      </c>
      <c r="V320">
        <v>4176915.3302700799</v>
      </c>
      <c r="W320">
        <v>445352.55715093599</v>
      </c>
      <c r="X320">
        <v>0</v>
      </c>
      <c r="Y320">
        <v>0</v>
      </c>
      <c r="Z320">
        <v>0</v>
      </c>
      <c r="AA320">
        <v>0</v>
      </c>
      <c r="AB320">
        <v>0</v>
      </c>
      <c r="AC320">
        <v>170887.50088657701</v>
      </c>
      <c r="AD320">
        <v>55968.998526586198</v>
      </c>
      <c r="AE320">
        <v>0</v>
      </c>
      <c r="AF320">
        <v>0</v>
      </c>
      <c r="AG320">
        <v>0</v>
      </c>
      <c r="AH320">
        <v>0</v>
      </c>
      <c r="AI320">
        <v>0</v>
      </c>
      <c r="AJ320">
        <v>4849124.38683418</v>
      </c>
      <c r="AK320" s="63">
        <v>11335.0795222901</v>
      </c>
      <c r="AL320">
        <v>330.98244656580999</v>
      </c>
      <c r="AM320">
        <v>93035.839999999997</v>
      </c>
      <c r="AN320">
        <v>5024.5902278047197</v>
      </c>
      <c r="AO320">
        <v>15401.545964475399</v>
      </c>
      <c r="AP320">
        <v>3753.1860850462999</v>
      </c>
      <c r="AQ320">
        <v>20687.885194392002</v>
      </c>
      <c r="AR320">
        <v>11335.0795222901</v>
      </c>
      <c r="AS320">
        <v>12389.4160050798</v>
      </c>
      <c r="AT320">
        <v>0</v>
      </c>
      <c r="AU320" t="s">
        <v>2896</v>
      </c>
      <c r="AV320" t="s">
        <v>2896</v>
      </c>
    </row>
    <row r="321" spans="1:48" x14ac:dyDescent="0.25">
      <c r="A321" t="s">
        <v>3230</v>
      </c>
      <c r="B321">
        <v>2043</v>
      </c>
      <c r="C321" t="s">
        <v>86</v>
      </c>
      <c r="D321">
        <v>2043</v>
      </c>
      <c r="E321" t="s">
        <v>86</v>
      </c>
      <c r="F321" t="s">
        <v>1871</v>
      </c>
      <c r="G321" t="s">
        <v>1871</v>
      </c>
      <c r="H321" t="s">
        <v>2899</v>
      </c>
      <c r="I321" t="s">
        <v>2895</v>
      </c>
      <c r="J321">
        <v>57.048429500961497</v>
      </c>
      <c r="K321">
        <v>1</v>
      </c>
      <c r="L321">
        <v>1</v>
      </c>
      <c r="M321">
        <v>2</v>
      </c>
      <c r="N321">
        <v>69358.065639669905</v>
      </c>
      <c r="O321">
        <v>57832.7050786693</v>
      </c>
      <c r="P321">
        <v>89835.776501134795</v>
      </c>
      <c r="Q321">
        <v>26873.3322847819</v>
      </c>
      <c r="R321">
        <v>12492.9573753285</v>
      </c>
      <c r="S321">
        <v>30252.144502553499</v>
      </c>
      <c r="T321">
        <v>0</v>
      </c>
      <c r="U321">
        <v>256392.836879585</v>
      </c>
      <c r="V321">
        <v>198297.284588012</v>
      </c>
      <c r="W321">
        <v>58095.552291571999</v>
      </c>
      <c r="X321">
        <v>0</v>
      </c>
      <c r="Y321">
        <v>0</v>
      </c>
      <c r="Z321">
        <v>0</v>
      </c>
      <c r="AA321">
        <v>0</v>
      </c>
      <c r="AB321">
        <v>0</v>
      </c>
      <c r="AC321">
        <v>22788.473699779701</v>
      </c>
      <c r="AD321">
        <v>7463.6708027737704</v>
      </c>
      <c r="AE321">
        <v>0</v>
      </c>
      <c r="AF321">
        <v>0</v>
      </c>
      <c r="AG321">
        <v>0</v>
      </c>
      <c r="AH321">
        <v>0</v>
      </c>
      <c r="AI321">
        <v>0</v>
      </c>
      <c r="AJ321">
        <v>286644.98138213798</v>
      </c>
      <c r="AK321" s="63">
        <v>5024.5902278047297</v>
      </c>
      <c r="AL321">
        <v>330.98244656580999</v>
      </c>
      <c r="AM321">
        <v>93035.839999999997</v>
      </c>
      <c r="AN321">
        <v>5024.5902278047197</v>
      </c>
      <c r="AO321">
        <v>15401.545964475399</v>
      </c>
      <c r="AP321">
        <v>634.54287297753501</v>
      </c>
      <c r="AQ321">
        <v>40331.279999999999</v>
      </c>
      <c r="AR321">
        <v>5024.5902278047297</v>
      </c>
      <c r="AS321">
        <v>5024.5902278047297</v>
      </c>
      <c r="AT321">
        <v>0</v>
      </c>
      <c r="AU321" t="s">
        <v>2896</v>
      </c>
      <c r="AV321" t="s">
        <v>2900</v>
      </c>
    </row>
    <row r="322" spans="1:48" x14ac:dyDescent="0.25">
      <c r="A322" t="s">
        <v>3231</v>
      </c>
      <c r="B322">
        <v>2043</v>
      </c>
      <c r="C322" t="s">
        <v>86</v>
      </c>
      <c r="D322">
        <v>4020</v>
      </c>
      <c r="E322" t="s">
        <v>565</v>
      </c>
      <c r="F322" t="s">
        <v>2892</v>
      </c>
      <c r="G322" t="s">
        <v>2893</v>
      </c>
      <c r="H322" t="s">
        <v>2904</v>
      </c>
      <c r="I322" t="s">
        <v>2895</v>
      </c>
      <c r="J322">
        <v>323.54252100828302</v>
      </c>
      <c r="K322">
        <v>1</v>
      </c>
      <c r="L322">
        <v>1</v>
      </c>
      <c r="M322">
        <v>2</v>
      </c>
      <c r="N322">
        <v>2081552.46235623</v>
      </c>
      <c r="O322">
        <v>718740.00482110004</v>
      </c>
      <c r="P322">
        <v>769583.49462622602</v>
      </c>
      <c r="Q322">
        <v>152408.50188812101</v>
      </c>
      <c r="R322">
        <v>70852.133168620901</v>
      </c>
      <c r="S322">
        <v>171570.98247723101</v>
      </c>
      <c r="T322">
        <v>2339038.9900000002</v>
      </c>
      <c r="U322">
        <v>1454097.60686029</v>
      </c>
      <c r="V322">
        <v>3397419.5193038802</v>
      </c>
      <c r="W322">
        <v>395717.077556415</v>
      </c>
      <c r="X322">
        <v>0</v>
      </c>
      <c r="Y322">
        <v>0</v>
      </c>
      <c r="Z322">
        <v>0</v>
      </c>
      <c r="AA322">
        <v>0</v>
      </c>
      <c r="AB322">
        <v>0</v>
      </c>
      <c r="AC322">
        <v>129241.77396738699</v>
      </c>
      <c r="AD322">
        <v>42329.208509844102</v>
      </c>
      <c r="AE322">
        <v>0</v>
      </c>
      <c r="AF322">
        <v>0</v>
      </c>
      <c r="AG322">
        <v>0</v>
      </c>
      <c r="AH322">
        <v>0</v>
      </c>
      <c r="AI322">
        <v>0</v>
      </c>
      <c r="AJ322">
        <v>3964707.5793375298</v>
      </c>
      <c r="AK322" s="63">
        <v>12254.054171865801</v>
      </c>
      <c r="AL322">
        <v>330.98244656580999</v>
      </c>
      <c r="AM322">
        <v>93035.839999999997</v>
      </c>
      <c r="AN322">
        <v>5024.5902278047197</v>
      </c>
      <c r="AO322">
        <v>15401.545964475399</v>
      </c>
      <c r="AP322">
        <v>330.98244656580999</v>
      </c>
      <c r="AQ322">
        <v>93035.839999999997</v>
      </c>
      <c r="AR322">
        <v>11437.7052931404</v>
      </c>
      <c r="AS322">
        <v>15401.545964475399</v>
      </c>
      <c r="AT322">
        <v>0</v>
      </c>
      <c r="AU322" t="s">
        <v>2896</v>
      </c>
      <c r="AV322" t="s">
        <v>2896</v>
      </c>
    </row>
    <row r="323" spans="1:48" x14ac:dyDescent="0.25">
      <c r="A323" t="s">
        <v>3232</v>
      </c>
      <c r="B323">
        <v>2043</v>
      </c>
      <c r="C323" t="s">
        <v>86</v>
      </c>
      <c r="D323">
        <v>390</v>
      </c>
      <c r="E323" t="s">
        <v>566</v>
      </c>
      <c r="F323" t="s">
        <v>2892</v>
      </c>
      <c r="G323" t="s">
        <v>2893</v>
      </c>
      <c r="H323" t="s">
        <v>2904</v>
      </c>
      <c r="I323" t="s">
        <v>2895</v>
      </c>
      <c r="J323">
        <v>489.288232741922</v>
      </c>
      <c r="K323">
        <v>1</v>
      </c>
      <c r="L323">
        <v>1</v>
      </c>
      <c r="M323">
        <v>2</v>
      </c>
      <c r="N323">
        <v>3156635.1877625599</v>
      </c>
      <c r="O323">
        <v>929352.02238918399</v>
      </c>
      <c r="P323">
        <v>1029705.97777405</v>
      </c>
      <c r="Q323">
        <v>230484.96473133899</v>
      </c>
      <c r="R323">
        <v>107148.559379564</v>
      </c>
      <c r="S323">
        <v>259464.08077821301</v>
      </c>
      <c r="T323">
        <v>3254317.92</v>
      </c>
      <c r="U323">
        <v>2199008.7920366898</v>
      </c>
      <c r="V323">
        <v>4862441.2234991798</v>
      </c>
      <c r="W323">
        <v>590885.48853751097</v>
      </c>
      <c r="X323">
        <v>0</v>
      </c>
      <c r="Y323">
        <v>0</v>
      </c>
      <c r="Z323">
        <v>0</v>
      </c>
      <c r="AA323">
        <v>0</v>
      </c>
      <c r="AB323">
        <v>0</v>
      </c>
      <c r="AC323">
        <v>195450.28883333399</v>
      </c>
      <c r="AD323">
        <v>64013.791944879202</v>
      </c>
      <c r="AE323">
        <v>0</v>
      </c>
      <c r="AF323">
        <v>0</v>
      </c>
      <c r="AG323">
        <v>0</v>
      </c>
      <c r="AH323">
        <v>0</v>
      </c>
      <c r="AI323">
        <v>0</v>
      </c>
      <c r="AJ323">
        <v>5712790.7928149104</v>
      </c>
      <c r="AK323" s="63">
        <v>11675.7167054703</v>
      </c>
      <c r="AL323">
        <v>330.98244656580999</v>
      </c>
      <c r="AM323">
        <v>93035.839999999997</v>
      </c>
      <c r="AN323">
        <v>5024.5902278047197</v>
      </c>
      <c r="AO323">
        <v>15401.545964475399</v>
      </c>
      <c r="AP323">
        <v>330.98244656580999</v>
      </c>
      <c r="AQ323">
        <v>93035.839999999997</v>
      </c>
      <c r="AR323">
        <v>11437.7052931404</v>
      </c>
      <c r="AS323">
        <v>15401.545964475399</v>
      </c>
      <c r="AT323">
        <v>0</v>
      </c>
      <c r="AU323" t="s">
        <v>2896</v>
      </c>
      <c r="AV323" t="s">
        <v>2896</v>
      </c>
    </row>
    <row r="324" spans="1:48" x14ac:dyDescent="0.25">
      <c r="A324" t="s">
        <v>3233</v>
      </c>
      <c r="B324">
        <v>2043</v>
      </c>
      <c r="C324" t="s">
        <v>86</v>
      </c>
      <c r="D324">
        <v>3147</v>
      </c>
      <c r="E324" t="s">
        <v>568</v>
      </c>
      <c r="F324" t="s">
        <v>2892</v>
      </c>
      <c r="G324" t="s">
        <v>2893</v>
      </c>
      <c r="H324" t="s">
        <v>2904</v>
      </c>
      <c r="I324" t="s">
        <v>2895</v>
      </c>
      <c r="J324">
        <v>46.552941176464003</v>
      </c>
      <c r="K324">
        <v>1</v>
      </c>
      <c r="L324">
        <v>1</v>
      </c>
      <c r="M324">
        <v>2</v>
      </c>
      <c r="N324">
        <v>463573.861249818</v>
      </c>
      <c r="O324">
        <v>75502.009606549604</v>
      </c>
      <c r="P324">
        <v>121101.013996675</v>
      </c>
      <c r="Q324">
        <v>21929.309325648301</v>
      </c>
      <c r="R324">
        <v>10194.5647741966</v>
      </c>
      <c r="S324">
        <v>24686.5043579425</v>
      </c>
      <c r="T324">
        <v>483077.81</v>
      </c>
      <c r="U324">
        <v>209222.948952887</v>
      </c>
      <c r="V324">
        <v>629015.92946558702</v>
      </c>
      <c r="W324">
        <v>63284.829487299998</v>
      </c>
      <c r="X324">
        <v>0</v>
      </c>
      <c r="Y324">
        <v>0</v>
      </c>
      <c r="Z324">
        <v>0</v>
      </c>
      <c r="AA324">
        <v>0</v>
      </c>
      <c r="AB324">
        <v>0</v>
      </c>
      <c r="AC324">
        <v>18595.962849938998</v>
      </c>
      <c r="AD324">
        <v>6090.54150800353</v>
      </c>
      <c r="AE324">
        <v>0</v>
      </c>
      <c r="AF324">
        <v>0</v>
      </c>
      <c r="AG324">
        <v>0</v>
      </c>
      <c r="AH324">
        <v>0</v>
      </c>
      <c r="AI324">
        <v>0</v>
      </c>
      <c r="AJ324">
        <v>716987.26331082999</v>
      </c>
      <c r="AK324" s="63">
        <v>15401.545964475399</v>
      </c>
      <c r="AL324">
        <v>330.98244656580999</v>
      </c>
      <c r="AM324">
        <v>93035.839999999997</v>
      </c>
      <c r="AN324">
        <v>5024.5902278047197</v>
      </c>
      <c r="AO324">
        <v>15401.545964475399</v>
      </c>
      <c r="AP324">
        <v>330.98244656580999</v>
      </c>
      <c r="AQ324">
        <v>93035.839999999997</v>
      </c>
      <c r="AR324">
        <v>11437.7052931404</v>
      </c>
      <c r="AS324">
        <v>15401.545964475399</v>
      </c>
      <c r="AT324">
        <v>0</v>
      </c>
      <c r="AU324" t="s">
        <v>2896</v>
      </c>
      <c r="AV324" t="s">
        <v>2896</v>
      </c>
    </row>
    <row r="325" spans="1:48" x14ac:dyDescent="0.25">
      <c r="A325" t="s">
        <v>3234</v>
      </c>
      <c r="B325">
        <v>2043</v>
      </c>
      <c r="C325" t="s">
        <v>86</v>
      </c>
      <c r="D325">
        <v>393</v>
      </c>
      <c r="E325" t="s">
        <v>569</v>
      </c>
      <c r="F325" t="s">
        <v>2892</v>
      </c>
      <c r="G325" t="s">
        <v>2893</v>
      </c>
      <c r="H325" t="s">
        <v>2904</v>
      </c>
      <c r="I325" t="s">
        <v>2895</v>
      </c>
      <c r="J325">
        <v>262.20951905064402</v>
      </c>
      <c r="K325">
        <v>1</v>
      </c>
      <c r="L325">
        <v>1</v>
      </c>
      <c r="M325">
        <v>2</v>
      </c>
      <c r="N325">
        <v>1969183.28979213</v>
      </c>
      <c r="O325">
        <v>682447.73495367996</v>
      </c>
      <c r="P325">
        <v>726428.30061699497</v>
      </c>
      <c r="Q325">
        <v>123516.871460275</v>
      </c>
      <c r="R325">
        <v>57420.903144229</v>
      </c>
      <c r="S325">
        <v>139046.77709193499</v>
      </c>
      <c r="T325">
        <v>2380548.4900000002</v>
      </c>
      <c r="U325">
        <v>1178448.60996731</v>
      </c>
      <c r="V325">
        <v>3202763.4504014999</v>
      </c>
      <c r="W325">
        <v>356233.64956580702</v>
      </c>
      <c r="X325">
        <v>0</v>
      </c>
      <c r="Y325">
        <v>0</v>
      </c>
      <c r="Z325">
        <v>0</v>
      </c>
      <c r="AA325">
        <v>0</v>
      </c>
      <c r="AB325">
        <v>0</v>
      </c>
      <c r="AC325">
        <v>104741.79185978801</v>
      </c>
      <c r="AD325">
        <v>34304.985232146697</v>
      </c>
      <c r="AE325">
        <v>0</v>
      </c>
      <c r="AF325">
        <v>0</v>
      </c>
      <c r="AG325">
        <v>0</v>
      </c>
      <c r="AH325">
        <v>0</v>
      </c>
      <c r="AI325">
        <v>0</v>
      </c>
      <c r="AJ325">
        <v>3698043.8770592399</v>
      </c>
      <c r="AK325" s="63">
        <v>14103.392929625101</v>
      </c>
      <c r="AL325">
        <v>330.98244656580999</v>
      </c>
      <c r="AM325">
        <v>93035.839999999997</v>
      </c>
      <c r="AN325">
        <v>5024.5902278047197</v>
      </c>
      <c r="AO325">
        <v>15401.545964475399</v>
      </c>
      <c r="AP325">
        <v>330.98244656580999</v>
      </c>
      <c r="AQ325">
        <v>93035.839999999997</v>
      </c>
      <c r="AR325">
        <v>11437.7052931404</v>
      </c>
      <c r="AS325">
        <v>15401.545964475399</v>
      </c>
      <c r="AT325">
        <v>0</v>
      </c>
      <c r="AU325" t="s">
        <v>2896</v>
      </c>
      <c r="AV325" t="s">
        <v>2896</v>
      </c>
    </row>
    <row r="326" spans="1:48" x14ac:dyDescent="0.25">
      <c r="A326" t="s">
        <v>3235</v>
      </c>
      <c r="B326">
        <v>2043</v>
      </c>
      <c r="C326" t="s">
        <v>86</v>
      </c>
      <c r="D326">
        <v>394</v>
      </c>
      <c r="E326" t="s">
        <v>570</v>
      </c>
      <c r="F326" t="s">
        <v>2892</v>
      </c>
      <c r="G326" t="s">
        <v>2893</v>
      </c>
      <c r="H326" t="s">
        <v>2904</v>
      </c>
      <c r="I326" t="s">
        <v>2895</v>
      </c>
      <c r="J326">
        <v>794.69941176444604</v>
      </c>
      <c r="K326">
        <v>3</v>
      </c>
      <c r="L326">
        <v>1</v>
      </c>
      <c r="M326">
        <v>2</v>
      </c>
      <c r="N326">
        <v>5133186.7842363603</v>
      </c>
      <c r="O326">
        <v>1446698.7338717601</v>
      </c>
      <c r="P326">
        <v>1539849.3150279899</v>
      </c>
      <c r="Q326">
        <v>374352.48517238803</v>
      </c>
      <c r="R326">
        <v>174030.13482088101</v>
      </c>
      <c r="S326">
        <v>421420.21526442003</v>
      </c>
      <c r="T326">
        <v>5096498.7699999996</v>
      </c>
      <c r="U326">
        <v>3571618.68312938</v>
      </c>
      <c r="V326">
        <v>7628941.3194433097</v>
      </c>
      <c r="W326">
        <v>1039176.13368607</v>
      </c>
      <c r="X326">
        <v>0</v>
      </c>
      <c r="Y326">
        <v>0</v>
      </c>
      <c r="Z326">
        <v>0</v>
      </c>
      <c r="AA326">
        <v>0</v>
      </c>
      <c r="AB326">
        <v>0</v>
      </c>
      <c r="AC326">
        <v>317449.34615455603</v>
      </c>
      <c r="AD326">
        <v>103970.869109864</v>
      </c>
      <c r="AE326">
        <v>0</v>
      </c>
      <c r="AF326">
        <v>0</v>
      </c>
      <c r="AG326">
        <v>0</v>
      </c>
      <c r="AH326">
        <v>0</v>
      </c>
      <c r="AI326">
        <v>0</v>
      </c>
      <c r="AJ326">
        <v>9089537.6683938</v>
      </c>
      <c r="AK326" s="63">
        <v>11437.7052931404</v>
      </c>
      <c r="AL326">
        <v>330.98244656580999</v>
      </c>
      <c r="AM326">
        <v>93035.839999999997</v>
      </c>
      <c r="AN326">
        <v>5024.5902278047197</v>
      </c>
      <c r="AO326">
        <v>15401.545964475399</v>
      </c>
      <c r="AP326">
        <v>330.98244656580999</v>
      </c>
      <c r="AQ326">
        <v>93035.839999999997</v>
      </c>
      <c r="AR326">
        <v>11437.7052931404</v>
      </c>
      <c r="AS326">
        <v>15401.545964475399</v>
      </c>
      <c r="AT326">
        <v>0</v>
      </c>
      <c r="AU326" t="s">
        <v>2896</v>
      </c>
      <c r="AV326" t="s">
        <v>2896</v>
      </c>
    </row>
    <row r="327" spans="1:48" x14ac:dyDescent="0.25">
      <c r="A327" t="s">
        <v>3236</v>
      </c>
      <c r="B327">
        <v>2043</v>
      </c>
      <c r="C327" t="s">
        <v>86</v>
      </c>
      <c r="D327">
        <v>4378</v>
      </c>
      <c r="E327" t="s">
        <v>571</v>
      </c>
      <c r="F327" t="s">
        <v>2945</v>
      </c>
      <c r="G327" t="s">
        <v>2903</v>
      </c>
      <c r="H327" t="s">
        <v>2942</v>
      </c>
      <c r="I327" t="s">
        <v>2895</v>
      </c>
      <c r="J327">
        <v>55.600178942974303</v>
      </c>
      <c r="K327">
        <v>1</v>
      </c>
      <c r="L327">
        <v>1</v>
      </c>
      <c r="M327">
        <v>2</v>
      </c>
      <c r="N327">
        <v>373365.89853160299</v>
      </c>
      <c r="O327">
        <v>56364.544637921703</v>
      </c>
      <c r="P327">
        <v>120291.26535955899</v>
      </c>
      <c r="Q327">
        <v>26191.116861555402</v>
      </c>
      <c r="R327">
        <v>12175.8069708739</v>
      </c>
      <c r="S327">
        <v>29484.1534195493</v>
      </c>
      <c r="T327">
        <v>338504.67</v>
      </c>
      <c r="U327">
        <v>249883.96236151399</v>
      </c>
      <c r="V327">
        <v>531233.91323816101</v>
      </c>
      <c r="W327">
        <v>57154.719123352697</v>
      </c>
      <c r="X327">
        <v>0</v>
      </c>
      <c r="Y327">
        <v>0</v>
      </c>
      <c r="Z327">
        <v>0</v>
      </c>
      <c r="AA327">
        <v>0</v>
      </c>
      <c r="AB327">
        <v>0</v>
      </c>
      <c r="AC327">
        <v>22209.957866125998</v>
      </c>
      <c r="AD327">
        <v>7274.1955534232502</v>
      </c>
      <c r="AE327">
        <v>0</v>
      </c>
      <c r="AF327">
        <v>0</v>
      </c>
      <c r="AG327">
        <v>0</v>
      </c>
      <c r="AH327">
        <v>0</v>
      </c>
      <c r="AI327">
        <v>0</v>
      </c>
      <c r="AJ327">
        <v>617872.78578106198</v>
      </c>
      <c r="AK327" s="63">
        <v>11112.784122777301</v>
      </c>
      <c r="AL327">
        <v>330.98244656580999</v>
      </c>
      <c r="AM327">
        <v>93035.839999999997</v>
      </c>
      <c r="AN327">
        <v>5024.5902278047197</v>
      </c>
      <c r="AO327">
        <v>15401.545964475399</v>
      </c>
      <c r="AP327">
        <v>330.98244656580999</v>
      </c>
      <c r="AQ327">
        <v>40734.411818744898</v>
      </c>
      <c r="AR327">
        <v>11112.784122777301</v>
      </c>
      <c r="AS327">
        <v>14985.672305264299</v>
      </c>
      <c r="AT327">
        <v>0</v>
      </c>
      <c r="AU327" t="s">
        <v>2896</v>
      </c>
      <c r="AV327" t="s">
        <v>2896</v>
      </c>
    </row>
    <row r="328" spans="1:48" x14ac:dyDescent="0.25">
      <c r="A328" t="s">
        <v>3237</v>
      </c>
      <c r="B328">
        <v>2043</v>
      </c>
      <c r="C328" t="s">
        <v>86</v>
      </c>
      <c r="D328">
        <v>4021</v>
      </c>
      <c r="E328" t="s">
        <v>572</v>
      </c>
      <c r="F328" t="s">
        <v>2892</v>
      </c>
      <c r="G328" t="s">
        <v>2911</v>
      </c>
      <c r="H328" t="s">
        <v>2904</v>
      </c>
      <c r="I328" t="s">
        <v>2895</v>
      </c>
      <c r="J328">
        <v>333.70506843263399</v>
      </c>
      <c r="K328">
        <v>2</v>
      </c>
      <c r="L328">
        <v>1</v>
      </c>
      <c r="M328">
        <v>2</v>
      </c>
      <c r="N328">
        <v>2051244.8654574701</v>
      </c>
      <c r="O328">
        <v>839485.48227466503</v>
      </c>
      <c r="P328">
        <v>836447.19567244104</v>
      </c>
      <c r="Q328">
        <v>157195.68912856601</v>
      </c>
      <c r="R328">
        <v>73077.615498419895</v>
      </c>
      <c r="S328">
        <v>176960.06778395901</v>
      </c>
      <c r="T328">
        <v>2457679.69</v>
      </c>
      <c r="U328">
        <v>1499771.15803156</v>
      </c>
      <c r="V328">
        <v>3550007.4496946302</v>
      </c>
      <c r="W328">
        <v>407443.39833693003</v>
      </c>
      <c r="X328">
        <v>0</v>
      </c>
      <c r="Y328">
        <v>0</v>
      </c>
      <c r="Z328">
        <v>0</v>
      </c>
      <c r="AA328">
        <v>0</v>
      </c>
      <c r="AB328">
        <v>0</v>
      </c>
      <c r="AC328">
        <v>133301.28878187799</v>
      </c>
      <c r="AD328">
        <v>43658.779002080897</v>
      </c>
      <c r="AE328">
        <v>0</v>
      </c>
      <c r="AF328">
        <v>0</v>
      </c>
      <c r="AG328">
        <v>0</v>
      </c>
      <c r="AH328">
        <v>0</v>
      </c>
      <c r="AI328">
        <v>0</v>
      </c>
      <c r="AJ328">
        <v>4134410.9158155201</v>
      </c>
      <c r="AK328" s="63">
        <v>12389.4160050798</v>
      </c>
      <c r="AL328">
        <v>330.98244656580999</v>
      </c>
      <c r="AM328">
        <v>93035.839999999997</v>
      </c>
      <c r="AN328">
        <v>5024.5902278047197</v>
      </c>
      <c r="AO328">
        <v>15401.545964475399</v>
      </c>
      <c r="AP328">
        <v>3753.1860850462999</v>
      </c>
      <c r="AQ328">
        <v>20687.885194392002</v>
      </c>
      <c r="AR328">
        <v>11335.0795222901</v>
      </c>
      <c r="AS328">
        <v>12389.4160050798</v>
      </c>
      <c r="AT328">
        <v>0</v>
      </c>
      <c r="AU328" t="s">
        <v>2896</v>
      </c>
      <c r="AV328" t="s">
        <v>2896</v>
      </c>
    </row>
    <row r="329" spans="1:48" x14ac:dyDescent="0.25">
      <c r="A329" t="s">
        <v>3238</v>
      </c>
      <c r="B329">
        <v>2203</v>
      </c>
      <c r="C329" t="s">
        <v>87</v>
      </c>
      <c r="D329">
        <v>3433</v>
      </c>
      <c r="E329" t="s">
        <v>573</v>
      </c>
      <c r="F329" t="s">
        <v>2892</v>
      </c>
      <c r="G329" t="s">
        <v>2907</v>
      </c>
      <c r="H329" t="s">
        <v>2904</v>
      </c>
      <c r="I329" t="s">
        <v>2895</v>
      </c>
      <c r="J329">
        <v>278.24017361946301</v>
      </c>
      <c r="K329">
        <v>1</v>
      </c>
      <c r="L329">
        <v>1</v>
      </c>
      <c r="M329">
        <v>2</v>
      </c>
      <c r="N329">
        <v>2324632.73</v>
      </c>
      <c r="O329">
        <v>667244.17000000004</v>
      </c>
      <c r="P329">
        <v>919077.5</v>
      </c>
      <c r="Q329">
        <v>322107.28000000003</v>
      </c>
      <c r="R329">
        <v>187501.2</v>
      </c>
      <c r="S329">
        <v>145670.39999999999</v>
      </c>
      <c r="T329">
        <v>4420562.88</v>
      </c>
      <c r="U329">
        <v>0</v>
      </c>
      <c r="V329">
        <v>3783015.52</v>
      </c>
      <c r="W329">
        <v>637547.36</v>
      </c>
      <c r="X329">
        <v>0</v>
      </c>
      <c r="Y329">
        <v>0</v>
      </c>
      <c r="Z329">
        <v>0</v>
      </c>
      <c r="AA329">
        <v>0</v>
      </c>
      <c r="AB329">
        <v>0</v>
      </c>
      <c r="AC329">
        <v>145670.39999999999</v>
      </c>
      <c r="AD329">
        <v>0</v>
      </c>
      <c r="AE329">
        <v>0</v>
      </c>
      <c r="AF329">
        <v>0</v>
      </c>
      <c r="AG329">
        <v>0</v>
      </c>
      <c r="AH329">
        <v>0</v>
      </c>
      <c r="AI329">
        <v>0</v>
      </c>
      <c r="AJ329">
        <v>4566233.28</v>
      </c>
      <c r="AK329" s="63">
        <v>16411.121444472101</v>
      </c>
      <c r="AL329">
        <v>330.98244656580999</v>
      </c>
      <c r="AM329">
        <v>93035.839999999997</v>
      </c>
      <c r="AN329">
        <v>16411.121444472101</v>
      </c>
      <c r="AO329">
        <v>16411.121444472101</v>
      </c>
      <c r="AP329">
        <v>330.98244656580999</v>
      </c>
      <c r="AQ329">
        <v>56162.493707719797</v>
      </c>
      <c r="AR329">
        <v>16411.121444472101</v>
      </c>
      <c r="AS329">
        <v>16411.121444472101</v>
      </c>
      <c r="AT329">
        <v>0</v>
      </c>
      <c r="AU329" t="s">
        <v>2896</v>
      </c>
      <c r="AV329" t="s">
        <v>2896</v>
      </c>
    </row>
    <row r="330" spans="1:48" x14ac:dyDescent="0.25">
      <c r="A330" t="s">
        <v>3239</v>
      </c>
      <c r="B330">
        <v>2217</v>
      </c>
      <c r="C330" t="s">
        <v>88</v>
      </c>
      <c r="D330">
        <v>1083</v>
      </c>
      <c r="E330" t="s">
        <v>574</v>
      </c>
      <c r="F330" t="s">
        <v>2892</v>
      </c>
      <c r="G330" t="s">
        <v>2903</v>
      </c>
      <c r="H330" t="s">
        <v>2904</v>
      </c>
      <c r="I330" t="s">
        <v>2895</v>
      </c>
      <c r="J330">
        <v>165.815068493138</v>
      </c>
      <c r="K330">
        <v>1</v>
      </c>
      <c r="L330">
        <v>1</v>
      </c>
      <c r="M330">
        <v>2</v>
      </c>
      <c r="N330">
        <v>1423027.6245226101</v>
      </c>
      <c r="O330">
        <v>383768.268376244</v>
      </c>
      <c r="P330">
        <v>467313.04158646398</v>
      </c>
      <c r="Q330">
        <v>122981.401275971</v>
      </c>
      <c r="R330">
        <v>103793.33626619801</v>
      </c>
      <c r="S330">
        <v>73639.0073283159</v>
      </c>
      <c r="T330">
        <v>1731525.62</v>
      </c>
      <c r="U330">
        <v>769358.05202748999</v>
      </c>
      <c r="V330">
        <v>2198143.1145784399</v>
      </c>
      <c r="W330">
        <v>302740.557449046</v>
      </c>
      <c r="X330">
        <v>0</v>
      </c>
      <c r="Y330">
        <v>0</v>
      </c>
      <c r="Z330">
        <v>0</v>
      </c>
      <c r="AA330">
        <v>0</v>
      </c>
      <c r="AB330">
        <v>0</v>
      </c>
      <c r="AC330">
        <v>73450.836946202893</v>
      </c>
      <c r="AD330">
        <v>188.170382113019</v>
      </c>
      <c r="AE330">
        <v>0</v>
      </c>
      <c r="AF330">
        <v>0</v>
      </c>
      <c r="AG330">
        <v>0</v>
      </c>
      <c r="AH330">
        <v>0</v>
      </c>
      <c r="AI330">
        <v>0</v>
      </c>
      <c r="AJ330">
        <v>2574522.6793558099</v>
      </c>
      <c r="AK330" s="63">
        <v>15526.4699568746</v>
      </c>
      <c r="AL330">
        <v>330.98244656580999</v>
      </c>
      <c r="AM330">
        <v>93035.839999999997</v>
      </c>
      <c r="AN330">
        <v>12549.761166854199</v>
      </c>
      <c r="AO330">
        <v>15526.4699568746</v>
      </c>
      <c r="AP330">
        <v>330.98244656580999</v>
      </c>
      <c r="AQ330">
        <v>40734.411818744898</v>
      </c>
      <c r="AR330">
        <v>15526.4699568746</v>
      </c>
      <c r="AS330">
        <v>15526.4699568746</v>
      </c>
      <c r="AT330">
        <v>0</v>
      </c>
      <c r="AU330" t="s">
        <v>2896</v>
      </c>
      <c r="AV330" t="s">
        <v>2896</v>
      </c>
    </row>
    <row r="331" spans="1:48" x14ac:dyDescent="0.25">
      <c r="A331" t="s">
        <v>3240</v>
      </c>
      <c r="B331">
        <v>2217</v>
      </c>
      <c r="C331" t="s">
        <v>88</v>
      </c>
      <c r="D331">
        <v>1082</v>
      </c>
      <c r="E331" t="s">
        <v>575</v>
      </c>
      <c r="F331" t="s">
        <v>2892</v>
      </c>
      <c r="G331" t="s">
        <v>2893</v>
      </c>
      <c r="H331" t="s">
        <v>2904</v>
      </c>
      <c r="I331" t="s">
        <v>2895</v>
      </c>
      <c r="J331">
        <v>218.72142857139801</v>
      </c>
      <c r="K331">
        <v>1</v>
      </c>
      <c r="L331">
        <v>1</v>
      </c>
      <c r="M331">
        <v>2</v>
      </c>
      <c r="N331">
        <v>1494766.8854773899</v>
      </c>
      <c r="O331">
        <v>233236.96162375601</v>
      </c>
      <c r="P331">
        <v>616417.89841353497</v>
      </c>
      <c r="Q331">
        <v>162220.88872402901</v>
      </c>
      <c r="R331">
        <v>141124.16373380201</v>
      </c>
      <c r="S331">
        <v>97134.892671684007</v>
      </c>
      <c r="T331">
        <v>1632930.85</v>
      </c>
      <c r="U331">
        <v>1014835.94797251</v>
      </c>
      <c r="V331">
        <v>2227916.4154215599</v>
      </c>
      <c r="W331">
        <v>419850.382550954</v>
      </c>
      <c r="X331">
        <v>0</v>
      </c>
      <c r="Y331">
        <v>0</v>
      </c>
      <c r="Z331">
        <v>0</v>
      </c>
      <c r="AA331">
        <v>0</v>
      </c>
      <c r="AB331">
        <v>0</v>
      </c>
      <c r="AC331">
        <v>96886.683053796994</v>
      </c>
      <c r="AD331">
        <v>248.20961788698099</v>
      </c>
      <c r="AE331">
        <v>0</v>
      </c>
      <c r="AF331">
        <v>0</v>
      </c>
      <c r="AG331">
        <v>0</v>
      </c>
      <c r="AH331">
        <v>0</v>
      </c>
      <c r="AI331">
        <v>0</v>
      </c>
      <c r="AJ331">
        <v>2744901.6906442</v>
      </c>
      <c r="AK331" s="63">
        <v>12549.761166854199</v>
      </c>
      <c r="AL331">
        <v>330.98244656580999</v>
      </c>
      <c r="AM331">
        <v>93035.839999999997</v>
      </c>
      <c r="AN331">
        <v>12549.761166854199</v>
      </c>
      <c r="AO331">
        <v>15526.4699568746</v>
      </c>
      <c r="AP331">
        <v>330.98244656580999</v>
      </c>
      <c r="AQ331">
        <v>93035.839999999997</v>
      </c>
      <c r="AR331">
        <v>12549.761166854199</v>
      </c>
      <c r="AS331">
        <v>12549.761166854199</v>
      </c>
      <c r="AT331">
        <v>0</v>
      </c>
      <c r="AU331" t="s">
        <v>2896</v>
      </c>
      <c r="AV331" t="s">
        <v>2896</v>
      </c>
    </row>
    <row r="332" spans="1:48" x14ac:dyDescent="0.25">
      <c r="A332" t="s">
        <v>3241</v>
      </c>
      <c r="B332">
        <v>1998</v>
      </c>
      <c r="C332" t="s">
        <v>89</v>
      </c>
      <c r="D332">
        <v>302</v>
      </c>
      <c r="E332" t="s">
        <v>576</v>
      </c>
      <c r="F332" t="s">
        <v>2906</v>
      </c>
      <c r="G332" t="s">
        <v>2907</v>
      </c>
      <c r="H332" t="s">
        <v>2894</v>
      </c>
      <c r="I332" t="s">
        <v>2895</v>
      </c>
      <c r="J332">
        <v>247.76158940394501</v>
      </c>
      <c r="K332">
        <v>1</v>
      </c>
      <c r="L332">
        <v>1</v>
      </c>
      <c r="M332">
        <v>1</v>
      </c>
      <c r="N332">
        <v>2073086.98</v>
      </c>
      <c r="O332">
        <v>582206.04</v>
      </c>
      <c r="P332">
        <v>1762020.81</v>
      </c>
      <c r="Q332">
        <v>417561.57</v>
      </c>
      <c r="R332">
        <v>343849.95</v>
      </c>
      <c r="S332">
        <v>101853.49</v>
      </c>
      <c r="T332">
        <v>3031430.88</v>
      </c>
      <c r="U332">
        <v>2147294.4700000002</v>
      </c>
      <c r="V332">
        <v>4191602.46</v>
      </c>
      <c r="W332">
        <v>982022.89</v>
      </c>
      <c r="X332">
        <v>0</v>
      </c>
      <c r="Y332">
        <v>0</v>
      </c>
      <c r="Z332">
        <v>0</v>
      </c>
      <c r="AA332">
        <v>0</v>
      </c>
      <c r="AB332">
        <v>5100</v>
      </c>
      <c r="AC332">
        <v>101853.49</v>
      </c>
      <c r="AD332">
        <v>0</v>
      </c>
      <c r="AE332">
        <v>0</v>
      </c>
      <c r="AF332">
        <v>0</v>
      </c>
      <c r="AG332">
        <v>0</v>
      </c>
      <c r="AH332">
        <v>0</v>
      </c>
      <c r="AI332">
        <v>0</v>
      </c>
      <c r="AJ332">
        <v>5280578.84</v>
      </c>
      <c r="AK332" s="63">
        <v>21313.1456441808</v>
      </c>
      <c r="AL332">
        <v>330.98244656580999</v>
      </c>
      <c r="AM332">
        <v>93035.839999999997</v>
      </c>
      <c r="AN332">
        <v>21313.1456441808</v>
      </c>
      <c r="AO332">
        <v>21313.1456441808</v>
      </c>
      <c r="AP332">
        <v>330.98244656580999</v>
      </c>
      <c r="AQ332">
        <v>56162.493707719797</v>
      </c>
      <c r="AR332">
        <v>21313.1456441808</v>
      </c>
      <c r="AS332">
        <v>21313.1456441808</v>
      </c>
      <c r="AT332">
        <v>0</v>
      </c>
      <c r="AU332" t="s">
        <v>2896</v>
      </c>
      <c r="AV332" t="s">
        <v>2896</v>
      </c>
    </row>
    <row r="333" spans="1:48" x14ac:dyDescent="0.25">
      <c r="A333" t="s">
        <v>3242</v>
      </c>
      <c r="B333">
        <v>2221</v>
      </c>
      <c r="C333" t="s">
        <v>91</v>
      </c>
      <c r="D333">
        <v>1090</v>
      </c>
      <c r="E333" t="s">
        <v>577</v>
      </c>
      <c r="F333" t="s">
        <v>2892</v>
      </c>
      <c r="G333" t="s">
        <v>2893</v>
      </c>
      <c r="H333" t="s">
        <v>2894</v>
      </c>
      <c r="I333" t="s">
        <v>2895</v>
      </c>
      <c r="J333">
        <v>214.013422818777</v>
      </c>
      <c r="K333">
        <v>1</v>
      </c>
      <c r="L333">
        <v>1</v>
      </c>
      <c r="M333">
        <v>2</v>
      </c>
      <c r="N333">
        <v>1587577.6298947099</v>
      </c>
      <c r="O333">
        <v>248285.00362908799</v>
      </c>
      <c r="P333">
        <v>567524.66735754895</v>
      </c>
      <c r="Q333">
        <v>113801.35234807601</v>
      </c>
      <c r="R333">
        <v>175331.39641166199</v>
      </c>
      <c r="S333">
        <v>266659.60240598099</v>
      </c>
      <c r="T333">
        <v>1378001.15</v>
      </c>
      <c r="U333">
        <v>1314518.8996410901</v>
      </c>
      <c r="V333">
        <v>2192890.6067589</v>
      </c>
      <c r="W333">
        <v>499629.44288219302</v>
      </c>
      <c r="X333">
        <v>0</v>
      </c>
      <c r="Y333">
        <v>0</v>
      </c>
      <c r="Z333">
        <v>0</v>
      </c>
      <c r="AA333">
        <v>0</v>
      </c>
      <c r="AB333">
        <v>0</v>
      </c>
      <c r="AC333">
        <v>266537.72213800001</v>
      </c>
      <c r="AD333">
        <v>121.880267981001</v>
      </c>
      <c r="AE333">
        <v>0</v>
      </c>
      <c r="AF333">
        <v>0</v>
      </c>
      <c r="AG333">
        <v>0</v>
      </c>
      <c r="AH333">
        <v>0</v>
      </c>
      <c r="AI333">
        <v>0</v>
      </c>
      <c r="AJ333">
        <v>2959179.6520470702</v>
      </c>
      <c r="AK333" s="63">
        <v>13827.0750174061</v>
      </c>
      <c r="AL333">
        <v>330.98244656580999</v>
      </c>
      <c r="AM333">
        <v>93035.839999999997</v>
      </c>
      <c r="AN333">
        <v>13827.0750174061</v>
      </c>
      <c r="AO333">
        <v>15786.0440662867</v>
      </c>
      <c r="AP333">
        <v>330.98244656580999</v>
      </c>
      <c r="AQ333">
        <v>93035.839999999997</v>
      </c>
      <c r="AR333">
        <v>13827.0750174061</v>
      </c>
      <c r="AS333">
        <v>13827.0750174061</v>
      </c>
      <c r="AT333">
        <v>0</v>
      </c>
      <c r="AU333" t="s">
        <v>2896</v>
      </c>
      <c r="AV333" t="s">
        <v>2896</v>
      </c>
    </row>
    <row r="334" spans="1:48" x14ac:dyDescent="0.25">
      <c r="A334" t="s">
        <v>3243</v>
      </c>
      <c r="B334">
        <v>2221</v>
      </c>
      <c r="C334" t="s">
        <v>91</v>
      </c>
      <c r="D334">
        <v>1091</v>
      </c>
      <c r="E334" t="s">
        <v>578</v>
      </c>
      <c r="F334" t="s">
        <v>2892</v>
      </c>
      <c r="G334" t="s">
        <v>2903</v>
      </c>
      <c r="H334" t="s">
        <v>2894</v>
      </c>
      <c r="I334" t="s">
        <v>2895</v>
      </c>
      <c r="J334">
        <v>215.08360002643801</v>
      </c>
      <c r="K334">
        <v>1</v>
      </c>
      <c r="L334">
        <v>1</v>
      </c>
      <c r="M334">
        <v>2</v>
      </c>
      <c r="N334">
        <v>1671974.2101052899</v>
      </c>
      <c r="O334">
        <v>532410.79637091199</v>
      </c>
      <c r="P334">
        <v>570362.58264245</v>
      </c>
      <c r="Q334">
        <v>114370.417651924</v>
      </c>
      <c r="R334">
        <v>238208.14358833799</v>
      </c>
      <c r="S334">
        <v>267993.03759401903</v>
      </c>
      <c r="T334">
        <v>1806233.98</v>
      </c>
      <c r="U334">
        <v>1321092.17035891</v>
      </c>
      <c r="V334">
        <v>2625198.3032411002</v>
      </c>
      <c r="W334">
        <v>502127.84711780702</v>
      </c>
      <c r="X334">
        <v>0</v>
      </c>
      <c r="Y334">
        <v>0</v>
      </c>
      <c r="Z334">
        <v>0</v>
      </c>
      <c r="AA334">
        <v>0</v>
      </c>
      <c r="AB334">
        <v>0</v>
      </c>
      <c r="AC334">
        <v>267870.54786199902</v>
      </c>
      <c r="AD334">
        <v>122.48973201899901</v>
      </c>
      <c r="AE334">
        <v>0</v>
      </c>
      <c r="AF334">
        <v>0</v>
      </c>
      <c r="AG334">
        <v>0</v>
      </c>
      <c r="AH334">
        <v>0</v>
      </c>
      <c r="AI334">
        <v>0</v>
      </c>
      <c r="AJ334">
        <v>3395319.1879529301</v>
      </c>
      <c r="AK334" s="63">
        <v>15786.0440662867</v>
      </c>
      <c r="AL334">
        <v>330.98244656580999</v>
      </c>
      <c r="AM334">
        <v>93035.839999999997</v>
      </c>
      <c r="AN334">
        <v>13827.0750174061</v>
      </c>
      <c r="AO334">
        <v>15786.0440662867</v>
      </c>
      <c r="AP334">
        <v>330.98244656580999</v>
      </c>
      <c r="AQ334">
        <v>40734.411818744898</v>
      </c>
      <c r="AR334">
        <v>15786.0440662867</v>
      </c>
      <c r="AS334">
        <v>15786.0440662867</v>
      </c>
      <c r="AT334">
        <v>0</v>
      </c>
      <c r="AU334" t="s">
        <v>2896</v>
      </c>
      <c r="AV334" t="s">
        <v>2896</v>
      </c>
    </row>
    <row r="335" spans="1:48" x14ac:dyDescent="0.25">
      <c r="A335" t="s">
        <v>3244</v>
      </c>
      <c r="B335">
        <v>1930</v>
      </c>
      <c r="C335" t="s">
        <v>92</v>
      </c>
      <c r="D335">
        <v>131</v>
      </c>
      <c r="E335" t="s">
        <v>579</v>
      </c>
      <c r="F335" t="s">
        <v>2892</v>
      </c>
      <c r="G335" t="s">
        <v>2893</v>
      </c>
      <c r="H335" t="s">
        <v>2904</v>
      </c>
      <c r="I335" t="s">
        <v>2895</v>
      </c>
      <c r="J335">
        <v>410.93356956100303</v>
      </c>
      <c r="K335">
        <v>1</v>
      </c>
      <c r="L335">
        <v>1</v>
      </c>
      <c r="M335">
        <v>1</v>
      </c>
      <c r="N335">
        <v>2618400.5819951198</v>
      </c>
      <c r="O335">
        <v>572552.313819804</v>
      </c>
      <c r="P335">
        <v>902947.05937698996</v>
      </c>
      <c r="Q335">
        <v>231657.430556329</v>
      </c>
      <c r="R335">
        <v>277576.19217856502</v>
      </c>
      <c r="S335">
        <v>150703.345462436</v>
      </c>
      <c r="T335">
        <v>2983995.95</v>
      </c>
      <c r="U335">
        <v>1619137.6279267999</v>
      </c>
      <c r="V335">
        <v>4188137.1250178898</v>
      </c>
      <c r="W335">
        <v>414996.45290891599</v>
      </c>
      <c r="X335">
        <v>0</v>
      </c>
      <c r="Y335">
        <v>0</v>
      </c>
      <c r="Z335">
        <v>0</v>
      </c>
      <c r="AA335">
        <v>0</v>
      </c>
      <c r="AB335">
        <v>0</v>
      </c>
      <c r="AC335">
        <v>143116.78567687501</v>
      </c>
      <c r="AD335">
        <v>7586.5597855616097</v>
      </c>
      <c r="AE335">
        <v>0</v>
      </c>
      <c r="AF335">
        <v>0</v>
      </c>
      <c r="AG335">
        <v>0</v>
      </c>
      <c r="AH335">
        <v>0</v>
      </c>
      <c r="AI335">
        <v>0</v>
      </c>
      <c r="AJ335">
        <v>4753836.9233892402</v>
      </c>
      <c r="AK335" s="63">
        <v>11568.3830076665</v>
      </c>
      <c r="AL335">
        <v>330.98244656580999</v>
      </c>
      <c r="AM335">
        <v>93035.839999999997</v>
      </c>
      <c r="AN335">
        <v>4306.8785431181605</v>
      </c>
      <c r="AO335">
        <v>14554.0676185144</v>
      </c>
      <c r="AP335">
        <v>330.98244656580999</v>
      </c>
      <c r="AQ335">
        <v>93035.839999999997</v>
      </c>
      <c r="AR335">
        <v>10703.8588760814</v>
      </c>
      <c r="AS335">
        <v>11568.3830076665</v>
      </c>
      <c r="AT335">
        <v>0</v>
      </c>
      <c r="AU335" t="s">
        <v>2896</v>
      </c>
      <c r="AV335" t="s">
        <v>2896</v>
      </c>
    </row>
    <row r="336" spans="1:48" x14ac:dyDescent="0.25">
      <c r="A336" t="s">
        <v>3245</v>
      </c>
      <c r="B336">
        <v>1930</v>
      </c>
      <c r="C336" t="s">
        <v>92</v>
      </c>
      <c r="D336">
        <v>135</v>
      </c>
      <c r="E336" t="s">
        <v>580</v>
      </c>
      <c r="F336" t="s">
        <v>2892</v>
      </c>
      <c r="G336" t="s">
        <v>2903</v>
      </c>
      <c r="H336" t="s">
        <v>2904</v>
      </c>
      <c r="I336" t="s">
        <v>2895</v>
      </c>
      <c r="J336">
        <v>468.57982951918302</v>
      </c>
      <c r="K336">
        <v>1</v>
      </c>
      <c r="L336">
        <v>1</v>
      </c>
      <c r="M336">
        <v>1</v>
      </c>
      <c r="N336">
        <v>3400693.0283244099</v>
      </c>
      <c r="O336">
        <v>1455035.0426465201</v>
      </c>
      <c r="P336">
        <v>1201952.7653491001</v>
      </c>
      <c r="Q336">
        <v>273702.57611690601</v>
      </c>
      <c r="R336">
        <v>316514.91735894303</v>
      </c>
      <c r="S336">
        <v>171844.19369826201</v>
      </c>
      <c r="T336">
        <v>4801626.1100000003</v>
      </c>
      <c r="U336">
        <v>1846272.2197958799</v>
      </c>
      <c r="V336">
        <v>4942191.0946010798</v>
      </c>
      <c r="W336">
        <v>1705707.2351948</v>
      </c>
      <c r="X336">
        <v>0</v>
      </c>
      <c r="Y336">
        <v>0</v>
      </c>
      <c r="Z336">
        <v>0</v>
      </c>
      <c r="AA336">
        <v>0</v>
      </c>
      <c r="AB336">
        <v>0</v>
      </c>
      <c r="AC336">
        <v>163193.38209688</v>
      </c>
      <c r="AD336">
        <v>8650.8116013817798</v>
      </c>
      <c r="AE336">
        <v>0</v>
      </c>
      <c r="AF336">
        <v>0</v>
      </c>
      <c r="AG336">
        <v>0</v>
      </c>
      <c r="AH336">
        <v>0</v>
      </c>
      <c r="AI336">
        <v>0</v>
      </c>
      <c r="AJ336">
        <v>6819742.5234941402</v>
      </c>
      <c r="AK336" s="63">
        <v>14554.0676185144</v>
      </c>
      <c r="AL336">
        <v>330.98244656580999</v>
      </c>
      <c r="AM336">
        <v>93035.839999999997</v>
      </c>
      <c r="AN336">
        <v>4306.8785431181605</v>
      </c>
      <c r="AO336">
        <v>14554.0676185144</v>
      </c>
      <c r="AP336">
        <v>330.98244656580999</v>
      </c>
      <c r="AQ336">
        <v>40734.411818744898</v>
      </c>
      <c r="AR336">
        <v>4306.8785431181605</v>
      </c>
      <c r="AS336">
        <v>14554.0676185144</v>
      </c>
      <c r="AT336">
        <v>0</v>
      </c>
      <c r="AU336" t="s">
        <v>2896</v>
      </c>
      <c r="AV336" t="s">
        <v>2896</v>
      </c>
    </row>
    <row r="337" spans="1:48" x14ac:dyDescent="0.25">
      <c r="A337" t="s">
        <v>3246</v>
      </c>
      <c r="B337">
        <v>1930</v>
      </c>
      <c r="C337" t="s">
        <v>92</v>
      </c>
      <c r="D337">
        <v>134</v>
      </c>
      <c r="E337" t="s">
        <v>581</v>
      </c>
      <c r="F337" t="s">
        <v>2892</v>
      </c>
      <c r="G337" t="s">
        <v>2911</v>
      </c>
      <c r="H337" t="s">
        <v>2904</v>
      </c>
      <c r="I337" t="s">
        <v>2895</v>
      </c>
      <c r="J337">
        <v>404.15550095273699</v>
      </c>
      <c r="K337">
        <v>1</v>
      </c>
      <c r="L337">
        <v>1</v>
      </c>
      <c r="M337">
        <v>1</v>
      </c>
      <c r="N337">
        <v>1924336.4984062901</v>
      </c>
      <c r="O337">
        <v>756450.97396840097</v>
      </c>
      <c r="P337">
        <v>926815.60419180698</v>
      </c>
      <c r="Q337">
        <v>227836.39943540399</v>
      </c>
      <c r="R337">
        <v>272997.76244205702</v>
      </c>
      <c r="S337">
        <v>148217.59669255401</v>
      </c>
      <c r="T337">
        <v>2516006.1800000002</v>
      </c>
      <c r="U337">
        <v>1592431.05844396</v>
      </c>
      <c r="V337">
        <v>3674896.60379154</v>
      </c>
      <c r="W337">
        <v>433540.63465242402</v>
      </c>
      <c r="X337">
        <v>0</v>
      </c>
      <c r="Y337">
        <v>0</v>
      </c>
      <c r="Z337">
        <v>0</v>
      </c>
      <c r="AA337">
        <v>0</v>
      </c>
      <c r="AB337">
        <v>0</v>
      </c>
      <c r="AC337">
        <v>140756.17202988401</v>
      </c>
      <c r="AD337">
        <v>7461.4246626701397</v>
      </c>
      <c r="AE337">
        <v>0</v>
      </c>
      <c r="AF337">
        <v>0</v>
      </c>
      <c r="AG337">
        <v>0</v>
      </c>
      <c r="AH337">
        <v>0</v>
      </c>
      <c r="AI337">
        <v>0</v>
      </c>
      <c r="AJ337">
        <v>4256654.8351365197</v>
      </c>
      <c r="AK337" s="63">
        <v>10532.220457477601</v>
      </c>
      <c r="AL337">
        <v>330.98244656580999</v>
      </c>
      <c r="AM337">
        <v>93035.839999999997</v>
      </c>
      <c r="AN337">
        <v>4306.8785431181605</v>
      </c>
      <c r="AO337">
        <v>14554.0676185144</v>
      </c>
      <c r="AP337">
        <v>3753.1860850462999</v>
      </c>
      <c r="AQ337">
        <v>20687.885194392002</v>
      </c>
      <c r="AR337">
        <v>10532.220457477601</v>
      </c>
      <c r="AS337">
        <v>10532.220457477601</v>
      </c>
      <c r="AT337">
        <v>0</v>
      </c>
      <c r="AU337" t="s">
        <v>2896</v>
      </c>
      <c r="AV337" t="s">
        <v>2896</v>
      </c>
    </row>
    <row r="338" spans="1:48" x14ac:dyDescent="0.25">
      <c r="A338" t="s">
        <v>3247</v>
      </c>
      <c r="B338">
        <v>1930</v>
      </c>
      <c r="C338" t="s">
        <v>92</v>
      </c>
      <c r="D338">
        <v>1930</v>
      </c>
      <c r="E338" t="s">
        <v>92</v>
      </c>
      <c r="F338" t="s">
        <v>1871</v>
      </c>
      <c r="G338" t="s">
        <v>1871</v>
      </c>
      <c r="H338" t="s">
        <v>2899</v>
      </c>
      <c r="I338" t="s">
        <v>2895</v>
      </c>
      <c r="J338">
        <v>25.404324166542999</v>
      </c>
      <c r="K338">
        <v>1</v>
      </c>
      <c r="L338">
        <v>1</v>
      </c>
      <c r="M338">
        <v>1</v>
      </c>
      <c r="N338">
        <v>27284.9859009418</v>
      </c>
      <c r="O338">
        <v>11937.6996124623</v>
      </c>
      <c r="P338">
        <v>29392.6898908531</v>
      </c>
      <c r="Q338">
        <v>14321.2939934024</v>
      </c>
      <c r="R338">
        <v>17160.037751484098</v>
      </c>
      <c r="S338">
        <v>9316.6315061585901</v>
      </c>
      <c r="T338">
        <v>0</v>
      </c>
      <c r="U338">
        <v>100096.707149144</v>
      </c>
      <c r="V338">
        <v>84829.986313319707</v>
      </c>
      <c r="W338">
        <v>15266.720835824</v>
      </c>
      <c r="X338">
        <v>0</v>
      </c>
      <c r="Y338">
        <v>0</v>
      </c>
      <c r="Z338">
        <v>0</v>
      </c>
      <c r="AA338">
        <v>0</v>
      </c>
      <c r="AB338">
        <v>0</v>
      </c>
      <c r="AC338">
        <v>8847.6227943437807</v>
      </c>
      <c r="AD338">
        <v>469.00871181480602</v>
      </c>
      <c r="AE338">
        <v>0</v>
      </c>
      <c r="AF338">
        <v>0</v>
      </c>
      <c r="AG338">
        <v>0</v>
      </c>
      <c r="AH338">
        <v>0</v>
      </c>
      <c r="AI338">
        <v>0</v>
      </c>
      <c r="AJ338">
        <v>109413.338655302</v>
      </c>
      <c r="AK338" s="63">
        <v>4306.8785431181695</v>
      </c>
      <c r="AL338">
        <v>330.98244656580999</v>
      </c>
      <c r="AM338">
        <v>93035.839999999997</v>
      </c>
      <c r="AN338">
        <v>4306.8785431181605</v>
      </c>
      <c r="AO338">
        <v>14554.0676185144</v>
      </c>
      <c r="AP338">
        <v>634.54287297753501</v>
      </c>
      <c r="AQ338">
        <v>40331.279999999999</v>
      </c>
      <c r="AR338">
        <v>4306.8785431181695</v>
      </c>
      <c r="AS338">
        <v>4306.8785431181695</v>
      </c>
      <c r="AT338">
        <v>0</v>
      </c>
      <c r="AU338" t="s">
        <v>2896</v>
      </c>
      <c r="AV338" t="s">
        <v>2900</v>
      </c>
    </row>
    <row r="339" spans="1:48" x14ac:dyDescent="0.25">
      <c r="A339" t="s">
        <v>3248</v>
      </c>
      <c r="B339">
        <v>1930</v>
      </c>
      <c r="C339" t="s">
        <v>92</v>
      </c>
      <c r="D339">
        <v>132</v>
      </c>
      <c r="E339" t="s">
        <v>582</v>
      </c>
      <c r="F339" t="s">
        <v>2892</v>
      </c>
      <c r="G339" t="s">
        <v>2893</v>
      </c>
      <c r="H339" t="s">
        <v>2904</v>
      </c>
      <c r="I339" t="s">
        <v>2895</v>
      </c>
      <c r="J339">
        <v>395.81099490845497</v>
      </c>
      <c r="K339">
        <v>2</v>
      </c>
      <c r="L339">
        <v>1</v>
      </c>
      <c r="M339">
        <v>1</v>
      </c>
      <c r="N339">
        <v>2157949.8352749301</v>
      </c>
      <c r="O339">
        <v>564706.782359801</v>
      </c>
      <c r="P339">
        <v>878397.47787123604</v>
      </c>
      <c r="Q339">
        <v>223132.313488994</v>
      </c>
      <c r="R339">
        <v>267361.24017920799</v>
      </c>
      <c r="S339">
        <v>145157.38192731101</v>
      </c>
      <c r="T339">
        <v>2531995.15</v>
      </c>
      <c r="U339">
        <v>1559552.49917417</v>
      </c>
      <c r="V339">
        <v>3686041.8128761798</v>
      </c>
      <c r="W339">
        <v>405505.83629798499</v>
      </c>
      <c r="X339">
        <v>0</v>
      </c>
      <c r="Y339">
        <v>0</v>
      </c>
      <c r="Z339">
        <v>0</v>
      </c>
      <c r="AA339">
        <v>0</v>
      </c>
      <c r="AB339">
        <v>0</v>
      </c>
      <c r="AC339">
        <v>137850.01159038799</v>
      </c>
      <c r="AD339">
        <v>7307.3703369221703</v>
      </c>
      <c r="AE339">
        <v>0</v>
      </c>
      <c r="AF339">
        <v>0</v>
      </c>
      <c r="AG339">
        <v>0</v>
      </c>
      <c r="AH339">
        <v>0</v>
      </c>
      <c r="AI339">
        <v>0</v>
      </c>
      <c r="AJ339">
        <v>4236705.0311014801</v>
      </c>
      <c r="AK339" s="63">
        <v>10703.8588760814</v>
      </c>
      <c r="AL339">
        <v>330.98244656580999</v>
      </c>
      <c r="AM339">
        <v>93035.839999999997</v>
      </c>
      <c r="AN339">
        <v>4306.8785431181605</v>
      </c>
      <c r="AO339">
        <v>14554.0676185144</v>
      </c>
      <c r="AP339">
        <v>330.98244656580999</v>
      </c>
      <c r="AQ339">
        <v>93035.839999999997</v>
      </c>
      <c r="AR339">
        <v>10703.8588760814</v>
      </c>
      <c r="AS339">
        <v>11568.3830076665</v>
      </c>
      <c r="AT339">
        <v>0</v>
      </c>
      <c r="AU339" t="s">
        <v>2896</v>
      </c>
      <c r="AV339" t="s">
        <v>2896</v>
      </c>
    </row>
    <row r="340" spans="1:48" x14ac:dyDescent="0.25">
      <c r="A340" t="s">
        <v>3249</v>
      </c>
      <c r="B340">
        <v>1930</v>
      </c>
      <c r="C340" t="s">
        <v>92</v>
      </c>
      <c r="D340">
        <v>4760</v>
      </c>
      <c r="E340" t="s">
        <v>583</v>
      </c>
      <c r="F340" t="s">
        <v>2906</v>
      </c>
      <c r="G340" t="s">
        <v>2903</v>
      </c>
      <c r="H340" t="s">
        <v>2904</v>
      </c>
      <c r="I340" t="s">
        <v>2895</v>
      </c>
      <c r="J340">
        <v>166.33707865153599</v>
      </c>
      <c r="K340">
        <v>1</v>
      </c>
      <c r="L340">
        <v>1</v>
      </c>
      <c r="M340">
        <v>1</v>
      </c>
      <c r="N340">
        <v>178650.87912033999</v>
      </c>
      <c r="O340">
        <v>78163.153104921206</v>
      </c>
      <c r="P340">
        <v>192451.259010223</v>
      </c>
      <c r="Q340">
        <v>93769.949940632898</v>
      </c>
      <c r="R340">
        <v>112356.877924391</v>
      </c>
      <c r="S340">
        <v>61001.475868750102</v>
      </c>
      <c r="T340">
        <v>0</v>
      </c>
      <c r="U340">
        <v>655392.11910050805</v>
      </c>
      <c r="V340">
        <v>555431.90257312404</v>
      </c>
      <c r="W340">
        <v>99960.2165273844</v>
      </c>
      <c r="X340">
        <v>0</v>
      </c>
      <c r="Y340">
        <v>0</v>
      </c>
      <c r="Z340">
        <v>0</v>
      </c>
      <c r="AA340">
        <v>0</v>
      </c>
      <c r="AB340">
        <v>0</v>
      </c>
      <c r="AC340">
        <v>57930.599490620101</v>
      </c>
      <c r="AD340">
        <v>3070.8763781300399</v>
      </c>
      <c r="AE340">
        <v>0</v>
      </c>
      <c r="AF340">
        <v>0</v>
      </c>
      <c r="AG340">
        <v>0</v>
      </c>
      <c r="AH340">
        <v>0</v>
      </c>
      <c r="AI340">
        <v>0</v>
      </c>
      <c r="AJ340">
        <v>716393.59496925795</v>
      </c>
      <c r="AK340" s="63">
        <v>4306.8785431181605</v>
      </c>
      <c r="AL340">
        <v>330.98244656580999</v>
      </c>
      <c r="AM340">
        <v>93035.839999999997</v>
      </c>
      <c r="AN340">
        <v>4306.8785431181605</v>
      </c>
      <c r="AO340">
        <v>14554.0676185144</v>
      </c>
      <c r="AP340">
        <v>330.98244656580999</v>
      </c>
      <c r="AQ340">
        <v>40734.411818744898</v>
      </c>
      <c r="AR340">
        <v>4306.8785431181605</v>
      </c>
      <c r="AS340">
        <v>14554.0676185144</v>
      </c>
      <c r="AT340">
        <v>0</v>
      </c>
      <c r="AU340" t="s">
        <v>2896</v>
      </c>
      <c r="AV340" t="s">
        <v>2897</v>
      </c>
    </row>
    <row r="341" spans="1:48" x14ac:dyDescent="0.25">
      <c r="A341" t="s">
        <v>3250</v>
      </c>
      <c r="B341">
        <v>1930</v>
      </c>
      <c r="C341" t="s">
        <v>92</v>
      </c>
      <c r="D341">
        <v>4670</v>
      </c>
      <c r="E341" t="s">
        <v>584</v>
      </c>
      <c r="F341" t="s">
        <v>2906</v>
      </c>
      <c r="G341" t="s">
        <v>2907</v>
      </c>
      <c r="H341" t="s">
        <v>2942</v>
      </c>
      <c r="I341" t="s">
        <v>2895</v>
      </c>
      <c r="J341">
        <v>1103.6835531035499</v>
      </c>
      <c r="K341">
        <v>1</v>
      </c>
      <c r="L341">
        <v>1</v>
      </c>
      <c r="M341">
        <v>1</v>
      </c>
      <c r="N341">
        <v>1185388.3609779801</v>
      </c>
      <c r="O341">
        <v>518629.92448809301</v>
      </c>
      <c r="P341">
        <v>1276956.9543097999</v>
      </c>
      <c r="Q341">
        <v>622184.49646833295</v>
      </c>
      <c r="R341">
        <v>745512.90216535504</v>
      </c>
      <c r="S341">
        <v>404758.37484453002</v>
      </c>
      <c r="T341">
        <v>0</v>
      </c>
      <c r="U341">
        <v>4348672.6384095596</v>
      </c>
      <c r="V341">
        <v>3685414.3448268902</v>
      </c>
      <c r="W341">
        <v>663258.29358266597</v>
      </c>
      <c r="X341">
        <v>0</v>
      </c>
      <c r="Y341">
        <v>0</v>
      </c>
      <c r="Z341">
        <v>0</v>
      </c>
      <c r="AA341">
        <v>0</v>
      </c>
      <c r="AB341">
        <v>0</v>
      </c>
      <c r="AC341">
        <v>384382.42632100999</v>
      </c>
      <c r="AD341">
        <v>20375.948523519499</v>
      </c>
      <c r="AE341">
        <v>0</v>
      </c>
      <c r="AF341">
        <v>0</v>
      </c>
      <c r="AG341">
        <v>0</v>
      </c>
      <c r="AH341">
        <v>0</v>
      </c>
      <c r="AI341">
        <v>0</v>
      </c>
      <c r="AJ341">
        <v>4753431.0132540902</v>
      </c>
      <c r="AK341" s="63">
        <v>4306.8785431181695</v>
      </c>
      <c r="AL341">
        <v>330.98244656580999</v>
      </c>
      <c r="AM341">
        <v>93035.839999999997</v>
      </c>
      <c r="AN341">
        <v>4306.8785431181605</v>
      </c>
      <c r="AO341">
        <v>14554.0676185144</v>
      </c>
      <c r="AP341">
        <v>330.98244656580999</v>
      </c>
      <c r="AQ341">
        <v>56162.493707719797</v>
      </c>
      <c r="AR341">
        <v>4306.8785431181695</v>
      </c>
      <c r="AS341">
        <v>4306.8785431181695</v>
      </c>
      <c r="AT341">
        <v>0</v>
      </c>
      <c r="AU341" t="s">
        <v>2896</v>
      </c>
      <c r="AV341" t="s">
        <v>2897</v>
      </c>
    </row>
    <row r="342" spans="1:48" x14ac:dyDescent="0.25">
      <c r="A342" t="s">
        <v>3251</v>
      </c>
      <c r="B342">
        <v>2082</v>
      </c>
      <c r="C342" t="s">
        <v>93</v>
      </c>
      <c r="D342">
        <v>503</v>
      </c>
      <c r="E342" t="s">
        <v>484</v>
      </c>
      <c r="F342" t="s">
        <v>2892</v>
      </c>
      <c r="G342" t="s">
        <v>2893</v>
      </c>
      <c r="H342" t="s">
        <v>2894</v>
      </c>
      <c r="I342" t="s">
        <v>2895</v>
      </c>
      <c r="J342">
        <v>462.13592074276301</v>
      </c>
      <c r="K342">
        <v>1</v>
      </c>
      <c r="L342">
        <v>1</v>
      </c>
      <c r="M342">
        <v>2</v>
      </c>
      <c r="N342">
        <v>3056353.6390555101</v>
      </c>
      <c r="O342">
        <v>1092691.88503811</v>
      </c>
      <c r="P342">
        <v>964350.83690611995</v>
      </c>
      <c r="Q342">
        <v>200094.04296259</v>
      </c>
      <c r="R342">
        <v>1088420.1575144499</v>
      </c>
      <c r="S342">
        <v>207548.14181080999</v>
      </c>
      <c r="T342">
        <v>2932329.1</v>
      </c>
      <c r="U342">
        <v>3469581.46147678</v>
      </c>
      <c r="V342">
        <v>4871661.9918436697</v>
      </c>
      <c r="W342">
        <v>591904.59372967598</v>
      </c>
      <c r="X342">
        <v>0</v>
      </c>
      <c r="Y342">
        <v>0</v>
      </c>
      <c r="Z342">
        <v>0</v>
      </c>
      <c r="AA342">
        <v>938343.97590343805</v>
      </c>
      <c r="AB342">
        <v>0</v>
      </c>
      <c r="AC342">
        <v>171373.137532733</v>
      </c>
      <c r="AD342">
        <v>36175.004278076602</v>
      </c>
      <c r="AE342">
        <v>0</v>
      </c>
      <c r="AF342">
        <v>0</v>
      </c>
      <c r="AG342">
        <v>0</v>
      </c>
      <c r="AH342">
        <v>0</v>
      </c>
      <c r="AI342">
        <v>0</v>
      </c>
      <c r="AJ342">
        <v>6609458.7032875903</v>
      </c>
      <c r="AK342" s="63">
        <v>14301.980016322101</v>
      </c>
      <c r="AL342">
        <v>330.98244656580999</v>
      </c>
      <c r="AM342">
        <v>93035.839999999997</v>
      </c>
      <c r="AN342">
        <v>7956.8140848639496</v>
      </c>
      <c r="AO342">
        <v>19398.220093063599</v>
      </c>
      <c r="AP342">
        <v>330.98244656580999</v>
      </c>
      <c r="AQ342">
        <v>93035.839999999997</v>
      </c>
      <c r="AR342">
        <v>7975.4133215255497</v>
      </c>
      <c r="AS342">
        <v>16833.049324641801</v>
      </c>
      <c r="AT342">
        <v>0</v>
      </c>
      <c r="AU342" t="s">
        <v>2896</v>
      </c>
      <c r="AV342" t="s">
        <v>2896</v>
      </c>
    </row>
    <row r="343" spans="1:48" x14ac:dyDescent="0.25">
      <c r="A343" t="s">
        <v>3252</v>
      </c>
      <c r="B343">
        <v>2082</v>
      </c>
      <c r="C343" t="s">
        <v>93</v>
      </c>
      <c r="D343">
        <v>4554</v>
      </c>
      <c r="E343" t="s">
        <v>585</v>
      </c>
      <c r="F343" t="s">
        <v>2892</v>
      </c>
      <c r="G343" t="s">
        <v>2911</v>
      </c>
      <c r="H343" t="s">
        <v>2904</v>
      </c>
      <c r="I343" t="s">
        <v>2895</v>
      </c>
      <c r="J343">
        <v>422.32385631088499</v>
      </c>
      <c r="K343">
        <v>1</v>
      </c>
      <c r="L343">
        <v>1</v>
      </c>
      <c r="M343">
        <v>2</v>
      </c>
      <c r="N343">
        <v>2842113.99086317</v>
      </c>
      <c r="O343">
        <v>1168425.23321522</v>
      </c>
      <c r="P343">
        <v>1005884.54963175</v>
      </c>
      <c r="Q343">
        <v>185244.44376246701</v>
      </c>
      <c r="R343">
        <v>994654.98693373997</v>
      </c>
      <c r="S343">
        <v>189668.293862163</v>
      </c>
      <c r="T343">
        <v>3025639.09</v>
      </c>
      <c r="U343">
        <v>3170684.1144063501</v>
      </c>
      <c r="V343">
        <v>4528324.0655180002</v>
      </c>
      <c r="W343">
        <v>810491.57744905597</v>
      </c>
      <c r="X343">
        <v>0</v>
      </c>
      <c r="Y343">
        <v>0</v>
      </c>
      <c r="Z343">
        <v>0</v>
      </c>
      <c r="AA343">
        <v>857507.56143929099</v>
      </c>
      <c r="AB343">
        <v>0</v>
      </c>
      <c r="AC343">
        <v>156609.69221911099</v>
      </c>
      <c r="AD343">
        <v>33058.601643052098</v>
      </c>
      <c r="AE343">
        <v>0</v>
      </c>
      <c r="AF343">
        <v>0</v>
      </c>
      <c r="AG343">
        <v>0</v>
      </c>
      <c r="AH343">
        <v>0</v>
      </c>
      <c r="AI343">
        <v>0</v>
      </c>
      <c r="AJ343">
        <v>6385991.4982685102</v>
      </c>
      <c r="AK343" s="63">
        <v>15121.0768770012</v>
      </c>
      <c r="AL343">
        <v>330.98244656580999</v>
      </c>
      <c r="AM343">
        <v>93035.839999999997</v>
      </c>
      <c r="AN343">
        <v>7956.8140848639496</v>
      </c>
      <c r="AO343">
        <v>19398.220093063599</v>
      </c>
      <c r="AP343">
        <v>3753.1860850462999</v>
      </c>
      <c r="AQ343">
        <v>20687.885194392002</v>
      </c>
      <c r="AR343">
        <v>13831.6915874156</v>
      </c>
      <c r="AS343">
        <v>15798.646368121201</v>
      </c>
      <c r="AT343">
        <v>0</v>
      </c>
      <c r="AU343" t="s">
        <v>2896</v>
      </c>
      <c r="AV343" t="s">
        <v>2896</v>
      </c>
    </row>
    <row r="344" spans="1:48" x14ac:dyDescent="0.25">
      <c r="A344" t="s">
        <v>3253</v>
      </c>
      <c r="B344">
        <v>2082</v>
      </c>
      <c r="C344" t="s">
        <v>93</v>
      </c>
      <c r="D344">
        <v>504</v>
      </c>
      <c r="E344" t="s">
        <v>586</v>
      </c>
      <c r="F344" t="s">
        <v>2892</v>
      </c>
      <c r="G344" t="s">
        <v>2893</v>
      </c>
      <c r="H344" t="s">
        <v>2894</v>
      </c>
      <c r="I344" t="s">
        <v>2895</v>
      </c>
      <c r="J344">
        <v>452.68625144383401</v>
      </c>
      <c r="K344">
        <v>1</v>
      </c>
      <c r="L344">
        <v>1</v>
      </c>
      <c r="M344">
        <v>2</v>
      </c>
      <c r="N344">
        <v>3061325.6262840298</v>
      </c>
      <c r="O344">
        <v>1015984.39654962</v>
      </c>
      <c r="P344">
        <v>983762.56619563501</v>
      </c>
      <c r="Q344">
        <v>198095.181749101</v>
      </c>
      <c r="R344">
        <v>1066164.34470019</v>
      </c>
      <c r="S344">
        <v>203304.236033983</v>
      </c>
      <c r="T344">
        <v>2926696.01</v>
      </c>
      <c r="U344">
        <v>3398636.1054785801</v>
      </c>
      <c r="V344">
        <v>4621250.5613854704</v>
      </c>
      <c r="W344">
        <v>784924.66117313504</v>
      </c>
      <c r="X344">
        <v>0</v>
      </c>
      <c r="Y344">
        <v>0</v>
      </c>
      <c r="Z344">
        <v>0</v>
      </c>
      <c r="AA344">
        <v>919156.89291997696</v>
      </c>
      <c r="AB344">
        <v>0</v>
      </c>
      <c r="AC344">
        <v>167868.931510831</v>
      </c>
      <c r="AD344">
        <v>35435.304523152299</v>
      </c>
      <c r="AE344">
        <v>0</v>
      </c>
      <c r="AF344">
        <v>0</v>
      </c>
      <c r="AG344">
        <v>0</v>
      </c>
      <c r="AH344">
        <v>0</v>
      </c>
      <c r="AI344">
        <v>0</v>
      </c>
      <c r="AJ344">
        <v>6528636.3515125597</v>
      </c>
      <c r="AK344" s="63">
        <v>14421.9894699466</v>
      </c>
      <c r="AL344">
        <v>330.98244656580999</v>
      </c>
      <c r="AM344">
        <v>93035.839999999997</v>
      </c>
      <c r="AN344">
        <v>7956.8140848639496</v>
      </c>
      <c r="AO344">
        <v>19398.220093063599</v>
      </c>
      <c r="AP344">
        <v>330.98244656580999</v>
      </c>
      <c r="AQ344">
        <v>93035.839999999997</v>
      </c>
      <c r="AR344">
        <v>7975.4133215255497</v>
      </c>
      <c r="AS344">
        <v>16833.049324641801</v>
      </c>
      <c r="AT344">
        <v>0</v>
      </c>
      <c r="AU344" t="s">
        <v>2896</v>
      </c>
      <c r="AV344" t="s">
        <v>2896</v>
      </c>
    </row>
    <row r="345" spans="1:48" x14ac:dyDescent="0.25">
      <c r="A345" t="s">
        <v>3254</v>
      </c>
      <c r="B345">
        <v>2082</v>
      </c>
      <c r="C345" t="s">
        <v>93</v>
      </c>
      <c r="D345">
        <v>1241</v>
      </c>
      <c r="E345" t="s">
        <v>587</v>
      </c>
      <c r="F345" t="s">
        <v>2892</v>
      </c>
      <c r="G345" t="s">
        <v>2893</v>
      </c>
      <c r="H345" t="s">
        <v>2894</v>
      </c>
      <c r="I345" t="s">
        <v>2895</v>
      </c>
      <c r="J345">
        <v>446.27906976741798</v>
      </c>
      <c r="K345">
        <v>2</v>
      </c>
      <c r="L345">
        <v>1</v>
      </c>
      <c r="M345">
        <v>2</v>
      </c>
      <c r="N345">
        <v>2651582.1018652399</v>
      </c>
      <c r="O345">
        <v>1039361.6706012</v>
      </c>
      <c r="P345">
        <v>861290.49331891199</v>
      </c>
      <c r="Q345">
        <v>193227.238603181</v>
      </c>
      <c r="R345">
        <v>1051074.18317745</v>
      </c>
      <c r="S345">
        <v>200426.73053939399</v>
      </c>
      <c r="T345">
        <v>2446002.83</v>
      </c>
      <c r="U345">
        <v>3350532.8575659799</v>
      </c>
      <c r="V345">
        <v>4342387.1983016999</v>
      </c>
      <c r="W345">
        <v>548001.05970503902</v>
      </c>
      <c r="X345">
        <v>0</v>
      </c>
      <c r="Y345">
        <v>0</v>
      </c>
      <c r="Z345">
        <v>0</v>
      </c>
      <c r="AA345">
        <v>906147.42955924</v>
      </c>
      <c r="AB345">
        <v>0</v>
      </c>
      <c r="AC345">
        <v>165492.966394627</v>
      </c>
      <c r="AD345">
        <v>34933.764144767003</v>
      </c>
      <c r="AE345">
        <v>0</v>
      </c>
      <c r="AF345">
        <v>0</v>
      </c>
      <c r="AG345">
        <v>0</v>
      </c>
      <c r="AH345">
        <v>0</v>
      </c>
      <c r="AI345">
        <v>0</v>
      </c>
      <c r="AJ345">
        <v>5996962.4181053797</v>
      </c>
      <c r="AK345" s="63">
        <v>13437.695882154499</v>
      </c>
      <c r="AL345">
        <v>330.98244656580999</v>
      </c>
      <c r="AM345">
        <v>93035.839999999997</v>
      </c>
      <c r="AN345">
        <v>7956.8140848639496</v>
      </c>
      <c r="AO345">
        <v>19398.220093063599</v>
      </c>
      <c r="AP345">
        <v>330.98244656580999</v>
      </c>
      <c r="AQ345">
        <v>93035.839999999997</v>
      </c>
      <c r="AR345">
        <v>7975.4133215255497</v>
      </c>
      <c r="AS345">
        <v>16833.049324641801</v>
      </c>
      <c r="AT345">
        <v>0</v>
      </c>
      <c r="AU345" t="s">
        <v>2896</v>
      </c>
      <c r="AV345" t="s">
        <v>2896</v>
      </c>
    </row>
    <row r="346" spans="1:48" x14ac:dyDescent="0.25">
      <c r="A346" t="s">
        <v>3255</v>
      </c>
      <c r="B346">
        <v>2082</v>
      </c>
      <c r="C346" t="s">
        <v>93</v>
      </c>
      <c r="D346">
        <v>506</v>
      </c>
      <c r="E346" t="s">
        <v>588</v>
      </c>
      <c r="F346" t="s">
        <v>2892</v>
      </c>
      <c r="G346" t="s">
        <v>2911</v>
      </c>
      <c r="H346" t="s">
        <v>2904</v>
      </c>
      <c r="I346" t="s">
        <v>2895</v>
      </c>
      <c r="J346">
        <v>505.07082113148601</v>
      </c>
      <c r="K346">
        <v>1</v>
      </c>
      <c r="L346">
        <v>1</v>
      </c>
      <c r="M346">
        <v>2</v>
      </c>
      <c r="N346">
        <v>3167479.87712871</v>
      </c>
      <c r="O346">
        <v>1416434.0412804</v>
      </c>
      <c r="P346">
        <v>1124634.23569719</v>
      </c>
      <c r="Q346">
        <v>218682.538970828</v>
      </c>
      <c r="R346">
        <v>1189540.21537287</v>
      </c>
      <c r="S346">
        <v>226830.47498281201</v>
      </c>
      <c r="T346">
        <v>3324846.76</v>
      </c>
      <c r="U346">
        <v>3791924.1484500002</v>
      </c>
      <c r="V346">
        <v>5388143.9568428705</v>
      </c>
      <c r="W346">
        <v>703105.79832474701</v>
      </c>
      <c r="X346">
        <v>0</v>
      </c>
      <c r="Y346">
        <v>0</v>
      </c>
      <c r="Z346">
        <v>0</v>
      </c>
      <c r="AA346">
        <v>1025521.15328238</v>
      </c>
      <c r="AB346">
        <v>0</v>
      </c>
      <c r="AC346">
        <v>187294.61919865699</v>
      </c>
      <c r="AD346">
        <v>39535.855784154301</v>
      </c>
      <c r="AE346">
        <v>0</v>
      </c>
      <c r="AF346">
        <v>0</v>
      </c>
      <c r="AG346">
        <v>0</v>
      </c>
      <c r="AH346">
        <v>0</v>
      </c>
      <c r="AI346">
        <v>0</v>
      </c>
      <c r="AJ346">
        <v>7343601.3834328</v>
      </c>
      <c r="AK346" s="63">
        <v>14539.745865701199</v>
      </c>
      <c r="AL346">
        <v>330.98244656580999</v>
      </c>
      <c r="AM346">
        <v>93035.839999999997</v>
      </c>
      <c r="AN346">
        <v>7956.8140848639496</v>
      </c>
      <c r="AO346">
        <v>19398.220093063599</v>
      </c>
      <c r="AP346">
        <v>3753.1860850462999</v>
      </c>
      <c r="AQ346">
        <v>20687.885194392002</v>
      </c>
      <c r="AR346">
        <v>13831.6915874156</v>
      </c>
      <c r="AS346">
        <v>15798.646368121201</v>
      </c>
      <c r="AT346">
        <v>0</v>
      </c>
      <c r="AU346" t="s">
        <v>2896</v>
      </c>
      <c r="AV346" t="s">
        <v>2896</v>
      </c>
    </row>
    <row r="347" spans="1:48" x14ac:dyDescent="0.25">
      <c r="A347" t="s">
        <v>3256</v>
      </c>
      <c r="B347">
        <v>2082</v>
      </c>
      <c r="C347" t="s">
        <v>93</v>
      </c>
      <c r="D347">
        <v>4739</v>
      </c>
      <c r="E347" t="s">
        <v>589</v>
      </c>
      <c r="F347" t="s">
        <v>2892</v>
      </c>
      <c r="G347" t="s">
        <v>2893</v>
      </c>
      <c r="H347" t="s">
        <v>2894</v>
      </c>
      <c r="I347" t="s">
        <v>2895</v>
      </c>
      <c r="J347">
        <v>359.91197175584699</v>
      </c>
      <c r="K347">
        <v>1</v>
      </c>
      <c r="L347">
        <v>1</v>
      </c>
      <c r="M347">
        <v>2</v>
      </c>
      <c r="N347">
        <v>2466766.3208626201</v>
      </c>
      <c r="O347">
        <v>816374.42045841005</v>
      </c>
      <c r="P347">
        <v>743104.614603461</v>
      </c>
      <c r="Q347">
        <v>156813.089808875</v>
      </c>
      <c r="R347">
        <v>847662.83555760898</v>
      </c>
      <c r="S347">
        <v>161638.72488711</v>
      </c>
      <c r="T347">
        <v>2328607.36</v>
      </c>
      <c r="U347">
        <v>2702113.9212909699</v>
      </c>
      <c r="V347">
        <v>3719435.7999421698</v>
      </c>
      <c r="W347">
        <v>580502.14381938695</v>
      </c>
      <c r="X347">
        <v>0</v>
      </c>
      <c r="Y347">
        <v>0</v>
      </c>
      <c r="Z347">
        <v>0</v>
      </c>
      <c r="AA347">
        <v>730783.33752942004</v>
      </c>
      <c r="AB347">
        <v>0</v>
      </c>
      <c r="AC347">
        <v>133465.59111063799</v>
      </c>
      <c r="AD347">
        <v>28173.133776471699</v>
      </c>
      <c r="AE347">
        <v>0</v>
      </c>
      <c r="AF347">
        <v>0</v>
      </c>
      <c r="AG347">
        <v>0</v>
      </c>
      <c r="AH347">
        <v>0</v>
      </c>
      <c r="AI347">
        <v>0</v>
      </c>
      <c r="AJ347">
        <v>5192360.0061780801</v>
      </c>
      <c r="AK347" s="63">
        <v>14426.749910115301</v>
      </c>
      <c r="AL347">
        <v>330.98244656580999</v>
      </c>
      <c r="AM347">
        <v>93035.839999999997</v>
      </c>
      <c r="AN347">
        <v>7956.8140848639496</v>
      </c>
      <c r="AO347">
        <v>19398.220093063599</v>
      </c>
      <c r="AP347">
        <v>330.98244656580999</v>
      </c>
      <c r="AQ347">
        <v>93035.839999999997</v>
      </c>
      <c r="AR347">
        <v>7975.4133215255497</v>
      </c>
      <c r="AS347">
        <v>16833.049324641801</v>
      </c>
      <c r="AT347">
        <v>0</v>
      </c>
      <c r="AU347" t="s">
        <v>2896</v>
      </c>
      <c r="AV347" t="s">
        <v>2896</v>
      </c>
    </row>
    <row r="348" spans="1:48" x14ac:dyDescent="0.25">
      <c r="A348" t="s">
        <v>3257</v>
      </c>
      <c r="B348">
        <v>2082</v>
      </c>
      <c r="C348" t="s">
        <v>93</v>
      </c>
      <c r="D348">
        <v>4146</v>
      </c>
      <c r="E348" t="s">
        <v>590</v>
      </c>
      <c r="F348" t="s">
        <v>2892</v>
      </c>
      <c r="G348" t="s">
        <v>2893</v>
      </c>
      <c r="H348" t="s">
        <v>2894</v>
      </c>
      <c r="I348" t="s">
        <v>2895</v>
      </c>
      <c r="J348">
        <v>408.49418604645899</v>
      </c>
      <c r="K348">
        <v>2</v>
      </c>
      <c r="L348">
        <v>2</v>
      </c>
      <c r="M348">
        <v>2</v>
      </c>
      <c r="N348">
        <v>3326396.4995487202</v>
      </c>
      <c r="O348">
        <v>1068965.6301814499</v>
      </c>
      <c r="P348">
        <v>1011623.25701428</v>
      </c>
      <c r="Q348">
        <v>181064.05596530801</v>
      </c>
      <c r="R348">
        <v>962083.41824159794</v>
      </c>
      <c r="S348">
        <v>183457.30216815101</v>
      </c>
      <c r="T348">
        <v>3483277.87</v>
      </c>
      <c r="U348">
        <v>3066854.99095135</v>
      </c>
      <c r="V348">
        <v>4582641.05610481</v>
      </c>
      <c r="W348">
        <v>1138064.7002574699</v>
      </c>
      <c r="X348">
        <v>0</v>
      </c>
      <c r="Y348">
        <v>0</v>
      </c>
      <c r="Z348">
        <v>0</v>
      </c>
      <c r="AA348">
        <v>829427.10458906903</v>
      </c>
      <c r="AB348">
        <v>0</v>
      </c>
      <c r="AC348">
        <v>151481.25731959299</v>
      </c>
      <c r="AD348">
        <v>31976.0448485577</v>
      </c>
      <c r="AE348">
        <v>0</v>
      </c>
      <c r="AF348">
        <v>0</v>
      </c>
      <c r="AG348">
        <v>0</v>
      </c>
      <c r="AH348">
        <v>0</v>
      </c>
      <c r="AI348">
        <v>0</v>
      </c>
      <c r="AJ348">
        <v>6733590.1631194996</v>
      </c>
      <c r="AK348" s="63">
        <v>16483.9314563798</v>
      </c>
      <c r="AL348">
        <v>330.98244656580999</v>
      </c>
      <c r="AM348">
        <v>93035.839999999997</v>
      </c>
      <c r="AN348">
        <v>7956.8140848639496</v>
      </c>
      <c r="AO348">
        <v>19398.220093063599</v>
      </c>
      <c r="AP348">
        <v>330.98244656580999</v>
      </c>
      <c r="AQ348">
        <v>93035.839999999997</v>
      </c>
      <c r="AR348">
        <v>7975.4133215255497</v>
      </c>
      <c r="AS348">
        <v>16833.049324641801</v>
      </c>
      <c r="AT348">
        <v>0</v>
      </c>
      <c r="AU348" t="s">
        <v>2896</v>
      </c>
      <c r="AV348" t="s">
        <v>2896</v>
      </c>
    </row>
    <row r="349" spans="1:48" x14ac:dyDescent="0.25">
      <c r="A349" t="s">
        <v>3258</v>
      </c>
      <c r="B349">
        <v>2082</v>
      </c>
      <c r="C349" t="s">
        <v>93</v>
      </c>
      <c r="D349">
        <v>1240</v>
      </c>
      <c r="E349" t="s">
        <v>591</v>
      </c>
      <c r="F349" t="s">
        <v>2892</v>
      </c>
      <c r="G349" t="s">
        <v>2893</v>
      </c>
      <c r="H349" t="s">
        <v>2894</v>
      </c>
      <c r="I349" t="s">
        <v>2895</v>
      </c>
      <c r="J349">
        <v>339.91860465115298</v>
      </c>
      <c r="K349">
        <v>1</v>
      </c>
      <c r="L349">
        <v>1</v>
      </c>
      <c r="M349">
        <v>2</v>
      </c>
      <c r="N349">
        <v>2175016.3356216098</v>
      </c>
      <c r="O349">
        <v>808566.57779950905</v>
      </c>
      <c r="P349">
        <v>690476.79845263797</v>
      </c>
      <c r="Q349">
        <v>147175.92147177999</v>
      </c>
      <c r="R349">
        <v>800574.55958382203</v>
      </c>
      <c r="S349">
        <v>152659.578266239</v>
      </c>
      <c r="T349">
        <v>2069800.63</v>
      </c>
      <c r="U349">
        <v>2552009.5629293602</v>
      </c>
      <c r="V349">
        <v>3503450.76328752</v>
      </c>
      <c r="W349">
        <v>428171.62848743302</v>
      </c>
      <c r="X349">
        <v>0</v>
      </c>
      <c r="Y349">
        <v>0</v>
      </c>
      <c r="Z349">
        <v>0</v>
      </c>
      <c r="AA349">
        <v>690187.80115440104</v>
      </c>
      <c r="AB349">
        <v>0</v>
      </c>
      <c r="AC349">
        <v>126051.482194222</v>
      </c>
      <c r="AD349">
        <v>26608.0960720166</v>
      </c>
      <c r="AE349">
        <v>0</v>
      </c>
      <c r="AF349">
        <v>0</v>
      </c>
      <c r="AG349">
        <v>0</v>
      </c>
      <c r="AH349">
        <v>0</v>
      </c>
      <c r="AI349">
        <v>0</v>
      </c>
      <c r="AJ349">
        <v>4774469.7711955998</v>
      </c>
      <c r="AK349" s="63">
        <v>14045.920717094799</v>
      </c>
      <c r="AL349">
        <v>330.98244656580999</v>
      </c>
      <c r="AM349">
        <v>93035.839999999997</v>
      </c>
      <c r="AN349">
        <v>7956.8140848639496</v>
      </c>
      <c r="AO349">
        <v>19398.220093063599</v>
      </c>
      <c r="AP349">
        <v>330.98244656580999</v>
      </c>
      <c r="AQ349">
        <v>93035.839999999997</v>
      </c>
      <c r="AR349">
        <v>7975.4133215255497</v>
      </c>
      <c r="AS349">
        <v>16833.049324641801</v>
      </c>
      <c r="AT349">
        <v>0</v>
      </c>
      <c r="AU349" t="s">
        <v>2896</v>
      </c>
      <c r="AV349" t="s">
        <v>2896</v>
      </c>
    </row>
    <row r="350" spans="1:48" x14ac:dyDescent="0.25">
      <c r="A350" t="s">
        <v>3259</v>
      </c>
      <c r="B350">
        <v>2082</v>
      </c>
      <c r="C350" t="s">
        <v>93</v>
      </c>
      <c r="D350">
        <v>5408</v>
      </c>
      <c r="E350" t="s">
        <v>592</v>
      </c>
      <c r="F350" t="s">
        <v>2892</v>
      </c>
      <c r="G350" t="s">
        <v>2893</v>
      </c>
      <c r="H350" t="s">
        <v>2894</v>
      </c>
      <c r="I350" t="s">
        <v>2895</v>
      </c>
      <c r="J350">
        <v>55.057930126295602</v>
      </c>
      <c r="K350">
        <v>1</v>
      </c>
      <c r="L350">
        <v>1</v>
      </c>
      <c r="M350">
        <v>2</v>
      </c>
      <c r="N350">
        <v>367804.87763881998</v>
      </c>
      <c r="O350">
        <v>71107.216055373196</v>
      </c>
      <c r="P350">
        <v>86927.260001231596</v>
      </c>
      <c r="Q350">
        <v>23838.652812141601</v>
      </c>
      <c r="R350">
        <v>129672.155508204</v>
      </c>
      <c r="S350">
        <v>24726.861896595001</v>
      </c>
      <c r="T350">
        <v>265991.31</v>
      </c>
      <c r="U350">
        <v>413358.85201576899</v>
      </c>
      <c r="V350">
        <v>507413.40841884702</v>
      </c>
      <c r="W350">
        <v>60144.367978668401</v>
      </c>
      <c r="X350">
        <v>0</v>
      </c>
      <c r="Y350">
        <v>0</v>
      </c>
      <c r="Z350">
        <v>0</v>
      </c>
      <c r="AA350">
        <v>111792.385618254</v>
      </c>
      <c r="AB350">
        <v>0</v>
      </c>
      <c r="AC350">
        <v>20417.045739781999</v>
      </c>
      <c r="AD350">
        <v>4309.8161568129499</v>
      </c>
      <c r="AE350">
        <v>0</v>
      </c>
      <c r="AF350">
        <v>0</v>
      </c>
      <c r="AG350">
        <v>0</v>
      </c>
      <c r="AH350">
        <v>0</v>
      </c>
      <c r="AI350">
        <v>0</v>
      </c>
      <c r="AJ350">
        <v>704077.02391236403</v>
      </c>
      <c r="AK350" s="63">
        <v>12787.9312262067</v>
      </c>
      <c r="AL350">
        <v>330.98244656580999</v>
      </c>
      <c r="AM350">
        <v>93035.839999999997</v>
      </c>
      <c r="AN350">
        <v>7956.8140848639496</v>
      </c>
      <c r="AO350">
        <v>19398.220093063599</v>
      </c>
      <c r="AP350">
        <v>330.98244656580999</v>
      </c>
      <c r="AQ350">
        <v>93035.839999999997</v>
      </c>
      <c r="AR350">
        <v>7975.4133215255497</v>
      </c>
      <c r="AS350">
        <v>16833.049324641801</v>
      </c>
      <c r="AT350">
        <v>0</v>
      </c>
      <c r="AU350" t="s">
        <v>2896</v>
      </c>
      <c r="AV350" t="s">
        <v>2896</v>
      </c>
    </row>
    <row r="351" spans="1:48" x14ac:dyDescent="0.25">
      <c r="A351" t="s">
        <v>3260</v>
      </c>
      <c r="B351">
        <v>2082</v>
      </c>
      <c r="C351" t="s">
        <v>93</v>
      </c>
      <c r="D351">
        <v>540</v>
      </c>
      <c r="E351" t="s">
        <v>593</v>
      </c>
      <c r="F351" t="s">
        <v>2892</v>
      </c>
      <c r="G351" t="s">
        <v>2903</v>
      </c>
      <c r="H351" t="s">
        <v>2904</v>
      </c>
      <c r="I351" t="s">
        <v>2895</v>
      </c>
      <c r="J351">
        <v>1061.5719654156101</v>
      </c>
      <c r="K351">
        <v>1</v>
      </c>
      <c r="L351">
        <v>1</v>
      </c>
      <c r="M351">
        <v>2</v>
      </c>
      <c r="N351">
        <v>7406495.7698426004</v>
      </c>
      <c r="O351">
        <v>3823653.40738096</v>
      </c>
      <c r="P351">
        <v>2222907.3324115202</v>
      </c>
      <c r="Q351">
        <v>460084.92121418798</v>
      </c>
      <c r="R351">
        <v>2509499.22485846</v>
      </c>
      <c r="S351">
        <v>476758.63080788002</v>
      </c>
      <c r="T351">
        <v>8452668.5199999996</v>
      </c>
      <c r="U351">
        <v>7969972.1357077304</v>
      </c>
      <c r="V351">
        <v>12548782.7108783</v>
      </c>
      <c r="W351">
        <v>1713588.5679768</v>
      </c>
      <c r="X351">
        <v>0</v>
      </c>
      <c r="Y351">
        <v>0</v>
      </c>
      <c r="Z351">
        <v>0</v>
      </c>
      <c r="AA351">
        <v>2159144.3768526702</v>
      </c>
      <c r="AB351">
        <v>1125</v>
      </c>
      <c r="AC351">
        <v>393661.06434155902</v>
      </c>
      <c r="AD351">
        <v>83097.566466320204</v>
      </c>
      <c r="AE351">
        <v>0</v>
      </c>
      <c r="AF351">
        <v>0</v>
      </c>
      <c r="AG351">
        <v>0</v>
      </c>
      <c r="AH351">
        <v>0</v>
      </c>
      <c r="AI351">
        <v>0</v>
      </c>
      <c r="AJ351">
        <v>16899399.286515601</v>
      </c>
      <c r="AK351" s="63">
        <v>15919.221529083499</v>
      </c>
      <c r="AL351">
        <v>330.98244656580999</v>
      </c>
      <c r="AM351">
        <v>93035.839999999997</v>
      </c>
      <c r="AN351">
        <v>7956.8140848639496</v>
      </c>
      <c r="AO351">
        <v>19398.220093063599</v>
      </c>
      <c r="AP351">
        <v>330.98244656580999</v>
      </c>
      <c r="AQ351">
        <v>40734.411818744898</v>
      </c>
      <c r="AR351">
        <v>7956.8140848639696</v>
      </c>
      <c r="AS351">
        <v>19398.220093063599</v>
      </c>
      <c r="AT351">
        <v>0</v>
      </c>
      <c r="AU351" t="s">
        <v>2896</v>
      </c>
      <c r="AV351" t="s">
        <v>2896</v>
      </c>
    </row>
    <row r="352" spans="1:48" x14ac:dyDescent="0.25">
      <c r="A352" t="s">
        <v>3261</v>
      </c>
      <c r="B352">
        <v>2082</v>
      </c>
      <c r="C352" t="s">
        <v>93</v>
      </c>
      <c r="D352">
        <v>507</v>
      </c>
      <c r="E352" t="s">
        <v>594</v>
      </c>
      <c r="F352" t="s">
        <v>2906</v>
      </c>
      <c r="G352" t="s">
        <v>2893</v>
      </c>
      <c r="H352" t="s">
        <v>2894</v>
      </c>
      <c r="I352" t="s">
        <v>2895</v>
      </c>
      <c r="J352">
        <v>224.353293413155</v>
      </c>
      <c r="K352">
        <v>1</v>
      </c>
      <c r="L352">
        <v>1</v>
      </c>
      <c r="M352">
        <v>2</v>
      </c>
      <c r="N352">
        <v>454119.05268984602</v>
      </c>
      <c r="O352">
        <v>257535.21911475901</v>
      </c>
      <c r="P352">
        <v>351362.62669867103</v>
      </c>
      <c r="Q352">
        <v>97139.145199764796</v>
      </c>
      <c r="R352">
        <v>528395.72947101796</v>
      </c>
      <c r="S352">
        <v>100758.471841349</v>
      </c>
      <c r="T352">
        <v>4172.8</v>
      </c>
      <c r="U352">
        <v>1684378.97317406</v>
      </c>
      <c r="V352">
        <v>1030067.66834927</v>
      </c>
      <c r="W352">
        <v>202945.91378788999</v>
      </c>
      <c r="X352">
        <v>0</v>
      </c>
      <c r="Y352">
        <v>0</v>
      </c>
      <c r="Z352">
        <v>0</v>
      </c>
      <c r="AA352">
        <v>455538.19103690097</v>
      </c>
      <c r="AB352">
        <v>0</v>
      </c>
      <c r="AC352">
        <v>83196.579366128703</v>
      </c>
      <c r="AD352">
        <v>17561.8924752206</v>
      </c>
      <c r="AE352">
        <v>0</v>
      </c>
      <c r="AF352">
        <v>0</v>
      </c>
      <c r="AG352">
        <v>0</v>
      </c>
      <c r="AH352">
        <v>0</v>
      </c>
      <c r="AI352">
        <v>0</v>
      </c>
      <c r="AJ352">
        <v>1789310.24501541</v>
      </c>
      <c r="AK352" s="63">
        <v>7975.4133215255497</v>
      </c>
      <c r="AL352">
        <v>330.98244656580999</v>
      </c>
      <c r="AM352">
        <v>93035.839999999997</v>
      </c>
      <c r="AN352">
        <v>7956.8140848639496</v>
      </c>
      <c r="AO352">
        <v>19398.220093063599</v>
      </c>
      <c r="AP352">
        <v>330.98244656580999</v>
      </c>
      <c r="AQ352">
        <v>93035.839999999997</v>
      </c>
      <c r="AR352">
        <v>7975.4133215255497</v>
      </c>
      <c r="AS352">
        <v>16833.049324641801</v>
      </c>
      <c r="AT352">
        <v>0</v>
      </c>
      <c r="AU352" t="s">
        <v>2896</v>
      </c>
      <c r="AV352" t="s">
        <v>2896</v>
      </c>
    </row>
    <row r="353" spans="1:48" x14ac:dyDescent="0.25">
      <c r="A353" t="s">
        <v>3262</v>
      </c>
      <c r="B353">
        <v>2082</v>
      </c>
      <c r="C353" t="s">
        <v>93</v>
      </c>
      <c r="D353">
        <v>1242</v>
      </c>
      <c r="E353" t="s">
        <v>595</v>
      </c>
      <c r="F353" t="s">
        <v>2945</v>
      </c>
      <c r="G353" t="s">
        <v>2893</v>
      </c>
      <c r="H353" t="s">
        <v>2894</v>
      </c>
      <c r="I353" t="s">
        <v>2895</v>
      </c>
      <c r="J353">
        <v>174.49127906975801</v>
      </c>
      <c r="K353">
        <v>1</v>
      </c>
      <c r="L353">
        <v>1</v>
      </c>
      <c r="M353">
        <v>2</v>
      </c>
      <c r="N353">
        <v>1296451.92457733</v>
      </c>
      <c r="O353">
        <v>487576.08649125102</v>
      </c>
      <c r="P353">
        <v>433326.30046487501</v>
      </c>
      <c r="Q353">
        <v>76680.918881943202</v>
      </c>
      <c r="R353">
        <v>410960.96824665403</v>
      </c>
      <c r="S353">
        <v>78365.128326127495</v>
      </c>
      <c r="T353">
        <v>1394966.66</v>
      </c>
      <c r="U353">
        <v>1310029.5386620499</v>
      </c>
      <c r="V353">
        <v>1971414.1281928101</v>
      </c>
      <c r="W353">
        <v>379286.21677400399</v>
      </c>
      <c r="X353">
        <v>0</v>
      </c>
      <c r="Y353">
        <v>0</v>
      </c>
      <c r="Z353">
        <v>0</v>
      </c>
      <c r="AA353">
        <v>354295.85369524098</v>
      </c>
      <c r="AB353">
        <v>0</v>
      </c>
      <c r="AC353">
        <v>64706.326914001198</v>
      </c>
      <c r="AD353">
        <v>13658.8014121264</v>
      </c>
      <c r="AE353">
        <v>0</v>
      </c>
      <c r="AF353">
        <v>0</v>
      </c>
      <c r="AG353">
        <v>0</v>
      </c>
      <c r="AH353">
        <v>0</v>
      </c>
      <c r="AI353">
        <v>0</v>
      </c>
      <c r="AJ353">
        <v>2783361.3269881802</v>
      </c>
      <c r="AK353" s="63">
        <v>15951.2919031068</v>
      </c>
      <c r="AL353">
        <v>330.98244656580999</v>
      </c>
      <c r="AM353">
        <v>93035.839999999997</v>
      </c>
      <c r="AN353">
        <v>7956.8140848639496</v>
      </c>
      <c r="AO353">
        <v>19398.220093063599</v>
      </c>
      <c r="AP353">
        <v>330.98244656580999</v>
      </c>
      <c r="AQ353">
        <v>93035.839999999997</v>
      </c>
      <c r="AR353">
        <v>7975.4133215255497</v>
      </c>
      <c r="AS353">
        <v>16833.049324641801</v>
      </c>
      <c r="AT353">
        <v>0</v>
      </c>
      <c r="AU353" t="s">
        <v>2896</v>
      </c>
      <c r="AV353" t="s">
        <v>2896</v>
      </c>
    </row>
    <row r="354" spans="1:48" x14ac:dyDescent="0.25">
      <c r="A354" t="s">
        <v>3263</v>
      </c>
      <c r="B354">
        <v>2082</v>
      </c>
      <c r="C354" t="s">
        <v>93</v>
      </c>
      <c r="D354">
        <v>1774</v>
      </c>
      <c r="E354" t="s">
        <v>596</v>
      </c>
      <c r="F354" t="s">
        <v>2892</v>
      </c>
      <c r="G354" t="s">
        <v>2893</v>
      </c>
      <c r="H354" t="s">
        <v>2894</v>
      </c>
      <c r="I354" t="s">
        <v>2895</v>
      </c>
      <c r="J354">
        <v>391.17352631081798</v>
      </c>
      <c r="K354">
        <v>1</v>
      </c>
      <c r="L354">
        <v>1</v>
      </c>
      <c r="M354">
        <v>2</v>
      </c>
      <c r="N354">
        <v>2673227.4706153399</v>
      </c>
      <c r="O354">
        <v>919784.399188346</v>
      </c>
      <c r="P354">
        <v>851372.60932109796</v>
      </c>
      <c r="Q354">
        <v>169367.970456468</v>
      </c>
      <c r="R354">
        <v>921289.88899716898</v>
      </c>
      <c r="S354">
        <v>175678.485197395</v>
      </c>
      <c r="T354">
        <v>2598225.7999999998</v>
      </c>
      <c r="U354">
        <v>2936816.5385784199</v>
      </c>
      <c r="V354">
        <v>4188853.2939895201</v>
      </c>
      <c r="W354">
        <v>551930.67714428401</v>
      </c>
      <c r="X354">
        <v>0</v>
      </c>
      <c r="Y354">
        <v>0</v>
      </c>
      <c r="Z354">
        <v>0</v>
      </c>
      <c r="AA354">
        <v>794258.367444615</v>
      </c>
      <c r="AB354">
        <v>0</v>
      </c>
      <c r="AC354">
        <v>145058.26427836201</v>
      </c>
      <c r="AD354">
        <v>30620.220919033101</v>
      </c>
      <c r="AE354">
        <v>0</v>
      </c>
      <c r="AF354">
        <v>0</v>
      </c>
      <c r="AG354">
        <v>0</v>
      </c>
      <c r="AH354">
        <v>0</v>
      </c>
      <c r="AI354">
        <v>0</v>
      </c>
      <c r="AJ354">
        <v>5710720.8237758102</v>
      </c>
      <c r="AK354" s="63">
        <v>14598.945070833401</v>
      </c>
      <c r="AL354">
        <v>330.98244656580999</v>
      </c>
      <c r="AM354">
        <v>93035.839999999997</v>
      </c>
      <c r="AN354">
        <v>7956.8140848639496</v>
      </c>
      <c r="AO354">
        <v>19398.220093063599</v>
      </c>
      <c r="AP354">
        <v>330.98244656580999</v>
      </c>
      <c r="AQ354">
        <v>93035.839999999997</v>
      </c>
      <c r="AR354">
        <v>7975.4133215255497</v>
      </c>
      <c r="AS354">
        <v>16833.049324641801</v>
      </c>
      <c r="AT354">
        <v>0</v>
      </c>
      <c r="AU354" t="s">
        <v>2896</v>
      </c>
      <c r="AV354" t="s">
        <v>2896</v>
      </c>
    </row>
    <row r="355" spans="1:48" x14ac:dyDescent="0.25">
      <c r="A355" t="s">
        <v>3264</v>
      </c>
      <c r="B355">
        <v>2082</v>
      </c>
      <c r="C355" t="s">
        <v>93</v>
      </c>
      <c r="D355">
        <v>510</v>
      </c>
      <c r="E355" t="s">
        <v>597</v>
      </c>
      <c r="F355" t="s">
        <v>2892</v>
      </c>
      <c r="G355" t="s">
        <v>2893</v>
      </c>
      <c r="H355" t="s">
        <v>2894</v>
      </c>
      <c r="I355" t="s">
        <v>2895</v>
      </c>
      <c r="J355">
        <v>318.54625235161501</v>
      </c>
      <c r="K355">
        <v>1</v>
      </c>
      <c r="L355">
        <v>1</v>
      </c>
      <c r="M355">
        <v>2</v>
      </c>
      <c r="N355">
        <v>2390694.3104184498</v>
      </c>
      <c r="O355">
        <v>770606.25758303097</v>
      </c>
      <c r="P355">
        <v>652310.03553415299</v>
      </c>
      <c r="Q355">
        <v>137922.248384565</v>
      </c>
      <c r="R355">
        <v>750238.50473024102</v>
      </c>
      <c r="S355">
        <v>143061.120741522</v>
      </c>
      <c r="T355">
        <v>2310219.17</v>
      </c>
      <c r="U355">
        <v>2391552.1866504401</v>
      </c>
      <c r="V355">
        <v>3606670.27637546</v>
      </c>
      <c r="W355">
        <v>448308.77626982698</v>
      </c>
      <c r="X355">
        <v>0</v>
      </c>
      <c r="Y355">
        <v>0</v>
      </c>
      <c r="Z355">
        <v>0</v>
      </c>
      <c r="AA355">
        <v>646792.30400515301</v>
      </c>
      <c r="AB355">
        <v>0</v>
      </c>
      <c r="AC355">
        <v>118126.006364211</v>
      </c>
      <c r="AD355">
        <v>24935.1143773115</v>
      </c>
      <c r="AE355">
        <v>0</v>
      </c>
      <c r="AF355">
        <v>0</v>
      </c>
      <c r="AG355">
        <v>0</v>
      </c>
      <c r="AH355">
        <v>0</v>
      </c>
      <c r="AI355">
        <v>0</v>
      </c>
      <c r="AJ355">
        <v>4844832.4773919601</v>
      </c>
      <c r="AK355" s="63">
        <v>15209.1962835092</v>
      </c>
      <c r="AL355">
        <v>330.98244656580999</v>
      </c>
      <c r="AM355">
        <v>93035.839999999997</v>
      </c>
      <c r="AN355">
        <v>7956.8140848639496</v>
      </c>
      <c r="AO355">
        <v>19398.220093063599</v>
      </c>
      <c r="AP355">
        <v>330.98244656580999</v>
      </c>
      <c r="AQ355">
        <v>93035.839999999997</v>
      </c>
      <c r="AR355">
        <v>7975.4133215255497</v>
      </c>
      <c r="AS355">
        <v>16833.049324641801</v>
      </c>
      <c r="AT355">
        <v>0</v>
      </c>
      <c r="AU355" t="s">
        <v>2896</v>
      </c>
      <c r="AV355" t="s">
        <v>2896</v>
      </c>
    </row>
    <row r="356" spans="1:48" x14ac:dyDescent="0.25">
      <c r="A356" t="s">
        <v>3265</v>
      </c>
      <c r="B356">
        <v>2082</v>
      </c>
      <c r="C356" t="s">
        <v>93</v>
      </c>
      <c r="D356">
        <v>537</v>
      </c>
      <c r="E356" t="s">
        <v>598</v>
      </c>
      <c r="F356" t="s">
        <v>2945</v>
      </c>
      <c r="G356" t="s">
        <v>2903</v>
      </c>
      <c r="H356" t="s">
        <v>2904</v>
      </c>
      <c r="I356" t="s">
        <v>2895</v>
      </c>
      <c r="J356">
        <v>189.17193992144499</v>
      </c>
      <c r="K356">
        <v>1</v>
      </c>
      <c r="L356">
        <v>2</v>
      </c>
      <c r="M356">
        <v>2</v>
      </c>
      <c r="N356">
        <v>1914029.5819057701</v>
      </c>
      <c r="O356">
        <v>811301.381899331</v>
      </c>
      <c r="P356">
        <v>328968.58788514201</v>
      </c>
      <c r="Q356">
        <v>84804.283486496599</v>
      </c>
      <c r="R356">
        <v>445536.78561858</v>
      </c>
      <c r="S356">
        <v>84958.305232664206</v>
      </c>
      <c r="T356">
        <v>2164392.9700000002</v>
      </c>
      <c r="U356">
        <v>1420247.6507953301</v>
      </c>
      <c r="V356">
        <v>2773490.9794188198</v>
      </c>
      <c r="W356">
        <v>427045.43681703502</v>
      </c>
      <c r="X356">
        <v>0</v>
      </c>
      <c r="Y356">
        <v>0</v>
      </c>
      <c r="Z356">
        <v>0</v>
      </c>
      <c r="AA356">
        <v>384104.204559465</v>
      </c>
      <c r="AB356">
        <v>0</v>
      </c>
      <c r="AC356">
        <v>70150.333316195305</v>
      </c>
      <c r="AD356">
        <v>14807.9719164689</v>
      </c>
      <c r="AE356">
        <v>0</v>
      </c>
      <c r="AF356">
        <v>0</v>
      </c>
      <c r="AG356">
        <v>0</v>
      </c>
      <c r="AH356">
        <v>0</v>
      </c>
      <c r="AI356">
        <v>0</v>
      </c>
      <c r="AJ356">
        <v>3669598.9260279899</v>
      </c>
      <c r="AK356" s="63">
        <v>19398.220093063599</v>
      </c>
      <c r="AL356">
        <v>330.98244656580999</v>
      </c>
      <c r="AM356">
        <v>93035.839999999997</v>
      </c>
      <c r="AN356">
        <v>7956.8140848639496</v>
      </c>
      <c r="AO356">
        <v>19398.220093063599</v>
      </c>
      <c r="AP356">
        <v>330.98244656580999</v>
      </c>
      <c r="AQ356">
        <v>40734.411818744898</v>
      </c>
      <c r="AR356">
        <v>7956.8140848639696</v>
      </c>
      <c r="AS356">
        <v>19398.220093063599</v>
      </c>
      <c r="AT356">
        <v>0</v>
      </c>
      <c r="AU356" t="s">
        <v>2896</v>
      </c>
      <c r="AV356" t="s">
        <v>2896</v>
      </c>
    </row>
    <row r="357" spans="1:48" x14ac:dyDescent="0.25">
      <c r="A357" t="s">
        <v>3266</v>
      </c>
      <c r="B357">
        <v>2082</v>
      </c>
      <c r="C357" t="s">
        <v>93</v>
      </c>
      <c r="D357">
        <v>2082</v>
      </c>
      <c r="E357" t="s">
        <v>93</v>
      </c>
      <c r="F357" t="s">
        <v>1871</v>
      </c>
      <c r="G357" t="s">
        <v>1871</v>
      </c>
      <c r="H357" t="s">
        <v>2899</v>
      </c>
      <c r="I357" t="s">
        <v>2895</v>
      </c>
      <c r="J357">
        <v>214.62736976329501</v>
      </c>
      <c r="K357">
        <v>1</v>
      </c>
      <c r="L357">
        <v>4</v>
      </c>
      <c r="M357">
        <v>2</v>
      </c>
      <c r="N357">
        <v>430683.46225780202</v>
      </c>
      <c r="O357">
        <v>246370.828166205</v>
      </c>
      <c r="P357">
        <v>335887.93294974399</v>
      </c>
      <c r="Q357">
        <v>92928.073032057393</v>
      </c>
      <c r="R357">
        <v>505489.28382199601</v>
      </c>
      <c r="S357">
        <v>96390.498502081493</v>
      </c>
      <c r="T357">
        <v>0</v>
      </c>
      <c r="U357">
        <v>1611359.5802277999</v>
      </c>
      <c r="V357">
        <v>985413.27819460398</v>
      </c>
      <c r="W357">
        <v>190156.11468377701</v>
      </c>
      <c r="X357">
        <v>0</v>
      </c>
      <c r="Y357">
        <v>0</v>
      </c>
      <c r="Z357">
        <v>0</v>
      </c>
      <c r="AA357">
        <v>435790.187349424</v>
      </c>
      <c r="AB357">
        <v>0</v>
      </c>
      <c r="AC357">
        <v>79589.930377230499</v>
      </c>
      <c r="AD357">
        <v>16800.568124851001</v>
      </c>
      <c r="AE357">
        <v>0</v>
      </c>
      <c r="AF357">
        <v>0</v>
      </c>
      <c r="AG357">
        <v>0</v>
      </c>
      <c r="AH357">
        <v>0</v>
      </c>
      <c r="AI357">
        <v>0</v>
      </c>
      <c r="AJ357">
        <v>1707750.0787298901</v>
      </c>
      <c r="AK357" s="63">
        <v>7956.8140848639496</v>
      </c>
      <c r="AL357">
        <v>330.98244656580999</v>
      </c>
      <c r="AM357">
        <v>93035.839999999997</v>
      </c>
      <c r="AN357">
        <v>7956.8140848639496</v>
      </c>
      <c r="AO357">
        <v>19398.220093063599</v>
      </c>
      <c r="AP357">
        <v>634.54287297753501</v>
      </c>
      <c r="AQ357">
        <v>40331.279999999999</v>
      </c>
      <c r="AR357">
        <v>7956.8140848639496</v>
      </c>
      <c r="AS357">
        <v>7956.8140848639496</v>
      </c>
      <c r="AT357">
        <v>0</v>
      </c>
      <c r="AU357" t="s">
        <v>2896</v>
      </c>
      <c r="AV357" t="s">
        <v>2900</v>
      </c>
    </row>
    <row r="358" spans="1:48" x14ac:dyDescent="0.25">
      <c r="A358" t="s">
        <v>3267</v>
      </c>
      <c r="B358">
        <v>2082</v>
      </c>
      <c r="C358" t="s">
        <v>93</v>
      </c>
      <c r="D358">
        <v>1339</v>
      </c>
      <c r="E358" t="s">
        <v>599</v>
      </c>
      <c r="F358" t="s">
        <v>2945</v>
      </c>
      <c r="G358" t="s">
        <v>2893</v>
      </c>
      <c r="H358" t="s">
        <v>2894</v>
      </c>
      <c r="I358" t="s">
        <v>2895</v>
      </c>
      <c r="J358">
        <v>164.87117797890099</v>
      </c>
      <c r="K358">
        <v>1</v>
      </c>
      <c r="L358">
        <v>1</v>
      </c>
      <c r="M358">
        <v>2</v>
      </c>
      <c r="N358">
        <v>1339622.8636985901</v>
      </c>
      <c r="O358">
        <v>467671.18929289503</v>
      </c>
      <c r="P358">
        <v>433544.937097524</v>
      </c>
      <c r="Q358">
        <v>72097.245132000404</v>
      </c>
      <c r="R358">
        <v>388303.75534749898</v>
      </c>
      <c r="S358">
        <v>74044.680562122405</v>
      </c>
      <c r="T358">
        <v>1463435.36</v>
      </c>
      <c r="U358">
        <v>1237804.6305685099</v>
      </c>
      <c r="V358">
        <v>2032794.66850826</v>
      </c>
      <c r="W358">
        <v>333682.604615652</v>
      </c>
      <c r="X358">
        <v>0</v>
      </c>
      <c r="Y358">
        <v>0</v>
      </c>
      <c r="Z358">
        <v>0</v>
      </c>
      <c r="AA358">
        <v>334762.71744459099</v>
      </c>
      <c r="AB358">
        <v>0</v>
      </c>
      <c r="AC358">
        <v>61138.919938424602</v>
      </c>
      <c r="AD358">
        <v>12905.760623697801</v>
      </c>
      <c r="AE358">
        <v>0</v>
      </c>
      <c r="AF358">
        <v>0</v>
      </c>
      <c r="AG358">
        <v>0</v>
      </c>
      <c r="AH358">
        <v>0</v>
      </c>
      <c r="AI358">
        <v>0</v>
      </c>
      <c r="AJ358">
        <v>2775284.6711306302</v>
      </c>
      <c r="AK358" s="63">
        <v>16833.049324641801</v>
      </c>
      <c r="AL358">
        <v>330.98244656580999</v>
      </c>
      <c r="AM358">
        <v>93035.839999999997</v>
      </c>
      <c r="AN358">
        <v>7956.8140848639496</v>
      </c>
      <c r="AO358">
        <v>19398.220093063599</v>
      </c>
      <c r="AP358">
        <v>330.98244656580999</v>
      </c>
      <c r="AQ358">
        <v>93035.839999999997</v>
      </c>
      <c r="AR358">
        <v>7975.4133215255497</v>
      </c>
      <c r="AS358">
        <v>16833.049324641801</v>
      </c>
      <c r="AT358">
        <v>0</v>
      </c>
      <c r="AU358" t="s">
        <v>2896</v>
      </c>
      <c r="AV358" t="s">
        <v>2896</v>
      </c>
    </row>
    <row r="359" spans="1:48" x14ac:dyDescent="0.25">
      <c r="A359" t="s">
        <v>3268</v>
      </c>
      <c r="B359">
        <v>2082</v>
      </c>
      <c r="C359" t="s">
        <v>93</v>
      </c>
      <c r="D359">
        <v>513</v>
      </c>
      <c r="E359" t="s">
        <v>600</v>
      </c>
      <c r="F359" t="s">
        <v>2892</v>
      </c>
      <c r="G359" t="s">
        <v>2893</v>
      </c>
      <c r="H359" t="s">
        <v>2894</v>
      </c>
      <c r="I359" t="s">
        <v>2895</v>
      </c>
      <c r="J359">
        <v>539.37209302321003</v>
      </c>
      <c r="K359">
        <v>1</v>
      </c>
      <c r="L359">
        <v>1</v>
      </c>
      <c r="M359">
        <v>2</v>
      </c>
      <c r="N359">
        <v>3600060.1562214699</v>
      </c>
      <c r="O359">
        <v>1126251.7725384701</v>
      </c>
      <c r="P359">
        <v>1097838.0028017201</v>
      </c>
      <c r="Q359">
        <v>233534.95822425399</v>
      </c>
      <c r="R359">
        <v>1270326.3955411001</v>
      </c>
      <c r="S359">
        <v>242235.39142261699</v>
      </c>
      <c r="T359">
        <v>3278563.21</v>
      </c>
      <c r="U359">
        <v>4049448.0753270099</v>
      </c>
      <c r="V359">
        <v>5547536.4091208996</v>
      </c>
      <c r="W359">
        <v>685306.698313114</v>
      </c>
      <c r="X359">
        <v>0</v>
      </c>
      <c r="Y359">
        <v>0</v>
      </c>
      <c r="Z359">
        <v>0</v>
      </c>
      <c r="AA359">
        <v>1095168.17789301</v>
      </c>
      <c r="AB359">
        <v>0</v>
      </c>
      <c r="AC359">
        <v>200014.50597136299</v>
      </c>
      <c r="AD359">
        <v>42220.885451253598</v>
      </c>
      <c r="AE359">
        <v>0</v>
      </c>
      <c r="AF359">
        <v>0</v>
      </c>
      <c r="AG359">
        <v>0</v>
      </c>
      <c r="AH359">
        <v>0</v>
      </c>
      <c r="AI359">
        <v>0</v>
      </c>
      <c r="AJ359">
        <v>7570246.6767496401</v>
      </c>
      <c r="AK359" s="63">
        <v>14035.295438290101</v>
      </c>
      <c r="AL359">
        <v>330.98244656580999</v>
      </c>
      <c r="AM359">
        <v>93035.839999999997</v>
      </c>
      <c r="AN359">
        <v>7956.8140848639496</v>
      </c>
      <c r="AO359">
        <v>19398.220093063599</v>
      </c>
      <c r="AP359">
        <v>330.98244656580999</v>
      </c>
      <c r="AQ359">
        <v>93035.839999999997</v>
      </c>
      <c r="AR359">
        <v>7975.4133215255497</v>
      </c>
      <c r="AS359">
        <v>16833.049324641801</v>
      </c>
      <c r="AT359">
        <v>0</v>
      </c>
      <c r="AU359" t="s">
        <v>2896</v>
      </c>
      <c r="AV359" t="s">
        <v>2896</v>
      </c>
    </row>
    <row r="360" spans="1:48" x14ac:dyDescent="0.25">
      <c r="A360" t="s">
        <v>3269</v>
      </c>
      <c r="B360">
        <v>2082</v>
      </c>
      <c r="C360" t="s">
        <v>93</v>
      </c>
      <c r="D360">
        <v>4157</v>
      </c>
      <c r="E360" t="s">
        <v>601</v>
      </c>
      <c r="F360" t="s">
        <v>2892</v>
      </c>
      <c r="G360" t="s">
        <v>2893</v>
      </c>
      <c r="H360" t="s">
        <v>2894</v>
      </c>
      <c r="I360" t="s">
        <v>2895</v>
      </c>
      <c r="J360">
        <v>547.63662790690103</v>
      </c>
      <c r="K360">
        <v>1</v>
      </c>
      <c r="L360">
        <v>1</v>
      </c>
      <c r="M360">
        <v>2</v>
      </c>
      <c r="N360">
        <v>3871312.4810079699</v>
      </c>
      <c r="O360">
        <v>1191457.83484288</v>
      </c>
      <c r="P360">
        <v>1184973.0696914999</v>
      </c>
      <c r="Q360">
        <v>239070.947037092</v>
      </c>
      <c r="R360">
        <v>1289790.9858405001</v>
      </c>
      <c r="S360">
        <v>245947.045897092</v>
      </c>
      <c r="T360">
        <v>3665109.53</v>
      </c>
      <c r="U360">
        <v>4111495.78841994</v>
      </c>
      <c r="V360">
        <v>5711969.0915607698</v>
      </c>
      <c r="W360">
        <v>952687.32240136096</v>
      </c>
      <c r="X360">
        <v>0</v>
      </c>
      <c r="Y360">
        <v>0</v>
      </c>
      <c r="Z360">
        <v>0</v>
      </c>
      <c r="AA360">
        <v>1111948.9044578001</v>
      </c>
      <c r="AB360">
        <v>0</v>
      </c>
      <c r="AC360">
        <v>203079.230459757</v>
      </c>
      <c r="AD360">
        <v>42867.815437334997</v>
      </c>
      <c r="AE360">
        <v>0</v>
      </c>
      <c r="AF360">
        <v>0</v>
      </c>
      <c r="AG360">
        <v>0</v>
      </c>
      <c r="AH360">
        <v>0</v>
      </c>
      <c r="AI360">
        <v>0</v>
      </c>
      <c r="AJ360">
        <v>8022552.3643170204</v>
      </c>
      <c r="AK360" s="63">
        <v>14649.4079385809</v>
      </c>
      <c r="AL360">
        <v>330.98244656580999</v>
      </c>
      <c r="AM360">
        <v>93035.839999999997</v>
      </c>
      <c r="AN360">
        <v>7956.8140848639496</v>
      </c>
      <c r="AO360">
        <v>19398.220093063599</v>
      </c>
      <c r="AP360">
        <v>330.98244656580999</v>
      </c>
      <c r="AQ360">
        <v>93035.839999999997</v>
      </c>
      <c r="AR360">
        <v>7975.4133215255497</v>
      </c>
      <c r="AS360">
        <v>16833.049324641801</v>
      </c>
      <c r="AT360">
        <v>0</v>
      </c>
      <c r="AU360" t="s">
        <v>2896</v>
      </c>
      <c r="AV360" t="s">
        <v>2896</v>
      </c>
    </row>
    <row r="361" spans="1:48" x14ac:dyDescent="0.25">
      <c r="A361" t="s">
        <v>3270</v>
      </c>
      <c r="B361">
        <v>2082</v>
      </c>
      <c r="C361" t="s">
        <v>93</v>
      </c>
      <c r="D361">
        <v>515</v>
      </c>
      <c r="E361" t="s">
        <v>602</v>
      </c>
      <c r="F361" t="s">
        <v>2892</v>
      </c>
      <c r="G361" t="s">
        <v>2893</v>
      </c>
      <c r="H361" t="s">
        <v>2894</v>
      </c>
      <c r="I361" t="s">
        <v>2895</v>
      </c>
      <c r="J361">
        <v>487.76493596179199</v>
      </c>
      <c r="K361">
        <v>1</v>
      </c>
      <c r="L361">
        <v>1</v>
      </c>
      <c r="M361">
        <v>2</v>
      </c>
      <c r="N361">
        <v>3942914.4056779598</v>
      </c>
      <c r="O361">
        <v>1009551.2600164</v>
      </c>
      <c r="P361">
        <v>1108896.5099311899</v>
      </c>
      <c r="Q361">
        <v>226754.630465058</v>
      </c>
      <c r="R361">
        <v>1148781.4831106199</v>
      </c>
      <c r="S361">
        <v>219058.29336233001</v>
      </c>
      <c r="T361">
        <v>3774901.67</v>
      </c>
      <c r="U361">
        <v>3661996.6192012201</v>
      </c>
      <c r="V361">
        <v>5132267.0588229299</v>
      </c>
      <c r="W361">
        <v>1314248.8152198801</v>
      </c>
      <c r="X361">
        <v>0</v>
      </c>
      <c r="Y361">
        <v>0</v>
      </c>
      <c r="Z361">
        <v>0</v>
      </c>
      <c r="AA361">
        <v>990382.415158413</v>
      </c>
      <c r="AB361">
        <v>0</v>
      </c>
      <c r="AC361">
        <v>180877.10498650701</v>
      </c>
      <c r="AD361">
        <v>38181.188375822501</v>
      </c>
      <c r="AE361">
        <v>0</v>
      </c>
      <c r="AF361">
        <v>0</v>
      </c>
      <c r="AG361">
        <v>0</v>
      </c>
      <c r="AH361">
        <v>0</v>
      </c>
      <c r="AI361">
        <v>0</v>
      </c>
      <c r="AJ361">
        <v>7655956.5825635605</v>
      </c>
      <c r="AK361" s="63">
        <v>15695.996202488999</v>
      </c>
      <c r="AL361">
        <v>330.98244656580999</v>
      </c>
      <c r="AM361">
        <v>93035.839999999997</v>
      </c>
      <c r="AN361">
        <v>7956.8140848639496</v>
      </c>
      <c r="AO361">
        <v>19398.220093063599</v>
      </c>
      <c r="AP361">
        <v>330.98244656580999</v>
      </c>
      <c r="AQ361">
        <v>93035.839999999997</v>
      </c>
      <c r="AR361">
        <v>7975.4133215255497</v>
      </c>
      <c r="AS361">
        <v>16833.049324641801</v>
      </c>
      <c r="AT361">
        <v>0</v>
      </c>
      <c r="AU361" t="s">
        <v>2896</v>
      </c>
      <c r="AV361" t="s">
        <v>2896</v>
      </c>
    </row>
    <row r="362" spans="1:48" x14ac:dyDescent="0.25">
      <c r="A362" t="s">
        <v>3271</v>
      </c>
      <c r="B362">
        <v>2082</v>
      </c>
      <c r="C362" t="s">
        <v>93</v>
      </c>
      <c r="D362">
        <v>518</v>
      </c>
      <c r="E362" t="s">
        <v>603</v>
      </c>
      <c r="F362" t="s">
        <v>2892</v>
      </c>
      <c r="G362" t="s">
        <v>2911</v>
      </c>
      <c r="H362" t="s">
        <v>2904</v>
      </c>
      <c r="I362" t="s">
        <v>2895</v>
      </c>
      <c r="J362">
        <v>405.78093423317603</v>
      </c>
      <c r="K362">
        <v>1</v>
      </c>
      <c r="L362">
        <v>1</v>
      </c>
      <c r="M362">
        <v>2</v>
      </c>
      <c r="N362">
        <v>2805484.4344580099</v>
      </c>
      <c r="O362">
        <v>1345159.34753482</v>
      </c>
      <c r="P362">
        <v>944582.83723829605</v>
      </c>
      <c r="Q362">
        <v>177630.91844643501</v>
      </c>
      <c r="R362">
        <v>955693.18144450197</v>
      </c>
      <c r="S362">
        <v>182238.76375372399</v>
      </c>
      <c r="T362">
        <v>3182066.03</v>
      </c>
      <c r="U362">
        <v>3046484.6891220598</v>
      </c>
      <c r="V362">
        <v>4635102.7808720702</v>
      </c>
      <c r="W362">
        <v>769529.95636667195</v>
      </c>
      <c r="X362">
        <v>0</v>
      </c>
      <c r="Y362">
        <v>0</v>
      </c>
      <c r="Z362">
        <v>0</v>
      </c>
      <c r="AA362">
        <v>823917.98188332596</v>
      </c>
      <c r="AB362">
        <v>0</v>
      </c>
      <c r="AC362">
        <v>150475.106411844</v>
      </c>
      <c r="AD362">
        <v>31763.6573418794</v>
      </c>
      <c r="AE362">
        <v>0</v>
      </c>
      <c r="AF362">
        <v>0</v>
      </c>
      <c r="AG362">
        <v>0</v>
      </c>
      <c r="AH362">
        <v>0</v>
      </c>
      <c r="AI362">
        <v>0</v>
      </c>
      <c r="AJ362">
        <v>6410789.4828757904</v>
      </c>
      <c r="AK362" s="63">
        <v>15798.646368121201</v>
      </c>
      <c r="AL362">
        <v>330.98244656580999</v>
      </c>
      <c r="AM362">
        <v>93035.839999999997</v>
      </c>
      <c r="AN362">
        <v>7956.8140848639496</v>
      </c>
      <c r="AO362">
        <v>19398.220093063599</v>
      </c>
      <c r="AP362">
        <v>3753.1860850462999</v>
      </c>
      <c r="AQ362">
        <v>20687.885194392002</v>
      </c>
      <c r="AR362">
        <v>13831.6915874156</v>
      </c>
      <c r="AS362">
        <v>15798.646368121201</v>
      </c>
      <c r="AT362">
        <v>0</v>
      </c>
      <c r="AU362" t="s">
        <v>2896</v>
      </c>
      <c r="AV362" t="s">
        <v>2896</v>
      </c>
    </row>
    <row r="363" spans="1:48" x14ac:dyDescent="0.25">
      <c r="A363" t="s">
        <v>3272</v>
      </c>
      <c r="B363">
        <v>2082</v>
      </c>
      <c r="C363" t="s">
        <v>93</v>
      </c>
      <c r="D363">
        <v>519</v>
      </c>
      <c r="E363" t="s">
        <v>604</v>
      </c>
      <c r="F363" t="s">
        <v>2892</v>
      </c>
      <c r="G363" t="s">
        <v>2911</v>
      </c>
      <c r="H363" t="s">
        <v>2904</v>
      </c>
      <c r="I363" t="s">
        <v>2895</v>
      </c>
      <c r="J363">
        <v>374.983466759446</v>
      </c>
      <c r="K363">
        <v>1</v>
      </c>
      <c r="L363">
        <v>1</v>
      </c>
      <c r="M363">
        <v>2</v>
      </c>
      <c r="N363">
        <v>2216281.3281837502</v>
      </c>
      <c r="O363">
        <v>1116298.97451769</v>
      </c>
      <c r="P363">
        <v>924768.480368283</v>
      </c>
      <c r="Q363">
        <v>162358.09544359101</v>
      </c>
      <c r="R363">
        <v>883159.14352568495</v>
      </c>
      <c r="S363">
        <v>168407.427863672</v>
      </c>
      <c r="T363">
        <v>2487599.7200000002</v>
      </c>
      <c r="U363">
        <v>2815266.3020390002</v>
      </c>
      <c r="V363">
        <v>4050570.8582409802</v>
      </c>
      <c r="W363">
        <v>490909.90611975302</v>
      </c>
      <c r="X363">
        <v>0</v>
      </c>
      <c r="Y363">
        <v>0</v>
      </c>
      <c r="Z363">
        <v>0</v>
      </c>
      <c r="AA363">
        <v>761385.25767827104</v>
      </c>
      <c r="AB363">
        <v>0</v>
      </c>
      <c r="AC363">
        <v>139054.529927436</v>
      </c>
      <c r="AD363">
        <v>29352.897936236499</v>
      </c>
      <c r="AE363">
        <v>0</v>
      </c>
      <c r="AF363">
        <v>0</v>
      </c>
      <c r="AG363">
        <v>0</v>
      </c>
      <c r="AH363">
        <v>0</v>
      </c>
      <c r="AI363">
        <v>0</v>
      </c>
      <c r="AJ363">
        <v>5471273.4499026798</v>
      </c>
      <c r="AK363" s="63">
        <v>14590.7058174715</v>
      </c>
      <c r="AL363">
        <v>330.98244656580999</v>
      </c>
      <c r="AM363">
        <v>93035.839999999997</v>
      </c>
      <c r="AN363">
        <v>7956.8140848639496</v>
      </c>
      <c r="AO363">
        <v>19398.220093063599</v>
      </c>
      <c r="AP363">
        <v>3753.1860850462999</v>
      </c>
      <c r="AQ363">
        <v>20687.885194392002</v>
      </c>
      <c r="AR363">
        <v>13831.6915874156</v>
      </c>
      <c r="AS363">
        <v>15798.646368121201</v>
      </c>
      <c r="AT363">
        <v>0</v>
      </c>
      <c r="AU363" t="s">
        <v>2896</v>
      </c>
      <c r="AV363" t="s">
        <v>2896</v>
      </c>
    </row>
    <row r="364" spans="1:48" x14ac:dyDescent="0.25">
      <c r="A364" t="s">
        <v>3273</v>
      </c>
      <c r="B364">
        <v>2082</v>
      </c>
      <c r="C364" t="s">
        <v>93</v>
      </c>
      <c r="D364">
        <v>520</v>
      </c>
      <c r="E364" t="s">
        <v>605</v>
      </c>
      <c r="F364" t="s">
        <v>2892</v>
      </c>
      <c r="G364" t="s">
        <v>2911</v>
      </c>
      <c r="H364" t="s">
        <v>2904</v>
      </c>
      <c r="I364" t="s">
        <v>2895</v>
      </c>
      <c r="J364">
        <v>416.09301521315399</v>
      </c>
      <c r="K364">
        <v>1</v>
      </c>
      <c r="L364">
        <v>1</v>
      </c>
      <c r="M364">
        <v>2</v>
      </c>
      <c r="N364">
        <v>2637811.8114585299</v>
      </c>
      <c r="O364">
        <v>1280668.7486749201</v>
      </c>
      <c r="P364">
        <v>971614.02655578102</v>
      </c>
      <c r="Q364">
        <v>181666.32150409999</v>
      </c>
      <c r="R364">
        <v>979980.14184024499</v>
      </c>
      <c r="S364">
        <v>186869.98402796101</v>
      </c>
      <c r="T364">
        <v>2927836.27</v>
      </c>
      <c r="U364">
        <v>3123904.7800335698</v>
      </c>
      <c r="V364">
        <v>4589844.2305255299</v>
      </c>
      <c r="W364">
        <v>617040.67066501197</v>
      </c>
      <c r="X364">
        <v>0</v>
      </c>
      <c r="Y364">
        <v>0</v>
      </c>
      <c r="Z364">
        <v>0</v>
      </c>
      <c r="AA364">
        <v>844856.14884303499</v>
      </c>
      <c r="AB364">
        <v>0</v>
      </c>
      <c r="AC364">
        <v>154299.119202692</v>
      </c>
      <c r="AD364">
        <v>32570.8648252688</v>
      </c>
      <c r="AE364">
        <v>0</v>
      </c>
      <c r="AF364">
        <v>0</v>
      </c>
      <c r="AG364">
        <v>0</v>
      </c>
      <c r="AH364">
        <v>0</v>
      </c>
      <c r="AI364">
        <v>0</v>
      </c>
      <c r="AJ364">
        <v>6238611.0340615399</v>
      </c>
      <c r="AK364" s="63">
        <v>14993.3087217666</v>
      </c>
      <c r="AL364">
        <v>330.98244656580999</v>
      </c>
      <c r="AM364">
        <v>93035.839999999997</v>
      </c>
      <c r="AN364">
        <v>7956.8140848639496</v>
      </c>
      <c r="AO364">
        <v>19398.220093063599</v>
      </c>
      <c r="AP364">
        <v>3753.1860850462999</v>
      </c>
      <c r="AQ364">
        <v>20687.885194392002</v>
      </c>
      <c r="AR364">
        <v>13831.6915874156</v>
      </c>
      <c r="AS364">
        <v>15798.646368121201</v>
      </c>
      <c r="AT364">
        <v>0</v>
      </c>
      <c r="AU364" t="s">
        <v>2896</v>
      </c>
      <c r="AV364" t="s">
        <v>2896</v>
      </c>
    </row>
    <row r="365" spans="1:48" x14ac:dyDescent="0.25">
      <c r="A365" t="s">
        <v>3274</v>
      </c>
      <c r="B365">
        <v>2082</v>
      </c>
      <c r="C365" t="s">
        <v>93</v>
      </c>
      <c r="D365">
        <v>522</v>
      </c>
      <c r="E365" t="s">
        <v>606</v>
      </c>
      <c r="F365" t="s">
        <v>2892</v>
      </c>
      <c r="G365" t="s">
        <v>2893</v>
      </c>
      <c r="H365" t="s">
        <v>2894</v>
      </c>
      <c r="I365" t="s">
        <v>2895</v>
      </c>
      <c r="J365">
        <v>334.15697674414298</v>
      </c>
      <c r="K365">
        <v>1</v>
      </c>
      <c r="L365">
        <v>1</v>
      </c>
      <c r="M365">
        <v>2</v>
      </c>
      <c r="N365">
        <v>2670593.7060376601</v>
      </c>
      <c r="O365">
        <v>842854.48323477898</v>
      </c>
      <c r="P365">
        <v>814783.58549246297</v>
      </c>
      <c r="Q365">
        <v>147269.56633034101</v>
      </c>
      <c r="R365">
        <v>787004.80299790599</v>
      </c>
      <c r="S365">
        <v>150071.995020203</v>
      </c>
      <c r="T365">
        <v>2753753.2</v>
      </c>
      <c r="U365">
        <v>2508752.9440931501</v>
      </c>
      <c r="V365">
        <v>3761787.4050896498</v>
      </c>
      <c r="W365">
        <v>822229.63642516197</v>
      </c>
      <c r="X365">
        <v>0</v>
      </c>
      <c r="Y365">
        <v>0</v>
      </c>
      <c r="Z365">
        <v>0</v>
      </c>
      <c r="AA365">
        <v>678489.10257833998</v>
      </c>
      <c r="AB365">
        <v>0</v>
      </c>
      <c r="AC365">
        <v>123914.906768245</v>
      </c>
      <c r="AD365">
        <v>26157.088251958499</v>
      </c>
      <c r="AE365">
        <v>0</v>
      </c>
      <c r="AF365">
        <v>0</v>
      </c>
      <c r="AG365">
        <v>0</v>
      </c>
      <c r="AH365">
        <v>0</v>
      </c>
      <c r="AI365">
        <v>0</v>
      </c>
      <c r="AJ365">
        <v>5412578.1391133601</v>
      </c>
      <c r="AK365" s="63">
        <v>16197.711003525301</v>
      </c>
      <c r="AL365">
        <v>330.98244656580999</v>
      </c>
      <c r="AM365">
        <v>93035.839999999997</v>
      </c>
      <c r="AN365">
        <v>7956.8140848639496</v>
      </c>
      <c r="AO365">
        <v>19398.220093063599</v>
      </c>
      <c r="AP365">
        <v>330.98244656580999</v>
      </c>
      <c r="AQ365">
        <v>93035.839999999997</v>
      </c>
      <c r="AR365">
        <v>7975.4133215255497</v>
      </c>
      <c r="AS365">
        <v>16833.049324641801</v>
      </c>
      <c r="AT365">
        <v>0</v>
      </c>
      <c r="AU365" t="s">
        <v>2896</v>
      </c>
      <c r="AV365" t="s">
        <v>2896</v>
      </c>
    </row>
    <row r="366" spans="1:48" x14ac:dyDescent="0.25">
      <c r="A366" t="s">
        <v>3275</v>
      </c>
      <c r="B366">
        <v>2082</v>
      </c>
      <c r="C366" t="s">
        <v>93</v>
      </c>
      <c r="D366">
        <v>524</v>
      </c>
      <c r="E366" t="s">
        <v>607</v>
      </c>
      <c r="F366" t="s">
        <v>2892</v>
      </c>
      <c r="G366" t="s">
        <v>2911</v>
      </c>
      <c r="H366" t="s">
        <v>2904</v>
      </c>
      <c r="I366" t="s">
        <v>2895</v>
      </c>
      <c r="J366">
        <v>563.68315740399203</v>
      </c>
      <c r="K366">
        <v>1</v>
      </c>
      <c r="L366">
        <v>1</v>
      </c>
      <c r="M366">
        <v>2</v>
      </c>
      <c r="N366">
        <v>3190240.25788598</v>
      </c>
      <c r="O366">
        <v>1539671.02131714</v>
      </c>
      <c r="P366">
        <v>1241982.8167179399</v>
      </c>
      <c r="Q366">
        <v>244060.15726675099</v>
      </c>
      <c r="R366">
        <v>1327583.69006204</v>
      </c>
      <c r="S366">
        <v>253153.64298281699</v>
      </c>
      <c r="T366">
        <v>3311569.5</v>
      </c>
      <c r="U366">
        <v>4231968.4432498496</v>
      </c>
      <c r="V366">
        <v>5622825.0213586204</v>
      </c>
      <c r="W366">
        <v>776182.33829549595</v>
      </c>
      <c r="X366">
        <v>0</v>
      </c>
      <c r="Y366">
        <v>0</v>
      </c>
      <c r="Z366">
        <v>0</v>
      </c>
      <c r="AA366">
        <v>1144530.5835957299</v>
      </c>
      <c r="AB366">
        <v>0</v>
      </c>
      <c r="AC366">
        <v>209029.73978612199</v>
      </c>
      <c r="AD366">
        <v>44123.903196694897</v>
      </c>
      <c r="AE366">
        <v>0</v>
      </c>
      <c r="AF366">
        <v>0</v>
      </c>
      <c r="AG366">
        <v>0</v>
      </c>
      <c r="AH366">
        <v>0</v>
      </c>
      <c r="AI366">
        <v>0</v>
      </c>
      <c r="AJ366">
        <v>7796691.5862326697</v>
      </c>
      <c r="AK366" s="63">
        <v>13831.6915874156</v>
      </c>
      <c r="AL366">
        <v>330.98244656580999</v>
      </c>
      <c r="AM366">
        <v>93035.839999999997</v>
      </c>
      <c r="AN366">
        <v>7956.8140848639496</v>
      </c>
      <c r="AO366">
        <v>19398.220093063599</v>
      </c>
      <c r="AP366">
        <v>3753.1860850462999</v>
      </c>
      <c r="AQ366">
        <v>20687.885194392002</v>
      </c>
      <c r="AR366">
        <v>13831.6915874156</v>
      </c>
      <c r="AS366">
        <v>15798.646368121201</v>
      </c>
      <c r="AT366">
        <v>0</v>
      </c>
      <c r="AU366" t="s">
        <v>2896</v>
      </c>
      <c r="AV366" t="s">
        <v>2896</v>
      </c>
    </row>
    <row r="367" spans="1:48" x14ac:dyDescent="0.25">
      <c r="A367" t="s">
        <v>3276</v>
      </c>
      <c r="B367">
        <v>2082</v>
      </c>
      <c r="C367" t="s">
        <v>93</v>
      </c>
      <c r="D367">
        <v>4041</v>
      </c>
      <c r="E367" t="s">
        <v>608</v>
      </c>
      <c r="F367" t="s">
        <v>2906</v>
      </c>
      <c r="G367" t="s">
        <v>2903</v>
      </c>
      <c r="H367" t="s">
        <v>2904</v>
      </c>
      <c r="I367" t="s">
        <v>2895</v>
      </c>
      <c r="J367">
        <v>111.533728294068</v>
      </c>
      <c r="K367">
        <v>1</v>
      </c>
      <c r="L367">
        <v>2</v>
      </c>
      <c r="M367">
        <v>2</v>
      </c>
      <c r="N367">
        <v>223809.909766806</v>
      </c>
      <c r="O367">
        <v>128029.603300731</v>
      </c>
      <c r="P367">
        <v>174548.257718432</v>
      </c>
      <c r="Q367">
        <v>48291.205636445797</v>
      </c>
      <c r="R367">
        <v>262683.66657777101</v>
      </c>
      <c r="S367">
        <v>50090.497227439198</v>
      </c>
      <c r="T367">
        <v>0</v>
      </c>
      <c r="U367">
        <v>837362.64300018596</v>
      </c>
      <c r="V367">
        <v>512082.01893698802</v>
      </c>
      <c r="W367">
        <v>98816.942368470598</v>
      </c>
      <c r="X367">
        <v>0</v>
      </c>
      <c r="Y367">
        <v>0</v>
      </c>
      <c r="Z367">
        <v>0</v>
      </c>
      <c r="AA367">
        <v>226463.681694728</v>
      </c>
      <c r="AB367">
        <v>0</v>
      </c>
      <c r="AC367">
        <v>41359.877258095701</v>
      </c>
      <c r="AD367">
        <v>8730.6199693435501</v>
      </c>
      <c r="AE367">
        <v>0</v>
      </c>
      <c r="AF367">
        <v>0</v>
      </c>
      <c r="AG367">
        <v>0</v>
      </c>
      <c r="AH367">
        <v>0</v>
      </c>
      <c r="AI367">
        <v>0</v>
      </c>
      <c r="AJ367">
        <v>887453.14022762596</v>
      </c>
      <c r="AK367" s="63">
        <v>7956.8140848639696</v>
      </c>
      <c r="AL367">
        <v>330.98244656580999</v>
      </c>
      <c r="AM367">
        <v>93035.839999999997</v>
      </c>
      <c r="AN367">
        <v>7956.8140848639496</v>
      </c>
      <c r="AO367">
        <v>19398.220093063599</v>
      </c>
      <c r="AP367">
        <v>330.98244656580999</v>
      </c>
      <c r="AQ367">
        <v>40734.411818744898</v>
      </c>
      <c r="AR367">
        <v>7956.8140848639696</v>
      </c>
      <c r="AS367">
        <v>19398.220093063599</v>
      </c>
      <c r="AT367">
        <v>0</v>
      </c>
      <c r="AU367" t="s">
        <v>2896</v>
      </c>
      <c r="AV367" t="s">
        <v>2897</v>
      </c>
    </row>
    <row r="368" spans="1:48" x14ac:dyDescent="0.25">
      <c r="A368" t="s">
        <v>3277</v>
      </c>
      <c r="B368">
        <v>2082</v>
      </c>
      <c r="C368" t="s">
        <v>93</v>
      </c>
      <c r="D368">
        <v>536</v>
      </c>
      <c r="E368" t="s">
        <v>610</v>
      </c>
      <c r="F368" t="s">
        <v>2892</v>
      </c>
      <c r="G368" t="s">
        <v>2903</v>
      </c>
      <c r="H368" t="s">
        <v>2904</v>
      </c>
      <c r="I368" t="s">
        <v>2895</v>
      </c>
      <c r="J368">
        <v>910.54593922670495</v>
      </c>
      <c r="K368">
        <v>1</v>
      </c>
      <c r="L368">
        <v>1</v>
      </c>
      <c r="M368">
        <v>2</v>
      </c>
      <c r="N368">
        <v>6628201.9735663999</v>
      </c>
      <c r="O368">
        <v>3513405.2523701298</v>
      </c>
      <c r="P368">
        <v>1858912.1162376199</v>
      </c>
      <c r="Q368">
        <v>394265.47697756102</v>
      </c>
      <c r="R368">
        <v>2191860.3302129698</v>
      </c>
      <c r="S368">
        <v>408931.89479004702</v>
      </c>
      <c r="T368">
        <v>7750532.29</v>
      </c>
      <c r="U368">
        <v>6836112.85936468</v>
      </c>
      <c r="V368">
        <v>11123135.421724601</v>
      </c>
      <c r="W368">
        <v>1581443.3069149801</v>
      </c>
      <c r="X368">
        <v>0</v>
      </c>
      <c r="Y368">
        <v>0</v>
      </c>
      <c r="Z368">
        <v>0</v>
      </c>
      <c r="AA368">
        <v>1864722.0507251101</v>
      </c>
      <c r="AB368">
        <v>17344.37</v>
      </c>
      <c r="AC368">
        <v>337656.32029246102</v>
      </c>
      <c r="AD368">
        <v>71275.574497586204</v>
      </c>
      <c r="AE368">
        <v>0</v>
      </c>
      <c r="AF368">
        <v>0</v>
      </c>
      <c r="AG368">
        <v>0</v>
      </c>
      <c r="AH368">
        <v>0</v>
      </c>
      <c r="AI368">
        <v>0</v>
      </c>
      <c r="AJ368">
        <v>14995577.0441547</v>
      </c>
      <c r="AK368" s="63">
        <v>16468.775926769798</v>
      </c>
      <c r="AL368">
        <v>330.98244656580999</v>
      </c>
      <c r="AM368">
        <v>93035.839999999997</v>
      </c>
      <c r="AN368">
        <v>7956.8140848639496</v>
      </c>
      <c r="AO368">
        <v>19398.220093063599</v>
      </c>
      <c r="AP368">
        <v>330.98244656580999</v>
      </c>
      <c r="AQ368">
        <v>40734.411818744898</v>
      </c>
      <c r="AR368">
        <v>7956.8140848639696</v>
      </c>
      <c r="AS368">
        <v>19398.220093063599</v>
      </c>
      <c r="AT368">
        <v>0</v>
      </c>
      <c r="AU368" t="s">
        <v>2896</v>
      </c>
      <c r="AV368" t="s">
        <v>2896</v>
      </c>
    </row>
    <row r="369" spans="1:48" x14ac:dyDescent="0.25">
      <c r="A369" t="s">
        <v>3278</v>
      </c>
      <c r="B369">
        <v>2082</v>
      </c>
      <c r="C369" t="s">
        <v>93</v>
      </c>
      <c r="D369">
        <v>3233</v>
      </c>
      <c r="E369" t="s">
        <v>612</v>
      </c>
      <c r="F369" t="s">
        <v>2906</v>
      </c>
      <c r="G369" t="s">
        <v>2893</v>
      </c>
      <c r="H369" t="s">
        <v>2894</v>
      </c>
      <c r="I369" t="s">
        <v>2895</v>
      </c>
      <c r="J369">
        <v>243.05453629868899</v>
      </c>
      <c r="K369">
        <v>1</v>
      </c>
      <c r="L369">
        <v>1</v>
      </c>
      <c r="M369">
        <v>2</v>
      </c>
      <c r="N369">
        <v>491927.028132673</v>
      </c>
      <c r="O369">
        <v>279002.38195856498</v>
      </c>
      <c r="P369">
        <v>380903.83193012798</v>
      </c>
      <c r="Q369">
        <v>105236.297331731</v>
      </c>
      <c r="R369">
        <v>572440.80109079997</v>
      </c>
      <c r="S369">
        <v>109157.317367589</v>
      </c>
      <c r="T369">
        <v>4727.8999999999996</v>
      </c>
      <c r="U369">
        <v>1824782.4404438999</v>
      </c>
      <c r="V369">
        <v>1115930.2173730601</v>
      </c>
      <c r="W369">
        <v>220069.98954709899</v>
      </c>
      <c r="X369">
        <v>0</v>
      </c>
      <c r="Y369">
        <v>0</v>
      </c>
      <c r="Z369">
        <v>0</v>
      </c>
      <c r="AA369">
        <v>493510.13352374203</v>
      </c>
      <c r="AB369">
        <v>0</v>
      </c>
      <c r="AC369">
        <v>90131.531888115394</v>
      </c>
      <c r="AD369">
        <v>19025.785479474001</v>
      </c>
      <c r="AE369">
        <v>0</v>
      </c>
      <c r="AF369">
        <v>0</v>
      </c>
      <c r="AG369">
        <v>0</v>
      </c>
      <c r="AH369">
        <v>0</v>
      </c>
      <c r="AI369">
        <v>0</v>
      </c>
      <c r="AJ369">
        <v>1938667.6578114899</v>
      </c>
      <c r="AK369" s="63">
        <v>7976.26609786481</v>
      </c>
      <c r="AL369">
        <v>330.98244656580999</v>
      </c>
      <c r="AM369">
        <v>93035.839999999997</v>
      </c>
      <c r="AN369">
        <v>7956.8140848639496</v>
      </c>
      <c r="AO369">
        <v>19398.220093063599</v>
      </c>
      <c r="AP369">
        <v>330.98244656580999</v>
      </c>
      <c r="AQ369">
        <v>93035.839999999997</v>
      </c>
      <c r="AR369">
        <v>7975.4133215255497</v>
      </c>
      <c r="AS369">
        <v>16833.049324641801</v>
      </c>
      <c r="AT369">
        <v>0</v>
      </c>
      <c r="AU369" t="s">
        <v>2896</v>
      </c>
      <c r="AV369" t="s">
        <v>2896</v>
      </c>
    </row>
    <row r="370" spans="1:48" x14ac:dyDescent="0.25">
      <c r="A370" t="s">
        <v>3279</v>
      </c>
      <c r="B370">
        <v>2082</v>
      </c>
      <c r="C370" t="s">
        <v>93</v>
      </c>
      <c r="D370">
        <v>525</v>
      </c>
      <c r="E370" t="s">
        <v>614</v>
      </c>
      <c r="F370" t="s">
        <v>2892</v>
      </c>
      <c r="G370" t="s">
        <v>2893</v>
      </c>
      <c r="H370" t="s">
        <v>2894</v>
      </c>
      <c r="I370" t="s">
        <v>2895</v>
      </c>
      <c r="J370">
        <v>377.09302325578199</v>
      </c>
      <c r="K370">
        <v>3</v>
      </c>
      <c r="L370">
        <v>1</v>
      </c>
      <c r="M370">
        <v>2</v>
      </c>
      <c r="N370">
        <v>2655351.4739861698</v>
      </c>
      <c r="O370">
        <v>885461.70511194202</v>
      </c>
      <c r="P370">
        <v>911821.96794506395</v>
      </c>
      <c r="Q370">
        <v>165248.998580015</v>
      </c>
      <c r="R370">
        <v>888127.56019915501</v>
      </c>
      <c r="S370">
        <v>169354.84292319801</v>
      </c>
      <c r="T370">
        <v>2674907.4700000002</v>
      </c>
      <c r="U370">
        <v>2831104.23582234</v>
      </c>
      <c r="V370">
        <v>3898976.0122543601</v>
      </c>
      <c r="W370">
        <v>841367.08646519098</v>
      </c>
      <c r="X370">
        <v>0</v>
      </c>
      <c r="Y370">
        <v>0</v>
      </c>
      <c r="Z370">
        <v>0</v>
      </c>
      <c r="AA370">
        <v>765668.60710279399</v>
      </c>
      <c r="AB370">
        <v>0</v>
      </c>
      <c r="AC370">
        <v>139836.813449129</v>
      </c>
      <c r="AD370">
        <v>29518.0294740688</v>
      </c>
      <c r="AE370">
        <v>0</v>
      </c>
      <c r="AF370">
        <v>0</v>
      </c>
      <c r="AG370">
        <v>0</v>
      </c>
      <c r="AH370">
        <v>0</v>
      </c>
      <c r="AI370">
        <v>0</v>
      </c>
      <c r="AJ370">
        <v>5675366.5487455297</v>
      </c>
      <c r="AK370" s="63">
        <v>15050.309071605199</v>
      </c>
      <c r="AL370">
        <v>330.98244656580999</v>
      </c>
      <c r="AM370">
        <v>93035.839999999997</v>
      </c>
      <c r="AN370">
        <v>7956.8140848639496</v>
      </c>
      <c r="AO370">
        <v>19398.220093063599</v>
      </c>
      <c r="AP370">
        <v>330.98244656580999</v>
      </c>
      <c r="AQ370">
        <v>93035.839999999997</v>
      </c>
      <c r="AR370">
        <v>7975.4133215255497</v>
      </c>
      <c r="AS370">
        <v>16833.049324641801</v>
      </c>
      <c r="AT370">
        <v>0</v>
      </c>
      <c r="AU370" t="s">
        <v>2896</v>
      </c>
      <c r="AV370" t="s">
        <v>2896</v>
      </c>
    </row>
    <row r="371" spans="1:48" x14ac:dyDescent="0.25">
      <c r="A371" t="s">
        <v>3280</v>
      </c>
      <c r="B371">
        <v>2082</v>
      </c>
      <c r="C371" t="s">
        <v>93</v>
      </c>
      <c r="D371">
        <v>526</v>
      </c>
      <c r="E371" t="s">
        <v>615</v>
      </c>
      <c r="F371" t="s">
        <v>2892</v>
      </c>
      <c r="G371" t="s">
        <v>2911</v>
      </c>
      <c r="H371" t="s">
        <v>2904</v>
      </c>
      <c r="I371" t="s">
        <v>2895</v>
      </c>
      <c r="J371">
        <v>569.02034458748005</v>
      </c>
      <c r="K371">
        <v>1</v>
      </c>
      <c r="L371">
        <v>1</v>
      </c>
      <c r="M371">
        <v>2</v>
      </c>
      <c r="N371">
        <v>3517041.0606231601</v>
      </c>
      <c r="O371">
        <v>1463520.71023609</v>
      </c>
      <c r="P371">
        <v>1240623.69765977</v>
      </c>
      <c r="Q371">
        <v>246371.020605942</v>
      </c>
      <c r="R371">
        <v>1340153.8060262001</v>
      </c>
      <c r="S371">
        <v>255550.607236643</v>
      </c>
      <c r="T371">
        <v>3535671.81</v>
      </c>
      <c r="U371">
        <v>4272038.4851511596</v>
      </c>
      <c r="V371">
        <v>5874670.2554714596</v>
      </c>
      <c r="W371">
        <v>777672.56326280697</v>
      </c>
      <c r="X371">
        <v>0</v>
      </c>
      <c r="Y371">
        <v>0</v>
      </c>
      <c r="Z371">
        <v>0</v>
      </c>
      <c r="AA371">
        <v>1155367.47641689</v>
      </c>
      <c r="AB371">
        <v>0</v>
      </c>
      <c r="AC371">
        <v>211008.92052533699</v>
      </c>
      <c r="AD371">
        <v>44541.686711305199</v>
      </c>
      <c r="AE371">
        <v>0</v>
      </c>
      <c r="AF371">
        <v>0</v>
      </c>
      <c r="AG371">
        <v>0</v>
      </c>
      <c r="AH371">
        <v>0</v>
      </c>
      <c r="AI371">
        <v>0</v>
      </c>
      <c r="AJ371">
        <v>8063260.9023877904</v>
      </c>
      <c r="AK371" s="63">
        <v>14170.4263812103</v>
      </c>
      <c r="AL371">
        <v>330.98244656580999</v>
      </c>
      <c r="AM371">
        <v>93035.839999999997</v>
      </c>
      <c r="AN371">
        <v>7956.8140848639496</v>
      </c>
      <c r="AO371">
        <v>19398.220093063599</v>
      </c>
      <c r="AP371">
        <v>3753.1860850462999</v>
      </c>
      <c r="AQ371">
        <v>20687.885194392002</v>
      </c>
      <c r="AR371">
        <v>13831.6915874156</v>
      </c>
      <c r="AS371">
        <v>15798.646368121201</v>
      </c>
      <c r="AT371">
        <v>0</v>
      </c>
      <c r="AU371" t="s">
        <v>2896</v>
      </c>
      <c r="AV371" t="s">
        <v>2896</v>
      </c>
    </row>
    <row r="372" spans="1:48" x14ac:dyDescent="0.25">
      <c r="A372" t="s">
        <v>3281</v>
      </c>
      <c r="B372">
        <v>2082</v>
      </c>
      <c r="C372" t="s">
        <v>93</v>
      </c>
      <c r="D372">
        <v>538</v>
      </c>
      <c r="E372" t="s">
        <v>616</v>
      </c>
      <c r="F372" t="s">
        <v>2892</v>
      </c>
      <c r="G372" t="s">
        <v>2903</v>
      </c>
      <c r="H372" t="s">
        <v>2904</v>
      </c>
      <c r="I372" t="s">
        <v>2895</v>
      </c>
      <c r="J372">
        <v>1365.70463400364</v>
      </c>
      <c r="K372">
        <v>1</v>
      </c>
      <c r="L372">
        <v>1</v>
      </c>
      <c r="M372">
        <v>2</v>
      </c>
      <c r="N372">
        <v>9442632.9649767</v>
      </c>
      <c r="O372">
        <v>4649651.1474329699</v>
      </c>
      <c r="P372">
        <v>2711377.61131432</v>
      </c>
      <c r="Q372">
        <v>591911.06243212905</v>
      </c>
      <c r="R372">
        <v>3259557.5608090502</v>
      </c>
      <c r="S372">
        <v>613346.52063898603</v>
      </c>
      <c r="T372">
        <v>10401819</v>
      </c>
      <c r="U372">
        <v>10253311.346965199</v>
      </c>
      <c r="V372">
        <v>15797499.000386801</v>
      </c>
      <c r="W372">
        <v>2071579.0998559999</v>
      </c>
      <c r="X372">
        <v>0</v>
      </c>
      <c r="Y372">
        <v>0</v>
      </c>
      <c r="Z372">
        <v>0</v>
      </c>
      <c r="AA372">
        <v>2777067.8467224198</v>
      </c>
      <c r="AB372">
        <v>8984.4</v>
      </c>
      <c r="AC372">
        <v>506442.10408061498</v>
      </c>
      <c r="AD372">
        <v>106904.416558371</v>
      </c>
      <c r="AE372">
        <v>0</v>
      </c>
      <c r="AF372">
        <v>0</v>
      </c>
      <c r="AG372">
        <v>0</v>
      </c>
      <c r="AH372">
        <v>0</v>
      </c>
      <c r="AI372">
        <v>0</v>
      </c>
      <c r="AJ372">
        <v>21268476.8676042</v>
      </c>
      <c r="AK372" s="63">
        <v>15573.262576736201</v>
      </c>
      <c r="AL372">
        <v>330.98244656580999</v>
      </c>
      <c r="AM372">
        <v>93035.839999999997</v>
      </c>
      <c r="AN372">
        <v>7956.8140848639496</v>
      </c>
      <c r="AO372">
        <v>19398.220093063599</v>
      </c>
      <c r="AP372">
        <v>330.98244656580999</v>
      </c>
      <c r="AQ372">
        <v>40734.411818744898</v>
      </c>
      <c r="AR372">
        <v>7956.8140848639696</v>
      </c>
      <c r="AS372">
        <v>19398.220093063599</v>
      </c>
      <c r="AT372">
        <v>0</v>
      </c>
      <c r="AU372" t="s">
        <v>2896</v>
      </c>
      <c r="AV372" t="s">
        <v>2896</v>
      </c>
    </row>
    <row r="373" spans="1:48" x14ac:dyDescent="0.25">
      <c r="A373" t="s">
        <v>3282</v>
      </c>
      <c r="B373">
        <v>2082</v>
      </c>
      <c r="C373" t="s">
        <v>93</v>
      </c>
      <c r="D373">
        <v>539</v>
      </c>
      <c r="E373" t="s">
        <v>617</v>
      </c>
      <c r="F373" t="s">
        <v>2892</v>
      </c>
      <c r="G373" t="s">
        <v>2903</v>
      </c>
      <c r="H373" t="s">
        <v>2904</v>
      </c>
      <c r="I373" t="s">
        <v>2895</v>
      </c>
      <c r="J373">
        <v>1444.93391637322</v>
      </c>
      <c r="K373">
        <v>1</v>
      </c>
      <c r="L373">
        <v>1</v>
      </c>
      <c r="M373">
        <v>2</v>
      </c>
      <c r="N373">
        <v>9153248.4299749602</v>
      </c>
      <c r="O373">
        <v>4734121.4866585396</v>
      </c>
      <c r="P373">
        <v>2837134.90827577</v>
      </c>
      <c r="Q373">
        <v>627246.73256229004</v>
      </c>
      <c r="R373">
        <v>3436888.1915263399</v>
      </c>
      <c r="S373">
        <v>648928.88849816599</v>
      </c>
      <c r="T373">
        <v>9940498.0999999996</v>
      </c>
      <c r="U373">
        <v>10848141.648997899</v>
      </c>
      <c r="V373">
        <v>15413334.674198501</v>
      </c>
      <c r="W373">
        <v>2422314.62529448</v>
      </c>
      <c r="X373">
        <v>0</v>
      </c>
      <c r="Y373">
        <v>0</v>
      </c>
      <c r="Z373">
        <v>0</v>
      </c>
      <c r="AA373">
        <v>2938765.4495048998</v>
      </c>
      <c r="AB373">
        <v>14225</v>
      </c>
      <c r="AC373">
        <v>535822.57440267596</v>
      </c>
      <c r="AD373">
        <v>113106.31409549</v>
      </c>
      <c r="AE373">
        <v>0</v>
      </c>
      <c r="AF373">
        <v>0</v>
      </c>
      <c r="AG373">
        <v>0</v>
      </c>
      <c r="AH373">
        <v>0</v>
      </c>
      <c r="AI373">
        <v>0</v>
      </c>
      <c r="AJ373">
        <v>21437568.637496099</v>
      </c>
      <c r="AK373" s="63">
        <v>14836.366144207001</v>
      </c>
      <c r="AL373">
        <v>330.98244656580999</v>
      </c>
      <c r="AM373">
        <v>93035.839999999997</v>
      </c>
      <c r="AN373">
        <v>7956.8140848639496</v>
      </c>
      <c r="AO373">
        <v>19398.220093063599</v>
      </c>
      <c r="AP373">
        <v>330.98244656580999</v>
      </c>
      <c r="AQ373">
        <v>40734.411818744898</v>
      </c>
      <c r="AR373">
        <v>7956.8140848639696</v>
      </c>
      <c r="AS373">
        <v>19398.220093063599</v>
      </c>
      <c r="AT373">
        <v>0</v>
      </c>
      <c r="AU373" t="s">
        <v>2896</v>
      </c>
      <c r="AV373" t="s">
        <v>2896</v>
      </c>
    </row>
    <row r="374" spans="1:48" x14ac:dyDescent="0.25">
      <c r="A374" t="s">
        <v>3283</v>
      </c>
      <c r="B374">
        <v>2082</v>
      </c>
      <c r="C374" t="s">
        <v>93</v>
      </c>
      <c r="D374">
        <v>528</v>
      </c>
      <c r="E374" t="s">
        <v>618</v>
      </c>
      <c r="F374" t="s">
        <v>2892</v>
      </c>
      <c r="G374" t="s">
        <v>2911</v>
      </c>
      <c r="H374" t="s">
        <v>2904</v>
      </c>
      <c r="I374" t="s">
        <v>2895</v>
      </c>
      <c r="J374">
        <v>428.23671174101099</v>
      </c>
      <c r="K374">
        <v>1</v>
      </c>
      <c r="L374">
        <v>1</v>
      </c>
      <c r="M374">
        <v>2</v>
      </c>
      <c r="N374">
        <v>2616210.00217856</v>
      </c>
      <c r="O374">
        <v>1239548.28190335</v>
      </c>
      <c r="P374">
        <v>957477.240917132</v>
      </c>
      <c r="Q374">
        <v>185415.36649107499</v>
      </c>
      <c r="R374">
        <v>1008580.91380883</v>
      </c>
      <c r="S374">
        <v>192323.79433775099</v>
      </c>
      <c r="T374">
        <v>2792155.7</v>
      </c>
      <c r="U374">
        <v>3215076.1052989499</v>
      </c>
      <c r="V374">
        <v>4568117.9308628403</v>
      </c>
      <c r="W374">
        <v>569600.55446516105</v>
      </c>
      <c r="X374">
        <v>0</v>
      </c>
      <c r="Y374">
        <v>0</v>
      </c>
      <c r="Z374">
        <v>0</v>
      </c>
      <c r="AA374">
        <v>869513.319970957</v>
      </c>
      <c r="AB374">
        <v>0</v>
      </c>
      <c r="AC374">
        <v>158802.34710992599</v>
      </c>
      <c r="AD374">
        <v>33521.447227824399</v>
      </c>
      <c r="AE374">
        <v>0</v>
      </c>
      <c r="AF374">
        <v>0</v>
      </c>
      <c r="AG374">
        <v>0</v>
      </c>
      <c r="AH374">
        <v>0</v>
      </c>
      <c r="AI374">
        <v>0</v>
      </c>
      <c r="AJ374">
        <v>6199555.5996367</v>
      </c>
      <c r="AK374" s="63">
        <v>14476.936305699201</v>
      </c>
      <c r="AL374">
        <v>330.98244656580999</v>
      </c>
      <c r="AM374">
        <v>93035.839999999997</v>
      </c>
      <c r="AN374">
        <v>7956.8140848639496</v>
      </c>
      <c r="AO374">
        <v>19398.220093063599</v>
      </c>
      <c r="AP374">
        <v>3753.1860850462999</v>
      </c>
      <c r="AQ374">
        <v>20687.885194392002</v>
      </c>
      <c r="AR374">
        <v>13831.6915874156</v>
      </c>
      <c r="AS374">
        <v>15798.646368121201</v>
      </c>
      <c r="AT374">
        <v>0</v>
      </c>
      <c r="AU374" t="s">
        <v>2896</v>
      </c>
      <c r="AV374" t="s">
        <v>2896</v>
      </c>
    </row>
    <row r="375" spans="1:48" x14ac:dyDescent="0.25">
      <c r="A375" t="s">
        <v>3284</v>
      </c>
      <c r="B375">
        <v>2082</v>
      </c>
      <c r="C375" t="s">
        <v>93</v>
      </c>
      <c r="D375">
        <v>529</v>
      </c>
      <c r="E375" t="s">
        <v>619</v>
      </c>
      <c r="F375" t="s">
        <v>2892</v>
      </c>
      <c r="G375" t="s">
        <v>2893</v>
      </c>
      <c r="H375" t="s">
        <v>2894</v>
      </c>
      <c r="I375" t="s">
        <v>2895</v>
      </c>
      <c r="J375">
        <v>287.09302325579301</v>
      </c>
      <c r="K375">
        <v>1</v>
      </c>
      <c r="L375">
        <v>2</v>
      </c>
      <c r="M375">
        <v>2</v>
      </c>
      <c r="N375">
        <v>1966679.2756527499</v>
      </c>
      <c r="O375">
        <v>711213.87558476604</v>
      </c>
      <c r="P375">
        <v>674210.32364365796</v>
      </c>
      <c r="Q375">
        <v>125964.897642325</v>
      </c>
      <c r="R375">
        <v>676160.02039214899</v>
      </c>
      <c r="S375">
        <v>128935.27819222301</v>
      </c>
      <c r="T375">
        <v>1998817.86</v>
      </c>
      <c r="U375">
        <v>2155410.5329156402</v>
      </c>
      <c r="V375">
        <v>3039604.33179959</v>
      </c>
      <c r="W375">
        <v>531695.97263723903</v>
      </c>
      <c r="X375">
        <v>0</v>
      </c>
      <c r="Y375">
        <v>0</v>
      </c>
      <c r="Z375">
        <v>0</v>
      </c>
      <c r="AA375">
        <v>582928.08847882203</v>
      </c>
      <c r="AB375">
        <v>0</v>
      </c>
      <c r="AC375">
        <v>106462.254827599</v>
      </c>
      <c r="AD375">
        <v>22473.0233646243</v>
      </c>
      <c r="AE375">
        <v>0</v>
      </c>
      <c r="AF375">
        <v>0</v>
      </c>
      <c r="AG375">
        <v>0</v>
      </c>
      <c r="AH375">
        <v>0</v>
      </c>
      <c r="AI375">
        <v>0</v>
      </c>
      <c r="AJ375">
        <v>4283163.6711078696</v>
      </c>
      <c r="AK375" s="63">
        <v>14919.079615848699</v>
      </c>
      <c r="AL375">
        <v>330.98244656580999</v>
      </c>
      <c r="AM375">
        <v>93035.839999999997</v>
      </c>
      <c r="AN375">
        <v>7956.8140848639496</v>
      </c>
      <c r="AO375">
        <v>19398.220093063599</v>
      </c>
      <c r="AP375">
        <v>330.98244656580999</v>
      </c>
      <c r="AQ375">
        <v>93035.839999999997</v>
      </c>
      <c r="AR375">
        <v>7975.4133215255497</v>
      </c>
      <c r="AS375">
        <v>16833.049324641801</v>
      </c>
      <c r="AT375">
        <v>0</v>
      </c>
      <c r="AU375" t="s">
        <v>2896</v>
      </c>
      <c r="AV375" t="s">
        <v>2896</v>
      </c>
    </row>
    <row r="376" spans="1:48" x14ac:dyDescent="0.25">
      <c r="A376" t="s">
        <v>3285</v>
      </c>
      <c r="B376">
        <v>2082</v>
      </c>
      <c r="C376" t="s">
        <v>93</v>
      </c>
      <c r="D376">
        <v>530</v>
      </c>
      <c r="E376" t="s">
        <v>621</v>
      </c>
      <c r="F376" t="s">
        <v>2892</v>
      </c>
      <c r="G376" t="s">
        <v>2893</v>
      </c>
      <c r="H376" t="s">
        <v>2894</v>
      </c>
      <c r="I376" t="s">
        <v>2895</v>
      </c>
      <c r="J376">
        <v>232.06976744184399</v>
      </c>
      <c r="K376">
        <v>1</v>
      </c>
      <c r="L376">
        <v>1</v>
      </c>
      <c r="M376">
        <v>2</v>
      </c>
      <c r="N376">
        <v>1539406.4074571701</v>
      </c>
      <c r="O376">
        <v>454418.91218391102</v>
      </c>
      <c r="P376">
        <v>582330.60831106303</v>
      </c>
      <c r="Q376">
        <v>101288.407906259</v>
      </c>
      <c r="R376">
        <v>546569.529647085</v>
      </c>
      <c r="S376">
        <v>104223.988746877</v>
      </c>
      <c r="T376">
        <v>1481701.86</v>
      </c>
      <c r="U376">
        <v>1742312.0055054899</v>
      </c>
      <c r="V376">
        <v>2348873.0426843301</v>
      </c>
      <c r="W376">
        <v>403934.71549591102</v>
      </c>
      <c r="X376">
        <v>0</v>
      </c>
      <c r="Y376">
        <v>0</v>
      </c>
      <c r="Z376">
        <v>0</v>
      </c>
      <c r="AA376">
        <v>471206.10732524702</v>
      </c>
      <c r="AB376">
        <v>0</v>
      </c>
      <c r="AC376">
        <v>86058.067308595593</v>
      </c>
      <c r="AD376">
        <v>18165.921438281599</v>
      </c>
      <c r="AE376">
        <v>0</v>
      </c>
      <c r="AF376">
        <v>0</v>
      </c>
      <c r="AG376">
        <v>0</v>
      </c>
      <c r="AH376">
        <v>0</v>
      </c>
      <c r="AI376">
        <v>0</v>
      </c>
      <c r="AJ376">
        <v>3328237.8542523701</v>
      </c>
      <c r="AK376" s="63">
        <v>14341.540007301501</v>
      </c>
      <c r="AL376">
        <v>330.98244656580999</v>
      </c>
      <c r="AM376">
        <v>93035.839999999997</v>
      </c>
      <c r="AN376">
        <v>7956.8140848639496</v>
      </c>
      <c r="AO376">
        <v>19398.220093063599</v>
      </c>
      <c r="AP376">
        <v>330.98244656580999</v>
      </c>
      <c r="AQ376">
        <v>93035.839999999997</v>
      </c>
      <c r="AR376">
        <v>7975.4133215255497</v>
      </c>
      <c r="AS376">
        <v>16833.049324641801</v>
      </c>
      <c r="AT376">
        <v>0</v>
      </c>
      <c r="AU376" t="s">
        <v>2896</v>
      </c>
      <c r="AV376" t="s">
        <v>2896</v>
      </c>
    </row>
    <row r="377" spans="1:48" x14ac:dyDescent="0.25">
      <c r="A377" t="s">
        <v>3286</v>
      </c>
      <c r="B377">
        <v>2082</v>
      </c>
      <c r="C377" t="s">
        <v>93</v>
      </c>
      <c r="D377">
        <v>1861</v>
      </c>
      <c r="E377" t="s">
        <v>622</v>
      </c>
      <c r="F377" t="s">
        <v>2906</v>
      </c>
      <c r="G377" t="s">
        <v>2907</v>
      </c>
      <c r="H377" t="s">
        <v>2894</v>
      </c>
      <c r="I377" t="s">
        <v>2895</v>
      </c>
      <c r="J377">
        <v>36.395953757185502</v>
      </c>
      <c r="K377">
        <v>1</v>
      </c>
      <c r="L377">
        <v>2</v>
      </c>
      <c r="M377">
        <v>2</v>
      </c>
      <c r="N377">
        <v>73034.186616586201</v>
      </c>
      <c r="O377">
        <v>41778.927258652897</v>
      </c>
      <c r="P377">
        <v>56959.006154331699</v>
      </c>
      <c r="Q377">
        <v>15758.502061266699</v>
      </c>
      <c r="R377">
        <v>85719.564187123397</v>
      </c>
      <c r="S377">
        <v>16345.651209269899</v>
      </c>
      <c r="T377">
        <v>0</v>
      </c>
      <c r="U377">
        <v>273250.18627796101</v>
      </c>
      <c r="V377">
        <v>167103.832770451</v>
      </c>
      <c r="W377">
        <v>32246.181669698701</v>
      </c>
      <c r="X377">
        <v>0</v>
      </c>
      <c r="Y377">
        <v>0</v>
      </c>
      <c r="Z377">
        <v>0</v>
      </c>
      <c r="AA377">
        <v>73900.171837810907</v>
      </c>
      <c r="AB377">
        <v>0</v>
      </c>
      <c r="AC377">
        <v>13496.6543583981</v>
      </c>
      <c r="AD377">
        <v>2848.9968508717898</v>
      </c>
      <c r="AE377">
        <v>0</v>
      </c>
      <c r="AF377">
        <v>0</v>
      </c>
      <c r="AG377">
        <v>0</v>
      </c>
      <c r="AH377">
        <v>0</v>
      </c>
      <c r="AI377">
        <v>0</v>
      </c>
      <c r="AJ377">
        <v>289595.83748723101</v>
      </c>
      <c r="AK377" s="63">
        <v>7956.8140848639596</v>
      </c>
      <c r="AL377">
        <v>330.98244656580999</v>
      </c>
      <c r="AM377">
        <v>93035.839999999997</v>
      </c>
      <c r="AN377">
        <v>7956.8140848639496</v>
      </c>
      <c r="AO377">
        <v>19398.220093063599</v>
      </c>
      <c r="AP377">
        <v>330.98244656580999</v>
      </c>
      <c r="AQ377">
        <v>56162.493707719797</v>
      </c>
      <c r="AR377">
        <v>7956.8140848639596</v>
      </c>
      <c r="AS377">
        <v>7956.8140848639596</v>
      </c>
      <c r="AT377">
        <v>0</v>
      </c>
      <c r="AU377" t="s">
        <v>2896</v>
      </c>
      <c r="AV377" t="s">
        <v>2897</v>
      </c>
    </row>
    <row r="378" spans="1:48" x14ac:dyDescent="0.25">
      <c r="A378" t="s">
        <v>3287</v>
      </c>
      <c r="B378">
        <v>2082</v>
      </c>
      <c r="C378" t="s">
        <v>93</v>
      </c>
      <c r="D378">
        <v>3229</v>
      </c>
      <c r="E378" t="s">
        <v>623</v>
      </c>
      <c r="F378" t="s">
        <v>2906</v>
      </c>
      <c r="G378" t="s">
        <v>2893</v>
      </c>
      <c r="H378" t="s">
        <v>2894</v>
      </c>
      <c r="I378" t="s">
        <v>2895</v>
      </c>
      <c r="J378">
        <v>223.62128286854499</v>
      </c>
      <c r="K378">
        <v>1</v>
      </c>
      <c r="L378">
        <v>1</v>
      </c>
      <c r="M378">
        <v>2</v>
      </c>
      <c r="N378">
        <v>507314.15878265299</v>
      </c>
      <c r="O378">
        <v>256694.94397044301</v>
      </c>
      <c r="P378">
        <v>349963.24350022897</v>
      </c>
      <c r="Q378">
        <v>96822.203658595899</v>
      </c>
      <c r="R378">
        <v>526671.70197930804</v>
      </c>
      <c r="S378">
        <v>100429.721312553</v>
      </c>
      <c r="T378">
        <v>58583</v>
      </c>
      <c r="U378">
        <v>1678883.25189123</v>
      </c>
      <c r="V378">
        <v>1026706.80663236</v>
      </c>
      <c r="W378">
        <v>256707.565183748</v>
      </c>
      <c r="X378">
        <v>0</v>
      </c>
      <c r="Y378">
        <v>0</v>
      </c>
      <c r="Z378">
        <v>0</v>
      </c>
      <c r="AA378">
        <v>454051.88007511903</v>
      </c>
      <c r="AB378">
        <v>0</v>
      </c>
      <c r="AC378">
        <v>82925.129045765498</v>
      </c>
      <c r="AD378">
        <v>17504.592266787698</v>
      </c>
      <c r="AE378">
        <v>0</v>
      </c>
      <c r="AF378">
        <v>0</v>
      </c>
      <c r="AG378">
        <v>0</v>
      </c>
      <c r="AH378">
        <v>0</v>
      </c>
      <c r="AI378">
        <v>0</v>
      </c>
      <c r="AJ378">
        <v>1837895.9732037799</v>
      </c>
      <c r="AK378" s="63">
        <v>8218.7882549810092</v>
      </c>
      <c r="AL378">
        <v>330.98244656580999</v>
      </c>
      <c r="AM378">
        <v>93035.839999999997</v>
      </c>
      <c r="AN378">
        <v>7956.8140848639496</v>
      </c>
      <c r="AO378">
        <v>19398.220093063599</v>
      </c>
      <c r="AP378">
        <v>330.98244656580999</v>
      </c>
      <c r="AQ378">
        <v>93035.839999999997</v>
      </c>
      <c r="AR378">
        <v>7975.4133215255497</v>
      </c>
      <c r="AS378">
        <v>16833.049324641801</v>
      </c>
      <c r="AT378">
        <v>0</v>
      </c>
      <c r="AU378" t="s">
        <v>2896</v>
      </c>
      <c r="AV378" t="s">
        <v>2896</v>
      </c>
    </row>
    <row r="379" spans="1:48" x14ac:dyDescent="0.25">
      <c r="A379" t="s">
        <v>3288</v>
      </c>
      <c r="B379">
        <v>2082</v>
      </c>
      <c r="C379" t="s">
        <v>93</v>
      </c>
      <c r="D379">
        <v>534</v>
      </c>
      <c r="E379" t="s">
        <v>624</v>
      </c>
      <c r="F379" t="s">
        <v>2892</v>
      </c>
      <c r="G379" t="s">
        <v>2893</v>
      </c>
      <c r="H379" t="s">
        <v>2894</v>
      </c>
      <c r="I379" t="s">
        <v>2895</v>
      </c>
      <c r="J379">
        <v>509.43604651157898</v>
      </c>
      <c r="K379">
        <v>1</v>
      </c>
      <c r="L379">
        <v>1</v>
      </c>
      <c r="M379">
        <v>2</v>
      </c>
      <c r="N379">
        <v>3279231.8761433698</v>
      </c>
      <c r="O379">
        <v>1057972.1449263501</v>
      </c>
      <c r="P379">
        <v>1072068.6140815599</v>
      </c>
      <c r="Q379">
        <v>222447.78811002901</v>
      </c>
      <c r="R379">
        <v>1199821.1718675599</v>
      </c>
      <c r="S379">
        <v>228790.92509187799</v>
      </c>
      <c r="T379">
        <v>3006844.61</v>
      </c>
      <c r="U379">
        <v>3824696.98512886</v>
      </c>
      <c r="V379">
        <v>4988923.9670219198</v>
      </c>
      <c r="W379">
        <v>808233.10204824305</v>
      </c>
      <c r="X379">
        <v>0</v>
      </c>
      <c r="Y379">
        <v>0</v>
      </c>
      <c r="Z379">
        <v>0</v>
      </c>
      <c r="AA379">
        <v>1034384.5260587001</v>
      </c>
      <c r="AB379">
        <v>0</v>
      </c>
      <c r="AC379">
        <v>188913.368869147</v>
      </c>
      <c r="AD379">
        <v>39877.556222730404</v>
      </c>
      <c r="AE379">
        <v>0</v>
      </c>
      <c r="AF379">
        <v>0</v>
      </c>
      <c r="AG379">
        <v>0</v>
      </c>
      <c r="AH379">
        <v>0</v>
      </c>
      <c r="AI379">
        <v>0</v>
      </c>
      <c r="AJ379">
        <v>7060332.5202207305</v>
      </c>
      <c r="AK379" s="63">
        <v>13859.114541593901</v>
      </c>
      <c r="AL379">
        <v>330.98244656580999</v>
      </c>
      <c r="AM379">
        <v>93035.839999999997</v>
      </c>
      <c r="AN379">
        <v>7956.8140848639496</v>
      </c>
      <c r="AO379">
        <v>19398.220093063599</v>
      </c>
      <c r="AP379">
        <v>330.98244656580999</v>
      </c>
      <c r="AQ379">
        <v>93035.839999999997</v>
      </c>
      <c r="AR379">
        <v>7975.4133215255497</v>
      </c>
      <c r="AS379">
        <v>16833.049324641801</v>
      </c>
      <c r="AT379">
        <v>0</v>
      </c>
      <c r="AU379" t="s">
        <v>2896</v>
      </c>
      <c r="AV379" t="s">
        <v>2896</v>
      </c>
    </row>
    <row r="380" spans="1:48" x14ac:dyDescent="0.25">
      <c r="A380" t="s">
        <v>3289</v>
      </c>
      <c r="B380">
        <v>2082</v>
      </c>
      <c r="C380" t="s">
        <v>93</v>
      </c>
      <c r="D380">
        <v>1259</v>
      </c>
      <c r="E380" t="s">
        <v>625</v>
      </c>
      <c r="F380" t="s">
        <v>2892</v>
      </c>
      <c r="G380" t="s">
        <v>2893</v>
      </c>
      <c r="H380" t="s">
        <v>2894</v>
      </c>
      <c r="I380" t="s">
        <v>2895</v>
      </c>
      <c r="J380">
        <v>315.62209302324999</v>
      </c>
      <c r="K380">
        <v>1</v>
      </c>
      <c r="L380">
        <v>1</v>
      </c>
      <c r="M380">
        <v>2</v>
      </c>
      <c r="N380">
        <v>2094314.9963370301</v>
      </c>
      <c r="O380">
        <v>640979.66413064301</v>
      </c>
      <c r="P380">
        <v>539714.99933018605</v>
      </c>
      <c r="Q380">
        <v>136656.16339306001</v>
      </c>
      <c r="R380">
        <v>743351.53963204904</v>
      </c>
      <c r="S380">
        <v>141747.86243867199</v>
      </c>
      <c r="T380">
        <v>1785418.91</v>
      </c>
      <c r="U380">
        <v>2369598.4528229702</v>
      </c>
      <c r="V380">
        <v>3186617.8767403401</v>
      </c>
      <c r="W380">
        <v>327544.54199085699</v>
      </c>
      <c r="X380">
        <v>0</v>
      </c>
      <c r="Y380">
        <v>0</v>
      </c>
      <c r="Z380">
        <v>0</v>
      </c>
      <c r="AA380">
        <v>640854.944091768</v>
      </c>
      <c r="AB380">
        <v>0</v>
      </c>
      <c r="AC380">
        <v>117041.644953953</v>
      </c>
      <c r="AD380">
        <v>24706.217484719</v>
      </c>
      <c r="AE380">
        <v>0</v>
      </c>
      <c r="AF380">
        <v>0</v>
      </c>
      <c r="AG380">
        <v>0</v>
      </c>
      <c r="AH380">
        <v>0</v>
      </c>
      <c r="AI380">
        <v>0</v>
      </c>
      <c r="AJ380">
        <v>4296765.2252616398</v>
      </c>
      <c r="AK380" s="63">
        <v>13613.6389696431</v>
      </c>
      <c r="AL380">
        <v>330.98244656580999</v>
      </c>
      <c r="AM380">
        <v>93035.839999999997</v>
      </c>
      <c r="AN380">
        <v>7956.8140848639496</v>
      </c>
      <c r="AO380">
        <v>19398.220093063599</v>
      </c>
      <c r="AP380">
        <v>330.98244656580999</v>
      </c>
      <c r="AQ380">
        <v>93035.839999999997</v>
      </c>
      <c r="AR380">
        <v>7975.4133215255497</v>
      </c>
      <c r="AS380">
        <v>16833.049324641801</v>
      </c>
      <c r="AT380">
        <v>0</v>
      </c>
      <c r="AU380" t="s">
        <v>2896</v>
      </c>
      <c r="AV380" t="s">
        <v>2896</v>
      </c>
    </row>
    <row r="381" spans="1:48" x14ac:dyDescent="0.25">
      <c r="A381" t="s">
        <v>3290</v>
      </c>
      <c r="B381">
        <v>2193</v>
      </c>
      <c r="C381" t="s">
        <v>94</v>
      </c>
      <c r="D381">
        <v>1005</v>
      </c>
      <c r="E381" t="s">
        <v>626</v>
      </c>
      <c r="F381" t="s">
        <v>2892</v>
      </c>
      <c r="G381" t="s">
        <v>2893</v>
      </c>
      <c r="H381" t="s">
        <v>2894</v>
      </c>
      <c r="I381" t="s">
        <v>2895</v>
      </c>
      <c r="J381">
        <v>118.463087248298</v>
      </c>
      <c r="K381">
        <v>1</v>
      </c>
      <c r="L381">
        <v>1</v>
      </c>
      <c r="M381">
        <v>4</v>
      </c>
      <c r="N381">
        <v>1219998.78508395</v>
      </c>
      <c r="O381">
        <v>325212.59457508102</v>
      </c>
      <c r="P381">
        <v>395124.60555825301</v>
      </c>
      <c r="Q381">
        <v>193702.88960548799</v>
      </c>
      <c r="R381">
        <v>542878.04970849596</v>
      </c>
      <c r="S381">
        <v>92931.922314787094</v>
      </c>
      <c r="T381">
        <v>1445132.35</v>
      </c>
      <c r="U381">
        <v>1231784.57453127</v>
      </c>
      <c r="V381">
        <v>2200090.2588476702</v>
      </c>
      <c r="W381">
        <v>476826.66568359698</v>
      </c>
      <c r="X381">
        <v>0</v>
      </c>
      <c r="Y381">
        <v>0</v>
      </c>
      <c r="Z381">
        <v>0</v>
      </c>
      <c r="AA381">
        <v>0</v>
      </c>
      <c r="AB381">
        <v>0</v>
      </c>
      <c r="AC381">
        <v>50718.433985380601</v>
      </c>
      <c r="AD381">
        <v>42213.4883294065</v>
      </c>
      <c r="AE381">
        <v>0</v>
      </c>
      <c r="AF381">
        <v>0</v>
      </c>
      <c r="AG381">
        <v>0</v>
      </c>
      <c r="AH381">
        <v>0</v>
      </c>
      <c r="AI381">
        <v>0</v>
      </c>
      <c r="AJ381">
        <v>2769848.8468460501</v>
      </c>
      <c r="AK381" s="63">
        <v>23381.535220675702</v>
      </c>
      <c r="AL381">
        <v>330.98244656580999</v>
      </c>
      <c r="AM381">
        <v>93035.839999999997</v>
      </c>
      <c r="AN381">
        <v>11182.5255243387</v>
      </c>
      <c r="AO381">
        <v>25992.445418655599</v>
      </c>
      <c r="AP381">
        <v>330.98244656580999</v>
      </c>
      <c r="AQ381">
        <v>93035.839999999997</v>
      </c>
      <c r="AR381">
        <v>23381.535220675702</v>
      </c>
      <c r="AS381">
        <v>23381.535220675702</v>
      </c>
      <c r="AT381">
        <v>0</v>
      </c>
      <c r="AU381" t="s">
        <v>2896</v>
      </c>
      <c r="AV381" t="s">
        <v>2896</v>
      </c>
    </row>
    <row r="382" spans="1:48" x14ac:dyDescent="0.25">
      <c r="A382" t="s">
        <v>3291</v>
      </c>
      <c r="B382">
        <v>2193</v>
      </c>
      <c r="C382" t="s">
        <v>94</v>
      </c>
      <c r="D382">
        <v>1006</v>
      </c>
      <c r="E382" t="s">
        <v>627</v>
      </c>
      <c r="F382" t="s">
        <v>2892</v>
      </c>
      <c r="G382" t="s">
        <v>2903</v>
      </c>
      <c r="H382" t="s">
        <v>2904</v>
      </c>
      <c r="I382" t="s">
        <v>2895</v>
      </c>
      <c r="J382">
        <v>76.065455994282004</v>
      </c>
      <c r="K382">
        <v>1</v>
      </c>
      <c r="L382">
        <v>2</v>
      </c>
      <c r="M382">
        <v>4</v>
      </c>
      <c r="N382">
        <v>704730.55027977901</v>
      </c>
      <c r="O382">
        <v>441114.614250321</v>
      </c>
      <c r="P382">
        <v>284129.89490105503</v>
      </c>
      <c r="Q382">
        <v>124377.128500534</v>
      </c>
      <c r="R382">
        <v>363103.19656385999</v>
      </c>
      <c r="S382">
        <v>59671.828680971899</v>
      </c>
      <c r="T382">
        <v>1126523.31</v>
      </c>
      <c r="U382">
        <v>790932.07449554699</v>
      </c>
      <c r="V382">
        <v>1537176.99335667</v>
      </c>
      <c r="W382">
        <v>380278.391138879</v>
      </c>
      <c r="X382">
        <v>0</v>
      </c>
      <c r="Y382">
        <v>0</v>
      </c>
      <c r="Z382">
        <v>0</v>
      </c>
      <c r="AA382">
        <v>0</v>
      </c>
      <c r="AB382">
        <v>0</v>
      </c>
      <c r="AC382">
        <v>32566.4381878524</v>
      </c>
      <c r="AD382">
        <v>27105.390493119601</v>
      </c>
      <c r="AE382">
        <v>0</v>
      </c>
      <c r="AF382">
        <v>0</v>
      </c>
      <c r="AG382">
        <v>0</v>
      </c>
      <c r="AH382">
        <v>0</v>
      </c>
      <c r="AI382">
        <v>0</v>
      </c>
      <c r="AJ382">
        <v>1977127.2131765201</v>
      </c>
      <c r="AK382" s="63">
        <v>25992.445418655599</v>
      </c>
      <c r="AL382">
        <v>330.98244656580999</v>
      </c>
      <c r="AM382">
        <v>93035.839999999997</v>
      </c>
      <c r="AN382">
        <v>11182.5255243387</v>
      </c>
      <c r="AO382">
        <v>25992.445418655599</v>
      </c>
      <c r="AP382">
        <v>330.98244656580999</v>
      </c>
      <c r="AQ382">
        <v>40734.411818744898</v>
      </c>
      <c r="AR382">
        <v>25992.445418655599</v>
      </c>
      <c r="AS382">
        <v>25992.445418655599</v>
      </c>
      <c r="AT382">
        <v>0</v>
      </c>
      <c r="AU382" t="s">
        <v>2896</v>
      </c>
      <c r="AV382" t="s">
        <v>2896</v>
      </c>
    </row>
    <row r="383" spans="1:48" x14ac:dyDescent="0.25">
      <c r="A383" t="s">
        <v>3292</v>
      </c>
      <c r="B383">
        <v>2193</v>
      </c>
      <c r="C383" t="s">
        <v>94</v>
      </c>
      <c r="D383">
        <v>2193</v>
      </c>
      <c r="E383" t="s">
        <v>94</v>
      </c>
      <c r="F383" t="s">
        <v>1871</v>
      </c>
      <c r="G383" t="s">
        <v>1871</v>
      </c>
      <c r="H383" t="s">
        <v>2899</v>
      </c>
      <c r="I383" t="s">
        <v>2895</v>
      </c>
      <c r="J383">
        <v>0.51461988303999995</v>
      </c>
      <c r="K383">
        <v>0</v>
      </c>
      <c r="L383">
        <v>0</v>
      </c>
      <c r="M383">
        <v>4</v>
      </c>
      <c r="N383">
        <v>37.624636273129397</v>
      </c>
      <c r="O383">
        <v>567.15117459862404</v>
      </c>
      <c r="P383">
        <v>1565.0495406923901</v>
      </c>
      <c r="Q383">
        <v>841.47189397783097</v>
      </c>
      <c r="R383">
        <v>2339.7437276440801</v>
      </c>
      <c r="S383">
        <v>403.709004240941</v>
      </c>
      <c r="T383">
        <v>0</v>
      </c>
      <c r="U383">
        <v>5351.04097318605</v>
      </c>
      <c r="V383">
        <v>4414.0277956616101</v>
      </c>
      <c r="W383">
        <v>937.01317752444299</v>
      </c>
      <c r="X383">
        <v>0</v>
      </c>
      <c r="Y383">
        <v>0</v>
      </c>
      <c r="Z383">
        <v>0</v>
      </c>
      <c r="AA383">
        <v>0</v>
      </c>
      <c r="AB383">
        <v>0</v>
      </c>
      <c r="AC383">
        <v>220.32782676701299</v>
      </c>
      <c r="AD383">
        <v>183.38117747392801</v>
      </c>
      <c r="AE383">
        <v>0</v>
      </c>
      <c r="AF383">
        <v>0</v>
      </c>
      <c r="AG383">
        <v>0</v>
      </c>
      <c r="AH383">
        <v>0</v>
      </c>
      <c r="AI383">
        <v>0</v>
      </c>
      <c r="AJ383">
        <v>5754.74997742699</v>
      </c>
      <c r="AK383" s="63">
        <v>11182.5255243387</v>
      </c>
      <c r="AL383">
        <v>330.98244656580999</v>
      </c>
      <c r="AM383">
        <v>93035.839999999997</v>
      </c>
      <c r="AN383">
        <v>11182.5255243387</v>
      </c>
      <c r="AO383">
        <v>25992.445418655599</v>
      </c>
      <c r="AP383">
        <v>634.54287297753501</v>
      </c>
      <c r="AQ383">
        <v>40331.279999999999</v>
      </c>
      <c r="AR383">
        <v>11182.5255243387</v>
      </c>
      <c r="AS383">
        <v>11182.5255243387</v>
      </c>
      <c r="AT383">
        <v>0</v>
      </c>
      <c r="AU383" t="s">
        <v>2896</v>
      </c>
      <c r="AV383" t="s">
        <v>2900</v>
      </c>
    </row>
    <row r="384" spans="1:48" x14ac:dyDescent="0.25">
      <c r="A384" t="s">
        <v>3293</v>
      </c>
      <c r="B384">
        <v>2084</v>
      </c>
      <c r="C384" t="s">
        <v>95</v>
      </c>
      <c r="D384">
        <v>563</v>
      </c>
      <c r="E384" t="s">
        <v>628</v>
      </c>
      <c r="F384" t="s">
        <v>2892</v>
      </c>
      <c r="G384" t="s">
        <v>2893</v>
      </c>
      <c r="H384" t="s">
        <v>2894</v>
      </c>
      <c r="I384" t="s">
        <v>2895</v>
      </c>
      <c r="J384">
        <v>274.42948481939698</v>
      </c>
      <c r="K384">
        <v>1</v>
      </c>
      <c r="L384">
        <v>1</v>
      </c>
      <c r="M384">
        <v>2</v>
      </c>
      <c r="N384">
        <v>1579543.2293506199</v>
      </c>
      <c r="O384">
        <v>372481.19544801197</v>
      </c>
      <c r="P384">
        <v>608495.52585638396</v>
      </c>
      <c r="Q384">
        <v>239356.302659251</v>
      </c>
      <c r="R384">
        <v>186895.479153477</v>
      </c>
      <c r="S384">
        <v>163949.821950807</v>
      </c>
      <c r="T384">
        <v>1392961.73</v>
      </c>
      <c r="U384">
        <v>1593810.0024677501</v>
      </c>
      <c r="V384">
        <v>2517196.9756062701</v>
      </c>
      <c r="W384">
        <v>469574.75686147902</v>
      </c>
      <c r="X384">
        <v>0</v>
      </c>
      <c r="Y384">
        <v>0</v>
      </c>
      <c r="Z384">
        <v>0</v>
      </c>
      <c r="AA384">
        <v>0</v>
      </c>
      <c r="AB384">
        <v>0</v>
      </c>
      <c r="AC384">
        <v>117490.536072353</v>
      </c>
      <c r="AD384">
        <v>46459.285878454</v>
      </c>
      <c r="AE384">
        <v>0</v>
      </c>
      <c r="AF384">
        <v>0</v>
      </c>
      <c r="AG384">
        <v>0</v>
      </c>
      <c r="AH384">
        <v>0</v>
      </c>
      <c r="AI384">
        <v>0</v>
      </c>
      <c r="AJ384">
        <v>3150721.5544185499</v>
      </c>
      <c r="AK384" s="63">
        <v>11480.987753528199</v>
      </c>
      <c r="AL384">
        <v>330.98244656580999</v>
      </c>
      <c r="AM384">
        <v>93035.839999999997</v>
      </c>
      <c r="AN384">
        <v>6405.1420188152897</v>
      </c>
      <c r="AO384">
        <v>17058.946726620201</v>
      </c>
      <c r="AP384">
        <v>330.98244656580999</v>
      </c>
      <c r="AQ384">
        <v>93035.839999999997</v>
      </c>
      <c r="AR384">
        <v>11259.423793492801</v>
      </c>
      <c r="AS384">
        <v>11480.987753528199</v>
      </c>
      <c r="AT384">
        <v>0</v>
      </c>
      <c r="AU384" t="s">
        <v>2896</v>
      </c>
      <c r="AV384" t="s">
        <v>2896</v>
      </c>
    </row>
    <row r="385" spans="1:48" x14ac:dyDescent="0.25">
      <c r="A385" t="s">
        <v>3294</v>
      </c>
      <c r="B385">
        <v>2084</v>
      </c>
      <c r="C385" t="s">
        <v>95</v>
      </c>
      <c r="D385">
        <v>567</v>
      </c>
      <c r="E385" t="s">
        <v>629</v>
      </c>
      <c r="F385" t="s">
        <v>2892</v>
      </c>
      <c r="G385" t="s">
        <v>2903</v>
      </c>
      <c r="H385" t="s">
        <v>2894</v>
      </c>
      <c r="I385" t="s">
        <v>2895</v>
      </c>
      <c r="J385">
        <v>380.31706335218001</v>
      </c>
      <c r="K385">
        <v>1</v>
      </c>
      <c r="L385">
        <v>1</v>
      </c>
      <c r="M385">
        <v>2</v>
      </c>
      <c r="N385">
        <v>2770777.5013908399</v>
      </c>
      <c r="O385">
        <v>1542417.28442583</v>
      </c>
      <c r="P385">
        <v>1184485.07732858</v>
      </c>
      <c r="Q385">
        <v>331711.02653969597</v>
      </c>
      <c r="R385">
        <v>431208.39274696202</v>
      </c>
      <c r="S385">
        <v>227209.24051757201</v>
      </c>
      <c r="T385">
        <v>4051823.72</v>
      </c>
      <c r="U385">
        <v>2208775.5624319101</v>
      </c>
      <c r="V385">
        <v>4662678.5230003996</v>
      </c>
      <c r="W385">
        <v>1597920.75943152</v>
      </c>
      <c r="X385">
        <v>0</v>
      </c>
      <c r="Y385">
        <v>0</v>
      </c>
      <c r="Z385">
        <v>0</v>
      </c>
      <c r="AA385">
        <v>0</v>
      </c>
      <c r="AB385">
        <v>0</v>
      </c>
      <c r="AC385">
        <v>162823.814941449</v>
      </c>
      <c r="AD385">
        <v>64385.4255761229</v>
      </c>
      <c r="AE385">
        <v>0</v>
      </c>
      <c r="AF385">
        <v>0</v>
      </c>
      <c r="AG385">
        <v>0</v>
      </c>
      <c r="AH385">
        <v>0</v>
      </c>
      <c r="AI385">
        <v>0</v>
      </c>
      <c r="AJ385">
        <v>6487808.5229494898</v>
      </c>
      <c r="AK385" s="63">
        <v>17058.946726620201</v>
      </c>
      <c r="AL385">
        <v>330.98244656580999</v>
      </c>
      <c r="AM385">
        <v>93035.839999999997</v>
      </c>
      <c r="AN385">
        <v>6405.1420188152897</v>
      </c>
      <c r="AO385">
        <v>17058.946726620201</v>
      </c>
      <c r="AP385">
        <v>330.98244656580999</v>
      </c>
      <c r="AQ385">
        <v>40734.411818744898</v>
      </c>
      <c r="AR385">
        <v>6405.1420188152897</v>
      </c>
      <c r="AS385">
        <v>17058.946726620201</v>
      </c>
      <c r="AT385">
        <v>0</v>
      </c>
      <c r="AU385" t="s">
        <v>2896</v>
      </c>
      <c r="AV385" t="s">
        <v>2896</v>
      </c>
    </row>
    <row r="386" spans="1:48" x14ac:dyDescent="0.25">
      <c r="A386" t="s">
        <v>3295</v>
      </c>
      <c r="B386">
        <v>2084</v>
      </c>
      <c r="C386" t="s">
        <v>95</v>
      </c>
      <c r="D386">
        <v>564</v>
      </c>
      <c r="E386" t="s">
        <v>630</v>
      </c>
      <c r="F386" t="s">
        <v>2892</v>
      </c>
      <c r="G386" t="s">
        <v>2911</v>
      </c>
      <c r="H386" t="s">
        <v>2894</v>
      </c>
      <c r="I386" t="s">
        <v>2895</v>
      </c>
      <c r="J386">
        <v>356.747687707534</v>
      </c>
      <c r="K386">
        <v>1</v>
      </c>
      <c r="L386">
        <v>1</v>
      </c>
      <c r="M386">
        <v>2</v>
      </c>
      <c r="N386">
        <v>1879405.97075929</v>
      </c>
      <c r="O386">
        <v>676574.125527494</v>
      </c>
      <c r="P386">
        <v>819557.51188151794</v>
      </c>
      <c r="Q386">
        <v>311153.91106064199</v>
      </c>
      <c r="R386">
        <v>242956.874968713</v>
      </c>
      <c r="S386">
        <v>213128.41045306801</v>
      </c>
      <c r="T386">
        <v>1857757.2</v>
      </c>
      <c r="U386">
        <v>2071891.1941976601</v>
      </c>
      <c r="V386">
        <v>3315910.9471253399</v>
      </c>
      <c r="W386">
        <v>613737.44707231305</v>
      </c>
      <c r="X386">
        <v>0</v>
      </c>
      <c r="Y386">
        <v>0</v>
      </c>
      <c r="Z386">
        <v>0</v>
      </c>
      <c r="AA386">
        <v>0</v>
      </c>
      <c r="AB386">
        <v>0</v>
      </c>
      <c r="AC386">
        <v>152733.14053303999</v>
      </c>
      <c r="AD386">
        <v>60395.2699200282</v>
      </c>
      <c r="AE386">
        <v>0</v>
      </c>
      <c r="AF386">
        <v>0</v>
      </c>
      <c r="AG386">
        <v>0</v>
      </c>
      <c r="AH386">
        <v>0</v>
      </c>
      <c r="AI386">
        <v>0</v>
      </c>
      <c r="AJ386">
        <v>4142776.8046507202</v>
      </c>
      <c r="AK386" s="63">
        <v>11612.6241245522</v>
      </c>
      <c r="AL386">
        <v>330.98244656580999</v>
      </c>
      <c r="AM386">
        <v>93035.839999999997</v>
      </c>
      <c r="AN386">
        <v>6405.1420188152897</v>
      </c>
      <c r="AO386">
        <v>17058.946726620201</v>
      </c>
      <c r="AP386">
        <v>3753.1860850462999</v>
      </c>
      <c r="AQ386">
        <v>20687.885194392002</v>
      </c>
      <c r="AR386">
        <v>11612.6241245522</v>
      </c>
      <c r="AS386">
        <v>11612.6241245522</v>
      </c>
      <c r="AT386">
        <v>0</v>
      </c>
      <c r="AU386" t="s">
        <v>2896</v>
      </c>
      <c r="AV386" t="s">
        <v>2896</v>
      </c>
    </row>
    <row r="387" spans="1:48" x14ac:dyDescent="0.25">
      <c r="A387" t="s">
        <v>3296</v>
      </c>
      <c r="B387">
        <v>2084</v>
      </c>
      <c r="C387" t="s">
        <v>95</v>
      </c>
      <c r="D387">
        <v>2084</v>
      </c>
      <c r="E387" t="s">
        <v>95</v>
      </c>
      <c r="F387" t="s">
        <v>1871</v>
      </c>
      <c r="G387" t="s">
        <v>1871</v>
      </c>
      <c r="H387" t="s">
        <v>2899</v>
      </c>
      <c r="I387" t="s">
        <v>2895</v>
      </c>
      <c r="J387">
        <v>7.1103687272693596</v>
      </c>
      <c r="K387">
        <v>0</v>
      </c>
      <c r="L387">
        <v>0</v>
      </c>
      <c r="M387">
        <v>2</v>
      </c>
      <c r="N387">
        <v>12225.289283628499</v>
      </c>
      <c r="O387">
        <v>3382.3290668337399</v>
      </c>
      <c r="P387">
        <v>14643.392997225599</v>
      </c>
      <c r="Q387">
        <v>6201.6352587740103</v>
      </c>
      <c r="R387">
        <v>4842.3942897952602</v>
      </c>
      <c r="S387">
        <v>4247.88060804611</v>
      </c>
      <c r="T387">
        <v>0</v>
      </c>
      <c r="U387">
        <v>41295.040896257102</v>
      </c>
      <c r="V387">
        <v>30719.6748616277</v>
      </c>
      <c r="W387">
        <v>10575.3660346294</v>
      </c>
      <c r="X387">
        <v>0</v>
      </c>
      <c r="Y387">
        <v>0</v>
      </c>
      <c r="Z387">
        <v>0</v>
      </c>
      <c r="AA387">
        <v>0</v>
      </c>
      <c r="AB387">
        <v>0</v>
      </c>
      <c r="AC387">
        <v>3044.1373090386201</v>
      </c>
      <c r="AD387">
        <v>1203.7432990074899</v>
      </c>
      <c r="AE387">
        <v>0</v>
      </c>
      <c r="AF387">
        <v>0</v>
      </c>
      <c r="AG387">
        <v>0</v>
      </c>
      <c r="AH387">
        <v>0</v>
      </c>
      <c r="AI387">
        <v>0</v>
      </c>
      <c r="AJ387">
        <v>45542.921504303202</v>
      </c>
      <c r="AK387" s="63">
        <v>6405.1420188152897</v>
      </c>
      <c r="AL387">
        <v>330.98244656580999</v>
      </c>
      <c r="AM387">
        <v>93035.839999999997</v>
      </c>
      <c r="AN387">
        <v>6405.1420188152897</v>
      </c>
      <c r="AO387">
        <v>17058.946726620201</v>
      </c>
      <c r="AP387">
        <v>634.54287297753501</v>
      </c>
      <c r="AQ387">
        <v>40331.279999999999</v>
      </c>
      <c r="AR387">
        <v>6405.1420188152897</v>
      </c>
      <c r="AS387">
        <v>6405.1420188152897</v>
      </c>
      <c r="AT387">
        <v>0</v>
      </c>
      <c r="AU387" t="s">
        <v>2896</v>
      </c>
      <c r="AV387" t="s">
        <v>2900</v>
      </c>
    </row>
    <row r="388" spans="1:48" x14ac:dyDescent="0.25">
      <c r="A388" t="s">
        <v>3297</v>
      </c>
      <c r="B388">
        <v>2084</v>
      </c>
      <c r="C388" t="s">
        <v>95</v>
      </c>
      <c r="D388">
        <v>566</v>
      </c>
      <c r="E388" t="s">
        <v>631</v>
      </c>
      <c r="F388" t="s">
        <v>2892</v>
      </c>
      <c r="G388" t="s">
        <v>2893</v>
      </c>
      <c r="H388" t="s">
        <v>2894</v>
      </c>
      <c r="I388" t="s">
        <v>2895</v>
      </c>
      <c r="J388">
        <v>371.25501848720302</v>
      </c>
      <c r="K388">
        <v>1</v>
      </c>
      <c r="L388">
        <v>1</v>
      </c>
      <c r="M388">
        <v>2</v>
      </c>
      <c r="N388">
        <v>2165667.8566561402</v>
      </c>
      <c r="O388">
        <v>418026.663149987</v>
      </c>
      <c r="P388">
        <v>797983.69024716096</v>
      </c>
      <c r="Q388">
        <v>323807.14713387802</v>
      </c>
      <c r="R388">
        <v>252836.84300162501</v>
      </c>
      <c r="S388">
        <v>221795.38841964299</v>
      </c>
      <c r="T388">
        <v>1802176.47</v>
      </c>
      <c r="U388">
        <v>2156145.7301887898</v>
      </c>
      <c r="V388">
        <v>3348877.2461745599</v>
      </c>
      <c r="W388">
        <v>609444.95401422097</v>
      </c>
      <c r="X388">
        <v>0</v>
      </c>
      <c r="Y388">
        <v>0</v>
      </c>
      <c r="Z388">
        <v>0</v>
      </c>
      <c r="AA388">
        <v>0</v>
      </c>
      <c r="AB388">
        <v>0</v>
      </c>
      <c r="AC388">
        <v>158944.11334962299</v>
      </c>
      <c r="AD388">
        <v>62851.275070019503</v>
      </c>
      <c r="AE388">
        <v>0</v>
      </c>
      <c r="AF388">
        <v>0</v>
      </c>
      <c r="AG388">
        <v>0</v>
      </c>
      <c r="AH388">
        <v>0</v>
      </c>
      <c r="AI388">
        <v>0</v>
      </c>
      <c r="AJ388">
        <v>4180117.5886084298</v>
      </c>
      <c r="AK388" s="63">
        <v>11259.423793492801</v>
      </c>
      <c r="AL388">
        <v>330.98244656580999</v>
      </c>
      <c r="AM388">
        <v>93035.839999999997</v>
      </c>
      <c r="AN388">
        <v>6405.1420188152897</v>
      </c>
      <c r="AO388">
        <v>17058.946726620201</v>
      </c>
      <c r="AP388">
        <v>330.98244656580999</v>
      </c>
      <c r="AQ388">
        <v>93035.839999999997</v>
      </c>
      <c r="AR388">
        <v>11259.423793492801</v>
      </c>
      <c r="AS388">
        <v>11480.987753528199</v>
      </c>
      <c r="AT388">
        <v>0</v>
      </c>
      <c r="AU388" t="s">
        <v>2896</v>
      </c>
      <c r="AV388" t="s">
        <v>2896</v>
      </c>
    </row>
    <row r="389" spans="1:48" x14ac:dyDescent="0.25">
      <c r="A389" t="s">
        <v>3298</v>
      </c>
      <c r="B389">
        <v>2084</v>
      </c>
      <c r="C389" t="s">
        <v>95</v>
      </c>
      <c r="D389">
        <v>4045</v>
      </c>
      <c r="E389" t="s">
        <v>632</v>
      </c>
      <c r="F389" t="s">
        <v>2906</v>
      </c>
      <c r="G389" t="s">
        <v>2903</v>
      </c>
      <c r="H389" t="s">
        <v>2942</v>
      </c>
      <c r="I389" t="s">
        <v>2895</v>
      </c>
      <c r="J389">
        <v>88.065694126925607</v>
      </c>
      <c r="K389">
        <v>1</v>
      </c>
      <c r="L389">
        <v>1</v>
      </c>
      <c r="M389">
        <v>2</v>
      </c>
      <c r="N389">
        <v>151416.70255948501</v>
      </c>
      <c r="O389">
        <v>41891.942381837798</v>
      </c>
      <c r="P389">
        <v>181366.20168913199</v>
      </c>
      <c r="Q389">
        <v>76810.5473477591</v>
      </c>
      <c r="R389">
        <v>59975.625839428503</v>
      </c>
      <c r="S389">
        <v>52612.258050863697</v>
      </c>
      <c r="T389">
        <v>0</v>
      </c>
      <c r="U389">
        <v>511461.01981764199</v>
      </c>
      <c r="V389">
        <v>380479.493231803</v>
      </c>
      <c r="W389">
        <v>130981.526585839</v>
      </c>
      <c r="X389">
        <v>0</v>
      </c>
      <c r="Y389">
        <v>0</v>
      </c>
      <c r="Z389">
        <v>0</v>
      </c>
      <c r="AA389">
        <v>0</v>
      </c>
      <c r="AB389">
        <v>0</v>
      </c>
      <c r="AC389">
        <v>37703.257794495803</v>
      </c>
      <c r="AD389">
        <v>14909.000256367999</v>
      </c>
      <c r="AE389">
        <v>0</v>
      </c>
      <c r="AF389">
        <v>0</v>
      </c>
      <c r="AG389">
        <v>0</v>
      </c>
      <c r="AH389">
        <v>0</v>
      </c>
      <c r="AI389">
        <v>0</v>
      </c>
      <c r="AJ389">
        <v>564073.27786850603</v>
      </c>
      <c r="AK389" s="63">
        <v>6405.1420188152897</v>
      </c>
      <c r="AL389">
        <v>330.98244656580999</v>
      </c>
      <c r="AM389">
        <v>93035.839999999997</v>
      </c>
      <c r="AN389">
        <v>6405.1420188152897</v>
      </c>
      <c r="AO389">
        <v>17058.946726620201</v>
      </c>
      <c r="AP389">
        <v>330.98244656580999</v>
      </c>
      <c r="AQ389">
        <v>40734.411818744898</v>
      </c>
      <c r="AR389">
        <v>6405.1420188152897</v>
      </c>
      <c r="AS389">
        <v>17058.946726620201</v>
      </c>
      <c r="AT389">
        <v>0</v>
      </c>
      <c r="AU389" t="s">
        <v>2896</v>
      </c>
      <c r="AV389" t="s">
        <v>2897</v>
      </c>
    </row>
    <row r="390" spans="1:48" x14ac:dyDescent="0.25">
      <c r="A390" t="s">
        <v>3299</v>
      </c>
      <c r="B390">
        <v>2241</v>
      </c>
      <c r="C390" t="s">
        <v>96</v>
      </c>
      <c r="D390">
        <v>1128</v>
      </c>
      <c r="E390" t="s">
        <v>633</v>
      </c>
      <c r="F390" t="s">
        <v>2892</v>
      </c>
      <c r="G390" t="s">
        <v>2893</v>
      </c>
      <c r="H390" t="s">
        <v>2904</v>
      </c>
      <c r="I390" t="s">
        <v>2895</v>
      </c>
      <c r="J390">
        <v>363.71094847336002</v>
      </c>
      <c r="K390">
        <v>6</v>
      </c>
      <c r="L390">
        <v>1</v>
      </c>
      <c r="M390">
        <v>2</v>
      </c>
      <c r="N390">
        <v>3106886.37763579</v>
      </c>
      <c r="O390">
        <v>788520.02329778601</v>
      </c>
      <c r="P390">
        <v>776759.24100328097</v>
      </c>
      <c r="Q390">
        <v>135091.90907371699</v>
      </c>
      <c r="R390">
        <v>62222.576486180398</v>
      </c>
      <c r="S390">
        <v>260665.41917193201</v>
      </c>
      <c r="T390">
        <v>3349882.71</v>
      </c>
      <c r="U390">
        <v>1519597.4174967499</v>
      </c>
      <c r="V390">
        <v>4053656.2591246599</v>
      </c>
      <c r="W390">
        <v>781486.28247226798</v>
      </c>
      <c r="X390">
        <v>0</v>
      </c>
      <c r="Y390">
        <v>0</v>
      </c>
      <c r="Z390">
        <v>0</v>
      </c>
      <c r="AA390">
        <v>1353.52571664845</v>
      </c>
      <c r="AB390">
        <v>32984.060183177098</v>
      </c>
      <c r="AC390">
        <v>260665.41917193201</v>
      </c>
      <c r="AD390">
        <v>0</v>
      </c>
      <c r="AE390">
        <v>0</v>
      </c>
      <c r="AF390">
        <v>0</v>
      </c>
      <c r="AG390">
        <v>0</v>
      </c>
      <c r="AH390">
        <v>0</v>
      </c>
      <c r="AI390">
        <v>0</v>
      </c>
      <c r="AJ390">
        <v>5130145.5466686897</v>
      </c>
      <c r="AK390" s="63">
        <v>14105.0071992662</v>
      </c>
      <c r="AL390">
        <v>330.98244656580999</v>
      </c>
      <c r="AM390">
        <v>93035.839999999997</v>
      </c>
      <c r="AN390">
        <v>4894.7188533673798</v>
      </c>
      <c r="AO390">
        <v>15273.164962499701</v>
      </c>
      <c r="AP390">
        <v>330.98244656580999</v>
      </c>
      <c r="AQ390">
        <v>93035.839999999997</v>
      </c>
      <c r="AR390">
        <v>4894.7188533673798</v>
      </c>
      <c r="AS390">
        <v>15273.164962499701</v>
      </c>
      <c r="AT390">
        <v>0</v>
      </c>
      <c r="AU390" t="s">
        <v>2896</v>
      </c>
      <c r="AV390" t="s">
        <v>2896</v>
      </c>
    </row>
    <row r="391" spans="1:48" x14ac:dyDescent="0.25">
      <c r="A391" t="s">
        <v>3300</v>
      </c>
      <c r="B391">
        <v>2241</v>
      </c>
      <c r="C391" t="s">
        <v>96</v>
      </c>
      <c r="D391">
        <v>1129</v>
      </c>
      <c r="E391" t="s">
        <v>635</v>
      </c>
      <c r="F391" t="s">
        <v>2892</v>
      </c>
      <c r="G391" t="s">
        <v>2893</v>
      </c>
      <c r="H391" t="s">
        <v>2904</v>
      </c>
      <c r="I391" t="s">
        <v>2895</v>
      </c>
      <c r="J391">
        <v>243.66662970353599</v>
      </c>
      <c r="K391">
        <v>1</v>
      </c>
      <c r="L391">
        <v>1</v>
      </c>
      <c r="M391">
        <v>2</v>
      </c>
      <c r="N391">
        <v>1691265.6975251599</v>
      </c>
      <c r="O391">
        <v>669939.541274569</v>
      </c>
      <c r="P391">
        <v>523306.179233987</v>
      </c>
      <c r="Q391">
        <v>91370.237205381607</v>
      </c>
      <c r="R391">
        <v>34212.6330531727</v>
      </c>
      <c r="S391">
        <v>174631.70805411201</v>
      </c>
      <c r="T391">
        <v>1992046.35</v>
      </c>
      <c r="U391">
        <v>1018047.9382922699</v>
      </c>
      <c r="V391">
        <v>2724570.2912710099</v>
      </c>
      <c r="W391">
        <v>269992.79685872298</v>
      </c>
      <c r="X391">
        <v>0</v>
      </c>
      <c r="Y391">
        <v>0</v>
      </c>
      <c r="Z391">
        <v>0</v>
      </c>
      <c r="AA391">
        <v>906.78889644959099</v>
      </c>
      <c r="AB391">
        <v>14624.411266094599</v>
      </c>
      <c r="AC391">
        <v>174631.70805411201</v>
      </c>
      <c r="AD391">
        <v>0</v>
      </c>
      <c r="AE391">
        <v>0</v>
      </c>
      <c r="AF391">
        <v>0</v>
      </c>
      <c r="AG391">
        <v>0</v>
      </c>
      <c r="AH391">
        <v>0</v>
      </c>
      <c r="AI391">
        <v>0</v>
      </c>
      <c r="AJ391">
        <v>3184725.9963463899</v>
      </c>
      <c r="AK391" s="63">
        <v>13070.012911579901</v>
      </c>
      <c r="AL391">
        <v>330.98244656580999</v>
      </c>
      <c r="AM391">
        <v>93035.839999999997</v>
      </c>
      <c r="AN391">
        <v>4894.7188533673798</v>
      </c>
      <c r="AO391">
        <v>15273.164962499701</v>
      </c>
      <c r="AP391">
        <v>330.98244656580999</v>
      </c>
      <c r="AQ391">
        <v>93035.839999999997</v>
      </c>
      <c r="AR391">
        <v>4894.7188533673798</v>
      </c>
      <c r="AS391">
        <v>15273.164962499701</v>
      </c>
      <c r="AT391">
        <v>0</v>
      </c>
      <c r="AU391" t="s">
        <v>2896</v>
      </c>
      <c r="AV391" t="s">
        <v>2896</v>
      </c>
    </row>
    <row r="392" spans="1:48" x14ac:dyDescent="0.25">
      <c r="A392" t="s">
        <v>3301</v>
      </c>
      <c r="B392">
        <v>2241</v>
      </c>
      <c r="C392" t="s">
        <v>96</v>
      </c>
      <c r="D392">
        <v>1130</v>
      </c>
      <c r="E392" t="s">
        <v>636</v>
      </c>
      <c r="F392" t="s">
        <v>2892</v>
      </c>
      <c r="G392" t="s">
        <v>2893</v>
      </c>
      <c r="H392" t="s">
        <v>2904</v>
      </c>
      <c r="I392" t="s">
        <v>2895</v>
      </c>
      <c r="J392">
        <v>414.02620684552301</v>
      </c>
      <c r="K392">
        <v>5</v>
      </c>
      <c r="L392">
        <v>1</v>
      </c>
      <c r="M392">
        <v>2</v>
      </c>
      <c r="N392">
        <v>3673385.1497219098</v>
      </c>
      <c r="O392">
        <v>827962.50619977596</v>
      </c>
      <c r="P392">
        <v>910091.98748791602</v>
      </c>
      <c r="Q392">
        <v>154649.32823646601</v>
      </c>
      <c r="R392">
        <v>58805.674075475799</v>
      </c>
      <c r="S392">
        <v>296725.50471341697</v>
      </c>
      <c r="T392">
        <v>3895078.27</v>
      </c>
      <c r="U392">
        <v>1729816.3757215501</v>
      </c>
      <c r="V392">
        <v>4670063.7494847802</v>
      </c>
      <c r="W392">
        <v>927767.78291963995</v>
      </c>
      <c r="X392">
        <v>0</v>
      </c>
      <c r="Y392">
        <v>0</v>
      </c>
      <c r="Z392">
        <v>0</v>
      </c>
      <c r="AA392">
        <v>1540.77055058153</v>
      </c>
      <c r="AB392">
        <v>25522.342766547299</v>
      </c>
      <c r="AC392">
        <v>296725.50471341697</v>
      </c>
      <c r="AD392">
        <v>0</v>
      </c>
      <c r="AE392">
        <v>0</v>
      </c>
      <c r="AF392">
        <v>0</v>
      </c>
      <c r="AG392">
        <v>0</v>
      </c>
      <c r="AH392">
        <v>0</v>
      </c>
      <c r="AI392">
        <v>0</v>
      </c>
      <c r="AJ392">
        <v>5921620.1504349597</v>
      </c>
      <c r="AK392" s="63">
        <v>14302.5249429304</v>
      </c>
      <c r="AL392">
        <v>330.98244656580999</v>
      </c>
      <c r="AM392">
        <v>93035.839999999997</v>
      </c>
      <c r="AN392">
        <v>4894.7188533673798</v>
      </c>
      <c r="AO392">
        <v>15273.164962499701</v>
      </c>
      <c r="AP392">
        <v>330.98244656580999</v>
      </c>
      <c r="AQ392">
        <v>93035.839999999997</v>
      </c>
      <c r="AR392">
        <v>4894.7188533673798</v>
      </c>
      <c r="AS392">
        <v>15273.164962499701</v>
      </c>
      <c r="AT392">
        <v>0</v>
      </c>
      <c r="AU392" t="s">
        <v>2896</v>
      </c>
      <c r="AV392" t="s">
        <v>2896</v>
      </c>
    </row>
    <row r="393" spans="1:48" x14ac:dyDescent="0.25">
      <c r="A393" t="s">
        <v>3302</v>
      </c>
      <c r="B393">
        <v>2241</v>
      </c>
      <c r="C393" t="s">
        <v>96</v>
      </c>
      <c r="D393">
        <v>3986</v>
      </c>
      <c r="E393" t="s">
        <v>637</v>
      </c>
      <c r="F393" t="s">
        <v>2892</v>
      </c>
      <c r="G393" t="s">
        <v>2893</v>
      </c>
      <c r="H393" t="s">
        <v>2904</v>
      </c>
      <c r="I393" t="s">
        <v>2895</v>
      </c>
      <c r="J393">
        <v>259.94814075549101</v>
      </c>
      <c r="K393">
        <v>4</v>
      </c>
      <c r="L393">
        <v>1</v>
      </c>
      <c r="M393">
        <v>2</v>
      </c>
      <c r="N393">
        <v>2392792.18546793</v>
      </c>
      <c r="O393">
        <v>666073.92209013097</v>
      </c>
      <c r="P393">
        <v>594525.15192029404</v>
      </c>
      <c r="Q393">
        <v>96760.064087226594</v>
      </c>
      <c r="R393">
        <v>33779.123193721498</v>
      </c>
      <c r="S393">
        <v>186300.38869439601</v>
      </c>
      <c r="T393">
        <v>2697857.77</v>
      </c>
      <c r="U393">
        <v>1086072.6767593001</v>
      </c>
      <c r="V393">
        <v>3229956.4179756301</v>
      </c>
      <c r="W393">
        <v>540124.60935149796</v>
      </c>
      <c r="X393">
        <v>0</v>
      </c>
      <c r="Y393">
        <v>0</v>
      </c>
      <c r="Z393">
        <v>0</v>
      </c>
      <c r="AA393">
        <v>967.37943959165796</v>
      </c>
      <c r="AB393">
        <v>12882.0399925774</v>
      </c>
      <c r="AC393">
        <v>186300.38869439601</v>
      </c>
      <c r="AD393">
        <v>0</v>
      </c>
      <c r="AE393">
        <v>0</v>
      </c>
      <c r="AF393">
        <v>0</v>
      </c>
      <c r="AG393">
        <v>0</v>
      </c>
      <c r="AH393">
        <v>0</v>
      </c>
      <c r="AI393">
        <v>0</v>
      </c>
      <c r="AJ393">
        <v>3970230.83545369</v>
      </c>
      <c r="AK393" s="63">
        <v>15273.164962499701</v>
      </c>
      <c r="AL393">
        <v>330.98244656580999</v>
      </c>
      <c r="AM393">
        <v>93035.839999999997</v>
      </c>
      <c r="AN393">
        <v>4894.7188533673798</v>
      </c>
      <c r="AO393">
        <v>15273.164962499701</v>
      </c>
      <c r="AP393">
        <v>330.98244656580999</v>
      </c>
      <c r="AQ393">
        <v>93035.839999999997</v>
      </c>
      <c r="AR393">
        <v>4894.7188533673798</v>
      </c>
      <c r="AS393">
        <v>15273.164962499701</v>
      </c>
      <c r="AT393">
        <v>0</v>
      </c>
      <c r="AU393" t="s">
        <v>2896</v>
      </c>
      <c r="AV393" t="s">
        <v>2896</v>
      </c>
    </row>
    <row r="394" spans="1:48" x14ac:dyDescent="0.25">
      <c r="A394" t="s">
        <v>3303</v>
      </c>
      <c r="B394">
        <v>2241</v>
      </c>
      <c r="C394" t="s">
        <v>96</v>
      </c>
      <c r="D394">
        <v>4595</v>
      </c>
      <c r="E394" t="s">
        <v>638</v>
      </c>
      <c r="F394" t="s">
        <v>2906</v>
      </c>
      <c r="G394" t="s">
        <v>2893</v>
      </c>
      <c r="H394" t="s">
        <v>2894</v>
      </c>
      <c r="I394" t="s">
        <v>2895</v>
      </c>
      <c r="J394">
        <v>199.84337699361399</v>
      </c>
      <c r="K394">
        <v>1</v>
      </c>
      <c r="L394">
        <v>1</v>
      </c>
      <c r="M394">
        <v>2</v>
      </c>
      <c r="N394">
        <v>224055.03825243801</v>
      </c>
      <c r="O394">
        <v>143195.366906254</v>
      </c>
      <c r="P394">
        <v>367630.832455258</v>
      </c>
      <c r="Q394">
        <v>74223.348259976905</v>
      </c>
      <c r="R394">
        <v>25848.227226691899</v>
      </c>
      <c r="S394">
        <v>143224.33199062801</v>
      </c>
      <c r="T394">
        <v>0</v>
      </c>
      <c r="U394">
        <v>834952.81310062006</v>
      </c>
      <c r="V394">
        <v>612063.04549307097</v>
      </c>
      <c r="W394">
        <v>212363.13218226601</v>
      </c>
      <c r="X394">
        <v>0</v>
      </c>
      <c r="Y394">
        <v>0</v>
      </c>
      <c r="Z394">
        <v>0</v>
      </c>
      <c r="AA394">
        <v>743.70362288541605</v>
      </c>
      <c r="AB394">
        <v>9782.9318023969809</v>
      </c>
      <c r="AC394">
        <v>143224.33199062801</v>
      </c>
      <c r="AD394">
        <v>0</v>
      </c>
      <c r="AE394">
        <v>0</v>
      </c>
      <c r="AF394">
        <v>0</v>
      </c>
      <c r="AG394">
        <v>0</v>
      </c>
      <c r="AH394">
        <v>0</v>
      </c>
      <c r="AI394">
        <v>0</v>
      </c>
      <c r="AJ394">
        <v>978177.14509124798</v>
      </c>
      <c r="AK394" s="63">
        <v>4894.7188533673798</v>
      </c>
      <c r="AL394">
        <v>330.98244656580999</v>
      </c>
      <c r="AM394">
        <v>93035.839999999997</v>
      </c>
      <c r="AN394">
        <v>4894.7188533673798</v>
      </c>
      <c r="AO394">
        <v>15273.164962499701</v>
      </c>
      <c r="AP394">
        <v>330.98244656580999</v>
      </c>
      <c r="AQ394">
        <v>93035.839999999997</v>
      </c>
      <c r="AR394">
        <v>4894.7188533673798</v>
      </c>
      <c r="AS394">
        <v>15273.164962499701</v>
      </c>
      <c r="AT394">
        <v>0</v>
      </c>
      <c r="AU394" t="s">
        <v>2896</v>
      </c>
      <c r="AV394" t="s">
        <v>2897</v>
      </c>
    </row>
    <row r="395" spans="1:48" x14ac:dyDescent="0.25">
      <c r="A395" t="s">
        <v>3304</v>
      </c>
      <c r="B395">
        <v>2241</v>
      </c>
      <c r="C395" t="s">
        <v>96</v>
      </c>
      <c r="D395">
        <v>1134</v>
      </c>
      <c r="E395" t="s">
        <v>639</v>
      </c>
      <c r="F395" t="s">
        <v>2892</v>
      </c>
      <c r="G395" t="s">
        <v>2903</v>
      </c>
      <c r="H395" t="s">
        <v>2904</v>
      </c>
      <c r="I395" t="s">
        <v>2895</v>
      </c>
      <c r="J395">
        <v>1855.29138818346</v>
      </c>
      <c r="K395">
        <v>1</v>
      </c>
      <c r="L395">
        <v>1</v>
      </c>
      <c r="M395">
        <v>2</v>
      </c>
      <c r="N395">
        <v>14143652.545575401</v>
      </c>
      <c r="O395">
        <v>4403090.4879668104</v>
      </c>
      <c r="P395">
        <v>4410388.2667704904</v>
      </c>
      <c r="Q395">
        <v>695699.62468275498</v>
      </c>
      <c r="R395">
        <v>1013215.77932877</v>
      </c>
      <c r="S395">
        <v>1329655.6219075101</v>
      </c>
      <c r="T395">
        <v>16914572.59</v>
      </c>
      <c r="U395">
        <v>7751474.1143242102</v>
      </c>
      <c r="V395">
        <v>19823210.243491899</v>
      </c>
      <c r="W395">
        <v>3909764.40955522</v>
      </c>
      <c r="X395">
        <v>0</v>
      </c>
      <c r="Y395">
        <v>0</v>
      </c>
      <c r="Z395">
        <v>62097.75</v>
      </c>
      <c r="AA395">
        <v>20040.361528137</v>
      </c>
      <c r="AB395">
        <v>850933.93974891806</v>
      </c>
      <c r="AC395">
        <v>1329655.6219075101</v>
      </c>
      <c r="AD395">
        <v>0</v>
      </c>
      <c r="AE395">
        <v>0</v>
      </c>
      <c r="AF395">
        <v>0</v>
      </c>
      <c r="AG395">
        <v>0</v>
      </c>
      <c r="AH395">
        <v>0</v>
      </c>
      <c r="AI395">
        <v>0</v>
      </c>
      <c r="AJ395">
        <v>25995702.326231699</v>
      </c>
      <c r="AK395" s="63">
        <v>14011.6547146184</v>
      </c>
      <c r="AL395">
        <v>330.98244656580999</v>
      </c>
      <c r="AM395">
        <v>93035.839999999997</v>
      </c>
      <c r="AN395">
        <v>4894.7188533673798</v>
      </c>
      <c r="AO395">
        <v>15273.164962499701</v>
      </c>
      <c r="AP395">
        <v>330.98244656580999</v>
      </c>
      <c r="AQ395">
        <v>40734.411818744898</v>
      </c>
      <c r="AR395">
        <v>14011.6547146184</v>
      </c>
      <c r="AS395">
        <v>14011.6547146184</v>
      </c>
      <c r="AT395">
        <v>0</v>
      </c>
      <c r="AU395" t="s">
        <v>2896</v>
      </c>
      <c r="AV395" t="s">
        <v>2896</v>
      </c>
    </row>
    <row r="396" spans="1:48" x14ac:dyDescent="0.25">
      <c r="A396" t="s">
        <v>3305</v>
      </c>
      <c r="B396">
        <v>2241</v>
      </c>
      <c r="C396" t="s">
        <v>96</v>
      </c>
      <c r="D396">
        <v>2241</v>
      </c>
      <c r="E396" t="s">
        <v>96</v>
      </c>
      <c r="F396" t="s">
        <v>1871</v>
      </c>
      <c r="G396" t="s">
        <v>1871</v>
      </c>
      <c r="H396" t="s">
        <v>2899</v>
      </c>
      <c r="I396" t="s">
        <v>2895</v>
      </c>
      <c r="J396">
        <v>43.111662917554298</v>
      </c>
      <c r="K396">
        <v>2</v>
      </c>
      <c r="L396">
        <v>2</v>
      </c>
      <c r="M396">
        <v>2</v>
      </c>
      <c r="N396">
        <v>48334.778111898602</v>
      </c>
      <c r="O396">
        <v>30891.143265734499</v>
      </c>
      <c r="P396">
        <v>79307.989913608399</v>
      </c>
      <c r="Q396">
        <v>16011.9990911613</v>
      </c>
      <c r="R396">
        <v>5576.1670763254697</v>
      </c>
      <c r="S396">
        <v>30897.3918238439</v>
      </c>
      <c r="T396">
        <v>0</v>
      </c>
      <c r="U396">
        <v>180122.07745872799</v>
      </c>
      <c r="V396">
        <v>132038.67998303601</v>
      </c>
      <c r="W396">
        <v>45812.5153231894</v>
      </c>
      <c r="X396">
        <v>0</v>
      </c>
      <c r="Y396">
        <v>0</v>
      </c>
      <c r="Z396">
        <v>0</v>
      </c>
      <c r="AA396">
        <v>160.43714023819999</v>
      </c>
      <c r="AB396">
        <v>2110.44501226497</v>
      </c>
      <c r="AC396">
        <v>30897.3918238439</v>
      </c>
      <c r="AD396">
        <v>0</v>
      </c>
      <c r="AE396">
        <v>0</v>
      </c>
      <c r="AF396">
        <v>0</v>
      </c>
      <c r="AG396">
        <v>0</v>
      </c>
      <c r="AH396">
        <v>0</v>
      </c>
      <c r="AI396">
        <v>0</v>
      </c>
      <c r="AJ396">
        <v>211019.46928257201</v>
      </c>
      <c r="AK396" s="63">
        <v>4894.7188533673798</v>
      </c>
      <c r="AL396">
        <v>330.98244656580999</v>
      </c>
      <c r="AM396">
        <v>93035.839999999997</v>
      </c>
      <c r="AN396">
        <v>4894.7188533673798</v>
      </c>
      <c r="AO396">
        <v>15273.164962499701</v>
      </c>
      <c r="AP396">
        <v>634.54287297753501</v>
      </c>
      <c r="AQ396">
        <v>40331.279999999999</v>
      </c>
      <c r="AR396">
        <v>4894.7188533673798</v>
      </c>
      <c r="AS396">
        <v>4894.7188533673798</v>
      </c>
      <c r="AT396">
        <v>0</v>
      </c>
      <c r="AU396" t="s">
        <v>2896</v>
      </c>
      <c r="AV396" t="s">
        <v>2900</v>
      </c>
    </row>
    <row r="397" spans="1:48" x14ac:dyDescent="0.25">
      <c r="A397" t="s">
        <v>3306</v>
      </c>
      <c r="B397">
        <v>2241</v>
      </c>
      <c r="C397" t="s">
        <v>96</v>
      </c>
      <c r="D397">
        <v>1132</v>
      </c>
      <c r="E397" t="s">
        <v>640</v>
      </c>
      <c r="F397" t="s">
        <v>2892</v>
      </c>
      <c r="G397" t="s">
        <v>2893</v>
      </c>
      <c r="H397" t="s">
        <v>2904</v>
      </c>
      <c r="I397" t="s">
        <v>2895</v>
      </c>
      <c r="J397">
        <v>489.16711022395401</v>
      </c>
      <c r="K397">
        <v>1</v>
      </c>
      <c r="L397">
        <v>1</v>
      </c>
      <c r="M397">
        <v>2</v>
      </c>
      <c r="N397">
        <v>4069382.0027311398</v>
      </c>
      <c r="O397">
        <v>932574.09628375003</v>
      </c>
      <c r="P397">
        <v>1022484.47085177</v>
      </c>
      <c r="Q397">
        <v>183032.41053439799</v>
      </c>
      <c r="R397">
        <v>71221.160820164398</v>
      </c>
      <c r="S397">
        <v>350577.705639205</v>
      </c>
      <c r="T397">
        <v>4234936.37</v>
      </c>
      <c r="U397">
        <v>2043757.77122122</v>
      </c>
      <c r="V397">
        <v>5684875.6925343797</v>
      </c>
      <c r="W397">
        <v>560100.75132029701</v>
      </c>
      <c r="X397">
        <v>0</v>
      </c>
      <c r="Y397">
        <v>0</v>
      </c>
      <c r="Z397">
        <v>0</v>
      </c>
      <c r="AA397">
        <v>1820.40234479009</v>
      </c>
      <c r="AB397">
        <v>31897.295021761802</v>
      </c>
      <c r="AC397">
        <v>350577.705639205</v>
      </c>
      <c r="AD397">
        <v>0</v>
      </c>
      <c r="AE397">
        <v>0</v>
      </c>
      <c r="AF397">
        <v>0</v>
      </c>
      <c r="AG397">
        <v>0</v>
      </c>
      <c r="AH397">
        <v>0</v>
      </c>
      <c r="AI397">
        <v>0</v>
      </c>
      <c r="AJ397">
        <v>6629271.84686042</v>
      </c>
      <c r="AK397" s="63">
        <v>13552.161844702399</v>
      </c>
      <c r="AL397">
        <v>330.98244656580999</v>
      </c>
      <c r="AM397">
        <v>93035.839999999997</v>
      </c>
      <c r="AN397">
        <v>4894.7188533673798</v>
      </c>
      <c r="AO397">
        <v>15273.164962499701</v>
      </c>
      <c r="AP397">
        <v>330.98244656580999</v>
      </c>
      <c r="AQ397">
        <v>93035.839999999997</v>
      </c>
      <c r="AR397">
        <v>4894.7188533673798</v>
      </c>
      <c r="AS397">
        <v>15273.164962499701</v>
      </c>
      <c r="AT397">
        <v>0</v>
      </c>
      <c r="AU397" t="s">
        <v>2896</v>
      </c>
      <c r="AV397" t="s">
        <v>2896</v>
      </c>
    </row>
    <row r="398" spans="1:48" x14ac:dyDescent="0.25">
      <c r="A398" t="s">
        <v>3307</v>
      </c>
      <c r="B398">
        <v>2241</v>
      </c>
      <c r="C398" t="s">
        <v>96</v>
      </c>
      <c r="D398">
        <v>1133</v>
      </c>
      <c r="E398" t="s">
        <v>641</v>
      </c>
      <c r="F398" t="s">
        <v>2892</v>
      </c>
      <c r="G398" t="s">
        <v>2893</v>
      </c>
      <c r="H398" t="s">
        <v>2904</v>
      </c>
      <c r="I398" t="s">
        <v>2895</v>
      </c>
      <c r="J398">
        <v>501.05038071998501</v>
      </c>
      <c r="K398">
        <v>3</v>
      </c>
      <c r="L398">
        <v>1</v>
      </c>
      <c r="M398">
        <v>2</v>
      </c>
      <c r="N398">
        <v>4215608.1892742701</v>
      </c>
      <c r="O398">
        <v>1011529.19075658</v>
      </c>
      <c r="P398">
        <v>1030301.84318518</v>
      </c>
      <c r="Q398">
        <v>188688.987463984</v>
      </c>
      <c r="R398">
        <v>77979.381856499502</v>
      </c>
      <c r="S398">
        <v>359094.24246049899</v>
      </c>
      <c r="T398">
        <v>4430701.09</v>
      </c>
      <c r="U398">
        <v>2093406.5025365199</v>
      </c>
      <c r="V398">
        <v>5543394.9677002598</v>
      </c>
      <c r="W398">
        <v>943782.77300232695</v>
      </c>
      <c r="X398">
        <v>0</v>
      </c>
      <c r="Y398">
        <v>0</v>
      </c>
      <c r="Z398">
        <v>0</v>
      </c>
      <c r="AA398">
        <v>1864.6251329183499</v>
      </c>
      <c r="AB398">
        <v>35065.226701013802</v>
      </c>
      <c r="AC398">
        <v>359094.24246049899</v>
      </c>
      <c r="AD398">
        <v>0</v>
      </c>
      <c r="AE398">
        <v>0</v>
      </c>
      <c r="AF398">
        <v>0</v>
      </c>
      <c r="AG398">
        <v>0</v>
      </c>
      <c r="AH398">
        <v>0</v>
      </c>
      <c r="AI398">
        <v>0</v>
      </c>
      <c r="AJ398">
        <v>6883201.8349970197</v>
      </c>
      <c r="AK398" s="63">
        <v>13737.544366509001</v>
      </c>
      <c r="AL398">
        <v>330.98244656580999</v>
      </c>
      <c r="AM398">
        <v>93035.839999999997</v>
      </c>
      <c r="AN398">
        <v>4894.7188533673798</v>
      </c>
      <c r="AO398">
        <v>15273.164962499701</v>
      </c>
      <c r="AP398">
        <v>330.98244656580999</v>
      </c>
      <c r="AQ398">
        <v>93035.839999999997</v>
      </c>
      <c r="AR398">
        <v>4894.7188533673798</v>
      </c>
      <c r="AS398">
        <v>15273.164962499701</v>
      </c>
      <c r="AT398">
        <v>0</v>
      </c>
      <c r="AU398" t="s">
        <v>2896</v>
      </c>
      <c r="AV398" t="s">
        <v>2896</v>
      </c>
    </row>
    <row r="399" spans="1:48" x14ac:dyDescent="0.25">
      <c r="A399" t="s">
        <v>3308</v>
      </c>
      <c r="B399">
        <v>2241</v>
      </c>
      <c r="C399" t="s">
        <v>96</v>
      </c>
      <c r="D399">
        <v>1126</v>
      </c>
      <c r="E399" t="s">
        <v>642</v>
      </c>
      <c r="F399" t="s">
        <v>2892</v>
      </c>
      <c r="G399" t="s">
        <v>2911</v>
      </c>
      <c r="H399" t="s">
        <v>2904</v>
      </c>
      <c r="I399" t="s">
        <v>2895</v>
      </c>
      <c r="J399">
        <v>884.27756055470604</v>
      </c>
      <c r="K399">
        <v>2</v>
      </c>
      <c r="L399">
        <v>1</v>
      </c>
      <c r="M399">
        <v>2</v>
      </c>
      <c r="N399">
        <v>6400214.4618243901</v>
      </c>
      <c r="O399">
        <v>2041669.2747816099</v>
      </c>
      <c r="P399">
        <v>1904650.2514597001</v>
      </c>
      <c r="Q399">
        <v>334622.65311394999</v>
      </c>
      <c r="R399">
        <v>134484.66505590401</v>
      </c>
      <c r="S399">
        <v>633746.61102127505</v>
      </c>
      <c r="T399">
        <v>7121097.8700000001</v>
      </c>
      <c r="U399">
        <v>3694543.4362355601</v>
      </c>
      <c r="V399">
        <v>9482448.32568698</v>
      </c>
      <c r="W399">
        <v>1266504.10650554</v>
      </c>
      <c r="X399">
        <v>0</v>
      </c>
      <c r="Y399">
        <v>0</v>
      </c>
      <c r="Z399">
        <v>0</v>
      </c>
      <c r="AA399">
        <v>3290.7791857511902</v>
      </c>
      <c r="AB399">
        <v>63398.094857282696</v>
      </c>
      <c r="AC399">
        <v>633746.61102127505</v>
      </c>
      <c r="AD399">
        <v>0</v>
      </c>
      <c r="AE399">
        <v>0</v>
      </c>
      <c r="AF399">
        <v>0</v>
      </c>
      <c r="AG399">
        <v>0</v>
      </c>
      <c r="AH399">
        <v>0</v>
      </c>
      <c r="AI399">
        <v>0</v>
      </c>
      <c r="AJ399">
        <v>11449387.9172568</v>
      </c>
      <c r="AK399" s="63">
        <v>12947.730925202501</v>
      </c>
      <c r="AL399">
        <v>330.98244656580999</v>
      </c>
      <c r="AM399">
        <v>93035.839999999997</v>
      </c>
      <c r="AN399">
        <v>4894.7188533673798</v>
      </c>
      <c r="AO399">
        <v>15273.164962499701</v>
      </c>
      <c r="AP399">
        <v>3753.1860850462999</v>
      </c>
      <c r="AQ399">
        <v>20687.885194392002</v>
      </c>
      <c r="AR399">
        <v>12947.730925202501</v>
      </c>
      <c r="AS399">
        <v>12947.730925202501</v>
      </c>
      <c r="AT399">
        <v>0</v>
      </c>
      <c r="AU399" t="s">
        <v>2896</v>
      </c>
      <c r="AV399" t="s">
        <v>2896</v>
      </c>
    </row>
    <row r="400" spans="1:48" x14ac:dyDescent="0.25">
      <c r="A400" t="s">
        <v>3309</v>
      </c>
      <c r="B400">
        <v>2241</v>
      </c>
      <c r="C400" t="s">
        <v>96</v>
      </c>
      <c r="D400">
        <v>2376</v>
      </c>
      <c r="E400" t="s">
        <v>643</v>
      </c>
      <c r="F400" t="s">
        <v>3310</v>
      </c>
      <c r="G400" t="s">
        <v>3311</v>
      </c>
      <c r="H400" t="s">
        <v>2899</v>
      </c>
      <c r="I400" t="s">
        <v>2895</v>
      </c>
      <c r="J400">
        <v>11.3069938209297</v>
      </c>
      <c r="K400">
        <v>1</v>
      </c>
      <c r="L400">
        <v>5</v>
      </c>
      <c r="M400">
        <v>2</v>
      </c>
      <c r="N400">
        <v>12676.872114453199</v>
      </c>
      <c r="O400">
        <v>8101.8903560988001</v>
      </c>
      <c r="P400">
        <v>20800.2867720139</v>
      </c>
      <c r="Q400">
        <v>4199.5033949566096</v>
      </c>
      <c r="R400">
        <v>1462.4740130544001</v>
      </c>
      <c r="S400">
        <v>8103.5291796363699</v>
      </c>
      <c r="T400">
        <v>0</v>
      </c>
      <c r="U400">
        <v>47241.026650576903</v>
      </c>
      <c r="V400">
        <v>34630.084706939</v>
      </c>
      <c r="W400">
        <v>12015.352520063199</v>
      </c>
      <c r="X400">
        <v>0</v>
      </c>
      <c r="Y400">
        <v>0</v>
      </c>
      <c r="Z400">
        <v>0</v>
      </c>
      <c r="AA400">
        <v>42.078213424291597</v>
      </c>
      <c r="AB400">
        <v>553.51121015040906</v>
      </c>
      <c r="AC400">
        <v>8103.5291796363699</v>
      </c>
      <c r="AD400">
        <v>0</v>
      </c>
      <c r="AE400">
        <v>0</v>
      </c>
      <c r="AF400">
        <v>0</v>
      </c>
      <c r="AG400">
        <v>0</v>
      </c>
      <c r="AH400">
        <v>0</v>
      </c>
      <c r="AI400">
        <v>0</v>
      </c>
      <c r="AJ400">
        <v>55344.555830213198</v>
      </c>
      <c r="AK400" s="63">
        <v>4894.7188533673798</v>
      </c>
      <c r="AL400">
        <v>330.98244656580999</v>
      </c>
      <c r="AM400">
        <v>93035.839999999997</v>
      </c>
      <c r="AN400">
        <v>4894.7188533673798</v>
      </c>
      <c r="AO400">
        <v>15273.164962499701</v>
      </c>
      <c r="AP400">
        <v>4894.7188533673798</v>
      </c>
      <c r="AQ400">
        <v>4894.7188533673798</v>
      </c>
      <c r="AR400">
        <v>4894.7188533673798</v>
      </c>
      <c r="AS400">
        <v>4894.7188533673798</v>
      </c>
      <c r="AT400">
        <v>0</v>
      </c>
      <c r="AU400" t="s">
        <v>2896</v>
      </c>
      <c r="AV400" t="s">
        <v>2896</v>
      </c>
    </row>
    <row r="401" spans="1:48" x14ac:dyDescent="0.25">
      <c r="A401" t="s">
        <v>3312</v>
      </c>
      <c r="B401">
        <v>2241</v>
      </c>
      <c r="C401" t="s">
        <v>96</v>
      </c>
      <c r="D401">
        <v>1127</v>
      </c>
      <c r="E401" t="s">
        <v>644</v>
      </c>
      <c r="F401" t="s">
        <v>2892</v>
      </c>
      <c r="G401" t="s">
        <v>2893</v>
      </c>
      <c r="H401" t="s">
        <v>2904</v>
      </c>
      <c r="I401" t="s">
        <v>2895</v>
      </c>
      <c r="J401">
        <v>782.11234194030396</v>
      </c>
      <c r="K401">
        <v>2</v>
      </c>
      <c r="L401">
        <v>1</v>
      </c>
      <c r="M401">
        <v>2</v>
      </c>
      <c r="N401">
        <v>6323312.4417652898</v>
      </c>
      <c r="O401">
        <v>2133542.3168209498</v>
      </c>
      <c r="P401">
        <v>1629537.7489466099</v>
      </c>
      <c r="Q401">
        <v>315229.11485604697</v>
      </c>
      <c r="R401">
        <v>119562.637814049</v>
      </c>
      <c r="S401">
        <v>560526.54534358298</v>
      </c>
      <c r="T401">
        <v>7253490.7800000003</v>
      </c>
      <c r="U401">
        <v>3267693.48020293</v>
      </c>
      <c r="V401">
        <v>8314409.8625475001</v>
      </c>
      <c r="W401">
        <v>2147174.7479890301</v>
      </c>
      <c r="X401">
        <v>0</v>
      </c>
      <c r="Y401">
        <v>0</v>
      </c>
      <c r="Z401">
        <v>0</v>
      </c>
      <c r="AA401">
        <v>2910.5782285844198</v>
      </c>
      <c r="AB401">
        <v>56689.071437818398</v>
      </c>
      <c r="AC401">
        <v>560526.54534358298</v>
      </c>
      <c r="AD401">
        <v>0</v>
      </c>
      <c r="AE401">
        <v>0</v>
      </c>
      <c r="AF401">
        <v>0</v>
      </c>
      <c r="AG401">
        <v>0</v>
      </c>
      <c r="AH401">
        <v>0</v>
      </c>
      <c r="AI401">
        <v>0</v>
      </c>
      <c r="AJ401">
        <v>11081710.8055465</v>
      </c>
      <c r="AK401" s="63">
        <v>14168.9501767156</v>
      </c>
      <c r="AL401">
        <v>330.98244656580999</v>
      </c>
      <c r="AM401">
        <v>93035.839999999997</v>
      </c>
      <c r="AN401">
        <v>4894.7188533673798</v>
      </c>
      <c r="AO401">
        <v>15273.164962499701</v>
      </c>
      <c r="AP401">
        <v>330.98244656580999</v>
      </c>
      <c r="AQ401">
        <v>93035.839999999997</v>
      </c>
      <c r="AR401">
        <v>4894.7188533673798</v>
      </c>
      <c r="AS401">
        <v>15273.164962499701</v>
      </c>
      <c r="AT401">
        <v>0</v>
      </c>
      <c r="AU401" t="s">
        <v>2896</v>
      </c>
      <c r="AV401" t="s">
        <v>2896</v>
      </c>
    </row>
    <row r="402" spans="1:48" x14ac:dyDescent="0.25">
      <c r="A402" t="s">
        <v>3313</v>
      </c>
      <c r="B402">
        <v>2248</v>
      </c>
      <c r="C402" t="s">
        <v>98</v>
      </c>
      <c r="D402">
        <v>1205</v>
      </c>
      <c r="E402" t="s">
        <v>645</v>
      </c>
      <c r="F402" t="s">
        <v>2906</v>
      </c>
      <c r="G402" t="s">
        <v>2907</v>
      </c>
      <c r="H402" t="s">
        <v>2942</v>
      </c>
      <c r="I402" t="s">
        <v>2895</v>
      </c>
      <c r="J402">
        <v>750.13261738258598</v>
      </c>
      <c r="K402">
        <v>1</v>
      </c>
      <c r="L402">
        <v>1</v>
      </c>
      <c r="M402">
        <v>1</v>
      </c>
      <c r="N402">
        <v>5576265.97000001</v>
      </c>
      <c r="O402">
        <v>400945.86</v>
      </c>
      <c r="P402">
        <v>456810.53</v>
      </c>
      <c r="Q402">
        <v>221714.9</v>
      </c>
      <c r="R402">
        <v>375647.74</v>
      </c>
      <c r="S402">
        <v>216392</v>
      </c>
      <c r="T402">
        <v>6186787.2699999996</v>
      </c>
      <c r="U402">
        <v>844597.73</v>
      </c>
      <c r="V402">
        <v>6715023.4300000099</v>
      </c>
      <c r="W402">
        <v>295438.06</v>
      </c>
      <c r="X402">
        <v>0</v>
      </c>
      <c r="Y402">
        <v>0</v>
      </c>
      <c r="Z402">
        <v>0</v>
      </c>
      <c r="AA402">
        <v>0</v>
      </c>
      <c r="AB402">
        <v>20923.509999999998</v>
      </c>
      <c r="AC402">
        <v>216392</v>
      </c>
      <c r="AD402">
        <v>0</v>
      </c>
      <c r="AE402">
        <v>0</v>
      </c>
      <c r="AF402">
        <v>0</v>
      </c>
      <c r="AG402">
        <v>0</v>
      </c>
      <c r="AH402">
        <v>0</v>
      </c>
      <c r="AI402">
        <v>0</v>
      </c>
      <c r="AJ402">
        <v>7247777.0000000102</v>
      </c>
      <c r="AK402" s="63">
        <v>9661.9942021578008</v>
      </c>
      <c r="AL402">
        <v>330.98244656580999</v>
      </c>
      <c r="AM402">
        <v>93035.839999999997</v>
      </c>
      <c r="AN402">
        <v>9661.9942021578008</v>
      </c>
      <c r="AO402">
        <v>9661.9942021578008</v>
      </c>
      <c r="AP402">
        <v>330.98244656580999</v>
      </c>
      <c r="AQ402">
        <v>56162.493707719797</v>
      </c>
      <c r="AR402">
        <v>9661.9942021578008</v>
      </c>
      <c r="AS402">
        <v>9661.9942021578008</v>
      </c>
      <c r="AT402">
        <v>0</v>
      </c>
      <c r="AU402" t="s">
        <v>2896</v>
      </c>
      <c r="AV402" t="s">
        <v>2896</v>
      </c>
    </row>
    <row r="403" spans="1:48" x14ac:dyDescent="0.25">
      <c r="A403" t="s">
        <v>3314</v>
      </c>
      <c r="B403">
        <v>2020</v>
      </c>
      <c r="C403" t="s">
        <v>99</v>
      </c>
      <c r="D403">
        <v>4702</v>
      </c>
      <c r="E403" t="s">
        <v>721</v>
      </c>
      <c r="F403" t="s">
        <v>2906</v>
      </c>
      <c r="G403" t="s">
        <v>2907</v>
      </c>
      <c r="H403" t="s">
        <v>2942</v>
      </c>
      <c r="I403" t="s">
        <v>2895</v>
      </c>
      <c r="J403">
        <v>440.25454545445598</v>
      </c>
      <c r="K403">
        <v>1</v>
      </c>
      <c r="L403">
        <v>1</v>
      </c>
      <c r="M403">
        <v>1</v>
      </c>
      <c r="N403">
        <v>0</v>
      </c>
      <c r="O403">
        <v>0</v>
      </c>
      <c r="P403">
        <v>0</v>
      </c>
      <c r="Q403">
        <v>0</v>
      </c>
      <c r="R403">
        <v>0</v>
      </c>
      <c r="S403">
        <v>234279.357659567</v>
      </c>
      <c r="T403">
        <v>0</v>
      </c>
      <c r="U403">
        <v>0</v>
      </c>
      <c r="V403">
        <v>0</v>
      </c>
      <c r="W403">
        <v>0</v>
      </c>
      <c r="X403">
        <v>0</v>
      </c>
      <c r="Y403">
        <v>0</v>
      </c>
      <c r="Z403">
        <v>0</v>
      </c>
      <c r="AA403">
        <v>0</v>
      </c>
      <c r="AB403">
        <v>0</v>
      </c>
      <c r="AC403">
        <v>234279.357659567</v>
      </c>
      <c r="AD403">
        <v>0</v>
      </c>
      <c r="AE403">
        <v>0</v>
      </c>
      <c r="AF403">
        <v>0</v>
      </c>
      <c r="AG403">
        <v>0</v>
      </c>
      <c r="AH403">
        <v>0</v>
      </c>
      <c r="AI403">
        <v>0</v>
      </c>
      <c r="AJ403">
        <v>234279.357659567</v>
      </c>
      <c r="AK403" s="63">
        <v>532.14523297591597</v>
      </c>
      <c r="AL403">
        <v>330.98244656580999</v>
      </c>
      <c r="AM403">
        <v>93035.839999999997</v>
      </c>
      <c r="AN403">
        <v>532.14523297591597</v>
      </c>
      <c r="AO403">
        <v>532.14523297591597</v>
      </c>
      <c r="AP403">
        <v>330.98244656580999</v>
      </c>
      <c r="AQ403">
        <v>56162.493707719797</v>
      </c>
      <c r="AR403">
        <v>532.14523297591597</v>
      </c>
      <c r="AS403">
        <v>532.14523297591597</v>
      </c>
      <c r="AT403">
        <v>0</v>
      </c>
      <c r="AU403" t="s">
        <v>2896</v>
      </c>
      <c r="AV403" t="s">
        <v>2897</v>
      </c>
    </row>
    <row r="404" spans="1:48" x14ac:dyDescent="0.25">
      <c r="A404" t="s">
        <v>3315</v>
      </c>
      <c r="B404">
        <v>2245</v>
      </c>
      <c r="C404" t="s">
        <v>100</v>
      </c>
      <c r="D404">
        <v>1194</v>
      </c>
      <c r="E404" t="s">
        <v>647</v>
      </c>
      <c r="F404" t="s">
        <v>2892</v>
      </c>
      <c r="G404" t="s">
        <v>2893</v>
      </c>
      <c r="H404" t="s">
        <v>2894</v>
      </c>
      <c r="I404" t="s">
        <v>2895</v>
      </c>
      <c r="J404">
        <v>271.79129332193799</v>
      </c>
      <c r="K404">
        <v>1</v>
      </c>
      <c r="L404">
        <v>1</v>
      </c>
      <c r="M404">
        <v>2</v>
      </c>
      <c r="N404">
        <v>1661061.16847065</v>
      </c>
      <c r="O404">
        <v>434876.01579771098</v>
      </c>
      <c r="P404">
        <v>570424.28100396902</v>
      </c>
      <c r="Q404">
        <v>253520.92530619801</v>
      </c>
      <c r="R404">
        <v>123051.958044639</v>
      </c>
      <c r="S404">
        <v>50661.902002430303</v>
      </c>
      <c r="T404">
        <v>1490384.4</v>
      </c>
      <c r="U404">
        <v>1552549.9486231699</v>
      </c>
      <c r="V404">
        <v>2642234.3698223</v>
      </c>
      <c r="W404">
        <v>398779.28717625397</v>
      </c>
      <c r="X404">
        <v>0</v>
      </c>
      <c r="Y404">
        <v>0</v>
      </c>
      <c r="Z404">
        <v>0</v>
      </c>
      <c r="AA404">
        <v>0</v>
      </c>
      <c r="AB404">
        <v>1920.6916246112501</v>
      </c>
      <c r="AC404">
        <v>50661.902002430303</v>
      </c>
      <c r="AD404">
        <v>0</v>
      </c>
      <c r="AE404">
        <v>0</v>
      </c>
      <c r="AF404">
        <v>0</v>
      </c>
      <c r="AG404">
        <v>0</v>
      </c>
      <c r="AH404">
        <v>0</v>
      </c>
      <c r="AI404">
        <v>0</v>
      </c>
      <c r="AJ404">
        <v>3093596.2506255899</v>
      </c>
      <c r="AK404" s="63">
        <v>11382.2492722797</v>
      </c>
      <c r="AL404">
        <v>330.98244656580999</v>
      </c>
      <c r="AM404">
        <v>93035.839999999997</v>
      </c>
      <c r="AN404">
        <v>5898.6873016810796</v>
      </c>
      <c r="AO404">
        <v>13079.4379362489</v>
      </c>
      <c r="AP404">
        <v>330.98244656580999</v>
      </c>
      <c r="AQ404">
        <v>93035.839999999997</v>
      </c>
      <c r="AR404">
        <v>11382.2492722797</v>
      </c>
      <c r="AS404">
        <v>11382.2492722797</v>
      </c>
      <c r="AT404">
        <v>0</v>
      </c>
      <c r="AU404" t="s">
        <v>2896</v>
      </c>
      <c r="AV404" t="s">
        <v>2896</v>
      </c>
    </row>
    <row r="405" spans="1:48" x14ac:dyDescent="0.25">
      <c r="A405" t="s">
        <v>3316</v>
      </c>
      <c r="B405">
        <v>2245</v>
      </c>
      <c r="C405" t="s">
        <v>100</v>
      </c>
      <c r="D405">
        <v>1195</v>
      </c>
      <c r="E405" t="s">
        <v>648</v>
      </c>
      <c r="F405" t="s">
        <v>2892</v>
      </c>
      <c r="G405" t="s">
        <v>2903</v>
      </c>
      <c r="H405" t="s">
        <v>2904</v>
      </c>
      <c r="I405" t="s">
        <v>2895</v>
      </c>
      <c r="J405">
        <v>292.622754490967</v>
      </c>
      <c r="K405">
        <v>1</v>
      </c>
      <c r="L405">
        <v>1</v>
      </c>
      <c r="M405">
        <v>2</v>
      </c>
      <c r="N405">
        <v>1969232.78418464</v>
      </c>
      <c r="O405">
        <v>802717.48012304702</v>
      </c>
      <c r="P405">
        <v>595410.66881780897</v>
      </c>
      <c r="Q405">
        <v>272952.05294278701</v>
      </c>
      <c r="R405">
        <v>132483.28328854099</v>
      </c>
      <c r="S405">
        <v>54544.886741984497</v>
      </c>
      <c r="T405">
        <v>2101251.0299999998</v>
      </c>
      <c r="U405">
        <v>1671545.23935683</v>
      </c>
      <c r="V405">
        <v>3267125.4117549201</v>
      </c>
      <c r="W405">
        <v>503602.95444411301</v>
      </c>
      <c r="X405">
        <v>0</v>
      </c>
      <c r="Y405">
        <v>0</v>
      </c>
      <c r="Z405">
        <v>0</v>
      </c>
      <c r="AA405">
        <v>0</v>
      </c>
      <c r="AB405">
        <v>2067.9031577944502</v>
      </c>
      <c r="AC405">
        <v>54544.886741984497</v>
      </c>
      <c r="AD405">
        <v>0</v>
      </c>
      <c r="AE405">
        <v>0</v>
      </c>
      <c r="AF405">
        <v>0</v>
      </c>
      <c r="AG405">
        <v>0</v>
      </c>
      <c r="AH405">
        <v>0</v>
      </c>
      <c r="AI405">
        <v>0</v>
      </c>
      <c r="AJ405">
        <v>3827341.15609881</v>
      </c>
      <c r="AK405" s="63">
        <v>13079.4379362489</v>
      </c>
      <c r="AL405">
        <v>330.98244656580999</v>
      </c>
      <c r="AM405">
        <v>93035.839999999997</v>
      </c>
      <c r="AN405">
        <v>5898.6873016810796</v>
      </c>
      <c r="AO405">
        <v>13079.4379362489</v>
      </c>
      <c r="AP405">
        <v>330.98244656580999</v>
      </c>
      <c r="AQ405">
        <v>40734.411818744898</v>
      </c>
      <c r="AR405">
        <v>13079.4379362489</v>
      </c>
      <c r="AS405">
        <v>13079.4379362489</v>
      </c>
      <c r="AT405">
        <v>0</v>
      </c>
      <c r="AU405" t="s">
        <v>2896</v>
      </c>
      <c r="AV405" t="s">
        <v>2896</v>
      </c>
    </row>
    <row r="406" spans="1:48" x14ac:dyDescent="0.25">
      <c r="A406" t="s">
        <v>3317</v>
      </c>
      <c r="B406">
        <v>2245</v>
      </c>
      <c r="C406" t="s">
        <v>100</v>
      </c>
      <c r="D406">
        <v>2245</v>
      </c>
      <c r="E406" t="s">
        <v>100</v>
      </c>
      <c r="F406" t="s">
        <v>1871</v>
      </c>
      <c r="G406" t="s">
        <v>1871</v>
      </c>
      <c r="H406" t="s">
        <v>2899</v>
      </c>
      <c r="I406" t="s">
        <v>2895</v>
      </c>
      <c r="J406">
        <v>1.7554250201820001</v>
      </c>
      <c r="K406">
        <v>0</v>
      </c>
      <c r="L406">
        <v>0</v>
      </c>
      <c r="M406">
        <v>2</v>
      </c>
      <c r="N406">
        <v>2364.7873447105899</v>
      </c>
      <c r="O406">
        <v>1658.6940792432999</v>
      </c>
      <c r="P406">
        <v>3571.8301782247199</v>
      </c>
      <c r="Q406">
        <v>1637.42175101629</v>
      </c>
      <c r="R406">
        <v>794.758666820435</v>
      </c>
      <c r="S406">
        <v>327.21125558548601</v>
      </c>
      <c r="T406">
        <v>0</v>
      </c>
      <c r="U406">
        <v>10027.492020015299</v>
      </c>
      <c r="V406">
        <v>8452.0484227881207</v>
      </c>
      <c r="W406">
        <v>1563.0383796329099</v>
      </c>
      <c r="X406">
        <v>0</v>
      </c>
      <c r="Y406">
        <v>0</v>
      </c>
      <c r="Z406">
        <v>0</v>
      </c>
      <c r="AA406">
        <v>0</v>
      </c>
      <c r="AB406">
        <v>12.4052175943064</v>
      </c>
      <c r="AC406">
        <v>327.21125558548601</v>
      </c>
      <c r="AD406">
        <v>0</v>
      </c>
      <c r="AE406">
        <v>0</v>
      </c>
      <c r="AF406">
        <v>0</v>
      </c>
      <c r="AG406">
        <v>0</v>
      </c>
      <c r="AH406">
        <v>0</v>
      </c>
      <c r="AI406">
        <v>0</v>
      </c>
      <c r="AJ406">
        <v>10354.703275600799</v>
      </c>
      <c r="AK406" s="63">
        <v>5898.6873016810796</v>
      </c>
      <c r="AL406">
        <v>330.98244656580999</v>
      </c>
      <c r="AM406">
        <v>93035.839999999997</v>
      </c>
      <c r="AN406">
        <v>5898.6873016810796</v>
      </c>
      <c r="AO406">
        <v>13079.4379362489</v>
      </c>
      <c r="AP406">
        <v>634.54287297753501</v>
      </c>
      <c r="AQ406">
        <v>40331.279999999999</v>
      </c>
      <c r="AR406">
        <v>5898.6873016810796</v>
      </c>
      <c r="AS406">
        <v>5898.6873016810796</v>
      </c>
      <c r="AT406">
        <v>0</v>
      </c>
      <c r="AU406" t="s">
        <v>2896</v>
      </c>
      <c r="AV406" t="s">
        <v>2900</v>
      </c>
    </row>
    <row r="407" spans="1:48" x14ac:dyDescent="0.25">
      <c r="A407" t="s">
        <v>3318</v>
      </c>
      <c r="B407">
        <v>2137</v>
      </c>
      <c r="C407" t="s">
        <v>101</v>
      </c>
      <c r="D407">
        <v>5392</v>
      </c>
      <c r="E407" t="s">
        <v>650</v>
      </c>
      <c r="F407" t="s">
        <v>2906</v>
      </c>
      <c r="G407" t="s">
        <v>2907</v>
      </c>
      <c r="H407" t="s">
        <v>2899</v>
      </c>
      <c r="I407" t="s">
        <v>2895</v>
      </c>
      <c r="J407">
        <v>322.24444444430799</v>
      </c>
      <c r="K407">
        <v>1</v>
      </c>
      <c r="L407">
        <v>1</v>
      </c>
      <c r="M407">
        <v>2</v>
      </c>
      <c r="N407">
        <v>472019.37488671002</v>
      </c>
      <c r="O407">
        <v>181483.166920266</v>
      </c>
      <c r="P407">
        <v>518288.83290407999</v>
      </c>
      <c r="Q407">
        <v>180694.76696973201</v>
      </c>
      <c r="R407">
        <v>121013.033138035</v>
      </c>
      <c r="S407">
        <v>197387.63375042399</v>
      </c>
      <c r="T407">
        <v>0</v>
      </c>
      <c r="U407">
        <v>1473499.1748188201</v>
      </c>
      <c r="V407">
        <v>1214573.6377300001</v>
      </c>
      <c r="W407">
        <v>258925.53708882301</v>
      </c>
      <c r="X407">
        <v>0</v>
      </c>
      <c r="Y407">
        <v>0</v>
      </c>
      <c r="Z407">
        <v>0</v>
      </c>
      <c r="AA407">
        <v>0</v>
      </c>
      <c r="AB407">
        <v>0</v>
      </c>
      <c r="AC407">
        <v>65423.593433034701</v>
      </c>
      <c r="AD407">
        <v>131964.04031738901</v>
      </c>
      <c r="AE407">
        <v>0</v>
      </c>
      <c r="AF407">
        <v>0</v>
      </c>
      <c r="AG407">
        <v>0</v>
      </c>
      <c r="AH407">
        <v>0</v>
      </c>
      <c r="AI407">
        <v>0</v>
      </c>
      <c r="AJ407">
        <v>1670886.8085692499</v>
      </c>
      <c r="AK407" s="63">
        <v>5185.1531884454898</v>
      </c>
      <c r="AL407">
        <v>330.98244656580999</v>
      </c>
      <c r="AM407">
        <v>93035.839999999997</v>
      </c>
      <c r="AN407">
        <v>5185.1531884454798</v>
      </c>
      <c r="AO407">
        <v>14808.0695762915</v>
      </c>
      <c r="AP407">
        <v>330.98244656580999</v>
      </c>
      <c r="AQ407">
        <v>56162.493707719797</v>
      </c>
      <c r="AR407">
        <v>5185.1531884454898</v>
      </c>
      <c r="AS407">
        <v>13109.2422849819</v>
      </c>
      <c r="AT407">
        <v>0</v>
      </c>
      <c r="AU407" t="s">
        <v>2896</v>
      </c>
      <c r="AV407" t="s">
        <v>2897</v>
      </c>
    </row>
    <row r="408" spans="1:48" x14ac:dyDescent="0.25">
      <c r="A408" t="s">
        <v>3319</v>
      </c>
      <c r="B408">
        <v>2137</v>
      </c>
      <c r="C408" t="s">
        <v>101</v>
      </c>
      <c r="D408">
        <v>776</v>
      </c>
      <c r="E408" t="s">
        <v>651</v>
      </c>
      <c r="F408" t="s">
        <v>2892</v>
      </c>
      <c r="G408" t="s">
        <v>2893</v>
      </c>
      <c r="H408" t="s">
        <v>2894</v>
      </c>
      <c r="I408" t="s">
        <v>2895</v>
      </c>
      <c r="J408">
        <v>411.02678571420898</v>
      </c>
      <c r="K408">
        <v>4</v>
      </c>
      <c r="L408">
        <v>1</v>
      </c>
      <c r="M408">
        <v>2</v>
      </c>
      <c r="N408">
        <v>2672309.93716481</v>
      </c>
      <c r="O408">
        <v>828448.77035809006</v>
      </c>
      <c r="P408">
        <v>1263990.4647500201</v>
      </c>
      <c r="Q408">
        <v>232543.73644259101</v>
      </c>
      <c r="R408">
        <v>154353.62470259701</v>
      </c>
      <c r="S408">
        <v>251770.37506442299</v>
      </c>
      <c r="T408">
        <v>3272180.06</v>
      </c>
      <c r="U408">
        <v>1879466.4734181</v>
      </c>
      <c r="V408">
        <v>4358215.2193856603</v>
      </c>
      <c r="W408">
        <v>793431.31403244694</v>
      </c>
      <c r="X408">
        <v>0</v>
      </c>
      <c r="Y408">
        <v>0</v>
      </c>
      <c r="Z408">
        <v>0</v>
      </c>
      <c r="AA408">
        <v>0</v>
      </c>
      <c r="AB408">
        <v>0</v>
      </c>
      <c r="AC408">
        <v>83448.604878278595</v>
      </c>
      <c r="AD408">
        <v>168321.770186145</v>
      </c>
      <c r="AE408">
        <v>0</v>
      </c>
      <c r="AF408">
        <v>0</v>
      </c>
      <c r="AG408">
        <v>0</v>
      </c>
      <c r="AH408">
        <v>0</v>
      </c>
      <c r="AI408">
        <v>0</v>
      </c>
      <c r="AJ408">
        <v>5403416.9084825302</v>
      </c>
      <c r="AK408" s="63">
        <v>13146.143016186699</v>
      </c>
      <c r="AL408">
        <v>330.98244656580999</v>
      </c>
      <c r="AM408">
        <v>93035.839999999997</v>
      </c>
      <c r="AN408">
        <v>5185.1531884454798</v>
      </c>
      <c r="AO408">
        <v>14808.0695762915</v>
      </c>
      <c r="AP408">
        <v>330.98244656580999</v>
      </c>
      <c r="AQ408">
        <v>93035.839999999997</v>
      </c>
      <c r="AR408">
        <v>13146.143016186699</v>
      </c>
      <c r="AS408">
        <v>13146.143016186699</v>
      </c>
      <c r="AT408">
        <v>0</v>
      </c>
      <c r="AU408" t="s">
        <v>2896</v>
      </c>
      <c r="AV408" t="s">
        <v>2896</v>
      </c>
    </row>
    <row r="409" spans="1:48" x14ac:dyDescent="0.25">
      <c r="A409" t="s">
        <v>3320</v>
      </c>
      <c r="B409">
        <v>2137</v>
      </c>
      <c r="C409" t="s">
        <v>101</v>
      </c>
      <c r="D409">
        <v>808</v>
      </c>
      <c r="E409" t="s">
        <v>652</v>
      </c>
      <c r="F409" t="s">
        <v>2892</v>
      </c>
      <c r="G409" t="s">
        <v>2903</v>
      </c>
      <c r="H409" t="s">
        <v>2904</v>
      </c>
      <c r="I409" t="s">
        <v>2895</v>
      </c>
      <c r="J409">
        <v>288.80654761899001</v>
      </c>
      <c r="K409">
        <v>2</v>
      </c>
      <c r="L409">
        <v>1</v>
      </c>
      <c r="M409">
        <v>2</v>
      </c>
      <c r="N409">
        <v>1997639.00849502</v>
      </c>
      <c r="O409">
        <v>933017.76231467701</v>
      </c>
      <c r="P409">
        <v>895490.77719022695</v>
      </c>
      <c r="Q409">
        <v>164843.461179337</v>
      </c>
      <c r="R409">
        <v>108770.859879187</v>
      </c>
      <c r="S409">
        <v>176905.582172088</v>
      </c>
      <c r="T409">
        <v>2779161.26</v>
      </c>
      <c r="U409">
        <v>1320600.60905845</v>
      </c>
      <c r="V409">
        <v>3245592.70267219</v>
      </c>
      <c r="W409">
        <v>854169.16638625797</v>
      </c>
      <c r="X409">
        <v>0</v>
      </c>
      <c r="Y409">
        <v>0</v>
      </c>
      <c r="Z409">
        <v>0</v>
      </c>
      <c r="AA409">
        <v>0</v>
      </c>
      <c r="AB409">
        <v>0</v>
      </c>
      <c r="AC409">
        <v>58634.873239804299</v>
      </c>
      <c r="AD409">
        <v>118270.708932284</v>
      </c>
      <c r="AE409">
        <v>0</v>
      </c>
      <c r="AF409">
        <v>0</v>
      </c>
      <c r="AG409">
        <v>0</v>
      </c>
      <c r="AH409">
        <v>0</v>
      </c>
      <c r="AI409">
        <v>0</v>
      </c>
      <c r="AJ409">
        <v>4276667.4512305399</v>
      </c>
      <c r="AK409" s="63">
        <v>14808.0695762915</v>
      </c>
      <c r="AL409">
        <v>330.98244656580999</v>
      </c>
      <c r="AM409">
        <v>93035.839999999997</v>
      </c>
      <c r="AN409">
        <v>5185.1531884454798</v>
      </c>
      <c r="AO409">
        <v>14808.0695762915</v>
      </c>
      <c r="AP409">
        <v>330.98244656580999</v>
      </c>
      <c r="AQ409">
        <v>40734.411818744898</v>
      </c>
      <c r="AR409">
        <v>14808.0695762915</v>
      </c>
      <c r="AS409">
        <v>14808.0695762915</v>
      </c>
      <c r="AT409">
        <v>0</v>
      </c>
      <c r="AU409" t="s">
        <v>2896</v>
      </c>
      <c r="AV409" t="s">
        <v>2896</v>
      </c>
    </row>
    <row r="410" spans="1:48" x14ac:dyDescent="0.25">
      <c r="A410" t="s">
        <v>3321</v>
      </c>
      <c r="B410">
        <v>2137</v>
      </c>
      <c r="C410" t="s">
        <v>101</v>
      </c>
      <c r="D410">
        <v>786</v>
      </c>
      <c r="E410" t="s">
        <v>653</v>
      </c>
      <c r="F410" t="s">
        <v>2892</v>
      </c>
      <c r="G410" t="s">
        <v>2911</v>
      </c>
      <c r="H410" t="s">
        <v>2894</v>
      </c>
      <c r="I410" t="s">
        <v>2895</v>
      </c>
      <c r="J410">
        <v>241.92261904754599</v>
      </c>
      <c r="K410">
        <v>3</v>
      </c>
      <c r="L410">
        <v>1</v>
      </c>
      <c r="M410">
        <v>2</v>
      </c>
      <c r="N410">
        <v>1496790.6836957601</v>
      </c>
      <c r="O410">
        <v>511906.96726284799</v>
      </c>
      <c r="P410">
        <v>604276.67504025099</v>
      </c>
      <c r="Q410">
        <v>136673.15186597401</v>
      </c>
      <c r="R410">
        <v>90849.634246217596</v>
      </c>
      <c r="S410">
        <v>148187.297400415</v>
      </c>
      <c r="T410">
        <v>1734278.57</v>
      </c>
      <c r="U410">
        <v>1106218.5421110501</v>
      </c>
      <c r="V410">
        <v>2402512.4116443102</v>
      </c>
      <c r="W410">
        <v>437984.700466735</v>
      </c>
      <c r="X410">
        <v>0</v>
      </c>
      <c r="Y410">
        <v>0</v>
      </c>
      <c r="Z410">
        <v>0</v>
      </c>
      <c r="AA410">
        <v>0</v>
      </c>
      <c r="AB410">
        <v>0</v>
      </c>
      <c r="AC410">
        <v>49116.275993881303</v>
      </c>
      <c r="AD410">
        <v>99071.021406533997</v>
      </c>
      <c r="AE410">
        <v>0</v>
      </c>
      <c r="AF410">
        <v>0</v>
      </c>
      <c r="AG410">
        <v>0</v>
      </c>
      <c r="AH410">
        <v>0</v>
      </c>
      <c r="AI410">
        <v>0</v>
      </c>
      <c r="AJ410">
        <v>2988684.40951146</v>
      </c>
      <c r="AK410" s="63">
        <v>12353.8858056265</v>
      </c>
      <c r="AL410">
        <v>330.98244656580999</v>
      </c>
      <c r="AM410">
        <v>93035.839999999997</v>
      </c>
      <c r="AN410">
        <v>5185.1531884454798</v>
      </c>
      <c r="AO410">
        <v>14808.0695762915</v>
      </c>
      <c r="AP410">
        <v>3753.1860850462999</v>
      </c>
      <c r="AQ410">
        <v>20687.885194392002</v>
      </c>
      <c r="AR410">
        <v>12353.8858056265</v>
      </c>
      <c r="AS410">
        <v>12353.8858056265</v>
      </c>
      <c r="AT410">
        <v>0</v>
      </c>
      <c r="AU410" t="s">
        <v>2896</v>
      </c>
      <c r="AV410" t="s">
        <v>2896</v>
      </c>
    </row>
    <row r="411" spans="1:48" x14ac:dyDescent="0.25">
      <c r="A411" t="s">
        <v>3322</v>
      </c>
      <c r="B411">
        <v>2137</v>
      </c>
      <c r="C411" t="s">
        <v>101</v>
      </c>
      <c r="D411">
        <v>2137</v>
      </c>
      <c r="E411" t="s">
        <v>101</v>
      </c>
      <c r="F411" t="s">
        <v>1871</v>
      </c>
      <c r="G411" t="s">
        <v>1871</v>
      </c>
      <c r="H411" t="s">
        <v>2899</v>
      </c>
      <c r="I411" t="s">
        <v>2895</v>
      </c>
      <c r="J411">
        <v>2</v>
      </c>
      <c r="K411">
        <v>0</v>
      </c>
      <c r="L411">
        <v>0</v>
      </c>
      <c r="M411">
        <v>2</v>
      </c>
      <c r="N411">
        <v>2929.57339078835</v>
      </c>
      <c r="O411">
        <v>1126.3695622943801</v>
      </c>
      <c r="P411">
        <v>3216.7433253835602</v>
      </c>
      <c r="Q411">
        <v>1121.4763828206801</v>
      </c>
      <c r="R411">
        <v>751.06358061014998</v>
      </c>
      <c r="S411">
        <v>1225.0801349938399</v>
      </c>
      <c r="T411">
        <v>0</v>
      </c>
      <c r="U411">
        <v>9145.2262418971204</v>
      </c>
      <c r="V411">
        <v>7538.2130470826996</v>
      </c>
      <c r="W411">
        <v>1607.0131948144201</v>
      </c>
      <c r="X411">
        <v>0</v>
      </c>
      <c r="Y411">
        <v>0</v>
      </c>
      <c r="Z411">
        <v>0</v>
      </c>
      <c r="AA411">
        <v>0</v>
      </c>
      <c r="AB411">
        <v>0</v>
      </c>
      <c r="AC411">
        <v>406.04947306914102</v>
      </c>
      <c r="AD411">
        <v>819.03066192469703</v>
      </c>
      <c r="AE411">
        <v>0</v>
      </c>
      <c r="AF411">
        <v>0</v>
      </c>
      <c r="AG411">
        <v>0</v>
      </c>
      <c r="AH411">
        <v>0</v>
      </c>
      <c r="AI411">
        <v>0</v>
      </c>
      <c r="AJ411">
        <v>10370.306376891</v>
      </c>
      <c r="AK411" s="63">
        <v>5185.1531884454798</v>
      </c>
      <c r="AL411">
        <v>330.98244656580999</v>
      </c>
      <c r="AM411">
        <v>93035.839999999997</v>
      </c>
      <c r="AN411">
        <v>5185.1531884454798</v>
      </c>
      <c r="AO411">
        <v>14808.0695762915</v>
      </c>
      <c r="AP411">
        <v>634.54287297753501</v>
      </c>
      <c r="AQ411">
        <v>40331.279999999999</v>
      </c>
      <c r="AR411">
        <v>5185.1531884454798</v>
      </c>
      <c r="AS411">
        <v>5185.1531884454798</v>
      </c>
      <c r="AT411">
        <v>0</v>
      </c>
      <c r="AU411" t="s">
        <v>2896</v>
      </c>
      <c r="AV411" t="s">
        <v>2900</v>
      </c>
    </row>
    <row r="412" spans="1:48" x14ac:dyDescent="0.25">
      <c r="A412" t="s">
        <v>3323</v>
      </c>
      <c r="B412">
        <v>2137</v>
      </c>
      <c r="C412" t="s">
        <v>101</v>
      </c>
      <c r="D412">
        <v>4024</v>
      </c>
      <c r="E412" t="s">
        <v>654</v>
      </c>
      <c r="F412" t="s">
        <v>2945</v>
      </c>
      <c r="G412" t="s">
        <v>2907</v>
      </c>
      <c r="H412" t="s">
        <v>2942</v>
      </c>
      <c r="I412" t="s">
        <v>2895</v>
      </c>
      <c r="J412">
        <v>28.192884668302</v>
      </c>
      <c r="K412">
        <v>1</v>
      </c>
      <c r="L412">
        <v>2</v>
      </c>
      <c r="M412">
        <v>2</v>
      </c>
      <c r="N412">
        <v>218211.17236691099</v>
      </c>
      <c r="O412">
        <v>51333.703581825597</v>
      </c>
      <c r="P412">
        <v>56277.056790034498</v>
      </c>
      <c r="Q412">
        <v>15908.827159544</v>
      </c>
      <c r="R412">
        <v>10587.324453351999</v>
      </c>
      <c r="S412">
        <v>17269.271477654602</v>
      </c>
      <c r="T412">
        <v>223402.93</v>
      </c>
      <c r="U412">
        <v>128915.15435166701</v>
      </c>
      <c r="V412">
        <v>302976.60552074597</v>
      </c>
      <c r="W412">
        <v>49341.478830921304</v>
      </c>
      <c r="X412">
        <v>0</v>
      </c>
      <c r="Y412">
        <v>0</v>
      </c>
      <c r="Z412">
        <v>0</v>
      </c>
      <c r="AA412">
        <v>0</v>
      </c>
      <c r="AB412">
        <v>0</v>
      </c>
      <c r="AC412">
        <v>5723.8529819315499</v>
      </c>
      <c r="AD412">
        <v>11545.418495723001</v>
      </c>
      <c r="AE412">
        <v>0</v>
      </c>
      <c r="AF412">
        <v>0</v>
      </c>
      <c r="AG412">
        <v>0</v>
      </c>
      <c r="AH412">
        <v>0</v>
      </c>
      <c r="AI412">
        <v>0</v>
      </c>
      <c r="AJ412">
        <v>369587.35582932201</v>
      </c>
      <c r="AK412" s="63">
        <v>13109.2422849819</v>
      </c>
      <c r="AL412">
        <v>330.98244656580999</v>
      </c>
      <c r="AM412">
        <v>93035.839999999997</v>
      </c>
      <c r="AN412">
        <v>5185.1531884454798</v>
      </c>
      <c r="AO412">
        <v>14808.0695762915</v>
      </c>
      <c r="AP412">
        <v>330.98244656580999</v>
      </c>
      <c r="AQ412">
        <v>56162.493707719797</v>
      </c>
      <c r="AR412">
        <v>5185.1531884454898</v>
      </c>
      <c r="AS412">
        <v>13109.2422849819</v>
      </c>
      <c r="AT412">
        <v>0</v>
      </c>
      <c r="AU412" t="s">
        <v>2896</v>
      </c>
      <c r="AV412" t="s">
        <v>2896</v>
      </c>
    </row>
    <row r="413" spans="1:48" x14ac:dyDescent="0.25">
      <c r="A413" t="s">
        <v>3324</v>
      </c>
      <c r="B413">
        <v>1931</v>
      </c>
      <c r="C413" t="s">
        <v>102</v>
      </c>
      <c r="D413">
        <v>4719</v>
      </c>
      <c r="E413" t="s">
        <v>655</v>
      </c>
      <c r="F413" t="s">
        <v>2892</v>
      </c>
      <c r="G413" t="s">
        <v>2893</v>
      </c>
      <c r="H413" t="s">
        <v>2894</v>
      </c>
      <c r="I413" t="s">
        <v>2895</v>
      </c>
      <c r="J413">
        <v>122.439759036135</v>
      </c>
      <c r="K413">
        <v>1</v>
      </c>
      <c r="L413">
        <v>1</v>
      </c>
      <c r="M413">
        <v>2</v>
      </c>
      <c r="N413">
        <v>169212.09699279701</v>
      </c>
      <c r="O413">
        <v>121143.183184603</v>
      </c>
      <c r="P413">
        <v>188260.318392969</v>
      </c>
      <c r="Q413">
        <v>96700.177832909103</v>
      </c>
      <c r="R413">
        <v>65517.276839887803</v>
      </c>
      <c r="S413">
        <v>49056.826350729803</v>
      </c>
      <c r="T413">
        <v>0</v>
      </c>
      <c r="U413">
        <v>640833.05324316595</v>
      </c>
      <c r="V413">
        <v>506035.94034580101</v>
      </c>
      <c r="W413">
        <v>134626.35878303699</v>
      </c>
      <c r="X413">
        <v>0</v>
      </c>
      <c r="Y413">
        <v>0</v>
      </c>
      <c r="Z413">
        <v>0</v>
      </c>
      <c r="AA413">
        <v>0</v>
      </c>
      <c r="AB413">
        <v>170.754114327954</v>
      </c>
      <c r="AC413">
        <v>46611.5043675251</v>
      </c>
      <c r="AD413">
        <v>2445.3219832046402</v>
      </c>
      <c r="AE413">
        <v>0</v>
      </c>
      <c r="AF413">
        <v>0</v>
      </c>
      <c r="AG413">
        <v>0</v>
      </c>
      <c r="AH413">
        <v>0</v>
      </c>
      <c r="AI413">
        <v>0</v>
      </c>
      <c r="AJ413">
        <v>689889.87959389598</v>
      </c>
      <c r="AK413" s="63">
        <v>5634.5249698694097</v>
      </c>
      <c r="AL413">
        <v>330.98244656580999</v>
      </c>
      <c r="AM413">
        <v>93035.839999999997</v>
      </c>
      <c r="AN413">
        <v>5634.5249698693997</v>
      </c>
      <c r="AO413">
        <v>14016.8411676341</v>
      </c>
      <c r="AP413">
        <v>330.98244656580999</v>
      </c>
      <c r="AQ413">
        <v>93035.839999999997</v>
      </c>
      <c r="AR413">
        <v>5634.5249698694097</v>
      </c>
      <c r="AS413">
        <v>11805.711273966201</v>
      </c>
      <c r="AT413">
        <v>0</v>
      </c>
      <c r="AU413" t="s">
        <v>2896</v>
      </c>
      <c r="AV413" t="s">
        <v>2897</v>
      </c>
    </row>
    <row r="414" spans="1:48" x14ac:dyDescent="0.25">
      <c r="A414" t="s">
        <v>3325</v>
      </c>
      <c r="B414">
        <v>1931</v>
      </c>
      <c r="C414" t="s">
        <v>102</v>
      </c>
      <c r="D414">
        <v>138</v>
      </c>
      <c r="E414" t="s">
        <v>656</v>
      </c>
      <c r="F414" t="s">
        <v>2892</v>
      </c>
      <c r="G414" t="s">
        <v>2903</v>
      </c>
      <c r="H414" t="s">
        <v>2894</v>
      </c>
      <c r="I414" t="s">
        <v>2895</v>
      </c>
      <c r="J414">
        <v>643.01046069310803</v>
      </c>
      <c r="K414">
        <v>1</v>
      </c>
      <c r="L414">
        <v>1</v>
      </c>
      <c r="M414">
        <v>2</v>
      </c>
      <c r="N414">
        <v>3844594.2947800402</v>
      </c>
      <c r="O414">
        <v>2460290.30129766</v>
      </c>
      <c r="P414">
        <v>1587105.8400480801</v>
      </c>
      <c r="Q414">
        <v>507835.25210216898</v>
      </c>
      <c r="R414">
        <v>355520.64646757499</v>
      </c>
      <c r="S414">
        <v>257629.16196703</v>
      </c>
      <c r="T414">
        <v>5389917</v>
      </c>
      <c r="U414">
        <v>3365429.3346955199</v>
      </c>
      <c r="V414">
        <v>7130480.40685964</v>
      </c>
      <c r="W414">
        <v>1614869.1874095399</v>
      </c>
      <c r="X414">
        <v>0</v>
      </c>
      <c r="Y414">
        <v>0</v>
      </c>
      <c r="Z414">
        <v>0</v>
      </c>
      <c r="AA414">
        <v>0</v>
      </c>
      <c r="AB414">
        <v>9996.7404263418794</v>
      </c>
      <c r="AC414">
        <v>244787.192762408</v>
      </c>
      <c r="AD414">
        <v>12841.969204622101</v>
      </c>
      <c r="AE414">
        <v>0</v>
      </c>
      <c r="AF414">
        <v>0</v>
      </c>
      <c r="AG414">
        <v>0</v>
      </c>
      <c r="AH414">
        <v>0</v>
      </c>
      <c r="AI414">
        <v>0</v>
      </c>
      <c r="AJ414">
        <v>9012975.4966625609</v>
      </c>
      <c r="AK414" s="63">
        <v>14016.8411676341</v>
      </c>
      <c r="AL414">
        <v>330.98244656580999</v>
      </c>
      <c r="AM414">
        <v>93035.839999999997</v>
      </c>
      <c r="AN414">
        <v>5634.5249698693997</v>
      </c>
      <c r="AO414">
        <v>14016.8411676341</v>
      </c>
      <c r="AP414">
        <v>330.98244656580999</v>
      </c>
      <c r="AQ414">
        <v>40734.411818744898</v>
      </c>
      <c r="AR414">
        <v>14016.8411676341</v>
      </c>
      <c r="AS414">
        <v>14016.8411676341</v>
      </c>
      <c r="AT414">
        <v>0</v>
      </c>
      <c r="AU414" t="s">
        <v>2896</v>
      </c>
      <c r="AV414" t="s">
        <v>2896</v>
      </c>
    </row>
    <row r="415" spans="1:48" x14ac:dyDescent="0.25">
      <c r="A415" t="s">
        <v>3326</v>
      </c>
      <c r="B415">
        <v>1931</v>
      </c>
      <c r="C415" t="s">
        <v>102</v>
      </c>
      <c r="D415">
        <v>1931</v>
      </c>
      <c r="E415" t="s">
        <v>102</v>
      </c>
      <c r="F415" t="s">
        <v>1871</v>
      </c>
      <c r="G415" t="s">
        <v>1871</v>
      </c>
      <c r="H415" t="s">
        <v>2899</v>
      </c>
      <c r="I415" t="s">
        <v>2895</v>
      </c>
      <c r="J415">
        <v>30.498873194453001</v>
      </c>
      <c r="K415">
        <v>1</v>
      </c>
      <c r="L415">
        <v>4</v>
      </c>
      <c r="M415">
        <v>2</v>
      </c>
      <c r="N415">
        <v>42149.529938455198</v>
      </c>
      <c r="O415">
        <v>30175.905370976699</v>
      </c>
      <c r="P415">
        <v>46894.306419861299</v>
      </c>
      <c r="Q415">
        <v>24087.326574503899</v>
      </c>
      <c r="R415">
        <v>16319.8877073573</v>
      </c>
      <c r="S415">
        <v>12219.7065558717</v>
      </c>
      <c r="T415">
        <v>0</v>
      </c>
      <c r="U415">
        <v>159626.95601115399</v>
      </c>
      <c r="V415">
        <v>126049.953854348</v>
      </c>
      <c r="W415">
        <v>33534.468521315997</v>
      </c>
      <c r="X415">
        <v>0</v>
      </c>
      <c r="Y415">
        <v>0</v>
      </c>
      <c r="Z415">
        <v>0</v>
      </c>
      <c r="AA415">
        <v>0</v>
      </c>
      <c r="AB415">
        <v>42.533635489942696</v>
      </c>
      <c r="AC415">
        <v>11610.594240783301</v>
      </c>
      <c r="AD415">
        <v>609.11231508840501</v>
      </c>
      <c r="AE415">
        <v>0</v>
      </c>
      <c r="AF415">
        <v>0</v>
      </c>
      <c r="AG415">
        <v>0</v>
      </c>
      <c r="AH415">
        <v>0</v>
      </c>
      <c r="AI415">
        <v>0</v>
      </c>
      <c r="AJ415">
        <v>171846.66256702601</v>
      </c>
      <c r="AK415" s="63">
        <v>5634.5249698693997</v>
      </c>
      <c r="AL415">
        <v>330.98244656580999</v>
      </c>
      <c r="AM415">
        <v>93035.839999999997</v>
      </c>
      <c r="AN415">
        <v>5634.5249698693997</v>
      </c>
      <c r="AO415">
        <v>14016.8411676341</v>
      </c>
      <c r="AP415">
        <v>634.54287297753501</v>
      </c>
      <c r="AQ415">
        <v>40331.279999999999</v>
      </c>
      <c r="AR415">
        <v>5634.5249698693997</v>
      </c>
      <c r="AS415">
        <v>5634.5249698693997</v>
      </c>
      <c r="AT415">
        <v>0</v>
      </c>
      <c r="AU415" t="s">
        <v>2896</v>
      </c>
      <c r="AV415" t="s">
        <v>2900</v>
      </c>
    </row>
    <row r="416" spans="1:48" x14ac:dyDescent="0.25">
      <c r="A416" t="s">
        <v>3327</v>
      </c>
      <c r="B416">
        <v>1931</v>
      </c>
      <c r="C416" t="s">
        <v>102</v>
      </c>
      <c r="D416">
        <v>136</v>
      </c>
      <c r="E416" t="s">
        <v>657</v>
      </c>
      <c r="F416" t="s">
        <v>2892</v>
      </c>
      <c r="G416" t="s">
        <v>2893</v>
      </c>
      <c r="H416" t="s">
        <v>2894</v>
      </c>
      <c r="I416" t="s">
        <v>2895</v>
      </c>
      <c r="J416">
        <v>728.41715976324701</v>
      </c>
      <c r="K416">
        <v>1</v>
      </c>
      <c r="L416">
        <v>1</v>
      </c>
      <c r="M416">
        <v>2</v>
      </c>
      <c r="N416">
        <v>4498510.5970375603</v>
      </c>
      <c r="O416">
        <v>1418416.5861118</v>
      </c>
      <c r="P416">
        <v>1405833.0494814401</v>
      </c>
      <c r="Q416">
        <v>575287.54907840397</v>
      </c>
      <c r="R416">
        <v>409586.60497164901</v>
      </c>
      <c r="S416">
        <v>291848.28848651599</v>
      </c>
      <c r="T416">
        <v>4495198</v>
      </c>
      <c r="U416">
        <v>3812436.3866808498</v>
      </c>
      <c r="V416">
        <v>7124404.00414286</v>
      </c>
      <c r="W416">
        <v>1182214.53418975</v>
      </c>
      <c r="X416">
        <v>0</v>
      </c>
      <c r="Y416">
        <v>0</v>
      </c>
      <c r="Z416">
        <v>0</v>
      </c>
      <c r="AA416">
        <v>0</v>
      </c>
      <c r="AB416">
        <v>1015.84834824731</v>
      </c>
      <c r="AC416">
        <v>277300.60799666098</v>
      </c>
      <c r="AD416">
        <v>14547.6804898552</v>
      </c>
      <c r="AE416">
        <v>0</v>
      </c>
      <c r="AF416">
        <v>0</v>
      </c>
      <c r="AG416">
        <v>0</v>
      </c>
      <c r="AH416">
        <v>0</v>
      </c>
      <c r="AI416">
        <v>0</v>
      </c>
      <c r="AJ416">
        <v>8599482.6751673706</v>
      </c>
      <c r="AK416" s="63">
        <v>11805.711273966201</v>
      </c>
      <c r="AL416">
        <v>330.98244656580999</v>
      </c>
      <c r="AM416">
        <v>93035.839999999997</v>
      </c>
      <c r="AN416">
        <v>5634.5249698693997</v>
      </c>
      <c r="AO416">
        <v>14016.8411676341</v>
      </c>
      <c r="AP416">
        <v>330.98244656580999</v>
      </c>
      <c r="AQ416">
        <v>93035.839999999997</v>
      </c>
      <c r="AR416">
        <v>5634.5249698694097</v>
      </c>
      <c r="AS416">
        <v>11805.711273966201</v>
      </c>
      <c r="AT416">
        <v>0</v>
      </c>
      <c r="AU416" t="s">
        <v>2896</v>
      </c>
      <c r="AV416" t="s">
        <v>2896</v>
      </c>
    </row>
    <row r="417" spans="1:48" x14ac:dyDescent="0.25">
      <c r="A417" t="s">
        <v>3328</v>
      </c>
      <c r="B417">
        <v>1931</v>
      </c>
      <c r="C417" t="s">
        <v>102</v>
      </c>
      <c r="D417">
        <v>137</v>
      </c>
      <c r="E417" t="s">
        <v>658</v>
      </c>
      <c r="F417" t="s">
        <v>2892</v>
      </c>
      <c r="G417" t="s">
        <v>2911</v>
      </c>
      <c r="H417" t="s">
        <v>2894</v>
      </c>
      <c r="I417" t="s">
        <v>2895</v>
      </c>
      <c r="J417">
        <v>465.45597011879897</v>
      </c>
      <c r="K417">
        <v>1</v>
      </c>
      <c r="L417">
        <v>1</v>
      </c>
      <c r="M417">
        <v>2</v>
      </c>
      <c r="N417">
        <v>2856290.4812511601</v>
      </c>
      <c r="O417">
        <v>1186968.02403496</v>
      </c>
      <c r="P417">
        <v>1045900.48565765</v>
      </c>
      <c r="Q417">
        <v>367606.69441201398</v>
      </c>
      <c r="R417">
        <v>252564.58401353101</v>
      </c>
      <c r="S417">
        <v>186490.01663985301</v>
      </c>
      <c r="T417">
        <v>3273197</v>
      </c>
      <c r="U417">
        <v>2436133.2693693098</v>
      </c>
      <c r="V417">
        <v>5071142.6947973603</v>
      </c>
      <c r="W417">
        <v>637538.45109636197</v>
      </c>
      <c r="X417">
        <v>0</v>
      </c>
      <c r="Y417">
        <v>0</v>
      </c>
      <c r="Z417">
        <v>0</v>
      </c>
      <c r="AA417">
        <v>0</v>
      </c>
      <c r="AB417">
        <v>649.12347559290697</v>
      </c>
      <c r="AC417">
        <v>177194.10063262301</v>
      </c>
      <c r="AD417">
        <v>9295.9160072295908</v>
      </c>
      <c r="AE417">
        <v>0</v>
      </c>
      <c r="AF417">
        <v>0</v>
      </c>
      <c r="AG417">
        <v>0</v>
      </c>
      <c r="AH417">
        <v>0</v>
      </c>
      <c r="AI417">
        <v>0</v>
      </c>
      <c r="AJ417">
        <v>5895820.2860091599</v>
      </c>
      <c r="AK417" s="63">
        <v>12666.762625269101</v>
      </c>
      <c r="AL417">
        <v>330.98244656580999</v>
      </c>
      <c r="AM417">
        <v>93035.839999999997</v>
      </c>
      <c r="AN417">
        <v>5634.5249698693997</v>
      </c>
      <c r="AO417">
        <v>14016.8411676341</v>
      </c>
      <c r="AP417">
        <v>3753.1860850462999</v>
      </c>
      <c r="AQ417">
        <v>20687.885194392002</v>
      </c>
      <c r="AR417">
        <v>12666.762625269101</v>
      </c>
      <c r="AS417">
        <v>12666.762625269101</v>
      </c>
      <c r="AT417">
        <v>0</v>
      </c>
      <c r="AU417" t="s">
        <v>2896</v>
      </c>
      <c r="AV417" t="s">
        <v>2896</v>
      </c>
    </row>
    <row r="418" spans="1:48" x14ac:dyDescent="0.25">
      <c r="A418" t="s">
        <v>3329</v>
      </c>
      <c r="B418">
        <v>2000</v>
      </c>
      <c r="C418" t="s">
        <v>103</v>
      </c>
      <c r="D418">
        <v>307</v>
      </c>
      <c r="E418" t="s">
        <v>659</v>
      </c>
      <c r="F418" t="s">
        <v>2906</v>
      </c>
      <c r="G418" t="s">
        <v>2903</v>
      </c>
      <c r="H418" t="s">
        <v>2904</v>
      </c>
      <c r="I418" t="s">
        <v>2895</v>
      </c>
      <c r="J418">
        <v>98.653333333312503</v>
      </c>
      <c r="K418">
        <v>1</v>
      </c>
      <c r="L418">
        <v>1</v>
      </c>
      <c r="M418">
        <v>2</v>
      </c>
      <c r="N418">
        <v>266963.67400590598</v>
      </c>
      <c r="O418">
        <v>136930.24447711001</v>
      </c>
      <c r="P418">
        <v>390495.18492615799</v>
      </c>
      <c r="Q418">
        <v>119566.65041431101</v>
      </c>
      <c r="R418">
        <v>1447803.9061148199</v>
      </c>
      <c r="S418">
        <v>65663.576834011707</v>
      </c>
      <c r="T418">
        <v>1626018.14</v>
      </c>
      <c r="U418">
        <v>735741.51993830805</v>
      </c>
      <c r="V418">
        <v>633254.94015155395</v>
      </c>
      <c r="W418">
        <v>414480.01978675398</v>
      </c>
      <c r="X418">
        <v>0</v>
      </c>
      <c r="Y418">
        <v>0</v>
      </c>
      <c r="Z418">
        <v>0</v>
      </c>
      <c r="AA418">
        <v>0</v>
      </c>
      <c r="AB418">
        <v>1314024.7</v>
      </c>
      <c r="AC418">
        <v>59187.4124224771</v>
      </c>
      <c r="AD418">
        <v>6476.1644115345898</v>
      </c>
      <c r="AE418">
        <v>0</v>
      </c>
      <c r="AF418">
        <v>0</v>
      </c>
      <c r="AG418">
        <v>0</v>
      </c>
      <c r="AH418">
        <v>0</v>
      </c>
      <c r="AI418">
        <v>0</v>
      </c>
      <c r="AJ418">
        <v>2427423.2367723198</v>
      </c>
      <c r="AK418" s="63">
        <v>24605.5876142671</v>
      </c>
      <c r="AL418">
        <v>330.98244656580999</v>
      </c>
      <c r="AM418">
        <v>93035.839999999997</v>
      </c>
      <c r="AN418">
        <v>17378.6391085635</v>
      </c>
      <c r="AO418">
        <v>24605.5876142671</v>
      </c>
      <c r="AP418">
        <v>330.98244656580999</v>
      </c>
      <c r="AQ418">
        <v>40734.411818744898</v>
      </c>
      <c r="AR418">
        <v>24605.5876142671</v>
      </c>
      <c r="AS418">
        <v>24605.5876142671</v>
      </c>
      <c r="AT418">
        <v>0</v>
      </c>
      <c r="AU418" t="s">
        <v>2896</v>
      </c>
      <c r="AV418" t="s">
        <v>2896</v>
      </c>
    </row>
    <row r="419" spans="1:48" x14ac:dyDescent="0.25">
      <c r="A419" t="s">
        <v>3330</v>
      </c>
      <c r="B419">
        <v>2000</v>
      </c>
      <c r="C419" t="s">
        <v>103</v>
      </c>
      <c r="D419">
        <v>306</v>
      </c>
      <c r="E419" t="s">
        <v>660</v>
      </c>
      <c r="F419" t="s">
        <v>2892</v>
      </c>
      <c r="G419" t="s">
        <v>2893</v>
      </c>
      <c r="H419" t="s">
        <v>2894</v>
      </c>
      <c r="I419" t="s">
        <v>2895</v>
      </c>
      <c r="J419">
        <v>196.32026143787601</v>
      </c>
      <c r="K419">
        <v>1</v>
      </c>
      <c r="L419">
        <v>2</v>
      </c>
      <c r="M419">
        <v>2</v>
      </c>
      <c r="N419">
        <v>1379321.2659940899</v>
      </c>
      <c r="O419">
        <v>417939.17552289</v>
      </c>
      <c r="P419">
        <v>979689.34507384105</v>
      </c>
      <c r="Q419">
        <v>237937.789585689</v>
      </c>
      <c r="R419">
        <v>266220.793885177</v>
      </c>
      <c r="S419">
        <v>130670.603165988</v>
      </c>
      <c r="T419">
        <v>1816981.79</v>
      </c>
      <c r="U419">
        <v>1464126.58006169</v>
      </c>
      <c r="V419">
        <v>2482027.22984845</v>
      </c>
      <c r="W419">
        <v>799081.14021324494</v>
      </c>
      <c r="X419">
        <v>0</v>
      </c>
      <c r="Y419">
        <v>0</v>
      </c>
      <c r="Z419">
        <v>0</v>
      </c>
      <c r="AA419">
        <v>0</v>
      </c>
      <c r="AB419">
        <v>0</v>
      </c>
      <c r="AC419">
        <v>117783.027577523</v>
      </c>
      <c r="AD419">
        <v>12887.575588465401</v>
      </c>
      <c r="AE419">
        <v>0</v>
      </c>
      <c r="AF419">
        <v>0</v>
      </c>
      <c r="AG419">
        <v>0</v>
      </c>
      <c r="AH419">
        <v>0</v>
      </c>
      <c r="AI419">
        <v>0</v>
      </c>
      <c r="AJ419">
        <v>3411778.9732276802</v>
      </c>
      <c r="AK419" s="63">
        <v>17378.6391085635</v>
      </c>
      <c r="AL419">
        <v>330.98244656580999</v>
      </c>
      <c r="AM419">
        <v>93035.839999999997</v>
      </c>
      <c r="AN419">
        <v>17378.6391085635</v>
      </c>
      <c r="AO419">
        <v>24605.5876142671</v>
      </c>
      <c r="AP419">
        <v>330.98244656580999</v>
      </c>
      <c r="AQ419">
        <v>93035.839999999997</v>
      </c>
      <c r="AR419">
        <v>17378.6391085635</v>
      </c>
      <c r="AS419">
        <v>17378.6391085635</v>
      </c>
      <c r="AT419">
        <v>0</v>
      </c>
      <c r="AU419" t="s">
        <v>2896</v>
      </c>
      <c r="AV419" t="s">
        <v>2896</v>
      </c>
    </row>
    <row r="420" spans="1:48" x14ac:dyDescent="0.25">
      <c r="A420" t="s">
        <v>3331</v>
      </c>
      <c r="B420">
        <v>1992</v>
      </c>
      <c r="C420" t="s">
        <v>104</v>
      </c>
      <c r="D420">
        <v>282</v>
      </c>
      <c r="E420" t="s">
        <v>661</v>
      </c>
      <c r="F420" t="s">
        <v>2892</v>
      </c>
      <c r="G420" t="s">
        <v>2893</v>
      </c>
      <c r="H420" t="s">
        <v>2904</v>
      </c>
      <c r="I420" t="s">
        <v>2895</v>
      </c>
      <c r="J420">
        <v>415.57880119870299</v>
      </c>
      <c r="K420">
        <v>1</v>
      </c>
      <c r="L420">
        <v>1</v>
      </c>
      <c r="M420">
        <v>3</v>
      </c>
      <c r="N420">
        <v>2772728.2994080498</v>
      </c>
      <c r="O420">
        <v>409259.866961302</v>
      </c>
      <c r="P420">
        <v>1133961.3097793499</v>
      </c>
      <c r="Q420">
        <v>307777.69450603001</v>
      </c>
      <c r="R420">
        <v>694916.11740052002</v>
      </c>
      <c r="S420">
        <v>188446.97688086299</v>
      </c>
      <c r="T420">
        <v>3239183.81</v>
      </c>
      <c r="U420">
        <v>2079459.4780552499</v>
      </c>
      <c r="V420">
        <v>4649986.0923541598</v>
      </c>
      <c r="W420">
        <v>663785.40293252899</v>
      </c>
      <c r="X420">
        <v>0</v>
      </c>
      <c r="Y420">
        <v>0</v>
      </c>
      <c r="Z420">
        <v>0</v>
      </c>
      <c r="AA420">
        <v>0</v>
      </c>
      <c r="AB420">
        <v>4871.7927685619898</v>
      </c>
      <c r="AC420">
        <v>174481.126067303</v>
      </c>
      <c r="AD420">
        <v>13965.850813560401</v>
      </c>
      <c r="AE420">
        <v>0</v>
      </c>
      <c r="AF420">
        <v>0</v>
      </c>
      <c r="AG420">
        <v>0</v>
      </c>
      <c r="AH420">
        <v>0</v>
      </c>
      <c r="AI420">
        <v>0</v>
      </c>
      <c r="AJ420">
        <v>5507090.26493611</v>
      </c>
      <c r="AK420" s="63">
        <v>13251.614974227199</v>
      </c>
      <c r="AL420">
        <v>330.98244656580999</v>
      </c>
      <c r="AM420">
        <v>93035.839999999997</v>
      </c>
      <c r="AN420">
        <v>13211.7642868558</v>
      </c>
      <c r="AO420">
        <v>16470.239759685599</v>
      </c>
      <c r="AP420">
        <v>330.98244656580999</v>
      </c>
      <c r="AQ420">
        <v>93035.839999999997</v>
      </c>
      <c r="AR420">
        <v>13251.614974227199</v>
      </c>
      <c r="AS420">
        <v>13251.614974227199</v>
      </c>
      <c r="AT420">
        <v>0</v>
      </c>
      <c r="AU420" t="s">
        <v>2896</v>
      </c>
      <c r="AV420" t="s">
        <v>2896</v>
      </c>
    </row>
    <row r="421" spans="1:48" x14ac:dyDescent="0.25">
      <c r="A421" t="s">
        <v>3332</v>
      </c>
      <c r="B421">
        <v>1992</v>
      </c>
      <c r="C421" t="s">
        <v>104</v>
      </c>
      <c r="D421">
        <v>285</v>
      </c>
      <c r="E421" t="s">
        <v>662</v>
      </c>
      <c r="F421" t="s">
        <v>2892</v>
      </c>
      <c r="G421" t="s">
        <v>2903</v>
      </c>
      <c r="H421" t="s">
        <v>2904</v>
      </c>
      <c r="I421" t="s">
        <v>2895</v>
      </c>
      <c r="J421">
        <v>213.59409472994</v>
      </c>
      <c r="K421">
        <v>1</v>
      </c>
      <c r="L421">
        <v>1</v>
      </c>
      <c r="M421">
        <v>3</v>
      </c>
      <c r="N421">
        <v>1467821.11813389</v>
      </c>
      <c r="O421">
        <v>761815.84676996595</v>
      </c>
      <c r="P421">
        <v>676101.05452223099</v>
      </c>
      <c r="Q421">
        <v>158187.80420575701</v>
      </c>
      <c r="R421">
        <v>357164.46214598702</v>
      </c>
      <c r="S421">
        <v>96855.665677269193</v>
      </c>
      <c r="T421">
        <v>2352315.21</v>
      </c>
      <c r="U421">
        <v>1068775.0757778301</v>
      </c>
      <c r="V421">
        <v>2897223.0851750602</v>
      </c>
      <c r="W421">
        <v>521363.25631323201</v>
      </c>
      <c r="X421">
        <v>0</v>
      </c>
      <c r="Y421">
        <v>0</v>
      </c>
      <c r="Z421">
        <v>0</v>
      </c>
      <c r="AA421">
        <v>0</v>
      </c>
      <c r="AB421">
        <v>2503.9442895339698</v>
      </c>
      <c r="AC421">
        <v>89677.668981933501</v>
      </c>
      <c r="AD421">
        <v>7177.9966953356397</v>
      </c>
      <c r="AE421">
        <v>0</v>
      </c>
      <c r="AF421">
        <v>0</v>
      </c>
      <c r="AG421">
        <v>0</v>
      </c>
      <c r="AH421">
        <v>0</v>
      </c>
      <c r="AI421">
        <v>0</v>
      </c>
      <c r="AJ421">
        <v>3517945.9514551</v>
      </c>
      <c r="AK421" s="63">
        <v>16470.239759685599</v>
      </c>
      <c r="AL421">
        <v>330.98244656580999</v>
      </c>
      <c r="AM421">
        <v>93035.839999999997</v>
      </c>
      <c r="AN421">
        <v>13211.7642868558</v>
      </c>
      <c r="AO421">
        <v>16470.239759685599</v>
      </c>
      <c r="AP421">
        <v>330.98244656580999</v>
      </c>
      <c r="AQ421">
        <v>40734.411818744898</v>
      </c>
      <c r="AR421">
        <v>16470.239759685599</v>
      </c>
      <c r="AS421">
        <v>16470.239759685599</v>
      </c>
      <c r="AT421">
        <v>0</v>
      </c>
      <c r="AU421" t="s">
        <v>2896</v>
      </c>
      <c r="AV421" t="s">
        <v>2896</v>
      </c>
    </row>
    <row r="422" spans="1:48" x14ac:dyDescent="0.25">
      <c r="A422" t="s">
        <v>3333</v>
      </c>
      <c r="B422">
        <v>1992</v>
      </c>
      <c r="C422" t="s">
        <v>104</v>
      </c>
      <c r="D422">
        <v>284</v>
      </c>
      <c r="E422" t="s">
        <v>663</v>
      </c>
      <c r="F422" t="s">
        <v>2892</v>
      </c>
      <c r="G422" t="s">
        <v>2911</v>
      </c>
      <c r="H422" t="s">
        <v>2904</v>
      </c>
      <c r="I422" t="s">
        <v>2895</v>
      </c>
      <c r="J422">
        <v>111.658536405804</v>
      </c>
      <c r="K422">
        <v>1</v>
      </c>
      <c r="L422">
        <v>1</v>
      </c>
      <c r="M422">
        <v>3</v>
      </c>
      <c r="N422">
        <v>650766.43245806196</v>
      </c>
      <c r="O422">
        <v>187057.336268732</v>
      </c>
      <c r="P422">
        <v>317344.425698423</v>
      </c>
      <c r="Q422">
        <v>82694.321288213105</v>
      </c>
      <c r="R422">
        <v>186711.440453494</v>
      </c>
      <c r="S422">
        <v>50632.307441867699</v>
      </c>
      <c r="T422">
        <v>865860.66</v>
      </c>
      <c r="U422">
        <v>558713.29616692301</v>
      </c>
      <c r="V422">
        <v>1285828.6424707801</v>
      </c>
      <c r="W422">
        <v>137436.350754238</v>
      </c>
      <c r="X422">
        <v>0</v>
      </c>
      <c r="Y422">
        <v>0</v>
      </c>
      <c r="Z422">
        <v>0</v>
      </c>
      <c r="AA422">
        <v>0</v>
      </c>
      <c r="AB422">
        <v>1308.96294190405</v>
      </c>
      <c r="AC422">
        <v>46879.934950763803</v>
      </c>
      <c r="AD422">
        <v>3752.3724911039399</v>
      </c>
      <c r="AE422">
        <v>0</v>
      </c>
      <c r="AF422">
        <v>0</v>
      </c>
      <c r="AG422">
        <v>0</v>
      </c>
      <c r="AH422">
        <v>0</v>
      </c>
      <c r="AI422">
        <v>0</v>
      </c>
      <c r="AJ422">
        <v>1475206.26360879</v>
      </c>
      <c r="AK422" s="63">
        <v>13211.7642868558</v>
      </c>
      <c r="AL422">
        <v>330.98244656580999</v>
      </c>
      <c r="AM422">
        <v>93035.839999999997</v>
      </c>
      <c r="AN422">
        <v>13211.7642868558</v>
      </c>
      <c r="AO422">
        <v>16470.239759685599</v>
      </c>
      <c r="AP422">
        <v>3753.1860850462999</v>
      </c>
      <c r="AQ422">
        <v>20687.885194392002</v>
      </c>
      <c r="AR422">
        <v>13211.7642868558</v>
      </c>
      <c r="AS422">
        <v>13211.7642868558</v>
      </c>
      <c r="AT422">
        <v>0</v>
      </c>
      <c r="AU422" t="s">
        <v>2896</v>
      </c>
      <c r="AV422" t="s">
        <v>2896</v>
      </c>
    </row>
    <row r="423" spans="1:48" x14ac:dyDescent="0.25">
      <c r="A423" t="s">
        <v>3334</v>
      </c>
      <c r="B423">
        <v>2054</v>
      </c>
      <c r="C423" t="s">
        <v>106</v>
      </c>
      <c r="D423">
        <v>435</v>
      </c>
      <c r="E423" t="s">
        <v>664</v>
      </c>
      <c r="F423" t="s">
        <v>2892</v>
      </c>
      <c r="G423" t="s">
        <v>2893</v>
      </c>
      <c r="H423" t="s">
        <v>2894</v>
      </c>
      <c r="I423" t="s">
        <v>2895</v>
      </c>
      <c r="J423">
        <v>467.155688622708</v>
      </c>
      <c r="K423">
        <v>1</v>
      </c>
      <c r="L423">
        <v>1</v>
      </c>
      <c r="M423">
        <v>2</v>
      </c>
      <c r="N423">
        <v>3241180.6274155099</v>
      </c>
      <c r="O423">
        <v>669866.65217263799</v>
      </c>
      <c r="P423">
        <v>940490.80170145503</v>
      </c>
      <c r="Q423">
        <v>170085.19064354801</v>
      </c>
      <c r="R423">
        <v>53580.361581113197</v>
      </c>
      <c r="S423">
        <v>221724.782620924</v>
      </c>
      <c r="T423">
        <v>3842193.71</v>
      </c>
      <c r="U423">
        <v>1233009.92351427</v>
      </c>
      <c r="V423">
        <v>4372141.0488735205</v>
      </c>
      <c r="W423">
        <v>698548.19786862098</v>
      </c>
      <c r="X423">
        <v>0</v>
      </c>
      <c r="Y423">
        <v>0</v>
      </c>
      <c r="Z423">
        <v>0</v>
      </c>
      <c r="AA423">
        <v>4514.38677212523</v>
      </c>
      <c r="AB423">
        <v>0</v>
      </c>
      <c r="AC423">
        <v>182195.543937329</v>
      </c>
      <c r="AD423">
        <v>39529.238683595198</v>
      </c>
      <c r="AE423">
        <v>0</v>
      </c>
      <c r="AF423">
        <v>0</v>
      </c>
      <c r="AG423">
        <v>0</v>
      </c>
      <c r="AH423">
        <v>0</v>
      </c>
      <c r="AI423">
        <v>0</v>
      </c>
      <c r="AJ423">
        <v>5296928.4161351901</v>
      </c>
      <c r="AK423" s="63">
        <v>11338.6790424234</v>
      </c>
      <c r="AL423">
        <v>330.98244656580999</v>
      </c>
      <c r="AM423">
        <v>93035.839999999997</v>
      </c>
      <c r="AN423">
        <v>3114.0254556764899</v>
      </c>
      <c r="AO423">
        <v>13486.8030984783</v>
      </c>
      <c r="AP423">
        <v>330.98244656580999</v>
      </c>
      <c r="AQ423">
        <v>93035.839999999997</v>
      </c>
      <c r="AR423">
        <v>10631.8305491172</v>
      </c>
      <c r="AS423">
        <v>13317.617292924901</v>
      </c>
      <c r="AT423">
        <v>0</v>
      </c>
      <c r="AU423" t="s">
        <v>2896</v>
      </c>
      <c r="AV423" t="s">
        <v>2896</v>
      </c>
    </row>
    <row r="424" spans="1:48" x14ac:dyDescent="0.25">
      <c r="A424" t="s">
        <v>3335</v>
      </c>
      <c r="B424">
        <v>2054</v>
      </c>
      <c r="C424" t="s">
        <v>106</v>
      </c>
      <c r="D424">
        <v>442</v>
      </c>
      <c r="E424" t="s">
        <v>665</v>
      </c>
      <c r="F424" t="s">
        <v>2892</v>
      </c>
      <c r="G424" t="s">
        <v>2903</v>
      </c>
      <c r="H424" t="s">
        <v>2904</v>
      </c>
      <c r="I424" t="s">
        <v>2895</v>
      </c>
      <c r="J424">
        <v>1824.62690435999</v>
      </c>
      <c r="K424">
        <v>1</v>
      </c>
      <c r="L424">
        <v>1</v>
      </c>
      <c r="M424">
        <v>2</v>
      </c>
      <c r="N424">
        <v>13452521.892967099</v>
      </c>
      <c r="O424">
        <v>5005894.6183969202</v>
      </c>
      <c r="P424">
        <v>4307771.7663115999</v>
      </c>
      <c r="Q424">
        <v>664322.45703008096</v>
      </c>
      <c r="R424">
        <v>311855.54795620003</v>
      </c>
      <c r="S424">
        <v>866017.50462735095</v>
      </c>
      <c r="T424">
        <v>18926449.16</v>
      </c>
      <c r="U424">
        <v>4815917.1226618504</v>
      </c>
      <c r="V424">
        <v>20363014.300342701</v>
      </c>
      <c r="W424">
        <v>3361719.5917442301</v>
      </c>
      <c r="X424">
        <v>0</v>
      </c>
      <c r="Y424">
        <v>0</v>
      </c>
      <c r="Z424">
        <v>0</v>
      </c>
      <c r="AA424">
        <v>17632.3905749527</v>
      </c>
      <c r="AB424">
        <v>0</v>
      </c>
      <c r="AC424">
        <v>711623.33975353499</v>
      </c>
      <c r="AD424">
        <v>154394.16487381599</v>
      </c>
      <c r="AE424">
        <v>0</v>
      </c>
      <c r="AF424">
        <v>0</v>
      </c>
      <c r="AG424">
        <v>0</v>
      </c>
      <c r="AH424">
        <v>0</v>
      </c>
      <c r="AI424">
        <v>0</v>
      </c>
      <c r="AJ424">
        <v>24608383.787289198</v>
      </c>
      <c r="AK424" s="63">
        <v>13486.8030984783</v>
      </c>
      <c r="AL424">
        <v>330.98244656580999</v>
      </c>
      <c r="AM424">
        <v>93035.839999999997</v>
      </c>
      <c r="AN424">
        <v>3114.0254556764899</v>
      </c>
      <c r="AO424">
        <v>13486.8030984783</v>
      </c>
      <c r="AP424">
        <v>330.98244656580999</v>
      </c>
      <c r="AQ424">
        <v>40734.411818744898</v>
      </c>
      <c r="AR424">
        <v>13486.8030984783</v>
      </c>
      <c r="AS424">
        <v>13486.8030984783</v>
      </c>
      <c r="AT424">
        <v>0</v>
      </c>
      <c r="AU424" t="s">
        <v>2896</v>
      </c>
      <c r="AV424" t="s">
        <v>2896</v>
      </c>
    </row>
    <row r="425" spans="1:48" x14ac:dyDescent="0.25">
      <c r="A425" t="s">
        <v>3336</v>
      </c>
      <c r="B425">
        <v>2054</v>
      </c>
      <c r="C425" t="s">
        <v>106</v>
      </c>
      <c r="D425">
        <v>2054</v>
      </c>
      <c r="E425" t="s">
        <v>106</v>
      </c>
      <c r="F425" t="s">
        <v>1871</v>
      </c>
      <c r="G425" t="s">
        <v>1871</v>
      </c>
      <c r="H425" t="s">
        <v>2899</v>
      </c>
      <c r="I425" t="s">
        <v>2895</v>
      </c>
      <c r="J425">
        <v>118.024190064005</v>
      </c>
      <c r="K425">
        <v>1</v>
      </c>
      <c r="L425">
        <v>3</v>
      </c>
      <c r="M425">
        <v>2</v>
      </c>
      <c r="N425">
        <v>58673.2038966533</v>
      </c>
      <c r="O425">
        <v>48868.019302882603</v>
      </c>
      <c r="P425">
        <v>147463.810065358</v>
      </c>
      <c r="Q425">
        <v>42971.042323749403</v>
      </c>
      <c r="R425">
        <v>13536.7692890383</v>
      </c>
      <c r="S425">
        <v>56017.487367230002</v>
      </c>
      <c r="T425">
        <v>0</v>
      </c>
      <c r="U425">
        <v>311512.844877681</v>
      </c>
      <c r="V425">
        <v>225515.162493262</v>
      </c>
      <c r="W425">
        <v>84857.148606512506</v>
      </c>
      <c r="X425">
        <v>0</v>
      </c>
      <c r="Y425">
        <v>0</v>
      </c>
      <c r="Z425">
        <v>0</v>
      </c>
      <c r="AA425">
        <v>1140.53377790729</v>
      </c>
      <c r="AB425">
        <v>0</v>
      </c>
      <c r="AC425">
        <v>46030.653227988601</v>
      </c>
      <c r="AD425">
        <v>9986.8341392413404</v>
      </c>
      <c r="AE425">
        <v>0</v>
      </c>
      <c r="AF425">
        <v>0</v>
      </c>
      <c r="AG425">
        <v>0</v>
      </c>
      <c r="AH425">
        <v>0</v>
      </c>
      <c r="AI425">
        <v>0</v>
      </c>
      <c r="AJ425">
        <v>367530.33224491199</v>
      </c>
      <c r="AK425" s="63">
        <v>3114.0254556764899</v>
      </c>
      <c r="AL425">
        <v>330.98244656580999</v>
      </c>
      <c r="AM425">
        <v>93035.839999999997</v>
      </c>
      <c r="AN425">
        <v>3114.0254556764899</v>
      </c>
      <c r="AO425">
        <v>13486.8030984783</v>
      </c>
      <c r="AP425">
        <v>634.54287297753501</v>
      </c>
      <c r="AQ425">
        <v>40331.279999999999</v>
      </c>
      <c r="AR425">
        <v>3114.0254556764899</v>
      </c>
      <c r="AS425">
        <v>3114.0254556764899</v>
      </c>
      <c r="AT425">
        <v>0</v>
      </c>
      <c r="AU425" t="s">
        <v>2896</v>
      </c>
      <c r="AV425" t="s">
        <v>2900</v>
      </c>
    </row>
    <row r="426" spans="1:48" x14ac:dyDescent="0.25">
      <c r="A426" t="s">
        <v>3337</v>
      </c>
      <c r="B426">
        <v>2054</v>
      </c>
      <c r="C426" t="s">
        <v>106</v>
      </c>
      <c r="D426">
        <v>436</v>
      </c>
      <c r="E426" t="s">
        <v>666</v>
      </c>
      <c r="F426" t="s">
        <v>2892</v>
      </c>
      <c r="G426" t="s">
        <v>2893</v>
      </c>
      <c r="H426" t="s">
        <v>2894</v>
      </c>
      <c r="I426" t="s">
        <v>2895</v>
      </c>
      <c r="J426">
        <v>474.37839178773203</v>
      </c>
      <c r="K426">
        <v>1</v>
      </c>
      <c r="L426">
        <v>1</v>
      </c>
      <c r="M426">
        <v>2</v>
      </c>
      <c r="N426">
        <v>3193182.3299438199</v>
      </c>
      <c r="O426">
        <v>538150.80874628702</v>
      </c>
      <c r="P426">
        <v>859901.01550617605</v>
      </c>
      <c r="Q426">
        <v>172714.88107589001</v>
      </c>
      <c r="R426">
        <v>54408.7685910246</v>
      </c>
      <c r="S426">
        <v>225152.87378668101</v>
      </c>
      <c r="T426">
        <v>3566284.29</v>
      </c>
      <c r="U426">
        <v>1252073.5138631901</v>
      </c>
      <c r="V426">
        <v>4166634.4659539899</v>
      </c>
      <c r="W426">
        <v>647139.15411561599</v>
      </c>
      <c r="X426">
        <v>0</v>
      </c>
      <c r="Y426">
        <v>0</v>
      </c>
      <c r="Z426">
        <v>0</v>
      </c>
      <c r="AA426">
        <v>4584.1837935921003</v>
      </c>
      <c r="AB426">
        <v>0</v>
      </c>
      <c r="AC426">
        <v>185012.47277689699</v>
      </c>
      <c r="AD426">
        <v>40140.401009784</v>
      </c>
      <c r="AE426">
        <v>0</v>
      </c>
      <c r="AF426">
        <v>0</v>
      </c>
      <c r="AG426">
        <v>0</v>
      </c>
      <c r="AH426">
        <v>0</v>
      </c>
      <c r="AI426">
        <v>0</v>
      </c>
      <c r="AJ426">
        <v>5043510.6776498798</v>
      </c>
      <c r="AK426" s="63">
        <v>10631.8305491172</v>
      </c>
      <c r="AL426">
        <v>330.98244656580999</v>
      </c>
      <c r="AM426">
        <v>93035.839999999997</v>
      </c>
      <c r="AN426">
        <v>3114.0254556764899</v>
      </c>
      <c r="AO426">
        <v>13486.8030984783</v>
      </c>
      <c r="AP426">
        <v>330.98244656580999</v>
      </c>
      <c r="AQ426">
        <v>93035.839999999997</v>
      </c>
      <c r="AR426">
        <v>10631.8305491172</v>
      </c>
      <c r="AS426">
        <v>13317.617292924901</v>
      </c>
      <c r="AT426">
        <v>0</v>
      </c>
      <c r="AU426" t="s">
        <v>2896</v>
      </c>
      <c r="AV426" t="s">
        <v>2896</v>
      </c>
    </row>
    <row r="427" spans="1:48" x14ac:dyDescent="0.25">
      <c r="A427" t="s">
        <v>3338</v>
      </c>
      <c r="B427">
        <v>2054</v>
      </c>
      <c r="C427" t="s">
        <v>106</v>
      </c>
      <c r="D427">
        <v>437</v>
      </c>
      <c r="E427" t="s">
        <v>493</v>
      </c>
      <c r="F427" t="s">
        <v>2892</v>
      </c>
      <c r="G427" t="s">
        <v>2893</v>
      </c>
      <c r="H427" t="s">
        <v>2894</v>
      </c>
      <c r="I427" t="s">
        <v>2895</v>
      </c>
      <c r="J427">
        <v>430.82721984580098</v>
      </c>
      <c r="K427">
        <v>1</v>
      </c>
      <c r="L427">
        <v>1</v>
      </c>
      <c r="M427">
        <v>2</v>
      </c>
      <c r="N427">
        <v>3176197.5055076</v>
      </c>
      <c r="O427">
        <v>640179.50784637604</v>
      </c>
      <c r="P427">
        <v>900193.93247001502</v>
      </c>
      <c r="Q427">
        <v>156961.746962879</v>
      </c>
      <c r="R427">
        <v>49413.672530416603</v>
      </c>
      <c r="S427">
        <v>204482.30428086899</v>
      </c>
      <c r="T427">
        <v>3785821.74</v>
      </c>
      <c r="U427">
        <v>1137124.62531729</v>
      </c>
      <c r="V427">
        <v>4243355.0713148098</v>
      </c>
      <c r="W427">
        <v>675427.96954831004</v>
      </c>
      <c r="X427">
        <v>0</v>
      </c>
      <c r="Y427">
        <v>0</v>
      </c>
      <c r="Z427">
        <v>0</v>
      </c>
      <c r="AA427">
        <v>4163.3244541610702</v>
      </c>
      <c r="AB427">
        <v>0</v>
      </c>
      <c r="AC427">
        <v>168027.06586798801</v>
      </c>
      <c r="AD427">
        <v>36455.238412881001</v>
      </c>
      <c r="AE427">
        <v>0</v>
      </c>
      <c r="AF427">
        <v>0</v>
      </c>
      <c r="AG427">
        <v>0</v>
      </c>
      <c r="AH427">
        <v>0</v>
      </c>
      <c r="AI427">
        <v>0</v>
      </c>
      <c r="AJ427">
        <v>5127428.6695981501</v>
      </c>
      <c r="AK427" s="63">
        <v>11901.3572806132</v>
      </c>
      <c r="AL427">
        <v>330.98244656580999</v>
      </c>
      <c r="AM427">
        <v>93035.839999999997</v>
      </c>
      <c r="AN427">
        <v>3114.0254556764899</v>
      </c>
      <c r="AO427">
        <v>13486.8030984783</v>
      </c>
      <c r="AP427">
        <v>330.98244656580999</v>
      </c>
      <c r="AQ427">
        <v>93035.839999999997</v>
      </c>
      <c r="AR427">
        <v>10631.8305491172</v>
      </c>
      <c r="AS427">
        <v>13317.617292924901</v>
      </c>
      <c r="AT427">
        <v>0</v>
      </c>
      <c r="AU427" t="s">
        <v>2896</v>
      </c>
      <c r="AV427" t="s">
        <v>2896</v>
      </c>
    </row>
    <row r="428" spans="1:48" x14ac:dyDescent="0.25">
      <c r="A428" t="s">
        <v>3339</v>
      </c>
      <c r="B428">
        <v>2054</v>
      </c>
      <c r="C428" t="s">
        <v>106</v>
      </c>
      <c r="D428">
        <v>438</v>
      </c>
      <c r="E428" t="s">
        <v>667</v>
      </c>
      <c r="F428" t="s">
        <v>2892</v>
      </c>
      <c r="G428" t="s">
        <v>2911</v>
      </c>
      <c r="H428" t="s">
        <v>2894</v>
      </c>
      <c r="I428" t="s">
        <v>2895</v>
      </c>
      <c r="J428">
        <v>787.89958272400997</v>
      </c>
      <c r="K428">
        <v>1</v>
      </c>
      <c r="L428">
        <v>1</v>
      </c>
      <c r="M428">
        <v>2</v>
      </c>
      <c r="N428">
        <v>5390268.8500255104</v>
      </c>
      <c r="O428">
        <v>1528442.8625450099</v>
      </c>
      <c r="P428">
        <v>1555010.7951515401</v>
      </c>
      <c r="Q428">
        <v>286863.78866685898</v>
      </c>
      <c r="R428">
        <v>90368.041233584896</v>
      </c>
      <c r="S428">
        <v>373958.54949695303</v>
      </c>
      <c r="T428">
        <v>6771373.5300000003</v>
      </c>
      <c r="U428">
        <v>2079580.8076225</v>
      </c>
      <c r="V428">
        <v>8055639.9438868901</v>
      </c>
      <c r="W428">
        <v>787700.47927274997</v>
      </c>
      <c r="X428">
        <v>0</v>
      </c>
      <c r="Y428">
        <v>0</v>
      </c>
      <c r="Z428">
        <v>0</v>
      </c>
      <c r="AA428">
        <v>7613.9144628610702</v>
      </c>
      <c r="AB428">
        <v>0</v>
      </c>
      <c r="AC428">
        <v>307288.97568521998</v>
      </c>
      <c r="AD428">
        <v>66669.573811732698</v>
      </c>
      <c r="AE428">
        <v>0</v>
      </c>
      <c r="AF428">
        <v>0</v>
      </c>
      <c r="AG428">
        <v>0</v>
      </c>
      <c r="AH428">
        <v>0</v>
      </c>
      <c r="AI428">
        <v>0</v>
      </c>
      <c r="AJ428">
        <v>9224912.8871194404</v>
      </c>
      <c r="AK428" s="63">
        <v>11708.2342590233</v>
      </c>
      <c r="AL428">
        <v>330.98244656580999</v>
      </c>
      <c r="AM428">
        <v>93035.839999999997</v>
      </c>
      <c r="AN428">
        <v>3114.0254556764899</v>
      </c>
      <c r="AO428">
        <v>13486.8030984783</v>
      </c>
      <c r="AP428">
        <v>3753.1860850462999</v>
      </c>
      <c r="AQ428">
        <v>20687.885194392002</v>
      </c>
      <c r="AR428">
        <v>11511.7369893917</v>
      </c>
      <c r="AS428">
        <v>11708.2342590233</v>
      </c>
      <c r="AT428">
        <v>0</v>
      </c>
      <c r="AU428" t="s">
        <v>2896</v>
      </c>
      <c r="AV428" t="s">
        <v>2896</v>
      </c>
    </row>
    <row r="429" spans="1:48" x14ac:dyDescent="0.25">
      <c r="A429" t="s">
        <v>3340</v>
      </c>
      <c r="B429">
        <v>2054</v>
      </c>
      <c r="C429" t="s">
        <v>106</v>
      </c>
      <c r="D429">
        <v>1351</v>
      </c>
      <c r="E429" t="s">
        <v>668</v>
      </c>
      <c r="F429" t="s">
        <v>2892</v>
      </c>
      <c r="G429" t="s">
        <v>2893</v>
      </c>
      <c r="H429" t="s">
        <v>2894</v>
      </c>
      <c r="I429" t="s">
        <v>2895</v>
      </c>
      <c r="J429">
        <v>443.548833105087</v>
      </c>
      <c r="K429">
        <v>1</v>
      </c>
      <c r="L429">
        <v>1</v>
      </c>
      <c r="M429">
        <v>2</v>
      </c>
      <c r="N429">
        <v>3812449.1436767802</v>
      </c>
      <c r="O429">
        <v>586553.15296242305</v>
      </c>
      <c r="P429">
        <v>933559.34894287004</v>
      </c>
      <c r="Q429">
        <v>161490.24763205001</v>
      </c>
      <c r="R429">
        <v>50872.776325849802</v>
      </c>
      <c r="S429">
        <v>210520.327584874</v>
      </c>
      <c r="T429">
        <v>4374222.6399999997</v>
      </c>
      <c r="U429">
        <v>1170702.02953997</v>
      </c>
      <c r="V429">
        <v>4793185.5414199904</v>
      </c>
      <c r="W429">
        <v>747452.86759971199</v>
      </c>
      <c r="X429">
        <v>0</v>
      </c>
      <c r="Y429">
        <v>0</v>
      </c>
      <c r="Z429">
        <v>0</v>
      </c>
      <c r="AA429">
        <v>4286.2605202659897</v>
      </c>
      <c r="AB429">
        <v>0</v>
      </c>
      <c r="AC429">
        <v>172988.62644401201</v>
      </c>
      <c r="AD429">
        <v>37531.701140862097</v>
      </c>
      <c r="AE429">
        <v>0</v>
      </c>
      <c r="AF429">
        <v>0</v>
      </c>
      <c r="AG429">
        <v>0</v>
      </c>
      <c r="AH429">
        <v>0</v>
      </c>
      <c r="AI429">
        <v>0</v>
      </c>
      <c r="AJ429">
        <v>5755444.9971248498</v>
      </c>
      <c r="AK429" s="63">
        <v>12975.8993092904</v>
      </c>
      <c r="AL429">
        <v>330.98244656580999</v>
      </c>
      <c r="AM429">
        <v>93035.839999999997</v>
      </c>
      <c r="AN429">
        <v>3114.0254556764899</v>
      </c>
      <c r="AO429">
        <v>13486.8030984783</v>
      </c>
      <c r="AP429">
        <v>330.98244656580999</v>
      </c>
      <c r="AQ429">
        <v>93035.839999999997</v>
      </c>
      <c r="AR429">
        <v>10631.8305491172</v>
      </c>
      <c r="AS429">
        <v>13317.617292924901</v>
      </c>
      <c r="AT429">
        <v>0</v>
      </c>
      <c r="AU429" t="s">
        <v>2896</v>
      </c>
      <c r="AV429" t="s">
        <v>2896</v>
      </c>
    </row>
    <row r="430" spans="1:48" x14ac:dyDescent="0.25">
      <c r="A430" t="s">
        <v>3341</v>
      </c>
      <c r="B430">
        <v>2054</v>
      </c>
      <c r="C430" t="s">
        <v>106</v>
      </c>
      <c r="D430">
        <v>439</v>
      </c>
      <c r="E430" t="s">
        <v>669</v>
      </c>
      <c r="F430" t="s">
        <v>2892</v>
      </c>
      <c r="G430" t="s">
        <v>2893</v>
      </c>
      <c r="H430" t="s">
        <v>2894</v>
      </c>
      <c r="I430" t="s">
        <v>2895</v>
      </c>
      <c r="J430">
        <v>478.70658682630898</v>
      </c>
      <c r="K430">
        <v>1</v>
      </c>
      <c r="L430">
        <v>1</v>
      </c>
      <c r="M430">
        <v>2</v>
      </c>
      <c r="N430">
        <v>3781398.1296131001</v>
      </c>
      <c r="O430">
        <v>590218.00169415702</v>
      </c>
      <c r="P430">
        <v>931583.24326786003</v>
      </c>
      <c r="Q430">
        <v>174416.389487382</v>
      </c>
      <c r="R430">
        <v>54905.190363911999</v>
      </c>
      <c r="S430">
        <v>227207.152750721</v>
      </c>
      <c r="T430">
        <v>4269023.6100000003</v>
      </c>
      <c r="U430">
        <v>1263497.34442641</v>
      </c>
      <c r="V430">
        <v>4806396.3008083897</v>
      </c>
      <c r="W430">
        <v>721498.64405434299</v>
      </c>
      <c r="X430">
        <v>0</v>
      </c>
      <c r="Y430">
        <v>0</v>
      </c>
      <c r="Z430">
        <v>0</v>
      </c>
      <c r="AA430">
        <v>4626.0095636837405</v>
      </c>
      <c r="AB430">
        <v>0</v>
      </c>
      <c r="AC430">
        <v>186700.513549011</v>
      </c>
      <c r="AD430">
        <v>40506.639201709899</v>
      </c>
      <c r="AE430">
        <v>0</v>
      </c>
      <c r="AF430">
        <v>0</v>
      </c>
      <c r="AG430">
        <v>0</v>
      </c>
      <c r="AH430">
        <v>0</v>
      </c>
      <c r="AI430">
        <v>0</v>
      </c>
      <c r="AJ430">
        <v>5759728.1071771402</v>
      </c>
      <c r="AK430" s="63">
        <v>12031.854722038701</v>
      </c>
      <c r="AL430">
        <v>330.98244656580999</v>
      </c>
      <c r="AM430">
        <v>93035.839999999997</v>
      </c>
      <c r="AN430">
        <v>3114.0254556764899</v>
      </c>
      <c r="AO430">
        <v>13486.8030984783</v>
      </c>
      <c r="AP430">
        <v>330.98244656580999</v>
      </c>
      <c r="AQ430">
        <v>93035.839999999997</v>
      </c>
      <c r="AR430">
        <v>10631.8305491172</v>
      </c>
      <c r="AS430">
        <v>13317.617292924901</v>
      </c>
      <c r="AT430">
        <v>0</v>
      </c>
      <c r="AU430" t="s">
        <v>2896</v>
      </c>
      <c r="AV430" t="s">
        <v>2896</v>
      </c>
    </row>
    <row r="431" spans="1:48" x14ac:dyDescent="0.25">
      <c r="A431" t="s">
        <v>3342</v>
      </c>
      <c r="B431">
        <v>2054</v>
      </c>
      <c r="C431" t="s">
        <v>106</v>
      </c>
      <c r="D431">
        <v>440</v>
      </c>
      <c r="E431" t="s">
        <v>670</v>
      </c>
      <c r="F431" t="s">
        <v>2892</v>
      </c>
      <c r="G431" t="s">
        <v>2893</v>
      </c>
      <c r="H431" t="s">
        <v>2894</v>
      </c>
      <c r="I431" t="s">
        <v>2895</v>
      </c>
      <c r="J431">
        <v>382.00755500340898</v>
      </c>
      <c r="K431">
        <v>1</v>
      </c>
      <c r="L431">
        <v>1</v>
      </c>
      <c r="M431">
        <v>2</v>
      </c>
      <c r="N431">
        <v>3355552.3324143598</v>
      </c>
      <c r="O431">
        <v>550407.98284504004</v>
      </c>
      <c r="P431">
        <v>817260.74857234105</v>
      </c>
      <c r="Q431">
        <v>139083.88445742699</v>
      </c>
      <c r="R431">
        <v>43814.307354673801</v>
      </c>
      <c r="S431">
        <v>181311.16489751</v>
      </c>
      <c r="T431">
        <v>3897849.17</v>
      </c>
      <c r="U431">
        <v>1008270.08564384</v>
      </c>
      <c r="V431">
        <v>4196110.7741655903</v>
      </c>
      <c r="W431">
        <v>706316.92875790806</v>
      </c>
      <c r="X431">
        <v>0</v>
      </c>
      <c r="Y431">
        <v>0</v>
      </c>
      <c r="Z431">
        <v>0</v>
      </c>
      <c r="AA431">
        <v>3691.5527203439101</v>
      </c>
      <c r="AB431">
        <v>0</v>
      </c>
      <c r="AC431">
        <v>148986.89230824501</v>
      </c>
      <c r="AD431">
        <v>32324.2725892653</v>
      </c>
      <c r="AE431">
        <v>0</v>
      </c>
      <c r="AF431">
        <v>0</v>
      </c>
      <c r="AG431">
        <v>0</v>
      </c>
      <c r="AH431">
        <v>0</v>
      </c>
      <c r="AI431">
        <v>0</v>
      </c>
      <c r="AJ431">
        <v>5087430.42054136</v>
      </c>
      <c r="AK431" s="63">
        <v>13317.617292924901</v>
      </c>
      <c r="AL431">
        <v>330.98244656580999</v>
      </c>
      <c r="AM431">
        <v>93035.839999999997</v>
      </c>
      <c r="AN431">
        <v>3114.0254556764899</v>
      </c>
      <c r="AO431">
        <v>13486.8030984783</v>
      </c>
      <c r="AP431">
        <v>330.98244656580999</v>
      </c>
      <c r="AQ431">
        <v>93035.839999999997</v>
      </c>
      <c r="AR431">
        <v>10631.8305491172</v>
      </c>
      <c r="AS431">
        <v>13317.617292924901</v>
      </c>
      <c r="AT431">
        <v>0</v>
      </c>
      <c r="AU431" t="s">
        <v>2896</v>
      </c>
      <c r="AV431" t="s">
        <v>2896</v>
      </c>
    </row>
    <row r="432" spans="1:48" x14ac:dyDescent="0.25">
      <c r="A432" t="s">
        <v>3343</v>
      </c>
      <c r="B432">
        <v>2054</v>
      </c>
      <c r="C432" t="s">
        <v>106</v>
      </c>
      <c r="D432">
        <v>441</v>
      </c>
      <c r="E432" t="s">
        <v>671</v>
      </c>
      <c r="F432" t="s">
        <v>2892</v>
      </c>
      <c r="G432" t="s">
        <v>2911</v>
      </c>
      <c r="H432" t="s">
        <v>2894</v>
      </c>
      <c r="I432" t="s">
        <v>2895</v>
      </c>
      <c r="J432">
        <v>675.03318936845199</v>
      </c>
      <c r="K432">
        <v>1</v>
      </c>
      <c r="L432">
        <v>1</v>
      </c>
      <c r="M432">
        <v>2</v>
      </c>
      <c r="N432">
        <v>4094817.4245396098</v>
      </c>
      <c r="O432">
        <v>1631109.86348826</v>
      </c>
      <c r="P432">
        <v>1401294.6780107699</v>
      </c>
      <c r="Q432">
        <v>245770.631720131</v>
      </c>
      <c r="R432">
        <v>77422.844774185505</v>
      </c>
      <c r="S432">
        <v>320389.092586882</v>
      </c>
      <c r="T432">
        <v>5668734</v>
      </c>
      <c r="U432">
        <v>1781681.4425329601</v>
      </c>
      <c r="V432">
        <v>6635408.6907408703</v>
      </c>
      <c r="W432">
        <v>808483.52843199298</v>
      </c>
      <c r="X432">
        <v>0</v>
      </c>
      <c r="Y432">
        <v>0</v>
      </c>
      <c r="Z432">
        <v>0</v>
      </c>
      <c r="AA432">
        <v>6523.2233601068401</v>
      </c>
      <c r="AB432">
        <v>0</v>
      </c>
      <c r="AC432">
        <v>263269.91644976998</v>
      </c>
      <c r="AD432">
        <v>57119.176137111397</v>
      </c>
      <c r="AE432">
        <v>0</v>
      </c>
      <c r="AF432">
        <v>0</v>
      </c>
      <c r="AG432">
        <v>0</v>
      </c>
      <c r="AH432">
        <v>0</v>
      </c>
      <c r="AI432">
        <v>0</v>
      </c>
      <c r="AJ432">
        <v>7770804.5351198502</v>
      </c>
      <c r="AK432" s="63">
        <v>11511.7369893917</v>
      </c>
      <c r="AL432">
        <v>330.98244656580999</v>
      </c>
      <c r="AM432">
        <v>93035.839999999997</v>
      </c>
      <c r="AN432">
        <v>3114.0254556764899</v>
      </c>
      <c r="AO432">
        <v>13486.8030984783</v>
      </c>
      <c r="AP432">
        <v>3753.1860850462999</v>
      </c>
      <c r="AQ432">
        <v>20687.885194392002</v>
      </c>
      <c r="AR432">
        <v>11511.7369893917</v>
      </c>
      <c r="AS432">
        <v>11708.2342590233</v>
      </c>
      <c r="AT432">
        <v>0</v>
      </c>
      <c r="AU432" t="s">
        <v>2896</v>
      </c>
      <c r="AV432" t="s">
        <v>2896</v>
      </c>
    </row>
    <row r="433" spans="1:48" x14ac:dyDescent="0.25">
      <c r="A433" t="s">
        <v>3344</v>
      </c>
      <c r="B433">
        <v>2100</v>
      </c>
      <c r="C433" t="s">
        <v>107</v>
      </c>
      <c r="D433">
        <v>3950</v>
      </c>
      <c r="E433" t="s">
        <v>672</v>
      </c>
      <c r="F433" t="s">
        <v>2945</v>
      </c>
      <c r="G433" t="s">
        <v>2903</v>
      </c>
      <c r="H433" t="s">
        <v>2904</v>
      </c>
      <c r="I433" t="s">
        <v>2895</v>
      </c>
      <c r="J433">
        <v>139.07867283490799</v>
      </c>
      <c r="K433">
        <v>1</v>
      </c>
      <c r="L433">
        <v>2</v>
      </c>
      <c r="M433">
        <v>2</v>
      </c>
      <c r="N433">
        <v>1150659.03265722</v>
      </c>
      <c r="O433">
        <v>517837.05660741299</v>
      </c>
      <c r="P433">
        <v>305630.84723353398</v>
      </c>
      <c r="Q433">
        <v>46875.181179443003</v>
      </c>
      <c r="R433">
        <v>77321.689636913899</v>
      </c>
      <c r="S433">
        <v>57551.855835847004</v>
      </c>
      <c r="T433">
        <v>1374690.2</v>
      </c>
      <c r="U433">
        <v>723633.60731452098</v>
      </c>
      <c r="V433">
        <v>1845035.33221303</v>
      </c>
      <c r="W433">
        <v>253288.47510149199</v>
      </c>
      <c r="X433">
        <v>0</v>
      </c>
      <c r="Y433">
        <v>0</v>
      </c>
      <c r="Z433">
        <v>0</v>
      </c>
      <c r="AA433">
        <v>0</v>
      </c>
      <c r="AB433">
        <v>0</v>
      </c>
      <c r="AC433">
        <v>56453.819234210598</v>
      </c>
      <c r="AD433">
        <v>1098.0366016364001</v>
      </c>
      <c r="AE433">
        <v>0</v>
      </c>
      <c r="AF433">
        <v>0</v>
      </c>
      <c r="AG433">
        <v>0</v>
      </c>
      <c r="AH433">
        <v>0</v>
      </c>
      <c r="AI433">
        <v>0</v>
      </c>
      <c r="AJ433">
        <v>2155875.6631503701</v>
      </c>
      <c r="AK433" s="63">
        <v>15501.1233513098</v>
      </c>
      <c r="AL433">
        <v>330.98244656580999</v>
      </c>
      <c r="AM433">
        <v>93035.839999999997</v>
      </c>
      <c r="AN433">
        <v>5616.86020744294</v>
      </c>
      <c r="AO433">
        <v>16085.962026105801</v>
      </c>
      <c r="AP433">
        <v>330.98244656580999</v>
      </c>
      <c r="AQ433">
        <v>40734.411818744898</v>
      </c>
      <c r="AR433">
        <v>13348.075572283</v>
      </c>
      <c r="AS433">
        <v>15501.1233513098</v>
      </c>
      <c r="AT433">
        <v>0</v>
      </c>
      <c r="AU433" t="s">
        <v>2896</v>
      </c>
      <c r="AV433" t="s">
        <v>2896</v>
      </c>
    </row>
    <row r="434" spans="1:48" x14ac:dyDescent="0.25">
      <c r="A434" t="s">
        <v>3345</v>
      </c>
      <c r="B434">
        <v>2100</v>
      </c>
      <c r="C434" t="s">
        <v>107</v>
      </c>
      <c r="D434">
        <v>632</v>
      </c>
      <c r="E434" t="s">
        <v>673</v>
      </c>
      <c r="F434" t="s">
        <v>2892</v>
      </c>
      <c r="G434" t="s">
        <v>2911</v>
      </c>
      <c r="H434" t="s">
        <v>2904</v>
      </c>
      <c r="I434" t="s">
        <v>2895</v>
      </c>
      <c r="J434">
        <v>646.21271633204003</v>
      </c>
      <c r="K434">
        <v>1</v>
      </c>
      <c r="L434">
        <v>1</v>
      </c>
      <c r="M434">
        <v>2</v>
      </c>
      <c r="N434">
        <v>4201695.5855272301</v>
      </c>
      <c r="O434">
        <v>1654993.5936026899</v>
      </c>
      <c r="P434">
        <v>1363253.85612145</v>
      </c>
      <c r="Q434">
        <v>217800.02311699899</v>
      </c>
      <c r="R434">
        <v>145669.60577743</v>
      </c>
      <c r="S434">
        <v>267407.937763252</v>
      </c>
      <c r="T434">
        <v>4221134.1100000003</v>
      </c>
      <c r="U434">
        <v>3362278.5541457999</v>
      </c>
      <c r="V434">
        <v>6713030.8779800702</v>
      </c>
      <c r="W434">
        <v>870381.786165723</v>
      </c>
      <c r="X434">
        <v>0</v>
      </c>
      <c r="Y434">
        <v>0</v>
      </c>
      <c r="Z434">
        <v>0</v>
      </c>
      <c r="AA434">
        <v>0</v>
      </c>
      <c r="AB434">
        <v>0</v>
      </c>
      <c r="AC434">
        <v>262306.03967555799</v>
      </c>
      <c r="AD434">
        <v>5101.8980876941996</v>
      </c>
      <c r="AE434">
        <v>0</v>
      </c>
      <c r="AF434">
        <v>0</v>
      </c>
      <c r="AG434">
        <v>0</v>
      </c>
      <c r="AH434">
        <v>0</v>
      </c>
      <c r="AI434">
        <v>0</v>
      </c>
      <c r="AJ434">
        <v>7850820.6019090498</v>
      </c>
      <c r="AK434" s="63">
        <v>12148.9726269563</v>
      </c>
      <c r="AL434">
        <v>330.98244656580999</v>
      </c>
      <c r="AM434">
        <v>93035.839999999997</v>
      </c>
      <c r="AN434">
        <v>5616.86020744294</v>
      </c>
      <c r="AO434">
        <v>16085.962026105801</v>
      </c>
      <c r="AP434">
        <v>3753.1860850462999</v>
      </c>
      <c r="AQ434">
        <v>20687.885194392002</v>
      </c>
      <c r="AR434">
        <v>12148.9726269563</v>
      </c>
      <c r="AS434">
        <v>12715.182311061501</v>
      </c>
      <c r="AT434">
        <v>0</v>
      </c>
      <c r="AU434" t="s">
        <v>2896</v>
      </c>
      <c r="AV434" t="s">
        <v>2896</v>
      </c>
    </row>
    <row r="435" spans="1:48" x14ac:dyDescent="0.25">
      <c r="A435" t="s">
        <v>3346</v>
      </c>
      <c r="B435">
        <v>2100</v>
      </c>
      <c r="C435" t="s">
        <v>107</v>
      </c>
      <c r="D435">
        <v>631</v>
      </c>
      <c r="E435" t="s">
        <v>674</v>
      </c>
      <c r="F435" t="s">
        <v>2892</v>
      </c>
      <c r="G435" t="s">
        <v>2893</v>
      </c>
      <c r="H435" t="s">
        <v>2904</v>
      </c>
      <c r="I435" t="s">
        <v>2895</v>
      </c>
      <c r="J435">
        <v>136.10355181284399</v>
      </c>
      <c r="K435">
        <v>1</v>
      </c>
      <c r="L435">
        <v>1</v>
      </c>
      <c r="M435">
        <v>2</v>
      </c>
      <c r="N435">
        <v>1135553.63416326</v>
      </c>
      <c r="O435">
        <v>476672.70323543798</v>
      </c>
      <c r="P435">
        <v>309885.28197370103</v>
      </c>
      <c r="Q435">
        <v>45872.444137901497</v>
      </c>
      <c r="R435">
        <v>30075.4235545466</v>
      </c>
      <c r="S435">
        <v>56320.727204361901</v>
      </c>
      <c r="T435">
        <v>1289905.5900000001</v>
      </c>
      <c r="U435">
        <v>708153.89706484997</v>
      </c>
      <c r="V435">
        <v>1824827.9872675701</v>
      </c>
      <c r="W435">
        <v>173231.49979728</v>
      </c>
      <c r="X435">
        <v>0</v>
      </c>
      <c r="Y435">
        <v>0</v>
      </c>
      <c r="Z435">
        <v>0</v>
      </c>
      <c r="AA435">
        <v>0</v>
      </c>
      <c r="AB435">
        <v>0</v>
      </c>
      <c r="AC435">
        <v>55246.179407370597</v>
      </c>
      <c r="AD435">
        <v>1074.5477969912699</v>
      </c>
      <c r="AE435">
        <v>0</v>
      </c>
      <c r="AF435">
        <v>0</v>
      </c>
      <c r="AG435">
        <v>0</v>
      </c>
      <c r="AH435">
        <v>0</v>
      </c>
      <c r="AI435">
        <v>0</v>
      </c>
      <c r="AJ435">
        <v>2054380.2142692099</v>
      </c>
      <c r="AK435" s="63">
        <v>15094.2439554714</v>
      </c>
      <c r="AL435">
        <v>330.98244656580999</v>
      </c>
      <c r="AM435">
        <v>93035.839999999997</v>
      </c>
      <c r="AN435">
        <v>5616.86020744294</v>
      </c>
      <c r="AO435">
        <v>16085.962026105801</v>
      </c>
      <c r="AP435">
        <v>330.98244656580999</v>
      </c>
      <c r="AQ435">
        <v>93035.839999999997</v>
      </c>
      <c r="AR435">
        <v>5616.86020744295</v>
      </c>
      <c r="AS435">
        <v>16085.962026105801</v>
      </c>
      <c r="AT435">
        <v>0</v>
      </c>
      <c r="AU435" t="s">
        <v>2896</v>
      </c>
      <c r="AV435" t="s">
        <v>2896</v>
      </c>
    </row>
    <row r="436" spans="1:48" x14ac:dyDescent="0.25">
      <c r="A436" t="s">
        <v>3347</v>
      </c>
      <c r="B436">
        <v>2100</v>
      </c>
      <c r="C436" t="s">
        <v>107</v>
      </c>
      <c r="D436">
        <v>633</v>
      </c>
      <c r="E436" t="s">
        <v>3348</v>
      </c>
      <c r="F436" t="s">
        <v>2892</v>
      </c>
      <c r="G436" t="s">
        <v>2893</v>
      </c>
      <c r="H436" t="s">
        <v>2904</v>
      </c>
      <c r="I436" t="s">
        <v>2895</v>
      </c>
      <c r="J436">
        <v>360.77109121568901</v>
      </c>
      <c r="K436">
        <v>1</v>
      </c>
      <c r="L436">
        <v>1</v>
      </c>
      <c r="M436">
        <v>2</v>
      </c>
      <c r="N436">
        <v>2901763.3481272398</v>
      </c>
      <c r="O436">
        <v>666643.76189092698</v>
      </c>
      <c r="P436">
        <v>773761.35493715596</v>
      </c>
      <c r="Q436">
        <v>121594.561699011</v>
      </c>
      <c r="R436">
        <v>79721.236000278004</v>
      </c>
      <c r="S436">
        <v>149289.93359055999</v>
      </c>
      <c r="T436">
        <v>2666373.41</v>
      </c>
      <c r="U436">
        <v>1877110.8526546201</v>
      </c>
      <c r="V436">
        <v>4127472.3758879001</v>
      </c>
      <c r="W436">
        <v>416011.88676670898</v>
      </c>
      <c r="X436">
        <v>0</v>
      </c>
      <c r="Y436">
        <v>0</v>
      </c>
      <c r="Z436">
        <v>0</v>
      </c>
      <c r="AA436">
        <v>0</v>
      </c>
      <c r="AB436">
        <v>0</v>
      </c>
      <c r="AC436">
        <v>146441.61864124099</v>
      </c>
      <c r="AD436">
        <v>2848.3149493191399</v>
      </c>
      <c r="AE436">
        <v>0</v>
      </c>
      <c r="AF436">
        <v>0</v>
      </c>
      <c r="AG436">
        <v>0</v>
      </c>
      <c r="AH436">
        <v>0</v>
      </c>
      <c r="AI436">
        <v>0</v>
      </c>
      <c r="AJ436">
        <v>4692774.1962451702</v>
      </c>
      <c r="AK436" s="63">
        <v>13007.622590912</v>
      </c>
      <c r="AL436">
        <v>330.98244656580999</v>
      </c>
      <c r="AM436">
        <v>93035.839999999997</v>
      </c>
      <c r="AN436">
        <v>5616.86020744294</v>
      </c>
      <c r="AO436">
        <v>16085.962026105801</v>
      </c>
      <c r="AP436">
        <v>330.98244656580999</v>
      </c>
      <c r="AQ436">
        <v>93035.839999999997</v>
      </c>
      <c r="AR436">
        <v>5616.86020744295</v>
      </c>
      <c r="AS436">
        <v>16085.962026105801</v>
      </c>
      <c r="AT436">
        <v>0</v>
      </c>
      <c r="AU436" t="s">
        <v>2896</v>
      </c>
      <c r="AV436" t="s">
        <v>2896</v>
      </c>
    </row>
    <row r="437" spans="1:48" x14ac:dyDescent="0.25">
      <c r="A437" t="s">
        <v>3349</v>
      </c>
      <c r="B437">
        <v>2100</v>
      </c>
      <c r="C437" t="s">
        <v>107</v>
      </c>
      <c r="D437">
        <v>635</v>
      </c>
      <c r="E437" t="s">
        <v>3350</v>
      </c>
      <c r="F437" t="s">
        <v>2892</v>
      </c>
      <c r="G437" t="s">
        <v>2893</v>
      </c>
      <c r="H437" t="s">
        <v>2904</v>
      </c>
      <c r="I437" t="s">
        <v>2895</v>
      </c>
      <c r="J437">
        <v>127.57390110631</v>
      </c>
      <c r="K437">
        <v>1</v>
      </c>
      <c r="L437">
        <v>1</v>
      </c>
      <c r="M437">
        <v>2</v>
      </c>
      <c r="N437">
        <v>301972.52174340503</v>
      </c>
      <c r="O437">
        <v>112978.304938232</v>
      </c>
      <c r="P437">
        <v>199701.84985197999</v>
      </c>
      <c r="Q437">
        <v>42997.604206542797</v>
      </c>
      <c r="R437">
        <v>28190.5876751412</v>
      </c>
      <c r="S437">
        <v>52791.090216990597</v>
      </c>
      <c r="T437">
        <v>22067.19</v>
      </c>
      <c r="U437">
        <v>663773.67841530195</v>
      </c>
      <c r="V437">
        <v>541799.666779113</v>
      </c>
      <c r="W437">
        <v>144041.20163618799</v>
      </c>
      <c r="X437">
        <v>0</v>
      </c>
      <c r="Y437">
        <v>0</v>
      </c>
      <c r="Z437">
        <v>0</v>
      </c>
      <c r="AA437">
        <v>0</v>
      </c>
      <c r="AB437">
        <v>0</v>
      </c>
      <c r="AC437">
        <v>51783.8846550382</v>
      </c>
      <c r="AD437">
        <v>1007.20556195236</v>
      </c>
      <c r="AE437">
        <v>0</v>
      </c>
      <c r="AF437">
        <v>0</v>
      </c>
      <c r="AG437">
        <v>0</v>
      </c>
      <c r="AH437">
        <v>0</v>
      </c>
      <c r="AI437">
        <v>0</v>
      </c>
      <c r="AJ437">
        <v>738631.95863229304</v>
      </c>
      <c r="AK437" s="63">
        <v>5789.8359478462298</v>
      </c>
      <c r="AL437">
        <v>330.98244656580999</v>
      </c>
      <c r="AM437">
        <v>93035.839999999997</v>
      </c>
      <c r="AN437">
        <v>5616.86020744294</v>
      </c>
      <c r="AO437">
        <v>16085.962026105801</v>
      </c>
      <c r="AP437">
        <v>330.98244656580999</v>
      </c>
      <c r="AQ437">
        <v>93035.839999999997</v>
      </c>
      <c r="AR437">
        <v>5616.86020744295</v>
      </c>
      <c r="AS437">
        <v>16085.962026105801</v>
      </c>
      <c r="AT437">
        <v>0</v>
      </c>
      <c r="AU437" t="s">
        <v>2896</v>
      </c>
      <c r="AV437" t="s">
        <v>2896</v>
      </c>
    </row>
    <row r="438" spans="1:48" x14ac:dyDescent="0.25">
      <c r="A438" t="s">
        <v>3351</v>
      </c>
      <c r="B438">
        <v>2100</v>
      </c>
      <c r="C438" t="s">
        <v>107</v>
      </c>
      <c r="D438">
        <v>2100</v>
      </c>
      <c r="E438" t="s">
        <v>107</v>
      </c>
      <c r="F438" t="s">
        <v>1871</v>
      </c>
      <c r="G438" t="s">
        <v>1871</v>
      </c>
      <c r="H438" t="s">
        <v>2899</v>
      </c>
      <c r="I438" t="s">
        <v>2895</v>
      </c>
      <c r="J438">
        <v>93.948204933785107</v>
      </c>
      <c r="K438">
        <v>1</v>
      </c>
      <c r="L438">
        <v>1</v>
      </c>
      <c r="M438">
        <v>2</v>
      </c>
      <c r="N438">
        <v>209567.293367607</v>
      </c>
      <c r="O438">
        <v>80413.025015973297</v>
      </c>
      <c r="P438">
        <v>146412.56642170899</v>
      </c>
      <c r="Q438">
        <v>31664.374112788399</v>
      </c>
      <c r="R438">
        <v>20760.163992327802</v>
      </c>
      <c r="S438">
        <v>38876.510942867702</v>
      </c>
      <c r="T438">
        <v>0</v>
      </c>
      <c r="U438">
        <v>488817.42291040497</v>
      </c>
      <c r="V438">
        <v>385138.65510076698</v>
      </c>
      <c r="W438">
        <v>103678.767809638</v>
      </c>
      <c r="X438">
        <v>0</v>
      </c>
      <c r="Y438">
        <v>0</v>
      </c>
      <c r="Z438">
        <v>0</v>
      </c>
      <c r="AA438">
        <v>0</v>
      </c>
      <c r="AB438">
        <v>0</v>
      </c>
      <c r="AC438">
        <v>38134.782785900097</v>
      </c>
      <c r="AD438">
        <v>741.72815696758596</v>
      </c>
      <c r="AE438">
        <v>0</v>
      </c>
      <c r="AF438">
        <v>0</v>
      </c>
      <c r="AG438">
        <v>0</v>
      </c>
      <c r="AH438">
        <v>0</v>
      </c>
      <c r="AI438">
        <v>0</v>
      </c>
      <c r="AJ438">
        <v>527693.933853272</v>
      </c>
      <c r="AK438" s="63">
        <v>5616.86020744294</v>
      </c>
      <c r="AL438">
        <v>330.98244656580999</v>
      </c>
      <c r="AM438">
        <v>93035.839999999997</v>
      </c>
      <c r="AN438">
        <v>5616.86020744294</v>
      </c>
      <c r="AO438">
        <v>16085.962026105801</v>
      </c>
      <c r="AP438">
        <v>634.54287297753501</v>
      </c>
      <c r="AQ438">
        <v>40331.279999999999</v>
      </c>
      <c r="AR438">
        <v>5616.86020744294</v>
      </c>
      <c r="AS438">
        <v>5616.86020744294</v>
      </c>
      <c r="AT438">
        <v>0</v>
      </c>
      <c r="AU438" t="s">
        <v>2896</v>
      </c>
      <c r="AV438" t="s">
        <v>2900</v>
      </c>
    </row>
    <row r="439" spans="1:48" x14ac:dyDescent="0.25">
      <c r="A439" t="s">
        <v>3352</v>
      </c>
      <c r="B439">
        <v>2100</v>
      </c>
      <c r="C439" t="s">
        <v>107</v>
      </c>
      <c r="D439">
        <v>640</v>
      </c>
      <c r="E439" t="s">
        <v>675</v>
      </c>
      <c r="F439" t="s">
        <v>2892</v>
      </c>
      <c r="G439" t="s">
        <v>2893</v>
      </c>
      <c r="H439" t="s">
        <v>2904</v>
      </c>
      <c r="I439" t="s">
        <v>2895</v>
      </c>
      <c r="J439">
        <v>332.42182397911802</v>
      </c>
      <c r="K439">
        <v>2</v>
      </c>
      <c r="L439">
        <v>1</v>
      </c>
      <c r="M439">
        <v>2</v>
      </c>
      <c r="N439">
        <v>3016477.6931215101</v>
      </c>
      <c r="O439">
        <v>678974.94230384799</v>
      </c>
      <c r="P439">
        <v>824983.155257529</v>
      </c>
      <c r="Q439">
        <v>112039.703208263</v>
      </c>
      <c r="R439">
        <v>73456.768921760202</v>
      </c>
      <c r="S439">
        <v>137558.78238100099</v>
      </c>
      <c r="T439">
        <v>2976324.13</v>
      </c>
      <c r="U439">
        <v>1729608.13281291</v>
      </c>
      <c r="V439">
        <v>3876967.5816869498</v>
      </c>
      <c r="W439">
        <v>828964.68112596404</v>
      </c>
      <c r="X439">
        <v>0</v>
      </c>
      <c r="Y439">
        <v>0</v>
      </c>
      <c r="Z439">
        <v>0</v>
      </c>
      <c r="AA439">
        <v>0</v>
      </c>
      <c r="AB439">
        <v>0</v>
      </c>
      <c r="AC439">
        <v>134934.28703263699</v>
      </c>
      <c r="AD439">
        <v>2624.49534836366</v>
      </c>
      <c r="AE439">
        <v>0</v>
      </c>
      <c r="AF439">
        <v>0</v>
      </c>
      <c r="AG439">
        <v>0</v>
      </c>
      <c r="AH439">
        <v>0</v>
      </c>
      <c r="AI439">
        <v>0</v>
      </c>
      <c r="AJ439">
        <v>4843491.0451939097</v>
      </c>
      <c r="AK439" s="63">
        <v>14570.316073767101</v>
      </c>
      <c r="AL439">
        <v>330.98244656580999</v>
      </c>
      <c r="AM439">
        <v>93035.839999999997</v>
      </c>
      <c r="AN439">
        <v>5616.86020744294</v>
      </c>
      <c r="AO439">
        <v>16085.962026105801</v>
      </c>
      <c r="AP439">
        <v>330.98244656580999</v>
      </c>
      <c r="AQ439">
        <v>93035.839999999997</v>
      </c>
      <c r="AR439">
        <v>5616.86020744295</v>
      </c>
      <c r="AS439">
        <v>16085.962026105801</v>
      </c>
      <c r="AT439">
        <v>0</v>
      </c>
      <c r="AU439" t="s">
        <v>2896</v>
      </c>
      <c r="AV439" t="s">
        <v>2896</v>
      </c>
    </row>
    <row r="440" spans="1:48" x14ac:dyDescent="0.25">
      <c r="A440" t="s">
        <v>3353</v>
      </c>
      <c r="B440">
        <v>2100</v>
      </c>
      <c r="C440" t="s">
        <v>107</v>
      </c>
      <c r="D440">
        <v>641</v>
      </c>
      <c r="E440" t="s">
        <v>676</v>
      </c>
      <c r="F440" t="s">
        <v>2892</v>
      </c>
      <c r="G440" t="s">
        <v>2893</v>
      </c>
      <c r="H440" t="s">
        <v>2904</v>
      </c>
      <c r="I440" t="s">
        <v>2895</v>
      </c>
      <c r="J440">
        <v>346.209619078439</v>
      </c>
      <c r="K440">
        <v>1</v>
      </c>
      <c r="L440">
        <v>1</v>
      </c>
      <c r="M440">
        <v>2</v>
      </c>
      <c r="N440">
        <v>2476049.2721585101</v>
      </c>
      <c r="O440">
        <v>680583.99065927602</v>
      </c>
      <c r="P440">
        <v>685561.78578085697</v>
      </c>
      <c r="Q440">
        <v>116686.75210635499</v>
      </c>
      <c r="R440">
        <v>76503.520986435105</v>
      </c>
      <c r="S440">
        <v>143264.28114422399</v>
      </c>
      <c r="T440">
        <v>2234038.5699999998</v>
      </c>
      <c r="U440">
        <v>1801346.7516914399</v>
      </c>
      <c r="V440">
        <v>3612889.7425594698</v>
      </c>
      <c r="W440">
        <v>422495.57913196803</v>
      </c>
      <c r="X440">
        <v>0</v>
      </c>
      <c r="Y440">
        <v>0</v>
      </c>
      <c r="Z440">
        <v>0</v>
      </c>
      <c r="AA440">
        <v>0</v>
      </c>
      <c r="AB440">
        <v>0</v>
      </c>
      <c r="AC440">
        <v>140530.930114638</v>
      </c>
      <c r="AD440">
        <v>2733.35102958581</v>
      </c>
      <c r="AE440">
        <v>0</v>
      </c>
      <c r="AF440">
        <v>0</v>
      </c>
      <c r="AG440">
        <v>0</v>
      </c>
      <c r="AH440">
        <v>0</v>
      </c>
      <c r="AI440">
        <v>0</v>
      </c>
      <c r="AJ440">
        <v>4178649.6028356599</v>
      </c>
      <c r="AK440" s="63">
        <v>12069.709715052501</v>
      </c>
      <c r="AL440">
        <v>330.98244656580999</v>
      </c>
      <c r="AM440">
        <v>93035.839999999997</v>
      </c>
      <c r="AN440">
        <v>5616.86020744294</v>
      </c>
      <c r="AO440">
        <v>16085.962026105801</v>
      </c>
      <c r="AP440">
        <v>330.98244656580999</v>
      </c>
      <c r="AQ440">
        <v>93035.839999999997</v>
      </c>
      <c r="AR440">
        <v>5616.86020744295</v>
      </c>
      <c r="AS440">
        <v>16085.962026105801</v>
      </c>
      <c r="AT440">
        <v>0</v>
      </c>
      <c r="AU440" t="s">
        <v>2896</v>
      </c>
      <c r="AV440" t="s">
        <v>2896</v>
      </c>
    </row>
    <row r="441" spans="1:48" x14ac:dyDescent="0.25">
      <c r="A441" t="s">
        <v>3354</v>
      </c>
      <c r="B441">
        <v>2100</v>
      </c>
      <c r="C441" t="s">
        <v>107</v>
      </c>
      <c r="D441">
        <v>642</v>
      </c>
      <c r="E441" t="s">
        <v>678</v>
      </c>
      <c r="F441" t="s">
        <v>2892</v>
      </c>
      <c r="G441" t="s">
        <v>2911</v>
      </c>
      <c r="H441" t="s">
        <v>2904</v>
      </c>
      <c r="I441" t="s">
        <v>2895</v>
      </c>
      <c r="J441">
        <v>580.89563987254201</v>
      </c>
      <c r="K441">
        <v>1</v>
      </c>
      <c r="L441">
        <v>1</v>
      </c>
      <c r="M441">
        <v>2</v>
      </c>
      <c r="N441">
        <v>3861143.1561256601</v>
      </c>
      <c r="O441">
        <v>1470664.61147689</v>
      </c>
      <c r="P441">
        <v>1233456.4029844401</v>
      </c>
      <c r="Q441">
        <v>195785.50621989701</v>
      </c>
      <c r="R441">
        <v>150138.30302883801</v>
      </c>
      <c r="S441">
        <v>240379.21444146501</v>
      </c>
      <c r="T441">
        <v>3888757.59</v>
      </c>
      <c r="U441">
        <v>3022430.38983572</v>
      </c>
      <c r="V441">
        <v>6019462.4611908598</v>
      </c>
      <c r="W441">
        <v>891725.51864487096</v>
      </c>
      <c r="X441">
        <v>0</v>
      </c>
      <c r="Y441">
        <v>0</v>
      </c>
      <c r="Z441">
        <v>0</v>
      </c>
      <c r="AA441">
        <v>0</v>
      </c>
      <c r="AB441">
        <v>0</v>
      </c>
      <c r="AC441">
        <v>235792.99959407299</v>
      </c>
      <c r="AD441">
        <v>4586.2148473921598</v>
      </c>
      <c r="AE441">
        <v>0</v>
      </c>
      <c r="AF441">
        <v>0</v>
      </c>
      <c r="AG441">
        <v>0</v>
      </c>
      <c r="AH441">
        <v>0</v>
      </c>
      <c r="AI441">
        <v>0</v>
      </c>
      <c r="AJ441">
        <v>7151567.1942771897</v>
      </c>
      <c r="AK441" s="63">
        <v>12311.2771096825</v>
      </c>
      <c r="AL441">
        <v>330.98244656580999</v>
      </c>
      <c r="AM441">
        <v>93035.839999999997</v>
      </c>
      <c r="AN441">
        <v>5616.86020744294</v>
      </c>
      <c r="AO441">
        <v>16085.962026105801</v>
      </c>
      <c r="AP441">
        <v>3753.1860850462999</v>
      </c>
      <c r="AQ441">
        <v>20687.885194392002</v>
      </c>
      <c r="AR441">
        <v>12148.9726269563</v>
      </c>
      <c r="AS441">
        <v>12715.182311061501</v>
      </c>
      <c r="AT441">
        <v>0</v>
      </c>
      <c r="AU441" t="s">
        <v>2896</v>
      </c>
      <c r="AV441" t="s">
        <v>2896</v>
      </c>
    </row>
    <row r="442" spans="1:48" x14ac:dyDescent="0.25">
      <c r="A442" t="s">
        <v>3355</v>
      </c>
      <c r="B442">
        <v>2100</v>
      </c>
      <c r="C442" t="s">
        <v>107</v>
      </c>
      <c r="D442">
        <v>637</v>
      </c>
      <c r="E442" t="s">
        <v>679</v>
      </c>
      <c r="F442" t="s">
        <v>2892</v>
      </c>
      <c r="G442" t="s">
        <v>2893</v>
      </c>
      <c r="H442" t="s">
        <v>2904</v>
      </c>
      <c r="I442" t="s">
        <v>2895</v>
      </c>
      <c r="J442">
        <v>241.532379632089</v>
      </c>
      <c r="K442">
        <v>1</v>
      </c>
      <c r="L442">
        <v>1</v>
      </c>
      <c r="M442">
        <v>2</v>
      </c>
      <c r="N442">
        <v>1918275.1403830401</v>
      </c>
      <c r="O442">
        <v>545512.30021722999</v>
      </c>
      <c r="P442">
        <v>540483.761272904</v>
      </c>
      <c r="Q442">
        <v>81406.256079217404</v>
      </c>
      <c r="R442">
        <v>73089.053228468794</v>
      </c>
      <c r="S442">
        <v>99948.010783620994</v>
      </c>
      <c r="T442">
        <v>1902060.91</v>
      </c>
      <c r="U442">
        <v>1256705.6011808601</v>
      </c>
      <c r="V442">
        <v>2858954.6301367301</v>
      </c>
      <c r="W442">
        <v>299811.88104413101</v>
      </c>
      <c r="X442">
        <v>0</v>
      </c>
      <c r="Y442">
        <v>0</v>
      </c>
      <c r="Z442">
        <v>0</v>
      </c>
      <c r="AA442">
        <v>0</v>
      </c>
      <c r="AB442">
        <v>0</v>
      </c>
      <c r="AC442">
        <v>98041.0944469143</v>
      </c>
      <c r="AD442">
        <v>1906.9163367067099</v>
      </c>
      <c r="AE442">
        <v>0</v>
      </c>
      <c r="AF442">
        <v>0</v>
      </c>
      <c r="AG442">
        <v>0</v>
      </c>
      <c r="AH442">
        <v>0</v>
      </c>
      <c r="AI442">
        <v>0</v>
      </c>
      <c r="AJ442">
        <v>3258714.5219644899</v>
      </c>
      <c r="AK442" s="63">
        <v>13491.8329663637</v>
      </c>
      <c r="AL442">
        <v>330.98244656580999</v>
      </c>
      <c r="AM442">
        <v>93035.839999999997</v>
      </c>
      <c r="AN442">
        <v>5616.86020744294</v>
      </c>
      <c r="AO442">
        <v>16085.962026105801</v>
      </c>
      <c r="AP442">
        <v>330.98244656580999</v>
      </c>
      <c r="AQ442">
        <v>93035.839999999997</v>
      </c>
      <c r="AR442">
        <v>5616.86020744295</v>
      </c>
      <c r="AS442">
        <v>16085.962026105801</v>
      </c>
      <c r="AT442">
        <v>0</v>
      </c>
      <c r="AU442" t="s">
        <v>2896</v>
      </c>
      <c r="AV442" t="s">
        <v>2896</v>
      </c>
    </row>
    <row r="443" spans="1:48" x14ac:dyDescent="0.25">
      <c r="A443" t="s">
        <v>3356</v>
      </c>
      <c r="B443">
        <v>2100</v>
      </c>
      <c r="C443" t="s">
        <v>107</v>
      </c>
      <c r="D443">
        <v>638</v>
      </c>
      <c r="E443" t="s">
        <v>680</v>
      </c>
      <c r="F443" t="s">
        <v>2892</v>
      </c>
      <c r="G443" t="s">
        <v>2911</v>
      </c>
      <c r="H443" t="s">
        <v>2904</v>
      </c>
      <c r="I443" t="s">
        <v>2895</v>
      </c>
      <c r="J443">
        <v>593.57116209929598</v>
      </c>
      <c r="K443">
        <v>1</v>
      </c>
      <c r="L443">
        <v>1</v>
      </c>
      <c r="M443">
        <v>2</v>
      </c>
      <c r="N443">
        <v>4069670.6231972598</v>
      </c>
      <c r="O443">
        <v>1582507.6728469201</v>
      </c>
      <c r="P443">
        <v>1318340.99384924</v>
      </c>
      <c r="Q443">
        <v>200057.67382699301</v>
      </c>
      <c r="R443">
        <v>131164.13107608599</v>
      </c>
      <c r="S443">
        <v>245624.44588470799</v>
      </c>
      <c r="T443">
        <v>4213359.3</v>
      </c>
      <c r="U443">
        <v>3088381.7947964901</v>
      </c>
      <c r="V443">
        <v>6403561.3432312496</v>
      </c>
      <c r="W443">
        <v>898179.75156524498</v>
      </c>
      <c r="X443">
        <v>0</v>
      </c>
      <c r="Y443">
        <v>0</v>
      </c>
      <c r="Z443">
        <v>0</v>
      </c>
      <c r="AA443">
        <v>0</v>
      </c>
      <c r="AB443">
        <v>0</v>
      </c>
      <c r="AC443">
        <v>240938.156834233</v>
      </c>
      <c r="AD443">
        <v>4686.2890504754296</v>
      </c>
      <c r="AE443">
        <v>0</v>
      </c>
      <c r="AF443">
        <v>0</v>
      </c>
      <c r="AG443">
        <v>0</v>
      </c>
      <c r="AH443">
        <v>0</v>
      </c>
      <c r="AI443">
        <v>0</v>
      </c>
      <c r="AJ443">
        <v>7547365.5406812103</v>
      </c>
      <c r="AK443" s="63">
        <v>12715.182311061501</v>
      </c>
      <c r="AL443">
        <v>330.98244656580999</v>
      </c>
      <c r="AM443">
        <v>93035.839999999997</v>
      </c>
      <c r="AN443">
        <v>5616.86020744294</v>
      </c>
      <c r="AO443">
        <v>16085.962026105801</v>
      </c>
      <c r="AP443">
        <v>3753.1860850462999</v>
      </c>
      <c r="AQ443">
        <v>20687.885194392002</v>
      </c>
      <c r="AR443">
        <v>12148.9726269563</v>
      </c>
      <c r="AS443">
        <v>12715.182311061501</v>
      </c>
      <c r="AT443">
        <v>0</v>
      </c>
      <c r="AU443" t="s">
        <v>2896</v>
      </c>
      <c r="AV443" t="s">
        <v>2896</v>
      </c>
    </row>
    <row r="444" spans="1:48" x14ac:dyDescent="0.25">
      <c r="A444" t="s">
        <v>3357</v>
      </c>
      <c r="B444">
        <v>2100</v>
      </c>
      <c r="C444" t="s">
        <v>107</v>
      </c>
      <c r="D444">
        <v>643</v>
      </c>
      <c r="E444" t="s">
        <v>681</v>
      </c>
      <c r="F444" t="s">
        <v>2892</v>
      </c>
      <c r="G444" t="s">
        <v>2893</v>
      </c>
      <c r="H444" t="s">
        <v>2904</v>
      </c>
      <c r="I444" t="s">
        <v>2895</v>
      </c>
      <c r="J444">
        <v>319.80700139188298</v>
      </c>
      <c r="K444">
        <v>1</v>
      </c>
      <c r="L444">
        <v>1</v>
      </c>
      <c r="M444">
        <v>2</v>
      </c>
      <c r="N444">
        <v>2431397.0168185802</v>
      </c>
      <c r="O444">
        <v>625179.35553618998</v>
      </c>
      <c r="P444">
        <v>625453.17109108099</v>
      </c>
      <c r="Q444">
        <v>107787.993853622</v>
      </c>
      <c r="R444">
        <v>70669.2139511282</v>
      </c>
      <c r="S444">
        <v>132338.66892911901</v>
      </c>
      <c r="T444">
        <v>2196514.2000000002</v>
      </c>
      <c r="U444">
        <v>1663972.5512506</v>
      </c>
      <c r="V444">
        <v>3440573.65651944</v>
      </c>
      <c r="W444">
        <v>419913.09473115799</v>
      </c>
      <c r="X444">
        <v>0</v>
      </c>
      <c r="Y444">
        <v>0</v>
      </c>
      <c r="Z444">
        <v>0</v>
      </c>
      <c r="AA444">
        <v>0</v>
      </c>
      <c r="AB444">
        <v>0</v>
      </c>
      <c r="AC444">
        <v>129813.76855561099</v>
      </c>
      <c r="AD444">
        <v>2524.9003735081201</v>
      </c>
      <c r="AE444">
        <v>0</v>
      </c>
      <c r="AF444">
        <v>0</v>
      </c>
      <c r="AG444">
        <v>0</v>
      </c>
      <c r="AH444">
        <v>0</v>
      </c>
      <c r="AI444">
        <v>0</v>
      </c>
      <c r="AJ444">
        <v>3992825.42017972</v>
      </c>
      <c r="AK444" s="63">
        <v>12485.1094654023</v>
      </c>
      <c r="AL444">
        <v>330.98244656580999</v>
      </c>
      <c r="AM444">
        <v>93035.839999999997</v>
      </c>
      <c r="AN444">
        <v>5616.86020744294</v>
      </c>
      <c r="AO444">
        <v>16085.962026105801</v>
      </c>
      <c r="AP444">
        <v>330.98244656580999</v>
      </c>
      <c r="AQ444">
        <v>93035.839999999997</v>
      </c>
      <c r="AR444">
        <v>5616.86020744295</v>
      </c>
      <c r="AS444">
        <v>16085.962026105801</v>
      </c>
      <c r="AT444">
        <v>0</v>
      </c>
      <c r="AU444" t="s">
        <v>2896</v>
      </c>
      <c r="AV444" t="s">
        <v>2896</v>
      </c>
    </row>
    <row r="445" spans="1:48" x14ac:dyDescent="0.25">
      <c r="A445" t="s">
        <v>3358</v>
      </c>
      <c r="B445">
        <v>2100</v>
      </c>
      <c r="C445" t="s">
        <v>107</v>
      </c>
      <c r="D445">
        <v>639</v>
      </c>
      <c r="E445" t="s">
        <v>682</v>
      </c>
      <c r="F445" t="s">
        <v>2892</v>
      </c>
      <c r="G445" t="s">
        <v>2893</v>
      </c>
      <c r="H445" t="s">
        <v>2904</v>
      </c>
      <c r="I445" t="s">
        <v>2895</v>
      </c>
      <c r="J445">
        <v>268.64327485378499</v>
      </c>
      <c r="K445">
        <v>1</v>
      </c>
      <c r="L445">
        <v>1</v>
      </c>
      <c r="M445">
        <v>2</v>
      </c>
      <c r="N445">
        <v>1981872.1480494901</v>
      </c>
      <c r="O445">
        <v>356250.72086330102</v>
      </c>
      <c r="P445">
        <v>423683.41344608902</v>
      </c>
      <c r="Q445">
        <v>90543.732728584204</v>
      </c>
      <c r="R445">
        <v>59363.331586072403</v>
      </c>
      <c r="S445">
        <v>111166.71384984801</v>
      </c>
      <c r="T445">
        <v>1513948.34</v>
      </c>
      <c r="U445">
        <v>1397765.00667353</v>
      </c>
      <c r="V445">
        <v>2612899.9147708998</v>
      </c>
      <c r="W445">
        <v>298813.43190262798</v>
      </c>
      <c r="X445">
        <v>0</v>
      </c>
      <c r="Y445">
        <v>0</v>
      </c>
      <c r="Z445">
        <v>0</v>
      </c>
      <c r="AA445">
        <v>0</v>
      </c>
      <c r="AB445">
        <v>0</v>
      </c>
      <c r="AC445">
        <v>109045.754952555</v>
      </c>
      <c r="AD445">
        <v>2120.9588972931801</v>
      </c>
      <c r="AE445">
        <v>0</v>
      </c>
      <c r="AF445">
        <v>0</v>
      </c>
      <c r="AG445">
        <v>0</v>
      </c>
      <c r="AH445">
        <v>0</v>
      </c>
      <c r="AI445">
        <v>0</v>
      </c>
      <c r="AJ445">
        <v>3022880.0605233801</v>
      </c>
      <c r="AK445" s="63">
        <v>11252.3943216842</v>
      </c>
      <c r="AL445">
        <v>330.98244656580999</v>
      </c>
      <c r="AM445">
        <v>93035.839999999997</v>
      </c>
      <c r="AN445">
        <v>5616.86020744294</v>
      </c>
      <c r="AO445">
        <v>16085.962026105801</v>
      </c>
      <c r="AP445">
        <v>330.98244656580999</v>
      </c>
      <c r="AQ445">
        <v>93035.839999999997</v>
      </c>
      <c r="AR445">
        <v>5616.86020744295</v>
      </c>
      <c r="AS445">
        <v>16085.962026105801</v>
      </c>
      <c r="AT445">
        <v>0</v>
      </c>
      <c r="AU445" t="s">
        <v>2896</v>
      </c>
      <c r="AV445" t="s">
        <v>2896</v>
      </c>
    </row>
    <row r="446" spans="1:48" x14ac:dyDescent="0.25">
      <c r="A446" t="s">
        <v>3359</v>
      </c>
      <c r="B446">
        <v>2100</v>
      </c>
      <c r="C446" t="s">
        <v>107</v>
      </c>
      <c r="D446">
        <v>636</v>
      </c>
      <c r="E446" t="s">
        <v>683</v>
      </c>
      <c r="F446" t="s">
        <v>2892</v>
      </c>
      <c r="G446" t="s">
        <v>2893</v>
      </c>
      <c r="H446" t="s">
        <v>2904</v>
      </c>
      <c r="I446" t="s">
        <v>2895</v>
      </c>
      <c r="J446">
        <v>447.97524329769601</v>
      </c>
      <c r="K446">
        <v>2</v>
      </c>
      <c r="L446">
        <v>1</v>
      </c>
      <c r="M446">
        <v>2</v>
      </c>
      <c r="N446">
        <v>3408429.8758110199</v>
      </c>
      <c r="O446">
        <v>814582.40420250397</v>
      </c>
      <c r="P446">
        <v>856916.87495001894</v>
      </c>
      <c r="Q446">
        <v>150985.91513316499</v>
      </c>
      <c r="R446">
        <v>121778.57582763799</v>
      </c>
      <c r="S446">
        <v>185375.702074045</v>
      </c>
      <c r="T446">
        <v>3021855.03</v>
      </c>
      <c r="U446">
        <v>2330838.6159243602</v>
      </c>
      <c r="V446">
        <v>4799163.4806838501</v>
      </c>
      <c r="W446">
        <v>553530.16524050594</v>
      </c>
      <c r="X446">
        <v>0</v>
      </c>
      <c r="Y446">
        <v>0</v>
      </c>
      <c r="Z446">
        <v>0</v>
      </c>
      <c r="AA446">
        <v>0</v>
      </c>
      <c r="AB446">
        <v>0</v>
      </c>
      <c r="AC446">
        <v>181838.903773189</v>
      </c>
      <c r="AD446">
        <v>3536.7983008562501</v>
      </c>
      <c r="AE446">
        <v>0</v>
      </c>
      <c r="AF446">
        <v>0</v>
      </c>
      <c r="AG446">
        <v>0</v>
      </c>
      <c r="AH446">
        <v>0</v>
      </c>
      <c r="AI446">
        <v>0</v>
      </c>
      <c r="AJ446">
        <v>5538069.34799839</v>
      </c>
      <c r="AK446" s="63">
        <v>12362.445092346599</v>
      </c>
      <c r="AL446">
        <v>330.98244656580999</v>
      </c>
      <c r="AM446">
        <v>93035.839999999997</v>
      </c>
      <c r="AN446">
        <v>5616.86020744294</v>
      </c>
      <c r="AO446">
        <v>16085.962026105801</v>
      </c>
      <c r="AP446">
        <v>330.98244656580999</v>
      </c>
      <c r="AQ446">
        <v>93035.839999999997</v>
      </c>
      <c r="AR446">
        <v>5616.86020744295</v>
      </c>
      <c r="AS446">
        <v>16085.962026105801</v>
      </c>
      <c r="AT446">
        <v>0</v>
      </c>
      <c r="AU446" t="s">
        <v>2896</v>
      </c>
      <c r="AV446" t="s">
        <v>2896</v>
      </c>
    </row>
    <row r="447" spans="1:48" x14ac:dyDescent="0.25">
      <c r="A447" t="s">
        <v>3360</v>
      </c>
      <c r="B447">
        <v>2100</v>
      </c>
      <c r="C447" t="s">
        <v>107</v>
      </c>
      <c r="D447">
        <v>650</v>
      </c>
      <c r="E447" t="s">
        <v>684</v>
      </c>
      <c r="F447" t="s">
        <v>2892</v>
      </c>
      <c r="G447" t="s">
        <v>2903</v>
      </c>
      <c r="H447" t="s">
        <v>2904</v>
      </c>
      <c r="I447" t="s">
        <v>2895</v>
      </c>
      <c r="J447">
        <v>1351.1432772569301</v>
      </c>
      <c r="K447">
        <v>1</v>
      </c>
      <c r="L447">
        <v>1</v>
      </c>
      <c r="M447">
        <v>2</v>
      </c>
      <c r="N447">
        <v>9395754.5123695191</v>
      </c>
      <c r="O447">
        <v>4840220.93315697</v>
      </c>
      <c r="P447">
        <v>2789458.7236729502</v>
      </c>
      <c r="Q447">
        <v>455467.87302692799</v>
      </c>
      <c r="R447">
        <v>535063.44189310004</v>
      </c>
      <c r="S447">
        <v>559113.784459032</v>
      </c>
      <c r="T447">
        <v>10985896.359999999</v>
      </c>
      <c r="U447">
        <v>7030069.1241194699</v>
      </c>
      <c r="V447">
        <v>15010759.3529731</v>
      </c>
      <c r="W447">
        <v>3005206.13114637</v>
      </c>
      <c r="X447">
        <v>0</v>
      </c>
      <c r="Y447">
        <v>0</v>
      </c>
      <c r="Z447">
        <v>0</v>
      </c>
      <c r="AA447">
        <v>0</v>
      </c>
      <c r="AB447">
        <v>0</v>
      </c>
      <c r="AC447">
        <v>548446.40647618205</v>
      </c>
      <c r="AD447">
        <v>10667.377982849899</v>
      </c>
      <c r="AE447">
        <v>0</v>
      </c>
      <c r="AF447">
        <v>0</v>
      </c>
      <c r="AG447">
        <v>0</v>
      </c>
      <c r="AH447">
        <v>0</v>
      </c>
      <c r="AI447">
        <v>0</v>
      </c>
      <c r="AJ447">
        <v>18575079.2685785</v>
      </c>
      <c r="AK447" s="63">
        <v>13747.6754547374</v>
      </c>
      <c r="AL447">
        <v>330.98244656580999</v>
      </c>
      <c r="AM447">
        <v>93035.839999999997</v>
      </c>
      <c r="AN447">
        <v>5616.86020744294</v>
      </c>
      <c r="AO447">
        <v>16085.962026105801</v>
      </c>
      <c r="AP447">
        <v>330.98244656580999</v>
      </c>
      <c r="AQ447">
        <v>40734.411818744898</v>
      </c>
      <c r="AR447">
        <v>13348.075572283</v>
      </c>
      <c r="AS447">
        <v>15501.1233513098</v>
      </c>
      <c r="AT447">
        <v>0</v>
      </c>
      <c r="AU447" t="s">
        <v>2896</v>
      </c>
      <c r="AV447" t="s">
        <v>2896</v>
      </c>
    </row>
    <row r="448" spans="1:48" x14ac:dyDescent="0.25">
      <c r="A448" t="s">
        <v>3361</v>
      </c>
      <c r="B448">
        <v>2100</v>
      </c>
      <c r="C448" t="s">
        <v>107</v>
      </c>
      <c r="D448">
        <v>645</v>
      </c>
      <c r="E448" t="s">
        <v>685</v>
      </c>
      <c r="F448" t="s">
        <v>2892</v>
      </c>
      <c r="G448" t="s">
        <v>2893</v>
      </c>
      <c r="H448" t="s">
        <v>2904</v>
      </c>
      <c r="I448" t="s">
        <v>2895</v>
      </c>
      <c r="J448">
        <v>425.60100047392501</v>
      </c>
      <c r="K448">
        <v>4</v>
      </c>
      <c r="L448">
        <v>1</v>
      </c>
      <c r="M448">
        <v>2</v>
      </c>
      <c r="N448">
        <v>3660214.6990402499</v>
      </c>
      <c r="O448">
        <v>793953.66331582901</v>
      </c>
      <c r="P448">
        <v>851848.51760515105</v>
      </c>
      <c r="Q448">
        <v>143444.88339379799</v>
      </c>
      <c r="R448">
        <v>94046.997187064699</v>
      </c>
      <c r="S448">
        <v>176117.06326780299</v>
      </c>
      <c r="T448">
        <v>3329084.5</v>
      </c>
      <c r="U448">
        <v>2214424.2605420901</v>
      </c>
      <c r="V448">
        <v>4561726.14116369</v>
      </c>
      <c r="W448">
        <v>981782.619378392</v>
      </c>
      <c r="X448">
        <v>0</v>
      </c>
      <c r="Y448">
        <v>0</v>
      </c>
      <c r="Z448">
        <v>0</v>
      </c>
      <c r="AA448">
        <v>0</v>
      </c>
      <c r="AB448">
        <v>0</v>
      </c>
      <c r="AC448">
        <v>172756.91129994401</v>
      </c>
      <c r="AD448">
        <v>3360.1519678590698</v>
      </c>
      <c r="AE448">
        <v>0</v>
      </c>
      <c r="AF448">
        <v>0</v>
      </c>
      <c r="AG448">
        <v>0</v>
      </c>
      <c r="AH448">
        <v>0</v>
      </c>
      <c r="AI448">
        <v>0</v>
      </c>
      <c r="AJ448">
        <v>5719625.8238098798</v>
      </c>
      <c r="AK448" s="63">
        <v>13438.9388592622</v>
      </c>
      <c r="AL448">
        <v>330.98244656580999</v>
      </c>
      <c r="AM448">
        <v>93035.839999999997</v>
      </c>
      <c r="AN448">
        <v>5616.86020744294</v>
      </c>
      <c r="AO448">
        <v>16085.962026105801</v>
      </c>
      <c r="AP448">
        <v>330.98244656580999</v>
      </c>
      <c r="AQ448">
        <v>93035.839999999997</v>
      </c>
      <c r="AR448">
        <v>5616.86020744295</v>
      </c>
      <c r="AS448">
        <v>16085.962026105801</v>
      </c>
      <c r="AT448">
        <v>0</v>
      </c>
      <c r="AU448" t="s">
        <v>2896</v>
      </c>
      <c r="AV448" t="s">
        <v>2896</v>
      </c>
    </row>
    <row r="449" spans="1:48" x14ac:dyDescent="0.25">
      <c r="A449" t="s">
        <v>3362</v>
      </c>
      <c r="B449">
        <v>2100</v>
      </c>
      <c r="C449" t="s">
        <v>107</v>
      </c>
      <c r="D449">
        <v>644</v>
      </c>
      <c r="E449" t="s">
        <v>686</v>
      </c>
      <c r="F449" t="s">
        <v>2892</v>
      </c>
      <c r="G449" t="s">
        <v>2893</v>
      </c>
      <c r="H449" t="s">
        <v>2904</v>
      </c>
      <c r="I449" t="s">
        <v>2895</v>
      </c>
      <c r="J449">
        <v>333.37562192488701</v>
      </c>
      <c r="K449">
        <v>3</v>
      </c>
      <c r="L449">
        <v>2</v>
      </c>
      <c r="M449">
        <v>2</v>
      </c>
      <c r="N449">
        <v>2894921.8300731801</v>
      </c>
      <c r="O449">
        <v>863190.725949788</v>
      </c>
      <c r="P449">
        <v>747052.63137609197</v>
      </c>
      <c r="Q449">
        <v>112361.171989961</v>
      </c>
      <c r="R449">
        <v>85146.584010711798</v>
      </c>
      <c r="S449">
        <v>137953.47152170501</v>
      </c>
      <c r="T449">
        <v>2968102.15</v>
      </c>
      <c r="U449">
        <v>1734570.79339974</v>
      </c>
      <c r="V449">
        <v>3655802.25594893</v>
      </c>
      <c r="W449">
        <v>1046870.68745081</v>
      </c>
      <c r="X449">
        <v>0</v>
      </c>
      <c r="Y449">
        <v>0</v>
      </c>
      <c r="Z449">
        <v>0</v>
      </c>
      <c r="AA449">
        <v>0</v>
      </c>
      <c r="AB449">
        <v>0</v>
      </c>
      <c r="AC449">
        <v>135321.44586669101</v>
      </c>
      <c r="AD449">
        <v>2632.0256550143599</v>
      </c>
      <c r="AE449">
        <v>0</v>
      </c>
      <c r="AF449">
        <v>0</v>
      </c>
      <c r="AG449">
        <v>0</v>
      </c>
      <c r="AH449">
        <v>0</v>
      </c>
      <c r="AI449">
        <v>0</v>
      </c>
      <c r="AJ449">
        <v>4840626.4149214402</v>
      </c>
      <c r="AK449" s="63">
        <v>14520.037149003299</v>
      </c>
      <c r="AL449">
        <v>330.98244656580999</v>
      </c>
      <c r="AM449">
        <v>93035.839999999997</v>
      </c>
      <c r="AN449">
        <v>5616.86020744294</v>
      </c>
      <c r="AO449">
        <v>16085.962026105801</v>
      </c>
      <c r="AP449">
        <v>330.98244656580999</v>
      </c>
      <c r="AQ449">
        <v>93035.839999999997</v>
      </c>
      <c r="AR449">
        <v>5616.86020744295</v>
      </c>
      <c r="AS449">
        <v>16085.962026105801</v>
      </c>
      <c r="AT449">
        <v>0</v>
      </c>
      <c r="AU449" t="s">
        <v>2896</v>
      </c>
      <c r="AV449" t="s">
        <v>2896</v>
      </c>
    </row>
    <row r="450" spans="1:48" x14ac:dyDescent="0.25">
      <c r="A450" t="s">
        <v>3363</v>
      </c>
      <c r="B450">
        <v>2100</v>
      </c>
      <c r="C450" t="s">
        <v>107</v>
      </c>
      <c r="D450">
        <v>647</v>
      </c>
      <c r="E450" t="s">
        <v>687</v>
      </c>
      <c r="F450" t="s">
        <v>2892</v>
      </c>
      <c r="G450" t="s">
        <v>2893</v>
      </c>
      <c r="H450" t="s">
        <v>2904</v>
      </c>
      <c r="I450" t="s">
        <v>2895</v>
      </c>
      <c r="J450">
        <v>142.70921315262601</v>
      </c>
      <c r="K450">
        <v>1</v>
      </c>
      <c r="L450">
        <v>2</v>
      </c>
      <c r="M450">
        <v>2</v>
      </c>
      <c r="N450">
        <v>1232318.4542724099</v>
      </c>
      <c r="O450">
        <v>313765.82258435001</v>
      </c>
      <c r="P450">
        <v>320115.17362370901</v>
      </c>
      <c r="Q450">
        <v>48098.821236566197</v>
      </c>
      <c r="R450">
        <v>31535.1067149466</v>
      </c>
      <c r="S450">
        <v>59054.202160503002</v>
      </c>
      <c r="T450">
        <v>1203309.8799999999</v>
      </c>
      <c r="U450">
        <v>742523.49843197502</v>
      </c>
      <c r="V450">
        <v>1757775.57453133</v>
      </c>
      <c r="W450">
        <v>188057.80390064599</v>
      </c>
      <c r="X450">
        <v>0</v>
      </c>
      <c r="Y450">
        <v>0</v>
      </c>
      <c r="Z450">
        <v>0</v>
      </c>
      <c r="AA450">
        <v>0</v>
      </c>
      <c r="AB450">
        <v>0</v>
      </c>
      <c r="AC450">
        <v>57927.5021694963</v>
      </c>
      <c r="AD450">
        <v>1126.6999910067</v>
      </c>
      <c r="AE450">
        <v>0</v>
      </c>
      <c r="AF450">
        <v>0</v>
      </c>
      <c r="AG450">
        <v>0</v>
      </c>
      <c r="AH450">
        <v>0</v>
      </c>
      <c r="AI450">
        <v>0</v>
      </c>
      <c r="AJ450">
        <v>2004887.58059248</v>
      </c>
      <c r="AK450" s="63">
        <v>14048.7606672477</v>
      </c>
      <c r="AL450">
        <v>330.98244656580999</v>
      </c>
      <c r="AM450">
        <v>93035.839999999997</v>
      </c>
      <c r="AN450">
        <v>5616.86020744294</v>
      </c>
      <c r="AO450">
        <v>16085.962026105801</v>
      </c>
      <c r="AP450">
        <v>330.98244656580999</v>
      </c>
      <c r="AQ450">
        <v>93035.839999999997</v>
      </c>
      <c r="AR450">
        <v>5616.86020744295</v>
      </c>
      <c r="AS450">
        <v>16085.962026105801</v>
      </c>
      <c r="AT450">
        <v>0</v>
      </c>
      <c r="AU450" t="s">
        <v>2896</v>
      </c>
      <c r="AV450" t="s">
        <v>2896</v>
      </c>
    </row>
    <row r="451" spans="1:48" x14ac:dyDescent="0.25">
      <c r="A451" t="s">
        <v>3364</v>
      </c>
      <c r="B451">
        <v>2100</v>
      </c>
      <c r="C451" t="s">
        <v>107</v>
      </c>
      <c r="D451">
        <v>646</v>
      </c>
      <c r="E451" t="s">
        <v>688</v>
      </c>
      <c r="F451" t="s">
        <v>2892</v>
      </c>
      <c r="G451" t="s">
        <v>2893</v>
      </c>
      <c r="H451" t="s">
        <v>2904</v>
      </c>
      <c r="I451" t="s">
        <v>2895</v>
      </c>
      <c r="J451">
        <v>135.45795948530801</v>
      </c>
      <c r="K451">
        <v>1</v>
      </c>
      <c r="L451">
        <v>1</v>
      </c>
      <c r="M451">
        <v>2</v>
      </c>
      <c r="N451">
        <v>1277765.2217494301</v>
      </c>
      <c r="O451">
        <v>439471.64182080899</v>
      </c>
      <c r="P451">
        <v>310256.535575805</v>
      </c>
      <c r="Q451">
        <v>45654.853211093803</v>
      </c>
      <c r="R451">
        <v>49769.764068915203</v>
      </c>
      <c r="S451">
        <v>56053.575988393597</v>
      </c>
      <c r="T451">
        <v>1418123.17</v>
      </c>
      <c r="U451">
        <v>704794.84642604995</v>
      </c>
      <c r="V451">
        <v>1790901.63534018</v>
      </c>
      <c r="W451">
        <v>332016.38108587102</v>
      </c>
      <c r="X451">
        <v>0</v>
      </c>
      <c r="Y451">
        <v>0</v>
      </c>
      <c r="Z451">
        <v>0</v>
      </c>
      <c r="AA451">
        <v>0</v>
      </c>
      <c r="AB451">
        <v>0</v>
      </c>
      <c r="AC451">
        <v>54984.1251914737</v>
      </c>
      <c r="AD451">
        <v>1069.4507969198601</v>
      </c>
      <c r="AE451">
        <v>0</v>
      </c>
      <c r="AF451">
        <v>0</v>
      </c>
      <c r="AG451">
        <v>0</v>
      </c>
      <c r="AH451">
        <v>0</v>
      </c>
      <c r="AI451">
        <v>0</v>
      </c>
      <c r="AJ451">
        <v>2178971.5924144401</v>
      </c>
      <c r="AK451" s="63">
        <v>16085.962026105801</v>
      </c>
      <c r="AL451">
        <v>330.98244656580999</v>
      </c>
      <c r="AM451">
        <v>93035.839999999997</v>
      </c>
      <c r="AN451">
        <v>5616.86020744294</v>
      </c>
      <c r="AO451">
        <v>16085.962026105801</v>
      </c>
      <c r="AP451">
        <v>330.98244656580999</v>
      </c>
      <c r="AQ451">
        <v>93035.839999999997</v>
      </c>
      <c r="AR451">
        <v>5616.86020744295</v>
      </c>
      <c r="AS451">
        <v>16085.962026105801</v>
      </c>
      <c r="AT451">
        <v>0</v>
      </c>
      <c r="AU451" t="s">
        <v>2896</v>
      </c>
      <c r="AV451" t="s">
        <v>2896</v>
      </c>
    </row>
    <row r="452" spans="1:48" x14ac:dyDescent="0.25">
      <c r="A452" t="s">
        <v>3365</v>
      </c>
      <c r="B452">
        <v>2100</v>
      </c>
      <c r="C452" t="s">
        <v>107</v>
      </c>
      <c r="D452">
        <v>4744</v>
      </c>
      <c r="E452" t="s">
        <v>689</v>
      </c>
      <c r="F452" t="s">
        <v>2892</v>
      </c>
      <c r="G452" t="s">
        <v>2893</v>
      </c>
      <c r="H452" t="s">
        <v>2904</v>
      </c>
      <c r="I452" t="s">
        <v>2895</v>
      </c>
      <c r="J452">
        <v>727.40591997556101</v>
      </c>
      <c r="K452">
        <v>1</v>
      </c>
      <c r="L452">
        <v>1</v>
      </c>
      <c r="M452">
        <v>2</v>
      </c>
      <c r="N452">
        <v>1622601.4103866301</v>
      </c>
      <c r="O452">
        <v>622608.06878628198</v>
      </c>
      <c r="P452">
        <v>1133617.9083892901</v>
      </c>
      <c r="Q452">
        <v>245165.44193895801</v>
      </c>
      <c r="R452">
        <v>160738.208870792</v>
      </c>
      <c r="S452">
        <v>301006.32819720003</v>
      </c>
      <c r="T452">
        <v>0</v>
      </c>
      <c r="U452">
        <v>3784731.0383719602</v>
      </c>
      <c r="V452">
        <v>2981984.9983208999</v>
      </c>
      <c r="W452">
        <v>802746.04005106504</v>
      </c>
      <c r="X452">
        <v>0</v>
      </c>
      <c r="Y452">
        <v>0</v>
      </c>
      <c r="Z452">
        <v>0</v>
      </c>
      <c r="AA452">
        <v>0</v>
      </c>
      <c r="AB452">
        <v>0</v>
      </c>
      <c r="AC452">
        <v>295263.40364881599</v>
      </c>
      <c r="AD452">
        <v>5742.9245483833502</v>
      </c>
      <c r="AE452">
        <v>0</v>
      </c>
      <c r="AF452">
        <v>0</v>
      </c>
      <c r="AG452">
        <v>0</v>
      </c>
      <c r="AH452">
        <v>0</v>
      </c>
      <c r="AI452">
        <v>0</v>
      </c>
      <c r="AJ452">
        <v>4085737.36656916</v>
      </c>
      <c r="AK452" s="63">
        <v>5616.86020744295</v>
      </c>
      <c r="AL452">
        <v>330.98244656580999</v>
      </c>
      <c r="AM452">
        <v>93035.839999999997</v>
      </c>
      <c r="AN452">
        <v>5616.86020744294</v>
      </c>
      <c r="AO452">
        <v>16085.962026105801</v>
      </c>
      <c r="AP452">
        <v>330.98244656580999</v>
      </c>
      <c r="AQ452">
        <v>93035.839999999997</v>
      </c>
      <c r="AR452">
        <v>5616.86020744295</v>
      </c>
      <c r="AS452">
        <v>16085.962026105801</v>
      </c>
      <c r="AT452">
        <v>0</v>
      </c>
      <c r="AU452" t="s">
        <v>2896</v>
      </c>
      <c r="AV452" t="s">
        <v>2897</v>
      </c>
    </row>
    <row r="453" spans="1:48" x14ac:dyDescent="0.25">
      <c r="A453" t="s">
        <v>3366</v>
      </c>
      <c r="B453">
        <v>2100</v>
      </c>
      <c r="C453" t="s">
        <v>107</v>
      </c>
      <c r="D453">
        <v>648</v>
      </c>
      <c r="E453" t="s">
        <v>690</v>
      </c>
      <c r="F453" t="s">
        <v>2892</v>
      </c>
      <c r="G453" t="s">
        <v>2893</v>
      </c>
      <c r="H453" t="s">
        <v>2904</v>
      </c>
      <c r="I453" t="s">
        <v>2895</v>
      </c>
      <c r="J453">
        <v>272.857162867206</v>
      </c>
      <c r="K453">
        <v>2</v>
      </c>
      <c r="L453">
        <v>1</v>
      </c>
      <c r="M453">
        <v>2</v>
      </c>
      <c r="N453">
        <v>2679604.94494429</v>
      </c>
      <c r="O453">
        <v>627639.88124824106</v>
      </c>
      <c r="P453">
        <v>564842.761759202</v>
      </c>
      <c r="Q453">
        <v>91963.984734680605</v>
      </c>
      <c r="R453">
        <v>73618.643669111494</v>
      </c>
      <c r="S453">
        <v>112910.45406906</v>
      </c>
      <c r="T453">
        <v>2617980.13</v>
      </c>
      <c r="U453">
        <v>1419690.08635553</v>
      </c>
      <c r="V453">
        <v>3144027.8984807902</v>
      </c>
      <c r="W453">
        <v>893642.31787474395</v>
      </c>
      <c r="X453">
        <v>0</v>
      </c>
      <c r="Y453">
        <v>0</v>
      </c>
      <c r="Z453">
        <v>0</v>
      </c>
      <c r="AA453">
        <v>0</v>
      </c>
      <c r="AB453">
        <v>0</v>
      </c>
      <c r="AC453">
        <v>110756.226208384</v>
      </c>
      <c r="AD453">
        <v>2154.2278606764098</v>
      </c>
      <c r="AE453">
        <v>0</v>
      </c>
      <c r="AF453">
        <v>0</v>
      </c>
      <c r="AG453">
        <v>0</v>
      </c>
      <c r="AH453">
        <v>0</v>
      </c>
      <c r="AI453">
        <v>0</v>
      </c>
      <c r="AJ453">
        <v>4150580.6704246001</v>
      </c>
      <c r="AK453" s="63">
        <v>15211.551079729599</v>
      </c>
      <c r="AL453">
        <v>330.98244656580999</v>
      </c>
      <c r="AM453">
        <v>93035.839999999997</v>
      </c>
      <c r="AN453">
        <v>5616.86020744294</v>
      </c>
      <c r="AO453">
        <v>16085.962026105801</v>
      </c>
      <c r="AP453">
        <v>330.98244656580999</v>
      </c>
      <c r="AQ453">
        <v>93035.839999999997</v>
      </c>
      <c r="AR453">
        <v>5616.86020744295</v>
      </c>
      <c r="AS453">
        <v>16085.962026105801</v>
      </c>
      <c r="AT453">
        <v>0</v>
      </c>
      <c r="AU453" t="s">
        <v>2896</v>
      </c>
      <c r="AV453" t="s">
        <v>2896</v>
      </c>
    </row>
    <row r="454" spans="1:48" x14ac:dyDescent="0.25">
      <c r="A454" t="s">
        <v>3367</v>
      </c>
      <c r="B454">
        <v>2100</v>
      </c>
      <c r="C454" t="s">
        <v>107</v>
      </c>
      <c r="D454">
        <v>649</v>
      </c>
      <c r="E454" t="s">
        <v>691</v>
      </c>
      <c r="F454" t="s">
        <v>2892</v>
      </c>
      <c r="G454" t="s">
        <v>2903</v>
      </c>
      <c r="H454" t="s">
        <v>2904</v>
      </c>
      <c r="I454" t="s">
        <v>2895</v>
      </c>
      <c r="J454">
        <v>1245.75452700498</v>
      </c>
      <c r="K454">
        <v>1</v>
      </c>
      <c r="L454">
        <v>1</v>
      </c>
      <c r="M454">
        <v>2</v>
      </c>
      <c r="N454">
        <v>8704058.0459132493</v>
      </c>
      <c r="O454">
        <v>4126223.8697409001</v>
      </c>
      <c r="P454">
        <v>2561595.8728261301</v>
      </c>
      <c r="Q454">
        <v>420636.72885923297</v>
      </c>
      <c r="R454">
        <v>300407.96834229399</v>
      </c>
      <c r="S454">
        <v>515503.085294394</v>
      </c>
      <c r="T454">
        <v>9631196.5399999991</v>
      </c>
      <c r="U454">
        <v>6481725.9456818001</v>
      </c>
      <c r="V454">
        <v>13403904.057233199</v>
      </c>
      <c r="W454">
        <v>2709018.42844861</v>
      </c>
      <c r="X454">
        <v>0</v>
      </c>
      <c r="Y454">
        <v>0</v>
      </c>
      <c r="Z454">
        <v>0</v>
      </c>
      <c r="AA454">
        <v>0</v>
      </c>
      <c r="AB454">
        <v>0</v>
      </c>
      <c r="AC454">
        <v>505667.759435846</v>
      </c>
      <c r="AD454">
        <v>9835.3258585480999</v>
      </c>
      <c r="AE454">
        <v>0</v>
      </c>
      <c r="AF454">
        <v>0</v>
      </c>
      <c r="AG454">
        <v>0</v>
      </c>
      <c r="AH454">
        <v>0</v>
      </c>
      <c r="AI454">
        <v>0</v>
      </c>
      <c r="AJ454">
        <v>16628425.5709762</v>
      </c>
      <c r="AK454" s="63">
        <v>13348.075572283</v>
      </c>
      <c r="AL454">
        <v>330.98244656580999</v>
      </c>
      <c r="AM454">
        <v>93035.839999999997</v>
      </c>
      <c r="AN454">
        <v>5616.86020744294</v>
      </c>
      <c r="AO454">
        <v>16085.962026105801</v>
      </c>
      <c r="AP454">
        <v>330.98244656580999</v>
      </c>
      <c r="AQ454">
        <v>40734.411818744898</v>
      </c>
      <c r="AR454">
        <v>13348.075572283</v>
      </c>
      <c r="AS454">
        <v>15501.1233513098</v>
      </c>
      <c r="AT454">
        <v>0</v>
      </c>
      <c r="AU454" t="s">
        <v>2896</v>
      </c>
      <c r="AV454" t="s">
        <v>2896</v>
      </c>
    </row>
    <row r="455" spans="1:48" x14ac:dyDescent="0.25">
      <c r="A455" t="s">
        <v>3368</v>
      </c>
      <c r="B455">
        <v>2183</v>
      </c>
      <c r="C455" t="s">
        <v>108</v>
      </c>
      <c r="D455">
        <v>1312</v>
      </c>
      <c r="E455" t="s">
        <v>693</v>
      </c>
      <c r="F455" t="s">
        <v>2892</v>
      </c>
      <c r="G455" t="s">
        <v>2911</v>
      </c>
      <c r="H455" t="s">
        <v>2894</v>
      </c>
      <c r="I455" t="s">
        <v>2895</v>
      </c>
      <c r="J455">
        <v>643.99897310754295</v>
      </c>
      <c r="K455">
        <v>2</v>
      </c>
      <c r="L455">
        <v>1</v>
      </c>
      <c r="M455">
        <v>2</v>
      </c>
      <c r="N455">
        <v>3875425.2971770102</v>
      </c>
      <c r="O455">
        <v>1626593.52535773</v>
      </c>
      <c r="P455">
        <v>1369881.7544956401</v>
      </c>
      <c r="Q455">
        <v>197748.35111594599</v>
      </c>
      <c r="R455">
        <v>159144.731381341</v>
      </c>
      <c r="S455">
        <v>227850.476683218</v>
      </c>
      <c r="T455">
        <v>4882116.58</v>
      </c>
      <c r="U455">
        <v>2346677.0795276701</v>
      </c>
      <c r="V455">
        <v>6617613.4735682597</v>
      </c>
      <c r="W455">
        <v>586504.15163769899</v>
      </c>
      <c r="X455">
        <v>0</v>
      </c>
      <c r="Y455">
        <v>0</v>
      </c>
      <c r="Z455">
        <v>0</v>
      </c>
      <c r="AA455">
        <v>0</v>
      </c>
      <c r="AB455">
        <v>24676.034321708201</v>
      </c>
      <c r="AC455">
        <v>227850.476683218</v>
      </c>
      <c r="AD455">
        <v>0</v>
      </c>
      <c r="AE455">
        <v>0</v>
      </c>
      <c r="AF455">
        <v>0</v>
      </c>
      <c r="AG455">
        <v>0</v>
      </c>
      <c r="AH455">
        <v>0</v>
      </c>
      <c r="AI455">
        <v>0</v>
      </c>
      <c r="AJ455">
        <v>7456644.1362108802</v>
      </c>
      <c r="AK455" s="63">
        <v>11578.658425850799</v>
      </c>
      <c r="AL455">
        <v>330.98244656580999</v>
      </c>
      <c r="AM455">
        <v>93035.839999999997</v>
      </c>
      <c r="AN455">
        <v>3997.71997117915</v>
      </c>
      <c r="AO455">
        <v>14546.291530348301</v>
      </c>
      <c r="AP455">
        <v>3753.1860850462999</v>
      </c>
      <c r="AQ455">
        <v>20687.885194392002</v>
      </c>
      <c r="AR455">
        <v>11157.424200015999</v>
      </c>
      <c r="AS455">
        <v>13405.218902782401</v>
      </c>
      <c r="AT455">
        <v>0</v>
      </c>
      <c r="AU455" t="s">
        <v>2896</v>
      </c>
      <c r="AV455" t="s">
        <v>2896</v>
      </c>
    </row>
    <row r="456" spans="1:48" x14ac:dyDescent="0.25">
      <c r="A456" t="s">
        <v>3369</v>
      </c>
      <c r="B456">
        <v>2183</v>
      </c>
      <c r="C456" t="s">
        <v>108</v>
      </c>
      <c r="D456">
        <v>90</v>
      </c>
      <c r="E456" t="s">
        <v>694</v>
      </c>
      <c r="F456" t="s">
        <v>2892</v>
      </c>
      <c r="G456" t="s">
        <v>2893</v>
      </c>
      <c r="H456" t="s">
        <v>2894</v>
      </c>
      <c r="I456" t="s">
        <v>2895</v>
      </c>
      <c r="J456">
        <v>424.26990932450599</v>
      </c>
      <c r="K456">
        <v>1</v>
      </c>
      <c r="L456">
        <v>1</v>
      </c>
      <c r="M456">
        <v>2</v>
      </c>
      <c r="N456">
        <v>2928161.2738025002</v>
      </c>
      <c r="O456">
        <v>988849.61232250696</v>
      </c>
      <c r="P456">
        <v>1032985.58245943</v>
      </c>
      <c r="Q456">
        <v>130277.653382255</v>
      </c>
      <c r="R456">
        <v>104845.385741569</v>
      </c>
      <c r="S456">
        <v>150109.091968678</v>
      </c>
      <c r="T456">
        <v>3639116.31</v>
      </c>
      <c r="U456">
        <v>1546003.19770827</v>
      </c>
      <c r="V456">
        <v>4739492.6043733098</v>
      </c>
      <c r="W456">
        <v>429370.20218892401</v>
      </c>
      <c r="X456">
        <v>0</v>
      </c>
      <c r="Y456">
        <v>0</v>
      </c>
      <c r="Z456">
        <v>0</v>
      </c>
      <c r="AA456">
        <v>0</v>
      </c>
      <c r="AB456">
        <v>16256.70114603</v>
      </c>
      <c r="AC456">
        <v>150109.091968678</v>
      </c>
      <c r="AD456">
        <v>0</v>
      </c>
      <c r="AE456">
        <v>0</v>
      </c>
      <c r="AF456">
        <v>0</v>
      </c>
      <c r="AG456">
        <v>0</v>
      </c>
      <c r="AH456">
        <v>0</v>
      </c>
      <c r="AI456">
        <v>0</v>
      </c>
      <c r="AJ456">
        <v>5335228.5996769397</v>
      </c>
      <c r="AK456" s="63">
        <v>12575.081292405001</v>
      </c>
      <c r="AL456">
        <v>330.98244656580999</v>
      </c>
      <c r="AM456">
        <v>93035.839999999997</v>
      </c>
      <c r="AN456">
        <v>3997.71997117915</v>
      </c>
      <c r="AO456">
        <v>14546.291530348301</v>
      </c>
      <c r="AP456">
        <v>330.98244656580999</v>
      </c>
      <c r="AQ456">
        <v>93035.839999999997</v>
      </c>
      <c r="AR456">
        <v>3997.71997117915</v>
      </c>
      <c r="AS456">
        <v>14546.291530348301</v>
      </c>
      <c r="AT456">
        <v>0</v>
      </c>
      <c r="AU456" t="s">
        <v>2896</v>
      </c>
      <c r="AV456" t="s">
        <v>2896</v>
      </c>
    </row>
    <row r="457" spans="1:48" x14ac:dyDescent="0.25">
      <c r="A457" t="s">
        <v>3370</v>
      </c>
      <c r="B457">
        <v>2183</v>
      </c>
      <c r="C457" t="s">
        <v>108</v>
      </c>
      <c r="D457">
        <v>932</v>
      </c>
      <c r="E457" t="s">
        <v>695</v>
      </c>
      <c r="F457" t="s">
        <v>2892</v>
      </c>
      <c r="G457" t="s">
        <v>2911</v>
      </c>
      <c r="H457" t="s">
        <v>2894</v>
      </c>
      <c r="I457" t="s">
        <v>2895</v>
      </c>
      <c r="J457">
        <v>508.19724931770099</v>
      </c>
      <c r="K457">
        <v>2</v>
      </c>
      <c r="L457">
        <v>1</v>
      </c>
      <c r="M457">
        <v>2</v>
      </c>
      <c r="N457">
        <v>3691963.9450481501</v>
      </c>
      <c r="O457">
        <v>1459690.02568739</v>
      </c>
      <c r="P457">
        <v>1199404.2248649001</v>
      </c>
      <c r="Q457">
        <v>156048.646489771</v>
      </c>
      <c r="R457">
        <v>125585.471574807</v>
      </c>
      <c r="S457">
        <v>179803.05923065799</v>
      </c>
      <c r="T457">
        <v>4780865.08</v>
      </c>
      <c r="U457">
        <v>1851827.23366502</v>
      </c>
      <c r="V457">
        <v>6082102.9009140097</v>
      </c>
      <c r="W457">
        <v>531116.87740541296</v>
      </c>
      <c r="X457">
        <v>0</v>
      </c>
      <c r="Y457">
        <v>0</v>
      </c>
      <c r="Z457">
        <v>0</v>
      </c>
      <c r="AA457">
        <v>0</v>
      </c>
      <c r="AB457">
        <v>19472.535345591601</v>
      </c>
      <c r="AC457">
        <v>179803.05923065799</v>
      </c>
      <c r="AD457">
        <v>0</v>
      </c>
      <c r="AE457">
        <v>0</v>
      </c>
      <c r="AF457">
        <v>0</v>
      </c>
      <c r="AG457">
        <v>0</v>
      </c>
      <c r="AH457">
        <v>0</v>
      </c>
      <c r="AI457">
        <v>0</v>
      </c>
      <c r="AJ457">
        <v>6812495.3728956804</v>
      </c>
      <c r="AK457" s="63">
        <v>13405.218902782401</v>
      </c>
      <c r="AL457">
        <v>330.98244656580999</v>
      </c>
      <c r="AM457">
        <v>93035.839999999997</v>
      </c>
      <c r="AN457">
        <v>3997.71997117915</v>
      </c>
      <c r="AO457">
        <v>14546.291530348301</v>
      </c>
      <c r="AP457">
        <v>3753.1860850462999</v>
      </c>
      <c r="AQ457">
        <v>20687.885194392002</v>
      </c>
      <c r="AR457">
        <v>11157.424200015999</v>
      </c>
      <c r="AS457">
        <v>13405.218902782401</v>
      </c>
      <c r="AT457">
        <v>0</v>
      </c>
      <c r="AU457" t="s">
        <v>2896</v>
      </c>
      <c r="AV457" t="s">
        <v>2896</v>
      </c>
    </row>
    <row r="458" spans="1:48" x14ac:dyDescent="0.25">
      <c r="A458" t="s">
        <v>3371</v>
      </c>
      <c r="B458">
        <v>2183</v>
      </c>
      <c r="C458" t="s">
        <v>108</v>
      </c>
      <c r="D458">
        <v>933</v>
      </c>
      <c r="E458" t="s">
        <v>696</v>
      </c>
      <c r="F458" t="s">
        <v>2892</v>
      </c>
      <c r="G458" t="s">
        <v>2893</v>
      </c>
      <c r="H458" t="s">
        <v>2894</v>
      </c>
      <c r="I458" t="s">
        <v>2895</v>
      </c>
      <c r="J458">
        <v>369.75662137018202</v>
      </c>
      <c r="K458">
        <v>3</v>
      </c>
      <c r="L458">
        <v>1</v>
      </c>
      <c r="M458">
        <v>2</v>
      </c>
      <c r="N458">
        <v>3187572.5172779299</v>
      </c>
      <c r="O458">
        <v>896434.09940998396</v>
      </c>
      <c r="P458">
        <v>958846.29183754302</v>
      </c>
      <c r="Q458">
        <v>113538.631649256</v>
      </c>
      <c r="R458">
        <v>91374.086981041299</v>
      </c>
      <c r="S458">
        <v>130821.98257155099</v>
      </c>
      <c r="T458">
        <v>3900404.18</v>
      </c>
      <c r="U458">
        <v>1347361.4471557499</v>
      </c>
      <c r="V458">
        <v>4140497.5825642901</v>
      </c>
      <c r="W458">
        <v>1093100.1228080201</v>
      </c>
      <c r="X458">
        <v>0</v>
      </c>
      <c r="Y458">
        <v>0</v>
      </c>
      <c r="Z458">
        <v>0</v>
      </c>
      <c r="AA458">
        <v>0</v>
      </c>
      <c r="AB458">
        <v>14167.921783449499</v>
      </c>
      <c r="AC458">
        <v>130821.98257155099</v>
      </c>
      <c r="AD458">
        <v>0</v>
      </c>
      <c r="AE458">
        <v>0</v>
      </c>
      <c r="AF458">
        <v>0</v>
      </c>
      <c r="AG458">
        <v>0</v>
      </c>
      <c r="AH458">
        <v>0</v>
      </c>
      <c r="AI458">
        <v>0</v>
      </c>
      <c r="AJ458">
        <v>5378587.6097272998</v>
      </c>
      <c r="AK458" s="63">
        <v>14546.291530348301</v>
      </c>
      <c r="AL458">
        <v>330.98244656580999</v>
      </c>
      <c r="AM458">
        <v>93035.839999999997</v>
      </c>
      <c r="AN458">
        <v>3997.71997117915</v>
      </c>
      <c r="AO458">
        <v>14546.291530348301</v>
      </c>
      <c r="AP458">
        <v>330.98244656580999</v>
      </c>
      <c r="AQ458">
        <v>93035.839999999997</v>
      </c>
      <c r="AR458">
        <v>3997.71997117915</v>
      </c>
      <c r="AS458">
        <v>14546.291530348301</v>
      </c>
      <c r="AT458">
        <v>0</v>
      </c>
      <c r="AU458" t="s">
        <v>2896</v>
      </c>
      <c r="AV458" t="s">
        <v>2896</v>
      </c>
    </row>
    <row r="459" spans="1:48" x14ac:dyDescent="0.25">
      <c r="A459" t="s">
        <v>3372</v>
      </c>
      <c r="B459">
        <v>2183</v>
      </c>
      <c r="C459" t="s">
        <v>108</v>
      </c>
      <c r="D459">
        <v>941</v>
      </c>
      <c r="E459" t="s">
        <v>697</v>
      </c>
      <c r="F459" t="s">
        <v>2892</v>
      </c>
      <c r="G459" t="s">
        <v>2893</v>
      </c>
      <c r="H459" t="s">
        <v>2894</v>
      </c>
      <c r="I459" t="s">
        <v>2895</v>
      </c>
      <c r="J459">
        <v>487.51486798778899</v>
      </c>
      <c r="K459">
        <v>1</v>
      </c>
      <c r="L459">
        <v>1</v>
      </c>
      <c r="M459">
        <v>2</v>
      </c>
      <c r="N459">
        <v>2982394.7923129499</v>
      </c>
      <c r="O459">
        <v>843835.65966337302</v>
      </c>
      <c r="P459">
        <v>1052490.36584111</v>
      </c>
      <c r="Q459">
        <v>149697.84939858</v>
      </c>
      <c r="R459">
        <v>120474.450969925</v>
      </c>
      <c r="S459">
        <v>172485.51581560401</v>
      </c>
      <c r="T459">
        <v>3372430.71</v>
      </c>
      <c r="U459">
        <v>1776462.40818595</v>
      </c>
      <c r="V459">
        <v>4614975.43999252</v>
      </c>
      <c r="W459">
        <v>515237.62726607698</v>
      </c>
      <c r="X459">
        <v>0</v>
      </c>
      <c r="Y459">
        <v>0</v>
      </c>
      <c r="Z459">
        <v>0</v>
      </c>
      <c r="AA459">
        <v>0</v>
      </c>
      <c r="AB459">
        <v>18680.050927349599</v>
      </c>
      <c r="AC459">
        <v>172485.51581560401</v>
      </c>
      <c r="AD459">
        <v>0</v>
      </c>
      <c r="AE459">
        <v>0</v>
      </c>
      <c r="AF459">
        <v>0</v>
      </c>
      <c r="AG459">
        <v>0</v>
      </c>
      <c r="AH459">
        <v>0</v>
      </c>
      <c r="AI459">
        <v>0</v>
      </c>
      <c r="AJ459">
        <v>5321378.6340015503</v>
      </c>
      <c r="AK459" s="63">
        <v>10915.315579944199</v>
      </c>
      <c r="AL459">
        <v>330.98244656580999</v>
      </c>
      <c r="AM459">
        <v>93035.839999999997</v>
      </c>
      <c r="AN459">
        <v>3997.71997117915</v>
      </c>
      <c r="AO459">
        <v>14546.291530348301</v>
      </c>
      <c r="AP459">
        <v>330.98244656580999</v>
      </c>
      <c r="AQ459">
        <v>93035.839999999997</v>
      </c>
      <c r="AR459">
        <v>3997.71997117915</v>
      </c>
      <c r="AS459">
        <v>14546.291530348301</v>
      </c>
      <c r="AT459">
        <v>0</v>
      </c>
      <c r="AU459" t="s">
        <v>2896</v>
      </c>
      <c r="AV459" t="s">
        <v>2896</v>
      </c>
    </row>
    <row r="460" spans="1:48" x14ac:dyDescent="0.25">
      <c r="A460" t="s">
        <v>3373</v>
      </c>
      <c r="B460">
        <v>2183</v>
      </c>
      <c r="C460" t="s">
        <v>108</v>
      </c>
      <c r="D460">
        <v>934</v>
      </c>
      <c r="E460" t="s">
        <v>698</v>
      </c>
      <c r="F460" t="s">
        <v>2892</v>
      </c>
      <c r="G460" t="s">
        <v>2911</v>
      </c>
      <c r="H460" t="s">
        <v>2894</v>
      </c>
      <c r="I460" t="s">
        <v>2895</v>
      </c>
      <c r="J460">
        <v>827.27261639440906</v>
      </c>
      <c r="K460">
        <v>1</v>
      </c>
      <c r="L460">
        <v>1</v>
      </c>
      <c r="M460">
        <v>2</v>
      </c>
      <c r="N460">
        <v>4961405.0926660802</v>
      </c>
      <c r="O460">
        <v>1820243.100112</v>
      </c>
      <c r="P460">
        <v>1697429.42689877</v>
      </c>
      <c r="Q460">
        <v>254024.93271996299</v>
      </c>
      <c r="R460">
        <v>204435.23019910499</v>
      </c>
      <c r="S460">
        <v>292693.72757363302</v>
      </c>
      <c r="T460">
        <v>5923027.25</v>
      </c>
      <c r="U460">
        <v>3014510.5325959199</v>
      </c>
      <c r="V460">
        <v>8076832.1856244998</v>
      </c>
      <c r="W460">
        <v>829007.087613474</v>
      </c>
      <c r="X460">
        <v>0</v>
      </c>
      <c r="Y460">
        <v>0</v>
      </c>
      <c r="Z460">
        <v>0</v>
      </c>
      <c r="AA460">
        <v>0</v>
      </c>
      <c r="AB460">
        <v>31698.509357947201</v>
      </c>
      <c r="AC460">
        <v>292693.72757363302</v>
      </c>
      <c r="AD460">
        <v>0</v>
      </c>
      <c r="AE460">
        <v>0</v>
      </c>
      <c r="AF460">
        <v>0</v>
      </c>
      <c r="AG460">
        <v>0</v>
      </c>
      <c r="AH460">
        <v>0</v>
      </c>
      <c r="AI460">
        <v>0</v>
      </c>
      <c r="AJ460">
        <v>9230231.5101695508</v>
      </c>
      <c r="AK460" s="63">
        <v>11157.424200015999</v>
      </c>
      <c r="AL460">
        <v>330.98244656580999</v>
      </c>
      <c r="AM460">
        <v>93035.839999999997</v>
      </c>
      <c r="AN460">
        <v>3997.71997117915</v>
      </c>
      <c r="AO460">
        <v>14546.291530348301</v>
      </c>
      <c r="AP460">
        <v>3753.1860850462999</v>
      </c>
      <c r="AQ460">
        <v>20687.885194392002</v>
      </c>
      <c r="AR460">
        <v>11157.424200015999</v>
      </c>
      <c r="AS460">
        <v>13405.218902782401</v>
      </c>
      <c r="AT460">
        <v>0</v>
      </c>
      <c r="AU460" t="s">
        <v>2896</v>
      </c>
      <c r="AV460" t="s">
        <v>2896</v>
      </c>
    </row>
    <row r="461" spans="1:48" x14ac:dyDescent="0.25">
      <c r="A461" t="s">
        <v>3374</v>
      </c>
      <c r="B461">
        <v>2183</v>
      </c>
      <c r="C461" t="s">
        <v>108</v>
      </c>
      <c r="D461">
        <v>4601</v>
      </c>
      <c r="E461" t="s">
        <v>699</v>
      </c>
      <c r="F461" t="s">
        <v>2906</v>
      </c>
      <c r="G461" t="s">
        <v>2893</v>
      </c>
      <c r="H461" t="s">
        <v>2894</v>
      </c>
      <c r="I461" t="s">
        <v>2895</v>
      </c>
      <c r="J461">
        <v>170.47393643507701</v>
      </c>
      <c r="K461">
        <v>1</v>
      </c>
      <c r="L461">
        <v>1</v>
      </c>
      <c r="M461">
        <v>2</v>
      </c>
      <c r="N461">
        <v>114218.174094275</v>
      </c>
      <c r="O461">
        <v>122909.55758651601</v>
      </c>
      <c r="P461">
        <v>289590.98184834898</v>
      </c>
      <c r="Q461">
        <v>52346.263342024999</v>
      </c>
      <c r="R461">
        <v>42127.441120856798</v>
      </c>
      <c r="S461">
        <v>60314.642260012697</v>
      </c>
      <c r="T461">
        <v>0</v>
      </c>
      <c r="U461">
        <v>621192.41799202096</v>
      </c>
      <c r="V461">
        <v>471364.03244684299</v>
      </c>
      <c r="W461">
        <v>143296.355399027</v>
      </c>
      <c r="X461">
        <v>0</v>
      </c>
      <c r="Y461">
        <v>0</v>
      </c>
      <c r="Z461">
        <v>0</v>
      </c>
      <c r="AA461">
        <v>0</v>
      </c>
      <c r="AB461">
        <v>6532.0301461508798</v>
      </c>
      <c r="AC461">
        <v>60314.642260012697</v>
      </c>
      <c r="AD461">
        <v>0</v>
      </c>
      <c r="AE461">
        <v>0</v>
      </c>
      <c r="AF461">
        <v>0</v>
      </c>
      <c r="AG461">
        <v>0</v>
      </c>
      <c r="AH461">
        <v>0</v>
      </c>
      <c r="AI461">
        <v>0</v>
      </c>
      <c r="AJ461">
        <v>681507.06025203399</v>
      </c>
      <c r="AK461" s="63">
        <v>3997.71997117915</v>
      </c>
      <c r="AL461">
        <v>330.98244656580999</v>
      </c>
      <c r="AM461">
        <v>93035.839999999997</v>
      </c>
      <c r="AN461">
        <v>3997.71997117915</v>
      </c>
      <c r="AO461">
        <v>14546.291530348301</v>
      </c>
      <c r="AP461">
        <v>330.98244656580999</v>
      </c>
      <c r="AQ461">
        <v>93035.839999999997</v>
      </c>
      <c r="AR461">
        <v>3997.71997117915</v>
      </c>
      <c r="AS461">
        <v>14546.291530348301</v>
      </c>
      <c r="AT461">
        <v>0</v>
      </c>
      <c r="AU461" t="s">
        <v>2896</v>
      </c>
      <c r="AV461" t="s">
        <v>2897</v>
      </c>
    </row>
    <row r="462" spans="1:48" x14ac:dyDescent="0.25">
      <c r="A462" t="s">
        <v>3375</v>
      </c>
      <c r="B462">
        <v>2183</v>
      </c>
      <c r="C462" t="s">
        <v>108</v>
      </c>
      <c r="D462">
        <v>986</v>
      </c>
      <c r="E462" t="s">
        <v>700</v>
      </c>
      <c r="F462" t="s">
        <v>2892</v>
      </c>
      <c r="G462" t="s">
        <v>2903</v>
      </c>
      <c r="H462" t="s">
        <v>2894</v>
      </c>
      <c r="I462" t="s">
        <v>2895</v>
      </c>
      <c r="J462">
        <v>1439.53314132737</v>
      </c>
      <c r="K462">
        <v>1</v>
      </c>
      <c r="L462">
        <v>1</v>
      </c>
      <c r="M462">
        <v>2</v>
      </c>
      <c r="N462">
        <v>8848006.7610299792</v>
      </c>
      <c r="O462">
        <v>5144589.5647265203</v>
      </c>
      <c r="P462">
        <v>2882583.65373208</v>
      </c>
      <c r="Q462">
        <v>442027.57606991899</v>
      </c>
      <c r="R462">
        <v>355736.77079889498</v>
      </c>
      <c r="S462">
        <v>509314.961901278</v>
      </c>
      <c r="T462">
        <v>12427408.9</v>
      </c>
      <c r="U462">
        <v>5245535.4263573904</v>
      </c>
      <c r="V462">
        <v>15087127.6600847</v>
      </c>
      <c r="W462">
        <v>2530658.2410484999</v>
      </c>
      <c r="X462">
        <v>0</v>
      </c>
      <c r="Y462">
        <v>0</v>
      </c>
      <c r="Z462">
        <v>0</v>
      </c>
      <c r="AA462">
        <v>0</v>
      </c>
      <c r="AB462">
        <v>55158.425224225699</v>
      </c>
      <c r="AC462">
        <v>509314.961901278</v>
      </c>
      <c r="AD462">
        <v>0</v>
      </c>
      <c r="AE462">
        <v>0</v>
      </c>
      <c r="AF462">
        <v>0</v>
      </c>
      <c r="AG462">
        <v>0</v>
      </c>
      <c r="AH462">
        <v>0</v>
      </c>
      <c r="AI462">
        <v>0</v>
      </c>
      <c r="AJ462">
        <v>18182259.288258601</v>
      </c>
      <c r="AK462" s="63">
        <v>12630.6639050305</v>
      </c>
      <c r="AL462">
        <v>330.98244656580999</v>
      </c>
      <c r="AM462">
        <v>93035.839999999997</v>
      </c>
      <c r="AN462">
        <v>3997.71997117915</v>
      </c>
      <c r="AO462">
        <v>14546.291530348301</v>
      </c>
      <c r="AP462">
        <v>330.98244656580999</v>
      </c>
      <c r="AQ462">
        <v>40734.411818744898</v>
      </c>
      <c r="AR462">
        <v>12516.681137768899</v>
      </c>
      <c r="AS462">
        <v>14383.653619992199</v>
      </c>
      <c r="AT462">
        <v>0</v>
      </c>
      <c r="AU462" t="s">
        <v>2896</v>
      </c>
      <c r="AV462" t="s">
        <v>2896</v>
      </c>
    </row>
    <row r="463" spans="1:48" x14ac:dyDescent="0.25">
      <c r="A463" t="s">
        <v>3376</v>
      </c>
      <c r="B463">
        <v>2183</v>
      </c>
      <c r="C463" t="s">
        <v>108</v>
      </c>
      <c r="D463">
        <v>2183</v>
      </c>
      <c r="E463" t="s">
        <v>108</v>
      </c>
      <c r="F463" t="s">
        <v>1871</v>
      </c>
      <c r="G463" t="s">
        <v>1871</v>
      </c>
      <c r="H463" t="s">
        <v>2899</v>
      </c>
      <c r="I463" t="s">
        <v>2895</v>
      </c>
      <c r="J463">
        <v>154.32438103834099</v>
      </c>
      <c r="K463">
        <v>1</v>
      </c>
      <c r="L463">
        <v>3</v>
      </c>
      <c r="M463">
        <v>2</v>
      </c>
      <c r="N463">
        <v>103397.911663413</v>
      </c>
      <c r="O463">
        <v>111265.93187727001</v>
      </c>
      <c r="P463">
        <v>262157.07786539901</v>
      </c>
      <c r="Q463">
        <v>47387.330045050599</v>
      </c>
      <c r="R463">
        <v>38136.5703852406</v>
      </c>
      <c r="S463">
        <v>54600.838280461801</v>
      </c>
      <c r="T463">
        <v>0</v>
      </c>
      <c r="U463">
        <v>562344.82183637202</v>
      </c>
      <c r="V463">
        <v>426710.17090520699</v>
      </c>
      <c r="W463">
        <v>129721.421435157</v>
      </c>
      <c r="X463">
        <v>0</v>
      </c>
      <c r="Y463">
        <v>0</v>
      </c>
      <c r="Z463">
        <v>0</v>
      </c>
      <c r="AA463">
        <v>0</v>
      </c>
      <c r="AB463">
        <v>5913.2294960081299</v>
      </c>
      <c r="AC463">
        <v>54600.838280461801</v>
      </c>
      <c r="AD463">
        <v>0</v>
      </c>
      <c r="AE463">
        <v>0</v>
      </c>
      <c r="AF463">
        <v>0</v>
      </c>
      <c r="AG463">
        <v>0</v>
      </c>
      <c r="AH463">
        <v>0</v>
      </c>
      <c r="AI463">
        <v>0</v>
      </c>
      <c r="AJ463">
        <v>616945.66011683503</v>
      </c>
      <c r="AK463" s="63">
        <v>3997.71997117915</v>
      </c>
      <c r="AL463">
        <v>330.98244656580999</v>
      </c>
      <c r="AM463">
        <v>93035.839999999997</v>
      </c>
      <c r="AN463">
        <v>3997.71997117915</v>
      </c>
      <c r="AO463">
        <v>14546.291530348301</v>
      </c>
      <c r="AP463">
        <v>634.54287297753501</v>
      </c>
      <c r="AQ463">
        <v>40331.279999999999</v>
      </c>
      <c r="AR463">
        <v>3997.71997117915</v>
      </c>
      <c r="AS463">
        <v>3997.71997117915</v>
      </c>
      <c r="AT463">
        <v>0</v>
      </c>
      <c r="AU463" t="s">
        <v>2896</v>
      </c>
      <c r="AV463" t="s">
        <v>2900</v>
      </c>
    </row>
    <row r="464" spans="1:48" x14ac:dyDescent="0.25">
      <c r="A464" t="s">
        <v>3377</v>
      </c>
      <c r="B464">
        <v>2183</v>
      </c>
      <c r="C464" t="s">
        <v>108</v>
      </c>
      <c r="D464">
        <v>936</v>
      </c>
      <c r="E464" t="s">
        <v>701</v>
      </c>
      <c r="F464" t="s">
        <v>2892</v>
      </c>
      <c r="G464" t="s">
        <v>2893</v>
      </c>
      <c r="H464" t="s">
        <v>2894</v>
      </c>
      <c r="I464" t="s">
        <v>2895</v>
      </c>
      <c r="J464">
        <v>409.91475145146302</v>
      </c>
      <c r="K464">
        <v>3</v>
      </c>
      <c r="L464">
        <v>1</v>
      </c>
      <c r="M464">
        <v>2</v>
      </c>
      <c r="N464">
        <v>2879661.0144141898</v>
      </c>
      <c r="O464">
        <v>801289.33459094597</v>
      </c>
      <c r="P464">
        <v>896419.47424236301</v>
      </c>
      <c r="Q464">
        <v>125869.71343523099</v>
      </c>
      <c r="R464">
        <v>101297.94570044801</v>
      </c>
      <c r="S464">
        <v>145030.155975267</v>
      </c>
      <c r="T464">
        <v>3310843.25</v>
      </c>
      <c r="U464">
        <v>1493694.2323831799</v>
      </c>
      <c r="V464">
        <v>4003126.6198591501</v>
      </c>
      <c r="W464">
        <v>785704.20630534296</v>
      </c>
      <c r="X464">
        <v>0</v>
      </c>
      <c r="Y464">
        <v>0</v>
      </c>
      <c r="Z464">
        <v>0</v>
      </c>
      <c r="AA464">
        <v>0</v>
      </c>
      <c r="AB464">
        <v>15706.6562186919</v>
      </c>
      <c r="AC464">
        <v>145030.155975267</v>
      </c>
      <c r="AD464">
        <v>0</v>
      </c>
      <c r="AE464">
        <v>0</v>
      </c>
      <c r="AF464">
        <v>0</v>
      </c>
      <c r="AG464">
        <v>0</v>
      </c>
      <c r="AH464">
        <v>0</v>
      </c>
      <c r="AI464">
        <v>0</v>
      </c>
      <c r="AJ464">
        <v>4949567.6383584598</v>
      </c>
      <c r="AK464" s="63">
        <v>12074.6267872346</v>
      </c>
      <c r="AL464">
        <v>330.98244656580999</v>
      </c>
      <c r="AM464">
        <v>93035.839999999997</v>
      </c>
      <c r="AN464">
        <v>3997.71997117915</v>
      </c>
      <c r="AO464">
        <v>14546.291530348301</v>
      </c>
      <c r="AP464">
        <v>330.98244656580999</v>
      </c>
      <c r="AQ464">
        <v>93035.839999999997</v>
      </c>
      <c r="AR464">
        <v>3997.71997117915</v>
      </c>
      <c r="AS464">
        <v>14546.291530348301</v>
      </c>
      <c r="AT464">
        <v>0</v>
      </c>
      <c r="AU464" t="s">
        <v>2896</v>
      </c>
      <c r="AV464" t="s">
        <v>2896</v>
      </c>
    </row>
    <row r="465" spans="1:48" x14ac:dyDescent="0.25">
      <c r="A465" t="s">
        <v>3378</v>
      </c>
      <c r="B465">
        <v>2183</v>
      </c>
      <c r="C465" t="s">
        <v>108</v>
      </c>
      <c r="D465">
        <v>935</v>
      </c>
      <c r="E465" t="s">
        <v>666</v>
      </c>
      <c r="F465" t="s">
        <v>2892</v>
      </c>
      <c r="G465" t="s">
        <v>2893</v>
      </c>
      <c r="H465" t="s">
        <v>2894</v>
      </c>
      <c r="I465" t="s">
        <v>2895</v>
      </c>
      <c r="J465">
        <v>479.78684959334902</v>
      </c>
      <c r="K465">
        <v>3</v>
      </c>
      <c r="L465">
        <v>1</v>
      </c>
      <c r="M465">
        <v>2</v>
      </c>
      <c r="N465">
        <v>3915877.3911262201</v>
      </c>
      <c r="O465">
        <v>818811.31589240301</v>
      </c>
      <c r="P465">
        <v>1056496.5979267</v>
      </c>
      <c r="Q465">
        <v>147324.85975308399</v>
      </c>
      <c r="R465">
        <v>118564.706602541</v>
      </c>
      <c r="S465">
        <v>169751.299227504</v>
      </c>
      <c r="T465">
        <v>4308772.7</v>
      </c>
      <c r="U465">
        <v>1748302.17130095</v>
      </c>
      <c r="V465">
        <v>5083325.19601613</v>
      </c>
      <c r="W465">
        <v>955365.73794631695</v>
      </c>
      <c r="X465">
        <v>0</v>
      </c>
      <c r="Y465">
        <v>0</v>
      </c>
      <c r="Z465">
        <v>0</v>
      </c>
      <c r="AA465">
        <v>0</v>
      </c>
      <c r="AB465">
        <v>18383.937338503601</v>
      </c>
      <c r="AC465">
        <v>169751.299227504</v>
      </c>
      <c r="AD465">
        <v>0</v>
      </c>
      <c r="AE465">
        <v>0</v>
      </c>
      <c r="AF465">
        <v>0</v>
      </c>
      <c r="AG465">
        <v>0</v>
      </c>
      <c r="AH465">
        <v>0</v>
      </c>
      <c r="AI465">
        <v>0</v>
      </c>
      <c r="AJ465">
        <v>6226826.1705284603</v>
      </c>
      <c r="AK465" s="63">
        <v>12978.317717140601</v>
      </c>
      <c r="AL465">
        <v>330.98244656580999</v>
      </c>
      <c r="AM465">
        <v>93035.839999999997</v>
      </c>
      <c r="AN465">
        <v>3997.71997117915</v>
      </c>
      <c r="AO465">
        <v>14546.291530348301</v>
      </c>
      <c r="AP465">
        <v>330.98244656580999</v>
      </c>
      <c r="AQ465">
        <v>93035.839999999997</v>
      </c>
      <c r="AR465">
        <v>3997.71997117915</v>
      </c>
      <c r="AS465">
        <v>14546.291530348301</v>
      </c>
      <c r="AT465">
        <v>0</v>
      </c>
      <c r="AU465" t="s">
        <v>2896</v>
      </c>
      <c r="AV465" t="s">
        <v>2896</v>
      </c>
    </row>
    <row r="466" spans="1:48" x14ac:dyDescent="0.25">
      <c r="A466" t="s">
        <v>3379</v>
      </c>
      <c r="B466">
        <v>2183</v>
      </c>
      <c r="C466" t="s">
        <v>108</v>
      </c>
      <c r="D466">
        <v>3543</v>
      </c>
      <c r="E466" t="s">
        <v>702</v>
      </c>
      <c r="F466" t="s">
        <v>2892</v>
      </c>
      <c r="G466" t="s">
        <v>2893</v>
      </c>
      <c r="H466" t="s">
        <v>2894</v>
      </c>
      <c r="I466" t="s">
        <v>2895</v>
      </c>
      <c r="J466">
        <v>558.76930894302905</v>
      </c>
      <c r="K466">
        <v>3</v>
      </c>
      <c r="L466">
        <v>1</v>
      </c>
      <c r="M466">
        <v>2</v>
      </c>
      <c r="N466">
        <v>4270806.7638726803</v>
      </c>
      <c r="O466">
        <v>1021672.29269456</v>
      </c>
      <c r="P466">
        <v>1144204.91126223</v>
      </c>
      <c r="Q466">
        <v>171577.46225043799</v>
      </c>
      <c r="R466">
        <v>138082.81579515201</v>
      </c>
      <c r="S466">
        <v>197695.73976845501</v>
      </c>
      <c r="T466">
        <v>4710236.76</v>
      </c>
      <c r="U466">
        <v>2036107.4858750601</v>
      </c>
      <c r="V466">
        <v>5695753.0332056098</v>
      </c>
      <c r="W466">
        <v>1029180.91355225</v>
      </c>
      <c r="X466">
        <v>0</v>
      </c>
      <c r="Y466">
        <v>0</v>
      </c>
      <c r="Z466">
        <v>0</v>
      </c>
      <c r="AA466">
        <v>0</v>
      </c>
      <c r="AB466">
        <v>21410.299117189501</v>
      </c>
      <c r="AC466">
        <v>197695.73976845501</v>
      </c>
      <c r="AD466">
        <v>0</v>
      </c>
      <c r="AE466">
        <v>0</v>
      </c>
      <c r="AF466">
        <v>0</v>
      </c>
      <c r="AG466">
        <v>0</v>
      </c>
      <c r="AH466">
        <v>0</v>
      </c>
      <c r="AI466">
        <v>0</v>
      </c>
      <c r="AJ466">
        <v>6944039.9856435098</v>
      </c>
      <c r="AK466" s="63">
        <v>12427.3825969055</v>
      </c>
      <c r="AL466">
        <v>330.98244656580999</v>
      </c>
      <c r="AM466">
        <v>93035.839999999997</v>
      </c>
      <c r="AN466">
        <v>3997.71997117915</v>
      </c>
      <c r="AO466">
        <v>14546.291530348301</v>
      </c>
      <c r="AP466">
        <v>330.98244656580999</v>
      </c>
      <c r="AQ466">
        <v>93035.839999999997</v>
      </c>
      <c r="AR466">
        <v>3997.71997117915</v>
      </c>
      <c r="AS466">
        <v>14546.291530348301</v>
      </c>
      <c r="AT466">
        <v>0</v>
      </c>
      <c r="AU466" t="s">
        <v>2896</v>
      </c>
      <c r="AV466" t="s">
        <v>2896</v>
      </c>
    </row>
    <row r="467" spans="1:48" x14ac:dyDescent="0.25">
      <c r="A467" t="s">
        <v>3380</v>
      </c>
      <c r="B467">
        <v>2183</v>
      </c>
      <c r="C467" t="s">
        <v>108</v>
      </c>
      <c r="D467">
        <v>937</v>
      </c>
      <c r="E467" t="s">
        <v>703</v>
      </c>
      <c r="F467" t="s">
        <v>2892</v>
      </c>
      <c r="G467" t="s">
        <v>2893</v>
      </c>
      <c r="H467" t="s">
        <v>2894</v>
      </c>
      <c r="I467" t="s">
        <v>2895</v>
      </c>
      <c r="J467">
        <v>437.72691637624303</v>
      </c>
      <c r="K467">
        <v>2</v>
      </c>
      <c r="L467">
        <v>1</v>
      </c>
      <c r="M467">
        <v>2</v>
      </c>
      <c r="N467">
        <v>3233817.94878614</v>
      </c>
      <c r="O467">
        <v>771052.99464236596</v>
      </c>
      <c r="P467">
        <v>959588.05549159402</v>
      </c>
      <c r="Q467">
        <v>134409.80431193099</v>
      </c>
      <c r="R467">
        <v>108170.87516294399</v>
      </c>
      <c r="S467">
        <v>154870.25712500099</v>
      </c>
      <c r="T467">
        <v>3612000.3</v>
      </c>
      <c r="U467">
        <v>1595039.37839497</v>
      </c>
      <c r="V467">
        <v>4560362.6629092405</v>
      </c>
      <c r="W467">
        <v>629904.68375371804</v>
      </c>
      <c r="X467">
        <v>0</v>
      </c>
      <c r="Y467">
        <v>0</v>
      </c>
      <c r="Z467">
        <v>0</v>
      </c>
      <c r="AA467">
        <v>0</v>
      </c>
      <c r="AB467">
        <v>16772.331732013401</v>
      </c>
      <c r="AC467">
        <v>154870.25712500099</v>
      </c>
      <c r="AD467">
        <v>0</v>
      </c>
      <c r="AE467">
        <v>0</v>
      </c>
      <c r="AF467">
        <v>0</v>
      </c>
      <c r="AG467">
        <v>0</v>
      </c>
      <c r="AH467">
        <v>0</v>
      </c>
      <c r="AI467">
        <v>0</v>
      </c>
      <c r="AJ467">
        <v>5361909.93551997</v>
      </c>
      <c r="AK467" s="63">
        <v>12249.4407698502</v>
      </c>
      <c r="AL467">
        <v>330.98244656580999</v>
      </c>
      <c r="AM467">
        <v>93035.839999999997</v>
      </c>
      <c r="AN467">
        <v>3997.71997117915</v>
      </c>
      <c r="AO467">
        <v>14546.291530348301</v>
      </c>
      <c r="AP467">
        <v>330.98244656580999</v>
      </c>
      <c r="AQ467">
        <v>93035.839999999997</v>
      </c>
      <c r="AR467">
        <v>3997.71997117915</v>
      </c>
      <c r="AS467">
        <v>14546.291530348301</v>
      </c>
      <c r="AT467">
        <v>0</v>
      </c>
      <c r="AU467" t="s">
        <v>2896</v>
      </c>
      <c r="AV467" t="s">
        <v>2896</v>
      </c>
    </row>
    <row r="468" spans="1:48" x14ac:dyDescent="0.25">
      <c r="A468" t="s">
        <v>3381</v>
      </c>
      <c r="B468">
        <v>2183</v>
      </c>
      <c r="C468" t="s">
        <v>108</v>
      </c>
      <c r="D468">
        <v>1313</v>
      </c>
      <c r="E468" t="s">
        <v>704</v>
      </c>
      <c r="F468" t="s">
        <v>2892</v>
      </c>
      <c r="G468" t="s">
        <v>2893</v>
      </c>
      <c r="H468" t="s">
        <v>2894</v>
      </c>
      <c r="I468" t="s">
        <v>2895</v>
      </c>
      <c r="J468">
        <v>507.76967276652999</v>
      </c>
      <c r="K468">
        <v>2</v>
      </c>
      <c r="L468">
        <v>1</v>
      </c>
      <c r="M468">
        <v>2</v>
      </c>
      <c r="N468">
        <v>3398933.0771619701</v>
      </c>
      <c r="O468">
        <v>850409.10838801204</v>
      </c>
      <c r="P468">
        <v>1135176.87325598</v>
      </c>
      <c r="Q468">
        <v>155917.353488539</v>
      </c>
      <c r="R468">
        <v>125479.809053246</v>
      </c>
      <c r="S468">
        <v>179651.780230114</v>
      </c>
      <c r="T468">
        <v>3815647.04</v>
      </c>
      <c r="U468">
        <v>1850269.1813477499</v>
      </c>
      <c r="V468">
        <v>5172804.4527251404</v>
      </c>
      <c r="W468">
        <v>473655.61667836498</v>
      </c>
      <c r="X468">
        <v>0</v>
      </c>
      <c r="Y468">
        <v>0</v>
      </c>
      <c r="Z468">
        <v>0</v>
      </c>
      <c r="AA468">
        <v>0</v>
      </c>
      <c r="AB468">
        <v>19456.151944231598</v>
      </c>
      <c r="AC468">
        <v>179651.780230114</v>
      </c>
      <c r="AD468">
        <v>0</v>
      </c>
      <c r="AE468">
        <v>0</v>
      </c>
      <c r="AF468">
        <v>0</v>
      </c>
      <c r="AG468">
        <v>0</v>
      </c>
      <c r="AH468">
        <v>0</v>
      </c>
      <c r="AI468">
        <v>0</v>
      </c>
      <c r="AJ468">
        <v>5845568.0015778597</v>
      </c>
      <c r="AK468" s="63">
        <v>11512.2432770136</v>
      </c>
      <c r="AL468">
        <v>330.98244656580999</v>
      </c>
      <c r="AM468">
        <v>93035.839999999997</v>
      </c>
      <c r="AN468">
        <v>3997.71997117915</v>
      </c>
      <c r="AO468">
        <v>14546.291530348301</v>
      </c>
      <c r="AP468">
        <v>330.98244656580999</v>
      </c>
      <c r="AQ468">
        <v>93035.839999999997</v>
      </c>
      <c r="AR468">
        <v>3997.71997117915</v>
      </c>
      <c r="AS468">
        <v>14546.291530348301</v>
      </c>
      <c r="AT468">
        <v>0</v>
      </c>
      <c r="AU468" t="s">
        <v>2896</v>
      </c>
      <c r="AV468" t="s">
        <v>2896</v>
      </c>
    </row>
    <row r="469" spans="1:48" x14ac:dyDescent="0.25">
      <c r="A469" t="s">
        <v>3382</v>
      </c>
      <c r="B469">
        <v>2183</v>
      </c>
      <c r="C469" t="s">
        <v>108</v>
      </c>
      <c r="D469">
        <v>4667</v>
      </c>
      <c r="E469" t="s">
        <v>705</v>
      </c>
      <c r="F469" t="s">
        <v>2906</v>
      </c>
      <c r="G469" t="s">
        <v>2893</v>
      </c>
      <c r="H469" t="s">
        <v>2894</v>
      </c>
      <c r="I469" t="s">
        <v>2895</v>
      </c>
      <c r="J469">
        <v>368.90308802188002</v>
      </c>
      <c r="K469">
        <v>1</v>
      </c>
      <c r="L469">
        <v>1</v>
      </c>
      <c r="M469">
        <v>2</v>
      </c>
      <c r="N469">
        <v>247166.44674680501</v>
      </c>
      <c r="O469">
        <v>265974.47263345402</v>
      </c>
      <c r="P469">
        <v>626670.620161511</v>
      </c>
      <c r="Q469">
        <v>113276.54301356401</v>
      </c>
      <c r="R469">
        <v>91163.162210796494</v>
      </c>
      <c r="S469">
        <v>130519.997648599</v>
      </c>
      <c r="T469">
        <v>0</v>
      </c>
      <c r="U469">
        <v>1344251.2447661301</v>
      </c>
      <c r="V469">
        <v>1020024.82484065</v>
      </c>
      <c r="W469">
        <v>310091.20288082102</v>
      </c>
      <c r="X469">
        <v>0</v>
      </c>
      <c r="Y469">
        <v>0</v>
      </c>
      <c r="Z469">
        <v>0</v>
      </c>
      <c r="AA469">
        <v>0</v>
      </c>
      <c r="AB469">
        <v>14135.2170446581</v>
      </c>
      <c r="AC469">
        <v>130519.997648599</v>
      </c>
      <c r="AD469">
        <v>0</v>
      </c>
      <c r="AE469">
        <v>0</v>
      </c>
      <c r="AF469">
        <v>0</v>
      </c>
      <c r="AG469">
        <v>0</v>
      </c>
      <c r="AH469">
        <v>0</v>
      </c>
      <c r="AI469">
        <v>0</v>
      </c>
      <c r="AJ469">
        <v>1474771.2424147299</v>
      </c>
      <c r="AK469" s="63">
        <v>3997.71997117915</v>
      </c>
      <c r="AL469">
        <v>330.98244656580999</v>
      </c>
      <c r="AM469">
        <v>93035.839999999997</v>
      </c>
      <c r="AN469">
        <v>3997.71997117915</v>
      </c>
      <c r="AO469">
        <v>14546.291530348301</v>
      </c>
      <c r="AP469">
        <v>330.98244656580999</v>
      </c>
      <c r="AQ469">
        <v>93035.839999999997</v>
      </c>
      <c r="AR469">
        <v>3997.71997117915</v>
      </c>
      <c r="AS469">
        <v>14546.291530348301</v>
      </c>
      <c r="AT469">
        <v>0</v>
      </c>
      <c r="AU469" t="s">
        <v>2896</v>
      </c>
      <c r="AV469" t="s">
        <v>2897</v>
      </c>
    </row>
    <row r="470" spans="1:48" x14ac:dyDescent="0.25">
      <c r="A470" t="s">
        <v>3383</v>
      </c>
      <c r="B470">
        <v>2183</v>
      </c>
      <c r="C470" t="s">
        <v>108</v>
      </c>
      <c r="D470">
        <v>4740</v>
      </c>
      <c r="E470" t="s">
        <v>706</v>
      </c>
      <c r="F470" t="s">
        <v>2906</v>
      </c>
      <c r="G470" t="s">
        <v>2907</v>
      </c>
      <c r="H470" t="s">
        <v>2942</v>
      </c>
      <c r="I470" t="s">
        <v>2895</v>
      </c>
      <c r="J470">
        <v>538.88483418883698</v>
      </c>
      <c r="K470">
        <v>1</v>
      </c>
      <c r="L470">
        <v>1</v>
      </c>
      <c r="M470">
        <v>2</v>
      </c>
      <c r="N470">
        <v>625534.51152321498</v>
      </c>
      <c r="O470">
        <v>388529.16724579199</v>
      </c>
      <c r="P470">
        <v>915425.49846240901</v>
      </c>
      <c r="Q470">
        <v>165471.672863113</v>
      </c>
      <c r="R470">
        <v>133168.97349794299</v>
      </c>
      <c r="S470">
        <v>190660.500209802</v>
      </c>
      <c r="T470">
        <v>264479.65999999997</v>
      </c>
      <c r="U470">
        <v>1963650.1635924701</v>
      </c>
      <c r="V470">
        <v>1490027.9408074501</v>
      </c>
      <c r="W470">
        <v>717453.494791909</v>
      </c>
      <c r="X470">
        <v>0</v>
      </c>
      <c r="Y470">
        <v>0</v>
      </c>
      <c r="Z470">
        <v>0</v>
      </c>
      <c r="AA470">
        <v>0</v>
      </c>
      <c r="AB470">
        <v>20648.3879931144</v>
      </c>
      <c r="AC470">
        <v>190660.500209802</v>
      </c>
      <c r="AD470">
        <v>0</v>
      </c>
      <c r="AE470">
        <v>0</v>
      </c>
      <c r="AF470">
        <v>0</v>
      </c>
      <c r="AG470">
        <v>0</v>
      </c>
      <c r="AH470">
        <v>0</v>
      </c>
      <c r="AI470">
        <v>0</v>
      </c>
      <c r="AJ470">
        <v>2418790.32380227</v>
      </c>
      <c r="AK470" s="63">
        <v>4488.5106619175704</v>
      </c>
      <c r="AL470">
        <v>330.98244656580999</v>
      </c>
      <c r="AM470">
        <v>93035.839999999997</v>
      </c>
      <c r="AN470">
        <v>3997.71997117915</v>
      </c>
      <c r="AO470">
        <v>14546.291530348301</v>
      </c>
      <c r="AP470">
        <v>330.98244656580999</v>
      </c>
      <c r="AQ470">
        <v>56162.493707719797</v>
      </c>
      <c r="AR470">
        <v>4488.5106619175704</v>
      </c>
      <c r="AS470">
        <v>4488.5106619175704</v>
      </c>
      <c r="AT470">
        <v>0</v>
      </c>
      <c r="AU470" t="s">
        <v>2896</v>
      </c>
      <c r="AV470" t="s">
        <v>2896</v>
      </c>
    </row>
    <row r="471" spans="1:48" x14ac:dyDescent="0.25">
      <c r="A471" t="s">
        <v>3384</v>
      </c>
      <c r="B471">
        <v>2183</v>
      </c>
      <c r="C471" t="s">
        <v>108</v>
      </c>
      <c r="D471">
        <v>938</v>
      </c>
      <c r="E471" t="s">
        <v>707</v>
      </c>
      <c r="F471" t="s">
        <v>2892</v>
      </c>
      <c r="G471" t="s">
        <v>2893</v>
      </c>
      <c r="H471" t="s">
        <v>2894</v>
      </c>
      <c r="I471" t="s">
        <v>2895</v>
      </c>
      <c r="J471">
        <v>502.92583449456401</v>
      </c>
      <c r="K471">
        <v>3</v>
      </c>
      <c r="L471">
        <v>1</v>
      </c>
      <c r="M471">
        <v>2</v>
      </c>
      <c r="N471">
        <v>3893128.16742907</v>
      </c>
      <c r="O471">
        <v>830121.05210049194</v>
      </c>
      <c r="P471">
        <v>1196611.5189559001</v>
      </c>
      <c r="Q471">
        <v>154429.98926692901</v>
      </c>
      <c r="R471">
        <v>124282.801957214</v>
      </c>
      <c r="S471">
        <v>177938.00287124899</v>
      </c>
      <c r="T471">
        <v>4365954.88</v>
      </c>
      <c r="U471">
        <v>1832618.64970961</v>
      </c>
      <c r="V471">
        <v>5307209.5776639599</v>
      </c>
      <c r="W471">
        <v>872093.40089339495</v>
      </c>
      <c r="X471">
        <v>0</v>
      </c>
      <c r="Y471">
        <v>0</v>
      </c>
      <c r="Z471">
        <v>0</v>
      </c>
      <c r="AA471">
        <v>0</v>
      </c>
      <c r="AB471">
        <v>19270.551152244199</v>
      </c>
      <c r="AC471">
        <v>177938.00287124899</v>
      </c>
      <c r="AD471">
        <v>0</v>
      </c>
      <c r="AE471">
        <v>0</v>
      </c>
      <c r="AF471">
        <v>0</v>
      </c>
      <c r="AG471">
        <v>0</v>
      </c>
      <c r="AH471">
        <v>0</v>
      </c>
      <c r="AI471">
        <v>0</v>
      </c>
      <c r="AJ471">
        <v>6376511.5325808497</v>
      </c>
      <c r="AK471" s="63">
        <v>12678.830744475799</v>
      </c>
      <c r="AL471">
        <v>330.98244656580999</v>
      </c>
      <c r="AM471">
        <v>93035.839999999997</v>
      </c>
      <c r="AN471">
        <v>3997.71997117915</v>
      </c>
      <c r="AO471">
        <v>14546.291530348301</v>
      </c>
      <c r="AP471">
        <v>330.98244656580999</v>
      </c>
      <c r="AQ471">
        <v>93035.839999999997</v>
      </c>
      <c r="AR471">
        <v>3997.71997117915</v>
      </c>
      <c r="AS471">
        <v>14546.291530348301</v>
      </c>
      <c r="AT471">
        <v>0</v>
      </c>
      <c r="AU471" t="s">
        <v>2896</v>
      </c>
      <c r="AV471" t="s">
        <v>2896</v>
      </c>
    </row>
    <row r="472" spans="1:48" x14ac:dyDescent="0.25">
      <c r="A472" t="s">
        <v>3385</v>
      </c>
      <c r="B472">
        <v>2183</v>
      </c>
      <c r="C472" t="s">
        <v>108</v>
      </c>
      <c r="D472">
        <v>939</v>
      </c>
      <c r="E472" t="s">
        <v>708</v>
      </c>
      <c r="F472" t="s">
        <v>2892</v>
      </c>
      <c r="G472" t="s">
        <v>2893</v>
      </c>
      <c r="H472" t="s">
        <v>2894</v>
      </c>
      <c r="I472" t="s">
        <v>2895</v>
      </c>
      <c r="J472">
        <v>461.59410352105198</v>
      </c>
      <c r="K472">
        <v>2</v>
      </c>
      <c r="L472">
        <v>1</v>
      </c>
      <c r="M472">
        <v>2</v>
      </c>
      <c r="N472">
        <v>2759255.0633118702</v>
      </c>
      <c r="O472">
        <v>793173.235481582</v>
      </c>
      <c r="P472">
        <v>1055338.093172</v>
      </c>
      <c r="Q472">
        <v>141738.53789808499</v>
      </c>
      <c r="R472">
        <v>114068.923522649</v>
      </c>
      <c r="S472">
        <v>163314.60283846001</v>
      </c>
      <c r="T472">
        <v>3181564.49</v>
      </c>
      <c r="U472">
        <v>1682009.36338618</v>
      </c>
      <c r="V472">
        <v>4438603.8591308203</v>
      </c>
      <c r="W472">
        <v>407283.14626829</v>
      </c>
      <c r="X472">
        <v>0</v>
      </c>
      <c r="Y472">
        <v>0</v>
      </c>
      <c r="Z472">
        <v>0</v>
      </c>
      <c r="AA472">
        <v>0</v>
      </c>
      <c r="AB472">
        <v>17686.847987072098</v>
      </c>
      <c r="AC472">
        <v>163314.60283846001</v>
      </c>
      <c r="AD472">
        <v>0</v>
      </c>
      <c r="AE472">
        <v>0</v>
      </c>
      <c r="AF472">
        <v>0</v>
      </c>
      <c r="AG472">
        <v>0</v>
      </c>
      <c r="AH472">
        <v>0</v>
      </c>
      <c r="AI472">
        <v>0</v>
      </c>
      <c r="AJ472">
        <v>5026888.4562246399</v>
      </c>
      <c r="AK472" s="63">
        <v>10890.2787489689</v>
      </c>
      <c r="AL472">
        <v>330.98244656580999</v>
      </c>
      <c r="AM472">
        <v>93035.839999999997</v>
      </c>
      <c r="AN472">
        <v>3997.71997117915</v>
      </c>
      <c r="AO472">
        <v>14546.291530348301</v>
      </c>
      <c r="AP472">
        <v>330.98244656580999</v>
      </c>
      <c r="AQ472">
        <v>93035.839999999997</v>
      </c>
      <c r="AR472">
        <v>3997.71997117915</v>
      </c>
      <c r="AS472">
        <v>14546.291530348301</v>
      </c>
      <c r="AT472">
        <v>0</v>
      </c>
      <c r="AU472" t="s">
        <v>2896</v>
      </c>
      <c r="AV472" t="s">
        <v>2896</v>
      </c>
    </row>
    <row r="473" spans="1:48" x14ac:dyDescent="0.25">
      <c r="A473" t="s">
        <v>3386</v>
      </c>
      <c r="B473">
        <v>2183</v>
      </c>
      <c r="C473" t="s">
        <v>108</v>
      </c>
      <c r="D473">
        <v>987</v>
      </c>
      <c r="E473" t="s">
        <v>710</v>
      </c>
      <c r="F473" t="s">
        <v>2892</v>
      </c>
      <c r="G473" t="s">
        <v>2903</v>
      </c>
      <c r="H473" t="s">
        <v>2894</v>
      </c>
      <c r="I473" t="s">
        <v>2895</v>
      </c>
      <c r="J473">
        <v>1583.8691767861901</v>
      </c>
      <c r="K473">
        <v>1</v>
      </c>
      <c r="L473">
        <v>1</v>
      </c>
      <c r="M473">
        <v>2</v>
      </c>
      <c r="N473">
        <v>9486529.8638508301</v>
      </c>
      <c r="O473">
        <v>5789369.4154471299</v>
      </c>
      <c r="P473">
        <v>3110751.4243262401</v>
      </c>
      <c r="Q473">
        <v>486347.85329158598</v>
      </c>
      <c r="R473">
        <v>391405.02579766</v>
      </c>
      <c r="S473">
        <v>560381.86705978506</v>
      </c>
      <c r="T473">
        <v>13492920.01</v>
      </c>
      <c r="U473">
        <v>5771483.5727134496</v>
      </c>
      <c r="V473">
        <v>16459040.6046379</v>
      </c>
      <c r="W473">
        <v>2744674.0456400402</v>
      </c>
      <c r="X473">
        <v>0</v>
      </c>
      <c r="Y473">
        <v>0</v>
      </c>
      <c r="Z473">
        <v>0</v>
      </c>
      <c r="AA473">
        <v>0</v>
      </c>
      <c r="AB473">
        <v>60688.932435526003</v>
      </c>
      <c r="AC473">
        <v>560381.86705978506</v>
      </c>
      <c r="AD473">
        <v>0</v>
      </c>
      <c r="AE473">
        <v>0</v>
      </c>
      <c r="AF473">
        <v>0</v>
      </c>
      <c r="AG473">
        <v>0</v>
      </c>
      <c r="AH473">
        <v>0</v>
      </c>
      <c r="AI473">
        <v>0</v>
      </c>
      <c r="AJ473">
        <v>19824785.4497732</v>
      </c>
      <c r="AK473" s="63">
        <v>12516.681137768899</v>
      </c>
      <c r="AL473">
        <v>330.98244656580999</v>
      </c>
      <c r="AM473">
        <v>93035.839999999997</v>
      </c>
      <c r="AN473">
        <v>3997.71997117915</v>
      </c>
      <c r="AO473">
        <v>14546.291530348301</v>
      </c>
      <c r="AP473">
        <v>330.98244656580999</v>
      </c>
      <c r="AQ473">
        <v>40734.411818744898</v>
      </c>
      <c r="AR473">
        <v>12516.681137768899</v>
      </c>
      <c r="AS473">
        <v>14383.653619992199</v>
      </c>
      <c r="AT473">
        <v>0</v>
      </c>
      <c r="AU473" t="s">
        <v>2896</v>
      </c>
      <c r="AV473" t="s">
        <v>2896</v>
      </c>
    </row>
    <row r="474" spans="1:48" x14ac:dyDescent="0.25">
      <c r="A474" t="s">
        <v>3387</v>
      </c>
      <c r="B474">
        <v>2183</v>
      </c>
      <c r="C474" t="s">
        <v>108</v>
      </c>
      <c r="D474">
        <v>3577</v>
      </c>
      <c r="E474" t="s">
        <v>711</v>
      </c>
      <c r="F474" t="s">
        <v>2892</v>
      </c>
      <c r="G474" t="s">
        <v>2903</v>
      </c>
      <c r="H474" t="s">
        <v>2894</v>
      </c>
      <c r="I474" t="s">
        <v>2895</v>
      </c>
      <c r="J474">
        <v>187.383440507769</v>
      </c>
      <c r="K474">
        <v>1</v>
      </c>
      <c r="L474">
        <v>2</v>
      </c>
      <c r="M474">
        <v>2</v>
      </c>
      <c r="N474">
        <v>1349398.0849762701</v>
      </c>
      <c r="O474">
        <v>699429.37670412997</v>
      </c>
      <c r="P474">
        <v>410567.24143323</v>
      </c>
      <c r="Q474">
        <v>57538.548870723796</v>
      </c>
      <c r="R474">
        <v>112027.93002533499</v>
      </c>
      <c r="S474">
        <v>66297.320376482705</v>
      </c>
      <c r="T474">
        <v>1946151.98</v>
      </c>
      <c r="U474">
        <v>682809.20200968604</v>
      </c>
      <c r="V474">
        <v>2178262.3081177799</v>
      </c>
      <c r="W474">
        <v>443518.92422991199</v>
      </c>
      <c r="X474">
        <v>0</v>
      </c>
      <c r="Y474">
        <v>0</v>
      </c>
      <c r="Z474">
        <v>0</v>
      </c>
      <c r="AA474">
        <v>0</v>
      </c>
      <c r="AB474">
        <v>7179.9496619963402</v>
      </c>
      <c r="AC474">
        <v>66297.320376482705</v>
      </c>
      <c r="AD474">
        <v>0</v>
      </c>
      <c r="AE474">
        <v>0</v>
      </c>
      <c r="AF474">
        <v>0</v>
      </c>
      <c r="AG474">
        <v>0</v>
      </c>
      <c r="AH474">
        <v>0</v>
      </c>
      <c r="AI474">
        <v>0</v>
      </c>
      <c r="AJ474">
        <v>2695258.50238617</v>
      </c>
      <c r="AK474" s="63">
        <v>14383.653619992199</v>
      </c>
      <c r="AL474">
        <v>330.98244656580999</v>
      </c>
      <c r="AM474">
        <v>93035.839999999997</v>
      </c>
      <c r="AN474">
        <v>3997.71997117915</v>
      </c>
      <c r="AO474">
        <v>14546.291530348301</v>
      </c>
      <c r="AP474">
        <v>330.98244656580999</v>
      </c>
      <c r="AQ474">
        <v>40734.411818744898</v>
      </c>
      <c r="AR474">
        <v>12516.681137768899</v>
      </c>
      <c r="AS474">
        <v>14383.653619992199</v>
      </c>
      <c r="AT474">
        <v>0</v>
      </c>
      <c r="AU474" t="s">
        <v>2896</v>
      </c>
      <c r="AV474" t="s">
        <v>2896</v>
      </c>
    </row>
    <row r="475" spans="1:48" x14ac:dyDescent="0.25">
      <c r="A475" t="s">
        <v>3388</v>
      </c>
      <c r="B475">
        <v>2183</v>
      </c>
      <c r="C475" t="s">
        <v>108</v>
      </c>
      <c r="D475">
        <v>940</v>
      </c>
      <c r="E475" t="s">
        <v>712</v>
      </c>
      <c r="F475" t="s">
        <v>2892</v>
      </c>
      <c r="G475" t="s">
        <v>2893</v>
      </c>
      <c r="H475" t="s">
        <v>2894</v>
      </c>
      <c r="I475" t="s">
        <v>2895</v>
      </c>
      <c r="J475">
        <v>287.02418699177099</v>
      </c>
      <c r="K475">
        <v>2</v>
      </c>
      <c r="L475">
        <v>1</v>
      </c>
      <c r="M475">
        <v>2</v>
      </c>
      <c r="N475">
        <v>2093920.9072568901</v>
      </c>
      <c r="O475">
        <v>667693.49791924295</v>
      </c>
      <c r="P475">
        <v>687812.81400642497</v>
      </c>
      <c r="Q475">
        <v>88134.550019754795</v>
      </c>
      <c r="R475">
        <v>70929.285676244705</v>
      </c>
      <c r="S475">
        <v>101550.779669903</v>
      </c>
      <c r="T475">
        <v>2562599.5099999998</v>
      </c>
      <c r="U475">
        <v>1045891.54487856</v>
      </c>
      <c r="V475">
        <v>3343651.6952693998</v>
      </c>
      <c r="W475">
        <v>253841.48696474201</v>
      </c>
      <c r="X475">
        <v>0</v>
      </c>
      <c r="Y475">
        <v>0</v>
      </c>
      <c r="Z475">
        <v>0</v>
      </c>
      <c r="AA475">
        <v>0</v>
      </c>
      <c r="AB475">
        <v>10997.872644412701</v>
      </c>
      <c r="AC475">
        <v>101550.779669903</v>
      </c>
      <c r="AD475">
        <v>0</v>
      </c>
      <c r="AE475">
        <v>0</v>
      </c>
      <c r="AF475">
        <v>0</v>
      </c>
      <c r="AG475">
        <v>0</v>
      </c>
      <c r="AH475">
        <v>0</v>
      </c>
      <c r="AI475">
        <v>0</v>
      </c>
      <c r="AJ475">
        <v>3710041.8345484599</v>
      </c>
      <c r="AK475" s="63">
        <v>12925.885701245201</v>
      </c>
      <c r="AL475">
        <v>330.98244656580999</v>
      </c>
      <c r="AM475">
        <v>93035.839999999997</v>
      </c>
      <c r="AN475">
        <v>3997.71997117915</v>
      </c>
      <c r="AO475">
        <v>14546.291530348301</v>
      </c>
      <c r="AP475">
        <v>330.98244656580999</v>
      </c>
      <c r="AQ475">
        <v>93035.839999999997</v>
      </c>
      <c r="AR475">
        <v>3997.71997117915</v>
      </c>
      <c r="AS475">
        <v>14546.291530348301</v>
      </c>
      <c r="AT475">
        <v>0</v>
      </c>
      <c r="AU475" t="s">
        <v>2896</v>
      </c>
      <c r="AV475" t="s">
        <v>2896</v>
      </c>
    </row>
    <row r="476" spans="1:48" x14ac:dyDescent="0.25">
      <c r="A476" t="s">
        <v>3389</v>
      </c>
      <c r="B476">
        <v>2183</v>
      </c>
      <c r="C476" t="s">
        <v>108</v>
      </c>
      <c r="D476">
        <v>942</v>
      </c>
      <c r="E476" t="s">
        <v>713</v>
      </c>
      <c r="F476" t="s">
        <v>2892</v>
      </c>
      <c r="G476" t="s">
        <v>2911</v>
      </c>
      <c r="H476" t="s">
        <v>2894</v>
      </c>
      <c r="I476" t="s">
        <v>2895</v>
      </c>
      <c r="J476">
        <v>472.97342293736801</v>
      </c>
      <c r="K476">
        <v>1</v>
      </c>
      <c r="L476">
        <v>1</v>
      </c>
      <c r="M476">
        <v>2</v>
      </c>
      <c r="N476">
        <v>2927583.8098200602</v>
      </c>
      <c r="O476">
        <v>1062447.8012270001</v>
      </c>
      <c r="P476">
        <v>1040549.2140491999</v>
      </c>
      <c r="Q476">
        <v>145232.70752469101</v>
      </c>
      <c r="R476">
        <v>116880.975726822</v>
      </c>
      <c r="S476">
        <v>167340.67036590801</v>
      </c>
      <c r="T476">
        <v>3569219.88</v>
      </c>
      <c r="U476">
        <v>1723474.6283477701</v>
      </c>
      <c r="V476">
        <v>4722529.0175009295</v>
      </c>
      <c r="W476">
        <v>552042.62279110204</v>
      </c>
      <c r="X476">
        <v>0</v>
      </c>
      <c r="Y476">
        <v>0</v>
      </c>
      <c r="Z476">
        <v>0</v>
      </c>
      <c r="AA476">
        <v>0</v>
      </c>
      <c r="AB476">
        <v>18122.868055737301</v>
      </c>
      <c r="AC476">
        <v>167340.67036590801</v>
      </c>
      <c r="AD476">
        <v>0</v>
      </c>
      <c r="AE476">
        <v>0</v>
      </c>
      <c r="AF476">
        <v>0</v>
      </c>
      <c r="AG476">
        <v>0</v>
      </c>
      <c r="AH476">
        <v>0</v>
      </c>
      <c r="AI476">
        <v>0</v>
      </c>
      <c r="AJ476">
        <v>5460035.1787136802</v>
      </c>
      <c r="AK476" s="63">
        <v>11544.063395369099</v>
      </c>
      <c r="AL476">
        <v>330.98244656580999</v>
      </c>
      <c r="AM476">
        <v>93035.839999999997</v>
      </c>
      <c r="AN476">
        <v>3997.71997117915</v>
      </c>
      <c r="AO476">
        <v>14546.291530348301</v>
      </c>
      <c r="AP476">
        <v>3753.1860850462999</v>
      </c>
      <c r="AQ476">
        <v>20687.885194392002</v>
      </c>
      <c r="AR476">
        <v>11157.424200015999</v>
      </c>
      <c r="AS476">
        <v>13405.218902782401</v>
      </c>
      <c r="AT476">
        <v>0</v>
      </c>
      <c r="AU476" t="s">
        <v>2896</v>
      </c>
      <c r="AV476" t="s">
        <v>2896</v>
      </c>
    </row>
    <row r="477" spans="1:48" x14ac:dyDescent="0.25">
      <c r="A477" t="s">
        <v>3390</v>
      </c>
      <c r="B477">
        <v>2014</v>
      </c>
      <c r="C477" t="s">
        <v>109</v>
      </c>
      <c r="D477">
        <v>3740</v>
      </c>
      <c r="E477" t="s">
        <v>714</v>
      </c>
      <c r="F477" t="s">
        <v>2945</v>
      </c>
      <c r="G477" t="s">
        <v>2907</v>
      </c>
      <c r="H477" t="s">
        <v>2904</v>
      </c>
      <c r="I477" t="s">
        <v>2895</v>
      </c>
      <c r="J477">
        <v>3.2441662730230001</v>
      </c>
      <c r="K477">
        <v>0</v>
      </c>
      <c r="L477">
        <v>0</v>
      </c>
      <c r="M477">
        <v>3</v>
      </c>
      <c r="N477">
        <v>71580.806948796002</v>
      </c>
      <c r="O477">
        <v>29520.373213595201</v>
      </c>
      <c r="P477">
        <v>4957.7049106950699</v>
      </c>
      <c r="Q477">
        <v>2094.0764771914401</v>
      </c>
      <c r="R477">
        <v>1958.6094220923901</v>
      </c>
      <c r="S477">
        <v>1631.4974954414299</v>
      </c>
      <c r="T477">
        <v>96725.66</v>
      </c>
      <c r="U477">
        <v>13385.9109723702</v>
      </c>
      <c r="V477">
        <v>105126.913534223</v>
      </c>
      <c r="W477">
        <v>4984.6574381468899</v>
      </c>
      <c r="X477">
        <v>0</v>
      </c>
      <c r="Y477">
        <v>0</v>
      </c>
      <c r="Z477">
        <v>0</v>
      </c>
      <c r="AA477">
        <v>0</v>
      </c>
      <c r="AB477">
        <v>0</v>
      </c>
      <c r="AC477">
        <v>1631.4974954414299</v>
      </c>
      <c r="AD477">
        <v>0</v>
      </c>
      <c r="AE477">
        <v>0</v>
      </c>
      <c r="AF477">
        <v>0</v>
      </c>
      <c r="AG477">
        <v>0</v>
      </c>
      <c r="AH477">
        <v>0</v>
      </c>
      <c r="AI477">
        <v>0</v>
      </c>
      <c r="AJ477">
        <v>111743.068467812</v>
      </c>
      <c r="AK477" s="63">
        <v>34444.309897743398</v>
      </c>
      <c r="AL477">
        <v>330.98244656580999</v>
      </c>
      <c r="AM477">
        <v>93035.839999999997</v>
      </c>
      <c r="AN477">
        <v>12029.1840618766</v>
      </c>
      <c r="AO477">
        <v>34444.309897743398</v>
      </c>
      <c r="AP477">
        <v>330.98244656580999</v>
      </c>
      <c r="AQ477">
        <v>56162.493707719797</v>
      </c>
      <c r="AR477">
        <v>34444.309897743398</v>
      </c>
      <c r="AS477">
        <v>34444.309897743398</v>
      </c>
      <c r="AT477">
        <v>0</v>
      </c>
      <c r="AU477" t="s">
        <v>2896</v>
      </c>
      <c r="AV477" t="s">
        <v>2896</v>
      </c>
    </row>
    <row r="478" spans="1:48" x14ac:dyDescent="0.25">
      <c r="A478" t="s">
        <v>3391</v>
      </c>
      <c r="B478">
        <v>2014</v>
      </c>
      <c r="C478" t="s">
        <v>109</v>
      </c>
      <c r="D478">
        <v>359</v>
      </c>
      <c r="E478" t="s">
        <v>715</v>
      </c>
      <c r="F478" t="s">
        <v>2892</v>
      </c>
      <c r="G478" t="s">
        <v>2903</v>
      </c>
      <c r="H478" t="s">
        <v>2904</v>
      </c>
      <c r="I478" t="s">
        <v>2895</v>
      </c>
      <c r="J478">
        <v>227.85961265940099</v>
      </c>
      <c r="K478">
        <v>1</v>
      </c>
      <c r="L478">
        <v>1</v>
      </c>
      <c r="M478">
        <v>3</v>
      </c>
      <c r="N478">
        <v>1873874.40614071</v>
      </c>
      <c r="O478">
        <v>805028.547926486</v>
      </c>
      <c r="P478">
        <v>814417.003825558</v>
      </c>
      <c r="Q478">
        <v>147081.07255161699</v>
      </c>
      <c r="R478">
        <v>137566.31032760299</v>
      </c>
      <c r="S478">
        <v>114591.04006394101</v>
      </c>
      <c r="T478">
        <v>2837784.8</v>
      </c>
      <c r="U478">
        <v>940182.54077197297</v>
      </c>
      <c r="V478">
        <v>3006404.7197019602</v>
      </c>
      <c r="W478">
        <v>771562.62107001303</v>
      </c>
      <c r="X478">
        <v>0</v>
      </c>
      <c r="Y478">
        <v>0</v>
      </c>
      <c r="Z478">
        <v>0</v>
      </c>
      <c r="AA478">
        <v>0</v>
      </c>
      <c r="AB478">
        <v>0</v>
      </c>
      <c r="AC478">
        <v>114591.04006394101</v>
      </c>
      <c r="AD478">
        <v>0</v>
      </c>
      <c r="AE478">
        <v>0</v>
      </c>
      <c r="AF478">
        <v>0</v>
      </c>
      <c r="AG478">
        <v>0</v>
      </c>
      <c r="AH478">
        <v>0</v>
      </c>
      <c r="AI478">
        <v>0</v>
      </c>
      <c r="AJ478">
        <v>3892558.3808359099</v>
      </c>
      <c r="AK478" s="63">
        <v>17083.143148559699</v>
      </c>
      <c r="AL478">
        <v>330.98244656580999</v>
      </c>
      <c r="AM478">
        <v>93035.839999999997</v>
      </c>
      <c r="AN478">
        <v>12029.1840618766</v>
      </c>
      <c r="AO478">
        <v>34444.309897743398</v>
      </c>
      <c r="AP478">
        <v>330.98244656580999</v>
      </c>
      <c r="AQ478">
        <v>40734.411818744898</v>
      </c>
      <c r="AR478">
        <v>17083.143148559699</v>
      </c>
      <c r="AS478">
        <v>17083.143148559699</v>
      </c>
      <c r="AT478">
        <v>0</v>
      </c>
      <c r="AU478" t="s">
        <v>2896</v>
      </c>
      <c r="AV478" t="s">
        <v>2896</v>
      </c>
    </row>
    <row r="479" spans="1:48" x14ac:dyDescent="0.25">
      <c r="A479" t="s">
        <v>3392</v>
      </c>
      <c r="B479">
        <v>2014</v>
      </c>
      <c r="C479" t="s">
        <v>109</v>
      </c>
      <c r="D479">
        <v>342</v>
      </c>
      <c r="E479" t="s">
        <v>716</v>
      </c>
      <c r="F479" t="s">
        <v>2892</v>
      </c>
      <c r="G479" t="s">
        <v>2893</v>
      </c>
      <c r="H479" t="s">
        <v>2894</v>
      </c>
      <c r="I479" t="s">
        <v>2895</v>
      </c>
      <c r="J479">
        <v>423.82876712324901</v>
      </c>
      <c r="K479">
        <v>1</v>
      </c>
      <c r="L479">
        <v>1</v>
      </c>
      <c r="M479">
        <v>3</v>
      </c>
      <c r="N479">
        <v>2696891.7566307699</v>
      </c>
      <c r="O479">
        <v>586143.428653726</v>
      </c>
      <c r="P479">
        <v>1071028.2342189499</v>
      </c>
      <c r="Q479">
        <v>273577.17727668199</v>
      </c>
      <c r="R479">
        <v>257529.346663242</v>
      </c>
      <c r="S479">
        <v>213144.30700041601</v>
      </c>
      <c r="T479">
        <v>3136389.62</v>
      </c>
      <c r="U479">
        <v>1748780.3234433699</v>
      </c>
      <c r="V479">
        <v>3929041.8206037702</v>
      </c>
      <c r="W479">
        <v>954478.08283960598</v>
      </c>
      <c r="X479">
        <v>0</v>
      </c>
      <c r="Y479">
        <v>0</v>
      </c>
      <c r="Z479">
        <v>0</v>
      </c>
      <c r="AA479">
        <v>0</v>
      </c>
      <c r="AB479">
        <v>1650.04</v>
      </c>
      <c r="AC479">
        <v>213144.30700041601</v>
      </c>
      <c r="AD479">
        <v>0</v>
      </c>
      <c r="AE479">
        <v>0</v>
      </c>
      <c r="AF479">
        <v>0</v>
      </c>
      <c r="AG479">
        <v>0</v>
      </c>
      <c r="AH479">
        <v>0</v>
      </c>
      <c r="AI479">
        <v>0</v>
      </c>
      <c r="AJ479">
        <v>5098314.2504437799</v>
      </c>
      <c r="AK479" s="63">
        <v>12029.1840618766</v>
      </c>
      <c r="AL479">
        <v>330.98244656580999</v>
      </c>
      <c r="AM479">
        <v>93035.839999999997</v>
      </c>
      <c r="AN479">
        <v>12029.1840618766</v>
      </c>
      <c r="AO479">
        <v>34444.309897743398</v>
      </c>
      <c r="AP479">
        <v>330.98244656580999</v>
      </c>
      <c r="AQ479">
        <v>93035.839999999997</v>
      </c>
      <c r="AR479">
        <v>12029.1840618766</v>
      </c>
      <c r="AS479">
        <v>12029.1840618766</v>
      </c>
      <c r="AT479">
        <v>0</v>
      </c>
      <c r="AU479" t="s">
        <v>2896</v>
      </c>
      <c r="AV479" t="s">
        <v>2896</v>
      </c>
    </row>
    <row r="480" spans="1:48" x14ac:dyDescent="0.25">
      <c r="A480" t="s">
        <v>3393</v>
      </c>
      <c r="B480">
        <v>2014</v>
      </c>
      <c r="C480" t="s">
        <v>109</v>
      </c>
      <c r="D480">
        <v>355</v>
      </c>
      <c r="E480" t="s">
        <v>717</v>
      </c>
      <c r="F480" t="s">
        <v>2892</v>
      </c>
      <c r="G480" t="s">
        <v>2911</v>
      </c>
      <c r="H480" t="s">
        <v>2894</v>
      </c>
      <c r="I480" t="s">
        <v>2895</v>
      </c>
      <c r="J480">
        <v>199.287671232864</v>
      </c>
      <c r="K480">
        <v>1</v>
      </c>
      <c r="L480">
        <v>1</v>
      </c>
      <c r="M480">
        <v>3</v>
      </c>
      <c r="N480">
        <v>1433894.1102797301</v>
      </c>
      <c r="O480">
        <v>420566.540206192</v>
      </c>
      <c r="P480">
        <v>548354.257044798</v>
      </c>
      <c r="Q480">
        <v>128638.17369451</v>
      </c>
      <c r="R480">
        <v>120316.493587063</v>
      </c>
      <c r="S480">
        <v>100222.155440202</v>
      </c>
      <c r="T480">
        <v>1829479.1</v>
      </c>
      <c r="U480">
        <v>822290.47481229005</v>
      </c>
      <c r="V480">
        <v>2277001.6761600501</v>
      </c>
      <c r="W480">
        <v>374767.89865223598</v>
      </c>
      <c r="X480">
        <v>0</v>
      </c>
      <c r="Y480">
        <v>0</v>
      </c>
      <c r="Z480">
        <v>0</v>
      </c>
      <c r="AA480">
        <v>0</v>
      </c>
      <c r="AB480">
        <v>0</v>
      </c>
      <c r="AC480">
        <v>100222.155440202</v>
      </c>
      <c r="AD480">
        <v>0</v>
      </c>
      <c r="AE480">
        <v>0</v>
      </c>
      <c r="AF480">
        <v>0</v>
      </c>
      <c r="AG480">
        <v>0</v>
      </c>
      <c r="AH480">
        <v>0</v>
      </c>
      <c r="AI480">
        <v>0</v>
      </c>
      <c r="AJ480">
        <v>2751991.7302524899</v>
      </c>
      <c r="AK480" s="63">
        <v>13809.1418963737</v>
      </c>
      <c r="AL480">
        <v>330.98244656580999</v>
      </c>
      <c r="AM480">
        <v>93035.839999999997</v>
      </c>
      <c r="AN480">
        <v>12029.1840618766</v>
      </c>
      <c r="AO480">
        <v>34444.309897743398</v>
      </c>
      <c r="AP480">
        <v>3753.1860850462999</v>
      </c>
      <c r="AQ480">
        <v>20687.885194392002</v>
      </c>
      <c r="AR480">
        <v>13809.1418963737</v>
      </c>
      <c r="AS480">
        <v>13809.1418963737</v>
      </c>
      <c r="AT480">
        <v>0</v>
      </c>
      <c r="AU480" t="s">
        <v>2896</v>
      </c>
      <c r="AV480" t="s">
        <v>2896</v>
      </c>
    </row>
    <row r="481" spans="1:48" x14ac:dyDescent="0.25">
      <c r="A481" t="s">
        <v>3394</v>
      </c>
      <c r="B481">
        <v>2015</v>
      </c>
      <c r="C481" t="s">
        <v>110</v>
      </c>
      <c r="D481">
        <v>346</v>
      </c>
      <c r="E481" t="s">
        <v>718</v>
      </c>
      <c r="F481" t="s">
        <v>2892</v>
      </c>
      <c r="G481" t="s">
        <v>2893</v>
      </c>
      <c r="H481" t="s">
        <v>2894</v>
      </c>
      <c r="I481" t="s">
        <v>2895</v>
      </c>
      <c r="J481">
        <v>103.709219858151</v>
      </c>
      <c r="K481">
        <v>1</v>
      </c>
      <c r="L481">
        <v>1</v>
      </c>
      <c r="M481">
        <v>1</v>
      </c>
      <c r="N481">
        <v>898139.66</v>
      </c>
      <c r="O481">
        <v>90970.66</v>
      </c>
      <c r="P481">
        <v>490097.08</v>
      </c>
      <c r="Q481">
        <v>1910444.69</v>
      </c>
      <c r="R481">
        <v>164681.07</v>
      </c>
      <c r="S481">
        <v>39780.586585540397</v>
      </c>
      <c r="T481">
        <v>3554333.16</v>
      </c>
      <c r="U481">
        <v>0</v>
      </c>
      <c r="V481">
        <v>3431782.04</v>
      </c>
      <c r="W481">
        <v>117870.05</v>
      </c>
      <c r="X481">
        <v>0</v>
      </c>
      <c r="Y481">
        <v>0</v>
      </c>
      <c r="Z481">
        <v>0</v>
      </c>
      <c r="AA481">
        <v>0</v>
      </c>
      <c r="AB481">
        <v>4681.07</v>
      </c>
      <c r="AC481">
        <v>39780.586585540397</v>
      </c>
      <c r="AD481">
        <v>0</v>
      </c>
      <c r="AE481">
        <v>0</v>
      </c>
      <c r="AF481">
        <v>0</v>
      </c>
      <c r="AG481">
        <v>0</v>
      </c>
      <c r="AH481">
        <v>0</v>
      </c>
      <c r="AI481">
        <v>0</v>
      </c>
      <c r="AJ481">
        <v>3594113.74658554</v>
      </c>
      <c r="AK481" s="63">
        <v>34655.682026163297</v>
      </c>
      <c r="AL481">
        <v>330.98244656580999</v>
      </c>
      <c r="AM481">
        <v>93035.839999999997</v>
      </c>
      <c r="AN481">
        <v>383.57811041246498</v>
      </c>
      <c r="AO481">
        <v>34655.682026163297</v>
      </c>
      <c r="AP481">
        <v>330.98244656580999</v>
      </c>
      <c r="AQ481">
        <v>93035.839999999997</v>
      </c>
      <c r="AR481">
        <v>34655.682026163297</v>
      </c>
      <c r="AS481">
        <v>34655.682026163297</v>
      </c>
      <c r="AT481">
        <v>0</v>
      </c>
      <c r="AU481" t="s">
        <v>2896</v>
      </c>
      <c r="AV481" t="s">
        <v>2896</v>
      </c>
    </row>
    <row r="482" spans="1:48" x14ac:dyDescent="0.25">
      <c r="A482" t="s">
        <v>3395</v>
      </c>
      <c r="B482">
        <v>2015</v>
      </c>
      <c r="C482" t="s">
        <v>110</v>
      </c>
      <c r="D482">
        <v>5446</v>
      </c>
      <c r="E482" t="s">
        <v>719</v>
      </c>
      <c r="F482" t="s">
        <v>2906</v>
      </c>
      <c r="G482" t="s">
        <v>2907</v>
      </c>
      <c r="H482" t="s">
        <v>2942</v>
      </c>
      <c r="I482" t="s">
        <v>2895</v>
      </c>
      <c r="J482">
        <v>278.220812182695</v>
      </c>
      <c r="K482">
        <v>1</v>
      </c>
      <c r="L482">
        <v>1</v>
      </c>
      <c r="M482">
        <v>1</v>
      </c>
      <c r="N482">
        <v>0</v>
      </c>
      <c r="O482">
        <v>0</v>
      </c>
      <c r="P482">
        <v>0</v>
      </c>
      <c r="Q482">
        <v>0</v>
      </c>
      <c r="R482">
        <v>0</v>
      </c>
      <c r="S482">
        <v>106719.41341445901</v>
      </c>
      <c r="T482">
        <v>0</v>
      </c>
      <c r="U482">
        <v>0</v>
      </c>
      <c r="V482">
        <v>0</v>
      </c>
      <c r="W482">
        <v>0</v>
      </c>
      <c r="X482">
        <v>0</v>
      </c>
      <c r="Y482">
        <v>0</v>
      </c>
      <c r="Z482">
        <v>0</v>
      </c>
      <c r="AA482">
        <v>0</v>
      </c>
      <c r="AB482">
        <v>0</v>
      </c>
      <c r="AC482">
        <v>106719.41341445901</v>
      </c>
      <c r="AD482">
        <v>0</v>
      </c>
      <c r="AE482">
        <v>0</v>
      </c>
      <c r="AF482">
        <v>0</v>
      </c>
      <c r="AG482">
        <v>0</v>
      </c>
      <c r="AH482">
        <v>0</v>
      </c>
      <c r="AI482">
        <v>0</v>
      </c>
      <c r="AJ482">
        <v>106719.41341445901</v>
      </c>
      <c r="AK482" s="63">
        <v>383.57811041246498</v>
      </c>
      <c r="AL482">
        <v>330.98244656580999</v>
      </c>
      <c r="AM482">
        <v>93035.839999999997</v>
      </c>
      <c r="AN482">
        <v>383.57811041246498</v>
      </c>
      <c r="AO482">
        <v>34655.682026163297</v>
      </c>
      <c r="AP482">
        <v>330.98244656580999</v>
      </c>
      <c r="AQ482">
        <v>56162.493707719797</v>
      </c>
      <c r="AR482">
        <v>383.57811041246498</v>
      </c>
      <c r="AS482">
        <v>383.57811041246498</v>
      </c>
      <c r="AT482">
        <v>0</v>
      </c>
      <c r="AU482" t="s">
        <v>2896</v>
      </c>
      <c r="AV482" t="s">
        <v>2897</v>
      </c>
    </row>
    <row r="483" spans="1:48" x14ac:dyDescent="0.25">
      <c r="A483" t="s">
        <v>3396</v>
      </c>
      <c r="B483">
        <v>2023</v>
      </c>
      <c r="C483" t="s">
        <v>111</v>
      </c>
      <c r="D483">
        <v>358</v>
      </c>
      <c r="E483" t="s">
        <v>720</v>
      </c>
      <c r="F483" t="s">
        <v>2892</v>
      </c>
      <c r="G483" t="s">
        <v>2903</v>
      </c>
      <c r="H483" t="s">
        <v>2894</v>
      </c>
      <c r="I483" t="s">
        <v>2895</v>
      </c>
      <c r="J483">
        <v>65.880281690136997</v>
      </c>
      <c r="K483">
        <v>1</v>
      </c>
      <c r="L483">
        <v>1</v>
      </c>
      <c r="M483">
        <v>2</v>
      </c>
      <c r="N483">
        <v>543706.87</v>
      </c>
      <c r="O483">
        <v>187998.17</v>
      </c>
      <c r="P483">
        <v>775945.26</v>
      </c>
      <c r="Q483">
        <v>122270.77</v>
      </c>
      <c r="R483">
        <v>844188.13</v>
      </c>
      <c r="S483">
        <v>48389</v>
      </c>
      <c r="T483">
        <v>2474109.2000000002</v>
      </c>
      <c r="U483">
        <v>0</v>
      </c>
      <c r="V483">
        <v>1499180.66</v>
      </c>
      <c r="W483">
        <v>212740.41</v>
      </c>
      <c r="X483">
        <v>0</v>
      </c>
      <c r="Y483">
        <v>0</v>
      </c>
      <c r="Z483">
        <v>0</v>
      </c>
      <c r="AA483">
        <v>0</v>
      </c>
      <c r="AB483">
        <v>762188.13</v>
      </c>
      <c r="AC483">
        <v>48389</v>
      </c>
      <c r="AD483">
        <v>0</v>
      </c>
      <c r="AE483">
        <v>0</v>
      </c>
      <c r="AF483">
        <v>0</v>
      </c>
      <c r="AG483">
        <v>0</v>
      </c>
      <c r="AH483">
        <v>0</v>
      </c>
      <c r="AI483">
        <v>0</v>
      </c>
      <c r="AJ483">
        <v>2522498.2000000002</v>
      </c>
      <c r="AK483" s="63">
        <v>38289.122864780402</v>
      </c>
      <c r="AL483">
        <v>330.98244656580999</v>
      </c>
      <c r="AM483">
        <v>93035.839999999997</v>
      </c>
      <c r="AN483">
        <v>38289.122864780402</v>
      </c>
      <c r="AO483">
        <v>38289.122864780402</v>
      </c>
      <c r="AP483">
        <v>330.98244656580999</v>
      </c>
      <c r="AQ483">
        <v>40734.411818744898</v>
      </c>
      <c r="AR483">
        <v>38289.122864780402</v>
      </c>
      <c r="AS483">
        <v>38289.122864780402</v>
      </c>
      <c r="AT483">
        <v>0</v>
      </c>
      <c r="AU483" t="s">
        <v>2896</v>
      </c>
      <c r="AV483" t="s">
        <v>2896</v>
      </c>
    </row>
    <row r="484" spans="1:48" x14ac:dyDescent="0.25">
      <c r="A484" t="s">
        <v>3397</v>
      </c>
      <c r="B484">
        <v>2114</v>
      </c>
      <c r="C484" t="s">
        <v>112</v>
      </c>
      <c r="D484">
        <v>3362</v>
      </c>
      <c r="E484" t="s">
        <v>722</v>
      </c>
      <c r="F484" t="s">
        <v>2906</v>
      </c>
      <c r="G484" t="s">
        <v>2907</v>
      </c>
      <c r="H484" t="s">
        <v>2894</v>
      </c>
      <c r="I484" t="s">
        <v>2895</v>
      </c>
      <c r="J484">
        <v>104.666666666662</v>
      </c>
      <c r="K484">
        <v>1</v>
      </c>
      <c r="L484">
        <v>1</v>
      </c>
      <c r="M484">
        <v>2</v>
      </c>
      <c r="N484">
        <v>1152547.58</v>
      </c>
      <c r="O484">
        <v>253582.38</v>
      </c>
      <c r="P484">
        <v>615129.99</v>
      </c>
      <c r="Q484">
        <v>196929.93</v>
      </c>
      <c r="R484">
        <v>191428.71</v>
      </c>
      <c r="S484">
        <v>90538.3</v>
      </c>
      <c r="T484">
        <v>0</v>
      </c>
      <c r="U484">
        <v>2409618.59</v>
      </c>
      <c r="V484">
        <v>2138350.94</v>
      </c>
      <c r="W484">
        <v>271267.65000000002</v>
      </c>
      <c r="X484">
        <v>0</v>
      </c>
      <c r="Y484">
        <v>0</v>
      </c>
      <c r="Z484">
        <v>0</v>
      </c>
      <c r="AA484">
        <v>0</v>
      </c>
      <c r="AB484">
        <v>0</v>
      </c>
      <c r="AC484">
        <v>76305.3</v>
      </c>
      <c r="AD484">
        <v>14233</v>
      </c>
      <c r="AE484">
        <v>0</v>
      </c>
      <c r="AF484">
        <v>0</v>
      </c>
      <c r="AG484">
        <v>0</v>
      </c>
      <c r="AH484">
        <v>0</v>
      </c>
      <c r="AI484">
        <v>0</v>
      </c>
      <c r="AJ484">
        <v>2500156.89</v>
      </c>
      <c r="AK484" s="63">
        <v>23886.849267516998</v>
      </c>
      <c r="AL484">
        <v>330.98244656580999</v>
      </c>
      <c r="AM484">
        <v>93035.839999999997</v>
      </c>
      <c r="AN484">
        <v>23886.849267516998</v>
      </c>
      <c r="AO484">
        <v>23886.849267516998</v>
      </c>
      <c r="AP484">
        <v>330.98244656580999</v>
      </c>
      <c r="AQ484">
        <v>56162.493707719797</v>
      </c>
      <c r="AR484">
        <v>23886.849267516998</v>
      </c>
      <c r="AS484">
        <v>23886.849267516998</v>
      </c>
      <c r="AT484">
        <v>0</v>
      </c>
      <c r="AU484" t="s">
        <v>2896</v>
      </c>
      <c r="AV484" t="s">
        <v>2897</v>
      </c>
    </row>
    <row r="485" spans="1:48" x14ac:dyDescent="0.25">
      <c r="A485" t="s">
        <v>3398</v>
      </c>
      <c r="B485">
        <v>2099</v>
      </c>
      <c r="C485" t="s">
        <v>113</v>
      </c>
      <c r="D485">
        <v>659</v>
      </c>
      <c r="E485" t="s">
        <v>723</v>
      </c>
      <c r="F485" t="s">
        <v>2892</v>
      </c>
      <c r="G485" t="s">
        <v>2893</v>
      </c>
      <c r="H485" t="s">
        <v>2904</v>
      </c>
      <c r="I485" t="s">
        <v>2895</v>
      </c>
      <c r="J485">
        <v>381.26945812795998</v>
      </c>
      <c r="K485">
        <v>1</v>
      </c>
      <c r="L485">
        <v>1</v>
      </c>
      <c r="M485">
        <v>2</v>
      </c>
      <c r="N485">
        <v>2256714.1235017101</v>
      </c>
      <c r="O485">
        <v>572727.78421706799</v>
      </c>
      <c r="P485">
        <v>674682.70150421804</v>
      </c>
      <c r="Q485">
        <v>244839.50333723499</v>
      </c>
      <c r="R485">
        <v>73578.076121232996</v>
      </c>
      <c r="S485">
        <v>156803.494624513</v>
      </c>
      <c r="T485">
        <v>2905270.87</v>
      </c>
      <c r="U485">
        <v>917271.31868146197</v>
      </c>
      <c r="V485">
        <v>3281210.7176399799</v>
      </c>
      <c r="W485">
        <v>541331.47104148695</v>
      </c>
      <c r="X485">
        <v>0</v>
      </c>
      <c r="Y485">
        <v>0</v>
      </c>
      <c r="Z485">
        <v>0</v>
      </c>
      <c r="AA485">
        <v>0</v>
      </c>
      <c r="AB485">
        <v>0</v>
      </c>
      <c r="AC485">
        <v>156803.494624513</v>
      </c>
      <c r="AD485">
        <v>0</v>
      </c>
      <c r="AE485">
        <v>0</v>
      </c>
      <c r="AF485">
        <v>0</v>
      </c>
      <c r="AG485">
        <v>0</v>
      </c>
      <c r="AH485">
        <v>0</v>
      </c>
      <c r="AI485">
        <v>0</v>
      </c>
      <c r="AJ485">
        <v>3979345.6833059699</v>
      </c>
      <c r="AK485" s="63">
        <v>10437.095336313099</v>
      </c>
      <c r="AL485">
        <v>330.98244656580999</v>
      </c>
      <c r="AM485">
        <v>93035.839999999997</v>
      </c>
      <c r="AN485">
        <v>10437.095336313099</v>
      </c>
      <c r="AO485">
        <v>14724.929130324001</v>
      </c>
      <c r="AP485">
        <v>330.98244656580999</v>
      </c>
      <c r="AQ485">
        <v>93035.839999999997</v>
      </c>
      <c r="AR485">
        <v>10437.095336313099</v>
      </c>
      <c r="AS485">
        <v>10437.095336313099</v>
      </c>
      <c r="AT485">
        <v>0</v>
      </c>
      <c r="AU485" t="s">
        <v>2896</v>
      </c>
      <c r="AV485" t="s">
        <v>2896</v>
      </c>
    </row>
    <row r="486" spans="1:48" x14ac:dyDescent="0.25">
      <c r="A486" t="s">
        <v>3399</v>
      </c>
      <c r="B486">
        <v>2099</v>
      </c>
      <c r="C486" t="s">
        <v>113</v>
      </c>
      <c r="D486">
        <v>689</v>
      </c>
      <c r="E486" t="s">
        <v>724</v>
      </c>
      <c r="F486" t="s">
        <v>2892</v>
      </c>
      <c r="G486" t="s">
        <v>2903</v>
      </c>
      <c r="H486" t="s">
        <v>2904</v>
      </c>
      <c r="I486" t="s">
        <v>2895</v>
      </c>
      <c r="J486">
        <v>252.95628701457599</v>
      </c>
      <c r="K486">
        <v>1</v>
      </c>
      <c r="L486">
        <v>1</v>
      </c>
      <c r="M486">
        <v>2</v>
      </c>
      <c r="N486">
        <v>1811024.4260317499</v>
      </c>
      <c r="O486">
        <v>969341.05341099796</v>
      </c>
      <c r="P486">
        <v>628547.56423380098</v>
      </c>
      <c r="Q486">
        <v>162587.08572552699</v>
      </c>
      <c r="R486">
        <v>49230.730907813399</v>
      </c>
      <c r="S486">
        <v>104032.53904962599</v>
      </c>
      <c r="T486">
        <v>3012159.83</v>
      </c>
      <c r="U486">
        <v>608571.03030989098</v>
      </c>
      <c r="V486">
        <v>3004389.2334577702</v>
      </c>
      <c r="W486">
        <v>616341.626852124</v>
      </c>
      <c r="X486">
        <v>0</v>
      </c>
      <c r="Y486">
        <v>0</v>
      </c>
      <c r="Z486">
        <v>0</v>
      </c>
      <c r="AA486">
        <v>0</v>
      </c>
      <c r="AB486">
        <v>0</v>
      </c>
      <c r="AC486">
        <v>104032.53904962599</v>
      </c>
      <c r="AD486">
        <v>0</v>
      </c>
      <c r="AE486">
        <v>0</v>
      </c>
      <c r="AF486">
        <v>0</v>
      </c>
      <c r="AG486">
        <v>0</v>
      </c>
      <c r="AH486">
        <v>0</v>
      </c>
      <c r="AI486">
        <v>0</v>
      </c>
      <c r="AJ486">
        <v>3724763.3993595201</v>
      </c>
      <c r="AK486" s="63">
        <v>14724.929130324001</v>
      </c>
      <c r="AL486">
        <v>330.98244656580999</v>
      </c>
      <c r="AM486">
        <v>93035.839999999997</v>
      </c>
      <c r="AN486">
        <v>10437.095336313099</v>
      </c>
      <c r="AO486">
        <v>14724.929130324001</v>
      </c>
      <c r="AP486">
        <v>330.98244656580999</v>
      </c>
      <c r="AQ486">
        <v>40734.411818744898</v>
      </c>
      <c r="AR486">
        <v>14724.929130324001</v>
      </c>
      <c r="AS486">
        <v>14724.929130324001</v>
      </c>
      <c r="AT486">
        <v>0</v>
      </c>
      <c r="AU486" t="s">
        <v>2896</v>
      </c>
      <c r="AV486" t="s">
        <v>2896</v>
      </c>
    </row>
    <row r="487" spans="1:48" x14ac:dyDescent="0.25">
      <c r="A487" t="s">
        <v>3400</v>
      </c>
      <c r="B487">
        <v>2099</v>
      </c>
      <c r="C487" t="s">
        <v>113</v>
      </c>
      <c r="D487">
        <v>2723</v>
      </c>
      <c r="E487" t="s">
        <v>725</v>
      </c>
      <c r="F487" t="s">
        <v>2892</v>
      </c>
      <c r="G487" t="s">
        <v>2911</v>
      </c>
      <c r="H487" t="s">
        <v>2904</v>
      </c>
      <c r="I487" t="s">
        <v>2895</v>
      </c>
      <c r="J487">
        <v>179.632673280966</v>
      </c>
      <c r="K487">
        <v>1</v>
      </c>
      <c r="L487">
        <v>1</v>
      </c>
      <c r="M487">
        <v>2</v>
      </c>
      <c r="N487">
        <v>1174684.3604665401</v>
      </c>
      <c r="O487">
        <v>348564.04237193399</v>
      </c>
      <c r="P487">
        <v>403817.32426198001</v>
      </c>
      <c r="Q487">
        <v>115592.560937238</v>
      </c>
      <c r="R487">
        <v>33966.1929709537</v>
      </c>
      <c r="S487">
        <v>73876.966325861504</v>
      </c>
      <c r="T487">
        <v>1644457.95</v>
      </c>
      <c r="U487">
        <v>432166.53100864898</v>
      </c>
      <c r="V487">
        <v>1939569.60890226</v>
      </c>
      <c r="W487">
        <v>137054.872106389</v>
      </c>
      <c r="X487">
        <v>0</v>
      </c>
      <c r="Y487">
        <v>0</v>
      </c>
      <c r="Z487">
        <v>0</v>
      </c>
      <c r="AA487">
        <v>0</v>
      </c>
      <c r="AB487">
        <v>0</v>
      </c>
      <c r="AC487">
        <v>73876.966325861504</v>
      </c>
      <c r="AD487">
        <v>0</v>
      </c>
      <c r="AE487">
        <v>0</v>
      </c>
      <c r="AF487">
        <v>0</v>
      </c>
      <c r="AG487">
        <v>0</v>
      </c>
      <c r="AH487">
        <v>0</v>
      </c>
      <c r="AI487">
        <v>0</v>
      </c>
      <c r="AJ487">
        <v>2150501.4473345098</v>
      </c>
      <c r="AK487" s="63">
        <v>11971.660879147999</v>
      </c>
      <c r="AL487">
        <v>330.98244656580999</v>
      </c>
      <c r="AM487">
        <v>93035.839999999997</v>
      </c>
      <c r="AN487">
        <v>10437.095336313099</v>
      </c>
      <c r="AO487">
        <v>14724.929130324001</v>
      </c>
      <c r="AP487">
        <v>3753.1860850462999</v>
      </c>
      <c r="AQ487">
        <v>20687.885194392002</v>
      </c>
      <c r="AR487">
        <v>11971.660879147999</v>
      </c>
      <c r="AS487">
        <v>11971.660879147999</v>
      </c>
      <c r="AT487">
        <v>0</v>
      </c>
      <c r="AU487" t="s">
        <v>2896</v>
      </c>
      <c r="AV487" t="s">
        <v>2896</v>
      </c>
    </row>
    <row r="488" spans="1:48" x14ac:dyDescent="0.25">
      <c r="A488" t="s">
        <v>3401</v>
      </c>
      <c r="B488">
        <v>2201</v>
      </c>
      <c r="C488" t="s">
        <v>114</v>
      </c>
      <c r="D488">
        <v>3364</v>
      </c>
      <c r="E488" t="s">
        <v>726</v>
      </c>
      <c r="F488" t="s">
        <v>2892</v>
      </c>
      <c r="G488" t="s">
        <v>2907</v>
      </c>
      <c r="H488" t="s">
        <v>2894</v>
      </c>
      <c r="I488" t="s">
        <v>2895</v>
      </c>
      <c r="J488">
        <v>183.21597633134499</v>
      </c>
      <c r="K488">
        <v>1</v>
      </c>
      <c r="L488">
        <v>1</v>
      </c>
      <c r="M488">
        <v>1</v>
      </c>
      <c r="N488">
        <v>1550220.44</v>
      </c>
      <c r="O488">
        <v>425804.09</v>
      </c>
      <c r="P488">
        <v>543579.84</v>
      </c>
      <c r="Q488">
        <v>83565.009999999995</v>
      </c>
      <c r="R488">
        <v>489836</v>
      </c>
      <c r="S488">
        <v>82279.92</v>
      </c>
      <c r="T488">
        <v>0</v>
      </c>
      <c r="U488">
        <v>3093005.38</v>
      </c>
      <c r="V488">
        <v>2790109.08</v>
      </c>
      <c r="W488">
        <v>302896.3</v>
      </c>
      <c r="X488">
        <v>0</v>
      </c>
      <c r="Y488">
        <v>0</v>
      </c>
      <c r="Z488">
        <v>0</v>
      </c>
      <c r="AA488">
        <v>0</v>
      </c>
      <c r="AB488">
        <v>0</v>
      </c>
      <c r="AC488">
        <v>82279.92</v>
      </c>
      <c r="AD488">
        <v>0</v>
      </c>
      <c r="AE488">
        <v>0</v>
      </c>
      <c r="AF488">
        <v>0</v>
      </c>
      <c r="AG488">
        <v>0</v>
      </c>
      <c r="AH488">
        <v>0</v>
      </c>
      <c r="AI488">
        <v>0</v>
      </c>
      <c r="AJ488">
        <v>3175285.3</v>
      </c>
      <c r="AK488" s="63">
        <v>17330.831969901599</v>
      </c>
      <c r="AL488">
        <v>330.98244656580999</v>
      </c>
      <c r="AM488">
        <v>93035.839999999997</v>
      </c>
      <c r="AN488">
        <v>17330.831969901599</v>
      </c>
      <c r="AO488">
        <v>17330.831969901599</v>
      </c>
      <c r="AP488">
        <v>330.98244656580999</v>
      </c>
      <c r="AQ488">
        <v>56162.493707719797</v>
      </c>
      <c r="AR488">
        <v>17330.831969901599</v>
      </c>
      <c r="AS488">
        <v>17330.831969901599</v>
      </c>
      <c r="AT488">
        <v>0</v>
      </c>
      <c r="AU488" t="s">
        <v>2896</v>
      </c>
      <c r="AV488" t="s">
        <v>2897</v>
      </c>
    </row>
    <row r="489" spans="1:48" x14ac:dyDescent="0.25">
      <c r="A489" t="s">
        <v>3402</v>
      </c>
      <c r="B489">
        <v>2206</v>
      </c>
      <c r="C489" t="s">
        <v>115</v>
      </c>
      <c r="D489">
        <v>1039</v>
      </c>
      <c r="E489" t="s">
        <v>727</v>
      </c>
      <c r="F489" t="s">
        <v>2892</v>
      </c>
      <c r="G489" t="s">
        <v>2911</v>
      </c>
      <c r="H489" t="s">
        <v>2904</v>
      </c>
      <c r="I489" t="s">
        <v>2895</v>
      </c>
      <c r="J489">
        <v>788.04597701142404</v>
      </c>
      <c r="K489">
        <v>2</v>
      </c>
      <c r="L489">
        <v>1</v>
      </c>
      <c r="M489">
        <v>2</v>
      </c>
      <c r="N489">
        <v>4407547.9278162802</v>
      </c>
      <c r="O489">
        <v>1586933.0875156601</v>
      </c>
      <c r="P489">
        <v>1713362.0687360901</v>
      </c>
      <c r="Q489">
        <v>337146.64349826501</v>
      </c>
      <c r="R489">
        <v>92886.986240649203</v>
      </c>
      <c r="S489">
        <v>329923.07408220001</v>
      </c>
      <c r="T489">
        <v>4468219.1100000003</v>
      </c>
      <c r="U489">
        <v>3669657.6038069399</v>
      </c>
      <c r="V489">
        <v>7126982.9555488201</v>
      </c>
      <c r="W489">
        <v>1010893.75825812</v>
      </c>
      <c r="X489">
        <v>0</v>
      </c>
      <c r="Y489">
        <v>0</v>
      </c>
      <c r="Z489">
        <v>0</v>
      </c>
      <c r="AA489">
        <v>0</v>
      </c>
      <c r="AB489">
        <v>0</v>
      </c>
      <c r="AC489">
        <v>329823.78620938101</v>
      </c>
      <c r="AD489">
        <v>99.287872818835496</v>
      </c>
      <c r="AE489">
        <v>0</v>
      </c>
      <c r="AF489">
        <v>0</v>
      </c>
      <c r="AG489">
        <v>0</v>
      </c>
      <c r="AH489">
        <v>0</v>
      </c>
      <c r="AI489">
        <v>0</v>
      </c>
      <c r="AJ489">
        <v>8467799.7878891509</v>
      </c>
      <c r="AK489" s="63">
        <v>10745.3118661964</v>
      </c>
      <c r="AL489">
        <v>330.98244656580999</v>
      </c>
      <c r="AM489">
        <v>93035.839999999997</v>
      </c>
      <c r="AN489">
        <v>5075.3138707174303</v>
      </c>
      <c r="AO489">
        <v>12610.1087352179</v>
      </c>
      <c r="AP489">
        <v>3753.1860850462999</v>
      </c>
      <c r="AQ489">
        <v>20687.885194392002</v>
      </c>
      <c r="AR489">
        <v>10745.3118661964</v>
      </c>
      <c r="AS489">
        <v>12200.6372914654</v>
      </c>
      <c r="AT489">
        <v>0</v>
      </c>
      <c r="AU489" t="s">
        <v>2896</v>
      </c>
      <c r="AV489" t="s">
        <v>2896</v>
      </c>
    </row>
    <row r="490" spans="1:48" x14ac:dyDescent="0.25">
      <c r="A490" t="s">
        <v>3403</v>
      </c>
      <c r="B490">
        <v>2206</v>
      </c>
      <c r="C490" t="s">
        <v>115</v>
      </c>
      <c r="D490">
        <v>3426</v>
      </c>
      <c r="E490" t="s">
        <v>728</v>
      </c>
      <c r="F490" t="s">
        <v>2892</v>
      </c>
      <c r="G490" t="s">
        <v>2893</v>
      </c>
      <c r="H490" t="s">
        <v>2904</v>
      </c>
      <c r="I490" t="s">
        <v>2895</v>
      </c>
      <c r="J490">
        <v>578.09694114895694</v>
      </c>
      <c r="K490">
        <v>3</v>
      </c>
      <c r="L490">
        <v>1</v>
      </c>
      <c r="M490">
        <v>2</v>
      </c>
      <c r="N490">
        <v>3732250.6299188701</v>
      </c>
      <c r="O490">
        <v>982536.68435495801</v>
      </c>
      <c r="P490">
        <v>1257287.3851035</v>
      </c>
      <c r="Q490">
        <v>247324.96454602099</v>
      </c>
      <c r="R490">
        <v>68140.291537185403</v>
      </c>
      <c r="S490">
        <v>242025.878572077</v>
      </c>
      <c r="T490">
        <v>3595542.41</v>
      </c>
      <c r="U490">
        <v>2691997.5454605399</v>
      </c>
      <c r="V490">
        <v>5715378.0137378797</v>
      </c>
      <c r="W490">
        <v>572161.941722658</v>
      </c>
      <c r="X490">
        <v>0</v>
      </c>
      <c r="Y490">
        <v>0</v>
      </c>
      <c r="Z490">
        <v>0</v>
      </c>
      <c r="AA490">
        <v>0</v>
      </c>
      <c r="AB490">
        <v>0</v>
      </c>
      <c r="AC490">
        <v>241953.042700511</v>
      </c>
      <c r="AD490">
        <v>72.8358715660614</v>
      </c>
      <c r="AE490">
        <v>0</v>
      </c>
      <c r="AF490">
        <v>0</v>
      </c>
      <c r="AG490">
        <v>0</v>
      </c>
      <c r="AH490">
        <v>0</v>
      </c>
      <c r="AI490">
        <v>0</v>
      </c>
      <c r="AJ490">
        <v>6529565.8340326101</v>
      </c>
      <c r="AK490" s="63">
        <v>11294.9323361844</v>
      </c>
      <c r="AL490">
        <v>330.98244656580999</v>
      </c>
      <c r="AM490">
        <v>93035.839999999997</v>
      </c>
      <c r="AN490">
        <v>5075.3138707174303</v>
      </c>
      <c r="AO490">
        <v>12610.1087352179</v>
      </c>
      <c r="AP490">
        <v>330.98244656580999</v>
      </c>
      <c r="AQ490">
        <v>93035.839999999997</v>
      </c>
      <c r="AR490">
        <v>11210.770974842901</v>
      </c>
      <c r="AS490">
        <v>11717.547930332101</v>
      </c>
      <c r="AT490">
        <v>0</v>
      </c>
      <c r="AU490" t="s">
        <v>2896</v>
      </c>
      <c r="AV490" t="s">
        <v>2896</v>
      </c>
    </row>
    <row r="491" spans="1:48" x14ac:dyDescent="0.25">
      <c r="A491" t="s">
        <v>3404</v>
      </c>
      <c r="B491">
        <v>2206</v>
      </c>
      <c r="C491" t="s">
        <v>115</v>
      </c>
      <c r="D491">
        <v>1040</v>
      </c>
      <c r="E491" t="s">
        <v>729</v>
      </c>
      <c r="F491" t="s">
        <v>2892</v>
      </c>
      <c r="G491" t="s">
        <v>2903</v>
      </c>
      <c r="H491" t="s">
        <v>2904</v>
      </c>
      <c r="I491" t="s">
        <v>2895</v>
      </c>
      <c r="J491">
        <v>1589.0973444296801</v>
      </c>
      <c r="K491">
        <v>1</v>
      </c>
      <c r="L491">
        <v>1</v>
      </c>
      <c r="M491">
        <v>2</v>
      </c>
      <c r="N491">
        <v>9833604.6483277809</v>
      </c>
      <c r="O491">
        <v>5033176.5128739402</v>
      </c>
      <c r="P491">
        <v>3516721.0516689401</v>
      </c>
      <c r="Q491">
        <v>679857.33256107301</v>
      </c>
      <c r="R491">
        <v>310039.77796292398</v>
      </c>
      <c r="S491">
        <v>665290.98070949095</v>
      </c>
      <c r="T491">
        <v>11973522.51</v>
      </c>
      <c r="U491">
        <v>7399876.8133946499</v>
      </c>
      <c r="V491">
        <v>16259889.2966912</v>
      </c>
      <c r="W491">
        <v>3113510.0267035002</v>
      </c>
      <c r="X491">
        <v>0</v>
      </c>
      <c r="Y491">
        <v>0</v>
      </c>
      <c r="Z491">
        <v>0</v>
      </c>
      <c r="AA491">
        <v>0</v>
      </c>
      <c r="AB491">
        <v>0</v>
      </c>
      <c r="AC491">
        <v>665090.766382367</v>
      </c>
      <c r="AD491">
        <v>200.21432712446401</v>
      </c>
      <c r="AE491">
        <v>0</v>
      </c>
      <c r="AF491">
        <v>0</v>
      </c>
      <c r="AG491">
        <v>0</v>
      </c>
      <c r="AH491">
        <v>0</v>
      </c>
      <c r="AI491">
        <v>0</v>
      </c>
      <c r="AJ491">
        <v>20038690.304104101</v>
      </c>
      <c r="AK491" s="63">
        <v>12610.1087352179</v>
      </c>
      <c r="AL491">
        <v>330.98244656580999</v>
      </c>
      <c r="AM491">
        <v>93035.839999999997</v>
      </c>
      <c r="AN491">
        <v>5075.3138707174303</v>
      </c>
      <c r="AO491">
        <v>12610.1087352179</v>
      </c>
      <c r="AP491">
        <v>330.98244656580999</v>
      </c>
      <c r="AQ491">
        <v>40734.411818744898</v>
      </c>
      <c r="AR491">
        <v>12610.1087352179</v>
      </c>
      <c r="AS491">
        <v>12610.1087352179</v>
      </c>
      <c r="AT491">
        <v>0</v>
      </c>
      <c r="AU491" t="s">
        <v>2896</v>
      </c>
      <c r="AV491" t="s">
        <v>2896</v>
      </c>
    </row>
    <row r="492" spans="1:48" x14ac:dyDescent="0.25">
      <c r="A492" t="s">
        <v>3405</v>
      </c>
      <c r="B492">
        <v>2206</v>
      </c>
      <c r="C492" t="s">
        <v>115</v>
      </c>
      <c r="D492">
        <v>2206</v>
      </c>
      <c r="E492" t="s">
        <v>115</v>
      </c>
      <c r="F492" t="s">
        <v>1871</v>
      </c>
      <c r="G492" t="s">
        <v>1871</v>
      </c>
      <c r="H492" t="s">
        <v>2899</v>
      </c>
      <c r="I492" t="s">
        <v>2895</v>
      </c>
      <c r="J492">
        <v>0.39942528735600002</v>
      </c>
      <c r="K492">
        <v>0</v>
      </c>
      <c r="L492">
        <v>0</v>
      </c>
      <c r="M492">
        <v>2</v>
      </c>
      <c r="N492">
        <v>471.33756423705501</v>
      </c>
      <c r="O492">
        <v>303.60133643748799</v>
      </c>
      <c r="P492">
        <v>867.08171045123504</v>
      </c>
      <c r="Q492">
        <v>170.88456624207001</v>
      </c>
      <c r="R492">
        <v>47.080262133317497</v>
      </c>
      <c r="S492">
        <v>167.22326173203399</v>
      </c>
      <c r="T492">
        <v>0</v>
      </c>
      <c r="U492">
        <v>1859.98543950117</v>
      </c>
      <c r="V492">
        <v>1470.3948475459399</v>
      </c>
      <c r="W492">
        <v>389.59059195523099</v>
      </c>
      <c r="X492">
        <v>0</v>
      </c>
      <c r="Y492">
        <v>0</v>
      </c>
      <c r="Z492">
        <v>0</v>
      </c>
      <c r="AA492">
        <v>0</v>
      </c>
      <c r="AB492">
        <v>0</v>
      </c>
      <c r="AC492">
        <v>167.172937146555</v>
      </c>
      <c r="AD492">
        <v>5.0324585479172401E-2</v>
      </c>
      <c r="AE492">
        <v>0</v>
      </c>
      <c r="AF492">
        <v>0</v>
      </c>
      <c r="AG492">
        <v>0</v>
      </c>
      <c r="AH492">
        <v>0</v>
      </c>
      <c r="AI492">
        <v>0</v>
      </c>
      <c r="AJ492">
        <v>2027.2087012331999</v>
      </c>
      <c r="AK492" s="63">
        <v>5075.3138707174303</v>
      </c>
      <c r="AL492">
        <v>330.98244656580999</v>
      </c>
      <c r="AM492">
        <v>93035.839999999997</v>
      </c>
      <c r="AN492">
        <v>5075.3138707174303</v>
      </c>
      <c r="AO492">
        <v>12610.1087352179</v>
      </c>
      <c r="AP492">
        <v>634.54287297753501</v>
      </c>
      <c r="AQ492">
        <v>40331.279999999999</v>
      </c>
      <c r="AR492">
        <v>5075.3138707174303</v>
      </c>
      <c r="AS492">
        <v>5075.3138707174303</v>
      </c>
      <c r="AT492">
        <v>0</v>
      </c>
      <c r="AU492" t="s">
        <v>2896</v>
      </c>
      <c r="AV492" t="s">
        <v>2900</v>
      </c>
    </row>
    <row r="493" spans="1:48" x14ac:dyDescent="0.25">
      <c r="A493" t="s">
        <v>3406</v>
      </c>
      <c r="B493">
        <v>2206</v>
      </c>
      <c r="C493" t="s">
        <v>115</v>
      </c>
      <c r="D493">
        <v>1034</v>
      </c>
      <c r="E493" t="s">
        <v>730</v>
      </c>
      <c r="F493" t="s">
        <v>2892</v>
      </c>
      <c r="G493" t="s">
        <v>2893</v>
      </c>
      <c r="H493" t="s">
        <v>2904</v>
      </c>
      <c r="I493" t="s">
        <v>2895</v>
      </c>
      <c r="J493">
        <v>472.67948016411401</v>
      </c>
      <c r="K493">
        <v>2</v>
      </c>
      <c r="L493">
        <v>1</v>
      </c>
      <c r="M493">
        <v>2</v>
      </c>
      <c r="N493">
        <v>3019586.81572848</v>
      </c>
      <c r="O493">
        <v>912749.09378282202</v>
      </c>
      <c r="P493">
        <v>1048803.1771968901</v>
      </c>
      <c r="Q493">
        <v>202224.622467079</v>
      </c>
      <c r="R493">
        <v>55714.734483829197</v>
      </c>
      <c r="S493">
        <v>197891.83842132601</v>
      </c>
      <c r="T493">
        <v>3037973.56</v>
      </c>
      <c r="U493">
        <v>2201104.8836591002</v>
      </c>
      <c r="V493">
        <v>4747241.0420629401</v>
      </c>
      <c r="W493">
        <v>491837.40159616602</v>
      </c>
      <c r="X493">
        <v>0</v>
      </c>
      <c r="Y493">
        <v>0</v>
      </c>
      <c r="Z493">
        <v>0</v>
      </c>
      <c r="AA493">
        <v>0</v>
      </c>
      <c r="AB493">
        <v>0</v>
      </c>
      <c r="AC493">
        <v>197832.284357884</v>
      </c>
      <c r="AD493">
        <v>59.554063442579398</v>
      </c>
      <c r="AE493">
        <v>0</v>
      </c>
      <c r="AF493">
        <v>0</v>
      </c>
      <c r="AG493">
        <v>0</v>
      </c>
      <c r="AH493">
        <v>0</v>
      </c>
      <c r="AI493">
        <v>0</v>
      </c>
      <c r="AJ493">
        <v>5436970.2820804296</v>
      </c>
      <c r="AK493" s="63">
        <v>11502.4461823321</v>
      </c>
      <c r="AL493">
        <v>330.98244656580999</v>
      </c>
      <c r="AM493">
        <v>93035.839999999997</v>
      </c>
      <c r="AN493">
        <v>5075.3138707174303</v>
      </c>
      <c r="AO493">
        <v>12610.1087352179</v>
      </c>
      <c r="AP493">
        <v>330.98244656580999</v>
      </c>
      <c r="AQ493">
        <v>93035.839999999997</v>
      </c>
      <c r="AR493">
        <v>11210.770974842901</v>
      </c>
      <c r="AS493">
        <v>11717.547930332101</v>
      </c>
      <c r="AT493">
        <v>0</v>
      </c>
      <c r="AU493" t="s">
        <v>2896</v>
      </c>
      <c r="AV493" t="s">
        <v>2896</v>
      </c>
    </row>
    <row r="494" spans="1:48" x14ac:dyDescent="0.25">
      <c r="A494" t="s">
        <v>3407</v>
      </c>
      <c r="B494">
        <v>2206</v>
      </c>
      <c r="C494" t="s">
        <v>115</v>
      </c>
      <c r="D494">
        <v>1036</v>
      </c>
      <c r="E494" t="s">
        <v>731</v>
      </c>
      <c r="F494" t="s">
        <v>2892</v>
      </c>
      <c r="G494" t="s">
        <v>2893</v>
      </c>
      <c r="H494" t="s">
        <v>2904</v>
      </c>
      <c r="I494" t="s">
        <v>2895</v>
      </c>
      <c r="J494">
        <v>507.41219073666701</v>
      </c>
      <c r="K494">
        <v>2</v>
      </c>
      <c r="L494">
        <v>1</v>
      </c>
      <c r="M494">
        <v>2</v>
      </c>
      <c r="N494">
        <v>3372796.3416120699</v>
      </c>
      <c r="O494">
        <v>970865.628438076</v>
      </c>
      <c r="P494">
        <v>1104554.9237146999</v>
      </c>
      <c r="Q494">
        <v>217084.18286169201</v>
      </c>
      <c r="R494">
        <v>59808.679384465897</v>
      </c>
      <c r="S494">
        <v>212433.02380591701</v>
      </c>
      <c r="T494">
        <v>3362266.65</v>
      </c>
      <c r="U494">
        <v>2362843.106011</v>
      </c>
      <c r="V494">
        <v>5199079.9966398804</v>
      </c>
      <c r="W494">
        <v>526029.75937112502</v>
      </c>
      <c r="X494">
        <v>0</v>
      </c>
      <c r="Y494">
        <v>0</v>
      </c>
      <c r="Z494">
        <v>0</v>
      </c>
      <c r="AA494">
        <v>0</v>
      </c>
      <c r="AB494">
        <v>0</v>
      </c>
      <c r="AC494">
        <v>212369.09368187599</v>
      </c>
      <c r="AD494">
        <v>63.930124041301397</v>
      </c>
      <c r="AE494">
        <v>0</v>
      </c>
      <c r="AF494">
        <v>0</v>
      </c>
      <c r="AG494">
        <v>0</v>
      </c>
      <c r="AH494">
        <v>0</v>
      </c>
      <c r="AI494">
        <v>0</v>
      </c>
      <c r="AJ494">
        <v>5937542.7798169199</v>
      </c>
      <c r="AK494" s="63">
        <v>11701.616335225801</v>
      </c>
      <c r="AL494">
        <v>330.98244656580999</v>
      </c>
      <c r="AM494">
        <v>93035.839999999997</v>
      </c>
      <c r="AN494">
        <v>5075.3138707174303</v>
      </c>
      <c r="AO494">
        <v>12610.1087352179</v>
      </c>
      <c r="AP494">
        <v>330.98244656580999</v>
      </c>
      <c r="AQ494">
        <v>93035.839999999997</v>
      </c>
      <c r="AR494">
        <v>11210.770974842901</v>
      </c>
      <c r="AS494">
        <v>11717.547930332101</v>
      </c>
      <c r="AT494">
        <v>0</v>
      </c>
      <c r="AU494" t="s">
        <v>2896</v>
      </c>
      <c r="AV494" t="s">
        <v>2896</v>
      </c>
    </row>
    <row r="495" spans="1:48" x14ac:dyDescent="0.25">
      <c r="A495" t="s">
        <v>3408</v>
      </c>
      <c r="B495">
        <v>2206</v>
      </c>
      <c r="C495" t="s">
        <v>115</v>
      </c>
      <c r="D495">
        <v>1333</v>
      </c>
      <c r="E495" t="s">
        <v>732</v>
      </c>
      <c r="F495" t="s">
        <v>2892</v>
      </c>
      <c r="G495" t="s">
        <v>2911</v>
      </c>
      <c r="H495" t="s">
        <v>2904</v>
      </c>
      <c r="I495" t="s">
        <v>2895</v>
      </c>
      <c r="J495">
        <v>569.58045977005702</v>
      </c>
      <c r="K495">
        <v>2</v>
      </c>
      <c r="L495">
        <v>1</v>
      </c>
      <c r="M495">
        <v>2</v>
      </c>
      <c r="N495">
        <v>3776739.1466025198</v>
      </c>
      <c r="O495">
        <v>1384004.5357601601</v>
      </c>
      <c r="P495">
        <v>1239222.69910433</v>
      </c>
      <c r="Q495">
        <v>243681.391461363</v>
      </c>
      <c r="R495">
        <v>67136.453802157994</v>
      </c>
      <c r="S495">
        <v>238460.37123004801</v>
      </c>
      <c r="T495">
        <v>4058444.99</v>
      </c>
      <c r="U495">
        <v>2652339.2367305299</v>
      </c>
      <c r="V495">
        <v>6057063.7326019797</v>
      </c>
      <c r="W495">
        <v>653720.49412855098</v>
      </c>
      <c r="X495">
        <v>0</v>
      </c>
      <c r="Y495">
        <v>0</v>
      </c>
      <c r="Z495">
        <v>0</v>
      </c>
      <c r="AA495">
        <v>0</v>
      </c>
      <c r="AB495">
        <v>0</v>
      </c>
      <c r="AC495">
        <v>238388.60837115499</v>
      </c>
      <c r="AD495">
        <v>71.762858893350398</v>
      </c>
      <c r="AE495">
        <v>0</v>
      </c>
      <c r="AF495">
        <v>0</v>
      </c>
      <c r="AG495">
        <v>0</v>
      </c>
      <c r="AH495">
        <v>0</v>
      </c>
      <c r="AI495">
        <v>0</v>
      </c>
      <c r="AJ495">
        <v>6949244.5979605801</v>
      </c>
      <c r="AK495" s="63">
        <v>12200.6372914654</v>
      </c>
      <c r="AL495">
        <v>330.98244656580999</v>
      </c>
      <c r="AM495">
        <v>93035.839999999997</v>
      </c>
      <c r="AN495">
        <v>5075.3138707174303</v>
      </c>
      <c r="AO495">
        <v>12610.1087352179</v>
      </c>
      <c r="AP495">
        <v>3753.1860850462999</v>
      </c>
      <c r="AQ495">
        <v>20687.885194392002</v>
      </c>
      <c r="AR495">
        <v>10745.3118661964</v>
      </c>
      <c r="AS495">
        <v>12200.6372914654</v>
      </c>
      <c r="AT495">
        <v>0</v>
      </c>
      <c r="AU495" t="s">
        <v>2896</v>
      </c>
      <c r="AV495" t="s">
        <v>2896</v>
      </c>
    </row>
    <row r="496" spans="1:48" x14ac:dyDescent="0.25">
      <c r="A496" t="s">
        <v>3409</v>
      </c>
      <c r="B496">
        <v>2206</v>
      </c>
      <c r="C496" t="s">
        <v>115</v>
      </c>
      <c r="D496">
        <v>1037</v>
      </c>
      <c r="E496" t="s">
        <v>733</v>
      </c>
      <c r="F496" t="s">
        <v>2892</v>
      </c>
      <c r="G496" t="s">
        <v>2893</v>
      </c>
      <c r="H496" t="s">
        <v>2904</v>
      </c>
      <c r="I496" t="s">
        <v>2895</v>
      </c>
      <c r="J496">
        <v>597.49589603275501</v>
      </c>
      <c r="K496">
        <v>4</v>
      </c>
      <c r="L496">
        <v>1</v>
      </c>
      <c r="M496">
        <v>2</v>
      </c>
      <c r="N496">
        <v>3811251.8604080798</v>
      </c>
      <c r="O496">
        <v>1011348.57135222</v>
      </c>
      <c r="P496">
        <v>1299590.58787764</v>
      </c>
      <c r="Q496">
        <v>255624.34391884599</v>
      </c>
      <c r="R496">
        <v>70426.846519938903</v>
      </c>
      <c r="S496">
        <v>250147.43875504599</v>
      </c>
      <c r="T496">
        <v>3665910.44</v>
      </c>
      <c r="U496">
        <v>2782331.7700767298</v>
      </c>
      <c r="V496">
        <v>5856274.0467703203</v>
      </c>
      <c r="W496">
        <v>591968.16330640798</v>
      </c>
      <c r="X496">
        <v>0</v>
      </c>
      <c r="Y496">
        <v>0</v>
      </c>
      <c r="Z496">
        <v>0</v>
      </c>
      <c r="AA496">
        <v>0</v>
      </c>
      <c r="AB496">
        <v>0</v>
      </c>
      <c r="AC496">
        <v>250072.15876090099</v>
      </c>
      <c r="AD496">
        <v>75.279994144575596</v>
      </c>
      <c r="AE496">
        <v>0</v>
      </c>
      <c r="AF496">
        <v>0</v>
      </c>
      <c r="AG496">
        <v>0</v>
      </c>
      <c r="AH496">
        <v>0</v>
      </c>
      <c r="AI496">
        <v>0</v>
      </c>
      <c r="AJ496">
        <v>6698389.6488317801</v>
      </c>
      <c r="AK496" s="63">
        <v>11210.770974842901</v>
      </c>
      <c r="AL496">
        <v>330.98244656580999</v>
      </c>
      <c r="AM496">
        <v>93035.839999999997</v>
      </c>
      <c r="AN496">
        <v>5075.3138707174303</v>
      </c>
      <c r="AO496">
        <v>12610.1087352179</v>
      </c>
      <c r="AP496">
        <v>330.98244656580999</v>
      </c>
      <c r="AQ496">
        <v>93035.839999999997</v>
      </c>
      <c r="AR496">
        <v>11210.770974842901</v>
      </c>
      <c r="AS496">
        <v>11717.547930332101</v>
      </c>
      <c r="AT496">
        <v>0</v>
      </c>
      <c r="AU496" t="s">
        <v>2896</v>
      </c>
      <c r="AV496" t="s">
        <v>2896</v>
      </c>
    </row>
    <row r="497" spans="1:48" x14ac:dyDescent="0.25">
      <c r="A497" t="s">
        <v>3410</v>
      </c>
      <c r="B497">
        <v>2206</v>
      </c>
      <c r="C497" t="s">
        <v>115</v>
      </c>
      <c r="D497">
        <v>1038</v>
      </c>
      <c r="E497" t="s">
        <v>734</v>
      </c>
      <c r="F497" t="s">
        <v>2892</v>
      </c>
      <c r="G497" t="s">
        <v>2893</v>
      </c>
      <c r="H497" t="s">
        <v>2904</v>
      </c>
      <c r="I497" t="s">
        <v>2895</v>
      </c>
      <c r="J497">
        <v>577.37222982209596</v>
      </c>
      <c r="K497">
        <v>4</v>
      </c>
      <c r="L497">
        <v>1</v>
      </c>
      <c r="M497">
        <v>2</v>
      </c>
      <c r="N497">
        <v>3980841.7920216802</v>
      </c>
      <c r="O497">
        <v>971507.334585723</v>
      </c>
      <c r="P497">
        <v>1256245.3948874299</v>
      </c>
      <c r="Q497">
        <v>247014.914119416</v>
      </c>
      <c r="R497">
        <v>68054.869806714996</v>
      </c>
      <c r="S497">
        <v>241722.47116216001</v>
      </c>
      <c r="T497">
        <v>3835041.49</v>
      </c>
      <c r="U497">
        <v>2688622.8154209699</v>
      </c>
      <c r="V497">
        <v>5950078.3710994702</v>
      </c>
      <c r="W497">
        <v>573585.93432150397</v>
      </c>
      <c r="X497">
        <v>0</v>
      </c>
      <c r="Y497">
        <v>0</v>
      </c>
      <c r="Z497">
        <v>0</v>
      </c>
      <c r="AA497">
        <v>0</v>
      </c>
      <c r="AB497">
        <v>0</v>
      </c>
      <c r="AC497">
        <v>241649.72659877699</v>
      </c>
      <c r="AD497">
        <v>72.744563383352798</v>
      </c>
      <c r="AE497">
        <v>0</v>
      </c>
      <c r="AF497">
        <v>0</v>
      </c>
      <c r="AG497">
        <v>0</v>
      </c>
      <c r="AH497">
        <v>0</v>
      </c>
      <c r="AI497">
        <v>0</v>
      </c>
      <c r="AJ497">
        <v>6765386.7765831295</v>
      </c>
      <c r="AK497" s="63">
        <v>11717.547930332101</v>
      </c>
      <c r="AL497">
        <v>330.98244656580999</v>
      </c>
      <c r="AM497">
        <v>93035.839999999997</v>
      </c>
      <c r="AN497">
        <v>5075.3138707174303</v>
      </c>
      <c r="AO497">
        <v>12610.1087352179</v>
      </c>
      <c r="AP497">
        <v>330.98244656580999</v>
      </c>
      <c r="AQ497">
        <v>93035.839999999997</v>
      </c>
      <c r="AR497">
        <v>11210.770974842901</v>
      </c>
      <c r="AS497">
        <v>11717.547930332101</v>
      </c>
      <c r="AT497">
        <v>0</v>
      </c>
      <c r="AU497" t="s">
        <v>2896</v>
      </c>
      <c r="AV497" t="s">
        <v>2896</v>
      </c>
    </row>
    <row r="498" spans="1:48" x14ac:dyDescent="0.25">
      <c r="A498" t="s">
        <v>3411</v>
      </c>
      <c r="B498">
        <v>2239</v>
      </c>
      <c r="C498" t="s">
        <v>116</v>
      </c>
      <c r="D498">
        <v>1112</v>
      </c>
      <c r="E498" t="s">
        <v>736</v>
      </c>
      <c r="F498" t="s">
        <v>2892</v>
      </c>
      <c r="G498" t="s">
        <v>2893</v>
      </c>
      <c r="H498" t="s">
        <v>2894</v>
      </c>
      <c r="I498" t="s">
        <v>2895</v>
      </c>
      <c r="J498">
        <v>330.75574555400499</v>
      </c>
      <c r="K498">
        <v>3</v>
      </c>
      <c r="L498">
        <v>1</v>
      </c>
      <c r="M498">
        <v>1</v>
      </c>
      <c r="N498">
        <v>2817407.71639858</v>
      </c>
      <c r="O498">
        <v>875169.31093174696</v>
      </c>
      <c r="P498">
        <v>866412.36940074805</v>
      </c>
      <c r="Q498">
        <v>117537.816683647</v>
      </c>
      <c r="R498">
        <v>73218.599115427904</v>
      </c>
      <c r="S498">
        <v>139948.97979192701</v>
      </c>
      <c r="T498">
        <v>3425190.03</v>
      </c>
      <c r="U498">
        <v>1324555.7825301499</v>
      </c>
      <c r="V498">
        <v>4009361.0143597699</v>
      </c>
      <c r="W498">
        <v>724055.80633961596</v>
      </c>
      <c r="X498">
        <v>0</v>
      </c>
      <c r="Y498">
        <v>0</v>
      </c>
      <c r="Z498">
        <v>0</v>
      </c>
      <c r="AA498">
        <v>16328.9918307689</v>
      </c>
      <c r="AB498">
        <v>0</v>
      </c>
      <c r="AC498">
        <v>139948.97979192701</v>
      </c>
      <c r="AD498">
        <v>0</v>
      </c>
      <c r="AE498">
        <v>0</v>
      </c>
      <c r="AF498">
        <v>0</v>
      </c>
      <c r="AG498">
        <v>0</v>
      </c>
      <c r="AH498">
        <v>0</v>
      </c>
      <c r="AI498">
        <v>0</v>
      </c>
      <c r="AJ498">
        <v>4889694.7923220797</v>
      </c>
      <c r="AK498" s="63">
        <v>14783.4009175925</v>
      </c>
      <c r="AL498">
        <v>330.98244656580999</v>
      </c>
      <c r="AM498">
        <v>93035.839999999997</v>
      </c>
      <c r="AN498">
        <v>4427.75305344759</v>
      </c>
      <c r="AO498">
        <v>17319.062791103301</v>
      </c>
      <c r="AP498">
        <v>330.98244656580999</v>
      </c>
      <c r="AQ498">
        <v>93035.839999999997</v>
      </c>
      <c r="AR498">
        <v>4427.75305344759</v>
      </c>
      <c r="AS498">
        <v>17319.062791103301</v>
      </c>
      <c r="AT498">
        <v>0</v>
      </c>
      <c r="AU498" t="s">
        <v>2896</v>
      </c>
      <c r="AV498" t="s">
        <v>2896</v>
      </c>
    </row>
    <row r="499" spans="1:48" x14ac:dyDescent="0.25">
      <c r="A499" t="s">
        <v>3412</v>
      </c>
      <c r="B499">
        <v>2239</v>
      </c>
      <c r="C499" t="s">
        <v>116</v>
      </c>
      <c r="D499">
        <v>1147</v>
      </c>
      <c r="E499" t="s">
        <v>737</v>
      </c>
      <c r="F499" t="s">
        <v>2892</v>
      </c>
      <c r="G499" t="s">
        <v>2893</v>
      </c>
      <c r="H499" t="s">
        <v>2894</v>
      </c>
      <c r="I499" t="s">
        <v>2895</v>
      </c>
      <c r="J499">
        <v>390.46500421749101</v>
      </c>
      <c r="K499">
        <v>2</v>
      </c>
      <c r="L499">
        <v>1</v>
      </c>
      <c r="M499">
        <v>1</v>
      </c>
      <c r="N499">
        <v>3244304.9970896598</v>
      </c>
      <c r="O499">
        <v>874441.96839040902</v>
      </c>
      <c r="P499">
        <v>933985.29431664804</v>
      </c>
      <c r="Q499">
        <v>138756.18097041201</v>
      </c>
      <c r="R499">
        <v>86436.293236624493</v>
      </c>
      <c r="S499">
        <v>165213.09068466601</v>
      </c>
      <c r="T499">
        <v>3714255.21</v>
      </c>
      <c r="U499">
        <v>1563669.5240037499</v>
      </c>
      <c r="V499">
        <v>4623495.6218945803</v>
      </c>
      <c r="W499">
        <v>635152.34987669601</v>
      </c>
      <c r="X499">
        <v>0</v>
      </c>
      <c r="Y499">
        <v>0</v>
      </c>
      <c r="Z499">
        <v>0</v>
      </c>
      <c r="AA499">
        <v>19276.762232471901</v>
      </c>
      <c r="AB499">
        <v>0</v>
      </c>
      <c r="AC499">
        <v>165213.09068466601</v>
      </c>
      <c r="AD499">
        <v>0</v>
      </c>
      <c r="AE499">
        <v>0</v>
      </c>
      <c r="AF499">
        <v>0</v>
      </c>
      <c r="AG499">
        <v>0</v>
      </c>
      <c r="AH499">
        <v>0</v>
      </c>
      <c r="AI499">
        <v>0</v>
      </c>
      <c r="AJ499">
        <v>5443137.8246884299</v>
      </c>
      <c r="AK499" s="63">
        <v>13940.1425630876</v>
      </c>
      <c r="AL499">
        <v>330.98244656580999</v>
      </c>
      <c r="AM499">
        <v>93035.839999999997</v>
      </c>
      <c r="AN499">
        <v>4427.75305344759</v>
      </c>
      <c r="AO499">
        <v>17319.062791103301</v>
      </c>
      <c r="AP499">
        <v>330.98244656580999</v>
      </c>
      <c r="AQ499">
        <v>93035.839999999997</v>
      </c>
      <c r="AR499">
        <v>4427.75305344759</v>
      </c>
      <c r="AS499">
        <v>17319.062791103301</v>
      </c>
      <c r="AT499">
        <v>0</v>
      </c>
      <c r="AU499" t="s">
        <v>2896</v>
      </c>
      <c r="AV499" t="s">
        <v>2896</v>
      </c>
    </row>
    <row r="500" spans="1:48" x14ac:dyDescent="0.25">
      <c r="A500" t="s">
        <v>3413</v>
      </c>
      <c r="B500">
        <v>2239</v>
      </c>
      <c r="C500" t="s">
        <v>116</v>
      </c>
      <c r="D500">
        <v>1368</v>
      </c>
      <c r="E500" t="s">
        <v>738</v>
      </c>
      <c r="F500" t="s">
        <v>2892</v>
      </c>
      <c r="G500" t="s">
        <v>2903</v>
      </c>
      <c r="H500" t="s">
        <v>2904</v>
      </c>
      <c r="I500" t="s">
        <v>2895</v>
      </c>
      <c r="J500">
        <v>1535.82561058395</v>
      </c>
      <c r="K500">
        <v>1</v>
      </c>
      <c r="L500">
        <v>1</v>
      </c>
      <c r="M500">
        <v>1</v>
      </c>
      <c r="N500">
        <v>11061604.061836399</v>
      </c>
      <c r="O500">
        <v>4665518.5638229204</v>
      </c>
      <c r="P500">
        <v>3759867.1547457399</v>
      </c>
      <c r="Q500">
        <v>545773.10145438497</v>
      </c>
      <c r="R500">
        <v>340511.75941833801</v>
      </c>
      <c r="S500">
        <v>649836.71554827795</v>
      </c>
      <c r="T500">
        <v>14222854.82</v>
      </c>
      <c r="U500">
        <v>6150419.8212778196</v>
      </c>
      <c r="V500">
        <v>17381735.361212298</v>
      </c>
      <c r="W500">
        <v>2915717.51676796</v>
      </c>
      <c r="X500">
        <v>0</v>
      </c>
      <c r="Y500">
        <v>0</v>
      </c>
      <c r="Z500">
        <v>0</v>
      </c>
      <c r="AA500">
        <v>75821.763297581798</v>
      </c>
      <c r="AB500">
        <v>0</v>
      </c>
      <c r="AC500">
        <v>649836.71554827795</v>
      </c>
      <c r="AD500">
        <v>0</v>
      </c>
      <c r="AE500">
        <v>0</v>
      </c>
      <c r="AF500">
        <v>0</v>
      </c>
      <c r="AG500">
        <v>0</v>
      </c>
      <c r="AH500">
        <v>0</v>
      </c>
      <c r="AI500">
        <v>0</v>
      </c>
      <c r="AJ500">
        <v>21023111.3568261</v>
      </c>
      <c r="AK500" s="63">
        <v>13688.475574276101</v>
      </c>
      <c r="AL500">
        <v>330.98244656580999</v>
      </c>
      <c r="AM500">
        <v>93035.839999999997</v>
      </c>
      <c r="AN500">
        <v>4427.75305344759</v>
      </c>
      <c r="AO500">
        <v>17319.062791103301</v>
      </c>
      <c r="AP500">
        <v>330.98244656580999</v>
      </c>
      <c r="AQ500">
        <v>40734.411818744898</v>
      </c>
      <c r="AR500">
        <v>4427.75305344759</v>
      </c>
      <c r="AS500">
        <v>15231.8475689723</v>
      </c>
      <c r="AT500">
        <v>0</v>
      </c>
      <c r="AU500" t="s">
        <v>2896</v>
      </c>
      <c r="AV500" t="s">
        <v>2896</v>
      </c>
    </row>
    <row r="501" spans="1:48" x14ac:dyDescent="0.25">
      <c r="A501" t="s">
        <v>3414</v>
      </c>
      <c r="B501">
        <v>2239</v>
      </c>
      <c r="C501" t="s">
        <v>116</v>
      </c>
      <c r="D501">
        <v>4206</v>
      </c>
      <c r="E501" t="s">
        <v>739</v>
      </c>
      <c r="F501" t="s">
        <v>2906</v>
      </c>
      <c r="G501" t="s">
        <v>2893</v>
      </c>
      <c r="H501" t="s">
        <v>2894</v>
      </c>
      <c r="I501" t="s">
        <v>2895</v>
      </c>
      <c r="J501">
        <v>189.73882960786199</v>
      </c>
      <c r="K501">
        <v>1</v>
      </c>
      <c r="L501">
        <v>1</v>
      </c>
      <c r="M501">
        <v>1</v>
      </c>
      <c r="N501">
        <v>158471.03942680999</v>
      </c>
      <c r="O501">
        <v>199534.440885566</v>
      </c>
      <c r="P501">
        <v>292401.25561102002</v>
      </c>
      <c r="Q501">
        <v>67425.8514689273</v>
      </c>
      <c r="R501">
        <v>42002.025628970398</v>
      </c>
      <c r="S501">
        <v>80282.069132488701</v>
      </c>
      <c r="T501">
        <v>0</v>
      </c>
      <c r="U501">
        <v>759834.613021294</v>
      </c>
      <c r="V501">
        <v>531459.586700132</v>
      </c>
      <c r="W501">
        <v>219007.860851498</v>
      </c>
      <c r="X501">
        <v>0</v>
      </c>
      <c r="Y501">
        <v>0</v>
      </c>
      <c r="Z501">
        <v>0</v>
      </c>
      <c r="AA501">
        <v>9367.1654696639307</v>
      </c>
      <c r="AB501">
        <v>0</v>
      </c>
      <c r="AC501">
        <v>80282.069132488701</v>
      </c>
      <c r="AD501">
        <v>0</v>
      </c>
      <c r="AE501">
        <v>0</v>
      </c>
      <c r="AF501">
        <v>0</v>
      </c>
      <c r="AG501">
        <v>0</v>
      </c>
      <c r="AH501">
        <v>0</v>
      </c>
      <c r="AI501">
        <v>0</v>
      </c>
      <c r="AJ501">
        <v>840116.68215378304</v>
      </c>
      <c r="AK501" s="63">
        <v>4427.75305344759</v>
      </c>
      <c r="AL501">
        <v>330.98244656580999</v>
      </c>
      <c r="AM501">
        <v>93035.839999999997</v>
      </c>
      <c r="AN501">
        <v>4427.75305344759</v>
      </c>
      <c r="AO501">
        <v>17319.062791103301</v>
      </c>
      <c r="AP501">
        <v>330.98244656580999</v>
      </c>
      <c r="AQ501">
        <v>93035.839999999997</v>
      </c>
      <c r="AR501">
        <v>4427.75305344759</v>
      </c>
      <c r="AS501">
        <v>17319.062791103301</v>
      </c>
      <c r="AT501">
        <v>0</v>
      </c>
      <c r="AU501" t="s">
        <v>2896</v>
      </c>
      <c r="AV501" t="s">
        <v>2897</v>
      </c>
    </row>
    <row r="502" spans="1:48" x14ac:dyDescent="0.25">
      <c r="A502" t="s">
        <v>3415</v>
      </c>
      <c r="B502">
        <v>2239</v>
      </c>
      <c r="C502" t="s">
        <v>116</v>
      </c>
      <c r="D502">
        <v>1115</v>
      </c>
      <c r="E502" t="s">
        <v>546</v>
      </c>
      <c r="F502" t="s">
        <v>2892</v>
      </c>
      <c r="G502" t="s">
        <v>2893</v>
      </c>
      <c r="H502" t="s">
        <v>2894</v>
      </c>
      <c r="I502" t="s">
        <v>2895</v>
      </c>
      <c r="J502">
        <v>438.709781121699</v>
      </c>
      <c r="K502">
        <v>5</v>
      </c>
      <c r="L502">
        <v>1</v>
      </c>
      <c r="M502">
        <v>1</v>
      </c>
      <c r="N502">
        <v>3429705.4119852898</v>
      </c>
      <c r="O502">
        <v>977456.91942161904</v>
      </c>
      <c r="P502">
        <v>1132615.78389494</v>
      </c>
      <c r="Q502">
        <v>155900.511250184</v>
      </c>
      <c r="R502">
        <v>97116.122769580194</v>
      </c>
      <c r="S502">
        <v>185626.36361730701</v>
      </c>
      <c r="T502">
        <v>4035922.54</v>
      </c>
      <c r="U502">
        <v>1756872.2093216199</v>
      </c>
      <c r="V502">
        <v>4726606.27804833</v>
      </c>
      <c r="W502">
        <v>1044529.92556907</v>
      </c>
      <c r="X502">
        <v>0</v>
      </c>
      <c r="Y502">
        <v>0</v>
      </c>
      <c r="Z502">
        <v>0</v>
      </c>
      <c r="AA502">
        <v>21658.545704219501</v>
      </c>
      <c r="AB502">
        <v>0</v>
      </c>
      <c r="AC502">
        <v>185626.36361730701</v>
      </c>
      <c r="AD502">
        <v>0</v>
      </c>
      <c r="AE502">
        <v>0</v>
      </c>
      <c r="AF502">
        <v>0</v>
      </c>
      <c r="AG502">
        <v>0</v>
      </c>
      <c r="AH502">
        <v>0</v>
      </c>
      <c r="AI502">
        <v>0</v>
      </c>
      <c r="AJ502">
        <v>5978421.11293892</v>
      </c>
      <c r="AK502" s="63">
        <v>13627.2801979778</v>
      </c>
      <c r="AL502">
        <v>330.98244656580999</v>
      </c>
      <c r="AM502">
        <v>93035.839999999997</v>
      </c>
      <c r="AN502">
        <v>4427.75305344759</v>
      </c>
      <c r="AO502">
        <v>17319.062791103301</v>
      </c>
      <c r="AP502">
        <v>330.98244656580999</v>
      </c>
      <c r="AQ502">
        <v>93035.839999999997</v>
      </c>
      <c r="AR502">
        <v>4427.75305344759</v>
      </c>
      <c r="AS502">
        <v>17319.062791103301</v>
      </c>
      <c r="AT502">
        <v>0</v>
      </c>
      <c r="AU502" t="s">
        <v>2896</v>
      </c>
      <c r="AV502" t="s">
        <v>2896</v>
      </c>
    </row>
    <row r="503" spans="1:48" x14ac:dyDescent="0.25">
      <c r="A503" t="s">
        <v>3416</v>
      </c>
      <c r="B503">
        <v>2239</v>
      </c>
      <c r="C503" t="s">
        <v>116</v>
      </c>
      <c r="D503">
        <v>1197</v>
      </c>
      <c r="E503" t="s">
        <v>740</v>
      </c>
      <c r="F503" t="s">
        <v>2892</v>
      </c>
      <c r="G503" t="s">
        <v>2911</v>
      </c>
      <c r="H503" t="s">
        <v>2894</v>
      </c>
      <c r="I503" t="s">
        <v>2895</v>
      </c>
      <c r="J503">
        <v>797.12765049350298</v>
      </c>
      <c r="K503">
        <v>2</v>
      </c>
      <c r="L503">
        <v>1</v>
      </c>
      <c r="M503">
        <v>1</v>
      </c>
      <c r="N503">
        <v>5626911.8746166201</v>
      </c>
      <c r="O503">
        <v>1939033.6514942399</v>
      </c>
      <c r="P503">
        <v>1887069.2562261701</v>
      </c>
      <c r="Q503">
        <v>283268.37830205902</v>
      </c>
      <c r="R503">
        <v>176458.21930484701</v>
      </c>
      <c r="S503">
        <v>337279.70851616398</v>
      </c>
      <c r="T503">
        <v>6720536.7000000002</v>
      </c>
      <c r="U503">
        <v>3192204.6799439499</v>
      </c>
      <c r="V503">
        <v>8651229.1452315096</v>
      </c>
      <c r="W503">
        <v>1222159.0531941999</v>
      </c>
      <c r="X503">
        <v>0</v>
      </c>
      <c r="Y503">
        <v>0</v>
      </c>
      <c r="Z503">
        <v>0</v>
      </c>
      <c r="AA503">
        <v>39353.181518242498</v>
      </c>
      <c r="AB503">
        <v>0</v>
      </c>
      <c r="AC503">
        <v>337279.70851616398</v>
      </c>
      <c r="AD503">
        <v>0</v>
      </c>
      <c r="AE503">
        <v>0</v>
      </c>
      <c r="AF503">
        <v>0</v>
      </c>
      <c r="AG503">
        <v>0</v>
      </c>
      <c r="AH503">
        <v>0</v>
      </c>
      <c r="AI503">
        <v>0</v>
      </c>
      <c r="AJ503">
        <v>10250021.088460101</v>
      </c>
      <c r="AK503" s="63">
        <v>12858.694692266999</v>
      </c>
      <c r="AL503">
        <v>330.98244656580999</v>
      </c>
      <c r="AM503">
        <v>93035.839999999997</v>
      </c>
      <c r="AN503">
        <v>4427.75305344759</v>
      </c>
      <c r="AO503">
        <v>17319.062791103301</v>
      </c>
      <c r="AP503">
        <v>3753.1860850462999</v>
      </c>
      <c r="AQ503">
        <v>20687.885194392002</v>
      </c>
      <c r="AR503">
        <v>11997.226762391199</v>
      </c>
      <c r="AS503">
        <v>13029.9248090411</v>
      </c>
      <c r="AT503">
        <v>0</v>
      </c>
      <c r="AU503" t="s">
        <v>2896</v>
      </c>
      <c r="AV503" t="s">
        <v>2896</v>
      </c>
    </row>
    <row r="504" spans="1:48" x14ac:dyDescent="0.25">
      <c r="A504" t="s">
        <v>3417</v>
      </c>
      <c r="B504">
        <v>2239</v>
      </c>
      <c r="C504" t="s">
        <v>116</v>
      </c>
      <c r="D504">
        <v>1189</v>
      </c>
      <c r="E504" t="s">
        <v>741</v>
      </c>
      <c r="F504" t="s">
        <v>2892</v>
      </c>
      <c r="G504" t="s">
        <v>2893</v>
      </c>
      <c r="H504" t="s">
        <v>2894</v>
      </c>
      <c r="I504" t="s">
        <v>2895</v>
      </c>
      <c r="J504">
        <v>311.98661746720398</v>
      </c>
      <c r="K504">
        <v>2</v>
      </c>
      <c r="L504">
        <v>1</v>
      </c>
      <c r="M504">
        <v>1</v>
      </c>
      <c r="N504">
        <v>1707365.8049881</v>
      </c>
      <c r="O504">
        <v>837633.82255898404</v>
      </c>
      <c r="P504">
        <v>740874.67590538703</v>
      </c>
      <c r="Q504">
        <v>110867.993510407</v>
      </c>
      <c r="R504">
        <v>69063.722643571702</v>
      </c>
      <c r="S504">
        <v>132007.40851874399</v>
      </c>
      <c r="T504">
        <v>2216413.73</v>
      </c>
      <c r="U504">
        <v>1249392.2896064599</v>
      </c>
      <c r="V504">
        <v>2978997.7553057899</v>
      </c>
      <c r="W504">
        <v>471405.88052832102</v>
      </c>
      <c r="X504">
        <v>0</v>
      </c>
      <c r="Y504">
        <v>0</v>
      </c>
      <c r="Z504">
        <v>0</v>
      </c>
      <c r="AA504">
        <v>15402.3837723459</v>
      </c>
      <c r="AB504">
        <v>0</v>
      </c>
      <c r="AC504">
        <v>132007.40851874399</v>
      </c>
      <c r="AD504">
        <v>0</v>
      </c>
      <c r="AE504">
        <v>0</v>
      </c>
      <c r="AF504">
        <v>0</v>
      </c>
      <c r="AG504">
        <v>0</v>
      </c>
      <c r="AH504">
        <v>0</v>
      </c>
      <c r="AI504">
        <v>0</v>
      </c>
      <c r="AJ504">
        <v>3597813.4281251999</v>
      </c>
      <c r="AK504" s="63">
        <v>11531.947932040401</v>
      </c>
      <c r="AL504">
        <v>330.98244656580999</v>
      </c>
      <c r="AM504">
        <v>93035.839999999997</v>
      </c>
      <c r="AN504">
        <v>4427.75305344759</v>
      </c>
      <c r="AO504">
        <v>17319.062791103301</v>
      </c>
      <c r="AP504">
        <v>330.98244656580999</v>
      </c>
      <c r="AQ504">
        <v>93035.839999999997</v>
      </c>
      <c r="AR504">
        <v>4427.75305344759</v>
      </c>
      <c r="AS504">
        <v>17319.062791103301</v>
      </c>
      <c r="AT504">
        <v>0</v>
      </c>
      <c r="AU504" t="s">
        <v>2896</v>
      </c>
      <c r="AV504" t="s">
        <v>2896</v>
      </c>
    </row>
    <row r="505" spans="1:48" x14ac:dyDescent="0.25">
      <c r="A505" t="s">
        <v>3418</v>
      </c>
      <c r="B505">
        <v>2239</v>
      </c>
      <c r="C505" t="s">
        <v>116</v>
      </c>
      <c r="D505">
        <v>4641</v>
      </c>
      <c r="E505" t="s">
        <v>742</v>
      </c>
      <c r="F505" t="s">
        <v>2892</v>
      </c>
      <c r="G505" t="s">
        <v>2893</v>
      </c>
      <c r="H505" t="s">
        <v>2894</v>
      </c>
      <c r="I505" t="s">
        <v>2895</v>
      </c>
      <c r="J505">
        <v>361.00973986064201</v>
      </c>
      <c r="K505">
        <v>3</v>
      </c>
      <c r="L505">
        <v>1</v>
      </c>
      <c r="M505">
        <v>1</v>
      </c>
      <c r="N505">
        <v>3216703.7588315601</v>
      </c>
      <c r="O505">
        <v>972303.67257727694</v>
      </c>
      <c r="P505">
        <v>993999.22216134495</v>
      </c>
      <c r="Q505">
        <v>128288.91771382101</v>
      </c>
      <c r="R505">
        <v>79915.852634237599</v>
      </c>
      <c r="S505">
        <v>152750.014074045</v>
      </c>
      <c r="T505">
        <v>3945499.46</v>
      </c>
      <c r="U505">
        <v>1445711.96391823</v>
      </c>
      <c r="V505">
        <v>4505420.2617897103</v>
      </c>
      <c r="W505">
        <v>867968.56895440398</v>
      </c>
      <c r="X505">
        <v>0</v>
      </c>
      <c r="Y505">
        <v>0</v>
      </c>
      <c r="Z505">
        <v>0</v>
      </c>
      <c r="AA505">
        <v>17822.593174121899</v>
      </c>
      <c r="AB505">
        <v>0</v>
      </c>
      <c r="AC505">
        <v>152750.014074045</v>
      </c>
      <c r="AD505">
        <v>0</v>
      </c>
      <c r="AE505">
        <v>0</v>
      </c>
      <c r="AF505">
        <v>0</v>
      </c>
      <c r="AG505">
        <v>0</v>
      </c>
      <c r="AH505">
        <v>0</v>
      </c>
      <c r="AI505">
        <v>0</v>
      </c>
      <c r="AJ505">
        <v>5543961.4379922803</v>
      </c>
      <c r="AK505" s="63">
        <v>15356.8195698331</v>
      </c>
      <c r="AL505">
        <v>330.98244656580999</v>
      </c>
      <c r="AM505">
        <v>93035.839999999997</v>
      </c>
      <c r="AN505">
        <v>4427.75305344759</v>
      </c>
      <c r="AO505">
        <v>17319.062791103301</v>
      </c>
      <c r="AP505">
        <v>330.98244656580999</v>
      </c>
      <c r="AQ505">
        <v>93035.839999999997</v>
      </c>
      <c r="AR505">
        <v>4427.75305344759</v>
      </c>
      <c r="AS505">
        <v>17319.062791103301</v>
      </c>
      <c r="AT505">
        <v>0</v>
      </c>
      <c r="AU505" t="s">
        <v>2896</v>
      </c>
      <c r="AV505" t="s">
        <v>2896</v>
      </c>
    </row>
    <row r="506" spans="1:48" x14ac:dyDescent="0.25">
      <c r="A506" t="s">
        <v>3419</v>
      </c>
      <c r="B506">
        <v>2239</v>
      </c>
      <c r="C506" t="s">
        <v>116</v>
      </c>
      <c r="D506">
        <v>1200</v>
      </c>
      <c r="E506" t="s">
        <v>743</v>
      </c>
      <c r="F506" t="s">
        <v>2892</v>
      </c>
      <c r="G506" t="s">
        <v>2903</v>
      </c>
      <c r="H506" t="s">
        <v>2904</v>
      </c>
      <c r="I506" t="s">
        <v>2895</v>
      </c>
      <c r="J506">
        <v>1473.2464531160299</v>
      </c>
      <c r="K506">
        <v>1</v>
      </c>
      <c r="L506">
        <v>1</v>
      </c>
      <c r="M506">
        <v>1</v>
      </c>
      <c r="N506">
        <v>10298732.0339831</v>
      </c>
      <c r="O506">
        <v>4768302.2738278396</v>
      </c>
      <c r="P506">
        <v>3461332.1582623599</v>
      </c>
      <c r="Q506">
        <v>523534.88598102401</v>
      </c>
      <c r="R506">
        <v>326129.00274264702</v>
      </c>
      <c r="S506">
        <v>623358.29646834603</v>
      </c>
      <c r="T506">
        <v>13478217.17</v>
      </c>
      <c r="U506">
        <v>5899813.1847969703</v>
      </c>
      <c r="V506">
        <v>16603477.0001105</v>
      </c>
      <c r="W506">
        <v>2701821.0450561699</v>
      </c>
      <c r="X506">
        <v>0</v>
      </c>
      <c r="Y506">
        <v>0</v>
      </c>
      <c r="Z506">
        <v>0</v>
      </c>
      <c r="AA506">
        <v>72732.309630318705</v>
      </c>
      <c r="AB506">
        <v>0</v>
      </c>
      <c r="AC506">
        <v>623358.29646834603</v>
      </c>
      <c r="AD506">
        <v>0</v>
      </c>
      <c r="AE506">
        <v>0</v>
      </c>
      <c r="AF506">
        <v>0</v>
      </c>
      <c r="AG506">
        <v>0</v>
      </c>
      <c r="AH506">
        <v>0</v>
      </c>
      <c r="AI506">
        <v>0</v>
      </c>
      <c r="AJ506">
        <v>20001388.651265301</v>
      </c>
      <c r="AK506" s="63">
        <v>13576.4037367685</v>
      </c>
      <c r="AL506">
        <v>330.98244656580999</v>
      </c>
      <c r="AM506">
        <v>93035.839999999997</v>
      </c>
      <c r="AN506">
        <v>4427.75305344759</v>
      </c>
      <c r="AO506">
        <v>17319.062791103301</v>
      </c>
      <c r="AP506">
        <v>330.98244656580999</v>
      </c>
      <c r="AQ506">
        <v>40734.411818744898</v>
      </c>
      <c r="AR506">
        <v>4427.75305344759</v>
      </c>
      <c r="AS506">
        <v>15231.8475689723</v>
      </c>
      <c r="AT506">
        <v>0</v>
      </c>
      <c r="AU506" t="s">
        <v>2896</v>
      </c>
      <c r="AV506" t="s">
        <v>2896</v>
      </c>
    </row>
    <row r="507" spans="1:48" x14ac:dyDescent="0.25">
      <c r="A507" t="s">
        <v>3420</v>
      </c>
      <c r="B507">
        <v>2239</v>
      </c>
      <c r="C507" t="s">
        <v>116</v>
      </c>
      <c r="D507">
        <v>1152</v>
      </c>
      <c r="E507" t="s">
        <v>744</v>
      </c>
      <c r="F507" t="s">
        <v>2892</v>
      </c>
      <c r="G507" t="s">
        <v>2893</v>
      </c>
      <c r="H507" t="s">
        <v>2894</v>
      </c>
      <c r="I507" t="s">
        <v>2895</v>
      </c>
      <c r="J507">
        <v>211.56528510313899</v>
      </c>
      <c r="K507">
        <v>2</v>
      </c>
      <c r="L507">
        <v>2</v>
      </c>
      <c r="M507">
        <v>1</v>
      </c>
      <c r="N507">
        <v>2128492.66952436</v>
      </c>
      <c r="O507">
        <v>682657.09674046806</v>
      </c>
      <c r="P507">
        <v>641429.61170482298</v>
      </c>
      <c r="Q507">
        <v>75182.130715295702</v>
      </c>
      <c r="R507">
        <v>46833.695271904799</v>
      </c>
      <c r="S507">
        <v>89517.253162086097</v>
      </c>
      <c r="T507">
        <v>2727353.62</v>
      </c>
      <c r="U507">
        <v>847241.58395684802</v>
      </c>
      <c r="V507">
        <v>3130009.4679522598</v>
      </c>
      <c r="W507">
        <v>434141.02609837701</v>
      </c>
      <c r="X507">
        <v>0</v>
      </c>
      <c r="Y507">
        <v>0</v>
      </c>
      <c r="Z507">
        <v>0</v>
      </c>
      <c r="AA507">
        <v>10444.709906209</v>
      </c>
      <c r="AB507">
        <v>0</v>
      </c>
      <c r="AC507">
        <v>89517.253162086097</v>
      </c>
      <c r="AD507">
        <v>0</v>
      </c>
      <c r="AE507">
        <v>0</v>
      </c>
      <c r="AF507">
        <v>0</v>
      </c>
      <c r="AG507">
        <v>0</v>
      </c>
      <c r="AH507">
        <v>0</v>
      </c>
      <c r="AI507">
        <v>0</v>
      </c>
      <c r="AJ507">
        <v>3664112.4571189298</v>
      </c>
      <c r="AK507" s="63">
        <v>17319.062791103301</v>
      </c>
      <c r="AL507">
        <v>330.98244656580999</v>
      </c>
      <c r="AM507">
        <v>93035.839999999997</v>
      </c>
      <c r="AN507">
        <v>4427.75305344759</v>
      </c>
      <c r="AO507">
        <v>17319.062791103301</v>
      </c>
      <c r="AP507">
        <v>330.98244656580999</v>
      </c>
      <c r="AQ507">
        <v>93035.839999999997</v>
      </c>
      <c r="AR507">
        <v>4427.75305344759</v>
      </c>
      <c r="AS507">
        <v>17319.062791103301</v>
      </c>
      <c r="AT507">
        <v>0</v>
      </c>
      <c r="AU507" t="s">
        <v>2896</v>
      </c>
      <c r="AV507" t="s">
        <v>2896</v>
      </c>
    </row>
    <row r="508" spans="1:48" x14ac:dyDescent="0.25">
      <c r="A508" t="s">
        <v>3421</v>
      </c>
      <c r="B508">
        <v>2239</v>
      </c>
      <c r="C508" t="s">
        <v>116</v>
      </c>
      <c r="D508">
        <v>1201</v>
      </c>
      <c r="E508" t="s">
        <v>745</v>
      </c>
      <c r="F508" t="s">
        <v>2892</v>
      </c>
      <c r="G508" t="s">
        <v>2903</v>
      </c>
      <c r="H508" t="s">
        <v>2904</v>
      </c>
      <c r="I508" t="s">
        <v>2895</v>
      </c>
      <c r="J508">
        <v>1245.7506032236299</v>
      </c>
      <c r="K508">
        <v>2</v>
      </c>
      <c r="L508">
        <v>1</v>
      </c>
      <c r="M508">
        <v>1</v>
      </c>
      <c r="N508">
        <v>10100784.258602099</v>
      </c>
      <c r="O508">
        <v>4338616.3279917501</v>
      </c>
      <c r="P508">
        <v>3290121.7443478</v>
      </c>
      <c r="Q508">
        <v>442691.64785025502</v>
      </c>
      <c r="R508">
        <v>275768.796888037</v>
      </c>
      <c r="S508">
        <v>527100.52157766197</v>
      </c>
      <c r="T508">
        <v>13459207.26</v>
      </c>
      <c r="U508">
        <v>4988775.5156799601</v>
      </c>
      <c r="V508">
        <v>15628035.7257306</v>
      </c>
      <c r="W508">
        <v>2758445.9220123501</v>
      </c>
      <c r="X508">
        <v>0</v>
      </c>
      <c r="Y508">
        <v>0</v>
      </c>
      <c r="Z508">
        <v>0</v>
      </c>
      <c r="AA508">
        <v>61501.127936998302</v>
      </c>
      <c r="AB508">
        <v>0</v>
      </c>
      <c r="AC508">
        <v>527100.52157766197</v>
      </c>
      <c r="AD508">
        <v>0</v>
      </c>
      <c r="AE508">
        <v>0</v>
      </c>
      <c r="AF508">
        <v>0</v>
      </c>
      <c r="AG508">
        <v>0</v>
      </c>
      <c r="AH508">
        <v>0</v>
      </c>
      <c r="AI508">
        <v>0</v>
      </c>
      <c r="AJ508">
        <v>18975083.297257598</v>
      </c>
      <c r="AK508" s="63">
        <v>15231.8475689723</v>
      </c>
      <c r="AL508">
        <v>330.98244656580999</v>
      </c>
      <c r="AM508">
        <v>93035.839999999997</v>
      </c>
      <c r="AN508">
        <v>4427.75305344759</v>
      </c>
      <c r="AO508">
        <v>17319.062791103301</v>
      </c>
      <c r="AP508">
        <v>330.98244656580999</v>
      </c>
      <c r="AQ508">
        <v>40734.411818744898</v>
      </c>
      <c r="AR508">
        <v>4427.75305344759</v>
      </c>
      <c r="AS508">
        <v>15231.8475689723</v>
      </c>
      <c r="AT508">
        <v>0</v>
      </c>
      <c r="AU508" t="s">
        <v>2896</v>
      </c>
      <c r="AV508" t="s">
        <v>2896</v>
      </c>
    </row>
    <row r="509" spans="1:48" x14ac:dyDescent="0.25">
      <c r="A509" t="s">
        <v>3422</v>
      </c>
      <c r="B509">
        <v>2239</v>
      </c>
      <c r="C509" t="s">
        <v>116</v>
      </c>
      <c r="D509">
        <v>4973</v>
      </c>
      <c r="E509" t="s">
        <v>746</v>
      </c>
      <c r="F509" t="s">
        <v>2892</v>
      </c>
      <c r="G509" t="s">
        <v>2903</v>
      </c>
      <c r="H509" t="s">
        <v>2942</v>
      </c>
      <c r="I509" t="s">
        <v>2895</v>
      </c>
      <c r="J509">
        <v>181.86819979006501</v>
      </c>
      <c r="K509">
        <v>1</v>
      </c>
      <c r="L509">
        <v>1</v>
      </c>
      <c r="M509">
        <v>1</v>
      </c>
      <c r="N509">
        <v>151897.440913803</v>
      </c>
      <c r="O509">
        <v>191257.47552556501</v>
      </c>
      <c r="P509">
        <v>280272.04597096099</v>
      </c>
      <c r="Q509">
        <v>64628.933631084299</v>
      </c>
      <c r="R509">
        <v>40259.723349534703</v>
      </c>
      <c r="S509">
        <v>76951.857554529197</v>
      </c>
      <c r="T509">
        <v>0</v>
      </c>
      <c r="U509">
        <v>728315.61939094705</v>
      </c>
      <c r="V509">
        <v>509413.90591522999</v>
      </c>
      <c r="W509">
        <v>209923.11102189199</v>
      </c>
      <c r="X509">
        <v>0</v>
      </c>
      <c r="Y509">
        <v>0</v>
      </c>
      <c r="Z509">
        <v>0</v>
      </c>
      <c r="AA509">
        <v>8978.6024538271395</v>
      </c>
      <c r="AB509">
        <v>0</v>
      </c>
      <c r="AC509">
        <v>76951.857554529197</v>
      </c>
      <c r="AD509">
        <v>0</v>
      </c>
      <c r="AE509">
        <v>0</v>
      </c>
      <c r="AF509">
        <v>0</v>
      </c>
      <c r="AG509">
        <v>0</v>
      </c>
      <c r="AH509">
        <v>0</v>
      </c>
      <c r="AI509">
        <v>0</v>
      </c>
      <c r="AJ509">
        <v>805267.47694547602</v>
      </c>
      <c r="AK509" s="63">
        <v>4427.75305344759</v>
      </c>
      <c r="AL509">
        <v>330.98244656580999</v>
      </c>
      <c r="AM509">
        <v>93035.839999999997</v>
      </c>
      <c r="AN509">
        <v>4427.75305344759</v>
      </c>
      <c r="AO509">
        <v>17319.062791103301</v>
      </c>
      <c r="AP509">
        <v>330.98244656580999</v>
      </c>
      <c r="AQ509">
        <v>40734.411818744898</v>
      </c>
      <c r="AR509">
        <v>4427.75305344759</v>
      </c>
      <c r="AS509">
        <v>15231.8475689723</v>
      </c>
      <c r="AT509">
        <v>0</v>
      </c>
      <c r="AU509" t="s">
        <v>2896</v>
      </c>
      <c r="AV509" t="s">
        <v>2897</v>
      </c>
    </row>
    <row r="510" spans="1:48" x14ac:dyDescent="0.25">
      <c r="A510" t="s">
        <v>3423</v>
      </c>
      <c r="B510">
        <v>2239</v>
      </c>
      <c r="C510" t="s">
        <v>116</v>
      </c>
      <c r="D510">
        <v>2239</v>
      </c>
      <c r="E510" t="s">
        <v>116</v>
      </c>
      <c r="F510" t="s">
        <v>1871</v>
      </c>
      <c r="G510" t="s">
        <v>1871</v>
      </c>
      <c r="H510" t="s">
        <v>2899</v>
      </c>
      <c r="I510" t="s">
        <v>2895</v>
      </c>
      <c r="J510">
        <v>299.63335947281001</v>
      </c>
      <c r="K510">
        <v>1</v>
      </c>
      <c r="L510">
        <v>3</v>
      </c>
      <c r="M510">
        <v>1</v>
      </c>
      <c r="N510">
        <v>250255.62780553699</v>
      </c>
      <c r="O510">
        <v>315102.47521097702</v>
      </c>
      <c r="P510">
        <v>461756.67212594399</v>
      </c>
      <c r="Q510">
        <v>106478.122758022</v>
      </c>
      <c r="R510">
        <v>66329.111810595903</v>
      </c>
      <c r="S510">
        <v>126780.51260941901</v>
      </c>
      <c r="T510">
        <v>0</v>
      </c>
      <c r="U510">
        <v>1199922.00971108</v>
      </c>
      <c r="V510">
        <v>839274.81642056897</v>
      </c>
      <c r="W510">
        <v>345854.67420406698</v>
      </c>
      <c r="X510">
        <v>0</v>
      </c>
      <c r="Y510">
        <v>0</v>
      </c>
      <c r="Z510">
        <v>0</v>
      </c>
      <c r="AA510">
        <v>14792.519086440099</v>
      </c>
      <c r="AB510">
        <v>0</v>
      </c>
      <c r="AC510">
        <v>126780.51260941901</v>
      </c>
      <c r="AD510">
        <v>0</v>
      </c>
      <c r="AE510">
        <v>0</v>
      </c>
      <c r="AF510">
        <v>0</v>
      </c>
      <c r="AG510">
        <v>0</v>
      </c>
      <c r="AH510">
        <v>0</v>
      </c>
      <c r="AI510">
        <v>0</v>
      </c>
      <c r="AJ510">
        <v>1326702.5223205001</v>
      </c>
      <c r="AK510" s="63">
        <v>4427.75305344759</v>
      </c>
      <c r="AL510">
        <v>330.98244656580999</v>
      </c>
      <c r="AM510">
        <v>93035.839999999997</v>
      </c>
      <c r="AN510">
        <v>4427.75305344759</v>
      </c>
      <c r="AO510">
        <v>17319.062791103301</v>
      </c>
      <c r="AP510">
        <v>634.54287297753501</v>
      </c>
      <c r="AQ510">
        <v>40331.279999999999</v>
      </c>
      <c r="AR510">
        <v>4427.75305344759</v>
      </c>
      <c r="AS510">
        <v>4427.75305344759</v>
      </c>
      <c r="AT510">
        <v>0</v>
      </c>
      <c r="AU510" t="s">
        <v>2896</v>
      </c>
      <c r="AV510" t="s">
        <v>2900</v>
      </c>
    </row>
    <row r="511" spans="1:48" x14ac:dyDescent="0.25">
      <c r="A511" t="s">
        <v>3424</v>
      </c>
      <c r="B511">
        <v>2239</v>
      </c>
      <c r="C511" t="s">
        <v>116</v>
      </c>
      <c r="D511">
        <v>3536</v>
      </c>
      <c r="E511" t="s">
        <v>747</v>
      </c>
      <c r="F511" t="s">
        <v>2892</v>
      </c>
      <c r="G511" t="s">
        <v>2893</v>
      </c>
      <c r="H511" t="s">
        <v>2894</v>
      </c>
      <c r="I511" t="s">
        <v>2895</v>
      </c>
      <c r="J511">
        <v>512.63661236159805</v>
      </c>
      <c r="K511">
        <v>2</v>
      </c>
      <c r="L511">
        <v>1</v>
      </c>
      <c r="M511">
        <v>1</v>
      </c>
      <c r="N511">
        <v>4068277.44688346</v>
      </c>
      <c r="O511">
        <v>1239321.7674326</v>
      </c>
      <c r="P511">
        <v>1204966.4161616201</v>
      </c>
      <c r="Q511">
        <v>182171.25168350301</v>
      </c>
      <c r="R511">
        <v>113481.126531984</v>
      </c>
      <c r="S511">
        <v>216906.19699992801</v>
      </c>
      <c r="T511">
        <v>4755295.88</v>
      </c>
      <c r="U511">
        <v>2052922.1286931599</v>
      </c>
      <c r="V511">
        <v>5981292.5806662003</v>
      </c>
      <c r="W511">
        <v>801617.20838777698</v>
      </c>
      <c r="X511">
        <v>0</v>
      </c>
      <c r="Y511">
        <v>0</v>
      </c>
      <c r="Z511">
        <v>0</v>
      </c>
      <c r="AA511">
        <v>25308.219639192299</v>
      </c>
      <c r="AB511">
        <v>0</v>
      </c>
      <c r="AC511">
        <v>216906.19699992801</v>
      </c>
      <c r="AD511">
        <v>0</v>
      </c>
      <c r="AE511">
        <v>0</v>
      </c>
      <c r="AF511">
        <v>0</v>
      </c>
      <c r="AG511">
        <v>0</v>
      </c>
      <c r="AH511">
        <v>0</v>
      </c>
      <c r="AI511">
        <v>0</v>
      </c>
      <c r="AJ511">
        <v>7025124.2056930903</v>
      </c>
      <c r="AK511" s="63">
        <v>13703.906502756399</v>
      </c>
      <c r="AL511">
        <v>330.98244656580999</v>
      </c>
      <c r="AM511">
        <v>93035.839999999997</v>
      </c>
      <c r="AN511">
        <v>4427.75305344759</v>
      </c>
      <c r="AO511">
        <v>17319.062791103301</v>
      </c>
      <c r="AP511">
        <v>330.98244656580999</v>
      </c>
      <c r="AQ511">
        <v>93035.839999999997</v>
      </c>
      <c r="AR511">
        <v>4427.75305344759</v>
      </c>
      <c r="AS511">
        <v>17319.062791103301</v>
      </c>
      <c r="AT511">
        <v>0</v>
      </c>
      <c r="AU511" t="s">
        <v>2896</v>
      </c>
      <c r="AV511" t="s">
        <v>2896</v>
      </c>
    </row>
    <row r="512" spans="1:48" x14ac:dyDescent="0.25">
      <c r="A512" t="s">
        <v>3425</v>
      </c>
      <c r="B512">
        <v>2239</v>
      </c>
      <c r="C512" t="s">
        <v>116</v>
      </c>
      <c r="D512">
        <v>1148</v>
      </c>
      <c r="E512" t="s">
        <v>748</v>
      </c>
      <c r="F512" t="s">
        <v>2892</v>
      </c>
      <c r="G512" t="s">
        <v>2893</v>
      </c>
      <c r="H512" t="s">
        <v>2894</v>
      </c>
      <c r="I512" t="s">
        <v>2895</v>
      </c>
      <c r="J512">
        <v>482.78123403064302</v>
      </c>
      <c r="K512">
        <v>2</v>
      </c>
      <c r="L512">
        <v>1</v>
      </c>
      <c r="M512">
        <v>1</v>
      </c>
      <c r="N512">
        <v>3492959.5809691702</v>
      </c>
      <c r="O512">
        <v>1131605.8810356101</v>
      </c>
      <c r="P512">
        <v>1093626.43944172</v>
      </c>
      <c r="Q512">
        <v>171561.80337473101</v>
      </c>
      <c r="R512">
        <v>106872.113667243</v>
      </c>
      <c r="S512">
        <v>204273.82463789699</v>
      </c>
      <c r="T512">
        <v>4063263.56</v>
      </c>
      <c r="U512">
        <v>1933362.25848848</v>
      </c>
      <c r="V512">
        <v>5234542.5289475499</v>
      </c>
      <c r="W512">
        <v>738248.99207972502</v>
      </c>
      <c r="X512">
        <v>0</v>
      </c>
      <c r="Y512">
        <v>0</v>
      </c>
      <c r="Z512">
        <v>0</v>
      </c>
      <c r="AA512">
        <v>23834.297461199199</v>
      </c>
      <c r="AB512">
        <v>0</v>
      </c>
      <c r="AC512">
        <v>204273.82463789699</v>
      </c>
      <c r="AD512">
        <v>0</v>
      </c>
      <c r="AE512">
        <v>0</v>
      </c>
      <c r="AF512">
        <v>0</v>
      </c>
      <c r="AG512">
        <v>0</v>
      </c>
      <c r="AH512">
        <v>0</v>
      </c>
      <c r="AI512">
        <v>0</v>
      </c>
      <c r="AJ512">
        <v>6200899.6431263797</v>
      </c>
      <c r="AK512" s="63">
        <v>12844.1190461284</v>
      </c>
      <c r="AL512">
        <v>330.98244656580999</v>
      </c>
      <c r="AM512">
        <v>93035.839999999997</v>
      </c>
      <c r="AN512">
        <v>4427.75305344759</v>
      </c>
      <c r="AO512">
        <v>17319.062791103301</v>
      </c>
      <c r="AP512">
        <v>330.98244656580999</v>
      </c>
      <c r="AQ512">
        <v>93035.839999999997</v>
      </c>
      <c r="AR512">
        <v>4427.75305344759</v>
      </c>
      <c r="AS512">
        <v>17319.062791103301</v>
      </c>
      <c r="AT512">
        <v>0</v>
      </c>
      <c r="AU512" t="s">
        <v>2896</v>
      </c>
      <c r="AV512" t="s">
        <v>2896</v>
      </c>
    </row>
    <row r="513" spans="1:48" x14ac:dyDescent="0.25">
      <c r="A513" t="s">
        <v>3426</v>
      </c>
      <c r="B513">
        <v>2239</v>
      </c>
      <c r="C513" t="s">
        <v>116</v>
      </c>
      <c r="D513">
        <v>1199</v>
      </c>
      <c r="E513" t="s">
        <v>749</v>
      </c>
      <c r="F513" t="s">
        <v>2892</v>
      </c>
      <c r="G513" t="s">
        <v>2911</v>
      </c>
      <c r="H513" t="s">
        <v>2894</v>
      </c>
      <c r="I513" t="s">
        <v>2895</v>
      </c>
      <c r="J513">
        <v>747.07282564853494</v>
      </c>
      <c r="K513">
        <v>2</v>
      </c>
      <c r="L513">
        <v>1</v>
      </c>
      <c r="M513">
        <v>1</v>
      </c>
      <c r="N513">
        <v>4904662.3565295804</v>
      </c>
      <c r="O513">
        <v>1937983.6455137799</v>
      </c>
      <c r="P513">
        <v>1716006.9818945001</v>
      </c>
      <c r="Q513">
        <v>265480.82689639798</v>
      </c>
      <c r="R513">
        <v>165377.70383873401</v>
      </c>
      <c r="S513">
        <v>316100.57024002098</v>
      </c>
      <c r="T513">
        <v>5997758.0999999996</v>
      </c>
      <c r="U513">
        <v>2991753.4146730001</v>
      </c>
      <c r="V513">
        <v>7824972.9840638498</v>
      </c>
      <c r="W513">
        <v>1127656.49233473</v>
      </c>
      <c r="X513">
        <v>0</v>
      </c>
      <c r="Y513">
        <v>0</v>
      </c>
      <c r="Z513">
        <v>0</v>
      </c>
      <c r="AA513">
        <v>36882.038274411498</v>
      </c>
      <c r="AB513">
        <v>0</v>
      </c>
      <c r="AC513">
        <v>316100.57024002098</v>
      </c>
      <c r="AD513">
        <v>0</v>
      </c>
      <c r="AE513">
        <v>0</v>
      </c>
      <c r="AF513">
        <v>0</v>
      </c>
      <c r="AG513">
        <v>0</v>
      </c>
      <c r="AH513">
        <v>0</v>
      </c>
      <c r="AI513">
        <v>0</v>
      </c>
      <c r="AJ513">
        <v>9305612.0849130005</v>
      </c>
      <c r="AK513" s="63">
        <v>12456.097672719899</v>
      </c>
      <c r="AL513">
        <v>330.98244656580999</v>
      </c>
      <c r="AM513">
        <v>93035.839999999997</v>
      </c>
      <c r="AN513">
        <v>4427.75305344759</v>
      </c>
      <c r="AO513">
        <v>17319.062791103301</v>
      </c>
      <c r="AP513">
        <v>3753.1860850462999</v>
      </c>
      <c r="AQ513">
        <v>20687.885194392002</v>
      </c>
      <c r="AR513">
        <v>11997.226762391199</v>
      </c>
      <c r="AS513">
        <v>13029.9248090411</v>
      </c>
      <c r="AT513">
        <v>0</v>
      </c>
      <c r="AU513" t="s">
        <v>2896</v>
      </c>
      <c r="AV513" t="s">
        <v>2896</v>
      </c>
    </row>
    <row r="514" spans="1:48" x14ac:dyDescent="0.25">
      <c r="A514" t="s">
        <v>3427</v>
      </c>
      <c r="B514">
        <v>2239</v>
      </c>
      <c r="C514" t="s">
        <v>116</v>
      </c>
      <c r="D514">
        <v>1285</v>
      </c>
      <c r="E514" t="s">
        <v>750</v>
      </c>
      <c r="F514" t="s">
        <v>2892</v>
      </c>
      <c r="G514" t="s">
        <v>2893</v>
      </c>
      <c r="H514" t="s">
        <v>2894</v>
      </c>
      <c r="I514" t="s">
        <v>2895</v>
      </c>
      <c r="J514">
        <v>552.40356220275896</v>
      </c>
      <c r="K514">
        <v>1</v>
      </c>
      <c r="L514">
        <v>1</v>
      </c>
      <c r="M514">
        <v>1</v>
      </c>
      <c r="N514">
        <v>4014318.3183860499</v>
      </c>
      <c r="O514">
        <v>1369115.66819927</v>
      </c>
      <c r="P514">
        <v>1168293.97124114</v>
      </c>
      <c r="Q514">
        <v>198058.09967718099</v>
      </c>
      <c r="R514">
        <v>122284.240000463</v>
      </c>
      <c r="S514">
        <v>233732.341774481</v>
      </c>
      <c r="T514">
        <v>4659896.08</v>
      </c>
      <c r="U514">
        <v>2212174.2175041102</v>
      </c>
      <c r="V514">
        <v>6042349.662951</v>
      </c>
      <c r="W514">
        <v>802449.17101620999</v>
      </c>
      <c r="X514">
        <v>0</v>
      </c>
      <c r="Y514">
        <v>0</v>
      </c>
      <c r="Z514">
        <v>0</v>
      </c>
      <c r="AA514">
        <v>27271.463536900799</v>
      </c>
      <c r="AB514">
        <v>0</v>
      </c>
      <c r="AC514">
        <v>233732.341774481</v>
      </c>
      <c r="AD514">
        <v>0</v>
      </c>
      <c r="AE514">
        <v>0</v>
      </c>
      <c r="AF514">
        <v>0</v>
      </c>
      <c r="AG514">
        <v>0</v>
      </c>
      <c r="AH514">
        <v>0</v>
      </c>
      <c r="AI514">
        <v>0</v>
      </c>
      <c r="AJ514">
        <v>7105802.6392786</v>
      </c>
      <c r="AK514" s="63">
        <v>12863.426533571899</v>
      </c>
      <c r="AL514">
        <v>330.98244656580999</v>
      </c>
      <c r="AM514">
        <v>93035.839999999997</v>
      </c>
      <c r="AN514">
        <v>4427.75305344759</v>
      </c>
      <c r="AO514">
        <v>17319.062791103301</v>
      </c>
      <c r="AP514">
        <v>330.98244656580999</v>
      </c>
      <c r="AQ514">
        <v>93035.839999999997</v>
      </c>
      <c r="AR514">
        <v>4427.75305344759</v>
      </c>
      <c r="AS514">
        <v>17319.062791103301</v>
      </c>
      <c r="AT514">
        <v>0</v>
      </c>
      <c r="AU514" t="s">
        <v>2896</v>
      </c>
      <c r="AV514" t="s">
        <v>2896</v>
      </c>
    </row>
    <row r="515" spans="1:48" x14ac:dyDescent="0.25">
      <c r="A515" t="s">
        <v>3428</v>
      </c>
      <c r="B515">
        <v>2239</v>
      </c>
      <c r="C515" t="s">
        <v>116</v>
      </c>
      <c r="D515">
        <v>1150</v>
      </c>
      <c r="E515" t="s">
        <v>751</v>
      </c>
      <c r="F515" t="s">
        <v>2892</v>
      </c>
      <c r="G515" t="s">
        <v>2893</v>
      </c>
      <c r="H515" t="s">
        <v>2894</v>
      </c>
      <c r="I515" t="s">
        <v>2895</v>
      </c>
      <c r="J515">
        <v>544.73897072879299</v>
      </c>
      <c r="K515">
        <v>2</v>
      </c>
      <c r="L515">
        <v>1</v>
      </c>
      <c r="M515">
        <v>1</v>
      </c>
      <c r="N515">
        <v>3747851.8543671598</v>
      </c>
      <c r="O515">
        <v>1212258.29828637</v>
      </c>
      <c r="P515">
        <v>1254676.8115866601</v>
      </c>
      <c r="Q515">
        <v>193579.1899086</v>
      </c>
      <c r="R515">
        <v>120587.54793068299</v>
      </c>
      <c r="S515">
        <v>230489.308896831</v>
      </c>
      <c r="T515">
        <v>4347473.37</v>
      </c>
      <c r="U515">
        <v>2181480.3320794799</v>
      </c>
      <c r="V515">
        <v>5637726.9667887697</v>
      </c>
      <c r="W515">
        <v>864333.66291781899</v>
      </c>
      <c r="X515">
        <v>0</v>
      </c>
      <c r="Y515">
        <v>0</v>
      </c>
      <c r="Z515">
        <v>0</v>
      </c>
      <c r="AA515">
        <v>26893.072372886501</v>
      </c>
      <c r="AB515">
        <v>0</v>
      </c>
      <c r="AC515">
        <v>230489.308896831</v>
      </c>
      <c r="AD515">
        <v>0</v>
      </c>
      <c r="AE515">
        <v>0</v>
      </c>
      <c r="AF515">
        <v>0</v>
      </c>
      <c r="AG515">
        <v>0</v>
      </c>
      <c r="AH515">
        <v>0</v>
      </c>
      <c r="AI515">
        <v>0</v>
      </c>
      <c r="AJ515">
        <v>6759443.0109762996</v>
      </c>
      <c r="AK515" s="63">
        <v>12408.590855787401</v>
      </c>
      <c r="AL515">
        <v>330.98244656580999</v>
      </c>
      <c r="AM515">
        <v>93035.839999999997</v>
      </c>
      <c r="AN515">
        <v>4427.75305344759</v>
      </c>
      <c r="AO515">
        <v>17319.062791103301</v>
      </c>
      <c r="AP515">
        <v>330.98244656580999</v>
      </c>
      <c r="AQ515">
        <v>93035.839999999997</v>
      </c>
      <c r="AR515">
        <v>4427.75305344759</v>
      </c>
      <c r="AS515">
        <v>17319.062791103301</v>
      </c>
      <c r="AT515">
        <v>0</v>
      </c>
      <c r="AU515" t="s">
        <v>2896</v>
      </c>
      <c r="AV515" t="s">
        <v>2896</v>
      </c>
    </row>
    <row r="516" spans="1:48" x14ac:dyDescent="0.25">
      <c r="A516" t="s">
        <v>3429</v>
      </c>
      <c r="B516">
        <v>2239</v>
      </c>
      <c r="C516" t="s">
        <v>116</v>
      </c>
      <c r="D516">
        <v>1110</v>
      </c>
      <c r="E516" t="s">
        <v>752</v>
      </c>
      <c r="F516" t="s">
        <v>2892</v>
      </c>
      <c r="G516" t="s">
        <v>2893</v>
      </c>
      <c r="H516" t="s">
        <v>2894</v>
      </c>
      <c r="I516" t="s">
        <v>2895</v>
      </c>
      <c r="J516">
        <v>501.07660738707801</v>
      </c>
      <c r="K516">
        <v>2</v>
      </c>
      <c r="L516">
        <v>1</v>
      </c>
      <c r="M516">
        <v>1</v>
      </c>
      <c r="N516">
        <v>3500538.6595101501</v>
      </c>
      <c r="O516">
        <v>1167048.8662306301</v>
      </c>
      <c r="P516">
        <v>1138500.4426424601</v>
      </c>
      <c r="Q516">
        <v>178063.272415354</v>
      </c>
      <c r="R516">
        <v>110922.116200708</v>
      </c>
      <c r="S516">
        <v>212014.94136999501</v>
      </c>
      <c r="T516">
        <v>4088444.82</v>
      </c>
      <c r="U516">
        <v>2006628.5369992999</v>
      </c>
      <c r="V516">
        <v>5324964.2181928698</v>
      </c>
      <c r="W516">
        <v>745371.62195722503</v>
      </c>
      <c r="X516">
        <v>0</v>
      </c>
      <c r="Y516">
        <v>0</v>
      </c>
      <c r="Z516">
        <v>0</v>
      </c>
      <c r="AA516">
        <v>24737.516849203199</v>
      </c>
      <c r="AB516">
        <v>0</v>
      </c>
      <c r="AC516">
        <v>212014.94136999501</v>
      </c>
      <c r="AD516">
        <v>0</v>
      </c>
      <c r="AE516">
        <v>0</v>
      </c>
      <c r="AF516">
        <v>0</v>
      </c>
      <c r="AG516">
        <v>0</v>
      </c>
      <c r="AH516">
        <v>0</v>
      </c>
      <c r="AI516">
        <v>0</v>
      </c>
      <c r="AJ516">
        <v>6307088.2983692903</v>
      </c>
      <c r="AK516" s="63">
        <v>12587.073923203699</v>
      </c>
      <c r="AL516">
        <v>330.98244656580999</v>
      </c>
      <c r="AM516">
        <v>93035.839999999997</v>
      </c>
      <c r="AN516">
        <v>4427.75305344759</v>
      </c>
      <c r="AO516">
        <v>17319.062791103301</v>
      </c>
      <c r="AP516">
        <v>330.98244656580999</v>
      </c>
      <c r="AQ516">
        <v>93035.839999999997</v>
      </c>
      <c r="AR516">
        <v>4427.75305344759</v>
      </c>
      <c r="AS516">
        <v>17319.062791103301</v>
      </c>
      <c r="AT516">
        <v>0</v>
      </c>
      <c r="AU516" t="s">
        <v>2896</v>
      </c>
      <c r="AV516" t="s">
        <v>2896</v>
      </c>
    </row>
    <row r="517" spans="1:48" x14ac:dyDescent="0.25">
      <c r="A517" t="s">
        <v>3430</v>
      </c>
      <c r="B517">
        <v>2239</v>
      </c>
      <c r="C517" t="s">
        <v>116</v>
      </c>
      <c r="D517">
        <v>4018</v>
      </c>
      <c r="E517" t="s">
        <v>753</v>
      </c>
      <c r="F517" t="s">
        <v>2892</v>
      </c>
      <c r="G517" t="s">
        <v>2903</v>
      </c>
      <c r="H517" t="s">
        <v>2904</v>
      </c>
      <c r="I517" t="s">
        <v>2895</v>
      </c>
      <c r="J517">
        <v>1499.3104780126801</v>
      </c>
      <c r="K517">
        <v>1</v>
      </c>
      <c r="L517">
        <v>1</v>
      </c>
      <c r="M517">
        <v>1</v>
      </c>
      <c r="N517">
        <v>10574357.1381514</v>
      </c>
      <c r="O517">
        <v>4535429.1012917198</v>
      </c>
      <c r="P517">
        <v>3998773.8552038101</v>
      </c>
      <c r="Q517">
        <v>543807.67371850403</v>
      </c>
      <c r="R517">
        <v>331898.73287098203</v>
      </c>
      <c r="S517">
        <v>634386.47585023101</v>
      </c>
      <c r="T517">
        <v>13980076.43</v>
      </c>
      <c r="U517">
        <v>6004190.0712363999</v>
      </c>
      <c r="V517">
        <v>16992044.298380598</v>
      </c>
      <c r="W517">
        <v>2918203.1453599301</v>
      </c>
      <c r="X517">
        <v>0</v>
      </c>
      <c r="Y517">
        <v>0</v>
      </c>
      <c r="Z517">
        <v>0</v>
      </c>
      <c r="AA517">
        <v>74019.057495882196</v>
      </c>
      <c r="AB517">
        <v>0</v>
      </c>
      <c r="AC517">
        <v>634386.47585023101</v>
      </c>
      <c r="AD517">
        <v>0</v>
      </c>
      <c r="AE517">
        <v>0</v>
      </c>
      <c r="AF517">
        <v>0</v>
      </c>
      <c r="AG517">
        <v>0</v>
      </c>
      <c r="AH517">
        <v>0</v>
      </c>
      <c r="AI517">
        <v>0</v>
      </c>
      <c r="AJ517">
        <v>20618652.9770866</v>
      </c>
      <c r="AK517" s="63">
        <v>13752.090230448101</v>
      </c>
      <c r="AL517">
        <v>330.98244656580999</v>
      </c>
      <c r="AM517">
        <v>93035.839999999997</v>
      </c>
      <c r="AN517">
        <v>4427.75305344759</v>
      </c>
      <c r="AO517">
        <v>17319.062791103301</v>
      </c>
      <c r="AP517">
        <v>330.98244656580999</v>
      </c>
      <c r="AQ517">
        <v>40734.411818744898</v>
      </c>
      <c r="AR517">
        <v>4427.75305344759</v>
      </c>
      <c r="AS517">
        <v>15231.8475689723</v>
      </c>
      <c r="AT517">
        <v>0</v>
      </c>
      <c r="AU517" t="s">
        <v>2896</v>
      </c>
      <c r="AV517" t="s">
        <v>2896</v>
      </c>
    </row>
    <row r="518" spans="1:48" x14ac:dyDescent="0.25">
      <c r="A518" t="s">
        <v>3431</v>
      </c>
      <c r="B518">
        <v>2239</v>
      </c>
      <c r="C518" t="s">
        <v>116</v>
      </c>
      <c r="D518">
        <v>4642</v>
      </c>
      <c r="E518" t="s">
        <v>754</v>
      </c>
      <c r="F518" t="s">
        <v>2892</v>
      </c>
      <c r="G518" t="s">
        <v>2893</v>
      </c>
      <c r="H518" t="s">
        <v>2894</v>
      </c>
      <c r="I518" t="s">
        <v>2895</v>
      </c>
      <c r="J518">
        <v>475.00560756894799</v>
      </c>
      <c r="K518">
        <v>5</v>
      </c>
      <c r="L518">
        <v>1</v>
      </c>
      <c r="M518">
        <v>1</v>
      </c>
      <c r="N518">
        <v>4319385.2998444699</v>
      </c>
      <c r="O518">
        <v>1193817.8037523199</v>
      </c>
      <c r="P518">
        <v>1292693.67684269</v>
      </c>
      <c r="Q518">
        <v>169216.78606018599</v>
      </c>
      <c r="R518">
        <v>105650.842050883</v>
      </c>
      <c r="S518">
        <v>200983.810767588</v>
      </c>
      <c r="T518">
        <v>5178540.6900000004</v>
      </c>
      <c r="U518">
        <v>1902223.7185505501</v>
      </c>
      <c r="V518">
        <v>5825985.3831263697</v>
      </c>
      <c r="W518">
        <v>1231328.60078357</v>
      </c>
      <c r="X518">
        <v>0</v>
      </c>
      <c r="Y518">
        <v>0</v>
      </c>
      <c r="Z518">
        <v>0</v>
      </c>
      <c r="AA518">
        <v>23450.424640609399</v>
      </c>
      <c r="AB518">
        <v>0</v>
      </c>
      <c r="AC518">
        <v>200983.810767588</v>
      </c>
      <c r="AD518">
        <v>0</v>
      </c>
      <c r="AE518">
        <v>0</v>
      </c>
      <c r="AF518">
        <v>0</v>
      </c>
      <c r="AG518">
        <v>0</v>
      </c>
      <c r="AH518">
        <v>0</v>
      </c>
      <c r="AI518">
        <v>0</v>
      </c>
      <c r="AJ518">
        <v>7281748.2193181301</v>
      </c>
      <c r="AK518" s="63">
        <v>15329.8152764674</v>
      </c>
      <c r="AL518">
        <v>330.98244656580999</v>
      </c>
      <c r="AM518">
        <v>93035.839999999997</v>
      </c>
      <c r="AN518">
        <v>4427.75305344759</v>
      </c>
      <c r="AO518">
        <v>17319.062791103301</v>
      </c>
      <c r="AP518">
        <v>330.98244656580999</v>
      </c>
      <c r="AQ518">
        <v>93035.839999999997</v>
      </c>
      <c r="AR518">
        <v>4427.75305344759</v>
      </c>
      <c r="AS518">
        <v>17319.062791103301</v>
      </c>
      <c r="AT518">
        <v>0</v>
      </c>
      <c r="AU518" t="s">
        <v>2896</v>
      </c>
      <c r="AV518" t="s">
        <v>2896</v>
      </c>
    </row>
    <row r="519" spans="1:48" x14ac:dyDescent="0.25">
      <c r="A519" t="s">
        <v>3432</v>
      </c>
      <c r="B519">
        <v>2239</v>
      </c>
      <c r="C519" t="s">
        <v>116</v>
      </c>
      <c r="D519">
        <v>1116</v>
      </c>
      <c r="E519" t="s">
        <v>755</v>
      </c>
      <c r="F519" t="s">
        <v>2892</v>
      </c>
      <c r="G519" t="s">
        <v>2893</v>
      </c>
      <c r="H519" t="s">
        <v>2894</v>
      </c>
      <c r="I519" t="s">
        <v>2895</v>
      </c>
      <c r="J519">
        <v>474.283857729094</v>
      </c>
      <c r="K519">
        <v>3</v>
      </c>
      <c r="L519">
        <v>1</v>
      </c>
      <c r="M519">
        <v>1</v>
      </c>
      <c r="N519">
        <v>3216264.6099316902</v>
      </c>
      <c r="O519">
        <v>1043345.34226768</v>
      </c>
      <c r="P519">
        <v>1124265.5181529</v>
      </c>
      <c r="Q519">
        <v>168542.16404435199</v>
      </c>
      <c r="R519">
        <v>104991.070035139</v>
      </c>
      <c r="S519">
        <v>200678.424829141</v>
      </c>
      <c r="T519">
        <v>3758075.33</v>
      </c>
      <c r="U519">
        <v>1899333.3744317601</v>
      </c>
      <c r="V519">
        <v>4861427.2075456604</v>
      </c>
      <c r="W519">
        <v>772566.70412005996</v>
      </c>
      <c r="X519">
        <v>0</v>
      </c>
      <c r="Y519">
        <v>0</v>
      </c>
      <c r="Z519">
        <v>0</v>
      </c>
      <c r="AA519">
        <v>23414.7927660395</v>
      </c>
      <c r="AB519">
        <v>0</v>
      </c>
      <c r="AC519">
        <v>200678.424829141</v>
      </c>
      <c r="AD519">
        <v>0</v>
      </c>
      <c r="AE519">
        <v>0</v>
      </c>
      <c r="AF519">
        <v>0</v>
      </c>
      <c r="AG519">
        <v>0</v>
      </c>
      <c r="AH519">
        <v>0</v>
      </c>
      <c r="AI519">
        <v>0</v>
      </c>
      <c r="AJ519">
        <v>5858087.1292609004</v>
      </c>
      <c r="AK519" s="63">
        <v>12351.436874343201</v>
      </c>
      <c r="AL519">
        <v>330.98244656580999</v>
      </c>
      <c r="AM519">
        <v>93035.839999999997</v>
      </c>
      <c r="AN519">
        <v>4427.75305344759</v>
      </c>
      <c r="AO519">
        <v>17319.062791103301</v>
      </c>
      <c r="AP519">
        <v>330.98244656580999</v>
      </c>
      <c r="AQ519">
        <v>93035.839999999997</v>
      </c>
      <c r="AR519">
        <v>4427.75305344759</v>
      </c>
      <c r="AS519">
        <v>17319.062791103301</v>
      </c>
      <c r="AT519">
        <v>0</v>
      </c>
      <c r="AU519" t="s">
        <v>2896</v>
      </c>
      <c r="AV519" t="s">
        <v>2896</v>
      </c>
    </row>
    <row r="520" spans="1:48" x14ac:dyDescent="0.25">
      <c r="A520" t="s">
        <v>3433</v>
      </c>
      <c r="B520">
        <v>2239</v>
      </c>
      <c r="C520" t="s">
        <v>116</v>
      </c>
      <c r="D520">
        <v>1117</v>
      </c>
      <c r="E520" t="s">
        <v>756</v>
      </c>
      <c r="F520" t="s">
        <v>2892</v>
      </c>
      <c r="G520" t="s">
        <v>2893</v>
      </c>
      <c r="H520" t="s">
        <v>2894</v>
      </c>
      <c r="I520" t="s">
        <v>2895</v>
      </c>
      <c r="J520">
        <v>429.05184797130602</v>
      </c>
      <c r="K520">
        <v>5</v>
      </c>
      <c r="L520">
        <v>1</v>
      </c>
      <c r="M520">
        <v>1</v>
      </c>
      <c r="N520">
        <v>3386848.9767177301</v>
      </c>
      <c r="O520">
        <v>1024708.88795219</v>
      </c>
      <c r="P520">
        <v>1118479.0305872599</v>
      </c>
      <c r="Q520">
        <v>152468.45484169299</v>
      </c>
      <c r="R520">
        <v>94978.169475865594</v>
      </c>
      <c r="S520">
        <v>181539.91036754599</v>
      </c>
      <c r="T520">
        <v>4059287.8</v>
      </c>
      <c r="U520">
        <v>1718195.7195747299</v>
      </c>
      <c r="V520">
        <v>4742039.0800318401</v>
      </c>
      <c r="W520">
        <v>1014262.69375412</v>
      </c>
      <c r="X520">
        <v>0</v>
      </c>
      <c r="Y520">
        <v>0</v>
      </c>
      <c r="Z520">
        <v>0</v>
      </c>
      <c r="AA520">
        <v>21181.745788769102</v>
      </c>
      <c r="AB520">
        <v>0</v>
      </c>
      <c r="AC520">
        <v>181539.91036754599</v>
      </c>
      <c r="AD520">
        <v>0</v>
      </c>
      <c r="AE520">
        <v>0</v>
      </c>
      <c r="AF520">
        <v>0</v>
      </c>
      <c r="AG520">
        <v>0</v>
      </c>
      <c r="AH520">
        <v>0</v>
      </c>
      <c r="AI520">
        <v>0</v>
      </c>
      <c r="AJ520">
        <v>5959023.4299422801</v>
      </c>
      <c r="AK520" s="63">
        <v>13888.818934397899</v>
      </c>
      <c r="AL520">
        <v>330.98244656580999</v>
      </c>
      <c r="AM520">
        <v>93035.839999999997</v>
      </c>
      <c r="AN520">
        <v>4427.75305344759</v>
      </c>
      <c r="AO520">
        <v>17319.062791103301</v>
      </c>
      <c r="AP520">
        <v>330.98244656580999</v>
      </c>
      <c r="AQ520">
        <v>93035.839999999997</v>
      </c>
      <c r="AR520">
        <v>4427.75305344759</v>
      </c>
      <c r="AS520">
        <v>17319.062791103301</v>
      </c>
      <c r="AT520">
        <v>0</v>
      </c>
      <c r="AU520" t="s">
        <v>2896</v>
      </c>
      <c r="AV520" t="s">
        <v>2896</v>
      </c>
    </row>
    <row r="521" spans="1:48" x14ac:dyDescent="0.25">
      <c r="A521" t="s">
        <v>3434</v>
      </c>
      <c r="B521">
        <v>2239</v>
      </c>
      <c r="C521" t="s">
        <v>116</v>
      </c>
      <c r="D521">
        <v>1190</v>
      </c>
      <c r="E521" t="s">
        <v>757</v>
      </c>
      <c r="F521" t="s">
        <v>2892</v>
      </c>
      <c r="G521" t="s">
        <v>2893</v>
      </c>
      <c r="H521" t="s">
        <v>2894</v>
      </c>
      <c r="I521" t="s">
        <v>2895</v>
      </c>
      <c r="J521">
        <v>386.498665690802</v>
      </c>
      <c r="K521">
        <v>1</v>
      </c>
      <c r="L521">
        <v>1</v>
      </c>
      <c r="M521">
        <v>1</v>
      </c>
      <c r="N521">
        <v>2840508.4767164499</v>
      </c>
      <c r="O521">
        <v>1077389.8804420701</v>
      </c>
      <c r="P521">
        <v>893594.65985842096</v>
      </c>
      <c r="Q521">
        <v>137346.69745599999</v>
      </c>
      <c r="R521">
        <v>85558.274473699305</v>
      </c>
      <c r="S521">
        <v>163534.85821922601</v>
      </c>
      <c r="T521">
        <v>3486612.2</v>
      </c>
      <c r="U521">
        <v>1547785.78894664</v>
      </c>
      <c r="V521">
        <v>4414410.9741647597</v>
      </c>
      <c r="W521">
        <v>600906.06565400294</v>
      </c>
      <c r="X521">
        <v>0</v>
      </c>
      <c r="Y521">
        <v>0</v>
      </c>
      <c r="Z521">
        <v>0</v>
      </c>
      <c r="AA521">
        <v>19080.949127874501</v>
      </c>
      <c r="AB521">
        <v>0</v>
      </c>
      <c r="AC521">
        <v>163534.85821922601</v>
      </c>
      <c r="AD521">
        <v>0</v>
      </c>
      <c r="AE521">
        <v>0</v>
      </c>
      <c r="AF521">
        <v>0</v>
      </c>
      <c r="AG521">
        <v>0</v>
      </c>
      <c r="AH521">
        <v>0</v>
      </c>
      <c r="AI521">
        <v>0</v>
      </c>
      <c r="AJ521">
        <v>5197932.8471658602</v>
      </c>
      <c r="AK521" s="63">
        <v>13448.7730711189</v>
      </c>
      <c r="AL521">
        <v>330.98244656580999</v>
      </c>
      <c r="AM521">
        <v>93035.839999999997</v>
      </c>
      <c r="AN521">
        <v>4427.75305344759</v>
      </c>
      <c r="AO521">
        <v>17319.062791103301</v>
      </c>
      <c r="AP521">
        <v>330.98244656580999</v>
      </c>
      <c r="AQ521">
        <v>93035.839999999997</v>
      </c>
      <c r="AR521">
        <v>4427.75305344759</v>
      </c>
      <c r="AS521">
        <v>17319.062791103301</v>
      </c>
      <c r="AT521">
        <v>0</v>
      </c>
      <c r="AU521" t="s">
        <v>2896</v>
      </c>
      <c r="AV521" t="s">
        <v>2896</v>
      </c>
    </row>
    <row r="522" spans="1:48" x14ac:dyDescent="0.25">
      <c r="A522" t="s">
        <v>3435</v>
      </c>
      <c r="B522">
        <v>2239</v>
      </c>
      <c r="C522" t="s">
        <v>116</v>
      </c>
      <c r="D522">
        <v>3160</v>
      </c>
      <c r="E522" t="s">
        <v>758</v>
      </c>
      <c r="F522" t="s">
        <v>2892</v>
      </c>
      <c r="G522" t="s">
        <v>2893</v>
      </c>
      <c r="H522" t="s">
        <v>2894</v>
      </c>
      <c r="I522" t="s">
        <v>2895</v>
      </c>
      <c r="J522">
        <v>641.18532283746504</v>
      </c>
      <c r="K522">
        <v>2</v>
      </c>
      <c r="L522">
        <v>1</v>
      </c>
      <c r="M522">
        <v>1</v>
      </c>
      <c r="N522">
        <v>4610094.0618326496</v>
      </c>
      <c r="O522">
        <v>1576401.39828293</v>
      </c>
      <c r="P522">
        <v>1445870.2238002201</v>
      </c>
      <c r="Q522">
        <v>227852.498252702</v>
      </c>
      <c r="R522">
        <v>141937.64354085</v>
      </c>
      <c r="S522">
        <v>271297.57531002199</v>
      </c>
      <c r="T522">
        <v>5434443.1299999999</v>
      </c>
      <c r="U522">
        <v>2567712.6957093501</v>
      </c>
      <c r="V522">
        <v>7013859.3508791402</v>
      </c>
      <c r="W522">
        <v>956641.968326965</v>
      </c>
      <c r="X522">
        <v>0</v>
      </c>
      <c r="Y522">
        <v>0</v>
      </c>
      <c r="Z522">
        <v>0</v>
      </c>
      <c r="AA522">
        <v>31654.5065032358</v>
      </c>
      <c r="AB522">
        <v>0</v>
      </c>
      <c r="AC522">
        <v>271297.57531002199</v>
      </c>
      <c r="AD522">
        <v>0</v>
      </c>
      <c r="AE522">
        <v>0</v>
      </c>
      <c r="AF522">
        <v>0</v>
      </c>
      <c r="AG522">
        <v>0</v>
      </c>
      <c r="AH522">
        <v>0</v>
      </c>
      <c r="AI522">
        <v>0</v>
      </c>
      <c r="AJ522">
        <v>8273453.4010193702</v>
      </c>
      <c r="AK522" s="63">
        <v>12903.373028575401</v>
      </c>
      <c r="AL522">
        <v>330.98244656580999</v>
      </c>
      <c r="AM522">
        <v>93035.839999999997</v>
      </c>
      <c r="AN522">
        <v>4427.75305344759</v>
      </c>
      <c r="AO522">
        <v>17319.062791103301</v>
      </c>
      <c r="AP522">
        <v>330.98244656580999</v>
      </c>
      <c r="AQ522">
        <v>93035.839999999997</v>
      </c>
      <c r="AR522">
        <v>4427.75305344759</v>
      </c>
      <c r="AS522">
        <v>17319.062791103301</v>
      </c>
      <c r="AT522">
        <v>0</v>
      </c>
      <c r="AU522" t="s">
        <v>2896</v>
      </c>
      <c r="AV522" t="s">
        <v>2896</v>
      </c>
    </row>
    <row r="523" spans="1:48" x14ac:dyDescent="0.25">
      <c r="A523" t="s">
        <v>3436</v>
      </c>
      <c r="B523">
        <v>2239</v>
      </c>
      <c r="C523" t="s">
        <v>116</v>
      </c>
      <c r="D523">
        <v>3159</v>
      </c>
      <c r="E523" t="s">
        <v>759</v>
      </c>
      <c r="F523" t="s">
        <v>2892</v>
      </c>
      <c r="G523" t="s">
        <v>2893</v>
      </c>
      <c r="H523" t="s">
        <v>2894</v>
      </c>
      <c r="I523" t="s">
        <v>2895</v>
      </c>
      <c r="J523">
        <v>454.61728184656801</v>
      </c>
      <c r="K523">
        <v>1</v>
      </c>
      <c r="L523">
        <v>1</v>
      </c>
      <c r="M523">
        <v>1</v>
      </c>
      <c r="N523">
        <v>3328607.38459324</v>
      </c>
      <c r="O523">
        <v>1084354.0337286999</v>
      </c>
      <c r="P523">
        <v>1137788.6127138</v>
      </c>
      <c r="Q523">
        <v>161553.42258801399</v>
      </c>
      <c r="R523">
        <v>100637.527716157</v>
      </c>
      <c r="S523">
        <v>192357.12650626601</v>
      </c>
      <c r="T523">
        <v>3992365.05</v>
      </c>
      <c r="U523">
        <v>1820575.93133992</v>
      </c>
      <c r="V523">
        <v>5032427.5218948601</v>
      </c>
      <c r="W523">
        <v>758069.58059735806</v>
      </c>
      <c r="X523">
        <v>0</v>
      </c>
      <c r="Y523">
        <v>0</v>
      </c>
      <c r="Z523">
        <v>0</v>
      </c>
      <c r="AA523">
        <v>22443.878847712698</v>
      </c>
      <c r="AB523">
        <v>0</v>
      </c>
      <c r="AC523">
        <v>192357.12650626601</v>
      </c>
      <c r="AD523">
        <v>0</v>
      </c>
      <c r="AE523">
        <v>0</v>
      </c>
      <c r="AF523">
        <v>0</v>
      </c>
      <c r="AG523">
        <v>0</v>
      </c>
      <c r="AH523">
        <v>0</v>
      </c>
      <c r="AI523">
        <v>0</v>
      </c>
      <c r="AJ523">
        <v>6005298.1078461995</v>
      </c>
      <c r="AK523" s="63">
        <v>13209.5684604286</v>
      </c>
      <c r="AL523">
        <v>330.98244656580999</v>
      </c>
      <c r="AM523">
        <v>93035.839999999997</v>
      </c>
      <c r="AN523">
        <v>4427.75305344759</v>
      </c>
      <c r="AO523">
        <v>17319.062791103301</v>
      </c>
      <c r="AP523">
        <v>330.98244656580999</v>
      </c>
      <c r="AQ523">
        <v>93035.839999999997</v>
      </c>
      <c r="AR523">
        <v>4427.75305344759</v>
      </c>
      <c r="AS523">
        <v>17319.062791103301</v>
      </c>
      <c r="AT523">
        <v>0</v>
      </c>
      <c r="AU523" t="s">
        <v>2896</v>
      </c>
      <c r="AV523" t="s">
        <v>2896</v>
      </c>
    </row>
    <row r="524" spans="1:48" x14ac:dyDescent="0.25">
      <c r="A524" t="s">
        <v>3437</v>
      </c>
      <c r="B524">
        <v>2239</v>
      </c>
      <c r="C524" t="s">
        <v>116</v>
      </c>
      <c r="D524">
        <v>4643</v>
      </c>
      <c r="E524" t="s">
        <v>760</v>
      </c>
      <c r="F524" t="s">
        <v>2892</v>
      </c>
      <c r="G524" t="s">
        <v>2893</v>
      </c>
      <c r="H524" t="s">
        <v>2894</v>
      </c>
      <c r="I524" t="s">
        <v>2895</v>
      </c>
      <c r="J524">
        <v>513.22406061459299</v>
      </c>
      <c r="K524">
        <v>2</v>
      </c>
      <c r="L524">
        <v>1</v>
      </c>
      <c r="M524">
        <v>1</v>
      </c>
      <c r="N524">
        <v>3710929.2072835001</v>
      </c>
      <c r="O524">
        <v>1163882.9437673299</v>
      </c>
      <c r="P524">
        <v>1210254.1763953001</v>
      </c>
      <c r="Q524">
        <v>182380.008102703</v>
      </c>
      <c r="R524">
        <v>113611.168530393</v>
      </c>
      <c r="S524">
        <v>217154.75740981399</v>
      </c>
      <c r="T524">
        <v>4325782.8600000003</v>
      </c>
      <c r="U524">
        <v>2055274.64407922</v>
      </c>
      <c r="V524">
        <v>5557164.7867058404</v>
      </c>
      <c r="W524">
        <v>798555.49615869904</v>
      </c>
      <c r="X524">
        <v>0</v>
      </c>
      <c r="Y524">
        <v>0</v>
      </c>
      <c r="Z524">
        <v>0</v>
      </c>
      <c r="AA524">
        <v>25337.221214684501</v>
      </c>
      <c r="AB524">
        <v>0</v>
      </c>
      <c r="AC524">
        <v>217154.75740981399</v>
      </c>
      <c r="AD524">
        <v>0</v>
      </c>
      <c r="AE524">
        <v>0</v>
      </c>
      <c r="AF524">
        <v>0</v>
      </c>
      <c r="AG524">
        <v>0</v>
      </c>
      <c r="AH524">
        <v>0</v>
      </c>
      <c r="AI524">
        <v>0</v>
      </c>
      <c r="AJ524">
        <v>6598212.26148903</v>
      </c>
      <c r="AK524" s="63">
        <v>12856.3969771557</v>
      </c>
      <c r="AL524">
        <v>330.98244656580999</v>
      </c>
      <c r="AM524">
        <v>93035.839999999997</v>
      </c>
      <c r="AN524">
        <v>4427.75305344759</v>
      </c>
      <c r="AO524">
        <v>17319.062791103301</v>
      </c>
      <c r="AP524">
        <v>330.98244656580999</v>
      </c>
      <c r="AQ524">
        <v>93035.839999999997</v>
      </c>
      <c r="AR524">
        <v>4427.75305344759</v>
      </c>
      <c r="AS524">
        <v>17319.062791103301</v>
      </c>
      <c r="AT524">
        <v>0</v>
      </c>
      <c r="AU524" t="s">
        <v>2896</v>
      </c>
      <c r="AV524" t="s">
        <v>2896</v>
      </c>
    </row>
    <row r="525" spans="1:48" x14ac:dyDescent="0.25">
      <c r="A525" t="s">
        <v>3438</v>
      </c>
      <c r="B525">
        <v>2239</v>
      </c>
      <c r="C525" t="s">
        <v>116</v>
      </c>
      <c r="D525">
        <v>1196</v>
      </c>
      <c r="E525" t="s">
        <v>761</v>
      </c>
      <c r="F525" t="s">
        <v>2892</v>
      </c>
      <c r="G525" t="s">
        <v>2911</v>
      </c>
      <c r="H525" t="s">
        <v>2894</v>
      </c>
      <c r="I525" t="s">
        <v>2895</v>
      </c>
      <c r="J525">
        <v>728.77870009404899</v>
      </c>
      <c r="K525">
        <v>1</v>
      </c>
      <c r="L525">
        <v>1</v>
      </c>
      <c r="M525">
        <v>1</v>
      </c>
      <c r="N525">
        <v>4276875.1301604696</v>
      </c>
      <c r="O525">
        <v>2030198.3725407501</v>
      </c>
      <c r="P525">
        <v>1707582.0616468</v>
      </c>
      <c r="Q525">
        <v>258979.80127639099</v>
      </c>
      <c r="R525">
        <v>161327.97752816699</v>
      </c>
      <c r="S525">
        <v>308359.98147640802</v>
      </c>
      <c r="T525">
        <v>5516471.21</v>
      </c>
      <c r="U525">
        <v>2918492.1331525799</v>
      </c>
      <c r="V525">
        <v>7268700.5899191899</v>
      </c>
      <c r="W525">
        <v>1130283.87274458</v>
      </c>
      <c r="X525">
        <v>0</v>
      </c>
      <c r="Y525">
        <v>0</v>
      </c>
      <c r="Z525">
        <v>0</v>
      </c>
      <c r="AA525">
        <v>35978.880488807801</v>
      </c>
      <c r="AB525">
        <v>0</v>
      </c>
      <c r="AC525">
        <v>308359.98147640802</v>
      </c>
      <c r="AD525">
        <v>0</v>
      </c>
      <c r="AE525">
        <v>0</v>
      </c>
      <c r="AF525">
        <v>0</v>
      </c>
      <c r="AG525">
        <v>0</v>
      </c>
      <c r="AH525">
        <v>0</v>
      </c>
      <c r="AI525">
        <v>0</v>
      </c>
      <c r="AJ525">
        <v>8743323.3246289901</v>
      </c>
      <c r="AK525" s="63">
        <v>11997.226762391199</v>
      </c>
      <c r="AL525">
        <v>330.98244656580999</v>
      </c>
      <c r="AM525">
        <v>93035.839999999997</v>
      </c>
      <c r="AN525">
        <v>4427.75305344759</v>
      </c>
      <c r="AO525">
        <v>17319.062791103301</v>
      </c>
      <c r="AP525">
        <v>3753.1860850462999</v>
      </c>
      <c r="AQ525">
        <v>20687.885194392002</v>
      </c>
      <c r="AR525">
        <v>11997.226762391199</v>
      </c>
      <c r="AS525">
        <v>13029.9248090411</v>
      </c>
      <c r="AT525">
        <v>0</v>
      </c>
      <c r="AU525" t="s">
        <v>2896</v>
      </c>
      <c r="AV525" t="s">
        <v>2896</v>
      </c>
    </row>
    <row r="526" spans="1:48" x14ac:dyDescent="0.25">
      <c r="A526" t="s">
        <v>3439</v>
      </c>
      <c r="B526">
        <v>2239</v>
      </c>
      <c r="C526" t="s">
        <v>116</v>
      </c>
      <c r="D526">
        <v>1149</v>
      </c>
      <c r="E526" t="s">
        <v>762</v>
      </c>
      <c r="F526" t="s">
        <v>2892</v>
      </c>
      <c r="G526" t="s">
        <v>2893</v>
      </c>
      <c r="H526" t="s">
        <v>2894</v>
      </c>
      <c r="I526" t="s">
        <v>2895</v>
      </c>
      <c r="J526">
        <v>250.83517613303999</v>
      </c>
      <c r="K526">
        <v>7</v>
      </c>
      <c r="L526">
        <v>1</v>
      </c>
      <c r="M526">
        <v>1</v>
      </c>
      <c r="N526">
        <v>2377296.6644455101</v>
      </c>
      <c r="O526">
        <v>762137.66713305097</v>
      </c>
      <c r="P526">
        <v>724248.81321604701</v>
      </c>
      <c r="Q526">
        <v>89137.133206115905</v>
      </c>
      <c r="R526">
        <v>55526.776033990398</v>
      </c>
      <c r="S526">
        <v>106133.083000414</v>
      </c>
      <c r="T526">
        <v>3003843.92</v>
      </c>
      <c r="U526">
        <v>1004503.13403471</v>
      </c>
      <c r="V526">
        <v>3371097.8355596401</v>
      </c>
      <c r="W526">
        <v>624865.803834502</v>
      </c>
      <c r="X526">
        <v>0</v>
      </c>
      <c r="Y526">
        <v>0</v>
      </c>
      <c r="Z526">
        <v>0</v>
      </c>
      <c r="AA526">
        <v>12383.414640569301</v>
      </c>
      <c r="AB526">
        <v>0</v>
      </c>
      <c r="AC526">
        <v>106133.083000414</v>
      </c>
      <c r="AD526">
        <v>0</v>
      </c>
      <c r="AE526">
        <v>0</v>
      </c>
      <c r="AF526">
        <v>0</v>
      </c>
      <c r="AG526">
        <v>0</v>
      </c>
      <c r="AH526">
        <v>0</v>
      </c>
      <c r="AI526">
        <v>0</v>
      </c>
      <c r="AJ526">
        <v>4114480.1370351301</v>
      </c>
      <c r="AK526" s="63">
        <v>16403.122562255299</v>
      </c>
      <c r="AL526">
        <v>330.98244656580999</v>
      </c>
      <c r="AM526">
        <v>93035.839999999997</v>
      </c>
      <c r="AN526">
        <v>4427.75305344759</v>
      </c>
      <c r="AO526">
        <v>17319.062791103301</v>
      </c>
      <c r="AP526">
        <v>330.98244656580999</v>
      </c>
      <c r="AQ526">
        <v>93035.839999999997</v>
      </c>
      <c r="AR526">
        <v>4427.75305344759</v>
      </c>
      <c r="AS526">
        <v>17319.062791103301</v>
      </c>
      <c r="AT526">
        <v>0</v>
      </c>
      <c r="AU526" t="s">
        <v>2896</v>
      </c>
      <c r="AV526" t="s">
        <v>2896</v>
      </c>
    </row>
    <row r="527" spans="1:48" x14ac:dyDescent="0.25">
      <c r="A527" t="s">
        <v>3440</v>
      </c>
      <c r="B527">
        <v>2239</v>
      </c>
      <c r="C527" t="s">
        <v>116</v>
      </c>
      <c r="D527">
        <v>4703</v>
      </c>
      <c r="E527" t="s">
        <v>763</v>
      </c>
      <c r="F527" t="s">
        <v>2892</v>
      </c>
      <c r="G527" t="s">
        <v>2893</v>
      </c>
      <c r="H527" t="s">
        <v>2894</v>
      </c>
      <c r="I527" t="s">
        <v>2895</v>
      </c>
      <c r="J527">
        <v>426.88666833823902</v>
      </c>
      <c r="K527">
        <v>3</v>
      </c>
      <c r="L527">
        <v>2</v>
      </c>
      <c r="M527">
        <v>1</v>
      </c>
      <c r="N527">
        <v>356538.375349004</v>
      </c>
      <c r="O527">
        <v>448925.46699277801</v>
      </c>
      <c r="P527">
        <v>657863.22221803199</v>
      </c>
      <c r="Q527">
        <v>151699.03362915301</v>
      </c>
      <c r="R527">
        <v>94498.868899239504</v>
      </c>
      <c r="S527">
        <v>180623.782122498</v>
      </c>
      <c r="T527">
        <v>0</v>
      </c>
      <c r="U527">
        <v>1709524.9670882099</v>
      </c>
      <c r="V527">
        <v>1195712.08904219</v>
      </c>
      <c r="W527">
        <v>492738.02443075</v>
      </c>
      <c r="X527">
        <v>0</v>
      </c>
      <c r="Y527">
        <v>0</v>
      </c>
      <c r="Z527">
        <v>0</v>
      </c>
      <c r="AA527">
        <v>21074.8536152673</v>
      </c>
      <c r="AB527">
        <v>0</v>
      </c>
      <c r="AC527">
        <v>180623.782122498</v>
      </c>
      <c r="AD527">
        <v>0</v>
      </c>
      <c r="AE527">
        <v>0</v>
      </c>
      <c r="AF527">
        <v>0</v>
      </c>
      <c r="AG527">
        <v>0</v>
      </c>
      <c r="AH527">
        <v>0</v>
      </c>
      <c r="AI527">
        <v>0</v>
      </c>
      <c r="AJ527">
        <v>1890148.7492107099</v>
      </c>
      <c r="AK527" s="63">
        <v>4427.75305344759</v>
      </c>
      <c r="AL527">
        <v>330.98244656580999</v>
      </c>
      <c r="AM527">
        <v>93035.839999999997</v>
      </c>
      <c r="AN527">
        <v>4427.75305344759</v>
      </c>
      <c r="AO527">
        <v>17319.062791103301</v>
      </c>
      <c r="AP527">
        <v>330.98244656580999</v>
      </c>
      <c r="AQ527">
        <v>93035.839999999997</v>
      </c>
      <c r="AR527">
        <v>4427.75305344759</v>
      </c>
      <c r="AS527">
        <v>17319.062791103301</v>
      </c>
      <c r="AT527">
        <v>0</v>
      </c>
      <c r="AU527" t="s">
        <v>2896</v>
      </c>
      <c r="AV527" t="s">
        <v>2897</v>
      </c>
    </row>
    <row r="528" spans="1:48" x14ac:dyDescent="0.25">
      <c r="A528" t="s">
        <v>3441</v>
      </c>
      <c r="B528">
        <v>2239</v>
      </c>
      <c r="C528" t="s">
        <v>116</v>
      </c>
      <c r="D528">
        <v>1198</v>
      </c>
      <c r="E528" t="s">
        <v>764</v>
      </c>
      <c r="F528" t="s">
        <v>2892</v>
      </c>
      <c r="G528" t="s">
        <v>2911</v>
      </c>
      <c r="H528" t="s">
        <v>2894</v>
      </c>
      <c r="I528" t="s">
        <v>2895</v>
      </c>
      <c r="J528">
        <v>693.80173746463697</v>
      </c>
      <c r="K528">
        <v>2</v>
      </c>
      <c r="L528">
        <v>1</v>
      </c>
      <c r="M528">
        <v>1</v>
      </c>
      <c r="N528">
        <v>4935668.3654871797</v>
      </c>
      <c r="O528">
        <v>1943037.3107650001</v>
      </c>
      <c r="P528">
        <v>1467782.6732036099</v>
      </c>
      <c r="Q528">
        <v>246550.33972675001</v>
      </c>
      <c r="R528">
        <v>153585.211939172</v>
      </c>
      <c r="S528">
        <v>293560.57042458298</v>
      </c>
      <c r="T528">
        <v>5968201.71</v>
      </c>
      <c r="U528">
        <v>2778422.1911217002</v>
      </c>
      <c r="V528">
        <v>7855522.4102145098</v>
      </c>
      <c r="W528">
        <v>856849.37872012798</v>
      </c>
      <c r="X528">
        <v>0</v>
      </c>
      <c r="Y528">
        <v>0</v>
      </c>
      <c r="Z528">
        <v>0</v>
      </c>
      <c r="AA528">
        <v>34252.112187068597</v>
      </c>
      <c r="AB528">
        <v>0</v>
      </c>
      <c r="AC528">
        <v>293560.57042458298</v>
      </c>
      <c r="AD528">
        <v>0</v>
      </c>
      <c r="AE528">
        <v>0</v>
      </c>
      <c r="AF528">
        <v>0</v>
      </c>
      <c r="AG528">
        <v>0</v>
      </c>
      <c r="AH528">
        <v>0</v>
      </c>
      <c r="AI528">
        <v>0</v>
      </c>
      <c r="AJ528">
        <v>9040184.4715462793</v>
      </c>
      <c r="AK528" s="63">
        <v>13029.9248090411</v>
      </c>
      <c r="AL528">
        <v>330.98244656580999</v>
      </c>
      <c r="AM528">
        <v>93035.839999999997</v>
      </c>
      <c r="AN528">
        <v>4427.75305344759</v>
      </c>
      <c r="AO528">
        <v>17319.062791103301</v>
      </c>
      <c r="AP528">
        <v>3753.1860850462999</v>
      </c>
      <c r="AQ528">
        <v>20687.885194392002</v>
      </c>
      <c r="AR528">
        <v>11997.226762391199</v>
      </c>
      <c r="AS528">
        <v>13029.9248090411</v>
      </c>
      <c r="AT528">
        <v>0</v>
      </c>
      <c r="AU528" t="s">
        <v>2896</v>
      </c>
      <c r="AV528" t="s">
        <v>2896</v>
      </c>
    </row>
    <row r="529" spans="1:48" x14ac:dyDescent="0.25">
      <c r="A529" t="s">
        <v>3442</v>
      </c>
      <c r="B529">
        <v>2239</v>
      </c>
      <c r="C529" t="s">
        <v>116</v>
      </c>
      <c r="D529">
        <v>1302</v>
      </c>
      <c r="E529" t="s">
        <v>765</v>
      </c>
      <c r="F529" t="s">
        <v>2892</v>
      </c>
      <c r="G529" t="s">
        <v>2893</v>
      </c>
      <c r="H529" t="s">
        <v>2894</v>
      </c>
      <c r="I529" t="s">
        <v>2895</v>
      </c>
      <c r="J529">
        <v>452.50277119186302</v>
      </c>
      <c r="K529">
        <v>2</v>
      </c>
      <c r="L529">
        <v>1</v>
      </c>
      <c r="M529">
        <v>1</v>
      </c>
      <c r="N529">
        <v>3508171.2922674101</v>
      </c>
      <c r="O529">
        <v>1040153.64762558</v>
      </c>
      <c r="P529">
        <v>1068673.06890388</v>
      </c>
      <c r="Q529">
        <v>160802.007173319</v>
      </c>
      <c r="R529">
        <v>100169.44360867501</v>
      </c>
      <c r="S529">
        <v>191462.437259403</v>
      </c>
      <c r="T529">
        <v>4065861.37</v>
      </c>
      <c r="U529">
        <v>1812108.08957887</v>
      </c>
      <c r="V529">
        <v>5147663.1450140104</v>
      </c>
      <c r="W529">
        <v>707966.82642742002</v>
      </c>
      <c r="X529">
        <v>0</v>
      </c>
      <c r="Y529">
        <v>0</v>
      </c>
      <c r="Z529">
        <v>0</v>
      </c>
      <c r="AA529">
        <v>22339.488137435099</v>
      </c>
      <c r="AB529">
        <v>0</v>
      </c>
      <c r="AC529">
        <v>191462.437259403</v>
      </c>
      <c r="AD529">
        <v>0</v>
      </c>
      <c r="AE529">
        <v>0</v>
      </c>
      <c r="AF529">
        <v>0</v>
      </c>
      <c r="AG529">
        <v>0</v>
      </c>
      <c r="AH529">
        <v>0</v>
      </c>
      <c r="AI529">
        <v>0</v>
      </c>
      <c r="AJ529">
        <v>6069431.8968382701</v>
      </c>
      <c r="AK529" s="63">
        <v>13413.0270204794</v>
      </c>
      <c r="AL529">
        <v>330.98244656580999</v>
      </c>
      <c r="AM529">
        <v>93035.839999999997</v>
      </c>
      <c r="AN529">
        <v>4427.75305344759</v>
      </c>
      <c r="AO529">
        <v>17319.062791103301</v>
      </c>
      <c r="AP529">
        <v>330.98244656580999</v>
      </c>
      <c r="AQ529">
        <v>93035.839999999997</v>
      </c>
      <c r="AR529">
        <v>4427.75305344759</v>
      </c>
      <c r="AS529">
        <v>17319.062791103301</v>
      </c>
      <c r="AT529">
        <v>0</v>
      </c>
      <c r="AU529" t="s">
        <v>2896</v>
      </c>
      <c r="AV529" t="s">
        <v>2896</v>
      </c>
    </row>
    <row r="530" spans="1:48" x14ac:dyDescent="0.25">
      <c r="A530" t="s">
        <v>3443</v>
      </c>
      <c r="B530">
        <v>2239</v>
      </c>
      <c r="C530" t="s">
        <v>116</v>
      </c>
      <c r="D530">
        <v>1119</v>
      </c>
      <c r="E530" t="s">
        <v>766</v>
      </c>
      <c r="F530" t="s">
        <v>2892</v>
      </c>
      <c r="G530" t="s">
        <v>2893</v>
      </c>
      <c r="H530" t="s">
        <v>2894</v>
      </c>
      <c r="I530" t="s">
        <v>2895</v>
      </c>
      <c r="J530">
        <v>368.82140902867201</v>
      </c>
      <c r="K530">
        <v>6</v>
      </c>
      <c r="L530">
        <v>1</v>
      </c>
      <c r="M530">
        <v>1</v>
      </c>
      <c r="N530">
        <v>3221455.0730466298</v>
      </c>
      <c r="O530">
        <v>908971.55333700799</v>
      </c>
      <c r="P530">
        <v>1048668.9091769301</v>
      </c>
      <c r="Q530">
        <v>131064.883214064</v>
      </c>
      <c r="R530">
        <v>81645.102937292293</v>
      </c>
      <c r="S530">
        <v>156055.27829162299</v>
      </c>
      <c r="T530">
        <v>3914810.68</v>
      </c>
      <c r="U530">
        <v>1476994.84171192</v>
      </c>
      <c r="V530">
        <v>4378931.84344503</v>
      </c>
      <c r="W530">
        <v>994665.43288946105</v>
      </c>
      <c r="X530">
        <v>0</v>
      </c>
      <c r="Y530">
        <v>0</v>
      </c>
      <c r="Z530">
        <v>0</v>
      </c>
      <c r="AA530">
        <v>18208.245377429201</v>
      </c>
      <c r="AB530">
        <v>0</v>
      </c>
      <c r="AC530">
        <v>156055.27829162299</v>
      </c>
      <c r="AD530">
        <v>0</v>
      </c>
      <c r="AE530">
        <v>0</v>
      </c>
      <c r="AF530">
        <v>0</v>
      </c>
      <c r="AG530">
        <v>0</v>
      </c>
      <c r="AH530">
        <v>0</v>
      </c>
      <c r="AI530">
        <v>0</v>
      </c>
      <c r="AJ530">
        <v>5547860.8000035398</v>
      </c>
      <c r="AK530" s="63">
        <v>15042.1333040682</v>
      </c>
      <c r="AL530">
        <v>330.98244656580999</v>
      </c>
      <c r="AM530">
        <v>93035.839999999997</v>
      </c>
      <c r="AN530">
        <v>4427.75305344759</v>
      </c>
      <c r="AO530">
        <v>17319.062791103301</v>
      </c>
      <c r="AP530">
        <v>330.98244656580999</v>
      </c>
      <c r="AQ530">
        <v>93035.839999999997</v>
      </c>
      <c r="AR530">
        <v>4427.75305344759</v>
      </c>
      <c r="AS530">
        <v>17319.062791103301</v>
      </c>
      <c r="AT530">
        <v>0</v>
      </c>
      <c r="AU530" t="s">
        <v>2896</v>
      </c>
      <c r="AV530" t="s">
        <v>2896</v>
      </c>
    </row>
    <row r="531" spans="1:48" x14ac:dyDescent="0.25">
      <c r="A531" t="s">
        <v>3444</v>
      </c>
      <c r="B531">
        <v>2239</v>
      </c>
      <c r="C531" t="s">
        <v>116</v>
      </c>
      <c r="D531">
        <v>1114</v>
      </c>
      <c r="E531" t="s">
        <v>767</v>
      </c>
      <c r="F531" t="s">
        <v>2892</v>
      </c>
      <c r="G531" t="s">
        <v>2893</v>
      </c>
      <c r="H531" t="s">
        <v>2894</v>
      </c>
      <c r="I531" t="s">
        <v>2895</v>
      </c>
      <c r="J531">
        <v>464.74287136549799</v>
      </c>
      <c r="K531">
        <v>3</v>
      </c>
      <c r="L531">
        <v>1</v>
      </c>
      <c r="M531">
        <v>1</v>
      </c>
      <c r="N531">
        <v>3579366.0993409399</v>
      </c>
      <c r="O531">
        <v>1104167.1951750601</v>
      </c>
      <c r="P531">
        <v>1164667.65829959</v>
      </c>
      <c r="Q531">
        <v>165151.666006874</v>
      </c>
      <c r="R531">
        <v>102879.00496866</v>
      </c>
      <c r="S531">
        <v>196641.45396546801</v>
      </c>
      <c r="T531">
        <v>4255106.41</v>
      </c>
      <c r="U531">
        <v>1861125.2137911201</v>
      </c>
      <c r="V531">
        <v>5059201.1181723699</v>
      </c>
      <c r="W531">
        <v>1034086.73925356</v>
      </c>
      <c r="X531">
        <v>0</v>
      </c>
      <c r="Y531">
        <v>0</v>
      </c>
      <c r="Z531">
        <v>0</v>
      </c>
      <c r="AA531">
        <v>22943.766365189898</v>
      </c>
      <c r="AB531">
        <v>0</v>
      </c>
      <c r="AC531">
        <v>196641.45396546801</v>
      </c>
      <c r="AD531">
        <v>0</v>
      </c>
      <c r="AE531">
        <v>0</v>
      </c>
      <c r="AF531">
        <v>0</v>
      </c>
      <c r="AG531">
        <v>0</v>
      </c>
      <c r="AH531">
        <v>0</v>
      </c>
      <c r="AI531">
        <v>0</v>
      </c>
      <c r="AJ531">
        <v>6312873.07775658</v>
      </c>
      <c r="AK531" s="63">
        <v>13583.582377946401</v>
      </c>
      <c r="AL531">
        <v>330.98244656580999</v>
      </c>
      <c r="AM531">
        <v>93035.839999999997</v>
      </c>
      <c r="AN531">
        <v>4427.75305344759</v>
      </c>
      <c r="AO531">
        <v>17319.062791103301</v>
      </c>
      <c r="AP531">
        <v>330.98244656580999</v>
      </c>
      <c r="AQ531">
        <v>93035.839999999997</v>
      </c>
      <c r="AR531">
        <v>4427.75305344759</v>
      </c>
      <c r="AS531">
        <v>17319.062791103301</v>
      </c>
      <c r="AT531">
        <v>0</v>
      </c>
      <c r="AU531" t="s">
        <v>2896</v>
      </c>
      <c r="AV531" t="s">
        <v>2896</v>
      </c>
    </row>
    <row r="532" spans="1:48" x14ac:dyDescent="0.25">
      <c r="A532" t="s">
        <v>3445</v>
      </c>
      <c r="B532">
        <v>2239</v>
      </c>
      <c r="C532" t="s">
        <v>116</v>
      </c>
      <c r="D532">
        <v>1111</v>
      </c>
      <c r="E532" t="s">
        <v>768</v>
      </c>
      <c r="F532" t="s">
        <v>2892</v>
      </c>
      <c r="G532" t="s">
        <v>2893</v>
      </c>
      <c r="H532" t="s">
        <v>2894</v>
      </c>
      <c r="I532" t="s">
        <v>2895</v>
      </c>
      <c r="J532">
        <v>370.92034784871498</v>
      </c>
      <c r="K532">
        <v>2</v>
      </c>
      <c r="L532">
        <v>1</v>
      </c>
      <c r="M532">
        <v>1</v>
      </c>
      <c r="N532">
        <v>2996025.37968022</v>
      </c>
      <c r="O532">
        <v>919621.70368125394</v>
      </c>
      <c r="P532">
        <v>861356.50566370296</v>
      </c>
      <c r="Q532">
        <v>131810.765000176</v>
      </c>
      <c r="R532">
        <v>82109.739945411799</v>
      </c>
      <c r="S532">
        <v>156943.378802224</v>
      </c>
      <c r="T532">
        <v>3505523.77</v>
      </c>
      <c r="U532">
        <v>1485400.32397077</v>
      </c>
      <c r="V532">
        <v>4377342.9835246596</v>
      </c>
      <c r="W532">
        <v>595269.24312013702</v>
      </c>
      <c r="X532">
        <v>0</v>
      </c>
      <c r="Y532">
        <v>0</v>
      </c>
      <c r="Z532">
        <v>0</v>
      </c>
      <c r="AA532">
        <v>18311.867325971201</v>
      </c>
      <c r="AB532">
        <v>0</v>
      </c>
      <c r="AC532">
        <v>156943.378802224</v>
      </c>
      <c r="AD532">
        <v>0</v>
      </c>
      <c r="AE532">
        <v>0</v>
      </c>
      <c r="AF532">
        <v>0</v>
      </c>
      <c r="AG532">
        <v>0</v>
      </c>
      <c r="AH532">
        <v>0</v>
      </c>
      <c r="AI532">
        <v>0</v>
      </c>
      <c r="AJ532">
        <v>5147867.4727729997</v>
      </c>
      <c r="AK532" s="63">
        <v>13878.633250049201</v>
      </c>
      <c r="AL532">
        <v>330.98244656580999</v>
      </c>
      <c r="AM532">
        <v>93035.839999999997</v>
      </c>
      <c r="AN532">
        <v>4427.75305344759</v>
      </c>
      <c r="AO532">
        <v>17319.062791103301</v>
      </c>
      <c r="AP532">
        <v>330.98244656580999</v>
      </c>
      <c r="AQ532">
        <v>93035.839999999997</v>
      </c>
      <c r="AR532">
        <v>4427.75305344759</v>
      </c>
      <c r="AS532">
        <v>17319.062791103301</v>
      </c>
      <c r="AT532">
        <v>0</v>
      </c>
      <c r="AU532" t="s">
        <v>2896</v>
      </c>
      <c r="AV532" t="s">
        <v>2896</v>
      </c>
    </row>
    <row r="533" spans="1:48" x14ac:dyDescent="0.25">
      <c r="A533" t="s">
        <v>3446</v>
      </c>
      <c r="B533">
        <v>2239</v>
      </c>
      <c r="C533" t="s">
        <v>116</v>
      </c>
      <c r="D533">
        <v>1151</v>
      </c>
      <c r="E533" t="s">
        <v>769</v>
      </c>
      <c r="F533" t="s">
        <v>2892</v>
      </c>
      <c r="G533" t="s">
        <v>2893</v>
      </c>
      <c r="H533" t="s">
        <v>2894</v>
      </c>
      <c r="I533" t="s">
        <v>2895</v>
      </c>
      <c r="J533">
        <v>516.87637469422202</v>
      </c>
      <c r="K533">
        <v>5</v>
      </c>
      <c r="L533">
        <v>1</v>
      </c>
      <c r="M533">
        <v>1</v>
      </c>
      <c r="N533">
        <v>3849725.1625039</v>
      </c>
      <c r="O533">
        <v>1337614.6251868601</v>
      </c>
      <c r="P533">
        <v>1356211.2964748701</v>
      </c>
      <c r="Q533">
        <v>183677.89945767701</v>
      </c>
      <c r="R533">
        <v>114419.672461269</v>
      </c>
      <c r="S533">
        <v>218700.120222689</v>
      </c>
      <c r="T533">
        <v>4771747.83</v>
      </c>
      <c r="U533">
        <v>2069900.82608458</v>
      </c>
      <c r="V533">
        <v>5639532.68009758</v>
      </c>
      <c r="W533">
        <v>1176598.44465655</v>
      </c>
      <c r="X533">
        <v>0</v>
      </c>
      <c r="Y533">
        <v>0</v>
      </c>
      <c r="Z533">
        <v>0</v>
      </c>
      <c r="AA533">
        <v>25517.531330446101</v>
      </c>
      <c r="AB533">
        <v>0</v>
      </c>
      <c r="AC533">
        <v>218700.120222689</v>
      </c>
      <c r="AD533">
        <v>0</v>
      </c>
      <c r="AE533">
        <v>0</v>
      </c>
      <c r="AF533">
        <v>0</v>
      </c>
      <c r="AG533">
        <v>0</v>
      </c>
      <c r="AH533">
        <v>0</v>
      </c>
      <c r="AI533">
        <v>0</v>
      </c>
      <c r="AJ533">
        <v>7060348.7763072504</v>
      </c>
      <c r="AK533" s="63">
        <v>13659.6469136049</v>
      </c>
      <c r="AL533">
        <v>330.98244656580999</v>
      </c>
      <c r="AM533">
        <v>93035.839999999997</v>
      </c>
      <c r="AN533">
        <v>4427.75305344759</v>
      </c>
      <c r="AO533">
        <v>17319.062791103301</v>
      </c>
      <c r="AP533">
        <v>330.98244656580999</v>
      </c>
      <c r="AQ533">
        <v>93035.839999999997</v>
      </c>
      <c r="AR533">
        <v>4427.75305344759</v>
      </c>
      <c r="AS533">
        <v>17319.062791103301</v>
      </c>
      <c r="AT533">
        <v>0</v>
      </c>
      <c r="AU533" t="s">
        <v>2896</v>
      </c>
      <c r="AV533" t="s">
        <v>2896</v>
      </c>
    </row>
    <row r="534" spans="1:48" x14ac:dyDescent="0.25">
      <c r="A534" t="s">
        <v>3447</v>
      </c>
      <c r="B534">
        <v>2024</v>
      </c>
      <c r="C534" t="s">
        <v>118</v>
      </c>
      <c r="D534">
        <v>3372</v>
      </c>
      <c r="E534" t="s">
        <v>770</v>
      </c>
      <c r="F534" t="s">
        <v>2892</v>
      </c>
      <c r="G534" t="s">
        <v>2893</v>
      </c>
      <c r="H534" t="s">
        <v>2894</v>
      </c>
      <c r="I534" t="s">
        <v>2895</v>
      </c>
      <c r="J534">
        <v>70.131428571379004</v>
      </c>
      <c r="K534">
        <v>2</v>
      </c>
      <c r="L534">
        <v>1</v>
      </c>
      <c r="M534">
        <v>2</v>
      </c>
      <c r="N534">
        <v>695497.56852955197</v>
      </c>
      <c r="O534">
        <v>335473.31586379203</v>
      </c>
      <c r="P534">
        <v>310908.26731671602</v>
      </c>
      <c r="Q534">
        <v>42949.125020663399</v>
      </c>
      <c r="R534">
        <v>19596.099488054399</v>
      </c>
      <c r="S534">
        <v>14206.1165987557</v>
      </c>
      <c r="T534">
        <v>1081743.19</v>
      </c>
      <c r="U534">
        <v>322681.18621877697</v>
      </c>
      <c r="V534">
        <v>1219340.12536362</v>
      </c>
      <c r="W534">
        <v>185084.250855158</v>
      </c>
      <c r="X534">
        <v>0</v>
      </c>
      <c r="Y534">
        <v>0</v>
      </c>
      <c r="Z534">
        <v>0</v>
      </c>
      <c r="AA534">
        <v>0</v>
      </c>
      <c r="AB534">
        <v>0</v>
      </c>
      <c r="AC534">
        <v>14206.1165987557</v>
      </c>
      <c r="AD534">
        <v>0</v>
      </c>
      <c r="AE534">
        <v>0</v>
      </c>
      <c r="AF534">
        <v>0</v>
      </c>
      <c r="AG534">
        <v>0</v>
      </c>
      <c r="AH534">
        <v>0</v>
      </c>
      <c r="AI534">
        <v>0</v>
      </c>
      <c r="AJ534">
        <v>1418630.4928175299</v>
      </c>
      <c r="AK534" s="63">
        <v>20228.170475290801</v>
      </c>
      <c r="AL534">
        <v>330.98244656580999</v>
      </c>
      <c r="AM534">
        <v>93035.839999999997</v>
      </c>
      <c r="AN534">
        <v>4803.6566441057603</v>
      </c>
      <c r="AO534">
        <v>20228.170475290801</v>
      </c>
      <c r="AP534">
        <v>330.98244656580999</v>
      </c>
      <c r="AQ534">
        <v>93035.839999999997</v>
      </c>
      <c r="AR534">
        <v>13897.6533213599</v>
      </c>
      <c r="AS534">
        <v>20228.170475290801</v>
      </c>
      <c r="AT534">
        <v>0</v>
      </c>
      <c r="AU534" t="s">
        <v>2896</v>
      </c>
      <c r="AV534" t="s">
        <v>2896</v>
      </c>
    </row>
    <row r="535" spans="1:48" x14ac:dyDescent="0.25">
      <c r="A535" t="s">
        <v>3448</v>
      </c>
      <c r="B535">
        <v>2024</v>
      </c>
      <c r="C535" t="s">
        <v>118</v>
      </c>
      <c r="D535">
        <v>2024</v>
      </c>
      <c r="E535" t="s">
        <v>118</v>
      </c>
      <c r="F535" t="s">
        <v>1871</v>
      </c>
      <c r="G535" t="s">
        <v>1871</v>
      </c>
      <c r="H535" t="s">
        <v>2899</v>
      </c>
      <c r="I535" t="s">
        <v>2895</v>
      </c>
      <c r="J535">
        <v>44.589499779587001</v>
      </c>
      <c r="K535">
        <v>4</v>
      </c>
      <c r="L535">
        <v>1</v>
      </c>
      <c r="M535">
        <v>2</v>
      </c>
      <c r="N535">
        <v>46350.428038502701</v>
      </c>
      <c r="O535">
        <v>45823.298018550398</v>
      </c>
      <c r="P535">
        <v>73220.486546611399</v>
      </c>
      <c r="Q535">
        <v>27307.015408836</v>
      </c>
      <c r="R535">
        <v>12459.1825890733</v>
      </c>
      <c r="S535">
        <v>9032.2362719917091</v>
      </c>
      <c r="T535">
        <v>0</v>
      </c>
      <c r="U535">
        <v>205160.410601574</v>
      </c>
      <c r="V535">
        <v>135180.16387701401</v>
      </c>
      <c r="W535">
        <v>69980.246724559707</v>
      </c>
      <c r="X535">
        <v>0</v>
      </c>
      <c r="Y535">
        <v>0</v>
      </c>
      <c r="Z535">
        <v>0</v>
      </c>
      <c r="AA535">
        <v>0</v>
      </c>
      <c r="AB535">
        <v>0</v>
      </c>
      <c r="AC535">
        <v>9032.2362719917091</v>
      </c>
      <c r="AD535">
        <v>0</v>
      </c>
      <c r="AE535">
        <v>0</v>
      </c>
      <c r="AF535">
        <v>0</v>
      </c>
      <c r="AG535">
        <v>0</v>
      </c>
      <c r="AH535">
        <v>0</v>
      </c>
      <c r="AI535">
        <v>0</v>
      </c>
      <c r="AJ535">
        <v>214192.64687356501</v>
      </c>
      <c r="AK535" s="63">
        <v>4803.6566441057603</v>
      </c>
      <c r="AL535">
        <v>330.98244656580999</v>
      </c>
      <c r="AM535">
        <v>93035.839999999997</v>
      </c>
      <c r="AN535">
        <v>4803.6566441057603</v>
      </c>
      <c r="AO535">
        <v>20228.170475290801</v>
      </c>
      <c r="AP535">
        <v>634.54287297753501</v>
      </c>
      <c r="AQ535">
        <v>40331.279999999999</v>
      </c>
      <c r="AR535">
        <v>4803.6566441057603</v>
      </c>
      <c r="AS535">
        <v>4803.6566441057603</v>
      </c>
      <c r="AT535">
        <v>0</v>
      </c>
      <c r="AU535" t="s">
        <v>2896</v>
      </c>
      <c r="AV535" t="s">
        <v>2900</v>
      </c>
    </row>
    <row r="536" spans="1:48" x14ac:dyDescent="0.25">
      <c r="A536" t="s">
        <v>3449</v>
      </c>
      <c r="B536">
        <v>2024</v>
      </c>
      <c r="C536" t="s">
        <v>118</v>
      </c>
      <c r="D536">
        <v>361</v>
      </c>
      <c r="E536" t="s">
        <v>771</v>
      </c>
      <c r="F536" t="s">
        <v>2892</v>
      </c>
      <c r="G536" t="s">
        <v>2911</v>
      </c>
      <c r="H536" t="s">
        <v>2904</v>
      </c>
      <c r="I536" t="s">
        <v>2895</v>
      </c>
      <c r="J536">
        <v>574.49228337914099</v>
      </c>
      <c r="K536">
        <v>1</v>
      </c>
      <c r="L536">
        <v>1</v>
      </c>
      <c r="M536">
        <v>2</v>
      </c>
      <c r="N536">
        <v>4063852.91920231</v>
      </c>
      <c r="O536">
        <v>1346506.1522147399</v>
      </c>
      <c r="P536">
        <v>1300093.94700067</v>
      </c>
      <c r="Q536">
        <v>351930.15195535298</v>
      </c>
      <c r="R536">
        <v>160524.434900953</v>
      </c>
      <c r="S536">
        <v>116371.56876767499</v>
      </c>
      <c r="T536">
        <v>4579615.5</v>
      </c>
      <c r="U536">
        <v>2643292.10527403</v>
      </c>
      <c r="V536">
        <v>6228321.3930330696</v>
      </c>
      <c r="W536">
        <v>994586.21224096196</v>
      </c>
      <c r="X536">
        <v>0</v>
      </c>
      <c r="Y536">
        <v>0</v>
      </c>
      <c r="Z536">
        <v>0</v>
      </c>
      <c r="AA536">
        <v>0</v>
      </c>
      <c r="AB536">
        <v>0</v>
      </c>
      <c r="AC536">
        <v>116371.56876767499</v>
      </c>
      <c r="AD536">
        <v>0</v>
      </c>
      <c r="AE536">
        <v>0</v>
      </c>
      <c r="AF536">
        <v>0</v>
      </c>
      <c r="AG536">
        <v>0</v>
      </c>
      <c r="AH536">
        <v>0</v>
      </c>
      <c r="AI536">
        <v>0</v>
      </c>
      <c r="AJ536">
        <v>7339279.1740416996</v>
      </c>
      <c r="AK536" s="63">
        <v>12775.244135347401</v>
      </c>
      <c r="AL536">
        <v>330.98244656580999</v>
      </c>
      <c r="AM536">
        <v>93035.839999999997</v>
      </c>
      <c r="AN536">
        <v>4803.6566441057603</v>
      </c>
      <c r="AO536">
        <v>20228.170475290801</v>
      </c>
      <c r="AP536">
        <v>3753.1860850462999</v>
      </c>
      <c r="AQ536">
        <v>20687.885194392002</v>
      </c>
      <c r="AR536">
        <v>12775.244135347401</v>
      </c>
      <c r="AS536">
        <v>16479.523521092298</v>
      </c>
      <c r="AT536">
        <v>0</v>
      </c>
      <c r="AU536" t="s">
        <v>2896</v>
      </c>
      <c r="AV536" t="s">
        <v>2896</v>
      </c>
    </row>
    <row r="537" spans="1:48" x14ac:dyDescent="0.25">
      <c r="A537" t="s">
        <v>3450</v>
      </c>
      <c r="B537">
        <v>2024</v>
      </c>
      <c r="C537" t="s">
        <v>118</v>
      </c>
      <c r="D537">
        <v>369</v>
      </c>
      <c r="E537" t="s">
        <v>772</v>
      </c>
      <c r="F537" t="s">
        <v>2892</v>
      </c>
      <c r="G537" t="s">
        <v>2903</v>
      </c>
      <c r="H537" t="s">
        <v>2904</v>
      </c>
      <c r="I537" t="s">
        <v>2895</v>
      </c>
      <c r="J537">
        <v>1325.4619716110701</v>
      </c>
      <c r="K537">
        <v>1</v>
      </c>
      <c r="L537">
        <v>1</v>
      </c>
      <c r="M537">
        <v>2</v>
      </c>
      <c r="N537">
        <v>10342862.8678756</v>
      </c>
      <c r="O537">
        <v>4663533.8459088402</v>
      </c>
      <c r="P537">
        <v>3478317.8434359301</v>
      </c>
      <c r="Q537">
        <v>822412.83250528097</v>
      </c>
      <c r="R537">
        <v>393548.20515968098</v>
      </c>
      <c r="S537">
        <v>268491.14155373001</v>
      </c>
      <c r="T537">
        <v>13602102.529999999</v>
      </c>
      <c r="U537">
        <v>6098573.0648852801</v>
      </c>
      <c r="V537">
        <v>15516087.900808901</v>
      </c>
      <c r="W537">
        <v>4184587.6940763402</v>
      </c>
      <c r="X537">
        <v>0</v>
      </c>
      <c r="Y537">
        <v>0</v>
      </c>
      <c r="Z537">
        <v>0</v>
      </c>
      <c r="AA537">
        <v>0</v>
      </c>
      <c r="AB537">
        <v>0</v>
      </c>
      <c r="AC537">
        <v>268491.14155373001</v>
      </c>
      <c r="AD537">
        <v>0</v>
      </c>
      <c r="AE537">
        <v>0</v>
      </c>
      <c r="AF537">
        <v>0</v>
      </c>
      <c r="AG537">
        <v>0</v>
      </c>
      <c r="AH537">
        <v>0</v>
      </c>
      <c r="AI537">
        <v>0</v>
      </c>
      <c r="AJ537">
        <v>19969166.736439001</v>
      </c>
      <c r="AK537" s="63">
        <v>15065.816420343601</v>
      </c>
      <c r="AL537">
        <v>330.98244656580999</v>
      </c>
      <c r="AM537">
        <v>93035.839999999997</v>
      </c>
      <c r="AN537">
        <v>4803.6566441057603</v>
      </c>
      <c r="AO537">
        <v>20228.170475290801</v>
      </c>
      <c r="AP537">
        <v>330.98244656580999</v>
      </c>
      <c r="AQ537">
        <v>40734.411818744898</v>
      </c>
      <c r="AR537">
        <v>15065.816420343601</v>
      </c>
      <c r="AS537">
        <v>15065.816420343601</v>
      </c>
      <c r="AT537">
        <v>0</v>
      </c>
      <c r="AU537" t="s">
        <v>2896</v>
      </c>
      <c r="AV537" t="s">
        <v>2896</v>
      </c>
    </row>
    <row r="538" spans="1:48" x14ac:dyDescent="0.25">
      <c r="A538" t="s">
        <v>3451</v>
      </c>
      <c r="B538">
        <v>2024</v>
      </c>
      <c r="C538" t="s">
        <v>118</v>
      </c>
      <c r="D538">
        <v>362</v>
      </c>
      <c r="E538" t="s">
        <v>773</v>
      </c>
      <c r="F538" t="s">
        <v>2892</v>
      </c>
      <c r="G538" t="s">
        <v>2893</v>
      </c>
      <c r="H538" t="s">
        <v>2894</v>
      </c>
      <c r="I538" t="s">
        <v>2895</v>
      </c>
      <c r="J538">
        <v>409.741379310311</v>
      </c>
      <c r="K538">
        <v>2</v>
      </c>
      <c r="L538">
        <v>1</v>
      </c>
      <c r="M538">
        <v>2</v>
      </c>
      <c r="N538">
        <v>3328866.78341422</v>
      </c>
      <c r="O538">
        <v>1061775.48557911</v>
      </c>
      <c r="P538">
        <v>1096252.1426386801</v>
      </c>
      <c r="Q538">
        <v>250929.349146603</v>
      </c>
      <c r="R538">
        <v>114489.794331871</v>
      </c>
      <c r="S538">
        <v>82998.933978549801</v>
      </c>
      <c r="T538">
        <v>3967055.59</v>
      </c>
      <c r="U538">
        <v>1885257.9651104801</v>
      </c>
      <c r="V538">
        <v>4964330.0813938901</v>
      </c>
      <c r="W538">
        <v>887983.47371659603</v>
      </c>
      <c r="X538">
        <v>0</v>
      </c>
      <c r="Y538">
        <v>0</v>
      </c>
      <c r="Z538">
        <v>0</v>
      </c>
      <c r="AA538">
        <v>0</v>
      </c>
      <c r="AB538">
        <v>0</v>
      </c>
      <c r="AC538">
        <v>82998.933978549801</v>
      </c>
      <c r="AD538">
        <v>0</v>
      </c>
      <c r="AE538">
        <v>0</v>
      </c>
      <c r="AF538">
        <v>0</v>
      </c>
      <c r="AG538">
        <v>0</v>
      </c>
      <c r="AH538">
        <v>0</v>
      </c>
      <c r="AI538">
        <v>0</v>
      </c>
      <c r="AJ538">
        <v>5935312.4890890401</v>
      </c>
      <c r="AK538" s="63">
        <v>14485.5091254868</v>
      </c>
      <c r="AL538">
        <v>330.98244656580999</v>
      </c>
      <c r="AM538">
        <v>93035.839999999997</v>
      </c>
      <c r="AN538">
        <v>4803.6566441057603</v>
      </c>
      <c r="AO538">
        <v>20228.170475290801</v>
      </c>
      <c r="AP538">
        <v>330.98244656580999</v>
      </c>
      <c r="AQ538">
        <v>93035.839999999997</v>
      </c>
      <c r="AR538">
        <v>13897.6533213599</v>
      </c>
      <c r="AS538">
        <v>20228.170475290801</v>
      </c>
      <c r="AT538">
        <v>0</v>
      </c>
      <c r="AU538" t="s">
        <v>2896</v>
      </c>
      <c r="AV538" t="s">
        <v>2896</v>
      </c>
    </row>
    <row r="539" spans="1:48" x14ac:dyDescent="0.25">
      <c r="A539" t="s">
        <v>3452</v>
      </c>
      <c r="B539">
        <v>2024</v>
      </c>
      <c r="C539" t="s">
        <v>118</v>
      </c>
      <c r="D539">
        <v>363</v>
      </c>
      <c r="E539" t="s">
        <v>774</v>
      </c>
      <c r="F539" t="s">
        <v>2892</v>
      </c>
      <c r="G539" t="s">
        <v>2893</v>
      </c>
      <c r="H539" t="s">
        <v>2894</v>
      </c>
      <c r="I539" t="s">
        <v>2895</v>
      </c>
      <c r="J539">
        <v>484.19210180608002</v>
      </c>
      <c r="K539">
        <v>6</v>
      </c>
      <c r="L539">
        <v>1</v>
      </c>
      <c r="M539">
        <v>2</v>
      </c>
      <c r="N539">
        <v>4053175.0933980201</v>
      </c>
      <c r="O539">
        <v>1085208.77088695</v>
      </c>
      <c r="P539">
        <v>1345510.46918852</v>
      </c>
      <c r="Q539">
        <v>296523.64907013898</v>
      </c>
      <c r="R539">
        <v>135292.78943270101</v>
      </c>
      <c r="S539">
        <v>98079.984887986706</v>
      </c>
      <c r="T539">
        <v>4687898.1500000004</v>
      </c>
      <c r="U539">
        <v>2227812.6219763202</v>
      </c>
      <c r="V539">
        <v>5628584.3135960801</v>
      </c>
      <c r="W539">
        <v>1287126.45838025</v>
      </c>
      <c r="X539">
        <v>0</v>
      </c>
      <c r="Y539">
        <v>0</v>
      </c>
      <c r="Z539">
        <v>0</v>
      </c>
      <c r="AA539">
        <v>0</v>
      </c>
      <c r="AB539">
        <v>0</v>
      </c>
      <c r="AC539">
        <v>98079.984887986706</v>
      </c>
      <c r="AD539">
        <v>0</v>
      </c>
      <c r="AE539">
        <v>0</v>
      </c>
      <c r="AF539">
        <v>0</v>
      </c>
      <c r="AG539">
        <v>0</v>
      </c>
      <c r="AH539">
        <v>0</v>
      </c>
      <c r="AI539">
        <v>0</v>
      </c>
      <c r="AJ539">
        <v>7013790.7568643</v>
      </c>
      <c r="AK539" s="63">
        <v>14485.5538343196</v>
      </c>
      <c r="AL539">
        <v>330.98244656580999</v>
      </c>
      <c r="AM539">
        <v>93035.839999999997</v>
      </c>
      <c r="AN539">
        <v>4803.6566441057603</v>
      </c>
      <c r="AO539">
        <v>20228.170475290801</v>
      </c>
      <c r="AP539">
        <v>330.98244656580999</v>
      </c>
      <c r="AQ539">
        <v>93035.839999999997</v>
      </c>
      <c r="AR539">
        <v>13897.6533213599</v>
      </c>
      <c r="AS539">
        <v>20228.170475290801</v>
      </c>
      <c r="AT539">
        <v>0</v>
      </c>
      <c r="AU539" t="s">
        <v>2896</v>
      </c>
      <c r="AV539" t="s">
        <v>2896</v>
      </c>
    </row>
    <row r="540" spans="1:48" x14ac:dyDescent="0.25">
      <c r="A540" t="s">
        <v>3453</v>
      </c>
      <c r="B540">
        <v>2024</v>
      </c>
      <c r="C540" t="s">
        <v>118</v>
      </c>
      <c r="D540">
        <v>364</v>
      </c>
      <c r="E540" t="s">
        <v>775</v>
      </c>
      <c r="F540" t="s">
        <v>2892</v>
      </c>
      <c r="G540" t="s">
        <v>2893</v>
      </c>
      <c r="H540" t="s">
        <v>2894</v>
      </c>
      <c r="I540" t="s">
        <v>2895</v>
      </c>
      <c r="J540">
        <v>202.79310344824299</v>
      </c>
      <c r="K540">
        <v>4</v>
      </c>
      <c r="L540">
        <v>1</v>
      </c>
      <c r="M540">
        <v>2</v>
      </c>
      <c r="N540">
        <v>1986458.2774781301</v>
      </c>
      <c r="O540">
        <v>509706.34945638798</v>
      </c>
      <c r="P540">
        <v>667116.53879594302</v>
      </c>
      <c r="Q540">
        <v>124192.341875115</v>
      </c>
      <c r="R540">
        <v>56664.3787473747</v>
      </c>
      <c r="S540">
        <v>41078.622405033697</v>
      </c>
      <c r="T540">
        <v>2411068.0699999998</v>
      </c>
      <c r="U540">
        <v>933069.81635294599</v>
      </c>
      <c r="V540">
        <v>2857621.6425152002</v>
      </c>
      <c r="W540">
        <v>486516.243837744</v>
      </c>
      <c r="X540">
        <v>0</v>
      </c>
      <c r="Y540">
        <v>0</v>
      </c>
      <c r="Z540">
        <v>0</v>
      </c>
      <c r="AA540">
        <v>0</v>
      </c>
      <c r="AB540">
        <v>0</v>
      </c>
      <c r="AC540">
        <v>41078.622405033697</v>
      </c>
      <c r="AD540">
        <v>0</v>
      </c>
      <c r="AE540">
        <v>0</v>
      </c>
      <c r="AF540">
        <v>0</v>
      </c>
      <c r="AG540">
        <v>0</v>
      </c>
      <c r="AH540">
        <v>0</v>
      </c>
      <c r="AI540">
        <v>0</v>
      </c>
      <c r="AJ540">
        <v>3385216.5087579801</v>
      </c>
      <c r="AK540" s="63">
        <v>16692.956768236199</v>
      </c>
      <c r="AL540">
        <v>330.98244656580999</v>
      </c>
      <c r="AM540">
        <v>93035.839999999997</v>
      </c>
      <c r="AN540">
        <v>4803.6566441057603</v>
      </c>
      <c r="AO540">
        <v>20228.170475290801</v>
      </c>
      <c r="AP540">
        <v>330.98244656580999</v>
      </c>
      <c r="AQ540">
        <v>93035.839999999997</v>
      </c>
      <c r="AR540">
        <v>13897.6533213599</v>
      </c>
      <c r="AS540">
        <v>20228.170475290801</v>
      </c>
      <c r="AT540">
        <v>0</v>
      </c>
      <c r="AU540" t="s">
        <v>2896</v>
      </c>
      <c r="AV540" t="s">
        <v>2896</v>
      </c>
    </row>
    <row r="541" spans="1:48" x14ac:dyDescent="0.25">
      <c r="A541" t="s">
        <v>3454</v>
      </c>
      <c r="B541">
        <v>2024</v>
      </c>
      <c r="C541" t="s">
        <v>118</v>
      </c>
      <c r="D541">
        <v>366</v>
      </c>
      <c r="E541" t="s">
        <v>777</v>
      </c>
      <c r="F541" t="s">
        <v>2892</v>
      </c>
      <c r="G541" t="s">
        <v>2893</v>
      </c>
      <c r="H541" t="s">
        <v>2894</v>
      </c>
      <c r="I541" t="s">
        <v>2895</v>
      </c>
      <c r="J541">
        <v>528.40229885051099</v>
      </c>
      <c r="K541">
        <v>2</v>
      </c>
      <c r="L541">
        <v>1</v>
      </c>
      <c r="M541">
        <v>2</v>
      </c>
      <c r="N541">
        <v>3984759.9392800098</v>
      </c>
      <c r="O541">
        <v>1217345.37080599</v>
      </c>
      <c r="P541">
        <v>1563166.90212713</v>
      </c>
      <c r="Q541">
        <v>323598.37603248598</v>
      </c>
      <c r="R541">
        <v>147645.987382853</v>
      </c>
      <c r="S541">
        <v>107035.388005548</v>
      </c>
      <c r="T541">
        <v>4805288.75</v>
      </c>
      <c r="U541">
        <v>2431227.8256284702</v>
      </c>
      <c r="V541">
        <v>5816397.4708749903</v>
      </c>
      <c r="W541">
        <v>1420119.1047534801</v>
      </c>
      <c r="X541">
        <v>0</v>
      </c>
      <c r="Y541">
        <v>0</v>
      </c>
      <c r="Z541">
        <v>0</v>
      </c>
      <c r="AA541">
        <v>0</v>
      </c>
      <c r="AB541">
        <v>0</v>
      </c>
      <c r="AC541">
        <v>107035.388005548</v>
      </c>
      <c r="AD541">
        <v>0</v>
      </c>
      <c r="AE541">
        <v>0</v>
      </c>
      <c r="AF541">
        <v>0</v>
      </c>
      <c r="AG541">
        <v>0</v>
      </c>
      <c r="AH541">
        <v>0</v>
      </c>
      <c r="AI541">
        <v>0</v>
      </c>
      <c r="AJ541">
        <v>7343551.9636340197</v>
      </c>
      <c r="AK541" s="63">
        <v>13897.6533213599</v>
      </c>
      <c r="AL541">
        <v>330.98244656580999</v>
      </c>
      <c r="AM541">
        <v>93035.839999999997</v>
      </c>
      <c r="AN541">
        <v>4803.6566441057603</v>
      </c>
      <c r="AO541">
        <v>20228.170475290801</v>
      </c>
      <c r="AP541">
        <v>330.98244656580999</v>
      </c>
      <c r="AQ541">
        <v>93035.839999999997</v>
      </c>
      <c r="AR541">
        <v>13897.6533213599</v>
      </c>
      <c r="AS541">
        <v>20228.170475290801</v>
      </c>
      <c r="AT541">
        <v>0</v>
      </c>
      <c r="AU541" t="s">
        <v>2896</v>
      </c>
      <c r="AV541" t="s">
        <v>2896</v>
      </c>
    </row>
    <row r="542" spans="1:48" x14ac:dyDescent="0.25">
      <c r="A542" t="s">
        <v>3455</v>
      </c>
      <c r="B542">
        <v>2024</v>
      </c>
      <c r="C542" t="s">
        <v>118</v>
      </c>
      <c r="D542">
        <v>367</v>
      </c>
      <c r="E542" t="s">
        <v>778</v>
      </c>
      <c r="F542" t="s">
        <v>2892</v>
      </c>
      <c r="G542" t="s">
        <v>2911</v>
      </c>
      <c r="H542" t="s">
        <v>2904</v>
      </c>
      <c r="I542" t="s">
        <v>2895</v>
      </c>
      <c r="J542">
        <v>381.64200885014498</v>
      </c>
      <c r="K542">
        <v>3</v>
      </c>
      <c r="L542">
        <v>1</v>
      </c>
      <c r="M542">
        <v>2</v>
      </c>
      <c r="N542">
        <v>3517230.34278371</v>
      </c>
      <c r="O542">
        <v>1119584.2612656499</v>
      </c>
      <c r="P542">
        <v>1234797.5329498099</v>
      </c>
      <c r="Q542">
        <v>233721.038985527</v>
      </c>
      <c r="R542">
        <v>106638.27796743999</v>
      </c>
      <c r="S542">
        <v>77307.007530730902</v>
      </c>
      <c r="T542">
        <v>4456001.29</v>
      </c>
      <c r="U542">
        <v>1755970.1639521399</v>
      </c>
      <c r="V542">
        <v>5287396.3285372099</v>
      </c>
      <c r="W542">
        <v>924575.12541492202</v>
      </c>
      <c r="X542">
        <v>0</v>
      </c>
      <c r="Y542">
        <v>0</v>
      </c>
      <c r="Z542">
        <v>0</v>
      </c>
      <c r="AA542">
        <v>0</v>
      </c>
      <c r="AB542">
        <v>0</v>
      </c>
      <c r="AC542">
        <v>77307.007530730902</v>
      </c>
      <c r="AD542">
        <v>0</v>
      </c>
      <c r="AE542">
        <v>0</v>
      </c>
      <c r="AF542">
        <v>0</v>
      </c>
      <c r="AG542">
        <v>0</v>
      </c>
      <c r="AH542">
        <v>0</v>
      </c>
      <c r="AI542">
        <v>0</v>
      </c>
      <c r="AJ542">
        <v>6289278.4614828601</v>
      </c>
      <c r="AK542" s="63">
        <v>16479.523521092298</v>
      </c>
      <c r="AL542">
        <v>330.98244656580999</v>
      </c>
      <c r="AM542">
        <v>93035.839999999997</v>
      </c>
      <c r="AN542">
        <v>4803.6566441057603</v>
      </c>
      <c r="AO542">
        <v>20228.170475290801</v>
      </c>
      <c r="AP542">
        <v>3753.1860850462999</v>
      </c>
      <c r="AQ542">
        <v>20687.885194392002</v>
      </c>
      <c r="AR542">
        <v>12775.244135347401</v>
      </c>
      <c r="AS542">
        <v>16479.523521092298</v>
      </c>
      <c r="AT542">
        <v>0</v>
      </c>
      <c r="AU542" t="s">
        <v>2896</v>
      </c>
      <c r="AV542" t="s">
        <v>2896</v>
      </c>
    </row>
    <row r="543" spans="1:48" x14ac:dyDescent="0.25">
      <c r="A543" t="s">
        <v>3456</v>
      </c>
      <c r="B543">
        <v>1895</v>
      </c>
      <c r="C543" t="s">
        <v>119</v>
      </c>
      <c r="D543">
        <v>3351</v>
      </c>
      <c r="E543" t="s">
        <v>779</v>
      </c>
      <c r="F543" t="s">
        <v>2906</v>
      </c>
      <c r="G543" t="s">
        <v>2907</v>
      </c>
      <c r="H543" t="s">
        <v>2904</v>
      </c>
      <c r="I543" t="s">
        <v>2895</v>
      </c>
      <c r="J543">
        <v>100.76769626767801</v>
      </c>
      <c r="K543">
        <v>1</v>
      </c>
      <c r="L543">
        <v>1</v>
      </c>
      <c r="M543">
        <v>2</v>
      </c>
      <c r="N543">
        <v>794762.25</v>
      </c>
      <c r="O543">
        <v>268797.36</v>
      </c>
      <c r="P543">
        <v>550433.4</v>
      </c>
      <c r="Q543">
        <v>210666.06</v>
      </c>
      <c r="R543">
        <v>132327.59</v>
      </c>
      <c r="S543">
        <v>102943.95</v>
      </c>
      <c r="T543">
        <v>0</v>
      </c>
      <c r="U543">
        <v>1956986.66</v>
      </c>
      <c r="V543">
        <v>1696175.76</v>
      </c>
      <c r="W543">
        <v>260760.55</v>
      </c>
      <c r="X543">
        <v>0</v>
      </c>
      <c r="Y543">
        <v>0</v>
      </c>
      <c r="Z543">
        <v>0</v>
      </c>
      <c r="AA543">
        <v>50.35</v>
      </c>
      <c r="AB543">
        <v>0</v>
      </c>
      <c r="AC543">
        <v>67973.95</v>
      </c>
      <c r="AD543">
        <v>34970</v>
      </c>
      <c r="AE543">
        <v>0</v>
      </c>
      <c r="AF543">
        <v>0</v>
      </c>
      <c r="AG543">
        <v>0</v>
      </c>
      <c r="AH543">
        <v>0</v>
      </c>
      <c r="AI543">
        <v>0</v>
      </c>
      <c r="AJ543">
        <v>2059930.61</v>
      </c>
      <c r="AK543" s="63">
        <v>20442.370782477999</v>
      </c>
      <c r="AL543">
        <v>330.98244656580999</v>
      </c>
      <c r="AM543">
        <v>93035.839999999997</v>
      </c>
      <c r="AN543">
        <v>20442.370782477999</v>
      </c>
      <c r="AO543">
        <v>20442.370782477999</v>
      </c>
      <c r="AP543">
        <v>330.98244656580999</v>
      </c>
      <c r="AQ543">
        <v>56162.493707719797</v>
      </c>
      <c r="AR543">
        <v>20442.370782477999</v>
      </c>
      <c r="AS543">
        <v>20442.370782477999</v>
      </c>
      <c r="AT543">
        <v>0</v>
      </c>
      <c r="AU543" t="s">
        <v>2896</v>
      </c>
      <c r="AV543" t="s">
        <v>2897</v>
      </c>
    </row>
    <row r="544" spans="1:48" x14ac:dyDescent="0.25">
      <c r="A544" t="s">
        <v>3457</v>
      </c>
      <c r="B544">
        <v>2215</v>
      </c>
      <c r="C544" t="s">
        <v>120</v>
      </c>
      <c r="D544">
        <v>1079</v>
      </c>
      <c r="E544" t="s">
        <v>780</v>
      </c>
      <c r="F544" t="s">
        <v>2906</v>
      </c>
      <c r="G544" t="s">
        <v>2907</v>
      </c>
      <c r="H544" t="s">
        <v>2894</v>
      </c>
      <c r="I544" t="s">
        <v>2895</v>
      </c>
      <c r="J544">
        <v>291.23371944711698</v>
      </c>
      <c r="K544">
        <v>1</v>
      </c>
      <c r="L544">
        <v>1</v>
      </c>
      <c r="M544">
        <v>1</v>
      </c>
      <c r="N544">
        <v>2359686.66</v>
      </c>
      <c r="O544">
        <v>874591.6</v>
      </c>
      <c r="P544">
        <v>1067012.71</v>
      </c>
      <c r="Q544">
        <v>302127.77</v>
      </c>
      <c r="R544">
        <v>1756009.05</v>
      </c>
      <c r="S544">
        <v>137243.82</v>
      </c>
      <c r="T544">
        <v>0</v>
      </c>
      <c r="U544">
        <v>6359427.79</v>
      </c>
      <c r="V544">
        <v>4419994.9000000004</v>
      </c>
      <c r="W544">
        <v>1939432.89</v>
      </c>
      <c r="X544">
        <v>0</v>
      </c>
      <c r="Y544">
        <v>0</v>
      </c>
      <c r="Z544">
        <v>0</v>
      </c>
      <c r="AA544">
        <v>0</v>
      </c>
      <c r="AB544">
        <v>0</v>
      </c>
      <c r="AC544">
        <v>137086.72</v>
      </c>
      <c r="AD544">
        <v>157.1</v>
      </c>
      <c r="AE544">
        <v>0</v>
      </c>
      <c r="AF544">
        <v>0</v>
      </c>
      <c r="AG544">
        <v>0</v>
      </c>
      <c r="AH544">
        <v>0</v>
      </c>
      <c r="AI544">
        <v>0</v>
      </c>
      <c r="AJ544">
        <v>6496671.6100000003</v>
      </c>
      <c r="AK544" s="63">
        <v>22307.415577885</v>
      </c>
      <c r="AL544">
        <v>330.98244656580999</v>
      </c>
      <c r="AM544">
        <v>93035.839999999997</v>
      </c>
      <c r="AN544">
        <v>22307.415577885</v>
      </c>
      <c r="AO544">
        <v>22307.415577885</v>
      </c>
      <c r="AP544">
        <v>330.98244656580999</v>
      </c>
      <c r="AQ544">
        <v>56162.493707719797</v>
      </c>
      <c r="AR544">
        <v>22307.415577885</v>
      </c>
      <c r="AS544">
        <v>22307.415577885</v>
      </c>
      <c r="AT544">
        <v>0</v>
      </c>
      <c r="AU544" t="s">
        <v>2896</v>
      </c>
      <c r="AV544" t="s">
        <v>2897</v>
      </c>
    </row>
    <row r="545" spans="1:48" x14ac:dyDescent="0.25">
      <c r="A545" t="s">
        <v>3458</v>
      </c>
      <c r="B545">
        <v>3997</v>
      </c>
      <c r="C545" t="s">
        <v>123</v>
      </c>
      <c r="D545">
        <v>3363</v>
      </c>
      <c r="E545" t="s">
        <v>782</v>
      </c>
      <c r="F545" t="s">
        <v>2906</v>
      </c>
      <c r="G545" t="s">
        <v>2907</v>
      </c>
      <c r="H545" t="s">
        <v>2904</v>
      </c>
      <c r="I545" t="s">
        <v>2895</v>
      </c>
      <c r="J545">
        <v>182.479166666639</v>
      </c>
      <c r="K545">
        <v>2</v>
      </c>
      <c r="L545">
        <v>1</v>
      </c>
      <c r="M545">
        <v>1</v>
      </c>
      <c r="N545">
        <v>1977386.52</v>
      </c>
      <c r="O545">
        <v>810041.55</v>
      </c>
      <c r="P545">
        <v>974545.76</v>
      </c>
      <c r="Q545">
        <v>80639.25</v>
      </c>
      <c r="R545">
        <v>127752.7</v>
      </c>
      <c r="S545">
        <v>88888.43</v>
      </c>
      <c r="T545">
        <v>59837.03</v>
      </c>
      <c r="U545">
        <v>3910528.75</v>
      </c>
      <c r="V545">
        <v>3299123.12</v>
      </c>
      <c r="W545">
        <v>671242.66</v>
      </c>
      <c r="X545">
        <v>0</v>
      </c>
      <c r="Y545">
        <v>0</v>
      </c>
      <c r="Z545">
        <v>0</v>
      </c>
      <c r="AA545">
        <v>0</v>
      </c>
      <c r="AB545">
        <v>0</v>
      </c>
      <c r="AC545">
        <v>88888.43</v>
      </c>
      <c r="AD545">
        <v>0</v>
      </c>
      <c r="AE545">
        <v>0</v>
      </c>
      <c r="AF545">
        <v>0</v>
      </c>
      <c r="AG545">
        <v>0</v>
      </c>
      <c r="AH545">
        <v>0</v>
      </c>
      <c r="AI545">
        <v>0</v>
      </c>
      <c r="AJ545">
        <v>4059254.21</v>
      </c>
      <c r="AK545" s="63">
        <v>22245.028208702999</v>
      </c>
      <c r="AL545">
        <v>330.98244656580999</v>
      </c>
      <c r="AM545">
        <v>93035.839999999997</v>
      </c>
      <c r="AN545">
        <v>22245.028208702999</v>
      </c>
      <c r="AO545">
        <v>22245.028208702999</v>
      </c>
      <c r="AP545">
        <v>330.98244656580999</v>
      </c>
      <c r="AQ545">
        <v>56162.493707719797</v>
      </c>
      <c r="AR545">
        <v>22245.028208702999</v>
      </c>
      <c r="AS545">
        <v>22245.028208702999</v>
      </c>
      <c r="AT545">
        <v>0</v>
      </c>
      <c r="AU545" t="s">
        <v>2896</v>
      </c>
      <c r="AV545" t="s">
        <v>2896</v>
      </c>
    </row>
    <row r="546" spans="1:48" x14ac:dyDescent="0.25">
      <c r="A546" t="s">
        <v>3459</v>
      </c>
      <c r="B546">
        <v>2053</v>
      </c>
      <c r="C546" t="s">
        <v>124</v>
      </c>
      <c r="D546">
        <v>3458</v>
      </c>
      <c r="E546" t="s">
        <v>783</v>
      </c>
      <c r="F546" t="s">
        <v>2892</v>
      </c>
      <c r="G546" t="s">
        <v>2893</v>
      </c>
      <c r="H546" t="s">
        <v>2894</v>
      </c>
      <c r="I546" t="s">
        <v>2895</v>
      </c>
      <c r="J546">
        <v>16.094890510948002</v>
      </c>
      <c r="K546">
        <v>1</v>
      </c>
      <c r="L546">
        <v>1</v>
      </c>
      <c r="M546">
        <v>3</v>
      </c>
      <c r="N546">
        <v>235768.09086936401</v>
      </c>
      <c r="O546">
        <v>16764.2152162987</v>
      </c>
      <c r="P546">
        <v>29527.285429349002</v>
      </c>
      <c r="Q546">
        <v>11075.114991538099</v>
      </c>
      <c r="R546">
        <v>7204.91441498939</v>
      </c>
      <c r="S546">
        <v>8063.1116691716998</v>
      </c>
      <c r="T546">
        <v>235135.62</v>
      </c>
      <c r="U546">
        <v>65204.000921539402</v>
      </c>
      <c r="V546">
        <v>284556.008666726</v>
      </c>
      <c r="W546">
        <v>15783.612254813501</v>
      </c>
      <c r="X546">
        <v>0</v>
      </c>
      <c r="Y546">
        <v>0</v>
      </c>
      <c r="Z546">
        <v>0</v>
      </c>
      <c r="AA546">
        <v>0</v>
      </c>
      <c r="AB546">
        <v>0</v>
      </c>
      <c r="AC546">
        <v>8050.5972507764</v>
      </c>
      <c r="AD546">
        <v>12.514418395298399</v>
      </c>
      <c r="AE546">
        <v>0</v>
      </c>
      <c r="AF546">
        <v>0</v>
      </c>
      <c r="AG546">
        <v>0</v>
      </c>
      <c r="AH546">
        <v>0</v>
      </c>
      <c r="AI546">
        <v>0</v>
      </c>
      <c r="AJ546">
        <v>308402.73259071098</v>
      </c>
      <c r="AK546" s="63">
        <v>19161.5303242312</v>
      </c>
      <c r="AL546">
        <v>330.98244656580999</v>
      </c>
      <c r="AM546">
        <v>93035.839999999997</v>
      </c>
      <c r="AN546">
        <v>4552.1970181079396</v>
      </c>
      <c r="AO546">
        <v>19161.5303242312</v>
      </c>
      <c r="AP546">
        <v>330.98244656580999</v>
      </c>
      <c r="AQ546">
        <v>93035.839999999997</v>
      </c>
      <c r="AR546">
        <v>13759.2195960682</v>
      </c>
      <c r="AS546">
        <v>19161.5303242312</v>
      </c>
      <c r="AT546">
        <v>0</v>
      </c>
      <c r="AU546" t="s">
        <v>2896</v>
      </c>
      <c r="AV546" t="s">
        <v>2896</v>
      </c>
    </row>
    <row r="547" spans="1:48" x14ac:dyDescent="0.25">
      <c r="A547" t="s">
        <v>3460</v>
      </c>
      <c r="B547">
        <v>2053</v>
      </c>
      <c r="C547" t="s">
        <v>124</v>
      </c>
      <c r="D547">
        <v>5359</v>
      </c>
      <c r="E547" t="s">
        <v>784</v>
      </c>
      <c r="F547" t="s">
        <v>2945</v>
      </c>
      <c r="G547" t="s">
        <v>2903</v>
      </c>
      <c r="H547" t="s">
        <v>2894</v>
      </c>
      <c r="I547" t="s">
        <v>2895</v>
      </c>
      <c r="J547">
        <v>105.73780312497099</v>
      </c>
      <c r="K547">
        <v>2</v>
      </c>
      <c r="L547">
        <v>2</v>
      </c>
      <c r="M547">
        <v>3</v>
      </c>
      <c r="N547">
        <v>608970.35338703403</v>
      </c>
      <c r="O547">
        <v>360407.23295587301</v>
      </c>
      <c r="P547">
        <v>238612.56967967999</v>
      </c>
      <c r="Q547">
        <v>72759.633112453201</v>
      </c>
      <c r="R547">
        <v>47333.768528975503</v>
      </c>
      <c r="S547">
        <v>52971.824422763297</v>
      </c>
      <c r="T547">
        <v>899716.07</v>
      </c>
      <c r="U547">
        <v>428367.48766401602</v>
      </c>
      <c r="V547">
        <v>1179515.8147541699</v>
      </c>
      <c r="W547">
        <v>148567.74290983999</v>
      </c>
      <c r="X547">
        <v>0</v>
      </c>
      <c r="Y547">
        <v>0</v>
      </c>
      <c r="Z547">
        <v>0</v>
      </c>
      <c r="AA547">
        <v>0</v>
      </c>
      <c r="AB547">
        <v>0</v>
      </c>
      <c r="AC547">
        <v>52889.609069536498</v>
      </c>
      <c r="AD547">
        <v>82.2153532268822</v>
      </c>
      <c r="AE547">
        <v>0</v>
      </c>
      <c r="AF547">
        <v>0</v>
      </c>
      <c r="AG547">
        <v>0</v>
      </c>
      <c r="AH547">
        <v>0</v>
      </c>
      <c r="AI547">
        <v>0</v>
      </c>
      <c r="AJ547">
        <v>1381055.3820867799</v>
      </c>
      <c r="AK547" s="63">
        <v>13061.1317927091</v>
      </c>
      <c r="AL547">
        <v>330.98244656580999</v>
      </c>
      <c r="AM547">
        <v>93035.839999999997</v>
      </c>
      <c r="AN547">
        <v>4552.1970181079396</v>
      </c>
      <c r="AO547">
        <v>19161.5303242312</v>
      </c>
      <c r="AP547">
        <v>330.98244656580999</v>
      </c>
      <c r="AQ547">
        <v>40734.411818744898</v>
      </c>
      <c r="AR547">
        <v>13061.1317927091</v>
      </c>
      <c r="AS547">
        <v>17252.9901440951</v>
      </c>
      <c r="AT547">
        <v>0</v>
      </c>
      <c r="AU547" t="s">
        <v>2896</v>
      </c>
      <c r="AV547" t="s">
        <v>2896</v>
      </c>
    </row>
    <row r="548" spans="1:48" x14ac:dyDescent="0.25">
      <c r="A548" t="s">
        <v>3461</v>
      </c>
      <c r="B548">
        <v>2053</v>
      </c>
      <c r="C548" t="s">
        <v>124</v>
      </c>
      <c r="D548">
        <v>429</v>
      </c>
      <c r="E548" t="s">
        <v>785</v>
      </c>
      <c r="F548" t="s">
        <v>2892</v>
      </c>
      <c r="G548" t="s">
        <v>2893</v>
      </c>
      <c r="H548" t="s">
        <v>2894</v>
      </c>
      <c r="I548" t="s">
        <v>2895</v>
      </c>
      <c r="J548">
        <v>318.227753347065</v>
      </c>
      <c r="K548">
        <v>2</v>
      </c>
      <c r="L548">
        <v>1</v>
      </c>
      <c r="M548">
        <v>3</v>
      </c>
      <c r="N548">
        <v>2094806.83417302</v>
      </c>
      <c r="O548">
        <v>707287.97357170703</v>
      </c>
      <c r="P548">
        <v>1055614.8372068501</v>
      </c>
      <c r="Q548">
        <v>218976.88334196599</v>
      </c>
      <c r="R548">
        <v>142455.37897759301</v>
      </c>
      <c r="S548">
        <v>159423.632594558</v>
      </c>
      <c r="T548">
        <v>2929930.11</v>
      </c>
      <c r="U548">
        <v>1289211.7972711399</v>
      </c>
      <c r="V548">
        <v>3615023.6191426502</v>
      </c>
      <c r="W548">
        <v>604118.28812848101</v>
      </c>
      <c r="X548">
        <v>0</v>
      </c>
      <c r="Y548">
        <v>0</v>
      </c>
      <c r="Z548">
        <v>0</v>
      </c>
      <c r="AA548">
        <v>0</v>
      </c>
      <c r="AB548">
        <v>0</v>
      </c>
      <c r="AC548">
        <v>159176.19784204001</v>
      </c>
      <c r="AD548">
        <v>247.43475251801701</v>
      </c>
      <c r="AE548">
        <v>0</v>
      </c>
      <c r="AF548">
        <v>0</v>
      </c>
      <c r="AG548">
        <v>0</v>
      </c>
      <c r="AH548">
        <v>0</v>
      </c>
      <c r="AI548">
        <v>0</v>
      </c>
      <c r="AJ548">
        <v>4378565.5398656903</v>
      </c>
      <c r="AK548" s="63">
        <v>13759.2195960682</v>
      </c>
      <c r="AL548">
        <v>330.98244656580999</v>
      </c>
      <c r="AM548">
        <v>93035.839999999997</v>
      </c>
      <c r="AN548">
        <v>4552.1970181079396</v>
      </c>
      <c r="AO548">
        <v>19161.5303242312</v>
      </c>
      <c r="AP548">
        <v>330.98244656580999</v>
      </c>
      <c r="AQ548">
        <v>93035.839999999997</v>
      </c>
      <c r="AR548">
        <v>13759.2195960682</v>
      </c>
      <c r="AS548">
        <v>19161.5303242312</v>
      </c>
      <c r="AT548">
        <v>0</v>
      </c>
      <c r="AU548" t="s">
        <v>2896</v>
      </c>
      <c r="AV548" t="s">
        <v>2896</v>
      </c>
    </row>
    <row r="549" spans="1:48" x14ac:dyDescent="0.25">
      <c r="A549" t="s">
        <v>3462</v>
      </c>
      <c r="B549">
        <v>2053</v>
      </c>
      <c r="C549" t="s">
        <v>124</v>
      </c>
      <c r="D549">
        <v>1773</v>
      </c>
      <c r="E549" t="s">
        <v>786</v>
      </c>
      <c r="F549" t="s">
        <v>2892</v>
      </c>
      <c r="G549" t="s">
        <v>2911</v>
      </c>
      <c r="H549" t="s">
        <v>2894</v>
      </c>
      <c r="I549" t="s">
        <v>2895</v>
      </c>
      <c r="J549">
        <v>470.77937839783101</v>
      </c>
      <c r="K549">
        <v>2</v>
      </c>
      <c r="L549">
        <v>1</v>
      </c>
      <c r="M549">
        <v>3</v>
      </c>
      <c r="N549">
        <v>2856824.1194865</v>
      </c>
      <c r="O549">
        <v>1368729.5673487899</v>
      </c>
      <c r="P549">
        <v>1692303.66895884</v>
      </c>
      <c r="Q549">
        <v>323949.749633539</v>
      </c>
      <c r="R549">
        <v>210745.46157310199</v>
      </c>
      <c r="S549">
        <v>235847.935528539</v>
      </c>
      <c r="T549">
        <v>4545320.0199999996</v>
      </c>
      <c r="U549">
        <v>1907232.54700077</v>
      </c>
      <c r="V549">
        <v>5485122.3239307497</v>
      </c>
      <c r="W549">
        <v>967430.24307003303</v>
      </c>
      <c r="X549">
        <v>0</v>
      </c>
      <c r="Y549">
        <v>0</v>
      </c>
      <c r="Z549">
        <v>0</v>
      </c>
      <c r="AA549">
        <v>0</v>
      </c>
      <c r="AB549">
        <v>0</v>
      </c>
      <c r="AC549">
        <v>235481.88581175799</v>
      </c>
      <c r="AD549">
        <v>366.04971678070501</v>
      </c>
      <c r="AE549">
        <v>0</v>
      </c>
      <c r="AF549">
        <v>0</v>
      </c>
      <c r="AG549">
        <v>0</v>
      </c>
      <c r="AH549">
        <v>0</v>
      </c>
      <c r="AI549">
        <v>0</v>
      </c>
      <c r="AJ549">
        <v>6688400.5025293203</v>
      </c>
      <c r="AK549" s="63">
        <v>14207.08044879</v>
      </c>
      <c r="AL549">
        <v>330.98244656580999</v>
      </c>
      <c r="AM549">
        <v>93035.839999999997</v>
      </c>
      <c r="AN549">
        <v>4552.1970181079396</v>
      </c>
      <c r="AO549">
        <v>19161.5303242312</v>
      </c>
      <c r="AP549">
        <v>3753.1860850462999</v>
      </c>
      <c r="AQ549">
        <v>20687.885194392002</v>
      </c>
      <c r="AR549">
        <v>14207.08044879</v>
      </c>
      <c r="AS549">
        <v>14207.08044879</v>
      </c>
      <c r="AT549">
        <v>0</v>
      </c>
      <c r="AU549" t="s">
        <v>2896</v>
      </c>
      <c r="AV549" t="s">
        <v>2896</v>
      </c>
    </row>
    <row r="550" spans="1:48" x14ac:dyDescent="0.25">
      <c r="A550" t="s">
        <v>3463</v>
      </c>
      <c r="B550">
        <v>2053</v>
      </c>
      <c r="C550" t="s">
        <v>124</v>
      </c>
      <c r="D550">
        <v>2053</v>
      </c>
      <c r="E550" t="s">
        <v>124</v>
      </c>
      <c r="F550" t="s">
        <v>1871</v>
      </c>
      <c r="G550" t="s">
        <v>1871</v>
      </c>
      <c r="H550" t="s">
        <v>2899</v>
      </c>
      <c r="I550" t="s">
        <v>2895</v>
      </c>
      <c r="J550">
        <v>1</v>
      </c>
      <c r="K550">
        <v>0</v>
      </c>
      <c r="L550">
        <v>0</v>
      </c>
      <c r="M550">
        <v>3</v>
      </c>
      <c r="N550">
        <v>243.166044944639</v>
      </c>
      <c r="O550">
        <v>963.79998396056101</v>
      </c>
      <c r="P550">
        <v>1708.49161171022</v>
      </c>
      <c r="Q550">
        <v>688.11372056272603</v>
      </c>
      <c r="R550">
        <v>447.652278845171</v>
      </c>
      <c r="S550">
        <v>500.97337808461901</v>
      </c>
      <c r="T550">
        <v>0</v>
      </c>
      <c r="U550">
        <v>4051.2236400233201</v>
      </c>
      <c r="V550">
        <v>3085.5064613795198</v>
      </c>
      <c r="W550">
        <v>965.717178643794</v>
      </c>
      <c r="X550">
        <v>0</v>
      </c>
      <c r="Y550">
        <v>0</v>
      </c>
      <c r="Z550">
        <v>0</v>
      </c>
      <c r="AA550">
        <v>0</v>
      </c>
      <c r="AB550">
        <v>0</v>
      </c>
      <c r="AC550">
        <v>500.19583825688397</v>
      </c>
      <c r="AD550">
        <v>0.77753982773513797</v>
      </c>
      <c r="AE550">
        <v>0</v>
      </c>
      <c r="AF550">
        <v>0</v>
      </c>
      <c r="AG550">
        <v>0</v>
      </c>
      <c r="AH550">
        <v>0</v>
      </c>
      <c r="AI550">
        <v>0</v>
      </c>
      <c r="AJ550">
        <v>4552.1970181079296</v>
      </c>
      <c r="AK550" s="63">
        <v>4552.1970181079396</v>
      </c>
      <c r="AL550">
        <v>330.98244656580999</v>
      </c>
      <c r="AM550">
        <v>93035.839999999997</v>
      </c>
      <c r="AN550">
        <v>4552.1970181079396</v>
      </c>
      <c r="AO550">
        <v>19161.5303242312</v>
      </c>
      <c r="AP550">
        <v>634.54287297753501</v>
      </c>
      <c r="AQ550">
        <v>40331.279999999999</v>
      </c>
      <c r="AR550">
        <v>4552.1970181079396</v>
      </c>
      <c r="AS550">
        <v>4552.1970181079396</v>
      </c>
      <c r="AT550">
        <v>0</v>
      </c>
      <c r="AU550" t="s">
        <v>2896</v>
      </c>
      <c r="AV550" t="s">
        <v>2900</v>
      </c>
    </row>
    <row r="551" spans="1:48" x14ac:dyDescent="0.25">
      <c r="A551" t="s">
        <v>3464</v>
      </c>
      <c r="B551">
        <v>2053</v>
      </c>
      <c r="C551" t="s">
        <v>124</v>
      </c>
      <c r="D551">
        <v>430</v>
      </c>
      <c r="E551" t="s">
        <v>787</v>
      </c>
      <c r="F551" t="s">
        <v>2892</v>
      </c>
      <c r="G551" t="s">
        <v>2893</v>
      </c>
      <c r="H551" t="s">
        <v>2894</v>
      </c>
      <c r="I551" t="s">
        <v>2895</v>
      </c>
      <c r="J551">
        <v>404.35123798960802</v>
      </c>
      <c r="K551">
        <v>2</v>
      </c>
      <c r="L551">
        <v>1</v>
      </c>
      <c r="M551">
        <v>3</v>
      </c>
      <c r="N551">
        <v>3026402.8513103998</v>
      </c>
      <c r="O551">
        <v>913815.18668881699</v>
      </c>
      <c r="P551">
        <v>1245006.0482898899</v>
      </c>
      <c r="Q551">
        <v>278239.63478717301</v>
      </c>
      <c r="R551">
        <v>195240.083139914</v>
      </c>
      <c r="S551">
        <v>202569.20562835099</v>
      </c>
      <c r="T551">
        <v>4020586.51</v>
      </c>
      <c r="U551">
        <v>1638117.29421619</v>
      </c>
      <c r="V551">
        <v>4781732.9174837396</v>
      </c>
      <c r="W551">
        <v>876970.88673244999</v>
      </c>
      <c r="X551">
        <v>0</v>
      </c>
      <c r="Y551">
        <v>0</v>
      </c>
      <c r="Z551">
        <v>0</v>
      </c>
      <c r="AA551">
        <v>0</v>
      </c>
      <c r="AB551">
        <v>0</v>
      </c>
      <c r="AC551">
        <v>202254.806436421</v>
      </c>
      <c r="AD551">
        <v>314.39919193092902</v>
      </c>
      <c r="AE551">
        <v>0</v>
      </c>
      <c r="AF551">
        <v>0</v>
      </c>
      <c r="AG551">
        <v>0</v>
      </c>
      <c r="AH551">
        <v>0</v>
      </c>
      <c r="AI551">
        <v>0</v>
      </c>
      <c r="AJ551">
        <v>5861273.0098445499</v>
      </c>
      <c r="AK551" s="63">
        <v>14495.499108612101</v>
      </c>
      <c r="AL551">
        <v>330.98244656580999</v>
      </c>
      <c r="AM551">
        <v>93035.839999999997</v>
      </c>
      <c r="AN551">
        <v>4552.1970181079396</v>
      </c>
      <c r="AO551">
        <v>19161.5303242312</v>
      </c>
      <c r="AP551">
        <v>330.98244656580999</v>
      </c>
      <c r="AQ551">
        <v>93035.839999999997</v>
      </c>
      <c r="AR551">
        <v>13759.2195960682</v>
      </c>
      <c r="AS551">
        <v>19161.5303242312</v>
      </c>
      <c r="AT551">
        <v>0</v>
      </c>
      <c r="AU551" t="s">
        <v>2896</v>
      </c>
      <c r="AV551" t="s">
        <v>2896</v>
      </c>
    </row>
    <row r="552" spans="1:48" x14ac:dyDescent="0.25">
      <c r="A552" t="s">
        <v>3465</v>
      </c>
      <c r="B552">
        <v>2053</v>
      </c>
      <c r="C552" t="s">
        <v>124</v>
      </c>
      <c r="D552">
        <v>434</v>
      </c>
      <c r="E552" t="s">
        <v>788</v>
      </c>
      <c r="F552" t="s">
        <v>2892</v>
      </c>
      <c r="G552" t="s">
        <v>2903</v>
      </c>
      <c r="H552" t="s">
        <v>2904</v>
      </c>
      <c r="I552" t="s">
        <v>2895</v>
      </c>
      <c r="J552">
        <v>636.244450235616</v>
      </c>
      <c r="K552">
        <v>2</v>
      </c>
      <c r="L552">
        <v>1</v>
      </c>
      <c r="M552">
        <v>3</v>
      </c>
      <c r="N552">
        <v>4862512.0565817701</v>
      </c>
      <c r="O552">
        <v>2887654.7909320798</v>
      </c>
      <c r="P552">
        <v>2185586.0362247298</v>
      </c>
      <c r="Q552">
        <v>437808.53583901603</v>
      </c>
      <c r="R552">
        <v>284816.27805056598</v>
      </c>
      <c r="S552">
        <v>318741.53152212797</v>
      </c>
      <c r="T552">
        <v>8080809.1399999997</v>
      </c>
      <c r="U552">
        <v>2577568.5576281599</v>
      </c>
      <c r="V552">
        <v>8364428.1422188496</v>
      </c>
      <c r="W552">
        <v>2293949.5554093099</v>
      </c>
      <c r="X552">
        <v>0</v>
      </c>
      <c r="Y552">
        <v>0</v>
      </c>
      <c r="Z552">
        <v>0</v>
      </c>
      <c r="AA552">
        <v>0</v>
      </c>
      <c r="AB552">
        <v>0</v>
      </c>
      <c r="AC552">
        <v>318246.826121894</v>
      </c>
      <c r="AD552">
        <v>494.70540023363799</v>
      </c>
      <c r="AE552">
        <v>0</v>
      </c>
      <c r="AF552">
        <v>0</v>
      </c>
      <c r="AG552">
        <v>0</v>
      </c>
      <c r="AH552">
        <v>0</v>
      </c>
      <c r="AI552">
        <v>0</v>
      </c>
      <c r="AJ552">
        <v>10977119.229150301</v>
      </c>
      <c r="AK552" s="63">
        <v>17252.9901440951</v>
      </c>
      <c r="AL552">
        <v>330.98244656580999</v>
      </c>
      <c r="AM552">
        <v>93035.839999999997</v>
      </c>
      <c r="AN552">
        <v>4552.1970181079396</v>
      </c>
      <c r="AO552">
        <v>19161.5303242312</v>
      </c>
      <c r="AP552">
        <v>330.98244656580999</v>
      </c>
      <c r="AQ552">
        <v>40734.411818744898</v>
      </c>
      <c r="AR552">
        <v>13061.1317927091</v>
      </c>
      <c r="AS552">
        <v>17252.9901440951</v>
      </c>
      <c r="AT552">
        <v>0</v>
      </c>
      <c r="AU552" t="s">
        <v>2896</v>
      </c>
      <c r="AV552" t="s">
        <v>2896</v>
      </c>
    </row>
    <row r="553" spans="1:48" x14ac:dyDescent="0.25">
      <c r="A553" t="s">
        <v>3466</v>
      </c>
      <c r="B553">
        <v>2053</v>
      </c>
      <c r="C553" t="s">
        <v>124</v>
      </c>
      <c r="D553">
        <v>431</v>
      </c>
      <c r="E553" t="s">
        <v>789</v>
      </c>
      <c r="F553" t="s">
        <v>2892</v>
      </c>
      <c r="G553" t="s">
        <v>2893</v>
      </c>
      <c r="H553" t="s">
        <v>2894</v>
      </c>
      <c r="I553" t="s">
        <v>2895</v>
      </c>
      <c r="J553">
        <v>303.24419807830401</v>
      </c>
      <c r="K553">
        <v>3</v>
      </c>
      <c r="L553">
        <v>1</v>
      </c>
      <c r="M553">
        <v>3</v>
      </c>
      <c r="N553">
        <v>2383491.08229911</v>
      </c>
      <c r="O553">
        <v>707213.703244003</v>
      </c>
      <c r="P553">
        <v>927449.58871657401</v>
      </c>
      <c r="Q553">
        <v>208666.49337872199</v>
      </c>
      <c r="R553">
        <v>155087.316316329</v>
      </c>
      <c r="S553">
        <v>151917.27029584901</v>
      </c>
      <c r="T553">
        <v>3153398.12</v>
      </c>
      <c r="U553">
        <v>1228510.0639547401</v>
      </c>
      <c r="V553">
        <v>3732441.2225464601</v>
      </c>
      <c r="W553">
        <v>649466.96140827902</v>
      </c>
      <c r="X553">
        <v>0</v>
      </c>
      <c r="Y553">
        <v>0</v>
      </c>
      <c r="Z553">
        <v>0</v>
      </c>
      <c r="AA553">
        <v>0</v>
      </c>
      <c r="AB553">
        <v>0</v>
      </c>
      <c r="AC553">
        <v>151681.485854314</v>
      </c>
      <c r="AD553">
        <v>235.78444153548401</v>
      </c>
      <c r="AE553">
        <v>0</v>
      </c>
      <c r="AF553">
        <v>0</v>
      </c>
      <c r="AG553">
        <v>0</v>
      </c>
      <c r="AH553">
        <v>0</v>
      </c>
      <c r="AI553">
        <v>0</v>
      </c>
      <c r="AJ553">
        <v>4533825.4542505899</v>
      </c>
      <c r="AK553" s="63">
        <v>14951.0707310544</v>
      </c>
      <c r="AL553">
        <v>330.98244656580999</v>
      </c>
      <c r="AM553">
        <v>93035.839999999997</v>
      </c>
      <c r="AN553">
        <v>4552.1970181079396</v>
      </c>
      <c r="AO553">
        <v>19161.5303242312</v>
      </c>
      <c r="AP553">
        <v>330.98244656580999</v>
      </c>
      <c r="AQ553">
        <v>93035.839999999997</v>
      </c>
      <c r="AR553">
        <v>13759.2195960682</v>
      </c>
      <c r="AS553">
        <v>19161.5303242312</v>
      </c>
      <c r="AT553">
        <v>0</v>
      </c>
      <c r="AU553" t="s">
        <v>2896</v>
      </c>
      <c r="AV553" t="s">
        <v>2896</v>
      </c>
    </row>
    <row r="554" spans="1:48" x14ac:dyDescent="0.25">
      <c r="A554" t="s">
        <v>3467</v>
      </c>
      <c r="B554">
        <v>2053</v>
      </c>
      <c r="C554" t="s">
        <v>124</v>
      </c>
      <c r="D554">
        <v>432</v>
      </c>
      <c r="E554" t="s">
        <v>790</v>
      </c>
      <c r="F554" t="s">
        <v>2892</v>
      </c>
      <c r="G554" t="s">
        <v>2893</v>
      </c>
      <c r="H554" t="s">
        <v>2894</v>
      </c>
      <c r="I554" t="s">
        <v>2895</v>
      </c>
      <c r="J554">
        <v>631.22063725139196</v>
      </c>
      <c r="K554">
        <v>5</v>
      </c>
      <c r="L554">
        <v>2</v>
      </c>
      <c r="M554">
        <v>3</v>
      </c>
      <c r="N554">
        <v>5499208.2358478596</v>
      </c>
      <c r="O554">
        <v>1905554.67005847</v>
      </c>
      <c r="P554">
        <v>2119371.76388238</v>
      </c>
      <c r="Q554">
        <v>434351.58119503001</v>
      </c>
      <c r="R554">
        <v>329656.55671968602</v>
      </c>
      <c r="S554">
        <v>316224.73496055597</v>
      </c>
      <c r="T554">
        <v>7730926.8399999999</v>
      </c>
      <c r="U554">
        <v>2557215.9677034202</v>
      </c>
      <c r="V554">
        <v>7966716.2747952696</v>
      </c>
      <c r="W554">
        <v>2321426.53290815</v>
      </c>
      <c r="X554">
        <v>0</v>
      </c>
      <c r="Y554">
        <v>0</v>
      </c>
      <c r="Z554">
        <v>0</v>
      </c>
      <c r="AA554">
        <v>0</v>
      </c>
      <c r="AB554">
        <v>0</v>
      </c>
      <c r="AC554">
        <v>315733.93577500398</v>
      </c>
      <c r="AD554">
        <v>490.79918555131098</v>
      </c>
      <c r="AE554">
        <v>0</v>
      </c>
      <c r="AF554">
        <v>0</v>
      </c>
      <c r="AG554">
        <v>0</v>
      </c>
      <c r="AH554">
        <v>0</v>
      </c>
      <c r="AI554">
        <v>0</v>
      </c>
      <c r="AJ554">
        <v>10604367.542664001</v>
      </c>
      <c r="AK554" s="63">
        <v>16799.779533254801</v>
      </c>
      <c r="AL554">
        <v>330.98244656580999</v>
      </c>
      <c r="AM554">
        <v>93035.839999999997</v>
      </c>
      <c r="AN554">
        <v>4552.1970181079396</v>
      </c>
      <c r="AO554">
        <v>19161.5303242312</v>
      </c>
      <c r="AP554">
        <v>330.98244656580999</v>
      </c>
      <c r="AQ554">
        <v>93035.839999999997</v>
      </c>
      <c r="AR554">
        <v>13759.2195960682</v>
      </c>
      <c r="AS554">
        <v>19161.5303242312</v>
      </c>
      <c r="AT554">
        <v>0</v>
      </c>
      <c r="AU554" t="s">
        <v>2896</v>
      </c>
      <c r="AV554" t="s">
        <v>2896</v>
      </c>
    </row>
    <row r="555" spans="1:48" x14ac:dyDescent="0.25">
      <c r="A555" t="s">
        <v>3468</v>
      </c>
      <c r="B555">
        <v>2140</v>
      </c>
      <c r="C555" t="s">
        <v>125</v>
      </c>
      <c r="D555">
        <v>721</v>
      </c>
      <c r="E555" t="s">
        <v>791</v>
      </c>
      <c r="F555" t="s">
        <v>2892</v>
      </c>
      <c r="G555" t="s">
        <v>2893</v>
      </c>
      <c r="H555" t="s">
        <v>2894</v>
      </c>
      <c r="I555" t="s">
        <v>2895</v>
      </c>
      <c r="J555">
        <v>379.34322364748198</v>
      </c>
      <c r="K555">
        <v>2</v>
      </c>
      <c r="L555">
        <v>1</v>
      </c>
      <c r="M555">
        <v>2</v>
      </c>
      <c r="N555">
        <v>2656616.5044265301</v>
      </c>
      <c r="O555">
        <v>790816.00686029496</v>
      </c>
      <c r="P555">
        <v>1105268.4452276099</v>
      </c>
      <c r="Q555">
        <v>269033.66210251499</v>
      </c>
      <c r="R555">
        <v>97655.550941762296</v>
      </c>
      <c r="S555">
        <v>223631.86603076899</v>
      </c>
      <c r="T555">
        <v>0</v>
      </c>
      <c r="U555">
        <v>4919390.1695587104</v>
      </c>
      <c r="V555">
        <v>4186390.2064599502</v>
      </c>
      <c r="W555">
        <v>732999.96309877001</v>
      </c>
      <c r="X555">
        <v>0</v>
      </c>
      <c r="Y555">
        <v>0</v>
      </c>
      <c r="Z555">
        <v>0</v>
      </c>
      <c r="AA555">
        <v>0</v>
      </c>
      <c r="AB555">
        <v>0</v>
      </c>
      <c r="AC555">
        <v>69770.928966893494</v>
      </c>
      <c r="AD555">
        <v>153860.937063875</v>
      </c>
      <c r="AE555">
        <v>0</v>
      </c>
      <c r="AF555">
        <v>0</v>
      </c>
      <c r="AG555">
        <v>0</v>
      </c>
      <c r="AH555">
        <v>0</v>
      </c>
      <c r="AI555">
        <v>0</v>
      </c>
      <c r="AJ555">
        <v>5143022.0355894798</v>
      </c>
      <c r="AK555" s="63">
        <v>13557.701086994501</v>
      </c>
      <c r="AL555">
        <v>330.98244656580999</v>
      </c>
      <c r="AM555">
        <v>93035.839999999997</v>
      </c>
      <c r="AN555">
        <v>13557.701086994501</v>
      </c>
      <c r="AO555">
        <v>13557.701086994601</v>
      </c>
      <c r="AP555">
        <v>330.98244656580999</v>
      </c>
      <c r="AQ555">
        <v>93035.839999999997</v>
      </c>
      <c r="AR555">
        <v>13557.701086994501</v>
      </c>
      <c r="AS555">
        <v>13557.701086994501</v>
      </c>
      <c r="AT555">
        <v>0</v>
      </c>
      <c r="AU555" t="s">
        <v>2896</v>
      </c>
      <c r="AV555" t="s">
        <v>2897</v>
      </c>
    </row>
    <row r="556" spans="1:48" x14ac:dyDescent="0.25">
      <c r="A556" t="s">
        <v>3469</v>
      </c>
      <c r="B556">
        <v>2140</v>
      </c>
      <c r="C556" t="s">
        <v>125</v>
      </c>
      <c r="D556">
        <v>723</v>
      </c>
      <c r="E556" t="s">
        <v>792</v>
      </c>
      <c r="F556" t="s">
        <v>2892</v>
      </c>
      <c r="G556" t="s">
        <v>2903</v>
      </c>
      <c r="H556" t="s">
        <v>2904</v>
      </c>
      <c r="I556" t="s">
        <v>2895</v>
      </c>
      <c r="J556">
        <v>249.79975664103699</v>
      </c>
      <c r="K556">
        <v>1</v>
      </c>
      <c r="L556">
        <v>1</v>
      </c>
      <c r="M556">
        <v>2</v>
      </c>
      <c r="N556">
        <v>1749397.6824296799</v>
      </c>
      <c r="O556">
        <v>520757.01830676303</v>
      </c>
      <c r="P556">
        <v>727825.80900257698</v>
      </c>
      <c r="Q556">
        <v>177160.257866917</v>
      </c>
      <c r="R556">
        <v>64306.757941636301</v>
      </c>
      <c r="S556">
        <v>147262.90659558401</v>
      </c>
      <c r="T556">
        <v>0</v>
      </c>
      <c r="U556">
        <v>3239447.5255475799</v>
      </c>
      <c r="V556">
        <v>2756762.7140479102</v>
      </c>
      <c r="W556">
        <v>482684.81149966898</v>
      </c>
      <c r="X556">
        <v>0</v>
      </c>
      <c r="Y556">
        <v>0</v>
      </c>
      <c r="Z556">
        <v>0</v>
      </c>
      <c r="AA556">
        <v>0</v>
      </c>
      <c r="AB556">
        <v>0</v>
      </c>
      <c r="AC556">
        <v>45944.569429676601</v>
      </c>
      <c r="AD556">
        <v>101318.337165908</v>
      </c>
      <c r="AE556">
        <v>0</v>
      </c>
      <c r="AF556">
        <v>0</v>
      </c>
      <c r="AG556">
        <v>0</v>
      </c>
      <c r="AH556">
        <v>0</v>
      </c>
      <c r="AI556">
        <v>0</v>
      </c>
      <c r="AJ556">
        <v>3386710.4321431601</v>
      </c>
      <c r="AK556" s="63">
        <v>13557.701086994601</v>
      </c>
      <c r="AL556">
        <v>330.98244656580999</v>
      </c>
      <c r="AM556">
        <v>93035.839999999997</v>
      </c>
      <c r="AN556">
        <v>13557.701086994501</v>
      </c>
      <c r="AO556">
        <v>13557.701086994601</v>
      </c>
      <c r="AP556">
        <v>330.98244656580999</v>
      </c>
      <c r="AQ556">
        <v>40734.411818744898</v>
      </c>
      <c r="AR556">
        <v>13557.701086994601</v>
      </c>
      <c r="AS556">
        <v>13557.701086994601</v>
      </c>
      <c r="AT556">
        <v>0</v>
      </c>
      <c r="AU556" t="s">
        <v>2896</v>
      </c>
      <c r="AV556" t="s">
        <v>2897</v>
      </c>
    </row>
    <row r="557" spans="1:48" x14ac:dyDescent="0.25">
      <c r="A557" t="s">
        <v>3470</v>
      </c>
      <c r="B557">
        <v>2140</v>
      </c>
      <c r="C557" t="s">
        <v>125</v>
      </c>
      <c r="D557">
        <v>722</v>
      </c>
      <c r="E557" t="s">
        <v>793</v>
      </c>
      <c r="F557" t="s">
        <v>2892</v>
      </c>
      <c r="G557" t="s">
        <v>2911</v>
      </c>
      <c r="H557" t="s">
        <v>2894</v>
      </c>
      <c r="I557" t="s">
        <v>2895</v>
      </c>
      <c r="J557">
        <v>205.949421821361</v>
      </c>
      <c r="K557">
        <v>2</v>
      </c>
      <c r="L557">
        <v>1</v>
      </c>
      <c r="M557">
        <v>2</v>
      </c>
      <c r="N557">
        <v>1442305.01292984</v>
      </c>
      <c r="O557">
        <v>429342.319111271</v>
      </c>
      <c r="P557">
        <v>600061.85180614504</v>
      </c>
      <c r="Q557">
        <v>146061.20185235099</v>
      </c>
      <c r="R557">
        <v>53018.224658712497</v>
      </c>
      <c r="S557">
        <v>121412.08973504401</v>
      </c>
      <c r="T557">
        <v>0</v>
      </c>
      <c r="U557">
        <v>2670788.6103583202</v>
      </c>
      <c r="V557">
        <v>2272835.2288698</v>
      </c>
      <c r="W557">
        <v>397953.38148851797</v>
      </c>
      <c r="X557">
        <v>0</v>
      </c>
      <c r="Y557">
        <v>0</v>
      </c>
      <c r="Z557">
        <v>0</v>
      </c>
      <c r="AA557">
        <v>0</v>
      </c>
      <c r="AB557">
        <v>0</v>
      </c>
      <c r="AC557">
        <v>37879.370408957402</v>
      </c>
      <c r="AD557">
        <v>83532.719326086502</v>
      </c>
      <c r="AE557">
        <v>0</v>
      </c>
      <c r="AF557">
        <v>0</v>
      </c>
      <c r="AG557">
        <v>0</v>
      </c>
      <c r="AH557">
        <v>0</v>
      </c>
      <c r="AI557">
        <v>0</v>
      </c>
      <c r="AJ557">
        <v>2792200.7000933699</v>
      </c>
      <c r="AK557" s="63">
        <v>13557.701086994601</v>
      </c>
      <c r="AL557">
        <v>330.98244656580999</v>
      </c>
      <c r="AM557">
        <v>93035.839999999997</v>
      </c>
      <c r="AN557">
        <v>13557.701086994501</v>
      </c>
      <c r="AO557">
        <v>13557.701086994601</v>
      </c>
      <c r="AP557">
        <v>3753.1860850462999</v>
      </c>
      <c r="AQ557">
        <v>20687.885194392002</v>
      </c>
      <c r="AR557">
        <v>13557.701086994601</v>
      </c>
      <c r="AS557">
        <v>13557.701086994601</v>
      </c>
      <c r="AT557">
        <v>0</v>
      </c>
      <c r="AU557" t="s">
        <v>2896</v>
      </c>
      <c r="AV557" t="s">
        <v>2897</v>
      </c>
    </row>
    <row r="558" spans="1:48" x14ac:dyDescent="0.25">
      <c r="A558" t="s">
        <v>3471</v>
      </c>
      <c r="B558">
        <v>2140</v>
      </c>
      <c r="C558" t="s">
        <v>125</v>
      </c>
      <c r="D558">
        <v>2140</v>
      </c>
      <c r="E558" t="s">
        <v>125</v>
      </c>
      <c r="F558" t="s">
        <v>1871</v>
      </c>
      <c r="G558" t="s">
        <v>1871</v>
      </c>
      <c r="H558" t="s">
        <v>2899</v>
      </c>
      <c r="I558" t="s">
        <v>2895</v>
      </c>
      <c r="J558">
        <v>2</v>
      </c>
      <c r="K558">
        <v>0</v>
      </c>
      <c r="L558">
        <v>0</v>
      </c>
      <c r="M558">
        <v>2</v>
      </c>
      <c r="N558">
        <v>14006.4002139408</v>
      </c>
      <c r="O558">
        <v>4169.3957216707204</v>
      </c>
      <c r="P558">
        <v>5827.2739636689503</v>
      </c>
      <c r="Q558">
        <v>1418.4181782170101</v>
      </c>
      <c r="R558">
        <v>514.86645788887097</v>
      </c>
      <c r="S558">
        <v>1179.0476386027999</v>
      </c>
      <c r="T558">
        <v>0</v>
      </c>
      <c r="U558">
        <v>25936.354535386301</v>
      </c>
      <c r="V558">
        <v>22071.7806223437</v>
      </c>
      <c r="W558">
        <v>3864.57391304259</v>
      </c>
      <c r="X558">
        <v>0</v>
      </c>
      <c r="Y558">
        <v>0</v>
      </c>
      <c r="Z558">
        <v>0</v>
      </c>
      <c r="AA558">
        <v>0</v>
      </c>
      <c r="AB558">
        <v>0</v>
      </c>
      <c r="AC558">
        <v>367.85119447253197</v>
      </c>
      <c r="AD558">
        <v>811.19644413026901</v>
      </c>
      <c r="AE558">
        <v>0</v>
      </c>
      <c r="AF558">
        <v>0</v>
      </c>
      <c r="AG558">
        <v>0</v>
      </c>
      <c r="AH558">
        <v>0</v>
      </c>
      <c r="AI558">
        <v>0</v>
      </c>
      <c r="AJ558">
        <v>27115.4021739891</v>
      </c>
      <c r="AK558" s="63">
        <v>13557.701086994501</v>
      </c>
      <c r="AL558">
        <v>330.98244656580999</v>
      </c>
      <c r="AM558">
        <v>93035.839999999997</v>
      </c>
      <c r="AN558">
        <v>13557.701086994501</v>
      </c>
      <c r="AO558">
        <v>13557.701086994601</v>
      </c>
      <c r="AP558">
        <v>634.54287297753501</v>
      </c>
      <c r="AQ558">
        <v>40331.279999999999</v>
      </c>
      <c r="AR558">
        <v>13557.701086994501</v>
      </c>
      <c r="AS558">
        <v>13557.701086994501</v>
      </c>
      <c r="AT558">
        <v>0</v>
      </c>
      <c r="AU558" t="s">
        <v>2896</v>
      </c>
      <c r="AV558" t="s">
        <v>2900</v>
      </c>
    </row>
    <row r="559" spans="1:48" x14ac:dyDescent="0.25">
      <c r="A559" t="s">
        <v>3472</v>
      </c>
      <c r="B559">
        <v>1934</v>
      </c>
      <c r="C559" t="s">
        <v>126</v>
      </c>
      <c r="D559">
        <v>3352</v>
      </c>
      <c r="E559" t="s">
        <v>794</v>
      </c>
      <c r="F559" t="s">
        <v>2892</v>
      </c>
      <c r="G559" t="s">
        <v>2907</v>
      </c>
      <c r="H559" t="s">
        <v>2904</v>
      </c>
      <c r="I559" t="s">
        <v>2895</v>
      </c>
      <c r="J559">
        <v>138.924114206979</v>
      </c>
      <c r="K559">
        <v>1</v>
      </c>
      <c r="L559">
        <v>2</v>
      </c>
      <c r="M559">
        <v>4</v>
      </c>
      <c r="N559">
        <v>2232769.94</v>
      </c>
      <c r="O559">
        <v>1047602.66</v>
      </c>
      <c r="P559">
        <v>1807031.56</v>
      </c>
      <c r="Q559">
        <v>586885.01</v>
      </c>
      <c r="R559">
        <v>2064645.52</v>
      </c>
      <c r="S559">
        <v>63390</v>
      </c>
      <c r="T559">
        <v>7738934.6900000004</v>
      </c>
      <c r="U559">
        <v>0</v>
      </c>
      <c r="V559">
        <v>5018614.42</v>
      </c>
      <c r="W559">
        <v>2720320.27</v>
      </c>
      <c r="X559">
        <v>0</v>
      </c>
      <c r="Y559">
        <v>0</v>
      </c>
      <c r="Z559">
        <v>0</v>
      </c>
      <c r="AA559">
        <v>0</v>
      </c>
      <c r="AB559">
        <v>0</v>
      </c>
      <c r="AC559">
        <v>63390</v>
      </c>
      <c r="AD559">
        <v>0</v>
      </c>
      <c r="AE559">
        <v>0</v>
      </c>
      <c r="AF559">
        <v>0</v>
      </c>
      <c r="AG559">
        <v>0</v>
      </c>
      <c r="AH559">
        <v>0</v>
      </c>
      <c r="AI559">
        <v>0</v>
      </c>
      <c r="AJ559">
        <v>7802324.6900000004</v>
      </c>
      <c r="AK559" s="63">
        <v>56162.493707719797</v>
      </c>
      <c r="AL559">
        <v>330.98244656580999</v>
      </c>
      <c r="AM559">
        <v>93035.839999999997</v>
      </c>
      <c r="AN559">
        <v>56162.493707719797</v>
      </c>
      <c r="AO559">
        <v>56162.493707719797</v>
      </c>
      <c r="AP559">
        <v>330.98244656580999</v>
      </c>
      <c r="AQ559">
        <v>56162.493707719797</v>
      </c>
      <c r="AR559">
        <v>56162.493707719797</v>
      </c>
      <c r="AS559">
        <v>56162.493707719797</v>
      </c>
      <c r="AT559">
        <v>0</v>
      </c>
      <c r="AU559" t="s">
        <v>2896</v>
      </c>
      <c r="AV559" t="s">
        <v>2896</v>
      </c>
    </row>
    <row r="560" spans="1:48" x14ac:dyDescent="0.25">
      <c r="A560" t="s">
        <v>3473</v>
      </c>
      <c r="B560">
        <v>2008</v>
      </c>
      <c r="C560" t="s">
        <v>127</v>
      </c>
      <c r="D560">
        <v>331</v>
      </c>
      <c r="E560" t="s">
        <v>795</v>
      </c>
      <c r="F560" t="s">
        <v>2892</v>
      </c>
      <c r="G560" t="s">
        <v>2903</v>
      </c>
      <c r="H560" t="s">
        <v>2904</v>
      </c>
      <c r="I560" t="s">
        <v>2895</v>
      </c>
      <c r="J560">
        <v>265.89716048794702</v>
      </c>
      <c r="K560">
        <v>1</v>
      </c>
      <c r="L560">
        <v>1</v>
      </c>
      <c r="M560">
        <v>2</v>
      </c>
      <c r="N560">
        <v>1984239.65227815</v>
      </c>
      <c r="O560">
        <v>990283.566309524</v>
      </c>
      <c r="P560">
        <v>1112294.7288929599</v>
      </c>
      <c r="Q560">
        <v>136517.16633240599</v>
      </c>
      <c r="R560">
        <v>657574.931478785</v>
      </c>
      <c r="S560">
        <v>644176.90641493199</v>
      </c>
      <c r="T560">
        <v>3193750.56</v>
      </c>
      <c r="U560">
        <v>1687159.48529183</v>
      </c>
      <c r="V560">
        <v>4132843.7532054302</v>
      </c>
      <c r="W560">
        <v>748066.29208639299</v>
      </c>
      <c r="X560">
        <v>0</v>
      </c>
      <c r="Y560">
        <v>0</v>
      </c>
      <c r="Z560">
        <v>0</v>
      </c>
      <c r="AA560">
        <v>0</v>
      </c>
      <c r="AB560">
        <v>0</v>
      </c>
      <c r="AC560">
        <v>569369.83339987404</v>
      </c>
      <c r="AD560">
        <v>74807.073015058006</v>
      </c>
      <c r="AE560">
        <v>0</v>
      </c>
      <c r="AF560">
        <v>0</v>
      </c>
      <c r="AG560">
        <v>0</v>
      </c>
      <c r="AH560">
        <v>0</v>
      </c>
      <c r="AI560">
        <v>0</v>
      </c>
      <c r="AJ560">
        <v>5525086.9517067596</v>
      </c>
      <c r="AK560" s="63">
        <v>20779.037059168601</v>
      </c>
      <c r="AL560">
        <v>330.98244656580999</v>
      </c>
      <c r="AM560">
        <v>93035.839999999997</v>
      </c>
      <c r="AN560">
        <v>16776.108890970499</v>
      </c>
      <c r="AO560">
        <v>22261.232177399099</v>
      </c>
      <c r="AP560">
        <v>330.98244656580999</v>
      </c>
      <c r="AQ560">
        <v>40734.411818744898</v>
      </c>
      <c r="AR560">
        <v>20779.037059168601</v>
      </c>
      <c r="AS560">
        <v>20779.037059168601</v>
      </c>
      <c r="AT560">
        <v>0</v>
      </c>
      <c r="AU560" t="s">
        <v>2896</v>
      </c>
      <c r="AV560" t="s">
        <v>2896</v>
      </c>
    </row>
    <row r="561" spans="1:48" x14ac:dyDescent="0.25">
      <c r="A561" t="s">
        <v>3474</v>
      </c>
      <c r="B561">
        <v>2008</v>
      </c>
      <c r="C561" t="s">
        <v>127</v>
      </c>
      <c r="D561">
        <v>327</v>
      </c>
      <c r="E561" t="s">
        <v>796</v>
      </c>
      <c r="F561" t="s">
        <v>2892</v>
      </c>
      <c r="G561" t="s">
        <v>2893</v>
      </c>
      <c r="H561" t="s">
        <v>2894</v>
      </c>
      <c r="I561" t="s">
        <v>2895</v>
      </c>
      <c r="J561">
        <v>297.51987330590498</v>
      </c>
      <c r="K561">
        <v>1</v>
      </c>
      <c r="L561">
        <v>1</v>
      </c>
      <c r="M561">
        <v>2</v>
      </c>
      <c r="N561">
        <v>2196201.65393097</v>
      </c>
      <c r="O561">
        <v>315324.99833924702</v>
      </c>
      <c r="P561">
        <v>979740.31593852805</v>
      </c>
      <c r="Q561">
        <v>152752.92882693201</v>
      </c>
      <c r="R561">
        <v>626418.08631449996</v>
      </c>
      <c r="S561">
        <v>720787.80845742696</v>
      </c>
      <c r="T561">
        <v>2382627.39</v>
      </c>
      <c r="U561">
        <v>1887810.59335018</v>
      </c>
      <c r="V561">
        <v>3660532.1473357398</v>
      </c>
      <c r="W561">
        <v>609905.83601443702</v>
      </c>
      <c r="X561">
        <v>0</v>
      </c>
      <c r="Y561">
        <v>0</v>
      </c>
      <c r="Z561">
        <v>0</v>
      </c>
      <c r="AA561">
        <v>0</v>
      </c>
      <c r="AB561">
        <v>0</v>
      </c>
      <c r="AC561">
        <v>637084.05304694199</v>
      </c>
      <c r="AD561">
        <v>83703.755410484999</v>
      </c>
      <c r="AE561">
        <v>0</v>
      </c>
      <c r="AF561">
        <v>0</v>
      </c>
      <c r="AG561">
        <v>0</v>
      </c>
      <c r="AH561">
        <v>0</v>
      </c>
      <c r="AI561">
        <v>0</v>
      </c>
      <c r="AJ561">
        <v>4991225.7918076096</v>
      </c>
      <c r="AK561" s="63">
        <v>16776.108890970499</v>
      </c>
      <c r="AL561">
        <v>330.98244656580999</v>
      </c>
      <c r="AM561">
        <v>93035.839999999997</v>
      </c>
      <c r="AN561">
        <v>16776.108890970499</v>
      </c>
      <c r="AO561">
        <v>22261.232177399099</v>
      </c>
      <c r="AP561">
        <v>330.98244656580999</v>
      </c>
      <c r="AQ561">
        <v>93035.839999999997</v>
      </c>
      <c r="AR561">
        <v>16776.108890970499</v>
      </c>
      <c r="AS561">
        <v>22261.232177399099</v>
      </c>
      <c r="AT561">
        <v>0</v>
      </c>
      <c r="AU561" t="s">
        <v>2896</v>
      </c>
      <c r="AV561" t="s">
        <v>2896</v>
      </c>
    </row>
    <row r="562" spans="1:48" x14ac:dyDescent="0.25">
      <c r="A562" t="s">
        <v>3475</v>
      </c>
      <c r="B562">
        <v>2008</v>
      </c>
      <c r="C562" t="s">
        <v>127</v>
      </c>
      <c r="D562">
        <v>330</v>
      </c>
      <c r="E562" t="s">
        <v>797</v>
      </c>
      <c r="F562" t="s">
        <v>2892</v>
      </c>
      <c r="G562" t="s">
        <v>2893</v>
      </c>
      <c r="H562" t="s">
        <v>2894</v>
      </c>
      <c r="I562" t="s">
        <v>2895</v>
      </c>
      <c r="J562">
        <v>25.285714285712999</v>
      </c>
      <c r="K562">
        <v>1</v>
      </c>
      <c r="L562">
        <v>1</v>
      </c>
      <c r="M562">
        <v>2</v>
      </c>
      <c r="N562">
        <v>233912.843790874</v>
      </c>
      <c r="O562">
        <v>56472.2953512288</v>
      </c>
      <c r="P562">
        <v>146971.70516851399</v>
      </c>
      <c r="Q562">
        <v>12982.2148406615</v>
      </c>
      <c r="R562">
        <v>51293.552206714703</v>
      </c>
      <c r="S562">
        <v>61258.545127640697</v>
      </c>
      <c r="T562">
        <v>341190.76</v>
      </c>
      <c r="U562">
        <v>160441.851357993</v>
      </c>
      <c r="V562">
        <v>473086.90945882298</v>
      </c>
      <c r="W562">
        <v>28545.701899170501</v>
      </c>
      <c r="X562">
        <v>0</v>
      </c>
      <c r="Y562">
        <v>0</v>
      </c>
      <c r="Z562">
        <v>0</v>
      </c>
      <c r="AA562">
        <v>0</v>
      </c>
      <c r="AB562">
        <v>0</v>
      </c>
      <c r="AC562">
        <v>54144.703553183703</v>
      </c>
      <c r="AD562">
        <v>7113.8415744570002</v>
      </c>
      <c r="AE562">
        <v>0</v>
      </c>
      <c r="AF562">
        <v>0</v>
      </c>
      <c r="AG562">
        <v>0</v>
      </c>
      <c r="AH562">
        <v>0</v>
      </c>
      <c r="AI562">
        <v>0</v>
      </c>
      <c r="AJ562">
        <v>562891.15648563404</v>
      </c>
      <c r="AK562" s="63">
        <v>22261.232177399099</v>
      </c>
      <c r="AL562">
        <v>330.98244656580999</v>
      </c>
      <c r="AM562">
        <v>93035.839999999997</v>
      </c>
      <c r="AN562">
        <v>16776.108890970499</v>
      </c>
      <c r="AO562">
        <v>22261.232177399099</v>
      </c>
      <c r="AP562">
        <v>330.98244656580999</v>
      </c>
      <c r="AQ562">
        <v>93035.839999999997</v>
      </c>
      <c r="AR562">
        <v>16776.108890970499</v>
      </c>
      <c r="AS562">
        <v>22261.232177399099</v>
      </c>
      <c r="AT562">
        <v>0</v>
      </c>
      <c r="AU562" t="s">
        <v>2896</v>
      </c>
      <c r="AV562" t="s">
        <v>2896</v>
      </c>
    </row>
    <row r="563" spans="1:48" x14ac:dyDescent="0.25">
      <c r="A563" t="s">
        <v>3476</v>
      </c>
      <c r="B563">
        <v>2107</v>
      </c>
      <c r="C563" t="s">
        <v>128</v>
      </c>
      <c r="D563">
        <v>691</v>
      </c>
      <c r="E563" t="s">
        <v>798</v>
      </c>
      <c r="F563" t="s">
        <v>2892</v>
      </c>
      <c r="G563" t="s">
        <v>2893</v>
      </c>
      <c r="H563" t="s">
        <v>2904</v>
      </c>
      <c r="I563" t="s">
        <v>2895</v>
      </c>
      <c r="J563">
        <v>18.625850340130999</v>
      </c>
      <c r="K563">
        <v>1</v>
      </c>
      <c r="L563">
        <v>1</v>
      </c>
      <c r="M563">
        <v>3</v>
      </c>
      <c r="N563">
        <v>150854.523183465</v>
      </c>
      <c r="O563">
        <v>50265.099035233798</v>
      </c>
      <c r="P563">
        <v>114268.28698042899</v>
      </c>
      <c r="Q563">
        <v>74190.246973410496</v>
      </c>
      <c r="R563">
        <v>0</v>
      </c>
      <c r="S563">
        <v>34691.854485417702</v>
      </c>
      <c r="T563">
        <v>130870.05</v>
      </c>
      <c r="U563">
        <v>258708.10617253801</v>
      </c>
      <c r="V563">
        <v>355193.76198567997</v>
      </c>
      <c r="W563">
        <v>34384.394186858299</v>
      </c>
      <c r="X563">
        <v>0</v>
      </c>
      <c r="Y563">
        <v>0</v>
      </c>
      <c r="Z563">
        <v>0</v>
      </c>
      <c r="AA563">
        <v>0</v>
      </c>
      <c r="AB563">
        <v>0</v>
      </c>
      <c r="AC563">
        <v>23323.429080900201</v>
      </c>
      <c r="AD563">
        <v>11368.4254045176</v>
      </c>
      <c r="AE563">
        <v>0</v>
      </c>
      <c r="AF563">
        <v>0</v>
      </c>
      <c r="AG563">
        <v>0</v>
      </c>
      <c r="AH563">
        <v>0</v>
      </c>
      <c r="AI563">
        <v>0</v>
      </c>
      <c r="AJ563">
        <v>424270.01065795601</v>
      </c>
      <c r="AK563" s="63">
        <v>22778.557913344201</v>
      </c>
      <c r="AL563">
        <v>330.98244656580999</v>
      </c>
      <c r="AM563">
        <v>93035.839999999997</v>
      </c>
      <c r="AN563">
        <v>22778.557913344201</v>
      </c>
      <c r="AO563">
        <v>33519.420837374397</v>
      </c>
      <c r="AP563">
        <v>330.98244656580999</v>
      </c>
      <c r="AQ563">
        <v>93035.839999999997</v>
      </c>
      <c r="AR563">
        <v>22778.557913344201</v>
      </c>
      <c r="AS563">
        <v>33519.420837374397</v>
      </c>
      <c r="AT563">
        <v>0</v>
      </c>
      <c r="AU563" t="s">
        <v>2896</v>
      </c>
      <c r="AV563" t="s">
        <v>2896</v>
      </c>
    </row>
    <row r="564" spans="1:48" x14ac:dyDescent="0.25">
      <c r="A564" t="s">
        <v>3477</v>
      </c>
      <c r="B564">
        <v>2107</v>
      </c>
      <c r="C564" t="s">
        <v>128</v>
      </c>
      <c r="D564">
        <v>712</v>
      </c>
      <c r="E564" t="s">
        <v>799</v>
      </c>
      <c r="F564" t="s">
        <v>2892</v>
      </c>
      <c r="G564" t="s">
        <v>2903</v>
      </c>
      <c r="H564" t="s">
        <v>2904</v>
      </c>
      <c r="I564" t="s">
        <v>2895</v>
      </c>
      <c r="J564">
        <v>34.476190476188997</v>
      </c>
      <c r="K564">
        <v>1</v>
      </c>
      <c r="L564">
        <v>1</v>
      </c>
      <c r="M564">
        <v>3</v>
      </c>
      <c r="N564">
        <v>490855.02250322199</v>
      </c>
      <c r="O564">
        <v>156634.85069781699</v>
      </c>
      <c r="P564">
        <v>211509.01330056501</v>
      </c>
      <c r="Q564">
        <v>137325.11748039801</v>
      </c>
      <c r="R564">
        <v>1389.8</v>
      </c>
      <c r="S564">
        <v>64214.141173169199</v>
      </c>
      <c r="T564">
        <v>518848.69</v>
      </c>
      <c r="U564">
        <v>478865.11398200301</v>
      </c>
      <c r="V564">
        <v>912710.62516570103</v>
      </c>
      <c r="W564">
        <v>85003.178816301996</v>
      </c>
      <c r="X564">
        <v>0</v>
      </c>
      <c r="Y564">
        <v>0</v>
      </c>
      <c r="Z564">
        <v>0</v>
      </c>
      <c r="AA564">
        <v>0</v>
      </c>
      <c r="AB564">
        <v>0</v>
      </c>
      <c r="AC564">
        <v>43171.343528863799</v>
      </c>
      <c r="AD564">
        <v>21042.797644305399</v>
      </c>
      <c r="AE564">
        <v>0</v>
      </c>
      <c r="AF564">
        <v>0</v>
      </c>
      <c r="AG564">
        <v>0</v>
      </c>
      <c r="AH564">
        <v>0</v>
      </c>
      <c r="AI564">
        <v>0</v>
      </c>
      <c r="AJ564">
        <v>1061927.94515517</v>
      </c>
      <c r="AK564" s="63">
        <v>30801.777414723099</v>
      </c>
      <c r="AL564">
        <v>330.98244656580999</v>
      </c>
      <c r="AM564">
        <v>93035.839999999997</v>
      </c>
      <c r="AN564">
        <v>22778.557913344201</v>
      </c>
      <c r="AO564">
        <v>33519.420837374397</v>
      </c>
      <c r="AP564">
        <v>330.98244656580999</v>
      </c>
      <c r="AQ564">
        <v>40734.411818744898</v>
      </c>
      <c r="AR564">
        <v>30801.777414723099</v>
      </c>
      <c r="AS564">
        <v>30801.777414723099</v>
      </c>
      <c r="AT564">
        <v>0</v>
      </c>
      <c r="AU564" t="s">
        <v>2896</v>
      </c>
      <c r="AV564" t="s">
        <v>2896</v>
      </c>
    </row>
    <row r="565" spans="1:48" x14ac:dyDescent="0.25">
      <c r="A565" t="s">
        <v>3478</v>
      </c>
      <c r="B565">
        <v>2107</v>
      </c>
      <c r="C565" t="s">
        <v>128</v>
      </c>
      <c r="D565">
        <v>3132</v>
      </c>
      <c r="E565" t="s">
        <v>800</v>
      </c>
      <c r="F565" t="s">
        <v>2892</v>
      </c>
      <c r="G565" t="s">
        <v>2893</v>
      </c>
      <c r="H565" t="s">
        <v>2904</v>
      </c>
      <c r="I565" t="s">
        <v>2895</v>
      </c>
      <c r="J565">
        <v>5</v>
      </c>
      <c r="K565">
        <v>0</v>
      </c>
      <c r="L565">
        <v>0</v>
      </c>
      <c r="M565">
        <v>3</v>
      </c>
      <c r="N565">
        <v>94200.3243133129</v>
      </c>
      <c r="O565">
        <v>13493.3702669492</v>
      </c>
      <c r="P565">
        <v>30674.649719005902</v>
      </c>
      <c r="Q565">
        <v>19915.935546191198</v>
      </c>
      <c r="R565">
        <v>0</v>
      </c>
      <c r="S565">
        <v>9312.8243414130593</v>
      </c>
      <c r="T565">
        <v>88835.61</v>
      </c>
      <c r="U565">
        <v>69448.669845459197</v>
      </c>
      <c r="V565">
        <v>149704.63284861899</v>
      </c>
      <c r="W565">
        <v>8579.6469968397396</v>
      </c>
      <c r="X565">
        <v>0</v>
      </c>
      <c r="Y565">
        <v>0</v>
      </c>
      <c r="Z565">
        <v>0</v>
      </c>
      <c r="AA565">
        <v>0</v>
      </c>
      <c r="AB565">
        <v>0</v>
      </c>
      <c r="AC565">
        <v>6261.0373902360398</v>
      </c>
      <c r="AD565">
        <v>3051.78695117702</v>
      </c>
      <c r="AE565">
        <v>0</v>
      </c>
      <c r="AF565">
        <v>0</v>
      </c>
      <c r="AG565">
        <v>0</v>
      </c>
      <c r="AH565">
        <v>0</v>
      </c>
      <c r="AI565">
        <v>0</v>
      </c>
      <c r="AJ565">
        <v>167597.10418687199</v>
      </c>
      <c r="AK565" s="63">
        <v>33519.420837374397</v>
      </c>
      <c r="AL565">
        <v>330.98244656580999</v>
      </c>
      <c r="AM565">
        <v>93035.839999999997</v>
      </c>
      <c r="AN565">
        <v>22778.557913344201</v>
      </c>
      <c r="AO565">
        <v>33519.420837374397</v>
      </c>
      <c r="AP565">
        <v>330.98244656580999</v>
      </c>
      <c r="AQ565">
        <v>93035.839999999997</v>
      </c>
      <c r="AR565">
        <v>22778.557913344201</v>
      </c>
      <c r="AS565">
        <v>33519.420837374397</v>
      </c>
      <c r="AT565">
        <v>0</v>
      </c>
      <c r="AU565" t="s">
        <v>2896</v>
      </c>
      <c r="AV565" t="s">
        <v>2896</v>
      </c>
    </row>
    <row r="566" spans="1:48" x14ac:dyDescent="0.25">
      <c r="A566" t="s">
        <v>3479</v>
      </c>
      <c r="B566">
        <v>2219</v>
      </c>
      <c r="C566" t="s">
        <v>129</v>
      </c>
      <c r="D566">
        <v>1084</v>
      </c>
      <c r="E566" t="s">
        <v>801</v>
      </c>
      <c r="F566" t="s">
        <v>2892</v>
      </c>
      <c r="G566" t="s">
        <v>2893</v>
      </c>
      <c r="H566" t="s">
        <v>2894</v>
      </c>
      <c r="I566" t="s">
        <v>2895</v>
      </c>
      <c r="J566">
        <v>8.6821192052979992</v>
      </c>
      <c r="K566">
        <v>0</v>
      </c>
      <c r="L566">
        <v>0</v>
      </c>
      <c r="M566">
        <v>2</v>
      </c>
      <c r="N566">
        <v>147898.73521448701</v>
      </c>
      <c r="O566">
        <v>11868.704997136199</v>
      </c>
      <c r="P566">
        <v>28960.378440737601</v>
      </c>
      <c r="Q566">
        <v>5760.8054578102301</v>
      </c>
      <c r="R566">
        <v>7629.19671263297</v>
      </c>
      <c r="S566">
        <v>6630.0850765887199</v>
      </c>
      <c r="T566">
        <v>126876.34</v>
      </c>
      <c r="U566">
        <v>75241.480822803802</v>
      </c>
      <c r="V566">
        <v>172882.975199974</v>
      </c>
      <c r="W566">
        <v>29234.845622830198</v>
      </c>
      <c r="X566">
        <v>0</v>
      </c>
      <c r="Y566">
        <v>0</v>
      </c>
      <c r="Z566">
        <v>0</v>
      </c>
      <c r="AA566">
        <v>0</v>
      </c>
      <c r="AB566">
        <v>0</v>
      </c>
      <c r="AC566">
        <v>6614.9333840106901</v>
      </c>
      <c r="AD566">
        <v>15.151692578021899</v>
      </c>
      <c r="AE566">
        <v>0</v>
      </c>
      <c r="AF566">
        <v>0</v>
      </c>
      <c r="AG566">
        <v>0</v>
      </c>
      <c r="AH566">
        <v>0</v>
      </c>
      <c r="AI566">
        <v>0</v>
      </c>
      <c r="AJ566">
        <v>208747.905899392</v>
      </c>
      <c r="AK566" s="63">
        <v>24043.4277580536</v>
      </c>
      <c r="AL566">
        <v>330.98244656580999</v>
      </c>
      <c r="AM566">
        <v>93035.839999999997</v>
      </c>
      <c r="AN566">
        <v>17469.272582474001</v>
      </c>
      <c r="AO566">
        <v>24043.4277580536</v>
      </c>
      <c r="AP566">
        <v>330.98244656580999</v>
      </c>
      <c r="AQ566">
        <v>93035.839999999997</v>
      </c>
      <c r="AR566">
        <v>24043.4277580536</v>
      </c>
      <c r="AS566">
        <v>24043.4277580536</v>
      </c>
      <c r="AT566">
        <v>0</v>
      </c>
      <c r="AU566" t="s">
        <v>2896</v>
      </c>
      <c r="AV566" t="s">
        <v>2896</v>
      </c>
    </row>
    <row r="567" spans="1:48" x14ac:dyDescent="0.25">
      <c r="A567" t="s">
        <v>3480</v>
      </c>
      <c r="B567">
        <v>2219</v>
      </c>
      <c r="C567" t="s">
        <v>129</v>
      </c>
      <c r="D567">
        <v>1087</v>
      </c>
      <c r="E567" t="s">
        <v>802</v>
      </c>
      <c r="F567" t="s">
        <v>2906</v>
      </c>
      <c r="G567" t="s">
        <v>2907</v>
      </c>
      <c r="H567" t="s">
        <v>2904</v>
      </c>
      <c r="I567" t="s">
        <v>2895</v>
      </c>
      <c r="J567">
        <v>251.374172185406</v>
      </c>
      <c r="K567">
        <v>1</v>
      </c>
      <c r="L567">
        <v>1</v>
      </c>
      <c r="M567">
        <v>2</v>
      </c>
      <c r="N567">
        <v>2478934.6047855099</v>
      </c>
      <c r="O567">
        <v>445149.53500286402</v>
      </c>
      <c r="P567">
        <v>838492.42155926197</v>
      </c>
      <c r="Q567">
        <v>166793.11454218999</v>
      </c>
      <c r="R567">
        <v>269992.813287367</v>
      </c>
      <c r="S567">
        <v>191961.44492341101</v>
      </c>
      <c r="T567">
        <v>2020889.18</v>
      </c>
      <c r="U567">
        <v>2178473.3091771998</v>
      </c>
      <c r="V567">
        <v>3352923.3948000199</v>
      </c>
      <c r="W567">
        <v>846439.09437716997</v>
      </c>
      <c r="X567">
        <v>0</v>
      </c>
      <c r="Y567">
        <v>0</v>
      </c>
      <c r="Z567">
        <v>0</v>
      </c>
      <c r="AA567">
        <v>0</v>
      </c>
      <c r="AB567">
        <v>0</v>
      </c>
      <c r="AC567">
        <v>191522.756615989</v>
      </c>
      <c r="AD567">
        <v>438.68830742197798</v>
      </c>
      <c r="AE567">
        <v>0</v>
      </c>
      <c r="AF567">
        <v>0</v>
      </c>
      <c r="AG567">
        <v>0</v>
      </c>
      <c r="AH567">
        <v>0</v>
      </c>
      <c r="AI567">
        <v>0</v>
      </c>
      <c r="AJ567">
        <v>4391323.9341006</v>
      </c>
      <c r="AK567" s="63">
        <v>17469.272582474001</v>
      </c>
      <c r="AL567">
        <v>330.98244656580999</v>
      </c>
      <c r="AM567">
        <v>93035.839999999997</v>
      </c>
      <c r="AN567">
        <v>17469.272582474001</v>
      </c>
      <c r="AO567">
        <v>24043.4277580536</v>
      </c>
      <c r="AP567">
        <v>330.98244656580999</v>
      </c>
      <c r="AQ567">
        <v>56162.493707719797</v>
      </c>
      <c r="AR567">
        <v>17469.272582474001</v>
      </c>
      <c r="AS567">
        <v>17469.272582474001</v>
      </c>
      <c r="AT567">
        <v>0</v>
      </c>
      <c r="AU567" t="s">
        <v>2896</v>
      </c>
      <c r="AV567" t="s">
        <v>2896</v>
      </c>
    </row>
    <row r="568" spans="1:48" x14ac:dyDescent="0.25">
      <c r="A568" t="s">
        <v>3481</v>
      </c>
      <c r="B568">
        <v>2091</v>
      </c>
      <c r="C568" t="s">
        <v>130</v>
      </c>
      <c r="D568">
        <v>597</v>
      </c>
      <c r="E568" t="s">
        <v>803</v>
      </c>
      <c r="F568" t="s">
        <v>2892</v>
      </c>
      <c r="G568" t="s">
        <v>2903</v>
      </c>
      <c r="H568" t="s">
        <v>2904</v>
      </c>
      <c r="I568" t="s">
        <v>2895</v>
      </c>
      <c r="J568">
        <v>536.04571697899598</v>
      </c>
      <c r="K568">
        <v>1</v>
      </c>
      <c r="L568">
        <v>1</v>
      </c>
      <c r="M568">
        <v>2</v>
      </c>
      <c r="N568">
        <v>3610105.4643094498</v>
      </c>
      <c r="O568">
        <v>1965661.5109315801</v>
      </c>
      <c r="P568">
        <v>2580951.71613215</v>
      </c>
      <c r="Q568">
        <v>332001.416477249</v>
      </c>
      <c r="R568">
        <v>4634497.2081809398</v>
      </c>
      <c r="S568">
        <v>327196.167050716</v>
      </c>
      <c r="T568">
        <v>7011366.6500000004</v>
      </c>
      <c r="U568">
        <v>6111850.6660313802</v>
      </c>
      <c r="V568">
        <v>10591491.2828106</v>
      </c>
      <c r="W568">
        <v>2531726.03322074</v>
      </c>
      <c r="X568">
        <v>0</v>
      </c>
      <c r="Y568">
        <v>0</v>
      </c>
      <c r="Z568">
        <v>0</v>
      </c>
      <c r="AA568">
        <v>0</v>
      </c>
      <c r="AB568">
        <v>0</v>
      </c>
      <c r="AC568">
        <v>233111.74764781</v>
      </c>
      <c r="AD568">
        <v>94084.419402906802</v>
      </c>
      <c r="AE568">
        <v>0</v>
      </c>
      <c r="AF568">
        <v>0</v>
      </c>
      <c r="AG568">
        <v>0</v>
      </c>
      <c r="AH568">
        <v>0</v>
      </c>
      <c r="AI568">
        <v>0</v>
      </c>
      <c r="AJ568">
        <v>13450413.483082101</v>
      </c>
      <c r="AK568" s="63">
        <v>25091.914844287701</v>
      </c>
      <c r="AL568">
        <v>330.98244656580999</v>
      </c>
      <c r="AM568">
        <v>93035.839999999997</v>
      </c>
      <c r="AN568">
        <v>12012.1225282253</v>
      </c>
      <c r="AO568">
        <v>25091.914844287701</v>
      </c>
      <c r="AP568">
        <v>330.98244656580999</v>
      </c>
      <c r="AQ568">
        <v>40734.411818744898</v>
      </c>
      <c r="AR568">
        <v>25091.914844287701</v>
      </c>
      <c r="AS568">
        <v>25091.914844287701</v>
      </c>
      <c r="AT568">
        <v>0</v>
      </c>
      <c r="AU568" t="s">
        <v>2896</v>
      </c>
      <c r="AV568" t="s">
        <v>2896</v>
      </c>
    </row>
    <row r="569" spans="1:48" x14ac:dyDescent="0.25">
      <c r="A569" t="s">
        <v>3482</v>
      </c>
      <c r="B569">
        <v>2091</v>
      </c>
      <c r="C569" t="s">
        <v>130</v>
      </c>
      <c r="D569">
        <v>2091</v>
      </c>
      <c r="E569" t="s">
        <v>130</v>
      </c>
      <c r="F569" t="s">
        <v>1871</v>
      </c>
      <c r="G569" t="s">
        <v>1871</v>
      </c>
      <c r="H569" t="s">
        <v>2899</v>
      </c>
      <c r="I569" t="s">
        <v>2895</v>
      </c>
      <c r="J569">
        <v>8.5061519250920004</v>
      </c>
      <c r="K569">
        <v>0</v>
      </c>
      <c r="L569">
        <v>0</v>
      </c>
      <c r="M569">
        <v>2</v>
      </c>
      <c r="N569">
        <v>2373.8063601733902</v>
      </c>
      <c r="O569">
        <v>4001.93138638753</v>
      </c>
      <c r="P569">
        <v>13916.0122340086</v>
      </c>
      <c r="Q569">
        <v>5268.3090237467104</v>
      </c>
      <c r="R569">
        <v>71424.822437754294</v>
      </c>
      <c r="S569">
        <v>5192.0577258342801</v>
      </c>
      <c r="T569">
        <v>0</v>
      </c>
      <c r="U569">
        <v>96984.881442070502</v>
      </c>
      <c r="V569">
        <v>91911.290086278605</v>
      </c>
      <c r="W569">
        <v>5073.5913557918602</v>
      </c>
      <c r="X569">
        <v>0</v>
      </c>
      <c r="Y569">
        <v>0</v>
      </c>
      <c r="Z569">
        <v>0</v>
      </c>
      <c r="AA569">
        <v>0</v>
      </c>
      <c r="AB569">
        <v>0</v>
      </c>
      <c r="AC569">
        <v>3699.09483129714</v>
      </c>
      <c r="AD569">
        <v>1492.9628945371401</v>
      </c>
      <c r="AE569">
        <v>0</v>
      </c>
      <c r="AF569">
        <v>0</v>
      </c>
      <c r="AG569">
        <v>0</v>
      </c>
      <c r="AH569">
        <v>0</v>
      </c>
      <c r="AI569">
        <v>0</v>
      </c>
      <c r="AJ569">
        <v>102176.939167905</v>
      </c>
      <c r="AK569" s="63">
        <v>12012.1225282253</v>
      </c>
      <c r="AL569">
        <v>330.98244656580999</v>
      </c>
      <c r="AM569">
        <v>93035.839999999997</v>
      </c>
      <c r="AN569">
        <v>12012.1225282253</v>
      </c>
      <c r="AO569">
        <v>25091.914844287701</v>
      </c>
      <c r="AP569">
        <v>634.54287297753501</v>
      </c>
      <c r="AQ569">
        <v>40331.279999999999</v>
      </c>
      <c r="AR569">
        <v>12012.1225282253</v>
      </c>
      <c r="AS569">
        <v>12012.1225282253</v>
      </c>
      <c r="AT569">
        <v>0</v>
      </c>
      <c r="AU569" t="s">
        <v>2896</v>
      </c>
      <c r="AV569" t="s">
        <v>2900</v>
      </c>
    </row>
    <row r="570" spans="1:48" x14ac:dyDescent="0.25">
      <c r="A570" t="s">
        <v>3483</v>
      </c>
      <c r="B570">
        <v>2091</v>
      </c>
      <c r="C570" t="s">
        <v>130</v>
      </c>
      <c r="D570">
        <v>595</v>
      </c>
      <c r="E570" t="s">
        <v>804</v>
      </c>
      <c r="F570" t="s">
        <v>2892</v>
      </c>
      <c r="G570" t="s">
        <v>2893</v>
      </c>
      <c r="H570" t="s">
        <v>2904</v>
      </c>
      <c r="I570" t="s">
        <v>2895</v>
      </c>
      <c r="J570">
        <v>498.59463659133598</v>
      </c>
      <c r="K570">
        <v>1</v>
      </c>
      <c r="L570">
        <v>1</v>
      </c>
      <c r="M570">
        <v>2</v>
      </c>
      <c r="N570">
        <v>3286022.2153343498</v>
      </c>
      <c r="O570">
        <v>725070.19582595199</v>
      </c>
      <c r="P570">
        <v>1426805.4689535699</v>
      </c>
      <c r="Q570">
        <v>308805.98492454499</v>
      </c>
      <c r="R570">
        <v>4188390.8951549702</v>
      </c>
      <c r="S570">
        <v>304336.456457728</v>
      </c>
      <c r="T570">
        <v>4250251.3499999996</v>
      </c>
      <c r="U570">
        <v>5684843.41019338</v>
      </c>
      <c r="V570">
        <v>8677106.8211201001</v>
      </c>
      <c r="W570">
        <v>1257987.93907328</v>
      </c>
      <c r="X570">
        <v>0</v>
      </c>
      <c r="Y570">
        <v>0</v>
      </c>
      <c r="Z570">
        <v>0</v>
      </c>
      <c r="AA570">
        <v>0</v>
      </c>
      <c r="AB570">
        <v>0</v>
      </c>
      <c r="AC570">
        <v>216825.28825836099</v>
      </c>
      <c r="AD570">
        <v>87511.168199366904</v>
      </c>
      <c r="AE570">
        <v>0</v>
      </c>
      <c r="AF570">
        <v>0</v>
      </c>
      <c r="AG570">
        <v>0</v>
      </c>
      <c r="AH570">
        <v>0</v>
      </c>
      <c r="AI570">
        <v>0</v>
      </c>
      <c r="AJ570">
        <v>10239431.216651101</v>
      </c>
      <c r="AK570" s="63">
        <v>20536.585163958898</v>
      </c>
      <c r="AL570">
        <v>330.98244656580999</v>
      </c>
      <c r="AM570">
        <v>93035.839999999997</v>
      </c>
      <c r="AN570">
        <v>12012.1225282253</v>
      </c>
      <c r="AO570">
        <v>25091.914844287701</v>
      </c>
      <c r="AP570">
        <v>330.98244656580999</v>
      </c>
      <c r="AQ570">
        <v>93035.839999999997</v>
      </c>
      <c r="AR570">
        <v>19234.886749700901</v>
      </c>
      <c r="AS570">
        <v>20536.585163958898</v>
      </c>
      <c r="AT570">
        <v>0</v>
      </c>
      <c r="AU570" t="s">
        <v>2896</v>
      </c>
      <c r="AV570" t="s">
        <v>2896</v>
      </c>
    </row>
    <row r="571" spans="1:48" x14ac:dyDescent="0.25">
      <c r="A571" t="s">
        <v>3484</v>
      </c>
      <c r="B571">
        <v>2091</v>
      </c>
      <c r="C571" t="s">
        <v>130</v>
      </c>
      <c r="D571">
        <v>596</v>
      </c>
      <c r="E571" t="s">
        <v>805</v>
      </c>
      <c r="F571" t="s">
        <v>2892</v>
      </c>
      <c r="G571" t="s">
        <v>2911</v>
      </c>
      <c r="H571" t="s">
        <v>2904</v>
      </c>
      <c r="I571" t="s">
        <v>2895</v>
      </c>
      <c r="J571">
        <v>498.38304093563602</v>
      </c>
      <c r="K571">
        <v>1</v>
      </c>
      <c r="L571">
        <v>1</v>
      </c>
      <c r="M571">
        <v>2</v>
      </c>
      <c r="N571">
        <v>2567150.1054704702</v>
      </c>
      <c r="O571">
        <v>1007033.2353708</v>
      </c>
      <c r="P571">
        <v>1936681.39976222</v>
      </c>
      <c r="Q571">
        <v>308674.932562428</v>
      </c>
      <c r="R571">
        <v>4186744.1596498801</v>
      </c>
      <c r="S571">
        <v>304207.300892603</v>
      </c>
      <c r="T571">
        <v>4323852.9800000004</v>
      </c>
      <c r="U571">
        <v>5682430.8528157901</v>
      </c>
      <c r="V571">
        <v>8972556.2623852901</v>
      </c>
      <c r="W571">
        <v>1033727.5704305</v>
      </c>
      <c r="X571">
        <v>0</v>
      </c>
      <c r="Y571">
        <v>0</v>
      </c>
      <c r="Z571">
        <v>0</v>
      </c>
      <c r="AA571">
        <v>0</v>
      </c>
      <c r="AB571">
        <v>0</v>
      </c>
      <c r="AC571">
        <v>216733.27104503001</v>
      </c>
      <c r="AD571">
        <v>87474.029847573198</v>
      </c>
      <c r="AE571">
        <v>0</v>
      </c>
      <c r="AF571">
        <v>0</v>
      </c>
      <c r="AG571">
        <v>0</v>
      </c>
      <c r="AH571">
        <v>0</v>
      </c>
      <c r="AI571">
        <v>0</v>
      </c>
      <c r="AJ571">
        <v>10310491.133708401</v>
      </c>
      <c r="AK571" s="63">
        <v>20687.885194392002</v>
      </c>
      <c r="AL571">
        <v>330.98244656580999</v>
      </c>
      <c r="AM571">
        <v>93035.839999999997</v>
      </c>
      <c r="AN571">
        <v>12012.1225282253</v>
      </c>
      <c r="AO571">
        <v>25091.914844287701</v>
      </c>
      <c r="AP571">
        <v>3753.1860850462999</v>
      </c>
      <c r="AQ571">
        <v>20687.885194392002</v>
      </c>
      <c r="AR571">
        <v>20687.885194392002</v>
      </c>
      <c r="AS571">
        <v>20687.885194392002</v>
      </c>
      <c r="AT571">
        <v>0</v>
      </c>
      <c r="AU571" t="s">
        <v>2896</v>
      </c>
      <c r="AV571" t="s">
        <v>2896</v>
      </c>
    </row>
    <row r="572" spans="1:48" x14ac:dyDescent="0.25">
      <c r="A572" t="s">
        <v>3485</v>
      </c>
      <c r="B572">
        <v>2091</v>
      </c>
      <c r="C572" t="s">
        <v>130</v>
      </c>
      <c r="D572">
        <v>1297</v>
      </c>
      <c r="E572" t="s">
        <v>806</v>
      </c>
      <c r="F572" t="s">
        <v>2892</v>
      </c>
      <c r="G572" t="s">
        <v>2893</v>
      </c>
      <c r="H572" t="s">
        <v>2904</v>
      </c>
      <c r="I572" t="s">
        <v>2895</v>
      </c>
      <c r="J572">
        <v>144.25732282690299</v>
      </c>
      <c r="K572">
        <v>1</v>
      </c>
      <c r="L572">
        <v>1</v>
      </c>
      <c r="M572">
        <v>2</v>
      </c>
      <c r="N572">
        <v>768015.49852555199</v>
      </c>
      <c r="O572">
        <v>278691.12648528098</v>
      </c>
      <c r="P572">
        <v>339361.35291805601</v>
      </c>
      <c r="Q572">
        <v>89346.177012033004</v>
      </c>
      <c r="R572">
        <v>1211306.0945764701</v>
      </c>
      <c r="S572">
        <v>88053.017873119097</v>
      </c>
      <c r="T572">
        <v>1041936.63</v>
      </c>
      <c r="U572">
        <v>1644783.6195173899</v>
      </c>
      <c r="V572">
        <v>2480491.49359771</v>
      </c>
      <c r="W572">
        <v>206228.755919691</v>
      </c>
      <c r="X572">
        <v>0</v>
      </c>
      <c r="Y572">
        <v>0</v>
      </c>
      <c r="Z572">
        <v>0</v>
      </c>
      <c r="AA572">
        <v>0</v>
      </c>
      <c r="AB572">
        <v>0</v>
      </c>
      <c r="AC572">
        <v>62733.598217502898</v>
      </c>
      <c r="AD572">
        <v>25319.419655616199</v>
      </c>
      <c r="AE572">
        <v>0</v>
      </c>
      <c r="AF572">
        <v>0</v>
      </c>
      <c r="AG572">
        <v>0</v>
      </c>
      <c r="AH572">
        <v>0</v>
      </c>
      <c r="AI572">
        <v>0</v>
      </c>
      <c r="AJ572">
        <v>2774773.2673905101</v>
      </c>
      <c r="AK572" s="63">
        <v>19234.886749700901</v>
      </c>
      <c r="AL572">
        <v>330.98244656580999</v>
      </c>
      <c r="AM572">
        <v>93035.839999999997</v>
      </c>
      <c r="AN572">
        <v>12012.1225282253</v>
      </c>
      <c r="AO572">
        <v>25091.914844287701</v>
      </c>
      <c r="AP572">
        <v>330.98244656580999</v>
      </c>
      <c r="AQ572">
        <v>93035.839999999997</v>
      </c>
      <c r="AR572">
        <v>19234.886749700901</v>
      </c>
      <c r="AS572">
        <v>20536.585163958898</v>
      </c>
      <c r="AT572">
        <v>0</v>
      </c>
      <c r="AU572" t="s">
        <v>2896</v>
      </c>
      <c r="AV572" t="s">
        <v>2896</v>
      </c>
    </row>
    <row r="573" spans="1:48" x14ac:dyDescent="0.25">
      <c r="A573" t="s">
        <v>3486</v>
      </c>
      <c r="B573">
        <v>2109</v>
      </c>
      <c r="C573" t="s">
        <v>131</v>
      </c>
      <c r="D573">
        <v>700</v>
      </c>
      <c r="E573" t="s">
        <v>807</v>
      </c>
      <c r="F573" t="s">
        <v>2892</v>
      </c>
      <c r="G573" t="s">
        <v>2893</v>
      </c>
      <c r="H573" t="s">
        <v>2894</v>
      </c>
      <c r="I573" t="s">
        <v>2895</v>
      </c>
      <c r="J573">
        <v>3</v>
      </c>
      <c r="K573">
        <v>0</v>
      </c>
      <c r="L573">
        <v>0</v>
      </c>
      <c r="M573">
        <v>4</v>
      </c>
      <c r="N573">
        <v>98834.08</v>
      </c>
      <c r="O573">
        <v>17024.68</v>
      </c>
      <c r="P573">
        <v>92568.69</v>
      </c>
      <c r="Q573">
        <v>20897.580000000002</v>
      </c>
      <c r="R573">
        <v>10000</v>
      </c>
      <c r="S573">
        <v>12698.52</v>
      </c>
      <c r="T573">
        <v>0</v>
      </c>
      <c r="U573">
        <v>239325.03</v>
      </c>
      <c r="V573">
        <v>222973.05</v>
      </c>
      <c r="W573">
        <v>16351.98</v>
      </c>
      <c r="X573">
        <v>0</v>
      </c>
      <c r="Y573">
        <v>0</v>
      </c>
      <c r="Z573">
        <v>0</v>
      </c>
      <c r="AA573">
        <v>0</v>
      </c>
      <c r="AB573">
        <v>0</v>
      </c>
      <c r="AC573">
        <v>12344.52</v>
      </c>
      <c r="AD573">
        <v>354</v>
      </c>
      <c r="AE573">
        <v>0</v>
      </c>
      <c r="AF573">
        <v>0</v>
      </c>
      <c r="AG573">
        <v>0</v>
      </c>
      <c r="AH573">
        <v>0</v>
      </c>
      <c r="AI573">
        <v>0</v>
      </c>
      <c r="AJ573">
        <v>252023.55</v>
      </c>
      <c r="AK573" s="63">
        <v>84007.85</v>
      </c>
      <c r="AL573">
        <v>330.98244656580999</v>
      </c>
      <c r="AM573">
        <v>93035.839999999997</v>
      </c>
      <c r="AN573">
        <v>84007.85</v>
      </c>
      <c r="AO573">
        <v>84007.85</v>
      </c>
      <c r="AP573">
        <v>330.98244656580999</v>
      </c>
      <c r="AQ573">
        <v>93035.839999999997</v>
      </c>
      <c r="AR573">
        <v>84007.85</v>
      </c>
      <c r="AS573">
        <v>84007.85</v>
      </c>
      <c r="AT573">
        <v>0</v>
      </c>
      <c r="AU573" t="s">
        <v>2896</v>
      </c>
      <c r="AV573" t="s">
        <v>2897</v>
      </c>
    </row>
    <row r="574" spans="1:48" x14ac:dyDescent="0.25">
      <c r="A574" t="s">
        <v>3487</v>
      </c>
      <c r="B574">
        <v>2057</v>
      </c>
      <c r="C574" t="s">
        <v>133</v>
      </c>
      <c r="D574">
        <v>467</v>
      </c>
      <c r="E574" t="s">
        <v>808</v>
      </c>
      <c r="F574" t="s">
        <v>2892</v>
      </c>
      <c r="G574" t="s">
        <v>2893</v>
      </c>
      <c r="H574" t="s">
        <v>2894</v>
      </c>
      <c r="I574" t="s">
        <v>2895</v>
      </c>
      <c r="J574">
        <v>224.43877173139401</v>
      </c>
      <c r="K574">
        <v>1</v>
      </c>
      <c r="L574">
        <v>1</v>
      </c>
      <c r="M574">
        <v>3</v>
      </c>
      <c r="N574">
        <v>1479325.3787756299</v>
      </c>
      <c r="O574">
        <v>418135.344490694</v>
      </c>
      <c r="P574">
        <v>426343.15403076599</v>
      </c>
      <c r="Q574">
        <v>138314.434586416</v>
      </c>
      <c r="R574">
        <v>137800.433026315</v>
      </c>
      <c r="S574">
        <v>107046.784806037</v>
      </c>
      <c r="T574">
        <v>1822853.42</v>
      </c>
      <c r="U574">
        <v>777065.32490981999</v>
      </c>
      <c r="V574">
        <v>2360610.3519187798</v>
      </c>
      <c r="W574">
        <v>230718.15220551399</v>
      </c>
      <c r="X574">
        <v>0</v>
      </c>
      <c r="Y574">
        <v>0</v>
      </c>
      <c r="Z574">
        <v>0</v>
      </c>
      <c r="AA574">
        <v>8590.2407855224792</v>
      </c>
      <c r="AB574">
        <v>0</v>
      </c>
      <c r="AC574">
        <v>87950.466787985803</v>
      </c>
      <c r="AD574">
        <v>19096.318018051599</v>
      </c>
      <c r="AE574">
        <v>0</v>
      </c>
      <c r="AF574">
        <v>0</v>
      </c>
      <c r="AG574">
        <v>0</v>
      </c>
      <c r="AH574">
        <v>0</v>
      </c>
      <c r="AI574">
        <v>0</v>
      </c>
      <c r="AJ574">
        <v>2706965.5297158598</v>
      </c>
      <c r="AK574" s="63">
        <v>12061.0423450166</v>
      </c>
      <c r="AL574">
        <v>330.98244656580999</v>
      </c>
      <c r="AM574">
        <v>93035.839999999997</v>
      </c>
      <c r="AN574">
        <v>3939.21292161567</v>
      </c>
      <c r="AO574">
        <v>29042.4110524727</v>
      </c>
      <c r="AP574">
        <v>330.98244656580999</v>
      </c>
      <c r="AQ574">
        <v>93035.839999999997</v>
      </c>
      <c r="AR574">
        <v>3939.21292161567</v>
      </c>
      <c r="AS574">
        <v>29042.4110524727</v>
      </c>
      <c r="AT574">
        <v>0</v>
      </c>
      <c r="AU574" t="s">
        <v>2896</v>
      </c>
      <c r="AV574" t="s">
        <v>2896</v>
      </c>
    </row>
    <row r="575" spans="1:48" x14ac:dyDescent="0.25">
      <c r="A575" t="s">
        <v>3488</v>
      </c>
      <c r="B575">
        <v>2057</v>
      </c>
      <c r="C575" t="s">
        <v>133</v>
      </c>
      <c r="D575">
        <v>482</v>
      </c>
      <c r="E575" t="s">
        <v>809</v>
      </c>
      <c r="F575" t="s">
        <v>2892</v>
      </c>
      <c r="G575" t="s">
        <v>2903</v>
      </c>
      <c r="H575" t="s">
        <v>2894</v>
      </c>
      <c r="I575" t="s">
        <v>2895</v>
      </c>
      <c r="J575">
        <v>180.88216246553401</v>
      </c>
      <c r="K575">
        <v>1</v>
      </c>
      <c r="L575">
        <v>1</v>
      </c>
      <c r="M575">
        <v>3</v>
      </c>
      <c r="N575">
        <v>1702248.6072191601</v>
      </c>
      <c r="O575">
        <v>750827.05454571999</v>
      </c>
      <c r="P575">
        <v>668977.71104830795</v>
      </c>
      <c r="Q575">
        <v>99621.963124868693</v>
      </c>
      <c r="R575">
        <v>108705.35401843001</v>
      </c>
      <c r="S575">
        <v>86272.321717532599</v>
      </c>
      <c r="T575">
        <v>2704119.66</v>
      </c>
      <c r="U575">
        <v>626261.02995648305</v>
      </c>
      <c r="V575">
        <v>2762834.4038834502</v>
      </c>
      <c r="W575">
        <v>561699.95723612199</v>
      </c>
      <c r="X575">
        <v>0</v>
      </c>
      <c r="Y575">
        <v>0</v>
      </c>
      <c r="Z575">
        <v>0</v>
      </c>
      <c r="AA575">
        <v>5846.3288369064203</v>
      </c>
      <c r="AB575">
        <v>0</v>
      </c>
      <c r="AC575">
        <v>70882.007149385507</v>
      </c>
      <c r="AD575">
        <v>15390.3145681471</v>
      </c>
      <c r="AE575">
        <v>0</v>
      </c>
      <c r="AF575">
        <v>0</v>
      </c>
      <c r="AG575">
        <v>0</v>
      </c>
      <c r="AH575">
        <v>0</v>
      </c>
      <c r="AI575">
        <v>0</v>
      </c>
      <c r="AJ575">
        <v>3416653.01167402</v>
      </c>
      <c r="AK575" s="63">
        <v>18888.8332884954</v>
      </c>
      <c r="AL575">
        <v>330.98244656580999</v>
      </c>
      <c r="AM575">
        <v>93035.839999999997</v>
      </c>
      <c r="AN575">
        <v>3939.21292161567</v>
      </c>
      <c r="AO575">
        <v>29042.4110524727</v>
      </c>
      <c r="AP575">
        <v>330.98244656580999</v>
      </c>
      <c r="AQ575">
        <v>40734.411818744898</v>
      </c>
      <c r="AR575">
        <v>3939.21292161567</v>
      </c>
      <c r="AS575">
        <v>26099.4574989832</v>
      </c>
      <c r="AT575">
        <v>0</v>
      </c>
      <c r="AU575" t="s">
        <v>2896</v>
      </c>
      <c r="AV575" t="s">
        <v>2896</v>
      </c>
    </row>
    <row r="576" spans="1:48" x14ac:dyDescent="0.25">
      <c r="A576" t="s">
        <v>3489</v>
      </c>
      <c r="B576">
        <v>2057</v>
      </c>
      <c r="C576" t="s">
        <v>133</v>
      </c>
      <c r="D576">
        <v>480</v>
      </c>
      <c r="E576" t="s">
        <v>810</v>
      </c>
      <c r="F576" t="s">
        <v>2892</v>
      </c>
      <c r="G576" t="s">
        <v>2911</v>
      </c>
      <c r="H576" t="s">
        <v>2894</v>
      </c>
      <c r="I576" t="s">
        <v>2895</v>
      </c>
      <c r="J576">
        <v>379.49566434163</v>
      </c>
      <c r="K576">
        <v>1</v>
      </c>
      <c r="L576">
        <v>1</v>
      </c>
      <c r="M576">
        <v>3</v>
      </c>
      <c r="N576">
        <v>2545005.4940307802</v>
      </c>
      <c r="O576">
        <v>927245.93328877399</v>
      </c>
      <c r="P576">
        <v>876297.16929131595</v>
      </c>
      <c r="Q576">
        <v>206445.82008074701</v>
      </c>
      <c r="R576">
        <v>226604.22591330699</v>
      </c>
      <c r="S576">
        <v>181001.662066752</v>
      </c>
      <c r="T576">
        <v>3467686.08</v>
      </c>
      <c r="U576">
        <v>1313912.56260492</v>
      </c>
      <c r="V576">
        <v>4173486.1299371198</v>
      </c>
      <c r="W576">
        <v>588800.20679845696</v>
      </c>
      <c r="X576">
        <v>0</v>
      </c>
      <c r="Y576">
        <v>0</v>
      </c>
      <c r="Z576">
        <v>0</v>
      </c>
      <c r="AA576">
        <v>19312.305869345</v>
      </c>
      <c r="AB576">
        <v>0</v>
      </c>
      <c r="AC576">
        <v>148712.366251978</v>
      </c>
      <c r="AD576">
        <v>32289.295814773999</v>
      </c>
      <c r="AE576">
        <v>0</v>
      </c>
      <c r="AF576">
        <v>0</v>
      </c>
      <c r="AG576">
        <v>0</v>
      </c>
      <c r="AH576">
        <v>0</v>
      </c>
      <c r="AI576">
        <v>0</v>
      </c>
      <c r="AJ576">
        <v>4962600.3046716601</v>
      </c>
      <c r="AK576" s="63">
        <v>13076.830043054801</v>
      </c>
      <c r="AL576">
        <v>330.98244656580999</v>
      </c>
      <c r="AM576">
        <v>93035.839999999997</v>
      </c>
      <c r="AN576">
        <v>3939.21292161567</v>
      </c>
      <c r="AO576">
        <v>29042.4110524727</v>
      </c>
      <c r="AP576">
        <v>3753.1860850462999</v>
      </c>
      <c r="AQ576">
        <v>20687.885194392002</v>
      </c>
      <c r="AR576">
        <v>13076.830043054801</v>
      </c>
      <c r="AS576">
        <v>14400.8743399086</v>
      </c>
      <c r="AT576">
        <v>0</v>
      </c>
      <c r="AU576" t="s">
        <v>2896</v>
      </c>
      <c r="AV576" t="s">
        <v>2896</v>
      </c>
    </row>
    <row r="577" spans="1:48" x14ac:dyDescent="0.25">
      <c r="A577" t="s">
        <v>3490</v>
      </c>
      <c r="B577">
        <v>2057</v>
      </c>
      <c r="C577" t="s">
        <v>133</v>
      </c>
      <c r="D577">
        <v>468</v>
      </c>
      <c r="E577" t="s">
        <v>811</v>
      </c>
      <c r="F577" t="s">
        <v>2892</v>
      </c>
      <c r="G577" t="s">
        <v>2893</v>
      </c>
      <c r="H577" t="s">
        <v>2894</v>
      </c>
      <c r="I577" t="s">
        <v>2895</v>
      </c>
      <c r="J577">
        <v>187.222952553932</v>
      </c>
      <c r="K577">
        <v>2</v>
      </c>
      <c r="L577">
        <v>1</v>
      </c>
      <c r="M577">
        <v>3</v>
      </c>
      <c r="N577">
        <v>1367737.50329123</v>
      </c>
      <c r="O577">
        <v>405423.474018462</v>
      </c>
      <c r="P577">
        <v>672686.21660009795</v>
      </c>
      <c r="Q577">
        <v>101797.602532073</v>
      </c>
      <c r="R577">
        <v>122694.49579841099</v>
      </c>
      <c r="S577">
        <v>89296.581683209501</v>
      </c>
      <c r="T577">
        <v>2022124.8</v>
      </c>
      <c r="U577">
        <v>648214.49224027398</v>
      </c>
      <c r="V577">
        <v>2061304.87118257</v>
      </c>
      <c r="W577">
        <v>595059.72026611597</v>
      </c>
      <c r="X577">
        <v>0</v>
      </c>
      <c r="Y577">
        <v>0</v>
      </c>
      <c r="Z577">
        <v>0</v>
      </c>
      <c r="AA577">
        <v>13974.7007915872</v>
      </c>
      <c r="AB577">
        <v>0</v>
      </c>
      <c r="AC577">
        <v>73366.762540698299</v>
      </c>
      <c r="AD577">
        <v>15929.8191425112</v>
      </c>
      <c r="AE577">
        <v>0</v>
      </c>
      <c r="AF577">
        <v>0</v>
      </c>
      <c r="AG577">
        <v>0</v>
      </c>
      <c r="AH577">
        <v>0</v>
      </c>
      <c r="AI577">
        <v>0</v>
      </c>
      <c r="AJ577">
        <v>2759635.87392348</v>
      </c>
      <c r="AK577" s="63">
        <v>14739.8373771963</v>
      </c>
      <c r="AL577">
        <v>330.98244656580999</v>
      </c>
      <c r="AM577">
        <v>93035.839999999997</v>
      </c>
      <c r="AN577">
        <v>3939.21292161567</v>
      </c>
      <c r="AO577">
        <v>29042.4110524727</v>
      </c>
      <c r="AP577">
        <v>330.98244656580999</v>
      </c>
      <c r="AQ577">
        <v>93035.839999999997</v>
      </c>
      <c r="AR577">
        <v>3939.21292161567</v>
      </c>
      <c r="AS577">
        <v>29042.4110524727</v>
      </c>
      <c r="AT577">
        <v>0</v>
      </c>
      <c r="AU577" t="s">
        <v>2896</v>
      </c>
      <c r="AV577" t="s">
        <v>2896</v>
      </c>
    </row>
    <row r="578" spans="1:48" x14ac:dyDescent="0.25">
      <c r="A578" t="s">
        <v>3491</v>
      </c>
      <c r="B578">
        <v>2057</v>
      </c>
      <c r="C578" t="s">
        <v>133</v>
      </c>
      <c r="D578">
        <v>483</v>
      </c>
      <c r="E578" t="s">
        <v>812</v>
      </c>
      <c r="F578" t="s">
        <v>2892</v>
      </c>
      <c r="G578" t="s">
        <v>2903</v>
      </c>
      <c r="H578" t="s">
        <v>2894</v>
      </c>
      <c r="I578" t="s">
        <v>2895</v>
      </c>
      <c r="J578">
        <v>121.057426925581</v>
      </c>
      <c r="K578">
        <v>1</v>
      </c>
      <c r="L578">
        <v>1</v>
      </c>
      <c r="M578">
        <v>3</v>
      </c>
      <c r="N578">
        <v>1072569.1619291699</v>
      </c>
      <c r="O578">
        <v>837140.43276705605</v>
      </c>
      <c r="P578">
        <v>419797.00884008303</v>
      </c>
      <c r="Q578">
        <v>65947.791852616298</v>
      </c>
      <c r="R578">
        <v>71817.560865147199</v>
      </c>
      <c r="S578">
        <v>57738.724148714398</v>
      </c>
      <c r="T578">
        <v>2048139.7</v>
      </c>
      <c r="U578">
        <v>419132.25625407899</v>
      </c>
      <c r="V578">
        <v>2080663.2624718901</v>
      </c>
      <c r="W578">
        <v>382599.28228268202</v>
      </c>
      <c r="X578">
        <v>0</v>
      </c>
      <c r="Y578">
        <v>0</v>
      </c>
      <c r="Z578">
        <v>0</v>
      </c>
      <c r="AA578">
        <v>4009.4114995097798</v>
      </c>
      <c r="AB578">
        <v>0</v>
      </c>
      <c r="AC578">
        <v>47438.582576987203</v>
      </c>
      <c r="AD578">
        <v>10300.141571727199</v>
      </c>
      <c r="AE578">
        <v>0</v>
      </c>
      <c r="AF578">
        <v>0</v>
      </c>
      <c r="AG578">
        <v>0</v>
      </c>
      <c r="AH578">
        <v>0</v>
      </c>
      <c r="AI578">
        <v>0</v>
      </c>
      <c r="AJ578">
        <v>2525010.6804027902</v>
      </c>
      <c r="AK578" s="63">
        <v>20857.957620022898</v>
      </c>
      <c r="AL578">
        <v>330.98244656580999</v>
      </c>
      <c r="AM578">
        <v>93035.839999999997</v>
      </c>
      <c r="AN578">
        <v>3939.21292161567</v>
      </c>
      <c r="AO578">
        <v>29042.4110524727</v>
      </c>
      <c r="AP578">
        <v>330.98244656580999</v>
      </c>
      <c r="AQ578">
        <v>40734.411818744898</v>
      </c>
      <c r="AR578">
        <v>3939.21292161567</v>
      </c>
      <c r="AS578">
        <v>26099.4574989832</v>
      </c>
      <c r="AT578">
        <v>0</v>
      </c>
      <c r="AU578" t="s">
        <v>2896</v>
      </c>
      <c r="AV578" t="s">
        <v>2896</v>
      </c>
    </row>
    <row r="579" spans="1:48" x14ac:dyDescent="0.25">
      <c r="A579" t="s">
        <v>3492</v>
      </c>
      <c r="B579">
        <v>2057</v>
      </c>
      <c r="C579" t="s">
        <v>133</v>
      </c>
      <c r="D579">
        <v>4848</v>
      </c>
      <c r="E579" t="s">
        <v>813</v>
      </c>
      <c r="F579" t="s">
        <v>2945</v>
      </c>
      <c r="G579" t="s">
        <v>2903</v>
      </c>
      <c r="H579" t="s">
        <v>2904</v>
      </c>
      <c r="I579" t="s">
        <v>2895</v>
      </c>
      <c r="J579">
        <v>71.260515345105205</v>
      </c>
      <c r="K579">
        <v>1</v>
      </c>
      <c r="L579">
        <v>1</v>
      </c>
      <c r="M579">
        <v>3</v>
      </c>
      <c r="N579">
        <v>38281.526865769003</v>
      </c>
      <c r="O579">
        <v>44895.492575776501</v>
      </c>
      <c r="P579">
        <v>83571.488356413698</v>
      </c>
      <c r="Q579">
        <v>38746.048592744199</v>
      </c>
      <c r="R579">
        <v>41227.857400423898</v>
      </c>
      <c r="S579">
        <v>33987.929057302797</v>
      </c>
      <c r="T579">
        <v>0</v>
      </c>
      <c r="U579">
        <v>246722.41379112701</v>
      </c>
      <c r="V579">
        <v>213674.86001585901</v>
      </c>
      <c r="W579">
        <v>30744.3282934614</v>
      </c>
      <c r="X579">
        <v>0</v>
      </c>
      <c r="Y579">
        <v>0</v>
      </c>
      <c r="Z579">
        <v>0</v>
      </c>
      <c r="AA579">
        <v>2303.2254818066099</v>
      </c>
      <c r="AB579">
        <v>0</v>
      </c>
      <c r="AC579">
        <v>27924.745532180899</v>
      </c>
      <c r="AD579">
        <v>6063.1835251218599</v>
      </c>
      <c r="AE579">
        <v>0</v>
      </c>
      <c r="AF579">
        <v>0</v>
      </c>
      <c r="AG579">
        <v>0</v>
      </c>
      <c r="AH579">
        <v>0</v>
      </c>
      <c r="AI579">
        <v>0</v>
      </c>
      <c r="AJ579">
        <v>280710.34284842998</v>
      </c>
      <c r="AK579" s="63">
        <v>3939.21292161567</v>
      </c>
      <c r="AL579">
        <v>330.98244656580999</v>
      </c>
      <c r="AM579">
        <v>93035.839999999997</v>
      </c>
      <c r="AN579">
        <v>3939.21292161567</v>
      </c>
      <c r="AO579">
        <v>29042.4110524727</v>
      </c>
      <c r="AP579">
        <v>330.98244656580999</v>
      </c>
      <c r="AQ579">
        <v>40734.411818744898</v>
      </c>
      <c r="AR579">
        <v>3939.21292161567</v>
      </c>
      <c r="AS579">
        <v>26099.4574989832</v>
      </c>
      <c r="AT579">
        <v>0</v>
      </c>
      <c r="AU579" t="s">
        <v>2896</v>
      </c>
      <c r="AV579" t="s">
        <v>2897</v>
      </c>
    </row>
    <row r="580" spans="1:48" x14ac:dyDescent="0.25">
      <c r="A580" t="s">
        <v>3493</v>
      </c>
      <c r="B580">
        <v>2057</v>
      </c>
      <c r="C580" t="s">
        <v>133</v>
      </c>
      <c r="D580">
        <v>470</v>
      </c>
      <c r="E580" t="s">
        <v>814</v>
      </c>
      <c r="F580" t="s">
        <v>2892</v>
      </c>
      <c r="G580" t="s">
        <v>2893</v>
      </c>
      <c r="H580" t="s">
        <v>2894</v>
      </c>
      <c r="I580" t="s">
        <v>2895</v>
      </c>
      <c r="J580">
        <v>500.88920523924799</v>
      </c>
      <c r="K580">
        <v>1</v>
      </c>
      <c r="L580">
        <v>1</v>
      </c>
      <c r="M580">
        <v>3</v>
      </c>
      <c r="N580">
        <v>3191870.3381687501</v>
      </c>
      <c r="O580">
        <v>769926.33431021799</v>
      </c>
      <c r="P580">
        <v>1043111.59918334</v>
      </c>
      <c r="Q580">
        <v>272549.44514852302</v>
      </c>
      <c r="R580">
        <v>309563.94592377899</v>
      </c>
      <c r="S580">
        <v>238900.696841645</v>
      </c>
      <c r="T580">
        <v>3852813.13</v>
      </c>
      <c r="U580">
        <v>1734208.5327346099</v>
      </c>
      <c r="V580">
        <v>4877326.7611199198</v>
      </c>
      <c r="W580">
        <v>685203.670638385</v>
      </c>
      <c r="X580">
        <v>0</v>
      </c>
      <c r="Y580">
        <v>0</v>
      </c>
      <c r="Z580">
        <v>0</v>
      </c>
      <c r="AA580">
        <v>24491.230976301798</v>
      </c>
      <c r="AB580">
        <v>0</v>
      </c>
      <c r="AC580">
        <v>196282.66128001199</v>
      </c>
      <c r="AD580">
        <v>42618.035561632998</v>
      </c>
      <c r="AE580">
        <v>0</v>
      </c>
      <c r="AF580">
        <v>0</v>
      </c>
      <c r="AG580">
        <v>0</v>
      </c>
      <c r="AH580">
        <v>0</v>
      </c>
      <c r="AI580">
        <v>0</v>
      </c>
      <c r="AJ580">
        <v>5825922.3595762504</v>
      </c>
      <c r="AK580" s="63">
        <v>11631.159742788899</v>
      </c>
      <c r="AL580">
        <v>330.98244656580999</v>
      </c>
      <c r="AM580">
        <v>93035.839999999997</v>
      </c>
      <c r="AN580">
        <v>3939.21292161567</v>
      </c>
      <c r="AO580">
        <v>29042.4110524727</v>
      </c>
      <c r="AP580">
        <v>330.98244656580999</v>
      </c>
      <c r="AQ580">
        <v>93035.839999999997</v>
      </c>
      <c r="AR580">
        <v>3939.21292161567</v>
      </c>
      <c r="AS580">
        <v>29042.4110524727</v>
      </c>
      <c r="AT580">
        <v>0</v>
      </c>
      <c r="AU580" t="s">
        <v>2896</v>
      </c>
      <c r="AV580" t="s">
        <v>2896</v>
      </c>
    </row>
    <row r="581" spans="1:48" x14ac:dyDescent="0.25">
      <c r="A581" t="s">
        <v>3494</v>
      </c>
      <c r="B581">
        <v>2057</v>
      </c>
      <c r="C581" t="s">
        <v>133</v>
      </c>
      <c r="D581">
        <v>471</v>
      </c>
      <c r="E581" t="s">
        <v>815</v>
      </c>
      <c r="F581" t="s">
        <v>2892</v>
      </c>
      <c r="G581" t="s">
        <v>2893</v>
      </c>
      <c r="H581" t="s">
        <v>2894</v>
      </c>
      <c r="I581" t="s">
        <v>2895</v>
      </c>
      <c r="J581">
        <v>8.9166666666609995</v>
      </c>
      <c r="K581">
        <v>0</v>
      </c>
      <c r="L581">
        <v>0</v>
      </c>
      <c r="M581">
        <v>3</v>
      </c>
      <c r="N581">
        <v>111458.660634413</v>
      </c>
      <c r="O581">
        <v>16463.171163267099</v>
      </c>
      <c r="P581">
        <v>116092.160798344</v>
      </c>
      <c r="Q581">
        <v>5191.2351845767498</v>
      </c>
      <c r="R581">
        <v>5503.4382919524496</v>
      </c>
      <c r="S581">
        <v>4252.8324784969</v>
      </c>
      <c r="T581">
        <v>223836.85</v>
      </c>
      <c r="U581">
        <v>30871.8160725538</v>
      </c>
      <c r="V581">
        <v>225397.39062033201</v>
      </c>
      <c r="W581">
        <v>28678.388071386798</v>
      </c>
      <c r="X581">
        <v>0</v>
      </c>
      <c r="Y581">
        <v>0</v>
      </c>
      <c r="Z581">
        <v>0</v>
      </c>
      <c r="AA581">
        <v>632.88738083524697</v>
      </c>
      <c r="AB581">
        <v>0</v>
      </c>
      <c r="AC581">
        <v>3494.16007526658</v>
      </c>
      <c r="AD581">
        <v>758.67240323032195</v>
      </c>
      <c r="AE581">
        <v>0</v>
      </c>
      <c r="AF581">
        <v>0</v>
      </c>
      <c r="AG581">
        <v>0</v>
      </c>
      <c r="AH581">
        <v>0</v>
      </c>
      <c r="AI581">
        <v>0</v>
      </c>
      <c r="AJ581">
        <v>258961.49855105099</v>
      </c>
      <c r="AK581" s="63">
        <v>29042.4110524727</v>
      </c>
      <c r="AL581">
        <v>330.98244656580999</v>
      </c>
      <c r="AM581">
        <v>93035.839999999997</v>
      </c>
      <c r="AN581">
        <v>3939.21292161567</v>
      </c>
      <c r="AO581">
        <v>29042.4110524727</v>
      </c>
      <c r="AP581">
        <v>330.98244656580999</v>
      </c>
      <c r="AQ581">
        <v>93035.839999999997</v>
      </c>
      <c r="AR581">
        <v>3939.21292161567</v>
      </c>
      <c r="AS581">
        <v>29042.4110524727</v>
      </c>
      <c r="AT581">
        <v>0</v>
      </c>
      <c r="AU581" t="s">
        <v>2896</v>
      </c>
      <c r="AV581" t="s">
        <v>2896</v>
      </c>
    </row>
    <row r="582" spans="1:48" x14ac:dyDescent="0.25">
      <c r="A582" t="s">
        <v>3495</v>
      </c>
      <c r="B582">
        <v>2057</v>
      </c>
      <c r="C582" t="s">
        <v>133</v>
      </c>
      <c r="D582">
        <v>472</v>
      </c>
      <c r="E582" t="s">
        <v>816</v>
      </c>
      <c r="F582" t="s">
        <v>2892</v>
      </c>
      <c r="G582" t="s">
        <v>2893</v>
      </c>
      <c r="H582" t="s">
        <v>2894</v>
      </c>
      <c r="I582" t="s">
        <v>2895</v>
      </c>
      <c r="J582">
        <v>129.89071242437501</v>
      </c>
      <c r="K582">
        <v>1</v>
      </c>
      <c r="L582">
        <v>1</v>
      </c>
      <c r="M582">
        <v>3</v>
      </c>
      <c r="N582">
        <v>1183120.7497578899</v>
      </c>
      <c r="O582">
        <v>332859.52219399199</v>
      </c>
      <c r="P582">
        <v>286341.74353253399</v>
      </c>
      <c r="Q582">
        <v>70672.580699583603</v>
      </c>
      <c r="R582">
        <v>82834.888881512699</v>
      </c>
      <c r="S582">
        <v>61951.787714448503</v>
      </c>
      <c r="T582">
        <v>1506114.1</v>
      </c>
      <c r="U582">
        <v>449715.38506551302</v>
      </c>
      <c r="V582">
        <v>1805466.2744207899</v>
      </c>
      <c r="W582">
        <v>142798.52674391499</v>
      </c>
      <c r="X582">
        <v>0</v>
      </c>
      <c r="Y582">
        <v>0</v>
      </c>
      <c r="Z582">
        <v>0</v>
      </c>
      <c r="AA582">
        <v>7564.6839008096604</v>
      </c>
      <c r="AB582">
        <v>0</v>
      </c>
      <c r="AC582">
        <v>50900.068205772499</v>
      </c>
      <c r="AD582">
        <v>11051.7195086761</v>
      </c>
      <c r="AE582">
        <v>0</v>
      </c>
      <c r="AF582">
        <v>0</v>
      </c>
      <c r="AG582">
        <v>0</v>
      </c>
      <c r="AH582">
        <v>0</v>
      </c>
      <c r="AI582">
        <v>0</v>
      </c>
      <c r="AJ582">
        <v>2017781.27277996</v>
      </c>
      <c r="AK582" s="63">
        <v>15534.453812121201</v>
      </c>
      <c r="AL582">
        <v>330.98244656580999</v>
      </c>
      <c r="AM582">
        <v>93035.839999999997</v>
      </c>
      <c r="AN582">
        <v>3939.21292161567</v>
      </c>
      <c r="AO582">
        <v>29042.4110524727</v>
      </c>
      <c r="AP582">
        <v>330.98244656580999</v>
      </c>
      <c r="AQ582">
        <v>93035.839999999997</v>
      </c>
      <c r="AR582">
        <v>3939.21292161567</v>
      </c>
      <c r="AS582">
        <v>29042.4110524727</v>
      </c>
      <c r="AT582">
        <v>0</v>
      </c>
      <c r="AU582" t="s">
        <v>2896</v>
      </c>
      <c r="AV582" t="s">
        <v>2896</v>
      </c>
    </row>
    <row r="583" spans="1:48" x14ac:dyDescent="0.25">
      <c r="A583" t="s">
        <v>3496</v>
      </c>
      <c r="B583">
        <v>2057</v>
      </c>
      <c r="C583" t="s">
        <v>133</v>
      </c>
      <c r="D583">
        <v>484</v>
      </c>
      <c r="E583" t="s">
        <v>817</v>
      </c>
      <c r="F583" t="s">
        <v>2892</v>
      </c>
      <c r="G583" t="s">
        <v>2903</v>
      </c>
      <c r="H583" t="s">
        <v>2894</v>
      </c>
      <c r="I583" t="s">
        <v>2895</v>
      </c>
      <c r="J583">
        <v>84.142367359264</v>
      </c>
      <c r="K583">
        <v>1</v>
      </c>
      <c r="L583">
        <v>1</v>
      </c>
      <c r="M583">
        <v>3</v>
      </c>
      <c r="N583">
        <v>1072621.92610335</v>
      </c>
      <c r="O583">
        <v>446806.81662319199</v>
      </c>
      <c r="P583">
        <v>540378.540277911</v>
      </c>
      <c r="Q583">
        <v>46750.220000822897</v>
      </c>
      <c r="R583">
        <v>49380.668474285703</v>
      </c>
      <c r="S583">
        <v>40131.969277381999</v>
      </c>
      <c r="T583">
        <v>1864615.44</v>
      </c>
      <c r="U583">
        <v>291322.73147956299</v>
      </c>
      <c r="V583">
        <v>1817428.3502938701</v>
      </c>
      <c r="W583">
        <v>335790.23876809602</v>
      </c>
      <c r="X583">
        <v>0</v>
      </c>
      <c r="Y583">
        <v>0</v>
      </c>
      <c r="Z583">
        <v>0</v>
      </c>
      <c r="AA583">
        <v>2719.5824175961602</v>
      </c>
      <c r="AB583">
        <v>0</v>
      </c>
      <c r="AC583">
        <v>32972.736523215797</v>
      </c>
      <c r="AD583">
        <v>7159.2327541661998</v>
      </c>
      <c r="AE583">
        <v>0</v>
      </c>
      <c r="AF583">
        <v>0</v>
      </c>
      <c r="AG583">
        <v>0</v>
      </c>
      <c r="AH583">
        <v>0</v>
      </c>
      <c r="AI583">
        <v>0</v>
      </c>
      <c r="AJ583">
        <v>2196070.14075694</v>
      </c>
      <c r="AK583" s="63">
        <v>26099.4574989832</v>
      </c>
      <c r="AL583">
        <v>330.98244656580999</v>
      </c>
      <c r="AM583">
        <v>93035.839999999997</v>
      </c>
      <c r="AN583">
        <v>3939.21292161567</v>
      </c>
      <c r="AO583">
        <v>29042.4110524727</v>
      </c>
      <c r="AP583">
        <v>330.98244656580999</v>
      </c>
      <c r="AQ583">
        <v>40734.411818744898</v>
      </c>
      <c r="AR583">
        <v>3939.21292161567</v>
      </c>
      <c r="AS583">
        <v>26099.4574989832</v>
      </c>
      <c r="AT583">
        <v>0</v>
      </c>
      <c r="AU583" t="s">
        <v>2896</v>
      </c>
      <c r="AV583" t="s">
        <v>2896</v>
      </c>
    </row>
    <row r="584" spans="1:48" x14ac:dyDescent="0.25">
      <c r="A584" t="s">
        <v>3497</v>
      </c>
      <c r="B584">
        <v>2057</v>
      </c>
      <c r="C584" t="s">
        <v>133</v>
      </c>
      <c r="D584">
        <v>473</v>
      </c>
      <c r="E584" t="s">
        <v>818</v>
      </c>
      <c r="F584" t="s">
        <v>2892</v>
      </c>
      <c r="G584" t="s">
        <v>2893</v>
      </c>
      <c r="H584" t="s">
        <v>2894</v>
      </c>
      <c r="I584" t="s">
        <v>2895</v>
      </c>
      <c r="J584">
        <v>553.256313562988</v>
      </c>
      <c r="K584">
        <v>1</v>
      </c>
      <c r="L584">
        <v>1</v>
      </c>
      <c r="M584">
        <v>3</v>
      </c>
      <c r="N584">
        <v>3538874.5965570002</v>
      </c>
      <c r="O584">
        <v>818707.73778694402</v>
      </c>
      <c r="P584">
        <v>1173729.98382976</v>
      </c>
      <c r="Q584">
        <v>300818.70592346898</v>
      </c>
      <c r="R584">
        <v>339384.25982506003</v>
      </c>
      <c r="S584">
        <v>263877.355430539</v>
      </c>
      <c r="T584">
        <v>4255998.22</v>
      </c>
      <c r="U584">
        <v>1915517.0639222299</v>
      </c>
      <c r="V584">
        <v>5461249.3758955896</v>
      </c>
      <c r="W584">
        <v>690414.34918557096</v>
      </c>
      <c r="X584">
        <v>0</v>
      </c>
      <c r="Y584">
        <v>0</v>
      </c>
      <c r="Z584">
        <v>0</v>
      </c>
      <c r="AA584">
        <v>19851.558841067501</v>
      </c>
      <c r="AB584">
        <v>0</v>
      </c>
      <c r="AC584">
        <v>216803.677260806</v>
      </c>
      <c r="AD584">
        <v>47073.678169732397</v>
      </c>
      <c r="AE584">
        <v>0</v>
      </c>
      <c r="AF584">
        <v>0</v>
      </c>
      <c r="AG584">
        <v>0</v>
      </c>
      <c r="AH584">
        <v>0</v>
      </c>
      <c r="AI584">
        <v>0</v>
      </c>
      <c r="AJ584">
        <v>6435392.6393527696</v>
      </c>
      <c r="AK584" s="63">
        <v>11631.8467256318</v>
      </c>
      <c r="AL584">
        <v>330.98244656580999</v>
      </c>
      <c r="AM584">
        <v>93035.839999999997</v>
      </c>
      <c r="AN584">
        <v>3939.21292161567</v>
      </c>
      <c r="AO584">
        <v>29042.4110524727</v>
      </c>
      <c r="AP584">
        <v>330.98244656580999</v>
      </c>
      <c r="AQ584">
        <v>93035.839999999997</v>
      </c>
      <c r="AR584">
        <v>3939.21292161567</v>
      </c>
      <c r="AS584">
        <v>29042.4110524727</v>
      </c>
      <c r="AT584">
        <v>0</v>
      </c>
      <c r="AU584" t="s">
        <v>2896</v>
      </c>
      <c r="AV584" t="s">
        <v>2896</v>
      </c>
    </row>
    <row r="585" spans="1:48" x14ac:dyDescent="0.25">
      <c r="A585" t="s">
        <v>3498</v>
      </c>
      <c r="B585">
        <v>2057</v>
      </c>
      <c r="C585" t="s">
        <v>133</v>
      </c>
      <c r="D585">
        <v>485</v>
      </c>
      <c r="E585" t="s">
        <v>819</v>
      </c>
      <c r="F585" t="s">
        <v>2892</v>
      </c>
      <c r="G585" t="s">
        <v>2903</v>
      </c>
      <c r="H585" t="s">
        <v>2894</v>
      </c>
      <c r="I585" t="s">
        <v>2895</v>
      </c>
      <c r="J585">
        <v>662.10980460184703</v>
      </c>
      <c r="K585">
        <v>1</v>
      </c>
      <c r="L585">
        <v>1</v>
      </c>
      <c r="M585">
        <v>3</v>
      </c>
      <c r="N585">
        <v>4381528.9893884603</v>
      </c>
      <c r="O585">
        <v>2206029.0566800698</v>
      </c>
      <c r="P585">
        <v>1853681.75372666</v>
      </c>
      <c r="Q585">
        <v>361615.81559982902</v>
      </c>
      <c r="R585">
        <v>408372.26881236502</v>
      </c>
      <c r="S585">
        <v>315795.37360864598</v>
      </c>
      <c r="T585">
        <v>6918831.7599999998</v>
      </c>
      <c r="U585">
        <v>2292396.1242073802</v>
      </c>
      <c r="V585">
        <v>7431246.3615454501</v>
      </c>
      <c r="W585">
        <v>1758581.33819332</v>
      </c>
      <c r="X585">
        <v>0</v>
      </c>
      <c r="Y585">
        <v>0</v>
      </c>
      <c r="Z585">
        <v>0</v>
      </c>
      <c r="AA585">
        <v>21400.1844686031</v>
      </c>
      <c r="AB585">
        <v>0</v>
      </c>
      <c r="AC585">
        <v>259459.922768277</v>
      </c>
      <c r="AD585">
        <v>56335.4508403695</v>
      </c>
      <c r="AE585">
        <v>0</v>
      </c>
      <c r="AF585">
        <v>0</v>
      </c>
      <c r="AG585">
        <v>0</v>
      </c>
      <c r="AH585">
        <v>0</v>
      </c>
      <c r="AI585">
        <v>0</v>
      </c>
      <c r="AJ585">
        <v>9527023.2578160092</v>
      </c>
      <c r="AK585" s="63">
        <v>14388.8871477217</v>
      </c>
      <c r="AL585">
        <v>330.98244656580999</v>
      </c>
      <c r="AM585">
        <v>93035.839999999997</v>
      </c>
      <c r="AN585">
        <v>3939.21292161567</v>
      </c>
      <c r="AO585">
        <v>29042.4110524727</v>
      </c>
      <c r="AP585">
        <v>330.98244656580999</v>
      </c>
      <c r="AQ585">
        <v>40734.411818744898</v>
      </c>
      <c r="AR585">
        <v>3939.21292161567</v>
      </c>
      <c r="AS585">
        <v>26099.4574989832</v>
      </c>
      <c r="AT585">
        <v>0</v>
      </c>
      <c r="AU585" t="s">
        <v>2896</v>
      </c>
      <c r="AV585" t="s">
        <v>2896</v>
      </c>
    </row>
    <row r="586" spans="1:48" x14ac:dyDescent="0.25">
      <c r="A586" t="s">
        <v>3499</v>
      </c>
      <c r="B586">
        <v>2057</v>
      </c>
      <c r="C586" t="s">
        <v>133</v>
      </c>
      <c r="D586">
        <v>481</v>
      </c>
      <c r="E586" t="s">
        <v>820</v>
      </c>
      <c r="F586" t="s">
        <v>2892</v>
      </c>
      <c r="G586" t="s">
        <v>2911</v>
      </c>
      <c r="H586" t="s">
        <v>2894</v>
      </c>
      <c r="I586" t="s">
        <v>2895</v>
      </c>
      <c r="J586">
        <v>355.953570958488</v>
      </c>
      <c r="K586">
        <v>1</v>
      </c>
      <c r="L586">
        <v>1</v>
      </c>
      <c r="M586">
        <v>3</v>
      </c>
      <c r="N586">
        <v>2000018.9065793899</v>
      </c>
      <c r="O586">
        <v>859706.55254617496</v>
      </c>
      <c r="P586">
        <v>861336.15174746804</v>
      </c>
      <c r="Q586">
        <v>193706.780170913</v>
      </c>
      <c r="R586">
        <v>1041501.06929319</v>
      </c>
      <c r="S586">
        <v>169773.18587777601</v>
      </c>
      <c r="T586">
        <v>3723865.74</v>
      </c>
      <c r="U586">
        <v>1232403.7203371399</v>
      </c>
      <c r="V586">
        <v>3641534.96528403</v>
      </c>
      <c r="W586">
        <v>1300222.14792983</v>
      </c>
      <c r="X586">
        <v>0</v>
      </c>
      <c r="Y586">
        <v>0</v>
      </c>
      <c r="Z586">
        <v>0</v>
      </c>
      <c r="AA586">
        <v>14512.347123280901</v>
      </c>
      <c r="AB586">
        <v>0</v>
      </c>
      <c r="AC586">
        <v>139486.96332252401</v>
      </c>
      <c r="AD586">
        <v>30286.222555251901</v>
      </c>
      <c r="AE586">
        <v>0</v>
      </c>
      <c r="AF586">
        <v>0</v>
      </c>
      <c r="AG586">
        <v>0</v>
      </c>
      <c r="AH586">
        <v>0</v>
      </c>
      <c r="AI586">
        <v>0</v>
      </c>
      <c r="AJ586">
        <v>5126042.6462149099</v>
      </c>
      <c r="AK586" s="63">
        <v>14400.8743399086</v>
      </c>
      <c r="AL586">
        <v>330.98244656580999</v>
      </c>
      <c r="AM586">
        <v>93035.839999999997</v>
      </c>
      <c r="AN586">
        <v>3939.21292161567</v>
      </c>
      <c r="AO586">
        <v>29042.4110524727</v>
      </c>
      <c r="AP586">
        <v>3753.1860850462999</v>
      </c>
      <c r="AQ586">
        <v>20687.885194392002</v>
      </c>
      <c r="AR586">
        <v>13076.830043054801</v>
      </c>
      <c r="AS586">
        <v>14400.8743399086</v>
      </c>
      <c r="AT586">
        <v>0</v>
      </c>
      <c r="AU586" t="s">
        <v>2896</v>
      </c>
      <c r="AV586" t="s">
        <v>2896</v>
      </c>
    </row>
    <row r="587" spans="1:48" x14ac:dyDescent="0.25">
      <c r="A587" t="s">
        <v>3500</v>
      </c>
      <c r="B587">
        <v>2057</v>
      </c>
      <c r="C587" t="s">
        <v>133</v>
      </c>
      <c r="D587">
        <v>474</v>
      </c>
      <c r="E587" t="s">
        <v>821</v>
      </c>
      <c r="F587" t="s">
        <v>2892</v>
      </c>
      <c r="G587" t="s">
        <v>2893</v>
      </c>
      <c r="H587" t="s">
        <v>2894</v>
      </c>
      <c r="I587" t="s">
        <v>2895</v>
      </c>
      <c r="J587">
        <v>209.660714285691</v>
      </c>
      <c r="K587">
        <v>1</v>
      </c>
      <c r="L587">
        <v>1</v>
      </c>
      <c r="M587">
        <v>3</v>
      </c>
      <c r="N587">
        <v>1462944.64792124</v>
      </c>
      <c r="O587">
        <v>395638.54462206998</v>
      </c>
      <c r="P587">
        <v>506689.29805759399</v>
      </c>
      <c r="Q587">
        <v>113997.550878796</v>
      </c>
      <c r="R587">
        <v>135353.70000503099</v>
      </c>
      <c r="S587">
        <v>99998.343384629494</v>
      </c>
      <c r="T587">
        <v>1888723.89</v>
      </c>
      <c r="U587">
        <v>725899.85148473398</v>
      </c>
      <c r="V587">
        <v>2277825.3842059001</v>
      </c>
      <c r="W587">
        <v>320269.631067109</v>
      </c>
      <c r="X587">
        <v>0</v>
      </c>
      <c r="Y587">
        <v>0</v>
      </c>
      <c r="Z587">
        <v>0</v>
      </c>
      <c r="AA587">
        <v>16528.7262117258</v>
      </c>
      <c r="AB587">
        <v>0</v>
      </c>
      <c r="AC587">
        <v>82159.412771147807</v>
      </c>
      <c r="AD587">
        <v>17838.930613481702</v>
      </c>
      <c r="AE587">
        <v>0</v>
      </c>
      <c r="AF587">
        <v>0</v>
      </c>
      <c r="AG587">
        <v>0</v>
      </c>
      <c r="AH587">
        <v>0</v>
      </c>
      <c r="AI587">
        <v>0</v>
      </c>
      <c r="AJ587">
        <v>2714622.0848693601</v>
      </c>
      <c r="AK587" s="63">
        <v>12947.690720782</v>
      </c>
      <c r="AL587">
        <v>330.98244656580999</v>
      </c>
      <c r="AM587">
        <v>93035.839999999997</v>
      </c>
      <c r="AN587">
        <v>3939.21292161567</v>
      </c>
      <c r="AO587">
        <v>29042.4110524727</v>
      </c>
      <c r="AP587">
        <v>330.98244656580999</v>
      </c>
      <c r="AQ587">
        <v>93035.839999999997</v>
      </c>
      <c r="AR587">
        <v>3939.21292161567</v>
      </c>
      <c r="AS587">
        <v>29042.4110524727</v>
      </c>
      <c r="AT587">
        <v>0</v>
      </c>
      <c r="AU587" t="s">
        <v>2896</v>
      </c>
      <c r="AV587" t="s">
        <v>2896</v>
      </c>
    </row>
    <row r="588" spans="1:48" x14ac:dyDescent="0.25">
      <c r="A588" t="s">
        <v>3501</v>
      </c>
      <c r="B588">
        <v>2057</v>
      </c>
      <c r="C588" t="s">
        <v>133</v>
      </c>
      <c r="D588">
        <v>2057</v>
      </c>
      <c r="E588" t="s">
        <v>133</v>
      </c>
      <c r="F588" t="s">
        <v>1871</v>
      </c>
      <c r="G588" t="s">
        <v>1871</v>
      </c>
      <c r="H588" t="s">
        <v>2899</v>
      </c>
      <c r="I588" t="s">
        <v>2895</v>
      </c>
      <c r="J588">
        <v>211.74428892838</v>
      </c>
      <c r="K588">
        <v>1</v>
      </c>
      <c r="L588">
        <v>4</v>
      </c>
      <c r="M588">
        <v>3</v>
      </c>
      <c r="N588">
        <v>113750.155272231</v>
      </c>
      <c r="O588">
        <v>133402.966643016</v>
      </c>
      <c r="P588">
        <v>248325.25124210599</v>
      </c>
      <c r="Q588">
        <v>115130.44030516699</v>
      </c>
      <c r="R588">
        <v>122504.91463633601</v>
      </c>
      <c r="S588">
        <v>100992.110926141</v>
      </c>
      <c r="T588">
        <v>0</v>
      </c>
      <c r="U588">
        <v>733113.72809885698</v>
      </c>
      <c r="V588">
        <v>634915.85875876097</v>
      </c>
      <c r="W588">
        <v>91354.039492317999</v>
      </c>
      <c r="X588">
        <v>0</v>
      </c>
      <c r="Y588">
        <v>0</v>
      </c>
      <c r="Z588">
        <v>0</v>
      </c>
      <c r="AA588">
        <v>6843.8298477779099</v>
      </c>
      <c r="AB588">
        <v>0</v>
      </c>
      <c r="AC588">
        <v>82975.899873614399</v>
      </c>
      <c r="AD588">
        <v>18016.2110525262</v>
      </c>
      <c r="AE588">
        <v>0</v>
      </c>
      <c r="AF588">
        <v>0</v>
      </c>
      <c r="AG588">
        <v>0</v>
      </c>
      <c r="AH588">
        <v>0</v>
      </c>
      <c r="AI588">
        <v>0</v>
      </c>
      <c r="AJ588">
        <v>834105.83902499697</v>
      </c>
      <c r="AK588" s="63">
        <v>3939.21292161567</v>
      </c>
      <c r="AL588">
        <v>330.98244656580999</v>
      </c>
      <c r="AM588">
        <v>93035.839999999997</v>
      </c>
      <c r="AN588">
        <v>3939.21292161567</v>
      </c>
      <c r="AO588">
        <v>29042.4110524727</v>
      </c>
      <c r="AP588">
        <v>634.54287297753501</v>
      </c>
      <c r="AQ588">
        <v>40331.279999999999</v>
      </c>
      <c r="AR588">
        <v>3939.21292161567</v>
      </c>
      <c r="AS588">
        <v>3939.21292161567</v>
      </c>
      <c r="AT588">
        <v>0</v>
      </c>
      <c r="AU588" t="s">
        <v>2896</v>
      </c>
      <c r="AV588" t="s">
        <v>2900</v>
      </c>
    </row>
    <row r="589" spans="1:48" x14ac:dyDescent="0.25">
      <c r="A589" t="s">
        <v>3502</v>
      </c>
      <c r="B589">
        <v>2057</v>
      </c>
      <c r="C589" t="s">
        <v>133</v>
      </c>
      <c r="D589">
        <v>486</v>
      </c>
      <c r="E589" t="s">
        <v>822</v>
      </c>
      <c r="F589" t="s">
        <v>2892</v>
      </c>
      <c r="G589" t="s">
        <v>2903</v>
      </c>
      <c r="H589" t="s">
        <v>2894</v>
      </c>
      <c r="I589" t="s">
        <v>2895</v>
      </c>
      <c r="J589">
        <v>222.33173194962299</v>
      </c>
      <c r="K589">
        <v>1</v>
      </c>
      <c r="L589">
        <v>1</v>
      </c>
      <c r="M589">
        <v>3</v>
      </c>
      <c r="N589">
        <v>1868678.9658274499</v>
      </c>
      <c r="O589">
        <v>989345.74898169201</v>
      </c>
      <c r="P589">
        <v>737017.46186764201</v>
      </c>
      <c r="Q589">
        <v>122871.006602031</v>
      </c>
      <c r="R589">
        <v>158653.66261039299</v>
      </c>
      <c r="S589">
        <v>106041.825491935</v>
      </c>
      <c r="T589">
        <v>3106796.64</v>
      </c>
      <c r="U589">
        <v>769770.20588920906</v>
      </c>
      <c r="V589">
        <v>3042929.4470789698</v>
      </c>
      <c r="W589">
        <v>824152.00008226698</v>
      </c>
      <c r="X589">
        <v>0</v>
      </c>
      <c r="Y589">
        <v>0</v>
      </c>
      <c r="Z589">
        <v>0</v>
      </c>
      <c r="AA589">
        <v>9485.3987279797602</v>
      </c>
      <c r="AB589">
        <v>0</v>
      </c>
      <c r="AC589">
        <v>87124.784438550007</v>
      </c>
      <c r="AD589">
        <v>18917.041053385499</v>
      </c>
      <c r="AE589">
        <v>0</v>
      </c>
      <c r="AF589">
        <v>0</v>
      </c>
      <c r="AG589">
        <v>0</v>
      </c>
      <c r="AH589">
        <v>0</v>
      </c>
      <c r="AI589">
        <v>0</v>
      </c>
      <c r="AJ589">
        <v>3982608.6713811499</v>
      </c>
      <c r="AK589" s="63">
        <v>17912.911649892401</v>
      </c>
      <c r="AL589">
        <v>330.98244656580999</v>
      </c>
      <c r="AM589">
        <v>93035.839999999997</v>
      </c>
      <c r="AN589">
        <v>3939.21292161567</v>
      </c>
      <c r="AO589">
        <v>29042.4110524727</v>
      </c>
      <c r="AP589">
        <v>330.98244656580999</v>
      </c>
      <c r="AQ589">
        <v>40734.411818744898</v>
      </c>
      <c r="AR589">
        <v>3939.21292161567</v>
      </c>
      <c r="AS589">
        <v>26099.4574989832</v>
      </c>
      <c r="AT589">
        <v>0</v>
      </c>
      <c r="AU589" t="s">
        <v>2896</v>
      </c>
      <c r="AV589" t="s">
        <v>2896</v>
      </c>
    </row>
    <row r="590" spans="1:48" x14ac:dyDescent="0.25">
      <c r="A590" t="s">
        <v>3503</v>
      </c>
      <c r="B590">
        <v>2057</v>
      </c>
      <c r="C590" t="s">
        <v>133</v>
      </c>
      <c r="D590">
        <v>475</v>
      </c>
      <c r="E590" t="s">
        <v>823</v>
      </c>
      <c r="F590" t="s">
        <v>2892</v>
      </c>
      <c r="G590" t="s">
        <v>2893</v>
      </c>
      <c r="H590" t="s">
        <v>2894</v>
      </c>
      <c r="I590" t="s">
        <v>2895</v>
      </c>
      <c r="J590">
        <v>131.57738095236701</v>
      </c>
      <c r="K590">
        <v>3</v>
      </c>
      <c r="L590">
        <v>1</v>
      </c>
      <c r="M590">
        <v>3</v>
      </c>
      <c r="N590">
        <v>1081462.8270385601</v>
      </c>
      <c r="O590">
        <v>258097.16574371501</v>
      </c>
      <c r="P590">
        <v>369804.01106643799</v>
      </c>
      <c r="Q590">
        <v>71646.982767106601</v>
      </c>
      <c r="R590">
        <v>84679.802999779204</v>
      </c>
      <c r="S590">
        <v>62756.249624315002</v>
      </c>
      <c r="T590">
        <v>1410135.72</v>
      </c>
      <c r="U590">
        <v>455555.06961559597</v>
      </c>
      <c r="V590">
        <v>1670896.9448483</v>
      </c>
      <c r="W590">
        <v>185835.555712984</v>
      </c>
      <c r="X590">
        <v>0</v>
      </c>
      <c r="Y590">
        <v>0</v>
      </c>
      <c r="Z590">
        <v>0</v>
      </c>
      <c r="AA590">
        <v>8958.2890543167596</v>
      </c>
      <c r="AB590">
        <v>0</v>
      </c>
      <c r="AC590">
        <v>51561.0203363209</v>
      </c>
      <c r="AD590">
        <v>11195.2292879941</v>
      </c>
      <c r="AE590">
        <v>0</v>
      </c>
      <c r="AF590">
        <v>0</v>
      </c>
      <c r="AG590">
        <v>0</v>
      </c>
      <c r="AH590">
        <v>0</v>
      </c>
      <c r="AI590">
        <v>0</v>
      </c>
      <c r="AJ590">
        <v>1928447.03923991</v>
      </c>
      <c r="AK590" s="63">
        <v>14656.371978843699</v>
      </c>
      <c r="AL590">
        <v>330.98244656580999</v>
      </c>
      <c r="AM590">
        <v>93035.839999999997</v>
      </c>
      <c r="AN590">
        <v>3939.21292161567</v>
      </c>
      <c r="AO590">
        <v>29042.4110524727</v>
      </c>
      <c r="AP590">
        <v>330.98244656580999</v>
      </c>
      <c r="AQ590">
        <v>93035.839999999997</v>
      </c>
      <c r="AR590">
        <v>3939.21292161567</v>
      </c>
      <c r="AS590">
        <v>29042.4110524727</v>
      </c>
      <c r="AT590">
        <v>0</v>
      </c>
      <c r="AU590" t="s">
        <v>2896</v>
      </c>
      <c r="AV590" t="s">
        <v>2896</v>
      </c>
    </row>
    <row r="591" spans="1:48" x14ac:dyDescent="0.25">
      <c r="A591" t="s">
        <v>3504</v>
      </c>
      <c r="B591">
        <v>2057</v>
      </c>
      <c r="C591" t="s">
        <v>133</v>
      </c>
      <c r="D591">
        <v>488</v>
      </c>
      <c r="E591" t="s">
        <v>824</v>
      </c>
      <c r="F591" t="s">
        <v>2892</v>
      </c>
      <c r="G591" t="s">
        <v>2903</v>
      </c>
      <c r="H591" t="s">
        <v>2894</v>
      </c>
      <c r="I591" t="s">
        <v>2895</v>
      </c>
      <c r="J591">
        <v>679.85590096804901</v>
      </c>
      <c r="K591">
        <v>1</v>
      </c>
      <c r="L591">
        <v>1</v>
      </c>
      <c r="M591">
        <v>3</v>
      </c>
      <c r="N591">
        <v>4902437.8264957704</v>
      </c>
      <c r="O591">
        <v>2304468.60804273</v>
      </c>
      <c r="P591">
        <v>1809410.96728998</v>
      </c>
      <c r="Q591">
        <v>369917.77314098901</v>
      </c>
      <c r="R591">
        <v>417496.774343358</v>
      </c>
      <c r="S591">
        <v>324259.430617181</v>
      </c>
      <c r="T591">
        <v>7449894.2300000004</v>
      </c>
      <c r="U591">
        <v>2353837.7193128201</v>
      </c>
      <c r="V591">
        <v>8367589.0024895603</v>
      </c>
      <c r="W591">
        <v>1414169.1871966</v>
      </c>
      <c r="X591">
        <v>0</v>
      </c>
      <c r="Y591">
        <v>0</v>
      </c>
      <c r="Z591">
        <v>0</v>
      </c>
      <c r="AA591">
        <v>21973.759626673302</v>
      </c>
      <c r="AB591">
        <v>0</v>
      </c>
      <c r="AC591">
        <v>266414.05750636902</v>
      </c>
      <c r="AD591">
        <v>57845.373110811903</v>
      </c>
      <c r="AE591">
        <v>0</v>
      </c>
      <c r="AF591">
        <v>0</v>
      </c>
      <c r="AG591">
        <v>0</v>
      </c>
      <c r="AH591">
        <v>0</v>
      </c>
      <c r="AI591">
        <v>0</v>
      </c>
      <c r="AJ591">
        <v>10127991.379930001</v>
      </c>
      <c r="AK591" s="63">
        <v>14897.2618543264</v>
      </c>
      <c r="AL591">
        <v>330.98244656580999</v>
      </c>
      <c r="AM591">
        <v>93035.839999999997</v>
      </c>
      <c r="AN591">
        <v>3939.21292161567</v>
      </c>
      <c r="AO591">
        <v>29042.4110524727</v>
      </c>
      <c r="AP591">
        <v>330.98244656580999</v>
      </c>
      <c r="AQ591">
        <v>40734.411818744898</v>
      </c>
      <c r="AR591">
        <v>3939.21292161567</v>
      </c>
      <c r="AS591">
        <v>26099.4574989832</v>
      </c>
      <c r="AT591">
        <v>0</v>
      </c>
      <c r="AU591" t="s">
        <v>2896</v>
      </c>
      <c r="AV591" t="s">
        <v>2896</v>
      </c>
    </row>
    <row r="592" spans="1:48" x14ac:dyDescent="0.25">
      <c r="A592" t="s">
        <v>3505</v>
      </c>
      <c r="B592">
        <v>2057</v>
      </c>
      <c r="C592" t="s">
        <v>133</v>
      </c>
      <c r="D592">
        <v>476</v>
      </c>
      <c r="E592" t="s">
        <v>825</v>
      </c>
      <c r="F592" t="s">
        <v>2892</v>
      </c>
      <c r="G592" t="s">
        <v>2893</v>
      </c>
      <c r="H592" t="s">
        <v>2894</v>
      </c>
      <c r="I592" t="s">
        <v>2895</v>
      </c>
      <c r="J592">
        <v>142.02380952379201</v>
      </c>
      <c r="K592">
        <v>3</v>
      </c>
      <c r="L592">
        <v>1</v>
      </c>
      <c r="M592">
        <v>3</v>
      </c>
      <c r="N592">
        <v>1161568.69388328</v>
      </c>
      <c r="O592">
        <v>270299.476272111</v>
      </c>
      <c r="P592">
        <v>418649.33557318</v>
      </c>
      <c r="Q592">
        <v>77326.956130881401</v>
      </c>
      <c r="R592">
        <v>380773.92689322302</v>
      </c>
      <c r="S592">
        <v>67738.7069005261</v>
      </c>
      <c r="T592">
        <v>1816895.07</v>
      </c>
      <c r="U592">
        <v>491723.31875267799</v>
      </c>
      <c r="V592">
        <v>1790904.0109355401</v>
      </c>
      <c r="W592">
        <v>506855.48763907602</v>
      </c>
      <c r="X592">
        <v>0</v>
      </c>
      <c r="Y592">
        <v>0</v>
      </c>
      <c r="Z592">
        <v>0</v>
      </c>
      <c r="AA592">
        <v>10858.8901780591</v>
      </c>
      <c r="AB592">
        <v>0</v>
      </c>
      <c r="AC592">
        <v>55654.6457916578</v>
      </c>
      <c r="AD592">
        <v>12084.0611088683</v>
      </c>
      <c r="AE592">
        <v>0</v>
      </c>
      <c r="AF592">
        <v>0</v>
      </c>
      <c r="AG592">
        <v>0</v>
      </c>
      <c r="AH592">
        <v>0</v>
      </c>
      <c r="AI592">
        <v>0</v>
      </c>
      <c r="AJ592">
        <v>2376357.0956532001</v>
      </c>
      <c r="AK592" s="63">
        <v>16732.1036072836</v>
      </c>
      <c r="AL592">
        <v>330.98244656580999</v>
      </c>
      <c r="AM592">
        <v>93035.839999999997</v>
      </c>
      <c r="AN592">
        <v>3939.21292161567</v>
      </c>
      <c r="AO592">
        <v>29042.4110524727</v>
      </c>
      <c r="AP592">
        <v>330.98244656580999</v>
      </c>
      <c r="AQ592">
        <v>93035.839999999997</v>
      </c>
      <c r="AR592">
        <v>3939.21292161567</v>
      </c>
      <c r="AS592">
        <v>29042.4110524727</v>
      </c>
      <c r="AT592">
        <v>0</v>
      </c>
      <c r="AU592" t="s">
        <v>2896</v>
      </c>
      <c r="AV592" t="s">
        <v>2896</v>
      </c>
    </row>
    <row r="593" spans="1:48" x14ac:dyDescent="0.25">
      <c r="A593" t="s">
        <v>3506</v>
      </c>
      <c r="B593">
        <v>2057</v>
      </c>
      <c r="C593" t="s">
        <v>133</v>
      </c>
      <c r="D593">
        <v>477</v>
      </c>
      <c r="E593" t="s">
        <v>826</v>
      </c>
      <c r="F593" t="s">
        <v>2892</v>
      </c>
      <c r="G593" t="s">
        <v>2893</v>
      </c>
      <c r="H593" t="s">
        <v>2894</v>
      </c>
      <c r="I593" t="s">
        <v>2895</v>
      </c>
      <c r="J593">
        <v>650.99385448528403</v>
      </c>
      <c r="K593">
        <v>1</v>
      </c>
      <c r="L593">
        <v>1</v>
      </c>
      <c r="M593">
        <v>3</v>
      </c>
      <c r="N593">
        <v>3616610.5720180101</v>
      </c>
      <c r="O593">
        <v>933470.73472617904</v>
      </c>
      <c r="P593">
        <v>1335982.6810726901</v>
      </c>
      <c r="Q593">
        <v>356153.78733964398</v>
      </c>
      <c r="R593">
        <v>401926.75241865002</v>
      </c>
      <c r="S593">
        <v>310493.58590564399</v>
      </c>
      <c r="T593">
        <v>4390234.71</v>
      </c>
      <c r="U593">
        <v>2253909.8175751702</v>
      </c>
      <c r="V593">
        <v>5815361.58318137</v>
      </c>
      <c r="W593">
        <v>802524.57078977698</v>
      </c>
      <c r="X593">
        <v>0</v>
      </c>
      <c r="Y593">
        <v>0</v>
      </c>
      <c r="Z593">
        <v>0</v>
      </c>
      <c r="AA593">
        <v>26258.373604032098</v>
      </c>
      <c r="AB593">
        <v>0</v>
      </c>
      <c r="AC593">
        <v>255103.93296312101</v>
      </c>
      <c r="AD593">
        <v>55389.652942523498</v>
      </c>
      <c r="AE593">
        <v>0</v>
      </c>
      <c r="AF593">
        <v>0</v>
      </c>
      <c r="AG593">
        <v>0</v>
      </c>
      <c r="AH593">
        <v>0</v>
      </c>
      <c r="AI593">
        <v>0</v>
      </c>
      <c r="AJ593">
        <v>6954638.1134808203</v>
      </c>
      <c r="AK593" s="63">
        <v>10683.1087045815</v>
      </c>
      <c r="AL593">
        <v>330.98244656580999</v>
      </c>
      <c r="AM593">
        <v>93035.839999999997</v>
      </c>
      <c r="AN593">
        <v>3939.21292161567</v>
      </c>
      <c r="AO593">
        <v>29042.4110524727</v>
      </c>
      <c r="AP593">
        <v>330.98244656580999</v>
      </c>
      <c r="AQ593">
        <v>93035.839999999997</v>
      </c>
      <c r="AR593">
        <v>3939.21292161567</v>
      </c>
      <c r="AS593">
        <v>29042.4110524727</v>
      </c>
      <c r="AT593">
        <v>0</v>
      </c>
      <c r="AU593" t="s">
        <v>2896</v>
      </c>
      <c r="AV593" t="s">
        <v>2896</v>
      </c>
    </row>
    <row r="594" spans="1:48" x14ac:dyDescent="0.25">
      <c r="A594" t="s">
        <v>3507</v>
      </c>
      <c r="B594">
        <v>2057</v>
      </c>
      <c r="C594" t="s">
        <v>133</v>
      </c>
      <c r="D594">
        <v>4581</v>
      </c>
      <c r="E594" t="s">
        <v>827</v>
      </c>
      <c r="F594" t="s">
        <v>2906</v>
      </c>
      <c r="G594" t="s">
        <v>2893</v>
      </c>
      <c r="H594" t="s">
        <v>2894</v>
      </c>
      <c r="I594" t="s">
        <v>2895</v>
      </c>
      <c r="J594">
        <v>52.541070077061903</v>
      </c>
      <c r="K594">
        <v>1</v>
      </c>
      <c r="L594">
        <v>1</v>
      </c>
      <c r="M594">
        <v>3</v>
      </c>
      <c r="N594">
        <v>28225.341564968901</v>
      </c>
      <c r="O594">
        <v>33101.882720668698</v>
      </c>
      <c r="P594">
        <v>61618.070047823501</v>
      </c>
      <c r="Q594">
        <v>28567.837945904699</v>
      </c>
      <c r="R594">
        <v>30397.699684213399</v>
      </c>
      <c r="S594">
        <v>25059.6301994975</v>
      </c>
      <c r="T594">
        <v>0</v>
      </c>
      <c r="U594">
        <v>181910.831963579</v>
      </c>
      <c r="V594">
        <v>157544.54959286001</v>
      </c>
      <c r="W594">
        <v>22668.091853056001</v>
      </c>
      <c r="X594">
        <v>0</v>
      </c>
      <c r="Y594">
        <v>0</v>
      </c>
      <c r="Z594">
        <v>0</v>
      </c>
      <c r="AA594">
        <v>1698.1905176635601</v>
      </c>
      <c r="AB594">
        <v>0</v>
      </c>
      <c r="AC594">
        <v>20589.186098149901</v>
      </c>
      <c r="AD594">
        <v>4470.4441013475898</v>
      </c>
      <c r="AE594">
        <v>0</v>
      </c>
      <c r="AF594">
        <v>0</v>
      </c>
      <c r="AG594">
        <v>0</v>
      </c>
      <c r="AH594">
        <v>0</v>
      </c>
      <c r="AI594">
        <v>0</v>
      </c>
      <c r="AJ594">
        <v>206970.462163077</v>
      </c>
      <c r="AK594" s="63">
        <v>3939.21292161567</v>
      </c>
      <c r="AL594">
        <v>330.98244656580999</v>
      </c>
      <c r="AM594">
        <v>93035.839999999997</v>
      </c>
      <c r="AN594">
        <v>3939.21292161567</v>
      </c>
      <c r="AO594">
        <v>29042.4110524727</v>
      </c>
      <c r="AP594">
        <v>330.98244656580999</v>
      </c>
      <c r="AQ594">
        <v>93035.839999999997</v>
      </c>
      <c r="AR594">
        <v>3939.21292161567</v>
      </c>
      <c r="AS594">
        <v>29042.4110524727</v>
      </c>
      <c r="AT594">
        <v>0</v>
      </c>
      <c r="AU594" t="s">
        <v>2896</v>
      </c>
      <c r="AV594" t="s">
        <v>2897</v>
      </c>
    </row>
    <row r="595" spans="1:48" x14ac:dyDescent="0.25">
      <c r="A595" t="s">
        <v>3508</v>
      </c>
      <c r="B595">
        <v>2057</v>
      </c>
      <c r="C595" t="s">
        <v>133</v>
      </c>
      <c r="D595">
        <v>478</v>
      </c>
      <c r="E595" t="s">
        <v>828</v>
      </c>
      <c r="F595" t="s">
        <v>2892</v>
      </c>
      <c r="G595" t="s">
        <v>2893</v>
      </c>
      <c r="H595" t="s">
        <v>2894</v>
      </c>
      <c r="I595" t="s">
        <v>2895</v>
      </c>
      <c r="J595">
        <v>529.42261904754503</v>
      </c>
      <c r="K595">
        <v>1</v>
      </c>
      <c r="L595">
        <v>1</v>
      </c>
      <c r="M595">
        <v>3</v>
      </c>
      <c r="N595">
        <v>3308528.4694304499</v>
      </c>
      <c r="O595">
        <v>854433.18273345602</v>
      </c>
      <c r="P595">
        <v>1194864.6781158899</v>
      </c>
      <c r="Q595">
        <v>293995.50549534301</v>
      </c>
      <c r="R595">
        <v>339000.17701692501</v>
      </c>
      <c r="S595">
        <v>252509.79915563299</v>
      </c>
      <c r="T595">
        <v>4157823.39</v>
      </c>
      <c r="U595">
        <v>1832998.62279206</v>
      </c>
      <c r="V595">
        <v>5308785.0844094502</v>
      </c>
      <c r="W595">
        <v>645623.27318659995</v>
      </c>
      <c r="X595">
        <v>0</v>
      </c>
      <c r="Y595">
        <v>0</v>
      </c>
      <c r="Z595">
        <v>0</v>
      </c>
      <c r="AA595">
        <v>36413.655196022803</v>
      </c>
      <c r="AB595">
        <v>0</v>
      </c>
      <c r="AC595">
        <v>207464.005056469</v>
      </c>
      <c r="AD595">
        <v>45045.794099164203</v>
      </c>
      <c r="AE595">
        <v>0</v>
      </c>
      <c r="AF595">
        <v>0</v>
      </c>
      <c r="AG595">
        <v>0</v>
      </c>
      <c r="AH595">
        <v>0</v>
      </c>
      <c r="AI595">
        <v>0</v>
      </c>
      <c r="AJ595">
        <v>6243331.8119476996</v>
      </c>
      <c r="AK595" s="63">
        <v>11792.7183073132</v>
      </c>
      <c r="AL595">
        <v>330.98244656580999</v>
      </c>
      <c r="AM595">
        <v>93035.839999999997</v>
      </c>
      <c r="AN595">
        <v>3939.21292161567</v>
      </c>
      <c r="AO595">
        <v>29042.4110524727</v>
      </c>
      <c r="AP595">
        <v>330.98244656580999</v>
      </c>
      <c r="AQ595">
        <v>93035.839999999997</v>
      </c>
      <c r="AR595">
        <v>3939.21292161567</v>
      </c>
      <c r="AS595">
        <v>29042.4110524727</v>
      </c>
      <c r="AT595">
        <v>0</v>
      </c>
      <c r="AU595" t="s">
        <v>2896</v>
      </c>
      <c r="AV595" t="s">
        <v>2896</v>
      </c>
    </row>
    <row r="596" spans="1:48" x14ac:dyDescent="0.25">
      <c r="A596" t="s">
        <v>3509</v>
      </c>
      <c r="B596">
        <v>2057</v>
      </c>
      <c r="C596" t="s">
        <v>133</v>
      </c>
      <c r="D596">
        <v>479</v>
      </c>
      <c r="E596" t="s">
        <v>829</v>
      </c>
      <c r="F596" t="s">
        <v>2892</v>
      </c>
      <c r="G596" t="s">
        <v>2893</v>
      </c>
      <c r="H596" t="s">
        <v>2894</v>
      </c>
      <c r="I596" t="s">
        <v>2895</v>
      </c>
      <c r="J596">
        <v>354.79091428557501</v>
      </c>
      <c r="K596">
        <v>1</v>
      </c>
      <c r="L596">
        <v>1</v>
      </c>
      <c r="M596">
        <v>3</v>
      </c>
      <c r="N596">
        <v>2689735.7412470402</v>
      </c>
      <c r="O596">
        <v>520822.72652402101</v>
      </c>
      <c r="P596">
        <v>836752.45440364501</v>
      </c>
      <c r="Q596">
        <v>192908.31589695101</v>
      </c>
      <c r="R596">
        <v>219662.812867901</v>
      </c>
      <c r="S596">
        <v>169218.65308601101</v>
      </c>
      <c r="T596">
        <v>3231503.75</v>
      </c>
      <c r="U596">
        <v>1228378.3009395599</v>
      </c>
      <c r="V596">
        <v>3927074.67590963</v>
      </c>
      <c r="W596">
        <v>519318.00636735797</v>
      </c>
      <c r="X596">
        <v>0</v>
      </c>
      <c r="Y596">
        <v>0</v>
      </c>
      <c r="Z596">
        <v>0</v>
      </c>
      <c r="AA596">
        <v>13489.368662576901</v>
      </c>
      <c r="AB596">
        <v>0</v>
      </c>
      <c r="AC596">
        <v>139031.354889507</v>
      </c>
      <c r="AD596">
        <v>30187.2981965037</v>
      </c>
      <c r="AE596">
        <v>0</v>
      </c>
      <c r="AF596">
        <v>0</v>
      </c>
      <c r="AG596">
        <v>0</v>
      </c>
      <c r="AH596">
        <v>0</v>
      </c>
      <c r="AI596">
        <v>0</v>
      </c>
      <c r="AJ596">
        <v>4629100.7040255796</v>
      </c>
      <c r="AK596" s="63">
        <v>13047.404873224999</v>
      </c>
      <c r="AL596">
        <v>330.98244656580999</v>
      </c>
      <c r="AM596">
        <v>93035.839999999997</v>
      </c>
      <c r="AN596">
        <v>3939.21292161567</v>
      </c>
      <c r="AO596">
        <v>29042.4110524727</v>
      </c>
      <c r="AP596">
        <v>330.98244656580999</v>
      </c>
      <c r="AQ596">
        <v>93035.839999999997</v>
      </c>
      <c r="AR596">
        <v>3939.21292161567</v>
      </c>
      <c r="AS596">
        <v>29042.4110524727</v>
      </c>
      <c r="AT596">
        <v>0</v>
      </c>
      <c r="AU596" t="s">
        <v>2896</v>
      </c>
      <c r="AV596" t="s">
        <v>2896</v>
      </c>
    </row>
    <row r="597" spans="1:48" x14ac:dyDescent="0.25">
      <c r="A597" t="s">
        <v>3510</v>
      </c>
      <c r="B597">
        <v>2056</v>
      </c>
      <c r="C597" t="s">
        <v>134</v>
      </c>
      <c r="D597">
        <v>4545</v>
      </c>
      <c r="E597" t="s">
        <v>830</v>
      </c>
      <c r="F597" t="s">
        <v>2906</v>
      </c>
      <c r="G597" t="s">
        <v>2903</v>
      </c>
      <c r="H597" t="s">
        <v>2894</v>
      </c>
      <c r="I597" t="s">
        <v>2895</v>
      </c>
      <c r="J597">
        <v>186.36105397378199</v>
      </c>
      <c r="K597">
        <v>1</v>
      </c>
      <c r="L597">
        <v>2</v>
      </c>
      <c r="M597">
        <v>3</v>
      </c>
      <c r="N597">
        <v>484664.28676960099</v>
      </c>
      <c r="O597">
        <v>194968.26687937899</v>
      </c>
      <c r="P597">
        <v>311989.31273937202</v>
      </c>
      <c r="Q597">
        <v>141637.798575019</v>
      </c>
      <c r="R597">
        <v>160707.502745804</v>
      </c>
      <c r="S597">
        <v>92700.074765062804</v>
      </c>
      <c r="T597">
        <v>0</v>
      </c>
      <c r="U597">
        <v>1293967.1677091699</v>
      </c>
      <c r="V597">
        <v>825227.44831255905</v>
      </c>
      <c r="W597">
        <v>468739.71939661499</v>
      </c>
      <c r="X597">
        <v>0</v>
      </c>
      <c r="Y597">
        <v>0</v>
      </c>
      <c r="Z597">
        <v>0</v>
      </c>
      <c r="AA597">
        <v>0</v>
      </c>
      <c r="AB597">
        <v>0</v>
      </c>
      <c r="AC597">
        <v>75530.982594963003</v>
      </c>
      <c r="AD597">
        <v>17169.092170099801</v>
      </c>
      <c r="AE597">
        <v>0</v>
      </c>
      <c r="AF597">
        <v>0</v>
      </c>
      <c r="AG597">
        <v>0</v>
      </c>
      <c r="AH597">
        <v>0</v>
      </c>
      <c r="AI597">
        <v>0</v>
      </c>
      <c r="AJ597">
        <v>1386667.24247424</v>
      </c>
      <c r="AK597" s="63">
        <v>7440.7566007290197</v>
      </c>
      <c r="AL597">
        <v>330.98244656580999</v>
      </c>
      <c r="AM597">
        <v>93035.839999999997</v>
      </c>
      <c r="AN597">
        <v>7440.7566007290197</v>
      </c>
      <c r="AO597">
        <v>17975.907501281701</v>
      </c>
      <c r="AP597">
        <v>330.98244656580999</v>
      </c>
      <c r="AQ597">
        <v>40734.411818744898</v>
      </c>
      <c r="AR597">
        <v>7440.7566007290197</v>
      </c>
      <c r="AS597">
        <v>17975.907501281701</v>
      </c>
      <c r="AT597">
        <v>0</v>
      </c>
      <c r="AU597" t="s">
        <v>2896</v>
      </c>
      <c r="AV597" t="s">
        <v>2897</v>
      </c>
    </row>
    <row r="598" spans="1:48" x14ac:dyDescent="0.25">
      <c r="A598" t="s">
        <v>3511</v>
      </c>
      <c r="B598">
        <v>2056</v>
      </c>
      <c r="C598" t="s">
        <v>134</v>
      </c>
      <c r="D598">
        <v>459</v>
      </c>
      <c r="E598" t="s">
        <v>831</v>
      </c>
      <c r="F598" t="s">
        <v>2892</v>
      </c>
      <c r="G598" t="s">
        <v>2893</v>
      </c>
      <c r="H598" t="s">
        <v>2894</v>
      </c>
      <c r="I598" t="s">
        <v>2895</v>
      </c>
      <c r="J598">
        <v>375.48255813947799</v>
      </c>
      <c r="K598">
        <v>1</v>
      </c>
      <c r="L598">
        <v>1</v>
      </c>
      <c r="M598">
        <v>3</v>
      </c>
      <c r="N598">
        <v>3018709.7036793502</v>
      </c>
      <c r="O598">
        <v>706066.06723325595</v>
      </c>
      <c r="P598">
        <v>964531.22880292195</v>
      </c>
      <c r="Q598">
        <v>285373.58962175698</v>
      </c>
      <c r="R598">
        <v>345355.84561102302</v>
      </c>
      <c r="S598">
        <v>186773.25798663599</v>
      </c>
      <c r="T598">
        <v>2712935.37</v>
      </c>
      <c r="U598">
        <v>2607101.0649482999</v>
      </c>
      <c r="V598">
        <v>3922746.86671062</v>
      </c>
      <c r="W598">
        <v>1397289.56823768</v>
      </c>
      <c r="X598">
        <v>0</v>
      </c>
      <c r="Y598">
        <v>0</v>
      </c>
      <c r="Z598">
        <v>0</v>
      </c>
      <c r="AA598">
        <v>0</v>
      </c>
      <c r="AB598">
        <v>0</v>
      </c>
      <c r="AC598">
        <v>152180.75858025</v>
      </c>
      <c r="AD598">
        <v>34592.499406386101</v>
      </c>
      <c r="AE598">
        <v>0</v>
      </c>
      <c r="AF598">
        <v>0</v>
      </c>
      <c r="AG598">
        <v>0</v>
      </c>
      <c r="AH598">
        <v>0</v>
      </c>
      <c r="AI598">
        <v>0</v>
      </c>
      <c r="AJ598">
        <v>5506809.6929349396</v>
      </c>
      <c r="AK598" s="63">
        <v>14665.953380687701</v>
      </c>
      <c r="AL598">
        <v>330.98244656580999</v>
      </c>
      <c r="AM598">
        <v>93035.839999999997</v>
      </c>
      <c r="AN598">
        <v>7440.7566007290197</v>
      </c>
      <c r="AO598">
        <v>17975.907501281701</v>
      </c>
      <c r="AP598">
        <v>330.98244656580999</v>
      </c>
      <c r="AQ598">
        <v>93035.839999999997</v>
      </c>
      <c r="AR598">
        <v>13755.2968313731</v>
      </c>
      <c r="AS598">
        <v>16181.4732855983</v>
      </c>
      <c r="AT598">
        <v>0</v>
      </c>
      <c r="AU598" t="s">
        <v>2896</v>
      </c>
      <c r="AV598" t="s">
        <v>2896</v>
      </c>
    </row>
    <row r="599" spans="1:48" x14ac:dyDescent="0.25">
      <c r="A599" t="s">
        <v>3512</v>
      </c>
      <c r="B599">
        <v>2056</v>
      </c>
      <c r="C599" t="s">
        <v>134</v>
      </c>
      <c r="D599">
        <v>2056</v>
      </c>
      <c r="E599" t="s">
        <v>134</v>
      </c>
      <c r="F599" t="s">
        <v>1871</v>
      </c>
      <c r="G599" t="s">
        <v>1871</v>
      </c>
      <c r="H599" t="s">
        <v>2899</v>
      </c>
      <c r="I599" t="s">
        <v>2895</v>
      </c>
      <c r="J599">
        <v>41.2159642612325</v>
      </c>
      <c r="K599">
        <v>1</v>
      </c>
      <c r="L599">
        <v>1</v>
      </c>
      <c r="M599">
        <v>3</v>
      </c>
      <c r="N599">
        <v>107189.273167568</v>
      </c>
      <c r="O599">
        <v>43119.551797047701</v>
      </c>
      <c r="P599">
        <v>69000.148311897094</v>
      </c>
      <c r="Q599">
        <v>31324.884248234001</v>
      </c>
      <c r="R599">
        <v>35542.376201708103</v>
      </c>
      <c r="S599">
        <v>20501.724405722201</v>
      </c>
      <c r="T599">
        <v>0</v>
      </c>
      <c r="U599">
        <v>286176.23372645502</v>
      </c>
      <c r="V599">
        <v>182508.86809120301</v>
      </c>
      <c r="W599">
        <v>103667.365635252</v>
      </c>
      <c r="X599">
        <v>0</v>
      </c>
      <c r="Y599">
        <v>0</v>
      </c>
      <c r="Z599">
        <v>0</v>
      </c>
      <c r="AA599">
        <v>0</v>
      </c>
      <c r="AB599">
        <v>0</v>
      </c>
      <c r="AC599">
        <v>16704.575408162898</v>
      </c>
      <c r="AD599">
        <v>3797.1489975592899</v>
      </c>
      <c r="AE599">
        <v>0</v>
      </c>
      <c r="AF599">
        <v>0</v>
      </c>
      <c r="AG599">
        <v>0</v>
      </c>
      <c r="AH599">
        <v>0</v>
      </c>
      <c r="AI599">
        <v>0</v>
      </c>
      <c r="AJ599">
        <v>306677.95813217701</v>
      </c>
      <c r="AK599" s="63">
        <v>7440.7566007290197</v>
      </c>
      <c r="AL599">
        <v>330.98244656580999</v>
      </c>
      <c r="AM599">
        <v>93035.839999999997</v>
      </c>
      <c r="AN599">
        <v>7440.7566007290197</v>
      </c>
      <c r="AO599">
        <v>17975.907501281701</v>
      </c>
      <c r="AP599">
        <v>634.54287297753501</v>
      </c>
      <c r="AQ599">
        <v>40331.279999999999</v>
      </c>
      <c r="AR599">
        <v>7440.7566007290197</v>
      </c>
      <c r="AS599">
        <v>7440.7566007290197</v>
      </c>
      <c r="AT599">
        <v>0</v>
      </c>
      <c r="AU599" t="s">
        <v>2896</v>
      </c>
      <c r="AV599" t="s">
        <v>2900</v>
      </c>
    </row>
    <row r="600" spans="1:48" x14ac:dyDescent="0.25">
      <c r="A600" t="s">
        <v>3513</v>
      </c>
      <c r="B600">
        <v>2056</v>
      </c>
      <c r="C600" t="s">
        <v>134</v>
      </c>
      <c r="D600">
        <v>5355</v>
      </c>
      <c r="E600" t="s">
        <v>833</v>
      </c>
      <c r="F600" t="s">
        <v>2945</v>
      </c>
      <c r="G600" t="s">
        <v>2907</v>
      </c>
      <c r="H600" t="s">
        <v>2942</v>
      </c>
      <c r="I600" t="s">
        <v>2895</v>
      </c>
      <c r="J600">
        <v>105.68211095891201</v>
      </c>
      <c r="K600">
        <v>1</v>
      </c>
      <c r="L600">
        <v>1</v>
      </c>
      <c r="M600">
        <v>3</v>
      </c>
      <c r="N600">
        <v>274844.68369347497</v>
      </c>
      <c r="O600">
        <v>110563.11162906401</v>
      </c>
      <c r="P600">
        <v>176923.71052782101</v>
      </c>
      <c r="Q600">
        <v>80320.331023063394</v>
      </c>
      <c r="R600">
        <v>91134.428438578601</v>
      </c>
      <c r="S600">
        <v>52568.599384499299</v>
      </c>
      <c r="T600">
        <v>0</v>
      </c>
      <c r="U600">
        <v>733786.26531200204</v>
      </c>
      <c r="V600">
        <v>467972.12668252399</v>
      </c>
      <c r="W600">
        <v>265814.13862947701</v>
      </c>
      <c r="X600">
        <v>0</v>
      </c>
      <c r="Y600">
        <v>0</v>
      </c>
      <c r="Z600">
        <v>0</v>
      </c>
      <c r="AA600">
        <v>0</v>
      </c>
      <c r="AB600">
        <v>0</v>
      </c>
      <c r="AC600">
        <v>42832.305963237901</v>
      </c>
      <c r="AD600">
        <v>9736.29342126138</v>
      </c>
      <c r="AE600">
        <v>0</v>
      </c>
      <c r="AF600">
        <v>0</v>
      </c>
      <c r="AG600">
        <v>0</v>
      </c>
      <c r="AH600">
        <v>0</v>
      </c>
      <c r="AI600">
        <v>0</v>
      </c>
      <c r="AJ600">
        <v>786354.86469650106</v>
      </c>
      <c r="AK600" s="63">
        <v>7440.7566007290197</v>
      </c>
      <c r="AL600">
        <v>330.98244656580999</v>
      </c>
      <c r="AM600">
        <v>93035.839999999997</v>
      </c>
      <c r="AN600">
        <v>7440.7566007290197</v>
      </c>
      <c r="AO600">
        <v>17975.907501281701</v>
      </c>
      <c r="AP600">
        <v>330.98244656580999</v>
      </c>
      <c r="AQ600">
        <v>56162.493707719797</v>
      </c>
      <c r="AR600">
        <v>7440.7566007290197</v>
      </c>
      <c r="AS600">
        <v>7440.7566007290197</v>
      </c>
      <c r="AT600">
        <v>0</v>
      </c>
      <c r="AU600" t="s">
        <v>2896</v>
      </c>
      <c r="AV600" t="s">
        <v>2897</v>
      </c>
    </row>
    <row r="601" spans="1:48" x14ac:dyDescent="0.25">
      <c r="A601" t="s">
        <v>3514</v>
      </c>
      <c r="B601">
        <v>2056</v>
      </c>
      <c r="C601" t="s">
        <v>134</v>
      </c>
      <c r="D601">
        <v>487</v>
      </c>
      <c r="E601" t="s">
        <v>834</v>
      </c>
      <c r="F601" t="s">
        <v>2892</v>
      </c>
      <c r="G601" t="s">
        <v>2903</v>
      </c>
      <c r="H601" t="s">
        <v>2904</v>
      </c>
      <c r="I601" t="s">
        <v>2895</v>
      </c>
      <c r="J601">
        <v>599.52474336828504</v>
      </c>
      <c r="K601">
        <v>1</v>
      </c>
      <c r="L601">
        <v>1</v>
      </c>
      <c r="M601">
        <v>3</v>
      </c>
      <c r="N601">
        <v>4555606.5664782999</v>
      </c>
      <c r="O601">
        <v>2682044.2342202798</v>
      </c>
      <c r="P601">
        <v>1964470.4828186301</v>
      </c>
      <c r="Q601">
        <v>459937.13491662702</v>
      </c>
      <c r="R601">
        <v>816726.15937566001</v>
      </c>
      <c r="S601">
        <v>298216.75370844197</v>
      </c>
      <c r="T601">
        <v>6316083.6399999997</v>
      </c>
      <c r="U601">
        <v>4162700.9378094901</v>
      </c>
      <c r="V601">
        <v>8146204.3299073698</v>
      </c>
      <c r="W601">
        <v>2332580.2479021298</v>
      </c>
      <c r="X601">
        <v>0</v>
      </c>
      <c r="Y601">
        <v>0</v>
      </c>
      <c r="Z601">
        <v>0</v>
      </c>
      <c r="AA601">
        <v>0</v>
      </c>
      <c r="AB601">
        <v>0</v>
      </c>
      <c r="AC601">
        <v>242983.67062771699</v>
      </c>
      <c r="AD601">
        <v>55233.083080725701</v>
      </c>
      <c r="AE601">
        <v>0</v>
      </c>
      <c r="AF601">
        <v>0</v>
      </c>
      <c r="AG601">
        <v>0</v>
      </c>
      <c r="AH601">
        <v>0</v>
      </c>
      <c r="AI601">
        <v>0</v>
      </c>
      <c r="AJ601">
        <v>10777001.331517899</v>
      </c>
      <c r="AK601" s="63">
        <v>17975.907501281701</v>
      </c>
      <c r="AL601">
        <v>330.98244656580999</v>
      </c>
      <c r="AM601">
        <v>93035.839999999997</v>
      </c>
      <c r="AN601">
        <v>7440.7566007290197</v>
      </c>
      <c r="AO601">
        <v>17975.907501281701</v>
      </c>
      <c r="AP601">
        <v>330.98244656580999</v>
      </c>
      <c r="AQ601">
        <v>40734.411818744898</v>
      </c>
      <c r="AR601">
        <v>7440.7566007290197</v>
      </c>
      <c r="AS601">
        <v>17975.907501281701</v>
      </c>
      <c r="AT601">
        <v>0</v>
      </c>
      <c r="AU601" t="s">
        <v>2896</v>
      </c>
      <c r="AV601" t="s">
        <v>2896</v>
      </c>
    </row>
    <row r="602" spans="1:48" x14ac:dyDescent="0.25">
      <c r="A602" t="s">
        <v>3515</v>
      </c>
      <c r="B602">
        <v>2056</v>
      </c>
      <c r="C602" t="s">
        <v>134</v>
      </c>
      <c r="D602">
        <v>461</v>
      </c>
      <c r="E602" t="s">
        <v>835</v>
      </c>
      <c r="F602" t="s">
        <v>2892</v>
      </c>
      <c r="G602" t="s">
        <v>2893</v>
      </c>
      <c r="H602" t="s">
        <v>2894</v>
      </c>
      <c r="I602" t="s">
        <v>2895</v>
      </c>
      <c r="J602">
        <v>359.87056478390502</v>
      </c>
      <c r="K602">
        <v>2</v>
      </c>
      <c r="L602">
        <v>1</v>
      </c>
      <c r="M602">
        <v>3</v>
      </c>
      <c r="N602">
        <v>3126422.6835741601</v>
      </c>
      <c r="O602">
        <v>979605.28327281203</v>
      </c>
      <c r="P602">
        <v>951480.50037086895</v>
      </c>
      <c r="Q602">
        <v>273508.19004871999</v>
      </c>
      <c r="R602">
        <v>313211.76290501998</v>
      </c>
      <c r="S602">
        <v>179007.51015234401</v>
      </c>
      <c r="T602">
        <v>3145526.65</v>
      </c>
      <c r="U602">
        <v>2498701.7701715799</v>
      </c>
      <c r="V602">
        <v>3984619.6759242099</v>
      </c>
      <c r="W602">
        <v>1659608.7442473699</v>
      </c>
      <c r="X602">
        <v>0</v>
      </c>
      <c r="Y602">
        <v>0</v>
      </c>
      <c r="Z602">
        <v>0</v>
      </c>
      <c r="AA602">
        <v>0</v>
      </c>
      <c r="AB602">
        <v>0</v>
      </c>
      <c r="AC602">
        <v>145853.31422817899</v>
      </c>
      <c r="AD602">
        <v>33154.195924165397</v>
      </c>
      <c r="AE602">
        <v>0</v>
      </c>
      <c r="AF602">
        <v>0</v>
      </c>
      <c r="AG602">
        <v>0</v>
      </c>
      <c r="AH602">
        <v>0</v>
      </c>
      <c r="AI602">
        <v>0</v>
      </c>
      <c r="AJ602">
        <v>5823235.93032391</v>
      </c>
      <c r="AK602" s="63">
        <v>16181.4732855983</v>
      </c>
      <c r="AL602">
        <v>330.98244656580999</v>
      </c>
      <c r="AM602">
        <v>93035.839999999997</v>
      </c>
      <c r="AN602">
        <v>7440.7566007290197</v>
      </c>
      <c r="AO602">
        <v>17975.907501281701</v>
      </c>
      <c r="AP602">
        <v>330.98244656580999</v>
      </c>
      <c r="AQ602">
        <v>93035.839999999997</v>
      </c>
      <c r="AR602">
        <v>13755.2968313731</v>
      </c>
      <c r="AS602">
        <v>16181.4732855983</v>
      </c>
      <c r="AT602">
        <v>0</v>
      </c>
      <c r="AU602" t="s">
        <v>2896</v>
      </c>
      <c r="AV602" t="s">
        <v>2896</v>
      </c>
    </row>
    <row r="603" spans="1:48" x14ac:dyDescent="0.25">
      <c r="A603" t="s">
        <v>3516</v>
      </c>
      <c r="B603">
        <v>2056</v>
      </c>
      <c r="C603" t="s">
        <v>134</v>
      </c>
      <c r="D603">
        <v>462</v>
      </c>
      <c r="E603" t="s">
        <v>836</v>
      </c>
      <c r="F603" t="s">
        <v>2892</v>
      </c>
      <c r="G603" t="s">
        <v>2893</v>
      </c>
      <c r="H603" t="s">
        <v>2894</v>
      </c>
      <c r="I603" t="s">
        <v>2895</v>
      </c>
      <c r="J603">
        <v>246.511727574617</v>
      </c>
      <c r="K603">
        <v>1</v>
      </c>
      <c r="L603">
        <v>1</v>
      </c>
      <c r="M603">
        <v>3</v>
      </c>
      <c r="N603">
        <v>2140646.3900253698</v>
      </c>
      <c r="O603">
        <v>548009.11053415597</v>
      </c>
      <c r="P603">
        <v>651806.69882573199</v>
      </c>
      <c r="Q603">
        <v>187353.40712070401</v>
      </c>
      <c r="R603">
        <v>213423.54880605399</v>
      </c>
      <c r="S603">
        <v>122620.33879593</v>
      </c>
      <c r="T603">
        <v>2029625.73</v>
      </c>
      <c r="U603">
        <v>1711613.4253120101</v>
      </c>
      <c r="V603">
        <v>2832026.9926606501</v>
      </c>
      <c r="W603">
        <v>909212.16265137505</v>
      </c>
      <c r="X603">
        <v>0</v>
      </c>
      <c r="Y603">
        <v>0</v>
      </c>
      <c r="Z603">
        <v>0</v>
      </c>
      <c r="AA603">
        <v>0</v>
      </c>
      <c r="AB603">
        <v>0</v>
      </c>
      <c r="AC603">
        <v>99909.678593640405</v>
      </c>
      <c r="AD603">
        <v>22710.6602022896</v>
      </c>
      <c r="AE603">
        <v>0</v>
      </c>
      <c r="AF603">
        <v>0</v>
      </c>
      <c r="AG603">
        <v>0</v>
      </c>
      <c r="AH603">
        <v>0</v>
      </c>
      <c r="AI603">
        <v>0</v>
      </c>
      <c r="AJ603">
        <v>3863859.49410795</v>
      </c>
      <c r="AK603" s="63">
        <v>15674.140667154999</v>
      </c>
      <c r="AL603">
        <v>330.98244656580999</v>
      </c>
      <c r="AM603">
        <v>93035.839999999997</v>
      </c>
      <c r="AN603">
        <v>7440.7566007290197</v>
      </c>
      <c r="AO603">
        <v>17975.907501281701</v>
      </c>
      <c r="AP603">
        <v>330.98244656580999</v>
      </c>
      <c r="AQ603">
        <v>93035.839999999997</v>
      </c>
      <c r="AR603">
        <v>13755.2968313731</v>
      </c>
      <c r="AS603">
        <v>16181.4732855983</v>
      </c>
      <c r="AT603">
        <v>0</v>
      </c>
      <c r="AU603" t="s">
        <v>2896</v>
      </c>
      <c r="AV603" t="s">
        <v>2896</v>
      </c>
    </row>
    <row r="604" spans="1:48" x14ac:dyDescent="0.25">
      <c r="A604" t="s">
        <v>3517</v>
      </c>
      <c r="B604">
        <v>2056</v>
      </c>
      <c r="C604" t="s">
        <v>134</v>
      </c>
      <c r="D604">
        <v>463</v>
      </c>
      <c r="E604" t="s">
        <v>837</v>
      </c>
      <c r="F604" t="s">
        <v>2892</v>
      </c>
      <c r="G604" t="s">
        <v>2911</v>
      </c>
      <c r="H604" t="s">
        <v>2894</v>
      </c>
      <c r="I604" t="s">
        <v>2895</v>
      </c>
      <c r="J604">
        <v>618.59996677715105</v>
      </c>
      <c r="K604">
        <v>1</v>
      </c>
      <c r="L604">
        <v>1</v>
      </c>
      <c r="M604">
        <v>3</v>
      </c>
      <c r="N604">
        <v>4675165.4578071404</v>
      </c>
      <c r="O604">
        <v>1501539.2498857901</v>
      </c>
      <c r="P604">
        <v>1547253.09690972</v>
      </c>
      <c r="Q604">
        <v>470147.25246843498</v>
      </c>
      <c r="R604">
        <v>554363.830823923</v>
      </c>
      <c r="S604">
        <v>307705.18811282603</v>
      </c>
      <c r="T604">
        <v>4453322.29</v>
      </c>
      <c r="U604">
        <v>4295146.5978950104</v>
      </c>
      <c r="V604">
        <v>6904732.8980714902</v>
      </c>
      <c r="W604">
        <v>1843735.9898235099</v>
      </c>
      <c r="X604">
        <v>0</v>
      </c>
      <c r="Y604">
        <v>0</v>
      </c>
      <c r="Z604">
        <v>0</v>
      </c>
      <c r="AA604">
        <v>0</v>
      </c>
      <c r="AB604">
        <v>0</v>
      </c>
      <c r="AC604">
        <v>250714.74070147099</v>
      </c>
      <c r="AD604">
        <v>56990.447411355199</v>
      </c>
      <c r="AE604">
        <v>0</v>
      </c>
      <c r="AF604">
        <v>0</v>
      </c>
      <c r="AG604">
        <v>0</v>
      </c>
      <c r="AH604">
        <v>0</v>
      </c>
      <c r="AI604">
        <v>0</v>
      </c>
      <c r="AJ604">
        <v>9056174.0760078393</v>
      </c>
      <c r="AK604" s="63">
        <v>14639.7907571668</v>
      </c>
      <c r="AL604">
        <v>330.98244656580999</v>
      </c>
      <c r="AM604">
        <v>93035.839999999997</v>
      </c>
      <c r="AN604">
        <v>7440.7566007290197</v>
      </c>
      <c r="AO604">
        <v>17975.907501281701</v>
      </c>
      <c r="AP604">
        <v>3753.1860850462999</v>
      </c>
      <c r="AQ604">
        <v>20687.885194392002</v>
      </c>
      <c r="AR604">
        <v>14639.7907571668</v>
      </c>
      <c r="AS604">
        <v>14639.7907571668</v>
      </c>
      <c r="AT604">
        <v>0</v>
      </c>
      <c r="AU604" t="s">
        <v>2896</v>
      </c>
      <c r="AV604" t="s">
        <v>2896</v>
      </c>
    </row>
    <row r="605" spans="1:48" x14ac:dyDescent="0.25">
      <c r="A605" t="s">
        <v>3518</v>
      </c>
      <c r="B605">
        <v>2056</v>
      </c>
      <c r="C605" t="s">
        <v>134</v>
      </c>
      <c r="D605">
        <v>465</v>
      </c>
      <c r="E605" t="s">
        <v>838</v>
      </c>
      <c r="F605" t="s">
        <v>2892</v>
      </c>
      <c r="G605" t="s">
        <v>2893</v>
      </c>
      <c r="H605" t="s">
        <v>2894</v>
      </c>
      <c r="I605" t="s">
        <v>2895</v>
      </c>
      <c r="J605">
        <v>387.69186046508099</v>
      </c>
      <c r="K605">
        <v>1</v>
      </c>
      <c r="L605">
        <v>1</v>
      </c>
      <c r="M605">
        <v>3</v>
      </c>
      <c r="N605">
        <v>2884625.19480504</v>
      </c>
      <c r="O605">
        <v>713495.89454820601</v>
      </c>
      <c r="P605">
        <v>883223.37069302704</v>
      </c>
      <c r="Q605">
        <v>294652.88197743602</v>
      </c>
      <c r="R605">
        <v>363972.845092225</v>
      </c>
      <c r="S605">
        <v>192846.432688534</v>
      </c>
      <c r="T605">
        <v>2448095.85</v>
      </c>
      <c r="U605">
        <v>2691874.3371159299</v>
      </c>
      <c r="V605">
        <v>3795224.1636393601</v>
      </c>
      <c r="W605">
        <v>1344746.0234765699</v>
      </c>
      <c r="X605">
        <v>0</v>
      </c>
      <c r="Y605">
        <v>0</v>
      </c>
      <c r="Z605">
        <v>0</v>
      </c>
      <c r="AA605">
        <v>0</v>
      </c>
      <c r="AB605">
        <v>0</v>
      </c>
      <c r="AC605">
        <v>157129.11330237699</v>
      </c>
      <c r="AD605">
        <v>35717.319386157098</v>
      </c>
      <c r="AE605">
        <v>0</v>
      </c>
      <c r="AF605">
        <v>0</v>
      </c>
      <c r="AG605">
        <v>0</v>
      </c>
      <c r="AH605">
        <v>0</v>
      </c>
      <c r="AI605">
        <v>0</v>
      </c>
      <c r="AJ605">
        <v>5332816.6198044699</v>
      </c>
      <c r="AK605" s="63">
        <v>13755.2968313731</v>
      </c>
      <c r="AL605">
        <v>330.98244656580999</v>
      </c>
      <c r="AM605">
        <v>93035.839999999997</v>
      </c>
      <c r="AN605">
        <v>7440.7566007290197</v>
      </c>
      <c r="AO605">
        <v>17975.907501281701</v>
      </c>
      <c r="AP605">
        <v>330.98244656580999</v>
      </c>
      <c r="AQ605">
        <v>93035.839999999997</v>
      </c>
      <c r="AR605">
        <v>13755.2968313731</v>
      </c>
      <c r="AS605">
        <v>16181.4732855983</v>
      </c>
      <c r="AT605">
        <v>0</v>
      </c>
      <c r="AU605" t="s">
        <v>2896</v>
      </c>
      <c r="AV605" t="s">
        <v>2896</v>
      </c>
    </row>
    <row r="606" spans="1:48" x14ac:dyDescent="0.25">
      <c r="A606" t="s">
        <v>3519</v>
      </c>
      <c r="B606">
        <v>2262</v>
      </c>
      <c r="C606" t="s">
        <v>135</v>
      </c>
      <c r="D606">
        <v>166</v>
      </c>
      <c r="E606" t="s">
        <v>839</v>
      </c>
      <c r="F606" t="s">
        <v>2892</v>
      </c>
      <c r="G606" t="s">
        <v>2893</v>
      </c>
      <c r="H606" t="s">
        <v>2894</v>
      </c>
      <c r="I606" t="s">
        <v>2895</v>
      </c>
      <c r="J606">
        <v>359.26912849252</v>
      </c>
      <c r="K606">
        <v>1</v>
      </c>
      <c r="L606">
        <v>1</v>
      </c>
      <c r="M606">
        <v>2</v>
      </c>
      <c r="N606">
        <v>2292946.0365586602</v>
      </c>
      <c r="O606">
        <v>494849.10081668099</v>
      </c>
      <c r="P606">
        <v>846119.15986428398</v>
      </c>
      <c r="Q606">
        <v>284336.18454716197</v>
      </c>
      <c r="R606">
        <v>148128.17992719301</v>
      </c>
      <c r="S606">
        <v>147302.17702091299</v>
      </c>
      <c r="T606">
        <v>2552299.16</v>
      </c>
      <c r="U606">
        <v>1514079.50171398</v>
      </c>
      <c r="V606">
        <v>3524969.4088985301</v>
      </c>
      <c r="W606">
        <v>541409.25281545101</v>
      </c>
      <c r="X606">
        <v>0</v>
      </c>
      <c r="Y606">
        <v>0</v>
      </c>
      <c r="Z606">
        <v>0</v>
      </c>
      <c r="AA606">
        <v>0</v>
      </c>
      <c r="AB606">
        <v>0</v>
      </c>
      <c r="AC606">
        <v>147302.17702091299</v>
      </c>
      <c r="AD606">
        <v>0</v>
      </c>
      <c r="AE606">
        <v>0</v>
      </c>
      <c r="AF606">
        <v>0</v>
      </c>
      <c r="AG606">
        <v>0</v>
      </c>
      <c r="AH606">
        <v>0</v>
      </c>
      <c r="AI606">
        <v>0</v>
      </c>
      <c r="AJ606">
        <v>4213680.8387348903</v>
      </c>
      <c r="AK606" s="63">
        <v>11728.480140821801</v>
      </c>
      <c r="AL606">
        <v>330.98244656580999</v>
      </c>
      <c r="AM606">
        <v>93035.839999999997</v>
      </c>
      <c r="AN606">
        <v>4624.33743112298</v>
      </c>
      <c r="AO606">
        <v>15789.2906399205</v>
      </c>
      <c r="AP606">
        <v>330.98244656580999</v>
      </c>
      <c r="AQ606">
        <v>93035.839999999997</v>
      </c>
      <c r="AR606">
        <v>11728.480140821801</v>
      </c>
      <c r="AS606">
        <v>11728.480140821801</v>
      </c>
      <c r="AT606">
        <v>0</v>
      </c>
      <c r="AU606" t="s">
        <v>2896</v>
      </c>
      <c r="AV606" t="s">
        <v>2896</v>
      </c>
    </row>
    <row r="607" spans="1:48" x14ac:dyDescent="0.25">
      <c r="A607" t="s">
        <v>3520</v>
      </c>
      <c r="B607">
        <v>2262</v>
      </c>
      <c r="C607" t="s">
        <v>135</v>
      </c>
      <c r="D607">
        <v>169</v>
      </c>
      <c r="E607" t="s">
        <v>840</v>
      </c>
      <c r="F607" t="s">
        <v>2892</v>
      </c>
      <c r="G607" t="s">
        <v>2903</v>
      </c>
      <c r="H607" t="s">
        <v>2904</v>
      </c>
      <c r="I607" t="s">
        <v>2895</v>
      </c>
      <c r="J607">
        <v>134.15169969720901</v>
      </c>
      <c r="K607">
        <v>1</v>
      </c>
      <c r="L607">
        <v>1</v>
      </c>
      <c r="M607">
        <v>2</v>
      </c>
      <c r="N607">
        <v>902359.52515657595</v>
      </c>
      <c r="O607">
        <v>656809.34825925296</v>
      </c>
      <c r="P607">
        <v>340196.13475847902</v>
      </c>
      <c r="Q607">
        <v>106171.611801083</v>
      </c>
      <c r="R607">
        <v>57620.674562051703</v>
      </c>
      <c r="S607">
        <v>55002.881821130701</v>
      </c>
      <c r="T607">
        <v>1497797.45</v>
      </c>
      <c r="U607">
        <v>565359.84453744197</v>
      </c>
      <c r="V607">
        <v>1583141.667805</v>
      </c>
      <c r="W607">
        <v>480015.62673244602</v>
      </c>
      <c r="X607">
        <v>0</v>
      </c>
      <c r="Y607">
        <v>0</v>
      </c>
      <c r="Z607">
        <v>0</v>
      </c>
      <c r="AA607">
        <v>0</v>
      </c>
      <c r="AB607">
        <v>0</v>
      </c>
      <c r="AC607">
        <v>55002.881821130701</v>
      </c>
      <c r="AD607">
        <v>0</v>
      </c>
      <c r="AE607">
        <v>0</v>
      </c>
      <c r="AF607">
        <v>0</v>
      </c>
      <c r="AG607">
        <v>0</v>
      </c>
      <c r="AH607">
        <v>0</v>
      </c>
      <c r="AI607">
        <v>0</v>
      </c>
      <c r="AJ607">
        <v>2118160.1763585699</v>
      </c>
      <c r="AK607" s="63">
        <v>15789.2906399205</v>
      </c>
      <c r="AL607">
        <v>330.98244656580999</v>
      </c>
      <c r="AM607">
        <v>93035.839999999997</v>
      </c>
      <c r="AN607">
        <v>4624.33743112298</v>
      </c>
      <c r="AO607">
        <v>15789.2906399205</v>
      </c>
      <c r="AP607">
        <v>330.98244656580999</v>
      </c>
      <c r="AQ607">
        <v>40734.411818744898</v>
      </c>
      <c r="AR607">
        <v>15789.2906399205</v>
      </c>
      <c r="AS607">
        <v>15789.2906399205</v>
      </c>
      <c r="AT607">
        <v>0</v>
      </c>
      <c r="AU607" t="s">
        <v>2896</v>
      </c>
      <c r="AV607" t="s">
        <v>2896</v>
      </c>
    </row>
    <row r="608" spans="1:48" x14ac:dyDescent="0.25">
      <c r="A608" t="s">
        <v>3521</v>
      </c>
      <c r="B608">
        <v>2262</v>
      </c>
      <c r="C608" t="s">
        <v>135</v>
      </c>
      <c r="D608">
        <v>2262</v>
      </c>
      <c r="E608" t="s">
        <v>135</v>
      </c>
      <c r="F608" t="s">
        <v>1871</v>
      </c>
      <c r="G608" t="s">
        <v>1871</v>
      </c>
      <c r="H608" t="s">
        <v>2899</v>
      </c>
      <c r="I608" t="s">
        <v>2895</v>
      </c>
      <c r="J608">
        <v>1.982758620689</v>
      </c>
      <c r="K608">
        <v>0</v>
      </c>
      <c r="L608">
        <v>0</v>
      </c>
      <c r="M608">
        <v>2</v>
      </c>
      <c r="N608">
        <v>2300.4982847649298</v>
      </c>
      <c r="O608">
        <v>1013.12092406605</v>
      </c>
      <c r="P608">
        <v>2675.0053772367701</v>
      </c>
      <c r="Q608">
        <v>1569.2136517553299</v>
      </c>
      <c r="R608">
        <v>798.16551075505004</v>
      </c>
      <c r="S608">
        <v>812.94115795578</v>
      </c>
      <c r="T608">
        <v>0</v>
      </c>
      <c r="U608">
        <v>8356.0037485781395</v>
      </c>
      <c r="V608">
        <v>7553.5732964749996</v>
      </c>
      <c r="W608">
        <v>802.43045210313699</v>
      </c>
      <c r="X608">
        <v>0</v>
      </c>
      <c r="Y608">
        <v>0</v>
      </c>
      <c r="Z608">
        <v>0</v>
      </c>
      <c r="AA608">
        <v>0</v>
      </c>
      <c r="AB608">
        <v>0</v>
      </c>
      <c r="AC608">
        <v>812.94115795578</v>
      </c>
      <c r="AD608">
        <v>0</v>
      </c>
      <c r="AE608">
        <v>0</v>
      </c>
      <c r="AF608">
        <v>0</v>
      </c>
      <c r="AG608">
        <v>0</v>
      </c>
      <c r="AH608">
        <v>0</v>
      </c>
      <c r="AI608">
        <v>0</v>
      </c>
      <c r="AJ608">
        <v>9168.9449065339104</v>
      </c>
      <c r="AK608" s="63">
        <v>4624.33743112298</v>
      </c>
      <c r="AL608">
        <v>330.98244656580999</v>
      </c>
      <c r="AM608">
        <v>93035.839999999997</v>
      </c>
      <c r="AN608">
        <v>4624.33743112298</v>
      </c>
      <c r="AO608">
        <v>15789.2906399205</v>
      </c>
      <c r="AP608">
        <v>634.54287297753501</v>
      </c>
      <c r="AQ608">
        <v>40331.279999999999</v>
      </c>
      <c r="AR608">
        <v>4624.33743112298</v>
      </c>
      <c r="AS608">
        <v>4624.33743112298</v>
      </c>
      <c r="AT608">
        <v>0</v>
      </c>
      <c r="AU608" t="s">
        <v>2896</v>
      </c>
      <c r="AV608" t="s">
        <v>2900</v>
      </c>
    </row>
    <row r="609" spans="1:48" x14ac:dyDescent="0.25">
      <c r="A609" t="s">
        <v>3522</v>
      </c>
      <c r="B609">
        <v>2212</v>
      </c>
      <c r="C609" t="s">
        <v>136</v>
      </c>
      <c r="D609">
        <v>1066</v>
      </c>
      <c r="E609" t="s">
        <v>674</v>
      </c>
      <c r="F609" t="s">
        <v>2892</v>
      </c>
      <c r="G609" t="s">
        <v>2893</v>
      </c>
      <c r="H609" t="s">
        <v>2894</v>
      </c>
      <c r="I609" t="s">
        <v>2895</v>
      </c>
      <c r="J609">
        <v>498.37811428559399</v>
      </c>
      <c r="K609">
        <v>1</v>
      </c>
      <c r="L609">
        <v>1</v>
      </c>
      <c r="M609">
        <v>2</v>
      </c>
      <c r="N609">
        <v>3181559.0259013502</v>
      </c>
      <c r="O609">
        <v>882986.26765755599</v>
      </c>
      <c r="P609">
        <v>944661.40053233004</v>
      </c>
      <c r="Q609">
        <v>224104.92203899301</v>
      </c>
      <c r="R609">
        <v>545328.52914986899</v>
      </c>
      <c r="S609">
        <v>249999.38666699899</v>
      </c>
      <c r="T609">
        <v>3583248.94</v>
      </c>
      <c r="U609">
        <v>2195391.2052801</v>
      </c>
      <c r="V609">
        <v>5157253.7755353004</v>
      </c>
      <c r="W609">
        <v>620547.96974480303</v>
      </c>
      <c r="X609">
        <v>0</v>
      </c>
      <c r="Y609">
        <v>0</v>
      </c>
      <c r="Z609">
        <v>0</v>
      </c>
      <c r="AA609">
        <v>0</v>
      </c>
      <c r="AB609">
        <v>838.4</v>
      </c>
      <c r="AC609">
        <v>249859.60356916601</v>
      </c>
      <c r="AD609">
        <v>139.78309783325301</v>
      </c>
      <c r="AE609">
        <v>0</v>
      </c>
      <c r="AF609">
        <v>0</v>
      </c>
      <c r="AG609">
        <v>0</v>
      </c>
      <c r="AH609">
        <v>0</v>
      </c>
      <c r="AI609">
        <v>0</v>
      </c>
      <c r="AJ609">
        <v>6028639.5319470996</v>
      </c>
      <c r="AK609" s="63">
        <v>12096.517401429101</v>
      </c>
      <c r="AL609">
        <v>330.98244656580999</v>
      </c>
      <c r="AM609">
        <v>93035.839999999997</v>
      </c>
      <c r="AN609">
        <v>4906.6973886934702</v>
      </c>
      <c r="AO609">
        <v>13734.6720678373</v>
      </c>
      <c r="AP609">
        <v>330.98244656580999</v>
      </c>
      <c r="AQ609">
        <v>93035.839999999997</v>
      </c>
      <c r="AR609">
        <v>12096.517401429101</v>
      </c>
      <c r="AS609">
        <v>13146.146154368</v>
      </c>
      <c r="AT609">
        <v>0</v>
      </c>
      <c r="AU609" t="s">
        <v>2896</v>
      </c>
      <c r="AV609" t="s">
        <v>2896</v>
      </c>
    </row>
    <row r="610" spans="1:48" x14ac:dyDescent="0.25">
      <c r="A610" t="s">
        <v>3523</v>
      </c>
      <c r="B610">
        <v>2212</v>
      </c>
      <c r="C610" t="s">
        <v>136</v>
      </c>
      <c r="D610">
        <v>1068</v>
      </c>
      <c r="E610" t="s">
        <v>841</v>
      </c>
      <c r="F610" t="s">
        <v>2892</v>
      </c>
      <c r="G610" t="s">
        <v>2893</v>
      </c>
      <c r="H610" t="s">
        <v>2894</v>
      </c>
      <c r="I610" t="s">
        <v>2895</v>
      </c>
      <c r="J610">
        <v>306.23999999998</v>
      </c>
      <c r="K610">
        <v>1</v>
      </c>
      <c r="L610">
        <v>1</v>
      </c>
      <c r="M610">
        <v>2</v>
      </c>
      <c r="N610">
        <v>2208876.8744965298</v>
      </c>
      <c r="O610">
        <v>614501.57011564297</v>
      </c>
      <c r="P610">
        <v>575667.36715444701</v>
      </c>
      <c r="Q610">
        <v>138307.46293945101</v>
      </c>
      <c r="R610">
        <v>334904.59782291501</v>
      </c>
      <c r="S610">
        <v>153617.92578440701</v>
      </c>
      <c r="T610">
        <v>2523248.79</v>
      </c>
      <c r="U610">
        <v>1349009.08252898</v>
      </c>
      <c r="V610">
        <v>3229882.6923794602</v>
      </c>
      <c r="W610">
        <v>642045.18014951597</v>
      </c>
      <c r="X610">
        <v>0</v>
      </c>
      <c r="Y610">
        <v>0</v>
      </c>
      <c r="Z610">
        <v>0</v>
      </c>
      <c r="AA610">
        <v>0</v>
      </c>
      <c r="AB610">
        <v>330</v>
      </c>
      <c r="AC610">
        <v>153532.03281548701</v>
      </c>
      <c r="AD610">
        <v>85.892968919422202</v>
      </c>
      <c r="AE610">
        <v>0</v>
      </c>
      <c r="AF610">
        <v>0</v>
      </c>
      <c r="AG610">
        <v>0</v>
      </c>
      <c r="AH610">
        <v>0</v>
      </c>
      <c r="AI610">
        <v>0</v>
      </c>
      <c r="AJ610">
        <v>4025875.79831339</v>
      </c>
      <c r="AK610" s="63">
        <v>13146.146154368</v>
      </c>
      <c r="AL610">
        <v>330.98244656580999</v>
      </c>
      <c r="AM610">
        <v>93035.839999999997</v>
      </c>
      <c r="AN610">
        <v>4906.6973886934702</v>
      </c>
      <c r="AO610">
        <v>13734.6720678373</v>
      </c>
      <c r="AP610">
        <v>330.98244656580999</v>
      </c>
      <c r="AQ610">
        <v>93035.839999999997</v>
      </c>
      <c r="AR610">
        <v>12096.517401429101</v>
      </c>
      <c r="AS610">
        <v>13146.146154368</v>
      </c>
      <c r="AT610">
        <v>0</v>
      </c>
      <c r="AU610" t="s">
        <v>2896</v>
      </c>
      <c r="AV610" t="s">
        <v>2896</v>
      </c>
    </row>
    <row r="611" spans="1:48" x14ac:dyDescent="0.25">
      <c r="A611" t="s">
        <v>3524</v>
      </c>
      <c r="B611">
        <v>2212</v>
      </c>
      <c r="C611" t="s">
        <v>136</v>
      </c>
      <c r="D611">
        <v>1069</v>
      </c>
      <c r="E611" t="s">
        <v>842</v>
      </c>
      <c r="F611" t="s">
        <v>2892</v>
      </c>
      <c r="G611" t="s">
        <v>2893</v>
      </c>
      <c r="H611" t="s">
        <v>2894</v>
      </c>
      <c r="I611" t="s">
        <v>2895</v>
      </c>
      <c r="J611">
        <v>310.68571428568799</v>
      </c>
      <c r="K611">
        <v>1</v>
      </c>
      <c r="L611">
        <v>1</v>
      </c>
      <c r="M611">
        <v>2</v>
      </c>
      <c r="N611">
        <v>2060563.13844522</v>
      </c>
      <c r="O611">
        <v>649066.08438922395</v>
      </c>
      <c r="P611">
        <v>575151.76978554099</v>
      </c>
      <c r="Q611">
        <v>139907.58093330701</v>
      </c>
      <c r="R611">
        <v>339453.64807492797</v>
      </c>
      <c r="S611">
        <v>155848.01136173401</v>
      </c>
      <c r="T611">
        <v>2395549.4500000002</v>
      </c>
      <c r="U611">
        <v>1368592.7716282201</v>
      </c>
      <c r="V611">
        <v>3362035.1623382298</v>
      </c>
      <c r="W611">
        <v>402085.05928998702</v>
      </c>
      <c r="X611">
        <v>0</v>
      </c>
      <c r="Y611">
        <v>0</v>
      </c>
      <c r="Z611">
        <v>0</v>
      </c>
      <c r="AA611">
        <v>0</v>
      </c>
      <c r="AB611">
        <v>22</v>
      </c>
      <c r="AC611">
        <v>155760.871476673</v>
      </c>
      <c r="AD611">
        <v>87.139885060249597</v>
      </c>
      <c r="AE611">
        <v>0</v>
      </c>
      <c r="AF611">
        <v>0</v>
      </c>
      <c r="AG611">
        <v>0</v>
      </c>
      <c r="AH611">
        <v>0</v>
      </c>
      <c r="AI611">
        <v>0</v>
      </c>
      <c r="AJ611">
        <v>3919990.2329899501</v>
      </c>
      <c r="AK611" s="63">
        <v>12617.220724173199</v>
      </c>
      <c r="AL611">
        <v>330.98244656580999</v>
      </c>
      <c r="AM611">
        <v>93035.839999999997</v>
      </c>
      <c r="AN611">
        <v>4906.6973886934702</v>
      </c>
      <c r="AO611">
        <v>13734.6720678373</v>
      </c>
      <c r="AP611">
        <v>330.98244656580999</v>
      </c>
      <c r="AQ611">
        <v>93035.839999999997</v>
      </c>
      <c r="AR611">
        <v>12096.517401429101</v>
      </c>
      <c r="AS611">
        <v>13146.146154368</v>
      </c>
      <c r="AT611">
        <v>0</v>
      </c>
      <c r="AU611" t="s">
        <v>2896</v>
      </c>
      <c r="AV611" t="s">
        <v>2896</v>
      </c>
    </row>
    <row r="612" spans="1:48" x14ac:dyDescent="0.25">
      <c r="A612" t="s">
        <v>3525</v>
      </c>
      <c r="B612">
        <v>2212</v>
      </c>
      <c r="C612" t="s">
        <v>136</v>
      </c>
      <c r="D612">
        <v>1073</v>
      </c>
      <c r="E612" t="s">
        <v>843</v>
      </c>
      <c r="F612" t="s">
        <v>2892</v>
      </c>
      <c r="G612" t="s">
        <v>2903</v>
      </c>
      <c r="H612" t="s">
        <v>2904</v>
      </c>
      <c r="I612" t="s">
        <v>2895</v>
      </c>
      <c r="J612">
        <v>636.19404270252403</v>
      </c>
      <c r="K612">
        <v>1</v>
      </c>
      <c r="L612">
        <v>1</v>
      </c>
      <c r="M612">
        <v>2</v>
      </c>
      <c r="N612">
        <v>3678944.4352885601</v>
      </c>
      <c r="O612">
        <v>2297323.6818445302</v>
      </c>
      <c r="P612">
        <v>1227329.5710698499</v>
      </c>
      <c r="Q612">
        <v>317625.93930113403</v>
      </c>
      <c r="R612">
        <v>897561.49015721295</v>
      </c>
      <c r="S612">
        <v>319131.43036952801</v>
      </c>
      <c r="T612">
        <v>5616304.9000000004</v>
      </c>
      <c r="U612">
        <v>2802480.21766129</v>
      </c>
      <c r="V612">
        <v>6496111.2279613204</v>
      </c>
      <c r="W612">
        <v>1915160.8896999699</v>
      </c>
      <c r="X612">
        <v>0</v>
      </c>
      <c r="Y612">
        <v>0</v>
      </c>
      <c r="Z612">
        <v>0</v>
      </c>
      <c r="AA612">
        <v>0</v>
      </c>
      <c r="AB612">
        <v>7513</v>
      </c>
      <c r="AC612">
        <v>318952.99321195099</v>
      </c>
      <c r="AD612">
        <v>178.43715757762899</v>
      </c>
      <c r="AE612">
        <v>0</v>
      </c>
      <c r="AF612">
        <v>0</v>
      </c>
      <c r="AG612">
        <v>0</v>
      </c>
      <c r="AH612">
        <v>0</v>
      </c>
      <c r="AI612">
        <v>0</v>
      </c>
      <c r="AJ612">
        <v>8737916.5480308197</v>
      </c>
      <c r="AK612" s="63">
        <v>13734.6720678373</v>
      </c>
      <c r="AL612">
        <v>330.98244656580999</v>
      </c>
      <c r="AM612">
        <v>93035.839999999997</v>
      </c>
      <c r="AN612">
        <v>4906.6973886934702</v>
      </c>
      <c r="AO612">
        <v>13734.6720678373</v>
      </c>
      <c r="AP612">
        <v>330.98244656580999</v>
      </c>
      <c r="AQ612">
        <v>40734.411818744898</v>
      </c>
      <c r="AR612">
        <v>13734.6720678373</v>
      </c>
      <c r="AS612">
        <v>13734.6720678373</v>
      </c>
      <c r="AT612">
        <v>0</v>
      </c>
      <c r="AU612" t="s">
        <v>2896</v>
      </c>
      <c r="AV612" t="s">
        <v>2896</v>
      </c>
    </row>
    <row r="613" spans="1:48" x14ac:dyDescent="0.25">
      <c r="A613" t="s">
        <v>3526</v>
      </c>
      <c r="B613">
        <v>2212</v>
      </c>
      <c r="C613" t="s">
        <v>136</v>
      </c>
      <c r="D613">
        <v>1072</v>
      </c>
      <c r="E613" t="s">
        <v>844</v>
      </c>
      <c r="F613" t="s">
        <v>2892</v>
      </c>
      <c r="G613" t="s">
        <v>2911</v>
      </c>
      <c r="H613" t="s">
        <v>2894</v>
      </c>
      <c r="I613" t="s">
        <v>2895</v>
      </c>
      <c r="J613">
        <v>537.39994857066802</v>
      </c>
      <c r="K613">
        <v>1</v>
      </c>
      <c r="L613">
        <v>1</v>
      </c>
      <c r="M613">
        <v>2</v>
      </c>
      <c r="N613">
        <v>3216611.4778815298</v>
      </c>
      <c r="O613">
        <v>1055545.0910081</v>
      </c>
      <c r="P613">
        <v>1006706.03354482</v>
      </c>
      <c r="Q613">
        <v>241196.78544103901</v>
      </c>
      <c r="R613">
        <v>587122.42575463001</v>
      </c>
      <c r="S613">
        <v>269573.75070558401</v>
      </c>
      <c r="T613">
        <v>3739896.64</v>
      </c>
      <c r="U613">
        <v>2367285.1736301202</v>
      </c>
      <c r="V613">
        <v>5174352.9497028897</v>
      </c>
      <c r="W613">
        <v>932828.86392724002</v>
      </c>
      <c r="X613">
        <v>0</v>
      </c>
      <c r="Y613">
        <v>0</v>
      </c>
      <c r="Z613">
        <v>0</v>
      </c>
      <c r="AA613">
        <v>0</v>
      </c>
      <c r="AB613">
        <v>0</v>
      </c>
      <c r="AC613">
        <v>269423.02291992703</v>
      </c>
      <c r="AD613">
        <v>150.72778565792299</v>
      </c>
      <c r="AE613">
        <v>0</v>
      </c>
      <c r="AF613">
        <v>0</v>
      </c>
      <c r="AG613">
        <v>0</v>
      </c>
      <c r="AH613">
        <v>0</v>
      </c>
      <c r="AI613">
        <v>0</v>
      </c>
      <c r="AJ613">
        <v>6376755.5643357001</v>
      </c>
      <c r="AK613" s="63">
        <v>11865.940034598199</v>
      </c>
      <c r="AL613">
        <v>330.98244656580999</v>
      </c>
      <c r="AM613">
        <v>93035.839999999997</v>
      </c>
      <c r="AN613">
        <v>4906.6973886934702</v>
      </c>
      <c r="AO613">
        <v>13734.6720678373</v>
      </c>
      <c r="AP613">
        <v>3753.1860850462999</v>
      </c>
      <c r="AQ613">
        <v>20687.885194392002</v>
      </c>
      <c r="AR613">
        <v>11865.940034598199</v>
      </c>
      <c r="AS613">
        <v>11865.940034598199</v>
      </c>
      <c r="AT613">
        <v>0</v>
      </c>
      <c r="AU613" t="s">
        <v>2896</v>
      </c>
      <c r="AV613" t="s">
        <v>2896</v>
      </c>
    </row>
    <row r="614" spans="1:48" x14ac:dyDescent="0.25">
      <c r="A614" t="s">
        <v>3527</v>
      </c>
      <c r="B614">
        <v>2212</v>
      </c>
      <c r="C614" t="s">
        <v>136</v>
      </c>
      <c r="D614">
        <v>2212</v>
      </c>
      <c r="E614" t="s">
        <v>136</v>
      </c>
      <c r="F614" t="s">
        <v>1871</v>
      </c>
      <c r="G614" t="s">
        <v>1871</v>
      </c>
      <c r="H614" t="s">
        <v>2899</v>
      </c>
      <c r="I614" t="s">
        <v>2895</v>
      </c>
      <c r="J614">
        <v>13.7591273793682</v>
      </c>
      <c r="K614">
        <v>1</v>
      </c>
      <c r="L614">
        <v>2</v>
      </c>
      <c r="M614">
        <v>2</v>
      </c>
      <c r="N614">
        <v>7851.66798680989</v>
      </c>
      <c r="O614">
        <v>8251.2849849553095</v>
      </c>
      <c r="P614">
        <v>23350.6179130079</v>
      </c>
      <c r="Q614">
        <v>6124.1893460767096</v>
      </c>
      <c r="R614">
        <v>15032.1790404476</v>
      </c>
      <c r="S614">
        <v>6901.9351117493297</v>
      </c>
      <c r="T614">
        <v>0</v>
      </c>
      <c r="U614">
        <v>60609.9392712974</v>
      </c>
      <c r="V614">
        <v>51734.3320828121</v>
      </c>
      <c r="W614">
        <v>8875.6071884852809</v>
      </c>
      <c r="X614">
        <v>0</v>
      </c>
      <c r="Y614">
        <v>0</v>
      </c>
      <c r="Z614">
        <v>0</v>
      </c>
      <c r="AA614">
        <v>0</v>
      </c>
      <c r="AB614">
        <v>0</v>
      </c>
      <c r="AC614">
        <v>6898.0760067978099</v>
      </c>
      <c r="AD614">
        <v>3.85910495152338</v>
      </c>
      <c r="AE614">
        <v>0</v>
      </c>
      <c r="AF614">
        <v>0</v>
      </c>
      <c r="AG614">
        <v>0</v>
      </c>
      <c r="AH614">
        <v>0</v>
      </c>
      <c r="AI614">
        <v>0</v>
      </c>
      <c r="AJ614">
        <v>67511.874383046801</v>
      </c>
      <c r="AK614" s="63">
        <v>4906.6973886934702</v>
      </c>
      <c r="AL614">
        <v>330.98244656580999</v>
      </c>
      <c r="AM614">
        <v>93035.839999999997</v>
      </c>
      <c r="AN614">
        <v>4906.6973886934702</v>
      </c>
      <c r="AO614">
        <v>13734.6720678373</v>
      </c>
      <c r="AP614">
        <v>634.54287297753501</v>
      </c>
      <c r="AQ614">
        <v>40331.279999999999</v>
      </c>
      <c r="AR614">
        <v>4906.6973886934702</v>
      </c>
      <c r="AS614">
        <v>4906.6973886934702</v>
      </c>
      <c r="AT614">
        <v>0</v>
      </c>
      <c r="AU614" t="s">
        <v>2896</v>
      </c>
      <c r="AV614" t="s">
        <v>2900</v>
      </c>
    </row>
    <row r="615" spans="1:48" x14ac:dyDescent="0.25">
      <c r="A615" t="s">
        <v>3528</v>
      </c>
      <c r="B615">
        <v>2059</v>
      </c>
      <c r="C615" t="s">
        <v>137</v>
      </c>
      <c r="D615">
        <v>491</v>
      </c>
      <c r="E615" t="s">
        <v>846</v>
      </c>
      <c r="F615" t="s">
        <v>2892</v>
      </c>
      <c r="G615" t="s">
        <v>2911</v>
      </c>
      <c r="H615" t="s">
        <v>2894</v>
      </c>
      <c r="I615" t="s">
        <v>2895</v>
      </c>
      <c r="J615">
        <v>112.279069767431</v>
      </c>
      <c r="K615">
        <v>1</v>
      </c>
      <c r="L615">
        <v>1</v>
      </c>
      <c r="M615">
        <v>3</v>
      </c>
      <c r="N615">
        <v>545358.97240291897</v>
      </c>
      <c r="O615">
        <v>110518.560676369</v>
      </c>
      <c r="P615">
        <v>203584.37017304701</v>
      </c>
      <c r="Q615">
        <v>88188.054188972703</v>
      </c>
      <c r="R615">
        <v>53828.8925380031</v>
      </c>
      <c r="S615">
        <v>103553.118483235</v>
      </c>
      <c r="T615">
        <v>630961.01</v>
      </c>
      <c r="U615">
        <v>370517.83997931099</v>
      </c>
      <c r="V615">
        <v>947484.52334162104</v>
      </c>
      <c r="W615">
        <v>42891.945633714597</v>
      </c>
      <c r="X615">
        <v>0</v>
      </c>
      <c r="Y615">
        <v>0</v>
      </c>
      <c r="Z615">
        <v>0</v>
      </c>
      <c r="AA615">
        <v>11102.381003975799</v>
      </c>
      <c r="AB615">
        <v>0</v>
      </c>
      <c r="AC615">
        <v>100101.37084429699</v>
      </c>
      <c r="AD615">
        <v>3451.7476389379299</v>
      </c>
      <c r="AE615">
        <v>0</v>
      </c>
      <c r="AF615">
        <v>0</v>
      </c>
      <c r="AG615">
        <v>0</v>
      </c>
      <c r="AH615">
        <v>0</v>
      </c>
      <c r="AI615">
        <v>0</v>
      </c>
      <c r="AJ615">
        <v>1105031.9684625501</v>
      </c>
      <c r="AK615" s="63">
        <v>9841.8340190335693</v>
      </c>
      <c r="AL615">
        <v>330.98244656580999</v>
      </c>
      <c r="AM615">
        <v>93035.839999999997</v>
      </c>
      <c r="AN615">
        <v>9841.8340190335693</v>
      </c>
      <c r="AO615">
        <v>22651.7545828804</v>
      </c>
      <c r="AP615">
        <v>3753.1860850462999</v>
      </c>
      <c r="AQ615">
        <v>20687.885194392002</v>
      </c>
      <c r="AR615">
        <v>9841.8340190335693</v>
      </c>
      <c r="AS615">
        <v>9841.8340190335693</v>
      </c>
      <c r="AT615">
        <v>0</v>
      </c>
      <c r="AU615" t="s">
        <v>2896</v>
      </c>
      <c r="AV615" t="s">
        <v>2896</v>
      </c>
    </row>
    <row r="616" spans="1:48" x14ac:dyDescent="0.25">
      <c r="A616" t="s">
        <v>3529</v>
      </c>
      <c r="B616">
        <v>2059</v>
      </c>
      <c r="C616" t="s">
        <v>137</v>
      </c>
      <c r="D616">
        <v>490</v>
      </c>
      <c r="E616" t="s">
        <v>847</v>
      </c>
      <c r="F616" t="s">
        <v>2892</v>
      </c>
      <c r="G616" t="s">
        <v>2893</v>
      </c>
      <c r="H616" t="s">
        <v>2894</v>
      </c>
      <c r="I616" t="s">
        <v>2895</v>
      </c>
      <c r="J616">
        <v>348.30882352938102</v>
      </c>
      <c r="K616">
        <v>1</v>
      </c>
      <c r="L616">
        <v>1</v>
      </c>
      <c r="M616">
        <v>3</v>
      </c>
      <c r="N616">
        <v>2491901.8015203401</v>
      </c>
      <c r="O616">
        <v>469104.33505178703</v>
      </c>
      <c r="P616">
        <v>993146.73495191301</v>
      </c>
      <c r="Q616">
        <v>273574.38450043602</v>
      </c>
      <c r="R616">
        <v>217607.605129979</v>
      </c>
      <c r="S616">
        <v>321239.434441383</v>
      </c>
      <c r="T616">
        <v>3295925.33</v>
      </c>
      <c r="U616">
        <v>1149409.53115446</v>
      </c>
      <c r="V616">
        <v>3811187.9191327398</v>
      </c>
      <c r="W616">
        <v>599705.46264466795</v>
      </c>
      <c r="X616">
        <v>0</v>
      </c>
      <c r="Y616">
        <v>0</v>
      </c>
      <c r="Z616">
        <v>0</v>
      </c>
      <c r="AA616">
        <v>34441.479377053904</v>
      </c>
      <c r="AB616">
        <v>0</v>
      </c>
      <c r="AC616">
        <v>310531.524572436</v>
      </c>
      <c r="AD616">
        <v>10707.909868946401</v>
      </c>
      <c r="AE616">
        <v>0</v>
      </c>
      <c r="AF616">
        <v>0</v>
      </c>
      <c r="AG616">
        <v>0</v>
      </c>
      <c r="AH616">
        <v>0</v>
      </c>
      <c r="AI616">
        <v>0</v>
      </c>
      <c r="AJ616">
        <v>4766574.2955958396</v>
      </c>
      <c r="AK616" s="63">
        <v>13684.9082584144</v>
      </c>
      <c r="AL616">
        <v>330.98244656580999</v>
      </c>
      <c r="AM616">
        <v>93035.839999999997</v>
      </c>
      <c r="AN616">
        <v>9841.8340190335693</v>
      </c>
      <c r="AO616">
        <v>22651.7545828804</v>
      </c>
      <c r="AP616">
        <v>330.98244656580999</v>
      </c>
      <c r="AQ616">
        <v>93035.839999999997</v>
      </c>
      <c r="AR616">
        <v>13684.9082584144</v>
      </c>
      <c r="AS616">
        <v>16531.885926987699</v>
      </c>
      <c r="AT616">
        <v>0</v>
      </c>
      <c r="AU616" t="s">
        <v>2896</v>
      </c>
      <c r="AV616" t="s">
        <v>2896</v>
      </c>
    </row>
    <row r="617" spans="1:48" x14ac:dyDescent="0.25">
      <c r="A617" t="s">
        <v>3530</v>
      </c>
      <c r="B617">
        <v>2059</v>
      </c>
      <c r="C617" t="s">
        <v>137</v>
      </c>
      <c r="D617">
        <v>492</v>
      </c>
      <c r="E617" t="s">
        <v>848</v>
      </c>
      <c r="F617" t="s">
        <v>2892</v>
      </c>
      <c r="G617" t="s">
        <v>2903</v>
      </c>
      <c r="H617" t="s">
        <v>2904</v>
      </c>
      <c r="I617" t="s">
        <v>2895</v>
      </c>
      <c r="J617">
        <v>228.49670029665199</v>
      </c>
      <c r="K617">
        <v>1</v>
      </c>
      <c r="L617">
        <v>1</v>
      </c>
      <c r="M617">
        <v>3</v>
      </c>
      <c r="N617">
        <v>2239043.2302550199</v>
      </c>
      <c r="O617">
        <v>1160897.4180970299</v>
      </c>
      <c r="P617">
        <v>1186077.95483956</v>
      </c>
      <c r="Q617">
        <v>180895.43686700001</v>
      </c>
      <c r="R617">
        <v>198198.43201304699</v>
      </c>
      <c r="S617">
        <v>210738.706046092</v>
      </c>
      <c r="T617">
        <v>4211079.6500000004</v>
      </c>
      <c r="U617">
        <v>754032.82207164797</v>
      </c>
      <c r="V617">
        <v>3483445.66498863</v>
      </c>
      <c r="W617">
        <v>1459072.59223871</v>
      </c>
      <c r="X617">
        <v>0</v>
      </c>
      <c r="Y617">
        <v>0</v>
      </c>
      <c r="Z617">
        <v>0</v>
      </c>
      <c r="AA617">
        <v>22594.2148443109</v>
      </c>
      <c r="AB617">
        <v>0</v>
      </c>
      <c r="AC617">
        <v>203714.129271563</v>
      </c>
      <c r="AD617">
        <v>7024.5767745295298</v>
      </c>
      <c r="AE617">
        <v>0</v>
      </c>
      <c r="AF617">
        <v>0</v>
      </c>
      <c r="AG617">
        <v>0</v>
      </c>
      <c r="AH617">
        <v>0</v>
      </c>
      <c r="AI617">
        <v>0</v>
      </c>
      <c r="AJ617">
        <v>5175851.17811774</v>
      </c>
      <c r="AK617" s="63">
        <v>22651.7545828804</v>
      </c>
      <c r="AL617">
        <v>330.98244656580999</v>
      </c>
      <c r="AM617">
        <v>93035.839999999997</v>
      </c>
      <c r="AN617">
        <v>9841.8340190335693</v>
      </c>
      <c r="AO617">
        <v>22651.7545828804</v>
      </c>
      <c r="AP617">
        <v>330.98244656580999</v>
      </c>
      <c r="AQ617">
        <v>40734.411818744898</v>
      </c>
      <c r="AR617">
        <v>22651.7545828804</v>
      </c>
      <c r="AS617">
        <v>22651.7545828804</v>
      </c>
      <c r="AT617">
        <v>0</v>
      </c>
      <c r="AU617" t="s">
        <v>2896</v>
      </c>
      <c r="AV617" t="s">
        <v>2896</v>
      </c>
    </row>
    <row r="618" spans="1:48" x14ac:dyDescent="0.25">
      <c r="A618" t="s">
        <v>3531</v>
      </c>
      <c r="B618">
        <v>2059</v>
      </c>
      <c r="C618" t="s">
        <v>137</v>
      </c>
      <c r="D618">
        <v>489</v>
      </c>
      <c r="E618" t="s">
        <v>849</v>
      </c>
      <c r="F618" t="s">
        <v>2892</v>
      </c>
      <c r="G618" t="s">
        <v>2893</v>
      </c>
      <c r="H618" t="s">
        <v>2894</v>
      </c>
      <c r="I618" t="s">
        <v>2895</v>
      </c>
      <c r="J618">
        <v>45.526627218931999</v>
      </c>
      <c r="K618">
        <v>1</v>
      </c>
      <c r="L618">
        <v>1</v>
      </c>
      <c r="M618">
        <v>3</v>
      </c>
      <c r="N618">
        <v>422266.73582171899</v>
      </c>
      <c r="O618">
        <v>13098.986174817899</v>
      </c>
      <c r="P618">
        <v>181727.760035485</v>
      </c>
      <c r="Q618">
        <v>42212.664443592199</v>
      </c>
      <c r="R618">
        <v>51346.410318971</v>
      </c>
      <c r="S618">
        <v>41988.451029290904</v>
      </c>
      <c r="T618">
        <v>560415.93999999994</v>
      </c>
      <c r="U618">
        <v>150236.61679458499</v>
      </c>
      <c r="V618">
        <v>585298.09253701603</v>
      </c>
      <c r="W618">
        <v>120652.69948291</v>
      </c>
      <c r="X618">
        <v>0</v>
      </c>
      <c r="Y618">
        <v>0</v>
      </c>
      <c r="Z618">
        <v>0</v>
      </c>
      <c r="AA618">
        <v>4701.7647746595103</v>
      </c>
      <c r="AB618">
        <v>0</v>
      </c>
      <c r="AC618">
        <v>40588.845311704703</v>
      </c>
      <c r="AD618">
        <v>1399.6057175861999</v>
      </c>
      <c r="AE618">
        <v>0</v>
      </c>
      <c r="AF618">
        <v>0</v>
      </c>
      <c r="AG618">
        <v>0</v>
      </c>
      <c r="AH618">
        <v>0</v>
      </c>
      <c r="AI618">
        <v>0</v>
      </c>
      <c r="AJ618">
        <v>752641.00782387599</v>
      </c>
      <c r="AK618" s="63">
        <v>16531.885926987699</v>
      </c>
      <c r="AL618">
        <v>330.98244656580999</v>
      </c>
      <c r="AM618">
        <v>93035.839999999997</v>
      </c>
      <c r="AN618">
        <v>9841.8340190335693</v>
      </c>
      <c r="AO618">
        <v>22651.7545828804</v>
      </c>
      <c r="AP618">
        <v>330.98244656580999</v>
      </c>
      <c r="AQ618">
        <v>93035.839999999997</v>
      </c>
      <c r="AR618">
        <v>13684.9082584144</v>
      </c>
      <c r="AS618">
        <v>16531.885926987699</v>
      </c>
      <c r="AT618">
        <v>0</v>
      </c>
      <c r="AU618" t="s">
        <v>2896</v>
      </c>
      <c r="AV618" t="s">
        <v>2896</v>
      </c>
    </row>
    <row r="619" spans="1:48" x14ac:dyDescent="0.25">
      <c r="A619" t="s">
        <v>3532</v>
      </c>
      <c r="B619">
        <v>1923</v>
      </c>
      <c r="C619" t="s">
        <v>138</v>
      </c>
      <c r="D619">
        <v>53</v>
      </c>
      <c r="E619" t="s">
        <v>850</v>
      </c>
      <c r="F619" t="s">
        <v>2892</v>
      </c>
      <c r="G619" t="s">
        <v>2893</v>
      </c>
      <c r="H619" t="s">
        <v>2894</v>
      </c>
      <c r="I619" t="s">
        <v>2895</v>
      </c>
      <c r="J619">
        <v>426.99429905112999</v>
      </c>
      <c r="K619">
        <v>1</v>
      </c>
      <c r="L619">
        <v>1</v>
      </c>
      <c r="M619">
        <v>1</v>
      </c>
      <c r="N619">
        <v>3344407.80616685</v>
      </c>
      <c r="O619">
        <v>760917.99577027303</v>
      </c>
      <c r="P619">
        <v>924708.63744273805</v>
      </c>
      <c r="Q619">
        <v>212938.429554934</v>
      </c>
      <c r="R619">
        <v>389910.86218455201</v>
      </c>
      <c r="S619">
        <v>129728.15228849799</v>
      </c>
      <c r="T619">
        <v>3247377.13</v>
      </c>
      <c r="U619">
        <v>2385506.6011193502</v>
      </c>
      <c r="V619">
        <v>5079734.6457495196</v>
      </c>
      <c r="W619">
        <v>553149.08536982897</v>
      </c>
      <c r="X619">
        <v>0</v>
      </c>
      <c r="Y619">
        <v>0</v>
      </c>
      <c r="Z619">
        <v>0</v>
      </c>
      <c r="AA619">
        <v>0</v>
      </c>
      <c r="AB619">
        <v>0</v>
      </c>
      <c r="AC619">
        <v>128140.598774567</v>
      </c>
      <c r="AD619">
        <v>1587.55351393059</v>
      </c>
      <c r="AE619">
        <v>0</v>
      </c>
      <c r="AF619">
        <v>0</v>
      </c>
      <c r="AG619">
        <v>0</v>
      </c>
      <c r="AH619">
        <v>0</v>
      </c>
      <c r="AI619">
        <v>0</v>
      </c>
      <c r="AJ619">
        <v>5762611.8834078498</v>
      </c>
      <c r="AK619" s="63">
        <v>13495.758365424501</v>
      </c>
      <c r="AL619">
        <v>330.98244656580999</v>
      </c>
      <c r="AM619">
        <v>93035.839999999997</v>
      </c>
      <c r="AN619">
        <v>5890.5581620111097</v>
      </c>
      <c r="AO619">
        <v>15992.4703047238</v>
      </c>
      <c r="AP619">
        <v>330.98244656580999</v>
      </c>
      <c r="AQ619">
        <v>93035.839999999997</v>
      </c>
      <c r="AR619">
        <v>12424.3700629738</v>
      </c>
      <c r="AS619">
        <v>13578.6628398435</v>
      </c>
      <c r="AT619">
        <v>0</v>
      </c>
      <c r="AU619" t="s">
        <v>2896</v>
      </c>
      <c r="AV619" t="s">
        <v>2896</v>
      </c>
    </row>
    <row r="620" spans="1:48" x14ac:dyDescent="0.25">
      <c r="A620" t="s">
        <v>3533</v>
      </c>
      <c r="B620">
        <v>1923</v>
      </c>
      <c r="C620" t="s">
        <v>138</v>
      </c>
      <c r="D620">
        <v>54</v>
      </c>
      <c r="E620" t="s">
        <v>851</v>
      </c>
      <c r="F620" t="s">
        <v>2892</v>
      </c>
      <c r="G620" t="s">
        <v>2893</v>
      </c>
      <c r="H620" t="s">
        <v>2894</v>
      </c>
      <c r="I620" t="s">
        <v>2895</v>
      </c>
      <c r="J620">
        <v>456.18325667986397</v>
      </c>
      <c r="K620">
        <v>1</v>
      </c>
      <c r="L620">
        <v>1</v>
      </c>
      <c r="M620">
        <v>1</v>
      </c>
      <c r="N620">
        <v>3402017.6106332899</v>
      </c>
      <c r="O620">
        <v>760196.64409694204</v>
      </c>
      <c r="P620">
        <v>1007647.58252502</v>
      </c>
      <c r="Q620">
        <v>227494.714759725</v>
      </c>
      <c r="R620">
        <v>416564.82843323197</v>
      </c>
      <c r="S620">
        <v>138596.25556017499</v>
      </c>
      <c r="T620">
        <v>3265343.63</v>
      </c>
      <c r="U620">
        <v>2548577.7504482102</v>
      </c>
      <c r="V620">
        <v>5235358.9339834703</v>
      </c>
      <c r="W620">
        <v>578562.44646473404</v>
      </c>
      <c r="X620">
        <v>0</v>
      </c>
      <c r="Y620">
        <v>0</v>
      </c>
      <c r="Z620">
        <v>0</v>
      </c>
      <c r="AA620">
        <v>0</v>
      </c>
      <c r="AB620">
        <v>0</v>
      </c>
      <c r="AC620">
        <v>136900.17827355099</v>
      </c>
      <c r="AD620">
        <v>1696.07728662367</v>
      </c>
      <c r="AE620">
        <v>0</v>
      </c>
      <c r="AF620">
        <v>0</v>
      </c>
      <c r="AG620">
        <v>0</v>
      </c>
      <c r="AH620">
        <v>0</v>
      </c>
      <c r="AI620">
        <v>0</v>
      </c>
      <c r="AJ620">
        <v>5952517.6360083902</v>
      </c>
      <c r="AK620" s="63">
        <v>13048.5228224535</v>
      </c>
      <c r="AL620">
        <v>330.98244656580999</v>
      </c>
      <c r="AM620">
        <v>93035.839999999997</v>
      </c>
      <c r="AN620">
        <v>5890.5581620111097</v>
      </c>
      <c r="AO620">
        <v>15992.4703047238</v>
      </c>
      <c r="AP620">
        <v>330.98244656580999</v>
      </c>
      <c r="AQ620">
        <v>93035.839999999997</v>
      </c>
      <c r="AR620">
        <v>12424.3700629738</v>
      </c>
      <c r="AS620">
        <v>13578.6628398435</v>
      </c>
      <c r="AT620">
        <v>0</v>
      </c>
      <c r="AU620" t="s">
        <v>2896</v>
      </c>
      <c r="AV620" t="s">
        <v>2896</v>
      </c>
    </row>
    <row r="621" spans="1:48" x14ac:dyDescent="0.25">
      <c r="A621" t="s">
        <v>3534</v>
      </c>
      <c r="B621">
        <v>1923</v>
      </c>
      <c r="C621" t="s">
        <v>138</v>
      </c>
      <c r="D621">
        <v>55</v>
      </c>
      <c r="E621" t="s">
        <v>853</v>
      </c>
      <c r="F621" t="s">
        <v>2892</v>
      </c>
      <c r="G621" t="s">
        <v>2893</v>
      </c>
      <c r="H621" t="s">
        <v>2894</v>
      </c>
      <c r="I621" t="s">
        <v>2895</v>
      </c>
      <c r="J621">
        <v>388.22013032755899</v>
      </c>
      <c r="K621">
        <v>1</v>
      </c>
      <c r="L621">
        <v>1</v>
      </c>
      <c r="M621">
        <v>1</v>
      </c>
      <c r="N621">
        <v>2972586.0981216501</v>
      </c>
      <c r="O621">
        <v>734889.03605641099</v>
      </c>
      <c r="P621">
        <v>897981.00623373699</v>
      </c>
      <c r="Q621">
        <v>193602.081004982</v>
      </c>
      <c r="R621">
        <v>354504.13757231802</v>
      </c>
      <c r="S621">
        <v>117947.898368927</v>
      </c>
      <c r="T621">
        <v>2984677</v>
      </c>
      <c r="U621">
        <v>2168885.3589890902</v>
      </c>
      <c r="V621">
        <v>4629164.2457270203</v>
      </c>
      <c r="W621">
        <v>524398.11326208198</v>
      </c>
      <c r="X621">
        <v>0</v>
      </c>
      <c r="Y621">
        <v>0</v>
      </c>
      <c r="Z621">
        <v>0</v>
      </c>
      <c r="AA621">
        <v>0</v>
      </c>
      <c r="AB621">
        <v>0</v>
      </c>
      <c r="AC621">
        <v>116504.506189102</v>
      </c>
      <c r="AD621">
        <v>1443.3921798246399</v>
      </c>
      <c r="AE621">
        <v>0</v>
      </c>
      <c r="AF621">
        <v>0</v>
      </c>
      <c r="AG621">
        <v>0</v>
      </c>
      <c r="AH621">
        <v>0</v>
      </c>
      <c r="AI621">
        <v>0</v>
      </c>
      <c r="AJ621">
        <v>5271510.2573580202</v>
      </c>
      <c r="AK621" s="63">
        <v>13578.6628398435</v>
      </c>
      <c r="AL621">
        <v>330.98244656580999</v>
      </c>
      <c r="AM621">
        <v>93035.839999999997</v>
      </c>
      <c r="AN621">
        <v>5890.5581620111097</v>
      </c>
      <c r="AO621">
        <v>15992.4703047238</v>
      </c>
      <c r="AP621">
        <v>330.98244656580999</v>
      </c>
      <c r="AQ621">
        <v>93035.839999999997</v>
      </c>
      <c r="AR621">
        <v>12424.3700629738</v>
      </c>
      <c r="AS621">
        <v>13578.6628398435</v>
      </c>
      <c r="AT621">
        <v>0</v>
      </c>
      <c r="AU621" t="s">
        <v>2896</v>
      </c>
      <c r="AV621" t="s">
        <v>2896</v>
      </c>
    </row>
    <row r="622" spans="1:48" x14ac:dyDescent="0.25">
      <c r="A622" t="s">
        <v>3535</v>
      </c>
      <c r="B622">
        <v>1923</v>
      </c>
      <c r="C622" t="s">
        <v>138</v>
      </c>
      <c r="D622">
        <v>59</v>
      </c>
      <c r="E622" t="s">
        <v>854</v>
      </c>
      <c r="F622" t="s">
        <v>2892</v>
      </c>
      <c r="G622" t="s">
        <v>2911</v>
      </c>
      <c r="H622" t="s">
        <v>2894</v>
      </c>
      <c r="I622" t="s">
        <v>2895</v>
      </c>
      <c r="J622">
        <v>865.59364982209195</v>
      </c>
      <c r="K622">
        <v>1</v>
      </c>
      <c r="L622">
        <v>1</v>
      </c>
      <c r="M622">
        <v>1</v>
      </c>
      <c r="N622">
        <v>5292563.00996699</v>
      </c>
      <c r="O622">
        <v>2072025.7015283201</v>
      </c>
      <c r="P622">
        <v>1959407.09535454</v>
      </c>
      <c r="Q622">
        <v>431664.19981586002</v>
      </c>
      <c r="R622">
        <v>790708.70501491299</v>
      </c>
      <c r="S622">
        <v>262982.11726388999</v>
      </c>
      <c r="T622">
        <v>5710521.0899999999</v>
      </c>
      <c r="U622">
        <v>4835847.6216806201</v>
      </c>
      <c r="V622">
        <v>9290456.6017801799</v>
      </c>
      <c r="W622">
        <v>1255912.1099004501</v>
      </c>
      <c r="X622">
        <v>0</v>
      </c>
      <c r="Y622">
        <v>0</v>
      </c>
      <c r="Z622">
        <v>0</v>
      </c>
      <c r="AA622">
        <v>0</v>
      </c>
      <c r="AB622">
        <v>0</v>
      </c>
      <c r="AC622">
        <v>259763.862960578</v>
      </c>
      <c r="AD622">
        <v>3218.2543033121701</v>
      </c>
      <c r="AE622">
        <v>0</v>
      </c>
      <c r="AF622">
        <v>0</v>
      </c>
      <c r="AG622">
        <v>0</v>
      </c>
      <c r="AH622">
        <v>0</v>
      </c>
      <c r="AI622">
        <v>0</v>
      </c>
      <c r="AJ622">
        <v>10809350.828944501</v>
      </c>
      <c r="AK622" s="63">
        <v>12487.7889656032</v>
      </c>
      <c r="AL622">
        <v>330.98244656580999</v>
      </c>
      <c r="AM622">
        <v>93035.839999999997</v>
      </c>
      <c r="AN622">
        <v>5890.5581620111097</v>
      </c>
      <c r="AO622">
        <v>15992.4703047238</v>
      </c>
      <c r="AP622">
        <v>3753.1860850462999</v>
      </c>
      <c r="AQ622">
        <v>20687.885194392002</v>
      </c>
      <c r="AR622">
        <v>12001.0847736368</v>
      </c>
      <c r="AS622">
        <v>12487.7889656032</v>
      </c>
      <c r="AT622">
        <v>0</v>
      </c>
      <c r="AU622" t="s">
        <v>2896</v>
      </c>
      <c r="AV622" t="s">
        <v>2896</v>
      </c>
    </row>
    <row r="623" spans="1:48" x14ac:dyDescent="0.25">
      <c r="A623" t="s">
        <v>3536</v>
      </c>
      <c r="B623">
        <v>1923</v>
      </c>
      <c r="C623" t="s">
        <v>138</v>
      </c>
      <c r="D623">
        <v>1923</v>
      </c>
      <c r="E623" t="s">
        <v>138</v>
      </c>
      <c r="F623" t="s">
        <v>1871</v>
      </c>
      <c r="G623" t="s">
        <v>1871</v>
      </c>
      <c r="H623" t="s">
        <v>2899</v>
      </c>
      <c r="I623" t="s">
        <v>2895</v>
      </c>
      <c r="J623">
        <v>45.334616983250697</v>
      </c>
      <c r="K623">
        <v>1</v>
      </c>
      <c r="L623">
        <v>4</v>
      </c>
      <c r="M623">
        <v>1</v>
      </c>
      <c r="N623">
        <v>74729.779435812001</v>
      </c>
      <c r="O623">
        <v>41934.431435002603</v>
      </c>
      <c r="P623">
        <v>72603.155257301303</v>
      </c>
      <c r="Q623">
        <v>22607.9883650435</v>
      </c>
      <c r="R623">
        <v>41397.413581460998</v>
      </c>
      <c r="S623">
        <v>13773.4300177146</v>
      </c>
      <c r="T623">
        <v>0</v>
      </c>
      <c r="U623">
        <v>253272.76807462101</v>
      </c>
      <c r="V623">
        <v>217759.53687291799</v>
      </c>
      <c r="W623">
        <v>35513.2312017027</v>
      </c>
      <c r="X623">
        <v>0</v>
      </c>
      <c r="Y623">
        <v>0</v>
      </c>
      <c r="Z623">
        <v>0</v>
      </c>
      <c r="AA623">
        <v>0</v>
      </c>
      <c r="AB623">
        <v>0</v>
      </c>
      <c r="AC623">
        <v>13604.877110440701</v>
      </c>
      <c r="AD623">
        <v>168.55290727391801</v>
      </c>
      <c r="AE623">
        <v>0</v>
      </c>
      <c r="AF623">
        <v>0</v>
      </c>
      <c r="AG623">
        <v>0</v>
      </c>
      <c r="AH623">
        <v>0</v>
      </c>
      <c r="AI623">
        <v>0</v>
      </c>
      <c r="AJ623">
        <v>267046.19809233502</v>
      </c>
      <c r="AK623" s="63">
        <v>5890.5581620111097</v>
      </c>
      <c r="AL623">
        <v>330.98244656580999</v>
      </c>
      <c r="AM623">
        <v>93035.839999999997</v>
      </c>
      <c r="AN623">
        <v>5890.5581620111097</v>
      </c>
      <c r="AO623">
        <v>15992.4703047238</v>
      </c>
      <c r="AP623">
        <v>634.54287297753501</v>
      </c>
      <c r="AQ623">
        <v>40331.279999999999</v>
      </c>
      <c r="AR623">
        <v>5890.5581620111097</v>
      </c>
      <c r="AS623">
        <v>5890.5581620111097</v>
      </c>
      <c r="AT623">
        <v>0</v>
      </c>
      <c r="AU623" t="s">
        <v>2896</v>
      </c>
      <c r="AV623" t="s">
        <v>2900</v>
      </c>
    </row>
    <row r="624" spans="1:48" x14ac:dyDescent="0.25">
      <c r="A624" t="s">
        <v>3537</v>
      </c>
      <c r="B624">
        <v>1923</v>
      </c>
      <c r="C624" t="s">
        <v>138</v>
      </c>
      <c r="D624">
        <v>61</v>
      </c>
      <c r="E624" t="s">
        <v>855</v>
      </c>
      <c r="F624" t="s">
        <v>2892</v>
      </c>
      <c r="G624" t="s">
        <v>2903</v>
      </c>
      <c r="H624" t="s">
        <v>2894</v>
      </c>
      <c r="I624" t="s">
        <v>2895</v>
      </c>
      <c r="J624">
        <v>1268.98494155361</v>
      </c>
      <c r="K624">
        <v>1</v>
      </c>
      <c r="L624">
        <v>1</v>
      </c>
      <c r="M624">
        <v>1</v>
      </c>
      <c r="N624">
        <v>8617442.8264059592</v>
      </c>
      <c r="O624">
        <v>4914397.9920078097</v>
      </c>
      <c r="P624">
        <v>3457580.8283220599</v>
      </c>
      <c r="Q624">
        <v>632832.01013166097</v>
      </c>
      <c r="R624">
        <v>2286411.0647931402</v>
      </c>
      <c r="S624">
        <v>385539.27327719401</v>
      </c>
      <c r="T624">
        <v>12819174.390000001</v>
      </c>
      <c r="U624">
        <v>7089490.3316606404</v>
      </c>
      <c r="V624">
        <v>17050205.919077601</v>
      </c>
      <c r="W624">
        <v>2858458.8025830798</v>
      </c>
      <c r="X624">
        <v>0</v>
      </c>
      <c r="Y624">
        <v>0</v>
      </c>
      <c r="Z624">
        <v>0</v>
      </c>
      <c r="AA624">
        <v>0</v>
      </c>
      <c r="AB624">
        <v>0</v>
      </c>
      <c r="AC624">
        <v>380821.22081709001</v>
      </c>
      <c r="AD624">
        <v>4718.0524601036996</v>
      </c>
      <c r="AE624">
        <v>0</v>
      </c>
      <c r="AF624">
        <v>0</v>
      </c>
      <c r="AG624">
        <v>0</v>
      </c>
      <c r="AH624">
        <v>0</v>
      </c>
      <c r="AI624">
        <v>0</v>
      </c>
      <c r="AJ624">
        <v>20294203.9949378</v>
      </c>
      <c r="AK624" s="63">
        <v>15992.4703047238</v>
      </c>
      <c r="AL624">
        <v>330.98244656580999</v>
      </c>
      <c r="AM624">
        <v>93035.839999999997</v>
      </c>
      <c r="AN624">
        <v>5890.5581620111097</v>
      </c>
      <c r="AO624">
        <v>15992.4703047238</v>
      </c>
      <c r="AP624">
        <v>330.98244656580999</v>
      </c>
      <c r="AQ624">
        <v>40734.411818744898</v>
      </c>
      <c r="AR624">
        <v>15604.6767003556</v>
      </c>
      <c r="AS624">
        <v>15992.4703047238</v>
      </c>
      <c r="AT624">
        <v>0</v>
      </c>
      <c r="AU624" t="s">
        <v>2896</v>
      </c>
      <c r="AV624" t="s">
        <v>2896</v>
      </c>
    </row>
    <row r="625" spans="1:48" x14ac:dyDescent="0.25">
      <c r="A625" t="s">
        <v>3538</v>
      </c>
      <c r="B625">
        <v>1923</v>
      </c>
      <c r="C625" t="s">
        <v>138</v>
      </c>
      <c r="D625">
        <v>62</v>
      </c>
      <c r="E625" t="s">
        <v>856</v>
      </c>
      <c r="F625" t="s">
        <v>2892</v>
      </c>
      <c r="G625" t="s">
        <v>2903</v>
      </c>
      <c r="H625" t="s">
        <v>2894</v>
      </c>
      <c r="I625" t="s">
        <v>2895</v>
      </c>
      <c r="J625">
        <v>1148.8223554148501</v>
      </c>
      <c r="K625">
        <v>1</v>
      </c>
      <c r="L625">
        <v>1</v>
      </c>
      <c r="M625">
        <v>1</v>
      </c>
      <c r="N625">
        <v>7926832.8577809604</v>
      </c>
      <c r="O625">
        <v>4721781.7164578</v>
      </c>
      <c r="P625">
        <v>2871329.35643382</v>
      </c>
      <c r="Q625">
        <v>572907.94922380499</v>
      </c>
      <c r="R625">
        <v>1485117.7327783999</v>
      </c>
      <c r="S625">
        <v>349031.82971499697</v>
      </c>
      <c r="T625">
        <v>11159796.539999999</v>
      </c>
      <c r="U625">
        <v>6418173.0726747904</v>
      </c>
      <c r="V625">
        <v>14635712.0634661</v>
      </c>
      <c r="W625">
        <v>2942257.54920871</v>
      </c>
      <c r="X625">
        <v>0</v>
      </c>
      <c r="Y625">
        <v>0</v>
      </c>
      <c r="Z625">
        <v>0</v>
      </c>
      <c r="AA625">
        <v>0</v>
      </c>
      <c r="AB625">
        <v>0</v>
      </c>
      <c r="AC625">
        <v>344760.53857299802</v>
      </c>
      <c r="AD625">
        <v>4271.2911419982902</v>
      </c>
      <c r="AE625">
        <v>0</v>
      </c>
      <c r="AF625">
        <v>0</v>
      </c>
      <c r="AG625">
        <v>0</v>
      </c>
      <c r="AH625">
        <v>0</v>
      </c>
      <c r="AI625">
        <v>0</v>
      </c>
      <c r="AJ625">
        <v>17927001.442389801</v>
      </c>
      <c r="AK625" s="63">
        <v>15604.6767003556</v>
      </c>
      <c r="AL625">
        <v>330.98244656580999</v>
      </c>
      <c r="AM625">
        <v>93035.839999999997</v>
      </c>
      <c r="AN625">
        <v>5890.5581620111097</v>
      </c>
      <c r="AO625">
        <v>15992.4703047238</v>
      </c>
      <c r="AP625">
        <v>330.98244656580999</v>
      </c>
      <c r="AQ625">
        <v>40734.411818744898</v>
      </c>
      <c r="AR625">
        <v>15604.6767003556</v>
      </c>
      <c r="AS625">
        <v>15992.4703047238</v>
      </c>
      <c r="AT625">
        <v>0</v>
      </c>
      <c r="AU625" t="s">
        <v>2896</v>
      </c>
      <c r="AV625" t="s">
        <v>2896</v>
      </c>
    </row>
    <row r="626" spans="1:48" x14ac:dyDescent="0.25">
      <c r="A626" t="s">
        <v>3539</v>
      </c>
      <c r="B626">
        <v>1923</v>
      </c>
      <c r="C626" t="s">
        <v>138</v>
      </c>
      <c r="D626">
        <v>60</v>
      </c>
      <c r="E626" t="s">
        <v>857</v>
      </c>
      <c r="F626" t="s">
        <v>2892</v>
      </c>
      <c r="G626" t="s">
        <v>2911</v>
      </c>
      <c r="H626" t="s">
        <v>2894</v>
      </c>
      <c r="I626" t="s">
        <v>2895</v>
      </c>
      <c r="J626">
        <v>841.10528873592898</v>
      </c>
      <c r="K626">
        <v>1</v>
      </c>
      <c r="L626">
        <v>1</v>
      </c>
      <c r="M626">
        <v>1</v>
      </c>
      <c r="N626">
        <v>4882592.0192469396</v>
      </c>
      <c r="O626">
        <v>1941307.7257469499</v>
      </c>
      <c r="P626">
        <v>1827224.6313889499</v>
      </c>
      <c r="Q626">
        <v>419452.06217456202</v>
      </c>
      <c r="R626">
        <v>768057.29970587103</v>
      </c>
      <c r="S626">
        <v>255542.13541087499</v>
      </c>
      <c r="T626">
        <v>5139596.25</v>
      </c>
      <c r="U626">
        <v>4699037.4882632596</v>
      </c>
      <c r="V626">
        <v>8657958.4999338295</v>
      </c>
      <c r="W626">
        <v>1180675.2383294301</v>
      </c>
      <c r="X626">
        <v>0</v>
      </c>
      <c r="Y626">
        <v>0</v>
      </c>
      <c r="Z626">
        <v>0</v>
      </c>
      <c r="AA626">
        <v>0</v>
      </c>
      <c r="AB626">
        <v>0</v>
      </c>
      <c r="AC626">
        <v>252414.92818659599</v>
      </c>
      <c r="AD626">
        <v>3127.2072242782601</v>
      </c>
      <c r="AE626">
        <v>0</v>
      </c>
      <c r="AF626">
        <v>0</v>
      </c>
      <c r="AG626">
        <v>0</v>
      </c>
      <c r="AH626">
        <v>0</v>
      </c>
      <c r="AI626">
        <v>0</v>
      </c>
      <c r="AJ626">
        <v>10094175.8736741</v>
      </c>
      <c r="AK626" s="63">
        <v>12001.0847736368</v>
      </c>
      <c r="AL626">
        <v>330.98244656580999</v>
      </c>
      <c r="AM626">
        <v>93035.839999999997</v>
      </c>
      <c r="AN626">
        <v>5890.5581620111097</v>
      </c>
      <c r="AO626">
        <v>15992.4703047238</v>
      </c>
      <c r="AP626">
        <v>3753.1860850462999</v>
      </c>
      <c r="AQ626">
        <v>20687.885194392002</v>
      </c>
      <c r="AR626">
        <v>12001.0847736368</v>
      </c>
      <c r="AS626">
        <v>12487.7889656032</v>
      </c>
      <c r="AT626">
        <v>0</v>
      </c>
      <c r="AU626" t="s">
        <v>2896</v>
      </c>
      <c r="AV626" t="s">
        <v>2896</v>
      </c>
    </row>
    <row r="627" spans="1:48" x14ac:dyDescent="0.25">
      <c r="A627" t="s">
        <v>3540</v>
      </c>
      <c r="B627">
        <v>1923</v>
      </c>
      <c r="C627" t="s">
        <v>138</v>
      </c>
      <c r="D627">
        <v>1288</v>
      </c>
      <c r="E627" t="s">
        <v>858</v>
      </c>
      <c r="F627" t="s">
        <v>2892</v>
      </c>
      <c r="G627" t="s">
        <v>2893</v>
      </c>
      <c r="H627" t="s">
        <v>2894</v>
      </c>
      <c r="I627" t="s">
        <v>2895</v>
      </c>
      <c r="J627">
        <v>580.88541740044195</v>
      </c>
      <c r="K627">
        <v>1</v>
      </c>
      <c r="L627">
        <v>1</v>
      </c>
      <c r="M627">
        <v>1</v>
      </c>
      <c r="N627">
        <v>4112486.7137055499</v>
      </c>
      <c r="O627">
        <v>968395.01719564502</v>
      </c>
      <c r="P627">
        <v>1199211.10969037</v>
      </c>
      <c r="Q627">
        <v>289682.622947153</v>
      </c>
      <c r="R627">
        <v>530436.90380025003</v>
      </c>
      <c r="S627">
        <v>176482.89932242999</v>
      </c>
      <c r="T627">
        <v>3854955.93</v>
      </c>
      <c r="U627">
        <v>3245256.4373389799</v>
      </c>
      <c r="V627">
        <v>6143182.9058040204</v>
      </c>
      <c r="W627">
        <v>957029.46153496206</v>
      </c>
      <c r="X627">
        <v>0</v>
      </c>
      <c r="Y627">
        <v>0</v>
      </c>
      <c r="Z627">
        <v>0</v>
      </c>
      <c r="AA627">
        <v>0</v>
      </c>
      <c r="AB627">
        <v>0</v>
      </c>
      <c r="AC627">
        <v>174323.18269943399</v>
      </c>
      <c r="AD627">
        <v>2159.7166229956601</v>
      </c>
      <c r="AE627">
        <v>0</v>
      </c>
      <c r="AF627">
        <v>0</v>
      </c>
      <c r="AG627">
        <v>0</v>
      </c>
      <c r="AH627">
        <v>0</v>
      </c>
      <c r="AI627">
        <v>0</v>
      </c>
      <c r="AJ627">
        <v>7276695.2666614102</v>
      </c>
      <c r="AK627" s="63">
        <v>12526.9029806701</v>
      </c>
      <c r="AL627">
        <v>330.98244656580999</v>
      </c>
      <c r="AM627">
        <v>93035.839999999997</v>
      </c>
      <c r="AN627">
        <v>5890.5581620111097</v>
      </c>
      <c r="AO627">
        <v>15992.4703047238</v>
      </c>
      <c r="AP627">
        <v>330.98244656580999</v>
      </c>
      <c r="AQ627">
        <v>93035.839999999997</v>
      </c>
      <c r="AR627">
        <v>12424.3700629738</v>
      </c>
      <c r="AS627">
        <v>13578.6628398435</v>
      </c>
      <c r="AT627">
        <v>0</v>
      </c>
      <c r="AU627" t="s">
        <v>2896</v>
      </c>
      <c r="AV627" t="s">
        <v>2896</v>
      </c>
    </row>
    <row r="628" spans="1:48" x14ac:dyDescent="0.25">
      <c r="A628" t="s">
        <v>3541</v>
      </c>
      <c r="B628">
        <v>1923</v>
      </c>
      <c r="C628" t="s">
        <v>138</v>
      </c>
      <c r="D628">
        <v>56</v>
      </c>
      <c r="E628" t="s">
        <v>859</v>
      </c>
      <c r="F628" t="s">
        <v>2892</v>
      </c>
      <c r="G628" t="s">
        <v>2893</v>
      </c>
      <c r="H628" t="s">
        <v>2894</v>
      </c>
      <c r="I628" t="s">
        <v>2895</v>
      </c>
      <c r="J628">
        <v>554.533814723467</v>
      </c>
      <c r="K628">
        <v>1</v>
      </c>
      <c r="L628">
        <v>1</v>
      </c>
      <c r="M628">
        <v>1</v>
      </c>
      <c r="N628">
        <v>4126897.11745875</v>
      </c>
      <c r="O628">
        <v>890573.476611936</v>
      </c>
      <c r="P628">
        <v>1346000.3939279099</v>
      </c>
      <c r="Q628">
        <v>276541.30255303998</v>
      </c>
      <c r="R628">
        <v>506373.874990365</v>
      </c>
      <c r="S628">
        <v>168476.83288847201</v>
      </c>
      <c r="T628">
        <v>4048349.31</v>
      </c>
      <c r="U628">
        <v>3098036.8555420102</v>
      </c>
      <c r="V628">
        <v>6227390.0906325299</v>
      </c>
      <c r="W628">
        <v>918996.074909469</v>
      </c>
      <c r="X628">
        <v>0</v>
      </c>
      <c r="Y628">
        <v>0</v>
      </c>
      <c r="Z628">
        <v>0</v>
      </c>
      <c r="AA628">
        <v>0</v>
      </c>
      <c r="AB628">
        <v>0</v>
      </c>
      <c r="AC628">
        <v>166415.09082747999</v>
      </c>
      <c r="AD628">
        <v>2061.7420609921401</v>
      </c>
      <c r="AE628">
        <v>0</v>
      </c>
      <c r="AF628">
        <v>0</v>
      </c>
      <c r="AG628">
        <v>0</v>
      </c>
      <c r="AH628">
        <v>0</v>
      </c>
      <c r="AI628">
        <v>0</v>
      </c>
      <c r="AJ628">
        <v>7314862.9984304802</v>
      </c>
      <c r="AK628" s="63">
        <v>13191.013431846801</v>
      </c>
      <c r="AL628">
        <v>330.98244656580999</v>
      </c>
      <c r="AM628">
        <v>93035.839999999997</v>
      </c>
      <c r="AN628">
        <v>5890.5581620111097</v>
      </c>
      <c r="AO628">
        <v>15992.4703047238</v>
      </c>
      <c r="AP628">
        <v>330.98244656580999</v>
      </c>
      <c r="AQ628">
        <v>93035.839999999997</v>
      </c>
      <c r="AR628">
        <v>12424.3700629738</v>
      </c>
      <c r="AS628">
        <v>13578.6628398435</v>
      </c>
      <c r="AT628">
        <v>0</v>
      </c>
      <c r="AU628" t="s">
        <v>2896</v>
      </c>
      <c r="AV628" t="s">
        <v>2896</v>
      </c>
    </row>
    <row r="629" spans="1:48" x14ac:dyDescent="0.25">
      <c r="A629" t="s">
        <v>3542</v>
      </c>
      <c r="B629">
        <v>1923</v>
      </c>
      <c r="C629" t="s">
        <v>138</v>
      </c>
      <c r="D629">
        <v>58</v>
      </c>
      <c r="E629" t="s">
        <v>860</v>
      </c>
      <c r="F629" t="s">
        <v>2892</v>
      </c>
      <c r="G629" t="s">
        <v>2893</v>
      </c>
      <c r="H629" t="s">
        <v>2894</v>
      </c>
      <c r="I629" t="s">
        <v>2895</v>
      </c>
      <c r="J629">
        <v>455.12972902722203</v>
      </c>
      <c r="K629">
        <v>1</v>
      </c>
      <c r="L629">
        <v>1</v>
      </c>
      <c r="M629">
        <v>1</v>
      </c>
      <c r="N629">
        <v>3116004.5610772399</v>
      </c>
      <c r="O629">
        <v>815403.89309289202</v>
      </c>
      <c r="P629">
        <v>942443.42342353903</v>
      </c>
      <c r="Q629">
        <v>226969.32946923201</v>
      </c>
      <c r="R629">
        <v>415602.79714548599</v>
      </c>
      <c r="S629">
        <v>138276.17588682601</v>
      </c>
      <c r="T629">
        <v>2973732.04</v>
      </c>
      <c r="U629">
        <v>2542691.9642083901</v>
      </c>
      <c r="V629">
        <v>4970411.5069728401</v>
      </c>
      <c r="W629">
        <v>546012.497235546</v>
      </c>
      <c r="X629">
        <v>0</v>
      </c>
      <c r="Y629">
        <v>0</v>
      </c>
      <c r="Z629">
        <v>0</v>
      </c>
      <c r="AA629">
        <v>0</v>
      </c>
      <c r="AB629">
        <v>0</v>
      </c>
      <c r="AC629">
        <v>136584.015588159</v>
      </c>
      <c r="AD629">
        <v>1692.16029866694</v>
      </c>
      <c r="AE629">
        <v>0</v>
      </c>
      <c r="AF629">
        <v>0</v>
      </c>
      <c r="AG629">
        <v>0</v>
      </c>
      <c r="AH629">
        <v>0</v>
      </c>
      <c r="AI629">
        <v>0</v>
      </c>
      <c r="AJ629">
        <v>5654700.18009522</v>
      </c>
      <c r="AK629" s="63">
        <v>12424.3700629738</v>
      </c>
      <c r="AL629">
        <v>330.98244656580999</v>
      </c>
      <c r="AM629">
        <v>93035.839999999997</v>
      </c>
      <c r="AN629">
        <v>5890.5581620111097</v>
      </c>
      <c r="AO629">
        <v>15992.4703047238</v>
      </c>
      <c r="AP629">
        <v>330.98244656580999</v>
      </c>
      <c r="AQ629">
        <v>93035.839999999997</v>
      </c>
      <c r="AR629">
        <v>12424.3700629738</v>
      </c>
      <c r="AS629">
        <v>13578.6628398435</v>
      </c>
      <c r="AT629">
        <v>0</v>
      </c>
      <c r="AU629" t="s">
        <v>2896</v>
      </c>
      <c r="AV629" t="s">
        <v>2896</v>
      </c>
    </row>
    <row r="630" spans="1:48" x14ac:dyDescent="0.25">
      <c r="A630" t="s">
        <v>3543</v>
      </c>
      <c r="B630">
        <v>2101</v>
      </c>
      <c r="C630" t="s">
        <v>140</v>
      </c>
      <c r="D630">
        <v>652</v>
      </c>
      <c r="E630" t="s">
        <v>862</v>
      </c>
      <c r="F630" t="s">
        <v>2892</v>
      </c>
      <c r="G630" t="s">
        <v>2893</v>
      </c>
      <c r="H630" t="s">
        <v>2894</v>
      </c>
      <c r="I630" t="s">
        <v>2895</v>
      </c>
      <c r="J630">
        <v>319.38899318623902</v>
      </c>
      <c r="K630">
        <v>1</v>
      </c>
      <c r="L630">
        <v>2</v>
      </c>
      <c r="M630">
        <v>2</v>
      </c>
      <c r="N630">
        <v>2553464.1381003601</v>
      </c>
      <c r="O630">
        <v>695711.82933737105</v>
      </c>
      <c r="P630">
        <v>742110.70920359902</v>
      </c>
      <c r="Q630">
        <v>132894.388026592</v>
      </c>
      <c r="R630">
        <v>233708.27117176901</v>
      </c>
      <c r="S630">
        <v>136232.79330021999</v>
      </c>
      <c r="T630">
        <v>3392268.48</v>
      </c>
      <c r="U630">
        <v>965620.85583968903</v>
      </c>
      <c r="V630">
        <v>3767916.9141276102</v>
      </c>
      <c r="W630">
        <v>585715.53092090006</v>
      </c>
      <c r="X630">
        <v>0</v>
      </c>
      <c r="Y630">
        <v>0</v>
      </c>
      <c r="Z630">
        <v>0</v>
      </c>
      <c r="AA630">
        <v>4237.5667263877403</v>
      </c>
      <c r="AB630">
        <v>19.324064791393202</v>
      </c>
      <c r="AC630">
        <v>135754.52879640099</v>
      </c>
      <c r="AD630">
        <v>478.26450381905499</v>
      </c>
      <c r="AE630">
        <v>0</v>
      </c>
      <c r="AF630">
        <v>0</v>
      </c>
      <c r="AG630">
        <v>0</v>
      </c>
      <c r="AH630">
        <v>0</v>
      </c>
      <c r="AI630">
        <v>0</v>
      </c>
      <c r="AJ630">
        <v>4494122.1291399105</v>
      </c>
      <c r="AK630" s="63">
        <v>14070.9987664457</v>
      </c>
      <c r="AL630">
        <v>330.98244656580999</v>
      </c>
      <c r="AM630">
        <v>93035.839999999997</v>
      </c>
      <c r="AN630">
        <v>3449.8798413425902</v>
      </c>
      <c r="AO630">
        <v>14852.938640336401</v>
      </c>
      <c r="AP630">
        <v>330.98244656580999</v>
      </c>
      <c r="AQ630">
        <v>93035.839999999997</v>
      </c>
      <c r="AR630">
        <v>3957.63905924447</v>
      </c>
      <c r="AS630">
        <v>14852.938640336401</v>
      </c>
      <c r="AT630">
        <v>0</v>
      </c>
      <c r="AU630" t="s">
        <v>2896</v>
      </c>
      <c r="AV630" t="s">
        <v>2896</v>
      </c>
    </row>
    <row r="631" spans="1:48" x14ac:dyDescent="0.25">
      <c r="A631" t="s">
        <v>3544</v>
      </c>
      <c r="B631">
        <v>2101</v>
      </c>
      <c r="C631" t="s">
        <v>140</v>
      </c>
      <c r="D631">
        <v>653</v>
      </c>
      <c r="E631" t="s">
        <v>863</v>
      </c>
      <c r="F631" t="s">
        <v>2892</v>
      </c>
      <c r="G631" t="s">
        <v>2893</v>
      </c>
      <c r="H631" t="s">
        <v>2894</v>
      </c>
      <c r="I631" t="s">
        <v>2895</v>
      </c>
      <c r="J631">
        <v>325.55443722938202</v>
      </c>
      <c r="K631">
        <v>2</v>
      </c>
      <c r="L631">
        <v>1</v>
      </c>
      <c r="M631">
        <v>2</v>
      </c>
      <c r="N631">
        <v>2654843.0975437602</v>
      </c>
      <c r="O631">
        <v>850215.82505815104</v>
      </c>
      <c r="P631">
        <v>759720.42425883003</v>
      </c>
      <c r="Q631">
        <v>135459.764199553</v>
      </c>
      <c r="R631">
        <v>296338.35557780502</v>
      </c>
      <c r="S631">
        <v>138862.61361918101</v>
      </c>
      <c r="T631">
        <v>3712316.39</v>
      </c>
      <c r="U631">
        <v>984261.07663809403</v>
      </c>
      <c r="V631">
        <v>3951872.7844439899</v>
      </c>
      <c r="W631">
        <v>740365.61693063495</v>
      </c>
      <c r="X631">
        <v>0</v>
      </c>
      <c r="Y631">
        <v>0</v>
      </c>
      <c r="Z631">
        <v>0</v>
      </c>
      <c r="AA631">
        <v>4319.3681694180405</v>
      </c>
      <c r="AB631">
        <v>19.6970940525736</v>
      </c>
      <c r="AC631">
        <v>138375.116758897</v>
      </c>
      <c r="AD631">
        <v>487.49686028413402</v>
      </c>
      <c r="AE631">
        <v>0</v>
      </c>
      <c r="AF631">
        <v>0</v>
      </c>
      <c r="AG631">
        <v>0</v>
      </c>
      <c r="AH631">
        <v>0</v>
      </c>
      <c r="AI631">
        <v>0</v>
      </c>
      <c r="AJ631">
        <v>4835440.0802572696</v>
      </c>
      <c r="AK631" s="63">
        <v>14852.938640336401</v>
      </c>
      <c r="AL631">
        <v>330.98244656580999</v>
      </c>
      <c r="AM631">
        <v>93035.839999999997</v>
      </c>
      <c r="AN631">
        <v>3449.8798413425902</v>
      </c>
      <c r="AO631">
        <v>14852.938640336401</v>
      </c>
      <c r="AP631">
        <v>330.98244656580999</v>
      </c>
      <c r="AQ631">
        <v>93035.839999999997</v>
      </c>
      <c r="AR631">
        <v>3957.63905924447</v>
      </c>
      <c r="AS631">
        <v>14852.938640336401</v>
      </c>
      <c r="AT631">
        <v>0</v>
      </c>
      <c r="AU631" t="s">
        <v>2896</v>
      </c>
      <c r="AV631" t="s">
        <v>2896</v>
      </c>
    </row>
    <row r="632" spans="1:48" x14ac:dyDescent="0.25">
      <c r="A632" t="s">
        <v>3545</v>
      </c>
      <c r="B632">
        <v>2101</v>
      </c>
      <c r="C632" t="s">
        <v>140</v>
      </c>
      <c r="D632">
        <v>658</v>
      </c>
      <c r="E632" t="s">
        <v>864</v>
      </c>
      <c r="F632" t="s">
        <v>2892</v>
      </c>
      <c r="G632" t="s">
        <v>2893</v>
      </c>
      <c r="H632" t="s">
        <v>2894</v>
      </c>
      <c r="I632" t="s">
        <v>2895</v>
      </c>
      <c r="J632">
        <v>323.45121894775701</v>
      </c>
      <c r="K632">
        <v>1</v>
      </c>
      <c r="L632">
        <v>1</v>
      </c>
      <c r="M632">
        <v>2</v>
      </c>
      <c r="N632">
        <v>1950743.18433073</v>
      </c>
      <c r="O632">
        <v>709956.35000337497</v>
      </c>
      <c r="P632">
        <v>754768.79937752499</v>
      </c>
      <c r="Q632">
        <v>134584.637277881</v>
      </c>
      <c r="R632">
        <v>236680.74605377001</v>
      </c>
      <c r="S632">
        <v>137965.502862272</v>
      </c>
      <c r="T632">
        <v>2808831.38</v>
      </c>
      <c r="U632">
        <v>977902.33704328001</v>
      </c>
      <c r="V632">
        <v>3280051.15904237</v>
      </c>
      <c r="W632">
        <v>502371.52491991298</v>
      </c>
      <c r="X632">
        <v>0</v>
      </c>
      <c r="Y632">
        <v>0</v>
      </c>
      <c r="Z632">
        <v>0</v>
      </c>
      <c r="AA632">
        <v>4291.4632384445804</v>
      </c>
      <c r="AB632">
        <v>19.569842559217101</v>
      </c>
      <c r="AC632">
        <v>137481.15543628001</v>
      </c>
      <c r="AD632">
        <v>484.34742599133</v>
      </c>
      <c r="AE632">
        <v>0</v>
      </c>
      <c r="AF632">
        <v>0</v>
      </c>
      <c r="AG632">
        <v>0</v>
      </c>
      <c r="AH632">
        <v>0</v>
      </c>
      <c r="AI632">
        <v>0</v>
      </c>
      <c r="AJ632">
        <v>3924699.2199055599</v>
      </c>
      <c r="AK632" s="63">
        <v>12133.821083356201</v>
      </c>
      <c r="AL632">
        <v>330.98244656580999</v>
      </c>
      <c r="AM632">
        <v>93035.839999999997</v>
      </c>
      <c r="AN632">
        <v>3449.8798413425902</v>
      </c>
      <c r="AO632">
        <v>14852.938640336401</v>
      </c>
      <c r="AP632">
        <v>330.98244656580999</v>
      </c>
      <c r="AQ632">
        <v>93035.839999999997</v>
      </c>
      <c r="AR632">
        <v>3957.63905924447</v>
      </c>
      <c r="AS632">
        <v>14852.938640336401</v>
      </c>
      <c r="AT632">
        <v>0</v>
      </c>
      <c r="AU632" t="s">
        <v>2896</v>
      </c>
      <c r="AV632" t="s">
        <v>2896</v>
      </c>
    </row>
    <row r="633" spans="1:48" x14ac:dyDescent="0.25">
      <c r="A633" t="s">
        <v>3546</v>
      </c>
      <c r="B633">
        <v>2101</v>
      </c>
      <c r="C633" t="s">
        <v>140</v>
      </c>
      <c r="D633">
        <v>671</v>
      </c>
      <c r="E633" t="s">
        <v>865</v>
      </c>
      <c r="F633" t="s">
        <v>2892</v>
      </c>
      <c r="G633" t="s">
        <v>2893</v>
      </c>
      <c r="H633" t="s">
        <v>2894</v>
      </c>
      <c r="I633" t="s">
        <v>2895</v>
      </c>
      <c r="J633">
        <v>227.78932535122601</v>
      </c>
      <c r="K633">
        <v>1</v>
      </c>
      <c r="L633">
        <v>1</v>
      </c>
      <c r="M633">
        <v>2</v>
      </c>
      <c r="N633">
        <v>1615036.32052589</v>
      </c>
      <c r="O633">
        <v>622015.59199498303</v>
      </c>
      <c r="P633">
        <v>547971.27978087403</v>
      </c>
      <c r="Q633">
        <v>94780.733329434501</v>
      </c>
      <c r="R633">
        <v>166681.54055069701</v>
      </c>
      <c r="S633">
        <v>97161.695420339398</v>
      </c>
      <c r="T633">
        <v>2357801.36</v>
      </c>
      <c r="U633">
        <v>688684.10618188197</v>
      </c>
      <c r="V633">
        <v>2723420.0171126099</v>
      </c>
      <c r="W633">
        <v>320029.41995711299</v>
      </c>
      <c r="X633">
        <v>0</v>
      </c>
      <c r="Y633">
        <v>0</v>
      </c>
      <c r="Z633">
        <v>0</v>
      </c>
      <c r="AA633">
        <v>3022.24712287379</v>
      </c>
      <c r="AB633">
        <v>13.781989285110001</v>
      </c>
      <c r="AC633">
        <v>96820.595535908302</v>
      </c>
      <c r="AD633">
        <v>341.09988443106801</v>
      </c>
      <c r="AE633">
        <v>0</v>
      </c>
      <c r="AF633">
        <v>0</v>
      </c>
      <c r="AG633">
        <v>0</v>
      </c>
      <c r="AH633">
        <v>0</v>
      </c>
      <c r="AI633">
        <v>0</v>
      </c>
      <c r="AJ633">
        <v>3143647.16160222</v>
      </c>
      <c r="AK633" s="63">
        <v>13800.6781343027</v>
      </c>
      <c r="AL633">
        <v>330.98244656580999</v>
      </c>
      <c r="AM633">
        <v>93035.839999999997</v>
      </c>
      <c r="AN633">
        <v>3449.8798413425902</v>
      </c>
      <c r="AO633">
        <v>14852.938640336401</v>
      </c>
      <c r="AP633">
        <v>330.98244656580999</v>
      </c>
      <c r="AQ633">
        <v>93035.839999999997</v>
      </c>
      <c r="AR633">
        <v>3957.63905924447</v>
      </c>
      <c r="AS633">
        <v>14852.938640336401</v>
      </c>
      <c r="AT633">
        <v>0</v>
      </c>
      <c r="AU633" t="s">
        <v>2896</v>
      </c>
      <c r="AV633" t="s">
        <v>2896</v>
      </c>
    </row>
    <row r="634" spans="1:48" x14ac:dyDescent="0.25">
      <c r="A634" t="s">
        <v>3547</v>
      </c>
      <c r="B634">
        <v>2101</v>
      </c>
      <c r="C634" t="s">
        <v>140</v>
      </c>
      <c r="D634">
        <v>2101</v>
      </c>
      <c r="E634" t="s">
        <v>140</v>
      </c>
      <c r="F634" t="s">
        <v>1871</v>
      </c>
      <c r="G634" t="s">
        <v>1871</v>
      </c>
      <c r="H634" t="s">
        <v>2899</v>
      </c>
      <c r="I634" t="s">
        <v>2895</v>
      </c>
      <c r="J634">
        <v>107.82581482753901</v>
      </c>
      <c r="K634">
        <v>1</v>
      </c>
      <c r="L634">
        <v>1</v>
      </c>
      <c r="M634">
        <v>2</v>
      </c>
      <c r="N634">
        <v>9622.9916157536409</v>
      </c>
      <c r="O634">
        <v>59119.893073542204</v>
      </c>
      <c r="P634">
        <v>133485.82865810301</v>
      </c>
      <c r="Q634">
        <v>44865.183148684198</v>
      </c>
      <c r="R634">
        <v>78899.978736390505</v>
      </c>
      <c r="S634">
        <v>45992.229717391703</v>
      </c>
      <c r="T634">
        <v>0</v>
      </c>
      <c r="U634">
        <v>325993.87523247302</v>
      </c>
      <c r="V634">
        <v>268419.72814586601</v>
      </c>
      <c r="W634">
        <v>56137.019546262498</v>
      </c>
      <c r="X634">
        <v>0</v>
      </c>
      <c r="Y634">
        <v>0</v>
      </c>
      <c r="Z634">
        <v>0</v>
      </c>
      <c r="AA634">
        <v>1430.6037305812599</v>
      </c>
      <c r="AB634">
        <v>6.5238097629029497</v>
      </c>
      <c r="AC634">
        <v>45830.767485043303</v>
      </c>
      <c r="AD634">
        <v>161.462232348463</v>
      </c>
      <c r="AE634">
        <v>0</v>
      </c>
      <c r="AF634">
        <v>0</v>
      </c>
      <c r="AG634">
        <v>0</v>
      </c>
      <c r="AH634">
        <v>0</v>
      </c>
      <c r="AI634">
        <v>0</v>
      </c>
      <c r="AJ634">
        <v>371986.10494986502</v>
      </c>
      <c r="AK634" s="63">
        <v>3449.8798413425902</v>
      </c>
      <c r="AL634">
        <v>330.98244656580999</v>
      </c>
      <c r="AM634">
        <v>93035.839999999997</v>
      </c>
      <c r="AN634">
        <v>3449.8798413425902</v>
      </c>
      <c r="AO634">
        <v>14852.938640336401</v>
      </c>
      <c r="AP634">
        <v>634.54287297753501</v>
      </c>
      <c r="AQ634">
        <v>40331.279999999999</v>
      </c>
      <c r="AR634">
        <v>3449.8798413425902</v>
      </c>
      <c r="AS634">
        <v>3449.8798413425902</v>
      </c>
      <c r="AT634">
        <v>0</v>
      </c>
      <c r="AU634" t="s">
        <v>2896</v>
      </c>
      <c r="AV634" t="s">
        <v>2900</v>
      </c>
    </row>
    <row r="635" spans="1:48" x14ac:dyDescent="0.25">
      <c r="A635" t="s">
        <v>3548</v>
      </c>
      <c r="B635">
        <v>2101</v>
      </c>
      <c r="C635" t="s">
        <v>140</v>
      </c>
      <c r="D635">
        <v>688</v>
      </c>
      <c r="E635" t="s">
        <v>866</v>
      </c>
      <c r="F635" t="s">
        <v>2892</v>
      </c>
      <c r="G635" t="s">
        <v>2903</v>
      </c>
      <c r="H635" t="s">
        <v>2904</v>
      </c>
      <c r="I635" t="s">
        <v>2895</v>
      </c>
      <c r="J635">
        <v>1171.0613834278199</v>
      </c>
      <c r="K635">
        <v>1</v>
      </c>
      <c r="L635">
        <v>1</v>
      </c>
      <c r="M635">
        <v>2</v>
      </c>
      <c r="N635">
        <v>8070574.1569541804</v>
      </c>
      <c r="O635">
        <v>3985317.8828624501</v>
      </c>
      <c r="P635">
        <v>2739929.4741014</v>
      </c>
      <c r="Q635">
        <v>568595.17783778196</v>
      </c>
      <c r="R635">
        <v>1104426.3109424501</v>
      </c>
      <c r="S635">
        <v>499506.76696415001</v>
      </c>
      <c r="T635">
        <v>12928328.710000001</v>
      </c>
      <c r="U635">
        <v>3540514.2926982702</v>
      </c>
      <c r="V635">
        <v>13029292.3582447</v>
      </c>
      <c r="W635">
        <v>3316671.7759459601</v>
      </c>
      <c r="X635">
        <v>0</v>
      </c>
      <c r="Y635">
        <v>0</v>
      </c>
      <c r="Z635">
        <v>107270.69</v>
      </c>
      <c r="AA635">
        <v>15537.325514776599</v>
      </c>
      <c r="AB635">
        <v>70.852992842061596</v>
      </c>
      <c r="AC635">
        <v>497753.17775652098</v>
      </c>
      <c r="AD635">
        <v>1753.58920762864</v>
      </c>
      <c r="AE635">
        <v>0</v>
      </c>
      <c r="AF635">
        <v>0</v>
      </c>
      <c r="AG635">
        <v>0</v>
      </c>
      <c r="AH635">
        <v>0</v>
      </c>
      <c r="AI635">
        <v>0</v>
      </c>
      <c r="AJ635">
        <v>16968349.769662399</v>
      </c>
      <c r="AK635" s="63">
        <v>14489.7184808487</v>
      </c>
      <c r="AL635">
        <v>330.98244656580999</v>
      </c>
      <c r="AM635">
        <v>93035.839999999997</v>
      </c>
      <c r="AN635">
        <v>3449.8798413425902</v>
      </c>
      <c r="AO635">
        <v>14852.938640336401</v>
      </c>
      <c r="AP635">
        <v>330.98244656580999</v>
      </c>
      <c r="AQ635">
        <v>40734.411818744898</v>
      </c>
      <c r="AR635">
        <v>14489.7184808487</v>
      </c>
      <c r="AS635">
        <v>14489.7184808487</v>
      </c>
      <c r="AT635">
        <v>0</v>
      </c>
      <c r="AU635" t="s">
        <v>2896</v>
      </c>
      <c r="AV635" t="s">
        <v>2896</v>
      </c>
    </row>
    <row r="636" spans="1:48" x14ac:dyDescent="0.25">
      <c r="A636" t="s">
        <v>3549</v>
      </c>
      <c r="B636">
        <v>2101</v>
      </c>
      <c r="C636" t="s">
        <v>140</v>
      </c>
      <c r="D636">
        <v>3504</v>
      </c>
      <c r="E636" t="s">
        <v>867</v>
      </c>
      <c r="F636" t="s">
        <v>2892</v>
      </c>
      <c r="G636" t="s">
        <v>2893</v>
      </c>
      <c r="H636" t="s">
        <v>2894</v>
      </c>
      <c r="I636" t="s">
        <v>2895</v>
      </c>
      <c r="J636">
        <v>372.40334527615801</v>
      </c>
      <c r="K636">
        <v>1</v>
      </c>
      <c r="L636">
        <v>1</v>
      </c>
      <c r="M636">
        <v>2</v>
      </c>
      <c r="N636">
        <v>2121134.0116985901</v>
      </c>
      <c r="O636">
        <v>739472.326333442</v>
      </c>
      <c r="P636">
        <v>891111.443126039</v>
      </c>
      <c r="Q636">
        <v>154953.100217428</v>
      </c>
      <c r="R636">
        <v>272500.75569236698</v>
      </c>
      <c r="S636">
        <v>158845.636648894</v>
      </c>
      <c r="T636">
        <v>3053270.48</v>
      </c>
      <c r="U636">
        <v>1125901.15706787</v>
      </c>
      <c r="V636">
        <v>3588216.8100381801</v>
      </c>
      <c r="W636">
        <v>585991.348622691</v>
      </c>
      <c r="X636">
        <v>0</v>
      </c>
      <c r="Y636">
        <v>0</v>
      </c>
      <c r="Z636">
        <v>0</v>
      </c>
      <c r="AA636">
        <v>4940.9468028146403</v>
      </c>
      <c r="AB636">
        <v>22.531604176014302</v>
      </c>
      <c r="AC636">
        <v>158287.98655778699</v>
      </c>
      <c r="AD636">
        <v>557.65009110756</v>
      </c>
      <c r="AE636">
        <v>0</v>
      </c>
      <c r="AF636">
        <v>0</v>
      </c>
      <c r="AG636">
        <v>0</v>
      </c>
      <c r="AH636">
        <v>0</v>
      </c>
      <c r="AI636">
        <v>0</v>
      </c>
      <c r="AJ636">
        <v>4338017.2737167599</v>
      </c>
      <c r="AK636" s="63">
        <v>11648.706513363501</v>
      </c>
      <c r="AL636">
        <v>330.98244656580999</v>
      </c>
      <c r="AM636">
        <v>93035.839999999997</v>
      </c>
      <c r="AN636">
        <v>3449.8798413425902</v>
      </c>
      <c r="AO636">
        <v>14852.938640336401</v>
      </c>
      <c r="AP636">
        <v>330.98244656580999</v>
      </c>
      <c r="AQ636">
        <v>93035.839999999997</v>
      </c>
      <c r="AR636">
        <v>3957.63905924447</v>
      </c>
      <c r="AS636">
        <v>14852.938640336401</v>
      </c>
      <c r="AT636">
        <v>0</v>
      </c>
      <c r="AU636" t="s">
        <v>2896</v>
      </c>
      <c r="AV636" t="s">
        <v>2896</v>
      </c>
    </row>
    <row r="637" spans="1:48" x14ac:dyDescent="0.25">
      <c r="A637" t="s">
        <v>3550</v>
      </c>
      <c r="B637">
        <v>2101</v>
      </c>
      <c r="C637" t="s">
        <v>140</v>
      </c>
      <c r="D637">
        <v>3503</v>
      </c>
      <c r="E637" t="s">
        <v>868</v>
      </c>
      <c r="F637" t="s">
        <v>2892</v>
      </c>
      <c r="G637" t="s">
        <v>2893</v>
      </c>
      <c r="H637" t="s">
        <v>2894</v>
      </c>
      <c r="I637" t="s">
        <v>2895</v>
      </c>
      <c r="J637">
        <v>421.46147186142201</v>
      </c>
      <c r="K637">
        <v>1</v>
      </c>
      <c r="L637">
        <v>1</v>
      </c>
      <c r="M637">
        <v>2</v>
      </c>
      <c r="N637">
        <v>2613249.1991348499</v>
      </c>
      <c r="O637">
        <v>731140.68162010098</v>
      </c>
      <c r="P637">
        <v>883312.80270528502</v>
      </c>
      <c r="Q637">
        <v>175365.66874472899</v>
      </c>
      <c r="R637">
        <v>308398.32948409201</v>
      </c>
      <c r="S637">
        <v>179770.983988241</v>
      </c>
      <c r="T637">
        <v>3437246.23</v>
      </c>
      <c r="U637">
        <v>1274220.4516890501</v>
      </c>
      <c r="V637">
        <v>4035535.5462495699</v>
      </c>
      <c r="W637">
        <v>670313.79891043401</v>
      </c>
      <c r="X637">
        <v>0</v>
      </c>
      <c r="Y637">
        <v>0</v>
      </c>
      <c r="Z637">
        <v>0</v>
      </c>
      <c r="AA637">
        <v>5591.8367499062497</v>
      </c>
      <c r="AB637">
        <v>25.4997791504262</v>
      </c>
      <c r="AC637">
        <v>179139.872503441</v>
      </c>
      <c r="AD637">
        <v>631.11148480033603</v>
      </c>
      <c r="AE637">
        <v>0</v>
      </c>
      <c r="AF637">
        <v>0</v>
      </c>
      <c r="AG637">
        <v>0</v>
      </c>
      <c r="AH637">
        <v>0</v>
      </c>
      <c r="AI637">
        <v>0</v>
      </c>
      <c r="AJ637">
        <v>4891237.6656772904</v>
      </c>
      <c r="AK637" s="63">
        <v>11605.4206427807</v>
      </c>
      <c r="AL637">
        <v>330.98244656580999</v>
      </c>
      <c r="AM637">
        <v>93035.839999999997</v>
      </c>
      <c r="AN637">
        <v>3449.8798413425902</v>
      </c>
      <c r="AO637">
        <v>14852.938640336401</v>
      </c>
      <c r="AP637">
        <v>330.98244656580999</v>
      </c>
      <c r="AQ637">
        <v>93035.839999999997</v>
      </c>
      <c r="AR637">
        <v>3957.63905924447</v>
      </c>
      <c r="AS637">
        <v>14852.938640336401</v>
      </c>
      <c r="AT637">
        <v>0</v>
      </c>
      <c r="AU637" t="s">
        <v>2896</v>
      </c>
      <c r="AV637" t="s">
        <v>2896</v>
      </c>
    </row>
    <row r="638" spans="1:48" x14ac:dyDescent="0.25">
      <c r="A638" t="s">
        <v>3551</v>
      </c>
      <c r="B638">
        <v>2101</v>
      </c>
      <c r="C638" t="s">
        <v>140</v>
      </c>
      <c r="D638">
        <v>3505</v>
      </c>
      <c r="E638" t="s">
        <v>869</v>
      </c>
      <c r="F638" t="s">
        <v>2906</v>
      </c>
      <c r="G638" t="s">
        <v>2893</v>
      </c>
      <c r="H638" t="s">
        <v>2894</v>
      </c>
      <c r="I638" t="s">
        <v>2895</v>
      </c>
      <c r="J638">
        <v>326.963399475063</v>
      </c>
      <c r="K638">
        <v>1</v>
      </c>
      <c r="L638">
        <v>1</v>
      </c>
      <c r="M638">
        <v>2</v>
      </c>
      <c r="N638">
        <v>182070.761382545</v>
      </c>
      <c r="O638">
        <v>192398.99597480299</v>
      </c>
      <c r="P638">
        <v>404773.016458133</v>
      </c>
      <c r="Q638">
        <v>136046.018514469</v>
      </c>
      <c r="R638">
        <v>239250.733300016</v>
      </c>
      <c r="S638">
        <v>139463.59507589601</v>
      </c>
      <c r="T638">
        <v>166018.68</v>
      </c>
      <c r="U638">
        <v>988520.84562996798</v>
      </c>
      <c r="V638">
        <v>938470.42081532802</v>
      </c>
      <c r="W638">
        <v>211711.26057463299</v>
      </c>
      <c r="X638">
        <v>0</v>
      </c>
      <c r="Y638">
        <v>0</v>
      </c>
      <c r="Z638">
        <v>0</v>
      </c>
      <c r="AA638">
        <v>4338.0618991908595</v>
      </c>
      <c r="AB638">
        <v>19.782340815314399</v>
      </c>
      <c r="AC638">
        <v>138973.98838514299</v>
      </c>
      <c r="AD638">
        <v>489.60669075326803</v>
      </c>
      <c r="AE638">
        <v>0</v>
      </c>
      <c r="AF638">
        <v>0</v>
      </c>
      <c r="AG638">
        <v>0</v>
      </c>
      <c r="AH638">
        <v>0</v>
      </c>
      <c r="AI638">
        <v>0</v>
      </c>
      <c r="AJ638">
        <v>1294003.12070586</v>
      </c>
      <c r="AK638" s="63">
        <v>3957.63905924447</v>
      </c>
      <c r="AL638">
        <v>330.98244656580999</v>
      </c>
      <c r="AM638">
        <v>93035.839999999997</v>
      </c>
      <c r="AN638">
        <v>3449.8798413425902</v>
      </c>
      <c r="AO638">
        <v>14852.938640336401</v>
      </c>
      <c r="AP638">
        <v>330.98244656580999</v>
      </c>
      <c r="AQ638">
        <v>93035.839999999997</v>
      </c>
      <c r="AR638">
        <v>3957.63905924447</v>
      </c>
      <c r="AS638">
        <v>14852.938640336401</v>
      </c>
      <c r="AT638">
        <v>0</v>
      </c>
      <c r="AU638" t="s">
        <v>2896</v>
      </c>
      <c r="AV638" t="s">
        <v>2896</v>
      </c>
    </row>
    <row r="639" spans="1:48" x14ac:dyDescent="0.25">
      <c r="A639" t="s">
        <v>3552</v>
      </c>
      <c r="B639">
        <v>2101</v>
      </c>
      <c r="C639" t="s">
        <v>140</v>
      </c>
      <c r="D639">
        <v>674</v>
      </c>
      <c r="E639" t="s">
        <v>870</v>
      </c>
      <c r="F639" t="s">
        <v>2892</v>
      </c>
      <c r="G639" t="s">
        <v>2911</v>
      </c>
      <c r="H639" t="s">
        <v>2894</v>
      </c>
      <c r="I639" t="s">
        <v>2895</v>
      </c>
      <c r="J639">
        <v>592.96808250188803</v>
      </c>
      <c r="K639">
        <v>1</v>
      </c>
      <c r="L639">
        <v>1</v>
      </c>
      <c r="M639">
        <v>2</v>
      </c>
      <c r="N639">
        <v>3927872.4787133499</v>
      </c>
      <c r="O639">
        <v>1395209.69374177</v>
      </c>
      <c r="P639">
        <v>1224135.46233021</v>
      </c>
      <c r="Q639">
        <v>246727.75870344401</v>
      </c>
      <c r="R639">
        <v>433895.80849064101</v>
      </c>
      <c r="S639">
        <v>252925.742403412</v>
      </c>
      <c r="T639">
        <v>5435098.3099999996</v>
      </c>
      <c r="U639">
        <v>1792742.8919794201</v>
      </c>
      <c r="V639">
        <v>6198946.6217797697</v>
      </c>
      <c r="W639">
        <v>1020991.36367146</v>
      </c>
      <c r="X639">
        <v>0</v>
      </c>
      <c r="Y639">
        <v>0</v>
      </c>
      <c r="Z639">
        <v>0</v>
      </c>
      <c r="AA639">
        <v>7867.3400456062</v>
      </c>
      <c r="AB639">
        <v>35.876482564986397</v>
      </c>
      <c r="AC639">
        <v>252037.810784576</v>
      </c>
      <c r="AD639">
        <v>887.93161883613902</v>
      </c>
      <c r="AE639">
        <v>0</v>
      </c>
      <c r="AF639">
        <v>0</v>
      </c>
      <c r="AG639">
        <v>0</v>
      </c>
      <c r="AH639">
        <v>0</v>
      </c>
      <c r="AI639">
        <v>0</v>
      </c>
      <c r="AJ639">
        <v>7480766.9443828203</v>
      </c>
      <c r="AK639" s="63">
        <v>12615.800352726401</v>
      </c>
      <c r="AL639">
        <v>330.98244656580999</v>
      </c>
      <c r="AM639">
        <v>93035.839999999997</v>
      </c>
      <c r="AN639">
        <v>3449.8798413425902</v>
      </c>
      <c r="AO639">
        <v>14852.938640336401</v>
      </c>
      <c r="AP639">
        <v>3753.1860850462999</v>
      </c>
      <c r="AQ639">
        <v>20687.885194392002</v>
      </c>
      <c r="AR639">
        <v>12615.800352726401</v>
      </c>
      <c r="AS639">
        <v>12615.800352726401</v>
      </c>
      <c r="AT639">
        <v>0</v>
      </c>
      <c r="AU639" t="s">
        <v>2896</v>
      </c>
      <c r="AV639" t="s">
        <v>2896</v>
      </c>
    </row>
    <row r="640" spans="1:48" x14ac:dyDescent="0.25">
      <c r="A640" t="s">
        <v>3553</v>
      </c>
      <c r="B640">
        <v>2097</v>
      </c>
      <c r="C640" t="s">
        <v>142</v>
      </c>
      <c r="D640">
        <v>623</v>
      </c>
      <c r="E640" t="s">
        <v>871</v>
      </c>
      <c r="F640" t="s">
        <v>2892</v>
      </c>
      <c r="G640" t="s">
        <v>2893</v>
      </c>
      <c r="H640" t="s">
        <v>2894</v>
      </c>
      <c r="I640" t="s">
        <v>2895</v>
      </c>
      <c r="J640">
        <v>342.02465693074498</v>
      </c>
      <c r="K640">
        <v>1</v>
      </c>
      <c r="L640">
        <v>2</v>
      </c>
      <c r="M640">
        <v>3</v>
      </c>
      <c r="N640">
        <v>2335515.8203192898</v>
      </c>
      <c r="O640">
        <v>866638.71437822899</v>
      </c>
      <c r="P640">
        <v>932724.03204661701</v>
      </c>
      <c r="Q640">
        <v>151124.510960143</v>
      </c>
      <c r="R640">
        <v>201257.06081731501</v>
      </c>
      <c r="S640">
        <v>156166.35589099399</v>
      </c>
      <c r="T640">
        <v>2431453.09</v>
      </c>
      <c r="U640">
        <v>2055807.04852159</v>
      </c>
      <c r="V640">
        <v>3581798.9811768299</v>
      </c>
      <c r="W640">
        <v>842165.62661366398</v>
      </c>
      <c r="X640">
        <v>0</v>
      </c>
      <c r="Y640">
        <v>0</v>
      </c>
      <c r="Z640">
        <v>0</v>
      </c>
      <c r="AA640">
        <v>62106.860381692502</v>
      </c>
      <c r="AB640">
        <v>1188.6703494051001</v>
      </c>
      <c r="AC640">
        <v>153100.10160696</v>
      </c>
      <c r="AD640">
        <v>3066.2542840334499</v>
      </c>
      <c r="AE640">
        <v>0</v>
      </c>
      <c r="AF640">
        <v>0</v>
      </c>
      <c r="AG640">
        <v>0</v>
      </c>
      <c r="AH640">
        <v>0</v>
      </c>
      <c r="AI640">
        <v>0</v>
      </c>
      <c r="AJ640">
        <v>4643426.4944125796</v>
      </c>
      <c r="AK640" s="63">
        <v>13576.291651256</v>
      </c>
      <c r="AL640">
        <v>330.98244656580999</v>
      </c>
      <c r="AM640">
        <v>93035.839999999997</v>
      </c>
      <c r="AN640">
        <v>6467.2922246669395</v>
      </c>
      <c r="AO640">
        <v>20296.719423381099</v>
      </c>
      <c r="AP640">
        <v>330.98244656580999</v>
      </c>
      <c r="AQ640">
        <v>93035.839999999997</v>
      </c>
      <c r="AR640">
        <v>7326.30209637198</v>
      </c>
      <c r="AS640">
        <v>14908.401500574601</v>
      </c>
      <c r="AT640">
        <v>0</v>
      </c>
      <c r="AU640" t="s">
        <v>2896</v>
      </c>
      <c r="AV640" t="s">
        <v>2896</v>
      </c>
    </row>
    <row r="641" spans="1:48" x14ac:dyDescent="0.25">
      <c r="A641" t="s">
        <v>3554</v>
      </c>
      <c r="B641">
        <v>2097</v>
      </c>
      <c r="C641" t="s">
        <v>142</v>
      </c>
      <c r="D641">
        <v>3361</v>
      </c>
      <c r="E641" t="s">
        <v>872</v>
      </c>
      <c r="F641" t="s">
        <v>2906</v>
      </c>
      <c r="G641" t="s">
        <v>2907</v>
      </c>
      <c r="H641" t="s">
        <v>2904</v>
      </c>
      <c r="I641" t="s">
        <v>2895</v>
      </c>
      <c r="J641">
        <v>195.40139706699901</v>
      </c>
      <c r="K641">
        <v>1</v>
      </c>
      <c r="L641">
        <v>1</v>
      </c>
      <c r="M641">
        <v>3</v>
      </c>
      <c r="N641">
        <v>309977.53020280902</v>
      </c>
      <c r="O641">
        <v>249463.90463220401</v>
      </c>
      <c r="P641">
        <v>635079.971685344</v>
      </c>
      <c r="Q641">
        <v>86323.782487844495</v>
      </c>
      <c r="R641">
        <v>114367.820185576</v>
      </c>
      <c r="S641">
        <v>89219.076746683801</v>
      </c>
      <c r="T641">
        <v>220714.15</v>
      </c>
      <c r="U641">
        <v>1174498.85919378</v>
      </c>
      <c r="V641">
        <v>1051148.89609321</v>
      </c>
      <c r="W641">
        <v>308514.80840525101</v>
      </c>
      <c r="X641">
        <v>0</v>
      </c>
      <c r="Y641">
        <v>0</v>
      </c>
      <c r="Z641">
        <v>0</v>
      </c>
      <c r="AA641">
        <v>35482.141536026997</v>
      </c>
      <c r="AB641">
        <v>67.163159286766103</v>
      </c>
      <c r="AC641">
        <v>87467.301373997398</v>
      </c>
      <c r="AD641">
        <v>1751.7753726864401</v>
      </c>
      <c r="AE641">
        <v>0</v>
      </c>
      <c r="AF641">
        <v>0</v>
      </c>
      <c r="AG641">
        <v>0</v>
      </c>
      <c r="AH641">
        <v>0</v>
      </c>
      <c r="AI641">
        <v>0</v>
      </c>
      <c r="AJ641">
        <v>1484432.08594046</v>
      </c>
      <c r="AK641" s="63">
        <v>7596.8345581044096</v>
      </c>
      <c r="AL641">
        <v>330.98244656580999</v>
      </c>
      <c r="AM641">
        <v>93035.839999999997</v>
      </c>
      <c r="AN641">
        <v>6467.2922246669395</v>
      </c>
      <c r="AO641">
        <v>20296.719423381099</v>
      </c>
      <c r="AP641">
        <v>330.98244656580999</v>
      </c>
      <c r="AQ641">
        <v>56162.493707719797</v>
      </c>
      <c r="AR641">
        <v>7596.8345581044096</v>
      </c>
      <c r="AS641">
        <v>7596.8345581044096</v>
      </c>
      <c r="AT641">
        <v>0</v>
      </c>
      <c r="AU641" t="s">
        <v>2896</v>
      </c>
      <c r="AV641" t="s">
        <v>2896</v>
      </c>
    </row>
    <row r="642" spans="1:48" x14ac:dyDescent="0.25">
      <c r="A642" t="s">
        <v>3555</v>
      </c>
      <c r="B642">
        <v>2097</v>
      </c>
      <c r="C642" t="s">
        <v>142</v>
      </c>
      <c r="D642">
        <v>3240</v>
      </c>
      <c r="E642" t="s">
        <v>873</v>
      </c>
      <c r="F642" t="s">
        <v>2906</v>
      </c>
      <c r="G642" t="s">
        <v>2903</v>
      </c>
      <c r="H642" t="s">
        <v>2904</v>
      </c>
      <c r="I642" t="s">
        <v>2895</v>
      </c>
      <c r="J642">
        <v>51.2924927965894</v>
      </c>
      <c r="K642">
        <v>1</v>
      </c>
      <c r="L642">
        <v>1</v>
      </c>
      <c r="M642">
        <v>3</v>
      </c>
      <c r="N642">
        <v>80782.809628875795</v>
      </c>
      <c r="O642">
        <v>65483.797574737902</v>
      </c>
      <c r="P642">
        <v>109805.934088711</v>
      </c>
      <c r="Q642">
        <v>22659.827707955999</v>
      </c>
      <c r="R642">
        <v>30021.333936619201</v>
      </c>
      <c r="S642">
        <v>23419.836910268001</v>
      </c>
      <c r="T642">
        <v>450</v>
      </c>
      <c r="U642">
        <v>308303.70293689898</v>
      </c>
      <c r="V642">
        <v>219023.23052778299</v>
      </c>
      <c r="W642">
        <v>80398.847956181402</v>
      </c>
      <c r="X642">
        <v>0</v>
      </c>
      <c r="Y642">
        <v>0</v>
      </c>
      <c r="Z642">
        <v>0</v>
      </c>
      <c r="AA642">
        <v>9313.9942521506</v>
      </c>
      <c r="AB642">
        <v>17.630200784753999</v>
      </c>
      <c r="AC642">
        <v>22959.999227255099</v>
      </c>
      <c r="AD642">
        <v>459.83768301284499</v>
      </c>
      <c r="AE642">
        <v>0</v>
      </c>
      <c r="AF642">
        <v>0</v>
      </c>
      <c r="AG642">
        <v>0</v>
      </c>
      <c r="AH642">
        <v>0</v>
      </c>
      <c r="AI642">
        <v>0</v>
      </c>
      <c r="AJ642">
        <v>332173.53984716698</v>
      </c>
      <c r="AK642" s="63">
        <v>6476.0654383569799</v>
      </c>
      <c r="AL642">
        <v>330.98244656580999</v>
      </c>
      <c r="AM642">
        <v>93035.839999999997</v>
      </c>
      <c r="AN642">
        <v>6467.2922246669395</v>
      </c>
      <c r="AO642">
        <v>20296.719423381099</v>
      </c>
      <c r="AP642">
        <v>330.98244656580999</v>
      </c>
      <c r="AQ642">
        <v>40734.411818744898</v>
      </c>
      <c r="AR642">
        <v>6476.0654383569799</v>
      </c>
      <c r="AS642">
        <v>20296.719423381099</v>
      </c>
      <c r="AT642">
        <v>0</v>
      </c>
      <c r="AU642" t="s">
        <v>2896</v>
      </c>
      <c r="AV642" t="s">
        <v>2896</v>
      </c>
    </row>
    <row r="643" spans="1:48" x14ac:dyDescent="0.25">
      <c r="A643" t="s">
        <v>3556</v>
      </c>
      <c r="B643">
        <v>2097</v>
      </c>
      <c r="C643" t="s">
        <v>142</v>
      </c>
      <c r="D643">
        <v>2097</v>
      </c>
      <c r="E643" t="s">
        <v>142</v>
      </c>
      <c r="F643" t="s">
        <v>1871</v>
      </c>
      <c r="G643" t="s">
        <v>1871</v>
      </c>
      <c r="H643" t="s">
        <v>2899</v>
      </c>
      <c r="I643" t="s">
        <v>2895</v>
      </c>
      <c r="J643">
        <v>1.2957891485639099</v>
      </c>
      <c r="K643">
        <v>0</v>
      </c>
      <c r="L643">
        <v>0</v>
      </c>
      <c r="M643">
        <v>3</v>
      </c>
      <c r="N643">
        <v>2040.7954926800001</v>
      </c>
      <c r="O643">
        <v>1654.30045758554</v>
      </c>
      <c r="P643">
        <v>2762.63104008552</v>
      </c>
      <c r="Q643">
        <v>572.44944145607099</v>
      </c>
      <c r="R643">
        <v>758.42129363365905</v>
      </c>
      <c r="S643">
        <v>591.64935987434706</v>
      </c>
      <c r="T643">
        <v>0</v>
      </c>
      <c r="U643">
        <v>7788.5977254407899</v>
      </c>
      <c r="V643">
        <v>5521.7597126277797</v>
      </c>
      <c r="W643">
        <v>2031.09556698298</v>
      </c>
      <c r="X643">
        <v>0</v>
      </c>
      <c r="Y643">
        <v>0</v>
      </c>
      <c r="Z643">
        <v>0</v>
      </c>
      <c r="AA643">
        <v>235.297058569277</v>
      </c>
      <c r="AB643">
        <v>0.44538726075341201</v>
      </c>
      <c r="AC643">
        <v>580.03259790273</v>
      </c>
      <c r="AD643">
        <v>11.6167619716161</v>
      </c>
      <c r="AE643">
        <v>0</v>
      </c>
      <c r="AF643">
        <v>0</v>
      </c>
      <c r="AG643">
        <v>0</v>
      </c>
      <c r="AH643">
        <v>0</v>
      </c>
      <c r="AI643">
        <v>0</v>
      </c>
      <c r="AJ643">
        <v>8380.2470853151408</v>
      </c>
      <c r="AK643" s="63">
        <v>6467.2922246669395</v>
      </c>
      <c r="AL643">
        <v>330.98244656580999</v>
      </c>
      <c r="AM643">
        <v>93035.839999999997</v>
      </c>
      <c r="AN643">
        <v>6467.2922246669395</v>
      </c>
      <c r="AO643">
        <v>20296.719423381099</v>
      </c>
      <c r="AP643">
        <v>634.54287297753501</v>
      </c>
      <c r="AQ643">
        <v>40331.279999999999</v>
      </c>
      <c r="AR643">
        <v>6467.2922246669395</v>
      </c>
      <c r="AS643">
        <v>6467.2922246669395</v>
      </c>
      <c r="AT643">
        <v>0</v>
      </c>
      <c r="AU643" t="s">
        <v>2896</v>
      </c>
      <c r="AV643" t="s">
        <v>2900</v>
      </c>
    </row>
    <row r="644" spans="1:48" x14ac:dyDescent="0.25">
      <c r="A644" t="s">
        <v>3557</v>
      </c>
      <c r="B644">
        <v>2097</v>
      </c>
      <c r="C644" t="s">
        <v>142</v>
      </c>
      <c r="D644">
        <v>627</v>
      </c>
      <c r="E644" t="s">
        <v>874</v>
      </c>
      <c r="F644" t="s">
        <v>2892</v>
      </c>
      <c r="G644" t="s">
        <v>2903</v>
      </c>
      <c r="H644" t="s">
        <v>2904</v>
      </c>
      <c r="I644" t="s">
        <v>2895</v>
      </c>
      <c r="J644">
        <v>643.30048157889303</v>
      </c>
      <c r="K644">
        <v>1</v>
      </c>
      <c r="L644">
        <v>1</v>
      </c>
      <c r="M644">
        <v>3</v>
      </c>
      <c r="N644">
        <v>4054592.9870775598</v>
      </c>
      <c r="O644">
        <v>2414425.59958127</v>
      </c>
      <c r="P644">
        <v>1655892.87399679</v>
      </c>
      <c r="Q644">
        <v>285293.29765847401</v>
      </c>
      <c r="R644">
        <v>988769.75887622102</v>
      </c>
      <c r="S644">
        <v>293727.04544935498</v>
      </c>
      <c r="T644">
        <v>5532289.3600000003</v>
      </c>
      <c r="U644">
        <v>3866685.1571903201</v>
      </c>
      <c r="V644">
        <v>6785428.9115208397</v>
      </c>
      <c r="W644">
        <v>2492653.6043595099</v>
      </c>
      <c r="X644">
        <v>0</v>
      </c>
      <c r="Y644">
        <v>0</v>
      </c>
      <c r="Z644">
        <v>0</v>
      </c>
      <c r="AA644">
        <v>116814.30675621099</v>
      </c>
      <c r="AB644">
        <v>4077.6945537445799</v>
      </c>
      <c r="AC644">
        <v>287959.85054807801</v>
      </c>
      <c r="AD644">
        <v>5767.1949012771602</v>
      </c>
      <c r="AE644">
        <v>0</v>
      </c>
      <c r="AF644">
        <v>0</v>
      </c>
      <c r="AG644">
        <v>0</v>
      </c>
      <c r="AH644">
        <v>0</v>
      </c>
      <c r="AI644">
        <v>0</v>
      </c>
      <c r="AJ644">
        <v>9692701.5626396704</v>
      </c>
      <c r="AK644" s="63">
        <v>15067.1448882648</v>
      </c>
      <c r="AL644">
        <v>330.98244656580999</v>
      </c>
      <c r="AM644">
        <v>93035.839999999997</v>
      </c>
      <c r="AN644">
        <v>6467.2922246669395</v>
      </c>
      <c r="AO644">
        <v>20296.719423381099</v>
      </c>
      <c r="AP644">
        <v>330.98244656580999</v>
      </c>
      <c r="AQ644">
        <v>40734.411818744898</v>
      </c>
      <c r="AR644">
        <v>6476.0654383569799</v>
      </c>
      <c r="AS644">
        <v>20296.719423381099</v>
      </c>
      <c r="AT644">
        <v>0</v>
      </c>
      <c r="AU644" t="s">
        <v>2896</v>
      </c>
      <c r="AV644" t="s">
        <v>2896</v>
      </c>
    </row>
    <row r="645" spans="1:48" x14ac:dyDescent="0.25">
      <c r="A645" t="s">
        <v>3558</v>
      </c>
      <c r="B645">
        <v>2097</v>
      </c>
      <c r="C645" t="s">
        <v>142</v>
      </c>
      <c r="D645">
        <v>615</v>
      </c>
      <c r="E645" t="s">
        <v>875</v>
      </c>
      <c r="F645" t="s">
        <v>2892</v>
      </c>
      <c r="G645" t="s">
        <v>2911</v>
      </c>
      <c r="H645" t="s">
        <v>2904</v>
      </c>
      <c r="I645" t="s">
        <v>2895</v>
      </c>
      <c r="J645">
        <v>479.91738495771199</v>
      </c>
      <c r="K645">
        <v>1</v>
      </c>
      <c r="L645">
        <v>1</v>
      </c>
      <c r="M645">
        <v>3</v>
      </c>
      <c r="N645">
        <v>2709234.2807062301</v>
      </c>
      <c r="O645">
        <v>1393149.2101644301</v>
      </c>
      <c r="P645">
        <v>1151535.1507544599</v>
      </c>
      <c r="Q645">
        <v>212180.11397251301</v>
      </c>
      <c r="R645">
        <v>281997.17875566997</v>
      </c>
      <c r="S645">
        <v>219127.327866179</v>
      </c>
      <c r="T645">
        <v>2863457.29</v>
      </c>
      <c r="U645">
        <v>2884638.6443533199</v>
      </c>
      <c r="V645">
        <v>4805030.3405669704</v>
      </c>
      <c r="W645">
        <v>854696.34948311502</v>
      </c>
      <c r="X645">
        <v>0</v>
      </c>
      <c r="Y645">
        <v>0</v>
      </c>
      <c r="Z645">
        <v>0</v>
      </c>
      <c r="AA645">
        <v>87146.237612777797</v>
      </c>
      <c r="AB645">
        <v>1223.00669045473</v>
      </c>
      <c r="AC645">
        <v>214824.86397128401</v>
      </c>
      <c r="AD645">
        <v>4302.46389489598</v>
      </c>
      <c r="AE645">
        <v>0</v>
      </c>
      <c r="AF645">
        <v>0</v>
      </c>
      <c r="AG645">
        <v>0</v>
      </c>
      <c r="AH645">
        <v>0</v>
      </c>
      <c r="AI645">
        <v>0</v>
      </c>
      <c r="AJ645">
        <v>5967223.26221951</v>
      </c>
      <c r="AK645" s="63">
        <v>12433.855178522699</v>
      </c>
      <c r="AL645">
        <v>330.98244656580999</v>
      </c>
      <c r="AM645">
        <v>93035.839999999997</v>
      </c>
      <c r="AN645">
        <v>6467.2922246669395</v>
      </c>
      <c r="AO645">
        <v>20296.719423381099</v>
      </c>
      <c r="AP645">
        <v>3753.1860850462999</v>
      </c>
      <c r="AQ645">
        <v>20687.885194392002</v>
      </c>
      <c r="AR645">
        <v>6467.2922246669395</v>
      </c>
      <c r="AS645">
        <v>12433.855178522699</v>
      </c>
      <c r="AT645">
        <v>0</v>
      </c>
      <c r="AU645" t="s">
        <v>2896</v>
      </c>
      <c r="AV645" t="s">
        <v>2896</v>
      </c>
    </row>
    <row r="646" spans="1:48" x14ac:dyDescent="0.25">
      <c r="A646" t="s">
        <v>3559</v>
      </c>
      <c r="B646">
        <v>2097</v>
      </c>
      <c r="C646" t="s">
        <v>142</v>
      </c>
      <c r="D646">
        <v>617</v>
      </c>
      <c r="E646" t="s">
        <v>876</v>
      </c>
      <c r="F646" t="s">
        <v>2892</v>
      </c>
      <c r="G646" t="s">
        <v>2893</v>
      </c>
      <c r="H646" t="s">
        <v>2894</v>
      </c>
      <c r="I646" t="s">
        <v>2895</v>
      </c>
      <c r="J646">
        <v>388.61246287343698</v>
      </c>
      <c r="K646">
        <v>1</v>
      </c>
      <c r="L646">
        <v>1</v>
      </c>
      <c r="M646">
        <v>3</v>
      </c>
      <c r="N646">
        <v>2535625.17107881</v>
      </c>
      <c r="O646">
        <v>1110233.79005241</v>
      </c>
      <c r="P646">
        <v>945752.64262787299</v>
      </c>
      <c r="Q646">
        <v>171714.927680608</v>
      </c>
      <c r="R646">
        <v>228372.086406346</v>
      </c>
      <c r="S646">
        <v>177438.061704005</v>
      </c>
      <c r="T646">
        <v>2655866.3199999998</v>
      </c>
      <c r="U646">
        <v>2335832.2978460402</v>
      </c>
      <c r="V646">
        <v>4121518.3609117498</v>
      </c>
      <c r="W646">
        <v>799480.13370872894</v>
      </c>
      <c r="X646">
        <v>0</v>
      </c>
      <c r="Y646">
        <v>0</v>
      </c>
      <c r="Z646">
        <v>0</v>
      </c>
      <c r="AA646">
        <v>70566.549765309101</v>
      </c>
      <c r="AB646">
        <v>133.57346025444099</v>
      </c>
      <c r="AC646">
        <v>173954.147299098</v>
      </c>
      <c r="AD646">
        <v>3483.9144049072102</v>
      </c>
      <c r="AE646">
        <v>0</v>
      </c>
      <c r="AF646">
        <v>0</v>
      </c>
      <c r="AG646">
        <v>0</v>
      </c>
      <c r="AH646">
        <v>0</v>
      </c>
      <c r="AI646">
        <v>0</v>
      </c>
      <c r="AJ646">
        <v>5169136.6795500498</v>
      </c>
      <c r="AK646" s="63">
        <v>13301.5205979988</v>
      </c>
      <c r="AL646">
        <v>330.98244656580999</v>
      </c>
      <c r="AM646">
        <v>93035.839999999997</v>
      </c>
      <c r="AN646">
        <v>6467.2922246669395</v>
      </c>
      <c r="AO646">
        <v>20296.719423381099</v>
      </c>
      <c r="AP646">
        <v>330.98244656580999</v>
      </c>
      <c r="AQ646">
        <v>93035.839999999997</v>
      </c>
      <c r="AR646">
        <v>7326.30209637198</v>
      </c>
      <c r="AS646">
        <v>14908.401500574601</v>
      </c>
      <c r="AT646">
        <v>0</v>
      </c>
      <c r="AU646" t="s">
        <v>2896</v>
      </c>
      <c r="AV646" t="s">
        <v>2896</v>
      </c>
    </row>
    <row r="647" spans="1:48" x14ac:dyDescent="0.25">
      <c r="A647" t="s">
        <v>3560</v>
      </c>
      <c r="B647">
        <v>2097</v>
      </c>
      <c r="C647" t="s">
        <v>142</v>
      </c>
      <c r="D647">
        <v>625</v>
      </c>
      <c r="E647" t="s">
        <v>877</v>
      </c>
      <c r="F647" t="s">
        <v>2892</v>
      </c>
      <c r="G647" t="s">
        <v>2893</v>
      </c>
      <c r="H647" t="s">
        <v>2894</v>
      </c>
      <c r="I647" t="s">
        <v>2895</v>
      </c>
      <c r="J647">
        <v>475.49501005226801</v>
      </c>
      <c r="K647">
        <v>2</v>
      </c>
      <c r="L647">
        <v>1</v>
      </c>
      <c r="M647">
        <v>3</v>
      </c>
      <c r="N647">
        <v>3169583.6073784502</v>
      </c>
      <c r="O647">
        <v>1077901.9586193201</v>
      </c>
      <c r="P647">
        <v>1173994.77818941</v>
      </c>
      <c r="Q647">
        <v>210077.61182325799</v>
      </c>
      <c r="R647">
        <v>1240204.4666993399</v>
      </c>
      <c r="S647">
        <v>217108.09866918399</v>
      </c>
      <c r="T647">
        <v>4013705.34</v>
      </c>
      <c r="U647">
        <v>2858057.08270978</v>
      </c>
      <c r="V647">
        <v>4719094.3886025203</v>
      </c>
      <c r="W647">
        <v>2065453.02085298</v>
      </c>
      <c r="X647">
        <v>0</v>
      </c>
      <c r="Y647">
        <v>0</v>
      </c>
      <c r="Z647">
        <v>0</v>
      </c>
      <c r="AA647">
        <v>86343.196617802198</v>
      </c>
      <c r="AB647">
        <v>871.81663648040796</v>
      </c>
      <c r="AC647">
        <v>212845.28140713999</v>
      </c>
      <c r="AD647">
        <v>4262.8172620447003</v>
      </c>
      <c r="AE647">
        <v>0</v>
      </c>
      <c r="AF647">
        <v>0</v>
      </c>
      <c r="AG647">
        <v>0</v>
      </c>
      <c r="AH647">
        <v>0</v>
      </c>
      <c r="AI647">
        <v>0</v>
      </c>
      <c r="AJ647">
        <v>7088870.5213789605</v>
      </c>
      <c r="AK647" s="63">
        <v>14908.401500574601</v>
      </c>
      <c r="AL647">
        <v>330.98244656580999</v>
      </c>
      <c r="AM647">
        <v>93035.839999999997</v>
      </c>
      <c r="AN647">
        <v>6467.2922246669395</v>
      </c>
      <c r="AO647">
        <v>20296.719423381099</v>
      </c>
      <c r="AP647">
        <v>330.98244656580999</v>
      </c>
      <c r="AQ647">
        <v>93035.839999999997</v>
      </c>
      <c r="AR647">
        <v>7326.30209637198</v>
      </c>
      <c r="AS647">
        <v>14908.401500574601</v>
      </c>
      <c r="AT647">
        <v>0</v>
      </c>
      <c r="AU647" t="s">
        <v>2896</v>
      </c>
      <c r="AV647" t="s">
        <v>2896</v>
      </c>
    </row>
    <row r="648" spans="1:48" x14ac:dyDescent="0.25">
      <c r="A648" t="s">
        <v>3561</v>
      </c>
      <c r="B648">
        <v>2097</v>
      </c>
      <c r="C648" t="s">
        <v>142</v>
      </c>
      <c r="D648">
        <v>4468</v>
      </c>
      <c r="E648" t="s">
        <v>3562</v>
      </c>
      <c r="F648" t="s">
        <v>2906</v>
      </c>
      <c r="G648" t="s">
        <v>2903</v>
      </c>
      <c r="H648" t="s">
        <v>2904</v>
      </c>
      <c r="I648" t="s">
        <v>2895</v>
      </c>
      <c r="J648">
        <v>74.8006457772468</v>
      </c>
      <c r="K648">
        <v>1</v>
      </c>
      <c r="L648">
        <v>2</v>
      </c>
      <c r="M648">
        <v>3</v>
      </c>
      <c r="N648">
        <v>117806.836799753</v>
      </c>
      <c r="O648">
        <v>95496.047851716197</v>
      </c>
      <c r="P648">
        <v>179691.431817067</v>
      </c>
      <c r="Q648">
        <v>33045.181728211202</v>
      </c>
      <c r="R648">
        <v>43780.5815845006</v>
      </c>
      <c r="S648">
        <v>34153.515054006697</v>
      </c>
      <c r="T648">
        <v>20215.96</v>
      </c>
      <c r="U648">
        <v>449604.11978124699</v>
      </c>
      <c r="V648">
        <v>338964.72617781197</v>
      </c>
      <c r="W648">
        <v>117246.89947744001</v>
      </c>
      <c r="X648">
        <v>0</v>
      </c>
      <c r="Y648">
        <v>0</v>
      </c>
      <c r="Z648">
        <v>0</v>
      </c>
      <c r="AA648">
        <v>13582.7437280014</v>
      </c>
      <c r="AB648">
        <v>25.710397993560001</v>
      </c>
      <c r="AC648">
        <v>33482.926557197199</v>
      </c>
      <c r="AD648">
        <v>670.58849680943695</v>
      </c>
      <c r="AE648">
        <v>0</v>
      </c>
      <c r="AF648">
        <v>0</v>
      </c>
      <c r="AG648">
        <v>0</v>
      </c>
      <c r="AH648">
        <v>0</v>
      </c>
      <c r="AI648">
        <v>0</v>
      </c>
      <c r="AJ648">
        <v>503973.59483525302</v>
      </c>
      <c r="AK648" s="63">
        <v>6737.5567362889797</v>
      </c>
      <c r="AL648">
        <v>330.98244656580999</v>
      </c>
      <c r="AM648">
        <v>93035.839999999997</v>
      </c>
      <c r="AN648">
        <v>6467.2922246669395</v>
      </c>
      <c r="AO648">
        <v>20296.719423381099</v>
      </c>
      <c r="AP648">
        <v>330.98244656580999</v>
      </c>
      <c r="AQ648">
        <v>40734.411818744898</v>
      </c>
      <c r="AR648">
        <v>6476.0654383569799</v>
      </c>
      <c r="AS648">
        <v>20296.719423381099</v>
      </c>
      <c r="AT648">
        <v>0</v>
      </c>
      <c r="AU648" t="s">
        <v>2896</v>
      </c>
      <c r="AV648" t="s">
        <v>2896</v>
      </c>
    </row>
    <row r="649" spans="1:48" x14ac:dyDescent="0.25">
      <c r="A649" t="s">
        <v>3563</v>
      </c>
      <c r="B649">
        <v>2097</v>
      </c>
      <c r="C649" t="s">
        <v>142</v>
      </c>
      <c r="D649">
        <v>4038</v>
      </c>
      <c r="E649" t="s">
        <v>878</v>
      </c>
      <c r="F649" t="s">
        <v>2906</v>
      </c>
      <c r="G649" t="s">
        <v>2893</v>
      </c>
      <c r="H649" t="s">
        <v>2904</v>
      </c>
      <c r="I649" t="s">
        <v>2895</v>
      </c>
      <c r="J649">
        <v>125.785911849337</v>
      </c>
      <c r="K649">
        <v>1</v>
      </c>
      <c r="L649">
        <v>1</v>
      </c>
      <c r="M649">
        <v>3</v>
      </c>
      <c r="N649">
        <v>272301.74150717497</v>
      </c>
      <c r="O649">
        <v>161857.86702148101</v>
      </c>
      <c r="P649">
        <v>300761.526495962</v>
      </c>
      <c r="Q649">
        <v>55569.283830628003</v>
      </c>
      <c r="R649">
        <v>73622.096690184306</v>
      </c>
      <c r="S649">
        <v>57433.074130425099</v>
      </c>
      <c r="T649">
        <v>108051.34</v>
      </c>
      <c r="U649">
        <v>756061.17554543202</v>
      </c>
      <c r="V649">
        <v>568597.93828411202</v>
      </c>
      <c r="W649">
        <v>272630.39232800202</v>
      </c>
      <c r="X649">
        <v>0</v>
      </c>
      <c r="Y649">
        <v>0</v>
      </c>
      <c r="Z649">
        <v>0</v>
      </c>
      <c r="AA649">
        <v>22840.949934181201</v>
      </c>
      <c r="AB649">
        <v>43.234999137039999</v>
      </c>
      <c r="AC649">
        <v>56305.402241093499</v>
      </c>
      <c r="AD649">
        <v>1127.6718893315899</v>
      </c>
      <c r="AE649">
        <v>0</v>
      </c>
      <c r="AF649">
        <v>0</v>
      </c>
      <c r="AG649">
        <v>0</v>
      </c>
      <c r="AH649">
        <v>0</v>
      </c>
      <c r="AI649">
        <v>0</v>
      </c>
      <c r="AJ649">
        <v>921545.58967585699</v>
      </c>
      <c r="AK649" s="63">
        <v>7326.30209637198</v>
      </c>
      <c r="AL649">
        <v>330.98244656580999</v>
      </c>
      <c r="AM649">
        <v>93035.839999999997</v>
      </c>
      <c r="AN649">
        <v>6467.2922246669395</v>
      </c>
      <c r="AO649">
        <v>20296.719423381099</v>
      </c>
      <c r="AP649">
        <v>330.98244656580999</v>
      </c>
      <c r="AQ649">
        <v>93035.839999999997</v>
      </c>
      <c r="AR649">
        <v>7326.30209637198</v>
      </c>
      <c r="AS649">
        <v>14908.401500574601</v>
      </c>
      <c r="AT649">
        <v>0</v>
      </c>
      <c r="AU649" t="s">
        <v>2896</v>
      </c>
      <c r="AV649" t="s">
        <v>2896</v>
      </c>
    </row>
    <row r="650" spans="1:48" x14ac:dyDescent="0.25">
      <c r="A650" t="s">
        <v>3564</v>
      </c>
      <c r="B650">
        <v>2097</v>
      </c>
      <c r="C650" t="s">
        <v>142</v>
      </c>
      <c r="D650">
        <v>620</v>
      </c>
      <c r="E650" t="s">
        <v>879</v>
      </c>
      <c r="F650" t="s">
        <v>2892</v>
      </c>
      <c r="G650" t="s">
        <v>2893</v>
      </c>
      <c r="H650" t="s">
        <v>2894</v>
      </c>
      <c r="I650" t="s">
        <v>2895</v>
      </c>
      <c r="J650">
        <v>550.75739644965495</v>
      </c>
      <c r="K650">
        <v>1</v>
      </c>
      <c r="L650">
        <v>1</v>
      </c>
      <c r="M650">
        <v>3</v>
      </c>
      <c r="N650">
        <v>3605486.53985014</v>
      </c>
      <c r="O650">
        <v>1400431.8087661699</v>
      </c>
      <c r="P650">
        <v>1325196.4040643501</v>
      </c>
      <c r="Q650">
        <v>244112.779794439</v>
      </c>
      <c r="R650">
        <v>324018.45360958698</v>
      </c>
      <c r="S650">
        <v>251472.441651976</v>
      </c>
      <c r="T650">
        <v>3588809.4</v>
      </c>
      <c r="U650">
        <v>3310436.5860846802</v>
      </c>
      <c r="V650">
        <v>5461383.3148648096</v>
      </c>
      <c r="W650">
        <v>1336075.6095374699</v>
      </c>
      <c r="X650">
        <v>0</v>
      </c>
      <c r="Y650">
        <v>0</v>
      </c>
      <c r="Z650">
        <v>0</v>
      </c>
      <c r="AA650">
        <v>100009.78593894</v>
      </c>
      <c r="AB650">
        <v>1777.2757434662501</v>
      </c>
      <c r="AC650">
        <v>246534.89638409499</v>
      </c>
      <c r="AD650">
        <v>4937.5452678805405</v>
      </c>
      <c r="AE650">
        <v>0</v>
      </c>
      <c r="AF650">
        <v>0</v>
      </c>
      <c r="AG650">
        <v>0</v>
      </c>
      <c r="AH650">
        <v>0</v>
      </c>
      <c r="AI650">
        <v>0</v>
      </c>
      <c r="AJ650">
        <v>7150718.4277366502</v>
      </c>
      <c r="AK650" s="63">
        <v>12983.426956827599</v>
      </c>
      <c r="AL650">
        <v>330.98244656580999</v>
      </c>
      <c r="AM650">
        <v>93035.839999999997</v>
      </c>
      <c r="AN650">
        <v>6467.2922246669395</v>
      </c>
      <c r="AO650">
        <v>20296.719423381099</v>
      </c>
      <c r="AP650">
        <v>330.98244656580999</v>
      </c>
      <c r="AQ650">
        <v>93035.839999999997</v>
      </c>
      <c r="AR650">
        <v>7326.30209637198</v>
      </c>
      <c r="AS650">
        <v>14908.401500574601</v>
      </c>
      <c r="AT650">
        <v>0</v>
      </c>
      <c r="AU650" t="s">
        <v>2896</v>
      </c>
      <c r="AV650" t="s">
        <v>2896</v>
      </c>
    </row>
    <row r="651" spans="1:48" x14ac:dyDescent="0.25">
      <c r="A651" t="s">
        <v>3565</v>
      </c>
      <c r="B651">
        <v>2097</v>
      </c>
      <c r="C651" t="s">
        <v>142</v>
      </c>
      <c r="D651">
        <v>628</v>
      </c>
      <c r="E651" t="s">
        <v>880</v>
      </c>
      <c r="F651" t="s">
        <v>2892</v>
      </c>
      <c r="G651" t="s">
        <v>2903</v>
      </c>
      <c r="H651" t="s">
        <v>2904</v>
      </c>
      <c r="I651" t="s">
        <v>2895</v>
      </c>
      <c r="J651">
        <v>453.974127177691</v>
      </c>
      <c r="K651">
        <v>1</v>
      </c>
      <c r="L651">
        <v>1</v>
      </c>
      <c r="M651">
        <v>3</v>
      </c>
      <c r="N651">
        <v>3655415.67956432</v>
      </c>
      <c r="O651">
        <v>2144439.91463573</v>
      </c>
      <c r="P651">
        <v>1339453.8634786899</v>
      </c>
      <c r="Q651">
        <v>200555.18741331701</v>
      </c>
      <c r="R651">
        <v>274081.22196426702</v>
      </c>
      <c r="S651">
        <v>207281.79583991101</v>
      </c>
      <c r="T651">
        <v>4885244.32</v>
      </c>
      <c r="U651">
        <v>2728701.5470563299</v>
      </c>
      <c r="V651">
        <v>6184969.1276275003</v>
      </c>
      <c r="W651">
        <v>1343136.5525241001</v>
      </c>
      <c r="X651">
        <v>0</v>
      </c>
      <c r="Y651">
        <v>0</v>
      </c>
      <c r="Z651">
        <v>0</v>
      </c>
      <c r="AA651">
        <v>82435.307403099199</v>
      </c>
      <c r="AB651">
        <v>3404.87950162778</v>
      </c>
      <c r="AC651">
        <v>203211.91349636801</v>
      </c>
      <c r="AD651">
        <v>4069.8823435434401</v>
      </c>
      <c r="AE651">
        <v>0</v>
      </c>
      <c r="AF651">
        <v>0</v>
      </c>
      <c r="AG651">
        <v>0</v>
      </c>
      <c r="AH651">
        <v>0</v>
      </c>
      <c r="AI651">
        <v>0</v>
      </c>
      <c r="AJ651">
        <v>7821227.6628962401</v>
      </c>
      <c r="AK651" s="63">
        <v>17228.355526602401</v>
      </c>
      <c r="AL651">
        <v>330.98244656580999</v>
      </c>
      <c r="AM651">
        <v>93035.839999999997</v>
      </c>
      <c r="AN651">
        <v>6467.2922246669395</v>
      </c>
      <c r="AO651">
        <v>20296.719423381099</v>
      </c>
      <c r="AP651">
        <v>330.98244656580999</v>
      </c>
      <c r="AQ651">
        <v>40734.411818744898</v>
      </c>
      <c r="AR651">
        <v>6476.0654383569799</v>
      </c>
      <c r="AS651">
        <v>20296.719423381099</v>
      </c>
      <c r="AT651">
        <v>0</v>
      </c>
      <c r="AU651" t="s">
        <v>2896</v>
      </c>
      <c r="AV651" t="s">
        <v>2896</v>
      </c>
    </row>
    <row r="652" spans="1:48" x14ac:dyDescent="0.25">
      <c r="A652" t="s">
        <v>3566</v>
      </c>
      <c r="B652">
        <v>2097</v>
      </c>
      <c r="C652" t="s">
        <v>142</v>
      </c>
      <c r="D652">
        <v>621</v>
      </c>
      <c r="E652" t="s">
        <v>881</v>
      </c>
      <c r="F652" t="s">
        <v>2892</v>
      </c>
      <c r="G652" t="s">
        <v>2911</v>
      </c>
      <c r="H652" t="s">
        <v>2904</v>
      </c>
      <c r="I652" t="s">
        <v>2895</v>
      </c>
      <c r="J652">
        <v>255.94994838068499</v>
      </c>
      <c r="K652">
        <v>1</v>
      </c>
      <c r="L652">
        <v>1</v>
      </c>
      <c r="M652">
        <v>3</v>
      </c>
      <c r="N652">
        <v>403106.86471319798</v>
      </c>
      <c r="O652">
        <v>326764.67247347097</v>
      </c>
      <c r="P652">
        <v>545686.98378777597</v>
      </c>
      <c r="Q652">
        <v>113072.72109325499</v>
      </c>
      <c r="R652">
        <v>149806.69592077099</v>
      </c>
      <c r="S652">
        <v>116865.173077837</v>
      </c>
      <c r="T652">
        <v>0</v>
      </c>
      <c r="U652">
        <v>1538437.9379884701</v>
      </c>
      <c r="V652">
        <v>1090682.1645975001</v>
      </c>
      <c r="W652">
        <v>401190.89290235197</v>
      </c>
      <c r="X652">
        <v>0</v>
      </c>
      <c r="Y652">
        <v>0</v>
      </c>
      <c r="Z652">
        <v>0</v>
      </c>
      <c r="AA652">
        <v>46476.9056460141</v>
      </c>
      <c r="AB652">
        <v>87.974842608915793</v>
      </c>
      <c r="AC652">
        <v>114570.579369995</v>
      </c>
      <c r="AD652">
        <v>2294.5937078429101</v>
      </c>
      <c r="AE652">
        <v>0</v>
      </c>
      <c r="AF652">
        <v>0</v>
      </c>
      <c r="AG652">
        <v>0</v>
      </c>
      <c r="AH652">
        <v>0</v>
      </c>
      <c r="AI652">
        <v>0</v>
      </c>
      <c r="AJ652">
        <v>1655303.11106631</v>
      </c>
      <c r="AK652" s="63">
        <v>6467.2922246669496</v>
      </c>
      <c r="AL652">
        <v>330.98244656580999</v>
      </c>
      <c r="AM652">
        <v>93035.839999999997</v>
      </c>
      <c r="AN652">
        <v>6467.2922246669395</v>
      </c>
      <c r="AO652">
        <v>20296.719423381099</v>
      </c>
      <c r="AP652">
        <v>3753.1860850462999</v>
      </c>
      <c r="AQ652">
        <v>20687.885194392002</v>
      </c>
      <c r="AR652">
        <v>6467.2922246669395</v>
      </c>
      <c r="AS652">
        <v>12433.855178522699</v>
      </c>
      <c r="AT652">
        <v>0</v>
      </c>
      <c r="AU652" t="s">
        <v>2896</v>
      </c>
      <c r="AV652" t="s">
        <v>2897</v>
      </c>
    </row>
    <row r="653" spans="1:48" x14ac:dyDescent="0.25">
      <c r="A653" t="s">
        <v>3567</v>
      </c>
      <c r="B653">
        <v>2097</v>
      </c>
      <c r="C653" t="s">
        <v>142</v>
      </c>
      <c r="D653">
        <v>611</v>
      </c>
      <c r="E653" t="s">
        <v>882</v>
      </c>
      <c r="F653" t="s">
        <v>2892</v>
      </c>
      <c r="G653" t="s">
        <v>2893</v>
      </c>
      <c r="H653" t="s">
        <v>2894</v>
      </c>
      <c r="I653" t="s">
        <v>2895</v>
      </c>
      <c r="J653">
        <v>432.39398565346102</v>
      </c>
      <c r="K653">
        <v>1</v>
      </c>
      <c r="L653">
        <v>1</v>
      </c>
      <c r="M653">
        <v>3</v>
      </c>
      <c r="N653">
        <v>2814349.36268871</v>
      </c>
      <c r="O653">
        <v>1167478.55666836</v>
      </c>
      <c r="P653">
        <v>1100143.6189347401</v>
      </c>
      <c r="Q653">
        <v>191158.183913257</v>
      </c>
      <c r="R653">
        <v>284893.14332883002</v>
      </c>
      <c r="S653">
        <v>197428.43587547701</v>
      </c>
      <c r="T653">
        <v>2959033.04</v>
      </c>
      <c r="U653">
        <v>2598989.8255338999</v>
      </c>
      <c r="V653">
        <v>4457321.4871552903</v>
      </c>
      <c r="W653">
        <v>1021782.83872789</v>
      </c>
      <c r="X653">
        <v>0</v>
      </c>
      <c r="Y653">
        <v>0</v>
      </c>
      <c r="Z653">
        <v>0</v>
      </c>
      <c r="AA653">
        <v>78516.657652260095</v>
      </c>
      <c r="AB653">
        <v>401.88199845544301</v>
      </c>
      <c r="AC653">
        <v>193552.01970478901</v>
      </c>
      <c r="AD653">
        <v>3876.4161706876098</v>
      </c>
      <c r="AE653">
        <v>0</v>
      </c>
      <c r="AF653">
        <v>0</v>
      </c>
      <c r="AG653">
        <v>0</v>
      </c>
      <c r="AH653">
        <v>0</v>
      </c>
      <c r="AI653">
        <v>0</v>
      </c>
      <c r="AJ653">
        <v>5755451.3014093703</v>
      </c>
      <c r="AK653" s="63">
        <v>13310.6645614216</v>
      </c>
      <c r="AL653">
        <v>330.98244656580999</v>
      </c>
      <c r="AM653">
        <v>93035.839999999997</v>
      </c>
      <c r="AN653">
        <v>6467.2922246669395</v>
      </c>
      <c r="AO653">
        <v>20296.719423381099</v>
      </c>
      <c r="AP653">
        <v>330.98244656580999</v>
      </c>
      <c r="AQ653">
        <v>93035.839999999997</v>
      </c>
      <c r="AR653">
        <v>7326.30209637198</v>
      </c>
      <c r="AS653">
        <v>14908.401500574601</v>
      </c>
      <c r="AT653">
        <v>0</v>
      </c>
      <c r="AU653" t="s">
        <v>2896</v>
      </c>
      <c r="AV653" t="s">
        <v>2896</v>
      </c>
    </row>
    <row r="654" spans="1:48" x14ac:dyDescent="0.25">
      <c r="A654" t="s">
        <v>3568</v>
      </c>
      <c r="B654">
        <v>2097</v>
      </c>
      <c r="C654" t="s">
        <v>142</v>
      </c>
      <c r="D654">
        <v>622</v>
      </c>
      <c r="E654" t="s">
        <v>883</v>
      </c>
      <c r="F654" t="s">
        <v>2892</v>
      </c>
      <c r="G654" t="s">
        <v>2911</v>
      </c>
      <c r="H654" t="s">
        <v>2904</v>
      </c>
      <c r="I654" t="s">
        <v>2895</v>
      </c>
      <c r="J654">
        <v>113.423552594952</v>
      </c>
      <c r="K654">
        <v>1</v>
      </c>
      <c r="L654">
        <v>1</v>
      </c>
      <c r="M654">
        <v>3</v>
      </c>
      <c r="N654">
        <v>178635.75656276199</v>
      </c>
      <c r="O654">
        <v>144804.913026753</v>
      </c>
      <c r="P654">
        <v>241819.76475328801</v>
      </c>
      <c r="Q654">
        <v>50107.8816741931</v>
      </c>
      <c r="R654">
        <v>66386.446886768594</v>
      </c>
      <c r="S654">
        <v>51788.496887669397</v>
      </c>
      <c r="T654">
        <v>0</v>
      </c>
      <c r="U654">
        <v>681754.76290376496</v>
      </c>
      <c r="V654">
        <v>483332.958819755</v>
      </c>
      <c r="W654">
        <v>177786.698647991</v>
      </c>
      <c r="X654">
        <v>0</v>
      </c>
      <c r="Y654">
        <v>0</v>
      </c>
      <c r="Z654">
        <v>0</v>
      </c>
      <c r="AA654">
        <v>20596.119613787399</v>
      </c>
      <c r="AB654">
        <v>38.985822231320199</v>
      </c>
      <c r="AC654">
        <v>50771.653665968603</v>
      </c>
      <c r="AD654">
        <v>1016.84322170079</v>
      </c>
      <c r="AE654">
        <v>0</v>
      </c>
      <c r="AF654">
        <v>0</v>
      </c>
      <c r="AG654">
        <v>0</v>
      </c>
      <c r="AH654">
        <v>0</v>
      </c>
      <c r="AI654">
        <v>0</v>
      </c>
      <c r="AJ654">
        <v>733543.25979143404</v>
      </c>
      <c r="AK654" s="63">
        <v>6467.2922246669395</v>
      </c>
      <c r="AL654">
        <v>330.98244656580999</v>
      </c>
      <c r="AM654">
        <v>93035.839999999997</v>
      </c>
      <c r="AN654">
        <v>6467.2922246669395</v>
      </c>
      <c r="AO654">
        <v>20296.719423381099</v>
      </c>
      <c r="AP654">
        <v>3753.1860850462999</v>
      </c>
      <c r="AQ654">
        <v>20687.885194392002</v>
      </c>
      <c r="AR654">
        <v>6467.2922246669395</v>
      </c>
      <c r="AS654">
        <v>12433.855178522699</v>
      </c>
      <c r="AT654">
        <v>0</v>
      </c>
      <c r="AU654" t="s">
        <v>2896</v>
      </c>
      <c r="AV654" t="s">
        <v>2897</v>
      </c>
    </row>
    <row r="655" spans="1:48" x14ac:dyDescent="0.25">
      <c r="A655" t="s">
        <v>3569</v>
      </c>
      <c r="B655">
        <v>2097</v>
      </c>
      <c r="C655" t="s">
        <v>142</v>
      </c>
      <c r="D655">
        <v>629</v>
      </c>
      <c r="E655" t="s">
        <v>884</v>
      </c>
      <c r="F655" t="s">
        <v>2892</v>
      </c>
      <c r="G655" t="s">
        <v>2903</v>
      </c>
      <c r="H655" t="s">
        <v>2904</v>
      </c>
      <c r="I655" t="s">
        <v>2895</v>
      </c>
      <c r="J655">
        <v>190.834568392417</v>
      </c>
      <c r="K655">
        <v>1</v>
      </c>
      <c r="L655">
        <v>1</v>
      </c>
      <c r="M655">
        <v>3</v>
      </c>
      <c r="N655">
        <v>1818887.3302615499</v>
      </c>
      <c r="O655">
        <v>1053572.44269999</v>
      </c>
      <c r="P655">
        <v>608393.93272851699</v>
      </c>
      <c r="Q655">
        <v>84481.254030549593</v>
      </c>
      <c r="R655">
        <v>136637.399794675</v>
      </c>
      <c r="S655">
        <v>87133.890846673195</v>
      </c>
      <c r="T655">
        <v>2554923.33</v>
      </c>
      <c r="U655">
        <v>1147049.0295152799</v>
      </c>
      <c r="V655">
        <v>2945259.2317869598</v>
      </c>
      <c r="W655">
        <v>720803.35450333799</v>
      </c>
      <c r="X655">
        <v>0</v>
      </c>
      <c r="Y655">
        <v>0</v>
      </c>
      <c r="Z655">
        <v>0</v>
      </c>
      <c r="AA655">
        <v>34652.869771164696</v>
      </c>
      <c r="AB655">
        <v>1256.9034538173601</v>
      </c>
      <c r="AC655">
        <v>85423.057136244504</v>
      </c>
      <c r="AD655">
        <v>1710.83371042868</v>
      </c>
      <c r="AE655">
        <v>0</v>
      </c>
      <c r="AF655">
        <v>0</v>
      </c>
      <c r="AG655">
        <v>0</v>
      </c>
      <c r="AH655">
        <v>0</v>
      </c>
      <c r="AI655">
        <v>0</v>
      </c>
      <c r="AJ655">
        <v>3789106.2503619501</v>
      </c>
      <c r="AK655" s="63">
        <v>19855.450101526301</v>
      </c>
      <c r="AL655">
        <v>330.98244656580999</v>
      </c>
      <c r="AM655">
        <v>93035.839999999997</v>
      </c>
      <c r="AN655">
        <v>6467.2922246669395</v>
      </c>
      <c r="AO655">
        <v>20296.719423381099</v>
      </c>
      <c r="AP655">
        <v>330.98244656580999</v>
      </c>
      <c r="AQ655">
        <v>40734.411818744898</v>
      </c>
      <c r="AR655">
        <v>6476.0654383569799</v>
      </c>
      <c r="AS655">
        <v>20296.719423381099</v>
      </c>
      <c r="AT655">
        <v>0</v>
      </c>
      <c r="AU655" t="s">
        <v>2896</v>
      </c>
      <c r="AV655" t="s">
        <v>2896</v>
      </c>
    </row>
    <row r="656" spans="1:48" x14ac:dyDescent="0.25">
      <c r="A656" t="s">
        <v>3570</v>
      </c>
      <c r="B656">
        <v>2097</v>
      </c>
      <c r="C656" t="s">
        <v>142</v>
      </c>
      <c r="D656">
        <v>630</v>
      </c>
      <c r="E656" t="s">
        <v>885</v>
      </c>
      <c r="F656" t="s">
        <v>2892</v>
      </c>
      <c r="G656" t="s">
        <v>2903</v>
      </c>
      <c r="H656" t="s">
        <v>2904</v>
      </c>
      <c r="I656" t="s">
        <v>2895</v>
      </c>
      <c r="J656">
        <v>182.36129911689201</v>
      </c>
      <c r="K656">
        <v>1</v>
      </c>
      <c r="L656">
        <v>1</v>
      </c>
      <c r="M656">
        <v>3</v>
      </c>
      <c r="N656">
        <v>1898649.9946886499</v>
      </c>
      <c r="O656">
        <v>950083.90919151204</v>
      </c>
      <c r="P656">
        <v>558518.90655821096</v>
      </c>
      <c r="Q656">
        <v>80597.971173484693</v>
      </c>
      <c r="R656">
        <v>130220.29206537901</v>
      </c>
      <c r="S656">
        <v>83265.048181596299</v>
      </c>
      <c r="T656">
        <v>2521952.31</v>
      </c>
      <c r="U656">
        <v>1096118.7636772399</v>
      </c>
      <c r="V656">
        <v>2819139.8217088999</v>
      </c>
      <c r="W656">
        <v>762581.52752333297</v>
      </c>
      <c r="X656">
        <v>0</v>
      </c>
      <c r="Y656">
        <v>0</v>
      </c>
      <c r="Z656">
        <v>0</v>
      </c>
      <c r="AA656">
        <v>33114.243414240598</v>
      </c>
      <c r="AB656">
        <v>3235.4810307611601</v>
      </c>
      <c r="AC656">
        <v>81630.177410357399</v>
      </c>
      <c r="AD656">
        <v>1634.87077123886</v>
      </c>
      <c r="AE656">
        <v>0</v>
      </c>
      <c r="AF656">
        <v>0</v>
      </c>
      <c r="AG656">
        <v>0</v>
      </c>
      <c r="AH656">
        <v>0</v>
      </c>
      <c r="AI656">
        <v>0</v>
      </c>
      <c r="AJ656">
        <v>3701336.1218588399</v>
      </c>
      <c r="AK656" s="63">
        <v>20296.719423381099</v>
      </c>
      <c r="AL656">
        <v>330.98244656580999</v>
      </c>
      <c r="AM656">
        <v>93035.839999999997</v>
      </c>
      <c r="AN656">
        <v>6467.2922246669395</v>
      </c>
      <c r="AO656">
        <v>20296.719423381099</v>
      </c>
      <c r="AP656">
        <v>330.98244656580999</v>
      </c>
      <c r="AQ656">
        <v>40734.411818744898</v>
      </c>
      <c r="AR656">
        <v>6476.0654383569799</v>
      </c>
      <c r="AS656">
        <v>20296.719423381099</v>
      </c>
      <c r="AT656">
        <v>0</v>
      </c>
      <c r="AU656" t="s">
        <v>2896</v>
      </c>
      <c r="AV656" t="s">
        <v>2896</v>
      </c>
    </row>
    <row r="657" spans="1:48" x14ac:dyDescent="0.25">
      <c r="A657" t="s">
        <v>3571</v>
      </c>
      <c r="B657">
        <v>2097</v>
      </c>
      <c r="C657" t="s">
        <v>142</v>
      </c>
      <c r="D657">
        <v>624</v>
      </c>
      <c r="E657" t="s">
        <v>886</v>
      </c>
      <c r="F657" t="s">
        <v>2892</v>
      </c>
      <c r="G657" t="s">
        <v>2911</v>
      </c>
      <c r="H657" t="s">
        <v>2904</v>
      </c>
      <c r="I657" t="s">
        <v>2895</v>
      </c>
      <c r="J657">
        <v>78.706042213515602</v>
      </c>
      <c r="K657">
        <v>1</v>
      </c>
      <c r="L657">
        <v>1</v>
      </c>
      <c r="M657">
        <v>3</v>
      </c>
      <c r="N657">
        <v>123957.617930386</v>
      </c>
      <c r="O657">
        <v>100481.966369966</v>
      </c>
      <c r="P657">
        <v>167801.802864547</v>
      </c>
      <c r="Q657">
        <v>34770.494840367101</v>
      </c>
      <c r="R657">
        <v>46066.397776610102</v>
      </c>
      <c r="S657">
        <v>35936.695059901002</v>
      </c>
      <c r="T657">
        <v>0</v>
      </c>
      <c r="U657">
        <v>473078.27978187503</v>
      </c>
      <c r="V657">
        <v>335390.87243987498</v>
      </c>
      <c r="W657">
        <v>123368.44587085499</v>
      </c>
      <c r="X657">
        <v>0</v>
      </c>
      <c r="Y657">
        <v>0</v>
      </c>
      <c r="Z657">
        <v>0</v>
      </c>
      <c r="AA657">
        <v>14291.9087144649</v>
      </c>
      <c r="AB657">
        <v>27.052756681185699</v>
      </c>
      <c r="AC657">
        <v>35231.094647105703</v>
      </c>
      <c r="AD657">
        <v>705.60041279531504</v>
      </c>
      <c r="AE657">
        <v>0</v>
      </c>
      <c r="AF657">
        <v>0</v>
      </c>
      <c r="AG657">
        <v>0</v>
      </c>
      <c r="AH657">
        <v>0</v>
      </c>
      <c r="AI657">
        <v>0</v>
      </c>
      <c r="AJ657">
        <v>509014.97484177601</v>
      </c>
      <c r="AK657" s="63">
        <v>6467.2922246669395</v>
      </c>
      <c r="AL657">
        <v>330.98244656580999</v>
      </c>
      <c r="AM657">
        <v>93035.839999999997</v>
      </c>
      <c r="AN657">
        <v>6467.2922246669395</v>
      </c>
      <c r="AO657">
        <v>20296.719423381099</v>
      </c>
      <c r="AP657">
        <v>3753.1860850462999</v>
      </c>
      <c r="AQ657">
        <v>20687.885194392002</v>
      </c>
      <c r="AR657">
        <v>6467.2922246669395</v>
      </c>
      <c r="AS657">
        <v>12433.855178522699</v>
      </c>
      <c r="AT657">
        <v>0</v>
      </c>
      <c r="AU657" t="s">
        <v>2896</v>
      </c>
      <c r="AV657" t="s">
        <v>2897</v>
      </c>
    </row>
    <row r="658" spans="1:48" x14ac:dyDescent="0.25">
      <c r="A658" t="s">
        <v>3572</v>
      </c>
      <c r="B658">
        <v>2097</v>
      </c>
      <c r="C658" t="s">
        <v>142</v>
      </c>
      <c r="D658">
        <v>618</v>
      </c>
      <c r="E658" t="s">
        <v>887</v>
      </c>
      <c r="F658" t="s">
        <v>2892</v>
      </c>
      <c r="G658" t="s">
        <v>2893</v>
      </c>
      <c r="H658" t="s">
        <v>2894</v>
      </c>
      <c r="I658" t="s">
        <v>2895</v>
      </c>
      <c r="J658">
        <v>444.430032323251</v>
      </c>
      <c r="K658">
        <v>3</v>
      </c>
      <c r="L658">
        <v>1</v>
      </c>
      <c r="M658">
        <v>3</v>
      </c>
      <c r="N658">
        <v>3064106.4535486498</v>
      </c>
      <c r="O658">
        <v>1168328.69583467</v>
      </c>
      <c r="P658">
        <v>1045585.19008757</v>
      </c>
      <c r="Q658">
        <v>196478.82877604701</v>
      </c>
      <c r="R658">
        <v>261822.11340771301</v>
      </c>
      <c r="S658">
        <v>202924.02079798601</v>
      </c>
      <c r="T658">
        <v>3064986.41</v>
      </c>
      <c r="U658">
        <v>2671334.8716546502</v>
      </c>
      <c r="V658">
        <v>4728758.7074249703</v>
      </c>
      <c r="W658">
        <v>925817.02101082902</v>
      </c>
      <c r="X658">
        <v>0</v>
      </c>
      <c r="Y658">
        <v>0</v>
      </c>
      <c r="Z658">
        <v>0</v>
      </c>
      <c r="AA658">
        <v>80702.234203308399</v>
      </c>
      <c r="AB658">
        <v>1043.3190155484599</v>
      </c>
      <c r="AC658">
        <v>198939.701355075</v>
      </c>
      <c r="AD658">
        <v>3984.3194429114701</v>
      </c>
      <c r="AE658">
        <v>0</v>
      </c>
      <c r="AF658">
        <v>0</v>
      </c>
      <c r="AG658">
        <v>0</v>
      </c>
      <c r="AH658">
        <v>0</v>
      </c>
      <c r="AI658">
        <v>0</v>
      </c>
      <c r="AJ658">
        <v>5939245.3024526499</v>
      </c>
      <c r="AK658" s="63">
        <v>13363.7352800065</v>
      </c>
      <c r="AL658">
        <v>330.98244656580999</v>
      </c>
      <c r="AM658">
        <v>93035.839999999997</v>
      </c>
      <c r="AN658">
        <v>6467.2922246669395</v>
      </c>
      <c r="AO658">
        <v>20296.719423381099</v>
      </c>
      <c r="AP658">
        <v>330.98244656580999</v>
      </c>
      <c r="AQ658">
        <v>93035.839999999997</v>
      </c>
      <c r="AR658">
        <v>7326.30209637198</v>
      </c>
      <c r="AS658">
        <v>14908.401500574601</v>
      </c>
      <c r="AT658">
        <v>0</v>
      </c>
      <c r="AU658" t="s">
        <v>2896</v>
      </c>
      <c r="AV658" t="s">
        <v>2896</v>
      </c>
    </row>
    <row r="659" spans="1:48" x14ac:dyDescent="0.25">
      <c r="A659" t="s">
        <v>3573</v>
      </c>
      <c r="B659">
        <v>2012</v>
      </c>
      <c r="C659" t="s">
        <v>144</v>
      </c>
      <c r="D659">
        <v>3366</v>
      </c>
      <c r="E659" t="s">
        <v>891</v>
      </c>
      <c r="F659" t="s">
        <v>2892</v>
      </c>
      <c r="G659" t="s">
        <v>2907</v>
      </c>
      <c r="H659" t="s">
        <v>2904</v>
      </c>
      <c r="I659" t="s">
        <v>2895</v>
      </c>
      <c r="J659">
        <v>34.125874125868002</v>
      </c>
      <c r="K659">
        <v>1</v>
      </c>
      <c r="L659">
        <v>1</v>
      </c>
      <c r="M659">
        <v>4</v>
      </c>
      <c r="N659">
        <v>492169.12689229503</v>
      </c>
      <c r="O659">
        <v>110219.304632689</v>
      </c>
      <c r="P659">
        <v>398670.58284491103</v>
      </c>
      <c r="Q659">
        <v>141477.33036034199</v>
      </c>
      <c r="R659">
        <v>153959.52650806299</v>
      </c>
      <c r="S659">
        <v>148976.68469042299</v>
      </c>
      <c r="T659">
        <v>624627.41</v>
      </c>
      <c r="U659">
        <v>671868.46123829996</v>
      </c>
      <c r="V659">
        <v>1090481.5077722401</v>
      </c>
      <c r="W659">
        <v>206014.36346605601</v>
      </c>
      <c r="X659">
        <v>0</v>
      </c>
      <c r="Y659">
        <v>0</v>
      </c>
      <c r="Z659">
        <v>0</v>
      </c>
      <c r="AA659">
        <v>0</v>
      </c>
      <c r="AB659">
        <v>0</v>
      </c>
      <c r="AC659">
        <v>138500.170893887</v>
      </c>
      <c r="AD659">
        <v>10476.513796535901</v>
      </c>
      <c r="AE659">
        <v>0</v>
      </c>
      <c r="AF659">
        <v>0</v>
      </c>
      <c r="AG659">
        <v>0</v>
      </c>
      <c r="AH659">
        <v>0</v>
      </c>
      <c r="AI659">
        <v>0</v>
      </c>
      <c r="AJ659">
        <v>1445472.5559287199</v>
      </c>
      <c r="AK659" s="63">
        <v>42357.085143000899</v>
      </c>
      <c r="AL659">
        <v>330.98244656580999</v>
      </c>
      <c r="AM659">
        <v>93035.839999999997</v>
      </c>
      <c r="AN659">
        <v>24053.454071276399</v>
      </c>
      <c r="AO659">
        <v>42357.085143000899</v>
      </c>
      <c r="AP659">
        <v>330.98244656580999</v>
      </c>
      <c r="AQ659">
        <v>56162.493707719797</v>
      </c>
      <c r="AR659">
        <v>42357.085143000899</v>
      </c>
      <c r="AS659">
        <v>42357.085143000899</v>
      </c>
      <c r="AT659">
        <v>0</v>
      </c>
      <c r="AU659" t="s">
        <v>2896</v>
      </c>
      <c r="AV659" t="s">
        <v>2896</v>
      </c>
    </row>
    <row r="660" spans="1:48" x14ac:dyDescent="0.25">
      <c r="A660" t="s">
        <v>3574</v>
      </c>
      <c r="B660">
        <v>2012</v>
      </c>
      <c r="C660" t="s">
        <v>144</v>
      </c>
      <c r="D660">
        <v>2012</v>
      </c>
      <c r="E660" t="s">
        <v>144</v>
      </c>
      <c r="F660" t="s">
        <v>1871</v>
      </c>
      <c r="G660" t="s">
        <v>1871</v>
      </c>
      <c r="H660" t="s">
        <v>2899</v>
      </c>
      <c r="I660" t="s">
        <v>2895</v>
      </c>
      <c r="J660">
        <v>1</v>
      </c>
      <c r="K660">
        <v>0</v>
      </c>
      <c r="L660">
        <v>0</v>
      </c>
      <c r="M660">
        <v>4</v>
      </c>
      <c r="N660">
        <v>192.583107704593</v>
      </c>
      <c r="O660">
        <v>2354.0353673107802</v>
      </c>
      <c r="P660">
        <v>11018.0671550885</v>
      </c>
      <c r="Q660">
        <v>4145.7496396583001</v>
      </c>
      <c r="R660">
        <v>1977.51349193743</v>
      </c>
      <c r="S660">
        <v>4365.5053095767098</v>
      </c>
      <c r="T660">
        <v>0</v>
      </c>
      <c r="U660">
        <v>19687.948761699601</v>
      </c>
      <c r="V660">
        <v>17761.1722277554</v>
      </c>
      <c r="W660">
        <v>1926.7765339441901</v>
      </c>
      <c r="X660">
        <v>0</v>
      </c>
      <c r="Y660">
        <v>0</v>
      </c>
      <c r="Z660">
        <v>0</v>
      </c>
      <c r="AA660">
        <v>0</v>
      </c>
      <c r="AB660">
        <v>0</v>
      </c>
      <c r="AC660">
        <v>4058.50910611259</v>
      </c>
      <c r="AD660">
        <v>306.99620346411899</v>
      </c>
      <c r="AE660">
        <v>0</v>
      </c>
      <c r="AF660">
        <v>0</v>
      </c>
      <c r="AG660">
        <v>0</v>
      </c>
      <c r="AH660">
        <v>0</v>
      </c>
      <c r="AI660">
        <v>0</v>
      </c>
      <c r="AJ660">
        <v>24053.454071276301</v>
      </c>
      <c r="AK660" s="63">
        <v>24053.454071276399</v>
      </c>
      <c r="AL660">
        <v>330.98244656580999</v>
      </c>
      <c r="AM660">
        <v>93035.839999999997</v>
      </c>
      <c r="AN660">
        <v>24053.454071276399</v>
      </c>
      <c r="AO660">
        <v>42357.085143000899</v>
      </c>
      <c r="AP660">
        <v>634.54287297753501</v>
      </c>
      <c r="AQ660">
        <v>40331.279999999999</v>
      </c>
      <c r="AR660">
        <v>24053.454071276399</v>
      </c>
      <c r="AS660">
        <v>24053.454071276399</v>
      </c>
      <c r="AT660">
        <v>0</v>
      </c>
      <c r="AU660" t="s">
        <v>2896</v>
      </c>
      <c r="AV660" t="s">
        <v>2900</v>
      </c>
    </row>
    <row r="661" spans="1:48" x14ac:dyDescent="0.25">
      <c r="A661" t="s">
        <v>3575</v>
      </c>
      <c r="B661">
        <v>2092</v>
      </c>
      <c r="C661" t="s">
        <v>145</v>
      </c>
      <c r="D661">
        <v>5349</v>
      </c>
      <c r="E661" t="s">
        <v>892</v>
      </c>
      <c r="F661" t="s">
        <v>2906</v>
      </c>
      <c r="G661" t="s">
        <v>2907</v>
      </c>
      <c r="H661" t="s">
        <v>2894</v>
      </c>
      <c r="I661" t="s">
        <v>2895</v>
      </c>
      <c r="J661">
        <v>364.051790819394</v>
      </c>
      <c r="K661">
        <v>1</v>
      </c>
      <c r="L661">
        <v>1</v>
      </c>
      <c r="M661">
        <v>1</v>
      </c>
      <c r="N661">
        <v>953085.69935918599</v>
      </c>
      <c r="O661">
        <v>457356.67608024302</v>
      </c>
      <c r="P661">
        <v>1031849.90412686</v>
      </c>
      <c r="Q661">
        <v>285636.33999599097</v>
      </c>
      <c r="R661">
        <v>686089.16929446498</v>
      </c>
      <c r="S661">
        <v>164017.85165543799</v>
      </c>
      <c r="T661">
        <v>0</v>
      </c>
      <c r="U661">
        <v>3414017.7888567499</v>
      </c>
      <c r="V661">
        <v>2676522.5422320198</v>
      </c>
      <c r="W661">
        <v>714198.93569760304</v>
      </c>
      <c r="X661">
        <v>0</v>
      </c>
      <c r="Y661">
        <v>0</v>
      </c>
      <c r="Z661">
        <v>23296.310927124199</v>
      </c>
      <c r="AA661">
        <v>0</v>
      </c>
      <c r="AB661">
        <v>0</v>
      </c>
      <c r="AC661">
        <v>116555.70701977301</v>
      </c>
      <c r="AD661">
        <v>47462.144635664103</v>
      </c>
      <c r="AE661">
        <v>0</v>
      </c>
      <c r="AF661">
        <v>0</v>
      </c>
      <c r="AG661">
        <v>0</v>
      </c>
      <c r="AH661">
        <v>0</v>
      </c>
      <c r="AI661">
        <v>0</v>
      </c>
      <c r="AJ661">
        <v>3578035.64051218</v>
      </c>
      <c r="AK661" s="63">
        <v>9828.3698384201907</v>
      </c>
      <c r="AL661">
        <v>330.98244656580999</v>
      </c>
      <c r="AM661">
        <v>93035.839999999997</v>
      </c>
      <c r="AN661">
        <v>9828.3698384201907</v>
      </c>
      <c r="AO661">
        <v>9828.3698384201907</v>
      </c>
      <c r="AP661">
        <v>330.98244656580999</v>
      </c>
      <c r="AQ661">
        <v>56162.493707719797</v>
      </c>
      <c r="AR661">
        <v>9828.3698384201907</v>
      </c>
      <c r="AS661">
        <v>9828.3698384201907</v>
      </c>
      <c r="AT661">
        <v>0</v>
      </c>
      <c r="AU661" t="s">
        <v>2896</v>
      </c>
      <c r="AV661" t="s">
        <v>2897</v>
      </c>
    </row>
    <row r="662" spans="1:48" x14ac:dyDescent="0.25">
      <c r="A662" t="s">
        <v>3576</v>
      </c>
      <c r="B662">
        <v>2092</v>
      </c>
      <c r="C662" t="s">
        <v>145</v>
      </c>
      <c r="D662">
        <v>599</v>
      </c>
      <c r="E662" t="s">
        <v>893</v>
      </c>
      <c r="F662" t="s">
        <v>2892</v>
      </c>
      <c r="G662" t="s">
        <v>2903</v>
      </c>
      <c r="H662" t="s">
        <v>2904</v>
      </c>
      <c r="I662" t="s">
        <v>2895</v>
      </c>
      <c r="J662">
        <v>188.14122019119301</v>
      </c>
      <c r="K662">
        <v>1</v>
      </c>
      <c r="L662">
        <v>1</v>
      </c>
      <c r="M662">
        <v>1</v>
      </c>
      <c r="N662">
        <v>492552.73822611797</v>
      </c>
      <c r="O662">
        <v>236360.993875769</v>
      </c>
      <c r="P662">
        <v>533257.91800019797</v>
      </c>
      <c r="Q662">
        <v>147616.275741527</v>
      </c>
      <c r="R662">
        <v>354569.478096759</v>
      </c>
      <c r="S662">
        <v>84764.089950325506</v>
      </c>
      <c r="T662">
        <v>0</v>
      </c>
      <c r="U662">
        <v>1764357.4039403701</v>
      </c>
      <c r="V662">
        <v>1383221.3703203199</v>
      </c>
      <c r="W662">
        <v>369096.54782624001</v>
      </c>
      <c r="X662">
        <v>0</v>
      </c>
      <c r="Y662">
        <v>0</v>
      </c>
      <c r="Z662">
        <v>12039.485793813899</v>
      </c>
      <c r="AA662">
        <v>0</v>
      </c>
      <c r="AB662">
        <v>0</v>
      </c>
      <c r="AC662">
        <v>60235.750769390899</v>
      </c>
      <c r="AD662">
        <v>24528.339180934599</v>
      </c>
      <c r="AE662">
        <v>0</v>
      </c>
      <c r="AF662">
        <v>0</v>
      </c>
      <c r="AG662">
        <v>0</v>
      </c>
      <c r="AH662">
        <v>0</v>
      </c>
      <c r="AI662">
        <v>0</v>
      </c>
      <c r="AJ662">
        <v>1849121.4938906999</v>
      </c>
      <c r="AK662" s="63">
        <v>9828.3698384201907</v>
      </c>
      <c r="AL662">
        <v>330.98244656580999</v>
      </c>
      <c r="AM662">
        <v>93035.839999999997</v>
      </c>
      <c r="AN662">
        <v>9828.3698384201907</v>
      </c>
      <c r="AO662">
        <v>9828.3698384201907</v>
      </c>
      <c r="AP662">
        <v>330.98244656580999</v>
      </c>
      <c r="AQ662">
        <v>40734.411818744898</v>
      </c>
      <c r="AR662">
        <v>9828.3698384201907</v>
      </c>
      <c r="AS662">
        <v>9828.3698384201907</v>
      </c>
      <c r="AT662">
        <v>0</v>
      </c>
      <c r="AU662" t="s">
        <v>2896</v>
      </c>
      <c r="AV662" t="s">
        <v>2897</v>
      </c>
    </row>
    <row r="663" spans="1:48" x14ac:dyDescent="0.25">
      <c r="A663" t="s">
        <v>3577</v>
      </c>
      <c r="B663">
        <v>2092</v>
      </c>
      <c r="C663" t="s">
        <v>145</v>
      </c>
      <c r="D663">
        <v>2092</v>
      </c>
      <c r="E663" t="s">
        <v>145</v>
      </c>
      <c r="F663" t="s">
        <v>1871</v>
      </c>
      <c r="G663" t="s">
        <v>1871</v>
      </c>
      <c r="H663" t="s">
        <v>2899</v>
      </c>
      <c r="I663" t="s">
        <v>2895</v>
      </c>
      <c r="J663">
        <v>10.315668139757999</v>
      </c>
      <c r="K663">
        <v>1</v>
      </c>
      <c r="L663">
        <v>5</v>
      </c>
      <c r="M663">
        <v>1</v>
      </c>
      <c r="N663">
        <v>27006.365663549401</v>
      </c>
      <c r="O663">
        <v>12959.5288662847</v>
      </c>
      <c r="P663">
        <v>29238.205797741601</v>
      </c>
      <c r="Q663">
        <v>8093.7101982709601</v>
      </c>
      <c r="R663">
        <v>19440.827825058201</v>
      </c>
      <c r="S663">
        <v>4647.5632570447397</v>
      </c>
      <c r="T663">
        <v>0</v>
      </c>
      <c r="U663">
        <v>96738.638350904803</v>
      </c>
      <c r="V663">
        <v>75841.182519946204</v>
      </c>
      <c r="W663">
        <v>20237.3381815881</v>
      </c>
      <c r="X663">
        <v>0</v>
      </c>
      <c r="Y663">
        <v>0</v>
      </c>
      <c r="Z663">
        <v>660.11764937053397</v>
      </c>
      <c r="AA663">
        <v>0</v>
      </c>
      <c r="AB663">
        <v>0</v>
      </c>
      <c r="AC663">
        <v>3302.6894077478401</v>
      </c>
      <c r="AD663">
        <v>1344.8738492969001</v>
      </c>
      <c r="AE663">
        <v>0</v>
      </c>
      <c r="AF663">
        <v>0</v>
      </c>
      <c r="AG663">
        <v>0</v>
      </c>
      <c r="AH663">
        <v>0</v>
      </c>
      <c r="AI663">
        <v>0</v>
      </c>
      <c r="AJ663">
        <v>101386.20160795</v>
      </c>
      <c r="AK663" s="63">
        <v>9828.3698384201907</v>
      </c>
      <c r="AL663">
        <v>330.98244656580999</v>
      </c>
      <c r="AM663">
        <v>93035.839999999997</v>
      </c>
      <c r="AN663">
        <v>9828.3698384201907</v>
      </c>
      <c r="AO663">
        <v>9828.3698384201907</v>
      </c>
      <c r="AP663">
        <v>634.54287297753501</v>
      </c>
      <c r="AQ663">
        <v>40331.279999999999</v>
      </c>
      <c r="AR663">
        <v>9828.3698384201907</v>
      </c>
      <c r="AS663">
        <v>9828.3698384201907</v>
      </c>
      <c r="AT663">
        <v>0</v>
      </c>
      <c r="AU663" t="s">
        <v>2896</v>
      </c>
      <c r="AV663" t="s">
        <v>2900</v>
      </c>
    </row>
    <row r="664" spans="1:48" x14ac:dyDescent="0.25">
      <c r="A664" t="s">
        <v>3578</v>
      </c>
      <c r="B664">
        <v>2092</v>
      </c>
      <c r="C664" t="s">
        <v>145</v>
      </c>
      <c r="D664">
        <v>598</v>
      </c>
      <c r="E664" t="s">
        <v>894</v>
      </c>
      <c r="F664" t="s">
        <v>2892</v>
      </c>
      <c r="G664" t="s">
        <v>2893</v>
      </c>
      <c r="H664" t="s">
        <v>2894</v>
      </c>
      <c r="I664" t="s">
        <v>2895</v>
      </c>
      <c r="J664">
        <v>156.77102303691601</v>
      </c>
      <c r="K664">
        <v>1</v>
      </c>
      <c r="L664">
        <v>1</v>
      </c>
      <c r="M664">
        <v>1</v>
      </c>
      <c r="N664">
        <v>410425.72485110897</v>
      </c>
      <c r="O664">
        <v>196950.752090747</v>
      </c>
      <c r="P664">
        <v>444343.82461467502</v>
      </c>
      <c r="Q664">
        <v>123003.106609925</v>
      </c>
      <c r="R664">
        <v>295449.44888954301</v>
      </c>
      <c r="S664">
        <v>70630.737298299297</v>
      </c>
      <c r="T664">
        <v>0</v>
      </c>
      <c r="U664">
        <v>1470172.857056</v>
      </c>
      <c r="V664">
        <v>1152586.49375864</v>
      </c>
      <c r="W664">
        <v>307554.31129505398</v>
      </c>
      <c r="X664">
        <v>0</v>
      </c>
      <c r="Y664">
        <v>0</v>
      </c>
      <c r="Z664">
        <v>10032.052002302</v>
      </c>
      <c r="AA664">
        <v>0</v>
      </c>
      <c r="AB664">
        <v>0</v>
      </c>
      <c r="AC664">
        <v>50192.192130558498</v>
      </c>
      <c r="AD664">
        <v>20438.545167740798</v>
      </c>
      <c r="AE664">
        <v>0</v>
      </c>
      <c r="AF664">
        <v>0</v>
      </c>
      <c r="AG664">
        <v>0</v>
      </c>
      <c r="AH664">
        <v>0</v>
      </c>
      <c r="AI664">
        <v>0</v>
      </c>
      <c r="AJ664">
        <v>1540803.5943543001</v>
      </c>
      <c r="AK664" s="63">
        <v>9828.3698384201907</v>
      </c>
      <c r="AL664">
        <v>330.98244656580999</v>
      </c>
      <c r="AM664">
        <v>93035.839999999997</v>
      </c>
      <c r="AN664">
        <v>9828.3698384201907</v>
      </c>
      <c r="AO664">
        <v>9828.3698384201907</v>
      </c>
      <c r="AP664">
        <v>330.98244656580999</v>
      </c>
      <c r="AQ664">
        <v>93035.839999999997</v>
      </c>
      <c r="AR664">
        <v>9828.3698384201907</v>
      </c>
      <c r="AS664">
        <v>9828.3698384201907</v>
      </c>
      <c r="AT664">
        <v>0</v>
      </c>
      <c r="AU664" t="s">
        <v>2896</v>
      </c>
      <c r="AV664" t="s">
        <v>2897</v>
      </c>
    </row>
    <row r="665" spans="1:48" x14ac:dyDescent="0.25">
      <c r="A665" t="s">
        <v>3579</v>
      </c>
      <c r="B665">
        <v>2092</v>
      </c>
      <c r="C665" t="s">
        <v>145</v>
      </c>
      <c r="D665">
        <v>5252</v>
      </c>
      <c r="E665" t="s">
        <v>895</v>
      </c>
      <c r="F665" t="s">
        <v>2906</v>
      </c>
      <c r="G665" t="s">
        <v>2893</v>
      </c>
      <c r="H665" t="s">
        <v>2894</v>
      </c>
      <c r="I665" t="s">
        <v>2895</v>
      </c>
      <c r="J665">
        <v>147.73957161834699</v>
      </c>
      <c r="K665">
        <v>1</v>
      </c>
      <c r="L665">
        <v>1</v>
      </c>
      <c r="M665">
        <v>1</v>
      </c>
      <c r="N665">
        <v>386781.43190003902</v>
      </c>
      <c r="O665">
        <v>185604.57908695599</v>
      </c>
      <c r="P665">
        <v>418745.53746052698</v>
      </c>
      <c r="Q665">
        <v>115916.997454287</v>
      </c>
      <c r="R665">
        <v>278428.84589417599</v>
      </c>
      <c r="S665">
        <v>66561.757838893202</v>
      </c>
      <c r="T665">
        <v>0</v>
      </c>
      <c r="U665">
        <v>1385477.39179598</v>
      </c>
      <c r="V665">
        <v>1086186.9211690801</v>
      </c>
      <c r="W665">
        <v>289836.35699951602</v>
      </c>
      <c r="X665">
        <v>0</v>
      </c>
      <c r="Y665">
        <v>0</v>
      </c>
      <c r="Z665">
        <v>9454.1136273893899</v>
      </c>
      <c r="AA665">
        <v>0</v>
      </c>
      <c r="AB665">
        <v>0</v>
      </c>
      <c r="AC665">
        <v>47300.660672529601</v>
      </c>
      <c r="AD665">
        <v>19261.097166363601</v>
      </c>
      <c r="AE665">
        <v>0</v>
      </c>
      <c r="AF665">
        <v>0</v>
      </c>
      <c r="AG665">
        <v>0</v>
      </c>
      <c r="AH665">
        <v>0</v>
      </c>
      <c r="AI665">
        <v>0</v>
      </c>
      <c r="AJ665">
        <v>1452039.14963488</v>
      </c>
      <c r="AK665" s="63">
        <v>9828.3698384201907</v>
      </c>
      <c r="AL665">
        <v>330.98244656580999</v>
      </c>
      <c r="AM665">
        <v>93035.839999999997</v>
      </c>
      <c r="AN665">
        <v>9828.3698384201907</v>
      </c>
      <c r="AO665">
        <v>9828.3698384201907</v>
      </c>
      <c r="AP665">
        <v>330.98244656580999</v>
      </c>
      <c r="AQ665">
        <v>93035.839999999997</v>
      </c>
      <c r="AR665">
        <v>9828.3698384201907</v>
      </c>
      <c r="AS665">
        <v>9828.3698384201907</v>
      </c>
      <c r="AT665">
        <v>0</v>
      </c>
      <c r="AU665" t="s">
        <v>2896</v>
      </c>
      <c r="AV665" t="s">
        <v>2897</v>
      </c>
    </row>
    <row r="666" spans="1:48" x14ac:dyDescent="0.25">
      <c r="A666" t="s">
        <v>3580</v>
      </c>
      <c r="B666">
        <v>2112</v>
      </c>
      <c r="C666" t="s">
        <v>146</v>
      </c>
      <c r="D666">
        <v>2112</v>
      </c>
      <c r="E666" t="s">
        <v>146</v>
      </c>
      <c r="F666" t="s">
        <v>1871</v>
      </c>
      <c r="G666" t="s">
        <v>1871</v>
      </c>
      <c r="H666" t="s">
        <v>2899</v>
      </c>
      <c r="I666" t="s">
        <v>2895</v>
      </c>
      <c r="J666">
        <v>3</v>
      </c>
      <c r="K666">
        <v>0</v>
      </c>
      <c r="L666">
        <v>0</v>
      </c>
      <c r="M666">
        <v>4</v>
      </c>
      <c r="N666">
        <v>0</v>
      </c>
      <c r="O666">
        <v>0</v>
      </c>
      <c r="P666">
        <v>582</v>
      </c>
      <c r="Q666">
        <v>7275</v>
      </c>
      <c r="R666">
        <v>29554</v>
      </c>
      <c r="S666">
        <v>1793.74</v>
      </c>
      <c r="T666">
        <v>0</v>
      </c>
      <c r="U666">
        <v>37411</v>
      </c>
      <c r="V666">
        <v>37411</v>
      </c>
      <c r="W666">
        <v>0</v>
      </c>
      <c r="X666">
        <v>0</v>
      </c>
      <c r="Y666">
        <v>0</v>
      </c>
      <c r="Z666">
        <v>0</v>
      </c>
      <c r="AA666">
        <v>0</v>
      </c>
      <c r="AB666">
        <v>0</v>
      </c>
      <c r="AC666">
        <v>1088.73</v>
      </c>
      <c r="AD666">
        <v>705.01</v>
      </c>
      <c r="AE666">
        <v>0</v>
      </c>
      <c r="AF666">
        <v>0</v>
      </c>
      <c r="AG666">
        <v>0</v>
      </c>
      <c r="AH666">
        <v>0</v>
      </c>
      <c r="AI666">
        <v>0</v>
      </c>
      <c r="AJ666">
        <v>39204.74</v>
      </c>
      <c r="AK666" s="63">
        <v>13068.246666666701</v>
      </c>
      <c r="AL666">
        <v>330.98244656580999</v>
      </c>
      <c r="AM666">
        <v>93035.839999999997</v>
      </c>
      <c r="AN666">
        <v>13068.246666666701</v>
      </c>
      <c r="AO666">
        <v>13068.246666666701</v>
      </c>
      <c r="AP666">
        <v>634.54287297753501</v>
      </c>
      <c r="AQ666">
        <v>40331.279999999999</v>
      </c>
      <c r="AR666">
        <v>13068.246666666701</v>
      </c>
      <c r="AS666">
        <v>13068.246666666701</v>
      </c>
      <c r="AT666">
        <v>0</v>
      </c>
      <c r="AU666" t="s">
        <v>2896</v>
      </c>
      <c r="AV666" t="s">
        <v>2900</v>
      </c>
    </row>
    <row r="667" spans="1:48" x14ac:dyDescent="0.25">
      <c r="A667" t="s">
        <v>3581</v>
      </c>
      <c r="B667">
        <v>2085</v>
      </c>
      <c r="C667" t="s">
        <v>147</v>
      </c>
      <c r="D667">
        <v>568</v>
      </c>
      <c r="E667" t="s">
        <v>896</v>
      </c>
      <c r="F667" t="s">
        <v>2892</v>
      </c>
      <c r="G667" t="s">
        <v>2893</v>
      </c>
      <c r="H667" t="s">
        <v>2894</v>
      </c>
      <c r="I667" t="s">
        <v>2895</v>
      </c>
      <c r="J667">
        <v>75.160790273515005</v>
      </c>
      <c r="K667">
        <v>1</v>
      </c>
      <c r="L667">
        <v>1</v>
      </c>
      <c r="M667">
        <v>3</v>
      </c>
      <c r="N667">
        <v>625804.87790397101</v>
      </c>
      <c r="O667">
        <v>164586.32357942499</v>
      </c>
      <c r="P667">
        <v>419914.03058921598</v>
      </c>
      <c r="Q667">
        <v>122202.369211018</v>
      </c>
      <c r="R667">
        <v>44012.007234531797</v>
      </c>
      <c r="S667">
        <v>92087.690925656105</v>
      </c>
      <c r="T667">
        <v>605056.63</v>
      </c>
      <c r="U667">
        <v>771462.97851816297</v>
      </c>
      <c r="V667">
        <v>1179929.5969362401</v>
      </c>
      <c r="W667">
        <v>196590.01158191901</v>
      </c>
      <c r="X667">
        <v>0</v>
      </c>
      <c r="Y667">
        <v>0</v>
      </c>
      <c r="Z667">
        <v>0</v>
      </c>
      <c r="AA667">
        <v>0</v>
      </c>
      <c r="AB667">
        <v>0</v>
      </c>
      <c r="AC667">
        <v>74879.063959601903</v>
      </c>
      <c r="AD667">
        <v>17208.626966054198</v>
      </c>
      <c r="AE667">
        <v>0</v>
      </c>
      <c r="AF667">
        <v>0</v>
      </c>
      <c r="AG667">
        <v>0</v>
      </c>
      <c r="AH667">
        <v>0</v>
      </c>
      <c r="AI667">
        <v>0</v>
      </c>
      <c r="AJ667">
        <v>1468607.29944382</v>
      </c>
      <c r="AK667" s="63">
        <v>19539.540418607401</v>
      </c>
      <c r="AL667">
        <v>330.98244656580999</v>
      </c>
      <c r="AM667">
        <v>93035.839999999997</v>
      </c>
      <c r="AN667">
        <v>19539.540418607401</v>
      </c>
      <c r="AO667">
        <v>23096.543929881998</v>
      </c>
      <c r="AP667">
        <v>330.98244656580999</v>
      </c>
      <c r="AQ667">
        <v>93035.839999999997</v>
      </c>
      <c r="AR667">
        <v>19539.540418607401</v>
      </c>
      <c r="AS667">
        <v>19539.540418607401</v>
      </c>
      <c r="AT667">
        <v>0</v>
      </c>
      <c r="AU667" t="s">
        <v>2896</v>
      </c>
      <c r="AV667" t="s">
        <v>2896</v>
      </c>
    </row>
    <row r="668" spans="1:48" x14ac:dyDescent="0.25">
      <c r="A668" t="s">
        <v>3582</v>
      </c>
      <c r="B668">
        <v>2085</v>
      </c>
      <c r="C668" t="s">
        <v>147</v>
      </c>
      <c r="D668">
        <v>569</v>
      </c>
      <c r="E668" t="s">
        <v>897</v>
      </c>
      <c r="F668" t="s">
        <v>2892</v>
      </c>
      <c r="G668" t="s">
        <v>2903</v>
      </c>
      <c r="H668" t="s">
        <v>2904</v>
      </c>
      <c r="I668" t="s">
        <v>2895</v>
      </c>
      <c r="J668">
        <v>77.347860181144995</v>
      </c>
      <c r="K668">
        <v>1</v>
      </c>
      <c r="L668">
        <v>2</v>
      </c>
      <c r="M668">
        <v>3</v>
      </c>
      <c r="N668">
        <v>744370.27209602902</v>
      </c>
      <c r="O668">
        <v>344146.77642057498</v>
      </c>
      <c r="P668">
        <v>432132.91941078502</v>
      </c>
      <c r="Q668">
        <v>125758.280788982</v>
      </c>
      <c r="R668">
        <v>45292.692765468302</v>
      </c>
      <c r="S668">
        <v>94767.309074343997</v>
      </c>
      <c r="T668">
        <v>897789.51</v>
      </c>
      <c r="U668">
        <v>793911.43148183799</v>
      </c>
      <c r="V668">
        <v>1455711.95306376</v>
      </c>
      <c r="W668">
        <v>235988.98841808099</v>
      </c>
      <c r="X668">
        <v>0</v>
      </c>
      <c r="Y668">
        <v>0</v>
      </c>
      <c r="Z668">
        <v>0</v>
      </c>
      <c r="AA668">
        <v>0</v>
      </c>
      <c r="AB668">
        <v>0</v>
      </c>
      <c r="AC668">
        <v>77057.936040398199</v>
      </c>
      <c r="AD668">
        <v>17709.373033945802</v>
      </c>
      <c r="AE668">
        <v>0</v>
      </c>
      <c r="AF668">
        <v>0</v>
      </c>
      <c r="AG668">
        <v>0</v>
      </c>
      <c r="AH668">
        <v>0</v>
      </c>
      <c r="AI668">
        <v>0</v>
      </c>
      <c r="AJ668">
        <v>1786468.25055618</v>
      </c>
      <c r="AK668" s="63">
        <v>23096.543929881998</v>
      </c>
      <c r="AL668">
        <v>330.98244656580999</v>
      </c>
      <c r="AM668">
        <v>93035.839999999997</v>
      </c>
      <c r="AN668">
        <v>19539.540418607401</v>
      </c>
      <c r="AO668">
        <v>23096.543929881998</v>
      </c>
      <c r="AP668">
        <v>330.98244656580999</v>
      </c>
      <c r="AQ668">
        <v>40734.411818744898</v>
      </c>
      <c r="AR668">
        <v>23096.543929881998</v>
      </c>
      <c r="AS668">
        <v>23096.543929881998</v>
      </c>
      <c r="AT668">
        <v>0</v>
      </c>
      <c r="AU668" t="s">
        <v>2896</v>
      </c>
      <c r="AV668" t="s">
        <v>2896</v>
      </c>
    </row>
    <row r="669" spans="1:48" x14ac:dyDescent="0.25">
      <c r="A669" t="s">
        <v>3583</v>
      </c>
      <c r="B669">
        <v>2094</v>
      </c>
      <c r="C669" t="s">
        <v>148</v>
      </c>
      <c r="D669">
        <v>603</v>
      </c>
      <c r="E669" t="s">
        <v>898</v>
      </c>
      <c r="F669" t="s">
        <v>2892</v>
      </c>
      <c r="G669" t="s">
        <v>2893</v>
      </c>
      <c r="H669" t="s">
        <v>2894</v>
      </c>
      <c r="I669" t="s">
        <v>2895</v>
      </c>
      <c r="J669">
        <v>154.22327649795599</v>
      </c>
      <c r="K669">
        <v>1</v>
      </c>
      <c r="L669">
        <v>1</v>
      </c>
      <c r="M669">
        <v>1</v>
      </c>
      <c r="N669">
        <v>1714611.43079965</v>
      </c>
      <c r="O669">
        <v>350600.22179870401</v>
      </c>
      <c r="P669">
        <v>292491.31731265498</v>
      </c>
      <c r="Q669">
        <v>93192.225023216903</v>
      </c>
      <c r="R669">
        <v>125683.495647601</v>
      </c>
      <c r="S669">
        <v>72955.7998093856</v>
      </c>
      <c r="T669">
        <v>2044940.77</v>
      </c>
      <c r="U669">
        <v>531637.92058182403</v>
      </c>
      <c r="V669">
        <v>2435077.6409212099</v>
      </c>
      <c r="W669">
        <v>141501.049660616</v>
      </c>
      <c r="X669">
        <v>0</v>
      </c>
      <c r="Y669">
        <v>0</v>
      </c>
      <c r="Z669">
        <v>0</v>
      </c>
      <c r="AA669">
        <v>0</v>
      </c>
      <c r="AB669">
        <v>0</v>
      </c>
      <c r="AC669">
        <v>43471.808099964401</v>
      </c>
      <c r="AD669">
        <v>29483.9917094212</v>
      </c>
      <c r="AE669">
        <v>0</v>
      </c>
      <c r="AF669">
        <v>0</v>
      </c>
      <c r="AG669">
        <v>0</v>
      </c>
      <c r="AH669">
        <v>0</v>
      </c>
      <c r="AI669">
        <v>0</v>
      </c>
      <c r="AJ669">
        <v>2649534.4903912102</v>
      </c>
      <c r="AK669" s="63">
        <v>17179.8612411553</v>
      </c>
      <c r="AL669">
        <v>330.98244656580999</v>
      </c>
      <c r="AM669">
        <v>93035.839999999997</v>
      </c>
      <c r="AN669">
        <v>3920.2494858110599</v>
      </c>
      <c r="AO669">
        <v>22079.791211306099</v>
      </c>
      <c r="AP669">
        <v>330.98244656580999</v>
      </c>
      <c r="AQ669">
        <v>93035.839999999997</v>
      </c>
      <c r="AR669">
        <v>17179.8612411553</v>
      </c>
      <c r="AS669">
        <v>17179.8612411553</v>
      </c>
      <c r="AT669">
        <v>0</v>
      </c>
      <c r="AU669" t="s">
        <v>2896</v>
      </c>
      <c r="AV669" t="s">
        <v>2896</v>
      </c>
    </row>
    <row r="670" spans="1:48" x14ac:dyDescent="0.25">
      <c r="A670" t="s">
        <v>3584</v>
      </c>
      <c r="B670">
        <v>2094</v>
      </c>
      <c r="C670" t="s">
        <v>148</v>
      </c>
      <c r="D670">
        <v>2094</v>
      </c>
      <c r="E670" t="s">
        <v>148</v>
      </c>
      <c r="F670" t="s">
        <v>1871</v>
      </c>
      <c r="G670" t="s">
        <v>1871</v>
      </c>
      <c r="H670" t="s">
        <v>2899</v>
      </c>
      <c r="I670" t="s">
        <v>2895</v>
      </c>
      <c r="J670">
        <v>2.9304285713999998</v>
      </c>
      <c r="K670">
        <v>0</v>
      </c>
      <c r="L670">
        <v>0</v>
      </c>
      <c r="M670">
        <v>1</v>
      </c>
      <c r="N670">
        <v>1194.25805664636</v>
      </c>
      <c r="O670">
        <v>2217.82997478169</v>
      </c>
      <c r="P670">
        <v>2530.7716165141301</v>
      </c>
      <c r="Q670">
        <v>1770.76486145068</v>
      </c>
      <c r="R670">
        <v>2388.1382561862401</v>
      </c>
      <c r="S670">
        <v>1386.2483346578099</v>
      </c>
      <c r="T670">
        <v>0</v>
      </c>
      <c r="U670">
        <v>10101.7627655791</v>
      </c>
      <c r="V670">
        <v>8127.5990038262098</v>
      </c>
      <c r="W670">
        <v>1974.16376175289</v>
      </c>
      <c r="X670">
        <v>0</v>
      </c>
      <c r="Y670">
        <v>0</v>
      </c>
      <c r="Z670">
        <v>0</v>
      </c>
      <c r="AA670">
        <v>0</v>
      </c>
      <c r="AB670">
        <v>0</v>
      </c>
      <c r="AC670">
        <v>826.01687241576599</v>
      </c>
      <c r="AD670">
        <v>560.23146224204197</v>
      </c>
      <c r="AE670">
        <v>0</v>
      </c>
      <c r="AF670">
        <v>0</v>
      </c>
      <c r="AG670">
        <v>0</v>
      </c>
      <c r="AH670">
        <v>0</v>
      </c>
      <c r="AI670">
        <v>0</v>
      </c>
      <c r="AJ670">
        <v>11488.011100236899</v>
      </c>
      <c r="AK670" s="63">
        <v>3920.2494858110599</v>
      </c>
      <c r="AL670">
        <v>330.98244656580999</v>
      </c>
      <c r="AM670">
        <v>93035.839999999997</v>
      </c>
      <c r="AN670">
        <v>3920.2494858110599</v>
      </c>
      <c r="AO670">
        <v>22079.791211306099</v>
      </c>
      <c r="AP670">
        <v>634.54287297753501</v>
      </c>
      <c r="AQ670">
        <v>40331.279999999999</v>
      </c>
      <c r="AR670">
        <v>3920.2494858110599</v>
      </c>
      <c r="AS670">
        <v>3920.2494858110599</v>
      </c>
      <c r="AT670">
        <v>0</v>
      </c>
      <c r="AU670" t="s">
        <v>2896</v>
      </c>
      <c r="AV670" t="s">
        <v>2900</v>
      </c>
    </row>
    <row r="671" spans="1:48" x14ac:dyDescent="0.25">
      <c r="A671" t="s">
        <v>3585</v>
      </c>
      <c r="B671">
        <v>2094</v>
      </c>
      <c r="C671" t="s">
        <v>148</v>
      </c>
      <c r="D671">
        <v>604</v>
      </c>
      <c r="E671" t="s">
        <v>899</v>
      </c>
      <c r="F671" t="s">
        <v>2892</v>
      </c>
      <c r="G671" t="s">
        <v>2903</v>
      </c>
      <c r="H671" t="s">
        <v>2904</v>
      </c>
      <c r="I671" t="s">
        <v>2895</v>
      </c>
      <c r="J671">
        <v>115.831081081021</v>
      </c>
      <c r="K671">
        <v>1</v>
      </c>
      <c r="L671">
        <v>1</v>
      </c>
      <c r="M671">
        <v>1</v>
      </c>
      <c r="N671">
        <v>1516278.39081397</v>
      </c>
      <c r="O671">
        <v>499513.87882891501</v>
      </c>
      <c r="P671">
        <v>322490.556405693</v>
      </c>
      <c r="Q671">
        <v>69993.041374192806</v>
      </c>
      <c r="R671">
        <v>94455.966066097404</v>
      </c>
      <c r="S671">
        <v>54794.252559948</v>
      </c>
      <c r="T671">
        <v>2103439.35</v>
      </c>
      <c r="U671">
        <v>399292.48348886502</v>
      </c>
      <c r="V671">
        <v>2255265.1116349502</v>
      </c>
      <c r="W671">
        <v>247466.72185391199</v>
      </c>
      <c r="X671">
        <v>0</v>
      </c>
      <c r="Y671">
        <v>0</v>
      </c>
      <c r="Z671">
        <v>0</v>
      </c>
      <c r="AA671">
        <v>0</v>
      </c>
      <c r="AB671">
        <v>0</v>
      </c>
      <c r="AC671">
        <v>32649.9776370158</v>
      </c>
      <c r="AD671">
        <v>22144.2749229322</v>
      </c>
      <c r="AE671">
        <v>0</v>
      </c>
      <c r="AF671">
        <v>0</v>
      </c>
      <c r="AG671">
        <v>0</v>
      </c>
      <c r="AH671">
        <v>0</v>
      </c>
      <c r="AI671">
        <v>0</v>
      </c>
      <c r="AJ671">
        <v>2557526.0860488098</v>
      </c>
      <c r="AK671" s="63">
        <v>22079.791211306099</v>
      </c>
      <c r="AL671">
        <v>330.98244656580999</v>
      </c>
      <c r="AM671">
        <v>93035.839999999997</v>
      </c>
      <c r="AN671">
        <v>3920.2494858110599</v>
      </c>
      <c r="AO671">
        <v>22079.791211306099</v>
      </c>
      <c r="AP671">
        <v>330.98244656580999</v>
      </c>
      <c r="AQ671">
        <v>40734.411818744898</v>
      </c>
      <c r="AR671">
        <v>22079.791211306099</v>
      </c>
      <c r="AS671">
        <v>22079.791211306099</v>
      </c>
      <c r="AT671">
        <v>0</v>
      </c>
      <c r="AU671" t="s">
        <v>2896</v>
      </c>
      <c r="AV671" t="s">
        <v>2896</v>
      </c>
    </row>
    <row r="672" spans="1:48" x14ac:dyDescent="0.25">
      <c r="A672" t="s">
        <v>3586</v>
      </c>
      <c r="B672">
        <v>2094</v>
      </c>
      <c r="C672" t="s">
        <v>148</v>
      </c>
      <c r="D672">
        <v>5444</v>
      </c>
      <c r="E672" t="s">
        <v>900</v>
      </c>
      <c r="F672" t="s">
        <v>2906</v>
      </c>
      <c r="G672" t="s">
        <v>2907</v>
      </c>
      <c r="H672" t="s">
        <v>2899</v>
      </c>
      <c r="I672" t="s">
        <v>2895</v>
      </c>
      <c r="J672">
        <v>303.78343949029102</v>
      </c>
      <c r="K672">
        <v>1</v>
      </c>
      <c r="L672">
        <v>1</v>
      </c>
      <c r="M672">
        <v>1</v>
      </c>
      <c r="N672">
        <v>123802.99032973799</v>
      </c>
      <c r="O672">
        <v>229911.769397597</v>
      </c>
      <c r="P672">
        <v>262352.92466513498</v>
      </c>
      <c r="Q672">
        <v>183566.67874113799</v>
      </c>
      <c r="R672">
        <v>247566.810030113</v>
      </c>
      <c r="S672">
        <v>143705.69929600699</v>
      </c>
      <c r="T672">
        <v>0</v>
      </c>
      <c r="U672">
        <v>1047201.1731637201</v>
      </c>
      <c r="V672">
        <v>842549.10844000406</v>
      </c>
      <c r="W672">
        <v>204652.06472371801</v>
      </c>
      <c r="X672">
        <v>0</v>
      </c>
      <c r="Y672">
        <v>0</v>
      </c>
      <c r="Z672">
        <v>0</v>
      </c>
      <c r="AA672">
        <v>0</v>
      </c>
      <c r="AB672">
        <v>0</v>
      </c>
      <c r="AC672">
        <v>85629.197390603207</v>
      </c>
      <c r="AD672">
        <v>58076.501905404002</v>
      </c>
      <c r="AE672">
        <v>0</v>
      </c>
      <c r="AF672">
        <v>0</v>
      </c>
      <c r="AG672">
        <v>0</v>
      </c>
      <c r="AH672">
        <v>0</v>
      </c>
      <c r="AI672">
        <v>0</v>
      </c>
      <c r="AJ672">
        <v>1190906.8724597299</v>
      </c>
      <c r="AK672" s="63">
        <v>3920.2494858110699</v>
      </c>
      <c r="AL672">
        <v>330.98244656580999</v>
      </c>
      <c r="AM672">
        <v>93035.839999999997</v>
      </c>
      <c r="AN672">
        <v>3920.2494858110599</v>
      </c>
      <c r="AO672">
        <v>22079.791211306099</v>
      </c>
      <c r="AP672">
        <v>330.98244656580999</v>
      </c>
      <c r="AQ672">
        <v>56162.493707719797</v>
      </c>
      <c r="AR672">
        <v>3920.2494858110699</v>
      </c>
      <c r="AS672">
        <v>3920.2494858110699</v>
      </c>
      <c r="AT672">
        <v>0</v>
      </c>
      <c r="AU672" t="s">
        <v>2896</v>
      </c>
      <c r="AV672" t="s">
        <v>2897</v>
      </c>
    </row>
    <row r="673" spans="1:48" x14ac:dyDescent="0.25">
      <c r="A673" t="s">
        <v>3587</v>
      </c>
      <c r="B673">
        <v>2090</v>
      </c>
      <c r="C673" t="s">
        <v>149</v>
      </c>
      <c r="D673">
        <v>594</v>
      </c>
      <c r="E673" t="s">
        <v>901</v>
      </c>
      <c r="F673" t="s">
        <v>2906</v>
      </c>
      <c r="G673" t="s">
        <v>2907</v>
      </c>
      <c r="H673" t="s">
        <v>2894</v>
      </c>
      <c r="I673" t="s">
        <v>2895</v>
      </c>
      <c r="J673">
        <v>199.625291375236</v>
      </c>
      <c r="K673">
        <v>1</v>
      </c>
      <c r="L673">
        <v>1</v>
      </c>
      <c r="M673">
        <v>3</v>
      </c>
      <c r="N673">
        <v>2084137.6</v>
      </c>
      <c r="O673">
        <v>655082.26</v>
      </c>
      <c r="P673">
        <v>1113770.52</v>
      </c>
      <c r="Q673">
        <v>350080.97</v>
      </c>
      <c r="R673">
        <v>174351.1</v>
      </c>
      <c r="S673">
        <v>169948</v>
      </c>
      <c r="T673">
        <v>2644357.98</v>
      </c>
      <c r="U673">
        <v>1733064.47</v>
      </c>
      <c r="V673">
        <v>3302535.35</v>
      </c>
      <c r="W673">
        <v>1074887.1000000001</v>
      </c>
      <c r="X673">
        <v>0</v>
      </c>
      <c r="Y673">
        <v>0</v>
      </c>
      <c r="Z673">
        <v>0</v>
      </c>
      <c r="AA673">
        <v>0</v>
      </c>
      <c r="AB673">
        <v>0</v>
      </c>
      <c r="AC673">
        <v>123213</v>
      </c>
      <c r="AD673">
        <v>46735</v>
      </c>
      <c r="AE673">
        <v>0</v>
      </c>
      <c r="AF673">
        <v>0</v>
      </c>
      <c r="AG673">
        <v>0</v>
      </c>
      <c r="AH673">
        <v>0</v>
      </c>
      <c r="AI673">
        <v>0</v>
      </c>
      <c r="AJ673">
        <v>4547370.45</v>
      </c>
      <c r="AK673" s="63">
        <v>22779.530683075202</v>
      </c>
      <c r="AL673">
        <v>330.98244656580999</v>
      </c>
      <c r="AM673">
        <v>93035.839999999997</v>
      </c>
      <c r="AN673">
        <v>22779.530683075202</v>
      </c>
      <c r="AO673">
        <v>22779.530683075202</v>
      </c>
      <c r="AP673">
        <v>330.98244656580999</v>
      </c>
      <c r="AQ673">
        <v>56162.493707719797</v>
      </c>
      <c r="AR673">
        <v>22779.530683075202</v>
      </c>
      <c r="AS673">
        <v>22779.530683075202</v>
      </c>
      <c r="AT673">
        <v>0</v>
      </c>
      <c r="AU673" t="s">
        <v>2896</v>
      </c>
      <c r="AV673" t="s">
        <v>2896</v>
      </c>
    </row>
    <row r="674" spans="1:48" x14ac:dyDescent="0.25">
      <c r="A674" t="s">
        <v>3588</v>
      </c>
      <c r="B674">
        <v>2256</v>
      </c>
      <c r="C674" t="s">
        <v>150</v>
      </c>
      <c r="D674">
        <v>1228</v>
      </c>
      <c r="E674" t="s">
        <v>902</v>
      </c>
      <c r="F674" t="s">
        <v>2892</v>
      </c>
      <c r="G674" t="s">
        <v>2893</v>
      </c>
      <c r="H674" t="s">
        <v>2894</v>
      </c>
      <c r="I674" t="s">
        <v>2895</v>
      </c>
      <c r="J674">
        <v>472.13134599482999</v>
      </c>
      <c r="K674">
        <v>2</v>
      </c>
      <c r="L674">
        <v>1</v>
      </c>
      <c r="M674">
        <v>2</v>
      </c>
      <c r="N674">
        <v>3883149.45341251</v>
      </c>
      <c r="O674">
        <v>978044.59507418098</v>
      </c>
      <c r="P674">
        <v>907092.83996490203</v>
      </c>
      <c r="Q674">
        <v>167468.83956192201</v>
      </c>
      <c r="R674">
        <v>101890.679644579</v>
      </c>
      <c r="S674">
        <v>245056.255217939</v>
      </c>
      <c r="T674">
        <v>4327872.09</v>
      </c>
      <c r="U674">
        <v>1709774.31765809</v>
      </c>
      <c r="V674">
        <v>5132181.3962070504</v>
      </c>
      <c r="W674">
        <v>904880.58336845296</v>
      </c>
      <c r="X674">
        <v>0</v>
      </c>
      <c r="Y674">
        <v>0</v>
      </c>
      <c r="Z674">
        <v>0</v>
      </c>
      <c r="AA674">
        <v>0</v>
      </c>
      <c r="AB674">
        <v>584.42808258795196</v>
      </c>
      <c r="AC674">
        <v>169158.564482766</v>
      </c>
      <c r="AD674">
        <v>75897.690735173295</v>
      </c>
      <c r="AE674">
        <v>0</v>
      </c>
      <c r="AF674">
        <v>0</v>
      </c>
      <c r="AG674">
        <v>0</v>
      </c>
      <c r="AH674">
        <v>0</v>
      </c>
      <c r="AI674">
        <v>0</v>
      </c>
      <c r="AJ674">
        <v>6282702.6628760304</v>
      </c>
      <c r="AK674" s="63">
        <v>13307.107685548201</v>
      </c>
      <c r="AL674">
        <v>330.98244656580999</v>
      </c>
      <c r="AM674">
        <v>93035.839999999997</v>
      </c>
      <c r="AN674">
        <v>4140.4380146736503</v>
      </c>
      <c r="AO674">
        <v>13757.8642655477</v>
      </c>
      <c r="AP674">
        <v>330.98244656580999</v>
      </c>
      <c r="AQ674">
        <v>93035.839999999997</v>
      </c>
      <c r="AR674">
        <v>11777.776221376</v>
      </c>
      <c r="AS674">
        <v>13757.8642655477</v>
      </c>
      <c r="AT674">
        <v>0</v>
      </c>
      <c r="AU674" t="s">
        <v>2896</v>
      </c>
      <c r="AV674" t="s">
        <v>2896</v>
      </c>
    </row>
    <row r="675" spans="1:48" x14ac:dyDescent="0.25">
      <c r="A675" t="s">
        <v>3589</v>
      </c>
      <c r="B675">
        <v>2256</v>
      </c>
      <c r="C675" t="s">
        <v>150</v>
      </c>
      <c r="D675">
        <v>1315</v>
      </c>
      <c r="E675" t="s">
        <v>903</v>
      </c>
      <c r="F675" t="s">
        <v>2892</v>
      </c>
      <c r="G675" t="s">
        <v>2911</v>
      </c>
      <c r="H675" t="s">
        <v>2904</v>
      </c>
      <c r="I675" t="s">
        <v>2895</v>
      </c>
      <c r="J675">
        <v>757.82173058993499</v>
      </c>
      <c r="K675">
        <v>1</v>
      </c>
      <c r="L675">
        <v>1</v>
      </c>
      <c r="M675">
        <v>2</v>
      </c>
      <c r="N675">
        <v>5157449.5367523702</v>
      </c>
      <c r="O675">
        <v>1758939.1527156699</v>
      </c>
      <c r="P675">
        <v>1443865.7235363999</v>
      </c>
      <c r="Q675">
        <v>268805.54933137901</v>
      </c>
      <c r="R675">
        <v>163545.52993413201</v>
      </c>
      <c r="S675">
        <v>393341.71941038797</v>
      </c>
      <c r="T675">
        <v>6048233.3099999996</v>
      </c>
      <c r="U675">
        <v>2744372.1822699602</v>
      </c>
      <c r="V675">
        <v>7846062.3132809997</v>
      </c>
      <c r="W675">
        <v>945605.10888471699</v>
      </c>
      <c r="X675">
        <v>0</v>
      </c>
      <c r="Y675">
        <v>0</v>
      </c>
      <c r="Z675">
        <v>0</v>
      </c>
      <c r="AA675">
        <v>0</v>
      </c>
      <c r="AB675">
        <v>938.07010423961401</v>
      </c>
      <c r="AC675">
        <v>271517.74006939703</v>
      </c>
      <c r="AD675">
        <v>121823.97934099199</v>
      </c>
      <c r="AE675">
        <v>0</v>
      </c>
      <c r="AF675">
        <v>0</v>
      </c>
      <c r="AG675">
        <v>0</v>
      </c>
      <c r="AH675">
        <v>0</v>
      </c>
      <c r="AI675">
        <v>0</v>
      </c>
      <c r="AJ675">
        <v>9185947.2116803508</v>
      </c>
      <c r="AK675" s="63">
        <v>12121.514652963901</v>
      </c>
      <c r="AL675">
        <v>330.98244656580999</v>
      </c>
      <c r="AM675">
        <v>93035.839999999997</v>
      </c>
      <c r="AN675">
        <v>4140.4380146736503</v>
      </c>
      <c r="AO675">
        <v>13757.8642655477</v>
      </c>
      <c r="AP675">
        <v>3753.1860850462999</v>
      </c>
      <c r="AQ675">
        <v>20687.885194392002</v>
      </c>
      <c r="AR675">
        <v>12117.2072191102</v>
      </c>
      <c r="AS675">
        <v>12121.514652963901</v>
      </c>
      <c r="AT675">
        <v>0</v>
      </c>
      <c r="AU675" t="s">
        <v>2896</v>
      </c>
      <c r="AV675" t="s">
        <v>2896</v>
      </c>
    </row>
    <row r="676" spans="1:48" x14ac:dyDescent="0.25">
      <c r="A676" t="s">
        <v>3590</v>
      </c>
      <c r="B676">
        <v>2256</v>
      </c>
      <c r="C676" t="s">
        <v>150</v>
      </c>
      <c r="D676">
        <v>2784</v>
      </c>
      <c r="E676" t="s">
        <v>904</v>
      </c>
      <c r="F676" t="s">
        <v>2892</v>
      </c>
      <c r="G676" t="s">
        <v>2893</v>
      </c>
      <c r="H676" t="s">
        <v>2894</v>
      </c>
      <c r="I676" t="s">
        <v>2895</v>
      </c>
      <c r="J676">
        <v>513.59537572249201</v>
      </c>
      <c r="K676">
        <v>2</v>
      </c>
      <c r="L676">
        <v>1</v>
      </c>
      <c r="M676">
        <v>2</v>
      </c>
      <c r="N676">
        <v>3921936.2550029899</v>
      </c>
      <c r="O676">
        <v>967145.12282137806</v>
      </c>
      <c r="P676">
        <v>993373.82701692998</v>
      </c>
      <c r="Q676">
        <v>182176.46912509101</v>
      </c>
      <c r="R676">
        <v>110839.03311781101</v>
      </c>
      <c r="S676">
        <v>266577.85071780102</v>
      </c>
      <c r="T676">
        <v>4315538.74</v>
      </c>
      <c r="U676">
        <v>1859931.9670841999</v>
      </c>
      <c r="V676">
        <v>5246670.8711337904</v>
      </c>
      <c r="W676">
        <v>928164.08159263595</v>
      </c>
      <c r="X676">
        <v>0</v>
      </c>
      <c r="Y676">
        <v>0</v>
      </c>
      <c r="Z676">
        <v>0</v>
      </c>
      <c r="AA676">
        <v>0</v>
      </c>
      <c r="AB676">
        <v>635.75435777742598</v>
      </c>
      <c r="AC676">
        <v>184014.59089554899</v>
      </c>
      <c r="AD676">
        <v>82563.259822252207</v>
      </c>
      <c r="AE676">
        <v>0</v>
      </c>
      <c r="AF676">
        <v>0</v>
      </c>
      <c r="AG676">
        <v>0</v>
      </c>
      <c r="AH676">
        <v>0</v>
      </c>
      <c r="AI676">
        <v>0</v>
      </c>
      <c r="AJ676">
        <v>6442048.5578020001</v>
      </c>
      <c r="AK676" s="63">
        <v>12543.042368206199</v>
      </c>
      <c r="AL676">
        <v>330.98244656580999</v>
      </c>
      <c r="AM676">
        <v>93035.839999999997</v>
      </c>
      <c r="AN676">
        <v>4140.4380146736503</v>
      </c>
      <c r="AO676">
        <v>13757.8642655477</v>
      </c>
      <c r="AP676">
        <v>330.98244656580999</v>
      </c>
      <c r="AQ676">
        <v>93035.839999999997</v>
      </c>
      <c r="AR676">
        <v>11777.776221376</v>
      </c>
      <c r="AS676">
        <v>13757.8642655477</v>
      </c>
      <c r="AT676">
        <v>0</v>
      </c>
      <c r="AU676" t="s">
        <v>2896</v>
      </c>
      <c r="AV676" t="s">
        <v>2896</v>
      </c>
    </row>
    <row r="677" spans="1:48" x14ac:dyDescent="0.25">
      <c r="A677" t="s">
        <v>3591</v>
      </c>
      <c r="B677">
        <v>2256</v>
      </c>
      <c r="C677" t="s">
        <v>150</v>
      </c>
      <c r="D677">
        <v>1234</v>
      </c>
      <c r="E677" t="s">
        <v>905</v>
      </c>
      <c r="F677" t="s">
        <v>2892</v>
      </c>
      <c r="G677" t="s">
        <v>2903</v>
      </c>
      <c r="H677" t="s">
        <v>2904</v>
      </c>
      <c r="I677" t="s">
        <v>2895</v>
      </c>
      <c r="J677">
        <v>2067.3599281197799</v>
      </c>
      <c r="K677">
        <v>1</v>
      </c>
      <c r="L677">
        <v>1</v>
      </c>
      <c r="M677">
        <v>2</v>
      </c>
      <c r="N677">
        <v>14856487.1744054</v>
      </c>
      <c r="O677">
        <v>5559323.0517401202</v>
      </c>
      <c r="P677">
        <v>3578290.5359324599</v>
      </c>
      <c r="Q677">
        <v>733309.42979335203</v>
      </c>
      <c r="R677">
        <v>618667.39680123504</v>
      </c>
      <c r="S677">
        <v>1073047.7577275899</v>
      </c>
      <c r="T677">
        <v>17859349.710000001</v>
      </c>
      <c r="U677">
        <v>7486727.8786725197</v>
      </c>
      <c r="V677">
        <v>21621420.655366801</v>
      </c>
      <c r="W677">
        <v>3722097.8505228302</v>
      </c>
      <c r="X677">
        <v>0</v>
      </c>
      <c r="Y677">
        <v>0</v>
      </c>
      <c r="Z677">
        <v>0</v>
      </c>
      <c r="AA677">
        <v>0</v>
      </c>
      <c r="AB677">
        <v>2559.0827829157502</v>
      </c>
      <c r="AC677">
        <v>740708.36574736703</v>
      </c>
      <c r="AD677">
        <v>332339.39198021998</v>
      </c>
      <c r="AE677">
        <v>0</v>
      </c>
      <c r="AF677">
        <v>0</v>
      </c>
      <c r="AG677">
        <v>0</v>
      </c>
      <c r="AH677">
        <v>0</v>
      </c>
      <c r="AI677">
        <v>0</v>
      </c>
      <c r="AJ677">
        <v>26419125.346400201</v>
      </c>
      <c r="AK677" s="63">
        <v>12779.1609903302</v>
      </c>
      <c r="AL677">
        <v>330.98244656580999</v>
      </c>
      <c r="AM677">
        <v>93035.839999999997</v>
      </c>
      <c r="AN677">
        <v>4140.4380146736503</v>
      </c>
      <c r="AO677">
        <v>13757.8642655477</v>
      </c>
      <c r="AP677">
        <v>330.98244656580999</v>
      </c>
      <c r="AQ677">
        <v>40734.411818744898</v>
      </c>
      <c r="AR677">
        <v>12779.1609903302</v>
      </c>
      <c r="AS677">
        <v>12779.1609903302</v>
      </c>
      <c r="AT677">
        <v>0</v>
      </c>
      <c r="AU677" t="s">
        <v>2896</v>
      </c>
      <c r="AV677" t="s">
        <v>2896</v>
      </c>
    </row>
    <row r="678" spans="1:48" x14ac:dyDescent="0.25">
      <c r="A678" t="s">
        <v>3592</v>
      </c>
      <c r="B678">
        <v>2256</v>
      </c>
      <c r="C678" t="s">
        <v>150</v>
      </c>
      <c r="D678">
        <v>2256</v>
      </c>
      <c r="E678" t="s">
        <v>150</v>
      </c>
      <c r="F678" t="s">
        <v>1871</v>
      </c>
      <c r="G678" t="s">
        <v>1871</v>
      </c>
      <c r="H678" t="s">
        <v>2899</v>
      </c>
      <c r="I678" t="s">
        <v>2895</v>
      </c>
      <c r="J678">
        <v>2.5558367821579999</v>
      </c>
      <c r="K678">
        <v>0</v>
      </c>
      <c r="L678">
        <v>0</v>
      </c>
      <c r="M678">
        <v>2</v>
      </c>
      <c r="N678">
        <v>2262.7757537386701</v>
      </c>
      <c r="O678">
        <v>2343.01396535207</v>
      </c>
      <c r="P678">
        <v>3191.7546606200699</v>
      </c>
      <c r="Q678">
        <v>906.57615438726498</v>
      </c>
      <c r="R678">
        <v>551.57521101668999</v>
      </c>
      <c r="S678">
        <v>1326.5880270334001</v>
      </c>
      <c r="T678">
        <v>0</v>
      </c>
      <c r="U678">
        <v>9255.69574511477</v>
      </c>
      <c r="V678">
        <v>7224.4255468681604</v>
      </c>
      <c r="W678">
        <v>2028.1064540837201</v>
      </c>
      <c r="X678">
        <v>0</v>
      </c>
      <c r="Y678">
        <v>0</v>
      </c>
      <c r="Z678">
        <v>0</v>
      </c>
      <c r="AA678">
        <v>0</v>
      </c>
      <c r="AB678">
        <v>3.16374416288114</v>
      </c>
      <c r="AC678">
        <v>915.72331468716504</v>
      </c>
      <c r="AD678">
        <v>410.86471234623798</v>
      </c>
      <c r="AE678">
        <v>0</v>
      </c>
      <c r="AF678">
        <v>0</v>
      </c>
      <c r="AG678">
        <v>0</v>
      </c>
      <c r="AH678">
        <v>0</v>
      </c>
      <c r="AI678">
        <v>0</v>
      </c>
      <c r="AJ678">
        <v>10582.283772148199</v>
      </c>
      <c r="AK678" s="63">
        <v>4140.4380146736503</v>
      </c>
      <c r="AL678">
        <v>330.98244656580999</v>
      </c>
      <c r="AM678">
        <v>93035.839999999997</v>
      </c>
      <c r="AN678">
        <v>4140.4380146736503</v>
      </c>
      <c r="AO678">
        <v>13757.8642655477</v>
      </c>
      <c r="AP678">
        <v>634.54287297753501</v>
      </c>
      <c r="AQ678">
        <v>40331.279999999999</v>
      </c>
      <c r="AR678">
        <v>4140.4380146736503</v>
      </c>
      <c r="AS678">
        <v>4140.4380146736503</v>
      </c>
      <c r="AT678">
        <v>0</v>
      </c>
      <c r="AU678" t="s">
        <v>2896</v>
      </c>
      <c r="AV678" t="s">
        <v>2900</v>
      </c>
    </row>
    <row r="679" spans="1:48" x14ac:dyDescent="0.25">
      <c r="A679" t="s">
        <v>3593</v>
      </c>
      <c r="B679">
        <v>2256</v>
      </c>
      <c r="C679" t="s">
        <v>150</v>
      </c>
      <c r="D679">
        <v>1230</v>
      </c>
      <c r="E679" t="s">
        <v>906</v>
      </c>
      <c r="F679" t="s">
        <v>2892</v>
      </c>
      <c r="G679" t="s">
        <v>2893</v>
      </c>
      <c r="H679" t="s">
        <v>2894</v>
      </c>
      <c r="I679" t="s">
        <v>2895</v>
      </c>
      <c r="J679">
        <v>594.84396226072295</v>
      </c>
      <c r="K679">
        <v>1</v>
      </c>
      <c r="L679">
        <v>1</v>
      </c>
      <c r="M679">
        <v>2</v>
      </c>
      <c r="N679">
        <v>4275532.0694029396</v>
      </c>
      <c r="O679">
        <v>1059451.1839834801</v>
      </c>
      <c r="P679">
        <v>1022837.19846283</v>
      </c>
      <c r="Q679">
        <v>210996.00550841101</v>
      </c>
      <c r="R679">
        <v>128373.292964714</v>
      </c>
      <c r="S679">
        <v>308749.32382102398</v>
      </c>
      <c r="T679">
        <v>4543024.5199999996</v>
      </c>
      <c r="U679">
        <v>2154165.2303223698</v>
      </c>
      <c r="V679">
        <v>5848563.9689037697</v>
      </c>
      <c r="W679">
        <v>847889.45344704494</v>
      </c>
      <c r="X679">
        <v>0</v>
      </c>
      <c r="Y679">
        <v>0</v>
      </c>
      <c r="Z679">
        <v>0</v>
      </c>
      <c r="AA679">
        <v>0</v>
      </c>
      <c r="AB679">
        <v>736.32797155319804</v>
      </c>
      <c r="AC679">
        <v>213124.91026250599</v>
      </c>
      <c r="AD679">
        <v>95624.413558518005</v>
      </c>
      <c r="AE679">
        <v>0</v>
      </c>
      <c r="AF679">
        <v>0</v>
      </c>
      <c r="AG679">
        <v>0</v>
      </c>
      <c r="AH679">
        <v>0</v>
      </c>
      <c r="AI679">
        <v>0</v>
      </c>
      <c r="AJ679">
        <v>7005939.0741433902</v>
      </c>
      <c r="AK679" s="63">
        <v>11777.776221376</v>
      </c>
      <c r="AL679">
        <v>330.98244656580999</v>
      </c>
      <c r="AM679">
        <v>93035.839999999997</v>
      </c>
      <c r="AN679">
        <v>4140.4380146736503</v>
      </c>
      <c r="AO679">
        <v>13757.8642655477</v>
      </c>
      <c r="AP679">
        <v>330.98244656580999</v>
      </c>
      <c r="AQ679">
        <v>93035.839999999997</v>
      </c>
      <c r="AR679">
        <v>11777.776221376</v>
      </c>
      <c r="AS679">
        <v>13757.8642655477</v>
      </c>
      <c r="AT679">
        <v>0</v>
      </c>
      <c r="AU679" t="s">
        <v>2896</v>
      </c>
      <c r="AV679" t="s">
        <v>2896</v>
      </c>
    </row>
    <row r="680" spans="1:48" x14ac:dyDescent="0.25">
      <c r="A680" t="s">
        <v>3594</v>
      </c>
      <c r="B680">
        <v>2256</v>
      </c>
      <c r="C680" t="s">
        <v>150</v>
      </c>
      <c r="D680">
        <v>1231</v>
      </c>
      <c r="E680" t="s">
        <v>907</v>
      </c>
      <c r="F680" t="s">
        <v>2892</v>
      </c>
      <c r="G680" t="s">
        <v>2893</v>
      </c>
      <c r="H680" t="s">
        <v>2894</v>
      </c>
      <c r="I680" t="s">
        <v>2895</v>
      </c>
      <c r="J680">
        <v>507.52601156063002</v>
      </c>
      <c r="K680">
        <v>3</v>
      </c>
      <c r="L680">
        <v>1</v>
      </c>
      <c r="M680">
        <v>2</v>
      </c>
      <c r="N680">
        <v>4397896.1449929299</v>
      </c>
      <c r="O680">
        <v>1039002.1305476699</v>
      </c>
      <c r="P680">
        <v>975866.82405234606</v>
      </c>
      <c r="Q680">
        <v>180023.616149562</v>
      </c>
      <c r="R680">
        <v>109529.203459796</v>
      </c>
      <c r="S680">
        <v>263427.59249903</v>
      </c>
      <c r="T680">
        <v>4864365.5199999996</v>
      </c>
      <c r="U680">
        <v>1837952.3992023</v>
      </c>
      <c r="V680">
        <v>5662067.5453386102</v>
      </c>
      <c r="W680">
        <v>1039622.13247215</v>
      </c>
      <c r="X680">
        <v>0</v>
      </c>
      <c r="Y680">
        <v>0</v>
      </c>
      <c r="Z680">
        <v>0</v>
      </c>
      <c r="AA680">
        <v>0</v>
      </c>
      <c r="AB680">
        <v>628.24139154517798</v>
      </c>
      <c r="AC680">
        <v>181840.01609204701</v>
      </c>
      <c r="AD680">
        <v>81587.576406982495</v>
      </c>
      <c r="AE680">
        <v>0</v>
      </c>
      <c r="AF680">
        <v>0</v>
      </c>
      <c r="AG680">
        <v>0</v>
      </c>
      <c r="AH680">
        <v>0</v>
      </c>
      <c r="AI680">
        <v>0</v>
      </c>
      <c r="AJ680">
        <v>6965745.5117013296</v>
      </c>
      <c r="AK680" s="63">
        <v>13724.9034591977</v>
      </c>
      <c r="AL680">
        <v>330.98244656580999</v>
      </c>
      <c r="AM680">
        <v>93035.839999999997</v>
      </c>
      <c r="AN680">
        <v>4140.4380146736503</v>
      </c>
      <c r="AO680">
        <v>13757.8642655477</v>
      </c>
      <c r="AP680">
        <v>330.98244656580999</v>
      </c>
      <c r="AQ680">
        <v>93035.839999999997</v>
      </c>
      <c r="AR680">
        <v>11777.776221376</v>
      </c>
      <c r="AS680">
        <v>13757.8642655477</v>
      </c>
      <c r="AT680">
        <v>0</v>
      </c>
      <c r="AU680" t="s">
        <v>2896</v>
      </c>
      <c r="AV680" t="s">
        <v>2896</v>
      </c>
    </row>
    <row r="681" spans="1:48" x14ac:dyDescent="0.25">
      <c r="A681" t="s">
        <v>3595</v>
      </c>
      <c r="B681">
        <v>2256</v>
      </c>
      <c r="C681" t="s">
        <v>150</v>
      </c>
      <c r="D681">
        <v>1233</v>
      </c>
      <c r="E681" t="s">
        <v>908</v>
      </c>
      <c r="F681" t="s">
        <v>2892</v>
      </c>
      <c r="G681" t="s">
        <v>2911</v>
      </c>
      <c r="H681" t="s">
        <v>2904</v>
      </c>
      <c r="I681" t="s">
        <v>2895</v>
      </c>
      <c r="J681">
        <v>830.87125879407802</v>
      </c>
      <c r="K681">
        <v>1</v>
      </c>
      <c r="L681">
        <v>1</v>
      </c>
      <c r="M681">
        <v>2</v>
      </c>
      <c r="N681">
        <v>5547254.48502238</v>
      </c>
      <c r="O681">
        <v>1848093.46563897</v>
      </c>
      <c r="P681">
        <v>1526280.43853126</v>
      </c>
      <c r="Q681">
        <v>294716.81284453702</v>
      </c>
      <c r="R681">
        <v>420236.480761168</v>
      </c>
      <c r="S681">
        <v>431257.53241243499</v>
      </c>
      <c r="T681">
        <v>6627668.2699999996</v>
      </c>
      <c r="U681">
        <v>3008913.4127983199</v>
      </c>
      <c r="V681">
        <v>8413696.6406330299</v>
      </c>
      <c r="W681">
        <v>1221856.5476567701</v>
      </c>
      <c r="X681">
        <v>0</v>
      </c>
      <c r="Y681">
        <v>0</v>
      </c>
      <c r="Z681">
        <v>0</v>
      </c>
      <c r="AA681">
        <v>0</v>
      </c>
      <c r="AB681">
        <v>1028.49450851708</v>
      </c>
      <c r="AC681">
        <v>297690.44271238399</v>
      </c>
      <c r="AD681">
        <v>133567.089700051</v>
      </c>
      <c r="AE681">
        <v>0</v>
      </c>
      <c r="AF681">
        <v>0</v>
      </c>
      <c r="AG681">
        <v>0</v>
      </c>
      <c r="AH681">
        <v>0</v>
      </c>
      <c r="AI681">
        <v>0</v>
      </c>
      <c r="AJ681">
        <v>10067839.215210799</v>
      </c>
      <c r="AK681" s="63">
        <v>12117.2072191102</v>
      </c>
      <c r="AL681">
        <v>330.98244656580999</v>
      </c>
      <c r="AM681">
        <v>93035.839999999997</v>
      </c>
      <c r="AN681">
        <v>4140.4380146736503</v>
      </c>
      <c r="AO681">
        <v>13757.8642655477</v>
      </c>
      <c r="AP681">
        <v>3753.1860850462999</v>
      </c>
      <c r="AQ681">
        <v>20687.885194392002</v>
      </c>
      <c r="AR681">
        <v>12117.2072191102</v>
      </c>
      <c r="AS681">
        <v>12121.514652963901</v>
      </c>
      <c r="AT681">
        <v>0</v>
      </c>
      <c r="AU681" t="s">
        <v>2896</v>
      </c>
      <c r="AV681" t="s">
        <v>2896</v>
      </c>
    </row>
    <row r="682" spans="1:48" x14ac:dyDescent="0.25">
      <c r="A682" t="s">
        <v>3596</v>
      </c>
      <c r="B682">
        <v>2256</v>
      </c>
      <c r="C682" t="s">
        <v>150</v>
      </c>
      <c r="D682">
        <v>4639</v>
      </c>
      <c r="E682" t="s">
        <v>909</v>
      </c>
      <c r="F682" t="s">
        <v>2892</v>
      </c>
      <c r="G682" t="s">
        <v>2893</v>
      </c>
      <c r="H682" t="s">
        <v>2894</v>
      </c>
      <c r="I682" t="s">
        <v>2895</v>
      </c>
      <c r="J682">
        <v>441.989413707609</v>
      </c>
      <c r="K682">
        <v>4</v>
      </c>
      <c r="L682">
        <v>1</v>
      </c>
      <c r="M682">
        <v>2</v>
      </c>
      <c r="N682">
        <v>3731594.5186622501</v>
      </c>
      <c r="O682">
        <v>953741.60129774199</v>
      </c>
      <c r="P682">
        <v>913919.93198756897</v>
      </c>
      <c r="Q682">
        <v>156777.25031431799</v>
      </c>
      <c r="R682">
        <v>95385.748352473005</v>
      </c>
      <c r="S682">
        <v>229411.309983949</v>
      </c>
      <c r="T682">
        <v>4250800.59</v>
      </c>
      <c r="U682">
        <v>1600618.4606143499</v>
      </c>
      <c r="V682">
        <v>4873101.80292759</v>
      </c>
      <c r="W682">
        <v>977770.13081395102</v>
      </c>
      <c r="X682">
        <v>0</v>
      </c>
      <c r="Y682">
        <v>0</v>
      </c>
      <c r="Z682">
        <v>0</v>
      </c>
      <c r="AA682">
        <v>0</v>
      </c>
      <c r="AB682">
        <v>547.11687281220998</v>
      </c>
      <c r="AC682">
        <v>158359.09937692899</v>
      </c>
      <c r="AD682">
        <v>71052.210607020301</v>
      </c>
      <c r="AE682">
        <v>0</v>
      </c>
      <c r="AF682">
        <v>0</v>
      </c>
      <c r="AG682">
        <v>0</v>
      </c>
      <c r="AH682">
        <v>0</v>
      </c>
      <c r="AI682">
        <v>0</v>
      </c>
      <c r="AJ682">
        <v>6080830.3605982997</v>
      </c>
      <c r="AK682" s="63">
        <v>13757.8642655477</v>
      </c>
      <c r="AL682">
        <v>330.98244656580999</v>
      </c>
      <c r="AM682">
        <v>93035.839999999997</v>
      </c>
      <c r="AN682">
        <v>4140.4380146736503</v>
      </c>
      <c r="AO682">
        <v>13757.8642655477</v>
      </c>
      <c r="AP682">
        <v>330.98244656580999</v>
      </c>
      <c r="AQ682">
        <v>93035.839999999997</v>
      </c>
      <c r="AR682">
        <v>11777.776221376</v>
      </c>
      <c r="AS682">
        <v>13757.8642655477</v>
      </c>
      <c r="AT682">
        <v>0</v>
      </c>
      <c r="AU682" t="s">
        <v>2896</v>
      </c>
      <c r="AV682" t="s">
        <v>2896</v>
      </c>
    </row>
    <row r="683" spans="1:48" x14ac:dyDescent="0.25">
      <c r="A683" t="s">
        <v>3597</v>
      </c>
      <c r="B683">
        <v>2256</v>
      </c>
      <c r="C683" t="s">
        <v>150</v>
      </c>
      <c r="D683">
        <v>1232</v>
      </c>
      <c r="E683" t="s">
        <v>910</v>
      </c>
      <c r="F683" t="s">
        <v>2892</v>
      </c>
      <c r="G683" t="s">
        <v>2893</v>
      </c>
      <c r="H683" t="s">
        <v>2894</v>
      </c>
      <c r="I683" t="s">
        <v>2895</v>
      </c>
      <c r="J683">
        <v>409.03173041441102</v>
      </c>
      <c r="K683">
        <v>2</v>
      </c>
      <c r="L683">
        <v>1</v>
      </c>
      <c r="M683">
        <v>2</v>
      </c>
      <c r="N683">
        <v>3156117.73659252</v>
      </c>
      <c r="O683">
        <v>895367.72221544397</v>
      </c>
      <c r="P683">
        <v>803243.46585468203</v>
      </c>
      <c r="Q683">
        <v>145086.891217039</v>
      </c>
      <c r="R683">
        <v>88273.149753075006</v>
      </c>
      <c r="S683">
        <v>212304.870182813</v>
      </c>
      <c r="T683">
        <v>3606823.31</v>
      </c>
      <c r="U683">
        <v>1481265.6556327599</v>
      </c>
      <c r="V683">
        <v>4385501.3706615102</v>
      </c>
      <c r="W683">
        <v>702081.27478735801</v>
      </c>
      <c r="X683">
        <v>0</v>
      </c>
      <c r="Y683">
        <v>0</v>
      </c>
      <c r="Z683">
        <v>0</v>
      </c>
      <c r="AA683">
        <v>0</v>
      </c>
      <c r="AB683">
        <v>506.32018388871001</v>
      </c>
      <c r="AC683">
        <v>146550.787046368</v>
      </c>
      <c r="AD683">
        <v>65754.083136444999</v>
      </c>
      <c r="AE683">
        <v>0</v>
      </c>
      <c r="AF683">
        <v>0</v>
      </c>
      <c r="AG683">
        <v>0</v>
      </c>
      <c r="AH683">
        <v>0</v>
      </c>
      <c r="AI683">
        <v>0</v>
      </c>
      <c r="AJ683">
        <v>5300393.8358155796</v>
      </c>
      <c r="AK683" s="63">
        <v>12958.392813304399</v>
      </c>
      <c r="AL683">
        <v>330.98244656580999</v>
      </c>
      <c r="AM683">
        <v>93035.839999999997</v>
      </c>
      <c r="AN683">
        <v>4140.4380146736503</v>
      </c>
      <c r="AO683">
        <v>13757.8642655477</v>
      </c>
      <c r="AP683">
        <v>330.98244656580999</v>
      </c>
      <c r="AQ683">
        <v>93035.839999999997</v>
      </c>
      <c r="AR683">
        <v>11777.776221376</v>
      </c>
      <c r="AS683">
        <v>13757.8642655477</v>
      </c>
      <c r="AT683">
        <v>0</v>
      </c>
      <c r="AU683" t="s">
        <v>2896</v>
      </c>
      <c r="AV683" t="s">
        <v>2896</v>
      </c>
    </row>
    <row r="684" spans="1:48" x14ac:dyDescent="0.25">
      <c r="A684" t="s">
        <v>3598</v>
      </c>
      <c r="B684">
        <v>2048</v>
      </c>
      <c r="C684" t="s">
        <v>151</v>
      </c>
      <c r="D684">
        <v>1350</v>
      </c>
      <c r="E684" t="s">
        <v>911</v>
      </c>
      <c r="F684" t="s">
        <v>2892</v>
      </c>
      <c r="G684" t="s">
        <v>2893</v>
      </c>
      <c r="H684" t="s">
        <v>2894</v>
      </c>
      <c r="I684" t="s">
        <v>2895</v>
      </c>
      <c r="J684">
        <v>552.29479768780902</v>
      </c>
      <c r="K684">
        <v>1</v>
      </c>
      <c r="L684">
        <v>1</v>
      </c>
      <c r="M684">
        <v>2</v>
      </c>
      <c r="N684">
        <v>3671359.49053952</v>
      </c>
      <c r="O684">
        <v>719075.42304865504</v>
      </c>
      <c r="P684">
        <v>1283930.1940565901</v>
      </c>
      <c r="Q684">
        <v>280115.44922053599</v>
      </c>
      <c r="R684">
        <v>1212945.3905597599</v>
      </c>
      <c r="S684">
        <v>301252.28010977799</v>
      </c>
      <c r="T684">
        <v>4043873.03</v>
      </c>
      <c r="U684">
        <v>3123552.9174250602</v>
      </c>
      <c r="V684">
        <v>5489388.4737242404</v>
      </c>
      <c r="W684">
        <v>1013485.337868</v>
      </c>
      <c r="X684">
        <v>0</v>
      </c>
      <c r="Y684">
        <v>0</v>
      </c>
      <c r="Z684">
        <v>0</v>
      </c>
      <c r="AA684">
        <v>664368.90652678395</v>
      </c>
      <c r="AB684">
        <v>183.229306039074</v>
      </c>
      <c r="AC684">
        <v>219327.80807681501</v>
      </c>
      <c r="AD684">
        <v>81924.472032962498</v>
      </c>
      <c r="AE684">
        <v>0</v>
      </c>
      <c r="AF684">
        <v>0</v>
      </c>
      <c r="AG684">
        <v>0</v>
      </c>
      <c r="AH684">
        <v>0</v>
      </c>
      <c r="AI684">
        <v>0</v>
      </c>
      <c r="AJ684">
        <v>7468678.2275348399</v>
      </c>
      <c r="AK684" s="63">
        <v>13522.9921751981</v>
      </c>
      <c r="AL684">
        <v>330.98244656580999</v>
      </c>
      <c r="AM684">
        <v>93035.839999999997</v>
      </c>
      <c r="AN684">
        <v>6201.0455500809303</v>
      </c>
      <c r="AO684">
        <v>25430.8314728886</v>
      </c>
      <c r="AP684">
        <v>330.98244656580999</v>
      </c>
      <c r="AQ684">
        <v>93035.839999999997</v>
      </c>
      <c r="AR684">
        <v>6515.6854411145096</v>
      </c>
      <c r="AS684">
        <v>17371.501341658</v>
      </c>
      <c r="AT684">
        <v>0</v>
      </c>
      <c r="AU684" t="s">
        <v>2896</v>
      </c>
      <c r="AV684" t="s">
        <v>2896</v>
      </c>
    </row>
    <row r="685" spans="1:48" x14ac:dyDescent="0.25">
      <c r="A685" t="s">
        <v>3599</v>
      </c>
      <c r="B685">
        <v>2048</v>
      </c>
      <c r="C685" t="s">
        <v>151</v>
      </c>
      <c r="D685">
        <v>3554</v>
      </c>
      <c r="E685" t="s">
        <v>912</v>
      </c>
      <c r="F685" t="s">
        <v>2945</v>
      </c>
      <c r="G685" t="s">
        <v>2903</v>
      </c>
      <c r="H685" t="s">
        <v>2894</v>
      </c>
      <c r="I685" t="s">
        <v>2895</v>
      </c>
      <c r="J685">
        <v>193.11150133999001</v>
      </c>
      <c r="K685">
        <v>1</v>
      </c>
      <c r="L685">
        <v>2</v>
      </c>
      <c r="M685">
        <v>2</v>
      </c>
      <c r="N685">
        <v>3039395.1953034098</v>
      </c>
      <c r="O685">
        <v>525933.23879975697</v>
      </c>
      <c r="P685">
        <v>756987.202333419</v>
      </c>
      <c r="Q685">
        <v>97943.191161616603</v>
      </c>
      <c r="R685">
        <v>385393.47217073402</v>
      </c>
      <c r="S685">
        <v>105333.746284858</v>
      </c>
      <c r="T685">
        <v>3713492.83</v>
      </c>
      <c r="U685">
        <v>1092159.46976894</v>
      </c>
      <c r="V685">
        <v>4087148.5490353098</v>
      </c>
      <c r="W685">
        <v>482141.14075315802</v>
      </c>
      <c r="X685">
        <v>0</v>
      </c>
      <c r="Y685">
        <v>0</v>
      </c>
      <c r="Z685">
        <v>0</v>
      </c>
      <c r="AA685">
        <v>232298.54331439201</v>
      </c>
      <c r="AB685">
        <v>4064.06666607548</v>
      </c>
      <c r="AC685">
        <v>76688.613545957298</v>
      </c>
      <c r="AD685">
        <v>28645.1327389004</v>
      </c>
      <c r="AE685">
        <v>0</v>
      </c>
      <c r="AF685">
        <v>0</v>
      </c>
      <c r="AG685">
        <v>0</v>
      </c>
      <c r="AH685">
        <v>0</v>
      </c>
      <c r="AI685">
        <v>0</v>
      </c>
      <c r="AJ685">
        <v>4910986.0460537896</v>
      </c>
      <c r="AK685" s="63">
        <v>25430.8314728886</v>
      </c>
      <c r="AL685">
        <v>330.98244656580999</v>
      </c>
      <c r="AM685">
        <v>93035.839999999997</v>
      </c>
      <c r="AN685">
        <v>6201.0455500809303</v>
      </c>
      <c r="AO685">
        <v>25430.8314728886</v>
      </c>
      <c r="AP685">
        <v>330.98244656580999</v>
      </c>
      <c r="AQ685">
        <v>40734.411818744898</v>
      </c>
      <c r="AR685">
        <v>13469.898842419299</v>
      </c>
      <c r="AS685">
        <v>25430.8314728886</v>
      </c>
      <c r="AT685">
        <v>0</v>
      </c>
      <c r="AU685" t="s">
        <v>2896</v>
      </c>
      <c r="AV685" t="s">
        <v>2896</v>
      </c>
    </row>
    <row r="686" spans="1:48" x14ac:dyDescent="0.25">
      <c r="A686" t="s">
        <v>3600</v>
      </c>
      <c r="B686">
        <v>2048</v>
      </c>
      <c r="C686" t="s">
        <v>151</v>
      </c>
      <c r="D686">
        <v>408</v>
      </c>
      <c r="E686" t="s">
        <v>913</v>
      </c>
      <c r="F686" t="s">
        <v>2892</v>
      </c>
      <c r="G686" t="s">
        <v>2893</v>
      </c>
      <c r="H686" t="s">
        <v>2894</v>
      </c>
      <c r="I686" t="s">
        <v>2895</v>
      </c>
      <c r="J686">
        <v>556.09088616454699</v>
      </c>
      <c r="K686">
        <v>1</v>
      </c>
      <c r="L686">
        <v>1</v>
      </c>
      <c r="M686">
        <v>2</v>
      </c>
      <c r="N686">
        <v>3826358.80123233</v>
      </c>
      <c r="O686">
        <v>822043.42273270199</v>
      </c>
      <c r="P686">
        <v>1291319.0152654201</v>
      </c>
      <c r="Q686">
        <v>282040.76706418401</v>
      </c>
      <c r="R686">
        <v>3135048.6910387799</v>
      </c>
      <c r="S686">
        <v>303322.877757815</v>
      </c>
      <c r="T686">
        <v>6211788.6600000001</v>
      </c>
      <c r="U686">
        <v>3145022.0373334098</v>
      </c>
      <c r="V686">
        <v>5730782.9461570401</v>
      </c>
      <c r="W686">
        <v>2956907.9483736898</v>
      </c>
      <c r="X686">
        <v>0</v>
      </c>
      <c r="Y686">
        <v>0</v>
      </c>
      <c r="Z686">
        <v>0</v>
      </c>
      <c r="AA686">
        <v>668935.31410644599</v>
      </c>
      <c r="AB686">
        <v>184.48869624185701</v>
      </c>
      <c r="AC686">
        <v>220835.31415573199</v>
      </c>
      <c r="AD686">
        <v>82487.563602083101</v>
      </c>
      <c r="AE686">
        <v>0</v>
      </c>
      <c r="AF686">
        <v>0</v>
      </c>
      <c r="AG686">
        <v>0</v>
      </c>
      <c r="AH686">
        <v>0</v>
      </c>
      <c r="AI686">
        <v>0</v>
      </c>
      <c r="AJ686">
        <v>9660133.5750912204</v>
      </c>
      <c r="AK686" s="63">
        <v>17371.501341658</v>
      </c>
      <c r="AL686">
        <v>330.98244656580999</v>
      </c>
      <c r="AM686">
        <v>93035.839999999997</v>
      </c>
      <c r="AN686">
        <v>6201.0455500809303</v>
      </c>
      <c r="AO686">
        <v>25430.8314728886</v>
      </c>
      <c r="AP686">
        <v>330.98244656580999</v>
      </c>
      <c r="AQ686">
        <v>93035.839999999997</v>
      </c>
      <c r="AR686">
        <v>6515.6854411145096</v>
      </c>
      <c r="AS686">
        <v>17371.501341658</v>
      </c>
      <c r="AT686">
        <v>0</v>
      </c>
      <c r="AU686" t="s">
        <v>2896</v>
      </c>
      <c r="AV686" t="s">
        <v>2896</v>
      </c>
    </row>
    <row r="687" spans="1:48" x14ac:dyDescent="0.25">
      <c r="A687" t="s">
        <v>3601</v>
      </c>
      <c r="B687">
        <v>2048</v>
      </c>
      <c r="C687" t="s">
        <v>151</v>
      </c>
      <c r="D687">
        <v>421</v>
      </c>
      <c r="E687" t="s">
        <v>914</v>
      </c>
      <c r="F687" t="s">
        <v>2892</v>
      </c>
      <c r="G687" t="s">
        <v>2911</v>
      </c>
      <c r="H687" t="s">
        <v>2894</v>
      </c>
      <c r="I687" t="s">
        <v>2895</v>
      </c>
      <c r="J687">
        <v>1007.27372199715</v>
      </c>
      <c r="K687">
        <v>1</v>
      </c>
      <c r="L687">
        <v>1</v>
      </c>
      <c r="M687">
        <v>2</v>
      </c>
      <c r="N687">
        <v>6718559.6276382403</v>
      </c>
      <c r="O687">
        <v>1773739.7731069601</v>
      </c>
      <c r="P687">
        <v>2421767.7970272698</v>
      </c>
      <c r="Q687">
        <v>510873.780282758</v>
      </c>
      <c r="R687">
        <v>2015918.68954559</v>
      </c>
      <c r="S687">
        <v>549423.07390305703</v>
      </c>
      <c r="T687">
        <v>7744132.5099999998</v>
      </c>
      <c r="U687">
        <v>5696727.1576008201</v>
      </c>
      <c r="V687">
        <v>10581298.6002481</v>
      </c>
      <c r="W687">
        <v>1647552.72303397</v>
      </c>
      <c r="X687">
        <v>0</v>
      </c>
      <c r="Y687">
        <v>0</v>
      </c>
      <c r="Z687">
        <v>0</v>
      </c>
      <c r="AA687">
        <v>1211674.1712180399</v>
      </c>
      <c r="AB687">
        <v>334.17310075272297</v>
      </c>
      <c r="AC687">
        <v>400009.44876523898</v>
      </c>
      <c r="AD687">
        <v>149413.62513781799</v>
      </c>
      <c r="AE687">
        <v>0</v>
      </c>
      <c r="AF687">
        <v>0</v>
      </c>
      <c r="AG687">
        <v>0</v>
      </c>
      <c r="AH687">
        <v>0</v>
      </c>
      <c r="AI687">
        <v>0</v>
      </c>
      <c r="AJ687">
        <v>13990282.7415039</v>
      </c>
      <c r="AK687" s="63">
        <v>13889.256153496201</v>
      </c>
      <c r="AL687">
        <v>330.98244656580999</v>
      </c>
      <c r="AM687">
        <v>93035.839999999997</v>
      </c>
      <c r="AN687">
        <v>6201.0455500809303</v>
      </c>
      <c r="AO687">
        <v>25430.8314728886</v>
      </c>
      <c r="AP687">
        <v>3753.1860850462999</v>
      </c>
      <c r="AQ687">
        <v>20687.885194392002</v>
      </c>
      <c r="AR687">
        <v>6507.0170248923496</v>
      </c>
      <c r="AS687">
        <v>14426.0923300593</v>
      </c>
      <c r="AT687">
        <v>0</v>
      </c>
      <c r="AU687" t="s">
        <v>2896</v>
      </c>
      <c r="AV687" t="s">
        <v>2896</v>
      </c>
    </row>
    <row r="688" spans="1:48" x14ac:dyDescent="0.25">
      <c r="A688" t="s">
        <v>3602</v>
      </c>
      <c r="B688">
        <v>2048</v>
      </c>
      <c r="C688" t="s">
        <v>151</v>
      </c>
      <c r="D688">
        <v>409</v>
      </c>
      <c r="E688" t="s">
        <v>915</v>
      </c>
      <c r="F688" t="s">
        <v>2892</v>
      </c>
      <c r="G688" t="s">
        <v>2893</v>
      </c>
      <c r="H688" t="s">
        <v>2894</v>
      </c>
      <c r="I688" t="s">
        <v>2895</v>
      </c>
      <c r="J688">
        <v>717.23459950436802</v>
      </c>
      <c r="K688">
        <v>1</v>
      </c>
      <c r="L688">
        <v>1</v>
      </c>
      <c r="M688">
        <v>2</v>
      </c>
      <c r="N688">
        <v>4357198.0080712298</v>
      </c>
      <c r="O688">
        <v>974006.28937972698</v>
      </c>
      <c r="P688">
        <v>1637913.2215461</v>
      </c>
      <c r="Q688">
        <v>363770.38653592899</v>
      </c>
      <c r="R688">
        <v>2113151.2904423801</v>
      </c>
      <c r="S688">
        <v>391219.61564528401</v>
      </c>
      <c r="T688">
        <v>5389654.3899999997</v>
      </c>
      <c r="U688">
        <v>4056384.8059753599</v>
      </c>
      <c r="V688">
        <v>6780863.6259994796</v>
      </c>
      <c r="W688">
        <v>1802158.59608932</v>
      </c>
      <c r="X688">
        <v>0</v>
      </c>
      <c r="Y688">
        <v>0</v>
      </c>
      <c r="Z688">
        <v>0</v>
      </c>
      <c r="AA688">
        <v>862779.02415666904</v>
      </c>
      <c r="AB688">
        <v>237.949729898931</v>
      </c>
      <c r="AC688">
        <v>284828.85090485099</v>
      </c>
      <c r="AD688">
        <v>106390.76474043301</v>
      </c>
      <c r="AE688">
        <v>0</v>
      </c>
      <c r="AF688">
        <v>0</v>
      </c>
      <c r="AG688">
        <v>0</v>
      </c>
      <c r="AH688">
        <v>0</v>
      </c>
      <c r="AI688">
        <v>0</v>
      </c>
      <c r="AJ688">
        <v>9837258.8116206396</v>
      </c>
      <c r="AK688" s="63">
        <v>13715.5385677413</v>
      </c>
      <c r="AL688">
        <v>330.98244656580999</v>
      </c>
      <c r="AM688">
        <v>93035.839999999997</v>
      </c>
      <c r="AN688">
        <v>6201.0455500809303</v>
      </c>
      <c r="AO688">
        <v>25430.8314728886</v>
      </c>
      <c r="AP688">
        <v>330.98244656580999</v>
      </c>
      <c r="AQ688">
        <v>93035.839999999997</v>
      </c>
      <c r="AR688">
        <v>6515.6854411145096</v>
      </c>
      <c r="AS688">
        <v>17371.501341658</v>
      </c>
      <c r="AT688">
        <v>0</v>
      </c>
      <c r="AU688" t="s">
        <v>2896</v>
      </c>
      <c r="AV688" t="s">
        <v>2896</v>
      </c>
    </row>
    <row r="689" spans="1:48" x14ac:dyDescent="0.25">
      <c r="A689" t="s">
        <v>3603</v>
      </c>
      <c r="B689">
        <v>2048</v>
      </c>
      <c r="C689" t="s">
        <v>151</v>
      </c>
      <c r="D689">
        <v>410</v>
      </c>
      <c r="E689" t="s">
        <v>602</v>
      </c>
      <c r="F689" t="s">
        <v>2892</v>
      </c>
      <c r="G689" t="s">
        <v>2893</v>
      </c>
      <c r="H689" t="s">
        <v>2894</v>
      </c>
      <c r="I689" t="s">
        <v>2895</v>
      </c>
      <c r="J689">
        <v>429.62363582940299</v>
      </c>
      <c r="K689">
        <v>3</v>
      </c>
      <c r="L689">
        <v>1</v>
      </c>
      <c r="M689">
        <v>2</v>
      </c>
      <c r="N689">
        <v>3091716.4728121902</v>
      </c>
      <c r="O689">
        <v>743228.27189065004</v>
      </c>
      <c r="P689">
        <v>1027737.09951678</v>
      </c>
      <c r="Q689">
        <v>217898.51769369599</v>
      </c>
      <c r="R689">
        <v>2052844.6130884001</v>
      </c>
      <c r="S689">
        <v>234340.610167796</v>
      </c>
      <c r="T689">
        <v>4703649.8499999996</v>
      </c>
      <c r="U689">
        <v>2429775.1250017099</v>
      </c>
      <c r="V689">
        <v>4515098.4151333701</v>
      </c>
      <c r="W689">
        <v>2101379.2592781899</v>
      </c>
      <c r="X689">
        <v>0</v>
      </c>
      <c r="Y689">
        <v>0</v>
      </c>
      <c r="Z689">
        <v>0</v>
      </c>
      <c r="AA689">
        <v>516804.76866519998</v>
      </c>
      <c r="AB689">
        <v>142.53192494400901</v>
      </c>
      <c r="AC689">
        <v>170612.52566372801</v>
      </c>
      <c r="AD689">
        <v>63728.084504067599</v>
      </c>
      <c r="AE689">
        <v>0</v>
      </c>
      <c r="AF689">
        <v>0</v>
      </c>
      <c r="AG689">
        <v>0</v>
      </c>
      <c r="AH689">
        <v>0</v>
      </c>
      <c r="AI689">
        <v>0</v>
      </c>
      <c r="AJ689">
        <v>7367765.58516951</v>
      </c>
      <c r="AK689" s="63">
        <v>17149.348803740198</v>
      </c>
      <c r="AL689">
        <v>330.98244656580999</v>
      </c>
      <c r="AM689">
        <v>93035.839999999997</v>
      </c>
      <c r="AN689">
        <v>6201.0455500809303</v>
      </c>
      <c r="AO689">
        <v>25430.8314728886</v>
      </c>
      <c r="AP689">
        <v>330.98244656580999</v>
      </c>
      <c r="AQ689">
        <v>93035.839999999997</v>
      </c>
      <c r="AR689">
        <v>6515.6854411145096</v>
      </c>
      <c r="AS689">
        <v>17371.501341658</v>
      </c>
      <c r="AT689">
        <v>0</v>
      </c>
      <c r="AU689" t="s">
        <v>2896</v>
      </c>
      <c r="AV689" t="s">
        <v>2896</v>
      </c>
    </row>
    <row r="690" spans="1:48" x14ac:dyDescent="0.25">
      <c r="A690" t="s">
        <v>3604</v>
      </c>
      <c r="B690">
        <v>2048</v>
      </c>
      <c r="C690" t="s">
        <v>151</v>
      </c>
      <c r="D690">
        <v>411</v>
      </c>
      <c r="E690" t="s">
        <v>750</v>
      </c>
      <c r="F690" t="s">
        <v>2892</v>
      </c>
      <c r="G690" t="s">
        <v>2893</v>
      </c>
      <c r="H690" t="s">
        <v>2894</v>
      </c>
      <c r="I690" t="s">
        <v>2895</v>
      </c>
      <c r="J690">
        <v>372.77309352130698</v>
      </c>
      <c r="K690">
        <v>3</v>
      </c>
      <c r="L690">
        <v>2</v>
      </c>
      <c r="M690">
        <v>2</v>
      </c>
      <c r="N690">
        <v>2785457.7922301702</v>
      </c>
      <c r="O690">
        <v>641353.98592498596</v>
      </c>
      <c r="P690">
        <v>898536.43020120903</v>
      </c>
      <c r="Q690">
        <v>189064.794718697</v>
      </c>
      <c r="R690">
        <v>747981.49514858006</v>
      </c>
      <c r="S690">
        <v>203331.16454656099</v>
      </c>
      <c r="T690">
        <v>3154142.73</v>
      </c>
      <c r="U690">
        <v>2108251.76822364</v>
      </c>
      <c r="V690">
        <v>4026831.11579264</v>
      </c>
      <c r="W690">
        <v>787021.84896426299</v>
      </c>
      <c r="X690">
        <v>0</v>
      </c>
      <c r="Y690">
        <v>0</v>
      </c>
      <c r="Z690">
        <v>0</v>
      </c>
      <c r="AA690">
        <v>448417.86227606202</v>
      </c>
      <c r="AB690">
        <v>123.671190679144</v>
      </c>
      <c r="AC690">
        <v>148035.98703867799</v>
      </c>
      <c r="AD690">
        <v>55295.177507882101</v>
      </c>
      <c r="AE690">
        <v>0</v>
      </c>
      <c r="AF690">
        <v>0</v>
      </c>
      <c r="AG690">
        <v>0</v>
      </c>
      <c r="AH690">
        <v>0</v>
      </c>
      <c r="AI690">
        <v>0</v>
      </c>
      <c r="AJ690">
        <v>5465725.6627702098</v>
      </c>
      <c r="AK690" s="63">
        <v>14662.3395243997</v>
      </c>
      <c r="AL690">
        <v>330.98244656580999</v>
      </c>
      <c r="AM690">
        <v>93035.839999999997</v>
      </c>
      <c r="AN690">
        <v>6201.0455500809303</v>
      </c>
      <c r="AO690">
        <v>25430.8314728886</v>
      </c>
      <c r="AP690">
        <v>330.98244656580999</v>
      </c>
      <c r="AQ690">
        <v>93035.839999999997</v>
      </c>
      <c r="AR690">
        <v>6515.6854411145096</v>
      </c>
      <c r="AS690">
        <v>17371.501341658</v>
      </c>
      <c r="AT690">
        <v>0</v>
      </c>
      <c r="AU690" t="s">
        <v>2896</v>
      </c>
      <c r="AV690" t="s">
        <v>2896</v>
      </c>
    </row>
    <row r="691" spans="1:48" x14ac:dyDescent="0.25">
      <c r="A691" t="s">
        <v>3605</v>
      </c>
      <c r="B691">
        <v>2048</v>
      </c>
      <c r="C691" t="s">
        <v>151</v>
      </c>
      <c r="D691">
        <v>412</v>
      </c>
      <c r="E691" t="s">
        <v>916</v>
      </c>
      <c r="F691" t="s">
        <v>2892</v>
      </c>
      <c r="G691" t="s">
        <v>2893</v>
      </c>
      <c r="H691" t="s">
        <v>2894</v>
      </c>
      <c r="I691" t="s">
        <v>2895</v>
      </c>
      <c r="J691">
        <v>406.488812043937</v>
      </c>
      <c r="K691">
        <v>1</v>
      </c>
      <c r="L691">
        <v>1</v>
      </c>
      <c r="M691">
        <v>2</v>
      </c>
      <c r="N691">
        <v>3333335.4384232201</v>
      </c>
      <c r="O691">
        <v>676442.434012388</v>
      </c>
      <c r="P691">
        <v>994080.38036577404</v>
      </c>
      <c r="Q691">
        <v>206164.88995641799</v>
      </c>
      <c r="R691">
        <v>855503.78492119501</v>
      </c>
      <c r="S691">
        <v>221721.59140374599</v>
      </c>
      <c r="T691">
        <v>3766592.88</v>
      </c>
      <c r="U691">
        <v>2298934.0476789898</v>
      </c>
      <c r="V691">
        <v>4775396.1199241504</v>
      </c>
      <c r="W691">
        <v>801020.62716494803</v>
      </c>
      <c r="X691">
        <v>0</v>
      </c>
      <c r="Y691">
        <v>0</v>
      </c>
      <c r="Z691">
        <v>0</v>
      </c>
      <c r="AA691">
        <v>488975.323873421</v>
      </c>
      <c r="AB691">
        <v>134.856716476912</v>
      </c>
      <c r="AC691">
        <v>161425.203580753</v>
      </c>
      <c r="AD691">
        <v>60296.387822993202</v>
      </c>
      <c r="AE691">
        <v>0</v>
      </c>
      <c r="AF691">
        <v>0</v>
      </c>
      <c r="AG691">
        <v>0</v>
      </c>
      <c r="AH691">
        <v>0</v>
      </c>
      <c r="AI691">
        <v>0</v>
      </c>
      <c r="AJ691">
        <v>6287248.5190827502</v>
      </c>
      <c r="AK691" s="63">
        <v>15467.211723414301</v>
      </c>
      <c r="AL691">
        <v>330.98244656580999</v>
      </c>
      <c r="AM691">
        <v>93035.839999999997</v>
      </c>
      <c r="AN691">
        <v>6201.0455500809303</v>
      </c>
      <c r="AO691">
        <v>25430.8314728886</v>
      </c>
      <c r="AP691">
        <v>330.98244656580999</v>
      </c>
      <c r="AQ691">
        <v>93035.839999999997</v>
      </c>
      <c r="AR691">
        <v>6515.6854411145096</v>
      </c>
      <c r="AS691">
        <v>17371.501341658</v>
      </c>
      <c r="AT691">
        <v>0</v>
      </c>
      <c r="AU691" t="s">
        <v>2896</v>
      </c>
      <c r="AV691" t="s">
        <v>2896</v>
      </c>
    </row>
    <row r="692" spans="1:48" x14ac:dyDescent="0.25">
      <c r="A692" t="s">
        <v>3606</v>
      </c>
      <c r="B692">
        <v>2048</v>
      </c>
      <c r="C692" t="s">
        <v>151</v>
      </c>
      <c r="D692">
        <v>413</v>
      </c>
      <c r="E692" t="s">
        <v>791</v>
      </c>
      <c r="F692" t="s">
        <v>2892</v>
      </c>
      <c r="G692" t="s">
        <v>2893</v>
      </c>
      <c r="H692" t="s">
        <v>2894</v>
      </c>
      <c r="I692" t="s">
        <v>2895</v>
      </c>
      <c r="J692">
        <v>449.45664739874798</v>
      </c>
      <c r="K692">
        <v>2</v>
      </c>
      <c r="L692">
        <v>1</v>
      </c>
      <c r="M692">
        <v>2</v>
      </c>
      <c r="N692">
        <v>3305563.2632465502</v>
      </c>
      <c r="O692">
        <v>690224.30087662803</v>
      </c>
      <c r="P692">
        <v>1086808.8732994599</v>
      </c>
      <c r="Q692">
        <v>227957.516924544</v>
      </c>
      <c r="R692">
        <v>887572.82193009299</v>
      </c>
      <c r="S692">
        <v>245158.637029034</v>
      </c>
      <c r="T692">
        <v>3656184.27</v>
      </c>
      <c r="U692">
        <v>2541942.5062772701</v>
      </c>
      <c r="V692">
        <v>4753775.0777147003</v>
      </c>
      <c r="W692">
        <v>903540.20397026802</v>
      </c>
      <c r="X692">
        <v>0</v>
      </c>
      <c r="Y692">
        <v>0</v>
      </c>
      <c r="Z692">
        <v>0</v>
      </c>
      <c r="AA692">
        <v>540662.382868018</v>
      </c>
      <c r="AB692">
        <v>149.11172428619</v>
      </c>
      <c r="AC692">
        <v>178488.62910210501</v>
      </c>
      <c r="AD692">
        <v>66670.007926929</v>
      </c>
      <c r="AE692">
        <v>0</v>
      </c>
      <c r="AF692">
        <v>0</v>
      </c>
      <c r="AG692">
        <v>0</v>
      </c>
      <c r="AH692">
        <v>0</v>
      </c>
      <c r="AI692">
        <v>0</v>
      </c>
      <c r="AJ692">
        <v>6443285.4133062996</v>
      </c>
      <c r="AK692" s="63">
        <v>14335.721699961799</v>
      </c>
      <c r="AL692">
        <v>330.98244656580999</v>
      </c>
      <c r="AM692">
        <v>93035.839999999997</v>
      </c>
      <c r="AN692">
        <v>6201.0455500809303</v>
      </c>
      <c r="AO692">
        <v>25430.8314728886</v>
      </c>
      <c r="AP692">
        <v>330.98244656580999</v>
      </c>
      <c r="AQ692">
        <v>93035.839999999997</v>
      </c>
      <c r="AR692">
        <v>6515.6854411145096</v>
      </c>
      <c r="AS692">
        <v>17371.501341658</v>
      </c>
      <c r="AT692">
        <v>0</v>
      </c>
      <c r="AU692" t="s">
        <v>2896</v>
      </c>
      <c r="AV692" t="s">
        <v>2896</v>
      </c>
    </row>
    <row r="693" spans="1:48" x14ac:dyDescent="0.25">
      <c r="A693" t="s">
        <v>3607</v>
      </c>
      <c r="B693">
        <v>2048</v>
      </c>
      <c r="C693" t="s">
        <v>151</v>
      </c>
      <c r="D693">
        <v>416</v>
      </c>
      <c r="E693" t="s">
        <v>917</v>
      </c>
      <c r="F693" t="s">
        <v>2892</v>
      </c>
      <c r="G693" t="s">
        <v>2893</v>
      </c>
      <c r="H693" t="s">
        <v>2894</v>
      </c>
      <c r="I693" t="s">
        <v>2895</v>
      </c>
      <c r="J693">
        <v>565.03977145905299</v>
      </c>
      <c r="K693">
        <v>1</v>
      </c>
      <c r="L693">
        <v>2</v>
      </c>
      <c r="M693">
        <v>2</v>
      </c>
      <c r="N693">
        <v>3899314.9711164399</v>
      </c>
      <c r="O693">
        <v>773528.21658073401</v>
      </c>
      <c r="P693">
        <v>1329479.2024013</v>
      </c>
      <c r="Q693">
        <v>286579.50441023201</v>
      </c>
      <c r="R693">
        <v>1122620.7187250401</v>
      </c>
      <c r="S693">
        <v>308204.09719116299</v>
      </c>
      <c r="T693">
        <v>4215889.3499999996</v>
      </c>
      <c r="U693">
        <v>3195633.2632337501</v>
      </c>
      <c r="V693">
        <v>5686195.7013955303</v>
      </c>
      <c r="W693">
        <v>1045439.30738199</v>
      </c>
      <c r="X693">
        <v>0</v>
      </c>
      <c r="Y693">
        <v>0</v>
      </c>
      <c r="Z693">
        <v>0</v>
      </c>
      <c r="AA693">
        <v>679700.14687806403</v>
      </c>
      <c r="AB693">
        <v>187.457578167234</v>
      </c>
      <c r="AC693">
        <v>224389.103553336</v>
      </c>
      <c r="AD693">
        <v>83814.993637827094</v>
      </c>
      <c r="AE693">
        <v>0</v>
      </c>
      <c r="AF693">
        <v>0</v>
      </c>
      <c r="AG693">
        <v>0</v>
      </c>
      <c r="AH693">
        <v>0</v>
      </c>
      <c r="AI693">
        <v>0</v>
      </c>
      <c r="AJ693">
        <v>7719726.7104249001</v>
      </c>
      <c r="AK693" s="63">
        <v>13662.271401694299</v>
      </c>
      <c r="AL693">
        <v>330.98244656580999</v>
      </c>
      <c r="AM693">
        <v>93035.839999999997</v>
      </c>
      <c r="AN693">
        <v>6201.0455500809303</v>
      </c>
      <c r="AO693">
        <v>25430.8314728886</v>
      </c>
      <c r="AP693">
        <v>330.98244656580999</v>
      </c>
      <c r="AQ693">
        <v>93035.839999999997</v>
      </c>
      <c r="AR693">
        <v>6515.6854411145096</v>
      </c>
      <c r="AS693">
        <v>17371.501341658</v>
      </c>
      <c r="AT693">
        <v>0</v>
      </c>
      <c r="AU693" t="s">
        <v>2896</v>
      </c>
      <c r="AV693" t="s">
        <v>2896</v>
      </c>
    </row>
    <row r="694" spans="1:48" x14ac:dyDescent="0.25">
      <c r="A694" t="s">
        <v>3608</v>
      </c>
      <c r="B694">
        <v>2048</v>
      </c>
      <c r="C694" t="s">
        <v>151</v>
      </c>
      <c r="D694">
        <v>5205</v>
      </c>
      <c r="E694" t="s">
        <v>918</v>
      </c>
      <c r="F694" t="s">
        <v>2906</v>
      </c>
      <c r="G694" t="s">
        <v>2893</v>
      </c>
      <c r="H694" t="s">
        <v>2894</v>
      </c>
      <c r="I694" t="s">
        <v>2895</v>
      </c>
      <c r="J694">
        <v>428.15346635631499</v>
      </c>
      <c r="K694">
        <v>4</v>
      </c>
      <c r="L694">
        <v>1</v>
      </c>
      <c r="M694">
        <v>2</v>
      </c>
      <c r="N694">
        <v>392134.79823516699</v>
      </c>
      <c r="O694">
        <v>208717.806296861</v>
      </c>
      <c r="P694">
        <v>892569.90280810103</v>
      </c>
      <c r="Q694">
        <v>217152.870289251</v>
      </c>
      <c r="R694">
        <v>845599.23164843104</v>
      </c>
      <c r="S694">
        <v>233538.69802274299</v>
      </c>
      <c r="T694">
        <v>134714.16</v>
      </c>
      <c r="U694">
        <v>2421460.4492778098</v>
      </c>
      <c r="V694">
        <v>1331619.15357408</v>
      </c>
      <c r="W694">
        <v>709377.14563724701</v>
      </c>
      <c r="X694">
        <v>0</v>
      </c>
      <c r="Y694">
        <v>0</v>
      </c>
      <c r="Z694">
        <v>0</v>
      </c>
      <c r="AA694">
        <v>515036.26588492101</v>
      </c>
      <c r="AB694">
        <v>142.04418156232001</v>
      </c>
      <c r="AC694">
        <v>170028.69063688401</v>
      </c>
      <c r="AD694">
        <v>63510.007385858298</v>
      </c>
      <c r="AE694">
        <v>0</v>
      </c>
      <c r="AF694">
        <v>0</v>
      </c>
      <c r="AG694">
        <v>0</v>
      </c>
      <c r="AH694">
        <v>0</v>
      </c>
      <c r="AI694">
        <v>0</v>
      </c>
      <c r="AJ694">
        <v>2789713.3073005499</v>
      </c>
      <c r="AK694" s="63">
        <v>6515.6854411145096</v>
      </c>
      <c r="AL694">
        <v>330.98244656580999</v>
      </c>
      <c r="AM694">
        <v>93035.839999999997</v>
      </c>
      <c r="AN694">
        <v>6201.0455500809303</v>
      </c>
      <c r="AO694">
        <v>25430.8314728886</v>
      </c>
      <c r="AP694">
        <v>330.98244656580999</v>
      </c>
      <c r="AQ694">
        <v>93035.839999999997</v>
      </c>
      <c r="AR694">
        <v>6515.6854411145096</v>
      </c>
      <c r="AS694">
        <v>17371.501341658</v>
      </c>
      <c r="AT694">
        <v>0</v>
      </c>
      <c r="AU694" t="s">
        <v>2896</v>
      </c>
      <c r="AV694" t="s">
        <v>2896</v>
      </c>
    </row>
    <row r="695" spans="1:48" x14ac:dyDescent="0.25">
      <c r="A695" t="s">
        <v>3609</v>
      </c>
      <c r="B695">
        <v>2048</v>
      </c>
      <c r="C695" t="s">
        <v>151</v>
      </c>
      <c r="D695">
        <v>4821</v>
      </c>
      <c r="E695" t="s">
        <v>919</v>
      </c>
      <c r="F695" t="s">
        <v>2906</v>
      </c>
      <c r="G695" t="s">
        <v>2907</v>
      </c>
      <c r="H695" t="s">
        <v>2904</v>
      </c>
      <c r="I695" t="s">
        <v>2895</v>
      </c>
      <c r="J695">
        <v>967.70155393074504</v>
      </c>
      <c r="K695">
        <v>1</v>
      </c>
      <c r="L695">
        <v>1</v>
      </c>
      <c r="M695">
        <v>2</v>
      </c>
      <c r="N695">
        <v>664711.01551007596</v>
      </c>
      <c r="O695">
        <v>388843.21811396402</v>
      </c>
      <c r="P695">
        <v>2017363.7487741299</v>
      </c>
      <c r="Q695">
        <v>490803.38367399498</v>
      </c>
      <c r="R695">
        <v>1911201.83478286</v>
      </c>
      <c r="S695">
        <v>527838.21395362599</v>
      </c>
      <c r="T695">
        <v>0</v>
      </c>
      <c r="U695">
        <v>5472923.2008550297</v>
      </c>
      <c r="V695">
        <v>2926796.2280909601</v>
      </c>
      <c r="W695">
        <v>1381734.0847525999</v>
      </c>
      <c r="X695">
        <v>0</v>
      </c>
      <c r="Y695">
        <v>0</v>
      </c>
      <c r="Z695">
        <v>0</v>
      </c>
      <c r="AA695">
        <v>1164071.84337205</v>
      </c>
      <c r="AB695">
        <v>321.04463942441799</v>
      </c>
      <c r="AC695">
        <v>384294.51369942399</v>
      </c>
      <c r="AD695">
        <v>143543.70025420099</v>
      </c>
      <c r="AE695">
        <v>0</v>
      </c>
      <c r="AF695">
        <v>0</v>
      </c>
      <c r="AG695">
        <v>0</v>
      </c>
      <c r="AH695">
        <v>0</v>
      </c>
      <c r="AI695">
        <v>0</v>
      </c>
      <c r="AJ695">
        <v>6000761.4148086496</v>
      </c>
      <c r="AK695" s="63">
        <v>6201.0455500809303</v>
      </c>
      <c r="AL695">
        <v>330.98244656580999</v>
      </c>
      <c r="AM695">
        <v>93035.839999999997</v>
      </c>
      <c r="AN695">
        <v>6201.0455500809303</v>
      </c>
      <c r="AO695">
        <v>25430.8314728886</v>
      </c>
      <c r="AP695">
        <v>330.98244656580999</v>
      </c>
      <c r="AQ695">
        <v>56162.493707719797</v>
      </c>
      <c r="AR695">
        <v>6201.0455500809303</v>
      </c>
      <c r="AS695">
        <v>6201.0455500809303</v>
      </c>
      <c r="AT695">
        <v>0</v>
      </c>
      <c r="AU695" t="s">
        <v>2896</v>
      </c>
      <c r="AV695" t="s">
        <v>2897</v>
      </c>
    </row>
    <row r="696" spans="1:48" x14ac:dyDescent="0.25">
      <c r="A696" t="s">
        <v>3610</v>
      </c>
      <c r="B696">
        <v>2048</v>
      </c>
      <c r="C696" t="s">
        <v>151</v>
      </c>
      <c r="D696">
        <v>414</v>
      </c>
      <c r="E696" t="s">
        <v>920</v>
      </c>
      <c r="F696" t="s">
        <v>2892</v>
      </c>
      <c r="G696" t="s">
        <v>2893</v>
      </c>
      <c r="H696" t="s">
        <v>2894</v>
      </c>
      <c r="I696" t="s">
        <v>2895</v>
      </c>
      <c r="J696">
        <v>592.62319094539498</v>
      </c>
      <c r="K696">
        <v>1</v>
      </c>
      <c r="L696">
        <v>1</v>
      </c>
      <c r="M696">
        <v>2</v>
      </c>
      <c r="N696">
        <v>4039117.3712649699</v>
      </c>
      <c r="O696">
        <v>648972.965526168</v>
      </c>
      <c r="P696">
        <v>1358234.9520894501</v>
      </c>
      <c r="Q696">
        <v>300569.39164582099</v>
      </c>
      <c r="R696">
        <v>1176862.45324958</v>
      </c>
      <c r="S696">
        <v>323249.627310718</v>
      </c>
      <c r="T696">
        <v>4172123.36</v>
      </c>
      <c r="U696">
        <v>3351633.7737759901</v>
      </c>
      <c r="V696">
        <v>5872712.535592</v>
      </c>
      <c r="W696">
        <v>937967.07339904504</v>
      </c>
      <c r="X696">
        <v>0</v>
      </c>
      <c r="Y696">
        <v>0</v>
      </c>
      <c r="Z696">
        <v>0</v>
      </c>
      <c r="AA696">
        <v>712880.91613233101</v>
      </c>
      <c r="AB696">
        <v>196.60865261484199</v>
      </c>
      <c r="AC696">
        <v>235343.055972462</v>
      </c>
      <c r="AD696">
        <v>87906.571338256006</v>
      </c>
      <c r="AE696">
        <v>0</v>
      </c>
      <c r="AF696">
        <v>0</v>
      </c>
      <c r="AG696">
        <v>0</v>
      </c>
      <c r="AH696">
        <v>0</v>
      </c>
      <c r="AI696">
        <v>0</v>
      </c>
      <c r="AJ696">
        <v>7847006.7610867098</v>
      </c>
      <c r="AK696" s="63">
        <v>13241.1402067621</v>
      </c>
      <c r="AL696">
        <v>330.98244656580999</v>
      </c>
      <c r="AM696">
        <v>93035.839999999997</v>
      </c>
      <c r="AN696">
        <v>6201.0455500809303</v>
      </c>
      <c r="AO696">
        <v>25430.8314728886</v>
      </c>
      <c r="AP696">
        <v>330.98244656580999</v>
      </c>
      <c r="AQ696">
        <v>93035.839999999997</v>
      </c>
      <c r="AR696">
        <v>6515.6854411145096</v>
      </c>
      <c r="AS696">
        <v>17371.501341658</v>
      </c>
      <c r="AT696">
        <v>0</v>
      </c>
      <c r="AU696" t="s">
        <v>2896</v>
      </c>
      <c r="AV696" t="s">
        <v>2896</v>
      </c>
    </row>
    <row r="697" spans="1:48" x14ac:dyDescent="0.25">
      <c r="A697" t="s">
        <v>3611</v>
      </c>
      <c r="B697">
        <v>2048</v>
      </c>
      <c r="C697" t="s">
        <v>151</v>
      </c>
      <c r="D697">
        <v>4593</v>
      </c>
      <c r="E697" t="s">
        <v>921</v>
      </c>
      <c r="F697" t="s">
        <v>2906</v>
      </c>
      <c r="G697" t="s">
        <v>2893</v>
      </c>
      <c r="H697" t="s">
        <v>2894</v>
      </c>
      <c r="I697" t="s">
        <v>2895</v>
      </c>
      <c r="J697">
        <v>220.17731666945801</v>
      </c>
      <c r="K697">
        <v>1</v>
      </c>
      <c r="L697">
        <v>1</v>
      </c>
      <c r="M697">
        <v>2</v>
      </c>
      <c r="N697">
        <v>308453.38485852099</v>
      </c>
      <c r="O697">
        <v>156246.05330489401</v>
      </c>
      <c r="P697">
        <v>459002.81460446498</v>
      </c>
      <c r="Q697">
        <v>111670.55750885401</v>
      </c>
      <c r="R697">
        <v>434848.21315720503</v>
      </c>
      <c r="S697">
        <v>120096.946327964</v>
      </c>
      <c r="T697">
        <v>224988.4</v>
      </c>
      <c r="U697">
        <v>1245232.6234339401</v>
      </c>
      <c r="V697">
        <v>890910.79861741106</v>
      </c>
      <c r="W697">
        <v>314380.50491477101</v>
      </c>
      <c r="X697">
        <v>0</v>
      </c>
      <c r="Y697">
        <v>0</v>
      </c>
      <c r="Z697">
        <v>0</v>
      </c>
      <c r="AA697">
        <v>264856.67388157302</v>
      </c>
      <c r="AB697">
        <v>73.046020183037498</v>
      </c>
      <c r="AC697">
        <v>87437.014535567097</v>
      </c>
      <c r="AD697">
        <v>32659.931792397401</v>
      </c>
      <c r="AE697">
        <v>0</v>
      </c>
      <c r="AF697">
        <v>0</v>
      </c>
      <c r="AG697">
        <v>0</v>
      </c>
      <c r="AH697">
        <v>0</v>
      </c>
      <c r="AI697">
        <v>0</v>
      </c>
      <c r="AJ697">
        <v>1590317.9697618999</v>
      </c>
      <c r="AK697" s="63">
        <v>7222.8964991401499</v>
      </c>
      <c r="AL697">
        <v>330.98244656580999</v>
      </c>
      <c r="AM697">
        <v>93035.839999999997</v>
      </c>
      <c r="AN697">
        <v>6201.0455500809303</v>
      </c>
      <c r="AO697">
        <v>25430.8314728886</v>
      </c>
      <c r="AP697">
        <v>330.98244656580999</v>
      </c>
      <c r="AQ697">
        <v>93035.839999999997</v>
      </c>
      <c r="AR697">
        <v>6515.6854411145096</v>
      </c>
      <c r="AS697">
        <v>17371.501341658</v>
      </c>
      <c r="AT697">
        <v>0</v>
      </c>
      <c r="AU697" t="s">
        <v>2896</v>
      </c>
      <c r="AV697" t="s">
        <v>2896</v>
      </c>
    </row>
    <row r="698" spans="1:48" x14ac:dyDescent="0.25">
      <c r="A698" t="s">
        <v>3612</v>
      </c>
      <c r="B698">
        <v>2048</v>
      </c>
      <c r="C698" t="s">
        <v>151</v>
      </c>
      <c r="D698">
        <v>422</v>
      </c>
      <c r="E698" t="s">
        <v>922</v>
      </c>
      <c r="F698" t="s">
        <v>2892</v>
      </c>
      <c r="G698" t="s">
        <v>2911</v>
      </c>
      <c r="H698" t="s">
        <v>2894</v>
      </c>
      <c r="I698" t="s">
        <v>2895</v>
      </c>
      <c r="J698">
        <v>883.86004292356802</v>
      </c>
      <c r="K698">
        <v>1</v>
      </c>
      <c r="L698">
        <v>1</v>
      </c>
      <c r="M698">
        <v>2</v>
      </c>
      <c r="N698">
        <v>6016805.0072772596</v>
      </c>
      <c r="O698">
        <v>1790832.3526228999</v>
      </c>
      <c r="P698">
        <v>2180939.8196732001</v>
      </c>
      <c r="Q698">
        <v>448280.25541454798</v>
      </c>
      <c r="R698">
        <v>1831682.75727603</v>
      </c>
      <c r="S698">
        <v>482106.39380159503</v>
      </c>
      <c r="T698">
        <v>7269790.2000000002</v>
      </c>
      <c r="U698">
        <v>4998749.9922639402</v>
      </c>
      <c r="V698">
        <v>9559786.4114774503</v>
      </c>
      <c r="W698">
        <v>1645243.7101481601</v>
      </c>
      <c r="X698">
        <v>0</v>
      </c>
      <c r="Y698">
        <v>0</v>
      </c>
      <c r="Z698">
        <v>0</v>
      </c>
      <c r="AA698">
        <v>1063216.8412561701</v>
      </c>
      <c r="AB698">
        <v>293.22938216791903</v>
      </c>
      <c r="AC698">
        <v>350999.29724611499</v>
      </c>
      <c r="AD698">
        <v>131107.09655548001</v>
      </c>
      <c r="AE698">
        <v>0</v>
      </c>
      <c r="AF698">
        <v>0</v>
      </c>
      <c r="AG698">
        <v>0</v>
      </c>
      <c r="AH698">
        <v>0</v>
      </c>
      <c r="AI698">
        <v>0</v>
      </c>
      <c r="AJ698">
        <v>12750646.586065499</v>
      </c>
      <c r="AK698" s="63">
        <v>14426.0923300593</v>
      </c>
      <c r="AL698">
        <v>330.98244656580999</v>
      </c>
      <c r="AM698">
        <v>93035.839999999997</v>
      </c>
      <c r="AN698">
        <v>6201.0455500809303</v>
      </c>
      <c r="AO698">
        <v>25430.8314728886</v>
      </c>
      <c r="AP698">
        <v>3753.1860850462999</v>
      </c>
      <c r="AQ698">
        <v>20687.885194392002</v>
      </c>
      <c r="AR698">
        <v>6507.0170248923496</v>
      </c>
      <c r="AS698">
        <v>14426.0923300593</v>
      </c>
      <c r="AT698">
        <v>0</v>
      </c>
      <c r="AU698" t="s">
        <v>2896</v>
      </c>
      <c r="AV698" t="s">
        <v>2896</v>
      </c>
    </row>
    <row r="699" spans="1:48" x14ac:dyDescent="0.25">
      <c r="A699" t="s">
        <v>3613</v>
      </c>
      <c r="B699">
        <v>2048</v>
      </c>
      <c r="C699" t="s">
        <v>151</v>
      </c>
      <c r="D699">
        <v>2048</v>
      </c>
      <c r="E699" t="s">
        <v>151</v>
      </c>
      <c r="F699" t="s">
        <v>1871</v>
      </c>
      <c r="G699" t="s">
        <v>1871</v>
      </c>
      <c r="H699" t="s">
        <v>2899</v>
      </c>
      <c r="I699" t="s">
        <v>2895</v>
      </c>
      <c r="J699">
        <v>420.80117327445998</v>
      </c>
      <c r="K699">
        <v>1</v>
      </c>
      <c r="L699">
        <v>1</v>
      </c>
      <c r="M699">
        <v>2</v>
      </c>
      <c r="N699">
        <v>289046.942292205</v>
      </c>
      <c r="O699">
        <v>169086.92740807901</v>
      </c>
      <c r="P699">
        <v>877242.60538520198</v>
      </c>
      <c r="Q699">
        <v>213423.90002183701</v>
      </c>
      <c r="R699">
        <v>831078.51917171106</v>
      </c>
      <c r="S699">
        <v>229528.34872338799</v>
      </c>
      <c r="T699">
        <v>0</v>
      </c>
      <c r="U699">
        <v>2379878.8942790399</v>
      </c>
      <c r="V699">
        <v>1272705.70323387</v>
      </c>
      <c r="W699">
        <v>600841.57316421601</v>
      </c>
      <c r="X699">
        <v>0</v>
      </c>
      <c r="Y699">
        <v>0</v>
      </c>
      <c r="Z699">
        <v>0</v>
      </c>
      <c r="AA699">
        <v>506192.01289592602</v>
      </c>
      <c r="AB699">
        <v>139.60498502303599</v>
      </c>
      <c r="AC699">
        <v>167108.941378458</v>
      </c>
      <c r="AD699">
        <v>62419.407344930398</v>
      </c>
      <c r="AE699">
        <v>0</v>
      </c>
      <c r="AF699">
        <v>0</v>
      </c>
      <c r="AG699">
        <v>0</v>
      </c>
      <c r="AH699">
        <v>0</v>
      </c>
      <c r="AI699">
        <v>0</v>
      </c>
      <c r="AJ699">
        <v>2609407.2430024301</v>
      </c>
      <c r="AK699" s="63">
        <v>6201.0455500809403</v>
      </c>
      <c r="AL699">
        <v>330.98244656580999</v>
      </c>
      <c r="AM699">
        <v>93035.839999999997</v>
      </c>
      <c r="AN699">
        <v>6201.0455500809303</v>
      </c>
      <c r="AO699">
        <v>25430.8314728886</v>
      </c>
      <c r="AP699">
        <v>634.54287297753501</v>
      </c>
      <c r="AQ699">
        <v>40331.279999999999</v>
      </c>
      <c r="AR699">
        <v>6201.0455500809403</v>
      </c>
      <c r="AS699">
        <v>6201.0455500809403</v>
      </c>
      <c r="AT699">
        <v>0</v>
      </c>
      <c r="AU699" t="s">
        <v>2896</v>
      </c>
      <c r="AV699" t="s">
        <v>2900</v>
      </c>
    </row>
    <row r="700" spans="1:48" x14ac:dyDescent="0.25">
      <c r="A700" t="s">
        <v>3614</v>
      </c>
      <c r="B700">
        <v>2048</v>
      </c>
      <c r="C700" t="s">
        <v>151</v>
      </c>
      <c r="D700">
        <v>424</v>
      </c>
      <c r="E700" t="s">
        <v>924</v>
      </c>
      <c r="F700" t="s">
        <v>2892</v>
      </c>
      <c r="G700" t="s">
        <v>2903</v>
      </c>
      <c r="H700" t="s">
        <v>2894</v>
      </c>
      <c r="I700" t="s">
        <v>2895</v>
      </c>
      <c r="J700">
        <v>1590.3430188863599</v>
      </c>
      <c r="K700">
        <v>1</v>
      </c>
      <c r="L700">
        <v>1</v>
      </c>
      <c r="M700">
        <v>2</v>
      </c>
      <c r="N700">
        <v>11112462.050489999</v>
      </c>
      <c r="O700">
        <v>3251589.1093018702</v>
      </c>
      <c r="P700">
        <v>3849439.2425165498</v>
      </c>
      <c r="Q700">
        <v>806597.58341940399</v>
      </c>
      <c r="R700">
        <v>3376891.9582652398</v>
      </c>
      <c r="S700">
        <v>867461.47637442802</v>
      </c>
      <c r="T700">
        <v>13402651.92</v>
      </c>
      <c r="U700">
        <v>8994328.0239931103</v>
      </c>
      <c r="V700">
        <v>17055439.112306401</v>
      </c>
      <c r="W700">
        <v>3280653.1947759502</v>
      </c>
      <c r="X700">
        <v>0</v>
      </c>
      <c r="Y700">
        <v>0</v>
      </c>
      <c r="Z700">
        <v>0</v>
      </c>
      <c r="AA700">
        <v>1913062.4747569601</v>
      </c>
      <c r="AB700">
        <v>147825.16215375299</v>
      </c>
      <c r="AC700">
        <v>631558.45371510705</v>
      </c>
      <c r="AD700">
        <v>235903.02265932201</v>
      </c>
      <c r="AE700">
        <v>0</v>
      </c>
      <c r="AF700">
        <v>0</v>
      </c>
      <c r="AG700">
        <v>0</v>
      </c>
      <c r="AH700">
        <v>0</v>
      </c>
      <c r="AI700">
        <v>0</v>
      </c>
      <c r="AJ700">
        <v>23264441.420367502</v>
      </c>
      <c r="AK700" s="63">
        <v>14628.5682674034</v>
      </c>
      <c r="AL700">
        <v>330.98244656580999</v>
      </c>
      <c r="AM700">
        <v>93035.839999999997</v>
      </c>
      <c r="AN700">
        <v>6201.0455500809303</v>
      </c>
      <c r="AO700">
        <v>25430.8314728886</v>
      </c>
      <c r="AP700">
        <v>330.98244656580999</v>
      </c>
      <c r="AQ700">
        <v>40734.411818744898</v>
      </c>
      <c r="AR700">
        <v>13469.898842419299</v>
      </c>
      <c r="AS700">
        <v>25430.8314728886</v>
      </c>
      <c r="AT700">
        <v>0</v>
      </c>
      <c r="AU700" t="s">
        <v>2896</v>
      </c>
      <c r="AV700" t="s">
        <v>2896</v>
      </c>
    </row>
    <row r="701" spans="1:48" x14ac:dyDescent="0.25">
      <c r="A701" t="s">
        <v>3615</v>
      </c>
      <c r="B701">
        <v>2048</v>
      </c>
      <c r="C701" t="s">
        <v>151</v>
      </c>
      <c r="D701">
        <v>415</v>
      </c>
      <c r="E701" t="s">
        <v>682</v>
      </c>
      <c r="F701" t="s">
        <v>2892</v>
      </c>
      <c r="G701" t="s">
        <v>2893</v>
      </c>
      <c r="H701" t="s">
        <v>2894</v>
      </c>
      <c r="I701" t="s">
        <v>2895</v>
      </c>
      <c r="J701">
        <v>544.81991615520803</v>
      </c>
      <c r="K701">
        <v>2</v>
      </c>
      <c r="L701">
        <v>1</v>
      </c>
      <c r="M701">
        <v>2</v>
      </c>
      <c r="N701">
        <v>3485899.7789928298</v>
      </c>
      <c r="O701">
        <v>781889.15549381205</v>
      </c>
      <c r="P701">
        <v>1301847.06695669</v>
      </c>
      <c r="Q701">
        <v>276324.30397140299</v>
      </c>
      <c r="R701">
        <v>1112489.41699927</v>
      </c>
      <c r="S701">
        <v>297175.06425571901</v>
      </c>
      <c r="T701">
        <v>3877171.67</v>
      </c>
      <c r="U701">
        <v>3081278.052414</v>
      </c>
      <c r="V701">
        <v>5239311.1267837305</v>
      </c>
      <c r="W701">
        <v>1063580.65729556</v>
      </c>
      <c r="X701">
        <v>0</v>
      </c>
      <c r="Y701">
        <v>0</v>
      </c>
      <c r="Z701">
        <v>0</v>
      </c>
      <c r="AA701">
        <v>655377.18889514497</v>
      </c>
      <c r="AB701">
        <v>180.74943955893201</v>
      </c>
      <c r="AC701">
        <v>216359.37638228701</v>
      </c>
      <c r="AD701">
        <v>80815.687873432107</v>
      </c>
      <c r="AE701">
        <v>0</v>
      </c>
      <c r="AF701">
        <v>0</v>
      </c>
      <c r="AG701">
        <v>0</v>
      </c>
      <c r="AH701">
        <v>0</v>
      </c>
      <c r="AI701">
        <v>0</v>
      </c>
      <c r="AJ701">
        <v>7255624.78666972</v>
      </c>
      <c r="AK701" s="63">
        <v>13317.473483481701</v>
      </c>
      <c r="AL701">
        <v>330.98244656580999</v>
      </c>
      <c r="AM701">
        <v>93035.839999999997</v>
      </c>
      <c r="AN701">
        <v>6201.0455500809303</v>
      </c>
      <c r="AO701">
        <v>25430.8314728886</v>
      </c>
      <c r="AP701">
        <v>330.98244656580999</v>
      </c>
      <c r="AQ701">
        <v>93035.839999999997</v>
      </c>
      <c r="AR701">
        <v>6515.6854411145096</v>
      </c>
      <c r="AS701">
        <v>17371.501341658</v>
      </c>
      <c r="AT701">
        <v>0</v>
      </c>
      <c r="AU701" t="s">
        <v>2896</v>
      </c>
      <c r="AV701" t="s">
        <v>2896</v>
      </c>
    </row>
    <row r="702" spans="1:48" x14ac:dyDescent="0.25">
      <c r="A702" t="s">
        <v>3616</v>
      </c>
      <c r="B702">
        <v>2048</v>
      </c>
      <c r="C702" t="s">
        <v>151</v>
      </c>
      <c r="D702">
        <v>417</v>
      </c>
      <c r="E702" t="s">
        <v>838</v>
      </c>
      <c r="F702" t="s">
        <v>2892</v>
      </c>
      <c r="G702" t="s">
        <v>2893</v>
      </c>
      <c r="H702" t="s">
        <v>2894</v>
      </c>
      <c r="I702" t="s">
        <v>2895</v>
      </c>
      <c r="J702">
        <v>407.81403468188603</v>
      </c>
      <c r="K702">
        <v>1</v>
      </c>
      <c r="L702">
        <v>2</v>
      </c>
      <c r="M702">
        <v>2</v>
      </c>
      <c r="N702">
        <v>3029124.66949578</v>
      </c>
      <c r="O702">
        <v>701001.25686222303</v>
      </c>
      <c r="P702">
        <v>1000723.14695855</v>
      </c>
      <c r="Q702">
        <v>206837.02254955599</v>
      </c>
      <c r="R702">
        <v>805429.03767001803</v>
      </c>
      <c r="S702">
        <v>222444.44148853101</v>
      </c>
      <c r="T702">
        <v>3436686.17</v>
      </c>
      <c r="U702">
        <v>2306428.9635361298</v>
      </c>
      <c r="V702">
        <v>4413388.67234514</v>
      </c>
      <c r="W702">
        <v>839021.69825450005</v>
      </c>
      <c r="X702">
        <v>0</v>
      </c>
      <c r="Y702">
        <v>0</v>
      </c>
      <c r="Z702">
        <v>0</v>
      </c>
      <c r="AA702">
        <v>490569.46656417998</v>
      </c>
      <c r="AB702">
        <v>135.296372300786</v>
      </c>
      <c r="AC702">
        <v>161951.47718972401</v>
      </c>
      <c r="AD702">
        <v>60492.964298807499</v>
      </c>
      <c r="AE702">
        <v>0</v>
      </c>
      <c r="AF702">
        <v>0</v>
      </c>
      <c r="AG702">
        <v>0</v>
      </c>
      <c r="AH702">
        <v>0</v>
      </c>
      <c r="AI702">
        <v>0</v>
      </c>
      <c r="AJ702">
        <v>5965559.5750246597</v>
      </c>
      <c r="AK702" s="63">
        <v>14628.1370126903</v>
      </c>
      <c r="AL702">
        <v>330.98244656580999</v>
      </c>
      <c r="AM702">
        <v>93035.839999999997</v>
      </c>
      <c r="AN702">
        <v>6201.0455500809303</v>
      </c>
      <c r="AO702">
        <v>25430.8314728886</v>
      </c>
      <c r="AP702">
        <v>330.98244656580999</v>
      </c>
      <c r="AQ702">
        <v>93035.839999999997</v>
      </c>
      <c r="AR702">
        <v>6515.6854411145096</v>
      </c>
      <c r="AS702">
        <v>17371.501341658</v>
      </c>
      <c r="AT702">
        <v>0</v>
      </c>
      <c r="AU702" t="s">
        <v>2896</v>
      </c>
      <c r="AV702" t="s">
        <v>2896</v>
      </c>
    </row>
    <row r="703" spans="1:48" x14ac:dyDescent="0.25">
      <c r="A703" t="s">
        <v>3617</v>
      </c>
      <c r="B703">
        <v>2048</v>
      </c>
      <c r="C703" t="s">
        <v>151</v>
      </c>
      <c r="D703">
        <v>418</v>
      </c>
      <c r="E703" t="s">
        <v>925</v>
      </c>
      <c r="F703" t="s">
        <v>2892</v>
      </c>
      <c r="G703" t="s">
        <v>2893</v>
      </c>
      <c r="H703" t="s">
        <v>2894</v>
      </c>
      <c r="I703" t="s">
        <v>2895</v>
      </c>
      <c r="J703">
        <v>223.62956693752301</v>
      </c>
      <c r="K703">
        <v>1</v>
      </c>
      <c r="L703">
        <v>1</v>
      </c>
      <c r="M703">
        <v>2</v>
      </c>
      <c r="N703">
        <v>1558572.84421636</v>
      </c>
      <c r="O703">
        <v>445937.40142970002</v>
      </c>
      <c r="P703">
        <v>554930.92760747997</v>
      </c>
      <c r="Q703">
        <v>113421.485887519</v>
      </c>
      <c r="R703">
        <v>570764.01627749298</v>
      </c>
      <c r="S703">
        <v>121979.99550590001</v>
      </c>
      <c r="T703">
        <v>1978869.54</v>
      </c>
      <c r="U703">
        <v>1264757.1354185501</v>
      </c>
      <c r="V703">
        <v>2396883.59847169</v>
      </c>
      <c r="W703">
        <v>577659.41552931105</v>
      </c>
      <c r="X703">
        <v>0</v>
      </c>
      <c r="Y703">
        <v>0</v>
      </c>
      <c r="Z703">
        <v>0</v>
      </c>
      <c r="AA703">
        <v>269009.47007891798</v>
      </c>
      <c r="AB703">
        <v>74.191338631697505</v>
      </c>
      <c r="AC703">
        <v>88807.975275007906</v>
      </c>
      <c r="AD703">
        <v>33172.020230892398</v>
      </c>
      <c r="AE703">
        <v>0</v>
      </c>
      <c r="AF703">
        <v>0</v>
      </c>
      <c r="AG703">
        <v>0</v>
      </c>
      <c r="AH703">
        <v>0</v>
      </c>
      <c r="AI703">
        <v>0</v>
      </c>
      <c r="AJ703">
        <v>3365606.6709244498</v>
      </c>
      <c r="AK703" s="63">
        <v>15049.9181168862</v>
      </c>
      <c r="AL703">
        <v>330.98244656580999</v>
      </c>
      <c r="AM703">
        <v>93035.839999999997</v>
      </c>
      <c r="AN703">
        <v>6201.0455500809303</v>
      </c>
      <c r="AO703">
        <v>25430.8314728886</v>
      </c>
      <c r="AP703">
        <v>330.98244656580999</v>
      </c>
      <c r="AQ703">
        <v>93035.839999999997</v>
      </c>
      <c r="AR703">
        <v>6515.6854411145096</v>
      </c>
      <c r="AS703">
        <v>17371.501341658</v>
      </c>
      <c r="AT703">
        <v>0</v>
      </c>
      <c r="AU703" t="s">
        <v>2896</v>
      </c>
      <c r="AV703" t="s">
        <v>2896</v>
      </c>
    </row>
    <row r="704" spans="1:48" x14ac:dyDescent="0.25">
      <c r="A704" t="s">
        <v>3618</v>
      </c>
      <c r="B704">
        <v>2048</v>
      </c>
      <c r="C704" t="s">
        <v>151</v>
      </c>
      <c r="D704">
        <v>423</v>
      </c>
      <c r="E704" t="s">
        <v>926</v>
      </c>
      <c r="F704" t="s">
        <v>2892</v>
      </c>
      <c r="G704" t="s">
        <v>2903</v>
      </c>
      <c r="H704" t="s">
        <v>2894</v>
      </c>
      <c r="I704" t="s">
        <v>2895</v>
      </c>
      <c r="J704">
        <v>1756.6204965862401</v>
      </c>
      <c r="K704">
        <v>1</v>
      </c>
      <c r="L704">
        <v>1</v>
      </c>
      <c r="M704">
        <v>2</v>
      </c>
      <c r="N704">
        <v>10635631.9331876</v>
      </c>
      <c r="O704">
        <v>3306971.4524635901</v>
      </c>
      <c r="P704">
        <v>4185361.9178320998</v>
      </c>
      <c r="Q704">
        <v>890930.96942295798</v>
      </c>
      <c r="R704">
        <v>3684445.6659439001</v>
      </c>
      <c r="S704">
        <v>958158.45468691899</v>
      </c>
      <c r="T704">
        <v>12768616.68</v>
      </c>
      <c r="U704">
        <v>9934725.2588501591</v>
      </c>
      <c r="V704">
        <v>17293764.751623001</v>
      </c>
      <c r="W704">
        <v>3207944.6954715201</v>
      </c>
      <c r="X704">
        <v>0</v>
      </c>
      <c r="Y704">
        <v>0</v>
      </c>
      <c r="Z704">
        <v>0</v>
      </c>
      <c r="AA704">
        <v>2113081.71539074</v>
      </c>
      <c r="AB704">
        <v>88550.776364924997</v>
      </c>
      <c r="AC704">
        <v>697590.71559614595</v>
      </c>
      <c r="AD704">
        <v>260567.73909077299</v>
      </c>
      <c r="AE704">
        <v>0</v>
      </c>
      <c r="AF704">
        <v>0</v>
      </c>
      <c r="AG704">
        <v>0</v>
      </c>
      <c r="AH704">
        <v>0</v>
      </c>
      <c r="AI704">
        <v>0</v>
      </c>
      <c r="AJ704">
        <v>23661500.3935371</v>
      </c>
      <c r="AK704" s="63">
        <v>13469.898842419299</v>
      </c>
      <c r="AL704">
        <v>330.98244656580999</v>
      </c>
      <c r="AM704">
        <v>93035.839999999997</v>
      </c>
      <c r="AN704">
        <v>6201.0455500809303</v>
      </c>
      <c r="AO704">
        <v>25430.8314728886</v>
      </c>
      <c r="AP704">
        <v>330.98244656580999</v>
      </c>
      <c r="AQ704">
        <v>40734.411818744898</v>
      </c>
      <c r="AR704">
        <v>13469.898842419299</v>
      </c>
      <c r="AS704">
        <v>25430.8314728886</v>
      </c>
      <c r="AT704">
        <v>0</v>
      </c>
      <c r="AU704" t="s">
        <v>2896</v>
      </c>
      <c r="AV704" t="s">
        <v>2896</v>
      </c>
    </row>
    <row r="705" spans="1:48" x14ac:dyDescent="0.25">
      <c r="A705" t="s">
        <v>3619</v>
      </c>
      <c r="B705">
        <v>2048</v>
      </c>
      <c r="C705" t="s">
        <v>151</v>
      </c>
      <c r="D705">
        <v>5304</v>
      </c>
      <c r="E705" t="s">
        <v>927</v>
      </c>
      <c r="F705" t="s">
        <v>2906</v>
      </c>
      <c r="G705" t="s">
        <v>2911</v>
      </c>
      <c r="H705" t="s">
        <v>2894</v>
      </c>
      <c r="I705" t="s">
        <v>2895</v>
      </c>
      <c r="J705">
        <v>119.420805558819</v>
      </c>
      <c r="K705">
        <v>1</v>
      </c>
      <c r="L705">
        <v>1</v>
      </c>
      <c r="M705">
        <v>2</v>
      </c>
      <c r="N705">
        <v>82029.758672594602</v>
      </c>
      <c r="O705">
        <v>84525.198355465196</v>
      </c>
      <c r="P705">
        <v>248956.099124965</v>
      </c>
      <c r="Q705">
        <v>60568.400671946503</v>
      </c>
      <c r="R705">
        <v>235855.013116571</v>
      </c>
      <c r="S705">
        <v>65138.7449560522</v>
      </c>
      <c r="T705">
        <v>36539.360000000001</v>
      </c>
      <c r="U705">
        <v>675395.10994154203</v>
      </c>
      <c r="V705">
        <v>397725.473472076</v>
      </c>
      <c r="W705">
        <v>170515.17257462401</v>
      </c>
      <c r="X705">
        <v>0</v>
      </c>
      <c r="Y705">
        <v>0</v>
      </c>
      <c r="Z705">
        <v>0</v>
      </c>
      <c r="AA705">
        <v>143654.204851858</v>
      </c>
      <c r="AB705">
        <v>39.6190429835233</v>
      </c>
      <c r="AC705">
        <v>47424.497988461597</v>
      </c>
      <c r="AD705">
        <v>17714.2469675906</v>
      </c>
      <c r="AE705">
        <v>0</v>
      </c>
      <c r="AF705">
        <v>0</v>
      </c>
      <c r="AG705">
        <v>0</v>
      </c>
      <c r="AH705">
        <v>0</v>
      </c>
      <c r="AI705">
        <v>0</v>
      </c>
      <c r="AJ705">
        <v>777073.21489759395</v>
      </c>
      <c r="AK705" s="63">
        <v>6507.0170248923496</v>
      </c>
      <c r="AL705">
        <v>330.98244656580999</v>
      </c>
      <c r="AM705">
        <v>93035.839999999997</v>
      </c>
      <c r="AN705">
        <v>6201.0455500809303</v>
      </c>
      <c r="AO705">
        <v>25430.8314728886</v>
      </c>
      <c r="AP705">
        <v>3753.1860850462999</v>
      </c>
      <c r="AQ705">
        <v>20687.885194392002</v>
      </c>
      <c r="AR705">
        <v>6507.0170248923496</v>
      </c>
      <c r="AS705">
        <v>14426.0923300593</v>
      </c>
      <c r="AT705">
        <v>0</v>
      </c>
      <c r="AU705" t="s">
        <v>2896</v>
      </c>
      <c r="AV705" t="s">
        <v>2896</v>
      </c>
    </row>
    <row r="706" spans="1:48" x14ac:dyDescent="0.25">
      <c r="A706" t="s">
        <v>3620</v>
      </c>
      <c r="B706">
        <v>2048</v>
      </c>
      <c r="C706" t="s">
        <v>151</v>
      </c>
      <c r="D706">
        <v>419</v>
      </c>
      <c r="E706" t="s">
        <v>928</v>
      </c>
      <c r="F706" t="s">
        <v>2892</v>
      </c>
      <c r="G706" t="s">
        <v>2893</v>
      </c>
      <c r="H706" t="s">
        <v>2894</v>
      </c>
      <c r="I706" t="s">
        <v>2895</v>
      </c>
      <c r="J706">
        <v>381.57501648639698</v>
      </c>
      <c r="K706">
        <v>3</v>
      </c>
      <c r="L706">
        <v>1</v>
      </c>
      <c r="M706">
        <v>2</v>
      </c>
      <c r="N706">
        <v>2875295.1641734201</v>
      </c>
      <c r="O706">
        <v>706347.38716027897</v>
      </c>
      <c r="P706">
        <v>954441.99552794197</v>
      </c>
      <c r="Q706">
        <v>193528.99502565799</v>
      </c>
      <c r="R706">
        <v>762460.90356069396</v>
      </c>
      <c r="S706">
        <v>208132.22255703801</v>
      </c>
      <c r="T706">
        <v>3334042.61</v>
      </c>
      <c r="U706">
        <v>2158031.8354480001</v>
      </c>
      <c r="V706">
        <v>4235089.7860660497</v>
      </c>
      <c r="W706">
        <v>797852.15759470803</v>
      </c>
      <c r="X706">
        <v>0</v>
      </c>
      <c r="Y706">
        <v>0</v>
      </c>
      <c r="Z706">
        <v>0</v>
      </c>
      <c r="AA706">
        <v>459005.910470851</v>
      </c>
      <c r="AB706">
        <v>126.591316386383</v>
      </c>
      <c r="AC706">
        <v>151531.414623505</v>
      </c>
      <c r="AD706">
        <v>56600.807933532902</v>
      </c>
      <c r="AE706">
        <v>0</v>
      </c>
      <c r="AF706">
        <v>0</v>
      </c>
      <c r="AG706">
        <v>0</v>
      </c>
      <c r="AH706">
        <v>0</v>
      </c>
      <c r="AI706">
        <v>0</v>
      </c>
      <c r="AJ706">
        <v>5700206.6680050297</v>
      </c>
      <c r="AK706" s="63">
        <v>14938.626539267199</v>
      </c>
      <c r="AL706">
        <v>330.98244656580999</v>
      </c>
      <c r="AM706">
        <v>93035.839999999997</v>
      </c>
      <c r="AN706">
        <v>6201.0455500809303</v>
      </c>
      <c r="AO706">
        <v>25430.8314728886</v>
      </c>
      <c r="AP706">
        <v>330.98244656580999</v>
      </c>
      <c r="AQ706">
        <v>93035.839999999997</v>
      </c>
      <c r="AR706">
        <v>6515.6854411145096</v>
      </c>
      <c r="AS706">
        <v>17371.501341658</v>
      </c>
      <c r="AT706">
        <v>0</v>
      </c>
      <c r="AU706" t="s">
        <v>2896</v>
      </c>
      <c r="AV706" t="s">
        <v>2896</v>
      </c>
    </row>
    <row r="707" spans="1:48" x14ac:dyDescent="0.25">
      <c r="A707" t="s">
        <v>3621</v>
      </c>
      <c r="B707">
        <v>2048</v>
      </c>
      <c r="C707" t="s">
        <v>151</v>
      </c>
      <c r="D707">
        <v>420</v>
      </c>
      <c r="E707" t="s">
        <v>929</v>
      </c>
      <c r="F707" t="s">
        <v>2892</v>
      </c>
      <c r="G707" t="s">
        <v>2893</v>
      </c>
      <c r="H707" t="s">
        <v>2894</v>
      </c>
      <c r="I707" t="s">
        <v>2895</v>
      </c>
      <c r="J707">
        <v>530.65315992506396</v>
      </c>
      <c r="K707">
        <v>1</v>
      </c>
      <c r="L707">
        <v>1</v>
      </c>
      <c r="M707">
        <v>2</v>
      </c>
      <c r="N707">
        <v>3319478.8707198398</v>
      </c>
      <c r="O707">
        <v>713457.48930697294</v>
      </c>
      <c r="P707">
        <v>1242864.1741277301</v>
      </c>
      <c r="Q707">
        <v>269139.14252860501</v>
      </c>
      <c r="R707">
        <v>1157213.17131031</v>
      </c>
      <c r="S707">
        <v>289447.72799624898</v>
      </c>
      <c r="T707">
        <v>3700996.16</v>
      </c>
      <c r="U707">
        <v>3001156.6879934501</v>
      </c>
      <c r="V707">
        <v>4955392.1832214296</v>
      </c>
      <c r="W707">
        <v>1108248.9636099001</v>
      </c>
      <c r="X707">
        <v>0</v>
      </c>
      <c r="Y707">
        <v>0</v>
      </c>
      <c r="Z707">
        <v>0</v>
      </c>
      <c r="AA707">
        <v>638335.65168520703</v>
      </c>
      <c r="AB707">
        <v>176.04947692350399</v>
      </c>
      <c r="AC707">
        <v>210733.46137362899</v>
      </c>
      <c r="AD707">
        <v>78714.266622619805</v>
      </c>
      <c r="AE707">
        <v>0</v>
      </c>
      <c r="AF707">
        <v>0</v>
      </c>
      <c r="AG707">
        <v>0</v>
      </c>
      <c r="AH707">
        <v>0</v>
      </c>
      <c r="AI707">
        <v>0</v>
      </c>
      <c r="AJ707">
        <v>6991600.5759896999</v>
      </c>
      <c r="AK707" s="63">
        <v>13175.4620607121</v>
      </c>
      <c r="AL707">
        <v>330.98244656580999</v>
      </c>
      <c r="AM707">
        <v>93035.839999999997</v>
      </c>
      <c r="AN707">
        <v>6201.0455500809303</v>
      </c>
      <c r="AO707">
        <v>25430.8314728886</v>
      </c>
      <c r="AP707">
        <v>330.98244656580999</v>
      </c>
      <c r="AQ707">
        <v>93035.839999999997</v>
      </c>
      <c r="AR707">
        <v>6515.6854411145096</v>
      </c>
      <c r="AS707">
        <v>17371.501341658</v>
      </c>
      <c r="AT707">
        <v>0</v>
      </c>
      <c r="AU707" t="s">
        <v>2896</v>
      </c>
      <c r="AV707" t="s">
        <v>2896</v>
      </c>
    </row>
    <row r="708" spans="1:48" x14ac:dyDescent="0.25">
      <c r="A708" t="s">
        <v>3622</v>
      </c>
      <c r="B708">
        <v>2205</v>
      </c>
      <c r="C708" t="s">
        <v>152</v>
      </c>
      <c r="D708">
        <v>1057</v>
      </c>
      <c r="E708" t="s">
        <v>930</v>
      </c>
      <c r="F708" t="s">
        <v>2892</v>
      </c>
      <c r="G708" t="s">
        <v>2911</v>
      </c>
      <c r="H708" t="s">
        <v>2894</v>
      </c>
      <c r="I708" t="s">
        <v>2895</v>
      </c>
      <c r="J708">
        <v>406.34544041125599</v>
      </c>
      <c r="K708">
        <v>2</v>
      </c>
      <c r="L708">
        <v>1</v>
      </c>
      <c r="M708">
        <v>3</v>
      </c>
      <c r="N708">
        <v>2609741.9336191099</v>
      </c>
      <c r="O708">
        <v>751594.78008058795</v>
      </c>
      <c r="P708">
        <v>992793.95618679002</v>
      </c>
      <c r="Q708">
        <v>223220.70348513901</v>
      </c>
      <c r="R708">
        <v>144543.87241783299</v>
      </c>
      <c r="S708">
        <v>181796.97020262101</v>
      </c>
      <c r="T708">
        <v>2927112.26</v>
      </c>
      <c r="U708">
        <v>1794782.9857894599</v>
      </c>
      <c r="V708">
        <v>4154941.8183610798</v>
      </c>
      <c r="W708">
        <v>566953.42742837698</v>
      </c>
      <c r="X708">
        <v>0</v>
      </c>
      <c r="Y708">
        <v>0</v>
      </c>
      <c r="Z708">
        <v>0</v>
      </c>
      <c r="AA708">
        <v>0</v>
      </c>
      <c r="AB708">
        <v>0</v>
      </c>
      <c r="AC708">
        <v>181796.97020262101</v>
      </c>
      <c r="AD708">
        <v>0</v>
      </c>
      <c r="AE708">
        <v>0</v>
      </c>
      <c r="AF708">
        <v>0</v>
      </c>
      <c r="AG708">
        <v>0</v>
      </c>
      <c r="AH708">
        <v>0</v>
      </c>
      <c r="AI708">
        <v>0</v>
      </c>
      <c r="AJ708">
        <v>4903692.21599208</v>
      </c>
      <c r="AK708" s="63">
        <v>12067.791903925699</v>
      </c>
      <c r="AL708">
        <v>330.98244656580999</v>
      </c>
      <c r="AM708">
        <v>93035.839999999997</v>
      </c>
      <c r="AN708">
        <v>12067.791903925699</v>
      </c>
      <c r="AO708">
        <v>13741.0202259489</v>
      </c>
      <c r="AP708">
        <v>3753.1860850462999</v>
      </c>
      <c r="AQ708">
        <v>20687.885194392002</v>
      </c>
      <c r="AR708">
        <v>12067.791903925699</v>
      </c>
      <c r="AS708">
        <v>12067.791903925699</v>
      </c>
      <c r="AT708">
        <v>0</v>
      </c>
      <c r="AU708" t="s">
        <v>2896</v>
      </c>
      <c r="AV708" t="s">
        <v>2896</v>
      </c>
    </row>
    <row r="709" spans="1:48" x14ac:dyDescent="0.25">
      <c r="A709" t="s">
        <v>3623</v>
      </c>
      <c r="B709">
        <v>2205</v>
      </c>
      <c r="C709" t="s">
        <v>152</v>
      </c>
      <c r="D709">
        <v>5296</v>
      </c>
      <c r="E709" t="s">
        <v>931</v>
      </c>
      <c r="F709" t="s">
        <v>2892</v>
      </c>
      <c r="G709" t="s">
        <v>2893</v>
      </c>
      <c r="H709" t="s">
        <v>2894</v>
      </c>
      <c r="I709" t="s">
        <v>2895</v>
      </c>
      <c r="J709">
        <v>277.15843092421102</v>
      </c>
      <c r="K709">
        <v>3</v>
      </c>
      <c r="L709">
        <v>1</v>
      </c>
      <c r="M709">
        <v>3</v>
      </c>
      <c r="N709">
        <v>2024472.1126570101</v>
      </c>
      <c r="O709">
        <v>351905.11054066499</v>
      </c>
      <c r="P709">
        <v>795619.01933655399</v>
      </c>
      <c r="Q709">
        <v>152253.46164860201</v>
      </c>
      <c r="R709">
        <v>98589.891493528703</v>
      </c>
      <c r="S709">
        <v>123999.331596138</v>
      </c>
      <c r="T709">
        <v>2198661.38</v>
      </c>
      <c r="U709">
        <v>1224178.2156763601</v>
      </c>
      <c r="V709">
        <v>2949968.2307631401</v>
      </c>
      <c r="W709">
        <v>472871.36491322599</v>
      </c>
      <c r="X709">
        <v>0</v>
      </c>
      <c r="Y709">
        <v>0</v>
      </c>
      <c r="Z709">
        <v>0</v>
      </c>
      <c r="AA709">
        <v>0</v>
      </c>
      <c r="AB709">
        <v>0</v>
      </c>
      <c r="AC709">
        <v>123999.331596138</v>
      </c>
      <c r="AD709">
        <v>0</v>
      </c>
      <c r="AE709">
        <v>0</v>
      </c>
      <c r="AF709">
        <v>0</v>
      </c>
      <c r="AG709">
        <v>0</v>
      </c>
      <c r="AH709">
        <v>0</v>
      </c>
      <c r="AI709">
        <v>0</v>
      </c>
      <c r="AJ709">
        <v>3546838.9272725</v>
      </c>
      <c r="AK709" s="63">
        <v>12797.153294039201</v>
      </c>
      <c r="AL709">
        <v>330.98244656580999</v>
      </c>
      <c r="AM709">
        <v>93035.839999999997</v>
      </c>
      <c r="AN709">
        <v>12067.791903925699</v>
      </c>
      <c r="AO709">
        <v>13741.0202259489</v>
      </c>
      <c r="AP709">
        <v>330.98244656580999</v>
      </c>
      <c r="AQ709">
        <v>93035.839999999997</v>
      </c>
      <c r="AR709">
        <v>12797.153294039201</v>
      </c>
      <c r="AS709">
        <v>12970.416557357999</v>
      </c>
      <c r="AT709">
        <v>0</v>
      </c>
      <c r="AU709" t="s">
        <v>2896</v>
      </c>
      <c r="AV709" t="s">
        <v>2896</v>
      </c>
    </row>
    <row r="710" spans="1:48" x14ac:dyDescent="0.25">
      <c r="A710" t="s">
        <v>3624</v>
      </c>
      <c r="B710">
        <v>2205</v>
      </c>
      <c r="C710" t="s">
        <v>152</v>
      </c>
      <c r="D710">
        <v>5434</v>
      </c>
      <c r="E710" t="s">
        <v>932</v>
      </c>
      <c r="F710" t="s">
        <v>2892</v>
      </c>
      <c r="G710" t="s">
        <v>2893</v>
      </c>
      <c r="H710" t="s">
        <v>2894</v>
      </c>
      <c r="I710" t="s">
        <v>2895</v>
      </c>
      <c r="J710">
        <v>529.47655887404096</v>
      </c>
      <c r="K710">
        <v>5</v>
      </c>
      <c r="L710">
        <v>1</v>
      </c>
      <c r="M710">
        <v>3</v>
      </c>
      <c r="N710">
        <v>4173698.7686535199</v>
      </c>
      <c r="O710">
        <v>689935.66484122095</v>
      </c>
      <c r="P710">
        <v>1287806.9696625499</v>
      </c>
      <c r="Q710">
        <v>290861.21855122899</v>
      </c>
      <c r="R710">
        <v>188343.671573292</v>
      </c>
      <c r="S710">
        <v>236885.23267097599</v>
      </c>
      <c r="T710">
        <v>4292006.74</v>
      </c>
      <c r="U710">
        <v>2338639.5532818101</v>
      </c>
      <c r="V710">
        <v>5740940.4934560098</v>
      </c>
      <c r="W710">
        <v>889705.79982580105</v>
      </c>
      <c r="X710">
        <v>0</v>
      </c>
      <c r="Y710">
        <v>0</v>
      </c>
      <c r="Z710">
        <v>0</v>
      </c>
      <c r="AA710">
        <v>0</v>
      </c>
      <c r="AB710">
        <v>0</v>
      </c>
      <c r="AC710">
        <v>236885.23267097599</v>
      </c>
      <c r="AD710">
        <v>0</v>
      </c>
      <c r="AE710">
        <v>0</v>
      </c>
      <c r="AF710">
        <v>0</v>
      </c>
      <c r="AG710">
        <v>0</v>
      </c>
      <c r="AH710">
        <v>0</v>
      </c>
      <c r="AI710">
        <v>0</v>
      </c>
      <c r="AJ710">
        <v>6867531.5259527899</v>
      </c>
      <c r="AK710" s="63">
        <v>12970.416557357999</v>
      </c>
      <c r="AL710">
        <v>330.98244656580999</v>
      </c>
      <c r="AM710">
        <v>93035.839999999997</v>
      </c>
      <c r="AN710">
        <v>12067.791903925699</v>
      </c>
      <c r="AO710">
        <v>13741.0202259489</v>
      </c>
      <c r="AP710">
        <v>330.98244656580999</v>
      </c>
      <c r="AQ710">
        <v>93035.839999999997</v>
      </c>
      <c r="AR710">
        <v>12797.153294039201</v>
      </c>
      <c r="AS710">
        <v>12970.416557357999</v>
      </c>
      <c r="AT710">
        <v>0</v>
      </c>
      <c r="AU710" t="s">
        <v>2896</v>
      </c>
      <c r="AV710" t="s">
        <v>2896</v>
      </c>
    </row>
    <row r="711" spans="1:48" x14ac:dyDescent="0.25">
      <c r="A711" t="s">
        <v>3625</v>
      </c>
      <c r="B711">
        <v>2205</v>
      </c>
      <c r="C711" t="s">
        <v>152</v>
      </c>
      <c r="D711">
        <v>1064</v>
      </c>
      <c r="E711" t="s">
        <v>933</v>
      </c>
      <c r="F711" t="s">
        <v>2892</v>
      </c>
      <c r="G711" t="s">
        <v>2903</v>
      </c>
      <c r="H711" t="s">
        <v>2904</v>
      </c>
      <c r="I711" t="s">
        <v>2895</v>
      </c>
      <c r="J711">
        <v>500.368827621592</v>
      </c>
      <c r="K711">
        <v>1</v>
      </c>
      <c r="L711">
        <v>1</v>
      </c>
      <c r="M711">
        <v>3</v>
      </c>
      <c r="N711">
        <v>3356888.9750703601</v>
      </c>
      <c r="O711">
        <v>1541217.21453752</v>
      </c>
      <c r="P711">
        <v>1295198.5948141101</v>
      </c>
      <c r="Q711">
        <v>274871.25631502899</v>
      </c>
      <c r="R711">
        <v>183539.56451534599</v>
      </c>
      <c r="S711">
        <v>223862.575530264</v>
      </c>
      <c r="T711">
        <v>4441641.6900000004</v>
      </c>
      <c r="U711">
        <v>2210073.9152523698</v>
      </c>
      <c r="V711">
        <v>5632063.9374197703</v>
      </c>
      <c r="W711">
        <v>1019651.6678326</v>
      </c>
      <c r="X711">
        <v>0</v>
      </c>
      <c r="Y711">
        <v>0</v>
      </c>
      <c r="Z711">
        <v>0</v>
      </c>
      <c r="AA711">
        <v>0</v>
      </c>
      <c r="AB711">
        <v>0</v>
      </c>
      <c r="AC711">
        <v>223862.575530264</v>
      </c>
      <c r="AD711">
        <v>0</v>
      </c>
      <c r="AE711">
        <v>0</v>
      </c>
      <c r="AF711">
        <v>0</v>
      </c>
      <c r="AG711">
        <v>0</v>
      </c>
      <c r="AH711">
        <v>0</v>
      </c>
      <c r="AI711">
        <v>0</v>
      </c>
      <c r="AJ711">
        <v>6875578.1807826301</v>
      </c>
      <c r="AK711" s="63">
        <v>13741.0202259489</v>
      </c>
      <c r="AL711">
        <v>330.98244656580999</v>
      </c>
      <c r="AM711">
        <v>93035.839999999997</v>
      </c>
      <c r="AN711">
        <v>12067.791903925699</v>
      </c>
      <c r="AO711">
        <v>13741.0202259489</v>
      </c>
      <c r="AP711">
        <v>330.98244656580999</v>
      </c>
      <c r="AQ711">
        <v>40734.411818744898</v>
      </c>
      <c r="AR711">
        <v>13741.0202259489</v>
      </c>
      <c r="AS711">
        <v>13741.0202259489</v>
      </c>
      <c r="AT711">
        <v>0</v>
      </c>
      <c r="AU711" t="s">
        <v>2896</v>
      </c>
      <c r="AV711" t="s">
        <v>2896</v>
      </c>
    </row>
    <row r="712" spans="1:48" x14ac:dyDescent="0.25">
      <c r="A712" t="s">
        <v>3626</v>
      </c>
      <c r="B712">
        <v>2249</v>
      </c>
      <c r="C712" t="s">
        <v>153</v>
      </c>
      <c r="D712">
        <v>5440</v>
      </c>
      <c r="E712" t="s">
        <v>934</v>
      </c>
      <c r="F712" t="s">
        <v>2906</v>
      </c>
      <c r="G712" t="s">
        <v>2893</v>
      </c>
      <c r="H712" t="s">
        <v>2899</v>
      </c>
      <c r="I712" t="s">
        <v>2895</v>
      </c>
      <c r="J712">
        <v>115.999999999875</v>
      </c>
      <c r="K712">
        <v>1</v>
      </c>
      <c r="L712">
        <v>1</v>
      </c>
      <c r="M712">
        <v>1</v>
      </c>
      <c r="N712">
        <v>483.17797204617898</v>
      </c>
      <c r="O712">
        <v>0</v>
      </c>
      <c r="P712">
        <v>0</v>
      </c>
      <c r="Q712">
        <v>0</v>
      </c>
      <c r="R712">
        <v>0</v>
      </c>
      <c r="S712">
        <v>37910.785829546403</v>
      </c>
      <c r="T712">
        <v>0</v>
      </c>
      <c r="U712">
        <v>483.17797204617898</v>
      </c>
      <c r="V712">
        <v>0</v>
      </c>
      <c r="W712">
        <v>483.17797204617898</v>
      </c>
      <c r="X712">
        <v>0</v>
      </c>
      <c r="Y712">
        <v>0</v>
      </c>
      <c r="Z712">
        <v>0</v>
      </c>
      <c r="AA712">
        <v>0</v>
      </c>
      <c r="AB712">
        <v>0</v>
      </c>
      <c r="AC712">
        <v>37910.785829546403</v>
      </c>
      <c r="AD712">
        <v>0</v>
      </c>
      <c r="AE712">
        <v>0</v>
      </c>
      <c r="AF712">
        <v>0</v>
      </c>
      <c r="AG712">
        <v>0</v>
      </c>
      <c r="AH712">
        <v>0</v>
      </c>
      <c r="AI712">
        <v>0</v>
      </c>
      <c r="AJ712">
        <v>38393.963801592603</v>
      </c>
      <c r="AK712" s="63">
        <v>330.98244656580999</v>
      </c>
      <c r="AL712">
        <v>330.98244656580999</v>
      </c>
      <c r="AM712">
        <v>93035.839999999997</v>
      </c>
      <c r="AN712">
        <v>330.98244656580999</v>
      </c>
      <c r="AO712">
        <v>39751.567910311402</v>
      </c>
      <c r="AP712">
        <v>330.98244656580999</v>
      </c>
      <c r="AQ712">
        <v>93035.839999999997</v>
      </c>
      <c r="AR712">
        <v>330.98244656580999</v>
      </c>
      <c r="AS712">
        <v>330.98244656580999</v>
      </c>
      <c r="AT712">
        <v>0</v>
      </c>
      <c r="AU712" t="s">
        <v>2896</v>
      </c>
      <c r="AV712" t="s">
        <v>2897</v>
      </c>
    </row>
    <row r="713" spans="1:48" x14ac:dyDescent="0.25">
      <c r="A713" t="s">
        <v>3627</v>
      </c>
      <c r="B713">
        <v>2249</v>
      </c>
      <c r="C713" t="s">
        <v>153</v>
      </c>
      <c r="D713">
        <v>5441</v>
      </c>
      <c r="E713" t="s">
        <v>935</v>
      </c>
      <c r="F713" t="s">
        <v>2906</v>
      </c>
      <c r="G713" t="s">
        <v>2903</v>
      </c>
      <c r="H713" t="s">
        <v>2899</v>
      </c>
      <c r="I713" t="s">
        <v>2895</v>
      </c>
      <c r="J713">
        <v>59.846590909033999</v>
      </c>
      <c r="K713">
        <v>1</v>
      </c>
      <c r="L713">
        <v>1</v>
      </c>
      <c r="M713">
        <v>1</v>
      </c>
      <c r="N713">
        <v>249.28064163220299</v>
      </c>
      <c r="O713">
        <v>0</v>
      </c>
      <c r="P713">
        <v>0</v>
      </c>
      <c r="Q713">
        <v>0</v>
      </c>
      <c r="R713">
        <v>0</v>
      </c>
      <c r="S713">
        <v>19558.890436063</v>
      </c>
      <c r="T713">
        <v>0</v>
      </c>
      <c r="U713">
        <v>249.28064163220299</v>
      </c>
      <c r="V713">
        <v>0</v>
      </c>
      <c r="W713">
        <v>249.28064163220299</v>
      </c>
      <c r="X713">
        <v>0</v>
      </c>
      <c r="Y713">
        <v>0</v>
      </c>
      <c r="Z713">
        <v>0</v>
      </c>
      <c r="AA713">
        <v>0</v>
      </c>
      <c r="AB713">
        <v>0</v>
      </c>
      <c r="AC713">
        <v>19558.890436063</v>
      </c>
      <c r="AD713">
        <v>0</v>
      </c>
      <c r="AE713">
        <v>0</v>
      </c>
      <c r="AF713">
        <v>0</v>
      </c>
      <c r="AG713">
        <v>0</v>
      </c>
      <c r="AH713">
        <v>0</v>
      </c>
      <c r="AI713">
        <v>0</v>
      </c>
      <c r="AJ713">
        <v>19808.1710776953</v>
      </c>
      <c r="AK713" s="63">
        <v>330.98244656580999</v>
      </c>
      <c r="AL713">
        <v>330.98244656580999</v>
      </c>
      <c r="AM713">
        <v>93035.839999999997</v>
      </c>
      <c r="AN713">
        <v>330.98244656580999</v>
      </c>
      <c r="AO713">
        <v>39751.567910311402</v>
      </c>
      <c r="AP713">
        <v>330.98244656580999</v>
      </c>
      <c r="AQ713">
        <v>40734.411818744898</v>
      </c>
      <c r="AR713">
        <v>330.98244656580999</v>
      </c>
      <c r="AS713">
        <v>330.98244656580999</v>
      </c>
      <c r="AT713">
        <v>0</v>
      </c>
      <c r="AU713" t="s">
        <v>2896</v>
      </c>
      <c r="AV713" t="s">
        <v>2897</v>
      </c>
    </row>
    <row r="714" spans="1:48" x14ac:dyDescent="0.25">
      <c r="A714" t="s">
        <v>3628</v>
      </c>
      <c r="B714">
        <v>2249</v>
      </c>
      <c r="C714" t="s">
        <v>153</v>
      </c>
      <c r="D714">
        <v>5150</v>
      </c>
      <c r="E714" t="s">
        <v>936</v>
      </c>
      <c r="F714" t="s">
        <v>2906</v>
      </c>
      <c r="G714" t="s">
        <v>2907</v>
      </c>
      <c r="H714" t="s">
        <v>2899</v>
      </c>
      <c r="I714" t="s">
        <v>2895</v>
      </c>
      <c r="J714">
        <v>360.70388913869402</v>
      </c>
      <c r="K714">
        <v>1</v>
      </c>
      <c r="L714">
        <v>1</v>
      </c>
      <c r="M714">
        <v>1</v>
      </c>
      <c r="N714">
        <v>1502.4497729602799</v>
      </c>
      <c r="O714">
        <v>0</v>
      </c>
      <c r="P714">
        <v>0</v>
      </c>
      <c r="Q714">
        <v>0</v>
      </c>
      <c r="R714">
        <v>0</v>
      </c>
      <c r="S714">
        <v>117884.205939968</v>
      </c>
      <c r="T714">
        <v>0</v>
      </c>
      <c r="U714">
        <v>1502.4497729602799</v>
      </c>
      <c r="V714">
        <v>0</v>
      </c>
      <c r="W714">
        <v>1502.4497729602799</v>
      </c>
      <c r="X714">
        <v>0</v>
      </c>
      <c r="Y714">
        <v>0</v>
      </c>
      <c r="Z714">
        <v>0</v>
      </c>
      <c r="AA714">
        <v>0</v>
      </c>
      <c r="AB714">
        <v>0</v>
      </c>
      <c r="AC714">
        <v>117884.205939968</v>
      </c>
      <c r="AD714">
        <v>0</v>
      </c>
      <c r="AE714">
        <v>0</v>
      </c>
      <c r="AF714">
        <v>0</v>
      </c>
      <c r="AG714">
        <v>0</v>
      </c>
      <c r="AH714">
        <v>0</v>
      </c>
      <c r="AI714">
        <v>0</v>
      </c>
      <c r="AJ714">
        <v>119386.655712928</v>
      </c>
      <c r="AK714" s="63">
        <v>330.98244656580999</v>
      </c>
      <c r="AL714">
        <v>330.98244656580999</v>
      </c>
      <c r="AM714">
        <v>93035.839999999997</v>
      </c>
      <c r="AN714">
        <v>330.98244656580999</v>
      </c>
      <c r="AO714">
        <v>39751.567910311402</v>
      </c>
      <c r="AP714">
        <v>330.98244656580999</v>
      </c>
      <c r="AQ714">
        <v>56162.493707719797</v>
      </c>
      <c r="AR714">
        <v>330.98244656580999</v>
      </c>
      <c r="AS714">
        <v>39751.567910311402</v>
      </c>
      <c r="AT714">
        <v>0</v>
      </c>
      <c r="AU714" t="s">
        <v>2896</v>
      </c>
      <c r="AV714" t="s">
        <v>2897</v>
      </c>
    </row>
    <row r="715" spans="1:48" x14ac:dyDescent="0.25">
      <c r="A715" t="s">
        <v>3629</v>
      </c>
      <c r="B715">
        <v>2249</v>
      </c>
      <c r="C715" t="s">
        <v>153</v>
      </c>
      <c r="D715">
        <v>3404</v>
      </c>
      <c r="E715" t="s">
        <v>937</v>
      </c>
      <c r="F715" t="s">
        <v>2892</v>
      </c>
      <c r="G715" t="s">
        <v>2907</v>
      </c>
      <c r="H715" t="s">
        <v>2894</v>
      </c>
      <c r="I715" t="s">
        <v>2895</v>
      </c>
      <c r="J715">
        <v>45.343762376231403</v>
      </c>
      <c r="K715">
        <v>2</v>
      </c>
      <c r="L715">
        <v>1</v>
      </c>
      <c r="M715">
        <v>1</v>
      </c>
      <c r="N715">
        <v>816438.89161336096</v>
      </c>
      <c r="O715">
        <v>62274.02</v>
      </c>
      <c r="P715">
        <v>488099.82</v>
      </c>
      <c r="Q715">
        <v>293571.71999999997</v>
      </c>
      <c r="R715">
        <v>127282.08</v>
      </c>
      <c r="S715">
        <v>14819.1177944225</v>
      </c>
      <c r="T715">
        <v>1787477.66</v>
      </c>
      <c r="U715">
        <v>188.87161336133599</v>
      </c>
      <c r="V715">
        <v>1572061.08</v>
      </c>
      <c r="W715">
        <v>215605.45161336099</v>
      </c>
      <c r="X715">
        <v>0</v>
      </c>
      <c r="Y715">
        <v>0</v>
      </c>
      <c r="Z715">
        <v>0</v>
      </c>
      <c r="AA715">
        <v>0</v>
      </c>
      <c r="AB715">
        <v>0</v>
      </c>
      <c r="AC715">
        <v>14819.1177944225</v>
      </c>
      <c r="AD715">
        <v>0</v>
      </c>
      <c r="AE715">
        <v>0</v>
      </c>
      <c r="AF715">
        <v>0</v>
      </c>
      <c r="AG715">
        <v>0</v>
      </c>
      <c r="AH715">
        <v>0</v>
      </c>
      <c r="AI715">
        <v>0</v>
      </c>
      <c r="AJ715">
        <v>1802485.64940778</v>
      </c>
      <c r="AK715" s="63">
        <v>39751.567910311402</v>
      </c>
      <c r="AL715">
        <v>330.98244656580999</v>
      </c>
      <c r="AM715">
        <v>93035.839999999997</v>
      </c>
      <c r="AN715">
        <v>330.98244656580999</v>
      </c>
      <c r="AO715">
        <v>39751.567910311402</v>
      </c>
      <c r="AP715">
        <v>330.98244656580999</v>
      </c>
      <c r="AQ715">
        <v>56162.493707719797</v>
      </c>
      <c r="AR715">
        <v>330.98244656580999</v>
      </c>
      <c r="AS715">
        <v>39751.567910311402</v>
      </c>
      <c r="AT715">
        <v>0</v>
      </c>
      <c r="AU715" t="s">
        <v>2896</v>
      </c>
      <c r="AV715" t="s">
        <v>2896</v>
      </c>
    </row>
    <row r="716" spans="1:48" x14ac:dyDescent="0.25">
      <c r="A716" t="s">
        <v>3630</v>
      </c>
      <c r="B716">
        <v>1925</v>
      </c>
      <c r="C716" t="s">
        <v>154</v>
      </c>
      <c r="D716">
        <v>93</v>
      </c>
      <c r="E716" t="s">
        <v>938</v>
      </c>
      <c r="F716" t="s">
        <v>2892</v>
      </c>
      <c r="G716" t="s">
        <v>2893</v>
      </c>
      <c r="H716" t="s">
        <v>2894</v>
      </c>
      <c r="I716" t="s">
        <v>2895</v>
      </c>
      <c r="J716">
        <v>172.258828679907</v>
      </c>
      <c r="K716">
        <v>1</v>
      </c>
      <c r="L716">
        <v>1</v>
      </c>
      <c r="M716">
        <v>1</v>
      </c>
      <c r="N716">
        <v>969851.54858388496</v>
      </c>
      <c r="O716">
        <v>369556.29435585497</v>
      </c>
      <c r="P716">
        <v>408009.95455128298</v>
      </c>
      <c r="Q716">
        <v>83987.917571299506</v>
      </c>
      <c r="R716">
        <v>68314.956689487502</v>
      </c>
      <c r="S716">
        <v>97535.602552090393</v>
      </c>
      <c r="T716">
        <v>1131587.6299999999</v>
      </c>
      <c r="U716">
        <v>768133.04175181</v>
      </c>
      <c r="V716">
        <v>1775594.77652651</v>
      </c>
      <c r="W716">
        <v>122274.88512856</v>
      </c>
      <c r="X716">
        <v>0</v>
      </c>
      <c r="Y716">
        <v>0</v>
      </c>
      <c r="Z716">
        <v>0</v>
      </c>
      <c r="AA716">
        <v>1124.6187162509</v>
      </c>
      <c r="AB716">
        <v>726.39138048434302</v>
      </c>
      <c r="AC716">
        <v>85867.672554072196</v>
      </c>
      <c r="AD716">
        <v>11667.9299980182</v>
      </c>
      <c r="AE716">
        <v>0</v>
      </c>
      <c r="AF716">
        <v>0</v>
      </c>
      <c r="AG716">
        <v>0</v>
      </c>
      <c r="AH716">
        <v>0</v>
      </c>
      <c r="AI716">
        <v>0</v>
      </c>
      <c r="AJ716">
        <v>1997256.2743039001</v>
      </c>
      <c r="AK716" s="63">
        <v>11594.507460719</v>
      </c>
      <c r="AL716">
        <v>330.98244656580999</v>
      </c>
      <c r="AM716">
        <v>93035.839999999997</v>
      </c>
      <c r="AN716">
        <v>5025.3949300473496</v>
      </c>
      <c r="AO716">
        <v>13456.850804567999</v>
      </c>
      <c r="AP716">
        <v>330.98244656580999</v>
      </c>
      <c r="AQ716">
        <v>93035.839999999997</v>
      </c>
      <c r="AR716">
        <v>5025.3949300473596</v>
      </c>
      <c r="AS716">
        <v>12319.7268805485</v>
      </c>
      <c r="AT716">
        <v>0</v>
      </c>
      <c r="AU716" t="s">
        <v>2896</v>
      </c>
      <c r="AV716" t="s">
        <v>2896</v>
      </c>
    </row>
    <row r="717" spans="1:48" x14ac:dyDescent="0.25">
      <c r="A717" t="s">
        <v>3631</v>
      </c>
      <c r="B717">
        <v>1925</v>
      </c>
      <c r="C717" t="s">
        <v>154</v>
      </c>
      <c r="D717">
        <v>94</v>
      </c>
      <c r="E717" t="s">
        <v>939</v>
      </c>
      <c r="F717" t="s">
        <v>2892</v>
      </c>
      <c r="G717" t="s">
        <v>2893</v>
      </c>
      <c r="H717" t="s">
        <v>2894</v>
      </c>
      <c r="I717" t="s">
        <v>2895</v>
      </c>
      <c r="J717">
        <v>425.05875535140501</v>
      </c>
      <c r="K717">
        <v>2</v>
      </c>
      <c r="L717">
        <v>1</v>
      </c>
      <c r="M717">
        <v>1</v>
      </c>
      <c r="N717">
        <v>2921928.4770648601</v>
      </c>
      <c r="O717">
        <v>766063.23404202703</v>
      </c>
      <c r="P717">
        <v>932124.97917359194</v>
      </c>
      <c r="Q717">
        <v>207245.108892216</v>
      </c>
      <c r="R717">
        <v>168571.15937016599</v>
      </c>
      <c r="S717">
        <v>240674.815572322</v>
      </c>
      <c r="T717">
        <v>3100519.66</v>
      </c>
      <c r="U717">
        <v>1895413.29854287</v>
      </c>
      <c r="V717">
        <v>4403657.9947139304</v>
      </c>
      <c r="W717">
        <v>587707.48793298495</v>
      </c>
      <c r="X717">
        <v>0</v>
      </c>
      <c r="Y717">
        <v>0</v>
      </c>
      <c r="Z717">
        <v>0</v>
      </c>
      <c r="AA717">
        <v>2775.0625929471498</v>
      </c>
      <c r="AB717">
        <v>1792.4133030092901</v>
      </c>
      <c r="AC717">
        <v>211883.51447912399</v>
      </c>
      <c r="AD717">
        <v>28791.301093198701</v>
      </c>
      <c r="AE717">
        <v>0</v>
      </c>
      <c r="AF717">
        <v>0</v>
      </c>
      <c r="AG717">
        <v>0</v>
      </c>
      <c r="AH717">
        <v>0</v>
      </c>
      <c r="AI717">
        <v>0</v>
      </c>
      <c r="AJ717">
        <v>5236607.7741151899</v>
      </c>
      <c r="AK717" s="63">
        <v>12319.7268805485</v>
      </c>
      <c r="AL717">
        <v>330.98244656580999</v>
      </c>
      <c r="AM717">
        <v>93035.839999999997</v>
      </c>
      <c r="AN717">
        <v>5025.3949300473496</v>
      </c>
      <c r="AO717">
        <v>13456.850804567999</v>
      </c>
      <c r="AP717">
        <v>330.98244656580999</v>
      </c>
      <c r="AQ717">
        <v>93035.839999999997</v>
      </c>
      <c r="AR717">
        <v>5025.3949300473596</v>
      </c>
      <c r="AS717">
        <v>12319.7268805485</v>
      </c>
      <c r="AT717">
        <v>0</v>
      </c>
      <c r="AU717" t="s">
        <v>2896</v>
      </c>
      <c r="AV717" t="s">
        <v>2896</v>
      </c>
    </row>
    <row r="718" spans="1:48" x14ac:dyDescent="0.25">
      <c r="A718" t="s">
        <v>3632</v>
      </c>
      <c r="B718">
        <v>1925</v>
      </c>
      <c r="C718" t="s">
        <v>154</v>
      </c>
      <c r="D718">
        <v>142</v>
      </c>
      <c r="E718" t="s">
        <v>940</v>
      </c>
      <c r="F718" t="s">
        <v>2892</v>
      </c>
      <c r="G718" t="s">
        <v>2903</v>
      </c>
      <c r="H718" t="s">
        <v>2894</v>
      </c>
      <c r="I718" t="s">
        <v>2895</v>
      </c>
      <c r="J718">
        <v>733.03172334414501</v>
      </c>
      <c r="K718">
        <v>1</v>
      </c>
      <c r="L718">
        <v>1</v>
      </c>
      <c r="M718">
        <v>1</v>
      </c>
      <c r="N718">
        <v>4366754.4811690096</v>
      </c>
      <c r="O718">
        <v>2180488.02406121</v>
      </c>
      <c r="P718">
        <v>2056356.4455657799</v>
      </c>
      <c r="Q718">
        <v>357846.637627972</v>
      </c>
      <c r="R718">
        <v>487799.09307019098</v>
      </c>
      <c r="S718">
        <v>415053.854563381</v>
      </c>
      <c r="T718">
        <v>6180524.6299999999</v>
      </c>
      <c r="U718">
        <v>3268720.0514941602</v>
      </c>
      <c r="V718">
        <v>7536274.2169068698</v>
      </c>
      <c r="W718">
        <v>1905093.6600627501</v>
      </c>
      <c r="X718">
        <v>0</v>
      </c>
      <c r="Y718">
        <v>0</v>
      </c>
      <c r="Z718">
        <v>0</v>
      </c>
      <c r="AA718">
        <v>4785.7123027949401</v>
      </c>
      <c r="AB718">
        <v>3091.09222174155</v>
      </c>
      <c r="AC718">
        <v>365402.04339148803</v>
      </c>
      <c r="AD718">
        <v>49651.811171892601</v>
      </c>
      <c r="AE718">
        <v>0</v>
      </c>
      <c r="AF718">
        <v>0</v>
      </c>
      <c r="AG718">
        <v>0</v>
      </c>
      <c r="AH718">
        <v>0</v>
      </c>
      <c r="AI718">
        <v>0</v>
      </c>
      <c r="AJ718">
        <v>9864298.5360575393</v>
      </c>
      <c r="AK718" s="63">
        <v>13456.850804567999</v>
      </c>
      <c r="AL718">
        <v>330.98244656580999</v>
      </c>
      <c r="AM718">
        <v>93035.839999999997</v>
      </c>
      <c r="AN718">
        <v>5025.3949300473496</v>
      </c>
      <c r="AO718">
        <v>13456.850804567999</v>
      </c>
      <c r="AP718">
        <v>330.98244656580999</v>
      </c>
      <c r="AQ718">
        <v>40734.411818744898</v>
      </c>
      <c r="AR718">
        <v>13456.850804567999</v>
      </c>
      <c r="AS718">
        <v>13456.850804567999</v>
      </c>
      <c r="AT718">
        <v>0</v>
      </c>
      <c r="AU718" t="s">
        <v>2896</v>
      </c>
      <c r="AV718" t="s">
        <v>2896</v>
      </c>
    </row>
    <row r="719" spans="1:48" x14ac:dyDescent="0.25">
      <c r="A719" t="s">
        <v>3633</v>
      </c>
      <c r="B719">
        <v>1925</v>
      </c>
      <c r="C719" t="s">
        <v>154</v>
      </c>
      <c r="D719">
        <v>4745</v>
      </c>
      <c r="E719" t="s">
        <v>941</v>
      </c>
      <c r="F719" t="s">
        <v>2906</v>
      </c>
      <c r="G719" t="s">
        <v>2893</v>
      </c>
      <c r="H719" t="s">
        <v>2894</v>
      </c>
      <c r="I719" t="s">
        <v>2895</v>
      </c>
      <c r="J719">
        <v>206.17873236342601</v>
      </c>
      <c r="K719">
        <v>1</v>
      </c>
      <c r="L719">
        <v>1</v>
      </c>
      <c r="M719">
        <v>1</v>
      </c>
      <c r="N719">
        <v>253175.37892499199</v>
      </c>
      <c r="O719">
        <v>133623.84695149201</v>
      </c>
      <c r="P719">
        <v>350295.55328513699</v>
      </c>
      <c r="Q719">
        <v>100526.182091208</v>
      </c>
      <c r="R719">
        <v>81767.020475182595</v>
      </c>
      <c r="S719">
        <v>116741.574574742</v>
      </c>
      <c r="T719">
        <v>0</v>
      </c>
      <c r="U719">
        <v>919387.98172801198</v>
      </c>
      <c r="V719">
        <v>778290.12182006403</v>
      </c>
      <c r="W719">
        <v>138882.36292436</v>
      </c>
      <c r="X719">
        <v>0</v>
      </c>
      <c r="Y719">
        <v>0</v>
      </c>
      <c r="Z719">
        <v>0</v>
      </c>
      <c r="AA719">
        <v>1346.07011487151</v>
      </c>
      <c r="AB719">
        <v>869.42686871671901</v>
      </c>
      <c r="AC719">
        <v>102776.08418604999</v>
      </c>
      <c r="AD719">
        <v>13965.490388692</v>
      </c>
      <c r="AE719">
        <v>0</v>
      </c>
      <c r="AF719">
        <v>0</v>
      </c>
      <c r="AG719">
        <v>0</v>
      </c>
      <c r="AH719">
        <v>0</v>
      </c>
      <c r="AI719">
        <v>0</v>
      </c>
      <c r="AJ719">
        <v>1036129.55630275</v>
      </c>
      <c r="AK719" s="63">
        <v>5025.3949300473596</v>
      </c>
      <c r="AL719">
        <v>330.98244656580999</v>
      </c>
      <c r="AM719">
        <v>93035.839999999997</v>
      </c>
      <c r="AN719">
        <v>5025.3949300473496</v>
      </c>
      <c r="AO719">
        <v>13456.850804567999</v>
      </c>
      <c r="AP719">
        <v>330.98244656580999</v>
      </c>
      <c r="AQ719">
        <v>93035.839999999997</v>
      </c>
      <c r="AR719">
        <v>5025.3949300473596</v>
      </c>
      <c r="AS719">
        <v>12319.7268805485</v>
      </c>
      <c r="AT719">
        <v>0</v>
      </c>
      <c r="AU719" t="s">
        <v>2896</v>
      </c>
      <c r="AV719" t="s">
        <v>2897</v>
      </c>
    </row>
    <row r="720" spans="1:48" x14ac:dyDescent="0.25">
      <c r="A720" t="s">
        <v>3634</v>
      </c>
      <c r="B720">
        <v>1925</v>
      </c>
      <c r="C720" t="s">
        <v>154</v>
      </c>
      <c r="D720">
        <v>95</v>
      </c>
      <c r="E720" t="s">
        <v>942</v>
      </c>
      <c r="F720" t="s">
        <v>2892</v>
      </c>
      <c r="G720" t="s">
        <v>2911</v>
      </c>
      <c r="H720" t="s">
        <v>2894</v>
      </c>
      <c r="I720" t="s">
        <v>2895</v>
      </c>
      <c r="J720">
        <v>524.51808699011701</v>
      </c>
      <c r="K720">
        <v>1</v>
      </c>
      <c r="L720">
        <v>1</v>
      </c>
      <c r="M720">
        <v>1</v>
      </c>
      <c r="N720">
        <v>2790896.3772219699</v>
      </c>
      <c r="O720">
        <v>1209046.0425092201</v>
      </c>
      <c r="P720">
        <v>1232429.3843296201</v>
      </c>
      <c r="Q720">
        <v>255738.310729152</v>
      </c>
      <c r="R720">
        <v>208015.05890979301</v>
      </c>
      <c r="S720">
        <v>296990.22137852502</v>
      </c>
      <c r="T720">
        <v>3357204.86</v>
      </c>
      <c r="U720">
        <v>2338920.3136997502</v>
      </c>
      <c r="V720">
        <v>5269731.8742745696</v>
      </c>
      <c r="W720">
        <v>420757.08163373702</v>
      </c>
      <c r="X720">
        <v>0</v>
      </c>
      <c r="Y720">
        <v>0</v>
      </c>
      <c r="Z720">
        <v>0</v>
      </c>
      <c r="AA720">
        <v>3424.3984018800602</v>
      </c>
      <c r="AB720">
        <v>2211.8193895637501</v>
      </c>
      <c r="AC720">
        <v>261462.055022143</v>
      </c>
      <c r="AD720">
        <v>35528.166356381298</v>
      </c>
      <c r="AE720">
        <v>0</v>
      </c>
      <c r="AF720">
        <v>0</v>
      </c>
      <c r="AG720">
        <v>0</v>
      </c>
      <c r="AH720">
        <v>0</v>
      </c>
      <c r="AI720">
        <v>0</v>
      </c>
      <c r="AJ720">
        <v>5993115.3950782698</v>
      </c>
      <c r="AK720" s="63">
        <v>11425.946108873</v>
      </c>
      <c r="AL720">
        <v>330.98244656580999</v>
      </c>
      <c r="AM720">
        <v>93035.839999999997</v>
      </c>
      <c r="AN720">
        <v>5025.3949300473496</v>
      </c>
      <c r="AO720">
        <v>13456.850804567999</v>
      </c>
      <c r="AP720">
        <v>3753.1860850462999</v>
      </c>
      <c r="AQ720">
        <v>20687.885194392002</v>
      </c>
      <c r="AR720">
        <v>11425.946108873</v>
      </c>
      <c r="AS720">
        <v>11425.946108873</v>
      </c>
      <c r="AT720">
        <v>0</v>
      </c>
      <c r="AU720" t="s">
        <v>2896</v>
      </c>
      <c r="AV720" t="s">
        <v>2896</v>
      </c>
    </row>
    <row r="721" spans="1:48" x14ac:dyDescent="0.25">
      <c r="A721" t="s">
        <v>3635</v>
      </c>
      <c r="B721">
        <v>1925</v>
      </c>
      <c r="C721" t="s">
        <v>154</v>
      </c>
      <c r="D721">
        <v>1925</v>
      </c>
      <c r="E721" t="s">
        <v>154</v>
      </c>
      <c r="F721" t="s">
        <v>1871</v>
      </c>
      <c r="G721" t="s">
        <v>1871</v>
      </c>
      <c r="H721" t="s">
        <v>2899</v>
      </c>
      <c r="I721" t="s">
        <v>2895</v>
      </c>
      <c r="J721">
        <v>25.951877226773199</v>
      </c>
      <c r="K721">
        <v>1</v>
      </c>
      <c r="L721">
        <v>1</v>
      </c>
      <c r="M721">
        <v>1</v>
      </c>
      <c r="N721">
        <v>31867.3816420683</v>
      </c>
      <c r="O721">
        <v>16819.337430699001</v>
      </c>
      <c r="P721">
        <v>44091.973443295203</v>
      </c>
      <c r="Q721">
        <v>12653.308640528099</v>
      </c>
      <c r="R721">
        <v>10292.078393568599</v>
      </c>
      <c r="S721">
        <v>14694.352690478099</v>
      </c>
      <c r="T721">
        <v>0</v>
      </c>
      <c r="U721">
        <v>115724.079550159</v>
      </c>
      <c r="V721">
        <v>97963.982301927696</v>
      </c>
      <c r="W721">
        <v>17481.230921645201</v>
      </c>
      <c r="X721">
        <v>0</v>
      </c>
      <c r="Y721">
        <v>0</v>
      </c>
      <c r="Z721">
        <v>0</v>
      </c>
      <c r="AA721">
        <v>169.430891146417</v>
      </c>
      <c r="AB721">
        <v>109.435435439686</v>
      </c>
      <c r="AC721">
        <v>12936.5055651976</v>
      </c>
      <c r="AD721">
        <v>1757.84712528045</v>
      </c>
      <c r="AE721">
        <v>0</v>
      </c>
      <c r="AF721">
        <v>0</v>
      </c>
      <c r="AG721">
        <v>0</v>
      </c>
      <c r="AH721">
        <v>0</v>
      </c>
      <c r="AI721">
        <v>0</v>
      </c>
      <c r="AJ721">
        <v>130418.432240637</v>
      </c>
      <c r="AK721" s="63">
        <v>5025.3949300473496</v>
      </c>
      <c r="AL721">
        <v>330.98244656580999</v>
      </c>
      <c r="AM721">
        <v>93035.839999999997</v>
      </c>
      <c r="AN721">
        <v>5025.3949300473496</v>
      </c>
      <c r="AO721">
        <v>13456.850804567999</v>
      </c>
      <c r="AP721">
        <v>634.54287297753501</v>
      </c>
      <c r="AQ721">
        <v>40331.279999999999</v>
      </c>
      <c r="AR721">
        <v>5025.3949300473496</v>
      </c>
      <c r="AS721">
        <v>5025.3949300473496</v>
      </c>
      <c r="AT721">
        <v>0</v>
      </c>
      <c r="AU721" t="s">
        <v>2896</v>
      </c>
      <c r="AV721" t="s">
        <v>2900</v>
      </c>
    </row>
    <row r="722" spans="1:48" x14ac:dyDescent="0.25">
      <c r="A722" t="s">
        <v>3636</v>
      </c>
      <c r="B722">
        <v>1925</v>
      </c>
      <c r="C722" t="s">
        <v>154</v>
      </c>
      <c r="D722">
        <v>121</v>
      </c>
      <c r="E722" t="s">
        <v>943</v>
      </c>
      <c r="F722" t="s">
        <v>2892</v>
      </c>
      <c r="G722" t="s">
        <v>2893</v>
      </c>
      <c r="H722" t="s">
        <v>2894</v>
      </c>
      <c r="I722" t="s">
        <v>2895</v>
      </c>
      <c r="J722">
        <v>291.72624814189402</v>
      </c>
      <c r="K722">
        <v>1</v>
      </c>
      <c r="L722">
        <v>1</v>
      </c>
      <c r="M722">
        <v>1</v>
      </c>
      <c r="N722">
        <v>1716589.26594574</v>
      </c>
      <c r="O722">
        <v>572794.11733544804</v>
      </c>
      <c r="P722">
        <v>625859.14586833795</v>
      </c>
      <c r="Q722">
        <v>142236.42567461499</v>
      </c>
      <c r="R722">
        <v>115693.727629095</v>
      </c>
      <c r="S722">
        <v>165179.89592076701</v>
      </c>
      <c r="T722">
        <v>1872312.97</v>
      </c>
      <c r="U722">
        <v>1300859.7124532401</v>
      </c>
      <c r="V722">
        <v>2961523.04064517</v>
      </c>
      <c r="W722">
        <v>208514.892576746</v>
      </c>
      <c r="X722">
        <v>0</v>
      </c>
      <c r="Y722">
        <v>0</v>
      </c>
      <c r="Z722">
        <v>0</v>
      </c>
      <c r="AA722">
        <v>1904.5804571890501</v>
      </c>
      <c r="AB722">
        <v>1230.16877413625</v>
      </c>
      <c r="AC722">
        <v>145419.85535861299</v>
      </c>
      <c r="AD722">
        <v>19760.040562154001</v>
      </c>
      <c r="AE722">
        <v>0</v>
      </c>
      <c r="AF722">
        <v>0</v>
      </c>
      <c r="AG722">
        <v>0</v>
      </c>
      <c r="AH722">
        <v>0</v>
      </c>
      <c r="AI722">
        <v>0</v>
      </c>
      <c r="AJ722">
        <v>3338352.57837401</v>
      </c>
      <c r="AK722" s="63">
        <v>11443.4426097656</v>
      </c>
      <c r="AL722">
        <v>330.98244656580999</v>
      </c>
      <c r="AM722">
        <v>93035.839999999997</v>
      </c>
      <c r="AN722">
        <v>5025.3949300473496</v>
      </c>
      <c r="AO722">
        <v>13456.850804567999</v>
      </c>
      <c r="AP722">
        <v>330.98244656580999</v>
      </c>
      <c r="AQ722">
        <v>93035.839999999997</v>
      </c>
      <c r="AR722">
        <v>5025.3949300473596</v>
      </c>
      <c r="AS722">
        <v>12319.7268805485</v>
      </c>
      <c r="AT722">
        <v>0</v>
      </c>
      <c r="AU722" t="s">
        <v>2896</v>
      </c>
      <c r="AV722" t="s">
        <v>2896</v>
      </c>
    </row>
    <row r="723" spans="1:48" x14ac:dyDescent="0.25">
      <c r="A723" t="s">
        <v>3637</v>
      </c>
      <c r="B723">
        <v>1925</v>
      </c>
      <c r="C723" t="s">
        <v>154</v>
      </c>
      <c r="D723">
        <v>4818</v>
      </c>
      <c r="E723" t="s">
        <v>944</v>
      </c>
      <c r="F723" t="s">
        <v>2906</v>
      </c>
      <c r="G723" t="s">
        <v>2907</v>
      </c>
      <c r="H723" t="s">
        <v>2894</v>
      </c>
      <c r="I723" t="s">
        <v>2895</v>
      </c>
      <c r="J723">
        <v>94.899278871722004</v>
      </c>
      <c r="K723">
        <v>1</v>
      </c>
      <c r="L723">
        <v>1</v>
      </c>
      <c r="M723">
        <v>1</v>
      </c>
      <c r="N723">
        <v>116530.743072503</v>
      </c>
      <c r="O723">
        <v>61503.9513067226</v>
      </c>
      <c r="P723">
        <v>161232.90223811299</v>
      </c>
      <c r="Q723">
        <v>46269.865367914601</v>
      </c>
      <c r="R723">
        <v>37635.459242743003</v>
      </c>
      <c r="S723">
        <v>53733.4336791061</v>
      </c>
      <c r="T723">
        <v>0</v>
      </c>
      <c r="U723">
        <v>423172.921227996</v>
      </c>
      <c r="V723">
        <v>358228.855454979</v>
      </c>
      <c r="W723">
        <v>63924.324000066001</v>
      </c>
      <c r="X723">
        <v>0</v>
      </c>
      <c r="Y723">
        <v>0</v>
      </c>
      <c r="Z723">
        <v>0</v>
      </c>
      <c r="AA723">
        <v>619.56479093545101</v>
      </c>
      <c r="AB723">
        <v>400.17698201520199</v>
      </c>
      <c r="AC723">
        <v>47305.443013993601</v>
      </c>
      <c r="AD723">
        <v>6427.9906651125302</v>
      </c>
      <c r="AE723">
        <v>0</v>
      </c>
      <c r="AF723">
        <v>0</v>
      </c>
      <c r="AG723">
        <v>0</v>
      </c>
      <c r="AH723">
        <v>0</v>
      </c>
      <c r="AI723">
        <v>0</v>
      </c>
      <c r="AJ723">
        <v>476906.35490710201</v>
      </c>
      <c r="AK723" s="63">
        <v>5025.3949300473496</v>
      </c>
      <c r="AL723">
        <v>330.98244656580999</v>
      </c>
      <c r="AM723">
        <v>93035.839999999997</v>
      </c>
      <c r="AN723">
        <v>5025.3949300473496</v>
      </c>
      <c r="AO723">
        <v>13456.850804567999</v>
      </c>
      <c r="AP723">
        <v>330.98244656580999</v>
      </c>
      <c r="AQ723">
        <v>56162.493707719797</v>
      </c>
      <c r="AR723">
        <v>5025.3949300473496</v>
      </c>
      <c r="AS723">
        <v>5025.3949300473496</v>
      </c>
      <c r="AT723">
        <v>0</v>
      </c>
      <c r="AU723" t="s">
        <v>2896</v>
      </c>
      <c r="AV723" t="s">
        <v>2897</v>
      </c>
    </row>
    <row r="724" spans="1:48" x14ac:dyDescent="0.25">
      <c r="A724" t="s">
        <v>3638</v>
      </c>
      <c r="B724">
        <v>1925</v>
      </c>
      <c r="C724" t="s">
        <v>154</v>
      </c>
      <c r="D724">
        <v>128</v>
      </c>
      <c r="E724" t="s">
        <v>945</v>
      </c>
      <c r="F724" t="s">
        <v>2892</v>
      </c>
      <c r="G724" t="s">
        <v>2893</v>
      </c>
      <c r="H724" t="s">
        <v>2894</v>
      </c>
      <c r="I724" t="s">
        <v>2895</v>
      </c>
      <c r="J724">
        <v>253.52409638551899</v>
      </c>
      <c r="K724">
        <v>1</v>
      </c>
      <c r="L724">
        <v>1</v>
      </c>
      <c r="M724">
        <v>1</v>
      </c>
      <c r="N724">
        <v>1448382.45637498</v>
      </c>
      <c r="O724">
        <v>465389.74200732802</v>
      </c>
      <c r="P724">
        <v>572939.02154485695</v>
      </c>
      <c r="Q724">
        <v>123610.27340509801</v>
      </c>
      <c r="R724">
        <v>100543.39621977499</v>
      </c>
      <c r="S724">
        <v>143549.24906859201</v>
      </c>
      <c r="T724">
        <v>1580355.43</v>
      </c>
      <c r="U724">
        <v>1130509.4595520301</v>
      </c>
      <c r="V724">
        <v>2520272.6073560002</v>
      </c>
      <c r="W724">
        <v>187868.034819155</v>
      </c>
      <c r="X724">
        <v>0</v>
      </c>
      <c r="Y724">
        <v>0</v>
      </c>
      <c r="Z724">
        <v>0</v>
      </c>
      <c r="AA724">
        <v>1655.17173198455</v>
      </c>
      <c r="AB724">
        <v>1069.07564489322</v>
      </c>
      <c r="AC724">
        <v>126376.82642932099</v>
      </c>
      <c r="AD724">
        <v>17172.422639270499</v>
      </c>
      <c r="AE724">
        <v>0</v>
      </c>
      <c r="AF724">
        <v>0</v>
      </c>
      <c r="AG724">
        <v>0</v>
      </c>
      <c r="AH724">
        <v>0</v>
      </c>
      <c r="AI724">
        <v>0</v>
      </c>
      <c r="AJ724">
        <v>2854414.1386206299</v>
      </c>
      <c r="AK724" s="63">
        <v>11258.946109328001</v>
      </c>
      <c r="AL724">
        <v>330.98244656580999</v>
      </c>
      <c r="AM724">
        <v>93035.839999999997</v>
      </c>
      <c r="AN724">
        <v>5025.3949300473496</v>
      </c>
      <c r="AO724">
        <v>13456.850804567999</v>
      </c>
      <c r="AP724">
        <v>330.98244656580999</v>
      </c>
      <c r="AQ724">
        <v>93035.839999999997</v>
      </c>
      <c r="AR724">
        <v>5025.3949300473596</v>
      </c>
      <c r="AS724">
        <v>12319.7268805485</v>
      </c>
      <c r="AT724">
        <v>0</v>
      </c>
      <c r="AU724" t="s">
        <v>2896</v>
      </c>
      <c r="AV724" t="s">
        <v>2896</v>
      </c>
    </row>
    <row r="725" spans="1:48" x14ac:dyDescent="0.25">
      <c r="A725" t="s">
        <v>3639</v>
      </c>
      <c r="B725">
        <v>1898</v>
      </c>
      <c r="C725" t="s">
        <v>155</v>
      </c>
      <c r="D725">
        <v>1321</v>
      </c>
      <c r="E725" t="s">
        <v>946</v>
      </c>
      <c r="F725" t="s">
        <v>2892</v>
      </c>
      <c r="G725" t="s">
        <v>2893</v>
      </c>
      <c r="H725" t="s">
        <v>2894</v>
      </c>
      <c r="I725" t="s">
        <v>2895</v>
      </c>
      <c r="J725">
        <v>258.85161290319701</v>
      </c>
      <c r="K725">
        <v>1</v>
      </c>
      <c r="L725">
        <v>1</v>
      </c>
      <c r="M725">
        <v>3</v>
      </c>
      <c r="N725">
        <v>1796755.5488082599</v>
      </c>
      <c r="O725">
        <v>408055.29595703899</v>
      </c>
      <c r="P725">
        <v>931627.86142192106</v>
      </c>
      <c r="Q725">
        <v>351302.10665092402</v>
      </c>
      <c r="R725">
        <v>209616.866042651</v>
      </c>
      <c r="S725">
        <v>117630.360377777</v>
      </c>
      <c r="T725">
        <v>1731706.68</v>
      </c>
      <c r="U725">
        <v>1965650.9988807901</v>
      </c>
      <c r="V725">
        <v>3151385.4803712</v>
      </c>
      <c r="W725">
        <v>545972.19850959606</v>
      </c>
      <c r="X725">
        <v>0</v>
      </c>
      <c r="Y725">
        <v>0</v>
      </c>
      <c r="Z725">
        <v>0</v>
      </c>
      <c r="AA725">
        <v>0</v>
      </c>
      <c r="AB725">
        <v>0</v>
      </c>
      <c r="AC725">
        <v>117630.360377777</v>
      </c>
      <c r="AD725">
        <v>0</v>
      </c>
      <c r="AE725">
        <v>0</v>
      </c>
      <c r="AF725">
        <v>0</v>
      </c>
      <c r="AG725">
        <v>0</v>
      </c>
      <c r="AH725">
        <v>0</v>
      </c>
      <c r="AI725">
        <v>0</v>
      </c>
      <c r="AJ725">
        <v>3814988.0392585699</v>
      </c>
      <c r="AK725" s="63">
        <v>14738.1273636694</v>
      </c>
      <c r="AL725">
        <v>330.98244656580999</v>
      </c>
      <c r="AM725">
        <v>93035.839999999997</v>
      </c>
      <c r="AN725">
        <v>14738.1273636694</v>
      </c>
      <c r="AO725">
        <v>21674.990653409699</v>
      </c>
      <c r="AP725">
        <v>330.98244656580999</v>
      </c>
      <c r="AQ725">
        <v>93035.839999999997</v>
      </c>
      <c r="AR725">
        <v>14738.1273636694</v>
      </c>
      <c r="AS725">
        <v>14738.1273636694</v>
      </c>
      <c r="AT725">
        <v>0</v>
      </c>
      <c r="AU725" t="s">
        <v>2896</v>
      </c>
      <c r="AV725" t="s">
        <v>2896</v>
      </c>
    </row>
    <row r="726" spans="1:48" x14ac:dyDescent="0.25">
      <c r="A726" t="s">
        <v>3640</v>
      </c>
      <c r="B726">
        <v>1898</v>
      </c>
      <c r="C726" t="s">
        <v>155</v>
      </c>
      <c r="D726">
        <v>43</v>
      </c>
      <c r="E726" t="s">
        <v>947</v>
      </c>
      <c r="F726" t="s">
        <v>2892</v>
      </c>
      <c r="G726" t="s">
        <v>2903</v>
      </c>
      <c r="H726" t="s">
        <v>2904</v>
      </c>
      <c r="I726" t="s">
        <v>2895</v>
      </c>
      <c r="J726">
        <v>112.67402232338399</v>
      </c>
      <c r="K726">
        <v>1</v>
      </c>
      <c r="L726">
        <v>1</v>
      </c>
      <c r="M726">
        <v>3</v>
      </c>
      <c r="N726">
        <v>1165850.84119174</v>
      </c>
      <c r="O726">
        <v>415242.634042961</v>
      </c>
      <c r="P726">
        <v>555823.83857807901</v>
      </c>
      <c r="Q726">
        <v>152916.26334907601</v>
      </c>
      <c r="R726">
        <v>101172.163957349</v>
      </c>
      <c r="S726">
        <v>51202.639622222603</v>
      </c>
      <c r="T726">
        <v>1535388.88</v>
      </c>
      <c r="U726">
        <v>855616.86111920699</v>
      </c>
      <c r="V726">
        <v>1935559.9996288</v>
      </c>
      <c r="W726">
        <v>455445.74149040499</v>
      </c>
      <c r="X726">
        <v>0</v>
      </c>
      <c r="Y726">
        <v>0</v>
      </c>
      <c r="Z726">
        <v>0</v>
      </c>
      <c r="AA726">
        <v>0</v>
      </c>
      <c r="AB726">
        <v>0</v>
      </c>
      <c r="AC726">
        <v>51202.639622222603</v>
      </c>
      <c r="AD726">
        <v>0</v>
      </c>
      <c r="AE726">
        <v>0</v>
      </c>
      <c r="AF726">
        <v>0</v>
      </c>
      <c r="AG726">
        <v>0</v>
      </c>
      <c r="AH726">
        <v>0</v>
      </c>
      <c r="AI726">
        <v>0</v>
      </c>
      <c r="AJ726">
        <v>2442208.38074143</v>
      </c>
      <c r="AK726" s="63">
        <v>21674.990653409699</v>
      </c>
      <c r="AL726">
        <v>330.98244656580999</v>
      </c>
      <c r="AM726">
        <v>93035.839999999997</v>
      </c>
      <c r="AN726">
        <v>14738.1273636694</v>
      </c>
      <c r="AO726">
        <v>21674.990653409699</v>
      </c>
      <c r="AP726">
        <v>330.98244656580999</v>
      </c>
      <c r="AQ726">
        <v>40734.411818744898</v>
      </c>
      <c r="AR726">
        <v>21674.990653409699</v>
      </c>
      <c r="AS726">
        <v>21674.990653409699</v>
      </c>
      <c r="AT726">
        <v>0</v>
      </c>
      <c r="AU726" t="s">
        <v>2896</v>
      </c>
      <c r="AV726" t="s">
        <v>2896</v>
      </c>
    </row>
    <row r="727" spans="1:48" x14ac:dyDescent="0.25">
      <c r="A727" t="s">
        <v>3641</v>
      </c>
      <c r="B727">
        <v>2010</v>
      </c>
      <c r="C727" t="s">
        <v>156</v>
      </c>
      <c r="D727">
        <v>3350</v>
      </c>
      <c r="E727" t="s">
        <v>948</v>
      </c>
      <c r="F727" t="s">
        <v>2892</v>
      </c>
      <c r="G727" t="s">
        <v>2907</v>
      </c>
      <c r="H727" t="s">
        <v>2904</v>
      </c>
      <c r="I727" t="s">
        <v>2895</v>
      </c>
      <c r="J727">
        <v>50.441083395371997</v>
      </c>
      <c r="K727">
        <v>1</v>
      </c>
      <c r="L727">
        <v>1</v>
      </c>
      <c r="M727">
        <v>2</v>
      </c>
      <c r="N727">
        <v>649297.06999999995</v>
      </c>
      <c r="O727">
        <v>195737.98</v>
      </c>
      <c r="P727">
        <v>386573.89</v>
      </c>
      <c r="Q727">
        <v>108751.09</v>
      </c>
      <c r="R727">
        <v>13384.76</v>
      </c>
      <c r="S727">
        <v>211698.13</v>
      </c>
      <c r="T727">
        <v>693641.44</v>
      </c>
      <c r="U727">
        <v>660103.35</v>
      </c>
      <c r="V727">
        <v>1199288.54</v>
      </c>
      <c r="W727">
        <v>154456.25</v>
      </c>
      <c r="X727">
        <v>0</v>
      </c>
      <c r="Y727">
        <v>0</v>
      </c>
      <c r="Z727">
        <v>0</v>
      </c>
      <c r="AA727">
        <v>0</v>
      </c>
      <c r="AB727">
        <v>0</v>
      </c>
      <c r="AC727">
        <v>201717.51</v>
      </c>
      <c r="AD727">
        <v>9980.6200000000008</v>
      </c>
      <c r="AE727">
        <v>0</v>
      </c>
      <c r="AF727">
        <v>0</v>
      </c>
      <c r="AG727">
        <v>0</v>
      </c>
      <c r="AH727">
        <v>0</v>
      </c>
      <c r="AI727">
        <v>0</v>
      </c>
      <c r="AJ727">
        <v>1565442.92</v>
      </c>
      <c r="AK727" s="63">
        <v>31035.0772549748</v>
      </c>
      <c r="AL727">
        <v>330.98244656580999</v>
      </c>
      <c r="AM727">
        <v>93035.839999999997</v>
      </c>
      <c r="AN727">
        <v>31035.0772549748</v>
      </c>
      <c r="AO727">
        <v>31035.0772549748</v>
      </c>
      <c r="AP727">
        <v>330.98244656580999</v>
      </c>
      <c r="AQ727">
        <v>56162.493707719797</v>
      </c>
      <c r="AR727">
        <v>31035.0772549748</v>
      </c>
      <c r="AS727">
        <v>31035.0772549748</v>
      </c>
      <c r="AT727">
        <v>0</v>
      </c>
      <c r="AU727" t="s">
        <v>2896</v>
      </c>
      <c r="AV727" t="s">
        <v>2896</v>
      </c>
    </row>
    <row r="728" spans="1:48" x14ac:dyDescent="0.25">
      <c r="A728" t="s">
        <v>3642</v>
      </c>
      <c r="B728">
        <v>2147</v>
      </c>
      <c r="C728" t="s">
        <v>157</v>
      </c>
      <c r="D728">
        <v>813</v>
      </c>
      <c r="E728" t="s">
        <v>949</v>
      </c>
      <c r="F728" t="s">
        <v>2892</v>
      </c>
      <c r="G728" t="s">
        <v>2893</v>
      </c>
      <c r="H728" t="s">
        <v>2894</v>
      </c>
      <c r="I728" t="s">
        <v>2895</v>
      </c>
      <c r="J728">
        <v>257.97214548199503</v>
      </c>
      <c r="K728">
        <v>3</v>
      </c>
      <c r="L728">
        <v>1</v>
      </c>
      <c r="M728">
        <v>2</v>
      </c>
      <c r="N728">
        <v>2047770.0246939601</v>
      </c>
      <c r="O728">
        <v>523175.86857465102</v>
      </c>
      <c r="P728">
        <v>785682.92456542805</v>
      </c>
      <c r="Q728">
        <v>127713.77494862799</v>
      </c>
      <c r="R728">
        <v>127048.042994583</v>
      </c>
      <c r="S728">
        <v>117812.65737674999</v>
      </c>
      <c r="T728">
        <v>2396609.27</v>
      </c>
      <c r="U728">
        <v>1214781.3657772499</v>
      </c>
      <c r="V728">
        <v>3144798.4853078998</v>
      </c>
      <c r="W728">
        <v>466592.150469343</v>
      </c>
      <c r="X728">
        <v>0</v>
      </c>
      <c r="Y728">
        <v>0</v>
      </c>
      <c r="Z728">
        <v>0</v>
      </c>
      <c r="AA728">
        <v>0</v>
      </c>
      <c r="AB728">
        <v>0</v>
      </c>
      <c r="AC728">
        <v>117812.65737674999</v>
      </c>
      <c r="AD728">
        <v>0</v>
      </c>
      <c r="AE728">
        <v>0</v>
      </c>
      <c r="AF728">
        <v>0</v>
      </c>
      <c r="AG728">
        <v>0</v>
      </c>
      <c r="AH728">
        <v>0</v>
      </c>
      <c r="AI728">
        <v>0</v>
      </c>
      <c r="AJ728">
        <v>3729203.2931539998</v>
      </c>
      <c r="AK728" s="63">
        <v>14455.837029173699</v>
      </c>
      <c r="AL728">
        <v>330.98244656580999</v>
      </c>
      <c r="AM728">
        <v>93035.839999999997</v>
      </c>
      <c r="AN728">
        <v>5165.6508134402702</v>
      </c>
      <c r="AO728">
        <v>19578.520181088199</v>
      </c>
      <c r="AP728">
        <v>330.98244656580999</v>
      </c>
      <c r="AQ728">
        <v>93035.839999999997</v>
      </c>
      <c r="AR728">
        <v>12665.687982818899</v>
      </c>
      <c r="AS728">
        <v>14645.3913004265</v>
      </c>
      <c r="AT728">
        <v>0</v>
      </c>
      <c r="AU728" t="s">
        <v>2896</v>
      </c>
      <c r="AV728" t="s">
        <v>2896</v>
      </c>
    </row>
    <row r="729" spans="1:48" x14ac:dyDescent="0.25">
      <c r="A729" t="s">
        <v>3643</v>
      </c>
      <c r="B729">
        <v>2147</v>
      </c>
      <c r="C729" t="s">
        <v>157</v>
      </c>
      <c r="D729">
        <v>815</v>
      </c>
      <c r="E729" t="s">
        <v>950</v>
      </c>
      <c r="F729" t="s">
        <v>2892</v>
      </c>
      <c r="G729" t="s">
        <v>2893</v>
      </c>
      <c r="H729" t="s">
        <v>2904</v>
      </c>
      <c r="I729" t="s">
        <v>2895</v>
      </c>
      <c r="J729">
        <v>172.455844360329</v>
      </c>
      <c r="K729">
        <v>1</v>
      </c>
      <c r="L729">
        <v>1</v>
      </c>
      <c r="M729">
        <v>2</v>
      </c>
      <c r="N729">
        <v>1324325.44460357</v>
      </c>
      <c r="O729">
        <v>390519.19555895898</v>
      </c>
      <c r="P729">
        <v>561770.52981995698</v>
      </c>
      <c r="Q729">
        <v>85377.383880182999</v>
      </c>
      <c r="R729">
        <v>84932.338288001294</v>
      </c>
      <c r="S729">
        <v>78758.430551796497</v>
      </c>
      <c r="T729">
        <v>1634836.65</v>
      </c>
      <c r="U729">
        <v>812088.24215066596</v>
      </c>
      <c r="V729">
        <v>2185559.5273447102</v>
      </c>
      <c r="W729">
        <v>261365.364805958</v>
      </c>
      <c r="X729">
        <v>0</v>
      </c>
      <c r="Y729">
        <v>0</v>
      </c>
      <c r="Z729">
        <v>0</v>
      </c>
      <c r="AA729">
        <v>0</v>
      </c>
      <c r="AB729">
        <v>0</v>
      </c>
      <c r="AC729">
        <v>78758.430551796497</v>
      </c>
      <c r="AD729">
        <v>0</v>
      </c>
      <c r="AE729">
        <v>0</v>
      </c>
      <c r="AF729">
        <v>0</v>
      </c>
      <c r="AG729">
        <v>0</v>
      </c>
      <c r="AH729">
        <v>0</v>
      </c>
      <c r="AI729">
        <v>0</v>
      </c>
      <c r="AJ729">
        <v>2525683.32270246</v>
      </c>
      <c r="AK729" s="63">
        <v>14645.3913004265</v>
      </c>
      <c r="AL729">
        <v>330.98244656580999</v>
      </c>
      <c r="AM729">
        <v>93035.839999999997</v>
      </c>
      <c r="AN729">
        <v>5165.6508134402702</v>
      </c>
      <c r="AO729">
        <v>19578.520181088199</v>
      </c>
      <c r="AP729">
        <v>330.98244656580999</v>
      </c>
      <c r="AQ729">
        <v>93035.839999999997</v>
      </c>
      <c r="AR729">
        <v>12665.687982818899</v>
      </c>
      <c r="AS729">
        <v>14645.3913004265</v>
      </c>
      <c r="AT729">
        <v>0</v>
      </c>
      <c r="AU729" t="s">
        <v>2896</v>
      </c>
      <c r="AV729" t="s">
        <v>2896</v>
      </c>
    </row>
    <row r="730" spans="1:48" x14ac:dyDescent="0.25">
      <c r="A730" t="s">
        <v>3644</v>
      </c>
      <c r="B730">
        <v>2147</v>
      </c>
      <c r="C730" t="s">
        <v>157</v>
      </c>
      <c r="D730">
        <v>818</v>
      </c>
      <c r="E730" t="s">
        <v>951</v>
      </c>
      <c r="F730" t="s">
        <v>2892</v>
      </c>
      <c r="G730" t="s">
        <v>2903</v>
      </c>
      <c r="H730" t="s">
        <v>2904</v>
      </c>
      <c r="I730" t="s">
        <v>2895</v>
      </c>
      <c r="J730">
        <v>166.530612244888</v>
      </c>
      <c r="K730">
        <v>1</v>
      </c>
      <c r="L730">
        <v>1</v>
      </c>
      <c r="M730">
        <v>2</v>
      </c>
      <c r="N730">
        <v>1538968.0642541901</v>
      </c>
      <c r="O730">
        <v>825767.74458281498</v>
      </c>
      <c r="P730">
        <v>655176.46628459694</v>
      </c>
      <c r="Q730">
        <v>82443.990588841698</v>
      </c>
      <c r="R730">
        <v>82014.235858186803</v>
      </c>
      <c r="S730">
        <v>76052.451036876693</v>
      </c>
      <c r="T730">
        <v>2400183.96</v>
      </c>
      <c r="U730">
        <v>784186.54156863503</v>
      </c>
      <c r="V730">
        <v>2445553.8110921299</v>
      </c>
      <c r="W730">
        <v>738816.69047650299</v>
      </c>
      <c r="X730">
        <v>0</v>
      </c>
      <c r="Y730">
        <v>0</v>
      </c>
      <c r="Z730">
        <v>0</v>
      </c>
      <c r="AA730">
        <v>0</v>
      </c>
      <c r="AB730">
        <v>0</v>
      </c>
      <c r="AC730">
        <v>76052.451036876693</v>
      </c>
      <c r="AD730">
        <v>0</v>
      </c>
      <c r="AE730">
        <v>0</v>
      </c>
      <c r="AF730">
        <v>0</v>
      </c>
      <c r="AG730">
        <v>0</v>
      </c>
      <c r="AH730">
        <v>0</v>
      </c>
      <c r="AI730">
        <v>0</v>
      </c>
      <c r="AJ730">
        <v>3260422.9526055101</v>
      </c>
      <c r="AK730" s="63">
        <v>19578.520181088199</v>
      </c>
      <c r="AL730">
        <v>330.98244656580999</v>
      </c>
      <c r="AM730">
        <v>93035.839999999997</v>
      </c>
      <c r="AN730">
        <v>5165.6508134402702</v>
      </c>
      <c r="AO730">
        <v>19578.520181088199</v>
      </c>
      <c r="AP730">
        <v>330.98244656580999</v>
      </c>
      <c r="AQ730">
        <v>40734.411818744898</v>
      </c>
      <c r="AR730">
        <v>14092.9975531737</v>
      </c>
      <c r="AS730">
        <v>19578.520181088199</v>
      </c>
      <c r="AT730">
        <v>0</v>
      </c>
      <c r="AU730" t="s">
        <v>2896</v>
      </c>
      <c r="AV730" t="s">
        <v>2896</v>
      </c>
    </row>
    <row r="731" spans="1:48" x14ac:dyDescent="0.25">
      <c r="A731" t="s">
        <v>3645</v>
      </c>
      <c r="B731">
        <v>2147</v>
      </c>
      <c r="C731" t="s">
        <v>157</v>
      </c>
      <c r="D731">
        <v>4048</v>
      </c>
      <c r="E731" t="s">
        <v>952</v>
      </c>
      <c r="F731" t="s">
        <v>2892</v>
      </c>
      <c r="G731" t="s">
        <v>2893</v>
      </c>
      <c r="H731" t="s">
        <v>2904</v>
      </c>
      <c r="I731" t="s">
        <v>2895</v>
      </c>
      <c r="J731">
        <v>215.86123726547001</v>
      </c>
      <c r="K731">
        <v>3</v>
      </c>
      <c r="L731">
        <v>1</v>
      </c>
      <c r="M731">
        <v>2</v>
      </c>
      <c r="N731">
        <v>1559725.4139455699</v>
      </c>
      <c r="O731">
        <v>540333.19653846603</v>
      </c>
      <c r="P731">
        <v>618678.096116398</v>
      </c>
      <c r="Q731">
        <v>106866.008439577</v>
      </c>
      <c r="R731">
        <v>106308.9493702</v>
      </c>
      <c r="S731">
        <v>98581.131460385499</v>
      </c>
      <c r="T731">
        <v>1915429.02</v>
      </c>
      <c r="U731">
        <v>1016482.64441021</v>
      </c>
      <c r="V731">
        <v>2588313.16840711</v>
      </c>
      <c r="W731">
        <v>343598.49600310501</v>
      </c>
      <c r="X731">
        <v>0</v>
      </c>
      <c r="Y731">
        <v>0</v>
      </c>
      <c r="Z731">
        <v>0</v>
      </c>
      <c r="AA731">
        <v>0</v>
      </c>
      <c r="AB731">
        <v>0</v>
      </c>
      <c r="AC731">
        <v>98581.131460385499</v>
      </c>
      <c r="AD731">
        <v>0</v>
      </c>
      <c r="AE731">
        <v>0</v>
      </c>
      <c r="AF731">
        <v>0</v>
      </c>
      <c r="AG731">
        <v>0</v>
      </c>
      <c r="AH731">
        <v>0</v>
      </c>
      <c r="AI731">
        <v>0</v>
      </c>
      <c r="AJ731">
        <v>3030492.7958705998</v>
      </c>
      <c r="AK731" s="63">
        <v>14039.078225719801</v>
      </c>
      <c r="AL731">
        <v>330.98244656580999</v>
      </c>
      <c r="AM731">
        <v>93035.839999999997</v>
      </c>
      <c r="AN731">
        <v>5165.6508134402702</v>
      </c>
      <c r="AO731">
        <v>19578.520181088199</v>
      </c>
      <c r="AP731">
        <v>330.98244656580999</v>
      </c>
      <c r="AQ731">
        <v>93035.839999999997</v>
      </c>
      <c r="AR731">
        <v>12665.687982818899</v>
      </c>
      <c r="AS731">
        <v>14645.3913004265</v>
      </c>
      <c r="AT731">
        <v>0</v>
      </c>
      <c r="AU731" t="s">
        <v>2896</v>
      </c>
      <c r="AV731" t="s">
        <v>2896</v>
      </c>
    </row>
    <row r="732" spans="1:48" x14ac:dyDescent="0.25">
      <c r="A732" t="s">
        <v>3646</v>
      </c>
      <c r="B732">
        <v>2147</v>
      </c>
      <c r="C732" t="s">
        <v>157</v>
      </c>
      <c r="D732">
        <v>817</v>
      </c>
      <c r="E732" t="s">
        <v>953</v>
      </c>
      <c r="F732" t="s">
        <v>2892</v>
      </c>
      <c r="G732" t="s">
        <v>2903</v>
      </c>
      <c r="H732" t="s">
        <v>2904</v>
      </c>
      <c r="I732" t="s">
        <v>2895</v>
      </c>
      <c r="J732">
        <v>367.10704933343601</v>
      </c>
      <c r="K732">
        <v>1</v>
      </c>
      <c r="L732">
        <v>1</v>
      </c>
      <c r="M732">
        <v>2</v>
      </c>
      <c r="N732">
        <v>2449239.7929246998</v>
      </c>
      <c r="O732">
        <v>1097497.90506499</v>
      </c>
      <c r="P732">
        <v>1035874.24952032</v>
      </c>
      <c r="Q732">
        <v>181742.982340307</v>
      </c>
      <c r="R732">
        <v>241630.61303095901</v>
      </c>
      <c r="S732">
        <v>167653.205127639</v>
      </c>
      <c r="T732">
        <v>3277291.92</v>
      </c>
      <c r="U732">
        <v>1728693.62288128</v>
      </c>
      <c r="V732">
        <v>4065989.1004564399</v>
      </c>
      <c r="W732">
        <v>939996.44242484402</v>
      </c>
      <c r="X732">
        <v>0</v>
      </c>
      <c r="Y732">
        <v>0</v>
      </c>
      <c r="Z732">
        <v>0</v>
      </c>
      <c r="AA732">
        <v>0</v>
      </c>
      <c r="AB732">
        <v>0</v>
      </c>
      <c r="AC732">
        <v>167653.205127639</v>
      </c>
      <c r="AD732">
        <v>0</v>
      </c>
      <c r="AE732">
        <v>0</v>
      </c>
      <c r="AF732">
        <v>0</v>
      </c>
      <c r="AG732">
        <v>0</v>
      </c>
      <c r="AH732">
        <v>0</v>
      </c>
      <c r="AI732">
        <v>0</v>
      </c>
      <c r="AJ732">
        <v>5173638.7480089301</v>
      </c>
      <c r="AK732" s="63">
        <v>14092.9975531737</v>
      </c>
      <c r="AL732">
        <v>330.98244656580999</v>
      </c>
      <c r="AM732">
        <v>93035.839999999997</v>
      </c>
      <c r="AN732">
        <v>5165.6508134402702</v>
      </c>
      <c r="AO732">
        <v>19578.520181088199</v>
      </c>
      <c r="AP732">
        <v>330.98244656580999</v>
      </c>
      <c r="AQ732">
        <v>40734.411818744898</v>
      </c>
      <c r="AR732">
        <v>14092.9975531737</v>
      </c>
      <c r="AS732">
        <v>19578.520181088199</v>
      </c>
      <c r="AT732">
        <v>0</v>
      </c>
      <c r="AU732" t="s">
        <v>2896</v>
      </c>
      <c r="AV732" t="s">
        <v>2896</v>
      </c>
    </row>
    <row r="733" spans="1:48" x14ac:dyDescent="0.25">
      <c r="A733" t="s">
        <v>3647</v>
      </c>
      <c r="B733">
        <v>2147</v>
      </c>
      <c r="C733" t="s">
        <v>157</v>
      </c>
      <c r="D733">
        <v>5433</v>
      </c>
      <c r="E733" t="s">
        <v>954</v>
      </c>
      <c r="F733" t="s">
        <v>2945</v>
      </c>
      <c r="G733" t="s">
        <v>2907</v>
      </c>
      <c r="H733" t="s">
        <v>2942</v>
      </c>
      <c r="I733" t="s">
        <v>2895</v>
      </c>
      <c r="J733">
        <v>51.5939702302149</v>
      </c>
      <c r="K733">
        <v>1</v>
      </c>
      <c r="L733">
        <v>1</v>
      </c>
      <c r="M733">
        <v>2</v>
      </c>
      <c r="N733">
        <v>78396.603695485202</v>
      </c>
      <c r="O733">
        <v>25557.3104134559</v>
      </c>
      <c r="P733">
        <v>88048.287829681401</v>
      </c>
      <c r="Q733">
        <v>25542.527819724601</v>
      </c>
      <c r="R733">
        <v>25409.3826130817</v>
      </c>
      <c r="S733">
        <v>23562.321916894001</v>
      </c>
      <c r="T733">
        <v>0</v>
      </c>
      <c r="U733">
        <v>242954.11237142899</v>
      </c>
      <c r="V733">
        <v>193011.32645845</v>
      </c>
      <c r="W733">
        <v>49942.785912979103</v>
      </c>
      <c r="X733">
        <v>0</v>
      </c>
      <c r="Y733">
        <v>0</v>
      </c>
      <c r="Z733">
        <v>0</v>
      </c>
      <c r="AA733">
        <v>0</v>
      </c>
      <c r="AB733">
        <v>0</v>
      </c>
      <c r="AC733">
        <v>23562.321916894001</v>
      </c>
      <c r="AD733">
        <v>0</v>
      </c>
      <c r="AE733">
        <v>0</v>
      </c>
      <c r="AF733">
        <v>0</v>
      </c>
      <c r="AG733">
        <v>0</v>
      </c>
      <c r="AH733">
        <v>0</v>
      </c>
      <c r="AI733">
        <v>0</v>
      </c>
      <c r="AJ733">
        <v>266516.43428832298</v>
      </c>
      <c r="AK733" s="63">
        <v>5165.6508134402702</v>
      </c>
      <c r="AL733">
        <v>330.98244656580999</v>
      </c>
      <c r="AM733">
        <v>93035.839999999997</v>
      </c>
      <c r="AN733">
        <v>5165.6508134402702</v>
      </c>
      <c r="AO733">
        <v>19578.520181088199</v>
      </c>
      <c r="AP733">
        <v>330.98244656580999</v>
      </c>
      <c r="AQ733">
        <v>56162.493707719797</v>
      </c>
      <c r="AR733">
        <v>5165.6508134402702</v>
      </c>
      <c r="AS733">
        <v>5165.6508134402702</v>
      </c>
      <c r="AT733">
        <v>0</v>
      </c>
      <c r="AU733" t="s">
        <v>2896</v>
      </c>
      <c r="AV733" t="s">
        <v>2897</v>
      </c>
    </row>
    <row r="734" spans="1:48" x14ac:dyDescent="0.25">
      <c r="A734" t="s">
        <v>3648</v>
      </c>
      <c r="B734">
        <v>2147</v>
      </c>
      <c r="C734" t="s">
        <v>157</v>
      </c>
      <c r="D734">
        <v>2147</v>
      </c>
      <c r="E734" t="s">
        <v>157</v>
      </c>
      <c r="F734" t="s">
        <v>1871</v>
      </c>
      <c r="G734" t="s">
        <v>1871</v>
      </c>
      <c r="H734" t="s">
        <v>2899</v>
      </c>
      <c r="I734" t="s">
        <v>2895</v>
      </c>
      <c r="J734">
        <v>20.229729729721001</v>
      </c>
      <c r="K734">
        <v>10</v>
      </c>
      <c r="L734">
        <v>1</v>
      </c>
      <c r="M734">
        <v>2</v>
      </c>
      <c r="N734">
        <v>30738.9041279661</v>
      </c>
      <c r="O734">
        <v>10020.889650008299</v>
      </c>
      <c r="P734">
        <v>34523.279716822799</v>
      </c>
      <c r="Q734">
        <v>10015.093471219299</v>
      </c>
      <c r="R734">
        <v>9962.8879221372299</v>
      </c>
      <c r="S734">
        <v>9238.6649458564298</v>
      </c>
      <c r="T734">
        <v>0</v>
      </c>
      <c r="U734">
        <v>95261.054888153696</v>
      </c>
      <c r="V734">
        <v>75678.746016385398</v>
      </c>
      <c r="W734">
        <v>19582.308871768299</v>
      </c>
      <c r="X734">
        <v>0</v>
      </c>
      <c r="Y734">
        <v>0</v>
      </c>
      <c r="Z734">
        <v>0</v>
      </c>
      <c r="AA734">
        <v>0</v>
      </c>
      <c r="AB734">
        <v>0</v>
      </c>
      <c r="AC734">
        <v>9238.6649458564298</v>
      </c>
      <c r="AD734">
        <v>0</v>
      </c>
      <c r="AE734">
        <v>0</v>
      </c>
      <c r="AF734">
        <v>0</v>
      </c>
      <c r="AG734">
        <v>0</v>
      </c>
      <c r="AH734">
        <v>0</v>
      </c>
      <c r="AI734">
        <v>0</v>
      </c>
      <c r="AJ734">
        <v>104499.71983401</v>
      </c>
      <c r="AK734" s="63">
        <v>5165.6508134402702</v>
      </c>
      <c r="AL734">
        <v>330.98244656580999</v>
      </c>
      <c r="AM734">
        <v>93035.839999999997</v>
      </c>
      <c r="AN734">
        <v>5165.6508134402702</v>
      </c>
      <c r="AO734">
        <v>19578.520181088199</v>
      </c>
      <c r="AP734">
        <v>634.54287297753501</v>
      </c>
      <c r="AQ734">
        <v>40331.279999999999</v>
      </c>
      <c r="AR734">
        <v>5165.6508134402702</v>
      </c>
      <c r="AS734">
        <v>5165.6508134402702</v>
      </c>
      <c r="AT734">
        <v>0</v>
      </c>
      <c r="AU734" t="s">
        <v>2896</v>
      </c>
      <c r="AV734" t="s">
        <v>2900</v>
      </c>
    </row>
    <row r="735" spans="1:48" x14ac:dyDescent="0.25">
      <c r="A735" t="s">
        <v>3649</v>
      </c>
      <c r="B735">
        <v>2147</v>
      </c>
      <c r="C735" t="s">
        <v>157</v>
      </c>
      <c r="D735">
        <v>820</v>
      </c>
      <c r="E735" t="s">
        <v>955</v>
      </c>
      <c r="F735" t="s">
        <v>2892</v>
      </c>
      <c r="G735" t="s">
        <v>2903</v>
      </c>
      <c r="H735" t="s">
        <v>2904</v>
      </c>
      <c r="I735" t="s">
        <v>2895</v>
      </c>
      <c r="J735">
        <v>406.96885627345802</v>
      </c>
      <c r="K735">
        <v>1</v>
      </c>
      <c r="L735">
        <v>1</v>
      </c>
      <c r="M735">
        <v>2</v>
      </c>
      <c r="N735">
        <v>2948262.85320553</v>
      </c>
      <c r="O735">
        <v>1141959.5944411501</v>
      </c>
      <c r="P735">
        <v>1259923.58812063</v>
      </c>
      <c r="Q735">
        <v>201477.29059700601</v>
      </c>
      <c r="R735">
        <v>200427.05251251801</v>
      </c>
      <c r="S735">
        <v>185857.59457700499</v>
      </c>
      <c r="T735">
        <v>3835648.97</v>
      </c>
      <c r="U735">
        <v>1916401.40887684</v>
      </c>
      <c r="V735">
        <v>4770688.6342938105</v>
      </c>
      <c r="W735">
        <v>981361.74458303396</v>
      </c>
      <c r="X735">
        <v>0</v>
      </c>
      <c r="Y735">
        <v>0</v>
      </c>
      <c r="Z735">
        <v>0</v>
      </c>
      <c r="AA735">
        <v>0</v>
      </c>
      <c r="AB735">
        <v>0</v>
      </c>
      <c r="AC735">
        <v>185857.59457700499</v>
      </c>
      <c r="AD735">
        <v>0</v>
      </c>
      <c r="AE735">
        <v>0</v>
      </c>
      <c r="AF735">
        <v>0</v>
      </c>
      <c r="AG735">
        <v>0</v>
      </c>
      <c r="AH735">
        <v>0</v>
      </c>
      <c r="AI735">
        <v>0</v>
      </c>
      <c r="AJ735">
        <v>5937907.9734538496</v>
      </c>
      <c r="AK735" s="63">
        <v>14590.5709538224</v>
      </c>
      <c r="AL735">
        <v>330.98244656580999</v>
      </c>
      <c r="AM735">
        <v>93035.839999999997</v>
      </c>
      <c r="AN735">
        <v>5165.6508134402702</v>
      </c>
      <c r="AO735">
        <v>19578.520181088199</v>
      </c>
      <c r="AP735">
        <v>330.98244656580999</v>
      </c>
      <c r="AQ735">
        <v>40734.411818744898</v>
      </c>
      <c r="AR735">
        <v>14092.9975531737</v>
      </c>
      <c r="AS735">
        <v>19578.520181088199</v>
      </c>
      <c r="AT735">
        <v>0</v>
      </c>
      <c r="AU735" t="s">
        <v>2896</v>
      </c>
      <c r="AV735" t="s">
        <v>2896</v>
      </c>
    </row>
    <row r="736" spans="1:48" x14ac:dyDescent="0.25">
      <c r="A736" t="s">
        <v>3650</v>
      </c>
      <c r="B736">
        <v>2147</v>
      </c>
      <c r="C736" t="s">
        <v>157</v>
      </c>
      <c r="D736">
        <v>814</v>
      </c>
      <c r="E736" t="s">
        <v>956</v>
      </c>
      <c r="F736" t="s">
        <v>2892</v>
      </c>
      <c r="G736" t="s">
        <v>2893</v>
      </c>
      <c r="H736" t="s">
        <v>2894</v>
      </c>
      <c r="I736" t="s">
        <v>2895</v>
      </c>
      <c r="J736">
        <v>332.28837605442402</v>
      </c>
      <c r="K736">
        <v>5</v>
      </c>
      <c r="L736">
        <v>1</v>
      </c>
      <c r="M736">
        <v>2</v>
      </c>
      <c r="N736">
        <v>2712077.0218129801</v>
      </c>
      <c r="O736">
        <v>645080.99513915996</v>
      </c>
      <c r="P736">
        <v>901986.96911514201</v>
      </c>
      <c r="Q736">
        <v>164505.368586089</v>
      </c>
      <c r="R736">
        <v>163647.85356452101</v>
      </c>
      <c r="S736">
        <v>151751.951844386</v>
      </c>
      <c r="T736">
        <v>3022564.44</v>
      </c>
      <c r="U736">
        <v>1564733.7682179001</v>
      </c>
      <c r="V736">
        <v>3962752.10189491</v>
      </c>
      <c r="W736">
        <v>624546.10632298805</v>
      </c>
      <c r="X736">
        <v>0</v>
      </c>
      <c r="Y736">
        <v>0</v>
      </c>
      <c r="Z736">
        <v>0</v>
      </c>
      <c r="AA736">
        <v>0</v>
      </c>
      <c r="AB736">
        <v>0</v>
      </c>
      <c r="AC736">
        <v>151751.951844386</v>
      </c>
      <c r="AD736">
        <v>0</v>
      </c>
      <c r="AE736">
        <v>0</v>
      </c>
      <c r="AF736">
        <v>0</v>
      </c>
      <c r="AG736">
        <v>0</v>
      </c>
      <c r="AH736">
        <v>0</v>
      </c>
      <c r="AI736">
        <v>0</v>
      </c>
      <c r="AJ736">
        <v>4739050.1600622796</v>
      </c>
      <c r="AK736" s="63">
        <v>14261.859582130201</v>
      </c>
      <c r="AL736">
        <v>330.98244656580999</v>
      </c>
      <c r="AM736">
        <v>93035.839999999997</v>
      </c>
      <c r="AN736">
        <v>5165.6508134402702</v>
      </c>
      <c r="AO736">
        <v>19578.520181088199</v>
      </c>
      <c r="AP736">
        <v>330.98244656580999</v>
      </c>
      <c r="AQ736">
        <v>93035.839999999997</v>
      </c>
      <c r="AR736">
        <v>12665.687982818899</v>
      </c>
      <c r="AS736">
        <v>14645.3913004265</v>
      </c>
      <c r="AT736">
        <v>0</v>
      </c>
      <c r="AU736" t="s">
        <v>2896</v>
      </c>
      <c r="AV736" t="s">
        <v>2896</v>
      </c>
    </row>
    <row r="737" spans="1:48" x14ac:dyDescent="0.25">
      <c r="A737" t="s">
        <v>3651</v>
      </c>
      <c r="B737">
        <v>2147</v>
      </c>
      <c r="C737" t="s">
        <v>157</v>
      </c>
      <c r="D737">
        <v>4047</v>
      </c>
      <c r="E737" t="s">
        <v>957</v>
      </c>
      <c r="F737" t="s">
        <v>2892</v>
      </c>
      <c r="G737" t="s">
        <v>2893</v>
      </c>
      <c r="H737" t="s">
        <v>2904</v>
      </c>
      <c r="I737" t="s">
        <v>2895</v>
      </c>
      <c r="J737">
        <v>288.25675675673</v>
      </c>
      <c r="K737">
        <v>4</v>
      </c>
      <c r="L737">
        <v>1</v>
      </c>
      <c r="M737">
        <v>2</v>
      </c>
      <c r="N737">
        <v>1976797.5467360499</v>
      </c>
      <c r="O737">
        <v>501751.28003633901</v>
      </c>
      <c r="P737">
        <v>756108.49891102</v>
      </c>
      <c r="Q737">
        <v>142706.71932842399</v>
      </c>
      <c r="R737">
        <v>141962.83384581201</v>
      </c>
      <c r="S737">
        <v>131643.261162412</v>
      </c>
      <c r="T737">
        <v>2161936.39</v>
      </c>
      <c r="U737">
        <v>1357390.48885764</v>
      </c>
      <c r="V737">
        <v>3019303.1387281599</v>
      </c>
      <c r="W737">
        <v>500023.74012948002</v>
      </c>
      <c r="X737">
        <v>0</v>
      </c>
      <c r="Y737">
        <v>0</v>
      </c>
      <c r="Z737">
        <v>0</v>
      </c>
      <c r="AA737">
        <v>0</v>
      </c>
      <c r="AB737">
        <v>0</v>
      </c>
      <c r="AC737">
        <v>131643.261162412</v>
      </c>
      <c r="AD737">
        <v>0</v>
      </c>
      <c r="AE737">
        <v>0</v>
      </c>
      <c r="AF737">
        <v>0</v>
      </c>
      <c r="AG737">
        <v>0</v>
      </c>
      <c r="AH737">
        <v>0</v>
      </c>
      <c r="AI737">
        <v>0</v>
      </c>
      <c r="AJ737">
        <v>3650970.1400200501</v>
      </c>
      <c r="AK737" s="63">
        <v>12665.687982818899</v>
      </c>
      <c r="AL737">
        <v>330.98244656580999</v>
      </c>
      <c r="AM737">
        <v>93035.839999999997</v>
      </c>
      <c r="AN737">
        <v>5165.6508134402702</v>
      </c>
      <c r="AO737">
        <v>19578.520181088199</v>
      </c>
      <c r="AP737">
        <v>330.98244656580999</v>
      </c>
      <c r="AQ737">
        <v>93035.839999999997</v>
      </c>
      <c r="AR737">
        <v>12665.687982818899</v>
      </c>
      <c r="AS737">
        <v>14645.3913004265</v>
      </c>
      <c r="AT737">
        <v>0</v>
      </c>
      <c r="AU737" t="s">
        <v>2896</v>
      </c>
      <c r="AV737" t="s">
        <v>2896</v>
      </c>
    </row>
    <row r="738" spans="1:48" x14ac:dyDescent="0.25">
      <c r="A738" t="s">
        <v>3652</v>
      </c>
      <c r="B738">
        <v>2145</v>
      </c>
      <c r="C738" t="s">
        <v>158</v>
      </c>
      <c r="D738">
        <v>794</v>
      </c>
      <c r="E738" t="s">
        <v>958</v>
      </c>
      <c r="F738" t="s">
        <v>2892</v>
      </c>
      <c r="G738" t="s">
        <v>2903</v>
      </c>
      <c r="H738" t="s">
        <v>2894</v>
      </c>
      <c r="I738" t="s">
        <v>2895</v>
      </c>
      <c r="J738">
        <v>175.52825497218799</v>
      </c>
      <c r="K738">
        <v>1</v>
      </c>
      <c r="L738">
        <v>1</v>
      </c>
      <c r="M738">
        <v>1</v>
      </c>
      <c r="N738">
        <v>1659640.3379918099</v>
      </c>
      <c r="O738">
        <v>685000.37050235795</v>
      </c>
      <c r="P738">
        <v>452868.80377357302</v>
      </c>
      <c r="Q738">
        <v>189268.603348676</v>
      </c>
      <c r="R738">
        <v>131375.471381877</v>
      </c>
      <c r="S738">
        <v>94079.610787941507</v>
      </c>
      <c r="T738">
        <v>2013297.45</v>
      </c>
      <c r="U738">
        <v>1104856.1369983</v>
      </c>
      <c r="V738">
        <v>2663816.4394314601</v>
      </c>
      <c r="W738">
        <v>454337.14756684197</v>
      </c>
      <c r="X738">
        <v>0</v>
      </c>
      <c r="Y738">
        <v>0</v>
      </c>
      <c r="Z738">
        <v>0</v>
      </c>
      <c r="AA738">
        <v>0</v>
      </c>
      <c r="AB738">
        <v>0</v>
      </c>
      <c r="AC738">
        <v>26708.870856913101</v>
      </c>
      <c r="AD738">
        <v>67370.739931028394</v>
      </c>
      <c r="AE738">
        <v>0</v>
      </c>
      <c r="AF738">
        <v>0</v>
      </c>
      <c r="AG738">
        <v>0</v>
      </c>
      <c r="AH738">
        <v>0</v>
      </c>
      <c r="AI738">
        <v>0</v>
      </c>
      <c r="AJ738">
        <v>3212233.1977862399</v>
      </c>
      <c r="AK738" s="63">
        <v>18300.376758688799</v>
      </c>
      <c r="AL738">
        <v>330.98244656580999</v>
      </c>
      <c r="AM738">
        <v>93035.839999999997</v>
      </c>
      <c r="AN738">
        <v>6830.4430416413798</v>
      </c>
      <c r="AO738">
        <v>18300.376758688799</v>
      </c>
      <c r="AP738">
        <v>330.98244656580999</v>
      </c>
      <c r="AQ738">
        <v>40734.411818744898</v>
      </c>
      <c r="AR738">
        <v>18300.376758688799</v>
      </c>
      <c r="AS738">
        <v>18300.376758688799</v>
      </c>
      <c r="AT738">
        <v>0</v>
      </c>
      <c r="AU738" t="s">
        <v>2896</v>
      </c>
      <c r="AV738" t="s">
        <v>2896</v>
      </c>
    </row>
    <row r="739" spans="1:48" x14ac:dyDescent="0.25">
      <c r="A739" t="s">
        <v>3653</v>
      </c>
      <c r="B739">
        <v>2145</v>
      </c>
      <c r="C739" t="s">
        <v>158</v>
      </c>
      <c r="D739">
        <v>792</v>
      </c>
      <c r="E739" t="s">
        <v>959</v>
      </c>
      <c r="F739" t="s">
        <v>2892</v>
      </c>
      <c r="G739" t="s">
        <v>2911</v>
      </c>
      <c r="H739" t="s">
        <v>2894</v>
      </c>
      <c r="I739" t="s">
        <v>2895</v>
      </c>
      <c r="J739">
        <v>193.23645742256201</v>
      </c>
      <c r="K739">
        <v>1</v>
      </c>
      <c r="L739">
        <v>1</v>
      </c>
      <c r="M739">
        <v>1</v>
      </c>
      <c r="N739">
        <v>1165131.0207738201</v>
      </c>
      <c r="O739">
        <v>410342.94163803902</v>
      </c>
      <c r="P739">
        <v>435450.11669667403</v>
      </c>
      <c r="Q739">
        <v>208363.00354156201</v>
      </c>
      <c r="R739">
        <v>58438.442557824499</v>
      </c>
      <c r="S739">
        <v>103570.850785452</v>
      </c>
      <c r="T739">
        <v>1061405.76</v>
      </c>
      <c r="U739">
        <v>1216319.76520792</v>
      </c>
      <c r="V739">
        <v>2010129.0319509001</v>
      </c>
      <c r="W739">
        <v>267596.49325702002</v>
      </c>
      <c r="X739">
        <v>0</v>
      </c>
      <c r="Y739">
        <v>0</v>
      </c>
      <c r="Z739">
        <v>0</v>
      </c>
      <c r="AA739">
        <v>0</v>
      </c>
      <c r="AB739">
        <v>0</v>
      </c>
      <c r="AC739">
        <v>29403.400534941498</v>
      </c>
      <c r="AD739">
        <v>74167.450250510199</v>
      </c>
      <c r="AE739">
        <v>0</v>
      </c>
      <c r="AF739">
        <v>0</v>
      </c>
      <c r="AG739">
        <v>0</v>
      </c>
      <c r="AH739">
        <v>0</v>
      </c>
      <c r="AI739">
        <v>0</v>
      </c>
      <c r="AJ739">
        <v>2381296.3759933701</v>
      </c>
      <c r="AK739" s="63">
        <v>12323.2251706314</v>
      </c>
      <c r="AL739">
        <v>330.98244656580999</v>
      </c>
      <c r="AM739">
        <v>93035.839999999997</v>
      </c>
      <c r="AN739">
        <v>6830.4430416413798</v>
      </c>
      <c r="AO739">
        <v>18300.376758688799</v>
      </c>
      <c r="AP739">
        <v>3753.1860850462999</v>
      </c>
      <c r="AQ739">
        <v>20687.885194392002</v>
      </c>
      <c r="AR739">
        <v>12323.2251706314</v>
      </c>
      <c r="AS739">
        <v>12323.2251706314</v>
      </c>
      <c r="AT739">
        <v>0</v>
      </c>
      <c r="AU739" t="s">
        <v>2896</v>
      </c>
      <c r="AV739" t="s">
        <v>2896</v>
      </c>
    </row>
    <row r="740" spans="1:48" x14ac:dyDescent="0.25">
      <c r="A740" t="s">
        <v>3654</v>
      </c>
      <c r="B740">
        <v>2145</v>
      </c>
      <c r="C740" t="s">
        <v>158</v>
      </c>
      <c r="D740">
        <v>2145</v>
      </c>
      <c r="E740" t="s">
        <v>158</v>
      </c>
      <c r="F740" t="s">
        <v>1871</v>
      </c>
      <c r="G740" t="s">
        <v>1871</v>
      </c>
      <c r="H740" t="s">
        <v>2899</v>
      </c>
      <c r="I740" t="s">
        <v>2895</v>
      </c>
      <c r="J740">
        <v>1.9653179190750001</v>
      </c>
      <c r="K740">
        <v>0</v>
      </c>
      <c r="L740">
        <v>0</v>
      </c>
      <c r="M740">
        <v>1</v>
      </c>
      <c r="N740">
        <v>2892.74696083254</v>
      </c>
      <c r="O740">
        <v>3088.5882255890201</v>
      </c>
      <c r="P740">
        <v>3829.6439820575101</v>
      </c>
      <c r="Q740">
        <v>2119.16296745723</v>
      </c>
      <c r="R740">
        <v>440.47913177232601</v>
      </c>
      <c r="S740">
        <v>1053.3708372503299</v>
      </c>
      <c r="T740">
        <v>0</v>
      </c>
      <c r="U740">
        <v>12370.6212677086</v>
      </c>
      <c r="V740">
        <v>10433.1054604539</v>
      </c>
      <c r="W740">
        <v>1937.5158072547099</v>
      </c>
      <c r="X740">
        <v>0</v>
      </c>
      <c r="Y740">
        <v>0</v>
      </c>
      <c r="Z740">
        <v>0</v>
      </c>
      <c r="AA740">
        <v>0</v>
      </c>
      <c r="AB740">
        <v>0</v>
      </c>
      <c r="AC740">
        <v>299.04827859006798</v>
      </c>
      <c r="AD740">
        <v>754.32255866026003</v>
      </c>
      <c r="AE740">
        <v>0</v>
      </c>
      <c r="AF740">
        <v>0</v>
      </c>
      <c r="AG740">
        <v>0</v>
      </c>
      <c r="AH740">
        <v>0</v>
      </c>
      <c r="AI740">
        <v>0</v>
      </c>
      <c r="AJ740">
        <v>13423.992104958999</v>
      </c>
      <c r="AK740" s="63">
        <v>6830.4430416413798</v>
      </c>
      <c r="AL740">
        <v>330.98244656580999</v>
      </c>
      <c r="AM740">
        <v>93035.839999999997</v>
      </c>
      <c r="AN740">
        <v>6830.4430416413798</v>
      </c>
      <c r="AO740">
        <v>18300.376758688799</v>
      </c>
      <c r="AP740">
        <v>634.54287297753501</v>
      </c>
      <c r="AQ740">
        <v>40331.279999999999</v>
      </c>
      <c r="AR740">
        <v>6830.4430416413798</v>
      </c>
      <c r="AS740">
        <v>6830.4430416413798</v>
      </c>
      <c r="AT740">
        <v>0</v>
      </c>
      <c r="AU740" t="s">
        <v>2896</v>
      </c>
      <c r="AV740" t="s">
        <v>2900</v>
      </c>
    </row>
    <row r="741" spans="1:48" x14ac:dyDescent="0.25">
      <c r="A741" t="s">
        <v>3655</v>
      </c>
      <c r="B741">
        <v>2145</v>
      </c>
      <c r="C741" t="s">
        <v>158</v>
      </c>
      <c r="D741">
        <v>793</v>
      </c>
      <c r="E741" t="s">
        <v>960</v>
      </c>
      <c r="F741" t="s">
        <v>2892</v>
      </c>
      <c r="G741" t="s">
        <v>2893</v>
      </c>
      <c r="H741" t="s">
        <v>2894</v>
      </c>
      <c r="I741" t="s">
        <v>2895</v>
      </c>
      <c r="J741">
        <v>360.43928030820899</v>
      </c>
      <c r="K741">
        <v>2</v>
      </c>
      <c r="L741">
        <v>1</v>
      </c>
      <c r="M741">
        <v>1</v>
      </c>
      <c r="N741">
        <v>2447183.2042735401</v>
      </c>
      <c r="O741">
        <v>635898.07963401405</v>
      </c>
      <c r="P741">
        <v>826062.12554769497</v>
      </c>
      <c r="Q741">
        <v>388654.460142305</v>
      </c>
      <c r="R741">
        <v>101408.646928526</v>
      </c>
      <c r="S741">
        <v>193188.19758935599</v>
      </c>
      <c r="T741">
        <v>2130434.7400000002</v>
      </c>
      <c r="U741">
        <v>2268771.77652608</v>
      </c>
      <c r="V741">
        <v>3960942.6231571902</v>
      </c>
      <c r="W741">
        <v>438263.893368883</v>
      </c>
      <c r="X741">
        <v>0</v>
      </c>
      <c r="Y741">
        <v>0</v>
      </c>
      <c r="Z741">
        <v>0</v>
      </c>
      <c r="AA741">
        <v>0</v>
      </c>
      <c r="AB741">
        <v>0</v>
      </c>
      <c r="AC741">
        <v>54845.450329555199</v>
      </c>
      <c r="AD741">
        <v>138342.74725980099</v>
      </c>
      <c r="AE741">
        <v>0</v>
      </c>
      <c r="AF741">
        <v>0</v>
      </c>
      <c r="AG741">
        <v>0</v>
      </c>
      <c r="AH741">
        <v>0</v>
      </c>
      <c r="AI741">
        <v>0</v>
      </c>
      <c r="AJ741">
        <v>4592394.7141154297</v>
      </c>
      <c r="AK741" s="63">
        <v>12741.1049932974</v>
      </c>
      <c r="AL741">
        <v>330.98244656580999</v>
      </c>
      <c r="AM741">
        <v>93035.839999999997</v>
      </c>
      <c r="AN741">
        <v>6830.4430416413798</v>
      </c>
      <c r="AO741">
        <v>18300.376758688799</v>
      </c>
      <c r="AP741">
        <v>330.98244656580999</v>
      </c>
      <c r="AQ741">
        <v>93035.839999999997</v>
      </c>
      <c r="AR741">
        <v>12741.1049932974</v>
      </c>
      <c r="AS741">
        <v>12741.1049932974</v>
      </c>
      <c r="AT741">
        <v>0</v>
      </c>
      <c r="AU741" t="s">
        <v>2896</v>
      </c>
      <c r="AV741" t="s">
        <v>2896</v>
      </c>
    </row>
    <row r="742" spans="1:48" x14ac:dyDescent="0.25">
      <c r="A742" t="s">
        <v>3656</v>
      </c>
      <c r="B742">
        <v>1968</v>
      </c>
      <c r="C742" t="s">
        <v>160</v>
      </c>
      <c r="D742">
        <v>214</v>
      </c>
      <c r="E742" t="s">
        <v>968</v>
      </c>
      <c r="F742" t="s">
        <v>2892</v>
      </c>
      <c r="G742" t="s">
        <v>2893</v>
      </c>
      <c r="H742" t="s">
        <v>2894</v>
      </c>
      <c r="I742" t="s">
        <v>2895</v>
      </c>
      <c r="J742">
        <v>303.14226439598599</v>
      </c>
      <c r="K742">
        <v>1</v>
      </c>
      <c r="L742">
        <v>1</v>
      </c>
      <c r="M742">
        <v>3</v>
      </c>
      <c r="N742">
        <v>2053803.5227628499</v>
      </c>
      <c r="O742">
        <v>446576.61748784903</v>
      </c>
      <c r="P742">
        <v>1111125.6265632601</v>
      </c>
      <c r="Q742">
        <v>339114.77463958599</v>
      </c>
      <c r="R742">
        <v>463942.16641341802</v>
      </c>
      <c r="S742">
        <v>133424.265272277</v>
      </c>
      <c r="T742">
        <v>2539176.27</v>
      </c>
      <c r="U742">
        <v>1875386.43786697</v>
      </c>
      <c r="V742">
        <v>3594541.8410137598</v>
      </c>
      <c r="W742">
        <v>820020.86685321003</v>
      </c>
      <c r="X742">
        <v>0</v>
      </c>
      <c r="Y742">
        <v>0</v>
      </c>
      <c r="Z742">
        <v>0</v>
      </c>
      <c r="AA742">
        <v>0</v>
      </c>
      <c r="AB742">
        <v>0</v>
      </c>
      <c r="AC742">
        <v>117148.424487276</v>
      </c>
      <c r="AD742">
        <v>16275.840785001201</v>
      </c>
      <c r="AE742">
        <v>0</v>
      </c>
      <c r="AF742">
        <v>0</v>
      </c>
      <c r="AG742">
        <v>0</v>
      </c>
      <c r="AH742">
        <v>0</v>
      </c>
      <c r="AI742">
        <v>0</v>
      </c>
      <c r="AJ742">
        <v>4547986.9731392404</v>
      </c>
      <c r="AK742" s="63">
        <v>15002.813884105401</v>
      </c>
      <c r="AL742">
        <v>330.98244656580999</v>
      </c>
      <c r="AM742">
        <v>93035.839999999997</v>
      </c>
      <c r="AN742">
        <v>15002.813884105401</v>
      </c>
      <c r="AO742">
        <v>19689.927255544899</v>
      </c>
      <c r="AP742">
        <v>330.98244656580999</v>
      </c>
      <c r="AQ742">
        <v>93035.839999999997</v>
      </c>
      <c r="AR742">
        <v>15002.813884105401</v>
      </c>
      <c r="AS742">
        <v>15002.813884105401</v>
      </c>
      <c r="AT742">
        <v>0</v>
      </c>
      <c r="AU742" t="s">
        <v>2896</v>
      </c>
      <c r="AV742" t="s">
        <v>2896</v>
      </c>
    </row>
    <row r="743" spans="1:48" x14ac:dyDescent="0.25">
      <c r="A743" t="s">
        <v>3657</v>
      </c>
      <c r="B743">
        <v>1968</v>
      </c>
      <c r="C743" t="s">
        <v>160</v>
      </c>
      <c r="D743">
        <v>215</v>
      </c>
      <c r="E743" t="s">
        <v>969</v>
      </c>
      <c r="F743" t="s">
        <v>2892</v>
      </c>
      <c r="G743" t="s">
        <v>2903</v>
      </c>
      <c r="H743" t="s">
        <v>2904</v>
      </c>
      <c r="I743" t="s">
        <v>2895</v>
      </c>
      <c r="J743">
        <v>215.66706782346799</v>
      </c>
      <c r="K743">
        <v>1</v>
      </c>
      <c r="L743">
        <v>1</v>
      </c>
      <c r="M743">
        <v>3</v>
      </c>
      <c r="N743">
        <v>1701114.9872371501</v>
      </c>
      <c r="O743">
        <v>942614.18251215096</v>
      </c>
      <c r="P743">
        <v>922361.80343673902</v>
      </c>
      <c r="Q743">
        <v>241259.29536041399</v>
      </c>
      <c r="R743">
        <v>344195.45358658198</v>
      </c>
      <c r="S743">
        <v>94923.1547277231</v>
      </c>
      <c r="T743">
        <v>2817323.67</v>
      </c>
      <c r="U743">
        <v>1334222.05213303</v>
      </c>
      <c r="V743">
        <v>3417026.6289862501</v>
      </c>
      <c r="W743">
        <v>720389.94314679003</v>
      </c>
      <c r="X743">
        <v>0</v>
      </c>
      <c r="Y743">
        <v>0</v>
      </c>
      <c r="Z743">
        <v>0</v>
      </c>
      <c r="AA743">
        <v>0</v>
      </c>
      <c r="AB743">
        <v>14129.15</v>
      </c>
      <c r="AC743">
        <v>83343.895512724295</v>
      </c>
      <c r="AD743">
        <v>11579.2592149988</v>
      </c>
      <c r="AE743">
        <v>0</v>
      </c>
      <c r="AF743">
        <v>0</v>
      </c>
      <c r="AG743">
        <v>0</v>
      </c>
      <c r="AH743">
        <v>0</v>
      </c>
      <c r="AI743">
        <v>0</v>
      </c>
      <c r="AJ743">
        <v>4246468.8768607602</v>
      </c>
      <c r="AK743" s="63">
        <v>19689.927255544899</v>
      </c>
      <c r="AL743">
        <v>330.98244656580999</v>
      </c>
      <c r="AM743">
        <v>93035.839999999997</v>
      </c>
      <c r="AN743">
        <v>15002.813884105401</v>
      </c>
      <c r="AO743">
        <v>19689.927255544899</v>
      </c>
      <c r="AP743">
        <v>330.98244656580999</v>
      </c>
      <c r="AQ743">
        <v>40734.411818744898</v>
      </c>
      <c r="AR743">
        <v>19689.927255544899</v>
      </c>
      <c r="AS743">
        <v>19689.927255544899</v>
      </c>
      <c r="AT743">
        <v>0</v>
      </c>
      <c r="AU743" t="s">
        <v>2896</v>
      </c>
      <c r="AV743" t="s">
        <v>2896</v>
      </c>
    </row>
    <row r="744" spans="1:48" x14ac:dyDescent="0.25">
      <c r="A744" t="s">
        <v>3658</v>
      </c>
      <c r="B744">
        <v>2198</v>
      </c>
      <c r="C744" t="s">
        <v>162</v>
      </c>
      <c r="D744">
        <v>1020</v>
      </c>
      <c r="E744" t="s">
        <v>970</v>
      </c>
      <c r="F744" t="s">
        <v>2892</v>
      </c>
      <c r="G744" t="s">
        <v>2893</v>
      </c>
      <c r="H744" t="s">
        <v>2904</v>
      </c>
      <c r="I744" t="s">
        <v>2895</v>
      </c>
      <c r="J744">
        <v>165.98567179264501</v>
      </c>
      <c r="K744">
        <v>1</v>
      </c>
      <c r="L744">
        <v>1</v>
      </c>
      <c r="M744">
        <v>2</v>
      </c>
      <c r="N744">
        <v>1655385.7107881899</v>
      </c>
      <c r="O744">
        <v>637955.88116299396</v>
      </c>
      <c r="P744">
        <v>616177.86979202705</v>
      </c>
      <c r="Q744">
        <v>236560.86348369301</v>
      </c>
      <c r="R744">
        <v>276785.20608116599</v>
      </c>
      <c r="S744">
        <v>66803.347618193395</v>
      </c>
      <c r="T744">
        <v>2677726.38</v>
      </c>
      <c r="U744">
        <v>745139.15130806796</v>
      </c>
      <c r="V744">
        <v>3024837.9149288698</v>
      </c>
      <c r="W744">
        <v>398027.616379196</v>
      </c>
      <c r="X744">
        <v>0</v>
      </c>
      <c r="Y744">
        <v>0</v>
      </c>
      <c r="Z744">
        <v>0</v>
      </c>
      <c r="AA744">
        <v>0</v>
      </c>
      <c r="AB744">
        <v>0</v>
      </c>
      <c r="AC744">
        <v>66803.347618193395</v>
      </c>
      <c r="AD744">
        <v>0</v>
      </c>
      <c r="AE744">
        <v>0</v>
      </c>
      <c r="AF744">
        <v>0</v>
      </c>
      <c r="AG744">
        <v>0</v>
      </c>
      <c r="AH744">
        <v>0</v>
      </c>
      <c r="AI744">
        <v>0</v>
      </c>
      <c r="AJ744">
        <v>3489668.8789262599</v>
      </c>
      <c r="AK744" s="63">
        <v>21023.916349151401</v>
      </c>
      <c r="AL744">
        <v>330.98244656580999</v>
      </c>
      <c r="AM744">
        <v>93035.839999999997</v>
      </c>
      <c r="AN744">
        <v>17162.7534488032</v>
      </c>
      <c r="AO744">
        <v>23898.909853036599</v>
      </c>
      <c r="AP744">
        <v>330.98244656580999</v>
      </c>
      <c r="AQ744">
        <v>93035.839999999997</v>
      </c>
      <c r="AR744">
        <v>18818.832728627</v>
      </c>
      <c r="AS744">
        <v>21023.916349151401</v>
      </c>
      <c r="AT744">
        <v>0</v>
      </c>
      <c r="AU744" t="s">
        <v>2896</v>
      </c>
      <c r="AV744" t="s">
        <v>2896</v>
      </c>
    </row>
    <row r="745" spans="1:48" x14ac:dyDescent="0.25">
      <c r="A745" t="s">
        <v>3659</v>
      </c>
      <c r="B745">
        <v>2198</v>
      </c>
      <c r="C745" t="s">
        <v>162</v>
      </c>
      <c r="D745">
        <v>1022</v>
      </c>
      <c r="E745" t="s">
        <v>971</v>
      </c>
      <c r="F745" t="s">
        <v>2892</v>
      </c>
      <c r="G745" t="s">
        <v>2903</v>
      </c>
      <c r="H745" t="s">
        <v>2904</v>
      </c>
      <c r="I745" t="s">
        <v>2895</v>
      </c>
      <c r="J745">
        <v>211.77328118668299</v>
      </c>
      <c r="K745">
        <v>1</v>
      </c>
      <c r="L745">
        <v>1</v>
      </c>
      <c r="M745">
        <v>2</v>
      </c>
      <c r="N745">
        <v>2180979.6494179401</v>
      </c>
      <c r="O745">
        <v>1064163.24806664</v>
      </c>
      <c r="P745">
        <v>1105784.2510786899</v>
      </c>
      <c r="Q745">
        <v>258963.88557851801</v>
      </c>
      <c r="R745">
        <v>366028.28529164498</v>
      </c>
      <c r="S745">
        <v>85231.236928886996</v>
      </c>
      <c r="T745">
        <v>4025231.46</v>
      </c>
      <c r="U745">
        <v>950687.85943343095</v>
      </c>
      <c r="V745">
        <v>4096723.0165335699</v>
      </c>
      <c r="W745">
        <v>879196.302899856</v>
      </c>
      <c r="X745">
        <v>0</v>
      </c>
      <c r="Y745">
        <v>0</v>
      </c>
      <c r="Z745">
        <v>0</v>
      </c>
      <c r="AA745">
        <v>0</v>
      </c>
      <c r="AB745">
        <v>0</v>
      </c>
      <c r="AC745">
        <v>85231.236928886996</v>
      </c>
      <c r="AD745">
        <v>0</v>
      </c>
      <c r="AE745">
        <v>0</v>
      </c>
      <c r="AF745">
        <v>0</v>
      </c>
      <c r="AG745">
        <v>0</v>
      </c>
      <c r="AH745">
        <v>0</v>
      </c>
      <c r="AI745">
        <v>0</v>
      </c>
      <c r="AJ745">
        <v>5061150.5563623197</v>
      </c>
      <c r="AK745" s="63">
        <v>23898.909853036599</v>
      </c>
      <c r="AL745">
        <v>330.98244656580999</v>
      </c>
      <c r="AM745">
        <v>93035.839999999997</v>
      </c>
      <c r="AN745">
        <v>17162.7534488032</v>
      </c>
      <c r="AO745">
        <v>23898.909853036599</v>
      </c>
      <c r="AP745">
        <v>330.98244656580999</v>
      </c>
      <c r="AQ745">
        <v>40734.411818744898</v>
      </c>
      <c r="AR745">
        <v>23898.909853036599</v>
      </c>
      <c r="AS745">
        <v>23898.909853036599</v>
      </c>
      <c r="AT745">
        <v>0</v>
      </c>
      <c r="AU745" t="s">
        <v>2896</v>
      </c>
      <c r="AV745" t="s">
        <v>2896</v>
      </c>
    </row>
    <row r="746" spans="1:48" x14ac:dyDescent="0.25">
      <c r="A746" t="s">
        <v>3660</v>
      </c>
      <c r="B746">
        <v>2198</v>
      </c>
      <c r="C746" t="s">
        <v>162</v>
      </c>
      <c r="D746">
        <v>4481</v>
      </c>
      <c r="E746" t="s">
        <v>972</v>
      </c>
      <c r="F746" t="s">
        <v>2892</v>
      </c>
      <c r="G746" t="s">
        <v>2911</v>
      </c>
      <c r="H746" t="s">
        <v>2904</v>
      </c>
      <c r="I746" t="s">
        <v>2895</v>
      </c>
      <c r="J746">
        <v>214.47796402657099</v>
      </c>
      <c r="K746">
        <v>1</v>
      </c>
      <c r="L746">
        <v>1</v>
      </c>
      <c r="M746">
        <v>2</v>
      </c>
      <c r="N746">
        <v>1814279.17961021</v>
      </c>
      <c r="O746">
        <v>667278.764684311</v>
      </c>
      <c r="P746">
        <v>527138.35350160406</v>
      </c>
      <c r="Q746">
        <v>228369.042411245</v>
      </c>
      <c r="R746">
        <v>357647.30070872197</v>
      </c>
      <c r="S746">
        <v>86319.775873234699</v>
      </c>
      <c r="T746">
        <v>2631882.98</v>
      </c>
      <c r="U746">
        <v>962829.66091608803</v>
      </c>
      <c r="V746">
        <v>3386401.1985283298</v>
      </c>
      <c r="W746">
        <v>208311.44238775401</v>
      </c>
      <c r="X746">
        <v>0</v>
      </c>
      <c r="Y746">
        <v>0</v>
      </c>
      <c r="Z746">
        <v>0</v>
      </c>
      <c r="AA746">
        <v>0</v>
      </c>
      <c r="AB746">
        <v>0</v>
      </c>
      <c r="AC746">
        <v>86319.775873234699</v>
      </c>
      <c r="AD746">
        <v>0</v>
      </c>
      <c r="AE746">
        <v>0</v>
      </c>
      <c r="AF746">
        <v>0</v>
      </c>
      <c r="AG746">
        <v>0</v>
      </c>
      <c r="AH746">
        <v>0</v>
      </c>
      <c r="AI746">
        <v>0</v>
      </c>
      <c r="AJ746">
        <v>3681032.4167893198</v>
      </c>
      <c r="AK746" s="63">
        <v>17162.7534488032</v>
      </c>
      <c r="AL746">
        <v>330.98244656580999</v>
      </c>
      <c r="AM746">
        <v>93035.839999999997</v>
      </c>
      <c r="AN746">
        <v>17162.7534488032</v>
      </c>
      <c r="AO746">
        <v>23898.909853036599</v>
      </c>
      <c r="AP746">
        <v>3753.1860850462999</v>
      </c>
      <c r="AQ746">
        <v>20687.885194392002</v>
      </c>
      <c r="AR746">
        <v>17162.7534488032</v>
      </c>
      <c r="AS746">
        <v>17162.7534488032</v>
      </c>
      <c r="AT746">
        <v>0</v>
      </c>
      <c r="AU746" t="s">
        <v>2896</v>
      </c>
      <c r="AV746" t="s">
        <v>2896</v>
      </c>
    </row>
    <row r="747" spans="1:48" x14ac:dyDescent="0.25">
      <c r="A747" t="s">
        <v>3661</v>
      </c>
      <c r="B747">
        <v>2198</v>
      </c>
      <c r="C747" t="s">
        <v>162</v>
      </c>
      <c r="D747">
        <v>1021</v>
      </c>
      <c r="E747" t="s">
        <v>973</v>
      </c>
      <c r="F747" t="s">
        <v>2892</v>
      </c>
      <c r="G747" t="s">
        <v>2893</v>
      </c>
      <c r="H747" t="s">
        <v>2904</v>
      </c>
      <c r="I747" t="s">
        <v>2895</v>
      </c>
      <c r="J747">
        <v>191.45944862144401</v>
      </c>
      <c r="K747">
        <v>1</v>
      </c>
      <c r="L747">
        <v>1</v>
      </c>
      <c r="M747">
        <v>2</v>
      </c>
      <c r="N747">
        <v>1758758.17018367</v>
      </c>
      <c r="O747">
        <v>598950.86608605098</v>
      </c>
      <c r="P747">
        <v>644970.60562768299</v>
      </c>
      <c r="Q747">
        <v>204044.698526544</v>
      </c>
      <c r="R747">
        <v>319263.357918469</v>
      </c>
      <c r="S747">
        <v>77055.639579685099</v>
      </c>
      <c r="T747">
        <v>2666492.2400000002</v>
      </c>
      <c r="U747">
        <v>859495.45834241598</v>
      </c>
      <c r="V747">
        <v>3123261.0800092202</v>
      </c>
      <c r="W747">
        <v>402726.61833319301</v>
      </c>
      <c r="X747">
        <v>0</v>
      </c>
      <c r="Y747">
        <v>0</v>
      </c>
      <c r="Z747">
        <v>0</v>
      </c>
      <c r="AA747">
        <v>0</v>
      </c>
      <c r="AB747">
        <v>0</v>
      </c>
      <c r="AC747">
        <v>77055.639579685099</v>
      </c>
      <c r="AD747">
        <v>0</v>
      </c>
      <c r="AE747">
        <v>0</v>
      </c>
      <c r="AF747">
        <v>0</v>
      </c>
      <c r="AG747">
        <v>0</v>
      </c>
      <c r="AH747">
        <v>0</v>
      </c>
      <c r="AI747">
        <v>0</v>
      </c>
      <c r="AJ747">
        <v>3603043.3379221</v>
      </c>
      <c r="AK747" s="63">
        <v>18818.832728627</v>
      </c>
      <c r="AL747">
        <v>330.98244656580999</v>
      </c>
      <c r="AM747">
        <v>93035.839999999997</v>
      </c>
      <c r="AN747">
        <v>17162.7534488032</v>
      </c>
      <c r="AO747">
        <v>23898.909853036599</v>
      </c>
      <c r="AP747">
        <v>330.98244656580999</v>
      </c>
      <c r="AQ747">
        <v>93035.839999999997</v>
      </c>
      <c r="AR747">
        <v>18818.832728627</v>
      </c>
      <c r="AS747">
        <v>21023.916349151401</v>
      </c>
      <c r="AT747">
        <v>0</v>
      </c>
      <c r="AU747" t="s">
        <v>2896</v>
      </c>
      <c r="AV747" t="s">
        <v>2896</v>
      </c>
    </row>
    <row r="748" spans="1:48" x14ac:dyDescent="0.25">
      <c r="A748" t="s">
        <v>3662</v>
      </c>
      <c r="B748">
        <v>2199</v>
      </c>
      <c r="C748" t="s">
        <v>163</v>
      </c>
      <c r="D748">
        <v>1023</v>
      </c>
      <c r="E748" t="s">
        <v>974</v>
      </c>
      <c r="F748" t="s">
        <v>2892</v>
      </c>
      <c r="G748" t="s">
        <v>2903</v>
      </c>
      <c r="H748" t="s">
        <v>2904</v>
      </c>
      <c r="I748" t="s">
        <v>2895</v>
      </c>
      <c r="J748">
        <v>223.69333995688899</v>
      </c>
      <c r="K748">
        <v>2</v>
      </c>
      <c r="L748">
        <v>1</v>
      </c>
      <c r="M748">
        <v>2</v>
      </c>
      <c r="N748">
        <v>2054954.74565083</v>
      </c>
      <c r="O748">
        <v>891977.27266050596</v>
      </c>
      <c r="P748">
        <v>1132219.2704251001</v>
      </c>
      <c r="Q748">
        <v>255152.66401991801</v>
      </c>
      <c r="R748">
        <v>363292.10636016901</v>
      </c>
      <c r="S748">
        <v>107170.795982646</v>
      </c>
      <c r="T748">
        <v>2845007.54</v>
      </c>
      <c r="U748">
        <v>1852588.51911652</v>
      </c>
      <c r="V748">
        <v>3760379.9170157402</v>
      </c>
      <c r="W748">
        <v>937216.14210078702</v>
      </c>
      <c r="X748">
        <v>0</v>
      </c>
      <c r="Y748">
        <v>0</v>
      </c>
      <c r="Z748">
        <v>0</v>
      </c>
      <c r="AA748">
        <v>0</v>
      </c>
      <c r="AB748">
        <v>0</v>
      </c>
      <c r="AC748">
        <v>107170.795982646</v>
      </c>
      <c r="AD748">
        <v>0</v>
      </c>
      <c r="AE748">
        <v>0</v>
      </c>
      <c r="AF748">
        <v>0</v>
      </c>
      <c r="AG748">
        <v>0</v>
      </c>
      <c r="AH748">
        <v>0</v>
      </c>
      <c r="AI748">
        <v>0</v>
      </c>
      <c r="AJ748">
        <v>4804766.8550991695</v>
      </c>
      <c r="AK748" s="63">
        <v>21479.257522933702</v>
      </c>
      <c r="AL748">
        <v>330.98244656580999</v>
      </c>
      <c r="AM748">
        <v>93035.839999999997</v>
      </c>
      <c r="AN748">
        <v>8760.9193705850394</v>
      </c>
      <c r="AO748">
        <v>21479.257522933702</v>
      </c>
      <c r="AP748">
        <v>330.98244656580999</v>
      </c>
      <c r="AQ748">
        <v>40734.411818744898</v>
      </c>
      <c r="AR748">
        <v>21479.257522933702</v>
      </c>
      <c r="AS748">
        <v>21479.257522933702</v>
      </c>
      <c r="AT748">
        <v>0</v>
      </c>
      <c r="AU748" t="s">
        <v>2896</v>
      </c>
      <c r="AV748" t="s">
        <v>2896</v>
      </c>
    </row>
    <row r="749" spans="1:48" x14ac:dyDescent="0.25">
      <c r="A749" t="s">
        <v>3663</v>
      </c>
      <c r="B749">
        <v>2199</v>
      </c>
      <c r="C749" t="s">
        <v>163</v>
      </c>
      <c r="D749">
        <v>1019</v>
      </c>
      <c r="E749" t="s">
        <v>975</v>
      </c>
      <c r="F749" t="s">
        <v>2892</v>
      </c>
      <c r="G749" t="s">
        <v>2893</v>
      </c>
      <c r="H749" t="s">
        <v>2894</v>
      </c>
      <c r="I749" t="s">
        <v>2895</v>
      </c>
      <c r="J749">
        <v>258.81927740694999</v>
      </c>
      <c r="K749">
        <v>2</v>
      </c>
      <c r="L749">
        <v>1</v>
      </c>
      <c r="M749">
        <v>2</v>
      </c>
      <c r="N749">
        <v>1940998.8186381301</v>
      </c>
      <c r="O749">
        <v>457172.14696986799</v>
      </c>
      <c r="P749">
        <v>1071361.9827652699</v>
      </c>
      <c r="Q749">
        <v>295218.57084712799</v>
      </c>
      <c r="R749">
        <v>420338.84635952499</v>
      </c>
      <c r="S749">
        <v>123999.525335452</v>
      </c>
      <c r="T749">
        <v>2041595.07</v>
      </c>
      <c r="U749">
        <v>2143495.2955799201</v>
      </c>
      <c r="V749">
        <v>3318206.7493028701</v>
      </c>
      <c r="W749">
        <v>866883.61627705104</v>
      </c>
      <c r="X749">
        <v>0</v>
      </c>
      <c r="Y749">
        <v>0</v>
      </c>
      <c r="Z749">
        <v>0</v>
      </c>
      <c r="AA749">
        <v>0</v>
      </c>
      <c r="AB749">
        <v>0</v>
      </c>
      <c r="AC749">
        <v>123999.525335452</v>
      </c>
      <c r="AD749">
        <v>0</v>
      </c>
      <c r="AE749">
        <v>0</v>
      </c>
      <c r="AF749">
        <v>0</v>
      </c>
      <c r="AG749">
        <v>0</v>
      </c>
      <c r="AH749">
        <v>0</v>
      </c>
      <c r="AI749">
        <v>0</v>
      </c>
      <c r="AJ749">
        <v>4309089.8909153696</v>
      </c>
      <c r="AK749" s="63">
        <v>16649.029910318699</v>
      </c>
      <c r="AL749">
        <v>330.98244656580999</v>
      </c>
      <c r="AM749">
        <v>93035.839999999997</v>
      </c>
      <c r="AN749">
        <v>8760.9193705850394</v>
      </c>
      <c r="AO749">
        <v>21479.257522933702</v>
      </c>
      <c r="AP749">
        <v>330.98244656580999</v>
      </c>
      <c r="AQ749">
        <v>93035.839999999997</v>
      </c>
      <c r="AR749">
        <v>16649.029910318699</v>
      </c>
      <c r="AS749">
        <v>16649.029910318699</v>
      </c>
      <c r="AT749">
        <v>0</v>
      </c>
      <c r="AU749" t="s">
        <v>2896</v>
      </c>
      <c r="AV749" t="s">
        <v>2896</v>
      </c>
    </row>
    <row r="750" spans="1:48" x14ac:dyDescent="0.25">
      <c r="A750" t="s">
        <v>3664</v>
      </c>
      <c r="B750">
        <v>2199</v>
      </c>
      <c r="C750" t="s">
        <v>163</v>
      </c>
      <c r="D750">
        <v>2199</v>
      </c>
      <c r="E750" t="s">
        <v>163</v>
      </c>
      <c r="F750" t="s">
        <v>1871</v>
      </c>
      <c r="G750" t="s">
        <v>1871</v>
      </c>
      <c r="H750" t="s">
        <v>2899</v>
      </c>
      <c r="I750" t="s">
        <v>2895</v>
      </c>
      <c r="J750">
        <v>2.9590643274840001</v>
      </c>
      <c r="K750">
        <v>0</v>
      </c>
      <c r="L750">
        <v>0</v>
      </c>
      <c r="M750">
        <v>2</v>
      </c>
      <c r="N750">
        <v>5863.45571103774</v>
      </c>
      <c r="O750">
        <v>1262.0503696257199</v>
      </c>
      <c r="P750">
        <v>9200.0168096344405</v>
      </c>
      <c r="Q750">
        <v>3375.2151329554899</v>
      </c>
      <c r="R750">
        <v>4805.7072803065103</v>
      </c>
      <c r="S750">
        <v>1417.6786819018901</v>
      </c>
      <c r="T750">
        <v>0</v>
      </c>
      <c r="U750">
        <v>24506.4453035599</v>
      </c>
      <c r="V750">
        <v>18212.543681397601</v>
      </c>
      <c r="W750">
        <v>6293.9016221622696</v>
      </c>
      <c r="X750">
        <v>0</v>
      </c>
      <c r="Y750">
        <v>0</v>
      </c>
      <c r="Z750">
        <v>0</v>
      </c>
      <c r="AA750">
        <v>0</v>
      </c>
      <c r="AB750">
        <v>0</v>
      </c>
      <c r="AC750">
        <v>1417.6786819018901</v>
      </c>
      <c r="AD750">
        <v>0</v>
      </c>
      <c r="AE750">
        <v>0</v>
      </c>
      <c r="AF750">
        <v>0</v>
      </c>
      <c r="AG750">
        <v>0</v>
      </c>
      <c r="AH750">
        <v>0</v>
      </c>
      <c r="AI750">
        <v>0</v>
      </c>
      <c r="AJ750">
        <v>25924.1239854618</v>
      </c>
      <c r="AK750" s="63">
        <v>8760.9193705850394</v>
      </c>
      <c r="AL750">
        <v>330.98244656580999</v>
      </c>
      <c r="AM750">
        <v>93035.839999999997</v>
      </c>
      <c r="AN750">
        <v>8760.9193705850394</v>
      </c>
      <c r="AO750">
        <v>21479.257522933702</v>
      </c>
      <c r="AP750">
        <v>634.54287297753501</v>
      </c>
      <c r="AQ750">
        <v>40331.279999999999</v>
      </c>
      <c r="AR750">
        <v>8760.9193705850394</v>
      </c>
      <c r="AS750">
        <v>8760.9193705850394</v>
      </c>
      <c r="AT750">
        <v>0</v>
      </c>
      <c r="AU750" t="s">
        <v>2896</v>
      </c>
      <c r="AV750" t="s">
        <v>2900</v>
      </c>
    </row>
    <row r="751" spans="1:48" x14ac:dyDescent="0.25">
      <c r="A751" t="s">
        <v>3665</v>
      </c>
      <c r="B751">
        <v>2254</v>
      </c>
      <c r="C751" t="s">
        <v>164</v>
      </c>
      <c r="D751">
        <v>1335</v>
      </c>
      <c r="E751" t="s">
        <v>976</v>
      </c>
      <c r="F751" t="s">
        <v>2892</v>
      </c>
      <c r="G751" t="s">
        <v>2893</v>
      </c>
      <c r="H751" t="s">
        <v>2894</v>
      </c>
      <c r="I751" t="s">
        <v>2895</v>
      </c>
      <c r="J751">
        <v>453.72023809521602</v>
      </c>
      <c r="K751">
        <v>1</v>
      </c>
      <c r="L751">
        <v>1</v>
      </c>
      <c r="M751">
        <v>2</v>
      </c>
      <c r="N751">
        <v>3045828.9795493898</v>
      </c>
      <c r="O751">
        <v>659810.41348362295</v>
      </c>
      <c r="P751">
        <v>900387.06491574203</v>
      </c>
      <c r="Q751">
        <v>171317.72936904899</v>
      </c>
      <c r="R751">
        <v>1100.1710319828401</v>
      </c>
      <c r="S751">
        <v>227824.66080655801</v>
      </c>
      <c r="T751">
        <v>3612900.93</v>
      </c>
      <c r="U751">
        <v>1165543.4283497899</v>
      </c>
      <c r="V751">
        <v>4389610.8829693403</v>
      </c>
      <c r="W751">
        <v>388833.47538044502</v>
      </c>
      <c r="X751">
        <v>0</v>
      </c>
      <c r="Y751">
        <v>0</v>
      </c>
      <c r="Z751">
        <v>0</v>
      </c>
      <c r="AA751">
        <v>0</v>
      </c>
      <c r="AB751">
        <v>0</v>
      </c>
      <c r="AC751">
        <v>166393.76274725201</v>
      </c>
      <c r="AD751">
        <v>61430.898059305597</v>
      </c>
      <c r="AE751">
        <v>0</v>
      </c>
      <c r="AF751">
        <v>0</v>
      </c>
      <c r="AG751">
        <v>0</v>
      </c>
      <c r="AH751">
        <v>0</v>
      </c>
      <c r="AI751">
        <v>0</v>
      </c>
      <c r="AJ751">
        <v>5006269.0191563498</v>
      </c>
      <c r="AK751" s="63">
        <v>11033.8234859732</v>
      </c>
      <c r="AL751">
        <v>330.98244656580999</v>
      </c>
      <c r="AM751">
        <v>93035.839999999997</v>
      </c>
      <c r="AN751">
        <v>3070.98509646806</v>
      </c>
      <c r="AO751">
        <v>14449.9360892405</v>
      </c>
      <c r="AP751">
        <v>330.98244656580999</v>
      </c>
      <c r="AQ751">
        <v>93035.839999999997</v>
      </c>
      <c r="AR751">
        <v>11033.8234859732</v>
      </c>
      <c r="AS751">
        <v>14449.9360892405</v>
      </c>
      <c r="AT751">
        <v>0</v>
      </c>
      <c r="AU751" t="s">
        <v>2896</v>
      </c>
      <c r="AV751" t="s">
        <v>2896</v>
      </c>
    </row>
    <row r="752" spans="1:48" x14ac:dyDescent="0.25">
      <c r="A752" t="s">
        <v>3666</v>
      </c>
      <c r="B752">
        <v>2254</v>
      </c>
      <c r="C752" t="s">
        <v>164</v>
      </c>
      <c r="D752">
        <v>1336</v>
      </c>
      <c r="E752" t="s">
        <v>977</v>
      </c>
      <c r="F752" t="s">
        <v>2892</v>
      </c>
      <c r="G752" t="s">
        <v>2911</v>
      </c>
      <c r="H752" t="s">
        <v>2904</v>
      </c>
      <c r="I752" t="s">
        <v>2895</v>
      </c>
      <c r="J752">
        <v>601.84866207553898</v>
      </c>
      <c r="K752">
        <v>1</v>
      </c>
      <c r="L752">
        <v>1</v>
      </c>
      <c r="M752">
        <v>2</v>
      </c>
      <c r="N752">
        <v>3805008.9998916602</v>
      </c>
      <c r="O752">
        <v>1032922.24684178</v>
      </c>
      <c r="P752">
        <v>1332153.55708027</v>
      </c>
      <c r="Q752">
        <v>227248.72631523199</v>
      </c>
      <c r="R752">
        <v>1459.34963455209</v>
      </c>
      <c r="S752">
        <v>302203.77179971797</v>
      </c>
      <c r="T752">
        <v>4852728.38</v>
      </c>
      <c r="U752">
        <v>1546064.4997634999</v>
      </c>
      <c r="V752">
        <v>5793629.8106494304</v>
      </c>
      <c r="W752">
        <v>605163.06911407597</v>
      </c>
      <c r="X752">
        <v>0</v>
      </c>
      <c r="Y752">
        <v>0</v>
      </c>
      <c r="Z752">
        <v>0</v>
      </c>
      <c r="AA752">
        <v>0</v>
      </c>
      <c r="AB752">
        <v>0</v>
      </c>
      <c r="AC752">
        <v>220717.20650497501</v>
      </c>
      <c r="AD752">
        <v>81486.565294742395</v>
      </c>
      <c r="AE752">
        <v>0</v>
      </c>
      <c r="AF752">
        <v>0</v>
      </c>
      <c r="AG752">
        <v>0</v>
      </c>
      <c r="AH752">
        <v>0</v>
      </c>
      <c r="AI752">
        <v>0</v>
      </c>
      <c r="AJ752">
        <v>6700996.65156323</v>
      </c>
      <c r="AK752" s="63">
        <v>11134.022676820699</v>
      </c>
      <c r="AL752">
        <v>330.98244656580999</v>
      </c>
      <c r="AM752">
        <v>93035.839999999997</v>
      </c>
      <c r="AN752">
        <v>3070.98509646806</v>
      </c>
      <c r="AO752">
        <v>14449.9360892405</v>
      </c>
      <c r="AP752">
        <v>3753.1860850462999</v>
      </c>
      <c r="AQ752">
        <v>20687.885194392002</v>
      </c>
      <c r="AR752">
        <v>10613.2434935655</v>
      </c>
      <c r="AS752">
        <v>11134.022676820699</v>
      </c>
      <c r="AT752">
        <v>0</v>
      </c>
      <c r="AU752" t="s">
        <v>2896</v>
      </c>
      <c r="AV752" t="s">
        <v>2896</v>
      </c>
    </row>
    <row r="753" spans="1:48" x14ac:dyDescent="0.25">
      <c r="A753" t="s">
        <v>3667</v>
      </c>
      <c r="B753">
        <v>2254</v>
      </c>
      <c r="C753" t="s">
        <v>164</v>
      </c>
      <c r="D753">
        <v>1216</v>
      </c>
      <c r="E753" t="s">
        <v>978</v>
      </c>
      <c r="F753" t="s">
        <v>2892</v>
      </c>
      <c r="G753" t="s">
        <v>2893</v>
      </c>
      <c r="H753" t="s">
        <v>2894</v>
      </c>
      <c r="I753" t="s">
        <v>2895</v>
      </c>
      <c r="J753">
        <v>258.30219515550101</v>
      </c>
      <c r="K753">
        <v>1</v>
      </c>
      <c r="L753">
        <v>2</v>
      </c>
      <c r="M753">
        <v>2</v>
      </c>
      <c r="N753">
        <v>2428745.21894451</v>
      </c>
      <c r="O753">
        <v>482329.65240674798</v>
      </c>
      <c r="P753">
        <v>592577.899858132</v>
      </c>
      <c r="Q753">
        <v>98470.905279554703</v>
      </c>
      <c r="R753">
        <v>626.32558292016301</v>
      </c>
      <c r="S753">
        <v>129700.209635661</v>
      </c>
      <c r="T753">
        <v>2939208.02</v>
      </c>
      <c r="U753">
        <v>663541.98207186698</v>
      </c>
      <c r="V753">
        <v>3368862.78540903</v>
      </c>
      <c r="W753">
        <v>233887.216662839</v>
      </c>
      <c r="X753">
        <v>0</v>
      </c>
      <c r="Y753">
        <v>0</v>
      </c>
      <c r="Z753">
        <v>0</v>
      </c>
      <c r="AA753">
        <v>0</v>
      </c>
      <c r="AB753">
        <v>0</v>
      </c>
      <c r="AC753">
        <v>94727.699073408497</v>
      </c>
      <c r="AD753">
        <v>34972.510562251999</v>
      </c>
      <c r="AE753">
        <v>0</v>
      </c>
      <c r="AF753">
        <v>0</v>
      </c>
      <c r="AG753">
        <v>0</v>
      </c>
      <c r="AH753">
        <v>0</v>
      </c>
      <c r="AI753">
        <v>0</v>
      </c>
      <c r="AJ753">
        <v>3732450.2117075301</v>
      </c>
      <c r="AK753" s="63">
        <v>14449.9360892405</v>
      </c>
      <c r="AL753">
        <v>330.98244656580999</v>
      </c>
      <c r="AM753">
        <v>93035.839999999997</v>
      </c>
      <c r="AN753">
        <v>3070.98509646806</v>
      </c>
      <c r="AO753">
        <v>14449.9360892405</v>
      </c>
      <c r="AP753">
        <v>330.98244656580999</v>
      </c>
      <c r="AQ753">
        <v>93035.839999999997</v>
      </c>
      <c r="AR753">
        <v>11033.8234859732</v>
      </c>
      <c r="AS753">
        <v>14449.9360892405</v>
      </c>
      <c r="AT753">
        <v>0</v>
      </c>
      <c r="AU753" t="s">
        <v>2896</v>
      </c>
      <c r="AV753" t="s">
        <v>2896</v>
      </c>
    </row>
    <row r="754" spans="1:48" x14ac:dyDescent="0.25">
      <c r="A754" t="s">
        <v>3668</v>
      </c>
      <c r="B754">
        <v>2254</v>
      </c>
      <c r="C754" t="s">
        <v>164</v>
      </c>
      <c r="D754">
        <v>1217</v>
      </c>
      <c r="E754" t="s">
        <v>979</v>
      </c>
      <c r="F754" t="s">
        <v>2892</v>
      </c>
      <c r="G754" t="s">
        <v>2893</v>
      </c>
      <c r="H754" t="s">
        <v>2894</v>
      </c>
      <c r="I754" t="s">
        <v>2895</v>
      </c>
      <c r="J754">
        <v>562.38095238092501</v>
      </c>
      <c r="K754">
        <v>3</v>
      </c>
      <c r="L754">
        <v>1</v>
      </c>
      <c r="M754">
        <v>2</v>
      </c>
      <c r="N754">
        <v>4014494.3791987798</v>
      </c>
      <c r="O754">
        <v>833931.94047993002</v>
      </c>
      <c r="P754">
        <v>1280683.9790926799</v>
      </c>
      <c r="Q754">
        <v>212346.33087291301</v>
      </c>
      <c r="R754">
        <v>1363.64918467352</v>
      </c>
      <c r="S754">
        <v>282386.01447036501</v>
      </c>
      <c r="T754">
        <v>4898142.7699999996</v>
      </c>
      <c r="U754">
        <v>1444677.5088289699</v>
      </c>
      <c r="V754">
        <v>5076537.23404977</v>
      </c>
      <c r="W754">
        <v>1266283.0447792001</v>
      </c>
      <c r="X754">
        <v>0</v>
      </c>
      <c r="Y754">
        <v>0</v>
      </c>
      <c r="Z754">
        <v>0</v>
      </c>
      <c r="AA754">
        <v>0</v>
      </c>
      <c r="AB754">
        <v>0</v>
      </c>
      <c r="AC754">
        <v>206243.13157573499</v>
      </c>
      <c r="AD754">
        <v>76142.882894630297</v>
      </c>
      <c r="AE754">
        <v>0</v>
      </c>
      <c r="AF754">
        <v>0</v>
      </c>
      <c r="AG754">
        <v>0</v>
      </c>
      <c r="AH754">
        <v>0</v>
      </c>
      <c r="AI754">
        <v>0</v>
      </c>
      <c r="AJ754">
        <v>6625206.2932993304</v>
      </c>
      <c r="AK754" s="63">
        <v>11780.6377780942</v>
      </c>
      <c r="AL754">
        <v>330.98244656580999</v>
      </c>
      <c r="AM754">
        <v>93035.839999999997</v>
      </c>
      <c r="AN754">
        <v>3070.98509646806</v>
      </c>
      <c r="AO754">
        <v>14449.9360892405</v>
      </c>
      <c r="AP754">
        <v>330.98244656580999</v>
      </c>
      <c r="AQ754">
        <v>93035.839999999997</v>
      </c>
      <c r="AR754">
        <v>11033.8234859732</v>
      </c>
      <c r="AS754">
        <v>14449.9360892405</v>
      </c>
      <c r="AT754">
        <v>0</v>
      </c>
      <c r="AU754" t="s">
        <v>2896</v>
      </c>
      <c r="AV754" t="s">
        <v>2896</v>
      </c>
    </row>
    <row r="755" spans="1:48" x14ac:dyDescent="0.25">
      <c r="A755" t="s">
        <v>3669</v>
      </c>
      <c r="B755">
        <v>2254</v>
      </c>
      <c r="C755" t="s">
        <v>164</v>
      </c>
      <c r="D755">
        <v>1218</v>
      </c>
      <c r="E755" t="s">
        <v>980</v>
      </c>
      <c r="F755" t="s">
        <v>2892</v>
      </c>
      <c r="G755" t="s">
        <v>2893</v>
      </c>
      <c r="H755" t="s">
        <v>2904</v>
      </c>
      <c r="I755" t="s">
        <v>2895</v>
      </c>
      <c r="J755">
        <v>184.85119047617701</v>
      </c>
      <c r="K755">
        <v>1</v>
      </c>
      <c r="L755">
        <v>1</v>
      </c>
      <c r="M755">
        <v>2</v>
      </c>
      <c r="N755">
        <v>1163315.8089735101</v>
      </c>
      <c r="O755">
        <v>307800.687738718</v>
      </c>
      <c r="P755">
        <v>432900.65536645398</v>
      </c>
      <c r="Q755">
        <v>69796.944382495203</v>
      </c>
      <c r="R755">
        <v>448.22317347623903</v>
      </c>
      <c r="S755">
        <v>92818.561382059401</v>
      </c>
      <c r="T755">
        <v>1499405.63</v>
      </c>
      <c r="U755">
        <v>474856.68963465898</v>
      </c>
      <c r="V755">
        <v>1819438.0716544699</v>
      </c>
      <c r="W755">
        <v>154824.247980185</v>
      </c>
      <c r="X755">
        <v>0</v>
      </c>
      <c r="Y755">
        <v>0</v>
      </c>
      <c r="Z755">
        <v>0</v>
      </c>
      <c r="AA755">
        <v>0</v>
      </c>
      <c r="AB755">
        <v>0</v>
      </c>
      <c r="AC755">
        <v>67790.859981840505</v>
      </c>
      <c r="AD755">
        <v>25027.701400218899</v>
      </c>
      <c r="AE755">
        <v>0</v>
      </c>
      <c r="AF755">
        <v>0</v>
      </c>
      <c r="AG755">
        <v>0</v>
      </c>
      <c r="AH755">
        <v>0</v>
      </c>
      <c r="AI755">
        <v>0</v>
      </c>
      <c r="AJ755">
        <v>2067080.8810167201</v>
      </c>
      <c r="AK755" s="63">
        <v>11182.4050236945</v>
      </c>
      <c r="AL755">
        <v>330.98244656580999</v>
      </c>
      <c r="AM755">
        <v>93035.839999999997</v>
      </c>
      <c r="AN755">
        <v>3070.98509646806</v>
      </c>
      <c r="AO755">
        <v>14449.9360892405</v>
      </c>
      <c r="AP755">
        <v>330.98244656580999</v>
      </c>
      <c r="AQ755">
        <v>93035.839999999997</v>
      </c>
      <c r="AR755">
        <v>11033.8234859732</v>
      </c>
      <c r="AS755">
        <v>14449.9360892405</v>
      </c>
      <c r="AT755">
        <v>0</v>
      </c>
      <c r="AU755" t="s">
        <v>2896</v>
      </c>
      <c r="AV755" t="s">
        <v>2896</v>
      </c>
    </row>
    <row r="756" spans="1:48" x14ac:dyDescent="0.25">
      <c r="A756" t="s">
        <v>3670</v>
      </c>
      <c r="B756">
        <v>2254</v>
      </c>
      <c r="C756" t="s">
        <v>164</v>
      </c>
      <c r="D756">
        <v>4342</v>
      </c>
      <c r="E756" t="s">
        <v>981</v>
      </c>
      <c r="F756" t="s">
        <v>2892</v>
      </c>
      <c r="G756" t="s">
        <v>2893</v>
      </c>
      <c r="H756" t="s">
        <v>2894</v>
      </c>
      <c r="I756" t="s">
        <v>2895</v>
      </c>
      <c r="J756">
        <v>304.08523809509899</v>
      </c>
      <c r="K756">
        <v>1</v>
      </c>
      <c r="L756">
        <v>1</v>
      </c>
      <c r="M756">
        <v>2</v>
      </c>
      <c r="N756">
        <v>2668165.8948132801</v>
      </c>
      <c r="O756">
        <v>571637.72529800597</v>
      </c>
      <c r="P756">
        <v>744563.79310208</v>
      </c>
      <c r="Q756">
        <v>114817.872669296</v>
      </c>
      <c r="R756">
        <v>737.339316426143</v>
      </c>
      <c r="S756">
        <v>152689.059046907</v>
      </c>
      <c r="T756">
        <v>3318770.45</v>
      </c>
      <c r="U756">
        <v>781152.17519908305</v>
      </c>
      <c r="V756">
        <v>3531665.4981860602</v>
      </c>
      <c r="W756">
        <v>568257.12701302697</v>
      </c>
      <c r="X756">
        <v>0</v>
      </c>
      <c r="Y756">
        <v>0</v>
      </c>
      <c r="Z756">
        <v>0</v>
      </c>
      <c r="AA756">
        <v>0</v>
      </c>
      <c r="AB756">
        <v>0</v>
      </c>
      <c r="AC756">
        <v>111517.809245087</v>
      </c>
      <c r="AD756">
        <v>41171.249801820697</v>
      </c>
      <c r="AE756">
        <v>0</v>
      </c>
      <c r="AF756">
        <v>0</v>
      </c>
      <c r="AG756">
        <v>0</v>
      </c>
      <c r="AH756">
        <v>0</v>
      </c>
      <c r="AI756">
        <v>0</v>
      </c>
      <c r="AJ756">
        <v>4252611.6842459999</v>
      </c>
      <c r="AK756" s="63">
        <v>13984.9330105135</v>
      </c>
      <c r="AL756">
        <v>330.98244656580999</v>
      </c>
      <c r="AM756">
        <v>93035.839999999997</v>
      </c>
      <c r="AN756">
        <v>3070.98509646806</v>
      </c>
      <c r="AO756">
        <v>14449.9360892405</v>
      </c>
      <c r="AP756">
        <v>330.98244656580999</v>
      </c>
      <c r="AQ756">
        <v>93035.839999999997</v>
      </c>
      <c r="AR756">
        <v>11033.8234859732</v>
      </c>
      <c r="AS756">
        <v>14449.9360892405</v>
      </c>
      <c r="AT756">
        <v>0</v>
      </c>
      <c r="AU756" t="s">
        <v>2896</v>
      </c>
      <c r="AV756" t="s">
        <v>2896</v>
      </c>
    </row>
    <row r="757" spans="1:48" x14ac:dyDescent="0.25">
      <c r="A757" t="s">
        <v>3671</v>
      </c>
      <c r="B757">
        <v>2254</v>
      </c>
      <c r="C757" t="s">
        <v>164</v>
      </c>
      <c r="D757">
        <v>1219</v>
      </c>
      <c r="E757" t="s">
        <v>982</v>
      </c>
      <c r="F757" t="s">
        <v>2892</v>
      </c>
      <c r="G757" t="s">
        <v>2893</v>
      </c>
      <c r="H757" t="s">
        <v>2894</v>
      </c>
      <c r="I757" t="s">
        <v>2895</v>
      </c>
      <c r="J757">
        <v>445.54166666663701</v>
      </c>
      <c r="K757">
        <v>1</v>
      </c>
      <c r="L757">
        <v>1</v>
      </c>
      <c r="M757">
        <v>2</v>
      </c>
      <c r="N757">
        <v>3142646.9465453802</v>
      </c>
      <c r="O757">
        <v>706332.53952892602</v>
      </c>
      <c r="P757">
        <v>995238.13607710705</v>
      </c>
      <c r="Q757">
        <v>168229.627563168</v>
      </c>
      <c r="R757">
        <v>1080.33980865787</v>
      </c>
      <c r="S757">
        <v>223717.98866554699</v>
      </c>
      <c r="T757">
        <v>3868993.76</v>
      </c>
      <c r="U757">
        <v>1144533.82952324</v>
      </c>
      <c r="V757">
        <v>4629325.31303427</v>
      </c>
      <c r="W757">
        <v>384202.27648896602</v>
      </c>
      <c r="X757">
        <v>0</v>
      </c>
      <c r="Y757">
        <v>0</v>
      </c>
      <c r="Z757">
        <v>0</v>
      </c>
      <c r="AA757">
        <v>0</v>
      </c>
      <c r="AB757">
        <v>0</v>
      </c>
      <c r="AC757">
        <v>163394.418306256</v>
      </c>
      <c r="AD757">
        <v>60323.570359291603</v>
      </c>
      <c r="AE757">
        <v>0</v>
      </c>
      <c r="AF757">
        <v>0</v>
      </c>
      <c r="AG757">
        <v>0</v>
      </c>
      <c r="AH757">
        <v>0</v>
      </c>
      <c r="AI757">
        <v>0</v>
      </c>
      <c r="AJ757">
        <v>5237245.5781887798</v>
      </c>
      <c r="AK757" s="63">
        <v>11754.7829305657</v>
      </c>
      <c r="AL757">
        <v>330.98244656580999</v>
      </c>
      <c r="AM757">
        <v>93035.839999999997</v>
      </c>
      <c r="AN757">
        <v>3070.98509646806</v>
      </c>
      <c r="AO757">
        <v>14449.9360892405</v>
      </c>
      <c r="AP757">
        <v>330.98244656580999</v>
      </c>
      <c r="AQ757">
        <v>93035.839999999997</v>
      </c>
      <c r="AR757">
        <v>11033.8234859732</v>
      </c>
      <c r="AS757">
        <v>14449.9360892405</v>
      </c>
      <c r="AT757">
        <v>0</v>
      </c>
      <c r="AU757" t="s">
        <v>2896</v>
      </c>
      <c r="AV757" t="s">
        <v>2896</v>
      </c>
    </row>
    <row r="758" spans="1:48" x14ac:dyDescent="0.25">
      <c r="A758" t="s">
        <v>3672</v>
      </c>
      <c r="B758">
        <v>2254</v>
      </c>
      <c r="C758" t="s">
        <v>164</v>
      </c>
      <c r="D758">
        <v>1221</v>
      </c>
      <c r="E758" t="s">
        <v>327</v>
      </c>
      <c r="F758" t="s">
        <v>2892</v>
      </c>
      <c r="G758" t="s">
        <v>2911</v>
      </c>
      <c r="H758" t="s">
        <v>2894</v>
      </c>
      <c r="I758" t="s">
        <v>2895</v>
      </c>
      <c r="J758">
        <v>521.41634812106497</v>
      </c>
      <c r="K758">
        <v>1</v>
      </c>
      <c r="L758">
        <v>1</v>
      </c>
      <c r="M758">
        <v>2</v>
      </c>
      <c r="N758">
        <v>2941102.9694209401</v>
      </c>
      <c r="O758">
        <v>983426.63928085996</v>
      </c>
      <c r="P758">
        <v>1149429.37740828</v>
      </c>
      <c r="Q758">
        <v>196878.7312442</v>
      </c>
      <c r="R758">
        <v>1264.31909718934</v>
      </c>
      <c r="S758">
        <v>261816.62768312899</v>
      </c>
      <c r="T758">
        <v>3932656.83</v>
      </c>
      <c r="U758">
        <v>1339445.20645146</v>
      </c>
      <c r="V758">
        <v>4801810.9038295802</v>
      </c>
      <c r="W758">
        <v>470291.13262188598</v>
      </c>
      <c r="X758">
        <v>0</v>
      </c>
      <c r="Y758">
        <v>0</v>
      </c>
      <c r="Z758">
        <v>0</v>
      </c>
      <c r="AA758">
        <v>0</v>
      </c>
      <c r="AB758">
        <v>0</v>
      </c>
      <c r="AC758">
        <v>191220.097401932</v>
      </c>
      <c r="AD758">
        <v>70596.530281196407</v>
      </c>
      <c r="AE758">
        <v>0</v>
      </c>
      <c r="AF758">
        <v>0</v>
      </c>
      <c r="AG758">
        <v>0</v>
      </c>
      <c r="AH758">
        <v>0</v>
      </c>
      <c r="AI758">
        <v>0</v>
      </c>
      <c r="AJ758">
        <v>5533918.66413459</v>
      </c>
      <c r="AK758" s="63">
        <v>10613.2434935655</v>
      </c>
      <c r="AL758">
        <v>330.98244656580999</v>
      </c>
      <c r="AM758">
        <v>93035.839999999997</v>
      </c>
      <c r="AN758">
        <v>3070.98509646806</v>
      </c>
      <c r="AO758">
        <v>14449.9360892405</v>
      </c>
      <c r="AP758">
        <v>3753.1860850462999</v>
      </c>
      <c r="AQ758">
        <v>20687.885194392002</v>
      </c>
      <c r="AR758">
        <v>10613.2434935655</v>
      </c>
      <c r="AS758">
        <v>11134.022676820699</v>
      </c>
      <c r="AT758">
        <v>0</v>
      </c>
      <c r="AU758" t="s">
        <v>2896</v>
      </c>
      <c r="AV758" t="s">
        <v>2896</v>
      </c>
    </row>
    <row r="759" spans="1:48" x14ac:dyDescent="0.25">
      <c r="A759" t="s">
        <v>3673</v>
      </c>
      <c r="B759">
        <v>2254</v>
      </c>
      <c r="C759" t="s">
        <v>164</v>
      </c>
      <c r="D759">
        <v>2254</v>
      </c>
      <c r="E759" t="s">
        <v>164</v>
      </c>
      <c r="F759" t="s">
        <v>1871</v>
      </c>
      <c r="G759" t="s">
        <v>1871</v>
      </c>
      <c r="H759" t="s">
        <v>2899</v>
      </c>
      <c r="I759" t="s">
        <v>2895</v>
      </c>
      <c r="J759">
        <v>26.305725348658999</v>
      </c>
      <c r="K759">
        <v>1</v>
      </c>
      <c r="L759">
        <v>1</v>
      </c>
      <c r="M759">
        <v>2</v>
      </c>
      <c r="N759">
        <v>17512.712035044198</v>
      </c>
      <c r="O759">
        <v>10460.9059856902</v>
      </c>
      <c r="P759">
        <v>29605.668027069201</v>
      </c>
      <c r="Q759">
        <v>9932.6341603310993</v>
      </c>
      <c r="R759">
        <v>63.785554564171697</v>
      </c>
      <c r="S759">
        <v>13208.784734815001</v>
      </c>
      <c r="T759">
        <v>0</v>
      </c>
      <c r="U759">
        <v>67575.705762698897</v>
      </c>
      <c r="V759">
        <v>56661.525911988298</v>
      </c>
      <c r="W759">
        <v>10914.1798507106</v>
      </c>
      <c r="X759">
        <v>0</v>
      </c>
      <c r="Y759">
        <v>0</v>
      </c>
      <c r="Z759">
        <v>0</v>
      </c>
      <c r="AA759">
        <v>0</v>
      </c>
      <c r="AB759">
        <v>0</v>
      </c>
      <c r="AC759">
        <v>9647.15314647388</v>
      </c>
      <c r="AD759">
        <v>3561.6315883410898</v>
      </c>
      <c r="AE759">
        <v>0</v>
      </c>
      <c r="AF759">
        <v>0</v>
      </c>
      <c r="AG759">
        <v>0</v>
      </c>
      <c r="AH759">
        <v>0</v>
      </c>
      <c r="AI759">
        <v>0</v>
      </c>
      <c r="AJ759">
        <v>80784.490497513805</v>
      </c>
      <c r="AK759" s="63">
        <v>3070.98509646806</v>
      </c>
      <c r="AL759">
        <v>330.98244656580999</v>
      </c>
      <c r="AM759">
        <v>93035.839999999997</v>
      </c>
      <c r="AN759">
        <v>3070.98509646806</v>
      </c>
      <c r="AO759">
        <v>14449.9360892405</v>
      </c>
      <c r="AP759">
        <v>634.54287297753501</v>
      </c>
      <c r="AQ759">
        <v>40331.279999999999</v>
      </c>
      <c r="AR759">
        <v>3070.98509646806</v>
      </c>
      <c r="AS759">
        <v>3070.98509646806</v>
      </c>
      <c r="AT759">
        <v>0</v>
      </c>
      <c r="AU759" t="s">
        <v>2896</v>
      </c>
      <c r="AV759" t="s">
        <v>2900</v>
      </c>
    </row>
    <row r="760" spans="1:48" x14ac:dyDescent="0.25">
      <c r="A760" t="s">
        <v>3674</v>
      </c>
      <c r="B760">
        <v>2254</v>
      </c>
      <c r="C760" t="s">
        <v>164</v>
      </c>
      <c r="D760">
        <v>1222</v>
      </c>
      <c r="E760" t="s">
        <v>983</v>
      </c>
      <c r="F760" t="s">
        <v>2892</v>
      </c>
      <c r="G760" t="s">
        <v>2903</v>
      </c>
      <c r="H760" t="s">
        <v>2904</v>
      </c>
      <c r="I760" t="s">
        <v>2895</v>
      </c>
      <c r="J760">
        <v>1553.0234098742801</v>
      </c>
      <c r="K760">
        <v>1</v>
      </c>
      <c r="L760">
        <v>1</v>
      </c>
      <c r="M760">
        <v>2</v>
      </c>
      <c r="N760">
        <v>8528493.3906274997</v>
      </c>
      <c r="O760">
        <v>4363103.69895571</v>
      </c>
      <c r="P760">
        <v>3234944.2890721802</v>
      </c>
      <c r="Q760">
        <v>587092.56814375601</v>
      </c>
      <c r="R760">
        <v>4765.7376155576003</v>
      </c>
      <c r="S760">
        <v>779813.20177523501</v>
      </c>
      <c r="T760">
        <v>12728901.140000001</v>
      </c>
      <c r="U760">
        <v>3989498.5444147</v>
      </c>
      <c r="V760">
        <v>13880840.064306</v>
      </c>
      <c r="W760">
        <v>2837559.6201086598</v>
      </c>
      <c r="X760">
        <v>0</v>
      </c>
      <c r="Y760">
        <v>0</v>
      </c>
      <c r="Z760">
        <v>0</v>
      </c>
      <c r="AA760">
        <v>0</v>
      </c>
      <c r="AB760">
        <v>0</v>
      </c>
      <c r="AC760">
        <v>569543.49201703595</v>
      </c>
      <c r="AD760">
        <v>210269.70975820001</v>
      </c>
      <c r="AE760">
        <v>0</v>
      </c>
      <c r="AF760">
        <v>0</v>
      </c>
      <c r="AG760">
        <v>0</v>
      </c>
      <c r="AH760">
        <v>0</v>
      </c>
      <c r="AI760">
        <v>0</v>
      </c>
      <c r="AJ760">
        <v>17498212.8861899</v>
      </c>
      <c r="AK760" s="63">
        <v>11267.1919656423</v>
      </c>
      <c r="AL760">
        <v>330.98244656580999</v>
      </c>
      <c r="AM760">
        <v>93035.839999999997</v>
      </c>
      <c r="AN760">
        <v>3070.98509646806</v>
      </c>
      <c r="AO760">
        <v>14449.9360892405</v>
      </c>
      <c r="AP760">
        <v>330.98244656580999</v>
      </c>
      <c r="AQ760">
        <v>40734.411818744898</v>
      </c>
      <c r="AR760">
        <v>11267.1919656423</v>
      </c>
      <c r="AS760">
        <v>11267.1919656423</v>
      </c>
      <c r="AT760">
        <v>0</v>
      </c>
      <c r="AU760" t="s">
        <v>2896</v>
      </c>
      <c r="AV760" t="s">
        <v>2896</v>
      </c>
    </row>
    <row r="761" spans="1:48" x14ac:dyDescent="0.25">
      <c r="A761" t="s">
        <v>3675</v>
      </c>
      <c r="B761">
        <v>1966</v>
      </c>
      <c r="C761" t="s">
        <v>165</v>
      </c>
      <c r="D761">
        <v>204</v>
      </c>
      <c r="E761" t="s">
        <v>984</v>
      </c>
      <c r="F761" t="s">
        <v>2892</v>
      </c>
      <c r="G761" t="s">
        <v>2893</v>
      </c>
      <c r="H761" t="s">
        <v>2894</v>
      </c>
      <c r="I761" t="s">
        <v>2895</v>
      </c>
      <c r="J761">
        <v>458.22101776576301</v>
      </c>
      <c r="K761">
        <v>1</v>
      </c>
      <c r="L761">
        <v>1</v>
      </c>
      <c r="M761">
        <v>1</v>
      </c>
      <c r="N761">
        <v>3221269.6429447499</v>
      </c>
      <c r="O761">
        <v>667868.116745729</v>
      </c>
      <c r="P761">
        <v>898569.19356977695</v>
      </c>
      <c r="Q761">
        <v>143612.09110859499</v>
      </c>
      <c r="R761">
        <v>278702.34548933298</v>
      </c>
      <c r="S761">
        <v>203092.69995148701</v>
      </c>
      <c r="T761">
        <v>4109627.92</v>
      </c>
      <c r="U761">
        <v>1100393.46985818</v>
      </c>
      <c r="V761">
        <v>4395960.4415192204</v>
      </c>
      <c r="W761">
        <v>814060.94833896705</v>
      </c>
      <c r="X761">
        <v>0</v>
      </c>
      <c r="Y761">
        <v>0</v>
      </c>
      <c r="Z761">
        <v>0</v>
      </c>
      <c r="AA761">
        <v>0</v>
      </c>
      <c r="AB761">
        <v>0</v>
      </c>
      <c r="AC761">
        <v>170521.29287211801</v>
      </c>
      <c r="AD761">
        <v>32571.407079369299</v>
      </c>
      <c r="AE761">
        <v>0</v>
      </c>
      <c r="AF761">
        <v>0</v>
      </c>
      <c r="AG761">
        <v>0</v>
      </c>
      <c r="AH761">
        <v>0</v>
      </c>
      <c r="AI761">
        <v>0</v>
      </c>
      <c r="AJ761">
        <v>5413114.0898096701</v>
      </c>
      <c r="AK761" s="63">
        <v>11813.325622214899</v>
      </c>
      <c r="AL761">
        <v>330.98244656580999</v>
      </c>
      <c r="AM761">
        <v>93035.839999999997</v>
      </c>
      <c r="AN761">
        <v>2844.6669167759501</v>
      </c>
      <c r="AO761">
        <v>14002.746708578799</v>
      </c>
      <c r="AP761">
        <v>330.98244656580999</v>
      </c>
      <c r="AQ761">
        <v>93035.839999999997</v>
      </c>
      <c r="AR761">
        <v>10692.227996166501</v>
      </c>
      <c r="AS761">
        <v>11813.325622214899</v>
      </c>
      <c r="AT761">
        <v>0</v>
      </c>
      <c r="AU761" t="s">
        <v>2896</v>
      </c>
      <c r="AV761" t="s">
        <v>2896</v>
      </c>
    </row>
    <row r="762" spans="1:48" x14ac:dyDescent="0.25">
      <c r="A762" t="s">
        <v>3676</v>
      </c>
      <c r="B762">
        <v>1966</v>
      </c>
      <c r="C762" t="s">
        <v>165</v>
      </c>
      <c r="D762">
        <v>205</v>
      </c>
      <c r="E762" t="s">
        <v>986</v>
      </c>
      <c r="F762" t="s">
        <v>2892</v>
      </c>
      <c r="G762" t="s">
        <v>2893</v>
      </c>
      <c r="H762" t="s">
        <v>2894</v>
      </c>
      <c r="I762" t="s">
        <v>2895</v>
      </c>
      <c r="J762">
        <v>503.99224293863801</v>
      </c>
      <c r="K762">
        <v>1</v>
      </c>
      <c r="L762">
        <v>1</v>
      </c>
      <c r="M762">
        <v>1</v>
      </c>
      <c r="N762">
        <v>3123162.2659315402</v>
      </c>
      <c r="O762">
        <v>669624.38367922197</v>
      </c>
      <c r="P762">
        <v>911921.06263128703</v>
      </c>
      <c r="Q762">
        <v>154171.20161696299</v>
      </c>
      <c r="R762">
        <v>306541.63551972102</v>
      </c>
      <c r="S762">
        <v>223379.42042051299</v>
      </c>
      <c r="T762">
        <v>3955109.91</v>
      </c>
      <c r="U762">
        <v>1210310.63937874</v>
      </c>
      <c r="V762">
        <v>4291151.3902180204</v>
      </c>
      <c r="W762">
        <v>874269.15916071797</v>
      </c>
      <c r="X762">
        <v>0</v>
      </c>
      <c r="Y762">
        <v>0</v>
      </c>
      <c r="Z762">
        <v>0</v>
      </c>
      <c r="AA762">
        <v>0</v>
      </c>
      <c r="AB762">
        <v>0</v>
      </c>
      <c r="AC762">
        <v>187554.48905957301</v>
      </c>
      <c r="AD762">
        <v>35824.9313609405</v>
      </c>
      <c r="AE762">
        <v>0</v>
      </c>
      <c r="AF762">
        <v>0</v>
      </c>
      <c r="AG762">
        <v>0</v>
      </c>
      <c r="AH762">
        <v>0</v>
      </c>
      <c r="AI762">
        <v>0</v>
      </c>
      <c r="AJ762">
        <v>5388799.9697992504</v>
      </c>
      <c r="AK762" s="63">
        <v>10692.227996166501</v>
      </c>
      <c r="AL762">
        <v>330.98244656580999</v>
      </c>
      <c r="AM762">
        <v>93035.839999999997</v>
      </c>
      <c r="AN762">
        <v>2844.6669167759501</v>
      </c>
      <c r="AO762">
        <v>14002.746708578799</v>
      </c>
      <c r="AP762">
        <v>330.98244656580999</v>
      </c>
      <c r="AQ762">
        <v>93035.839999999997</v>
      </c>
      <c r="AR762">
        <v>10692.227996166501</v>
      </c>
      <c r="AS762">
        <v>11813.325622214899</v>
      </c>
      <c r="AT762">
        <v>0</v>
      </c>
      <c r="AU762" t="s">
        <v>2896</v>
      </c>
      <c r="AV762" t="s">
        <v>2896</v>
      </c>
    </row>
    <row r="763" spans="1:48" x14ac:dyDescent="0.25">
      <c r="A763" t="s">
        <v>3677</v>
      </c>
      <c r="B763">
        <v>1966</v>
      </c>
      <c r="C763" t="s">
        <v>165</v>
      </c>
      <c r="D763">
        <v>208</v>
      </c>
      <c r="E763" t="s">
        <v>987</v>
      </c>
      <c r="F763" t="s">
        <v>2892</v>
      </c>
      <c r="G763" t="s">
        <v>2911</v>
      </c>
      <c r="H763" t="s">
        <v>2904</v>
      </c>
      <c r="I763" t="s">
        <v>2895</v>
      </c>
      <c r="J763">
        <v>549.14614068041203</v>
      </c>
      <c r="K763">
        <v>1</v>
      </c>
      <c r="L763">
        <v>1</v>
      </c>
      <c r="M763">
        <v>1</v>
      </c>
      <c r="N763">
        <v>3143220.2546404698</v>
      </c>
      <c r="O763">
        <v>1208756.62241573</v>
      </c>
      <c r="P763">
        <v>1082322.86174904</v>
      </c>
      <c r="Q763">
        <v>165964.250606327</v>
      </c>
      <c r="R763">
        <v>334005.45040533802</v>
      </c>
      <c r="S763">
        <v>243392.529051855</v>
      </c>
      <c r="T763">
        <v>4615524.1100000003</v>
      </c>
      <c r="U763">
        <v>1318745.3298169</v>
      </c>
      <c r="V763">
        <v>5086887.5387735097</v>
      </c>
      <c r="W763">
        <v>847381.90104339295</v>
      </c>
      <c r="X763">
        <v>0</v>
      </c>
      <c r="Y763">
        <v>0</v>
      </c>
      <c r="Z763">
        <v>0</v>
      </c>
      <c r="AA763">
        <v>0</v>
      </c>
      <c r="AB763">
        <v>0</v>
      </c>
      <c r="AC763">
        <v>204357.95446734899</v>
      </c>
      <c r="AD763">
        <v>39034.574584506801</v>
      </c>
      <c r="AE763">
        <v>0</v>
      </c>
      <c r="AF763">
        <v>0</v>
      </c>
      <c r="AG763">
        <v>0</v>
      </c>
      <c r="AH763">
        <v>0</v>
      </c>
      <c r="AI763">
        <v>0</v>
      </c>
      <c r="AJ763">
        <v>6177661.9688687604</v>
      </c>
      <c r="AK763" s="63">
        <v>11249.5773187342</v>
      </c>
      <c r="AL763">
        <v>330.98244656580999</v>
      </c>
      <c r="AM763">
        <v>93035.839999999997</v>
      </c>
      <c r="AN763">
        <v>2844.6669167759501</v>
      </c>
      <c r="AO763">
        <v>14002.746708578799</v>
      </c>
      <c r="AP763">
        <v>3753.1860850462999</v>
      </c>
      <c r="AQ763">
        <v>20687.885194392002</v>
      </c>
      <c r="AR763">
        <v>11249.5773187342</v>
      </c>
      <c r="AS763">
        <v>11249.5773187342</v>
      </c>
      <c r="AT763">
        <v>0</v>
      </c>
      <c r="AU763" t="s">
        <v>2896</v>
      </c>
      <c r="AV763" t="s">
        <v>2896</v>
      </c>
    </row>
    <row r="764" spans="1:48" x14ac:dyDescent="0.25">
      <c r="A764" t="s">
        <v>3678</v>
      </c>
      <c r="B764">
        <v>1966</v>
      </c>
      <c r="C764" t="s">
        <v>165</v>
      </c>
      <c r="D764">
        <v>1966</v>
      </c>
      <c r="E764" t="s">
        <v>165</v>
      </c>
      <c r="F764" t="s">
        <v>1871</v>
      </c>
      <c r="G764" t="s">
        <v>1871</v>
      </c>
      <c r="H764" t="s">
        <v>2899</v>
      </c>
      <c r="I764" t="s">
        <v>2895</v>
      </c>
      <c r="J764">
        <v>0.7</v>
      </c>
      <c r="K764">
        <v>0</v>
      </c>
      <c r="L764">
        <v>0</v>
      </c>
      <c r="M764">
        <v>1</v>
      </c>
      <c r="N764">
        <v>132.90028981702801</v>
      </c>
      <c r="O764">
        <v>242.57748861888899</v>
      </c>
      <c r="P764">
        <v>673.08358530272699</v>
      </c>
      <c r="Q764">
        <v>206.692683451791</v>
      </c>
      <c r="R764">
        <v>425.75882440700701</v>
      </c>
      <c r="S764">
        <v>310.25397014572201</v>
      </c>
      <c r="T764">
        <v>0</v>
      </c>
      <c r="U764">
        <v>1681.0128715974399</v>
      </c>
      <c r="V764">
        <v>1181.23877796487</v>
      </c>
      <c r="W764">
        <v>499.774093632568</v>
      </c>
      <c r="X764">
        <v>0</v>
      </c>
      <c r="Y764">
        <v>0</v>
      </c>
      <c r="Z764">
        <v>0</v>
      </c>
      <c r="AA764">
        <v>0</v>
      </c>
      <c r="AB764">
        <v>0</v>
      </c>
      <c r="AC764">
        <v>260.49635521411301</v>
      </c>
      <c r="AD764">
        <v>49.757614931608302</v>
      </c>
      <c r="AE764">
        <v>0</v>
      </c>
      <c r="AF764">
        <v>0</v>
      </c>
      <c r="AG764">
        <v>0</v>
      </c>
      <c r="AH764">
        <v>0</v>
      </c>
      <c r="AI764">
        <v>0</v>
      </c>
      <c r="AJ764">
        <v>1991.2668417431601</v>
      </c>
      <c r="AK764" s="63">
        <v>2844.6669167759501</v>
      </c>
      <c r="AL764">
        <v>330.98244656580999</v>
      </c>
      <c r="AM764">
        <v>93035.839999999997</v>
      </c>
      <c r="AN764">
        <v>2844.6669167759501</v>
      </c>
      <c r="AO764">
        <v>14002.746708578799</v>
      </c>
      <c r="AP764">
        <v>634.54287297753501</v>
      </c>
      <c r="AQ764">
        <v>40331.279999999999</v>
      </c>
      <c r="AR764">
        <v>2844.6669167759501</v>
      </c>
      <c r="AS764">
        <v>2844.6669167759501</v>
      </c>
      <c r="AT764">
        <v>0</v>
      </c>
      <c r="AU764" t="s">
        <v>2896</v>
      </c>
      <c r="AV764" t="s">
        <v>2900</v>
      </c>
    </row>
    <row r="765" spans="1:48" x14ac:dyDescent="0.25">
      <c r="A765" t="s">
        <v>3679</v>
      </c>
      <c r="B765">
        <v>1966</v>
      </c>
      <c r="C765" t="s">
        <v>165</v>
      </c>
      <c r="D765">
        <v>209</v>
      </c>
      <c r="E765" t="s">
        <v>988</v>
      </c>
      <c r="F765" t="s">
        <v>2892</v>
      </c>
      <c r="G765" t="s">
        <v>2903</v>
      </c>
      <c r="H765" t="s">
        <v>2904</v>
      </c>
      <c r="I765" t="s">
        <v>2895</v>
      </c>
      <c r="J765">
        <v>770.07228755546305</v>
      </c>
      <c r="K765">
        <v>1</v>
      </c>
      <c r="L765">
        <v>1</v>
      </c>
      <c r="M765">
        <v>1</v>
      </c>
      <c r="N765">
        <v>4630689.6331374096</v>
      </c>
      <c r="O765">
        <v>2439219.8479574402</v>
      </c>
      <c r="P765">
        <v>1795242.6617858601</v>
      </c>
      <c r="Q765">
        <v>235784.47652385401</v>
      </c>
      <c r="R765">
        <v>1340879.1640828999</v>
      </c>
      <c r="S765">
        <v>341311.40644754301</v>
      </c>
      <c r="T765">
        <v>8592528.0299999993</v>
      </c>
      <c r="U765">
        <v>1849287.7534874601</v>
      </c>
      <c r="V765">
        <v>7648407.8398523303</v>
      </c>
      <c r="W765">
        <v>2793407.9436351298</v>
      </c>
      <c r="X765">
        <v>0</v>
      </c>
      <c r="Y765">
        <v>0</v>
      </c>
      <c r="Z765">
        <v>0</v>
      </c>
      <c r="AA765">
        <v>0</v>
      </c>
      <c r="AB765">
        <v>0</v>
      </c>
      <c r="AC765">
        <v>286572.891656561</v>
      </c>
      <c r="AD765">
        <v>54738.514790982103</v>
      </c>
      <c r="AE765">
        <v>0</v>
      </c>
      <c r="AF765">
        <v>0</v>
      </c>
      <c r="AG765">
        <v>0</v>
      </c>
      <c r="AH765">
        <v>0</v>
      </c>
      <c r="AI765">
        <v>0</v>
      </c>
      <c r="AJ765">
        <v>10783127.189935001</v>
      </c>
      <c r="AK765" s="63">
        <v>14002.746708578799</v>
      </c>
      <c r="AL765">
        <v>330.98244656580999</v>
      </c>
      <c r="AM765">
        <v>93035.839999999997</v>
      </c>
      <c r="AN765">
        <v>2844.6669167759501</v>
      </c>
      <c r="AO765">
        <v>14002.746708578799</v>
      </c>
      <c r="AP765">
        <v>330.98244656580999</v>
      </c>
      <c r="AQ765">
        <v>40734.411818744898</v>
      </c>
      <c r="AR765">
        <v>14002.746708578799</v>
      </c>
      <c r="AS765">
        <v>14002.746708578799</v>
      </c>
      <c r="AT765">
        <v>0</v>
      </c>
      <c r="AU765" t="s">
        <v>2896</v>
      </c>
      <c r="AV765" t="s">
        <v>2896</v>
      </c>
    </row>
    <row r="766" spans="1:48" x14ac:dyDescent="0.25">
      <c r="A766" t="s">
        <v>3680</v>
      </c>
      <c r="B766">
        <v>1966</v>
      </c>
      <c r="C766" t="s">
        <v>165</v>
      </c>
      <c r="D766">
        <v>4690</v>
      </c>
      <c r="E766" t="s">
        <v>989</v>
      </c>
      <c r="F766" t="s">
        <v>2906</v>
      </c>
      <c r="G766" t="s">
        <v>2907</v>
      </c>
      <c r="H766" t="s">
        <v>2899</v>
      </c>
      <c r="I766" t="s">
        <v>2895</v>
      </c>
      <c r="J766">
        <v>1944.4594627670899</v>
      </c>
      <c r="K766">
        <v>1</v>
      </c>
      <c r="L766">
        <v>1</v>
      </c>
      <c r="M766">
        <v>1</v>
      </c>
      <c r="N766">
        <v>369170.32305601297</v>
      </c>
      <c r="O766">
        <v>673831.56171325</v>
      </c>
      <c r="P766">
        <v>1869691.0666787</v>
      </c>
      <c r="Q766">
        <v>574150.77746079804</v>
      </c>
      <c r="R766">
        <v>1182672.5356782801</v>
      </c>
      <c r="S766">
        <v>861823.24015843798</v>
      </c>
      <c r="T766">
        <v>0</v>
      </c>
      <c r="U766">
        <v>4669516.2645870401</v>
      </c>
      <c r="V766">
        <v>3281244.1708589098</v>
      </c>
      <c r="W766">
        <v>1388272.09372813</v>
      </c>
      <c r="X766">
        <v>0</v>
      </c>
      <c r="Y766">
        <v>0</v>
      </c>
      <c r="Z766">
        <v>0</v>
      </c>
      <c r="AA766">
        <v>0</v>
      </c>
      <c r="AB766">
        <v>0</v>
      </c>
      <c r="AC766">
        <v>723606.57558917103</v>
      </c>
      <c r="AD766">
        <v>138216.66456926701</v>
      </c>
      <c r="AE766">
        <v>0</v>
      </c>
      <c r="AF766">
        <v>0</v>
      </c>
      <c r="AG766">
        <v>0</v>
      </c>
      <c r="AH766">
        <v>0</v>
      </c>
      <c r="AI766">
        <v>0</v>
      </c>
      <c r="AJ766">
        <v>5531339.5047454797</v>
      </c>
      <c r="AK766" s="63">
        <v>2844.6669167759501</v>
      </c>
      <c r="AL766">
        <v>330.98244656580999</v>
      </c>
      <c r="AM766">
        <v>93035.839999999997</v>
      </c>
      <c r="AN766">
        <v>2844.6669167759501</v>
      </c>
      <c r="AO766">
        <v>14002.746708578799</v>
      </c>
      <c r="AP766">
        <v>330.98244656580999</v>
      </c>
      <c r="AQ766">
        <v>56162.493707719797</v>
      </c>
      <c r="AR766">
        <v>2844.6669167759501</v>
      </c>
      <c r="AS766">
        <v>2844.6669167759501</v>
      </c>
      <c r="AT766">
        <v>0</v>
      </c>
      <c r="AU766" t="s">
        <v>2896</v>
      </c>
      <c r="AV766" t="s">
        <v>2897</v>
      </c>
    </row>
    <row r="767" spans="1:48" x14ac:dyDescent="0.25">
      <c r="A767" t="s">
        <v>3681</v>
      </c>
      <c r="B767">
        <v>1924</v>
      </c>
      <c r="C767" t="s">
        <v>166</v>
      </c>
      <c r="D767">
        <v>3530</v>
      </c>
      <c r="E767" t="s">
        <v>990</v>
      </c>
      <c r="F767" t="s">
        <v>2892</v>
      </c>
      <c r="G767" t="s">
        <v>2911</v>
      </c>
      <c r="H767" t="s">
        <v>2894</v>
      </c>
      <c r="I767" t="s">
        <v>2895</v>
      </c>
      <c r="J767">
        <v>951.92342512029495</v>
      </c>
      <c r="K767">
        <v>1</v>
      </c>
      <c r="L767">
        <v>2</v>
      </c>
      <c r="M767">
        <v>2</v>
      </c>
      <c r="N767">
        <v>6587665.6764588403</v>
      </c>
      <c r="O767">
        <v>2383978.9271228099</v>
      </c>
      <c r="P767">
        <v>2327876.0425667199</v>
      </c>
      <c r="Q767">
        <v>437255.72955376201</v>
      </c>
      <c r="R767">
        <v>2721205.0167047302</v>
      </c>
      <c r="S767">
        <v>485374.203640297</v>
      </c>
      <c r="T767">
        <v>5820871.3600000003</v>
      </c>
      <c r="U767">
        <v>8637110.0324068591</v>
      </c>
      <c r="V767">
        <v>10727348.892015301</v>
      </c>
      <c r="W767">
        <v>1275885.8837655201</v>
      </c>
      <c r="X767">
        <v>0</v>
      </c>
      <c r="Y767">
        <v>0</v>
      </c>
      <c r="Z767">
        <v>91604.332848249804</v>
      </c>
      <c r="AA767">
        <v>2124452.3028803999</v>
      </c>
      <c r="AB767">
        <v>238689.98089741101</v>
      </c>
      <c r="AC767">
        <v>419086.85303205397</v>
      </c>
      <c r="AD767">
        <v>66287.350608242894</v>
      </c>
      <c r="AE767">
        <v>0</v>
      </c>
      <c r="AF767">
        <v>0</v>
      </c>
      <c r="AG767">
        <v>0</v>
      </c>
      <c r="AH767">
        <v>0</v>
      </c>
      <c r="AI767">
        <v>0</v>
      </c>
      <c r="AJ767">
        <v>14943355.5960472</v>
      </c>
      <c r="AK767" s="63">
        <v>15698.064783056199</v>
      </c>
      <c r="AL767">
        <v>330.98244656580999</v>
      </c>
      <c r="AM767">
        <v>93035.839999999997</v>
      </c>
      <c r="AN767">
        <v>9583.2122577447208</v>
      </c>
      <c r="AO767">
        <v>34706.718404924402</v>
      </c>
      <c r="AP767">
        <v>3753.1860850462999</v>
      </c>
      <c r="AQ767">
        <v>20687.885194392002</v>
      </c>
      <c r="AR767">
        <v>9583.2122577447208</v>
      </c>
      <c r="AS767">
        <v>15814.5463195786</v>
      </c>
      <c r="AT767">
        <v>0</v>
      </c>
      <c r="AU767" t="s">
        <v>2896</v>
      </c>
      <c r="AV767" t="s">
        <v>2896</v>
      </c>
    </row>
    <row r="768" spans="1:48" x14ac:dyDescent="0.25">
      <c r="A768" t="s">
        <v>3682</v>
      </c>
      <c r="B768">
        <v>1924</v>
      </c>
      <c r="C768" t="s">
        <v>166</v>
      </c>
      <c r="D768">
        <v>4762</v>
      </c>
      <c r="E768" t="s">
        <v>991</v>
      </c>
      <c r="F768" t="s">
        <v>2892</v>
      </c>
      <c r="G768" t="s">
        <v>2893</v>
      </c>
      <c r="H768" t="s">
        <v>2894</v>
      </c>
      <c r="I768" t="s">
        <v>2895</v>
      </c>
      <c r="J768">
        <v>422.80823327613001</v>
      </c>
      <c r="K768">
        <v>1</v>
      </c>
      <c r="L768">
        <v>1</v>
      </c>
      <c r="M768">
        <v>2</v>
      </c>
      <c r="N768">
        <v>3374866.57986267</v>
      </c>
      <c r="O768">
        <v>1484670.3387006901</v>
      </c>
      <c r="P768">
        <v>1097227.2661179099</v>
      </c>
      <c r="Q768">
        <v>194212.388963039</v>
      </c>
      <c r="R768">
        <v>1208655.9224547599</v>
      </c>
      <c r="S768">
        <v>215584.787708138</v>
      </c>
      <c r="T768">
        <v>3523356.24</v>
      </c>
      <c r="U768">
        <v>3836276.25609907</v>
      </c>
      <c r="V768">
        <v>5120160.5347992899</v>
      </c>
      <c r="W768">
        <v>1149166.7405987901</v>
      </c>
      <c r="X768">
        <v>0</v>
      </c>
      <c r="Y768">
        <v>0</v>
      </c>
      <c r="Z768">
        <v>40687.1657004476</v>
      </c>
      <c r="AA768">
        <v>943601.03045762901</v>
      </c>
      <c r="AB768">
        <v>106017.024542908</v>
      </c>
      <c r="AC768">
        <v>186142.46402996499</v>
      </c>
      <c r="AD768">
        <v>29442.323678172699</v>
      </c>
      <c r="AE768">
        <v>0</v>
      </c>
      <c r="AF768">
        <v>0</v>
      </c>
      <c r="AG768">
        <v>0</v>
      </c>
      <c r="AH768">
        <v>0</v>
      </c>
      <c r="AI768">
        <v>0</v>
      </c>
      <c r="AJ768">
        <v>7575217.2838072004</v>
      </c>
      <c r="AK768" s="63">
        <v>17916.4374948677</v>
      </c>
      <c r="AL768">
        <v>330.98244656580999</v>
      </c>
      <c r="AM768">
        <v>93035.839999999997</v>
      </c>
      <c r="AN768">
        <v>9583.2122577447208</v>
      </c>
      <c r="AO768">
        <v>34706.718404924402</v>
      </c>
      <c r="AP768">
        <v>330.98244656580999</v>
      </c>
      <c r="AQ768">
        <v>93035.839999999997</v>
      </c>
      <c r="AR768">
        <v>9583.2122577447208</v>
      </c>
      <c r="AS768">
        <v>34706.718404924402</v>
      </c>
      <c r="AT768">
        <v>0</v>
      </c>
      <c r="AU768" t="s">
        <v>2896</v>
      </c>
      <c r="AV768" t="s">
        <v>2896</v>
      </c>
    </row>
    <row r="769" spans="1:48" x14ac:dyDescent="0.25">
      <c r="A769" t="s">
        <v>3683</v>
      </c>
      <c r="B769">
        <v>1924</v>
      </c>
      <c r="C769" t="s">
        <v>166</v>
      </c>
      <c r="D769">
        <v>65</v>
      </c>
      <c r="E769" t="s">
        <v>993</v>
      </c>
      <c r="F769" t="s">
        <v>2892</v>
      </c>
      <c r="G769" t="s">
        <v>2893</v>
      </c>
      <c r="H769" t="s">
        <v>2894</v>
      </c>
      <c r="I769" t="s">
        <v>2895</v>
      </c>
      <c r="J769">
        <v>434.81610716316999</v>
      </c>
      <c r="K769">
        <v>2</v>
      </c>
      <c r="L769">
        <v>2</v>
      </c>
      <c r="M769">
        <v>2</v>
      </c>
      <c r="N769">
        <v>3429296.3689855598</v>
      </c>
      <c r="O769">
        <v>1041480.66943239</v>
      </c>
      <c r="P769">
        <v>1088936.53289068</v>
      </c>
      <c r="Q769">
        <v>199728.07595877</v>
      </c>
      <c r="R769">
        <v>1242982.0938663399</v>
      </c>
      <c r="S769">
        <v>221707.456897205</v>
      </c>
      <c r="T769">
        <v>3057196.15</v>
      </c>
      <c r="U769">
        <v>3945227.59113373</v>
      </c>
      <c r="V769">
        <v>5213547.6251831604</v>
      </c>
      <c r="W769">
        <v>667605.91737506399</v>
      </c>
      <c r="X769">
        <v>0</v>
      </c>
      <c r="Y769">
        <v>0</v>
      </c>
      <c r="Z769">
        <v>41842.692759999904</v>
      </c>
      <c r="AA769">
        <v>970399.567670636</v>
      </c>
      <c r="AB769">
        <v>109027.93814486499</v>
      </c>
      <c r="AC769">
        <v>191428.96286603401</v>
      </c>
      <c r="AD769">
        <v>30278.494031170601</v>
      </c>
      <c r="AE769">
        <v>0</v>
      </c>
      <c r="AF769">
        <v>0</v>
      </c>
      <c r="AG769">
        <v>0</v>
      </c>
      <c r="AH769">
        <v>0</v>
      </c>
      <c r="AI769">
        <v>0</v>
      </c>
      <c r="AJ769">
        <v>7224131.19803093</v>
      </c>
      <c r="AK769" s="63">
        <v>16614.2216882504</v>
      </c>
      <c r="AL769">
        <v>330.98244656580999</v>
      </c>
      <c r="AM769">
        <v>93035.839999999997</v>
      </c>
      <c r="AN769">
        <v>9583.2122577447208</v>
      </c>
      <c r="AO769">
        <v>34706.718404924402</v>
      </c>
      <c r="AP769">
        <v>330.98244656580999</v>
      </c>
      <c r="AQ769">
        <v>93035.839999999997</v>
      </c>
      <c r="AR769">
        <v>9583.2122577447208</v>
      </c>
      <c r="AS769">
        <v>34706.718404924402</v>
      </c>
      <c r="AT769">
        <v>0</v>
      </c>
      <c r="AU769" t="s">
        <v>2896</v>
      </c>
      <c r="AV769" t="s">
        <v>2896</v>
      </c>
    </row>
    <row r="770" spans="1:48" x14ac:dyDescent="0.25">
      <c r="A770" t="s">
        <v>3684</v>
      </c>
      <c r="B770">
        <v>1924</v>
      </c>
      <c r="C770" t="s">
        <v>166</v>
      </c>
      <c r="D770">
        <v>4475</v>
      </c>
      <c r="E770" t="s">
        <v>994</v>
      </c>
      <c r="F770" t="s">
        <v>2906</v>
      </c>
      <c r="G770" t="s">
        <v>2893</v>
      </c>
      <c r="H770" t="s">
        <v>2894</v>
      </c>
      <c r="I770" t="s">
        <v>2895</v>
      </c>
      <c r="J770">
        <v>216.88927392480599</v>
      </c>
      <c r="K770">
        <v>1</v>
      </c>
      <c r="L770">
        <v>1</v>
      </c>
      <c r="M770">
        <v>2</v>
      </c>
      <c r="N770">
        <v>520826.89834570402</v>
      </c>
      <c r="O770">
        <v>299305.47790419398</v>
      </c>
      <c r="P770">
        <v>428140.57764995302</v>
      </c>
      <c r="Q770">
        <v>99625.742155039596</v>
      </c>
      <c r="R770">
        <v>620008.04339807504</v>
      </c>
      <c r="S770">
        <v>110589.20899658601</v>
      </c>
      <c r="T770">
        <v>0</v>
      </c>
      <c r="U770">
        <v>1967906.73945297</v>
      </c>
      <c r="V770">
        <v>1133917.8180478299</v>
      </c>
      <c r="W770">
        <v>274691.61103364802</v>
      </c>
      <c r="X770">
        <v>0</v>
      </c>
      <c r="Y770">
        <v>0</v>
      </c>
      <c r="Z770">
        <v>20871.423809443899</v>
      </c>
      <c r="AA770">
        <v>484041.99886286299</v>
      </c>
      <c r="AB770">
        <v>54383.887699184597</v>
      </c>
      <c r="AC770">
        <v>95486.087291178294</v>
      </c>
      <c r="AD770">
        <v>15103.121705408201</v>
      </c>
      <c r="AE770">
        <v>0</v>
      </c>
      <c r="AF770">
        <v>0</v>
      </c>
      <c r="AG770">
        <v>0</v>
      </c>
      <c r="AH770">
        <v>0</v>
      </c>
      <c r="AI770">
        <v>0</v>
      </c>
      <c r="AJ770">
        <v>2078495.94844955</v>
      </c>
      <c r="AK770" s="63">
        <v>9583.2122577447208</v>
      </c>
      <c r="AL770">
        <v>330.98244656580999</v>
      </c>
      <c r="AM770">
        <v>93035.839999999997</v>
      </c>
      <c r="AN770">
        <v>9583.2122577447208</v>
      </c>
      <c r="AO770">
        <v>34706.718404924402</v>
      </c>
      <c r="AP770">
        <v>330.98244656580999</v>
      </c>
      <c r="AQ770">
        <v>93035.839999999997</v>
      </c>
      <c r="AR770">
        <v>9583.2122577447208</v>
      </c>
      <c r="AS770">
        <v>34706.718404924402</v>
      </c>
      <c r="AT770">
        <v>0</v>
      </c>
      <c r="AU770" t="s">
        <v>2896</v>
      </c>
      <c r="AV770" t="s">
        <v>2897</v>
      </c>
    </row>
    <row r="771" spans="1:48" x14ac:dyDescent="0.25">
      <c r="A771" t="s">
        <v>3685</v>
      </c>
      <c r="B771">
        <v>1924</v>
      </c>
      <c r="C771" t="s">
        <v>166</v>
      </c>
      <c r="D771">
        <v>85</v>
      </c>
      <c r="E771" t="s">
        <v>995</v>
      </c>
      <c r="F771" t="s">
        <v>2892</v>
      </c>
      <c r="G771" t="s">
        <v>2903</v>
      </c>
      <c r="H771" t="s">
        <v>2894</v>
      </c>
      <c r="I771" t="s">
        <v>2895</v>
      </c>
      <c r="J771">
        <v>2489.49765165995</v>
      </c>
      <c r="K771">
        <v>1</v>
      </c>
      <c r="L771">
        <v>1</v>
      </c>
      <c r="M771">
        <v>2</v>
      </c>
      <c r="N771">
        <v>14225329.683966599</v>
      </c>
      <c r="O771">
        <v>9738293.5955071803</v>
      </c>
      <c r="P771">
        <v>5966877.6348897703</v>
      </c>
      <c r="Q771">
        <v>1218466.3504810301</v>
      </c>
      <c r="R771">
        <v>7116574.0016489299</v>
      </c>
      <c r="S771">
        <v>1269364.6445207901</v>
      </c>
      <c r="T771">
        <v>15677521.5</v>
      </c>
      <c r="U771">
        <v>22588019.766493499</v>
      </c>
      <c r="V771">
        <v>25874311.672315001</v>
      </c>
      <c r="W771">
        <v>5971505.3009786699</v>
      </c>
      <c r="X771">
        <v>0</v>
      </c>
      <c r="Y771">
        <v>0</v>
      </c>
      <c r="Z771">
        <v>239566.29860093599</v>
      </c>
      <c r="AA771">
        <v>5555929.05849119</v>
      </c>
      <c r="AB771">
        <v>624228.93610772502</v>
      </c>
      <c r="AC771">
        <v>1096008.04952668</v>
      </c>
      <c r="AD771">
        <v>173356.59499410499</v>
      </c>
      <c r="AE771">
        <v>0</v>
      </c>
      <c r="AF771">
        <v>0</v>
      </c>
      <c r="AG771">
        <v>0</v>
      </c>
      <c r="AH771">
        <v>0</v>
      </c>
      <c r="AI771">
        <v>0</v>
      </c>
      <c r="AJ771">
        <v>39534905.911014304</v>
      </c>
      <c r="AK771" s="63">
        <v>15880.676121406799</v>
      </c>
      <c r="AL771">
        <v>330.98244656580999</v>
      </c>
      <c r="AM771">
        <v>93035.839999999997</v>
      </c>
      <c r="AN771">
        <v>9583.2122577447208</v>
      </c>
      <c r="AO771">
        <v>34706.718404924402</v>
      </c>
      <c r="AP771">
        <v>330.98244656580999</v>
      </c>
      <c r="AQ771">
        <v>40734.411818744898</v>
      </c>
      <c r="AR771">
        <v>9583.2122577447208</v>
      </c>
      <c r="AS771">
        <v>24303.218842390001</v>
      </c>
      <c r="AT771">
        <v>0</v>
      </c>
      <c r="AU771" t="s">
        <v>2896</v>
      </c>
      <c r="AV771" t="s">
        <v>2896</v>
      </c>
    </row>
    <row r="772" spans="1:48" x14ac:dyDescent="0.25">
      <c r="A772" t="s">
        <v>3686</v>
      </c>
      <c r="B772">
        <v>1924</v>
      </c>
      <c r="C772" t="s">
        <v>166</v>
      </c>
      <c r="D772">
        <v>4226</v>
      </c>
      <c r="E772" t="s">
        <v>996</v>
      </c>
      <c r="F772" t="s">
        <v>2906</v>
      </c>
      <c r="G772" t="s">
        <v>2903</v>
      </c>
      <c r="H772" t="s">
        <v>2894</v>
      </c>
      <c r="I772" t="s">
        <v>2895</v>
      </c>
      <c r="J772">
        <v>294.07464270645397</v>
      </c>
      <c r="K772">
        <v>1</v>
      </c>
      <c r="L772">
        <v>1</v>
      </c>
      <c r="M772">
        <v>2</v>
      </c>
      <c r="N772">
        <v>706175.92687420896</v>
      </c>
      <c r="O772">
        <v>405820.67467880301</v>
      </c>
      <c r="P772">
        <v>580504.905208893</v>
      </c>
      <c r="Q772">
        <v>135080.00648647</v>
      </c>
      <c r="R772">
        <v>840653.11547231697</v>
      </c>
      <c r="S772">
        <v>149945.09195570301</v>
      </c>
      <c r="T772">
        <v>0</v>
      </c>
      <c r="U772">
        <v>2668234.62872069</v>
      </c>
      <c r="V772">
        <v>1537450.2904947901</v>
      </c>
      <c r="W772">
        <v>372447.35946318001</v>
      </c>
      <c r="X772">
        <v>0</v>
      </c>
      <c r="Y772">
        <v>0</v>
      </c>
      <c r="Z772">
        <v>28299.031982859298</v>
      </c>
      <c r="AA772">
        <v>656300.21851548296</v>
      </c>
      <c r="AB772">
        <v>73737.728264378296</v>
      </c>
      <c r="AC772">
        <v>129467.15388666801</v>
      </c>
      <c r="AD772">
        <v>20477.938069034401</v>
      </c>
      <c r="AE772">
        <v>0</v>
      </c>
      <c r="AF772">
        <v>0</v>
      </c>
      <c r="AG772">
        <v>0</v>
      </c>
      <c r="AH772">
        <v>0</v>
      </c>
      <c r="AI772">
        <v>0</v>
      </c>
      <c r="AJ772">
        <v>2818179.7206763998</v>
      </c>
      <c r="AK772" s="63">
        <v>9583.2122577447208</v>
      </c>
      <c r="AL772">
        <v>330.98244656580999</v>
      </c>
      <c r="AM772">
        <v>93035.839999999997</v>
      </c>
      <c r="AN772">
        <v>9583.2122577447208</v>
      </c>
      <c r="AO772">
        <v>34706.718404924402</v>
      </c>
      <c r="AP772">
        <v>330.98244656580999</v>
      </c>
      <c r="AQ772">
        <v>40734.411818744898</v>
      </c>
      <c r="AR772">
        <v>9583.2122577447208</v>
      </c>
      <c r="AS772">
        <v>24303.218842390001</v>
      </c>
      <c r="AT772">
        <v>0</v>
      </c>
      <c r="AU772" t="s">
        <v>2896</v>
      </c>
      <c r="AV772" t="s">
        <v>2897</v>
      </c>
    </row>
    <row r="773" spans="1:48" x14ac:dyDescent="0.25">
      <c r="A773" t="s">
        <v>3687</v>
      </c>
      <c r="B773">
        <v>1924</v>
      </c>
      <c r="C773" t="s">
        <v>166</v>
      </c>
      <c r="D773">
        <v>4223</v>
      </c>
      <c r="E773" t="s">
        <v>997</v>
      </c>
      <c r="F773" t="s">
        <v>2906</v>
      </c>
      <c r="G773" t="s">
        <v>2907</v>
      </c>
      <c r="H773" t="s">
        <v>2942</v>
      </c>
      <c r="I773" t="s">
        <v>2895</v>
      </c>
      <c r="J773">
        <v>459.85614510958698</v>
      </c>
      <c r="K773">
        <v>1</v>
      </c>
      <c r="L773">
        <v>1</v>
      </c>
      <c r="M773">
        <v>2</v>
      </c>
      <c r="N773">
        <v>1104275.2156829699</v>
      </c>
      <c r="O773">
        <v>634597.83321015397</v>
      </c>
      <c r="P773">
        <v>907758.47067180101</v>
      </c>
      <c r="Q773">
        <v>211229.946562417</v>
      </c>
      <c r="R773">
        <v>1314562.51208081</v>
      </c>
      <c r="S773">
        <v>234475.068405272</v>
      </c>
      <c r="T773">
        <v>0</v>
      </c>
      <c r="U773">
        <v>4172423.97820816</v>
      </c>
      <c r="V773">
        <v>2404171.8027020898</v>
      </c>
      <c r="W773">
        <v>582410.66078569298</v>
      </c>
      <c r="X773">
        <v>0</v>
      </c>
      <c r="Y773">
        <v>0</v>
      </c>
      <c r="Z773">
        <v>44252.315120418803</v>
      </c>
      <c r="AA773">
        <v>1026282.59867468</v>
      </c>
      <c r="AB773">
        <v>115306.600925273</v>
      </c>
      <c r="AC773">
        <v>202452.907046671</v>
      </c>
      <c r="AD773">
        <v>32022.161358600901</v>
      </c>
      <c r="AE773">
        <v>0</v>
      </c>
      <c r="AF773">
        <v>0</v>
      </c>
      <c r="AG773">
        <v>0</v>
      </c>
      <c r="AH773">
        <v>0</v>
      </c>
      <c r="AI773">
        <v>0</v>
      </c>
      <c r="AJ773">
        <v>4406899.0466134297</v>
      </c>
      <c r="AK773" s="63">
        <v>9583.2122577447299</v>
      </c>
      <c r="AL773">
        <v>330.98244656580999</v>
      </c>
      <c r="AM773">
        <v>93035.839999999997</v>
      </c>
      <c r="AN773">
        <v>9583.2122577447208</v>
      </c>
      <c r="AO773">
        <v>34706.718404924402</v>
      </c>
      <c r="AP773">
        <v>330.98244656580999</v>
      </c>
      <c r="AQ773">
        <v>56162.493707719797</v>
      </c>
      <c r="AR773">
        <v>9583.2122577447299</v>
      </c>
      <c r="AS773">
        <v>9583.2122577447299</v>
      </c>
      <c r="AT773">
        <v>0</v>
      </c>
      <c r="AU773" t="s">
        <v>2896</v>
      </c>
      <c r="AV773" t="s">
        <v>2897</v>
      </c>
    </row>
    <row r="774" spans="1:48" x14ac:dyDescent="0.25">
      <c r="A774" t="s">
        <v>3688</v>
      </c>
      <c r="B774">
        <v>1924</v>
      </c>
      <c r="C774" t="s">
        <v>166</v>
      </c>
      <c r="D774">
        <v>4005</v>
      </c>
      <c r="E774" t="s">
        <v>3689</v>
      </c>
      <c r="F774" t="s">
        <v>2892</v>
      </c>
      <c r="G774" t="s">
        <v>2893</v>
      </c>
      <c r="H774" t="s">
        <v>2894</v>
      </c>
      <c r="I774" t="s">
        <v>2895</v>
      </c>
      <c r="J774">
        <v>293.88404802742201</v>
      </c>
      <c r="K774">
        <v>4</v>
      </c>
      <c r="L774">
        <v>1</v>
      </c>
      <c r="M774">
        <v>2</v>
      </c>
      <c r="N774">
        <v>2128603.3724819599</v>
      </c>
      <c r="O774">
        <v>634856.07553331298</v>
      </c>
      <c r="P774">
        <v>580128.67030109302</v>
      </c>
      <c r="Q774">
        <v>134992.45888208301</v>
      </c>
      <c r="R774">
        <v>840108.27417200501</v>
      </c>
      <c r="S774">
        <v>149847.910041578</v>
      </c>
      <c r="T774">
        <v>1652183.55</v>
      </c>
      <c r="U774">
        <v>2666505.3013704498</v>
      </c>
      <c r="V774">
        <v>3105184.1233276702</v>
      </c>
      <c r="W774">
        <v>455659.24011971301</v>
      </c>
      <c r="X774">
        <v>0</v>
      </c>
      <c r="Y774">
        <v>0</v>
      </c>
      <c r="Z774">
        <v>28280.690908402601</v>
      </c>
      <c r="AA774">
        <v>655874.85940139601</v>
      </c>
      <c r="AB774">
        <v>73689.937613264105</v>
      </c>
      <c r="AC774">
        <v>129383.244065634</v>
      </c>
      <c r="AD774">
        <v>20464.665975944001</v>
      </c>
      <c r="AE774">
        <v>0</v>
      </c>
      <c r="AF774">
        <v>0</v>
      </c>
      <c r="AG774">
        <v>0</v>
      </c>
      <c r="AH774">
        <v>0</v>
      </c>
      <c r="AI774">
        <v>0</v>
      </c>
      <c r="AJ774">
        <v>4468536.7614120301</v>
      </c>
      <c r="AK774" s="63">
        <v>15205.101438493401</v>
      </c>
      <c r="AL774">
        <v>330.98244656580999</v>
      </c>
      <c r="AM774">
        <v>93035.839999999997</v>
      </c>
      <c r="AN774">
        <v>9583.2122577447208</v>
      </c>
      <c r="AO774">
        <v>34706.718404924402</v>
      </c>
      <c r="AP774">
        <v>330.98244656580999</v>
      </c>
      <c r="AQ774">
        <v>93035.839999999997</v>
      </c>
      <c r="AR774">
        <v>9583.2122577447208</v>
      </c>
      <c r="AS774">
        <v>34706.718404924402</v>
      </c>
      <c r="AT774">
        <v>0</v>
      </c>
      <c r="AU774" t="s">
        <v>2896</v>
      </c>
      <c r="AV774" t="s">
        <v>2896</v>
      </c>
    </row>
    <row r="775" spans="1:48" x14ac:dyDescent="0.25">
      <c r="A775" t="s">
        <v>3690</v>
      </c>
      <c r="B775">
        <v>1924</v>
      </c>
      <c r="C775" t="s">
        <v>166</v>
      </c>
      <c r="D775">
        <v>4763</v>
      </c>
      <c r="E775" t="s">
        <v>998</v>
      </c>
      <c r="F775" t="s">
        <v>2892</v>
      </c>
      <c r="G775" t="s">
        <v>2893</v>
      </c>
      <c r="H775" t="s">
        <v>2894</v>
      </c>
      <c r="I775" t="s">
        <v>2895</v>
      </c>
      <c r="J775">
        <v>443.99028016007401</v>
      </c>
      <c r="K775">
        <v>1</v>
      </c>
      <c r="L775">
        <v>1</v>
      </c>
      <c r="M775">
        <v>2</v>
      </c>
      <c r="N775">
        <v>3145817.9425610402</v>
      </c>
      <c r="O775">
        <v>1025037.51540931</v>
      </c>
      <c r="P775">
        <v>990357.13906929095</v>
      </c>
      <c r="Q775">
        <v>203942.13309924499</v>
      </c>
      <c r="R775">
        <v>1269207.73862357</v>
      </c>
      <c r="S775">
        <v>226385.25638708301</v>
      </c>
      <c r="T775">
        <v>2605894.63</v>
      </c>
      <c r="U775">
        <v>4028467.8387624598</v>
      </c>
      <c r="V775">
        <v>4926693.2169426596</v>
      </c>
      <c r="W775">
        <v>562741.40439334698</v>
      </c>
      <c r="X775">
        <v>0</v>
      </c>
      <c r="Y775">
        <v>0</v>
      </c>
      <c r="Z775">
        <v>42725.530575142002</v>
      </c>
      <c r="AA775">
        <v>990874.00126053602</v>
      </c>
      <c r="AB775">
        <v>111328.31559077599</v>
      </c>
      <c r="AC775">
        <v>195467.917249322</v>
      </c>
      <c r="AD775">
        <v>30917.339137760599</v>
      </c>
      <c r="AE775">
        <v>0</v>
      </c>
      <c r="AF775">
        <v>0</v>
      </c>
      <c r="AG775">
        <v>0</v>
      </c>
      <c r="AH775">
        <v>0</v>
      </c>
      <c r="AI775">
        <v>0</v>
      </c>
      <c r="AJ775">
        <v>6860747.7251495402</v>
      </c>
      <c r="AK775" s="63">
        <v>15452.4727943954</v>
      </c>
      <c r="AL775">
        <v>330.98244656580999</v>
      </c>
      <c r="AM775">
        <v>93035.839999999997</v>
      </c>
      <c r="AN775">
        <v>9583.2122577447208</v>
      </c>
      <c r="AO775">
        <v>34706.718404924402</v>
      </c>
      <c r="AP775">
        <v>330.98244656580999</v>
      </c>
      <c r="AQ775">
        <v>93035.839999999997</v>
      </c>
      <c r="AR775">
        <v>9583.2122577447208</v>
      </c>
      <c r="AS775">
        <v>34706.718404924402</v>
      </c>
      <c r="AT775">
        <v>0</v>
      </c>
      <c r="AU775" t="s">
        <v>2896</v>
      </c>
      <c r="AV775" t="s">
        <v>2896</v>
      </c>
    </row>
    <row r="776" spans="1:48" x14ac:dyDescent="0.25">
      <c r="A776" t="s">
        <v>3691</v>
      </c>
      <c r="B776">
        <v>1924</v>
      </c>
      <c r="C776" t="s">
        <v>166</v>
      </c>
      <c r="D776">
        <v>4715</v>
      </c>
      <c r="E776" t="s">
        <v>999</v>
      </c>
      <c r="F776" t="s">
        <v>2892</v>
      </c>
      <c r="G776" t="s">
        <v>2911</v>
      </c>
      <c r="H776" t="s">
        <v>2894</v>
      </c>
      <c r="I776" t="s">
        <v>2895</v>
      </c>
      <c r="J776">
        <v>1142.75131445944</v>
      </c>
      <c r="K776">
        <v>1</v>
      </c>
      <c r="L776">
        <v>1</v>
      </c>
      <c r="M776">
        <v>2</v>
      </c>
      <c r="N776">
        <v>2744145.0281065102</v>
      </c>
      <c r="O776">
        <v>1576987.7509872101</v>
      </c>
      <c r="P776">
        <v>2255797.1587499101</v>
      </c>
      <c r="Q776">
        <v>524910.45657305804</v>
      </c>
      <c r="R776">
        <v>3266712.9809942301</v>
      </c>
      <c r="S776">
        <v>582675.02887068898</v>
      </c>
      <c r="T776">
        <v>0</v>
      </c>
      <c r="U776">
        <v>10368553.3754109</v>
      </c>
      <c r="V776">
        <v>5974412.9048648803</v>
      </c>
      <c r="W776">
        <v>1447301.62953338</v>
      </c>
      <c r="X776">
        <v>0</v>
      </c>
      <c r="Y776">
        <v>0</v>
      </c>
      <c r="Z776">
        <v>109967.849314443</v>
      </c>
      <c r="AA776">
        <v>2550331.8833824899</v>
      </c>
      <c r="AB776">
        <v>286539.10831571999</v>
      </c>
      <c r="AC776">
        <v>503099.34553247201</v>
      </c>
      <c r="AD776">
        <v>79575.683338216797</v>
      </c>
      <c r="AE776">
        <v>0</v>
      </c>
      <c r="AF776">
        <v>0</v>
      </c>
      <c r="AG776">
        <v>0</v>
      </c>
      <c r="AH776">
        <v>0</v>
      </c>
      <c r="AI776">
        <v>0</v>
      </c>
      <c r="AJ776">
        <v>10951228.404281599</v>
      </c>
      <c r="AK776" s="63">
        <v>9583.2122577447208</v>
      </c>
      <c r="AL776">
        <v>330.98244656580999</v>
      </c>
      <c r="AM776">
        <v>93035.839999999997</v>
      </c>
      <c r="AN776">
        <v>9583.2122577447208</v>
      </c>
      <c r="AO776">
        <v>34706.718404924402</v>
      </c>
      <c r="AP776">
        <v>3753.1860850462999</v>
      </c>
      <c r="AQ776">
        <v>20687.885194392002</v>
      </c>
      <c r="AR776">
        <v>9583.2122577447208</v>
      </c>
      <c r="AS776">
        <v>15814.5463195786</v>
      </c>
      <c r="AT776">
        <v>0</v>
      </c>
      <c r="AU776" t="s">
        <v>2896</v>
      </c>
      <c r="AV776" t="s">
        <v>2897</v>
      </c>
    </row>
    <row r="777" spans="1:48" x14ac:dyDescent="0.25">
      <c r="A777" t="s">
        <v>3692</v>
      </c>
      <c r="B777">
        <v>1924</v>
      </c>
      <c r="C777" t="s">
        <v>166</v>
      </c>
      <c r="D777">
        <v>4764</v>
      </c>
      <c r="E777" t="s">
        <v>1000</v>
      </c>
      <c r="F777" t="s">
        <v>2892</v>
      </c>
      <c r="G777" t="s">
        <v>2893</v>
      </c>
      <c r="H777" t="s">
        <v>2894</v>
      </c>
      <c r="I777" t="s">
        <v>2895</v>
      </c>
      <c r="J777">
        <v>349.91663807886499</v>
      </c>
      <c r="K777">
        <v>2</v>
      </c>
      <c r="L777">
        <v>2</v>
      </c>
      <c r="M777">
        <v>2</v>
      </c>
      <c r="N777">
        <v>2699268.3413715302</v>
      </c>
      <c r="O777">
        <v>950747.14541933802</v>
      </c>
      <c r="P777">
        <v>897605.32039944001</v>
      </c>
      <c r="Q777">
        <v>160730.42308717099</v>
      </c>
      <c r="R777">
        <v>1000285.1971505299</v>
      </c>
      <c r="S777">
        <v>178418.24779819499</v>
      </c>
      <c r="T777">
        <v>2533729.2599999998</v>
      </c>
      <c r="U777">
        <v>3174907.1674280101</v>
      </c>
      <c r="V777">
        <v>4190745.0703315702</v>
      </c>
      <c r="W777">
        <v>615553.35305298399</v>
      </c>
      <c r="X777">
        <v>0</v>
      </c>
      <c r="Y777">
        <v>0</v>
      </c>
      <c r="Z777">
        <v>33672.750704360697</v>
      </c>
      <c r="AA777">
        <v>780925.42736709001</v>
      </c>
      <c r="AB777">
        <v>87739.825972006103</v>
      </c>
      <c r="AC777">
        <v>154051.74282531801</v>
      </c>
      <c r="AD777">
        <v>24366.504972876501</v>
      </c>
      <c r="AE777">
        <v>0</v>
      </c>
      <c r="AF777">
        <v>0</v>
      </c>
      <c r="AG777">
        <v>0</v>
      </c>
      <c r="AH777">
        <v>0</v>
      </c>
      <c r="AI777">
        <v>0</v>
      </c>
      <c r="AJ777">
        <v>5887054.6752262004</v>
      </c>
      <c r="AK777" s="63">
        <v>16824.163342296899</v>
      </c>
      <c r="AL777">
        <v>330.98244656580999</v>
      </c>
      <c r="AM777">
        <v>93035.839999999997</v>
      </c>
      <c r="AN777">
        <v>9583.2122577447208</v>
      </c>
      <c r="AO777">
        <v>34706.718404924402</v>
      </c>
      <c r="AP777">
        <v>330.98244656580999</v>
      </c>
      <c r="AQ777">
        <v>93035.839999999997</v>
      </c>
      <c r="AR777">
        <v>9583.2122577447208</v>
      </c>
      <c r="AS777">
        <v>34706.718404924402</v>
      </c>
      <c r="AT777">
        <v>0</v>
      </c>
      <c r="AU777" t="s">
        <v>2896</v>
      </c>
      <c r="AV777" t="s">
        <v>2896</v>
      </c>
    </row>
    <row r="778" spans="1:48" x14ac:dyDescent="0.25">
      <c r="A778" t="s">
        <v>3693</v>
      </c>
      <c r="B778">
        <v>1924</v>
      </c>
      <c r="C778" t="s">
        <v>166</v>
      </c>
      <c r="D778">
        <v>4765</v>
      </c>
      <c r="E778" t="s">
        <v>1001</v>
      </c>
      <c r="F778" t="s">
        <v>2892</v>
      </c>
      <c r="G778" t="s">
        <v>2893</v>
      </c>
      <c r="H778" t="s">
        <v>2894</v>
      </c>
      <c r="I778" t="s">
        <v>2895</v>
      </c>
      <c r="J778">
        <v>303.28462697660501</v>
      </c>
      <c r="K778">
        <v>2</v>
      </c>
      <c r="L778">
        <v>1</v>
      </c>
      <c r="M778">
        <v>2</v>
      </c>
      <c r="N778">
        <v>728292.31582435197</v>
      </c>
      <c r="O778">
        <v>418530.379928788</v>
      </c>
      <c r="P778">
        <v>598685.46303092805</v>
      </c>
      <c r="Q778">
        <v>139310.51314798501</v>
      </c>
      <c r="R778">
        <v>866981.13171641703</v>
      </c>
      <c r="S778">
        <v>154641.151179268</v>
      </c>
      <c r="T778">
        <v>0</v>
      </c>
      <c r="U778">
        <v>2751799.80364847</v>
      </c>
      <c r="V778">
        <v>1585600.9670076601</v>
      </c>
      <c r="W778">
        <v>384111.86168120801</v>
      </c>
      <c r="X778">
        <v>0</v>
      </c>
      <c r="Y778">
        <v>0</v>
      </c>
      <c r="Z778">
        <v>29185.315944726699</v>
      </c>
      <c r="AA778">
        <v>676854.57380907296</v>
      </c>
      <c r="AB778">
        <v>76047.085205804498</v>
      </c>
      <c r="AC778">
        <v>133521.87427950301</v>
      </c>
      <c r="AD778">
        <v>21119.2768997651</v>
      </c>
      <c r="AE778">
        <v>0</v>
      </c>
      <c r="AF778">
        <v>0</v>
      </c>
      <c r="AG778">
        <v>0</v>
      </c>
      <c r="AH778">
        <v>0</v>
      </c>
      <c r="AI778">
        <v>0</v>
      </c>
      <c r="AJ778">
        <v>2906440.9548277399</v>
      </c>
      <c r="AK778" s="63">
        <v>9583.2122577447208</v>
      </c>
      <c r="AL778">
        <v>330.98244656580999</v>
      </c>
      <c r="AM778">
        <v>93035.839999999997</v>
      </c>
      <c r="AN778">
        <v>9583.2122577447208</v>
      </c>
      <c r="AO778">
        <v>34706.718404924402</v>
      </c>
      <c r="AP778">
        <v>330.98244656580999</v>
      </c>
      <c r="AQ778">
        <v>93035.839999999997</v>
      </c>
      <c r="AR778">
        <v>9583.2122577447208</v>
      </c>
      <c r="AS778">
        <v>34706.718404924402</v>
      </c>
      <c r="AT778">
        <v>0</v>
      </c>
      <c r="AU778" t="s">
        <v>2896</v>
      </c>
      <c r="AV778" t="s">
        <v>2897</v>
      </c>
    </row>
    <row r="779" spans="1:48" x14ac:dyDescent="0.25">
      <c r="A779" t="s">
        <v>3694</v>
      </c>
      <c r="B779">
        <v>1924</v>
      </c>
      <c r="C779" t="s">
        <v>166</v>
      </c>
      <c r="D779">
        <v>4369</v>
      </c>
      <c r="E779" t="s">
        <v>1002</v>
      </c>
      <c r="F779" t="s">
        <v>2906</v>
      </c>
      <c r="G779" t="s">
        <v>2903</v>
      </c>
      <c r="H779" t="s">
        <v>2894</v>
      </c>
      <c r="I779" t="s">
        <v>2895</v>
      </c>
      <c r="J779">
        <v>291.71554621844803</v>
      </c>
      <c r="K779">
        <v>1</v>
      </c>
      <c r="L779">
        <v>1</v>
      </c>
      <c r="M779">
        <v>2</v>
      </c>
      <c r="N779">
        <v>703741.06225862901</v>
      </c>
      <c r="O779">
        <v>403999.02023494901</v>
      </c>
      <c r="P779">
        <v>575848.03622302902</v>
      </c>
      <c r="Q779">
        <v>133996.38103012601</v>
      </c>
      <c r="R779">
        <v>3201520.3112663799</v>
      </c>
      <c r="S779">
        <v>148742.21728221499</v>
      </c>
      <c r="T779">
        <v>2372275.0299999998</v>
      </c>
      <c r="U779">
        <v>2646829.7810131102</v>
      </c>
      <c r="V779">
        <v>1529780.73896797</v>
      </c>
      <c r="W779">
        <v>369459.54912499402</v>
      </c>
      <c r="X779">
        <v>0</v>
      </c>
      <c r="Y779">
        <v>0</v>
      </c>
      <c r="Z779">
        <v>28072.014289833001</v>
      </c>
      <c r="AA779">
        <v>651035.31187025702</v>
      </c>
      <c r="AB779">
        <v>2440757.1967600598</v>
      </c>
      <c r="AC779">
        <v>128428.555300829</v>
      </c>
      <c r="AD779">
        <v>20313.6619813865</v>
      </c>
      <c r="AE779">
        <v>0</v>
      </c>
      <c r="AF779">
        <v>0</v>
      </c>
      <c r="AG779">
        <v>0</v>
      </c>
      <c r="AH779">
        <v>0</v>
      </c>
      <c r="AI779">
        <v>0</v>
      </c>
      <c r="AJ779">
        <v>5167847.0282953205</v>
      </c>
      <c r="AK779" s="63">
        <v>17715.363803153101</v>
      </c>
      <c r="AL779">
        <v>330.98244656580999</v>
      </c>
      <c r="AM779">
        <v>93035.839999999997</v>
      </c>
      <c r="AN779">
        <v>9583.2122577447208</v>
      </c>
      <c r="AO779">
        <v>34706.718404924402</v>
      </c>
      <c r="AP779">
        <v>330.98244656580999</v>
      </c>
      <c r="AQ779">
        <v>40734.411818744898</v>
      </c>
      <c r="AR779">
        <v>9583.2122577447208</v>
      </c>
      <c r="AS779">
        <v>24303.218842390001</v>
      </c>
      <c r="AT779">
        <v>0</v>
      </c>
      <c r="AU779" t="s">
        <v>2896</v>
      </c>
      <c r="AV779" t="s">
        <v>2896</v>
      </c>
    </row>
    <row r="780" spans="1:48" x14ac:dyDescent="0.25">
      <c r="A780" t="s">
        <v>3695</v>
      </c>
      <c r="B780">
        <v>1924</v>
      </c>
      <c r="C780" t="s">
        <v>166</v>
      </c>
      <c r="D780">
        <v>73</v>
      </c>
      <c r="E780" t="s">
        <v>1004</v>
      </c>
      <c r="F780" t="s">
        <v>2892</v>
      </c>
      <c r="G780" t="s">
        <v>2893</v>
      </c>
      <c r="H780" t="s">
        <v>2894</v>
      </c>
      <c r="I780" t="s">
        <v>2895</v>
      </c>
      <c r="J780">
        <v>158.34024744378999</v>
      </c>
      <c r="K780">
        <v>1</v>
      </c>
      <c r="L780">
        <v>2</v>
      </c>
      <c r="M780">
        <v>2</v>
      </c>
      <c r="N780">
        <v>3136987.8666876401</v>
      </c>
      <c r="O780">
        <v>974544.63570278801</v>
      </c>
      <c r="P780">
        <v>777832.68868616701</v>
      </c>
      <c r="Q780">
        <v>72731.880093200103</v>
      </c>
      <c r="R780">
        <v>452637.53818839003</v>
      </c>
      <c r="S780">
        <v>80735.770839471705</v>
      </c>
      <c r="T780">
        <v>3978062.18</v>
      </c>
      <c r="U780">
        <v>1436672.4293581899</v>
      </c>
      <c r="V780">
        <v>4619254.2812903998</v>
      </c>
      <c r="W780">
        <v>387164.72575003898</v>
      </c>
      <c r="X780">
        <v>0</v>
      </c>
      <c r="Y780">
        <v>0</v>
      </c>
      <c r="Z780">
        <v>15237.205375298199</v>
      </c>
      <c r="AA780">
        <v>353375.38130034198</v>
      </c>
      <c r="AB780">
        <v>39703.015642118</v>
      </c>
      <c r="AC780">
        <v>69709.720612400095</v>
      </c>
      <c r="AD780">
        <v>11026.050227071601</v>
      </c>
      <c r="AE780">
        <v>0</v>
      </c>
      <c r="AF780">
        <v>0</v>
      </c>
      <c r="AG780">
        <v>0</v>
      </c>
      <c r="AH780">
        <v>0</v>
      </c>
      <c r="AI780">
        <v>0</v>
      </c>
      <c r="AJ780">
        <v>5495470.3801976601</v>
      </c>
      <c r="AK780" s="63">
        <v>34706.718404924402</v>
      </c>
      <c r="AL780">
        <v>330.98244656580999</v>
      </c>
      <c r="AM780">
        <v>93035.839999999997</v>
      </c>
      <c r="AN780">
        <v>9583.2122577447208</v>
      </c>
      <c r="AO780">
        <v>34706.718404924402</v>
      </c>
      <c r="AP780">
        <v>330.98244656580999</v>
      </c>
      <c r="AQ780">
        <v>93035.839999999997</v>
      </c>
      <c r="AR780">
        <v>9583.2122577447208</v>
      </c>
      <c r="AS780">
        <v>34706.718404924402</v>
      </c>
      <c r="AT780">
        <v>0</v>
      </c>
      <c r="AU780" t="s">
        <v>2896</v>
      </c>
      <c r="AV780" t="s">
        <v>2896</v>
      </c>
    </row>
    <row r="781" spans="1:48" x14ac:dyDescent="0.25">
      <c r="A781" t="s">
        <v>3696</v>
      </c>
      <c r="B781">
        <v>1924</v>
      </c>
      <c r="C781" t="s">
        <v>166</v>
      </c>
      <c r="D781">
        <v>86</v>
      </c>
      <c r="E781" t="s">
        <v>1005</v>
      </c>
      <c r="F781" t="s">
        <v>2892</v>
      </c>
      <c r="G781" t="s">
        <v>2903</v>
      </c>
      <c r="H781" t="s">
        <v>2894</v>
      </c>
      <c r="I781" t="s">
        <v>2895</v>
      </c>
      <c r="J781">
        <v>795.12387626004397</v>
      </c>
      <c r="K781">
        <v>1</v>
      </c>
      <c r="L781">
        <v>2</v>
      </c>
      <c r="M781">
        <v>2</v>
      </c>
      <c r="N781">
        <v>5840082.1951810699</v>
      </c>
      <c r="O781">
        <v>3168974.7532462799</v>
      </c>
      <c r="P781">
        <v>2196644.3010601802</v>
      </c>
      <c r="Q781">
        <v>437525.452691085</v>
      </c>
      <c r="R781">
        <v>2272971.7789087002</v>
      </c>
      <c r="S781">
        <v>405424.016313428</v>
      </c>
      <c r="T781">
        <v>6701781.6200000001</v>
      </c>
      <c r="U781">
        <v>7214416.8610873297</v>
      </c>
      <c r="V781">
        <v>10855821.4799217</v>
      </c>
      <c r="W781">
        <v>1009972.95233022</v>
      </c>
      <c r="X781">
        <v>0</v>
      </c>
      <c r="Y781">
        <v>0</v>
      </c>
      <c r="Z781">
        <v>76515.390098012605</v>
      </c>
      <c r="AA781">
        <v>1774515.3711102</v>
      </c>
      <c r="AB781">
        <v>199373.28762720799</v>
      </c>
      <c r="AC781">
        <v>350055.42912273703</v>
      </c>
      <c r="AD781">
        <v>55368.587190691404</v>
      </c>
      <c r="AE781">
        <v>0</v>
      </c>
      <c r="AF781">
        <v>0</v>
      </c>
      <c r="AG781">
        <v>0</v>
      </c>
      <c r="AH781">
        <v>0</v>
      </c>
      <c r="AI781">
        <v>0</v>
      </c>
      <c r="AJ781">
        <v>14321622.4974008</v>
      </c>
      <c r="AK781" s="63">
        <v>18011.8129073977</v>
      </c>
      <c r="AL781">
        <v>330.98244656580999</v>
      </c>
      <c r="AM781">
        <v>93035.839999999997</v>
      </c>
      <c r="AN781">
        <v>9583.2122577447208</v>
      </c>
      <c r="AO781">
        <v>34706.718404924402</v>
      </c>
      <c r="AP781">
        <v>330.98244656580999</v>
      </c>
      <c r="AQ781">
        <v>40734.411818744898</v>
      </c>
      <c r="AR781">
        <v>9583.2122577447208</v>
      </c>
      <c r="AS781">
        <v>24303.218842390001</v>
      </c>
      <c r="AT781">
        <v>0</v>
      </c>
      <c r="AU781" t="s">
        <v>2896</v>
      </c>
      <c r="AV781" t="s">
        <v>2896</v>
      </c>
    </row>
    <row r="782" spans="1:48" x14ac:dyDescent="0.25">
      <c r="A782" t="s">
        <v>3697</v>
      </c>
      <c r="B782">
        <v>1924</v>
      </c>
      <c r="C782" t="s">
        <v>166</v>
      </c>
      <c r="D782">
        <v>1264</v>
      </c>
      <c r="E782" t="s">
        <v>1006</v>
      </c>
      <c r="F782" t="s">
        <v>2892</v>
      </c>
      <c r="G782" t="s">
        <v>2893</v>
      </c>
      <c r="H782" t="s">
        <v>2894</v>
      </c>
      <c r="I782" t="s">
        <v>2895</v>
      </c>
      <c r="J782">
        <v>379.06615479185803</v>
      </c>
      <c r="K782">
        <v>2</v>
      </c>
      <c r="L782">
        <v>1</v>
      </c>
      <c r="M782">
        <v>2</v>
      </c>
      <c r="N782">
        <v>2684018.6018811902</v>
      </c>
      <c r="O782">
        <v>940004.88730339601</v>
      </c>
      <c r="P782">
        <v>959629.951072725</v>
      </c>
      <c r="Q782">
        <v>174119.938315109</v>
      </c>
      <c r="R782">
        <v>1083613.12986097</v>
      </c>
      <c r="S782">
        <v>193281.23266410499</v>
      </c>
      <c r="T782">
        <v>2401996.3199999998</v>
      </c>
      <c r="U782">
        <v>3439390.1884333901</v>
      </c>
      <c r="V782">
        <v>4381270.3449382</v>
      </c>
      <c r="W782">
        <v>482609.63681719702</v>
      </c>
      <c r="X782">
        <v>0</v>
      </c>
      <c r="Y782">
        <v>0</v>
      </c>
      <c r="Z782">
        <v>36477.831408205398</v>
      </c>
      <c r="AA782">
        <v>845979.77551588404</v>
      </c>
      <c r="AB782">
        <v>95048.919753907496</v>
      </c>
      <c r="AC782">
        <v>166884.89610664401</v>
      </c>
      <c r="AD782">
        <v>26396.336557461</v>
      </c>
      <c r="AE782">
        <v>0</v>
      </c>
      <c r="AF782">
        <v>0</v>
      </c>
      <c r="AG782">
        <v>0</v>
      </c>
      <c r="AH782">
        <v>0</v>
      </c>
      <c r="AI782">
        <v>0</v>
      </c>
      <c r="AJ782">
        <v>6034667.7410974996</v>
      </c>
      <c r="AK782" s="63">
        <v>15919.827356813399</v>
      </c>
      <c r="AL782">
        <v>330.98244656580999</v>
      </c>
      <c r="AM782">
        <v>93035.839999999997</v>
      </c>
      <c r="AN782">
        <v>9583.2122577447208</v>
      </c>
      <c r="AO782">
        <v>34706.718404924402</v>
      </c>
      <c r="AP782">
        <v>330.98244656580999</v>
      </c>
      <c r="AQ782">
        <v>93035.839999999997</v>
      </c>
      <c r="AR782">
        <v>9583.2122577447208</v>
      </c>
      <c r="AS782">
        <v>34706.718404924402</v>
      </c>
      <c r="AT782">
        <v>0</v>
      </c>
      <c r="AU782" t="s">
        <v>2896</v>
      </c>
      <c r="AV782" t="s">
        <v>2896</v>
      </c>
    </row>
    <row r="783" spans="1:48" x14ac:dyDescent="0.25">
      <c r="A783" t="s">
        <v>3698</v>
      </c>
      <c r="B783">
        <v>1924</v>
      </c>
      <c r="C783" t="s">
        <v>166</v>
      </c>
      <c r="D783">
        <v>4004</v>
      </c>
      <c r="E783" t="s">
        <v>1007</v>
      </c>
      <c r="F783" t="s">
        <v>2892</v>
      </c>
      <c r="G783" t="s">
        <v>2903</v>
      </c>
      <c r="H783" t="s">
        <v>2904</v>
      </c>
      <c r="I783" t="s">
        <v>2895</v>
      </c>
      <c r="J783">
        <v>134.768771915451</v>
      </c>
      <c r="K783">
        <v>1</v>
      </c>
      <c r="L783">
        <v>2</v>
      </c>
      <c r="M783">
        <v>2</v>
      </c>
      <c r="N783">
        <v>1479530.2012722699</v>
      </c>
      <c r="O783">
        <v>867945.89641505503</v>
      </c>
      <c r="P783">
        <v>411962.11091124901</v>
      </c>
      <c r="Q783">
        <v>61904.577752678102</v>
      </c>
      <c r="R783">
        <v>385255.20914155099</v>
      </c>
      <c r="S783">
        <v>68716.961488552901</v>
      </c>
      <c r="T783">
        <v>1983797.21</v>
      </c>
      <c r="U783">
        <v>1222800.7854927999</v>
      </c>
      <c r="V783">
        <v>2687962.9982125401</v>
      </c>
      <c r="W783">
        <v>171103.695753048</v>
      </c>
      <c r="X783">
        <v>0</v>
      </c>
      <c r="Y783">
        <v>0</v>
      </c>
      <c r="Z783">
        <v>12968.903920536201</v>
      </c>
      <c r="AA783">
        <v>300769.810151443</v>
      </c>
      <c r="AB783">
        <v>33792.587455237197</v>
      </c>
      <c r="AC783">
        <v>59332.314993617802</v>
      </c>
      <c r="AD783">
        <v>9384.6464949351102</v>
      </c>
      <c r="AE783">
        <v>0</v>
      </c>
      <c r="AF783">
        <v>0</v>
      </c>
      <c r="AG783">
        <v>0</v>
      </c>
      <c r="AH783">
        <v>0</v>
      </c>
      <c r="AI783">
        <v>0</v>
      </c>
      <c r="AJ783">
        <v>3275314.95698136</v>
      </c>
      <c r="AK783" s="63">
        <v>24303.218842390001</v>
      </c>
      <c r="AL783">
        <v>330.98244656580999</v>
      </c>
      <c r="AM783">
        <v>93035.839999999997</v>
      </c>
      <c r="AN783">
        <v>9583.2122577447208</v>
      </c>
      <c r="AO783">
        <v>34706.718404924402</v>
      </c>
      <c r="AP783">
        <v>330.98244656580999</v>
      </c>
      <c r="AQ783">
        <v>40734.411818744898</v>
      </c>
      <c r="AR783">
        <v>9583.2122577447208</v>
      </c>
      <c r="AS783">
        <v>24303.218842390001</v>
      </c>
      <c r="AT783">
        <v>0</v>
      </c>
      <c r="AU783" t="s">
        <v>2896</v>
      </c>
      <c r="AV783" t="s">
        <v>2896</v>
      </c>
    </row>
    <row r="784" spans="1:48" x14ac:dyDescent="0.25">
      <c r="A784" t="s">
        <v>3699</v>
      </c>
      <c r="B784">
        <v>1924</v>
      </c>
      <c r="C784" t="s">
        <v>166</v>
      </c>
      <c r="D784">
        <v>1924</v>
      </c>
      <c r="E784" t="s">
        <v>166</v>
      </c>
      <c r="F784" t="s">
        <v>1871</v>
      </c>
      <c r="G784" t="s">
        <v>1871</v>
      </c>
      <c r="H784" t="s">
        <v>2899</v>
      </c>
      <c r="I784" t="s">
        <v>2895</v>
      </c>
      <c r="J784">
        <v>148.78728952477499</v>
      </c>
      <c r="K784">
        <v>1</v>
      </c>
      <c r="L784">
        <v>5</v>
      </c>
      <c r="M784">
        <v>2</v>
      </c>
      <c r="N784">
        <v>357290.248218172</v>
      </c>
      <c r="O784">
        <v>205325.27953743699</v>
      </c>
      <c r="P784">
        <v>293706.89906128403</v>
      </c>
      <c r="Q784">
        <v>68343.832195600204</v>
      </c>
      <c r="R784">
        <v>425329.08424388501</v>
      </c>
      <c r="S784">
        <v>75864.833514061203</v>
      </c>
      <c r="T784">
        <v>0</v>
      </c>
      <c r="U784">
        <v>1349995.3432563799</v>
      </c>
      <c r="V784">
        <v>777874.14581725805</v>
      </c>
      <c r="W784">
        <v>188440.02527787499</v>
      </c>
      <c r="X784">
        <v>0</v>
      </c>
      <c r="Y784">
        <v>0</v>
      </c>
      <c r="Z784">
        <v>14317.9167919878</v>
      </c>
      <c r="AA784">
        <v>332055.59557513398</v>
      </c>
      <c r="AB784">
        <v>37307.659794125</v>
      </c>
      <c r="AC784">
        <v>65504.005146451098</v>
      </c>
      <c r="AD784">
        <v>10360.8283676101</v>
      </c>
      <c r="AE784">
        <v>0</v>
      </c>
      <c r="AF784">
        <v>0</v>
      </c>
      <c r="AG784">
        <v>0</v>
      </c>
      <c r="AH784">
        <v>0</v>
      </c>
      <c r="AI784">
        <v>0</v>
      </c>
      <c r="AJ784">
        <v>1425860.1767704401</v>
      </c>
      <c r="AK784" s="63">
        <v>9583.2122577447208</v>
      </c>
      <c r="AL784">
        <v>330.98244656580999</v>
      </c>
      <c r="AM784">
        <v>93035.839999999997</v>
      </c>
      <c r="AN784">
        <v>9583.2122577447208</v>
      </c>
      <c r="AO784">
        <v>34706.718404924402</v>
      </c>
      <c r="AP784">
        <v>634.54287297753501</v>
      </c>
      <c r="AQ784">
        <v>40331.279999999999</v>
      </c>
      <c r="AR784">
        <v>9583.2122577447208</v>
      </c>
      <c r="AS784">
        <v>9583.2122577447208</v>
      </c>
      <c r="AT784">
        <v>0</v>
      </c>
      <c r="AU784" t="s">
        <v>2896</v>
      </c>
      <c r="AV784" t="s">
        <v>2900</v>
      </c>
    </row>
    <row r="785" spans="1:48" x14ac:dyDescent="0.25">
      <c r="A785" t="s">
        <v>3700</v>
      </c>
      <c r="B785">
        <v>1924</v>
      </c>
      <c r="C785" t="s">
        <v>166</v>
      </c>
      <c r="D785">
        <v>3342</v>
      </c>
      <c r="E785" t="s">
        <v>1008</v>
      </c>
      <c r="F785" t="s">
        <v>2892</v>
      </c>
      <c r="G785" t="s">
        <v>2893</v>
      </c>
      <c r="H785" t="s">
        <v>2894</v>
      </c>
      <c r="I785" t="s">
        <v>2895</v>
      </c>
      <c r="J785">
        <v>334.15287956495399</v>
      </c>
      <c r="K785">
        <v>1</v>
      </c>
      <c r="L785">
        <v>2</v>
      </c>
      <c r="M785">
        <v>2</v>
      </c>
      <c r="N785">
        <v>2686450.7914636</v>
      </c>
      <c r="O785">
        <v>894095.15368983604</v>
      </c>
      <c r="P785">
        <v>917312.00744263397</v>
      </c>
      <c r="Q785">
        <v>153489.51111083399</v>
      </c>
      <c r="R785">
        <v>955222.30908812501</v>
      </c>
      <c r="S785">
        <v>170380.498612539</v>
      </c>
      <c r="T785">
        <v>2574692.2999999998</v>
      </c>
      <c r="U785">
        <v>3031877.4727950301</v>
      </c>
      <c r="V785">
        <v>4105514.6367596998</v>
      </c>
      <c r="W785">
        <v>639367.49509480898</v>
      </c>
      <c r="X785">
        <v>0</v>
      </c>
      <c r="Y785">
        <v>0</v>
      </c>
      <c r="Z785">
        <v>32155.791940933701</v>
      </c>
      <c r="AA785">
        <v>745744.70569013699</v>
      </c>
      <c r="AB785">
        <v>83787.143309446998</v>
      </c>
      <c r="AC785">
        <v>147111.70566138599</v>
      </c>
      <c r="AD785">
        <v>23268.7929511525</v>
      </c>
      <c r="AE785">
        <v>0</v>
      </c>
      <c r="AF785">
        <v>0</v>
      </c>
      <c r="AG785">
        <v>0</v>
      </c>
      <c r="AH785">
        <v>0</v>
      </c>
      <c r="AI785">
        <v>0</v>
      </c>
      <c r="AJ785">
        <v>5776950.2714075698</v>
      </c>
      <c r="AK785" s="63">
        <v>17288.345020185901</v>
      </c>
      <c r="AL785">
        <v>330.98244656580999</v>
      </c>
      <c r="AM785">
        <v>93035.839999999997</v>
      </c>
      <c r="AN785">
        <v>9583.2122577447208</v>
      </c>
      <c r="AO785">
        <v>34706.718404924402</v>
      </c>
      <c r="AP785">
        <v>330.98244656580999</v>
      </c>
      <c r="AQ785">
        <v>93035.839999999997</v>
      </c>
      <c r="AR785">
        <v>9583.2122577447208</v>
      </c>
      <c r="AS785">
        <v>34706.718404924402</v>
      </c>
      <c r="AT785">
        <v>0</v>
      </c>
      <c r="AU785" t="s">
        <v>2896</v>
      </c>
      <c r="AV785" t="s">
        <v>2896</v>
      </c>
    </row>
    <row r="786" spans="1:48" x14ac:dyDescent="0.25">
      <c r="A786" t="s">
        <v>3701</v>
      </c>
      <c r="B786">
        <v>1924</v>
      </c>
      <c r="C786" t="s">
        <v>166</v>
      </c>
      <c r="D786">
        <v>4766</v>
      </c>
      <c r="E786" t="s">
        <v>1009</v>
      </c>
      <c r="F786" t="s">
        <v>2892</v>
      </c>
      <c r="G786" t="s">
        <v>2893</v>
      </c>
      <c r="H786" t="s">
        <v>2894</v>
      </c>
      <c r="I786" t="s">
        <v>2895</v>
      </c>
      <c r="J786">
        <v>584.63230417376599</v>
      </c>
      <c r="K786">
        <v>2</v>
      </c>
      <c r="L786">
        <v>1</v>
      </c>
      <c r="M786">
        <v>2</v>
      </c>
      <c r="N786">
        <v>3822325.9234377001</v>
      </c>
      <c r="O786">
        <v>1194753.39314017</v>
      </c>
      <c r="P786">
        <v>1373629.5607888701</v>
      </c>
      <c r="Q786">
        <v>268544.52567956602</v>
      </c>
      <c r="R786">
        <v>1671252.45273196</v>
      </c>
      <c r="S786">
        <v>298096.91785331798</v>
      </c>
      <c r="T786">
        <v>3025947.31</v>
      </c>
      <c r="U786">
        <v>5304558.5457782699</v>
      </c>
      <c r="V786">
        <v>6081910.7775070304</v>
      </c>
      <c r="W786">
        <v>740990.44036719995</v>
      </c>
      <c r="X786">
        <v>0</v>
      </c>
      <c r="Y786">
        <v>0</v>
      </c>
      <c r="Z786">
        <v>56259.622120975902</v>
      </c>
      <c r="AA786">
        <v>1304751.4244995899</v>
      </c>
      <c r="AB786">
        <v>146593.59128347001</v>
      </c>
      <c r="AC786">
        <v>257385.94730568799</v>
      </c>
      <c r="AD786">
        <v>40710.970547629899</v>
      </c>
      <c r="AE786">
        <v>0</v>
      </c>
      <c r="AF786">
        <v>0</v>
      </c>
      <c r="AG786">
        <v>0</v>
      </c>
      <c r="AH786">
        <v>0</v>
      </c>
      <c r="AI786">
        <v>0</v>
      </c>
      <c r="AJ786">
        <v>8628602.7736315895</v>
      </c>
      <c r="AK786" s="63">
        <v>14759.0249666857</v>
      </c>
      <c r="AL786">
        <v>330.98244656580999</v>
      </c>
      <c r="AM786">
        <v>93035.839999999997</v>
      </c>
      <c r="AN786">
        <v>9583.2122577447208</v>
      </c>
      <c r="AO786">
        <v>34706.718404924402</v>
      </c>
      <c r="AP786">
        <v>330.98244656580999</v>
      </c>
      <c r="AQ786">
        <v>93035.839999999997</v>
      </c>
      <c r="AR786">
        <v>9583.2122577447208</v>
      </c>
      <c r="AS786">
        <v>34706.718404924402</v>
      </c>
      <c r="AT786">
        <v>0</v>
      </c>
      <c r="AU786" t="s">
        <v>2896</v>
      </c>
      <c r="AV786" t="s">
        <v>2896</v>
      </c>
    </row>
    <row r="787" spans="1:48" x14ac:dyDescent="0.25">
      <c r="A787" t="s">
        <v>3702</v>
      </c>
      <c r="B787">
        <v>1924</v>
      </c>
      <c r="C787" t="s">
        <v>166</v>
      </c>
      <c r="D787">
        <v>87</v>
      </c>
      <c r="E787" t="s">
        <v>1010</v>
      </c>
      <c r="F787" t="s">
        <v>2892</v>
      </c>
      <c r="G787" t="s">
        <v>2903</v>
      </c>
      <c r="H787" t="s">
        <v>2894</v>
      </c>
      <c r="I787" t="s">
        <v>2895</v>
      </c>
      <c r="J787">
        <v>1128.96152657674</v>
      </c>
      <c r="K787">
        <v>1</v>
      </c>
      <c r="L787">
        <v>1</v>
      </c>
      <c r="M787">
        <v>2</v>
      </c>
      <c r="N787">
        <v>6529342.4011213304</v>
      </c>
      <c r="O787">
        <v>3934023.3330735601</v>
      </c>
      <c r="P787">
        <v>2903491.45429399</v>
      </c>
      <c r="Q787">
        <v>588257.26665617502</v>
      </c>
      <c r="R787">
        <v>3227292.9615100399</v>
      </c>
      <c r="S787">
        <v>575643.78335733502</v>
      </c>
      <c r="T787">
        <v>6938973.2599999998</v>
      </c>
      <c r="U787">
        <v>10243434.156655099</v>
      </c>
      <c r="V787">
        <v>12832932.738094701</v>
      </c>
      <c r="W787">
        <v>1438195.87762639</v>
      </c>
      <c r="X787">
        <v>0</v>
      </c>
      <c r="Y787">
        <v>0</v>
      </c>
      <c r="Z787">
        <v>108640.84728279</v>
      </c>
      <c r="AA787">
        <v>2519556.5648531402</v>
      </c>
      <c r="AB787">
        <v>283081.38879811799</v>
      </c>
      <c r="AC787">
        <v>497028.35425813799</v>
      </c>
      <c r="AD787">
        <v>78615.429099197194</v>
      </c>
      <c r="AE787">
        <v>0</v>
      </c>
      <c r="AF787">
        <v>0</v>
      </c>
      <c r="AG787">
        <v>0</v>
      </c>
      <c r="AH787">
        <v>0</v>
      </c>
      <c r="AI787">
        <v>0</v>
      </c>
      <c r="AJ787">
        <v>17758051.200012401</v>
      </c>
      <c r="AK787" s="63">
        <v>15729.5450570922</v>
      </c>
      <c r="AL787">
        <v>330.98244656580999</v>
      </c>
      <c r="AM787">
        <v>93035.839999999997</v>
      </c>
      <c r="AN787">
        <v>9583.2122577447208</v>
      </c>
      <c r="AO787">
        <v>34706.718404924402</v>
      </c>
      <c r="AP787">
        <v>330.98244656580999</v>
      </c>
      <c r="AQ787">
        <v>40734.411818744898</v>
      </c>
      <c r="AR787">
        <v>9583.2122577447208</v>
      </c>
      <c r="AS787">
        <v>24303.218842390001</v>
      </c>
      <c r="AT787">
        <v>0</v>
      </c>
      <c r="AU787" t="s">
        <v>2896</v>
      </c>
      <c r="AV787" t="s">
        <v>2896</v>
      </c>
    </row>
    <row r="788" spans="1:48" x14ac:dyDescent="0.25">
      <c r="A788" t="s">
        <v>3703</v>
      </c>
      <c r="B788">
        <v>1924</v>
      </c>
      <c r="C788" t="s">
        <v>166</v>
      </c>
      <c r="D788">
        <v>76</v>
      </c>
      <c r="E788" t="s">
        <v>670</v>
      </c>
      <c r="F788" t="s">
        <v>2892</v>
      </c>
      <c r="G788" t="s">
        <v>2893</v>
      </c>
      <c r="H788" t="s">
        <v>2894</v>
      </c>
      <c r="I788" t="s">
        <v>2895</v>
      </c>
      <c r="J788">
        <v>415.995561679616</v>
      </c>
      <c r="K788">
        <v>3</v>
      </c>
      <c r="L788">
        <v>1</v>
      </c>
      <c r="M788">
        <v>2</v>
      </c>
      <c r="N788">
        <v>3055916.7159373402</v>
      </c>
      <c r="O788">
        <v>1092630.5959276401</v>
      </c>
      <c r="P788">
        <v>1005312.11623496</v>
      </c>
      <c r="Q788">
        <v>191083.06194940099</v>
      </c>
      <c r="R788">
        <v>1189180.95667876</v>
      </c>
      <c r="S788">
        <v>212111.08912739001</v>
      </c>
      <c r="T788">
        <v>2759660.77</v>
      </c>
      <c r="U788">
        <v>3774462.6767281098</v>
      </c>
      <c r="V788">
        <v>4798624.9276780197</v>
      </c>
      <c r="W788">
        <v>662761.28975514998</v>
      </c>
      <c r="X788">
        <v>0</v>
      </c>
      <c r="Y788">
        <v>0</v>
      </c>
      <c r="Z788">
        <v>40031.577004924096</v>
      </c>
      <c r="AA788">
        <v>928396.87066908996</v>
      </c>
      <c r="AB788">
        <v>104308.781620925</v>
      </c>
      <c r="AC788">
        <v>183143.16700167401</v>
      </c>
      <c r="AD788">
        <v>28967.922125716101</v>
      </c>
      <c r="AE788">
        <v>0</v>
      </c>
      <c r="AF788">
        <v>0</v>
      </c>
      <c r="AG788">
        <v>0</v>
      </c>
      <c r="AH788">
        <v>0</v>
      </c>
      <c r="AI788">
        <v>0</v>
      </c>
      <c r="AJ788">
        <v>6746234.5358554898</v>
      </c>
      <c r="AK788" s="63">
        <v>16217.082962657199</v>
      </c>
      <c r="AL788">
        <v>330.98244656580999</v>
      </c>
      <c r="AM788">
        <v>93035.839999999997</v>
      </c>
      <c r="AN788">
        <v>9583.2122577447208</v>
      </c>
      <c r="AO788">
        <v>34706.718404924402</v>
      </c>
      <c r="AP788">
        <v>330.98244656580999</v>
      </c>
      <c r="AQ788">
        <v>93035.839999999997</v>
      </c>
      <c r="AR788">
        <v>9583.2122577447208</v>
      </c>
      <c r="AS788">
        <v>34706.718404924402</v>
      </c>
      <c r="AT788">
        <v>0</v>
      </c>
      <c r="AU788" t="s">
        <v>2896</v>
      </c>
      <c r="AV788" t="s">
        <v>2896</v>
      </c>
    </row>
    <row r="789" spans="1:48" x14ac:dyDescent="0.25">
      <c r="A789" t="s">
        <v>3704</v>
      </c>
      <c r="B789">
        <v>1924</v>
      </c>
      <c r="C789" t="s">
        <v>166</v>
      </c>
      <c r="D789">
        <v>4767</v>
      </c>
      <c r="E789" t="s">
        <v>1011</v>
      </c>
      <c r="F789" t="s">
        <v>2892</v>
      </c>
      <c r="G789" t="s">
        <v>2911</v>
      </c>
      <c r="H789" t="s">
        <v>2894</v>
      </c>
      <c r="I789" t="s">
        <v>2895</v>
      </c>
      <c r="J789">
        <v>908.13215296369196</v>
      </c>
      <c r="K789">
        <v>1</v>
      </c>
      <c r="L789">
        <v>1</v>
      </c>
      <c r="M789">
        <v>2</v>
      </c>
      <c r="N789">
        <v>2180742.4772885102</v>
      </c>
      <c r="O789">
        <v>1253215.1688478501</v>
      </c>
      <c r="P789">
        <v>1792657.68895131</v>
      </c>
      <c r="Q789">
        <v>417140.68232451298</v>
      </c>
      <c r="R789">
        <v>2596021.5971819102</v>
      </c>
      <c r="S789">
        <v>463045.56533966801</v>
      </c>
      <c r="T789">
        <v>0</v>
      </c>
      <c r="U789">
        <v>8239777.6145940898</v>
      </c>
      <c r="V789">
        <v>4747801.5429415498</v>
      </c>
      <c r="W789">
        <v>1150155.0058927101</v>
      </c>
      <c r="X789">
        <v>0</v>
      </c>
      <c r="Y789">
        <v>0</v>
      </c>
      <c r="Z789">
        <v>87390.264610592101</v>
      </c>
      <c r="AA789">
        <v>2026721.2601051801</v>
      </c>
      <c r="AB789">
        <v>227709.54104405601</v>
      </c>
      <c r="AC789">
        <v>399807.627461928</v>
      </c>
      <c r="AD789">
        <v>63237.937877739998</v>
      </c>
      <c r="AE789">
        <v>0</v>
      </c>
      <c r="AF789">
        <v>0</v>
      </c>
      <c r="AG789">
        <v>0</v>
      </c>
      <c r="AH789">
        <v>0</v>
      </c>
      <c r="AI789">
        <v>0</v>
      </c>
      <c r="AJ789">
        <v>8702823.1799337603</v>
      </c>
      <c r="AK789" s="63">
        <v>9583.2122577447299</v>
      </c>
      <c r="AL789">
        <v>330.98244656580999</v>
      </c>
      <c r="AM789">
        <v>93035.839999999997</v>
      </c>
      <c r="AN789">
        <v>9583.2122577447208</v>
      </c>
      <c r="AO789">
        <v>34706.718404924402</v>
      </c>
      <c r="AP789">
        <v>3753.1860850462999</v>
      </c>
      <c r="AQ789">
        <v>20687.885194392002</v>
      </c>
      <c r="AR789">
        <v>9583.2122577447208</v>
      </c>
      <c r="AS789">
        <v>15814.5463195786</v>
      </c>
      <c r="AT789">
        <v>0</v>
      </c>
      <c r="AU789" t="s">
        <v>2896</v>
      </c>
      <c r="AV789" t="s">
        <v>2897</v>
      </c>
    </row>
    <row r="790" spans="1:48" x14ac:dyDescent="0.25">
      <c r="A790" t="s">
        <v>3705</v>
      </c>
      <c r="B790">
        <v>1924</v>
      </c>
      <c r="C790" t="s">
        <v>166</v>
      </c>
      <c r="D790">
        <v>84</v>
      </c>
      <c r="E790" t="s">
        <v>1012</v>
      </c>
      <c r="F790" t="s">
        <v>2892</v>
      </c>
      <c r="G790" t="s">
        <v>2911</v>
      </c>
      <c r="H790" t="s">
        <v>2894</v>
      </c>
      <c r="I790" t="s">
        <v>2895</v>
      </c>
      <c r="J790">
        <v>781.89182952681199</v>
      </c>
      <c r="K790">
        <v>2</v>
      </c>
      <c r="L790">
        <v>2</v>
      </c>
      <c r="M790">
        <v>2</v>
      </c>
      <c r="N790">
        <v>5219982.5194947701</v>
      </c>
      <c r="O790">
        <v>2203187.9736955399</v>
      </c>
      <c r="P790">
        <v>1949117.21059295</v>
      </c>
      <c r="Q790">
        <v>359153.55513881601</v>
      </c>
      <c r="R790">
        <v>2235146.1397852702</v>
      </c>
      <c r="S790">
        <v>398677.15624444501</v>
      </c>
      <c r="T790">
        <v>4872229.1900000004</v>
      </c>
      <c r="U790">
        <v>7094358.2087073596</v>
      </c>
      <c r="V790">
        <v>8900708.4570964109</v>
      </c>
      <c r="W790">
        <v>1049596.67304933</v>
      </c>
      <c r="X790">
        <v>0</v>
      </c>
      <c r="Y790">
        <v>0</v>
      </c>
      <c r="Z790">
        <v>75242.059931711294</v>
      </c>
      <c r="AA790">
        <v>1744984.7897499599</v>
      </c>
      <c r="AB790">
        <v>196055.418879951</v>
      </c>
      <c r="AC790">
        <v>344229.98489238502</v>
      </c>
      <c r="AD790">
        <v>54447.171352059697</v>
      </c>
      <c r="AE790">
        <v>0</v>
      </c>
      <c r="AF790">
        <v>0</v>
      </c>
      <c r="AG790">
        <v>0</v>
      </c>
      <c r="AH790">
        <v>0</v>
      </c>
      <c r="AI790">
        <v>0</v>
      </c>
      <c r="AJ790">
        <v>12365264.5549518</v>
      </c>
      <c r="AK790" s="63">
        <v>15814.5463195786</v>
      </c>
      <c r="AL790">
        <v>330.98244656580999</v>
      </c>
      <c r="AM790">
        <v>93035.839999999997</v>
      </c>
      <c r="AN790">
        <v>9583.2122577447208</v>
      </c>
      <c r="AO790">
        <v>34706.718404924402</v>
      </c>
      <c r="AP790">
        <v>3753.1860850462999</v>
      </c>
      <c r="AQ790">
        <v>20687.885194392002</v>
      </c>
      <c r="AR790">
        <v>9583.2122577447208</v>
      </c>
      <c r="AS790">
        <v>15814.5463195786</v>
      </c>
      <c r="AT790">
        <v>0</v>
      </c>
      <c r="AU790" t="s">
        <v>2896</v>
      </c>
      <c r="AV790" t="s">
        <v>2896</v>
      </c>
    </row>
    <row r="791" spans="1:48" x14ac:dyDescent="0.25">
      <c r="A791" t="s">
        <v>3706</v>
      </c>
      <c r="B791">
        <v>1924</v>
      </c>
      <c r="C791" t="s">
        <v>166</v>
      </c>
      <c r="D791">
        <v>4713</v>
      </c>
      <c r="E791" t="s">
        <v>1013</v>
      </c>
      <c r="F791" t="s">
        <v>2892</v>
      </c>
      <c r="G791" t="s">
        <v>2893</v>
      </c>
      <c r="H791" t="s">
        <v>2894</v>
      </c>
      <c r="I791" t="s">
        <v>2895</v>
      </c>
      <c r="J791">
        <v>534.12664242082803</v>
      </c>
      <c r="K791">
        <v>2</v>
      </c>
      <c r="L791">
        <v>1</v>
      </c>
      <c r="M791">
        <v>2</v>
      </c>
      <c r="N791">
        <v>1282624.6197508599</v>
      </c>
      <c r="O791">
        <v>737090.53047295299</v>
      </c>
      <c r="P791">
        <v>1054368.8264804001</v>
      </c>
      <c r="Q791">
        <v>245345.29621046601</v>
      </c>
      <c r="R791">
        <v>1526875.02014937</v>
      </c>
      <c r="S791">
        <v>272344.69377125899</v>
      </c>
      <c r="T791">
        <v>0</v>
      </c>
      <c r="U791">
        <v>4846304.2930640597</v>
      </c>
      <c r="V791">
        <v>2792465.0489863101</v>
      </c>
      <c r="W791">
        <v>676474.70641373203</v>
      </c>
      <c r="X791">
        <v>0</v>
      </c>
      <c r="Y791">
        <v>0</v>
      </c>
      <c r="Z791">
        <v>51399.422941244004</v>
      </c>
      <c r="AA791">
        <v>1192035.5625005299</v>
      </c>
      <c r="AB791">
        <v>133929.552222244</v>
      </c>
      <c r="AC791">
        <v>235150.69362268801</v>
      </c>
      <c r="AD791">
        <v>37194.000148571497</v>
      </c>
      <c r="AE791">
        <v>0</v>
      </c>
      <c r="AF791">
        <v>0</v>
      </c>
      <c r="AG791">
        <v>0</v>
      </c>
      <c r="AH791">
        <v>0</v>
      </c>
      <c r="AI791">
        <v>0</v>
      </c>
      <c r="AJ791">
        <v>5118648.9868353195</v>
      </c>
      <c r="AK791" s="63">
        <v>9583.2122577447299</v>
      </c>
      <c r="AL791">
        <v>330.98244656580999</v>
      </c>
      <c r="AM791">
        <v>93035.839999999997</v>
      </c>
      <c r="AN791">
        <v>9583.2122577447208</v>
      </c>
      <c r="AO791">
        <v>34706.718404924402</v>
      </c>
      <c r="AP791">
        <v>330.98244656580999</v>
      </c>
      <c r="AQ791">
        <v>93035.839999999997</v>
      </c>
      <c r="AR791">
        <v>9583.2122577447208</v>
      </c>
      <c r="AS791">
        <v>34706.718404924402</v>
      </c>
      <c r="AT791">
        <v>0</v>
      </c>
      <c r="AU791" t="s">
        <v>2896</v>
      </c>
      <c r="AV791" t="s">
        <v>2897</v>
      </c>
    </row>
    <row r="792" spans="1:48" x14ac:dyDescent="0.25">
      <c r="A792" t="s">
        <v>3707</v>
      </c>
      <c r="B792">
        <v>1924</v>
      </c>
      <c r="C792" t="s">
        <v>166</v>
      </c>
      <c r="D792">
        <v>2733</v>
      </c>
      <c r="E792" t="s">
        <v>1014</v>
      </c>
      <c r="F792" t="s">
        <v>2892</v>
      </c>
      <c r="G792" t="s">
        <v>2893</v>
      </c>
      <c r="H792" t="s">
        <v>2894</v>
      </c>
      <c r="I792" t="s">
        <v>2895</v>
      </c>
      <c r="J792">
        <v>163.59357328797699</v>
      </c>
      <c r="K792">
        <v>1</v>
      </c>
      <c r="L792">
        <v>1</v>
      </c>
      <c r="M792">
        <v>2</v>
      </c>
      <c r="N792">
        <v>1342407.33683803</v>
      </c>
      <c r="O792">
        <v>332053.85370453098</v>
      </c>
      <c r="P792">
        <v>323034.58177935198</v>
      </c>
      <c r="Q792">
        <v>75144.938501016193</v>
      </c>
      <c r="R792">
        <v>504833.938056154</v>
      </c>
      <c r="S792">
        <v>83414.377942519903</v>
      </c>
      <c r="T792">
        <v>1093137.0900000001</v>
      </c>
      <c r="U792">
        <v>1484337.55887908</v>
      </c>
      <c r="V792">
        <v>1911240.86003727</v>
      </c>
      <c r="W792">
        <v>207192.275523986</v>
      </c>
      <c r="X792">
        <v>0</v>
      </c>
      <c r="Y792">
        <v>0</v>
      </c>
      <c r="Z792">
        <v>15742.7370141801</v>
      </c>
      <c r="AA792">
        <v>365099.47579465801</v>
      </c>
      <c r="AB792">
        <v>78199.300508992004</v>
      </c>
      <c r="AC792">
        <v>72022.511471301405</v>
      </c>
      <c r="AD792">
        <v>11391.8664712185</v>
      </c>
      <c r="AE792">
        <v>0</v>
      </c>
      <c r="AF792">
        <v>0</v>
      </c>
      <c r="AG792">
        <v>0</v>
      </c>
      <c r="AH792">
        <v>0</v>
      </c>
      <c r="AI792">
        <v>0</v>
      </c>
      <c r="AJ792">
        <v>2660889.0268215998</v>
      </c>
      <c r="AK792" s="63">
        <v>16265.2418022411</v>
      </c>
      <c r="AL792">
        <v>330.98244656580999</v>
      </c>
      <c r="AM792">
        <v>93035.839999999997</v>
      </c>
      <c r="AN792">
        <v>9583.2122577447208</v>
      </c>
      <c r="AO792">
        <v>34706.718404924402</v>
      </c>
      <c r="AP792">
        <v>330.98244656580999</v>
      </c>
      <c r="AQ792">
        <v>93035.839999999997</v>
      </c>
      <c r="AR792">
        <v>9583.2122577447208</v>
      </c>
      <c r="AS792">
        <v>34706.718404924402</v>
      </c>
      <c r="AT792">
        <v>0</v>
      </c>
      <c r="AU792" t="s">
        <v>2896</v>
      </c>
      <c r="AV792" t="s">
        <v>2896</v>
      </c>
    </row>
    <row r="793" spans="1:48" x14ac:dyDescent="0.25">
      <c r="A793" t="s">
        <v>3708</v>
      </c>
      <c r="B793">
        <v>1924</v>
      </c>
      <c r="C793" t="s">
        <v>166</v>
      </c>
      <c r="D793">
        <v>3198</v>
      </c>
      <c r="E793" t="s">
        <v>1015</v>
      </c>
      <c r="F793" t="s">
        <v>2892</v>
      </c>
      <c r="G793" t="s">
        <v>2893</v>
      </c>
      <c r="H793" t="s">
        <v>2894</v>
      </c>
      <c r="I793" t="s">
        <v>2895</v>
      </c>
      <c r="J793">
        <v>528.13101829023901</v>
      </c>
      <c r="K793">
        <v>1</v>
      </c>
      <c r="L793">
        <v>1</v>
      </c>
      <c r="M793">
        <v>2</v>
      </c>
      <c r="N793">
        <v>3876303.2921566302</v>
      </c>
      <c r="O793">
        <v>1094276.4567230199</v>
      </c>
      <c r="P793">
        <v>1247335.2826308501</v>
      </c>
      <c r="Q793">
        <v>242591.27111331199</v>
      </c>
      <c r="R793">
        <v>1509735.69777124</v>
      </c>
      <c r="S793">
        <v>269287.59777917003</v>
      </c>
      <c r="T793">
        <v>3178337.95</v>
      </c>
      <c r="U793">
        <v>4791904.0503950603</v>
      </c>
      <c r="V793">
        <v>5922118.56397352</v>
      </c>
      <c r="W793">
        <v>686219.95125474699</v>
      </c>
      <c r="X793">
        <v>0</v>
      </c>
      <c r="Y793">
        <v>0</v>
      </c>
      <c r="Z793">
        <v>50822.459359932698</v>
      </c>
      <c r="AA793">
        <v>1178654.8459898201</v>
      </c>
      <c r="AB793">
        <v>132426.17981703399</v>
      </c>
      <c r="AC793">
        <v>232511.10394294601</v>
      </c>
      <c r="AD793">
        <v>36776.493836223599</v>
      </c>
      <c r="AE793">
        <v>0</v>
      </c>
      <c r="AF793">
        <v>0</v>
      </c>
      <c r="AG793">
        <v>0</v>
      </c>
      <c r="AH793">
        <v>0</v>
      </c>
      <c r="AI793">
        <v>0</v>
      </c>
      <c r="AJ793">
        <v>8239529.5981742302</v>
      </c>
      <c r="AK793" s="63">
        <v>15601.298376392901</v>
      </c>
      <c r="AL793">
        <v>330.98244656580999</v>
      </c>
      <c r="AM793">
        <v>93035.839999999997</v>
      </c>
      <c r="AN793">
        <v>9583.2122577447208</v>
      </c>
      <c r="AO793">
        <v>34706.718404924402</v>
      </c>
      <c r="AP793">
        <v>330.98244656580999</v>
      </c>
      <c r="AQ793">
        <v>93035.839999999997</v>
      </c>
      <c r="AR793">
        <v>9583.2122577447208</v>
      </c>
      <c r="AS793">
        <v>34706.718404924402</v>
      </c>
      <c r="AT793">
        <v>0</v>
      </c>
      <c r="AU793" t="s">
        <v>2896</v>
      </c>
      <c r="AV793" t="s">
        <v>2896</v>
      </c>
    </row>
    <row r="794" spans="1:48" x14ac:dyDescent="0.25">
      <c r="A794" t="s">
        <v>3709</v>
      </c>
      <c r="B794">
        <v>1924</v>
      </c>
      <c r="C794" t="s">
        <v>166</v>
      </c>
      <c r="D794">
        <v>78</v>
      </c>
      <c r="E794" t="s">
        <v>1016</v>
      </c>
      <c r="F794" t="s">
        <v>2892</v>
      </c>
      <c r="G794" t="s">
        <v>2893</v>
      </c>
      <c r="H794" t="s">
        <v>2894</v>
      </c>
      <c r="I794" t="s">
        <v>2895</v>
      </c>
      <c r="J794">
        <v>544.381017724358</v>
      </c>
      <c r="K794">
        <v>2</v>
      </c>
      <c r="L794">
        <v>1</v>
      </c>
      <c r="M794">
        <v>2</v>
      </c>
      <c r="N794">
        <v>3982026.9463405199</v>
      </c>
      <c r="O794">
        <v>1250722.4570661101</v>
      </c>
      <c r="P794">
        <v>1287819.98774438</v>
      </c>
      <c r="Q794">
        <v>250055.53259728101</v>
      </c>
      <c r="R794">
        <v>1556188.5728814299</v>
      </c>
      <c r="S794">
        <v>277573.27530989598</v>
      </c>
      <c r="T794">
        <v>3387467.93</v>
      </c>
      <c r="U794">
        <v>4939345.5666297199</v>
      </c>
      <c r="V794">
        <v>6233543.8314697398</v>
      </c>
      <c r="W794">
        <v>689461.93635506497</v>
      </c>
      <c r="X794">
        <v>0</v>
      </c>
      <c r="Y794">
        <v>0</v>
      </c>
      <c r="Z794">
        <v>52386.209465944499</v>
      </c>
      <c r="AA794">
        <v>1214920.7344096401</v>
      </c>
      <c r="AB794">
        <v>136500.78492933401</v>
      </c>
      <c r="AC794">
        <v>239665.20998226001</v>
      </c>
      <c r="AD794">
        <v>37908.065327635399</v>
      </c>
      <c r="AE794">
        <v>0</v>
      </c>
      <c r="AF794">
        <v>0</v>
      </c>
      <c r="AG794">
        <v>0</v>
      </c>
      <c r="AH794">
        <v>0</v>
      </c>
      <c r="AI794">
        <v>0</v>
      </c>
      <c r="AJ794">
        <v>8604386.7719396092</v>
      </c>
      <c r="AK794" s="63">
        <v>15805.817050543001</v>
      </c>
      <c r="AL794">
        <v>330.98244656580999</v>
      </c>
      <c r="AM794">
        <v>93035.839999999997</v>
      </c>
      <c r="AN794">
        <v>9583.2122577447208</v>
      </c>
      <c r="AO794">
        <v>34706.718404924402</v>
      </c>
      <c r="AP794">
        <v>330.98244656580999</v>
      </c>
      <c r="AQ794">
        <v>93035.839999999997</v>
      </c>
      <c r="AR794">
        <v>9583.2122577447208</v>
      </c>
      <c r="AS794">
        <v>34706.718404924402</v>
      </c>
      <c r="AT794">
        <v>0</v>
      </c>
      <c r="AU794" t="s">
        <v>2896</v>
      </c>
      <c r="AV794" t="s">
        <v>2896</v>
      </c>
    </row>
    <row r="795" spans="1:48" x14ac:dyDescent="0.25">
      <c r="A795" t="s">
        <v>3710</v>
      </c>
      <c r="B795">
        <v>1924</v>
      </c>
      <c r="C795" t="s">
        <v>166</v>
      </c>
      <c r="D795">
        <v>4714</v>
      </c>
      <c r="E795" t="s">
        <v>1017</v>
      </c>
      <c r="F795" t="s">
        <v>2892</v>
      </c>
      <c r="G795" t="s">
        <v>2893</v>
      </c>
      <c r="H795" t="s">
        <v>2894</v>
      </c>
      <c r="I795" t="s">
        <v>2895</v>
      </c>
      <c r="J795">
        <v>620.62679307261305</v>
      </c>
      <c r="K795">
        <v>2</v>
      </c>
      <c r="L795">
        <v>1</v>
      </c>
      <c r="M795">
        <v>2</v>
      </c>
      <c r="N795">
        <v>1490341.69286912</v>
      </c>
      <c r="O795">
        <v>856460.05235439504</v>
      </c>
      <c r="P795">
        <v>1225120.5828798499</v>
      </c>
      <c r="Q795">
        <v>285078.20484750002</v>
      </c>
      <c r="R795">
        <v>1774147.6869288499</v>
      </c>
      <c r="S795">
        <v>316450.07097853802</v>
      </c>
      <c r="T795">
        <v>0</v>
      </c>
      <c r="U795">
        <v>5631148.2198797399</v>
      </c>
      <c r="V795">
        <v>3244696.08979788</v>
      </c>
      <c r="W795">
        <v>786027.68387185095</v>
      </c>
      <c r="X795">
        <v>0</v>
      </c>
      <c r="Y795">
        <v>0</v>
      </c>
      <c r="Z795">
        <v>59723.399831221803</v>
      </c>
      <c r="AA795">
        <v>1385082.01918213</v>
      </c>
      <c r="AB795">
        <v>155619.02719664999</v>
      </c>
      <c r="AC795">
        <v>273232.618036801</v>
      </c>
      <c r="AD795">
        <v>43217.452941737203</v>
      </c>
      <c r="AE795">
        <v>0</v>
      </c>
      <c r="AF795">
        <v>0</v>
      </c>
      <c r="AG795">
        <v>0</v>
      </c>
      <c r="AH795">
        <v>0</v>
      </c>
      <c r="AI795">
        <v>0</v>
      </c>
      <c r="AJ795">
        <v>5947598.2908582697</v>
      </c>
      <c r="AK795" s="63">
        <v>9583.2122577447208</v>
      </c>
      <c r="AL795">
        <v>330.98244656580999</v>
      </c>
      <c r="AM795">
        <v>93035.839999999997</v>
      </c>
      <c r="AN795">
        <v>9583.2122577447208</v>
      </c>
      <c r="AO795">
        <v>34706.718404924402</v>
      </c>
      <c r="AP795">
        <v>330.98244656580999</v>
      </c>
      <c r="AQ795">
        <v>93035.839999999997</v>
      </c>
      <c r="AR795">
        <v>9583.2122577447208</v>
      </c>
      <c r="AS795">
        <v>34706.718404924402</v>
      </c>
      <c r="AT795">
        <v>0</v>
      </c>
      <c r="AU795" t="s">
        <v>2896</v>
      </c>
      <c r="AV795" t="s">
        <v>2897</v>
      </c>
    </row>
    <row r="796" spans="1:48" x14ac:dyDescent="0.25">
      <c r="A796" t="s">
        <v>3711</v>
      </c>
      <c r="B796">
        <v>1924</v>
      </c>
      <c r="C796" t="s">
        <v>166</v>
      </c>
      <c r="D796">
        <v>79</v>
      </c>
      <c r="E796" t="s">
        <v>1018</v>
      </c>
      <c r="F796" t="s">
        <v>2892</v>
      </c>
      <c r="G796" t="s">
        <v>2893</v>
      </c>
      <c r="H796" t="s">
        <v>2894</v>
      </c>
      <c r="I796" t="s">
        <v>2895</v>
      </c>
      <c r="J796">
        <v>435.13763668278199</v>
      </c>
      <c r="K796">
        <v>1</v>
      </c>
      <c r="L796">
        <v>1</v>
      </c>
      <c r="M796">
        <v>2</v>
      </c>
      <c r="N796">
        <v>3242781.2436608798</v>
      </c>
      <c r="O796">
        <v>967979.79761946003</v>
      </c>
      <c r="P796">
        <v>1044589.17386859</v>
      </c>
      <c r="Q796">
        <v>199875.76706601799</v>
      </c>
      <c r="R796">
        <v>1243901.23055181</v>
      </c>
      <c r="S796">
        <v>221871.400897752</v>
      </c>
      <c r="T796">
        <v>2750982.28</v>
      </c>
      <c r="U796">
        <v>3948144.9327667598</v>
      </c>
      <c r="V796">
        <v>5025923.3621896701</v>
      </c>
      <c r="W796">
        <v>551104.51650646096</v>
      </c>
      <c r="X796">
        <v>0</v>
      </c>
      <c r="Y796">
        <v>0</v>
      </c>
      <c r="Z796">
        <v>41873.633796177703</v>
      </c>
      <c r="AA796">
        <v>971117.14022989699</v>
      </c>
      <c r="AB796">
        <v>109108.560044557</v>
      </c>
      <c r="AC796">
        <v>191570.517103461</v>
      </c>
      <c r="AD796">
        <v>30300.883794291301</v>
      </c>
      <c r="AE796">
        <v>0</v>
      </c>
      <c r="AF796">
        <v>0</v>
      </c>
      <c r="AG796">
        <v>0</v>
      </c>
      <c r="AH796">
        <v>0</v>
      </c>
      <c r="AI796">
        <v>0</v>
      </c>
      <c r="AJ796">
        <v>6920998.6136645097</v>
      </c>
      <c r="AK796" s="63">
        <v>15905.3091027149</v>
      </c>
      <c r="AL796">
        <v>330.98244656580999</v>
      </c>
      <c r="AM796">
        <v>93035.839999999997</v>
      </c>
      <c r="AN796">
        <v>9583.2122577447208</v>
      </c>
      <c r="AO796">
        <v>34706.718404924402</v>
      </c>
      <c r="AP796">
        <v>330.98244656580999</v>
      </c>
      <c r="AQ796">
        <v>93035.839999999997</v>
      </c>
      <c r="AR796">
        <v>9583.2122577447208</v>
      </c>
      <c r="AS796">
        <v>34706.718404924402</v>
      </c>
      <c r="AT796">
        <v>0</v>
      </c>
      <c r="AU796" t="s">
        <v>2896</v>
      </c>
      <c r="AV796" t="s">
        <v>2896</v>
      </c>
    </row>
    <row r="797" spans="1:48" x14ac:dyDescent="0.25">
      <c r="A797" t="s">
        <v>3712</v>
      </c>
      <c r="B797">
        <v>1924</v>
      </c>
      <c r="C797" t="s">
        <v>166</v>
      </c>
      <c r="D797">
        <v>72</v>
      </c>
      <c r="E797" t="s">
        <v>1019</v>
      </c>
      <c r="F797" t="s">
        <v>2892</v>
      </c>
      <c r="G797" t="s">
        <v>2893</v>
      </c>
      <c r="H797" t="s">
        <v>2894</v>
      </c>
      <c r="I797" t="s">
        <v>2895</v>
      </c>
      <c r="J797">
        <v>407.070844797598</v>
      </c>
      <c r="K797">
        <v>3</v>
      </c>
      <c r="L797">
        <v>2</v>
      </c>
      <c r="M797">
        <v>2</v>
      </c>
      <c r="N797">
        <v>3460204.45361978</v>
      </c>
      <c r="O797">
        <v>1140889.58741087</v>
      </c>
      <c r="P797">
        <v>1048691.4277508699</v>
      </c>
      <c r="Q797">
        <v>186983.589777241</v>
      </c>
      <c r="R797">
        <v>1163668.4167925301</v>
      </c>
      <c r="S797">
        <v>207560.484283542</v>
      </c>
      <c r="T797">
        <v>3306951.65</v>
      </c>
      <c r="U797">
        <v>3693485.8253513002</v>
      </c>
      <c r="V797">
        <v>5049991.7062884197</v>
      </c>
      <c r="W797">
        <v>900722.91045402701</v>
      </c>
      <c r="X797">
        <v>0</v>
      </c>
      <c r="Y797">
        <v>0</v>
      </c>
      <c r="Z797">
        <v>39172.744546070098</v>
      </c>
      <c r="AA797">
        <v>908479.160029536</v>
      </c>
      <c r="AB797">
        <v>102070.95403325401</v>
      </c>
      <c r="AC797">
        <v>179214.036345167</v>
      </c>
      <c r="AD797">
        <v>28346.447938374899</v>
      </c>
      <c r="AE797">
        <v>0</v>
      </c>
      <c r="AF797">
        <v>0</v>
      </c>
      <c r="AG797">
        <v>0</v>
      </c>
      <c r="AH797">
        <v>0</v>
      </c>
      <c r="AI797">
        <v>0</v>
      </c>
      <c r="AJ797">
        <v>7207997.9596348396</v>
      </c>
      <c r="AK797" s="63">
        <v>17706.986515378601</v>
      </c>
      <c r="AL797">
        <v>330.98244656580999</v>
      </c>
      <c r="AM797">
        <v>93035.839999999997</v>
      </c>
      <c r="AN797">
        <v>9583.2122577447208</v>
      </c>
      <c r="AO797">
        <v>34706.718404924402</v>
      </c>
      <c r="AP797">
        <v>330.98244656580999</v>
      </c>
      <c r="AQ797">
        <v>93035.839999999997</v>
      </c>
      <c r="AR797">
        <v>9583.2122577447208</v>
      </c>
      <c r="AS797">
        <v>34706.718404924402</v>
      </c>
      <c r="AT797">
        <v>0</v>
      </c>
      <c r="AU797" t="s">
        <v>2896</v>
      </c>
      <c r="AV797" t="s">
        <v>2896</v>
      </c>
    </row>
    <row r="798" spans="1:48" x14ac:dyDescent="0.25">
      <c r="A798" t="s">
        <v>3713</v>
      </c>
      <c r="B798">
        <v>1996</v>
      </c>
      <c r="C798" t="s">
        <v>167</v>
      </c>
      <c r="D798">
        <v>296</v>
      </c>
      <c r="E798" t="s">
        <v>1020</v>
      </c>
      <c r="F798" t="s">
        <v>2892</v>
      </c>
      <c r="G798" t="s">
        <v>2893</v>
      </c>
      <c r="H798" t="s">
        <v>2904</v>
      </c>
      <c r="I798" t="s">
        <v>2895</v>
      </c>
      <c r="J798">
        <v>249.031791907463</v>
      </c>
      <c r="K798">
        <v>1</v>
      </c>
      <c r="L798">
        <v>1</v>
      </c>
      <c r="M798">
        <v>2</v>
      </c>
      <c r="N798">
        <v>1634249.85</v>
      </c>
      <c r="O798">
        <v>316036.32529823098</v>
      </c>
      <c r="P798">
        <v>913447.673939334</v>
      </c>
      <c r="Q798">
        <v>221845.25331832599</v>
      </c>
      <c r="R798">
        <v>73446.417840651804</v>
      </c>
      <c r="S798">
        <v>102597.99874700099</v>
      </c>
      <c r="T798">
        <v>2402775.46</v>
      </c>
      <c r="U798">
        <v>756250.06039654301</v>
      </c>
      <c r="V798">
        <v>2496106.2878129599</v>
      </c>
      <c r="W798">
        <v>662919.23258358496</v>
      </c>
      <c r="X798">
        <v>0</v>
      </c>
      <c r="Y798">
        <v>0</v>
      </c>
      <c r="Z798">
        <v>0</v>
      </c>
      <c r="AA798">
        <v>0</v>
      </c>
      <c r="AB798">
        <v>0</v>
      </c>
      <c r="AC798">
        <v>92115.096953039698</v>
      </c>
      <c r="AD798">
        <v>10482.9017939608</v>
      </c>
      <c r="AE798">
        <v>0</v>
      </c>
      <c r="AF798">
        <v>0</v>
      </c>
      <c r="AG798">
        <v>0</v>
      </c>
      <c r="AH798">
        <v>0</v>
      </c>
      <c r="AI798">
        <v>0</v>
      </c>
      <c r="AJ798">
        <v>3261623.5191435399</v>
      </c>
      <c r="AK798" s="63">
        <v>13097.2174040956</v>
      </c>
      <c r="AL798">
        <v>330.98244656580999</v>
      </c>
      <c r="AM798">
        <v>93035.839999999997</v>
      </c>
      <c r="AN798">
        <v>13097.2174040956</v>
      </c>
      <c r="AO798">
        <v>21449.257481160799</v>
      </c>
      <c r="AP798">
        <v>330.98244656580999</v>
      </c>
      <c r="AQ798">
        <v>93035.839999999997</v>
      </c>
      <c r="AR798">
        <v>13097.2174040956</v>
      </c>
      <c r="AS798">
        <v>13097.2174040956</v>
      </c>
      <c r="AT798">
        <v>0</v>
      </c>
      <c r="AU798" t="s">
        <v>2896</v>
      </c>
      <c r="AV798" t="s">
        <v>2896</v>
      </c>
    </row>
    <row r="799" spans="1:48" x14ac:dyDescent="0.25">
      <c r="A799" t="s">
        <v>3714</v>
      </c>
      <c r="B799">
        <v>1996</v>
      </c>
      <c r="C799" t="s">
        <v>167</v>
      </c>
      <c r="D799">
        <v>297</v>
      </c>
      <c r="E799" t="s">
        <v>1021</v>
      </c>
      <c r="F799" t="s">
        <v>2892</v>
      </c>
      <c r="G799" t="s">
        <v>2903</v>
      </c>
      <c r="H799" t="s">
        <v>2904</v>
      </c>
      <c r="I799" t="s">
        <v>2895</v>
      </c>
      <c r="J799">
        <v>79.543352601132497</v>
      </c>
      <c r="K799">
        <v>1</v>
      </c>
      <c r="L799">
        <v>1</v>
      </c>
      <c r="M799">
        <v>2</v>
      </c>
      <c r="N799">
        <v>786145.64</v>
      </c>
      <c r="O799">
        <v>335023.04470176902</v>
      </c>
      <c r="P799">
        <v>449509.19606066501</v>
      </c>
      <c r="Q799">
        <v>70637.546681673906</v>
      </c>
      <c r="R799">
        <v>32059.552159348201</v>
      </c>
      <c r="S799">
        <v>32770.871252999401</v>
      </c>
      <c r="T799">
        <v>1431820.82</v>
      </c>
      <c r="U799">
        <v>241554.15960345601</v>
      </c>
      <c r="V799">
        <v>1473209.84218704</v>
      </c>
      <c r="W799">
        <v>200165.137416415</v>
      </c>
      <c r="X799">
        <v>0</v>
      </c>
      <c r="Y799">
        <v>0</v>
      </c>
      <c r="Z799">
        <v>0</v>
      </c>
      <c r="AA799">
        <v>0</v>
      </c>
      <c r="AB799">
        <v>0</v>
      </c>
      <c r="AC799">
        <v>29422.523046960301</v>
      </c>
      <c r="AD799">
        <v>3348.3482060391598</v>
      </c>
      <c r="AE799">
        <v>0</v>
      </c>
      <c r="AF799">
        <v>0</v>
      </c>
      <c r="AG799">
        <v>0</v>
      </c>
      <c r="AH799">
        <v>0</v>
      </c>
      <c r="AI799">
        <v>0</v>
      </c>
      <c r="AJ799">
        <v>1706145.8508564599</v>
      </c>
      <c r="AK799" s="63">
        <v>21449.257481160799</v>
      </c>
      <c r="AL799">
        <v>330.98244656580999</v>
      </c>
      <c r="AM799">
        <v>93035.839999999997</v>
      </c>
      <c r="AN799">
        <v>13097.2174040956</v>
      </c>
      <c r="AO799">
        <v>21449.257481160799</v>
      </c>
      <c r="AP799">
        <v>330.98244656580999</v>
      </c>
      <c r="AQ799">
        <v>40734.411818744898</v>
      </c>
      <c r="AR799">
        <v>21449.257481160799</v>
      </c>
      <c r="AS799">
        <v>21449.257481160799</v>
      </c>
      <c r="AT799">
        <v>0</v>
      </c>
      <c r="AU799" t="s">
        <v>2896</v>
      </c>
      <c r="AV799" t="s">
        <v>2896</v>
      </c>
    </row>
    <row r="800" spans="1:48" x14ac:dyDescent="0.25">
      <c r="A800" t="s">
        <v>3715</v>
      </c>
      <c r="B800">
        <v>2061</v>
      </c>
      <c r="C800" t="s">
        <v>168</v>
      </c>
      <c r="D800">
        <v>1289</v>
      </c>
      <c r="E800" t="s">
        <v>1022</v>
      </c>
      <c r="F800" t="s">
        <v>2892</v>
      </c>
      <c r="G800" t="s">
        <v>2907</v>
      </c>
      <c r="H800" t="s">
        <v>2904</v>
      </c>
      <c r="I800" t="s">
        <v>2895</v>
      </c>
      <c r="J800">
        <v>224.596670697761</v>
      </c>
      <c r="K800">
        <v>1</v>
      </c>
      <c r="L800">
        <v>2</v>
      </c>
      <c r="M800">
        <v>2</v>
      </c>
      <c r="N800">
        <v>1913256.65</v>
      </c>
      <c r="O800">
        <v>600792.1</v>
      </c>
      <c r="P800">
        <v>1001235.78</v>
      </c>
      <c r="Q800">
        <v>300453.84999999998</v>
      </c>
      <c r="R800">
        <v>99614.07</v>
      </c>
      <c r="S800">
        <v>324619.89</v>
      </c>
      <c r="T800">
        <v>3611268.55</v>
      </c>
      <c r="U800">
        <v>304083.90000000002</v>
      </c>
      <c r="V800">
        <v>3374946.3</v>
      </c>
      <c r="W800">
        <v>536776.1</v>
      </c>
      <c r="X800">
        <v>0</v>
      </c>
      <c r="Y800">
        <v>0</v>
      </c>
      <c r="Z800">
        <v>0</v>
      </c>
      <c r="AA800">
        <v>30.05</v>
      </c>
      <c r="AB800">
        <v>3600</v>
      </c>
      <c r="AC800">
        <v>315867.3</v>
      </c>
      <c r="AD800">
        <v>8752.59</v>
      </c>
      <c r="AE800">
        <v>0</v>
      </c>
      <c r="AF800">
        <v>0</v>
      </c>
      <c r="AG800">
        <v>0</v>
      </c>
      <c r="AH800">
        <v>0</v>
      </c>
      <c r="AI800">
        <v>0</v>
      </c>
      <c r="AJ800">
        <v>4239972.34</v>
      </c>
      <c r="AK800" s="63">
        <v>18878.162026300499</v>
      </c>
      <c r="AL800">
        <v>330.98244656580999</v>
      </c>
      <c r="AM800">
        <v>93035.839999999997</v>
      </c>
      <c r="AN800">
        <v>18878.162026300499</v>
      </c>
      <c r="AO800">
        <v>18878.162026300499</v>
      </c>
      <c r="AP800">
        <v>330.98244656580999</v>
      </c>
      <c r="AQ800">
        <v>56162.493707719797</v>
      </c>
      <c r="AR800">
        <v>18878.162026300499</v>
      </c>
      <c r="AS800">
        <v>18878.162026300499</v>
      </c>
      <c r="AT800">
        <v>0</v>
      </c>
      <c r="AU800" t="s">
        <v>2896</v>
      </c>
      <c r="AV800" t="s">
        <v>2896</v>
      </c>
    </row>
    <row r="801" spans="1:48" x14ac:dyDescent="0.25">
      <c r="A801" t="s">
        <v>3716</v>
      </c>
      <c r="B801">
        <v>2141</v>
      </c>
      <c r="C801" t="s">
        <v>169</v>
      </c>
      <c r="D801">
        <v>726</v>
      </c>
      <c r="E801" t="s">
        <v>1023</v>
      </c>
      <c r="F801" t="s">
        <v>2892</v>
      </c>
      <c r="G801" t="s">
        <v>2903</v>
      </c>
      <c r="H801" t="s">
        <v>2904</v>
      </c>
      <c r="I801" t="s">
        <v>2895</v>
      </c>
      <c r="J801">
        <v>602.57647058817702</v>
      </c>
      <c r="K801">
        <v>1</v>
      </c>
      <c r="L801">
        <v>1</v>
      </c>
      <c r="M801">
        <v>2</v>
      </c>
      <c r="N801">
        <v>4086165.4528415101</v>
      </c>
      <c r="O801">
        <v>2125556.7687052302</v>
      </c>
      <c r="P801">
        <v>1728788.9843838401</v>
      </c>
      <c r="Q801">
        <v>274268.635824061</v>
      </c>
      <c r="R801">
        <v>80009.457360547007</v>
      </c>
      <c r="S801">
        <v>353180.348672483</v>
      </c>
      <c r="T801">
        <v>6504763.1100000003</v>
      </c>
      <c r="U801">
        <v>1790026.1891151799</v>
      </c>
      <c r="V801">
        <v>6963943.71548275</v>
      </c>
      <c r="W801">
        <v>1311379.02363242</v>
      </c>
      <c r="X801">
        <v>0</v>
      </c>
      <c r="Y801">
        <v>0</v>
      </c>
      <c r="Z801">
        <v>0</v>
      </c>
      <c r="AA801">
        <v>0</v>
      </c>
      <c r="AB801">
        <v>19466.560000000001</v>
      </c>
      <c r="AC801">
        <v>206472.365348066</v>
      </c>
      <c r="AD801">
        <v>146707.983324417</v>
      </c>
      <c r="AE801">
        <v>0</v>
      </c>
      <c r="AF801">
        <v>0</v>
      </c>
      <c r="AG801">
        <v>0</v>
      </c>
      <c r="AH801">
        <v>0</v>
      </c>
      <c r="AI801">
        <v>0</v>
      </c>
      <c r="AJ801">
        <v>8647969.6477876604</v>
      </c>
      <c r="AK801" s="63">
        <v>14351.6550510948</v>
      </c>
      <c r="AL801">
        <v>330.98244656580999</v>
      </c>
      <c r="AM801">
        <v>93035.839999999997</v>
      </c>
      <c r="AN801">
        <v>3556.7378455645098</v>
      </c>
      <c r="AO801">
        <v>14351.6550510948</v>
      </c>
      <c r="AP801">
        <v>330.98244656580999</v>
      </c>
      <c r="AQ801">
        <v>40734.411818744898</v>
      </c>
      <c r="AR801">
        <v>14351.6550510948</v>
      </c>
      <c r="AS801">
        <v>14351.6550510948</v>
      </c>
      <c r="AT801">
        <v>0</v>
      </c>
      <c r="AU801" t="s">
        <v>2896</v>
      </c>
      <c r="AV801" t="s">
        <v>2896</v>
      </c>
    </row>
    <row r="802" spans="1:48" x14ac:dyDescent="0.25">
      <c r="A802" t="s">
        <v>3717</v>
      </c>
      <c r="B802">
        <v>2141</v>
      </c>
      <c r="C802" t="s">
        <v>169</v>
      </c>
      <c r="D802">
        <v>724</v>
      </c>
      <c r="E802" t="s">
        <v>1024</v>
      </c>
      <c r="F802" t="s">
        <v>2892</v>
      </c>
      <c r="G802" t="s">
        <v>2893</v>
      </c>
      <c r="H802" t="s">
        <v>2894</v>
      </c>
      <c r="I802" t="s">
        <v>2895</v>
      </c>
      <c r="J802">
        <v>406.11176470585599</v>
      </c>
      <c r="K802">
        <v>3</v>
      </c>
      <c r="L802">
        <v>1</v>
      </c>
      <c r="M802">
        <v>2</v>
      </c>
      <c r="N802">
        <v>2551043.44755028</v>
      </c>
      <c r="O802">
        <v>958942.80889016495</v>
      </c>
      <c r="P802">
        <v>1086778.37351332</v>
      </c>
      <c r="Q802">
        <v>184845.78328996999</v>
      </c>
      <c r="R802">
        <v>19768.226721381299</v>
      </c>
      <c r="S802">
        <v>238029.03309319101</v>
      </c>
      <c r="T802">
        <v>3594974.59</v>
      </c>
      <c r="U802">
        <v>1206404.0499651199</v>
      </c>
      <c r="V802">
        <v>4296117.8667789996</v>
      </c>
      <c r="W802">
        <v>505260.77318611398</v>
      </c>
      <c r="X802">
        <v>0</v>
      </c>
      <c r="Y802">
        <v>0</v>
      </c>
      <c r="Z802">
        <v>0</v>
      </c>
      <c r="AA802">
        <v>0</v>
      </c>
      <c r="AB802">
        <v>0</v>
      </c>
      <c r="AC802">
        <v>139153.884605962</v>
      </c>
      <c r="AD802">
        <v>98875.148487229002</v>
      </c>
      <c r="AE802">
        <v>0</v>
      </c>
      <c r="AF802">
        <v>0</v>
      </c>
      <c r="AG802">
        <v>0</v>
      </c>
      <c r="AH802">
        <v>0</v>
      </c>
      <c r="AI802">
        <v>0</v>
      </c>
      <c r="AJ802">
        <v>5039407.6730583003</v>
      </c>
      <c r="AK802" s="63">
        <v>12408.918211734899</v>
      </c>
      <c r="AL802">
        <v>330.98244656580999</v>
      </c>
      <c r="AM802">
        <v>93035.839999999997</v>
      </c>
      <c r="AN802">
        <v>3556.7378455645098</v>
      </c>
      <c r="AO802">
        <v>14351.6550510948</v>
      </c>
      <c r="AP802">
        <v>330.98244656580999</v>
      </c>
      <c r="AQ802">
        <v>93035.839999999997</v>
      </c>
      <c r="AR802">
        <v>12408.918211734899</v>
      </c>
      <c r="AS802">
        <v>12794.080078918199</v>
      </c>
      <c r="AT802">
        <v>0</v>
      </c>
      <c r="AU802" t="s">
        <v>2896</v>
      </c>
      <c r="AV802" t="s">
        <v>2896</v>
      </c>
    </row>
    <row r="803" spans="1:48" x14ac:dyDescent="0.25">
      <c r="A803" t="s">
        <v>3718</v>
      </c>
      <c r="B803">
        <v>2141</v>
      </c>
      <c r="C803" t="s">
        <v>169</v>
      </c>
      <c r="D803">
        <v>725</v>
      </c>
      <c r="E803" t="s">
        <v>1025</v>
      </c>
      <c r="F803" t="s">
        <v>2892</v>
      </c>
      <c r="G803" t="s">
        <v>2911</v>
      </c>
      <c r="H803" t="s">
        <v>2904</v>
      </c>
      <c r="I803" t="s">
        <v>2895</v>
      </c>
      <c r="J803">
        <v>477.91764705879302</v>
      </c>
      <c r="K803">
        <v>2</v>
      </c>
      <c r="L803">
        <v>1</v>
      </c>
      <c r="M803">
        <v>2</v>
      </c>
      <c r="N803">
        <v>3044510.72102015</v>
      </c>
      <c r="O803">
        <v>998271.51511378097</v>
      </c>
      <c r="P803">
        <v>1359559.90943197</v>
      </c>
      <c r="Q803">
        <v>217528.94029717901</v>
      </c>
      <c r="R803">
        <v>21899.7308281601</v>
      </c>
      <c r="S803">
        <v>280115.68566592003</v>
      </c>
      <c r="T803">
        <v>4222058.72</v>
      </c>
      <c r="U803">
        <v>1419712.0966912301</v>
      </c>
      <c r="V803">
        <v>5002542.5267417999</v>
      </c>
      <c r="W803">
        <v>639228.28994943504</v>
      </c>
      <c r="X803">
        <v>0</v>
      </c>
      <c r="Y803">
        <v>0</v>
      </c>
      <c r="Z803">
        <v>0</v>
      </c>
      <c r="AA803">
        <v>0</v>
      </c>
      <c r="AB803">
        <v>0</v>
      </c>
      <c r="AC803">
        <v>163758.11510444901</v>
      </c>
      <c r="AD803">
        <v>116357.570561471</v>
      </c>
      <c r="AE803">
        <v>0</v>
      </c>
      <c r="AF803">
        <v>0</v>
      </c>
      <c r="AG803">
        <v>0</v>
      </c>
      <c r="AH803">
        <v>0</v>
      </c>
      <c r="AI803">
        <v>0</v>
      </c>
      <c r="AJ803">
        <v>5921886.5023571504</v>
      </c>
      <c r="AK803" s="63">
        <v>12391.018701237999</v>
      </c>
      <c r="AL803">
        <v>330.98244656580999</v>
      </c>
      <c r="AM803">
        <v>93035.839999999997</v>
      </c>
      <c r="AN803">
        <v>3556.7378455645098</v>
      </c>
      <c r="AO803">
        <v>14351.6550510948</v>
      </c>
      <c r="AP803">
        <v>3753.1860850462999</v>
      </c>
      <c r="AQ803">
        <v>20687.885194392002</v>
      </c>
      <c r="AR803">
        <v>12391.018701237999</v>
      </c>
      <c r="AS803">
        <v>12391.018701237999</v>
      </c>
      <c r="AT803">
        <v>0</v>
      </c>
      <c r="AU803" t="s">
        <v>2896</v>
      </c>
      <c r="AV803" t="s">
        <v>2896</v>
      </c>
    </row>
    <row r="804" spans="1:48" x14ac:dyDescent="0.25">
      <c r="A804" t="s">
        <v>3719</v>
      </c>
      <c r="B804">
        <v>2141</v>
      </c>
      <c r="C804" t="s">
        <v>169</v>
      </c>
      <c r="D804">
        <v>3146</v>
      </c>
      <c r="E804" t="s">
        <v>1026</v>
      </c>
      <c r="F804" t="s">
        <v>2892</v>
      </c>
      <c r="G804" t="s">
        <v>2893</v>
      </c>
      <c r="H804" t="s">
        <v>2894</v>
      </c>
      <c r="I804" t="s">
        <v>2895</v>
      </c>
      <c r="J804">
        <v>379.67124540829099</v>
      </c>
      <c r="K804">
        <v>4</v>
      </c>
      <c r="L804">
        <v>1</v>
      </c>
      <c r="M804">
        <v>2</v>
      </c>
      <c r="N804">
        <v>2521397.0580951702</v>
      </c>
      <c r="O804">
        <v>879171.93260726705</v>
      </c>
      <c r="P804">
        <v>1042379.071844</v>
      </c>
      <c r="Q804">
        <v>172811.11962123399</v>
      </c>
      <c r="R804">
        <v>19253.341560542402</v>
      </c>
      <c r="S804">
        <v>222531.79368807399</v>
      </c>
      <c r="T804">
        <v>3507153.23</v>
      </c>
      <c r="U804">
        <v>1127859.29372821</v>
      </c>
      <c r="V804">
        <v>4127161.8741620299</v>
      </c>
      <c r="W804">
        <v>507850.64956617198</v>
      </c>
      <c r="X804">
        <v>0</v>
      </c>
      <c r="Y804">
        <v>0</v>
      </c>
      <c r="Z804">
        <v>0</v>
      </c>
      <c r="AA804">
        <v>0</v>
      </c>
      <c r="AB804">
        <v>0</v>
      </c>
      <c r="AC804">
        <v>130094.060953919</v>
      </c>
      <c r="AD804">
        <v>92437.732734154997</v>
      </c>
      <c r="AE804">
        <v>0</v>
      </c>
      <c r="AF804">
        <v>0</v>
      </c>
      <c r="AG804">
        <v>0</v>
      </c>
      <c r="AH804">
        <v>0</v>
      </c>
      <c r="AI804">
        <v>0</v>
      </c>
      <c r="AJ804">
        <v>4857544.3174162796</v>
      </c>
      <c r="AK804" s="63">
        <v>12794.080078918199</v>
      </c>
      <c r="AL804">
        <v>330.98244656580999</v>
      </c>
      <c r="AM804">
        <v>93035.839999999997</v>
      </c>
      <c r="AN804">
        <v>3556.7378455645098</v>
      </c>
      <c r="AO804">
        <v>14351.6550510948</v>
      </c>
      <c r="AP804">
        <v>330.98244656580999</v>
      </c>
      <c r="AQ804">
        <v>93035.839999999997</v>
      </c>
      <c r="AR804">
        <v>12408.918211734899</v>
      </c>
      <c r="AS804">
        <v>12794.080078918199</v>
      </c>
      <c r="AT804">
        <v>0</v>
      </c>
      <c r="AU804" t="s">
        <v>2896</v>
      </c>
      <c r="AV804" t="s">
        <v>2896</v>
      </c>
    </row>
    <row r="805" spans="1:48" x14ac:dyDescent="0.25">
      <c r="A805" t="s">
        <v>3720</v>
      </c>
      <c r="B805">
        <v>2141</v>
      </c>
      <c r="C805" t="s">
        <v>169</v>
      </c>
      <c r="D805">
        <v>2141</v>
      </c>
      <c r="E805" t="s">
        <v>169</v>
      </c>
      <c r="F805" t="s">
        <v>1871</v>
      </c>
      <c r="G805" t="s">
        <v>1871</v>
      </c>
      <c r="H805" t="s">
        <v>2899</v>
      </c>
      <c r="I805" t="s">
        <v>2895</v>
      </c>
      <c r="J805">
        <v>1.7261208576989999</v>
      </c>
      <c r="K805">
        <v>0</v>
      </c>
      <c r="L805">
        <v>0</v>
      </c>
      <c r="M805">
        <v>2</v>
      </c>
      <c r="N805">
        <v>312.73049290349297</v>
      </c>
      <c r="O805">
        <v>844.41468356202301</v>
      </c>
      <c r="P805">
        <v>3113.71082687434</v>
      </c>
      <c r="Q805">
        <v>785.66096755562899</v>
      </c>
      <c r="R805">
        <v>71.133529369156605</v>
      </c>
      <c r="S805">
        <v>1011.70888033168</v>
      </c>
      <c r="T805">
        <v>0</v>
      </c>
      <c r="U805">
        <v>5127.65050026464</v>
      </c>
      <c r="V805">
        <v>4716.0268344078404</v>
      </c>
      <c r="W805">
        <v>411.62366585679598</v>
      </c>
      <c r="X805">
        <v>0</v>
      </c>
      <c r="Y805">
        <v>0</v>
      </c>
      <c r="Z805">
        <v>0</v>
      </c>
      <c r="AA805">
        <v>0</v>
      </c>
      <c r="AB805">
        <v>0</v>
      </c>
      <c r="AC805">
        <v>591.45398760403805</v>
      </c>
      <c r="AD805">
        <v>420.254892727639</v>
      </c>
      <c r="AE805">
        <v>0</v>
      </c>
      <c r="AF805">
        <v>0</v>
      </c>
      <c r="AG805">
        <v>0</v>
      </c>
      <c r="AH805">
        <v>0</v>
      </c>
      <c r="AI805">
        <v>0</v>
      </c>
      <c r="AJ805">
        <v>6139.3593805963101</v>
      </c>
      <c r="AK805" s="63">
        <v>3556.7378455645098</v>
      </c>
      <c r="AL805">
        <v>330.98244656580999</v>
      </c>
      <c r="AM805">
        <v>93035.839999999997</v>
      </c>
      <c r="AN805">
        <v>3556.7378455645098</v>
      </c>
      <c r="AO805">
        <v>14351.6550510948</v>
      </c>
      <c r="AP805">
        <v>634.54287297753501</v>
      </c>
      <c r="AQ805">
        <v>40331.279999999999</v>
      </c>
      <c r="AR805">
        <v>3556.7378455645098</v>
      </c>
      <c r="AS805">
        <v>3556.7378455645098</v>
      </c>
      <c r="AT805">
        <v>0</v>
      </c>
      <c r="AU805" t="s">
        <v>2896</v>
      </c>
      <c r="AV805" t="s">
        <v>2900</v>
      </c>
    </row>
    <row r="806" spans="1:48" x14ac:dyDescent="0.25">
      <c r="A806" t="s">
        <v>3721</v>
      </c>
      <c r="B806">
        <v>2214</v>
      </c>
      <c r="C806" t="s">
        <v>170</v>
      </c>
      <c r="D806">
        <v>3365</v>
      </c>
      <c r="E806" t="s">
        <v>1027</v>
      </c>
      <c r="F806" t="s">
        <v>2906</v>
      </c>
      <c r="G806" t="s">
        <v>2907</v>
      </c>
      <c r="H806" t="s">
        <v>2904</v>
      </c>
      <c r="I806" t="s">
        <v>2895</v>
      </c>
      <c r="J806">
        <v>273.428057553945</v>
      </c>
      <c r="K806">
        <v>1</v>
      </c>
      <c r="L806">
        <v>1</v>
      </c>
      <c r="M806">
        <v>2</v>
      </c>
      <c r="N806">
        <v>2454150.44</v>
      </c>
      <c r="O806">
        <v>668196.77</v>
      </c>
      <c r="P806">
        <v>915891.62</v>
      </c>
      <c r="Q806">
        <v>306708.93</v>
      </c>
      <c r="R806">
        <v>267750.62</v>
      </c>
      <c r="S806">
        <v>136724.79</v>
      </c>
      <c r="T806">
        <v>2447224.27</v>
      </c>
      <c r="U806">
        <v>2165474.11</v>
      </c>
      <c r="V806">
        <v>3867241.09</v>
      </c>
      <c r="W806">
        <v>745457.29</v>
      </c>
      <c r="X806">
        <v>0</v>
      </c>
      <c r="Y806">
        <v>0</v>
      </c>
      <c r="Z806">
        <v>0</v>
      </c>
      <c r="AA806">
        <v>0</v>
      </c>
      <c r="AB806">
        <v>0</v>
      </c>
      <c r="AC806">
        <v>136724.79</v>
      </c>
      <c r="AD806">
        <v>0</v>
      </c>
      <c r="AE806">
        <v>0</v>
      </c>
      <c r="AF806">
        <v>0</v>
      </c>
      <c r="AG806">
        <v>0</v>
      </c>
      <c r="AH806">
        <v>0</v>
      </c>
      <c r="AI806">
        <v>0</v>
      </c>
      <c r="AJ806">
        <v>4749423.17</v>
      </c>
      <c r="AK806" s="63">
        <v>17369.918846250701</v>
      </c>
      <c r="AL806">
        <v>330.98244656580999</v>
      </c>
      <c r="AM806">
        <v>93035.839999999997</v>
      </c>
      <c r="AN806">
        <v>17369.918846250701</v>
      </c>
      <c r="AO806">
        <v>17369.918846250701</v>
      </c>
      <c r="AP806">
        <v>330.98244656580999</v>
      </c>
      <c r="AQ806">
        <v>56162.493707719797</v>
      </c>
      <c r="AR806">
        <v>17369.918846250701</v>
      </c>
      <c r="AS806">
        <v>17369.918846250701</v>
      </c>
      <c r="AT806">
        <v>0</v>
      </c>
      <c r="AU806" t="s">
        <v>2896</v>
      </c>
      <c r="AV806" t="s">
        <v>2896</v>
      </c>
    </row>
    <row r="807" spans="1:48" x14ac:dyDescent="0.25">
      <c r="A807" t="s">
        <v>3722</v>
      </c>
      <c r="B807">
        <v>2143</v>
      </c>
      <c r="C807" t="s">
        <v>171</v>
      </c>
      <c r="D807">
        <v>656</v>
      </c>
      <c r="E807" t="s">
        <v>1028</v>
      </c>
      <c r="F807" t="s">
        <v>2892</v>
      </c>
      <c r="G807" t="s">
        <v>2893</v>
      </c>
      <c r="H807" t="s">
        <v>2904</v>
      </c>
      <c r="I807" t="s">
        <v>2895</v>
      </c>
      <c r="J807">
        <v>212.29425471955699</v>
      </c>
      <c r="K807">
        <v>1</v>
      </c>
      <c r="L807">
        <v>1</v>
      </c>
      <c r="M807">
        <v>2</v>
      </c>
      <c r="N807">
        <v>1133345.9096915801</v>
      </c>
      <c r="O807">
        <v>370249.418591336</v>
      </c>
      <c r="P807">
        <v>473044.106871575</v>
      </c>
      <c r="Q807">
        <v>139653.281936588</v>
      </c>
      <c r="R807">
        <v>124639.507874827</v>
      </c>
      <c r="S807">
        <v>129380.732283987</v>
      </c>
      <c r="T807">
        <v>1612315</v>
      </c>
      <c r="U807">
        <v>628617.22496590996</v>
      </c>
      <c r="V807">
        <v>1951827.2305170901</v>
      </c>
      <c r="W807">
        <v>288188.34369748802</v>
      </c>
      <c r="X807">
        <v>0</v>
      </c>
      <c r="Y807">
        <v>0</v>
      </c>
      <c r="Z807">
        <v>0</v>
      </c>
      <c r="AA807">
        <v>916.650751328149</v>
      </c>
      <c r="AB807">
        <v>0</v>
      </c>
      <c r="AC807">
        <v>74984.30039145</v>
      </c>
      <c r="AD807">
        <v>54396.431892537003</v>
      </c>
      <c r="AE807">
        <v>0</v>
      </c>
      <c r="AF807">
        <v>0</v>
      </c>
      <c r="AG807">
        <v>0</v>
      </c>
      <c r="AH807">
        <v>0</v>
      </c>
      <c r="AI807">
        <v>0</v>
      </c>
      <c r="AJ807">
        <v>2370312.9572498999</v>
      </c>
      <c r="AK807" s="63">
        <v>11165.2242326629</v>
      </c>
      <c r="AL807">
        <v>330.98244656580999</v>
      </c>
      <c r="AM807">
        <v>93035.839999999997</v>
      </c>
      <c r="AN807">
        <v>3570.5062214294098</v>
      </c>
      <c r="AO807">
        <v>14403.723690061201</v>
      </c>
      <c r="AP807">
        <v>330.98244656580999</v>
      </c>
      <c r="AQ807">
        <v>93035.839999999997</v>
      </c>
      <c r="AR807">
        <v>11165.2242326629</v>
      </c>
      <c r="AS807">
        <v>12650.407212136301</v>
      </c>
      <c r="AT807">
        <v>0</v>
      </c>
      <c r="AU807" t="s">
        <v>2896</v>
      </c>
      <c r="AV807" t="s">
        <v>2896</v>
      </c>
    </row>
    <row r="808" spans="1:48" x14ac:dyDescent="0.25">
      <c r="A808" t="s">
        <v>3723</v>
      </c>
      <c r="B808">
        <v>2143</v>
      </c>
      <c r="C808" t="s">
        <v>171</v>
      </c>
      <c r="D808">
        <v>2143</v>
      </c>
      <c r="E808" t="s">
        <v>171</v>
      </c>
      <c r="F808" t="s">
        <v>1871</v>
      </c>
      <c r="G808" t="s">
        <v>1871</v>
      </c>
      <c r="H808" t="s">
        <v>2899</v>
      </c>
      <c r="I808" t="s">
        <v>2895</v>
      </c>
      <c r="J808">
        <v>0.23121387283200001</v>
      </c>
      <c r="K808">
        <v>0</v>
      </c>
      <c r="L808">
        <v>0</v>
      </c>
      <c r="M808">
        <v>2</v>
      </c>
      <c r="N808">
        <v>4.31328430923051</v>
      </c>
      <c r="O808">
        <v>114.137617147998</v>
      </c>
      <c r="P808">
        <v>278.342048642527</v>
      </c>
      <c r="Q808">
        <v>152.099152249376</v>
      </c>
      <c r="R808">
        <v>135.74735388709701</v>
      </c>
      <c r="S808">
        <v>140.911115191216</v>
      </c>
      <c r="T808">
        <v>0</v>
      </c>
      <c r="U808">
        <v>684.63945623622806</v>
      </c>
      <c r="V808">
        <v>578.44426051551602</v>
      </c>
      <c r="W808">
        <v>105.196853252477</v>
      </c>
      <c r="X808">
        <v>0</v>
      </c>
      <c r="Y808">
        <v>0</v>
      </c>
      <c r="Z808">
        <v>0</v>
      </c>
      <c r="AA808">
        <v>0.99834246823552597</v>
      </c>
      <c r="AB808">
        <v>0</v>
      </c>
      <c r="AC808">
        <v>81.666885041275094</v>
      </c>
      <c r="AD808">
        <v>59.244230149940798</v>
      </c>
      <c r="AE808">
        <v>0</v>
      </c>
      <c r="AF808">
        <v>0</v>
      </c>
      <c r="AG808">
        <v>0</v>
      </c>
      <c r="AH808">
        <v>0</v>
      </c>
      <c r="AI808">
        <v>0</v>
      </c>
      <c r="AJ808">
        <v>825.55057142744397</v>
      </c>
      <c r="AK808" s="63">
        <v>3570.5062214294098</v>
      </c>
      <c r="AL808">
        <v>330.98244656580999</v>
      </c>
      <c r="AM808">
        <v>93035.839999999997</v>
      </c>
      <c r="AN808">
        <v>3570.5062214294098</v>
      </c>
      <c r="AO808">
        <v>14403.723690061201</v>
      </c>
      <c r="AP808">
        <v>634.54287297753501</v>
      </c>
      <c r="AQ808">
        <v>40331.279999999999</v>
      </c>
      <c r="AR808">
        <v>3570.5062214294098</v>
      </c>
      <c r="AS808">
        <v>3570.5062214294098</v>
      </c>
      <c r="AT808">
        <v>0</v>
      </c>
      <c r="AU808" t="s">
        <v>2896</v>
      </c>
      <c r="AV808" t="s">
        <v>2900</v>
      </c>
    </row>
    <row r="809" spans="1:48" x14ac:dyDescent="0.25">
      <c r="A809" t="s">
        <v>3724</v>
      </c>
      <c r="B809">
        <v>2143</v>
      </c>
      <c r="C809" t="s">
        <v>171</v>
      </c>
      <c r="D809">
        <v>788</v>
      </c>
      <c r="E809" t="s">
        <v>1030</v>
      </c>
      <c r="F809" t="s">
        <v>2892</v>
      </c>
      <c r="G809" t="s">
        <v>2893</v>
      </c>
      <c r="H809" t="s">
        <v>2894</v>
      </c>
      <c r="I809" t="s">
        <v>2895</v>
      </c>
      <c r="J809">
        <v>364.10675990670899</v>
      </c>
      <c r="K809">
        <v>2</v>
      </c>
      <c r="L809">
        <v>1</v>
      </c>
      <c r="M809">
        <v>2</v>
      </c>
      <c r="N809">
        <v>2478632.3850892498</v>
      </c>
      <c r="O809">
        <v>681875.77219125698</v>
      </c>
      <c r="P809">
        <v>770399.52788883902</v>
      </c>
      <c r="Q809">
        <v>239519.925131469</v>
      </c>
      <c r="R809">
        <v>213769.73874596899</v>
      </c>
      <c r="S809">
        <v>221901.43246462601</v>
      </c>
      <c r="T809">
        <v>3306053.33</v>
      </c>
      <c r="U809">
        <v>1078144.01904678</v>
      </c>
      <c r="V809">
        <v>3809732.9782151598</v>
      </c>
      <c r="W809">
        <v>572892.21931262501</v>
      </c>
      <c r="X809">
        <v>0</v>
      </c>
      <c r="Y809">
        <v>0</v>
      </c>
      <c r="Z809">
        <v>0</v>
      </c>
      <c r="AA809">
        <v>1572.1515189991401</v>
      </c>
      <c r="AB809">
        <v>0</v>
      </c>
      <c r="AC809">
        <v>128605.885710232</v>
      </c>
      <c r="AD809">
        <v>93295.546754393799</v>
      </c>
      <c r="AE809">
        <v>0</v>
      </c>
      <c r="AF809">
        <v>0</v>
      </c>
      <c r="AG809">
        <v>0</v>
      </c>
      <c r="AH809">
        <v>0</v>
      </c>
      <c r="AI809">
        <v>0</v>
      </c>
      <c r="AJ809">
        <v>4606098.7815114101</v>
      </c>
      <c r="AK809" s="63">
        <v>12650.407212136301</v>
      </c>
      <c r="AL809">
        <v>330.98244656580999</v>
      </c>
      <c r="AM809">
        <v>93035.839999999997</v>
      </c>
      <c r="AN809">
        <v>3570.5062214294098</v>
      </c>
      <c r="AO809">
        <v>14403.723690061201</v>
      </c>
      <c r="AP809">
        <v>330.98244656580999</v>
      </c>
      <c r="AQ809">
        <v>93035.839999999997</v>
      </c>
      <c r="AR809">
        <v>11165.2242326629</v>
      </c>
      <c r="AS809">
        <v>12650.407212136301</v>
      </c>
      <c r="AT809">
        <v>0</v>
      </c>
      <c r="AU809" t="s">
        <v>2896</v>
      </c>
      <c r="AV809" t="s">
        <v>2896</v>
      </c>
    </row>
    <row r="810" spans="1:48" x14ac:dyDescent="0.25">
      <c r="A810" t="s">
        <v>3725</v>
      </c>
      <c r="B810">
        <v>2143</v>
      </c>
      <c r="C810" t="s">
        <v>171</v>
      </c>
      <c r="D810">
        <v>809</v>
      </c>
      <c r="E810" t="s">
        <v>1031</v>
      </c>
      <c r="F810" t="s">
        <v>2892</v>
      </c>
      <c r="G810" t="s">
        <v>2903</v>
      </c>
      <c r="H810" t="s">
        <v>2904</v>
      </c>
      <c r="I810" t="s">
        <v>2895</v>
      </c>
      <c r="J810">
        <v>697.39591879107604</v>
      </c>
      <c r="K810">
        <v>1</v>
      </c>
      <c r="L810">
        <v>1</v>
      </c>
      <c r="M810">
        <v>2</v>
      </c>
      <c r="N810">
        <v>4776093.3092293898</v>
      </c>
      <c r="O810">
        <v>2310426.9337421102</v>
      </c>
      <c r="P810">
        <v>1665343.12285048</v>
      </c>
      <c r="Q810">
        <v>458767.14373176999</v>
      </c>
      <c r="R810">
        <v>409446.23879180598</v>
      </c>
      <c r="S810">
        <v>425021.36849745503</v>
      </c>
      <c r="T810">
        <v>7555041.6500000004</v>
      </c>
      <c r="U810">
        <v>2065035.09834556</v>
      </c>
      <c r="V810">
        <v>7664042.2427521404</v>
      </c>
      <c r="W810">
        <v>1953023.26775386</v>
      </c>
      <c r="X810">
        <v>0</v>
      </c>
      <c r="Y810">
        <v>0</v>
      </c>
      <c r="Z810">
        <v>0</v>
      </c>
      <c r="AA810">
        <v>3011.2378395614401</v>
      </c>
      <c r="AB810">
        <v>0</v>
      </c>
      <c r="AC810">
        <v>246326.70881970899</v>
      </c>
      <c r="AD810">
        <v>178694.65967774601</v>
      </c>
      <c r="AE810">
        <v>0</v>
      </c>
      <c r="AF810">
        <v>0</v>
      </c>
      <c r="AG810">
        <v>0</v>
      </c>
      <c r="AH810">
        <v>0</v>
      </c>
      <c r="AI810">
        <v>0</v>
      </c>
      <c r="AJ810">
        <v>10045098.116843</v>
      </c>
      <c r="AK810" s="63">
        <v>14403.723690061201</v>
      </c>
      <c r="AL810">
        <v>330.98244656580999</v>
      </c>
      <c r="AM810">
        <v>93035.839999999997</v>
      </c>
      <c r="AN810">
        <v>3570.5062214294098</v>
      </c>
      <c r="AO810">
        <v>14403.723690061201</v>
      </c>
      <c r="AP810">
        <v>330.98244656580999</v>
      </c>
      <c r="AQ810">
        <v>40734.411818744898</v>
      </c>
      <c r="AR810">
        <v>14403.723690061201</v>
      </c>
      <c r="AS810">
        <v>14403.723690061201</v>
      </c>
      <c r="AT810">
        <v>0</v>
      </c>
      <c r="AU810" t="s">
        <v>2896</v>
      </c>
      <c r="AV810" t="s">
        <v>2896</v>
      </c>
    </row>
    <row r="811" spans="1:48" x14ac:dyDescent="0.25">
      <c r="A811" t="s">
        <v>3726</v>
      </c>
      <c r="B811">
        <v>2143</v>
      </c>
      <c r="C811" t="s">
        <v>171</v>
      </c>
      <c r="D811">
        <v>789</v>
      </c>
      <c r="E811" t="s">
        <v>1032</v>
      </c>
      <c r="F811" t="s">
        <v>2892</v>
      </c>
      <c r="G811" t="s">
        <v>2911</v>
      </c>
      <c r="H811" t="s">
        <v>2904</v>
      </c>
      <c r="I811" t="s">
        <v>2895</v>
      </c>
      <c r="J811">
        <v>594.145032335206</v>
      </c>
      <c r="K811">
        <v>1</v>
      </c>
      <c r="L811">
        <v>1</v>
      </c>
      <c r="M811">
        <v>2</v>
      </c>
      <c r="N811">
        <v>3257392.0986262802</v>
      </c>
      <c r="O811">
        <v>1102174.8598498099</v>
      </c>
      <c r="P811">
        <v>1175454.7642495499</v>
      </c>
      <c r="Q811">
        <v>390845.73353877</v>
      </c>
      <c r="R811">
        <v>348826.88904774701</v>
      </c>
      <c r="S811">
        <v>362096.08907207299</v>
      </c>
      <c r="T811">
        <v>4515391.9000000004</v>
      </c>
      <c r="U811">
        <v>1759302.4453121601</v>
      </c>
      <c r="V811">
        <v>5703341.4652319299</v>
      </c>
      <c r="W811">
        <v>568787.46213706001</v>
      </c>
      <c r="X811">
        <v>0</v>
      </c>
      <c r="Y811">
        <v>0</v>
      </c>
      <c r="Z811">
        <v>0</v>
      </c>
      <c r="AA811">
        <v>2565.41794316293</v>
      </c>
      <c r="AB811">
        <v>0</v>
      </c>
      <c r="AC811">
        <v>209857.537782</v>
      </c>
      <c r="AD811">
        <v>152238.55129007401</v>
      </c>
      <c r="AE811">
        <v>0</v>
      </c>
      <c r="AF811">
        <v>0</v>
      </c>
      <c r="AG811">
        <v>0</v>
      </c>
      <c r="AH811">
        <v>0</v>
      </c>
      <c r="AI811">
        <v>0</v>
      </c>
      <c r="AJ811">
        <v>6636790.4343842296</v>
      </c>
      <c r="AK811" s="63">
        <v>11170.320499523899</v>
      </c>
      <c r="AL811">
        <v>330.98244656580999</v>
      </c>
      <c r="AM811">
        <v>93035.839999999997</v>
      </c>
      <c r="AN811">
        <v>3570.5062214294098</v>
      </c>
      <c r="AO811">
        <v>14403.723690061201</v>
      </c>
      <c r="AP811">
        <v>3753.1860850462999</v>
      </c>
      <c r="AQ811">
        <v>20687.885194392002</v>
      </c>
      <c r="AR811">
        <v>11170.320499523899</v>
      </c>
      <c r="AS811">
        <v>11170.320499523899</v>
      </c>
      <c r="AT811">
        <v>0</v>
      </c>
      <c r="AU811" t="s">
        <v>2896</v>
      </c>
      <c r="AV811" t="s">
        <v>2896</v>
      </c>
    </row>
    <row r="812" spans="1:48" x14ac:dyDescent="0.25">
      <c r="A812" t="s">
        <v>3727</v>
      </c>
      <c r="B812">
        <v>2143</v>
      </c>
      <c r="C812" t="s">
        <v>171</v>
      </c>
      <c r="D812">
        <v>717</v>
      </c>
      <c r="E812" t="s">
        <v>1033</v>
      </c>
      <c r="F812" t="s">
        <v>2892</v>
      </c>
      <c r="G812" t="s">
        <v>2893</v>
      </c>
      <c r="H812" t="s">
        <v>2904</v>
      </c>
      <c r="I812" t="s">
        <v>2895</v>
      </c>
      <c r="J812">
        <v>369.91803053385098</v>
      </c>
      <c r="K812">
        <v>1</v>
      </c>
      <c r="L812">
        <v>1</v>
      </c>
      <c r="M812">
        <v>2</v>
      </c>
      <c r="N812">
        <v>2446516.8540791799</v>
      </c>
      <c r="O812">
        <v>595336.89800834295</v>
      </c>
      <c r="P812">
        <v>726581.45609091199</v>
      </c>
      <c r="Q812">
        <v>243342.74650915599</v>
      </c>
      <c r="R812">
        <v>217181.578185766</v>
      </c>
      <c r="S812">
        <v>225443.05656666899</v>
      </c>
      <c r="T812">
        <v>3133607.96</v>
      </c>
      <c r="U812">
        <v>1095351.57287336</v>
      </c>
      <c r="V812">
        <v>3814316.8390231598</v>
      </c>
      <c r="W812">
        <v>413045.45024572097</v>
      </c>
      <c r="X812">
        <v>0</v>
      </c>
      <c r="Y812">
        <v>0</v>
      </c>
      <c r="Z812">
        <v>0</v>
      </c>
      <c r="AA812">
        <v>1597.24360448011</v>
      </c>
      <c r="AB812">
        <v>0</v>
      </c>
      <c r="AC812">
        <v>130658.48041156901</v>
      </c>
      <c r="AD812">
        <v>94784.576155100003</v>
      </c>
      <c r="AE812">
        <v>0</v>
      </c>
      <c r="AF812">
        <v>0</v>
      </c>
      <c r="AG812">
        <v>0</v>
      </c>
      <c r="AH812">
        <v>0</v>
      </c>
      <c r="AI812">
        <v>0</v>
      </c>
      <c r="AJ812">
        <v>4454402.58944003</v>
      </c>
      <c r="AK812" s="63">
        <v>12041.5936011868</v>
      </c>
      <c r="AL812">
        <v>330.98244656580999</v>
      </c>
      <c r="AM812">
        <v>93035.839999999997</v>
      </c>
      <c r="AN812">
        <v>3570.5062214294098</v>
      </c>
      <c r="AO812">
        <v>14403.723690061201</v>
      </c>
      <c r="AP812">
        <v>330.98244656580999</v>
      </c>
      <c r="AQ812">
        <v>93035.839999999997</v>
      </c>
      <c r="AR812">
        <v>11165.2242326629</v>
      </c>
      <c r="AS812">
        <v>12650.407212136301</v>
      </c>
      <c r="AT812">
        <v>0</v>
      </c>
      <c r="AU812" t="s">
        <v>2896</v>
      </c>
      <c r="AV812" t="s">
        <v>2896</v>
      </c>
    </row>
    <row r="813" spans="1:48" x14ac:dyDescent="0.25">
      <c r="A813" t="s">
        <v>3728</v>
      </c>
      <c r="B813">
        <v>4131</v>
      </c>
      <c r="C813" t="s">
        <v>172</v>
      </c>
      <c r="D813">
        <v>1093</v>
      </c>
      <c r="E813" t="s">
        <v>1034</v>
      </c>
      <c r="F813" t="s">
        <v>2892</v>
      </c>
      <c r="G813" t="s">
        <v>2893</v>
      </c>
      <c r="H813" t="s">
        <v>2894</v>
      </c>
      <c r="I813" t="s">
        <v>2895</v>
      </c>
      <c r="J813">
        <v>447.64330017743202</v>
      </c>
      <c r="K813">
        <v>3</v>
      </c>
      <c r="L813">
        <v>1</v>
      </c>
      <c r="M813">
        <v>2</v>
      </c>
      <c r="N813">
        <v>3286370.4065869302</v>
      </c>
      <c r="O813">
        <v>1073187.20019735</v>
      </c>
      <c r="P813">
        <v>1066592.26417468</v>
      </c>
      <c r="Q813">
        <v>252391.999776126</v>
      </c>
      <c r="R813">
        <v>411973.96141299198</v>
      </c>
      <c r="S813">
        <v>165730.23891517299</v>
      </c>
      <c r="T813">
        <v>4392314.43</v>
      </c>
      <c r="U813">
        <v>1698201.4021480801</v>
      </c>
      <c r="V813">
        <v>5123451.0145806</v>
      </c>
      <c r="W813">
        <v>967064.81756747502</v>
      </c>
      <c r="X813">
        <v>0</v>
      </c>
      <c r="Y813">
        <v>0</v>
      </c>
      <c r="Z813">
        <v>0</v>
      </c>
      <c r="AA813">
        <v>0</v>
      </c>
      <c r="AB813">
        <v>0</v>
      </c>
      <c r="AC813">
        <v>165730.23891517299</v>
      </c>
      <c r="AD813">
        <v>0</v>
      </c>
      <c r="AE813">
        <v>0</v>
      </c>
      <c r="AF813">
        <v>0</v>
      </c>
      <c r="AG813">
        <v>0</v>
      </c>
      <c r="AH813">
        <v>0</v>
      </c>
      <c r="AI813">
        <v>0</v>
      </c>
      <c r="AJ813">
        <v>6256246.0710632503</v>
      </c>
      <c r="AK813" s="63">
        <v>13975.9627108983</v>
      </c>
      <c r="AL813">
        <v>330.98244656580999</v>
      </c>
      <c r="AM813">
        <v>93035.839999999997</v>
      </c>
      <c r="AN813">
        <v>4163.8769983253296</v>
      </c>
      <c r="AO813">
        <v>15768.209596693499</v>
      </c>
      <c r="AP813">
        <v>330.98244656580999</v>
      </c>
      <c r="AQ813">
        <v>93035.839999999997</v>
      </c>
      <c r="AR813">
        <v>5754.1190018963898</v>
      </c>
      <c r="AS813">
        <v>14189.531633483801</v>
      </c>
      <c r="AT813">
        <v>0</v>
      </c>
      <c r="AU813" t="s">
        <v>2896</v>
      </c>
      <c r="AV813" t="s">
        <v>2896</v>
      </c>
    </row>
    <row r="814" spans="1:48" x14ac:dyDescent="0.25">
      <c r="A814" t="s">
        <v>3729</v>
      </c>
      <c r="B814">
        <v>4131</v>
      </c>
      <c r="C814" t="s">
        <v>172</v>
      </c>
      <c r="D814">
        <v>1097</v>
      </c>
      <c r="E814" t="s">
        <v>1035</v>
      </c>
      <c r="F814" t="s">
        <v>2892</v>
      </c>
      <c r="G814" t="s">
        <v>2893</v>
      </c>
      <c r="H814" t="s">
        <v>2894</v>
      </c>
      <c r="I814" t="s">
        <v>2895</v>
      </c>
      <c r="J814">
        <v>326.11204943509699</v>
      </c>
      <c r="K814">
        <v>2</v>
      </c>
      <c r="L814">
        <v>1</v>
      </c>
      <c r="M814">
        <v>2</v>
      </c>
      <c r="N814">
        <v>2363863.3180045299</v>
      </c>
      <c r="O814">
        <v>852084.47128255595</v>
      </c>
      <c r="P814">
        <v>806697.12866813201</v>
      </c>
      <c r="Q814">
        <v>183869.77371355801</v>
      </c>
      <c r="R814">
        <v>300126.624964641</v>
      </c>
      <c r="S814">
        <v>120735.924886116</v>
      </c>
      <c r="T814">
        <v>3269486.78</v>
      </c>
      <c r="U814">
        <v>1237154.53663342</v>
      </c>
      <c r="V814">
        <v>3802721.8674469502</v>
      </c>
      <c r="W814">
        <v>703919.44918646303</v>
      </c>
      <c r="X814">
        <v>0</v>
      </c>
      <c r="Y814">
        <v>0</v>
      </c>
      <c r="Z814">
        <v>0</v>
      </c>
      <c r="AA814">
        <v>0</v>
      </c>
      <c r="AB814">
        <v>0</v>
      </c>
      <c r="AC814">
        <v>120735.924886116</v>
      </c>
      <c r="AD814">
        <v>0</v>
      </c>
      <c r="AE814">
        <v>0</v>
      </c>
      <c r="AF814">
        <v>0</v>
      </c>
      <c r="AG814">
        <v>0</v>
      </c>
      <c r="AH814">
        <v>0</v>
      </c>
      <c r="AI814">
        <v>0</v>
      </c>
      <c r="AJ814">
        <v>4627377.2415195396</v>
      </c>
      <c r="AK814" s="63">
        <v>14189.531633483801</v>
      </c>
      <c r="AL814">
        <v>330.98244656580999</v>
      </c>
      <c r="AM814">
        <v>93035.839999999997</v>
      </c>
      <c r="AN814">
        <v>4163.8769983253296</v>
      </c>
      <c r="AO814">
        <v>15768.209596693499</v>
      </c>
      <c r="AP814">
        <v>330.98244656580999</v>
      </c>
      <c r="AQ814">
        <v>93035.839999999997</v>
      </c>
      <c r="AR814">
        <v>5754.1190018963898</v>
      </c>
      <c r="AS814">
        <v>14189.531633483801</v>
      </c>
      <c r="AT814">
        <v>0</v>
      </c>
      <c r="AU814" t="s">
        <v>2896</v>
      </c>
      <c r="AV814" t="s">
        <v>2896</v>
      </c>
    </row>
    <row r="815" spans="1:48" x14ac:dyDescent="0.25">
      <c r="A815" t="s">
        <v>3730</v>
      </c>
      <c r="B815">
        <v>4131</v>
      </c>
      <c r="C815" t="s">
        <v>172</v>
      </c>
      <c r="D815">
        <v>1098</v>
      </c>
      <c r="E815" t="s">
        <v>1037</v>
      </c>
      <c r="F815" t="s">
        <v>2892</v>
      </c>
      <c r="G815" t="s">
        <v>2893</v>
      </c>
      <c r="H815" t="s">
        <v>2894</v>
      </c>
      <c r="I815" t="s">
        <v>2895</v>
      </c>
      <c r="J815">
        <v>452.39705235847998</v>
      </c>
      <c r="K815">
        <v>2</v>
      </c>
      <c r="L815">
        <v>1</v>
      </c>
      <c r="M815">
        <v>2</v>
      </c>
      <c r="N815">
        <v>3236189.7492801799</v>
      </c>
      <c r="O815">
        <v>992107.83437486796</v>
      </c>
      <c r="P815">
        <v>1111538.48236475</v>
      </c>
      <c r="Q815">
        <v>255072.27896033201</v>
      </c>
      <c r="R815">
        <v>416348.92271996499</v>
      </c>
      <c r="S815">
        <v>167490.212725563</v>
      </c>
      <c r="T815">
        <v>4295021.8</v>
      </c>
      <c r="U815">
        <v>1716235.46770009</v>
      </c>
      <c r="V815">
        <v>5143491.0523364795</v>
      </c>
      <c r="W815">
        <v>867766.215363606</v>
      </c>
      <c r="X815">
        <v>0</v>
      </c>
      <c r="Y815">
        <v>0</v>
      </c>
      <c r="Z815">
        <v>0</v>
      </c>
      <c r="AA815">
        <v>0</v>
      </c>
      <c r="AB815">
        <v>0</v>
      </c>
      <c r="AC815">
        <v>167490.212725563</v>
      </c>
      <c r="AD815">
        <v>0</v>
      </c>
      <c r="AE815">
        <v>0</v>
      </c>
      <c r="AF815">
        <v>0</v>
      </c>
      <c r="AG815">
        <v>0</v>
      </c>
      <c r="AH815">
        <v>0</v>
      </c>
      <c r="AI815">
        <v>0</v>
      </c>
      <c r="AJ815">
        <v>6178747.48042564</v>
      </c>
      <c r="AK815" s="63">
        <v>13657.797830940801</v>
      </c>
      <c r="AL815">
        <v>330.98244656580999</v>
      </c>
      <c r="AM815">
        <v>93035.839999999997</v>
      </c>
      <c r="AN815">
        <v>4163.8769983253296</v>
      </c>
      <c r="AO815">
        <v>15768.209596693499</v>
      </c>
      <c r="AP815">
        <v>330.98244656580999</v>
      </c>
      <c r="AQ815">
        <v>93035.839999999997</v>
      </c>
      <c r="AR815">
        <v>5754.1190018963898</v>
      </c>
      <c r="AS815">
        <v>14189.531633483801</v>
      </c>
      <c r="AT815">
        <v>0</v>
      </c>
      <c r="AU815" t="s">
        <v>2896</v>
      </c>
      <c r="AV815" t="s">
        <v>2896</v>
      </c>
    </row>
    <row r="816" spans="1:48" x14ac:dyDescent="0.25">
      <c r="A816" t="s">
        <v>3731</v>
      </c>
      <c r="B816">
        <v>4131</v>
      </c>
      <c r="C816" t="s">
        <v>172</v>
      </c>
      <c r="D816">
        <v>1095</v>
      </c>
      <c r="E816" t="s">
        <v>1038</v>
      </c>
      <c r="F816" t="s">
        <v>2906</v>
      </c>
      <c r="G816" t="s">
        <v>2893</v>
      </c>
      <c r="H816" t="s">
        <v>2894</v>
      </c>
      <c r="I816" t="s">
        <v>2895</v>
      </c>
      <c r="J816">
        <v>198.83335950751899</v>
      </c>
      <c r="K816">
        <v>2</v>
      </c>
      <c r="L816">
        <v>1</v>
      </c>
      <c r="M816">
        <v>2</v>
      </c>
      <c r="N816">
        <v>340967.82386746298</v>
      </c>
      <c r="O816">
        <v>130704.351154025</v>
      </c>
      <c r="P816">
        <v>303728.06754253001</v>
      </c>
      <c r="Q816">
        <v>112107.003965918</v>
      </c>
      <c r="R816">
        <v>182989.81967316</v>
      </c>
      <c r="S816">
        <v>73613.745950014898</v>
      </c>
      <c r="T816">
        <v>316193.15999999997</v>
      </c>
      <c r="U816">
        <v>754303.90620309603</v>
      </c>
      <c r="V816">
        <v>812350.18680472905</v>
      </c>
      <c r="W816">
        <v>258146.879398366</v>
      </c>
      <c r="X816">
        <v>0</v>
      </c>
      <c r="Y816">
        <v>0</v>
      </c>
      <c r="Z816">
        <v>0</v>
      </c>
      <c r="AA816">
        <v>0</v>
      </c>
      <c r="AB816">
        <v>0</v>
      </c>
      <c r="AC816">
        <v>73613.745950014898</v>
      </c>
      <c r="AD816">
        <v>0</v>
      </c>
      <c r="AE816">
        <v>0</v>
      </c>
      <c r="AF816">
        <v>0</v>
      </c>
      <c r="AG816">
        <v>0</v>
      </c>
      <c r="AH816">
        <v>0</v>
      </c>
      <c r="AI816">
        <v>0</v>
      </c>
      <c r="AJ816">
        <v>1144110.81215311</v>
      </c>
      <c r="AK816" s="63">
        <v>5754.1190018963898</v>
      </c>
      <c r="AL816">
        <v>330.98244656580999</v>
      </c>
      <c r="AM816">
        <v>93035.839999999997</v>
      </c>
      <c r="AN816">
        <v>4163.8769983253296</v>
      </c>
      <c r="AO816">
        <v>15768.209596693499</v>
      </c>
      <c r="AP816">
        <v>330.98244656580999</v>
      </c>
      <c r="AQ816">
        <v>93035.839999999997</v>
      </c>
      <c r="AR816">
        <v>5754.1190018963898</v>
      </c>
      <c r="AS816">
        <v>14189.531633483801</v>
      </c>
      <c r="AT816">
        <v>0</v>
      </c>
      <c r="AU816" t="s">
        <v>2896</v>
      </c>
      <c r="AV816" t="s">
        <v>2896</v>
      </c>
    </row>
    <row r="817" spans="1:48" x14ac:dyDescent="0.25">
      <c r="A817" t="s">
        <v>3732</v>
      </c>
      <c r="B817">
        <v>4131</v>
      </c>
      <c r="C817" t="s">
        <v>172</v>
      </c>
      <c r="D817">
        <v>4131</v>
      </c>
      <c r="E817" t="s">
        <v>172</v>
      </c>
      <c r="F817" t="s">
        <v>1871</v>
      </c>
      <c r="G817" t="s">
        <v>1871</v>
      </c>
      <c r="H817" t="s">
        <v>2899</v>
      </c>
      <c r="I817" t="s">
        <v>2895</v>
      </c>
      <c r="J817">
        <v>43.717187380153</v>
      </c>
      <c r="K817">
        <v>1</v>
      </c>
      <c r="L817">
        <v>1</v>
      </c>
      <c r="M817">
        <v>2</v>
      </c>
      <c r="N817">
        <v>14265.0410739007</v>
      </c>
      <c r="O817">
        <v>19919.892733039102</v>
      </c>
      <c r="P817">
        <v>66780.2267901952</v>
      </c>
      <c r="Q817">
        <v>24648.7959120374</v>
      </c>
      <c r="R817">
        <v>40233.692450433096</v>
      </c>
      <c r="S817">
        <v>16185.342004091999</v>
      </c>
      <c r="T817">
        <v>0</v>
      </c>
      <c r="U817">
        <v>165847.64895960499</v>
      </c>
      <c r="V817">
        <v>127333.89090133199</v>
      </c>
      <c r="W817">
        <v>38513.758058273197</v>
      </c>
      <c r="X817">
        <v>0</v>
      </c>
      <c r="Y817">
        <v>0</v>
      </c>
      <c r="Z817">
        <v>0</v>
      </c>
      <c r="AA817">
        <v>0</v>
      </c>
      <c r="AB817">
        <v>0</v>
      </c>
      <c r="AC817">
        <v>16185.342004091999</v>
      </c>
      <c r="AD817">
        <v>0</v>
      </c>
      <c r="AE817">
        <v>0</v>
      </c>
      <c r="AF817">
        <v>0</v>
      </c>
      <c r="AG817">
        <v>0</v>
      </c>
      <c r="AH817">
        <v>0</v>
      </c>
      <c r="AI817">
        <v>0</v>
      </c>
      <c r="AJ817">
        <v>182032.99096369799</v>
      </c>
      <c r="AK817" s="63">
        <v>4163.8769983253296</v>
      </c>
      <c r="AL817">
        <v>330.98244656580999</v>
      </c>
      <c r="AM817">
        <v>93035.839999999997</v>
      </c>
      <c r="AN817">
        <v>4163.8769983253296</v>
      </c>
      <c r="AO817">
        <v>15768.209596693499</v>
      </c>
      <c r="AP817">
        <v>634.54287297753501</v>
      </c>
      <c r="AQ817">
        <v>40331.279999999999</v>
      </c>
      <c r="AR817">
        <v>4163.8769983253296</v>
      </c>
      <c r="AS817">
        <v>4163.8769983253296</v>
      </c>
      <c r="AT817">
        <v>0</v>
      </c>
      <c r="AU817" t="s">
        <v>2896</v>
      </c>
      <c r="AV817" t="s">
        <v>2900</v>
      </c>
    </row>
    <row r="818" spans="1:48" x14ac:dyDescent="0.25">
      <c r="A818" t="s">
        <v>3733</v>
      </c>
      <c r="B818">
        <v>4131</v>
      </c>
      <c r="C818" t="s">
        <v>172</v>
      </c>
      <c r="D818">
        <v>1101</v>
      </c>
      <c r="E818" t="s">
        <v>1040</v>
      </c>
      <c r="F818" t="s">
        <v>2892</v>
      </c>
      <c r="G818" t="s">
        <v>2903</v>
      </c>
      <c r="H818" t="s">
        <v>2904</v>
      </c>
      <c r="I818" t="s">
        <v>2895</v>
      </c>
      <c r="J818">
        <v>791.78224444308501</v>
      </c>
      <c r="K818">
        <v>1</v>
      </c>
      <c r="L818">
        <v>1</v>
      </c>
      <c r="M818">
        <v>2</v>
      </c>
      <c r="N818">
        <v>6055592.0610246602</v>
      </c>
      <c r="O818">
        <v>2801506.8705615099</v>
      </c>
      <c r="P818">
        <v>2118233.54138389</v>
      </c>
      <c r="Q818">
        <v>478106.267978677</v>
      </c>
      <c r="R818">
        <v>738409.41310052702</v>
      </c>
      <c r="S818">
        <v>293140.23126970202</v>
      </c>
      <c r="T818">
        <v>9188104.5099999998</v>
      </c>
      <c r="U818">
        <v>3003743.6440492701</v>
      </c>
      <c r="V818">
        <v>10269668.2699496</v>
      </c>
      <c r="W818">
        <v>1922179.88409972</v>
      </c>
      <c r="X818">
        <v>0</v>
      </c>
      <c r="Y818">
        <v>0</v>
      </c>
      <c r="Z818">
        <v>0</v>
      </c>
      <c r="AA818">
        <v>0</v>
      </c>
      <c r="AB818">
        <v>0</v>
      </c>
      <c r="AC818">
        <v>293140.23126970202</v>
      </c>
      <c r="AD818">
        <v>0</v>
      </c>
      <c r="AE818">
        <v>0</v>
      </c>
      <c r="AF818">
        <v>0</v>
      </c>
      <c r="AG818">
        <v>0</v>
      </c>
      <c r="AH818">
        <v>0</v>
      </c>
      <c r="AI818">
        <v>0</v>
      </c>
      <c r="AJ818">
        <v>12484988.385319</v>
      </c>
      <c r="AK818" s="63">
        <v>15768.209596693499</v>
      </c>
      <c r="AL818">
        <v>330.98244656580999</v>
      </c>
      <c r="AM818">
        <v>93035.839999999997</v>
      </c>
      <c r="AN818">
        <v>4163.8769983253296</v>
      </c>
      <c r="AO818">
        <v>15768.209596693499</v>
      </c>
      <c r="AP818">
        <v>330.98244656580999</v>
      </c>
      <c r="AQ818">
        <v>40734.411818744898</v>
      </c>
      <c r="AR818">
        <v>4163.8769983253296</v>
      </c>
      <c r="AS818">
        <v>15768.209596693499</v>
      </c>
      <c r="AT818">
        <v>0</v>
      </c>
      <c r="AU818" t="s">
        <v>2896</v>
      </c>
      <c r="AV818" t="s">
        <v>2896</v>
      </c>
    </row>
    <row r="819" spans="1:48" x14ac:dyDescent="0.25">
      <c r="A819" t="s">
        <v>3734</v>
      </c>
      <c r="B819">
        <v>4131</v>
      </c>
      <c r="C819" t="s">
        <v>172</v>
      </c>
      <c r="D819">
        <v>1100</v>
      </c>
      <c r="E819" t="s">
        <v>1041</v>
      </c>
      <c r="F819" t="s">
        <v>2892</v>
      </c>
      <c r="G819" t="s">
        <v>2911</v>
      </c>
      <c r="H819" t="s">
        <v>2904</v>
      </c>
      <c r="I819" t="s">
        <v>2895</v>
      </c>
      <c r="J819">
        <v>600.70491749259895</v>
      </c>
      <c r="K819">
        <v>1</v>
      </c>
      <c r="L819">
        <v>1</v>
      </c>
      <c r="M819">
        <v>2</v>
      </c>
      <c r="N819">
        <v>3665474.9523726101</v>
      </c>
      <c r="O819">
        <v>1459077.1833724501</v>
      </c>
      <c r="P819">
        <v>1590062.8879750101</v>
      </c>
      <c r="Q819">
        <v>338691.80068419402</v>
      </c>
      <c r="R819">
        <v>552839.24589421903</v>
      </c>
      <c r="S819">
        <v>222397.98842986699</v>
      </c>
      <c r="T819">
        <v>5327282.67</v>
      </c>
      <c r="U819">
        <v>2278863.4002984799</v>
      </c>
      <c r="V819">
        <v>6609487.3832351398</v>
      </c>
      <c r="W819">
        <v>996658.68706333905</v>
      </c>
      <c r="X819">
        <v>0</v>
      </c>
      <c r="Y819">
        <v>0</v>
      </c>
      <c r="Z819">
        <v>0</v>
      </c>
      <c r="AA819">
        <v>0</v>
      </c>
      <c r="AB819">
        <v>0</v>
      </c>
      <c r="AC819">
        <v>222397.98842986699</v>
      </c>
      <c r="AD819">
        <v>0</v>
      </c>
      <c r="AE819">
        <v>0</v>
      </c>
      <c r="AF819">
        <v>0</v>
      </c>
      <c r="AG819">
        <v>0</v>
      </c>
      <c r="AH819">
        <v>0</v>
      </c>
      <c r="AI819">
        <v>0</v>
      </c>
      <c r="AJ819">
        <v>7828544.0587283401</v>
      </c>
      <c r="AK819" s="63">
        <v>13032.2623150905</v>
      </c>
      <c r="AL819">
        <v>330.98244656580999</v>
      </c>
      <c r="AM819">
        <v>93035.839999999997</v>
      </c>
      <c r="AN819">
        <v>4163.8769983253296</v>
      </c>
      <c r="AO819">
        <v>15768.209596693499</v>
      </c>
      <c r="AP819">
        <v>3753.1860850462999</v>
      </c>
      <c r="AQ819">
        <v>20687.885194392002</v>
      </c>
      <c r="AR819">
        <v>13032.2623150905</v>
      </c>
      <c r="AS819">
        <v>13032.2623150905</v>
      </c>
      <c r="AT819">
        <v>0</v>
      </c>
      <c r="AU819" t="s">
        <v>2896</v>
      </c>
      <c r="AV819" t="s">
        <v>2896</v>
      </c>
    </row>
    <row r="820" spans="1:48" x14ac:dyDescent="0.25">
      <c r="A820" t="s">
        <v>3735</v>
      </c>
      <c r="B820">
        <v>4131</v>
      </c>
      <c r="C820" t="s">
        <v>172</v>
      </c>
      <c r="D820">
        <v>5250</v>
      </c>
      <c r="E820" t="s">
        <v>3736</v>
      </c>
      <c r="F820" t="s">
        <v>2906</v>
      </c>
      <c r="G820" t="s">
        <v>2903</v>
      </c>
      <c r="H820" t="s">
        <v>2904</v>
      </c>
      <c r="I820" t="s">
        <v>2895</v>
      </c>
      <c r="J820">
        <v>57.306027513162</v>
      </c>
      <c r="K820">
        <v>1</v>
      </c>
      <c r="L820">
        <v>2</v>
      </c>
      <c r="M820">
        <v>2</v>
      </c>
      <c r="N820">
        <v>18699.1177897337</v>
      </c>
      <c r="O820">
        <v>26111.696324201599</v>
      </c>
      <c r="P820">
        <v>87537.871100817603</v>
      </c>
      <c r="Q820">
        <v>32310.509009159101</v>
      </c>
      <c r="R820">
        <v>52739.739784068202</v>
      </c>
      <c r="S820">
        <v>21216.315819473701</v>
      </c>
      <c r="T820">
        <v>0</v>
      </c>
      <c r="U820">
        <v>217398.93400797999</v>
      </c>
      <c r="V820">
        <v>166913.74474521799</v>
      </c>
      <c r="W820">
        <v>50485.189262762302</v>
      </c>
      <c r="X820">
        <v>0</v>
      </c>
      <c r="Y820">
        <v>0</v>
      </c>
      <c r="Z820">
        <v>0</v>
      </c>
      <c r="AA820">
        <v>0</v>
      </c>
      <c r="AB820">
        <v>0</v>
      </c>
      <c r="AC820">
        <v>21216.315819473701</v>
      </c>
      <c r="AD820">
        <v>0</v>
      </c>
      <c r="AE820">
        <v>0</v>
      </c>
      <c r="AF820">
        <v>0</v>
      </c>
      <c r="AG820">
        <v>0</v>
      </c>
      <c r="AH820">
        <v>0</v>
      </c>
      <c r="AI820">
        <v>0</v>
      </c>
      <c r="AJ820">
        <v>238615.24982745401</v>
      </c>
      <c r="AK820" s="63">
        <v>4163.8769983253296</v>
      </c>
      <c r="AL820">
        <v>330.98244656580999</v>
      </c>
      <c r="AM820">
        <v>93035.839999999997</v>
      </c>
      <c r="AN820">
        <v>4163.8769983253296</v>
      </c>
      <c r="AO820">
        <v>15768.209596693499</v>
      </c>
      <c r="AP820">
        <v>330.98244656580999</v>
      </c>
      <c r="AQ820">
        <v>40734.411818744898</v>
      </c>
      <c r="AR820">
        <v>4163.8769983253296</v>
      </c>
      <c r="AS820">
        <v>15768.209596693499</v>
      </c>
      <c r="AT820">
        <v>0</v>
      </c>
      <c r="AU820" t="s">
        <v>2896</v>
      </c>
      <c r="AV820" t="s">
        <v>2897</v>
      </c>
    </row>
    <row r="821" spans="1:48" x14ac:dyDescent="0.25">
      <c r="A821" t="s">
        <v>3737</v>
      </c>
      <c r="B821">
        <v>2110</v>
      </c>
      <c r="C821" t="s">
        <v>174</v>
      </c>
      <c r="D821">
        <v>702</v>
      </c>
      <c r="E821" t="s">
        <v>1044</v>
      </c>
      <c r="F821" t="s">
        <v>2892</v>
      </c>
      <c r="G821" t="s">
        <v>2893</v>
      </c>
      <c r="H821" t="s">
        <v>2894</v>
      </c>
      <c r="I821" t="s">
        <v>2895</v>
      </c>
      <c r="J821">
        <v>581.53086419747001</v>
      </c>
      <c r="K821">
        <v>5</v>
      </c>
      <c r="L821">
        <v>1</v>
      </c>
      <c r="M821">
        <v>3</v>
      </c>
      <c r="N821">
        <v>4584246.8495611399</v>
      </c>
      <c r="O821">
        <v>670396.822944724</v>
      </c>
      <c r="P821">
        <v>1666042.3683048601</v>
      </c>
      <c r="Q821">
        <v>339312.464723618</v>
      </c>
      <c r="R821">
        <v>175762.165279732</v>
      </c>
      <c r="S821">
        <v>272493.08944723703</v>
      </c>
      <c r="T821">
        <v>4343379.18</v>
      </c>
      <c r="U821">
        <v>3092381.49081408</v>
      </c>
      <c r="V821">
        <v>5513698.01598325</v>
      </c>
      <c r="W821">
        <v>1922062.6548308199</v>
      </c>
      <c r="X821">
        <v>0</v>
      </c>
      <c r="Y821">
        <v>0</v>
      </c>
      <c r="Z821">
        <v>0</v>
      </c>
      <c r="AA821">
        <v>0</v>
      </c>
      <c r="AB821">
        <v>0</v>
      </c>
      <c r="AC821">
        <v>272320.936951424</v>
      </c>
      <c r="AD821">
        <v>172.15249581239601</v>
      </c>
      <c r="AE821">
        <v>0</v>
      </c>
      <c r="AF821">
        <v>0</v>
      </c>
      <c r="AG821">
        <v>0</v>
      </c>
      <c r="AH821">
        <v>0</v>
      </c>
      <c r="AI821">
        <v>0</v>
      </c>
      <c r="AJ821">
        <v>7708253.7602613103</v>
      </c>
      <c r="AK821" s="63">
        <v>13255.106882244199</v>
      </c>
      <c r="AL821">
        <v>330.98244656580999</v>
      </c>
      <c r="AM821">
        <v>93035.839999999997</v>
      </c>
      <c r="AN821">
        <v>13255.106882244199</v>
      </c>
      <c r="AO821">
        <v>16075.5787795756</v>
      </c>
      <c r="AP821">
        <v>330.98244656580999</v>
      </c>
      <c r="AQ821">
        <v>93035.839999999997</v>
      </c>
      <c r="AR821">
        <v>13255.106882244199</v>
      </c>
      <c r="AS821">
        <v>13255.106882244199</v>
      </c>
      <c r="AT821">
        <v>0</v>
      </c>
      <c r="AU821" t="s">
        <v>2896</v>
      </c>
      <c r="AV821" t="s">
        <v>2896</v>
      </c>
    </row>
    <row r="822" spans="1:48" x14ac:dyDescent="0.25">
      <c r="A822" t="s">
        <v>3738</v>
      </c>
      <c r="B822">
        <v>2110</v>
      </c>
      <c r="C822" t="s">
        <v>174</v>
      </c>
      <c r="D822">
        <v>704</v>
      </c>
      <c r="E822" t="s">
        <v>1045</v>
      </c>
      <c r="F822" t="s">
        <v>2892</v>
      </c>
      <c r="G822" t="s">
        <v>2903</v>
      </c>
      <c r="H822" t="s">
        <v>2894</v>
      </c>
      <c r="I822" t="s">
        <v>2895</v>
      </c>
      <c r="J822">
        <v>336.51234567897598</v>
      </c>
      <c r="K822">
        <v>2</v>
      </c>
      <c r="L822">
        <v>1</v>
      </c>
      <c r="M822">
        <v>3</v>
      </c>
      <c r="N822">
        <v>3025567.8678083098</v>
      </c>
      <c r="O822">
        <v>852025.05969770602</v>
      </c>
      <c r="P822">
        <v>974221.82187552203</v>
      </c>
      <c r="Q822">
        <v>175315.80551978599</v>
      </c>
      <c r="R822">
        <v>101707.651581867</v>
      </c>
      <c r="S822">
        <v>157682.58291457201</v>
      </c>
      <c r="T822">
        <v>3339381.08</v>
      </c>
      <c r="U822">
        <v>1789457.1264831901</v>
      </c>
      <c r="V822">
        <v>4140655.9498042301</v>
      </c>
      <c r="W822">
        <v>988182.25667896494</v>
      </c>
      <c r="X822">
        <v>0</v>
      </c>
      <c r="Y822">
        <v>0</v>
      </c>
      <c r="Z822">
        <v>0</v>
      </c>
      <c r="AA822">
        <v>0</v>
      </c>
      <c r="AB822">
        <v>0</v>
      </c>
      <c r="AC822">
        <v>157582.964057265</v>
      </c>
      <c r="AD822">
        <v>99.618857307369893</v>
      </c>
      <c r="AE822">
        <v>0</v>
      </c>
      <c r="AF822">
        <v>0</v>
      </c>
      <c r="AG822">
        <v>0</v>
      </c>
      <c r="AH822">
        <v>0</v>
      </c>
      <c r="AI822">
        <v>0</v>
      </c>
      <c r="AJ822">
        <v>5286520.7893977603</v>
      </c>
      <c r="AK822" s="63">
        <v>15709.7380149047</v>
      </c>
      <c r="AL822">
        <v>330.98244656580999</v>
      </c>
      <c r="AM822">
        <v>93035.839999999997</v>
      </c>
      <c r="AN822">
        <v>13255.106882244199</v>
      </c>
      <c r="AO822">
        <v>16075.5787795756</v>
      </c>
      <c r="AP822">
        <v>330.98244656580999</v>
      </c>
      <c r="AQ822">
        <v>40734.411818744898</v>
      </c>
      <c r="AR822">
        <v>15709.7380149047</v>
      </c>
      <c r="AS822">
        <v>15709.7380149047</v>
      </c>
      <c r="AT822">
        <v>0</v>
      </c>
      <c r="AU822" t="s">
        <v>2896</v>
      </c>
      <c r="AV822" t="s">
        <v>2896</v>
      </c>
    </row>
    <row r="823" spans="1:48" x14ac:dyDescent="0.25">
      <c r="A823" t="s">
        <v>3739</v>
      </c>
      <c r="B823">
        <v>2110</v>
      </c>
      <c r="C823" t="s">
        <v>174</v>
      </c>
      <c r="D823">
        <v>703</v>
      </c>
      <c r="E823" t="s">
        <v>1046</v>
      </c>
      <c r="F823" t="s">
        <v>2892</v>
      </c>
      <c r="G823" t="s">
        <v>2911</v>
      </c>
      <c r="H823" t="s">
        <v>2894</v>
      </c>
      <c r="I823" t="s">
        <v>2895</v>
      </c>
      <c r="J823">
        <v>261.21604938268803</v>
      </c>
      <c r="K823">
        <v>3</v>
      </c>
      <c r="L823">
        <v>1</v>
      </c>
      <c r="M823">
        <v>3</v>
      </c>
      <c r="N823">
        <v>2493505.1326305498</v>
      </c>
      <c r="O823">
        <v>638020.74735756905</v>
      </c>
      <c r="P823">
        <v>730234.87981961796</v>
      </c>
      <c r="Q823">
        <v>136088.029756595</v>
      </c>
      <c r="R823">
        <v>78950.063138400204</v>
      </c>
      <c r="S823">
        <v>122400.327638191</v>
      </c>
      <c r="T823">
        <v>2687741.58</v>
      </c>
      <c r="U823">
        <v>1389057.27270273</v>
      </c>
      <c r="V823">
        <v>3330821.0442125201</v>
      </c>
      <c r="W823">
        <v>745977.80849021103</v>
      </c>
      <c r="X823">
        <v>0</v>
      </c>
      <c r="Y823">
        <v>0</v>
      </c>
      <c r="Z823">
        <v>0</v>
      </c>
      <c r="AA823">
        <v>0</v>
      </c>
      <c r="AB823">
        <v>0</v>
      </c>
      <c r="AC823">
        <v>122322.998991311</v>
      </c>
      <c r="AD823">
        <v>77.328646880234402</v>
      </c>
      <c r="AE823">
        <v>0</v>
      </c>
      <c r="AF823">
        <v>0</v>
      </c>
      <c r="AG823">
        <v>0</v>
      </c>
      <c r="AH823">
        <v>0</v>
      </c>
      <c r="AI823">
        <v>0</v>
      </c>
      <c r="AJ823">
        <v>4199199.1803409196</v>
      </c>
      <c r="AK823" s="63">
        <v>16075.5787795756</v>
      </c>
      <c r="AL823">
        <v>330.98244656580999</v>
      </c>
      <c r="AM823">
        <v>93035.839999999997</v>
      </c>
      <c r="AN823">
        <v>13255.106882244199</v>
      </c>
      <c r="AO823">
        <v>16075.5787795756</v>
      </c>
      <c r="AP823">
        <v>3753.1860850462999</v>
      </c>
      <c r="AQ823">
        <v>20687.885194392002</v>
      </c>
      <c r="AR823">
        <v>16075.5787795756</v>
      </c>
      <c r="AS823">
        <v>16075.5787795756</v>
      </c>
      <c r="AT823">
        <v>0</v>
      </c>
      <c r="AU823" t="s">
        <v>2896</v>
      </c>
      <c r="AV823" t="s">
        <v>2896</v>
      </c>
    </row>
    <row r="824" spans="1:48" x14ac:dyDescent="0.25">
      <c r="A824" t="s">
        <v>3740</v>
      </c>
      <c r="B824">
        <v>1990</v>
      </c>
      <c r="C824" t="s">
        <v>175</v>
      </c>
      <c r="D824">
        <v>266</v>
      </c>
      <c r="E824" t="s">
        <v>1047</v>
      </c>
      <c r="F824" t="s">
        <v>2892</v>
      </c>
      <c r="G824" t="s">
        <v>2911</v>
      </c>
      <c r="H824" t="s">
        <v>2894</v>
      </c>
      <c r="I824" t="s">
        <v>2895</v>
      </c>
      <c r="J824">
        <v>206.53472222220799</v>
      </c>
      <c r="K824">
        <v>1</v>
      </c>
      <c r="L824">
        <v>1</v>
      </c>
      <c r="M824">
        <v>2</v>
      </c>
      <c r="N824">
        <v>1208529.61920412</v>
      </c>
      <c r="O824">
        <v>260056.73</v>
      </c>
      <c r="P824">
        <v>514537.03082852199</v>
      </c>
      <c r="Q824">
        <v>154124.01077448699</v>
      </c>
      <c r="R824">
        <v>363033.270764496</v>
      </c>
      <c r="S824">
        <v>79513.754438637799</v>
      </c>
      <c r="T824">
        <v>1656892.67</v>
      </c>
      <c r="U824">
        <v>843387.99157162698</v>
      </c>
      <c r="V824">
        <v>2137221.5124120298</v>
      </c>
      <c r="W824">
        <v>363059.14915959601</v>
      </c>
      <c r="X824">
        <v>0</v>
      </c>
      <c r="Y824">
        <v>0</v>
      </c>
      <c r="Z824">
        <v>0</v>
      </c>
      <c r="AA824">
        <v>0</v>
      </c>
      <c r="AB824">
        <v>0</v>
      </c>
      <c r="AC824">
        <v>69162.460707717793</v>
      </c>
      <c r="AD824">
        <v>10351.293730920001</v>
      </c>
      <c r="AE824">
        <v>0</v>
      </c>
      <c r="AF824">
        <v>0</v>
      </c>
      <c r="AG824">
        <v>0</v>
      </c>
      <c r="AH824">
        <v>0</v>
      </c>
      <c r="AI824">
        <v>0</v>
      </c>
      <c r="AJ824">
        <v>2579794.4160102699</v>
      </c>
      <c r="AK824" s="63">
        <v>12490.8508760803</v>
      </c>
      <c r="AL824">
        <v>330.98244656580999</v>
      </c>
      <c r="AM824">
        <v>93035.839999999997</v>
      </c>
      <c r="AN824">
        <v>12301.906742884201</v>
      </c>
      <c r="AO824">
        <v>16383.2022654802</v>
      </c>
      <c r="AP824">
        <v>3753.1860850462999</v>
      </c>
      <c r="AQ824">
        <v>20687.885194392002</v>
      </c>
      <c r="AR824">
        <v>12490.8508760803</v>
      </c>
      <c r="AS824">
        <v>12490.8508760803</v>
      </c>
      <c r="AT824">
        <v>0</v>
      </c>
      <c r="AU824" t="s">
        <v>2896</v>
      </c>
      <c r="AV824" t="s">
        <v>2896</v>
      </c>
    </row>
    <row r="825" spans="1:48" x14ac:dyDescent="0.25">
      <c r="A825" t="s">
        <v>3741</v>
      </c>
      <c r="B825">
        <v>1990</v>
      </c>
      <c r="C825" t="s">
        <v>175</v>
      </c>
      <c r="D825">
        <v>267</v>
      </c>
      <c r="E825" t="s">
        <v>1048</v>
      </c>
      <c r="F825" t="s">
        <v>2892</v>
      </c>
      <c r="G825" t="s">
        <v>2893</v>
      </c>
      <c r="H825" t="s">
        <v>2894</v>
      </c>
      <c r="I825" t="s">
        <v>2895</v>
      </c>
      <c r="J825">
        <v>204.50035714267901</v>
      </c>
      <c r="K825">
        <v>1</v>
      </c>
      <c r="L825">
        <v>1</v>
      </c>
      <c r="M825">
        <v>2</v>
      </c>
      <c r="N825">
        <v>1285063.1563764799</v>
      </c>
      <c r="O825">
        <v>184639.98</v>
      </c>
      <c r="P825">
        <v>455247.354217752</v>
      </c>
      <c r="Q825">
        <v>152605.89071185101</v>
      </c>
      <c r="R825">
        <v>359457.39644755801</v>
      </c>
      <c r="S825">
        <v>78730.544702126106</v>
      </c>
      <c r="T825">
        <v>1601933.15</v>
      </c>
      <c r="U825">
        <v>835080.62775363901</v>
      </c>
      <c r="V825">
        <v>2015325.3169186299</v>
      </c>
      <c r="W825">
        <v>421688.46083501301</v>
      </c>
      <c r="X825">
        <v>0</v>
      </c>
      <c r="Y825">
        <v>0</v>
      </c>
      <c r="Z825">
        <v>0</v>
      </c>
      <c r="AA825">
        <v>0</v>
      </c>
      <c r="AB825">
        <v>0</v>
      </c>
      <c r="AC825">
        <v>68481.211117507599</v>
      </c>
      <c r="AD825">
        <v>10249.3335846184</v>
      </c>
      <c r="AE825">
        <v>0</v>
      </c>
      <c r="AF825">
        <v>0</v>
      </c>
      <c r="AG825">
        <v>0</v>
      </c>
      <c r="AH825">
        <v>0</v>
      </c>
      <c r="AI825">
        <v>0</v>
      </c>
      <c r="AJ825">
        <v>2515744.3224557601</v>
      </c>
      <c r="AK825" s="63">
        <v>12301.906742884201</v>
      </c>
      <c r="AL825">
        <v>330.98244656580999</v>
      </c>
      <c r="AM825">
        <v>93035.839999999997</v>
      </c>
      <c r="AN825">
        <v>12301.906742884201</v>
      </c>
      <c r="AO825">
        <v>16383.2022654802</v>
      </c>
      <c r="AP825">
        <v>330.98244656580999</v>
      </c>
      <c r="AQ825">
        <v>93035.839999999997</v>
      </c>
      <c r="AR825">
        <v>12301.906742884201</v>
      </c>
      <c r="AS825">
        <v>12301.906742884201</v>
      </c>
      <c r="AT825">
        <v>0</v>
      </c>
      <c r="AU825" t="s">
        <v>2896</v>
      </c>
      <c r="AV825" t="s">
        <v>2896</v>
      </c>
    </row>
    <row r="826" spans="1:48" x14ac:dyDescent="0.25">
      <c r="A826" t="s">
        <v>3742</v>
      </c>
      <c r="B826">
        <v>1990</v>
      </c>
      <c r="C826" t="s">
        <v>175</v>
      </c>
      <c r="D826">
        <v>268</v>
      </c>
      <c r="E826" t="s">
        <v>1049</v>
      </c>
      <c r="F826" t="s">
        <v>2892</v>
      </c>
      <c r="G826" t="s">
        <v>2903</v>
      </c>
      <c r="H826" t="s">
        <v>2894</v>
      </c>
      <c r="I826" t="s">
        <v>2895</v>
      </c>
      <c r="J826">
        <v>196.095526349154</v>
      </c>
      <c r="K826">
        <v>1</v>
      </c>
      <c r="L826">
        <v>1</v>
      </c>
      <c r="M826">
        <v>2</v>
      </c>
      <c r="N826">
        <v>1511774.2544193999</v>
      </c>
      <c r="O826">
        <v>564958.71</v>
      </c>
      <c r="P826">
        <v>532049.40495373495</v>
      </c>
      <c r="Q826">
        <v>146333.88851366701</v>
      </c>
      <c r="R826">
        <v>382061.64278795599</v>
      </c>
      <c r="S826">
        <v>75494.770859238401</v>
      </c>
      <c r="T826">
        <v>2336418.54</v>
      </c>
      <c r="U826">
        <v>800759.36067475798</v>
      </c>
      <c r="V826">
        <v>2457261.2206693599</v>
      </c>
      <c r="W826">
        <v>679916.68000539602</v>
      </c>
      <c r="X826">
        <v>0</v>
      </c>
      <c r="Y826">
        <v>0</v>
      </c>
      <c r="Z826">
        <v>0</v>
      </c>
      <c r="AA826">
        <v>0</v>
      </c>
      <c r="AB826">
        <v>0</v>
      </c>
      <c r="AC826">
        <v>65666.678174776505</v>
      </c>
      <c r="AD826">
        <v>9828.0926844618898</v>
      </c>
      <c r="AE826">
        <v>0</v>
      </c>
      <c r="AF826">
        <v>0</v>
      </c>
      <c r="AG826">
        <v>0</v>
      </c>
      <c r="AH826">
        <v>0</v>
      </c>
      <c r="AI826">
        <v>0</v>
      </c>
      <c r="AJ826">
        <v>3212672.671534</v>
      </c>
      <c r="AK826" s="63">
        <v>16383.2022654802</v>
      </c>
      <c r="AL826">
        <v>330.98244656580999</v>
      </c>
      <c r="AM826">
        <v>93035.839999999997</v>
      </c>
      <c r="AN826">
        <v>12301.906742884201</v>
      </c>
      <c r="AO826">
        <v>16383.2022654802</v>
      </c>
      <c r="AP826">
        <v>330.98244656580999</v>
      </c>
      <c r="AQ826">
        <v>40734.411818744898</v>
      </c>
      <c r="AR826">
        <v>16383.2022654802</v>
      </c>
      <c r="AS826">
        <v>16383.2022654802</v>
      </c>
      <c r="AT826">
        <v>0</v>
      </c>
      <c r="AU826" t="s">
        <v>2896</v>
      </c>
      <c r="AV826" t="s">
        <v>2896</v>
      </c>
    </row>
    <row r="827" spans="1:48" x14ac:dyDescent="0.25">
      <c r="A827" t="s">
        <v>3743</v>
      </c>
      <c r="B827">
        <v>2093</v>
      </c>
      <c r="C827" t="s">
        <v>176</v>
      </c>
      <c r="D827">
        <v>600</v>
      </c>
      <c r="E827" t="s">
        <v>1050</v>
      </c>
      <c r="F827" t="s">
        <v>2892</v>
      </c>
      <c r="G827" t="s">
        <v>2893</v>
      </c>
      <c r="H827" t="s">
        <v>2894</v>
      </c>
      <c r="I827" t="s">
        <v>2895</v>
      </c>
      <c r="J827">
        <v>326.92452078800301</v>
      </c>
      <c r="K827">
        <v>1</v>
      </c>
      <c r="L827">
        <v>1</v>
      </c>
      <c r="M827">
        <v>5</v>
      </c>
      <c r="N827">
        <v>1907162.40117656</v>
      </c>
      <c r="O827">
        <v>587964.43567182298</v>
      </c>
      <c r="P827">
        <v>781442.56945133</v>
      </c>
      <c r="Q827">
        <v>311183.82224362902</v>
      </c>
      <c r="R827">
        <v>38031.613557238001</v>
      </c>
      <c r="S827">
        <v>249047.145540545</v>
      </c>
      <c r="T827">
        <v>2047359.59</v>
      </c>
      <c r="U827">
        <v>1578425.2521005799</v>
      </c>
      <c r="V827">
        <v>3031722.5922775301</v>
      </c>
      <c r="W827">
        <v>594062.24982305197</v>
      </c>
      <c r="X827">
        <v>0</v>
      </c>
      <c r="Y827">
        <v>0</v>
      </c>
      <c r="Z827">
        <v>0</v>
      </c>
      <c r="AA827">
        <v>0</v>
      </c>
      <c r="AB827">
        <v>0</v>
      </c>
      <c r="AC827">
        <v>190593.62799368199</v>
      </c>
      <c r="AD827">
        <v>58453.517546862699</v>
      </c>
      <c r="AE827">
        <v>0</v>
      </c>
      <c r="AF827">
        <v>0</v>
      </c>
      <c r="AG827">
        <v>0</v>
      </c>
      <c r="AH827">
        <v>0</v>
      </c>
      <c r="AI827">
        <v>0</v>
      </c>
      <c r="AJ827">
        <v>3874831.9876411199</v>
      </c>
      <c r="AK827" s="63">
        <v>11852.374909968299</v>
      </c>
      <c r="AL827">
        <v>330.98244656580999</v>
      </c>
      <c r="AM827">
        <v>93035.839999999997</v>
      </c>
      <c r="AN827">
        <v>5589.89088134555</v>
      </c>
      <c r="AO827">
        <v>21805.3898092532</v>
      </c>
      <c r="AP827">
        <v>330.98244656580999</v>
      </c>
      <c r="AQ827">
        <v>93035.839999999997</v>
      </c>
      <c r="AR827">
        <v>11852.374909968299</v>
      </c>
      <c r="AS827">
        <v>11852.374909968299</v>
      </c>
      <c r="AT827">
        <v>0</v>
      </c>
      <c r="AU827" t="s">
        <v>2896</v>
      </c>
      <c r="AV827" t="s">
        <v>2896</v>
      </c>
    </row>
    <row r="828" spans="1:48" x14ac:dyDescent="0.25">
      <c r="A828" t="s">
        <v>3744</v>
      </c>
      <c r="B828">
        <v>2093</v>
      </c>
      <c r="C828" t="s">
        <v>176</v>
      </c>
      <c r="D828">
        <v>602</v>
      </c>
      <c r="E828" t="s">
        <v>1051</v>
      </c>
      <c r="F828" t="s">
        <v>2892</v>
      </c>
      <c r="G828" t="s">
        <v>2903</v>
      </c>
      <c r="H828" t="s">
        <v>2894</v>
      </c>
      <c r="I828" t="s">
        <v>2895</v>
      </c>
      <c r="J828">
        <v>134.12022224348701</v>
      </c>
      <c r="K828">
        <v>1</v>
      </c>
      <c r="L828">
        <v>1</v>
      </c>
      <c r="M828">
        <v>5</v>
      </c>
      <c r="N828">
        <v>1368573.8922406</v>
      </c>
      <c r="O828">
        <v>732308.68549145001</v>
      </c>
      <c r="P828">
        <v>578224.95478947798</v>
      </c>
      <c r="Q828">
        <v>127662.62774445501</v>
      </c>
      <c r="R828">
        <v>15602.4040358931</v>
      </c>
      <c r="S828">
        <v>102171.163021032</v>
      </c>
      <c r="T828">
        <v>2174826.3199999998</v>
      </c>
      <c r="U828">
        <v>647546.24430187501</v>
      </c>
      <c r="V828">
        <v>2239234.3261823799</v>
      </c>
      <c r="W828">
        <v>583138.23811949405</v>
      </c>
      <c r="X828">
        <v>0</v>
      </c>
      <c r="Y828">
        <v>0</v>
      </c>
      <c r="Z828">
        <v>0</v>
      </c>
      <c r="AA828">
        <v>0</v>
      </c>
      <c r="AB828">
        <v>0</v>
      </c>
      <c r="AC828">
        <v>78190.708005292996</v>
      </c>
      <c r="AD828">
        <v>23980.4550157392</v>
      </c>
      <c r="AE828">
        <v>0</v>
      </c>
      <c r="AF828">
        <v>0</v>
      </c>
      <c r="AG828">
        <v>0</v>
      </c>
      <c r="AH828">
        <v>0</v>
      </c>
      <c r="AI828">
        <v>0</v>
      </c>
      <c r="AJ828">
        <v>2924543.72732291</v>
      </c>
      <c r="AK828" s="63">
        <v>21805.3898092532</v>
      </c>
      <c r="AL828">
        <v>330.98244656580999</v>
      </c>
      <c r="AM828">
        <v>93035.839999999997</v>
      </c>
      <c r="AN828">
        <v>5589.89088134555</v>
      </c>
      <c r="AO828">
        <v>21805.3898092532</v>
      </c>
      <c r="AP828">
        <v>330.98244656580999</v>
      </c>
      <c r="AQ828">
        <v>40734.411818744898</v>
      </c>
      <c r="AR828">
        <v>21805.3898092532</v>
      </c>
      <c r="AS828">
        <v>21805.3898092532</v>
      </c>
      <c r="AT828">
        <v>0</v>
      </c>
      <c r="AU828" t="s">
        <v>2896</v>
      </c>
      <c r="AV828" t="s">
        <v>2896</v>
      </c>
    </row>
    <row r="829" spans="1:48" x14ac:dyDescent="0.25">
      <c r="A829" t="s">
        <v>3745</v>
      </c>
      <c r="B829">
        <v>2093</v>
      </c>
      <c r="C829" t="s">
        <v>176</v>
      </c>
      <c r="D829">
        <v>601</v>
      </c>
      <c r="E829" t="s">
        <v>1052</v>
      </c>
      <c r="F829" t="s">
        <v>2892</v>
      </c>
      <c r="G829" t="s">
        <v>2911</v>
      </c>
      <c r="H829" t="s">
        <v>2894</v>
      </c>
      <c r="I829" t="s">
        <v>2895</v>
      </c>
      <c r="J829">
        <v>105.287671232862</v>
      </c>
      <c r="K829">
        <v>1</v>
      </c>
      <c r="L829">
        <v>1</v>
      </c>
      <c r="M829">
        <v>5</v>
      </c>
      <c r="N829">
        <v>813932.35180825496</v>
      </c>
      <c r="O829">
        <v>206402.232303514</v>
      </c>
      <c r="P829">
        <v>208040.91331327401</v>
      </c>
      <c r="Q829">
        <v>100218.300818795</v>
      </c>
      <c r="R829">
        <v>12248.2706865122</v>
      </c>
      <c r="S829">
        <v>80206.8744123332</v>
      </c>
      <c r="T829">
        <v>832502.35</v>
      </c>
      <c r="U829">
        <v>508339.71893035102</v>
      </c>
      <c r="V829">
        <v>1046529.13012927</v>
      </c>
      <c r="W829">
        <v>294312.93880107999</v>
      </c>
      <c r="X829">
        <v>0</v>
      </c>
      <c r="Y829">
        <v>0</v>
      </c>
      <c r="Z829">
        <v>0</v>
      </c>
      <c r="AA829">
        <v>0</v>
      </c>
      <c r="AB829">
        <v>0</v>
      </c>
      <c r="AC829">
        <v>61381.627768110702</v>
      </c>
      <c r="AD829">
        <v>18825.246644222501</v>
      </c>
      <c r="AE829">
        <v>0</v>
      </c>
      <c r="AF829">
        <v>0</v>
      </c>
      <c r="AG829">
        <v>0</v>
      </c>
      <c r="AH829">
        <v>0</v>
      </c>
      <c r="AI829">
        <v>0</v>
      </c>
      <c r="AJ829">
        <v>1421048.9433426801</v>
      </c>
      <c r="AK829" s="63">
        <v>13496.8218662543</v>
      </c>
      <c r="AL829">
        <v>330.98244656580999</v>
      </c>
      <c r="AM829">
        <v>93035.839999999997</v>
      </c>
      <c r="AN829">
        <v>5589.89088134555</v>
      </c>
      <c r="AO829">
        <v>21805.3898092532</v>
      </c>
      <c r="AP829">
        <v>3753.1860850462999</v>
      </c>
      <c r="AQ829">
        <v>20687.885194392002</v>
      </c>
      <c r="AR829">
        <v>13496.8218662543</v>
      </c>
      <c r="AS829">
        <v>13496.8218662543</v>
      </c>
      <c r="AT829">
        <v>0</v>
      </c>
      <c r="AU829" t="s">
        <v>2896</v>
      </c>
      <c r="AV829" t="s">
        <v>2896</v>
      </c>
    </row>
    <row r="830" spans="1:48" x14ac:dyDescent="0.25">
      <c r="A830" t="s">
        <v>3746</v>
      </c>
      <c r="B830">
        <v>2093</v>
      </c>
      <c r="C830" t="s">
        <v>176</v>
      </c>
      <c r="D830">
        <v>2093</v>
      </c>
      <c r="E830" t="s">
        <v>176</v>
      </c>
      <c r="F830" t="s">
        <v>1871</v>
      </c>
      <c r="G830" t="s">
        <v>1871</v>
      </c>
      <c r="H830" t="s">
        <v>2899</v>
      </c>
      <c r="I830" t="s">
        <v>2895</v>
      </c>
      <c r="J830">
        <v>0.65873588079699996</v>
      </c>
      <c r="K830">
        <v>0</v>
      </c>
      <c r="L830">
        <v>0</v>
      </c>
      <c r="M830">
        <v>5</v>
      </c>
      <c r="N830">
        <v>1017.29477458649</v>
      </c>
      <c r="O830">
        <v>587.95653321286102</v>
      </c>
      <c r="P830">
        <v>871.54244591721704</v>
      </c>
      <c r="Q830">
        <v>627.01919311938195</v>
      </c>
      <c r="R830">
        <v>76.631720356650703</v>
      </c>
      <c r="S830">
        <v>501.81702608967902</v>
      </c>
      <c r="T830">
        <v>0</v>
      </c>
      <c r="U830">
        <v>3180.4446671925998</v>
      </c>
      <c r="V830">
        <v>2432.5214108199598</v>
      </c>
      <c r="W830">
        <v>747.923256372639</v>
      </c>
      <c r="X830">
        <v>0</v>
      </c>
      <c r="Y830">
        <v>0</v>
      </c>
      <c r="Z830">
        <v>0</v>
      </c>
      <c r="AA830">
        <v>0</v>
      </c>
      <c r="AB830">
        <v>0</v>
      </c>
      <c r="AC830">
        <v>384.03623291422798</v>
      </c>
      <c r="AD830">
        <v>117.780793175452</v>
      </c>
      <c r="AE830">
        <v>0</v>
      </c>
      <c r="AF830">
        <v>0</v>
      </c>
      <c r="AG830">
        <v>0</v>
      </c>
      <c r="AH830">
        <v>0</v>
      </c>
      <c r="AI830">
        <v>0</v>
      </c>
      <c r="AJ830">
        <v>3682.2616932822798</v>
      </c>
      <c r="AK830" s="63">
        <v>5589.89088134555</v>
      </c>
      <c r="AL830">
        <v>330.98244656580999</v>
      </c>
      <c r="AM830">
        <v>93035.839999999997</v>
      </c>
      <c r="AN830">
        <v>5589.89088134555</v>
      </c>
      <c r="AO830">
        <v>21805.3898092532</v>
      </c>
      <c r="AP830">
        <v>634.54287297753501</v>
      </c>
      <c r="AQ830">
        <v>40331.279999999999</v>
      </c>
      <c r="AR830">
        <v>5589.89088134555</v>
      </c>
      <c r="AS830">
        <v>5589.89088134555</v>
      </c>
      <c r="AT830">
        <v>0</v>
      </c>
      <c r="AU830" t="s">
        <v>2896</v>
      </c>
      <c r="AV830" t="s">
        <v>2900</v>
      </c>
    </row>
    <row r="831" spans="1:48" x14ac:dyDescent="0.25">
      <c r="A831" t="s">
        <v>3747</v>
      </c>
      <c r="B831">
        <v>2108</v>
      </c>
      <c r="C831" t="s">
        <v>179</v>
      </c>
      <c r="D831">
        <v>694</v>
      </c>
      <c r="E831" t="s">
        <v>1073</v>
      </c>
      <c r="F831" t="s">
        <v>2892</v>
      </c>
      <c r="G831" t="s">
        <v>2893</v>
      </c>
      <c r="H831" t="s">
        <v>2894</v>
      </c>
      <c r="I831" t="s">
        <v>2895</v>
      </c>
      <c r="J831">
        <v>286.77272727268701</v>
      </c>
      <c r="K831">
        <v>1</v>
      </c>
      <c r="L831">
        <v>1</v>
      </c>
      <c r="M831">
        <v>3</v>
      </c>
      <c r="N831">
        <v>1991215.7669748701</v>
      </c>
      <c r="O831">
        <v>569118.71208612202</v>
      </c>
      <c r="P831">
        <v>727449.37521354505</v>
      </c>
      <c r="Q831">
        <v>170840.76939324199</v>
      </c>
      <c r="R831">
        <v>48150.513764180803</v>
      </c>
      <c r="S831">
        <v>126629.935536783</v>
      </c>
      <c r="T831">
        <v>2142797.61</v>
      </c>
      <c r="U831">
        <v>1363977.52743196</v>
      </c>
      <c r="V831">
        <v>2722944.4216424599</v>
      </c>
      <c r="W831">
        <v>781198.58049295295</v>
      </c>
      <c r="X831">
        <v>0</v>
      </c>
      <c r="Y831">
        <v>0</v>
      </c>
      <c r="Z831">
        <v>1852.47773555916</v>
      </c>
      <c r="AA831">
        <v>779.65756098626605</v>
      </c>
      <c r="AB831">
        <v>0</v>
      </c>
      <c r="AC831">
        <v>126629.935536783</v>
      </c>
      <c r="AD831">
        <v>0</v>
      </c>
      <c r="AE831">
        <v>0</v>
      </c>
      <c r="AF831">
        <v>0</v>
      </c>
      <c r="AG831">
        <v>0</v>
      </c>
      <c r="AH831">
        <v>0</v>
      </c>
      <c r="AI831">
        <v>0</v>
      </c>
      <c r="AJ831">
        <v>3633405.0729687498</v>
      </c>
      <c r="AK831" s="63">
        <v>12669.9812340028</v>
      </c>
      <c r="AL831">
        <v>330.98244656580999</v>
      </c>
      <c r="AM831">
        <v>93035.839999999997</v>
      </c>
      <c r="AN831">
        <v>5197.8703733265102</v>
      </c>
      <c r="AO831">
        <v>15316.594205290099</v>
      </c>
      <c r="AP831">
        <v>330.98244656580999</v>
      </c>
      <c r="AQ831">
        <v>93035.839999999997</v>
      </c>
      <c r="AR831">
        <v>12669.9812340028</v>
      </c>
      <c r="AS831">
        <v>14162.3109580246</v>
      </c>
      <c r="AT831">
        <v>0</v>
      </c>
      <c r="AU831" t="s">
        <v>2896</v>
      </c>
      <c r="AV831" t="s">
        <v>2896</v>
      </c>
    </row>
    <row r="832" spans="1:48" x14ac:dyDescent="0.25">
      <c r="A832" t="s">
        <v>3748</v>
      </c>
      <c r="B832">
        <v>2108</v>
      </c>
      <c r="C832" t="s">
        <v>179</v>
      </c>
      <c r="D832">
        <v>692</v>
      </c>
      <c r="E832" t="s">
        <v>1074</v>
      </c>
      <c r="F832" t="s">
        <v>2892</v>
      </c>
      <c r="G832" t="s">
        <v>2893</v>
      </c>
      <c r="H832" t="s">
        <v>2894</v>
      </c>
      <c r="I832" t="s">
        <v>2895</v>
      </c>
      <c r="J832">
        <v>386.170454545415</v>
      </c>
      <c r="K832">
        <v>1</v>
      </c>
      <c r="L832">
        <v>1</v>
      </c>
      <c r="M832">
        <v>3</v>
      </c>
      <c r="N832">
        <v>2637958.3876805902</v>
      </c>
      <c r="O832">
        <v>740232.49935144</v>
      </c>
      <c r="P832">
        <v>1098631.9405465501</v>
      </c>
      <c r="Q832">
        <v>211038.95814157301</v>
      </c>
      <c r="R832">
        <v>64444.062213037701</v>
      </c>
      <c r="S832">
        <v>170520.88680245099</v>
      </c>
      <c r="T832">
        <v>2915562.77</v>
      </c>
      <c r="U832">
        <v>1836743.0779331999</v>
      </c>
      <c r="V832">
        <v>3729346.3155324501</v>
      </c>
      <c r="W832">
        <v>1019415.07789993</v>
      </c>
      <c r="X832">
        <v>0</v>
      </c>
      <c r="Y832">
        <v>0</v>
      </c>
      <c r="Z832">
        <v>2494.5613761098998</v>
      </c>
      <c r="AA832">
        <v>1049.8931247027001</v>
      </c>
      <c r="AB832">
        <v>0</v>
      </c>
      <c r="AC832">
        <v>170520.88680245099</v>
      </c>
      <c r="AD832">
        <v>0</v>
      </c>
      <c r="AE832">
        <v>0</v>
      </c>
      <c r="AF832">
        <v>0</v>
      </c>
      <c r="AG832">
        <v>0</v>
      </c>
      <c r="AH832">
        <v>0</v>
      </c>
      <c r="AI832">
        <v>0</v>
      </c>
      <c r="AJ832">
        <v>4922826.7347356398</v>
      </c>
      <c r="AK832" s="63">
        <v>12747.8078055728</v>
      </c>
      <c r="AL832">
        <v>330.98244656580999</v>
      </c>
      <c r="AM832">
        <v>93035.839999999997</v>
      </c>
      <c r="AN832">
        <v>5197.8703733265102</v>
      </c>
      <c r="AO832">
        <v>15316.594205290099</v>
      </c>
      <c r="AP832">
        <v>330.98244656580999</v>
      </c>
      <c r="AQ832">
        <v>93035.839999999997</v>
      </c>
      <c r="AR832">
        <v>12669.9812340028</v>
      </c>
      <c r="AS832">
        <v>14162.3109580246</v>
      </c>
      <c r="AT832">
        <v>0</v>
      </c>
      <c r="AU832" t="s">
        <v>2896</v>
      </c>
      <c r="AV832" t="s">
        <v>2896</v>
      </c>
    </row>
    <row r="833" spans="1:48" x14ac:dyDescent="0.25">
      <c r="A833" t="s">
        <v>3749</v>
      </c>
      <c r="B833">
        <v>2108</v>
      </c>
      <c r="C833" t="s">
        <v>179</v>
      </c>
      <c r="D833">
        <v>693</v>
      </c>
      <c r="E833" t="s">
        <v>1075</v>
      </c>
      <c r="F833" t="s">
        <v>2892</v>
      </c>
      <c r="G833" t="s">
        <v>2893</v>
      </c>
      <c r="H833" t="s">
        <v>2894</v>
      </c>
      <c r="I833" t="s">
        <v>2895</v>
      </c>
      <c r="J833">
        <v>142.6534090909</v>
      </c>
      <c r="K833">
        <v>2</v>
      </c>
      <c r="L833">
        <v>1</v>
      </c>
      <c r="M833">
        <v>3</v>
      </c>
      <c r="N833">
        <v>1005863.73021712</v>
      </c>
      <c r="O833">
        <v>418363.47791244002</v>
      </c>
      <c r="P833">
        <v>412126.17895937798</v>
      </c>
      <c r="Q833">
        <v>96602.7847195754</v>
      </c>
      <c r="R833">
        <v>24354.4491685961</v>
      </c>
      <c r="S833">
        <v>62991.317790502697</v>
      </c>
      <c r="T833">
        <v>1278808.01</v>
      </c>
      <c r="U833">
        <v>678502.61097711395</v>
      </c>
      <c r="V833">
        <v>1550811.4482374201</v>
      </c>
      <c r="W833">
        <v>405189.83249380998</v>
      </c>
      <c r="X833">
        <v>0</v>
      </c>
      <c r="Y833">
        <v>0</v>
      </c>
      <c r="Z833">
        <v>921.504170761757</v>
      </c>
      <c r="AA833">
        <v>387.836075124498</v>
      </c>
      <c r="AB833">
        <v>0</v>
      </c>
      <c r="AC833">
        <v>62991.317790502697</v>
      </c>
      <c r="AD833">
        <v>0</v>
      </c>
      <c r="AE833">
        <v>0</v>
      </c>
      <c r="AF833">
        <v>0</v>
      </c>
      <c r="AG833">
        <v>0</v>
      </c>
      <c r="AH833">
        <v>0</v>
      </c>
      <c r="AI833">
        <v>0</v>
      </c>
      <c r="AJ833">
        <v>2020301.9387676199</v>
      </c>
      <c r="AK833" s="63">
        <v>14162.3109580246</v>
      </c>
      <c r="AL833">
        <v>330.98244656580999</v>
      </c>
      <c r="AM833">
        <v>93035.839999999997</v>
      </c>
      <c r="AN833">
        <v>5197.8703733265102</v>
      </c>
      <c r="AO833">
        <v>15316.594205290099</v>
      </c>
      <c r="AP833">
        <v>330.98244656580999</v>
      </c>
      <c r="AQ833">
        <v>93035.839999999997</v>
      </c>
      <c r="AR833">
        <v>12669.9812340028</v>
      </c>
      <c r="AS833">
        <v>14162.3109580246</v>
      </c>
      <c r="AT833">
        <v>0</v>
      </c>
      <c r="AU833" t="s">
        <v>2896</v>
      </c>
      <c r="AV833" t="s">
        <v>2896</v>
      </c>
    </row>
    <row r="834" spans="1:48" x14ac:dyDescent="0.25">
      <c r="A834" t="s">
        <v>3750</v>
      </c>
      <c r="B834">
        <v>2108</v>
      </c>
      <c r="C834" t="s">
        <v>179</v>
      </c>
      <c r="D834">
        <v>696</v>
      </c>
      <c r="E834" t="s">
        <v>1076</v>
      </c>
      <c r="F834" t="s">
        <v>2892</v>
      </c>
      <c r="G834" t="s">
        <v>2893</v>
      </c>
      <c r="H834" t="s">
        <v>2894</v>
      </c>
      <c r="I834" t="s">
        <v>2895</v>
      </c>
      <c r="J834">
        <v>381.306818181751</v>
      </c>
      <c r="K834">
        <v>2</v>
      </c>
      <c r="L834">
        <v>1</v>
      </c>
      <c r="M834">
        <v>3</v>
      </c>
      <c r="N834">
        <v>2742976.26900307</v>
      </c>
      <c r="O834">
        <v>815522.73702724604</v>
      </c>
      <c r="P834">
        <v>1092195.93308764</v>
      </c>
      <c r="Q834">
        <v>212153.792945002</v>
      </c>
      <c r="R834">
        <v>64648.925369988603</v>
      </c>
      <c r="S834">
        <v>168373.25594137801</v>
      </c>
      <c r="T834">
        <v>3113887.5</v>
      </c>
      <c r="U834">
        <v>1813610.1574329501</v>
      </c>
      <c r="V834">
        <v>3856748.6421077801</v>
      </c>
      <c r="W834">
        <v>1067249.20157198</v>
      </c>
      <c r="X834">
        <v>0</v>
      </c>
      <c r="Y834">
        <v>0</v>
      </c>
      <c r="Z834">
        <v>2463.1435416343902</v>
      </c>
      <c r="AA834">
        <v>1036.6702115586199</v>
      </c>
      <c r="AB834">
        <v>0</v>
      </c>
      <c r="AC834">
        <v>168373.25594137801</v>
      </c>
      <c r="AD834">
        <v>0</v>
      </c>
      <c r="AE834">
        <v>0</v>
      </c>
      <c r="AF834">
        <v>0</v>
      </c>
      <c r="AG834">
        <v>0</v>
      </c>
      <c r="AH834">
        <v>0</v>
      </c>
      <c r="AI834">
        <v>0</v>
      </c>
      <c r="AJ834">
        <v>5095870.9133743299</v>
      </c>
      <c r="AK834" s="63">
        <v>13364.2271010883</v>
      </c>
      <c r="AL834">
        <v>330.98244656580999</v>
      </c>
      <c r="AM834">
        <v>93035.839999999997</v>
      </c>
      <c r="AN834">
        <v>5197.8703733265102</v>
      </c>
      <c r="AO834">
        <v>15316.594205290099</v>
      </c>
      <c r="AP834">
        <v>330.98244656580999</v>
      </c>
      <c r="AQ834">
        <v>93035.839999999997</v>
      </c>
      <c r="AR834">
        <v>12669.9812340028</v>
      </c>
      <c r="AS834">
        <v>14162.3109580246</v>
      </c>
      <c r="AT834">
        <v>0</v>
      </c>
      <c r="AU834" t="s">
        <v>2896</v>
      </c>
      <c r="AV834" t="s">
        <v>2896</v>
      </c>
    </row>
    <row r="835" spans="1:48" x14ac:dyDescent="0.25">
      <c r="A835" t="s">
        <v>3751</v>
      </c>
      <c r="B835">
        <v>2108</v>
      </c>
      <c r="C835" t="s">
        <v>179</v>
      </c>
      <c r="D835">
        <v>699</v>
      </c>
      <c r="E835" t="s">
        <v>1077</v>
      </c>
      <c r="F835" t="s">
        <v>2892</v>
      </c>
      <c r="G835" t="s">
        <v>2903</v>
      </c>
      <c r="H835" t="s">
        <v>2904</v>
      </c>
      <c r="I835" t="s">
        <v>2895</v>
      </c>
      <c r="J835">
        <v>653.39782761093795</v>
      </c>
      <c r="K835">
        <v>1</v>
      </c>
      <c r="L835">
        <v>1</v>
      </c>
      <c r="M835">
        <v>3</v>
      </c>
      <c r="N835">
        <v>4745509.9450513804</v>
      </c>
      <c r="O835">
        <v>2197361.8463709601</v>
      </c>
      <c r="P835">
        <v>2303908.3793801698</v>
      </c>
      <c r="Q835">
        <v>350764.70840870199</v>
      </c>
      <c r="R835">
        <v>121764.300355238</v>
      </c>
      <c r="S835">
        <v>288520.20056834602</v>
      </c>
      <c r="T835">
        <v>6611552.1699999999</v>
      </c>
      <c r="U835">
        <v>3107757.0095664598</v>
      </c>
      <c r="V835">
        <v>7702243.2263821503</v>
      </c>
      <c r="W835">
        <v>1982657.3298629699</v>
      </c>
      <c r="X835">
        <v>0</v>
      </c>
      <c r="Y835">
        <v>0</v>
      </c>
      <c r="Z835">
        <v>32632.211172684601</v>
      </c>
      <c r="AA835">
        <v>1776.4121486506101</v>
      </c>
      <c r="AB835">
        <v>0</v>
      </c>
      <c r="AC835">
        <v>288520.20056834602</v>
      </c>
      <c r="AD835">
        <v>0</v>
      </c>
      <c r="AE835">
        <v>0</v>
      </c>
      <c r="AF835">
        <v>0</v>
      </c>
      <c r="AG835">
        <v>0</v>
      </c>
      <c r="AH835">
        <v>0</v>
      </c>
      <c r="AI835">
        <v>0</v>
      </c>
      <c r="AJ835">
        <v>10007829.3801348</v>
      </c>
      <c r="AK835" s="63">
        <v>15316.594205290099</v>
      </c>
      <c r="AL835">
        <v>330.98244656580999</v>
      </c>
      <c r="AM835">
        <v>93035.839999999997</v>
      </c>
      <c r="AN835">
        <v>5197.8703733265102</v>
      </c>
      <c r="AO835">
        <v>15316.594205290099</v>
      </c>
      <c r="AP835">
        <v>330.98244656580999</v>
      </c>
      <c r="AQ835">
        <v>40734.411818744898</v>
      </c>
      <c r="AR835">
        <v>15316.594205290099</v>
      </c>
      <c r="AS835">
        <v>15316.594205290099</v>
      </c>
      <c r="AT835">
        <v>0</v>
      </c>
      <c r="AU835" t="s">
        <v>2896</v>
      </c>
      <c r="AV835" t="s">
        <v>2896</v>
      </c>
    </row>
    <row r="836" spans="1:48" x14ac:dyDescent="0.25">
      <c r="A836" t="s">
        <v>3752</v>
      </c>
      <c r="B836">
        <v>2108</v>
      </c>
      <c r="C836" t="s">
        <v>179</v>
      </c>
      <c r="D836">
        <v>698</v>
      </c>
      <c r="E836" t="s">
        <v>1078</v>
      </c>
      <c r="F836" t="s">
        <v>2892</v>
      </c>
      <c r="G836" t="s">
        <v>2911</v>
      </c>
      <c r="H836" t="s">
        <v>2894</v>
      </c>
      <c r="I836" t="s">
        <v>2895</v>
      </c>
      <c r="J836">
        <v>349.71730519464802</v>
      </c>
      <c r="K836">
        <v>1</v>
      </c>
      <c r="L836">
        <v>1</v>
      </c>
      <c r="M836">
        <v>3</v>
      </c>
      <c r="N836">
        <v>2400982.0929301502</v>
      </c>
      <c r="O836">
        <v>1025469.6021298399</v>
      </c>
      <c r="P836">
        <v>1149913.38398345</v>
      </c>
      <c r="Q836">
        <v>196258.24816059999</v>
      </c>
      <c r="R836">
        <v>58338.045027996901</v>
      </c>
      <c r="S836">
        <v>154424.307478815</v>
      </c>
      <c r="T836">
        <v>3167600.46</v>
      </c>
      <c r="U836">
        <v>1663360.91223203</v>
      </c>
      <c r="V836">
        <v>4073609.7265393399</v>
      </c>
      <c r="W836">
        <v>754141.77538330294</v>
      </c>
      <c r="X836">
        <v>0</v>
      </c>
      <c r="Y836">
        <v>0</v>
      </c>
      <c r="Z836">
        <v>2259.0834483253002</v>
      </c>
      <c r="AA836">
        <v>950.78686106535395</v>
      </c>
      <c r="AB836">
        <v>0</v>
      </c>
      <c r="AC836">
        <v>154424.307478815</v>
      </c>
      <c r="AD836">
        <v>0</v>
      </c>
      <c r="AE836">
        <v>0</v>
      </c>
      <c r="AF836">
        <v>0</v>
      </c>
      <c r="AG836">
        <v>0</v>
      </c>
      <c r="AH836">
        <v>0</v>
      </c>
      <c r="AI836">
        <v>0</v>
      </c>
      <c r="AJ836">
        <v>4985385.6797108501</v>
      </c>
      <c r="AK836" s="63">
        <v>14255.4732226821</v>
      </c>
      <c r="AL836">
        <v>330.98244656580999</v>
      </c>
      <c r="AM836">
        <v>93035.839999999997</v>
      </c>
      <c r="AN836">
        <v>5197.8703733265102</v>
      </c>
      <c r="AO836">
        <v>15316.594205290099</v>
      </c>
      <c r="AP836">
        <v>3753.1860850462999</v>
      </c>
      <c r="AQ836">
        <v>20687.885194392002</v>
      </c>
      <c r="AR836">
        <v>14255.4732226821</v>
      </c>
      <c r="AS836">
        <v>14255.4732226821</v>
      </c>
      <c r="AT836">
        <v>0</v>
      </c>
      <c r="AU836" t="s">
        <v>2896</v>
      </c>
      <c r="AV836" t="s">
        <v>2896</v>
      </c>
    </row>
    <row r="837" spans="1:48" x14ac:dyDescent="0.25">
      <c r="A837" t="s">
        <v>3753</v>
      </c>
      <c r="B837">
        <v>2108</v>
      </c>
      <c r="C837" t="s">
        <v>179</v>
      </c>
      <c r="D837">
        <v>2108</v>
      </c>
      <c r="E837" t="s">
        <v>179</v>
      </c>
      <c r="F837" t="s">
        <v>1871</v>
      </c>
      <c r="G837" t="s">
        <v>1871</v>
      </c>
      <c r="H837" t="s">
        <v>2899</v>
      </c>
      <c r="I837" t="s">
        <v>2895</v>
      </c>
      <c r="J837">
        <v>63.343287526395997</v>
      </c>
      <c r="K837">
        <v>1</v>
      </c>
      <c r="L837">
        <v>2</v>
      </c>
      <c r="M837">
        <v>3</v>
      </c>
      <c r="N837">
        <v>67930.4491065443</v>
      </c>
      <c r="O837">
        <v>45295.690392487901</v>
      </c>
      <c r="P837">
        <v>145756.81417827299</v>
      </c>
      <c r="Q837">
        <v>31730.2122243911</v>
      </c>
      <c r="R837">
        <v>10566.6019526242</v>
      </c>
      <c r="S837">
        <v>27970.429728236501</v>
      </c>
      <c r="T837">
        <v>0</v>
      </c>
      <c r="U837">
        <v>301279.76785432099</v>
      </c>
      <c r="V837">
        <v>188195.899969158</v>
      </c>
      <c r="W837">
        <v>112502.47332758601</v>
      </c>
      <c r="X837">
        <v>0</v>
      </c>
      <c r="Y837">
        <v>0</v>
      </c>
      <c r="Z837">
        <v>409.181273811273</v>
      </c>
      <c r="AA837">
        <v>172.21328376432899</v>
      </c>
      <c r="AB837">
        <v>0</v>
      </c>
      <c r="AC837">
        <v>27970.429728236501</v>
      </c>
      <c r="AD837">
        <v>0</v>
      </c>
      <c r="AE837">
        <v>0</v>
      </c>
      <c r="AF837">
        <v>0</v>
      </c>
      <c r="AG837">
        <v>0</v>
      </c>
      <c r="AH837">
        <v>0</v>
      </c>
      <c r="AI837">
        <v>0</v>
      </c>
      <c r="AJ837">
        <v>329250.19758255698</v>
      </c>
      <c r="AK837" s="63">
        <v>5197.8703733265102</v>
      </c>
      <c r="AL837">
        <v>330.98244656580999</v>
      </c>
      <c r="AM837">
        <v>93035.839999999997</v>
      </c>
      <c r="AN837">
        <v>5197.8703733265102</v>
      </c>
      <c r="AO837">
        <v>15316.594205290099</v>
      </c>
      <c r="AP837">
        <v>634.54287297753501</v>
      </c>
      <c r="AQ837">
        <v>40331.279999999999</v>
      </c>
      <c r="AR837">
        <v>5197.8703733265102</v>
      </c>
      <c r="AS837">
        <v>5197.8703733265102</v>
      </c>
      <c r="AT837">
        <v>0</v>
      </c>
      <c r="AU837" t="s">
        <v>2896</v>
      </c>
      <c r="AV837" t="s">
        <v>2900</v>
      </c>
    </row>
    <row r="838" spans="1:48" x14ac:dyDescent="0.25">
      <c r="A838" t="s">
        <v>3754</v>
      </c>
      <c r="B838">
        <v>2108</v>
      </c>
      <c r="C838" t="s">
        <v>179</v>
      </c>
      <c r="D838">
        <v>697</v>
      </c>
      <c r="E838" t="s">
        <v>1079</v>
      </c>
      <c r="F838" t="s">
        <v>2892</v>
      </c>
      <c r="G838" t="s">
        <v>2893</v>
      </c>
      <c r="H838" t="s">
        <v>2894</v>
      </c>
      <c r="I838" t="s">
        <v>2895</v>
      </c>
      <c r="J838">
        <v>127.53409090906899</v>
      </c>
      <c r="K838">
        <v>2</v>
      </c>
      <c r="L838">
        <v>1</v>
      </c>
      <c r="M838">
        <v>3</v>
      </c>
      <c r="N838">
        <v>847815.00903625297</v>
      </c>
      <c r="O838">
        <v>357588.70472945302</v>
      </c>
      <c r="P838">
        <v>387869.07465095102</v>
      </c>
      <c r="Q838">
        <v>88148.556006907005</v>
      </c>
      <c r="R838">
        <v>21815.562148335099</v>
      </c>
      <c r="S838">
        <v>56315.096153482002</v>
      </c>
      <c r="T838">
        <v>1096646.33</v>
      </c>
      <c r="U838">
        <v>606590.57657189795</v>
      </c>
      <c r="V838">
        <v>1414309.7995891999</v>
      </c>
      <c r="W838">
        <v>287756.53896743699</v>
      </c>
      <c r="X838">
        <v>0</v>
      </c>
      <c r="Y838">
        <v>0</v>
      </c>
      <c r="Z838">
        <v>823.83728111348103</v>
      </c>
      <c r="AA838">
        <v>346.73073414759</v>
      </c>
      <c r="AB838">
        <v>0</v>
      </c>
      <c r="AC838">
        <v>56315.096153482002</v>
      </c>
      <c r="AD838">
        <v>0</v>
      </c>
      <c r="AE838">
        <v>0</v>
      </c>
      <c r="AF838">
        <v>0</v>
      </c>
      <c r="AG838">
        <v>0</v>
      </c>
      <c r="AH838">
        <v>0</v>
      </c>
      <c r="AI838">
        <v>0</v>
      </c>
      <c r="AJ838">
        <v>1759552.00272538</v>
      </c>
      <c r="AK838" s="63">
        <v>13796.718902241801</v>
      </c>
      <c r="AL838">
        <v>330.98244656580999</v>
      </c>
      <c r="AM838">
        <v>93035.839999999997</v>
      </c>
      <c r="AN838">
        <v>5197.8703733265102</v>
      </c>
      <c r="AO838">
        <v>15316.594205290099</v>
      </c>
      <c r="AP838">
        <v>330.98244656580999</v>
      </c>
      <c r="AQ838">
        <v>93035.839999999997</v>
      </c>
      <c r="AR838">
        <v>12669.9812340028</v>
      </c>
      <c r="AS838">
        <v>14162.3109580246</v>
      </c>
      <c r="AT838">
        <v>0</v>
      </c>
      <c r="AU838" t="s">
        <v>2896</v>
      </c>
      <c r="AV838" t="s">
        <v>2896</v>
      </c>
    </row>
    <row r="839" spans="1:48" x14ac:dyDescent="0.25">
      <c r="A839" t="s">
        <v>3755</v>
      </c>
      <c r="B839">
        <v>1928</v>
      </c>
      <c r="C839" t="s">
        <v>180</v>
      </c>
      <c r="D839">
        <v>4585</v>
      </c>
      <c r="E839" t="s">
        <v>1080</v>
      </c>
      <c r="F839" t="s">
        <v>2906</v>
      </c>
      <c r="G839" t="s">
        <v>2907</v>
      </c>
      <c r="H839" t="s">
        <v>2894</v>
      </c>
      <c r="I839" t="s">
        <v>2895</v>
      </c>
      <c r="J839">
        <v>367.86470428957699</v>
      </c>
      <c r="K839">
        <v>1</v>
      </c>
      <c r="L839">
        <v>1</v>
      </c>
      <c r="M839">
        <v>1</v>
      </c>
      <c r="N839">
        <v>586049.29301531299</v>
      </c>
      <c r="O839">
        <v>450325.96283247799</v>
      </c>
      <c r="P839">
        <v>490703.45954976301</v>
      </c>
      <c r="Q839">
        <v>127378.625214186</v>
      </c>
      <c r="R839">
        <v>214924.062209444</v>
      </c>
      <c r="S839">
        <v>181334.07182608201</v>
      </c>
      <c r="T839">
        <v>0</v>
      </c>
      <c r="U839">
        <v>1869381.40282119</v>
      </c>
      <c r="V839">
        <v>1399711.5502057599</v>
      </c>
      <c r="W839">
        <v>339809.711321963</v>
      </c>
      <c r="X839">
        <v>0</v>
      </c>
      <c r="Y839">
        <v>0</v>
      </c>
      <c r="Z839">
        <v>0</v>
      </c>
      <c r="AA839">
        <v>30725.328563454099</v>
      </c>
      <c r="AB839">
        <v>99134.812730008896</v>
      </c>
      <c r="AC839">
        <v>176043.80729937699</v>
      </c>
      <c r="AD839">
        <v>5290.2645267048701</v>
      </c>
      <c r="AE839">
        <v>0</v>
      </c>
      <c r="AF839">
        <v>0</v>
      </c>
      <c r="AG839">
        <v>0</v>
      </c>
      <c r="AH839">
        <v>0</v>
      </c>
      <c r="AI839">
        <v>0</v>
      </c>
      <c r="AJ839">
        <v>2050715.47464727</v>
      </c>
      <c r="AK839" s="63">
        <v>5574.6459248044002</v>
      </c>
      <c r="AL839">
        <v>330.98244656580999</v>
      </c>
      <c r="AM839">
        <v>93035.839999999997</v>
      </c>
      <c r="AN839">
        <v>5574.6459248044002</v>
      </c>
      <c r="AO839">
        <v>16996.724734445201</v>
      </c>
      <c r="AP839">
        <v>330.98244656580999</v>
      </c>
      <c r="AQ839">
        <v>56162.493707719797</v>
      </c>
      <c r="AR839">
        <v>5574.6459248044002</v>
      </c>
      <c r="AS839">
        <v>5574.6459248044002</v>
      </c>
      <c r="AT839">
        <v>0</v>
      </c>
      <c r="AU839" t="s">
        <v>2896</v>
      </c>
      <c r="AV839" t="s">
        <v>2897</v>
      </c>
    </row>
    <row r="840" spans="1:48" x14ac:dyDescent="0.25">
      <c r="A840" t="s">
        <v>3756</v>
      </c>
      <c r="B840">
        <v>1928</v>
      </c>
      <c r="C840" t="s">
        <v>180</v>
      </c>
      <c r="D840">
        <v>105</v>
      </c>
      <c r="E840" t="s">
        <v>1081</v>
      </c>
      <c r="F840" t="s">
        <v>2892</v>
      </c>
      <c r="G840" t="s">
        <v>2893</v>
      </c>
      <c r="H840" t="s">
        <v>2894</v>
      </c>
      <c r="I840" t="s">
        <v>2895</v>
      </c>
      <c r="J840">
        <v>534.80405036245702</v>
      </c>
      <c r="K840">
        <v>1</v>
      </c>
      <c r="L840">
        <v>1</v>
      </c>
      <c r="M840">
        <v>1</v>
      </c>
      <c r="N840">
        <v>3320385.2352688401</v>
      </c>
      <c r="O840">
        <v>1059607.27330319</v>
      </c>
      <c r="P840">
        <v>1013899.32523194</v>
      </c>
      <c r="Q840">
        <v>185320.536727181</v>
      </c>
      <c r="R840">
        <v>312906.47068773099</v>
      </c>
      <c r="S840">
        <v>263624.62870307302</v>
      </c>
      <c r="T840">
        <v>3174400.25</v>
      </c>
      <c r="U840">
        <v>2717718.5912188902</v>
      </c>
      <c r="V840">
        <v>5006619.15773034</v>
      </c>
      <c r="W840">
        <v>696259.68287826795</v>
      </c>
      <c r="X840">
        <v>0</v>
      </c>
      <c r="Y840">
        <v>0</v>
      </c>
      <c r="Z840">
        <v>0</v>
      </c>
      <c r="AA840">
        <v>45117.178383228398</v>
      </c>
      <c r="AB840">
        <v>144122.82222704799</v>
      </c>
      <c r="AC840">
        <v>255933.608435623</v>
      </c>
      <c r="AD840">
        <v>7691.0202674498696</v>
      </c>
      <c r="AE840">
        <v>0</v>
      </c>
      <c r="AF840">
        <v>0</v>
      </c>
      <c r="AG840">
        <v>0</v>
      </c>
      <c r="AH840">
        <v>0</v>
      </c>
      <c r="AI840">
        <v>0</v>
      </c>
      <c r="AJ840">
        <v>6155743.4699219596</v>
      </c>
      <c r="AK840" s="63">
        <v>11510.278326706701</v>
      </c>
      <c r="AL840">
        <v>330.98244656580999</v>
      </c>
      <c r="AM840">
        <v>93035.839999999997</v>
      </c>
      <c r="AN840">
        <v>5574.6459248044002</v>
      </c>
      <c r="AO840">
        <v>16996.724734445201</v>
      </c>
      <c r="AP840">
        <v>330.98244656580999</v>
      </c>
      <c r="AQ840">
        <v>93035.839999999997</v>
      </c>
      <c r="AR840">
        <v>5574.6459248044002</v>
      </c>
      <c r="AS840">
        <v>13157.183401677299</v>
      </c>
      <c r="AT840">
        <v>0</v>
      </c>
      <c r="AU840" t="s">
        <v>2896</v>
      </c>
      <c r="AV840" t="s">
        <v>2896</v>
      </c>
    </row>
    <row r="841" spans="1:48" x14ac:dyDescent="0.25">
      <c r="A841" t="s">
        <v>3757</v>
      </c>
      <c r="B841">
        <v>1928</v>
      </c>
      <c r="C841" t="s">
        <v>180</v>
      </c>
      <c r="D841">
        <v>106</v>
      </c>
      <c r="E841" t="s">
        <v>1082</v>
      </c>
      <c r="F841" t="s">
        <v>2892</v>
      </c>
      <c r="G841" t="s">
        <v>2893</v>
      </c>
      <c r="H841" t="s">
        <v>2894</v>
      </c>
      <c r="I841" t="s">
        <v>2895</v>
      </c>
      <c r="J841">
        <v>199.30625000000001</v>
      </c>
      <c r="K841">
        <v>3</v>
      </c>
      <c r="L841">
        <v>1</v>
      </c>
      <c r="M841">
        <v>1</v>
      </c>
      <c r="N841">
        <v>1333871.60171275</v>
      </c>
      <c r="O841">
        <v>540921.62173795502</v>
      </c>
      <c r="P841">
        <v>463657.74699119799</v>
      </c>
      <c r="Q841">
        <v>69168.323399712695</v>
      </c>
      <c r="R841">
        <v>116444.193678368</v>
      </c>
      <c r="S841">
        <v>98245.396830562604</v>
      </c>
      <c r="T841">
        <v>1511247.11</v>
      </c>
      <c r="U841">
        <v>1012816.37751998</v>
      </c>
      <c r="V841">
        <v>2207616.21599364</v>
      </c>
      <c r="W841">
        <v>246090.051918521</v>
      </c>
      <c r="X841">
        <v>0</v>
      </c>
      <c r="Y841">
        <v>0</v>
      </c>
      <c r="Z841">
        <v>0</v>
      </c>
      <c r="AA841">
        <v>16646.7452424558</v>
      </c>
      <c r="AB841">
        <v>53710.4743653716</v>
      </c>
      <c r="AC841">
        <v>95379.172449613106</v>
      </c>
      <c r="AD841">
        <v>2866.2243809495199</v>
      </c>
      <c r="AE841">
        <v>0</v>
      </c>
      <c r="AF841">
        <v>0</v>
      </c>
      <c r="AG841">
        <v>0</v>
      </c>
      <c r="AH841">
        <v>0</v>
      </c>
      <c r="AI841">
        <v>0</v>
      </c>
      <c r="AJ841">
        <v>2622308.8843505499</v>
      </c>
      <c r="AK841" s="63">
        <v>13157.183401677299</v>
      </c>
      <c r="AL841">
        <v>330.98244656580999</v>
      </c>
      <c r="AM841">
        <v>93035.839999999997</v>
      </c>
      <c r="AN841">
        <v>5574.6459248044002</v>
      </c>
      <c r="AO841">
        <v>16996.724734445201</v>
      </c>
      <c r="AP841">
        <v>330.98244656580999</v>
      </c>
      <c r="AQ841">
        <v>93035.839999999997</v>
      </c>
      <c r="AR841">
        <v>5574.6459248044002</v>
      </c>
      <c r="AS841">
        <v>13157.183401677299</v>
      </c>
      <c r="AT841">
        <v>0</v>
      </c>
      <c r="AU841" t="s">
        <v>2896</v>
      </c>
      <c r="AV841" t="s">
        <v>2896</v>
      </c>
    </row>
    <row r="842" spans="1:48" x14ac:dyDescent="0.25">
      <c r="A842" t="s">
        <v>3758</v>
      </c>
      <c r="B842">
        <v>1928</v>
      </c>
      <c r="C842" t="s">
        <v>180</v>
      </c>
      <c r="D842">
        <v>4802</v>
      </c>
      <c r="E842" t="s">
        <v>1083</v>
      </c>
      <c r="F842" t="s">
        <v>2906</v>
      </c>
      <c r="G842" t="s">
        <v>2903</v>
      </c>
      <c r="H842" t="s">
        <v>2904</v>
      </c>
      <c r="I842" t="s">
        <v>2895</v>
      </c>
      <c r="J842">
        <v>178.71036560149599</v>
      </c>
      <c r="K842">
        <v>1</v>
      </c>
      <c r="L842">
        <v>1</v>
      </c>
      <c r="M842">
        <v>1</v>
      </c>
      <c r="N842">
        <v>284705.44250100298</v>
      </c>
      <c r="O842">
        <v>218770.42434135501</v>
      </c>
      <c r="P842">
        <v>263192.15799187601</v>
      </c>
      <c r="Q842">
        <v>61881.122098421503</v>
      </c>
      <c r="R842">
        <v>2120848.8181187599</v>
      </c>
      <c r="S842">
        <v>88092.926269265896</v>
      </c>
      <c r="T842">
        <v>2041243.88</v>
      </c>
      <c r="U842">
        <v>908154.085051417</v>
      </c>
      <c r="V842">
        <v>679986.31006740802</v>
      </c>
      <c r="W842">
        <v>189887.28095876201</v>
      </c>
      <c r="X842">
        <v>0</v>
      </c>
      <c r="Y842">
        <v>0</v>
      </c>
      <c r="Z842">
        <v>0</v>
      </c>
      <c r="AA842">
        <v>14926.505959317599</v>
      </c>
      <c r="AB842">
        <v>2064597.86806593</v>
      </c>
      <c r="AC842">
        <v>85522.891425825699</v>
      </c>
      <c r="AD842">
        <v>2570.0348434402299</v>
      </c>
      <c r="AE842">
        <v>0</v>
      </c>
      <c r="AF842">
        <v>0</v>
      </c>
      <c r="AG842">
        <v>0</v>
      </c>
      <c r="AH842">
        <v>0</v>
      </c>
      <c r="AI842">
        <v>0</v>
      </c>
      <c r="AJ842">
        <v>3037490.89132069</v>
      </c>
      <c r="AK842" s="63">
        <v>16996.724734445201</v>
      </c>
      <c r="AL842">
        <v>330.98244656580999</v>
      </c>
      <c r="AM842">
        <v>93035.839999999997</v>
      </c>
      <c r="AN842">
        <v>5574.6459248044002</v>
      </c>
      <c r="AO842">
        <v>16996.724734445201</v>
      </c>
      <c r="AP842">
        <v>330.98244656580999</v>
      </c>
      <c r="AQ842">
        <v>40734.411818744898</v>
      </c>
      <c r="AR842">
        <v>5574.6459248044002</v>
      </c>
      <c r="AS842">
        <v>16996.724734445201</v>
      </c>
      <c r="AT842">
        <v>0</v>
      </c>
      <c r="AU842" t="s">
        <v>2896</v>
      </c>
      <c r="AV842" t="s">
        <v>2896</v>
      </c>
    </row>
    <row r="843" spans="1:48" x14ac:dyDescent="0.25">
      <c r="A843" t="s">
        <v>3759</v>
      </c>
      <c r="B843">
        <v>1928</v>
      </c>
      <c r="C843" t="s">
        <v>180</v>
      </c>
      <c r="D843">
        <v>109</v>
      </c>
      <c r="E843" t="s">
        <v>1084</v>
      </c>
      <c r="F843" t="s">
        <v>2892</v>
      </c>
      <c r="G843" t="s">
        <v>2893</v>
      </c>
      <c r="H843" t="s">
        <v>2894</v>
      </c>
      <c r="I843" t="s">
        <v>2895</v>
      </c>
      <c r="J843">
        <v>537.92014331209305</v>
      </c>
      <c r="K843">
        <v>1</v>
      </c>
      <c r="L843">
        <v>1</v>
      </c>
      <c r="M843">
        <v>1</v>
      </c>
      <c r="N843">
        <v>3352062.1871061898</v>
      </c>
      <c r="O843">
        <v>1069409.7756324101</v>
      </c>
      <c r="P843">
        <v>1091853.8155713901</v>
      </c>
      <c r="Q843">
        <v>186448.250257509</v>
      </c>
      <c r="R843">
        <v>315026.04044380801</v>
      </c>
      <c r="S843">
        <v>265160.66577365098</v>
      </c>
      <c r="T843">
        <v>3281246.4</v>
      </c>
      <c r="U843">
        <v>2733553.6690113102</v>
      </c>
      <c r="V843">
        <v>5154294.53578112</v>
      </c>
      <c r="W843">
        <v>669866.51876699005</v>
      </c>
      <c r="X843">
        <v>0</v>
      </c>
      <c r="Y843">
        <v>0</v>
      </c>
      <c r="Z843">
        <v>0</v>
      </c>
      <c r="AA843">
        <v>45676.445211209997</v>
      </c>
      <c r="AB843">
        <v>144962.569251999</v>
      </c>
      <c r="AC843">
        <v>257424.832954735</v>
      </c>
      <c r="AD843">
        <v>7735.83281891553</v>
      </c>
      <c r="AE843">
        <v>0</v>
      </c>
      <c r="AF843">
        <v>0</v>
      </c>
      <c r="AG843">
        <v>0</v>
      </c>
      <c r="AH843">
        <v>0</v>
      </c>
      <c r="AI843">
        <v>0</v>
      </c>
      <c r="AJ843">
        <v>6279960.7347849598</v>
      </c>
      <c r="AK843" s="63">
        <v>11674.5223484621</v>
      </c>
      <c r="AL843">
        <v>330.98244656580999</v>
      </c>
      <c r="AM843">
        <v>93035.839999999997</v>
      </c>
      <c r="AN843">
        <v>5574.6459248044002</v>
      </c>
      <c r="AO843">
        <v>16996.724734445201</v>
      </c>
      <c r="AP843">
        <v>330.98244656580999</v>
      </c>
      <c r="AQ843">
        <v>93035.839999999997</v>
      </c>
      <c r="AR843">
        <v>5574.6459248044002</v>
      </c>
      <c r="AS843">
        <v>13157.183401677299</v>
      </c>
      <c r="AT843">
        <v>0</v>
      </c>
      <c r="AU843" t="s">
        <v>2896</v>
      </c>
      <c r="AV843" t="s">
        <v>2896</v>
      </c>
    </row>
    <row r="844" spans="1:48" x14ac:dyDescent="0.25">
      <c r="A844" t="s">
        <v>3760</v>
      </c>
      <c r="B844">
        <v>1928</v>
      </c>
      <c r="C844" t="s">
        <v>180</v>
      </c>
      <c r="D844">
        <v>115</v>
      </c>
      <c r="E844" t="s">
        <v>1085</v>
      </c>
      <c r="F844" t="s">
        <v>2892</v>
      </c>
      <c r="G844" t="s">
        <v>2911</v>
      </c>
      <c r="H844" t="s">
        <v>2894</v>
      </c>
      <c r="I844" t="s">
        <v>2895</v>
      </c>
      <c r="J844">
        <v>834.23356840945996</v>
      </c>
      <c r="K844">
        <v>1</v>
      </c>
      <c r="L844">
        <v>1</v>
      </c>
      <c r="M844">
        <v>1</v>
      </c>
      <c r="N844">
        <v>5314690.2228799602</v>
      </c>
      <c r="O844">
        <v>2113418.5771253798</v>
      </c>
      <c r="P844">
        <v>1793178.51568699</v>
      </c>
      <c r="Q844">
        <v>289095.00084934302</v>
      </c>
      <c r="R844">
        <v>487698.93114141998</v>
      </c>
      <c r="S844">
        <v>411224.474785731</v>
      </c>
      <c r="T844">
        <v>5758748.96</v>
      </c>
      <c r="U844">
        <v>4239332.2876831004</v>
      </c>
      <c r="V844">
        <v>8494558.3135699909</v>
      </c>
      <c r="W844">
        <v>1208729.6486102999</v>
      </c>
      <c r="X844">
        <v>0</v>
      </c>
      <c r="Y844">
        <v>0</v>
      </c>
      <c r="Z844">
        <v>0</v>
      </c>
      <c r="AA844">
        <v>69978.054215332406</v>
      </c>
      <c r="AB844">
        <v>224815.23128747201</v>
      </c>
      <c r="AC844">
        <v>399227.35681686801</v>
      </c>
      <c r="AD844">
        <v>11997.1179688631</v>
      </c>
      <c r="AE844">
        <v>0</v>
      </c>
      <c r="AF844">
        <v>0</v>
      </c>
      <c r="AG844">
        <v>0</v>
      </c>
      <c r="AH844">
        <v>0</v>
      </c>
      <c r="AI844">
        <v>0</v>
      </c>
      <c r="AJ844">
        <v>10409305.722468801</v>
      </c>
      <c r="AK844" s="63">
        <v>12477.687444674601</v>
      </c>
      <c r="AL844">
        <v>330.98244656580999</v>
      </c>
      <c r="AM844">
        <v>93035.839999999997</v>
      </c>
      <c r="AN844">
        <v>5574.6459248044002</v>
      </c>
      <c r="AO844">
        <v>16996.724734445201</v>
      </c>
      <c r="AP844">
        <v>3753.1860850462999</v>
      </c>
      <c r="AQ844">
        <v>20687.885194392002</v>
      </c>
      <c r="AR844">
        <v>12041.714197785501</v>
      </c>
      <c r="AS844">
        <v>12477.687444674601</v>
      </c>
      <c r="AT844">
        <v>0</v>
      </c>
      <c r="AU844" t="s">
        <v>2896</v>
      </c>
      <c r="AV844" t="s">
        <v>2896</v>
      </c>
    </row>
    <row r="845" spans="1:48" x14ac:dyDescent="0.25">
      <c r="A845" t="s">
        <v>3761</v>
      </c>
      <c r="B845">
        <v>1928</v>
      </c>
      <c r="C845" t="s">
        <v>180</v>
      </c>
      <c r="D845">
        <v>107</v>
      </c>
      <c r="E845" t="s">
        <v>1086</v>
      </c>
      <c r="F845" t="s">
        <v>2892</v>
      </c>
      <c r="G845" t="s">
        <v>2893</v>
      </c>
      <c r="H845" t="s">
        <v>2894</v>
      </c>
      <c r="I845" t="s">
        <v>2895</v>
      </c>
      <c r="J845">
        <v>569.36637902013399</v>
      </c>
      <c r="K845">
        <v>1</v>
      </c>
      <c r="L845">
        <v>2</v>
      </c>
      <c r="M845">
        <v>1</v>
      </c>
      <c r="N845">
        <v>3410270.8999330299</v>
      </c>
      <c r="O845">
        <v>1094871.4999245801</v>
      </c>
      <c r="P845">
        <v>1055405.0156928599</v>
      </c>
      <c r="Q845">
        <v>197301.797080016</v>
      </c>
      <c r="R845">
        <v>333398.42746751098</v>
      </c>
      <c r="S845">
        <v>280661.674427238</v>
      </c>
      <c r="T845">
        <v>3197893.35</v>
      </c>
      <c r="U845">
        <v>2893354.2900979901</v>
      </c>
      <c r="V845">
        <v>5258506.1858379599</v>
      </c>
      <c r="W845">
        <v>631001.58514952101</v>
      </c>
      <c r="X845">
        <v>0</v>
      </c>
      <c r="Y845">
        <v>0</v>
      </c>
      <c r="Z845">
        <v>0</v>
      </c>
      <c r="AA845">
        <v>48302.943249610602</v>
      </c>
      <c r="AB845">
        <v>153436.92586090701</v>
      </c>
      <c r="AC845">
        <v>272473.61310331803</v>
      </c>
      <c r="AD845">
        <v>8188.06132391963</v>
      </c>
      <c r="AE845">
        <v>0</v>
      </c>
      <c r="AF845">
        <v>0</v>
      </c>
      <c r="AG845">
        <v>0</v>
      </c>
      <c r="AH845">
        <v>0</v>
      </c>
      <c r="AI845">
        <v>0</v>
      </c>
      <c r="AJ845">
        <v>6371909.3145252401</v>
      </c>
      <c r="AK845" s="63">
        <v>11191.228617135999</v>
      </c>
      <c r="AL845">
        <v>330.98244656580999</v>
      </c>
      <c r="AM845">
        <v>93035.839999999997</v>
      </c>
      <c r="AN845">
        <v>5574.6459248044002</v>
      </c>
      <c r="AO845">
        <v>16996.724734445201</v>
      </c>
      <c r="AP845">
        <v>330.98244656580999</v>
      </c>
      <c r="AQ845">
        <v>93035.839999999997</v>
      </c>
      <c r="AR845">
        <v>5574.6459248044002</v>
      </c>
      <c r="AS845">
        <v>13157.183401677299</v>
      </c>
      <c r="AT845">
        <v>0</v>
      </c>
      <c r="AU845" t="s">
        <v>2896</v>
      </c>
      <c r="AV845" t="s">
        <v>2896</v>
      </c>
    </row>
    <row r="846" spans="1:48" x14ac:dyDescent="0.25">
      <c r="A846" t="s">
        <v>3762</v>
      </c>
      <c r="B846">
        <v>1928</v>
      </c>
      <c r="C846" t="s">
        <v>180</v>
      </c>
      <c r="D846">
        <v>110</v>
      </c>
      <c r="E846" t="s">
        <v>1087</v>
      </c>
      <c r="F846" t="s">
        <v>2892</v>
      </c>
      <c r="G846" t="s">
        <v>2893</v>
      </c>
      <c r="H846" t="s">
        <v>2894</v>
      </c>
      <c r="I846" t="s">
        <v>2895</v>
      </c>
      <c r="J846">
        <v>232.948686305726</v>
      </c>
      <c r="K846">
        <v>3</v>
      </c>
      <c r="L846">
        <v>1</v>
      </c>
      <c r="M846">
        <v>1</v>
      </c>
      <c r="N846">
        <v>1455093.7857869901</v>
      </c>
      <c r="O846">
        <v>580000.081171258</v>
      </c>
      <c r="P846">
        <v>498267.20121213398</v>
      </c>
      <c r="Q846">
        <v>80817.497343869501</v>
      </c>
      <c r="R846">
        <v>136099.70558025801</v>
      </c>
      <c r="S846">
        <v>114828.993708247</v>
      </c>
      <c r="T846">
        <v>1566500.82</v>
      </c>
      <c r="U846">
        <v>1183777.45109451</v>
      </c>
      <c r="V846">
        <v>2394186.2078346699</v>
      </c>
      <c r="W846">
        <v>273858.70690615202</v>
      </c>
      <c r="X846">
        <v>0</v>
      </c>
      <c r="Y846">
        <v>0</v>
      </c>
      <c r="Z846">
        <v>0</v>
      </c>
      <c r="AA846">
        <v>19456.677527654901</v>
      </c>
      <c r="AB846">
        <v>62776.678826031297</v>
      </c>
      <c r="AC846">
        <v>111478.95724827801</v>
      </c>
      <c r="AD846">
        <v>3350.03645996869</v>
      </c>
      <c r="AE846">
        <v>0</v>
      </c>
      <c r="AF846">
        <v>0</v>
      </c>
      <c r="AG846">
        <v>0</v>
      </c>
      <c r="AH846">
        <v>0</v>
      </c>
      <c r="AI846">
        <v>0</v>
      </c>
      <c r="AJ846">
        <v>2865107.2648027502</v>
      </c>
      <c r="AK846" s="63">
        <v>12299.306384765499</v>
      </c>
      <c r="AL846">
        <v>330.98244656580999</v>
      </c>
      <c r="AM846">
        <v>93035.839999999997</v>
      </c>
      <c r="AN846">
        <v>5574.6459248044002</v>
      </c>
      <c r="AO846">
        <v>16996.724734445201</v>
      </c>
      <c r="AP846">
        <v>330.98244656580999</v>
      </c>
      <c r="AQ846">
        <v>93035.839999999997</v>
      </c>
      <c r="AR846">
        <v>5574.6459248044002</v>
      </c>
      <c r="AS846">
        <v>13157.183401677299</v>
      </c>
      <c r="AT846">
        <v>0</v>
      </c>
      <c r="AU846" t="s">
        <v>2896</v>
      </c>
      <c r="AV846" t="s">
        <v>2896</v>
      </c>
    </row>
    <row r="847" spans="1:48" x14ac:dyDescent="0.25">
      <c r="A847" t="s">
        <v>3763</v>
      </c>
      <c r="B847">
        <v>1928</v>
      </c>
      <c r="C847" t="s">
        <v>180</v>
      </c>
      <c r="D847">
        <v>114</v>
      </c>
      <c r="E847" t="s">
        <v>1088</v>
      </c>
      <c r="F847" t="s">
        <v>2892</v>
      </c>
      <c r="G847" t="s">
        <v>2893</v>
      </c>
      <c r="H847" t="s">
        <v>2894</v>
      </c>
      <c r="I847" t="s">
        <v>2895</v>
      </c>
      <c r="J847">
        <v>633.70241818146803</v>
      </c>
      <c r="K847">
        <v>1</v>
      </c>
      <c r="L847">
        <v>1</v>
      </c>
      <c r="M847">
        <v>1</v>
      </c>
      <c r="N847">
        <v>3782118.0091863801</v>
      </c>
      <c r="O847">
        <v>1187784.0791720899</v>
      </c>
      <c r="P847">
        <v>1118983.09521123</v>
      </c>
      <c r="Q847">
        <v>219584.45752740701</v>
      </c>
      <c r="R847">
        <v>370239.102472567</v>
      </c>
      <c r="S847">
        <v>312375.279484339</v>
      </c>
      <c r="T847">
        <v>3458417.42</v>
      </c>
      <c r="U847">
        <v>3220291.3235696801</v>
      </c>
      <c r="V847">
        <v>5764717.4876587596</v>
      </c>
      <c r="W847">
        <v>690287.582784742</v>
      </c>
      <c r="X847">
        <v>0</v>
      </c>
      <c r="Y847">
        <v>0</v>
      </c>
      <c r="Z847">
        <v>0</v>
      </c>
      <c r="AA847">
        <v>52929.011082166697</v>
      </c>
      <c r="AB847">
        <v>170774.662044014</v>
      </c>
      <c r="AC847">
        <v>303262.00119397702</v>
      </c>
      <c r="AD847">
        <v>9113.2782903616699</v>
      </c>
      <c r="AE847">
        <v>0</v>
      </c>
      <c r="AF847">
        <v>0</v>
      </c>
      <c r="AG847">
        <v>0</v>
      </c>
      <c r="AH847">
        <v>0</v>
      </c>
      <c r="AI847">
        <v>0</v>
      </c>
      <c r="AJ847">
        <v>6991084.0230540195</v>
      </c>
      <c r="AK847" s="63">
        <v>11032.124578467399</v>
      </c>
      <c r="AL847">
        <v>330.98244656580999</v>
      </c>
      <c r="AM847">
        <v>93035.839999999997</v>
      </c>
      <c r="AN847">
        <v>5574.6459248044002</v>
      </c>
      <c r="AO847">
        <v>16996.724734445201</v>
      </c>
      <c r="AP847">
        <v>330.98244656580999</v>
      </c>
      <c r="AQ847">
        <v>93035.839999999997</v>
      </c>
      <c r="AR847">
        <v>5574.6459248044002</v>
      </c>
      <c r="AS847">
        <v>13157.183401677299</v>
      </c>
      <c r="AT847">
        <v>0</v>
      </c>
      <c r="AU847" t="s">
        <v>2896</v>
      </c>
      <c r="AV847" t="s">
        <v>2896</v>
      </c>
    </row>
    <row r="848" spans="1:48" x14ac:dyDescent="0.25">
      <c r="A848" t="s">
        <v>3764</v>
      </c>
      <c r="B848">
        <v>1928</v>
      </c>
      <c r="C848" t="s">
        <v>180</v>
      </c>
      <c r="D848">
        <v>116</v>
      </c>
      <c r="E848" t="s">
        <v>1089</v>
      </c>
      <c r="F848" t="s">
        <v>2892</v>
      </c>
      <c r="G848" t="s">
        <v>2911</v>
      </c>
      <c r="H848" t="s">
        <v>2894</v>
      </c>
      <c r="I848" t="s">
        <v>2895</v>
      </c>
      <c r="J848">
        <v>879.47414344803303</v>
      </c>
      <c r="K848">
        <v>1</v>
      </c>
      <c r="L848">
        <v>1</v>
      </c>
      <c r="M848">
        <v>1</v>
      </c>
      <c r="N848">
        <v>5421902.7989107696</v>
      </c>
      <c r="O848">
        <v>2195359.4963423898</v>
      </c>
      <c r="P848">
        <v>1720141.24242119</v>
      </c>
      <c r="Q848">
        <v>304792.88283208699</v>
      </c>
      <c r="R848">
        <v>514654.63749771798</v>
      </c>
      <c r="S848">
        <v>433525.22173926397</v>
      </c>
      <c r="T848">
        <v>5687619.3300000001</v>
      </c>
      <c r="U848">
        <v>4469231.7280041501</v>
      </c>
      <c r="V848">
        <v>8677320.1429407001</v>
      </c>
      <c r="W848">
        <v>1168243.2168604301</v>
      </c>
      <c r="X848">
        <v>0</v>
      </c>
      <c r="Y848">
        <v>0</v>
      </c>
      <c r="Z848">
        <v>0</v>
      </c>
      <c r="AA848">
        <v>74280.713039889306</v>
      </c>
      <c r="AB848">
        <v>237006.98516314899</v>
      </c>
      <c r="AC848">
        <v>420877.49878845102</v>
      </c>
      <c r="AD848">
        <v>12647.7229508129</v>
      </c>
      <c r="AE848">
        <v>0</v>
      </c>
      <c r="AF848">
        <v>0</v>
      </c>
      <c r="AG848">
        <v>0</v>
      </c>
      <c r="AH848">
        <v>0</v>
      </c>
      <c r="AI848">
        <v>0</v>
      </c>
      <c r="AJ848">
        <v>10590376.279743399</v>
      </c>
      <c r="AK848" s="63">
        <v>12041.714197785501</v>
      </c>
      <c r="AL848">
        <v>330.98244656580999</v>
      </c>
      <c r="AM848">
        <v>93035.839999999997</v>
      </c>
      <c r="AN848">
        <v>5574.6459248044002</v>
      </c>
      <c r="AO848">
        <v>16996.724734445201</v>
      </c>
      <c r="AP848">
        <v>3753.1860850462999</v>
      </c>
      <c r="AQ848">
        <v>20687.885194392002</v>
      </c>
      <c r="AR848">
        <v>12041.714197785501</v>
      </c>
      <c r="AS848">
        <v>12477.687444674601</v>
      </c>
      <c r="AT848">
        <v>0</v>
      </c>
      <c r="AU848" t="s">
        <v>2896</v>
      </c>
      <c r="AV848" t="s">
        <v>2896</v>
      </c>
    </row>
    <row r="849" spans="1:48" x14ac:dyDescent="0.25">
      <c r="A849" t="s">
        <v>3765</v>
      </c>
      <c r="B849">
        <v>1928</v>
      </c>
      <c r="C849" t="s">
        <v>180</v>
      </c>
      <c r="D849">
        <v>1928</v>
      </c>
      <c r="E849" t="s">
        <v>180</v>
      </c>
      <c r="F849" t="s">
        <v>1871</v>
      </c>
      <c r="G849" t="s">
        <v>1871</v>
      </c>
      <c r="H849" t="s">
        <v>2899</v>
      </c>
      <c r="I849" t="s">
        <v>2895</v>
      </c>
      <c r="J849">
        <v>94.541709908475397</v>
      </c>
      <c r="K849">
        <v>1</v>
      </c>
      <c r="L849">
        <v>5</v>
      </c>
      <c r="M849">
        <v>1</v>
      </c>
      <c r="N849">
        <v>150615.43444164199</v>
      </c>
      <c r="O849">
        <v>115734.36115482599</v>
      </c>
      <c r="P849">
        <v>126111.430596288</v>
      </c>
      <c r="Q849">
        <v>32736.473200919601</v>
      </c>
      <c r="R849">
        <v>55235.764956024097</v>
      </c>
      <c r="S849">
        <v>46603.093515622801</v>
      </c>
      <c r="T849">
        <v>0</v>
      </c>
      <c r="U849">
        <v>480433.46434969897</v>
      </c>
      <c r="V849">
        <v>359727.698232572</v>
      </c>
      <c r="W849">
        <v>87331.540039771295</v>
      </c>
      <c r="X849">
        <v>0</v>
      </c>
      <c r="Y849">
        <v>0</v>
      </c>
      <c r="Z849">
        <v>0</v>
      </c>
      <c r="AA849">
        <v>7896.4496077395897</v>
      </c>
      <c r="AB849">
        <v>25477.776469616801</v>
      </c>
      <c r="AC849">
        <v>45243.488616346804</v>
      </c>
      <c r="AD849">
        <v>1359.60489927601</v>
      </c>
      <c r="AE849">
        <v>0</v>
      </c>
      <c r="AF849">
        <v>0</v>
      </c>
      <c r="AG849">
        <v>0</v>
      </c>
      <c r="AH849">
        <v>0</v>
      </c>
      <c r="AI849">
        <v>0</v>
      </c>
      <c r="AJ849">
        <v>527036.55786532199</v>
      </c>
      <c r="AK849" s="63">
        <v>5574.6459248044002</v>
      </c>
      <c r="AL849">
        <v>330.98244656580999</v>
      </c>
      <c r="AM849">
        <v>93035.839999999997</v>
      </c>
      <c r="AN849">
        <v>5574.6459248044002</v>
      </c>
      <c r="AO849">
        <v>16996.724734445201</v>
      </c>
      <c r="AP849">
        <v>634.54287297753501</v>
      </c>
      <c r="AQ849">
        <v>40331.279999999999</v>
      </c>
      <c r="AR849">
        <v>5574.6459248044002</v>
      </c>
      <c r="AS849">
        <v>5574.6459248044002</v>
      </c>
      <c r="AT849">
        <v>0</v>
      </c>
      <c r="AU849" t="s">
        <v>2896</v>
      </c>
      <c r="AV849" t="s">
        <v>2900</v>
      </c>
    </row>
    <row r="850" spans="1:48" x14ac:dyDescent="0.25">
      <c r="A850" t="s">
        <v>3766</v>
      </c>
      <c r="B850">
        <v>1928</v>
      </c>
      <c r="C850" t="s">
        <v>180</v>
      </c>
      <c r="D850">
        <v>118</v>
      </c>
      <c r="E850" t="s">
        <v>1090</v>
      </c>
      <c r="F850" t="s">
        <v>2892</v>
      </c>
      <c r="G850" t="s">
        <v>2903</v>
      </c>
      <c r="H850" t="s">
        <v>2904</v>
      </c>
      <c r="I850" t="s">
        <v>2895</v>
      </c>
      <c r="J850">
        <v>1937.4725431623101</v>
      </c>
      <c r="K850">
        <v>1</v>
      </c>
      <c r="L850">
        <v>1</v>
      </c>
      <c r="M850">
        <v>1</v>
      </c>
      <c r="N850">
        <v>12128179.0375004</v>
      </c>
      <c r="O850">
        <v>7294759.2890648898</v>
      </c>
      <c r="P850">
        <v>4642898.7971750498</v>
      </c>
      <c r="Q850">
        <v>671780.184637208</v>
      </c>
      <c r="R850">
        <v>1382183.13918598</v>
      </c>
      <c r="S850">
        <v>955051.62959666504</v>
      </c>
      <c r="T850">
        <v>16274128.66</v>
      </c>
      <c r="U850">
        <v>9845671.7875635307</v>
      </c>
      <c r="V850">
        <v>20227379.476833701</v>
      </c>
      <c r="W850">
        <v>5202718.5688672299</v>
      </c>
      <c r="X850">
        <v>0</v>
      </c>
      <c r="Y850">
        <v>0</v>
      </c>
      <c r="Z850">
        <v>0</v>
      </c>
      <c r="AA850">
        <v>167578.437545678</v>
      </c>
      <c r="AB850">
        <v>522123.96431687602</v>
      </c>
      <c r="AC850">
        <v>927188.82529106899</v>
      </c>
      <c r="AD850">
        <v>27862.8043055954</v>
      </c>
      <c r="AE850">
        <v>0</v>
      </c>
      <c r="AF850">
        <v>0</v>
      </c>
      <c r="AG850">
        <v>0</v>
      </c>
      <c r="AH850">
        <v>0</v>
      </c>
      <c r="AI850">
        <v>0</v>
      </c>
      <c r="AJ850">
        <v>27074852.077160198</v>
      </c>
      <c r="AK850" s="63">
        <v>13974.315234924101</v>
      </c>
      <c r="AL850">
        <v>330.98244656580999</v>
      </c>
      <c r="AM850">
        <v>93035.839999999997</v>
      </c>
      <c r="AN850">
        <v>5574.6459248044002</v>
      </c>
      <c r="AO850">
        <v>16996.724734445201</v>
      </c>
      <c r="AP850">
        <v>330.98244656580999</v>
      </c>
      <c r="AQ850">
        <v>40734.411818744898</v>
      </c>
      <c r="AR850">
        <v>5574.6459248044002</v>
      </c>
      <c r="AS850">
        <v>16996.724734445201</v>
      </c>
      <c r="AT850">
        <v>0</v>
      </c>
      <c r="AU850" t="s">
        <v>2896</v>
      </c>
      <c r="AV850" t="s">
        <v>2896</v>
      </c>
    </row>
    <row r="851" spans="1:48" x14ac:dyDescent="0.25">
      <c r="A851" t="s">
        <v>3767</v>
      </c>
      <c r="B851">
        <v>1928</v>
      </c>
      <c r="C851" t="s">
        <v>180</v>
      </c>
      <c r="D851">
        <v>2735</v>
      </c>
      <c r="E851" t="s">
        <v>1091</v>
      </c>
      <c r="F851" t="s">
        <v>2906</v>
      </c>
      <c r="G851" t="s">
        <v>2903</v>
      </c>
      <c r="H851" t="s">
        <v>2904</v>
      </c>
      <c r="I851" t="s">
        <v>2895</v>
      </c>
      <c r="J851">
        <v>165.351646545476</v>
      </c>
      <c r="K851">
        <v>1</v>
      </c>
      <c r="L851">
        <v>2</v>
      </c>
      <c r="M851">
        <v>1</v>
      </c>
      <c r="N851">
        <v>263423.520731722</v>
      </c>
      <c r="O851">
        <v>202417.18916830799</v>
      </c>
      <c r="P851">
        <v>220566.485601847</v>
      </c>
      <c r="Q851">
        <v>57255.466937335797</v>
      </c>
      <c r="R851">
        <v>96606.298876118701</v>
      </c>
      <c r="S851">
        <v>81507.921259103605</v>
      </c>
      <c r="T851">
        <v>0</v>
      </c>
      <c r="U851">
        <v>840268.96131533198</v>
      </c>
      <c r="V851">
        <v>629156.87973438599</v>
      </c>
      <c r="W851">
        <v>152741.197032589</v>
      </c>
      <c r="X851">
        <v>0</v>
      </c>
      <c r="Y851">
        <v>0</v>
      </c>
      <c r="Z851">
        <v>0</v>
      </c>
      <c r="AA851">
        <v>13810.739680582699</v>
      </c>
      <c r="AB851">
        <v>44560.144867773997</v>
      </c>
      <c r="AC851">
        <v>79129.998234819199</v>
      </c>
      <c r="AD851">
        <v>2377.9230242844401</v>
      </c>
      <c r="AE851">
        <v>0</v>
      </c>
      <c r="AF851">
        <v>0</v>
      </c>
      <c r="AG851">
        <v>0</v>
      </c>
      <c r="AH851">
        <v>0</v>
      </c>
      <c r="AI851">
        <v>0</v>
      </c>
      <c r="AJ851">
        <v>921776.88257443497</v>
      </c>
      <c r="AK851" s="63">
        <v>5574.6459248044002</v>
      </c>
      <c r="AL851">
        <v>330.98244656580999</v>
      </c>
      <c r="AM851">
        <v>93035.839999999997</v>
      </c>
      <c r="AN851">
        <v>5574.6459248044002</v>
      </c>
      <c r="AO851">
        <v>16996.724734445201</v>
      </c>
      <c r="AP851">
        <v>330.98244656580999</v>
      </c>
      <c r="AQ851">
        <v>40734.411818744898</v>
      </c>
      <c r="AR851">
        <v>5574.6459248044002</v>
      </c>
      <c r="AS851">
        <v>16996.724734445201</v>
      </c>
      <c r="AT851">
        <v>0</v>
      </c>
      <c r="AU851" t="s">
        <v>2896</v>
      </c>
      <c r="AV851" t="s">
        <v>2897</v>
      </c>
    </row>
    <row r="852" spans="1:48" x14ac:dyDescent="0.25">
      <c r="A852" t="s">
        <v>3768</v>
      </c>
      <c r="B852">
        <v>1928</v>
      </c>
      <c r="C852" t="s">
        <v>180</v>
      </c>
      <c r="D852">
        <v>139</v>
      </c>
      <c r="E852" t="s">
        <v>1092</v>
      </c>
      <c r="F852" t="s">
        <v>2892</v>
      </c>
      <c r="G852" t="s">
        <v>2893</v>
      </c>
      <c r="H852" t="s">
        <v>2894</v>
      </c>
      <c r="I852" t="s">
        <v>2895</v>
      </c>
      <c r="J852">
        <v>543.92171076359</v>
      </c>
      <c r="K852">
        <v>1</v>
      </c>
      <c r="L852">
        <v>1</v>
      </c>
      <c r="M852">
        <v>1</v>
      </c>
      <c r="N852">
        <v>3417961.68000363</v>
      </c>
      <c r="O852">
        <v>1096957.26596895</v>
      </c>
      <c r="P852">
        <v>1037767.50882957</v>
      </c>
      <c r="Q852">
        <v>188488.342250569</v>
      </c>
      <c r="R852">
        <v>319093.06168659899</v>
      </c>
      <c r="S852">
        <v>268119.05958156002</v>
      </c>
      <c r="T852">
        <v>3296215.97</v>
      </c>
      <c r="U852">
        <v>2764051.88873932</v>
      </c>
      <c r="V852">
        <v>5263548.5972459596</v>
      </c>
      <c r="W852">
        <v>603401.010081738</v>
      </c>
      <c r="X852">
        <v>0</v>
      </c>
      <c r="Y852">
        <v>0</v>
      </c>
      <c r="Z852">
        <v>0</v>
      </c>
      <c r="AA852">
        <v>46738.336819202603</v>
      </c>
      <c r="AB852">
        <v>146579.914592427</v>
      </c>
      <c r="AC852">
        <v>260296.918184999</v>
      </c>
      <c r="AD852">
        <v>7822.1413965612001</v>
      </c>
      <c r="AE852">
        <v>0</v>
      </c>
      <c r="AF852">
        <v>0</v>
      </c>
      <c r="AG852">
        <v>0</v>
      </c>
      <c r="AH852">
        <v>0</v>
      </c>
      <c r="AI852">
        <v>0</v>
      </c>
      <c r="AJ852">
        <v>6328386.9183208896</v>
      </c>
      <c r="AK852" s="63">
        <v>11634.738590295899</v>
      </c>
      <c r="AL852">
        <v>330.98244656580999</v>
      </c>
      <c r="AM852">
        <v>93035.839999999997</v>
      </c>
      <c r="AN852">
        <v>5574.6459248044002</v>
      </c>
      <c r="AO852">
        <v>16996.724734445201</v>
      </c>
      <c r="AP852">
        <v>330.98244656580999</v>
      </c>
      <c r="AQ852">
        <v>93035.839999999997</v>
      </c>
      <c r="AR852">
        <v>5574.6459248044002</v>
      </c>
      <c r="AS852">
        <v>13157.183401677299</v>
      </c>
      <c r="AT852">
        <v>0</v>
      </c>
      <c r="AU852" t="s">
        <v>2896</v>
      </c>
      <c r="AV852" t="s">
        <v>2896</v>
      </c>
    </row>
    <row r="853" spans="1:48" x14ac:dyDescent="0.25">
      <c r="A853" t="s">
        <v>3769</v>
      </c>
      <c r="B853">
        <v>1928</v>
      </c>
      <c r="C853" t="s">
        <v>180</v>
      </c>
      <c r="D853">
        <v>4480</v>
      </c>
      <c r="E853" t="s">
        <v>1093</v>
      </c>
      <c r="F853" t="s">
        <v>2906</v>
      </c>
      <c r="G853" t="s">
        <v>2893</v>
      </c>
      <c r="H853" t="s">
        <v>2894</v>
      </c>
      <c r="I853" t="s">
        <v>2895</v>
      </c>
      <c r="J853">
        <v>198.173378069432</v>
      </c>
      <c r="K853">
        <v>1</v>
      </c>
      <c r="L853">
        <v>1</v>
      </c>
      <c r="M853">
        <v>1</v>
      </c>
      <c r="N853">
        <v>315712.18102137902</v>
      </c>
      <c r="O853">
        <v>242596.30305991901</v>
      </c>
      <c r="P853">
        <v>264348.17223667202</v>
      </c>
      <c r="Q853">
        <v>68620.4796442347</v>
      </c>
      <c r="R853">
        <v>115782.315997684</v>
      </c>
      <c r="S853">
        <v>97686.962499592904</v>
      </c>
      <c r="T853">
        <v>0</v>
      </c>
      <c r="U853">
        <v>1007059.45195989</v>
      </c>
      <c r="V853">
        <v>754042.35033302696</v>
      </c>
      <c r="W853">
        <v>183059.79782301199</v>
      </c>
      <c r="X853">
        <v>0</v>
      </c>
      <c r="Y853">
        <v>0</v>
      </c>
      <c r="Z853">
        <v>0</v>
      </c>
      <c r="AA853">
        <v>16552.123872476201</v>
      </c>
      <c r="AB853">
        <v>53405.179931373597</v>
      </c>
      <c r="AC853">
        <v>94837.029956696002</v>
      </c>
      <c r="AD853">
        <v>2849.93254289684</v>
      </c>
      <c r="AE853">
        <v>0</v>
      </c>
      <c r="AF853">
        <v>0</v>
      </c>
      <c r="AG853">
        <v>0</v>
      </c>
      <c r="AH853">
        <v>0</v>
      </c>
      <c r="AI853">
        <v>0</v>
      </c>
      <c r="AJ853">
        <v>1104746.41445948</v>
      </c>
      <c r="AK853" s="63">
        <v>5574.6459248044002</v>
      </c>
      <c r="AL853">
        <v>330.98244656580999</v>
      </c>
      <c r="AM853">
        <v>93035.839999999997</v>
      </c>
      <c r="AN853">
        <v>5574.6459248044002</v>
      </c>
      <c r="AO853">
        <v>16996.724734445201</v>
      </c>
      <c r="AP853">
        <v>330.98244656580999</v>
      </c>
      <c r="AQ853">
        <v>93035.839999999997</v>
      </c>
      <c r="AR853">
        <v>5574.6459248044002</v>
      </c>
      <c r="AS853">
        <v>13157.183401677299</v>
      </c>
      <c r="AT853">
        <v>0</v>
      </c>
      <c r="AU853" t="s">
        <v>2896</v>
      </c>
      <c r="AV853" t="s">
        <v>2897</v>
      </c>
    </row>
    <row r="854" spans="1:48" x14ac:dyDescent="0.25">
      <c r="A854" t="s">
        <v>3770</v>
      </c>
      <c r="B854">
        <v>1926</v>
      </c>
      <c r="C854" t="s">
        <v>181</v>
      </c>
      <c r="D854">
        <v>97</v>
      </c>
      <c r="E854" t="s">
        <v>1100</v>
      </c>
      <c r="F854" t="s">
        <v>2892</v>
      </c>
      <c r="G854" t="s">
        <v>2911</v>
      </c>
      <c r="H854" t="s">
        <v>2904</v>
      </c>
      <c r="I854" t="s">
        <v>2895</v>
      </c>
      <c r="J854">
        <v>448.20185447591001</v>
      </c>
      <c r="K854">
        <v>1</v>
      </c>
      <c r="L854">
        <v>1</v>
      </c>
      <c r="M854">
        <v>1</v>
      </c>
      <c r="N854">
        <v>1959678.9014928499</v>
      </c>
      <c r="O854">
        <v>932645.09725423204</v>
      </c>
      <c r="P854">
        <v>942454.63463892904</v>
      </c>
      <c r="Q854">
        <v>223249.36767066101</v>
      </c>
      <c r="R854">
        <v>259891.03927000301</v>
      </c>
      <c r="S854">
        <v>262790.77718044602</v>
      </c>
      <c r="T854">
        <v>2798804.57</v>
      </c>
      <c r="U854">
        <v>1519114.47032667</v>
      </c>
      <c r="V854">
        <v>3873727.5360834799</v>
      </c>
      <c r="W854">
        <v>304749.974755909</v>
      </c>
      <c r="X854">
        <v>0</v>
      </c>
      <c r="Y854">
        <v>0</v>
      </c>
      <c r="Z854">
        <v>0</v>
      </c>
      <c r="AA854">
        <v>93999.130578311102</v>
      </c>
      <c r="AB854">
        <v>45442.398908976902</v>
      </c>
      <c r="AC854">
        <v>199045.458793428</v>
      </c>
      <c r="AD854">
        <v>63745.318387018902</v>
      </c>
      <c r="AE854">
        <v>0</v>
      </c>
      <c r="AF854">
        <v>0</v>
      </c>
      <c r="AG854">
        <v>0</v>
      </c>
      <c r="AH854">
        <v>0</v>
      </c>
      <c r="AI854">
        <v>0</v>
      </c>
      <c r="AJ854">
        <v>4580709.8175071198</v>
      </c>
      <c r="AK854" s="63">
        <v>10220.1938072376</v>
      </c>
      <c r="AL854">
        <v>330.98244656580999</v>
      </c>
      <c r="AM854">
        <v>93035.839999999997</v>
      </c>
      <c r="AN854">
        <v>3975.6757579477799</v>
      </c>
      <c r="AO854">
        <v>13426.8971443141</v>
      </c>
      <c r="AP854">
        <v>3753.1860850462999</v>
      </c>
      <c r="AQ854">
        <v>20687.885194392002</v>
      </c>
      <c r="AR854">
        <v>10220.1938072376</v>
      </c>
      <c r="AS854">
        <v>13426.8971443141</v>
      </c>
      <c r="AT854">
        <v>0</v>
      </c>
      <c r="AU854" t="s">
        <v>2896</v>
      </c>
      <c r="AV854" t="s">
        <v>2896</v>
      </c>
    </row>
    <row r="855" spans="1:48" x14ac:dyDescent="0.25">
      <c r="A855" t="s">
        <v>3771</v>
      </c>
      <c r="B855">
        <v>1926</v>
      </c>
      <c r="C855" t="s">
        <v>181</v>
      </c>
      <c r="D855">
        <v>102</v>
      </c>
      <c r="E855" t="s">
        <v>1101</v>
      </c>
      <c r="F855" t="s">
        <v>2892</v>
      </c>
      <c r="G855" t="s">
        <v>2911</v>
      </c>
      <c r="H855" t="s">
        <v>2904</v>
      </c>
      <c r="I855" t="s">
        <v>2895</v>
      </c>
      <c r="J855">
        <v>410.00758331509701</v>
      </c>
      <c r="K855">
        <v>1</v>
      </c>
      <c r="L855">
        <v>1</v>
      </c>
      <c r="M855">
        <v>1</v>
      </c>
      <c r="N855">
        <v>2605656.0262794299</v>
      </c>
      <c r="O855">
        <v>921283.835375036</v>
      </c>
      <c r="P855">
        <v>1220238.95774916</v>
      </c>
      <c r="Q855">
        <v>204224.799163991</v>
      </c>
      <c r="R855">
        <v>313329.40970893402</v>
      </c>
      <c r="S855">
        <v>240396.62128404199</v>
      </c>
      <c r="T855">
        <v>3875072.44</v>
      </c>
      <c r="U855">
        <v>1389660.5882765399</v>
      </c>
      <c r="V855">
        <v>4599025.2862323802</v>
      </c>
      <c r="W855">
        <v>551902.82724861905</v>
      </c>
      <c r="X855">
        <v>0</v>
      </c>
      <c r="Y855">
        <v>0</v>
      </c>
      <c r="Z855">
        <v>0</v>
      </c>
      <c r="AA855">
        <v>85988.837344725805</v>
      </c>
      <c r="AB855">
        <v>27816.0774508172</v>
      </c>
      <c r="AC855">
        <v>182083.46689052801</v>
      </c>
      <c r="AD855">
        <v>58313.154393513898</v>
      </c>
      <c r="AE855">
        <v>0</v>
      </c>
      <c r="AF855">
        <v>0</v>
      </c>
      <c r="AG855">
        <v>0</v>
      </c>
      <c r="AH855">
        <v>0</v>
      </c>
      <c r="AI855">
        <v>0</v>
      </c>
      <c r="AJ855">
        <v>5505129.64956058</v>
      </c>
      <c r="AK855" s="63">
        <v>13426.8971443141</v>
      </c>
      <c r="AL855">
        <v>330.98244656580999</v>
      </c>
      <c r="AM855">
        <v>93035.839999999997</v>
      </c>
      <c r="AN855">
        <v>3975.6757579477799</v>
      </c>
      <c r="AO855">
        <v>13426.8971443141</v>
      </c>
      <c r="AP855">
        <v>3753.1860850462999</v>
      </c>
      <c r="AQ855">
        <v>20687.885194392002</v>
      </c>
      <c r="AR855">
        <v>10220.1938072376</v>
      </c>
      <c r="AS855">
        <v>13426.8971443141</v>
      </c>
      <c r="AT855">
        <v>0</v>
      </c>
      <c r="AU855" t="s">
        <v>2896</v>
      </c>
      <c r="AV855" t="s">
        <v>2896</v>
      </c>
    </row>
    <row r="856" spans="1:48" x14ac:dyDescent="0.25">
      <c r="A856" t="s">
        <v>3772</v>
      </c>
      <c r="B856">
        <v>1926</v>
      </c>
      <c r="C856" t="s">
        <v>181</v>
      </c>
      <c r="D856">
        <v>101</v>
      </c>
      <c r="E856" t="s">
        <v>1102</v>
      </c>
      <c r="F856" t="s">
        <v>2892</v>
      </c>
      <c r="G856" t="s">
        <v>2893</v>
      </c>
      <c r="H856" t="s">
        <v>2894</v>
      </c>
      <c r="I856" t="s">
        <v>2895</v>
      </c>
      <c r="J856">
        <v>426.952011636782</v>
      </c>
      <c r="K856">
        <v>1</v>
      </c>
      <c r="L856">
        <v>1</v>
      </c>
      <c r="M856">
        <v>1</v>
      </c>
      <c r="N856">
        <v>2527653.2866497301</v>
      </c>
      <c r="O856">
        <v>981881.49714958202</v>
      </c>
      <c r="P856">
        <v>1103162.2570817301</v>
      </c>
      <c r="Q856">
        <v>212664.81981669599</v>
      </c>
      <c r="R856">
        <v>229065.55298068401</v>
      </c>
      <c r="S856">
        <v>250331.51879298</v>
      </c>
      <c r="T856">
        <v>3607336.17</v>
      </c>
      <c r="U856">
        <v>1447091.2436784101</v>
      </c>
      <c r="V856">
        <v>4445019.0709965304</v>
      </c>
      <c r="W856">
        <v>495146.73165541497</v>
      </c>
      <c r="X856">
        <v>0</v>
      </c>
      <c r="Y856">
        <v>0</v>
      </c>
      <c r="Z856">
        <v>0</v>
      </c>
      <c r="AA856">
        <v>89542.507447781099</v>
      </c>
      <c r="AB856">
        <v>24719.103578694601</v>
      </c>
      <c r="AC856">
        <v>189608.45027826101</v>
      </c>
      <c r="AD856">
        <v>60723.068514719198</v>
      </c>
      <c r="AE856">
        <v>0</v>
      </c>
      <c r="AF856">
        <v>0</v>
      </c>
      <c r="AG856">
        <v>0</v>
      </c>
      <c r="AH856">
        <v>0</v>
      </c>
      <c r="AI856">
        <v>0</v>
      </c>
      <c r="AJ856">
        <v>5304758.9324714001</v>
      </c>
      <c r="AK856" s="63">
        <v>12424.719378027599</v>
      </c>
      <c r="AL856">
        <v>330.98244656580999</v>
      </c>
      <c r="AM856">
        <v>93035.839999999997</v>
      </c>
      <c r="AN856">
        <v>3975.6757579477799</v>
      </c>
      <c r="AO856">
        <v>13426.8971443141</v>
      </c>
      <c r="AP856">
        <v>330.98244656580999</v>
      </c>
      <c r="AQ856">
        <v>93035.839999999997</v>
      </c>
      <c r="AR856">
        <v>11753.357401941201</v>
      </c>
      <c r="AS856">
        <v>13329.129219803601</v>
      </c>
      <c r="AT856">
        <v>0</v>
      </c>
      <c r="AU856" t="s">
        <v>2896</v>
      </c>
      <c r="AV856" t="s">
        <v>2896</v>
      </c>
    </row>
    <row r="857" spans="1:48" x14ac:dyDescent="0.25">
      <c r="A857" t="s">
        <v>3773</v>
      </c>
      <c r="B857">
        <v>1926</v>
      </c>
      <c r="C857" t="s">
        <v>181</v>
      </c>
      <c r="D857">
        <v>99</v>
      </c>
      <c r="E857" t="s">
        <v>1103</v>
      </c>
      <c r="F857" t="s">
        <v>2892</v>
      </c>
      <c r="G857" t="s">
        <v>2893</v>
      </c>
      <c r="H857" t="s">
        <v>2894</v>
      </c>
      <c r="I857" t="s">
        <v>2895</v>
      </c>
      <c r="J857">
        <v>350.73809523807802</v>
      </c>
      <c r="K857">
        <v>1</v>
      </c>
      <c r="L857">
        <v>1</v>
      </c>
      <c r="M857">
        <v>1</v>
      </c>
      <c r="N857">
        <v>2335012.76387627</v>
      </c>
      <c r="O857">
        <v>643931.00976351497</v>
      </c>
      <c r="P857">
        <v>853241.68415783998</v>
      </c>
      <c r="Q857">
        <v>174702.66398489801</v>
      </c>
      <c r="R857">
        <v>188223.36675771099</v>
      </c>
      <c r="S857">
        <v>205645.59408657701</v>
      </c>
      <c r="T857">
        <v>3006336.14</v>
      </c>
      <c r="U857">
        <v>1188775.34854023</v>
      </c>
      <c r="V857">
        <v>3755591.9768344099</v>
      </c>
      <c r="W857">
        <v>345654.396381456</v>
      </c>
      <c r="X857">
        <v>0</v>
      </c>
      <c r="Y857">
        <v>0</v>
      </c>
      <c r="Z857">
        <v>0</v>
      </c>
      <c r="AA857">
        <v>73558.544400989806</v>
      </c>
      <c r="AB857">
        <v>20306.570923384701</v>
      </c>
      <c r="AC857">
        <v>155762.01746114899</v>
      </c>
      <c r="AD857">
        <v>49883.576625427697</v>
      </c>
      <c r="AE857">
        <v>0</v>
      </c>
      <c r="AF857">
        <v>0</v>
      </c>
      <c r="AG857">
        <v>0</v>
      </c>
      <c r="AH857">
        <v>0</v>
      </c>
      <c r="AI857">
        <v>0</v>
      </c>
      <c r="AJ857">
        <v>4400757.0826268103</v>
      </c>
      <c r="AK857" s="63">
        <v>12547.131726993101</v>
      </c>
      <c r="AL857">
        <v>330.98244656580999</v>
      </c>
      <c r="AM857">
        <v>93035.839999999997</v>
      </c>
      <c r="AN857">
        <v>3975.6757579477799</v>
      </c>
      <c r="AO857">
        <v>13426.8971443141</v>
      </c>
      <c r="AP857">
        <v>330.98244656580999</v>
      </c>
      <c r="AQ857">
        <v>93035.839999999997</v>
      </c>
      <c r="AR857">
        <v>11753.357401941201</v>
      </c>
      <c r="AS857">
        <v>13329.129219803601</v>
      </c>
      <c r="AT857">
        <v>0</v>
      </c>
      <c r="AU857" t="s">
        <v>2896</v>
      </c>
      <c r="AV857" t="s">
        <v>2896</v>
      </c>
    </row>
    <row r="858" spans="1:48" x14ac:dyDescent="0.25">
      <c r="A858" t="s">
        <v>3774</v>
      </c>
      <c r="B858">
        <v>1926</v>
      </c>
      <c r="C858" t="s">
        <v>181</v>
      </c>
      <c r="D858">
        <v>96</v>
      </c>
      <c r="E858" t="s">
        <v>1104</v>
      </c>
      <c r="F858" t="s">
        <v>2892</v>
      </c>
      <c r="G858" t="s">
        <v>2893</v>
      </c>
      <c r="H858" t="s">
        <v>2894</v>
      </c>
      <c r="I858" t="s">
        <v>2895</v>
      </c>
      <c r="J858">
        <v>392.44768095223799</v>
      </c>
      <c r="K858">
        <v>2</v>
      </c>
      <c r="L858">
        <v>1</v>
      </c>
      <c r="M858">
        <v>1</v>
      </c>
      <c r="N858">
        <v>2840307.5634945701</v>
      </c>
      <c r="O858">
        <v>715353.29214197397</v>
      </c>
      <c r="P858">
        <v>1037746.92651548</v>
      </c>
      <c r="Q858">
        <v>195478.21085848199</v>
      </c>
      <c r="R858">
        <v>211999.000842507</v>
      </c>
      <c r="S858">
        <v>230100.857571631</v>
      </c>
      <c r="T858">
        <v>3670741.12</v>
      </c>
      <c r="U858">
        <v>1330143.8738530099</v>
      </c>
      <c r="V858">
        <v>4412236.5146423196</v>
      </c>
      <c r="W858">
        <v>483620.97483777202</v>
      </c>
      <c r="X858">
        <v>0</v>
      </c>
      <c r="Y858">
        <v>0</v>
      </c>
      <c r="Z858">
        <v>0</v>
      </c>
      <c r="AA858">
        <v>82306.086952988102</v>
      </c>
      <c r="AB858">
        <v>22721.417419926998</v>
      </c>
      <c r="AC858">
        <v>174285.152833417</v>
      </c>
      <c r="AD858">
        <v>55815.704738214597</v>
      </c>
      <c r="AE858">
        <v>0</v>
      </c>
      <c r="AF858">
        <v>0</v>
      </c>
      <c r="AG858">
        <v>0</v>
      </c>
      <c r="AH858">
        <v>0</v>
      </c>
      <c r="AI858">
        <v>0</v>
      </c>
      <c r="AJ858">
        <v>5230985.85142464</v>
      </c>
      <c r="AK858" s="63">
        <v>13329.129219803601</v>
      </c>
      <c r="AL858">
        <v>330.98244656580999</v>
      </c>
      <c r="AM858">
        <v>93035.839999999997</v>
      </c>
      <c r="AN858">
        <v>3975.6757579477799</v>
      </c>
      <c r="AO858">
        <v>13426.8971443141</v>
      </c>
      <c r="AP858">
        <v>330.98244656580999</v>
      </c>
      <c r="AQ858">
        <v>93035.839999999997</v>
      </c>
      <c r="AR858">
        <v>11753.357401941201</v>
      </c>
      <c r="AS858">
        <v>13329.129219803601</v>
      </c>
      <c r="AT858">
        <v>0</v>
      </c>
      <c r="AU858" t="s">
        <v>2896</v>
      </c>
      <c r="AV858" t="s">
        <v>2896</v>
      </c>
    </row>
    <row r="859" spans="1:48" x14ac:dyDescent="0.25">
      <c r="A859" t="s">
        <v>3775</v>
      </c>
      <c r="B859">
        <v>1926</v>
      </c>
      <c r="C859" t="s">
        <v>181</v>
      </c>
      <c r="D859">
        <v>4820</v>
      </c>
      <c r="E859" t="s">
        <v>1105</v>
      </c>
      <c r="F859" t="s">
        <v>2906</v>
      </c>
      <c r="G859" t="s">
        <v>2907</v>
      </c>
      <c r="H859" t="s">
        <v>2894</v>
      </c>
      <c r="I859" t="s">
        <v>2895</v>
      </c>
      <c r="J859">
        <v>270.42857142855598</v>
      </c>
      <c r="K859">
        <v>1</v>
      </c>
      <c r="L859">
        <v>1</v>
      </c>
      <c r="M859">
        <v>1</v>
      </c>
      <c r="N859">
        <v>48653.893871878303</v>
      </c>
      <c r="O859">
        <v>144526.752509265</v>
      </c>
      <c r="P859">
        <v>443772.84613024897</v>
      </c>
      <c r="Q859">
        <v>134700.48588286299</v>
      </c>
      <c r="R859">
        <v>144924.014187364</v>
      </c>
      <c r="S859">
        <v>158558.32310334101</v>
      </c>
      <c r="T859">
        <v>0</v>
      </c>
      <c r="U859">
        <v>916577.99258161895</v>
      </c>
      <c r="V859">
        <v>742941.82029767404</v>
      </c>
      <c r="W859">
        <v>101263.625962973</v>
      </c>
      <c r="X859">
        <v>0</v>
      </c>
      <c r="Y859">
        <v>0</v>
      </c>
      <c r="Z859">
        <v>0</v>
      </c>
      <c r="AA859">
        <v>56715.630120591602</v>
      </c>
      <c r="AB859">
        <v>15656.916200380299</v>
      </c>
      <c r="AC859">
        <v>120096.734391672</v>
      </c>
      <c r="AD859">
        <v>38461.588711669399</v>
      </c>
      <c r="AE859">
        <v>0</v>
      </c>
      <c r="AF859">
        <v>0</v>
      </c>
      <c r="AG859">
        <v>0</v>
      </c>
      <c r="AH859">
        <v>0</v>
      </c>
      <c r="AI859">
        <v>0</v>
      </c>
      <c r="AJ859">
        <v>1075136.31568496</v>
      </c>
      <c r="AK859" s="63">
        <v>3975.6757579477799</v>
      </c>
      <c r="AL859">
        <v>330.98244656580999</v>
      </c>
      <c r="AM859">
        <v>93035.839999999997</v>
      </c>
      <c r="AN859">
        <v>3975.6757579477799</v>
      </c>
      <c r="AO859">
        <v>13426.8971443141</v>
      </c>
      <c r="AP859">
        <v>330.98244656580999</v>
      </c>
      <c r="AQ859">
        <v>56162.493707719797</v>
      </c>
      <c r="AR859">
        <v>3975.6757579477799</v>
      </c>
      <c r="AS859">
        <v>3975.6757579477799</v>
      </c>
      <c r="AT859">
        <v>0</v>
      </c>
      <c r="AU859" t="s">
        <v>2896</v>
      </c>
      <c r="AV859" t="s">
        <v>2897</v>
      </c>
    </row>
    <row r="860" spans="1:48" x14ac:dyDescent="0.25">
      <c r="A860" t="s">
        <v>3776</v>
      </c>
      <c r="B860">
        <v>1926</v>
      </c>
      <c r="C860" t="s">
        <v>181</v>
      </c>
      <c r="D860">
        <v>1926</v>
      </c>
      <c r="E860" t="s">
        <v>181</v>
      </c>
      <c r="F860" t="s">
        <v>1871</v>
      </c>
      <c r="G860" t="s">
        <v>1871</v>
      </c>
      <c r="H860" t="s">
        <v>2899</v>
      </c>
      <c r="I860" t="s">
        <v>2895</v>
      </c>
      <c r="J860">
        <v>105.123232657645</v>
      </c>
      <c r="K860">
        <v>2</v>
      </c>
      <c r="L860">
        <v>5</v>
      </c>
      <c r="M860">
        <v>1</v>
      </c>
      <c r="N860">
        <v>18913.144340390401</v>
      </c>
      <c r="O860">
        <v>56181.635501851</v>
      </c>
      <c r="P860">
        <v>172507.05391246101</v>
      </c>
      <c r="Q860">
        <v>52361.887805567902</v>
      </c>
      <c r="R860">
        <v>56336.062349547501</v>
      </c>
      <c r="S860">
        <v>61636.103764287996</v>
      </c>
      <c r="T860">
        <v>0</v>
      </c>
      <c r="U860">
        <v>356299.78390981798</v>
      </c>
      <c r="V860">
        <v>288802.49381075503</v>
      </c>
      <c r="W860">
        <v>39364.034856334503</v>
      </c>
      <c r="X860">
        <v>0</v>
      </c>
      <c r="Y860">
        <v>0</v>
      </c>
      <c r="Z860">
        <v>0</v>
      </c>
      <c r="AA860">
        <v>22046.969183014098</v>
      </c>
      <c r="AB860">
        <v>6086.2860597134104</v>
      </c>
      <c r="AC860">
        <v>46684.996648789798</v>
      </c>
      <c r="AD860">
        <v>14951.1071154982</v>
      </c>
      <c r="AE860">
        <v>0</v>
      </c>
      <c r="AF860">
        <v>0</v>
      </c>
      <c r="AG860">
        <v>0</v>
      </c>
      <c r="AH860">
        <v>0</v>
      </c>
      <c r="AI860">
        <v>0</v>
      </c>
      <c r="AJ860">
        <v>417935.88767410599</v>
      </c>
      <c r="AK860" s="63">
        <v>3975.6757579477899</v>
      </c>
      <c r="AL860">
        <v>330.98244656580999</v>
      </c>
      <c r="AM860">
        <v>93035.839999999997</v>
      </c>
      <c r="AN860">
        <v>3975.6757579477799</v>
      </c>
      <c r="AO860">
        <v>13426.8971443141</v>
      </c>
      <c r="AP860">
        <v>634.54287297753501</v>
      </c>
      <c r="AQ860">
        <v>40331.279999999999</v>
      </c>
      <c r="AR860">
        <v>3975.6757579477899</v>
      </c>
      <c r="AS860">
        <v>3975.6757579477899</v>
      </c>
      <c r="AT860">
        <v>0</v>
      </c>
      <c r="AU860" t="s">
        <v>2896</v>
      </c>
      <c r="AV860" t="s">
        <v>2900</v>
      </c>
    </row>
    <row r="861" spans="1:48" x14ac:dyDescent="0.25">
      <c r="A861" t="s">
        <v>3777</v>
      </c>
      <c r="B861">
        <v>1926</v>
      </c>
      <c r="C861" t="s">
        <v>181</v>
      </c>
      <c r="D861">
        <v>100</v>
      </c>
      <c r="E861" t="s">
        <v>1106</v>
      </c>
      <c r="F861" t="s">
        <v>2892</v>
      </c>
      <c r="G861" t="s">
        <v>2893</v>
      </c>
      <c r="H861" t="s">
        <v>2894</v>
      </c>
      <c r="I861" t="s">
        <v>2895</v>
      </c>
      <c r="J861">
        <v>361.05489542847999</v>
      </c>
      <c r="K861">
        <v>1</v>
      </c>
      <c r="L861">
        <v>1</v>
      </c>
      <c r="M861">
        <v>1</v>
      </c>
      <c r="N861">
        <v>2064917.1909660299</v>
      </c>
      <c r="O861">
        <v>662521.50875170296</v>
      </c>
      <c r="P861">
        <v>955116.68650024198</v>
      </c>
      <c r="Q861">
        <v>179841.46271116601</v>
      </c>
      <c r="R861">
        <v>193544.98120574799</v>
      </c>
      <c r="S861">
        <v>211694.56490848801</v>
      </c>
      <c r="T861">
        <v>2832199.2</v>
      </c>
      <c r="U861">
        <v>1223742.6301348901</v>
      </c>
      <c r="V861">
        <v>3312161.05043806</v>
      </c>
      <c r="W861">
        <v>647154.665060436</v>
      </c>
      <c r="X861">
        <v>0</v>
      </c>
      <c r="Y861">
        <v>0</v>
      </c>
      <c r="Z861">
        <v>0</v>
      </c>
      <c r="AA861">
        <v>75722.235243772899</v>
      </c>
      <c r="AB861">
        <v>20903.879392619001</v>
      </c>
      <c r="AC861">
        <v>160343.685757859</v>
      </c>
      <c r="AD861">
        <v>51350.879150629</v>
      </c>
      <c r="AE861">
        <v>0</v>
      </c>
      <c r="AF861">
        <v>0</v>
      </c>
      <c r="AG861">
        <v>0</v>
      </c>
      <c r="AH861">
        <v>0</v>
      </c>
      <c r="AI861">
        <v>0</v>
      </c>
      <c r="AJ861">
        <v>4267636.3950433796</v>
      </c>
      <c r="AK861" s="63">
        <v>11819.9100720648</v>
      </c>
      <c r="AL861">
        <v>330.98244656580999</v>
      </c>
      <c r="AM861">
        <v>93035.839999999997</v>
      </c>
      <c r="AN861">
        <v>3975.6757579477799</v>
      </c>
      <c r="AO861">
        <v>13426.8971443141</v>
      </c>
      <c r="AP861">
        <v>330.98244656580999</v>
      </c>
      <c r="AQ861">
        <v>93035.839999999997</v>
      </c>
      <c r="AR861">
        <v>11753.357401941201</v>
      </c>
      <c r="AS861">
        <v>13329.129219803601</v>
      </c>
      <c r="AT861">
        <v>0</v>
      </c>
      <c r="AU861" t="s">
        <v>2896</v>
      </c>
      <c r="AV861" t="s">
        <v>2896</v>
      </c>
    </row>
    <row r="862" spans="1:48" x14ac:dyDescent="0.25">
      <c r="A862" t="s">
        <v>3778</v>
      </c>
      <c r="B862">
        <v>1926</v>
      </c>
      <c r="C862" t="s">
        <v>181</v>
      </c>
      <c r="D862">
        <v>141</v>
      </c>
      <c r="E862" t="s">
        <v>1107</v>
      </c>
      <c r="F862" t="s">
        <v>2892</v>
      </c>
      <c r="G862" t="s">
        <v>2903</v>
      </c>
      <c r="H862" t="s">
        <v>2904</v>
      </c>
      <c r="I862" t="s">
        <v>2895</v>
      </c>
      <c r="J862">
        <v>1355.91191194569</v>
      </c>
      <c r="K862">
        <v>1</v>
      </c>
      <c r="L862">
        <v>1</v>
      </c>
      <c r="M862">
        <v>1</v>
      </c>
      <c r="N862">
        <v>7343982.7051949203</v>
      </c>
      <c r="O862">
        <v>3601556.2209588299</v>
      </c>
      <c r="P862">
        <v>3547923.7534561902</v>
      </c>
      <c r="Q862">
        <v>676917.87581310095</v>
      </c>
      <c r="R862">
        <v>1409915.5461201901</v>
      </c>
      <c r="S862">
        <v>795001.496691901</v>
      </c>
      <c r="T862">
        <v>11984631.48</v>
      </c>
      <c r="U862">
        <v>4595664.6215432296</v>
      </c>
      <c r="V862">
        <v>13377234.8038458</v>
      </c>
      <c r="W862">
        <v>2192963.8853460699</v>
      </c>
      <c r="X862">
        <v>0</v>
      </c>
      <c r="Y862">
        <v>0</v>
      </c>
      <c r="Z862">
        <v>0</v>
      </c>
      <c r="AA862">
        <v>284368.615593314</v>
      </c>
      <c r="AB862">
        <v>725728.79675807001</v>
      </c>
      <c r="AC862">
        <v>602157.50091504795</v>
      </c>
      <c r="AD862">
        <v>192843.99577685201</v>
      </c>
      <c r="AE862">
        <v>0</v>
      </c>
      <c r="AF862">
        <v>0</v>
      </c>
      <c r="AG862">
        <v>0</v>
      </c>
      <c r="AH862">
        <v>0</v>
      </c>
      <c r="AI862">
        <v>0</v>
      </c>
      <c r="AJ862">
        <v>17375297.598235101</v>
      </c>
      <c r="AK862" s="63">
        <v>12814.4737465298</v>
      </c>
      <c r="AL862">
        <v>330.98244656580999</v>
      </c>
      <c r="AM862">
        <v>93035.839999999997</v>
      </c>
      <c r="AN862">
        <v>3975.6757579477799</v>
      </c>
      <c r="AO862">
        <v>13426.8971443141</v>
      </c>
      <c r="AP862">
        <v>330.98244656580999</v>
      </c>
      <c r="AQ862">
        <v>40734.411818744898</v>
      </c>
      <c r="AR862">
        <v>12814.4737465298</v>
      </c>
      <c r="AS862">
        <v>12814.4737465298</v>
      </c>
      <c r="AT862">
        <v>0</v>
      </c>
      <c r="AU862" t="s">
        <v>2896</v>
      </c>
      <c r="AV862" t="s">
        <v>2896</v>
      </c>
    </row>
    <row r="863" spans="1:48" x14ac:dyDescent="0.25">
      <c r="A863" t="s">
        <v>3779</v>
      </c>
      <c r="B863">
        <v>1926</v>
      </c>
      <c r="C863" t="s">
        <v>181</v>
      </c>
      <c r="D863">
        <v>88</v>
      </c>
      <c r="E863" t="s">
        <v>1108</v>
      </c>
      <c r="F863" t="s">
        <v>2892</v>
      </c>
      <c r="G863" t="s">
        <v>2893</v>
      </c>
      <c r="H863" t="s">
        <v>2894</v>
      </c>
      <c r="I863" t="s">
        <v>2895</v>
      </c>
      <c r="J863">
        <v>214.33566662984001</v>
      </c>
      <c r="K863">
        <v>1</v>
      </c>
      <c r="L863">
        <v>1</v>
      </c>
      <c r="M863">
        <v>1</v>
      </c>
      <c r="N863">
        <v>1251157.09336512</v>
      </c>
      <c r="O863">
        <v>388823.08722369099</v>
      </c>
      <c r="P863">
        <v>498029.56053506403</v>
      </c>
      <c r="Q863">
        <v>106760.607004479</v>
      </c>
      <c r="R863">
        <v>148723.54798767099</v>
      </c>
      <c r="S863">
        <v>125669.797767809</v>
      </c>
      <c r="T863">
        <v>1667034.58</v>
      </c>
      <c r="U863">
        <v>726459.31611602404</v>
      </c>
      <c r="V863">
        <v>2098675.59068404</v>
      </c>
      <c r="W863">
        <v>237457.43605542</v>
      </c>
      <c r="X863">
        <v>0</v>
      </c>
      <c r="Y863">
        <v>0</v>
      </c>
      <c r="Z863">
        <v>0</v>
      </c>
      <c r="AA863">
        <v>44951.546081143097</v>
      </c>
      <c r="AB863">
        <v>12409.3232954219</v>
      </c>
      <c r="AC863">
        <v>95185.998616667101</v>
      </c>
      <c r="AD863">
        <v>30483.799151142201</v>
      </c>
      <c r="AE863">
        <v>0</v>
      </c>
      <c r="AF863">
        <v>0</v>
      </c>
      <c r="AG863">
        <v>0</v>
      </c>
      <c r="AH863">
        <v>0</v>
      </c>
      <c r="AI863">
        <v>0</v>
      </c>
      <c r="AJ863">
        <v>2519163.6938838302</v>
      </c>
      <c r="AK863" s="63">
        <v>11753.357401941201</v>
      </c>
      <c r="AL863">
        <v>330.98244656580999</v>
      </c>
      <c r="AM863">
        <v>93035.839999999997</v>
      </c>
      <c r="AN863">
        <v>3975.6757579477799</v>
      </c>
      <c r="AO863">
        <v>13426.8971443141</v>
      </c>
      <c r="AP863">
        <v>330.98244656580999</v>
      </c>
      <c r="AQ863">
        <v>93035.839999999997</v>
      </c>
      <c r="AR863">
        <v>11753.357401941201</v>
      </c>
      <c r="AS863">
        <v>13329.129219803601</v>
      </c>
      <c r="AT863">
        <v>0</v>
      </c>
      <c r="AU863" t="s">
        <v>2896</v>
      </c>
      <c r="AV863" t="s">
        <v>2896</v>
      </c>
    </row>
    <row r="864" spans="1:48" x14ac:dyDescent="0.25">
      <c r="A864" t="s">
        <v>3780</v>
      </c>
      <c r="B864">
        <v>1926</v>
      </c>
      <c r="C864" t="s">
        <v>181</v>
      </c>
      <c r="D864">
        <v>2392</v>
      </c>
      <c r="E864" t="s">
        <v>1109</v>
      </c>
      <c r="F864" t="s">
        <v>2892</v>
      </c>
      <c r="G864" t="s">
        <v>2911</v>
      </c>
      <c r="H864" t="s">
        <v>2904</v>
      </c>
      <c r="I864" t="s">
        <v>2895</v>
      </c>
      <c r="J864">
        <v>101.30321998285299</v>
      </c>
      <c r="K864">
        <v>1</v>
      </c>
      <c r="L864">
        <v>1</v>
      </c>
      <c r="M864">
        <v>1</v>
      </c>
      <c r="N864">
        <v>497563.13046882203</v>
      </c>
      <c r="O864">
        <v>314493.78337030101</v>
      </c>
      <c r="P864">
        <v>361188.35932259099</v>
      </c>
      <c r="Q864">
        <v>50459.139288076003</v>
      </c>
      <c r="R864">
        <v>55829.818589620198</v>
      </c>
      <c r="S864">
        <v>59396.344848471897</v>
      </c>
      <c r="T864">
        <v>936181.82</v>
      </c>
      <c r="U864">
        <v>343352.41103940998</v>
      </c>
      <c r="V864">
        <v>997733.37613447895</v>
      </c>
      <c r="W864">
        <v>253213.91783957899</v>
      </c>
      <c r="X864">
        <v>0</v>
      </c>
      <c r="Y864">
        <v>0</v>
      </c>
      <c r="Z864">
        <v>0</v>
      </c>
      <c r="AA864">
        <v>21245.817053359398</v>
      </c>
      <c r="AB864">
        <v>7341.1200119927198</v>
      </c>
      <c r="AC864">
        <v>44988.537413163103</v>
      </c>
      <c r="AD864">
        <v>14407.8074353088</v>
      </c>
      <c r="AE864">
        <v>0</v>
      </c>
      <c r="AF864">
        <v>0</v>
      </c>
      <c r="AG864">
        <v>0</v>
      </c>
      <c r="AH864">
        <v>0</v>
      </c>
      <c r="AI864">
        <v>0</v>
      </c>
      <c r="AJ864">
        <v>1338930.5758878801</v>
      </c>
      <c r="AK864" s="63">
        <v>13217.058412501699</v>
      </c>
      <c r="AL864">
        <v>330.98244656580999</v>
      </c>
      <c r="AM864">
        <v>93035.839999999997</v>
      </c>
      <c r="AN864">
        <v>3975.6757579477799</v>
      </c>
      <c r="AO864">
        <v>13426.8971443141</v>
      </c>
      <c r="AP864">
        <v>3753.1860850462999</v>
      </c>
      <c r="AQ864">
        <v>20687.885194392002</v>
      </c>
      <c r="AR864">
        <v>10220.1938072376</v>
      </c>
      <c r="AS864">
        <v>13426.8971443141</v>
      </c>
      <c r="AT864">
        <v>0</v>
      </c>
      <c r="AU864" t="s">
        <v>2896</v>
      </c>
      <c r="AV864" t="s">
        <v>2896</v>
      </c>
    </row>
    <row r="865" spans="1:48" x14ac:dyDescent="0.25">
      <c r="A865" t="s">
        <v>3781</v>
      </c>
      <c r="B865">
        <v>2060</v>
      </c>
      <c r="C865" t="s">
        <v>182</v>
      </c>
      <c r="D865">
        <v>3360</v>
      </c>
      <c r="E865" t="s">
        <v>1110</v>
      </c>
      <c r="F865" t="s">
        <v>2906</v>
      </c>
      <c r="G865" t="s">
        <v>2907</v>
      </c>
      <c r="H865" t="s">
        <v>2942</v>
      </c>
      <c r="I865" t="s">
        <v>2895</v>
      </c>
      <c r="J865">
        <v>211.366332738452</v>
      </c>
      <c r="K865">
        <v>1</v>
      </c>
      <c r="L865">
        <v>1</v>
      </c>
      <c r="M865">
        <v>1</v>
      </c>
      <c r="N865">
        <v>1878812.63</v>
      </c>
      <c r="O865">
        <v>131992.17000000001</v>
      </c>
      <c r="P865">
        <v>552122.96</v>
      </c>
      <c r="Q865">
        <v>349253.73</v>
      </c>
      <c r="R865">
        <v>485534.48</v>
      </c>
      <c r="S865">
        <v>178286.3</v>
      </c>
      <c r="T865">
        <v>2555424.0699999998</v>
      </c>
      <c r="U865">
        <v>842291.9</v>
      </c>
      <c r="V865">
        <v>3112448.17</v>
      </c>
      <c r="W865">
        <v>285267.8</v>
      </c>
      <c r="X865">
        <v>0</v>
      </c>
      <c r="Y865">
        <v>0</v>
      </c>
      <c r="Z865">
        <v>0</v>
      </c>
      <c r="AA865">
        <v>0</v>
      </c>
      <c r="AB865">
        <v>0</v>
      </c>
      <c r="AC865">
        <v>169533.71</v>
      </c>
      <c r="AD865">
        <v>8752.59</v>
      </c>
      <c r="AE865">
        <v>0</v>
      </c>
      <c r="AF865">
        <v>0</v>
      </c>
      <c r="AG865">
        <v>0</v>
      </c>
      <c r="AH865">
        <v>0</v>
      </c>
      <c r="AI865">
        <v>0</v>
      </c>
      <c r="AJ865">
        <v>3576002.27</v>
      </c>
      <c r="AK865" s="63">
        <v>16918.5045871283</v>
      </c>
      <c r="AL865">
        <v>330.98244656580999</v>
      </c>
      <c r="AM865">
        <v>93035.839999999997</v>
      </c>
      <c r="AN865">
        <v>16918.5045871283</v>
      </c>
      <c r="AO865">
        <v>16918.5045871283</v>
      </c>
      <c r="AP865">
        <v>330.98244656580999</v>
      </c>
      <c r="AQ865">
        <v>56162.493707719797</v>
      </c>
      <c r="AR865">
        <v>16918.5045871283</v>
      </c>
      <c r="AS865">
        <v>16918.5045871283</v>
      </c>
      <c r="AT865">
        <v>0</v>
      </c>
      <c r="AU865" t="s">
        <v>2896</v>
      </c>
      <c r="AV865" t="s">
        <v>2896</v>
      </c>
    </row>
    <row r="866" spans="1:48" x14ac:dyDescent="0.25">
      <c r="A866" t="s">
        <v>3782</v>
      </c>
      <c r="B866">
        <v>2181</v>
      </c>
      <c r="C866" t="s">
        <v>183</v>
      </c>
      <c r="D866">
        <v>931</v>
      </c>
      <c r="E866" t="s">
        <v>1111</v>
      </c>
      <c r="F866" t="s">
        <v>2892</v>
      </c>
      <c r="G866" t="s">
        <v>2903</v>
      </c>
      <c r="H866" t="s">
        <v>2904</v>
      </c>
      <c r="I866" t="s">
        <v>2895</v>
      </c>
      <c r="J866">
        <v>932.20130496676302</v>
      </c>
      <c r="K866">
        <v>1</v>
      </c>
      <c r="L866">
        <v>1</v>
      </c>
      <c r="M866">
        <v>2</v>
      </c>
      <c r="N866">
        <v>5781375.7496719901</v>
      </c>
      <c r="O866">
        <v>3406672.3885561498</v>
      </c>
      <c r="P866">
        <v>2415867.4972649799</v>
      </c>
      <c r="Q866">
        <v>655405.16704407404</v>
      </c>
      <c r="R866">
        <v>693297.87611155899</v>
      </c>
      <c r="S866">
        <v>410003.53822891897</v>
      </c>
      <c r="T866">
        <v>8029302.9699999997</v>
      </c>
      <c r="U866">
        <v>4923315.7086487599</v>
      </c>
      <c r="V866">
        <v>10809567.184517199</v>
      </c>
      <c r="W866">
        <v>2143051.49413158</v>
      </c>
      <c r="X866">
        <v>0</v>
      </c>
      <c r="Y866">
        <v>0</v>
      </c>
      <c r="Z866">
        <v>0</v>
      </c>
      <c r="AA866">
        <v>0</v>
      </c>
      <c r="AB866">
        <v>0</v>
      </c>
      <c r="AC866">
        <v>410003.53822891897</v>
      </c>
      <c r="AD866">
        <v>0</v>
      </c>
      <c r="AE866">
        <v>0</v>
      </c>
      <c r="AF866">
        <v>0</v>
      </c>
      <c r="AG866">
        <v>0</v>
      </c>
      <c r="AH866">
        <v>0</v>
      </c>
      <c r="AI866">
        <v>0</v>
      </c>
      <c r="AJ866">
        <v>13362622.216877701</v>
      </c>
      <c r="AK866" s="63">
        <v>14334.481346123101</v>
      </c>
      <c r="AL866">
        <v>330.98244656580999</v>
      </c>
      <c r="AM866">
        <v>93035.839999999997</v>
      </c>
      <c r="AN866">
        <v>5721.2098057166204</v>
      </c>
      <c r="AO866">
        <v>14835.0283881875</v>
      </c>
      <c r="AP866">
        <v>330.98244656580999</v>
      </c>
      <c r="AQ866">
        <v>40734.411818744898</v>
      </c>
      <c r="AR866">
        <v>14334.481346123101</v>
      </c>
      <c r="AS866">
        <v>14334.481346123101</v>
      </c>
      <c r="AT866">
        <v>0</v>
      </c>
      <c r="AU866" t="s">
        <v>2896</v>
      </c>
      <c r="AV866" t="s">
        <v>2896</v>
      </c>
    </row>
    <row r="867" spans="1:48" x14ac:dyDescent="0.25">
      <c r="A867" t="s">
        <v>3783</v>
      </c>
      <c r="B867">
        <v>2181</v>
      </c>
      <c r="C867" t="s">
        <v>183</v>
      </c>
      <c r="D867">
        <v>930</v>
      </c>
      <c r="E867" t="s">
        <v>1112</v>
      </c>
      <c r="F867" t="s">
        <v>2892</v>
      </c>
      <c r="G867" t="s">
        <v>2911</v>
      </c>
      <c r="H867" t="s">
        <v>2894</v>
      </c>
      <c r="I867" t="s">
        <v>2895</v>
      </c>
      <c r="J867">
        <v>753.66615553111501</v>
      </c>
      <c r="K867">
        <v>2</v>
      </c>
      <c r="L867">
        <v>1</v>
      </c>
      <c r="M867">
        <v>2</v>
      </c>
      <c r="N867">
        <v>4583823.4221530696</v>
      </c>
      <c r="O867">
        <v>1435953.9244985201</v>
      </c>
      <c r="P867">
        <v>1708230.5308682099</v>
      </c>
      <c r="Q867">
        <v>523248.43811060401</v>
      </c>
      <c r="R867">
        <v>554451.04347522301</v>
      </c>
      <c r="S867">
        <v>331479.68015573802</v>
      </c>
      <c r="T867">
        <v>4825304.84</v>
      </c>
      <c r="U867">
        <v>3980402.5191056202</v>
      </c>
      <c r="V867">
        <v>7600928.1330099702</v>
      </c>
      <c r="W867">
        <v>1204779.2260956599</v>
      </c>
      <c r="X867">
        <v>0</v>
      </c>
      <c r="Y867">
        <v>0</v>
      </c>
      <c r="Z867">
        <v>0</v>
      </c>
      <c r="AA867">
        <v>0</v>
      </c>
      <c r="AB867">
        <v>0</v>
      </c>
      <c r="AC867">
        <v>331479.68015573802</v>
      </c>
      <c r="AD867">
        <v>0</v>
      </c>
      <c r="AE867">
        <v>0</v>
      </c>
      <c r="AF867">
        <v>0</v>
      </c>
      <c r="AG867">
        <v>0</v>
      </c>
      <c r="AH867">
        <v>0</v>
      </c>
      <c r="AI867">
        <v>0</v>
      </c>
      <c r="AJ867">
        <v>9137187.0392613504</v>
      </c>
      <c r="AK867" s="63">
        <v>12123.653121748999</v>
      </c>
      <c r="AL867">
        <v>330.98244656580999</v>
      </c>
      <c r="AM867">
        <v>93035.839999999997</v>
      </c>
      <c r="AN867">
        <v>5721.2098057166204</v>
      </c>
      <c r="AO867">
        <v>14835.0283881875</v>
      </c>
      <c r="AP867">
        <v>3753.1860850462999</v>
      </c>
      <c r="AQ867">
        <v>20687.885194392002</v>
      </c>
      <c r="AR867">
        <v>12123.653121748999</v>
      </c>
      <c r="AS867">
        <v>12123.653121748999</v>
      </c>
      <c r="AT867">
        <v>0</v>
      </c>
      <c r="AU867" t="s">
        <v>2896</v>
      </c>
      <c r="AV867" t="s">
        <v>2896</v>
      </c>
    </row>
    <row r="868" spans="1:48" x14ac:dyDescent="0.25">
      <c r="A868" t="s">
        <v>3784</v>
      </c>
      <c r="B868">
        <v>2181</v>
      </c>
      <c r="C868" t="s">
        <v>183</v>
      </c>
      <c r="D868">
        <v>2181</v>
      </c>
      <c r="E868" t="s">
        <v>183</v>
      </c>
      <c r="F868" t="s">
        <v>1871</v>
      </c>
      <c r="G868" t="s">
        <v>1871</v>
      </c>
      <c r="H868" t="s">
        <v>2899</v>
      </c>
      <c r="I868" t="s">
        <v>2895</v>
      </c>
      <c r="J868">
        <v>73.273003180044</v>
      </c>
      <c r="K868">
        <v>2</v>
      </c>
      <c r="L868">
        <v>4</v>
      </c>
      <c r="M868">
        <v>2</v>
      </c>
      <c r="N868">
        <v>89001.967816457094</v>
      </c>
      <c r="O868">
        <v>60545.556434270002</v>
      </c>
      <c r="P868">
        <v>132881.12188698299</v>
      </c>
      <c r="Q868">
        <v>50871.309781202603</v>
      </c>
      <c r="R868">
        <v>53683.119146663703</v>
      </c>
      <c r="S868">
        <v>32227.149222396802</v>
      </c>
      <c r="T868">
        <v>0</v>
      </c>
      <c r="U868">
        <v>386983.07506557601</v>
      </c>
      <c r="V868">
        <v>311396.890810618</v>
      </c>
      <c r="W868">
        <v>75586.184254957698</v>
      </c>
      <c r="X868">
        <v>0</v>
      </c>
      <c r="Y868">
        <v>0</v>
      </c>
      <c r="Z868">
        <v>0</v>
      </c>
      <c r="AA868">
        <v>0</v>
      </c>
      <c r="AB868">
        <v>0</v>
      </c>
      <c r="AC868">
        <v>32227.149222396802</v>
      </c>
      <c r="AD868">
        <v>0</v>
      </c>
      <c r="AE868">
        <v>0</v>
      </c>
      <c r="AF868">
        <v>0</v>
      </c>
      <c r="AG868">
        <v>0</v>
      </c>
      <c r="AH868">
        <v>0</v>
      </c>
      <c r="AI868">
        <v>0</v>
      </c>
      <c r="AJ868">
        <v>419210.22428797302</v>
      </c>
      <c r="AK868" s="63">
        <v>5721.2098057166204</v>
      </c>
      <c r="AL868">
        <v>330.98244656580999</v>
      </c>
      <c r="AM868">
        <v>93035.839999999997</v>
      </c>
      <c r="AN868">
        <v>5721.2098057166204</v>
      </c>
      <c r="AO868">
        <v>14835.0283881875</v>
      </c>
      <c r="AP868">
        <v>634.54287297753501</v>
      </c>
      <c r="AQ868">
        <v>40331.279999999999</v>
      </c>
      <c r="AR868">
        <v>5721.2098057166204</v>
      </c>
      <c r="AS868">
        <v>5721.2098057166204</v>
      </c>
      <c r="AT868">
        <v>0</v>
      </c>
      <c r="AU868" t="s">
        <v>2896</v>
      </c>
      <c r="AV868" t="s">
        <v>2900</v>
      </c>
    </row>
    <row r="869" spans="1:48" x14ac:dyDescent="0.25">
      <c r="A869" t="s">
        <v>3785</v>
      </c>
      <c r="B869">
        <v>2181</v>
      </c>
      <c r="C869" t="s">
        <v>183</v>
      </c>
      <c r="D869">
        <v>925</v>
      </c>
      <c r="E869" t="s">
        <v>1113</v>
      </c>
      <c r="F869" t="s">
        <v>2892</v>
      </c>
      <c r="G869" t="s">
        <v>2893</v>
      </c>
      <c r="H869" t="s">
        <v>2894</v>
      </c>
      <c r="I869" t="s">
        <v>2895</v>
      </c>
      <c r="J869">
        <v>311.73105590058202</v>
      </c>
      <c r="K869">
        <v>3</v>
      </c>
      <c r="L869">
        <v>1</v>
      </c>
      <c r="M869">
        <v>2</v>
      </c>
      <c r="N869">
        <v>2718077.6376946</v>
      </c>
      <c r="O869">
        <v>590466.32591726503</v>
      </c>
      <c r="P869">
        <v>729262.65733366704</v>
      </c>
      <c r="Q869">
        <v>216425.78337035899</v>
      </c>
      <c r="R869">
        <v>233200.18339690499</v>
      </c>
      <c r="S869">
        <v>137106.476052007</v>
      </c>
      <c r="T869">
        <v>2841060.29</v>
      </c>
      <c r="U869">
        <v>1646372.2977128001</v>
      </c>
      <c r="V869">
        <v>3529081.0450367802</v>
      </c>
      <c r="W869">
        <v>958351.54267602204</v>
      </c>
      <c r="X869">
        <v>0</v>
      </c>
      <c r="Y869">
        <v>0</v>
      </c>
      <c r="Z869">
        <v>0</v>
      </c>
      <c r="AA869">
        <v>0</v>
      </c>
      <c r="AB869">
        <v>0</v>
      </c>
      <c r="AC869">
        <v>137106.476052007</v>
      </c>
      <c r="AD869">
        <v>0</v>
      </c>
      <c r="AE869">
        <v>0</v>
      </c>
      <c r="AF869">
        <v>0</v>
      </c>
      <c r="AG869">
        <v>0</v>
      </c>
      <c r="AH869">
        <v>0</v>
      </c>
      <c r="AI869">
        <v>0</v>
      </c>
      <c r="AJ869">
        <v>4624539.0637648003</v>
      </c>
      <c r="AK869" s="63">
        <v>14835.0283881875</v>
      </c>
      <c r="AL869">
        <v>330.98244656580999</v>
      </c>
      <c r="AM869">
        <v>93035.839999999997</v>
      </c>
      <c r="AN869">
        <v>5721.2098057166204</v>
      </c>
      <c r="AO869">
        <v>14835.0283881875</v>
      </c>
      <c r="AP869">
        <v>330.98244656580999</v>
      </c>
      <c r="AQ869">
        <v>93035.839999999997</v>
      </c>
      <c r="AR869">
        <v>12858.904812009499</v>
      </c>
      <c r="AS869">
        <v>14835.0283881875</v>
      </c>
      <c r="AT869">
        <v>0</v>
      </c>
      <c r="AU869" t="s">
        <v>2896</v>
      </c>
      <c r="AV869" t="s">
        <v>2896</v>
      </c>
    </row>
    <row r="870" spans="1:48" x14ac:dyDescent="0.25">
      <c r="A870" t="s">
        <v>3786</v>
      </c>
      <c r="B870">
        <v>2181</v>
      </c>
      <c r="C870" t="s">
        <v>183</v>
      </c>
      <c r="D870">
        <v>926</v>
      </c>
      <c r="E870" t="s">
        <v>1114</v>
      </c>
      <c r="F870" t="s">
        <v>2892</v>
      </c>
      <c r="G870" t="s">
        <v>2893</v>
      </c>
      <c r="H870" t="s">
        <v>2894</v>
      </c>
      <c r="I870" t="s">
        <v>2895</v>
      </c>
      <c r="J870">
        <v>377.47005988017202</v>
      </c>
      <c r="K870">
        <v>2</v>
      </c>
      <c r="L870">
        <v>1</v>
      </c>
      <c r="M870">
        <v>2</v>
      </c>
      <c r="N870">
        <v>2803945.23935208</v>
      </c>
      <c r="O870">
        <v>635515.20121305401</v>
      </c>
      <c r="P870">
        <v>972303.86711178103</v>
      </c>
      <c r="Q870">
        <v>262066.45716580999</v>
      </c>
      <c r="R870">
        <v>279939.74367050698</v>
      </c>
      <c r="S870">
        <v>166019.99943764301</v>
      </c>
      <c r="T870">
        <v>2960205.1</v>
      </c>
      <c r="U870">
        <v>1993565.40851323</v>
      </c>
      <c r="V870">
        <v>4078453.2942395401</v>
      </c>
      <c r="W870">
        <v>875317.21427369199</v>
      </c>
      <c r="X870">
        <v>0</v>
      </c>
      <c r="Y870">
        <v>0</v>
      </c>
      <c r="Z870">
        <v>0</v>
      </c>
      <c r="AA870">
        <v>0</v>
      </c>
      <c r="AB870">
        <v>0</v>
      </c>
      <c r="AC870">
        <v>166019.99943764301</v>
      </c>
      <c r="AD870">
        <v>0</v>
      </c>
      <c r="AE870">
        <v>0</v>
      </c>
      <c r="AF870">
        <v>0</v>
      </c>
      <c r="AG870">
        <v>0</v>
      </c>
      <c r="AH870">
        <v>0</v>
      </c>
      <c r="AI870">
        <v>0</v>
      </c>
      <c r="AJ870">
        <v>5119790.5079508796</v>
      </c>
      <c r="AK870" s="63">
        <v>13563.4346988372</v>
      </c>
      <c r="AL870">
        <v>330.98244656580999</v>
      </c>
      <c r="AM870">
        <v>93035.839999999997</v>
      </c>
      <c r="AN870">
        <v>5721.2098057166204</v>
      </c>
      <c r="AO870">
        <v>14835.0283881875</v>
      </c>
      <c r="AP870">
        <v>330.98244656580999</v>
      </c>
      <c r="AQ870">
        <v>93035.839999999997</v>
      </c>
      <c r="AR870">
        <v>12858.904812009499</v>
      </c>
      <c r="AS870">
        <v>14835.0283881875</v>
      </c>
      <c r="AT870">
        <v>0</v>
      </c>
      <c r="AU870" t="s">
        <v>2896</v>
      </c>
      <c r="AV870" t="s">
        <v>2896</v>
      </c>
    </row>
    <row r="871" spans="1:48" x14ac:dyDescent="0.25">
      <c r="A871" t="s">
        <v>3787</v>
      </c>
      <c r="B871">
        <v>2181</v>
      </c>
      <c r="C871" t="s">
        <v>183</v>
      </c>
      <c r="D871">
        <v>927</v>
      </c>
      <c r="E871" t="s">
        <v>1115</v>
      </c>
      <c r="F871" t="s">
        <v>2892</v>
      </c>
      <c r="G871" t="s">
        <v>2893</v>
      </c>
      <c r="H871" t="s">
        <v>2894</v>
      </c>
      <c r="I871" t="s">
        <v>2895</v>
      </c>
      <c r="J871">
        <v>319.08433734932902</v>
      </c>
      <c r="K871">
        <v>3</v>
      </c>
      <c r="L871">
        <v>1</v>
      </c>
      <c r="M871">
        <v>2</v>
      </c>
      <c r="N871">
        <v>2486250.28278097</v>
      </c>
      <c r="O871">
        <v>640822.07979523099</v>
      </c>
      <c r="P871">
        <v>716084.51649111498</v>
      </c>
      <c r="Q871">
        <v>221530.95229005601</v>
      </c>
      <c r="R871">
        <v>235483.130264101</v>
      </c>
      <c r="S871">
        <v>140340.618072101</v>
      </c>
      <c r="T871">
        <v>2614963.14</v>
      </c>
      <c r="U871">
        <v>1685207.8216214699</v>
      </c>
      <c r="V871">
        <v>3620713.6891818</v>
      </c>
      <c r="W871">
        <v>679457.27243966702</v>
      </c>
      <c r="X871">
        <v>0</v>
      </c>
      <c r="Y871">
        <v>0</v>
      </c>
      <c r="Z871">
        <v>0</v>
      </c>
      <c r="AA871">
        <v>0</v>
      </c>
      <c r="AB871">
        <v>0</v>
      </c>
      <c r="AC871">
        <v>140340.618072101</v>
      </c>
      <c r="AD871">
        <v>0</v>
      </c>
      <c r="AE871">
        <v>0</v>
      </c>
      <c r="AF871">
        <v>0</v>
      </c>
      <c r="AG871">
        <v>0</v>
      </c>
      <c r="AH871">
        <v>0</v>
      </c>
      <c r="AI871">
        <v>0</v>
      </c>
      <c r="AJ871">
        <v>4440511.5796935698</v>
      </c>
      <c r="AK871" s="63">
        <v>13916.419767204599</v>
      </c>
      <c r="AL871">
        <v>330.98244656580999</v>
      </c>
      <c r="AM871">
        <v>93035.839999999997</v>
      </c>
      <c r="AN871">
        <v>5721.2098057166204</v>
      </c>
      <c r="AO871">
        <v>14835.0283881875</v>
      </c>
      <c r="AP871">
        <v>330.98244656580999</v>
      </c>
      <c r="AQ871">
        <v>93035.839999999997</v>
      </c>
      <c r="AR871">
        <v>12858.904812009499</v>
      </c>
      <c r="AS871">
        <v>14835.0283881875</v>
      </c>
      <c r="AT871">
        <v>0</v>
      </c>
      <c r="AU871" t="s">
        <v>2896</v>
      </c>
      <c r="AV871" t="s">
        <v>2896</v>
      </c>
    </row>
    <row r="872" spans="1:48" x14ac:dyDescent="0.25">
      <c r="A872" t="s">
        <v>3788</v>
      </c>
      <c r="B872">
        <v>2181</v>
      </c>
      <c r="C872" t="s">
        <v>183</v>
      </c>
      <c r="D872">
        <v>928</v>
      </c>
      <c r="E872" t="s">
        <v>1116</v>
      </c>
      <c r="F872" t="s">
        <v>2892</v>
      </c>
      <c r="G872" t="s">
        <v>2893</v>
      </c>
      <c r="H872" t="s">
        <v>2894</v>
      </c>
      <c r="I872" t="s">
        <v>2895</v>
      </c>
      <c r="J872">
        <v>330.36746987942797</v>
      </c>
      <c r="K872">
        <v>3</v>
      </c>
      <c r="L872">
        <v>1</v>
      </c>
      <c r="M872">
        <v>2</v>
      </c>
      <c r="N872">
        <v>2203305.9205308799</v>
      </c>
      <c r="O872">
        <v>667193.22358555102</v>
      </c>
      <c r="P872">
        <v>755947.33904333599</v>
      </c>
      <c r="Q872">
        <v>229364.50223792301</v>
      </c>
      <c r="R872">
        <v>247049.663935071</v>
      </c>
      <c r="S872">
        <v>145303.198831213</v>
      </c>
      <c r="T872">
        <v>2358062.2400000002</v>
      </c>
      <c r="U872">
        <v>1744798.4093327599</v>
      </c>
      <c r="V872">
        <v>3325981.4832042898</v>
      </c>
      <c r="W872">
        <v>776879.16612846998</v>
      </c>
      <c r="X872">
        <v>0</v>
      </c>
      <c r="Y872">
        <v>0</v>
      </c>
      <c r="Z872">
        <v>0</v>
      </c>
      <c r="AA872">
        <v>0</v>
      </c>
      <c r="AB872">
        <v>0</v>
      </c>
      <c r="AC872">
        <v>145303.198831213</v>
      </c>
      <c r="AD872">
        <v>0</v>
      </c>
      <c r="AE872">
        <v>0</v>
      </c>
      <c r="AF872">
        <v>0</v>
      </c>
      <c r="AG872">
        <v>0</v>
      </c>
      <c r="AH872">
        <v>0</v>
      </c>
      <c r="AI872">
        <v>0</v>
      </c>
      <c r="AJ872">
        <v>4248163.8481639801</v>
      </c>
      <c r="AK872" s="63">
        <v>12858.904812009499</v>
      </c>
      <c r="AL872">
        <v>330.98244656580999</v>
      </c>
      <c r="AM872">
        <v>93035.839999999997</v>
      </c>
      <c r="AN872">
        <v>5721.2098057166204</v>
      </c>
      <c r="AO872">
        <v>14835.0283881875</v>
      </c>
      <c r="AP872">
        <v>330.98244656580999</v>
      </c>
      <c r="AQ872">
        <v>93035.839999999997</v>
      </c>
      <c r="AR872">
        <v>12858.904812009499</v>
      </c>
      <c r="AS872">
        <v>14835.0283881875</v>
      </c>
      <c r="AT872">
        <v>0</v>
      </c>
      <c r="AU872" t="s">
        <v>2896</v>
      </c>
      <c r="AV872" t="s">
        <v>2896</v>
      </c>
    </row>
    <row r="873" spans="1:48" x14ac:dyDescent="0.25">
      <c r="A873" t="s">
        <v>3789</v>
      </c>
      <c r="B873">
        <v>2207</v>
      </c>
      <c r="C873" t="s">
        <v>184</v>
      </c>
      <c r="D873">
        <v>4116</v>
      </c>
      <c r="E873" t="s">
        <v>1117</v>
      </c>
      <c r="F873" t="s">
        <v>2945</v>
      </c>
      <c r="G873" t="s">
        <v>2903</v>
      </c>
      <c r="H873" t="s">
        <v>2894</v>
      </c>
      <c r="I873" t="s">
        <v>2895</v>
      </c>
      <c r="J873">
        <v>48.772253733018502</v>
      </c>
      <c r="K873">
        <v>1</v>
      </c>
      <c r="L873">
        <v>1</v>
      </c>
      <c r="M873">
        <v>2</v>
      </c>
      <c r="N873">
        <v>19498.760157970799</v>
      </c>
      <c r="O873">
        <v>7457.8322412840198</v>
      </c>
      <c r="P873">
        <v>62750.0671161789</v>
      </c>
      <c r="Q873">
        <v>25265.1235234796</v>
      </c>
      <c r="R873">
        <v>453.90887109701902</v>
      </c>
      <c r="S873">
        <v>23961.577343148601</v>
      </c>
      <c r="T873">
        <v>0</v>
      </c>
      <c r="U873">
        <v>115425.69191001001</v>
      </c>
      <c r="V873">
        <v>84079.157656895593</v>
      </c>
      <c r="W873">
        <v>31346.5342531147</v>
      </c>
      <c r="X873">
        <v>0</v>
      </c>
      <c r="Y873">
        <v>0</v>
      </c>
      <c r="Z873">
        <v>0</v>
      </c>
      <c r="AA873">
        <v>0</v>
      </c>
      <c r="AB873">
        <v>0</v>
      </c>
      <c r="AC873">
        <v>23961.577343148601</v>
      </c>
      <c r="AD873">
        <v>0</v>
      </c>
      <c r="AE873">
        <v>0</v>
      </c>
      <c r="AF873">
        <v>0</v>
      </c>
      <c r="AG873">
        <v>0</v>
      </c>
      <c r="AH873">
        <v>0</v>
      </c>
      <c r="AI873">
        <v>0</v>
      </c>
      <c r="AJ873">
        <v>139387.269253159</v>
      </c>
      <c r="AK873" s="63">
        <v>2857.9214324638601</v>
      </c>
      <c r="AL873">
        <v>330.98244656580999</v>
      </c>
      <c r="AM873">
        <v>93035.839999999997</v>
      </c>
      <c r="AN873">
        <v>2857.9214324638601</v>
      </c>
      <c r="AO873">
        <v>14231.9241881338</v>
      </c>
      <c r="AP873">
        <v>330.98244656580999</v>
      </c>
      <c r="AQ873">
        <v>40734.411818744898</v>
      </c>
      <c r="AR873">
        <v>2857.9214324638601</v>
      </c>
      <c r="AS873">
        <v>13433.698504947601</v>
      </c>
      <c r="AT873">
        <v>0</v>
      </c>
      <c r="AU873" t="s">
        <v>2896</v>
      </c>
      <c r="AV873" t="s">
        <v>2897</v>
      </c>
    </row>
    <row r="874" spans="1:48" x14ac:dyDescent="0.25">
      <c r="A874" t="s">
        <v>3790</v>
      </c>
      <c r="B874">
        <v>2207</v>
      </c>
      <c r="C874" t="s">
        <v>184</v>
      </c>
      <c r="D874">
        <v>1047</v>
      </c>
      <c r="E874" t="s">
        <v>1119</v>
      </c>
      <c r="F874" t="s">
        <v>2892</v>
      </c>
      <c r="G874" t="s">
        <v>2893</v>
      </c>
      <c r="H874" t="s">
        <v>2894</v>
      </c>
      <c r="I874" t="s">
        <v>2895</v>
      </c>
      <c r="J874">
        <v>267.82515337421898</v>
      </c>
      <c r="K874">
        <v>1</v>
      </c>
      <c r="L874">
        <v>1</v>
      </c>
      <c r="M874">
        <v>2</v>
      </c>
      <c r="N874">
        <v>2116335.9418037399</v>
      </c>
      <c r="O874">
        <v>448747.32169939601</v>
      </c>
      <c r="P874">
        <v>529715.65510237403</v>
      </c>
      <c r="Q874">
        <v>138739.44845229801</v>
      </c>
      <c r="R874">
        <v>2492.5691087589998</v>
      </c>
      <c r="S874">
        <v>131581.22981453201</v>
      </c>
      <c r="T874">
        <v>2602188.92</v>
      </c>
      <c r="U874">
        <v>633842.01616656897</v>
      </c>
      <c r="V874">
        <v>2973007.3380621299</v>
      </c>
      <c r="W874">
        <v>263023.59810443799</v>
      </c>
      <c r="X874">
        <v>0</v>
      </c>
      <c r="Y874">
        <v>0</v>
      </c>
      <c r="Z874">
        <v>0</v>
      </c>
      <c r="AA874">
        <v>0</v>
      </c>
      <c r="AB874">
        <v>0</v>
      </c>
      <c r="AC874">
        <v>131581.22981453201</v>
      </c>
      <c r="AD874">
        <v>0</v>
      </c>
      <c r="AE874">
        <v>0</v>
      </c>
      <c r="AF874">
        <v>0</v>
      </c>
      <c r="AG874">
        <v>0</v>
      </c>
      <c r="AH874">
        <v>0</v>
      </c>
      <c r="AI874">
        <v>0</v>
      </c>
      <c r="AJ874">
        <v>3367612.1659810999</v>
      </c>
      <c r="AK874" s="63">
        <v>12573.9204236568</v>
      </c>
      <c r="AL874">
        <v>330.98244656580999</v>
      </c>
      <c r="AM874">
        <v>93035.839999999997</v>
      </c>
      <c r="AN874">
        <v>2857.9214324638601</v>
      </c>
      <c r="AO874">
        <v>14231.9241881338</v>
      </c>
      <c r="AP874">
        <v>330.98244656580999</v>
      </c>
      <c r="AQ874">
        <v>93035.839999999997</v>
      </c>
      <c r="AR874">
        <v>12108.4663363522</v>
      </c>
      <c r="AS874">
        <v>14231.9241881338</v>
      </c>
      <c r="AT874">
        <v>0</v>
      </c>
      <c r="AU874" t="s">
        <v>2896</v>
      </c>
      <c r="AV874" t="s">
        <v>2896</v>
      </c>
    </row>
    <row r="875" spans="1:48" x14ac:dyDescent="0.25">
      <c r="A875" t="s">
        <v>3791</v>
      </c>
      <c r="B875">
        <v>2207</v>
      </c>
      <c r="C875" t="s">
        <v>184</v>
      </c>
      <c r="D875">
        <v>4202</v>
      </c>
      <c r="E875" t="s">
        <v>1120</v>
      </c>
      <c r="F875" t="s">
        <v>2906</v>
      </c>
      <c r="G875" t="s">
        <v>2903</v>
      </c>
      <c r="H875" t="s">
        <v>2894</v>
      </c>
      <c r="I875" t="s">
        <v>2895</v>
      </c>
      <c r="J875">
        <v>75.835806164815693</v>
      </c>
      <c r="K875">
        <v>1</v>
      </c>
      <c r="L875">
        <v>2</v>
      </c>
      <c r="M875">
        <v>2</v>
      </c>
      <c r="N875">
        <v>44552.023739357603</v>
      </c>
      <c r="O875">
        <v>11596.1571789503</v>
      </c>
      <c r="P875">
        <v>97569.8591396056</v>
      </c>
      <c r="Q875">
        <v>39284.651899520599</v>
      </c>
      <c r="R875">
        <v>705.78131069018104</v>
      </c>
      <c r="S875">
        <v>37257.772518477301</v>
      </c>
      <c r="T875">
        <v>14233.47</v>
      </c>
      <c r="U875">
        <v>179475.00326812401</v>
      </c>
      <c r="V875">
        <v>144967.85716760901</v>
      </c>
      <c r="W875">
        <v>48740.616100514999</v>
      </c>
      <c r="X875">
        <v>0</v>
      </c>
      <c r="Y875">
        <v>0</v>
      </c>
      <c r="Z875">
        <v>0</v>
      </c>
      <c r="AA875">
        <v>0</v>
      </c>
      <c r="AB875">
        <v>0</v>
      </c>
      <c r="AC875">
        <v>37257.772518477301</v>
      </c>
      <c r="AD875">
        <v>0</v>
      </c>
      <c r="AE875">
        <v>0</v>
      </c>
      <c r="AF875">
        <v>0</v>
      </c>
      <c r="AG875">
        <v>0</v>
      </c>
      <c r="AH875">
        <v>0</v>
      </c>
      <c r="AI875">
        <v>0</v>
      </c>
      <c r="AJ875">
        <v>230966.245786602</v>
      </c>
      <c r="AK875" s="63">
        <v>3045.6094220800801</v>
      </c>
      <c r="AL875">
        <v>330.98244656580999</v>
      </c>
      <c r="AM875">
        <v>93035.839999999997</v>
      </c>
      <c r="AN875">
        <v>2857.9214324638601</v>
      </c>
      <c r="AO875">
        <v>14231.9241881338</v>
      </c>
      <c r="AP875">
        <v>330.98244656580999</v>
      </c>
      <c r="AQ875">
        <v>40734.411818744898</v>
      </c>
      <c r="AR875">
        <v>2857.9214324638601</v>
      </c>
      <c r="AS875">
        <v>13433.698504947601</v>
      </c>
      <c r="AT875">
        <v>0</v>
      </c>
      <c r="AU875" t="s">
        <v>2896</v>
      </c>
      <c r="AV875" t="s">
        <v>2896</v>
      </c>
    </row>
    <row r="876" spans="1:48" x14ac:dyDescent="0.25">
      <c r="A876" t="s">
        <v>3792</v>
      </c>
      <c r="B876">
        <v>2207</v>
      </c>
      <c r="C876" t="s">
        <v>184</v>
      </c>
      <c r="D876">
        <v>5287</v>
      </c>
      <c r="E876" t="s">
        <v>1121</v>
      </c>
      <c r="F876" t="s">
        <v>2892</v>
      </c>
      <c r="G876" t="s">
        <v>2893</v>
      </c>
      <c r="H876" t="s">
        <v>2894</v>
      </c>
      <c r="I876" t="s">
        <v>2895</v>
      </c>
      <c r="J876">
        <v>248.54917751718801</v>
      </c>
      <c r="K876">
        <v>1</v>
      </c>
      <c r="L876">
        <v>1</v>
      </c>
      <c r="M876">
        <v>2</v>
      </c>
      <c r="N876">
        <v>2212740.31956222</v>
      </c>
      <c r="O876">
        <v>452178.86578152003</v>
      </c>
      <c r="P876">
        <v>619235.59887724905</v>
      </c>
      <c r="Q876">
        <v>128754.05975713101</v>
      </c>
      <c r="R876">
        <v>2313.1733299940202</v>
      </c>
      <c r="S876">
        <v>122111.03413952301</v>
      </c>
      <c r="T876">
        <v>2826999.03</v>
      </c>
      <c r="U876">
        <v>588222.98730811395</v>
      </c>
      <c r="V876">
        <v>2579586.97870071</v>
      </c>
      <c r="W876">
        <v>835635.03860740701</v>
      </c>
      <c r="X876">
        <v>0</v>
      </c>
      <c r="Y876">
        <v>0</v>
      </c>
      <c r="Z876">
        <v>0</v>
      </c>
      <c r="AA876">
        <v>0</v>
      </c>
      <c r="AB876">
        <v>0</v>
      </c>
      <c r="AC876">
        <v>122111.03413952301</v>
      </c>
      <c r="AD876">
        <v>0</v>
      </c>
      <c r="AE876">
        <v>0</v>
      </c>
      <c r="AF876">
        <v>0</v>
      </c>
      <c r="AG876">
        <v>0</v>
      </c>
      <c r="AH876">
        <v>0</v>
      </c>
      <c r="AI876">
        <v>0</v>
      </c>
      <c r="AJ876">
        <v>3537333.0514476402</v>
      </c>
      <c r="AK876" s="63">
        <v>14231.9241881338</v>
      </c>
      <c r="AL876">
        <v>330.98244656580999</v>
      </c>
      <c r="AM876">
        <v>93035.839999999997</v>
      </c>
      <c r="AN876">
        <v>2857.9214324638601</v>
      </c>
      <c r="AO876">
        <v>14231.9241881338</v>
      </c>
      <c r="AP876">
        <v>330.98244656580999</v>
      </c>
      <c r="AQ876">
        <v>93035.839999999997</v>
      </c>
      <c r="AR876">
        <v>12108.4663363522</v>
      </c>
      <c r="AS876">
        <v>14231.9241881338</v>
      </c>
      <c r="AT876">
        <v>0</v>
      </c>
      <c r="AU876" t="s">
        <v>2896</v>
      </c>
      <c r="AV876" t="s">
        <v>2896</v>
      </c>
    </row>
    <row r="877" spans="1:48" x14ac:dyDescent="0.25">
      <c r="A877" t="s">
        <v>3793</v>
      </c>
      <c r="B877">
        <v>2207</v>
      </c>
      <c r="C877" t="s">
        <v>184</v>
      </c>
      <c r="D877">
        <v>1052</v>
      </c>
      <c r="E877" t="s">
        <v>1122</v>
      </c>
      <c r="F877" t="s">
        <v>2892</v>
      </c>
      <c r="G877" t="s">
        <v>2903</v>
      </c>
      <c r="H877" t="s">
        <v>2894</v>
      </c>
      <c r="I877" t="s">
        <v>2895</v>
      </c>
      <c r="J877">
        <v>810.06231894674397</v>
      </c>
      <c r="K877">
        <v>1</v>
      </c>
      <c r="L877">
        <v>1</v>
      </c>
      <c r="M877">
        <v>2</v>
      </c>
      <c r="N877">
        <v>5379077.49931903</v>
      </c>
      <c r="O877">
        <v>2612433.23071915</v>
      </c>
      <c r="P877">
        <v>2064972.95539094</v>
      </c>
      <c r="Q877">
        <v>419630.48625842499</v>
      </c>
      <c r="R877">
        <v>8039.0092638352498</v>
      </c>
      <c r="S877">
        <v>397979.78199789498</v>
      </c>
      <c r="T877">
        <v>8567038.5</v>
      </c>
      <c r="U877">
        <v>1917114.6809513799</v>
      </c>
      <c r="V877">
        <v>8598175.0005242601</v>
      </c>
      <c r="W877">
        <v>1885978.1804271101</v>
      </c>
      <c r="X877">
        <v>0</v>
      </c>
      <c r="Y877">
        <v>0</v>
      </c>
      <c r="Z877">
        <v>0</v>
      </c>
      <c r="AA877">
        <v>0</v>
      </c>
      <c r="AB877">
        <v>0</v>
      </c>
      <c r="AC877">
        <v>397979.78199789498</v>
      </c>
      <c r="AD877">
        <v>0</v>
      </c>
      <c r="AE877">
        <v>0</v>
      </c>
      <c r="AF877">
        <v>0</v>
      </c>
      <c r="AG877">
        <v>0</v>
      </c>
      <c r="AH877">
        <v>0</v>
      </c>
      <c r="AI877">
        <v>0</v>
      </c>
      <c r="AJ877">
        <v>10882132.9629493</v>
      </c>
      <c r="AK877" s="63">
        <v>13433.698504947601</v>
      </c>
      <c r="AL877">
        <v>330.98244656580999</v>
      </c>
      <c r="AM877">
        <v>93035.839999999997</v>
      </c>
      <c r="AN877">
        <v>2857.9214324638601</v>
      </c>
      <c r="AO877">
        <v>14231.9241881338</v>
      </c>
      <c r="AP877">
        <v>330.98244656580999</v>
      </c>
      <c r="AQ877">
        <v>40734.411818744898</v>
      </c>
      <c r="AR877">
        <v>2857.9214324638601</v>
      </c>
      <c r="AS877">
        <v>13433.698504947601</v>
      </c>
      <c r="AT877">
        <v>0</v>
      </c>
      <c r="AU877" t="s">
        <v>2896</v>
      </c>
      <c r="AV877" t="s">
        <v>2896</v>
      </c>
    </row>
    <row r="878" spans="1:48" x14ac:dyDescent="0.25">
      <c r="A878" t="s">
        <v>3794</v>
      </c>
      <c r="B878">
        <v>2207</v>
      </c>
      <c r="C878" t="s">
        <v>184</v>
      </c>
      <c r="D878">
        <v>1048</v>
      </c>
      <c r="E878" t="s">
        <v>1123</v>
      </c>
      <c r="F878" t="s">
        <v>2892</v>
      </c>
      <c r="G878" t="s">
        <v>2893</v>
      </c>
      <c r="H878" t="s">
        <v>2894</v>
      </c>
      <c r="I878" t="s">
        <v>2895</v>
      </c>
      <c r="J878">
        <v>442.20254509337599</v>
      </c>
      <c r="K878">
        <v>1</v>
      </c>
      <c r="L878">
        <v>1</v>
      </c>
      <c r="M878">
        <v>2</v>
      </c>
      <c r="N878">
        <v>3494583.85976945</v>
      </c>
      <c r="O878">
        <v>527880.58793954004</v>
      </c>
      <c r="P878">
        <v>881491.86271250097</v>
      </c>
      <c r="Q878">
        <v>229070.85625648699</v>
      </c>
      <c r="R878">
        <v>4115.4476710941299</v>
      </c>
      <c r="S878">
        <v>217252.01676335</v>
      </c>
      <c r="T878">
        <v>4090614.5</v>
      </c>
      <c r="U878">
        <v>1046528.11434907</v>
      </c>
      <c r="V878">
        <v>4754585.2471458204</v>
      </c>
      <c r="W878">
        <v>382557.36720325099</v>
      </c>
      <c r="X878">
        <v>0</v>
      </c>
      <c r="Y878">
        <v>0</v>
      </c>
      <c r="Z878">
        <v>0</v>
      </c>
      <c r="AA878">
        <v>0</v>
      </c>
      <c r="AB878">
        <v>0</v>
      </c>
      <c r="AC878">
        <v>217252.01676335</v>
      </c>
      <c r="AD878">
        <v>0</v>
      </c>
      <c r="AE878">
        <v>0</v>
      </c>
      <c r="AF878">
        <v>0</v>
      </c>
      <c r="AG878">
        <v>0</v>
      </c>
      <c r="AH878">
        <v>0</v>
      </c>
      <c r="AI878">
        <v>0</v>
      </c>
      <c r="AJ878">
        <v>5354394.63111242</v>
      </c>
      <c r="AK878" s="63">
        <v>12108.4663363522</v>
      </c>
      <c r="AL878">
        <v>330.98244656580999</v>
      </c>
      <c r="AM878">
        <v>93035.839999999997</v>
      </c>
      <c r="AN878">
        <v>2857.9214324638601</v>
      </c>
      <c r="AO878">
        <v>14231.9241881338</v>
      </c>
      <c r="AP878">
        <v>330.98244656580999</v>
      </c>
      <c r="AQ878">
        <v>93035.839999999997</v>
      </c>
      <c r="AR878">
        <v>12108.4663363522</v>
      </c>
      <c r="AS878">
        <v>14231.9241881338</v>
      </c>
      <c r="AT878">
        <v>0</v>
      </c>
      <c r="AU878" t="s">
        <v>2896</v>
      </c>
      <c r="AV878" t="s">
        <v>2896</v>
      </c>
    </row>
    <row r="879" spans="1:48" x14ac:dyDescent="0.25">
      <c r="A879" t="s">
        <v>3795</v>
      </c>
      <c r="B879">
        <v>2207</v>
      </c>
      <c r="C879" t="s">
        <v>184</v>
      </c>
      <c r="D879">
        <v>1051</v>
      </c>
      <c r="E879" t="s">
        <v>1124</v>
      </c>
      <c r="F879" t="s">
        <v>2892</v>
      </c>
      <c r="G879" t="s">
        <v>2911</v>
      </c>
      <c r="H879" t="s">
        <v>2894</v>
      </c>
      <c r="I879" t="s">
        <v>2895</v>
      </c>
      <c r="J879">
        <v>760.88354236602902</v>
      </c>
      <c r="K879">
        <v>1</v>
      </c>
      <c r="L879">
        <v>1</v>
      </c>
      <c r="M879">
        <v>2</v>
      </c>
      <c r="N879">
        <v>4753427.3845512802</v>
      </c>
      <c r="O879">
        <v>1070436.1265114199</v>
      </c>
      <c r="P879">
        <v>1674939.0186006101</v>
      </c>
      <c r="Q879">
        <v>394154.77476379299</v>
      </c>
      <c r="R879">
        <v>7081.3170054073298</v>
      </c>
      <c r="S879">
        <v>373818.48190438602</v>
      </c>
      <c r="T879">
        <v>6099311.7199999997</v>
      </c>
      <c r="U879">
        <v>1800726.90143251</v>
      </c>
      <c r="V879">
        <v>6979767.3425503103</v>
      </c>
      <c r="W879">
        <v>920271.27888220199</v>
      </c>
      <c r="X879">
        <v>0</v>
      </c>
      <c r="Y879">
        <v>0</v>
      </c>
      <c r="Z879">
        <v>0</v>
      </c>
      <c r="AA879">
        <v>0</v>
      </c>
      <c r="AB879">
        <v>0</v>
      </c>
      <c r="AC879">
        <v>373818.48190438602</v>
      </c>
      <c r="AD879">
        <v>0</v>
      </c>
      <c r="AE879">
        <v>0</v>
      </c>
      <c r="AF879">
        <v>0</v>
      </c>
      <c r="AG879">
        <v>0</v>
      </c>
      <c r="AH879">
        <v>0</v>
      </c>
      <c r="AI879">
        <v>0</v>
      </c>
      <c r="AJ879">
        <v>8273857.1033368995</v>
      </c>
      <c r="AK879" s="63">
        <v>10874.0124377098</v>
      </c>
      <c r="AL879">
        <v>330.98244656580999</v>
      </c>
      <c r="AM879">
        <v>93035.839999999997</v>
      </c>
      <c r="AN879">
        <v>2857.9214324638601</v>
      </c>
      <c r="AO879">
        <v>14231.9241881338</v>
      </c>
      <c r="AP879">
        <v>3753.1860850462999</v>
      </c>
      <c r="AQ879">
        <v>20687.885194392002</v>
      </c>
      <c r="AR879">
        <v>10874.0124377098</v>
      </c>
      <c r="AS879">
        <v>10874.0124377098</v>
      </c>
      <c r="AT879">
        <v>0</v>
      </c>
      <c r="AU879" t="s">
        <v>2896</v>
      </c>
      <c r="AV879" t="s">
        <v>2896</v>
      </c>
    </row>
    <row r="880" spans="1:48" x14ac:dyDescent="0.25">
      <c r="A880" t="s">
        <v>3796</v>
      </c>
      <c r="B880">
        <v>2207</v>
      </c>
      <c r="C880" t="s">
        <v>184</v>
      </c>
      <c r="D880">
        <v>1049</v>
      </c>
      <c r="E880" t="s">
        <v>928</v>
      </c>
      <c r="F880" t="s">
        <v>2892</v>
      </c>
      <c r="G880" t="s">
        <v>2893</v>
      </c>
      <c r="H880" t="s">
        <v>2894</v>
      </c>
      <c r="I880" t="s">
        <v>2895</v>
      </c>
      <c r="J880">
        <v>420.384481702583</v>
      </c>
      <c r="K880">
        <v>1</v>
      </c>
      <c r="L880">
        <v>1</v>
      </c>
      <c r="M880">
        <v>2</v>
      </c>
      <c r="N880">
        <v>3403838.8410969698</v>
      </c>
      <c r="O880">
        <v>573739.53792874399</v>
      </c>
      <c r="P880">
        <v>844396.47306059196</v>
      </c>
      <c r="Q880">
        <v>217768.60908888699</v>
      </c>
      <c r="R880">
        <v>3912.3934391234302</v>
      </c>
      <c r="S880">
        <v>206532.905518707</v>
      </c>
      <c r="T880">
        <v>4048762.94</v>
      </c>
      <c r="U880">
        <v>994892.91461431596</v>
      </c>
      <c r="V880">
        <v>4668110.2781923302</v>
      </c>
      <c r="W880">
        <v>375545.57642198802</v>
      </c>
      <c r="X880">
        <v>0</v>
      </c>
      <c r="Y880">
        <v>0</v>
      </c>
      <c r="Z880">
        <v>0</v>
      </c>
      <c r="AA880">
        <v>0</v>
      </c>
      <c r="AB880">
        <v>0</v>
      </c>
      <c r="AC880">
        <v>206532.905518707</v>
      </c>
      <c r="AD880">
        <v>0</v>
      </c>
      <c r="AE880">
        <v>0</v>
      </c>
      <c r="AF880">
        <v>0</v>
      </c>
      <c r="AG880">
        <v>0</v>
      </c>
      <c r="AH880">
        <v>0</v>
      </c>
      <c r="AI880">
        <v>0</v>
      </c>
      <c r="AJ880">
        <v>5250188.7601330196</v>
      </c>
      <c r="AK880" s="63">
        <v>12489.016575658199</v>
      </c>
      <c r="AL880">
        <v>330.98244656580999</v>
      </c>
      <c r="AM880">
        <v>93035.839999999997</v>
      </c>
      <c r="AN880">
        <v>2857.9214324638601</v>
      </c>
      <c r="AO880">
        <v>14231.9241881338</v>
      </c>
      <c r="AP880">
        <v>330.98244656580999</v>
      </c>
      <c r="AQ880">
        <v>93035.839999999997</v>
      </c>
      <c r="AR880">
        <v>12108.4663363522</v>
      </c>
      <c r="AS880">
        <v>14231.9241881338</v>
      </c>
      <c r="AT880">
        <v>0</v>
      </c>
      <c r="AU880" t="s">
        <v>2896</v>
      </c>
      <c r="AV880" t="s">
        <v>2896</v>
      </c>
    </row>
    <row r="881" spans="1:48" x14ac:dyDescent="0.25">
      <c r="A881" t="s">
        <v>3797</v>
      </c>
      <c r="B881">
        <v>2192</v>
      </c>
      <c r="C881" t="s">
        <v>185</v>
      </c>
      <c r="D881">
        <v>3378</v>
      </c>
      <c r="E881" t="s">
        <v>1125</v>
      </c>
      <c r="F881" t="s">
        <v>2892</v>
      </c>
      <c r="G881" t="s">
        <v>2907</v>
      </c>
      <c r="H881" t="s">
        <v>2904</v>
      </c>
      <c r="I881" t="s">
        <v>2895</v>
      </c>
      <c r="J881">
        <v>311.96702342491301</v>
      </c>
      <c r="K881">
        <v>1</v>
      </c>
      <c r="L881">
        <v>1</v>
      </c>
      <c r="M881">
        <v>1</v>
      </c>
      <c r="N881">
        <v>2374133.83</v>
      </c>
      <c r="O881">
        <v>713305.95</v>
      </c>
      <c r="P881">
        <v>645378.9</v>
      </c>
      <c r="Q881">
        <v>253132.23</v>
      </c>
      <c r="R881">
        <v>124863.63</v>
      </c>
      <c r="S881">
        <v>186217.32</v>
      </c>
      <c r="T881">
        <v>4110814.54</v>
      </c>
      <c r="U881">
        <v>0</v>
      </c>
      <c r="V881">
        <v>3482745.78</v>
      </c>
      <c r="W881">
        <v>628068.76</v>
      </c>
      <c r="X881">
        <v>0</v>
      </c>
      <c r="Y881">
        <v>0</v>
      </c>
      <c r="Z881">
        <v>0</v>
      </c>
      <c r="AA881">
        <v>0</v>
      </c>
      <c r="AB881">
        <v>0</v>
      </c>
      <c r="AC881">
        <v>41438.589999999997</v>
      </c>
      <c r="AD881">
        <v>144778.73000000001</v>
      </c>
      <c r="AE881">
        <v>0</v>
      </c>
      <c r="AF881">
        <v>0</v>
      </c>
      <c r="AG881">
        <v>0</v>
      </c>
      <c r="AH881">
        <v>0</v>
      </c>
      <c r="AI881">
        <v>0</v>
      </c>
      <c r="AJ881">
        <v>4297031.8600000003</v>
      </c>
      <c r="AK881" s="63">
        <v>13773.9938434046</v>
      </c>
      <c r="AL881">
        <v>330.98244656580999</v>
      </c>
      <c r="AM881">
        <v>93035.839999999997</v>
      </c>
      <c r="AN881">
        <v>13773.9938434046</v>
      </c>
      <c r="AO881">
        <v>13773.9938434046</v>
      </c>
      <c r="AP881">
        <v>330.98244656580999</v>
      </c>
      <c r="AQ881">
        <v>56162.493707719797</v>
      </c>
      <c r="AR881">
        <v>13773.9938434046</v>
      </c>
      <c r="AS881">
        <v>13773.9938434046</v>
      </c>
      <c r="AT881">
        <v>0</v>
      </c>
      <c r="AU881" t="s">
        <v>2896</v>
      </c>
      <c r="AV881" t="s">
        <v>2896</v>
      </c>
    </row>
    <row r="882" spans="1:48" x14ac:dyDescent="0.25">
      <c r="A882" t="s">
        <v>3798</v>
      </c>
      <c r="B882">
        <v>1900</v>
      </c>
      <c r="C882" t="s">
        <v>186</v>
      </c>
      <c r="D882">
        <v>18</v>
      </c>
      <c r="E882" t="s">
        <v>1126</v>
      </c>
      <c r="F882" t="s">
        <v>2892</v>
      </c>
      <c r="G882" t="s">
        <v>2893</v>
      </c>
      <c r="H882" t="s">
        <v>2894</v>
      </c>
      <c r="I882" t="s">
        <v>2895</v>
      </c>
      <c r="J882">
        <v>32.177625938402102</v>
      </c>
      <c r="K882">
        <v>1</v>
      </c>
      <c r="L882">
        <v>1</v>
      </c>
      <c r="M882">
        <v>1</v>
      </c>
      <c r="N882">
        <v>304698.890362031</v>
      </c>
      <c r="O882">
        <v>28060.595376894598</v>
      </c>
      <c r="P882">
        <v>83292.840255052797</v>
      </c>
      <c r="Q882">
        <v>20112.667981095899</v>
      </c>
      <c r="R882">
        <v>10613.1075678</v>
      </c>
      <c r="S882">
        <v>13047.4203970371</v>
      </c>
      <c r="T882">
        <v>358502.63</v>
      </c>
      <c r="U882">
        <v>88275.471542874002</v>
      </c>
      <c r="V882">
        <v>429451.082056963</v>
      </c>
      <c r="W882">
        <v>11396.757727917</v>
      </c>
      <c r="X882">
        <v>0</v>
      </c>
      <c r="Y882">
        <v>0</v>
      </c>
      <c r="Z882">
        <v>0</v>
      </c>
      <c r="AA882">
        <v>128.18417331397399</v>
      </c>
      <c r="AB882">
        <v>5802.0775846796196</v>
      </c>
      <c r="AC882">
        <v>13047.4203970371</v>
      </c>
      <c r="AD882">
        <v>0</v>
      </c>
      <c r="AE882">
        <v>0</v>
      </c>
      <c r="AF882">
        <v>0</v>
      </c>
      <c r="AG882">
        <v>0</v>
      </c>
      <c r="AH882">
        <v>0</v>
      </c>
      <c r="AI882">
        <v>0</v>
      </c>
      <c r="AJ882">
        <v>459825.52193991101</v>
      </c>
      <c r="AK882" s="63">
        <v>14290.2252273104</v>
      </c>
      <c r="AL882">
        <v>330.98244656580999</v>
      </c>
      <c r="AM882">
        <v>93035.839999999997</v>
      </c>
      <c r="AN882">
        <v>4332.8267212246101</v>
      </c>
      <c r="AO882">
        <v>14918.6487290474</v>
      </c>
      <c r="AP882">
        <v>330.98244656580999</v>
      </c>
      <c r="AQ882">
        <v>93035.839999999997</v>
      </c>
      <c r="AR882">
        <v>11960.4278082817</v>
      </c>
      <c r="AS882">
        <v>14290.2252273104</v>
      </c>
      <c r="AT882">
        <v>0</v>
      </c>
      <c r="AU882" t="s">
        <v>2896</v>
      </c>
      <c r="AV882" t="s">
        <v>2896</v>
      </c>
    </row>
    <row r="883" spans="1:48" x14ac:dyDescent="0.25">
      <c r="A883" t="s">
        <v>3799</v>
      </c>
      <c r="B883">
        <v>1900</v>
      </c>
      <c r="C883" t="s">
        <v>186</v>
      </c>
      <c r="D883">
        <v>3162</v>
      </c>
      <c r="E883" t="s">
        <v>1127</v>
      </c>
      <c r="F883" t="s">
        <v>2892</v>
      </c>
      <c r="G883" t="s">
        <v>2893</v>
      </c>
      <c r="H883" t="s">
        <v>2894</v>
      </c>
      <c r="I883" t="s">
        <v>2895</v>
      </c>
      <c r="J883">
        <v>177.214782553596</v>
      </c>
      <c r="K883">
        <v>1</v>
      </c>
      <c r="L883">
        <v>1</v>
      </c>
      <c r="M883">
        <v>1</v>
      </c>
      <c r="N883">
        <v>1083707.2563452099</v>
      </c>
      <c r="O883">
        <v>412781.75069312297</v>
      </c>
      <c r="P883">
        <v>384538.28469355701</v>
      </c>
      <c r="Q883">
        <v>110768.33603777</v>
      </c>
      <c r="R883">
        <v>88549.341039094099</v>
      </c>
      <c r="S883">
        <v>71857.251774029006</v>
      </c>
      <c r="T883">
        <v>1594177.39</v>
      </c>
      <c r="U883">
        <v>486167.57880875102</v>
      </c>
      <c r="V883">
        <v>1926374.69655496</v>
      </c>
      <c r="W883">
        <v>120037.19627357399</v>
      </c>
      <c r="X883">
        <v>0</v>
      </c>
      <c r="Y883">
        <v>0</v>
      </c>
      <c r="Z883">
        <v>0</v>
      </c>
      <c r="AA883">
        <v>705.96042244179398</v>
      </c>
      <c r="AB883">
        <v>33227.115557773097</v>
      </c>
      <c r="AC883">
        <v>71857.251774029006</v>
      </c>
      <c r="AD883">
        <v>0</v>
      </c>
      <c r="AE883">
        <v>0</v>
      </c>
      <c r="AF883">
        <v>0</v>
      </c>
      <c r="AG883">
        <v>0</v>
      </c>
      <c r="AH883">
        <v>0</v>
      </c>
      <c r="AI883">
        <v>0</v>
      </c>
      <c r="AJ883">
        <v>2152202.22058278</v>
      </c>
      <c r="AK883" s="63">
        <v>12144.597587009301</v>
      </c>
      <c r="AL883">
        <v>330.98244656580999</v>
      </c>
      <c r="AM883">
        <v>93035.839999999997</v>
      </c>
      <c r="AN883">
        <v>4332.8267212246101</v>
      </c>
      <c r="AO883">
        <v>14918.6487290474</v>
      </c>
      <c r="AP883">
        <v>330.98244656580999</v>
      </c>
      <c r="AQ883">
        <v>93035.839999999997</v>
      </c>
      <c r="AR883">
        <v>11960.4278082817</v>
      </c>
      <c r="AS883">
        <v>14290.2252273104</v>
      </c>
      <c r="AT883">
        <v>0</v>
      </c>
      <c r="AU883" t="s">
        <v>2896</v>
      </c>
      <c r="AV883" t="s">
        <v>2896</v>
      </c>
    </row>
    <row r="884" spans="1:48" x14ac:dyDescent="0.25">
      <c r="A884" t="s">
        <v>3800</v>
      </c>
      <c r="B884">
        <v>1900</v>
      </c>
      <c r="C884" t="s">
        <v>186</v>
      </c>
      <c r="D884">
        <v>3440</v>
      </c>
      <c r="E884" t="s">
        <v>1128</v>
      </c>
      <c r="F884" t="s">
        <v>2906</v>
      </c>
      <c r="G884" t="s">
        <v>2907</v>
      </c>
      <c r="H884" t="s">
        <v>2904</v>
      </c>
      <c r="I884" t="s">
        <v>2895</v>
      </c>
      <c r="J884">
        <v>199.218290699004</v>
      </c>
      <c r="K884">
        <v>1</v>
      </c>
      <c r="L884">
        <v>1</v>
      </c>
      <c r="M884">
        <v>1</v>
      </c>
      <c r="N884">
        <v>227259.633973288</v>
      </c>
      <c r="O884">
        <v>104642.067329107</v>
      </c>
      <c r="P884">
        <v>255456.442672345</v>
      </c>
      <c r="Q884">
        <v>124521.65813167101</v>
      </c>
      <c r="R884">
        <v>70519.271884943606</v>
      </c>
      <c r="S884">
        <v>80779.259305981104</v>
      </c>
      <c r="T884">
        <v>235867.5</v>
      </c>
      <c r="U884">
        <v>546531.57399135397</v>
      </c>
      <c r="V884">
        <v>643991.87454454403</v>
      </c>
      <c r="W884">
        <v>96880.387714846802</v>
      </c>
      <c r="X884">
        <v>0</v>
      </c>
      <c r="Y884">
        <v>0</v>
      </c>
      <c r="Z884">
        <v>0</v>
      </c>
      <c r="AA884">
        <v>793.61454294855901</v>
      </c>
      <c r="AB884">
        <v>40733.197189015002</v>
      </c>
      <c r="AC884">
        <v>80779.259305981104</v>
      </c>
      <c r="AD884">
        <v>0</v>
      </c>
      <c r="AE884">
        <v>0</v>
      </c>
      <c r="AF884">
        <v>0</v>
      </c>
      <c r="AG884">
        <v>0</v>
      </c>
      <c r="AH884">
        <v>0</v>
      </c>
      <c r="AI884">
        <v>0</v>
      </c>
      <c r="AJ884">
        <v>863178.33329733601</v>
      </c>
      <c r="AK884" s="63">
        <v>4332.8267212246101</v>
      </c>
      <c r="AL884">
        <v>330.98244656580999</v>
      </c>
      <c r="AM884">
        <v>93035.839999999997</v>
      </c>
      <c r="AN884">
        <v>4332.8267212246101</v>
      </c>
      <c r="AO884">
        <v>14918.6487290474</v>
      </c>
      <c r="AP884">
        <v>330.98244656580999</v>
      </c>
      <c r="AQ884">
        <v>56162.493707719797</v>
      </c>
      <c r="AR884">
        <v>4332.8267212246101</v>
      </c>
      <c r="AS884">
        <v>4332.8267212246101</v>
      </c>
      <c r="AT884">
        <v>0</v>
      </c>
      <c r="AU884" t="s">
        <v>2896</v>
      </c>
      <c r="AV884" t="s">
        <v>2896</v>
      </c>
    </row>
    <row r="885" spans="1:48" x14ac:dyDescent="0.25">
      <c r="A885" t="s">
        <v>3801</v>
      </c>
      <c r="B885">
        <v>1900</v>
      </c>
      <c r="C885" t="s">
        <v>186</v>
      </c>
      <c r="D885">
        <v>20</v>
      </c>
      <c r="E885" t="s">
        <v>1130</v>
      </c>
      <c r="F885" t="s">
        <v>2892</v>
      </c>
      <c r="G885" t="s">
        <v>2893</v>
      </c>
      <c r="H885" t="s">
        <v>2904</v>
      </c>
      <c r="I885" t="s">
        <v>2895</v>
      </c>
      <c r="J885">
        <v>379.14416185284</v>
      </c>
      <c r="K885">
        <v>1</v>
      </c>
      <c r="L885">
        <v>1</v>
      </c>
      <c r="M885">
        <v>1</v>
      </c>
      <c r="N885">
        <v>2463848.2217043298</v>
      </c>
      <c r="O885">
        <v>831124.35452777904</v>
      </c>
      <c r="P885">
        <v>713550.89759476599</v>
      </c>
      <c r="Q885">
        <v>236984.56371252501</v>
      </c>
      <c r="R885">
        <v>135482.53286097699</v>
      </c>
      <c r="S885">
        <v>153735.806371983</v>
      </c>
      <c r="T885">
        <v>3340853.87</v>
      </c>
      <c r="U885">
        <v>1040136.70040038</v>
      </c>
      <c r="V885">
        <v>3847674.2658912898</v>
      </c>
      <c r="W885">
        <v>453011.044609264</v>
      </c>
      <c r="X885">
        <v>0</v>
      </c>
      <c r="Y885">
        <v>0</v>
      </c>
      <c r="Z885">
        <v>0</v>
      </c>
      <c r="AA885">
        <v>1510.3749744298</v>
      </c>
      <c r="AB885">
        <v>78794.884925392995</v>
      </c>
      <c r="AC885">
        <v>153735.806371983</v>
      </c>
      <c r="AD885">
        <v>0</v>
      </c>
      <c r="AE885">
        <v>0</v>
      </c>
      <c r="AF885">
        <v>0</v>
      </c>
      <c r="AG885">
        <v>0</v>
      </c>
      <c r="AH885">
        <v>0</v>
      </c>
      <c r="AI885">
        <v>0</v>
      </c>
      <c r="AJ885">
        <v>4534726.3767723599</v>
      </c>
      <c r="AK885" s="63">
        <v>11960.4278082817</v>
      </c>
      <c r="AL885">
        <v>330.98244656580999</v>
      </c>
      <c r="AM885">
        <v>93035.839999999997</v>
      </c>
      <c r="AN885">
        <v>4332.8267212246101</v>
      </c>
      <c r="AO885">
        <v>14918.6487290474</v>
      </c>
      <c r="AP885">
        <v>330.98244656580999</v>
      </c>
      <c r="AQ885">
        <v>93035.839999999997</v>
      </c>
      <c r="AR885">
        <v>11960.4278082817</v>
      </c>
      <c r="AS885">
        <v>14290.2252273104</v>
      </c>
      <c r="AT885">
        <v>0</v>
      </c>
      <c r="AU885" t="s">
        <v>2896</v>
      </c>
      <c r="AV885" t="s">
        <v>2896</v>
      </c>
    </row>
    <row r="886" spans="1:48" x14ac:dyDescent="0.25">
      <c r="A886" t="s">
        <v>3802</v>
      </c>
      <c r="B886">
        <v>1900</v>
      </c>
      <c r="C886" t="s">
        <v>186</v>
      </c>
      <c r="D886">
        <v>22</v>
      </c>
      <c r="E886" t="s">
        <v>1131</v>
      </c>
      <c r="F886" t="s">
        <v>2892</v>
      </c>
      <c r="G886" t="s">
        <v>2903</v>
      </c>
      <c r="H886" t="s">
        <v>2904</v>
      </c>
      <c r="I886" t="s">
        <v>2895</v>
      </c>
      <c r="J886">
        <v>472.14248629260601</v>
      </c>
      <c r="K886">
        <v>1</v>
      </c>
      <c r="L886">
        <v>1</v>
      </c>
      <c r="M886">
        <v>1</v>
      </c>
      <c r="N886">
        <v>3092981.0861996799</v>
      </c>
      <c r="O886">
        <v>2136708.7140061599</v>
      </c>
      <c r="P886">
        <v>1070457.93029472</v>
      </c>
      <c r="Q886">
        <v>295113.29035742499</v>
      </c>
      <c r="R886">
        <v>257022.009363839</v>
      </c>
      <c r="S886">
        <v>191444.87283662701</v>
      </c>
      <c r="T886">
        <v>5557016.54</v>
      </c>
      <c r="U886">
        <v>1295266.4902218201</v>
      </c>
      <c r="V886">
        <v>5477938.3935388001</v>
      </c>
      <c r="W886">
        <v>1269206.98021282</v>
      </c>
      <c r="X886">
        <v>0</v>
      </c>
      <c r="Y886">
        <v>0</v>
      </c>
      <c r="Z886">
        <v>0</v>
      </c>
      <c r="AA886">
        <v>1880.8470956706999</v>
      </c>
      <c r="AB886">
        <v>103256.809374529</v>
      </c>
      <c r="AC886">
        <v>191444.87283662701</v>
      </c>
      <c r="AD886">
        <v>0</v>
      </c>
      <c r="AE886">
        <v>0</v>
      </c>
      <c r="AF886">
        <v>0</v>
      </c>
      <c r="AG886">
        <v>0</v>
      </c>
      <c r="AH886">
        <v>0</v>
      </c>
      <c r="AI886">
        <v>0</v>
      </c>
      <c r="AJ886">
        <v>7043727.9030584404</v>
      </c>
      <c r="AK886" s="63">
        <v>14918.6487290474</v>
      </c>
      <c r="AL886">
        <v>330.98244656580999</v>
      </c>
      <c r="AM886">
        <v>93035.839999999997</v>
      </c>
      <c r="AN886">
        <v>4332.8267212246101</v>
      </c>
      <c r="AO886">
        <v>14918.6487290474</v>
      </c>
      <c r="AP886">
        <v>330.98244656580999</v>
      </c>
      <c r="AQ886">
        <v>40734.411818744898</v>
      </c>
      <c r="AR886">
        <v>14918.6487290474</v>
      </c>
      <c r="AS886">
        <v>14918.6487290474</v>
      </c>
      <c r="AT886">
        <v>0</v>
      </c>
      <c r="AU886" t="s">
        <v>2896</v>
      </c>
      <c r="AV886" t="s">
        <v>2896</v>
      </c>
    </row>
    <row r="887" spans="1:48" x14ac:dyDescent="0.25">
      <c r="A887" t="s">
        <v>3803</v>
      </c>
      <c r="B887">
        <v>1900</v>
      </c>
      <c r="C887" t="s">
        <v>186</v>
      </c>
      <c r="D887">
        <v>21</v>
      </c>
      <c r="E887" t="s">
        <v>1132</v>
      </c>
      <c r="F887" t="s">
        <v>2892</v>
      </c>
      <c r="G887" t="s">
        <v>2911</v>
      </c>
      <c r="H887" t="s">
        <v>2904</v>
      </c>
      <c r="I887" t="s">
        <v>2895</v>
      </c>
      <c r="J887">
        <v>361.74898267092198</v>
      </c>
      <c r="K887">
        <v>1</v>
      </c>
      <c r="L887">
        <v>1</v>
      </c>
      <c r="M887">
        <v>1</v>
      </c>
      <c r="N887">
        <v>2046971.7414154699</v>
      </c>
      <c r="O887">
        <v>862912.83806693205</v>
      </c>
      <c r="P887">
        <v>712083.02448956203</v>
      </c>
      <c r="Q887">
        <v>226111.683779513</v>
      </c>
      <c r="R887">
        <v>125266.127283346</v>
      </c>
      <c r="S887">
        <v>146682.38931434299</v>
      </c>
      <c r="T887">
        <v>2980930.31</v>
      </c>
      <c r="U887">
        <v>992415.10503482295</v>
      </c>
      <c r="V887">
        <v>3577100.2574134399</v>
      </c>
      <c r="W887">
        <v>323624.76346158102</v>
      </c>
      <c r="X887">
        <v>0</v>
      </c>
      <c r="Y887">
        <v>0</v>
      </c>
      <c r="Z887">
        <v>0</v>
      </c>
      <c r="AA887">
        <v>1441.07879119518</v>
      </c>
      <c r="AB887">
        <v>71179.315368610303</v>
      </c>
      <c r="AC887">
        <v>146682.38931434299</v>
      </c>
      <c r="AD887">
        <v>0</v>
      </c>
      <c r="AE887">
        <v>0</v>
      </c>
      <c r="AF887">
        <v>0</v>
      </c>
      <c r="AG887">
        <v>0</v>
      </c>
      <c r="AH887">
        <v>0</v>
      </c>
      <c r="AI887">
        <v>0</v>
      </c>
      <c r="AJ887">
        <v>4120027.8043491701</v>
      </c>
      <c r="AK887" s="63">
        <v>11389.189746795</v>
      </c>
      <c r="AL887">
        <v>330.98244656580999</v>
      </c>
      <c r="AM887">
        <v>93035.839999999997</v>
      </c>
      <c r="AN887">
        <v>4332.8267212246101</v>
      </c>
      <c r="AO887">
        <v>14918.6487290474</v>
      </c>
      <c r="AP887">
        <v>3753.1860850462999</v>
      </c>
      <c r="AQ887">
        <v>20687.885194392002</v>
      </c>
      <c r="AR887">
        <v>11389.189746795</v>
      </c>
      <c r="AS887">
        <v>11389.189746795</v>
      </c>
      <c r="AT887">
        <v>0</v>
      </c>
      <c r="AU887" t="s">
        <v>2896</v>
      </c>
      <c r="AV887" t="s">
        <v>2896</v>
      </c>
    </row>
    <row r="888" spans="1:48" x14ac:dyDescent="0.25">
      <c r="A888" t="s">
        <v>3804</v>
      </c>
      <c r="B888">
        <v>2039</v>
      </c>
      <c r="C888" t="s">
        <v>187</v>
      </c>
      <c r="D888">
        <v>3247</v>
      </c>
      <c r="E888" t="s">
        <v>1133</v>
      </c>
      <c r="F888" t="s">
        <v>2906</v>
      </c>
      <c r="G888" t="s">
        <v>2907</v>
      </c>
      <c r="H888" t="s">
        <v>2904</v>
      </c>
      <c r="I888" t="s">
        <v>2895</v>
      </c>
      <c r="J888">
        <v>80.502673899218607</v>
      </c>
      <c r="K888">
        <v>1</v>
      </c>
      <c r="L888">
        <v>1</v>
      </c>
      <c r="M888">
        <v>3</v>
      </c>
      <c r="N888">
        <v>102565.35373005101</v>
      </c>
      <c r="O888">
        <v>34930.830116017401</v>
      </c>
      <c r="P888">
        <v>135499.861123376</v>
      </c>
      <c r="Q888">
        <v>53169.206343122103</v>
      </c>
      <c r="R888">
        <v>54562.610261986898</v>
      </c>
      <c r="S888">
        <v>46024.595191438697</v>
      </c>
      <c r="T888">
        <v>0</v>
      </c>
      <c r="U888">
        <v>380727.86157455301</v>
      </c>
      <c r="V888">
        <v>310347.44287608302</v>
      </c>
      <c r="W888">
        <v>70380.418698470399</v>
      </c>
      <c r="X888">
        <v>0</v>
      </c>
      <c r="Y888">
        <v>0</v>
      </c>
      <c r="Z888">
        <v>0</v>
      </c>
      <c r="AA888">
        <v>0</v>
      </c>
      <c r="AB888">
        <v>0</v>
      </c>
      <c r="AC888">
        <v>33098.839673518101</v>
      </c>
      <c r="AD888">
        <v>12925.755517920599</v>
      </c>
      <c r="AE888">
        <v>0</v>
      </c>
      <c r="AF888">
        <v>0</v>
      </c>
      <c r="AG888">
        <v>0</v>
      </c>
      <c r="AH888">
        <v>0</v>
      </c>
      <c r="AI888">
        <v>0</v>
      </c>
      <c r="AJ888">
        <v>426752.45676599198</v>
      </c>
      <c r="AK888" s="63">
        <v>5301.0966728911799</v>
      </c>
      <c r="AL888">
        <v>330.98244656580999</v>
      </c>
      <c r="AM888">
        <v>93035.839999999997</v>
      </c>
      <c r="AN888">
        <v>5301.0966728911799</v>
      </c>
      <c r="AO888">
        <v>14564.683152096601</v>
      </c>
      <c r="AP888">
        <v>330.98244656580999</v>
      </c>
      <c r="AQ888">
        <v>56162.493707719797</v>
      </c>
      <c r="AR888">
        <v>5301.0966728911799</v>
      </c>
      <c r="AS888">
        <v>5301.0966728911799</v>
      </c>
      <c r="AT888">
        <v>0</v>
      </c>
      <c r="AU888" t="s">
        <v>2896</v>
      </c>
      <c r="AV888" t="s">
        <v>2897</v>
      </c>
    </row>
    <row r="889" spans="1:48" x14ac:dyDescent="0.25">
      <c r="A889" t="s">
        <v>3805</v>
      </c>
      <c r="B889">
        <v>2039</v>
      </c>
      <c r="C889" t="s">
        <v>187</v>
      </c>
      <c r="D889">
        <v>370</v>
      </c>
      <c r="E889" t="s">
        <v>1134</v>
      </c>
      <c r="F889" t="s">
        <v>2892</v>
      </c>
      <c r="G889" t="s">
        <v>2893</v>
      </c>
      <c r="H889" t="s">
        <v>2894</v>
      </c>
      <c r="I889" t="s">
        <v>2895</v>
      </c>
      <c r="J889">
        <v>417.36427880848697</v>
      </c>
      <c r="K889">
        <v>1</v>
      </c>
      <c r="L889">
        <v>1</v>
      </c>
      <c r="M889">
        <v>3</v>
      </c>
      <c r="N889">
        <v>2484557.8597567002</v>
      </c>
      <c r="O889">
        <v>626583.57293794001</v>
      </c>
      <c r="P889">
        <v>966429.32301931502</v>
      </c>
      <c r="Q889">
        <v>275654.53897838999</v>
      </c>
      <c r="R889">
        <v>371428.43985104101</v>
      </c>
      <c r="S889">
        <v>238613.46523191399</v>
      </c>
      <c r="T889">
        <v>2750778.81</v>
      </c>
      <c r="U889">
        <v>1973874.92454338</v>
      </c>
      <c r="V889">
        <v>3958816.63721669</v>
      </c>
      <c r="W889">
        <v>765837.09732669499</v>
      </c>
      <c r="X889">
        <v>0</v>
      </c>
      <c r="Y889">
        <v>0</v>
      </c>
      <c r="Z889">
        <v>0</v>
      </c>
      <c r="AA889">
        <v>0</v>
      </c>
      <c r="AB889">
        <v>0</v>
      </c>
      <c r="AC889">
        <v>171600.180225438</v>
      </c>
      <c r="AD889">
        <v>67013.285006476202</v>
      </c>
      <c r="AE889">
        <v>0</v>
      </c>
      <c r="AF889">
        <v>0</v>
      </c>
      <c r="AG889">
        <v>0</v>
      </c>
      <c r="AH889">
        <v>0</v>
      </c>
      <c r="AI889">
        <v>0</v>
      </c>
      <c r="AJ889">
        <v>4963267.1997752897</v>
      </c>
      <c r="AK889" s="63">
        <v>11891.9309863908</v>
      </c>
      <c r="AL889">
        <v>330.98244656580999</v>
      </c>
      <c r="AM889">
        <v>93035.839999999997</v>
      </c>
      <c r="AN889">
        <v>5301.0966728911799</v>
      </c>
      <c r="AO889">
        <v>14564.683152096601</v>
      </c>
      <c r="AP889">
        <v>330.98244656580999</v>
      </c>
      <c r="AQ889">
        <v>93035.839999999997</v>
      </c>
      <c r="AR889">
        <v>11663.0543051843</v>
      </c>
      <c r="AS889">
        <v>12190.8964681822</v>
      </c>
      <c r="AT889">
        <v>0</v>
      </c>
      <c r="AU889" t="s">
        <v>2896</v>
      </c>
      <c r="AV889" t="s">
        <v>2896</v>
      </c>
    </row>
    <row r="890" spans="1:48" x14ac:dyDescent="0.25">
      <c r="A890" t="s">
        <v>3806</v>
      </c>
      <c r="B890">
        <v>2039</v>
      </c>
      <c r="C890" t="s">
        <v>187</v>
      </c>
      <c r="D890">
        <v>371</v>
      </c>
      <c r="E890" t="s">
        <v>1135</v>
      </c>
      <c r="F890" t="s">
        <v>2892</v>
      </c>
      <c r="G890" t="s">
        <v>2893</v>
      </c>
      <c r="H890" t="s">
        <v>2894</v>
      </c>
      <c r="I890" t="s">
        <v>2895</v>
      </c>
      <c r="J890">
        <v>369.27335562622801</v>
      </c>
      <c r="K890">
        <v>3</v>
      </c>
      <c r="L890">
        <v>1</v>
      </c>
      <c r="M890">
        <v>3</v>
      </c>
      <c r="N890">
        <v>2211688.7682601502</v>
      </c>
      <c r="O890">
        <v>619499.30130652804</v>
      </c>
      <c r="P890">
        <v>850649.59900806204</v>
      </c>
      <c r="Q890">
        <v>243892.16272353701</v>
      </c>
      <c r="R890">
        <v>364924.25788088702</v>
      </c>
      <c r="S890">
        <v>211119.15771839101</v>
      </c>
      <c r="T890">
        <v>2544219.4900000002</v>
      </c>
      <c r="U890">
        <v>1746434.5991791701</v>
      </c>
      <c r="V890">
        <v>3592097.9025677801</v>
      </c>
      <c r="W890">
        <v>698556.18661138695</v>
      </c>
      <c r="X890">
        <v>0</v>
      </c>
      <c r="Y890">
        <v>0</v>
      </c>
      <c r="Z890">
        <v>0</v>
      </c>
      <c r="AA890">
        <v>0</v>
      </c>
      <c r="AB890">
        <v>0</v>
      </c>
      <c r="AC890">
        <v>151827.49841174099</v>
      </c>
      <c r="AD890">
        <v>59291.659306649497</v>
      </c>
      <c r="AE890">
        <v>0</v>
      </c>
      <c r="AF890">
        <v>0</v>
      </c>
      <c r="AG890">
        <v>0</v>
      </c>
      <c r="AH890">
        <v>0</v>
      </c>
      <c r="AI890">
        <v>0</v>
      </c>
      <c r="AJ890">
        <v>4501773.2468975596</v>
      </c>
      <c r="AK890" s="63">
        <v>12190.8964681822</v>
      </c>
      <c r="AL890">
        <v>330.98244656580999</v>
      </c>
      <c r="AM890">
        <v>93035.839999999997</v>
      </c>
      <c r="AN890">
        <v>5301.0966728911799</v>
      </c>
      <c r="AO890">
        <v>14564.683152096601</v>
      </c>
      <c r="AP890">
        <v>330.98244656580999</v>
      </c>
      <c r="AQ890">
        <v>93035.839999999997</v>
      </c>
      <c r="AR890">
        <v>11663.0543051843</v>
      </c>
      <c r="AS890">
        <v>12190.8964681822</v>
      </c>
      <c r="AT890">
        <v>0</v>
      </c>
      <c r="AU890" t="s">
        <v>2896</v>
      </c>
      <c r="AV890" t="s">
        <v>2896</v>
      </c>
    </row>
    <row r="891" spans="1:48" x14ac:dyDescent="0.25">
      <c r="A891" t="s">
        <v>3807</v>
      </c>
      <c r="B891">
        <v>2039</v>
      </c>
      <c r="C891" t="s">
        <v>187</v>
      </c>
      <c r="D891">
        <v>374</v>
      </c>
      <c r="E891" t="s">
        <v>1136</v>
      </c>
      <c r="F891" t="s">
        <v>2892</v>
      </c>
      <c r="G891" t="s">
        <v>2903</v>
      </c>
      <c r="H891" t="s">
        <v>2904</v>
      </c>
      <c r="I891" t="s">
        <v>2895</v>
      </c>
      <c r="J891">
        <v>632.52436333952096</v>
      </c>
      <c r="K891">
        <v>1</v>
      </c>
      <c r="L891">
        <v>1</v>
      </c>
      <c r="M891">
        <v>3</v>
      </c>
      <c r="N891">
        <v>3869784.9998198901</v>
      </c>
      <c r="O891">
        <v>2332985.6877277298</v>
      </c>
      <c r="P891">
        <v>1774341.4515500001</v>
      </c>
      <c r="Q891">
        <v>417760.26512552099</v>
      </c>
      <c r="R891">
        <v>456020.79682970198</v>
      </c>
      <c r="S891">
        <v>361623.73696889699</v>
      </c>
      <c r="T891">
        <v>5859444.1399999997</v>
      </c>
      <c r="U891">
        <v>2991449.06105285</v>
      </c>
      <c r="V891">
        <v>7503508.3546042498</v>
      </c>
      <c r="W891">
        <v>1347384.8464486001</v>
      </c>
      <c r="X891">
        <v>0</v>
      </c>
      <c r="Y891">
        <v>0</v>
      </c>
      <c r="Z891">
        <v>0</v>
      </c>
      <c r="AA891">
        <v>0</v>
      </c>
      <c r="AB891">
        <v>0</v>
      </c>
      <c r="AC891">
        <v>260063.69077850101</v>
      </c>
      <c r="AD891">
        <v>101560.04619039599</v>
      </c>
      <c r="AE891">
        <v>0</v>
      </c>
      <c r="AF891">
        <v>0</v>
      </c>
      <c r="AG891">
        <v>0</v>
      </c>
      <c r="AH891">
        <v>0</v>
      </c>
      <c r="AI891">
        <v>0</v>
      </c>
      <c r="AJ891">
        <v>9212516.9380217493</v>
      </c>
      <c r="AK891" s="63">
        <v>14564.683152096601</v>
      </c>
      <c r="AL891">
        <v>330.98244656580999</v>
      </c>
      <c r="AM891">
        <v>93035.839999999997</v>
      </c>
      <c r="AN891">
        <v>5301.0966728911799</v>
      </c>
      <c r="AO891">
        <v>14564.683152096601</v>
      </c>
      <c r="AP891">
        <v>330.98244656580999</v>
      </c>
      <c r="AQ891">
        <v>40734.411818744898</v>
      </c>
      <c r="AR891">
        <v>14564.683152096601</v>
      </c>
      <c r="AS891">
        <v>14564.683152096601</v>
      </c>
      <c r="AT891">
        <v>0</v>
      </c>
      <c r="AU891" t="s">
        <v>2896</v>
      </c>
      <c r="AV891" t="s">
        <v>2896</v>
      </c>
    </row>
    <row r="892" spans="1:48" x14ac:dyDescent="0.25">
      <c r="A892" t="s">
        <v>3808</v>
      </c>
      <c r="B892">
        <v>2039</v>
      </c>
      <c r="C892" t="s">
        <v>187</v>
      </c>
      <c r="D892">
        <v>2039</v>
      </c>
      <c r="E892" t="s">
        <v>187</v>
      </c>
      <c r="F892" t="s">
        <v>1871</v>
      </c>
      <c r="G892" t="s">
        <v>1871</v>
      </c>
      <c r="H892" t="s">
        <v>2899</v>
      </c>
      <c r="I892" t="s">
        <v>2895</v>
      </c>
      <c r="J892">
        <v>22.207197251722</v>
      </c>
      <c r="K892">
        <v>1</v>
      </c>
      <c r="L892">
        <v>3</v>
      </c>
      <c r="M892">
        <v>3</v>
      </c>
      <c r="N892">
        <v>28293.334011828199</v>
      </c>
      <c r="O892">
        <v>9635.9014797931904</v>
      </c>
      <c r="P892">
        <v>37378.536610036201</v>
      </c>
      <c r="Q892">
        <v>14667.0786917884</v>
      </c>
      <c r="R892">
        <v>15051.4584170667</v>
      </c>
      <c r="S892">
        <v>12696.190254829</v>
      </c>
      <c r="T892">
        <v>0</v>
      </c>
      <c r="U892">
        <v>105026.30921051301</v>
      </c>
      <c r="V892">
        <v>85611.403282637897</v>
      </c>
      <c r="W892">
        <v>19414.905927874901</v>
      </c>
      <c r="X892">
        <v>0</v>
      </c>
      <c r="Y892">
        <v>0</v>
      </c>
      <c r="Z892">
        <v>0</v>
      </c>
      <c r="AA892">
        <v>0</v>
      </c>
      <c r="AB892">
        <v>0</v>
      </c>
      <c r="AC892">
        <v>9130.5347491081502</v>
      </c>
      <c r="AD892">
        <v>3565.6555057208202</v>
      </c>
      <c r="AE892">
        <v>0</v>
      </c>
      <c r="AF892">
        <v>0</v>
      </c>
      <c r="AG892">
        <v>0</v>
      </c>
      <c r="AH892">
        <v>0</v>
      </c>
      <c r="AI892">
        <v>0</v>
      </c>
      <c r="AJ892">
        <v>117722.499465342</v>
      </c>
      <c r="AK892" s="63">
        <v>5301.0966728911799</v>
      </c>
      <c r="AL892">
        <v>330.98244656580999</v>
      </c>
      <c r="AM892">
        <v>93035.839999999997</v>
      </c>
      <c r="AN892">
        <v>5301.0966728911799</v>
      </c>
      <c r="AO892">
        <v>14564.683152096601</v>
      </c>
      <c r="AP892">
        <v>634.54287297753501</v>
      </c>
      <c r="AQ892">
        <v>40331.279999999999</v>
      </c>
      <c r="AR892">
        <v>5301.0966728911799</v>
      </c>
      <c r="AS892">
        <v>5301.0966728911799</v>
      </c>
      <c r="AT892">
        <v>0</v>
      </c>
      <c r="AU892" t="s">
        <v>2896</v>
      </c>
      <c r="AV892" t="s">
        <v>2900</v>
      </c>
    </row>
    <row r="893" spans="1:48" x14ac:dyDescent="0.25">
      <c r="A893" t="s">
        <v>3809</v>
      </c>
      <c r="B893">
        <v>2039</v>
      </c>
      <c r="C893" t="s">
        <v>187</v>
      </c>
      <c r="D893">
        <v>372</v>
      </c>
      <c r="E893" t="s">
        <v>1137</v>
      </c>
      <c r="F893" t="s">
        <v>2892</v>
      </c>
      <c r="G893" t="s">
        <v>2893</v>
      </c>
      <c r="H893" t="s">
        <v>2894</v>
      </c>
      <c r="I893" t="s">
        <v>2895</v>
      </c>
      <c r="J893">
        <v>453.335475759914</v>
      </c>
      <c r="K893">
        <v>2</v>
      </c>
      <c r="L893">
        <v>1</v>
      </c>
      <c r="M893">
        <v>3</v>
      </c>
      <c r="N893">
        <v>2704490.3452338502</v>
      </c>
      <c r="O893">
        <v>677684.28697473498</v>
      </c>
      <c r="P893">
        <v>1010106.98100953</v>
      </c>
      <c r="Q893">
        <v>299412.259069947</v>
      </c>
      <c r="R893">
        <v>336403.65785540402</v>
      </c>
      <c r="S893">
        <v>259178.74211096001</v>
      </c>
      <c r="T893">
        <v>2884101.09</v>
      </c>
      <c r="U893">
        <v>2143996.4401434599</v>
      </c>
      <c r="V893">
        <v>4258367.2866914803</v>
      </c>
      <c r="W893">
        <v>769730.24345198495</v>
      </c>
      <c r="X893">
        <v>0</v>
      </c>
      <c r="Y893">
        <v>0</v>
      </c>
      <c r="Z893">
        <v>0</v>
      </c>
      <c r="AA893">
        <v>0</v>
      </c>
      <c r="AB893">
        <v>0</v>
      </c>
      <c r="AC893">
        <v>186389.81171333601</v>
      </c>
      <c r="AD893">
        <v>72788.930397624295</v>
      </c>
      <c r="AE893">
        <v>0</v>
      </c>
      <c r="AF893">
        <v>0</v>
      </c>
      <c r="AG893">
        <v>0</v>
      </c>
      <c r="AH893">
        <v>0</v>
      </c>
      <c r="AI893">
        <v>0</v>
      </c>
      <c r="AJ893">
        <v>5287276.2722544298</v>
      </c>
      <c r="AK893" s="63">
        <v>11663.0543051843</v>
      </c>
      <c r="AL893">
        <v>330.98244656580999</v>
      </c>
      <c r="AM893">
        <v>93035.839999999997</v>
      </c>
      <c r="AN893">
        <v>5301.0966728911799</v>
      </c>
      <c r="AO893">
        <v>14564.683152096601</v>
      </c>
      <c r="AP893">
        <v>330.98244656580999</v>
      </c>
      <c r="AQ893">
        <v>93035.839999999997</v>
      </c>
      <c r="AR893">
        <v>11663.0543051843</v>
      </c>
      <c r="AS893">
        <v>12190.8964681822</v>
      </c>
      <c r="AT893">
        <v>0</v>
      </c>
      <c r="AU893" t="s">
        <v>2896</v>
      </c>
      <c r="AV893" t="s">
        <v>2896</v>
      </c>
    </row>
    <row r="894" spans="1:48" x14ac:dyDescent="0.25">
      <c r="A894" t="s">
        <v>3810</v>
      </c>
      <c r="B894">
        <v>2039</v>
      </c>
      <c r="C894" t="s">
        <v>187</v>
      </c>
      <c r="D894">
        <v>373</v>
      </c>
      <c r="E894" t="s">
        <v>1138</v>
      </c>
      <c r="F894" t="s">
        <v>2892</v>
      </c>
      <c r="G894" t="s">
        <v>2911</v>
      </c>
      <c r="H894" t="s">
        <v>2904</v>
      </c>
      <c r="I894" t="s">
        <v>2895</v>
      </c>
      <c r="J894">
        <v>588.99723953095497</v>
      </c>
      <c r="K894">
        <v>1</v>
      </c>
      <c r="L894">
        <v>1</v>
      </c>
      <c r="M894">
        <v>3</v>
      </c>
      <c r="N894">
        <v>3095860.72918753</v>
      </c>
      <c r="O894">
        <v>1226002.5194572499</v>
      </c>
      <c r="P894">
        <v>1367403.7976796799</v>
      </c>
      <c r="Q894">
        <v>389012.11906769499</v>
      </c>
      <c r="R894">
        <v>465854.88890391198</v>
      </c>
      <c r="S894">
        <v>336738.62252357003</v>
      </c>
      <c r="T894">
        <v>3758541.37</v>
      </c>
      <c r="U894">
        <v>2785592.6842960701</v>
      </c>
      <c r="V894">
        <v>5871777.8027610797</v>
      </c>
      <c r="W894">
        <v>672356.25153498806</v>
      </c>
      <c r="X894">
        <v>0</v>
      </c>
      <c r="Y894">
        <v>0</v>
      </c>
      <c r="Z894">
        <v>0</v>
      </c>
      <c r="AA894">
        <v>0</v>
      </c>
      <c r="AB894">
        <v>0</v>
      </c>
      <c r="AC894">
        <v>242167.42444835801</v>
      </c>
      <c r="AD894">
        <v>94571.198075212596</v>
      </c>
      <c r="AE894">
        <v>0</v>
      </c>
      <c r="AF894">
        <v>0</v>
      </c>
      <c r="AG894">
        <v>0</v>
      </c>
      <c r="AH894">
        <v>0</v>
      </c>
      <c r="AI894">
        <v>0</v>
      </c>
      <c r="AJ894">
        <v>6880872.6768196402</v>
      </c>
      <c r="AK894" s="63">
        <v>11682.3513167892</v>
      </c>
      <c r="AL894">
        <v>330.98244656580999</v>
      </c>
      <c r="AM894">
        <v>93035.839999999997</v>
      </c>
      <c r="AN894">
        <v>5301.0966728911799</v>
      </c>
      <c r="AO894">
        <v>14564.683152096601</v>
      </c>
      <c r="AP894">
        <v>3753.1860850462999</v>
      </c>
      <c r="AQ894">
        <v>20687.885194392002</v>
      </c>
      <c r="AR894">
        <v>11682.3513167892</v>
      </c>
      <c r="AS894">
        <v>11682.3513167892</v>
      </c>
      <c r="AT894">
        <v>0</v>
      </c>
      <c r="AU894" t="s">
        <v>2896</v>
      </c>
      <c r="AV894" t="s">
        <v>2896</v>
      </c>
    </row>
    <row r="895" spans="1:48" x14ac:dyDescent="0.25">
      <c r="A895" t="s">
        <v>3811</v>
      </c>
      <c r="B895">
        <v>2202</v>
      </c>
      <c r="C895" t="s">
        <v>188</v>
      </c>
      <c r="D895">
        <v>1027</v>
      </c>
      <c r="E895" t="s">
        <v>1139</v>
      </c>
      <c r="F895" t="s">
        <v>2892</v>
      </c>
      <c r="G895" t="s">
        <v>2893</v>
      </c>
      <c r="H895" t="s">
        <v>2894</v>
      </c>
      <c r="I895" t="s">
        <v>2895</v>
      </c>
      <c r="J895">
        <v>124.362745098028</v>
      </c>
      <c r="K895">
        <v>1</v>
      </c>
      <c r="L895">
        <v>1</v>
      </c>
      <c r="M895">
        <v>2</v>
      </c>
      <c r="N895">
        <v>734696.11</v>
      </c>
      <c r="O895">
        <v>214483.225494988</v>
      </c>
      <c r="P895">
        <v>474443.666551442</v>
      </c>
      <c r="Q895">
        <v>136446.80718463601</v>
      </c>
      <c r="R895">
        <v>166200.43103647299</v>
      </c>
      <c r="S895">
        <v>56018.118275287699</v>
      </c>
      <c r="T895">
        <v>1090552.03</v>
      </c>
      <c r="U895">
        <v>635718.21026753797</v>
      </c>
      <c r="V895">
        <v>1524971.7546148601</v>
      </c>
      <c r="W895">
        <v>201298.48565267501</v>
      </c>
      <c r="X895">
        <v>0</v>
      </c>
      <c r="Y895">
        <v>0</v>
      </c>
      <c r="Z895">
        <v>0</v>
      </c>
      <c r="AA895">
        <v>0</v>
      </c>
      <c r="AB895">
        <v>0</v>
      </c>
      <c r="AC895">
        <v>56018.118275287699</v>
      </c>
      <c r="AD895">
        <v>0</v>
      </c>
      <c r="AE895">
        <v>0</v>
      </c>
      <c r="AF895">
        <v>0</v>
      </c>
      <c r="AG895">
        <v>0</v>
      </c>
      <c r="AH895">
        <v>0</v>
      </c>
      <c r="AI895">
        <v>0</v>
      </c>
      <c r="AJ895">
        <v>1782288.35854282</v>
      </c>
      <c r="AK895" s="63">
        <v>14331.3687482368</v>
      </c>
      <c r="AL895">
        <v>330.98244656580999</v>
      </c>
      <c r="AM895">
        <v>93035.839999999997</v>
      </c>
      <c r="AN895">
        <v>14331.3687482368</v>
      </c>
      <c r="AO895">
        <v>16089.5137814382</v>
      </c>
      <c r="AP895">
        <v>330.98244656580999</v>
      </c>
      <c r="AQ895">
        <v>93035.839999999997</v>
      </c>
      <c r="AR895">
        <v>14331.3687482368</v>
      </c>
      <c r="AS895">
        <v>14331.3687482368</v>
      </c>
      <c r="AT895">
        <v>0</v>
      </c>
      <c r="AU895" t="s">
        <v>2896</v>
      </c>
      <c r="AV895" t="s">
        <v>2896</v>
      </c>
    </row>
    <row r="896" spans="1:48" x14ac:dyDescent="0.25">
      <c r="A896" t="s">
        <v>3812</v>
      </c>
      <c r="B896">
        <v>2202</v>
      </c>
      <c r="C896" t="s">
        <v>188</v>
      </c>
      <c r="D896">
        <v>1028</v>
      </c>
      <c r="E896" t="s">
        <v>1140</v>
      </c>
      <c r="F896" t="s">
        <v>2892</v>
      </c>
      <c r="G896" t="s">
        <v>2903</v>
      </c>
      <c r="H896" t="s">
        <v>2904</v>
      </c>
      <c r="I896" t="s">
        <v>2895</v>
      </c>
      <c r="J896">
        <v>190.47576036715</v>
      </c>
      <c r="K896">
        <v>1</v>
      </c>
      <c r="L896">
        <v>1</v>
      </c>
      <c r="M896">
        <v>2</v>
      </c>
      <c r="N896">
        <v>1255005.68</v>
      </c>
      <c r="O896">
        <v>533511.85450501204</v>
      </c>
      <c r="P896">
        <v>684111.30344855797</v>
      </c>
      <c r="Q896">
        <v>208983.88281536399</v>
      </c>
      <c r="R896">
        <v>297251.49896352697</v>
      </c>
      <c r="S896">
        <v>85798.151724712297</v>
      </c>
      <c r="T896">
        <v>2005189.11</v>
      </c>
      <c r="U896">
        <v>973675.10973246198</v>
      </c>
      <c r="V896">
        <v>2676689.9553851401</v>
      </c>
      <c r="W896">
        <v>302174.26434732502</v>
      </c>
      <c r="X896">
        <v>0</v>
      </c>
      <c r="Y896">
        <v>0</v>
      </c>
      <c r="Z896">
        <v>0</v>
      </c>
      <c r="AA896">
        <v>0</v>
      </c>
      <c r="AB896">
        <v>0</v>
      </c>
      <c r="AC896">
        <v>85798.151724712297</v>
      </c>
      <c r="AD896">
        <v>0</v>
      </c>
      <c r="AE896">
        <v>0</v>
      </c>
      <c r="AF896">
        <v>0</v>
      </c>
      <c r="AG896">
        <v>0</v>
      </c>
      <c r="AH896">
        <v>0</v>
      </c>
      <c r="AI896">
        <v>0</v>
      </c>
      <c r="AJ896">
        <v>3064662.37145718</v>
      </c>
      <c r="AK896" s="63">
        <v>16089.5137814382</v>
      </c>
      <c r="AL896">
        <v>330.98244656580999</v>
      </c>
      <c r="AM896">
        <v>93035.839999999997</v>
      </c>
      <c r="AN896">
        <v>14331.3687482368</v>
      </c>
      <c r="AO896">
        <v>16089.5137814382</v>
      </c>
      <c r="AP896">
        <v>330.98244656580999</v>
      </c>
      <c r="AQ896">
        <v>40734.411818744898</v>
      </c>
      <c r="AR896">
        <v>16089.5137814382</v>
      </c>
      <c r="AS896">
        <v>16089.5137814382</v>
      </c>
      <c r="AT896">
        <v>0</v>
      </c>
      <c r="AU896" t="s">
        <v>2896</v>
      </c>
      <c r="AV896" t="s">
        <v>2896</v>
      </c>
    </row>
    <row r="897" spans="1:48" x14ac:dyDescent="0.25">
      <c r="A897" t="s">
        <v>3813</v>
      </c>
      <c r="B897">
        <v>2016</v>
      </c>
      <c r="C897" t="s">
        <v>189</v>
      </c>
      <c r="D897">
        <v>347</v>
      </c>
      <c r="E897" t="s">
        <v>1141</v>
      </c>
      <c r="F897" t="s">
        <v>2892</v>
      </c>
      <c r="G897" t="s">
        <v>2893</v>
      </c>
      <c r="H897" t="s">
        <v>2894</v>
      </c>
      <c r="I897" t="s">
        <v>2895</v>
      </c>
      <c r="J897">
        <v>8</v>
      </c>
      <c r="K897">
        <v>0</v>
      </c>
      <c r="L897">
        <v>0</v>
      </c>
      <c r="M897">
        <v>3</v>
      </c>
      <c r="N897">
        <v>104907.98</v>
      </c>
      <c r="O897">
        <v>14146.51</v>
      </c>
      <c r="P897">
        <v>35973.79</v>
      </c>
      <c r="Q897">
        <v>38011.58</v>
      </c>
      <c r="R897">
        <v>0</v>
      </c>
      <c r="S897">
        <v>16146</v>
      </c>
      <c r="T897">
        <v>193039.86</v>
      </c>
      <c r="U897">
        <v>0</v>
      </c>
      <c r="V897">
        <v>181104.08</v>
      </c>
      <c r="W897">
        <v>11935.78</v>
      </c>
      <c r="X897">
        <v>0</v>
      </c>
      <c r="Y897">
        <v>0</v>
      </c>
      <c r="Z897">
        <v>0</v>
      </c>
      <c r="AA897">
        <v>0</v>
      </c>
      <c r="AB897">
        <v>0</v>
      </c>
      <c r="AC897">
        <v>16146</v>
      </c>
      <c r="AD897">
        <v>0</v>
      </c>
      <c r="AE897">
        <v>0</v>
      </c>
      <c r="AF897">
        <v>0</v>
      </c>
      <c r="AG897">
        <v>0</v>
      </c>
      <c r="AH897">
        <v>0</v>
      </c>
      <c r="AI897">
        <v>0</v>
      </c>
      <c r="AJ897">
        <v>209185.86</v>
      </c>
      <c r="AK897" s="63">
        <v>26148.232499999998</v>
      </c>
      <c r="AL897">
        <v>330.98244656580999</v>
      </c>
      <c r="AM897">
        <v>93035.839999999997</v>
      </c>
      <c r="AN897">
        <v>26148.232499999998</v>
      </c>
      <c r="AO897">
        <v>26148.232499999998</v>
      </c>
      <c r="AP897">
        <v>330.98244656580999</v>
      </c>
      <c r="AQ897">
        <v>93035.839999999997</v>
      </c>
      <c r="AR897">
        <v>26148.232499999998</v>
      </c>
      <c r="AS897">
        <v>26148.232499999998</v>
      </c>
      <c r="AT897">
        <v>0</v>
      </c>
      <c r="AU897" t="s">
        <v>2896</v>
      </c>
      <c r="AV897" t="s">
        <v>2896</v>
      </c>
    </row>
    <row r="898" spans="1:48" x14ac:dyDescent="0.25">
      <c r="A898" t="s">
        <v>3814</v>
      </c>
      <c r="B898">
        <v>1897</v>
      </c>
      <c r="C898" t="s">
        <v>190</v>
      </c>
      <c r="D898">
        <v>15</v>
      </c>
      <c r="E898" t="s">
        <v>1142</v>
      </c>
      <c r="F898" t="s">
        <v>2906</v>
      </c>
      <c r="G898" t="s">
        <v>2907</v>
      </c>
      <c r="H898" t="s">
        <v>2904</v>
      </c>
      <c r="I898" t="s">
        <v>2895</v>
      </c>
      <c r="J898">
        <v>207.425394995011</v>
      </c>
      <c r="K898">
        <v>1</v>
      </c>
      <c r="L898">
        <v>1</v>
      </c>
      <c r="M898">
        <v>2</v>
      </c>
      <c r="N898">
        <v>1982998.6</v>
      </c>
      <c r="O898">
        <v>400226.87</v>
      </c>
      <c r="P898">
        <v>1030962.9</v>
      </c>
      <c r="Q898">
        <v>208676.38</v>
      </c>
      <c r="R898">
        <v>293711.88</v>
      </c>
      <c r="S898">
        <v>109152.47</v>
      </c>
      <c r="T898">
        <v>2203706.04</v>
      </c>
      <c r="U898">
        <v>1712870.59</v>
      </c>
      <c r="V898">
        <v>3299755.79</v>
      </c>
      <c r="W898">
        <v>616820.84</v>
      </c>
      <c r="X898">
        <v>0</v>
      </c>
      <c r="Y898">
        <v>0</v>
      </c>
      <c r="Z898">
        <v>0</v>
      </c>
      <c r="AA898">
        <v>0</v>
      </c>
      <c r="AB898">
        <v>0</v>
      </c>
      <c r="AC898">
        <v>108873.19</v>
      </c>
      <c r="AD898">
        <v>279.27999999999997</v>
      </c>
      <c r="AE898">
        <v>0</v>
      </c>
      <c r="AF898">
        <v>0</v>
      </c>
      <c r="AG898">
        <v>0</v>
      </c>
      <c r="AH898">
        <v>0</v>
      </c>
      <c r="AI898">
        <v>0</v>
      </c>
      <c r="AJ898">
        <v>4025729.1</v>
      </c>
      <c r="AK898" s="63">
        <v>19408.082120787702</v>
      </c>
      <c r="AL898">
        <v>330.98244656580999</v>
      </c>
      <c r="AM898">
        <v>93035.839999999997</v>
      </c>
      <c r="AN898">
        <v>19408.082120787702</v>
      </c>
      <c r="AO898">
        <v>19408.082120787702</v>
      </c>
      <c r="AP898">
        <v>330.98244656580999</v>
      </c>
      <c r="AQ898">
        <v>56162.493707719797</v>
      </c>
      <c r="AR898">
        <v>19408.082120787702</v>
      </c>
      <c r="AS898">
        <v>19408.082120787702</v>
      </c>
      <c r="AT898">
        <v>0</v>
      </c>
      <c r="AU898" t="s">
        <v>2896</v>
      </c>
      <c r="AV898" t="s">
        <v>2896</v>
      </c>
    </row>
    <row r="899" spans="1:48" x14ac:dyDescent="0.25">
      <c r="A899" t="s">
        <v>3815</v>
      </c>
      <c r="B899">
        <v>2047</v>
      </c>
      <c r="C899" t="s">
        <v>191</v>
      </c>
      <c r="D899">
        <v>407</v>
      </c>
      <c r="E899" t="s">
        <v>1143</v>
      </c>
      <c r="F899" t="s">
        <v>2892</v>
      </c>
      <c r="G899" t="s">
        <v>2893</v>
      </c>
      <c r="H899" t="s">
        <v>2904</v>
      </c>
      <c r="I899" t="s">
        <v>2895</v>
      </c>
      <c r="J899">
        <v>16.267087185687</v>
      </c>
      <c r="K899">
        <v>1</v>
      </c>
      <c r="L899">
        <v>2</v>
      </c>
      <c r="M899">
        <v>2</v>
      </c>
      <c r="N899">
        <v>152054.14568260199</v>
      </c>
      <c r="O899">
        <v>41942.054883586097</v>
      </c>
      <c r="P899">
        <v>69425.435819928301</v>
      </c>
      <c r="Q899">
        <v>103029.527305362</v>
      </c>
      <c r="R899">
        <v>82018.128995399995</v>
      </c>
      <c r="S899">
        <v>20070.354507292701</v>
      </c>
      <c r="T899">
        <v>318895</v>
      </c>
      <c r="U899">
        <v>129574.29268687899</v>
      </c>
      <c r="V899">
        <v>401367.51662111899</v>
      </c>
      <c r="W899">
        <v>47101.776065759703</v>
      </c>
      <c r="X899">
        <v>0</v>
      </c>
      <c r="Y899">
        <v>0</v>
      </c>
      <c r="Z899">
        <v>0</v>
      </c>
      <c r="AA899">
        <v>0</v>
      </c>
      <c r="AB899">
        <v>0</v>
      </c>
      <c r="AC899">
        <v>13006.695046365199</v>
      </c>
      <c r="AD899">
        <v>7063.6594609274898</v>
      </c>
      <c r="AE899">
        <v>0</v>
      </c>
      <c r="AF899">
        <v>0</v>
      </c>
      <c r="AG899">
        <v>0</v>
      </c>
      <c r="AH899">
        <v>0</v>
      </c>
      <c r="AI899">
        <v>0</v>
      </c>
      <c r="AJ899">
        <v>468539.64719417098</v>
      </c>
      <c r="AK899" s="63">
        <v>28802.922234684302</v>
      </c>
      <c r="AL899">
        <v>330.98244656580999</v>
      </c>
      <c r="AM899">
        <v>93035.839999999997</v>
      </c>
      <c r="AN899">
        <v>9199.2282014594493</v>
      </c>
      <c r="AO899">
        <v>28802.922234684302</v>
      </c>
      <c r="AP899">
        <v>330.98244656580999</v>
      </c>
      <c r="AQ899">
        <v>93035.839999999997</v>
      </c>
      <c r="AR899">
        <v>28802.922234684302</v>
      </c>
      <c r="AS899">
        <v>28802.922234684302</v>
      </c>
      <c r="AT899">
        <v>0</v>
      </c>
      <c r="AU899" t="s">
        <v>2896</v>
      </c>
      <c r="AV899" t="s">
        <v>2896</v>
      </c>
    </row>
    <row r="900" spans="1:48" x14ac:dyDescent="0.25">
      <c r="A900" t="s">
        <v>3816</v>
      </c>
      <c r="B900">
        <v>2047</v>
      </c>
      <c r="C900" t="s">
        <v>191</v>
      </c>
      <c r="D900">
        <v>2047</v>
      </c>
      <c r="E900" t="s">
        <v>191</v>
      </c>
      <c r="F900" t="s">
        <v>1871</v>
      </c>
      <c r="G900" t="s">
        <v>1871</v>
      </c>
      <c r="H900" t="s">
        <v>2899</v>
      </c>
      <c r="I900" t="s">
        <v>2895</v>
      </c>
      <c r="J900">
        <v>3.9999999999989999</v>
      </c>
      <c r="K900">
        <v>0</v>
      </c>
      <c r="L900">
        <v>0</v>
      </c>
      <c r="M900">
        <v>2</v>
      </c>
      <c r="N900">
        <v>1313.8543173979101</v>
      </c>
      <c r="O900">
        <v>2010.94511641389</v>
      </c>
      <c r="P900">
        <v>77.564180071710595</v>
      </c>
      <c r="Q900">
        <v>8291.4726946377505</v>
      </c>
      <c r="R900">
        <v>20167.871004600001</v>
      </c>
      <c r="S900">
        <v>4935.2054927072904</v>
      </c>
      <c r="T900">
        <v>0</v>
      </c>
      <c r="U900">
        <v>31861.7073131213</v>
      </c>
      <c r="V900">
        <v>30605.483378880999</v>
      </c>
      <c r="W900">
        <v>1256.2239342403</v>
      </c>
      <c r="X900">
        <v>0</v>
      </c>
      <c r="Y900">
        <v>0</v>
      </c>
      <c r="Z900">
        <v>0</v>
      </c>
      <c r="AA900">
        <v>0</v>
      </c>
      <c r="AB900">
        <v>0</v>
      </c>
      <c r="AC900">
        <v>3198.2849536347799</v>
      </c>
      <c r="AD900">
        <v>1736.9205390725101</v>
      </c>
      <c r="AE900">
        <v>0</v>
      </c>
      <c r="AF900">
        <v>0</v>
      </c>
      <c r="AG900">
        <v>0</v>
      </c>
      <c r="AH900">
        <v>0</v>
      </c>
      <c r="AI900">
        <v>0</v>
      </c>
      <c r="AJ900">
        <v>36796.912805828601</v>
      </c>
      <c r="AK900" s="63">
        <v>9199.2282014594493</v>
      </c>
      <c r="AL900">
        <v>330.98244656580999</v>
      </c>
      <c r="AM900">
        <v>93035.839999999997</v>
      </c>
      <c r="AN900">
        <v>9199.2282014594493</v>
      </c>
      <c r="AO900">
        <v>28802.922234684302</v>
      </c>
      <c r="AP900">
        <v>634.54287297753501</v>
      </c>
      <c r="AQ900">
        <v>40331.279999999999</v>
      </c>
      <c r="AR900">
        <v>9199.2282014594493</v>
      </c>
      <c r="AS900">
        <v>9199.2282014594493</v>
      </c>
      <c r="AT900">
        <v>0</v>
      </c>
      <c r="AU900" t="s">
        <v>2896</v>
      </c>
      <c r="AV900" t="s">
        <v>2900</v>
      </c>
    </row>
    <row r="901" spans="1:48" x14ac:dyDescent="0.25">
      <c r="A901" t="s">
        <v>3817</v>
      </c>
      <c r="B901">
        <v>2081</v>
      </c>
      <c r="C901" t="s">
        <v>192</v>
      </c>
      <c r="D901">
        <v>500</v>
      </c>
      <c r="E901" t="s">
        <v>1144</v>
      </c>
      <c r="F901" t="s">
        <v>2892</v>
      </c>
      <c r="G901" t="s">
        <v>2893</v>
      </c>
      <c r="H901" t="s">
        <v>2894</v>
      </c>
      <c r="I901" t="s">
        <v>2895</v>
      </c>
      <c r="J901">
        <v>436.84796036317198</v>
      </c>
      <c r="K901">
        <v>1</v>
      </c>
      <c r="L901">
        <v>1</v>
      </c>
      <c r="M901">
        <v>1</v>
      </c>
      <c r="N901">
        <v>2578022.0515410602</v>
      </c>
      <c r="O901">
        <v>578364.27545958501</v>
      </c>
      <c r="P901">
        <v>1146564.19956087</v>
      </c>
      <c r="Q901">
        <v>273011.30092777102</v>
      </c>
      <c r="R901">
        <v>248763.178123444</v>
      </c>
      <c r="S901">
        <v>236301.279774011</v>
      </c>
      <c r="T901">
        <v>3671169.69</v>
      </c>
      <c r="U901">
        <v>1153555.3156127301</v>
      </c>
      <c r="V901">
        <v>3803049.8210045001</v>
      </c>
      <c r="W901">
        <v>1021675.18460823</v>
      </c>
      <c r="X901">
        <v>0</v>
      </c>
      <c r="Y901">
        <v>0</v>
      </c>
      <c r="Z901">
        <v>0</v>
      </c>
      <c r="AA901">
        <v>0</v>
      </c>
      <c r="AB901">
        <v>0</v>
      </c>
      <c r="AC901">
        <v>190529.02525550799</v>
      </c>
      <c r="AD901">
        <v>45772.2545185036</v>
      </c>
      <c r="AE901">
        <v>0</v>
      </c>
      <c r="AF901">
        <v>0</v>
      </c>
      <c r="AG901">
        <v>0</v>
      </c>
      <c r="AH901">
        <v>0</v>
      </c>
      <c r="AI901">
        <v>0</v>
      </c>
      <c r="AJ901">
        <v>5061026.2853867402</v>
      </c>
      <c r="AK901" s="63">
        <v>11585.326577190101</v>
      </c>
      <c r="AL901">
        <v>330.98244656580999</v>
      </c>
      <c r="AM901">
        <v>93035.839999999997</v>
      </c>
      <c r="AN901">
        <v>3181.5567920502299</v>
      </c>
      <c r="AO901">
        <v>11969.5837203431</v>
      </c>
      <c r="AP901">
        <v>330.98244656580999</v>
      </c>
      <c r="AQ901">
        <v>93035.839999999997</v>
      </c>
      <c r="AR901">
        <v>11585.326577190101</v>
      </c>
      <c r="AS901">
        <v>11585.326577190101</v>
      </c>
      <c r="AT901">
        <v>0</v>
      </c>
      <c r="AU901" t="s">
        <v>2896</v>
      </c>
      <c r="AV901" t="s">
        <v>2896</v>
      </c>
    </row>
    <row r="902" spans="1:48" x14ac:dyDescent="0.25">
      <c r="A902" t="s">
        <v>3818</v>
      </c>
      <c r="B902">
        <v>2081</v>
      </c>
      <c r="C902" t="s">
        <v>192</v>
      </c>
      <c r="D902">
        <v>502</v>
      </c>
      <c r="E902" t="s">
        <v>1145</v>
      </c>
      <c r="F902" t="s">
        <v>2892</v>
      </c>
      <c r="G902" t="s">
        <v>2907</v>
      </c>
      <c r="H902" t="s">
        <v>2904</v>
      </c>
      <c r="I902" t="s">
        <v>2895</v>
      </c>
      <c r="J902">
        <v>604.06682220205903</v>
      </c>
      <c r="K902">
        <v>1</v>
      </c>
      <c r="L902">
        <v>1</v>
      </c>
      <c r="M902">
        <v>1</v>
      </c>
      <c r="N902">
        <v>3468733.3339715102</v>
      </c>
      <c r="O902">
        <v>1462905.57722327</v>
      </c>
      <c r="P902">
        <v>1384851.2472902499</v>
      </c>
      <c r="Q902">
        <v>377438.98934759299</v>
      </c>
      <c r="R902">
        <v>209745.37975118001</v>
      </c>
      <c r="S902">
        <v>326753.87344534899</v>
      </c>
      <c r="T902">
        <v>5308555.5</v>
      </c>
      <c r="U902">
        <v>1595119.02758381</v>
      </c>
      <c r="V902">
        <v>5790030.5467694504</v>
      </c>
      <c r="W902">
        <v>1113643.9808143701</v>
      </c>
      <c r="X902">
        <v>0</v>
      </c>
      <c r="Y902">
        <v>0</v>
      </c>
      <c r="Z902">
        <v>0</v>
      </c>
      <c r="AA902">
        <v>0</v>
      </c>
      <c r="AB902">
        <v>0</v>
      </c>
      <c r="AC902">
        <v>263460.68487459299</v>
      </c>
      <c r="AD902">
        <v>63293.188570755898</v>
      </c>
      <c r="AE902">
        <v>0</v>
      </c>
      <c r="AF902">
        <v>0</v>
      </c>
      <c r="AG902">
        <v>0</v>
      </c>
      <c r="AH902">
        <v>0</v>
      </c>
      <c r="AI902">
        <v>0</v>
      </c>
      <c r="AJ902">
        <v>7230428.4010291696</v>
      </c>
      <c r="AK902" s="63">
        <v>11969.5837203431</v>
      </c>
      <c r="AL902">
        <v>330.98244656580999</v>
      </c>
      <c r="AM902">
        <v>93035.839999999997</v>
      </c>
      <c r="AN902">
        <v>3181.5567920502299</v>
      </c>
      <c r="AO902">
        <v>11969.5837203431</v>
      </c>
      <c r="AP902">
        <v>330.98244656580999</v>
      </c>
      <c r="AQ902">
        <v>56162.493707719797</v>
      </c>
      <c r="AR902">
        <v>11969.5837203431</v>
      </c>
      <c r="AS902">
        <v>11969.5837203431</v>
      </c>
      <c r="AT902">
        <v>0</v>
      </c>
      <c r="AU902" t="s">
        <v>2896</v>
      </c>
      <c r="AV902" t="s">
        <v>2896</v>
      </c>
    </row>
    <row r="903" spans="1:48" x14ac:dyDescent="0.25">
      <c r="A903" t="s">
        <v>3819</v>
      </c>
      <c r="B903">
        <v>2081</v>
      </c>
      <c r="C903" t="s">
        <v>192</v>
      </c>
      <c r="D903">
        <v>2081</v>
      </c>
      <c r="E903" t="s">
        <v>192</v>
      </c>
      <c r="F903" t="s">
        <v>1871</v>
      </c>
      <c r="G903" t="s">
        <v>1871</v>
      </c>
      <c r="H903" t="s">
        <v>2899</v>
      </c>
      <c r="I903" t="s">
        <v>2895</v>
      </c>
      <c r="J903">
        <v>2</v>
      </c>
      <c r="K903">
        <v>0</v>
      </c>
      <c r="L903">
        <v>0</v>
      </c>
      <c r="M903">
        <v>1</v>
      </c>
      <c r="N903">
        <v>132.25448742872001</v>
      </c>
      <c r="O903">
        <v>564.10731714142003</v>
      </c>
      <c r="P903">
        <v>2647.51314887734</v>
      </c>
      <c r="Q903">
        <v>1249.65972463669</v>
      </c>
      <c r="R903">
        <v>687.73212537635004</v>
      </c>
      <c r="S903">
        <v>1081.8467806399401</v>
      </c>
      <c r="T903">
        <v>0</v>
      </c>
      <c r="U903">
        <v>5281.2668034605204</v>
      </c>
      <c r="V903">
        <v>4643.2022260621497</v>
      </c>
      <c r="W903">
        <v>638.06457739837299</v>
      </c>
      <c r="X903">
        <v>0</v>
      </c>
      <c r="Y903">
        <v>0</v>
      </c>
      <c r="Z903">
        <v>0</v>
      </c>
      <c r="AA903">
        <v>0</v>
      </c>
      <c r="AB903">
        <v>0</v>
      </c>
      <c r="AC903">
        <v>872.28986989941302</v>
      </c>
      <c r="AD903">
        <v>209.55691074052899</v>
      </c>
      <c r="AE903">
        <v>0</v>
      </c>
      <c r="AF903">
        <v>0</v>
      </c>
      <c r="AG903">
        <v>0</v>
      </c>
      <c r="AH903">
        <v>0</v>
      </c>
      <c r="AI903">
        <v>0</v>
      </c>
      <c r="AJ903">
        <v>6363.1135841004598</v>
      </c>
      <c r="AK903" s="63">
        <v>3181.5567920502299</v>
      </c>
      <c r="AL903">
        <v>330.98244656580999</v>
      </c>
      <c r="AM903">
        <v>93035.839999999997</v>
      </c>
      <c r="AN903">
        <v>3181.5567920502299</v>
      </c>
      <c r="AO903">
        <v>11969.5837203431</v>
      </c>
      <c r="AP903">
        <v>634.54287297753501</v>
      </c>
      <c r="AQ903">
        <v>40331.279999999999</v>
      </c>
      <c r="AR903">
        <v>3181.5567920502299</v>
      </c>
      <c r="AS903">
        <v>3181.5567920502299</v>
      </c>
      <c r="AT903">
        <v>0</v>
      </c>
      <c r="AU903" t="s">
        <v>2896</v>
      </c>
      <c r="AV903" t="s">
        <v>2900</v>
      </c>
    </row>
    <row r="904" spans="1:48" x14ac:dyDescent="0.25">
      <c r="A904" t="s">
        <v>3820</v>
      </c>
      <c r="B904">
        <v>2062</v>
      </c>
      <c r="C904" t="s">
        <v>193</v>
      </c>
      <c r="D904">
        <v>497</v>
      </c>
      <c r="E904" t="s">
        <v>1146</v>
      </c>
      <c r="F904" t="s">
        <v>2892</v>
      </c>
      <c r="G904" t="s">
        <v>2893</v>
      </c>
      <c r="H904" t="s">
        <v>2894</v>
      </c>
      <c r="I904" t="s">
        <v>2895</v>
      </c>
      <c r="J904">
        <v>4.8117647058820001</v>
      </c>
      <c r="K904">
        <v>0</v>
      </c>
      <c r="L904">
        <v>0</v>
      </c>
      <c r="M904">
        <v>3</v>
      </c>
      <c r="N904">
        <v>124597</v>
      </c>
      <c r="O904">
        <v>2092.1789052068898</v>
      </c>
      <c r="P904">
        <v>65066.300400533197</v>
      </c>
      <c r="Q904">
        <v>55348</v>
      </c>
      <c r="R904">
        <v>27234.736982642698</v>
      </c>
      <c r="S904">
        <v>23711.198905206202</v>
      </c>
      <c r="T904">
        <v>221219</v>
      </c>
      <c r="U904">
        <v>53119.216288382697</v>
      </c>
      <c r="V904">
        <v>248735.216288383</v>
      </c>
      <c r="W904">
        <v>25603</v>
      </c>
      <c r="X904">
        <v>0</v>
      </c>
      <c r="Y904">
        <v>0</v>
      </c>
      <c r="Z904">
        <v>0</v>
      </c>
      <c r="AA904">
        <v>0</v>
      </c>
      <c r="AB904">
        <v>0</v>
      </c>
      <c r="AC904">
        <v>23463.368931908401</v>
      </c>
      <c r="AD904">
        <v>247.82997329772201</v>
      </c>
      <c r="AE904">
        <v>0</v>
      </c>
      <c r="AF904">
        <v>0</v>
      </c>
      <c r="AG904">
        <v>0</v>
      </c>
      <c r="AH904">
        <v>0</v>
      </c>
      <c r="AI904">
        <v>0</v>
      </c>
      <c r="AJ904">
        <v>298049.415193589</v>
      </c>
      <c r="AK904" s="63">
        <v>61941.810003562103</v>
      </c>
      <c r="AL904">
        <v>330.98244656580999</v>
      </c>
      <c r="AM904">
        <v>93035.839999999997</v>
      </c>
      <c r="AN904">
        <v>15967.2012016028</v>
      </c>
      <c r="AO904">
        <v>61941.810003562103</v>
      </c>
      <c r="AP904">
        <v>330.98244656580999</v>
      </c>
      <c r="AQ904">
        <v>93035.839999999997</v>
      </c>
      <c r="AR904">
        <v>61941.810003562103</v>
      </c>
      <c r="AS904">
        <v>61941.810003562103</v>
      </c>
      <c r="AT904">
        <v>0</v>
      </c>
      <c r="AU904" t="s">
        <v>2896</v>
      </c>
      <c r="AV904" t="s">
        <v>2896</v>
      </c>
    </row>
    <row r="905" spans="1:48" x14ac:dyDescent="0.25">
      <c r="A905" t="s">
        <v>3821</v>
      </c>
      <c r="B905">
        <v>2062</v>
      </c>
      <c r="C905" t="s">
        <v>193</v>
      </c>
      <c r="D905">
        <v>2062</v>
      </c>
      <c r="E905" t="s">
        <v>193</v>
      </c>
      <c r="F905" t="s">
        <v>1871</v>
      </c>
      <c r="G905" t="s">
        <v>1871</v>
      </c>
      <c r="H905" t="s">
        <v>2899</v>
      </c>
      <c r="I905" t="s">
        <v>2895</v>
      </c>
      <c r="J905">
        <v>4</v>
      </c>
      <c r="K905">
        <v>0</v>
      </c>
      <c r="L905">
        <v>0</v>
      </c>
      <c r="M905">
        <v>3</v>
      </c>
      <c r="N905">
        <v>0</v>
      </c>
      <c r="O905">
        <v>1425.82109479311</v>
      </c>
      <c r="P905">
        <v>20964.6995994668</v>
      </c>
      <c r="Q905">
        <v>0</v>
      </c>
      <c r="R905">
        <v>21767.263017357302</v>
      </c>
      <c r="S905">
        <v>19711.021094793799</v>
      </c>
      <c r="T905">
        <v>0</v>
      </c>
      <c r="U905">
        <v>44157.783711617303</v>
      </c>
      <c r="V905">
        <v>44157.783711617303</v>
      </c>
      <c r="W905">
        <v>0</v>
      </c>
      <c r="X905">
        <v>0</v>
      </c>
      <c r="Y905">
        <v>0</v>
      </c>
      <c r="Z905">
        <v>0</v>
      </c>
      <c r="AA905">
        <v>0</v>
      </c>
      <c r="AB905">
        <v>0</v>
      </c>
      <c r="AC905">
        <v>19505.001068091598</v>
      </c>
      <c r="AD905">
        <v>206.02002670227799</v>
      </c>
      <c r="AE905">
        <v>0</v>
      </c>
      <c r="AF905">
        <v>0</v>
      </c>
      <c r="AG905">
        <v>0</v>
      </c>
      <c r="AH905">
        <v>0</v>
      </c>
      <c r="AI905">
        <v>0</v>
      </c>
      <c r="AJ905">
        <v>63868.804806411099</v>
      </c>
      <c r="AK905" s="63">
        <v>15967.2012016028</v>
      </c>
      <c r="AL905">
        <v>330.98244656580999</v>
      </c>
      <c r="AM905">
        <v>93035.839999999997</v>
      </c>
      <c r="AN905">
        <v>15967.2012016028</v>
      </c>
      <c r="AO905">
        <v>61941.810003562103</v>
      </c>
      <c r="AP905">
        <v>634.54287297753501</v>
      </c>
      <c r="AQ905">
        <v>40331.279999999999</v>
      </c>
      <c r="AR905">
        <v>15967.2012016028</v>
      </c>
      <c r="AS905">
        <v>15967.2012016028</v>
      </c>
      <c r="AT905">
        <v>0</v>
      </c>
      <c r="AU905" t="s">
        <v>2896</v>
      </c>
      <c r="AV905" t="s">
        <v>2900</v>
      </c>
    </row>
    <row r="906" spans="1:48" x14ac:dyDescent="0.25">
      <c r="A906" t="s">
        <v>3822</v>
      </c>
      <c r="B906">
        <v>1973</v>
      </c>
      <c r="C906" t="s">
        <v>194</v>
      </c>
      <c r="D906">
        <v>228</v>
      </c>
      <c r="E906" t="s">
        <v>1147</v>
      </c>
      <c r="F906" t="s">
        <v>2892</v>
      </c>
      <c r="G906" t="s">
        <v>2893</v>
      </c>
      <c r="H906" t="s">
        <v>2904</v>
      </c>
      <c r="I906" t="s">
        <v>2895</v>
      </c>
      <c r="J906">
        <v>160.89595375719901</v>
      </c>
      <c r="K906">
        <v>1</v>
      </c>
      <c r="L906">
        <v>1</v>
      </c>
      <c r="M906">
        <v>5</v>
      </c>
      <c r="N906">
        <v>1182161.00960455</v>
      </c>
      <c r="O906">
        <v>391603.045822824</v>
      </c>
      <c r="P906">
        <v>653534.68846917001</v>
      </c>
      <c r="Q906">
        <v>267180.60323549801</v>
      </c>
      <c r="R906">
        <v>96110.430058485101</v>
      </c>
      <c r="S906">
        <v>135035.07208778101</v>
      </c>
      <c r="T906">
        <v>1285585</v>
      </c>
      <c r="U906">
        <v>1305004.77719053</v>
      </c>
      <c r="V906">
        <v>1811357.6928958499</v>
      </c>
      <c r="W906">
        <v>779232.08429468097</v>
      </c>
      <c r="X906">
        <v>0</v>
      </c>
      <c r="Y906">
        <v>0</v>
      </c>
      <c r="Z906">
        <v>0</v>
      </c>
      <c r="AA906">
        <v>0</v>
      </c>
      <c r="AB906">
        <v>0</v>
      </c>
      <c r="AC906">
        <v>109889.165780436</v>
      </c>
      <c r="AD906">
        <v>25145.906307345402</v>
      </c>
      <c r="AE906">
        <v>0</v>
      </c>
      <c r="AF906">
        <v>0</v>
      </c>
      <c r="AG906">
        <v>0</v>
      </c>
      <c r="AH906">
        <v>0</v>
      </c>
      <c r="AI906">
        <v>0</v>
      </c>
      <c r="AJ906">
        <v>2725624.8492783098</v>
      </c>
      <c r="AK906" s="63">
        <v>16940.294554525801</v>
      </c>
      <c r="AL906">
        <v>330.98244656580999</v>
      </c>
      <c r="AM906">
        <v>93035.839999999997</v>
      </c>
      <c r="AN906">
        <v>16940.294554525801</v>
      </c>
      <c r="AO906">
        <v>30353.249568269101</v>
      </c>
      <c r="AP906">
        <v>330.98244656580999</v>
      </c>
      <c r="AQ906">
        <v>93035.839999999997</v>
      </c>
      <c r="AR906">
        <v>16940.294554525801</v>
      </c>
      <c r="AS906">
        <v>16940.294554525801</v>
      </c>
      <c r="AT906">
        <v>0</v>
      </c>
      <c r="AU906" t="s">
        <v>2896</v>
      </c>
      <c r="AV906" t="s">
        <v>2896</v>
      </c>
    </row>
    <row r="907" spans="1:48" x14ac:dyDescent="0.25">
      <c r="A907" t="s">
        <v>3823</v>
      </c>
      <c r="B907">
        <v>1973</v>
      </c>
      <c r="C907" t="s">
        <v>194</v>
      </c>
      <c r="D907">
        <v>229</v>
      </c>
      <c r="E907" t="s">
        <v>1148</v>
      </c>
      <c r="F907" t="s">
        <v>2892</v>
      </c>
      <c r="G907" t="s">
        <v>2903</v>
      </c>
      <c r="H907" t="s">
        <v>2904</v>
      </c>
      <c r="I907" t="s">
        <v>2895</v>
      </c>
      <c r="J907">
        <v>54.560693641611003</v>
      </c>
      <c r="K907">
        <v>1</v>
      </c>
      <c r="L907">
        <v>1</v>
      </c>
      <c r="M907">
        <v>5</v>
      </c>
      <c r="N907">
        <v>699534.99039545096</v>
      </c>
      <c r="O907">
        <v>433967.954177176</v>
      </c>
      <c r="P907">
        <v>332443.31153082999</v>
      </c>
      <c r="Q907">
        <v>90602.396764502599</v>
      </c>
      <c r="R907">
        <v>53754.569941514899</v>
      </c>
      <c r="S907">
        <v>45791.127912218602</v>
      </c>
      <c r="T907">
        <v>1167769</v>
      </c>
      <c r="U907">
        <v>442534.22280947398</v>
      </c>
      <c r="V907">
        <v>1385412.3071041501</v>
      </c>
      <c r="W907">
        <v>224890.91570531999</v>
      </c>
      <c r="X907">
        <v>0</v>
      </c>
      <c r="Y907">
        <v>0</v>
      </c>
      <c r="Z907">
        <v>0</v>
      </c>
      <c r="AA907">
        <v>0</v>
      </c>
      <c r="AB907">
        <v>0</v>
      </c>
      <c r="AC907">
        <v>37264.014219564</v>
      </c>
      <c r="AD907">
        <v>8527.1136926545696</v>
      </c>
      <c r="AE907">
        <v>0</v>
      </c>
      <c r="AF907">
        <v>0</v>
      </c>
      <c r="AG907">
        <v>0</v>
      </c>
      <c r="AH907">
        <v>0</v>
      </c>
      <c r="AI907">
        <v>0</v>
      </c>
      <c r="AJ907">
        <v>1656094.3507216901</v>
      </c>
      <c r="AK907" s="63">
        <v>30353.249568269101</v>
      </c>
      <c r="AL907">
        <v>330.98244656580999</v>
      </c>
      <c r="AM907">
        <v>93035.839999999997</v>
      </c>
      <c r="AN907">
        <v>16940.294554525801</v>
      </c>
      <c r="AO907">
        <v>30353.249568269101</v>
      </c>
      <c r="AP907">
        <v>330.98244656580999</v>
      </c>
      <c r="AQ907">
        <v>40734.411818744898</v>
      </c>
      <c r="AR907">
        <v>30353.249568269101</v>
      </c>
      <c r="AS907">
        <v>30353.249568269101</v>
      </c>
      <c r="AT907">
        <v>0</v>
      </c>
      <c r="AU907" t="s">
        <v>2896</v>
      </c>
      <c r="AV907" t="s">
        <v>2896</v>
      </c>
    </row>
    <row r="908" spans="1:48" x14ac:dyDescent="0.25">
      <c r="A908" t="s">
        <v>3824</v>
      </c>
      <c r="B908">
        <v>2180</v>
      </c>
      <c r="C908" t="s">
        <v>195</v>
      </c>
      <c r="D908">
        <v>822</v>
      </c>
      <c r="E908" t="s">
        <v>1149</v>
      </c>
      <c r="F908" t="s">
        <v>2892</v>
      </c>
      <c r="G908" t="s">
        <v>2893</v>
      </c>
      <c r="H908" t="s">
        <v>2894</v>
      </c>
      <c r="I908" t="s">
        <v>2895</v>
      </c>
      <c r="J908">
        <v>521.78276814805895</v>
      </c>
      <c r="K908">
        <v>1</v>
      </c>
      <c r="L908">
        <v>1</v>
      </c>
      <c r="M908">
        <v>2</v>
      </c>
      <c r="N908">
        <v>4018096.0870924299</v>
      </c>
      <c r="O908">
        <v>1886717.9033138901</v>
      </c>
      <c r="P908">
        <v>1221783.00360062</v>
      </c>
      <c r="Q908">
        <v>408168.88223450701</v>
      </c>
      <c r="R908">
        <v>168434.308263682</v>
      </c>
      <c r="S908">
        <v>203704.877100935</v>
      </c>
      <c r="T908">
        <v>3428661.61</v>
      </c>
      <c r="U908">
        <v>4274538.5745051298</v>
      </c>
      <c r="V908">
        <v>6561369.0977821201</v>
      </c>
      <c r="W908">
        <v>1122358.31261901</v>
      </c>
      <c r="X908">
        <v>0</v>
      </c>
      <c r="Y908">
        <v>0</v>
      </c>
      <c r="Z908">
        <v>0</v>
      </c>
      <c r="AA908">
        <v>19472.774103997999</v>
      </c>
      <c r="AB908">
        <v>0</v>
      </c>
      <c r="AC908">
        <v>203704.877100935</v>
      </c>
      <c r="AD908">
        <v>0</v>
      </c>
      <c r="AE908">
        <v>0</v>
      </c>
      <c r="AF908">
        <v>0</v>
      </c>
      <c r="AG908">
        <v>0</v>
      </c>
      <c r="AH908">
        <v>0</v>
      </c>
      <c r="AI908">
        <v>0</v>
      </c>
      <c r="AJ908">
        <v>7906905.06160607</v>
      </c>
      <c r="AK908" s="63">
        <v>15153.633934040599</v>
      </c>
      <c r="AL908">
        <v>330.98244656580999</v>
      </c>
      <c r="AM908">
        <v>93035.839999999997</v>
      </c>
      <c r="AN908">
        <v>8582.5821107517404</v>
      </c>
      <c r="AO908">
        <v>19520.097895265601</v>
      </c>
      <c r="AP908">
        <v>330.98244656580999</v>
      </c>
      <c r="AQ908">
        <v>93035.839999999997</v>
      </c>
      <c r="AR908">
        <v>8582.5821107517404</v>
      </c>
      <c r="AS908">
        <v>19520.097895265601</v>
      </c>
      <c r="AT908">
        <v>0</v>
      </c>
      <c r="AU908" t="s">
        <v>2896</v>
      </c>
      <c r="AV908" t="s">
        <v>2896</v>
      </c>
    </row>
    <row r="909" spans="1:48" x14ac:dyDescent="0.25">
      <c r="A909" t="s">
        <v>3825</v>
      </c>
      <c r="B909">
        <v>2180</v>
      </c>
      <c r="C909" t="s">
        <v>195</v>
      </c>
      <c r="D909">
        <v>823</v>
      </c>
      <c r="E909" t="s">
        <v>1150</v>
      </c>
      <c r="F909" t="s">
        <v>2892</v>
      </c>
      <c r="G909" t="s">
        <v>2893</v>
      </c>
      <c r="H909" t="s">
        <v>2894</v>
      </c>
      <c r="I909" t="s">
        <v>2895</v>
      </c>
      <c r="J909">
        <v>630.16005876437396</v>
      </c>
      <c r="K909">
        <v>1</v>
      </c>
      <c r="L909">
        <v>1</v>
      </c>
      <c r="M909">
        <v>2</v>
      </c>
      <c r="N909">
        <v>4705540.4390470199</v>
      </c>
      <c r="O909">
        <v>2149700.54335404</v>
      </c>
      <c r="P909">
        <v>1475554.3807606299</v>
      </c>
      <c r="Q909">
        <v>492947.91341537802</v>
      </c>
      <c r="R909">
        <v>203419.08562848601</v>
      </c>
      <c r="S909">
        <v>246015.55505583601</v>
      </c>
      <c r="T909">
        <v>3864777.47</v>
      </c>
      <c r="U909">
        <v>5162384.8922055596</v>
      </c>
      <c r="V909">
        <v>7739904.4555911301</v>
      </c>
      <c r="W909">
        <v>1263740.52500899</v>
      </c>
      <c r="X909">
        <v>0</v>
      </c>
      <c r="Y909">
        <v>0</v>
      </c>
      <c r="Z909">
        <v>0</v>
      </c>
      <c r="AA909">
        <v>23517.3816054401</v>
      </c>
      <c r="AB909">
        <v>0</v>
      </c>
      <c r="AC909">
        <v>246015.55505583601</v>
      </c>
      <c r="AD909">
        <v>0</v>
      </c>
      <c r="AE909">
        <v>0</v>
      </c>
      <c r="AF909">
        <v>0</v>
      </c>
      <c r="AG909">
        <v>0</v>
      </c>
      <c r="AH909">
        <v>0</v>
      </c>
      <c r="AI909">
        <v>0</v>
      </c>
      <c r="AJ909">
        <v>9273177.9172614105</v>
      </c>
      <c r="AK909" s="63">
        <v>14715.5913617317</v>
      </c>
      <c r="AL909">
        <v>330.98244656580999</v>
      </c>
      <c r="AM909">
        <v>93035.839999999997</v>
      </c>
      <c r="AN909">
        <v>8582.5821107517404</v>
      </c>
      <c r="AO909">
        <v>19520.097895265601</v>
      </c>
      <c r="AP909">
        <v>330.98244656580999</v>
      </c>
      <c r="AQ909">
        <v>93035.839999999997</v>
      </c>
      <c r="AR909">
        <v>8582.5821107517404</v>
      </c>
      <c r="AS909">
        <v>19520.097895265601</v>
      </c>
      <c r="AT909">
        <v>0</v>
      </c>
      <c r="AU909" t="s">
        <v>2896</v>
      </c>
      <c r="AV909" t="s">
        <v>2896</v>
      </c>
    </row>
    <row r="910" spans="1:48" x14ac:dyDescent="0.25">
      <c r="A910" t="s">
        <v>3826</v>
      </c>
      <c r="B910">
        <v>2180</v>
      </c>
      <c r="C910" t="s">
        <v>195</v>
      </c>
      <c r="D910">
        <v>824</v>
      </c>
      <c r="E910" t="s">
        <v>1074</v>
      </c>
      <c r="F910" t="s">
        <v>2892</v>
      </c>
      <c r="G910" t="s">
        <v>2893</v>
      </c>
      <c r="H910" t="s">
        <v>2894</v>
      </c>
      <c r="I910" t="s">
        <v>2895</v>
      </c>
      <c r="J910">
        <v>732.84371849161505</v>
      </c>
      <c r="K910">
        <v>1</v>
      </c>
      <c r="L910">
        <v>1</v>
      </c>
      <c r="M910">
        <v>2</v>
      </c>
      <c r="N910">
        <v>5259508.3151801303</v>
      </c>
      <c r="O910">
        <v>2486361.07187805</v>
      </c>
      <c r="P910">
        <v>1715993.8085469001</v>
      </c>
      <c r="Q910">
        <v>573273.054782875</v>
      </c>
      <c r="R910">
        <v>236565.92805397901</v>
      </c>
      <c r="S910">
        <v>286103.42986100097</v>
      </c>
      <c r="T910">
        <v>4268114.22</v>
      </c>
      <c r="U910">
        <v>6003587.9584419401</v>
      </c>
      <c r="V910">
        <v>8779238.8046152107</v>
      </c>
      <c r="W910">
        <v>1465113.8692918001</v>
      </c>
      <c r="X910">
        <v>0</v>
      </c>
      <c r="Y910">
        <v>0</v>
      </c>
      <c r="Z910">
        <v>0</v>
      </c>
      <c r="AA910">
        <v>27349.504534944401</v>
      </c>
      <c r="AB910">
        <v>0</v>
      </c>
      <c r="AC910">
        <v>286103.42986100097</v>
      </c>
      <c r="AD910">
        <v>0</v>
      </c>
      <c r="AE910">
        <v>0</v>
      </c>
      <c r="AF910">
        <v>0</v>
      </c>
      <c r="AG910">
        <v>0</v>
      </c>
      <c r="AH910">
        <v>0</v>
      </c>
      <c r="AI910">
        <v>0</v>
      </c>
      <c r="AJ910">
        <v>10557805.608302999</v>
      </c>
      <c r="AK910" s="63">
        <v>14406.626326870401</v>
      </c>
      <c r="AL910">
        <v>330.98244656580999</v>
      </c>
      <c r="AM910">
        <v>93035.839999999997</v>
      </c>
      <c r="AN910">
        <v>8582.5821107517404</v>
      </c>
      <c r="AO910">
        <v>19520.097895265601</v>
      </c>
      <c r="AP910">
        <v>330.98244656580999</v>
      </c>
      <c r="AQ910">
        <v>93035.839999999997</v>
      </c>
      <c r="AR910">
        <v>8582.5821107517404</v>
      </c>
      <c r="AS910">
        <v>19520.097895265601</v>
      </c>
      <c r="AT910">
        <v>0</v>
      </c>
      <c r="AU910" t="s">
        <v>2896</v>
      </c>
      <c r="AV910" t="s">
        <v>2896</v>
      </c>
    </row>
    <row r="911" spans="1:48" x14ac:dyDescent="0.25">
      <c r="A911" t="s">
        <v>3827</v>
      </c>
      <c r="B911">
        <v>2180</v>
      </c>
      <c r="C911" t="s">
        <v>195</v>
      </c>
      <c r="D911">
        <v>4507</v>
      </c>
      <c r="E911" t="s">
        <v>1151</v>
      </c>
      <c r="F911" t="s">
        <v>2945</v>
      </c>
      <c r="G911" t="s">
        <v>2903</v>
      </c>
      <c r="H911" t="s">
        <v>2904</v>
      </c>
      <c r="I911" t="s">
        <v>2895</v>
      </c>
      <c r="J911">
        <v>185.14171703236701</v>
      </c>
      <c r="K911">
        <v>1</v>
      </c>
      <c r="L911">
        <v>2</v>
      </c>
      <c r="M911">
        <v>2</v>
      </c>
      <c r="N911">
        <v>458225.40402902302</v>
      </c>
      <c r="O911">
        <v>420376.05873933801</v>
      </c>
      <c r="P911">
        <v>433519.49687881401</v>
      </c>
      <c r="Q911">
        <v>144828.63810219901</v>
      </c>
      <c r="R911">
        <v>59764.750663916901</v>
      </c>
      <c r="S911">
        <v>72279.640142567601</v>
      </c>
      <c r="T911">
        <v>0</v>
      </c>
      <c r="U911">
        <v>1516714.34841329</v>
      </c>
      <c r="V911">
        <v>1183979.9553181999</v>
      </c>
      <c r="W911">
        <v>325824.96056285797</v>
      </c>
      <c r="X911">
        <v>0</v>
      </c>
      <c r="Y911">
        <v>0</v>
      </c>
      <c r="Z911">
        <v>0</v>
      </c>
      <c r="AA911">
        <v>6909.4325322269096</v>
      </c>
      <c r="AB911">
        <v>0</v>
      </c>
      <c r="AC911">
        <v>72279.640142567601</v>
      </c>
      <c r="AD911">
        <v>0</v>
      </c>
      <c r="AE911">
        <v>0</v>
      </c>
      <c r="AF911">
        <v>0</v>
      </c>
      <c r="AG911">
        <v>0</v>
      </c>
      <c r="AH911">
        <v>0</v>
      </c>
      <c r="AI911">
        <v>0</v>
      </c>
      <c r="AJ911">
        <v>1588993.98855586</v>
      </c>
      <c r="AK911" s="63">
        <v>8582.5821107517604</v>
      </c>
      <c r="AL911">
        <v>330.98244656580999</v>
      </c>
      <c r="AM911">
        <v>93035.839999999997</v>
      </c>
      <c r="AN911">
        <v>8582.5821107517404</v>
      </c>
      <c r="AO911">
        <v>19520.097895265601</v>
      </c>
      <c r="AP911">
        <v>330.98244656580999</v>
      </c>
      <c r="AQ911">
        <v>40734.411818744898</v>
      </c>
      <c r="AR911">
        <v>8582.5821107517604</v>
      </c>
      <c r="AS911">
        <v>18457.5243447752</v>
      </c>
      <c r="AT911">
        <v>0</v>
      </c>
      <c r="AU911" t="s">
        <v>2896</v>
      </c>
      <c r="AV911" t="s">
        <v>2897</v>
      </c>
    </row>
    <row r="912" spans="1:48" x14ac:dyDescent="0.25">
      <c r="A912" t="s">
        <v>3828</v>
      </c>
      <c r="B912">
        <v>2180</v>
      </c>
      <c r="C912" t="s">
        <v>195</v>
      </c>
      <c r="D912">
        <v>826</v>
      </c>
      <c r="E912" t="s">
        <v>1152</v>
      </c>
      <c r="F912" t="s">
        <v>2892</v>
      </c>
      <c r="G912" t="s">
        <v>2893</v>
      </c>
      <c r="H912" t="s">
        <v>2894</v>
      </c>
      <c r="I912" t="s">
        <v>2895</v>
      </c>
      <c r="J912">
        <v>487.168449860142</v>
      </c>
      <c r="K912">
        <v>1</v>
      </c>
      <c r="L912">
        <v>2</v>
      </c>
      <c r="M912">
        <v>2</v>
      </c>
      <c r="N912">
        <v>3657356.6239485</v>
      </c>
      <c r="O912">
        <v>1802285.50932795</v>
      </c>
      <c r="P912">
        <v>1140731.6765981901</v>
      </c>
      <c r="Q912">
        <v>381091.54571181198</v>
      </c>
      <c r="R912">
        <v>157260.61853541201</v>
      </c>
      <c r="S912">
        <v>190191.38857045199</v>
      </c>
      <c r="T912">
        <v>3147754.14</v>
      </c>
      <c r="U912">
        <v>3990971.8341218601</v>
      </c>
      <c r="V912">
        <v>6231209.9900738802</v>
      </c>
      <c r="W912">
        <v>889335.00576770795</v>
      </c>
      <c r="X912">
        <v>0</v>
      </c>
      <c r="Y912">
        <v>0</v>
      </c>
      <c r="Z912">
        <v>0</v>
      </c>
      <c r="AA912">
        <v>18180.978280274601</v>
      </c>
      <c r="AB912">
        <v>0</v>
      </c>
      <c r="AC912">
        <v>190191.38857045199</v>
      </c>
      <c r="AD912">
        <v>0</v>
      </c>
      <c r="AE912">
        <v>0</v>
      </c>
      <c r="AF912">
        <v>0</v>
      </c>
      <c r="AG912">
        <v>0</v>
      </c>
      <c r="AH912">
        <v>0</v>
      </c>
      <c r="AI912">
        <v>0</v>
      </c>
      <c r="AJ912">
        <v>7328917.3626923198</v>
      </c>
      <c r="AK912" s="63">
        <v>15043.908046172401</v>
      </c>
      <c r="AL912">
        <v>330.98244656580999</v>
      </c>
      <c r="AM912">
        <v>93035.839999999997</v>
      </c>
      <c r="AN912">
        <v>8582.5821107517404</v>
      </c>
      <c r="AO912">
        <v>19520.097895265601</v>
      </c>
      <c r="AP912">
        <v>330.98244656580999</v>
      </c>
      <c r="AQ912">
        <v>93035.839999999997</v>
      </c>
      <c r="AR912">
        <v>8582.5821107517404</v>
      </c>
      <c r="AS912">
        <v>19520.097895265601</v>
      </c>
      <c r="AT912">
        <v>0</v>
      </c>
      <c r="AU912" t="s">
        <v>2896</v>
      </c>
      <c r="AV912" t="s">
        <v>2896</v>
      </c>
    </row>
    <row r="913" spans="1:48" x14ac:dyDescent="0.25">
      <c r="A913" t="s">
        <v>3829</v>
      </c>
      <c r="B913">
        <v>2180</v>
      </c>
      <c r="C913" t="s">
        <v>195</v>
      </c>
      <c r="D913">
        <v>827</v>
      </c>
      <c r="E913" t="s">
        <v>269</v>
      </c>
      <c r="F913" t="s">
        <v>2892</v>
      </c>
      <c r="G913" t="s">
        <v>2893</v>
      </c>
      <c r="H913" t="s">
        <v>2894</v>
      </c>
      <c r="I913" t="s">
        <v>2895</v>
      </c>
      <c r="J913">
        <v>433.62677367503397</v>
      </c>
      <c r="K913">
        <v>1</v>
      </c>
      <c r="L913">
        <v>1</v>
      </c>
      <c r="M913">
        <v>2</v>
      </c>
      <c r="N913">
        <v>3350680.7653429802</v>
      </c>
      <c r="O913">
        <v>1767676.6039021199</v>
      </c>
      <c r="P913">
        <v>1015360.90174598</v>
      </c>
      <c r="Q913">
        <v>339208.127064234</v>
      </c>
      <c r="R913">
        <v>139977.07499578001</v>
      </c>
      <c r="S913">
        <v>169288.62743524599</v>
      </c>
      <c r="T913">
        <v>3060554.71</v>
      </c>
      <c r="U913">
        <v>3552348.7630511099</v>
      </c>
      <c r="V913">
        <v>5781158.88408079</v>
      </c>
      <c r="W913">
        <v>815561.76975001395</v>
      </c>
      <c r="X913">
        <v>0</v>
      </c>
      <c r="Y913">
        <v>0</v>
      </c>
      <c r="Z913">
        <v>0</v>
      </c>
      <c r="AA913">
        <v>16182.819220322401</v>
      </c>
      <c r="AB913">
        <v>0</v>
      </c>
      <c r="AC913">
        <v>169288.62743524599</v>
      </c>
      <c r="AD913">
        <v>0</v>
      </c>
      <c r="AE913">
        <v>0</v>
      </c>
      <c r="AF913">
        <v>0</v>
      </c>
      <c r="AG913">
        <v>0</v>
      </c>
      <c r="AH913">
        <v>0</v>
      </c>
      <c r="AI913">
        <v>0</v>
      </c>
      <c r="AJ913">
        <v>6782192.1004863596</v>
      </c>
      <c r="AK913" s="63">
        <v>15640.621179837501</v>
      </c>
      <c r="AL913">
        <v>330.98244656580999</v>
      </c>
      <c r="AM913">
        <v>93035.839999999997</v>
      </c>
      <c r="AN913">
        <v>8582.5821107517404</v>
      </c>
      <c r="AO913">
        <v>19520.097895265601</v>
      </c>
      <c r="AP913">
        <v>330.98244656580999</v>
      </c>
      <c r="AQ913">
        <v>93035.839999999997</v>
      </c>
      <c r="AR913">
        <v>8582.5821107517404</v>
      </c>
      <c r="AS913">
        <v>19520.097895265601</v>
      </c>
      <c r="AT913">
        <v>0</v>
      </c>
      <c r="AU913" t="s">
        <v>2896</v>
      </c>
      <c r="AV913" t="s">
        <v>2896</v>
      </c>
    </row>
    <row r="914" spans="1:48" x14ac:dyDescent="0.25">
      <c r="A914" t="s">
        <v>3830</v>
      </c>
      <c r="B914">
        <v>2180</v>
      </c>
      <c r="C914" t="s">
        <v>195</v>
      </c>
      <c r="D914">
        <v>828</v>
      </c>
      <c r="E914" t="s">
        <v>1153</v>
      </c>
      <c r="F914" t="s">
        <v>2892</v>
      </c>
      <c r="G914" t="s">
        <v>2893</v>
      </c>
      <c r="H914" t="s">
        <v>2894</v>
      </c>
      <c r="I914" t="s">
        <v>2895</v>
      </c>
      <c r="J914">
        <v>415.37810042345001</v>
      </c>
      <c r="K914">
        <v>2</v>
      </c>
      <c r="L914">
        <v>1</v>
      </c>
      <c r="M914">
        <v>2</v>
      </c>
      <c r="N914">
        <v>3144964.5031122798</v>
      </c>
      <c r="O914">
        <v>1458776.1291701701</v>
      </c>
      <c r="P914">
        <v>972630.63126162102</v>
      </c>
      <c r="Q914">
        <v>324932.95161181601</v>
      </c>
      <c r="R914">
        <v>134086.30426992799</v>
      </c>
      <c r="S914">
        <v>162164.31446653101</v>
      </c>
      <c r="T914">
        <v>2632538.1800000002</v>
      </c>
      <c r="U914">
        <v>3402852.3394258199</v>
      </c>
      <c r="V914">
        <v>5276636.0392470304</v>
      </c>
      <c r="W914">
        <v>743252.69589027704</v>
      </c>
      <c r="X914">
        <v>0</v>
      </c>
      <c r="Y914">
        <v>0</v>
      </c>
      <c r="Z914">
        <v>0</v>
      </c>
      <c r="AA914">
        <v>15501.784288511601</v>
      </c>
      <c r="AB914">
        <v>0</v>
      </c>
      <c r="AC914">
        <v>162164.31446653101</v>
      </c>
      <c r="AD914">
        <v>0</v>
      </c>
      <c r="AE914">
        <v>0</v>
      </c>
      <c r="AF914">
        <v>0</v>
      </c>
      <c r="AG914">
        <v>0</v>
      </c>
      <c r="AH914">
        <v>0</v>
      </c>
      <c r="AI914">
        <v>0</v>
      </c>
      <c r="AJ914">
        <v>6197554.8338923296</v>
      </c>
      <c r="AK914" s="63">
        <v>14920.2734269678</v>
      </c>
      <c r="AL914">
        <v>330.98244656580999</v>
      </c>
      <c r="AM914">
        <v>93035.839999999997</v>
      </c>
      <c r="AN914">
        <v>8582.5821107517404</v>
      </c>
      <c r="AO914">
        <v>19520.097895265601</v>
      </c>
      <c r="AP914">
        <v>330.98244656580999</v>
      </c>
      <c r="AQ914">
        <v>93035.839999999997</v>
      </c>
      <c r="AR914">
        <v>8582.5821107517404</v>
      </c>
      <c r="AS914">
        <v>19520.097895265601</v>
      </c>
      <c r="AT914">
        <v>0</v>
      </c>
      <c r="AU914" t="s">
        <v>2896</v>
      </c>
      <c r="AV914" t="s">
        <v>2896</v>
      </c>
    </row>
    <row r="915" spans="1:48" x14ac:dyDescent="0.25">
      <c r="A915" t="s">
        <v>3831</v>
      </c>
      <c r="B915">
        <v>2180</v>
      </c>
      <c r="C915" t="s">
        <v>195</v>
      </c>
      <c r="D915">
        <v>830</v>
      </c>
      <c r="E915" t="s">
        <v>1154</v>
      </c>
      <c r="F915" t="s">
        <v>2892</v>
      </c>
      <c r="G915" t="s">
        <v>2893</v>
      </c>
      <c r="H915" t="s">
        <v>2894</v>
      </c>
      <c r="I915" t="s">
        <v>2895</v>
      </c>
      <c r="J915">
        <v>430.53309130897799</v>
      </c>
      <c r="K915">
        <v>2</v>
      </c>
      <c r="L915">
        <v>1</v>
      </c>
      <c r="M915">
        <v>2</v>
      </c>
      <c r="N915">
        <v>3337723.8872623499</v>
      </c>
      <c r="O915">
        <v>1606684.31107773</v>
      </c>
      <c r="P915">
        <v>1008116.87460649</v>
      </c>
      <c r="Q915">
        <v>336788.06846815598</v>
      </c>
      <c r="R915">
        <v>138978.417544589</v>
      </c>
      <c r="S915">
        <v>168080.84859578099</v>
      </c>
      <c r="T915">
        <v>2901286.8</v>
      </c>
      <c r="U915">
        <v>3527004.7589592999</v>
      </c>
      <c r="V915">
        <v>5602489.8374920599</v>
      </c>
      <c r="W915">
        <v>809734.35753126501</v>
      </c>
      <c r="X915">
        <v>0</v>
      </c>
      <c r="Y915">
        <v>0</v>
      </c>
      <c r="Z915">
        <v>0</v>
      </c>
      <c r="AA915">
        <v>16067.3639359757</v>
      </c>
      <c r="AB915">
        <v>0</v>
      </c>
      <c r="AC915">
        <v>168080.84859578099</v>
      </c>
      <c r="AD915">
        <v>0</v>
      </c>
      <c r="AE915">
        <v>0</v>
      </c>
      <c r="AF915">
        <v>0</v>
      </c>
      <c r="AG915">
        <v>0</v>
      </c>
      <c r="AH915">
        <v>0</v>
      </c>
      <c r="AI915">
        <v>0</v>
      </c>
      <c r="AJ915">
        <v>6596372.40755508</v>
      </c>
      <c r="AK915" s="63">
        <v>15321.4062768084</v>
      </c>
      <c r="AL915">
        <v>330.98244656580999</v>
      </c>
      <c r="AM915">
        <v>93035.839999999997</v>
      </c>
      <c r="AN915">
        <v>8582.5821107517404</v>
      </c>
      <c r="AO915">
        <v>19520.097895265601</v>
      </c>
      <c r="AP915">
        <v>330.98244656580999</v>
      </c>
      <c r="AQ915">
        <v>93035.839999999997</v>
      </c>
      <c r="AR915">
        <v>8582.5821107517404</v>
      </c>
      <c r="AS915">
        <v>19520.097895265601</v>
      </c>
      <c r="AT915">
        <v>0</v>
      </c>
      <c r="AU915" t="s">
        <v>2896</v>
      </c>
      <c r="AV915" t="s">
        <v>2896</v>
      </c>
    </row>
    <row r="916" spans="1:48" x14ac:dyDescent="0.25">
      <c r="A916" t="s">
        <v>3832</v>
      </c>
      <c r="B916">
        <v>2180</v>
      </c>
      <c r="C916" t="s">
        <v>195</v>
      </c>
      <c r="D916">
        <v>831</v>
      </c>
      <c r="E916" t="s">
        <v>1155</v>
      </c>
      <c r="F916" t="s">
        <v>2892</v>
      </c>
      <c r="G916" t="s">
        <v>2911</v>
      </c>
      <c r="H916" t="s">
        <v>2904</v>
      </c>
      <c r="I916" t="s">
        <v>2895</v>
      </c>
      <c r="J916">
        <v>570.48275862063895</v>
      </c>
      <c r="K916">
        <v>2</v>
      </c>
      <c r="L916">
        <v>1</v>
      </c>
      <c r="M916">
        <v>2</v>
      </c>
      <c r="N916">
        <v>4345156.3425979996</v>
      </c>
      <c r="O916">
        <v>2270900.4230006002</v>
      </c>
      <c r="P916">
        <v>1335816.70549172</v>
      </c>
      <c r="Q916">
        <v>446264.85222327401</v>
      </c>
      <c r="R916">
        <v>184154.92938885</v>
      </c>
      <c r="S916">
        <v>222717.435927368</v>
      </c>
      <c r="T916">
        <v>3908795.57</v>
      </c>
      <c r="U916">
        <v>4673497.6827024398</v>
      </c>
      <c r="V916">
        <v>7524290.4082967397</v>
      </c>
      <c r="W916">
        <v>1036712.60147901</v>
      </c>
      <c r="X916">
        <v>0</v>
      </c>
      <c r="Y916">
        <v>0</v>
      </c>
      <c r="Z916">
        <v>0</v>
      </c>
      <c r="AA916">
        <v>21290.2429267138</v>
      </c>
      <c r="AB916">
        <v>0</v>
      </c>
      <c r="AC916">
        <v>222717.435927368</v>
      </c>
      <c r="AD916">
        <v>0</v>
      </c>
      <c r="AE916">
        <v>0</v>
      </c>
      <c r="AF916">
        <v>0</v>
      </c>
      <c r="AG916">
        <v>0</v>
      </c>
      <c r="AH916">
        <v>0</v>
      </c>
      <c r="AI916">
        <v>0</v>
      </c>
      <c r="AJ916">
        <v>8805010.6886298303</v>
      </c>
      <c r="AK916" s="63">
        <v>15434.315157778499</v>
      </c>
      <c r="AL916">
        <v>330.98244656580999</v>
      </c>
      <c r="AM916">
        <v>93035.839999999997</v>
      </c>
      <c r="AN916">
        <v>8582.5821107517404</v>
      </c>
      <c r="AO916">
        <v>19520.097895265601</v>
      </c>
      <c r="AP916">
        <v>3753.1860850462999</v>
      </c>
      <c r="AQ916">
        <v>20687.885194392002</v>
      </c>
      <c r="AR916">
        <v>14122.692853946</v>
      </c>
      <c r="AS916">
        <v>16759.131628278501</v>
      </c>
      <c r="AT916">
        <v>0</v>
      </c>
      <c r="AU916" t="s">
        <v>2896</v>
      </c>
      <c r="AV916" t="s">
        <v>2896</v>
      </c>
    </row>
    <row r="917" spans="1:48" x14ac:dyDescent="0.25">
      <c r="A917" t="s">
        <v>3833</v>
      </c>
      <c r="B917">
        <v>2180</v>
      </c>
      <c r="C917" t="s">
        <v>195</v>
      </c>
      <c r="D917">
        <v>906</v>
      </c>
      <c r="E917" t="s">
        <v>1156</v>
      </c>
      <c r="F917" t="s">
        <v>2892</v>
      </c>
      <c r="G917" t="s">
        <v>2903</v>
      </c>
      <c r="H917" t="s">
        <v>2904</v>
      </c>
      <c r="I917" t="s">
        <v>2895</v>
      </c>
      <c r="J917">
        <v>1004.06792074987</v>
      </c>
      <c r="K917">
        <v>1</v>
      </c>
      <c r="L917">
        <v>1</v>
      </c>
      <c r="M917">
        <v>2</v>
      </c>
      <c r="N917">
        <v>8453433.8294428103</v>
      </c>
      <c r="O917">
        <v>4475824.60523808</v>
      </c>
      <c r="P917">
        <v>2351080.1715182601</v>
      </c>
      <c r="Q917">
        <v>785440.42831194098</v>
      </c>
      <c r="R917">
        <v>324118.57195190102</v>
      </c>
      <c r="S917">
        <v>391989.818144602</v>
      </c>
      <c r="T917">
        <v>8164392.0499999998</v>
      </c>
      <c r="U917">
        <v>8225505.5564629696</v>
      </c>
      <c r="V917">
        <v>14064718.9668399</v>
      </c>
      <c r="W917">
        <v>2287707.13040624</v>
      </c>
      <c r="X917">
        <v>0</v>
      </c>
      <c r="Y917">
        <v>0</v>
      </c>
      <c r="Z917">
        <v>0</v>
      </c>
      <c r="AA917">
        <v>37471.509216811297</v>
      </c>
      <c r="AB917">
        <v>0</v>
      </c>
      <c r="AC917">
        <v>391989.818144602</v>
      </c>
      <c r="AD917">
        <v>0</v>
      </c>
      <c r="AE917">
        <v>0</v>
      </c>
      <c r="AF917">
        <v>0</v>
      </c>
      <c r="AG917">
        <v>0</v>
      </c>
      <c r="AH917">
        <v>0</v>
      </c>
      <c r="AI917">
        <v>0</v>
      </c>
      <c r="AJ917">
        <v>16781887.424607601</v>
      </c>
      <c r="AK917" s="63">
        <v>16713.896617744998</v>
      </c>
      <c r="AL917">
        <v>330.98244656580999</v>
      </c>
      <c r="AM917">
        <v>93035.839999999997</v>
      </c>
      <c r="AN917">
        <v>8582.5821107517404</v>
      </c>
      <c r="AO917">
        <v>19520.097895265601</v>
      </c>
      <c r="AP917">
        <v>330.98244656580999</v>
      </c>
      <c r="AQ917">
        <v>40734.411818744898</v>
      </c>
      <c r="AR917">
        <v>8582.5821107517604</v>
      </c>
      <c r="AS917">
        <v>18457.5243447752</v>
      </c>
      <c r="AT917">
        <v>0</v>
      </c>
      <c r="AU917" t="s">
        <v>2896</v>
      </c>
      <c r="AV917" t="s">
        <v>2896</v>
      </c>
    </row>
    <row r="918" spans="1:48" x14ac:dyDescent="0.25">
      <c r="A918" t="s">
        <v>3834</v>
      </c>
      <c r="B918">
        <v>2180</v>
      </c>
      <c r="C918" t="s">
        <v>195</v>
      </c>
      <c r="D918">
        <v>857</v>
      </c>
      <c r="E918" t="s">
        <v>1157</v>
      </c>
      <c r="F918" t="s">
        <v>2892</v>
      </c>
      <c r="G918" t="s">
        <v>2893</v>
      </c>
      <c r="H918" t="s">
        <v>2894</v>
      </c>
      <c r="I918" t="s">
        <v>2895</v>
      </c>
      <c r="J918">
        <v>780.73138131757105</v>
      </c>
      <c r="K918">
        <v>1</v>
      </c>
      <c r="L918">
        <v>1</v>
      </c>
      <c r="M918">
        <v>2</v>
      </c>
      <c r="N918">
        <v>5838960.5012767697</v>
      </c>
      <c r="O918">
        <v>2712776.3399123601</v>
      </c>
      <c r="P918">
        <v>1828125.4006471301</v>
      </c>
      <c r="Q918">
        <v>610733.574757247</v>
      </c>
      <c r="R918">
        <v>252024.325407886</v>
      </c>
      <c r="S918">
        <v>304798.85459730501</v>
      </c>
      <c r="T918">
        <v>4846727.8099999996</v>
      </c>
      <c r="U918">
        <v>6395892.3320013899</v>
      </c>
      <c r="V918">
        <v>9762601.2956436705</v>
      </c>
      <c r="W918">
        <v>1450882.1888206101</v>
      </c>
      <c r="X918">
        <v>0</v>
      </c>
      <c r="Y918">
        <v>0</v>
      </c>
      <c r="Z918">
        <v>0</v>
      </c>
      <c r="AA918">
        <v>29136.657537118001</v>
      </c>
      <c r="AB918">
        <v>0</v>
      </c>
      <c r="AC918">
        <v>304798.85459730501</v>
      </c>
      <c r="AD918">
        <v>0</v>
      </c>
      <c r="AE918">
        <v>0</v>
      </c>
      <c r="AF918">
        <v>0</v>
      </c>
      <c r="AG918">
        <v>0</v>
      </c>
      <c r="AH918">
        <v>0</v>
      </c>
      <c r="AI918">
        <v>0</v>
      </c>
      <c r="AJ918">
        <v>11547418.9965987</v>
      </c>
      <c r="AK918" s="63">
        <v>14790.5147313422</v>
      </c>
      <c r="AL918">
        <v>330.98244656580999</v>
      </c>
      <c r="AM918">
        <v>93035.839999999997</v>
      </c>
      <c r="AN918">
        <v>8582.5821107517404</v>
      </c>
      <c r="AO918">
        <v>19520.097895265601</v>
      </c>
      <c r="AP918">
        <v>330.98244656580999</v>
      </c>
      <c r="AQ918">
        <v>93035.839999999997</v>
      </c>
      <c r="AR918">
        <v>8582.5821107517404</v>
      </c>
      <c r="AS918">
        <v>19520.097895265601</v>
      </c>
      <c r="AT918">
        <v>0</v>
      </c>
      <c r="AU918" t="s">
        <v>2896</v>
      </c>
      <c r="AV918" t="s">
        <v>2896</v>
      </c>
    </row>
    <row r="919" spans="1:48" x14ac:dyDescent="0.25">
      <c r="A919" t="s">
        <v>3835</v>
      </c>
      <c r="B919">
        <v>2180</v>
      </c>
      <c r="C919" t="s">
        <v>195</v>
      </c>
      <c r="D919">
        <v>833</v>
      </c>
      <c r="E919" t="s">
        <v>1158</v>
      </c>
      <c r="F919" t="s">
        <v>2892</v>
      </c>
      <c r="G919" t="s">
        <v>2893</v>
      </c>
      <c r="H919" t="s">
        <v>2894</v>
      </c>
      <c r="I919" t="s">
        <v>2895</v>
      </c>
      <c r="J919">
        <v>305.55236183276497</v>
      </c>
      <c r="K919">
        <v>1</v>
      </c>
      <c r="L919">
        <v>1</v>
      </c>
      <c r="M919">
        <v>2</v>
      </c>
      <c r="N919">
        <v>3214123.6951251202</v>
      </c>
      <c r="O919">
        <v>1385352.8257639699</v>
      </c>
      <c r="P919">
        <v>715467.63363286701</v>
      </c>
      <c r="Q919">
        <v>239020.86003346901</v>
      </c>
      <c r="R919">
        <v>98633.960041072904</v>
      </c>
      <c r="S919">
        <v>119288.159967334</v>
      </c>
      <c r="T919">
        <v>3149458.9</v>
      </c>
      <c r="U919">
        <v>2503140.0745965098</v>
      </c>
      <c r="V919">
        <v>4609803.6570088202</v>
      </c>
      <c r="W919">
        <v>1031392.1964381899</v>
      </c>
      <c r="X919">
        <v>0</v>
      </c>
      <c r="Y919">
        <v>0</v>
      </c>
      <c r="Z919">
        <v>0</v>
      </c>
      <c r="AA919">
        <v>11403.1211494975</v>
      </c>
      <c r="AB919">
        <v>0</v>
      </c>
      <c r="AC919">
        <v>119288.159967334</v>
      </c>
      <c r="AD919">
        <v>0</v>
      </c>
      <c r="AE919">
        <v>0</v>
      </c>
      <c r="AF919">
        <v>0</v>
      </c>
      <c r="AG919">
        <v>0</v>
      </c>
      <c r="AH919">
        <v>0</v>
      </c>
      <c r="AI919">
        <v>0</v>
      </c>
      <c r="AJ919">
        <v>5771887.1345638297</v>
      </c>
      <c r="AK919" s="63">
        <v>18890.009882243699</v>
      </c>
      <c r="AL919">
        <v>330.98244656580999</v>
      </c>
      <c r="AM919">
        <v>93035.839999999997</v>
      </c>
      <c r="AN919">
        <v>8582.5821107517404</v>
      </c>
      <c r="AO919">
        <v>19520.097895265601</v>
      </c>
      <c r="AP919">
        <v>330.98244656580999</v>
      </c>
      <c r="AQ919">
        <v>93035.839999999997</v>
      </c>
      <c r="AR919">
        <v>8582.5821107517404</v>
      </c>
      <c r="AS919">
        <v>19520.097895265601</v>
      </c>
      <c r="AT919">
        <v>0</v>
      </c>
      <c r="AU919" t="s">
        <v>2896</v>
      </c>
      <c r="AV919" t="s">
        <v>2896</v>
      </c>
    </row>
    <row r="920" spans="1:48" x14ac:dyDescent="0.25">
      <c r="A920" t="s">
        <v>3836</v>
      </c>
      <c r="B920">
        <v>2180</v>
      </c>
      <c r="C920" t="s">
        <v>195</v>
      </c>
      <c r="D920">
        <v>834</v>
      </c>
      <c r="E920" t="s">
        <v>1160</v>
      </c>
      <c r="F920" t="s">
        <v>2892</v>
      </c>
      <c r="G920" t="s">
        <v>2893</v>
      </c>
      <c r="H920" t="s">
        <v>2894</v>
      </c>
      <c r="I920" t="s">
        <v>2895</v>
      </c>
      <c r="J920">
        <v>500.85593718151102</v>
      </c>
      <c r="K920">
        <v>2</v>
      </c>
      <c r="L920">
        <v>1</v>
      </c>
      <c r="M920">
        <v>2</v>
      </c>
      <c r="N920">
        <v>4312154.0395168299</v>
      </c>
      <c r="O920">
        <v>2127426.5609393502</v>
      </c>
      <c r="P920">
        <v>1172781.6797644601</v>
      </c>
      <c r="Q920">
        <v>391798.69577809598</v>
      </c>
      <c r="R920">
        <v>161679.01369826001</v>
      </c>
      <c r="S920">
        <v>195535.006820852</v>
      </c>
      <c r="T920">
        <v>4062737.79</v>
      </c>
      <c r="U920">
        <v>4103102.1996969902</v>
      </c>
      <c r="V920">
        <v>7245359.9435294103</v>
      </c>
      <c r="W920">
        <v>901788.25502623501</v>
      </c>
      <c r="X920">
        <v>0</v>
      </c>
      <c r="Y920">
        <v>0</v>
      </c>
      <c r="Z920">
        <v>0</v>
      </c>
      <c r="AA920">
        <v>18691.791141355399</v>
      </c>
      <c r="AB920">
        <v>0</v>
      </c>
      <c r="AC920">
        <v>195535.006820852</v>
      </c>
      <c r="AD920">
        <v>0</v>
      </c>
      <c r="AE920">
        <v>0</v>
      </c>
      <c r="AF920">
        <v>0</v>
      </c>
      <c r="AG920">
        <v>0</v>
      </c>
      <c r="AH920">
        <v>0</v>
      </c>
      <c r="AI920">
        <v>0</v>
      </c>
      <c r="AJ920">
        <v>8361374.9965178603</v>
      </c>
      <c r="AK920" s="63">
        <v>16694.171668544401</v>
      </c>
      <c r="AL920">
        <v>330.98244656580999</v>
      </c>
      <c r="AM920">
        <v>93035.839999999997</v>
      </c>
      <c r="AN920">
        <v>8582.5821107517404</v>
      </c>
      <c r="AO920">
        <v>19520.097895265601</v>
      </c>
      <c r="AP920">
        <v>330.98244656580999</v>
      </c>
      <c r="AQ920">
        <v>93035.839999999997</v>
      </c>
      <c r="AR920">
        <v>8582.5821107517404</v>
      </c>
      <c r="AS920">
        <v>19520.097895265601</v>
      </c>
      <c r="AT920">
        <v>0</v>
      </c>
      <c r="AU920" t="s">
        <v>2896</v>
      </c>
      <c r="AV920" t="s">
        <v>2896</v>
      </c>
    </row>
    <row r="921" spans="1:48" x14ac:dyDescent="0.25">
      <c r="A921" t="s">
        <v>3837</v>
      </c>
      <c r="B921">
        <v>2180</v>
      </c>
      <c r="C921" t="s">
        <v>195</v>
      </c>
      <c r="D921">
        <v>835</v>
      </c>
      <c r="E921" t="s">
        <v>1161</v>
      </c>
      <c r="F921" t="s">
        <v>2892</v>
      </c>
      <c r="G921" t="s">
        <v>2893</v>
      </c>
      <c r="H921" t="s">
        <v>2894</v>
      </c>
      <c r="I921" t="s">
        <v>2895</v>
      </c>
      <c r="J921">
        <v>519.01368452000702</v>
      </c>
      <c r="K921">
        <v>1</v>
      </c>
      <c r="L921">
        <v>1</v>
      </c>
      <c r="M921">
        <v>2</v>
      </c>
      <c r="N921">
        <v>3959617.4402823802</v>
      </c>
      <c r="O921">
        <v>1930496.8625952799</v>
      </c>
      <c r="P921">
        <v>1215299.0422304301</v>
      </c>
      <c r="Q921">
        <v>406002.74368361599</v>
      </c>
      <c r="R921">
        <v>167540.433046088</v>
      </c>
      <c r="S921">
        <v>202623.822158978</v>
      </c>
      <c r="T921">
        <v>3427102.78</v>
      </c>
      <c r="U921">
        <v>4251853.7418377902</v>
      </c>
      <c r="V921">
        <v>6622218.88779971</v>
      </c>
      <c r="W921">
        <v>1037368.20129231</v>
      </c>
      <c r="X921">
        <v>0</v>
      </c>
      <c r="Y921">
        <v>0</v>
      </c>
      <c r="Z921">
        <v>0</v>
      </c>
      <c r="AA921">
        <v>19369.432745762799</v>
      </c>
      <c r="AB921">
        <v>0</v>
      </c>
      <c r="AC921">
        <v>202623.822158978</v>
      </c>
      <c r="AD921">
        <v>0</v>
      </c>
      <c r="AE921">
        <v>0</v>
      </c>
      <c r="AF921">
        <v>0</v>
      </c>
      <c r="AG921">
        <v>0</v>
      </c>
      <c r="AH921">
        <v>0</v>
      </c>
      <c r="AI921">
        <v>0</v>
      </c>
      <c r="AJ921">
        <v>7881580.3439967697</v>
      </c>
      <c r="AK921" s="63">
        <v>15185.688892357</v>
      </c>
      <c r="AL921">
        <v>330.98244656580999</v>
      </c>
      <c r="AM921">
        <v>93035.839999999997</v>
      </c>
      <c r="AN921">
        <v>8582.5821107517404</v>
      </c>
      <c r="AO921">
        <v>19520.097895265601</v>
      </c>
      <c r="AP921">
        <v>330.98244656580999</v>
      </c>
      <c r="AQ921">
        <v>93035.839999999997</v>
      </c>
      <c r="AR921">
        <v>8582.5821107517404</v>
      </c>
      <c r="AS921">
        <v>19520.097895265601</v>
      </c>
      <c r="AT921">
        <v>0</v>
      </c>
      <c r="AU921" t="s">
        <v>2896</v>
      </c>
      <c r="AV921" t="s">
        <v>2896</v>
      </c>
    </row>
    <row r="922" spans="1:48" x14ac:dyDescent="0.25">
      <c r="A922" t="s">
        <v>3838</v>
      </c>
      <c r="B922">
        <v>2180</v>
      </c>
      <c r="C922" t="s">
        <v>195</v>
      </c>
      <c r="D922">
        <v>837</v>
      </c>
      <c r="E922" t="s">
        <v>1162</v>
      </c>
      <c r="F922" t="s">
        <v>2892</v>
      </c>
      <c r="G922" t="s">
        <v>2893</v>
      </c>
      <c r="H922" t="s">
        <v>2894</v>
      </c>
      <c r="I922" t="s">
        <v>2895</v>
      </c>
      <c r="J922">
        <v>445.51828963195902</v>
      </c>
      <c r="K922">
        <v>1</v>
      </c>
      <c r="L922">
        <v>1</v>
      </c>
      <c r="M922">
        <v>2</v>
      </c>
      <c r="N922">
        <v>3487216.90513707</v>
      </c>
      <c r="O922">
        <v>1532761.18815928</v>
      </c>
      <c r="P922">
        <v>1043205.53934255</v>
      </c>
      <c r="Q922">
        <v>348510.36368933099</v>
      </c>
      <c r="R922">
        <v>143815.720858924</v>
      </c>
      <c r="S922">
        <v>173931.09542081499</v>
      </c>
      <c r="T922">
        <v>2905743.51</v>
      </c>
      <c r="U922">
        <v>3649766.2071871599</v>
      </c>
      <c r="V922">
        <v>5704650.9335148698</v>
      </c>
      <c r="W922">
        <v>834232.17669561005</v>
      </c>
      <c r="X922">
        <v>0</v>
      </c>
      <c r="Y922">
        <v>0</v>
      </c>
      <c r="Z922">
        <v>0</v>
      </c>
      <c r="AA922">
        <v>16626.606976681502</v>
      </c>
      <c r="AB922">
        <v>0</v>
      </c>
      <c r="AC922">
        <v>173931.09542081499</v>
      </c>
      <c r="AD922">
        <v>0</v>
      </c>
      <c r="AE922">
        <v>0</v>
      </c>
      <c r="AF922">
        <v>0</v>
      </c>
      <c r="AG922">
        <v>0</v>
      </c>
      <c r="AH922">
        <v>0</v>
      </c>
      <c r="AI922">
        <v>0</v>
      </c>
      <c r="AJ922">
        <v>6729440.8126079803</v>
      </c>
      <c r="AK922" s="63">
        <v>15104.7464699309</v>
      </c>
      <c r="AL922">
        <v>330.98244656580999</v>
      </c>
      <c r="AM922">
        <v>93035.839999999997</v>
      </c>
      <c r="AN922">
        <v>8582.5821107517404</v>
      </c>
      <c r="AO922">
        <v>19520.097895265601</v>
      </c>
      <c r="AP922">
        <v>330.98244656580999</v>
      </c>
      <c r="AQ922">
        <v>93035.839999999997</v>
      </c>
      <c r="AR922">
        <v>8582.5821107517404</v>
      </c>
      <c r="AS922">
        <v>19520.097895265601</v>
      </c>
      <c r="AT922">
        <v>0</v>
      </c>
      <c r="AU922" t="s">
        <v>2896</v>
      </c>
      <c r="AV922" t="s">
        <v>2896</v>
      </c>
    </row>
    <row r="923" spans="1:48" x14ac:dyDescent="0.25">
      <c r="A923" t="s">
        <v>3839</v>
      </c>
      <c r="B923">
        <v>2180</v>
      </c>
      <c r="C923" t="s">
        <v>195</v>
      </c>
      <c r="D923">
        <v>838</v>
      </c>
      <c r="E923" t="s">
        <v>1163</v>
      </c>
      <c r="F923" t="s">
        <v>2892</v>
      </c>
      <c r="G923" t="s">
        <v>2893</v>
      </c>
      <c r="H923" t="s">
        <v>2894</v>
      </c>
      <c r="I923" t="s">
        <v>2895</v>
      </c>
      <c r="J923">
        <v>440.87709215564001</v>
      </c>
      <c r="K923">
        <v>1</v>
      </c>
      <c r="L923">
        <v>1</v>
      </c>
      <c r="M923">
        <v>2</v>
      </c>
      <c r="N923">
        <v>3490658.3800474498</v>
      </c>
      <c r="O923">
        <v>1499643.5937280001</v>
      </c>
      <c r="P923">
        <v>1032337.92059568</v>
      </c>
      <c r="Q923">
        <v>344879.74861006701</v>
      </c>
      <c r="R923">
        <v>142317.51713476999</v>
      </c>
      <c r="S923">
        <v>172119.16405928301</v>
      </c>
      <c r="T923">
        <v>2898092.48</v>
      </c>
      <c r="U923">
        <v>3611744.6801159699</v>
      </c>
      <c r="V923">
        <v>5674079.6788719697</v>
      </c>
      <c r="W923">
        <v>819304.08234459499</v>
      </c>
      <c r="X923">
        <v>0</v>
      </c>
      <c r="Y923">
        <v>0</v>
      </c>
      <c r="Z923">
        <v>0</v>
      </c>
      <c r="AA923">
        <v>16453.3988994022</v>
      </c>
      <c r="AB923">
        <v>0</v>
      </c>
      <c r="AC923">
        <v>172119.16405928301</v>
      </c>
      <c r="AD923">
        <v>0</v>
      </c>
      <c r="AE923">
        <v>0</v>
      </c>
      <c r="AF923">
        <v>0</v>
      </c>
      <c r="AG923">
        <v>0</v>
      </c>
      <c r="AH923">
        <v>0</v>
      </c>
      <c r="AI923">
        <v>0</v>
      </c>
      <c r="AJ923">
        <v>6681956.3241752498</v>
      </c>
      <c r="AK923" s="63">
        <v>15156.0524306316</v>
      </c>
      <c r="AL923">
        <v>330.98244656580999</v>
      </c>
      <c r="AM923">
        <v>93035.839999999997</v>
      </c>
      <c r="AN923">
        <v>8582.5821107517404</v>
      </c>
      <c r="AO923">
        <v>19520.097895265601</v>
      </c>
      <c r="AP923">
        <v>330.98244656580999</v>
      </c>
      <c r="AQ923">
        <v>93035.839999999997</v>
      </c>
      <c r="AR923">
        <v>8582.5821107517404</v>
      </c>
      <c r="AS923">
        <v>19520.097895265601</v>
      </c>
      <c r="AT923">
        <v>0</v>
      </c>
      <c r="AU923" t="s">
        <v>2896</v>
      </c>
      <c r="AV923" t="s">
        <v>2896</v>
      </c>
    </row>
    <row r="924" spans="1:48" x14ac:dyDescent="0.25">
      <c r="A924" t="s">
        <v>3840</v>
      </c>
      <c r="B924">
        <v>2180</v>
      </c>
      <c r="C924" t="s">
        <v>195</v>
      </c>
      <c r="D924">
        <v>841</v>
      </c>
      <c r="E924" t="s">
        <v>1164</v>
      </c>
      <c r="F924" t="s">
        <v>2892</v>
      </c>
      <c r="G924" t="s">
        <v>2893</v>
      </c>
      <c r="H924" t="s">
        <v>2894</v>
      </c>
      <c r="I924" t="s">
        <v>2895</v>
      </c>
      <c r="J924">
        <v>545.893950880847</v>
      </c>
      <c r="K924">
        <v>4</v>
      </c>
      <c r="L924">
        <v>1</v>
      </c>
      <c r="M924">
        <v>2</v>
      </c>
      <c r="N924">
        <v>4624706.5393448602</v>
      </c>
      <c r="O924">
        <v>2544961.0191599601</v>
      </c>
      <c r="P924">
        <v>1278240.6619556199</v>
      </c>
      <c r="Q924">
        <v>427030.05417455401</v>
      </c>
      <c r="R924">
        <v>176217.528854562</v>
      </c>
      <c r="S924">
        <v>213117.92370799999</v>
      </c>
      <c r="T924">
        <v>4579094.07</v>
      </c>
      <c r="U924">
        <v>4472061.73348956</v>
      </c>
      <c r="V924">
        <v>7679457.3887887597</v>
      </c>
      <c r="W924">
        <v>1351325.8185953901</v>
      </c>
      <c r="X924">
        <v>0</v>
      </c>
      <c r="Y924">
        <v>0</v>
      </c>
      <c r="Z924">
        <v>0</v>
      </c>
      <c r="AA924">
        <v>20372.5961054072</v>
      </c>
      <c r="AB924">
        <v>0</v>
      </c>
      <c r="AC924">
        <v>213117.92370799999</v>
      </c>
      <c r="AD924">
        <v>0</v>
      </c>
      <c r="AE924">
        <v>0</v>
      </c>
      <c r="AF924">
        <v>0</v>
      </c>
      <c r="AG924">
        <v>0</v>
      </c>
      <c r="AH924">
        <v>0</v>
      </c>
      <c r="AI924">
        <v>0</v>
      </c>
      <c r="AJ924">
        <v>9264273.7271975707</v>
      </c>
      <c r="AK924" s="63">
        <v>16970.8305289862</v>
      </c>
      <c r="AL924">
        <v>330.98244656580999</v>
      </c>
      <c r="AM924">
        <v>93035.839999999997</v>
      </c>
      <c r="AN924">
        <v>8582.5821107517404</v>
      </c>
      <c r="AO924">
        <v>19520.097895265601</v>
      </c>
      <c r="AP924">
        <v>330.98244656580999</v>
      </c>
      <c r="AQ924">
        <v>93035.839999999997</v>
      </c>
      <c r="AR924">
        <v>8582.5821107517404</v>
      </c>
      <c r="AS924">
        <v>19520.097895265601</v>
      </c>
      <c r="AT924">
        <v>0</v>
      </c>
      <c r="AU924" t="s">
        <v>2896</v>
      </c>
      <c r="AV924" t="s">
        <v>2896</v>
      </c>
    </row>
    <row r="925" spans="1:48" x14ac:dyDescent="0.25">
      <c r="A925" t="s">
        <v>3841</v>
      </c>
      <c r="B925">
        <v>2180</v>
      </c>
      <c r="C925" t="s">
        <v>195</v>
      </c>
      <c r="D925">
        <v>839</v>
      </c>
      <c r="E925" t="s">
        <v>1165</v>
      </c>
      <c r="F925" t="s">
        <v>2892</v>
      </c>
      <c r="G925" t="s">
        <v>2893</v>
      </c>
      <c r="H925" t="s">
        <v>2894</v>
      </c>
      <c r="I925" t="s">
        <v>2895</v>
      </c>
      <c r="J925">
        <v>483.69911385195797</v>
      </c>
      <c r="K925">
        <v>1</v>
      </c>
      <c r="L925">
        <v>1</v>
      </c>
      <c r="M925">
        <v>2</v>
      </c>
      <c r="N925">
        <v>3722869.03380488</v>
      </c>
      <c r="O925">
        <v>1901406.37098669</v>
      </c>
      <c r="P925">
        <v>1132608.03582787</v>
      </c>
      <c r="Q925">
        <v>378377.62894989498</v>
      </c>
      <c r="R925">
        <v>156140.69805059701</v>
      </c>
      <c r="S925">
        <v>188836.95391237101</v>
      </c>
      <c r="T925">
        <v>3328851.36</v>
      </c>
      <c r="U925">
        <v>3962550.4076199401</v>
      </c>
      <c r="V925">
        <v>6347863.8211324196</v>
      </c>
      <c r="W925">
        <v>925486.44277117099</v>
      </c>
      <c r="X925">
        <v>0</v>
      </c>
      <c r="Y925">
        <v>0</v>
      </c>
      <c r="Z925">
        <v>0</v>
      </c>
      <c r="AA925">
        <v>18051.503716333002</v>
      </c>
      <c r="AB925">
        <v>0</v>
      </c>
      <c r="AC925">
        <v>188836.95391237101</v>
      </c>
      <c r="AD925">
        <v>0</v>
      </c>
      <c r="AE925">
        <v>0</v>
      </c>
      <c r="AF925">
        <v>0</v>
      </c>
      <c r="AG925">
        <v>0</v>
      </c>
      <c r="AH925">
        <v>0</v>
      </c>
      <c r="AI925">
        <v>0</v>
      </c>
      <c r="AJ925">
        <v>7480238.7215322899</v>
      </c>
      <c r="AK925" s="63">
        <v>15464.652523266201</v>
      </c>
      <c r="AL925">
        <v>330.98244656580999</v>
      </c>
      <c r="AM925">
        <v>93035.839999999997</v>
      </c>
      <c r="AN925">
        <v>8582.5821107517404</v>
      </c>
      <c r="AO925">
        <v>19520.097895265601</v>
      </c>
      <c r="AP925">
        <v>330.98244656580999</v>
      </c>
      <c r="AQ925">
        <v>93035.839999999997</v>
      </c>
      <c r="AR925">
        <v>8582.5821107517404</v>
      </c>
      <c r="AS925">
        <v>19520.097895265601</v>
      </c>
      <c r="AT925">
        <v>0</v>
      </c>
      <c r="AU925" t="s">
        <v>2896</v>
      </c>
      <c r="AV925" t="s">
        <v>2896</v>
      </c>
    </row>
    <row r="926" spans="1:48" x14ac:dyDescent="0.25">
      <c r="A926" t="s">
        <v>3842</v>
      </c>
      <c r="B926">
        <v>2180</v>
      </c>
      <c r="C926" t="s">
        <v>195</v>
      </c>
      <c r="D926">
        <v>840</v>
      </c>
      <c r="E926" t="s">
        <v>1166</v>
      </c>
      <c r="F926" t="s">
        <v>2892</v>
      </c>
      <c r="G926" t="s">
        <v>2893</v>
      </c>
      <c r="H926" t="s">
        <v>2894</v>
      </c>
      <c r="I926" t="s">
        <v>2895</v>
      </c>
      <c r="J926">
        <v>355.35945009627102</v>
      </c>
      <c r="K926">
        <v>1</v>
      </c>
      <c r="L926">
        <v>1</v>
      </c>
      <c r="M926">
        <v>2</v>
      </c>
      <c r="N926">
        <v>2693708.3855964802</v>
      </c>
      <c r="O926">
        <v>1357558.39148732</v>
      </c>
      <c r="P926">
        <v>832093.66579405102</v>
      </c>
      <c r="Q926">
        <v>277982.86641790002</v>
      </c>
      <c r="R926">
        <v>114711.95833922899</v>
      </c>
      <c r="S926">
        <v>138732.93164786199</v>
      </c>
      <c r="T926">
        <v>2364886.54</v>
      </c>
      <c r="U926">
        <v>2911168.7276349901</v>
      </c>
      <c r="V926">
        <v>4610921.2099726303</v>
      </c>
      <c r="W926">
        <v>651872.15113751602</v>
      </c>
      <c r="X926">
        <v>0</v>
      </c>
      <c r="Y926">
        <v>0</v>
      </c>
      <c r="Z926">
        <v>0</v>
      </c>
      <c r="AA926">
        <v>13261.9065248282</v>
      </c>
      <c r="AB926">
        <v>0</v>
      </c>
      <c r="AC926">
        <v>138732.93164786199</v>
      </c>
      <c r="AD926">
        <v>0</v>
      </c>
      <c r="AE926">
        <v>0</v>
      </c>
      <c r="AF926">
        <v>0</v>
      </c>
      <c r="AG926">
        <v>0</v>
      </c>
      <c r="AH926">
        <v>0</v>
      </c>
      <c r="AI926">
        <v>0</v>
      </c>
      <c r="AJ926">
        <v>5414788.1992828399</v>
      </c>
      <c r="AK926" s="63">
        <v>15237.4959996587</v>
      </c>
      <c r="AL926">
        <v>330.98244656580999</v>
      </c>
      <c r="AM926">
        <v>93035.839999999997</v>
      </c>
      <c r="AN926">
        <v>8582.5821107517404</v>
      </c>
      <c r="AO926">
        <v>19520.097895265601</v>
      </c>
      <c r="AP926">
        <v>330.98244656580999</v>
      </c>
      <c r="AQ926">
        <v>93035.839999999997</v>
      </c>
      <c r="AR926">
        <v>8582.5821107517404</v>
      </c>
      <c r="AS926">
        <v>19520.097895265601</v>
      </c>
      <c r="AT926">
        <v>0</v>
      </c>
      <c r="AU926" t="s">
        <v>2896</v>
      </c>
      <c r="AV926" t="s">
        <v>2896</v>
      </c>
    </row>
    <row r="927" spans="1:48" x14ac:dyDescent="0.25">
      <c r="A927" t="s">
        <v>3843</v>
      </c>
      <c r="B927">
        <v>2180</v>
      </c>
      <c r="C927" t="s">
        <v>195</v>
      </c>
      <c r="D927">
        <v>909</v>
      </c>
      <c r="E927" t="s">
        <v>1167</v>
      </c>
      <c r="F927" t="s">
        <v>2892</v>
      </c>
      <c r="G927" t="s">
        <v>2903</v>
      </c>
      <c r="H927" t="s">
        <v>2904</v>
      </c>
      <c r="I927" t="s">
        <v>2895</v>
      </c>
      <c r="J927">
        <v>1586.0099698983299</v>
      </c>
      <c r="K927">
        <v>1</v>
      </c>
      <c r="L927">
        <v>1</v>
      </c>
      <c r="M927">
        <v>2</v>
      </c>
      <c r="N927">
        <v>11980392.7747047</v>
      </c>
      <c r="O927">
        <v>6513239.3371339999</v>
      </c>
      <c r="P927">
        <v>3713729.4350300501</v>
      </c>
      <c r="Q927">
        <v>1240669.4052466201</v>
      </c>
      <c r="R927">
        <v>511972.62249052699</v>
      </c>
      <c r="S927">
        <v>619180.98051739798</v>
      </c>
      <c r="T927">
        <v>10967123.76</v>
      </c>
      <c r="U927">
        <v>12992879.814606</v>
      </c>
      <c r="V927">
        <v>20526543.6460451</v>
      </c>
      <c r="W927">
        <v>3374270.5191823798</v>
      </c>
      <c r="X927">
        <v>0</v>
      </c>
      <c r="Y927">
        <v>0</v>
      </c>
      <c r="Z927">
        <v>0</v>
      </c>
      <c r="AA927">
        <v>59189.409378416603</v>
      </c>
      <c r="AB927">
        <v>0</v>
      </c>
      <c r="AC927">
        <v>619180.98051739798</v>
      </c>
      <c r="AD927">
        <v>0</v>
      </c>
      <c r="AE927">
        <v>0</v>
      </c>
      <c r="AF927">
        <v>0</v>
      </c>
      <c r="AG927">
        <v>0</v>
      </c>
      <c r="AH927">
        <v>0</v>
      </c>
      <c r="AI927">
        <v>0</v>
      </c>
      <c r="AJ927">
        <v>24579184.555123299</v>
      </c>
      <c r="AK927" s="63">
        <v>15497.496876831799</v>
      </c>
      <c r="AL927">
        <v>330.98244656580999</v>
      </c>
      <c r="AM927">
        <v>93035.839999999997</v>
      </c>
      <c r="AN927">
        <v>8582.5821107517404</v>
      </c>
      <c r="AO927">
        <v>19520.097895265601</v>
      </c>
      <c r="AP927">
        <v>330.98244656580999</v>
      </c>
      <c r="AQ927">
        <v>40734.411818744898</v>
      </c>
      <c r="AR927">
        <v>8582.5821107517604</v>
      </c>
      <c r="AS927">
        <v>18457.5243447752</v>
      </c>
      <c r="AT927">
        <v>0</v>
      </c>
      <c r="AU927" t="s">
        <v>2896</v>
      </c>
      <c r="AV927" t="s">
        <v>2896</v>
      </c>
    </row>
    <row r="928" spans="1:48" x14ac:dyDescent="0.25">
      <c r="A928" t="s">
        <v>3844</v>
      </c>
      <c r="B928">
        <v>2180</v>
      </c>
      <c r="C928" t="s">
        <v>195</v>
      </c>
      <c r="D928">
        <v>4640</v>
      </c>
      <c r="E928" t="s">
        <v>1168</v>
      </c>
      <c r="F928" t="s">
        <v>2892</v>
      </c>
      <c r="G928" t="s">
        <v>2893</v>
      </c>
      <c r="H928" t="s">
        <v>2894</v>
      </c>
      <c r="I928" t="s">
        <v>2895</v>
      </c>
      <c r="J928">
        <v>461.72232304898102</v>
      </c>
      <c r="K928">
        <v>1</v>
      </c>
      <c r="L928">
        <v>1</v>
      </c>
      <c r="M928">
        <v>2</v>
      </c>
      <c r="N928">
        <v>3543295.9975941898</v>
      </c>
      <c r="O928">
        <v>1693566.50793986</v>
      </c>
      <c r="P928">
        <v>1081148.1733796301</v>
      </c>
      <c r="Q928">
        <v>361186.10273489502</v>
      </c>
      <c r="R928">
        <v>149046.47075387501</v>
      </c>
      <c r="S928">
        <v>180257.17753247501</v>
      </c>
      <c r="T928">
        <v>3045730.68</v>
      </c>
      <c r="U928">
        <v>3782512.5724024498</v>
      </c>
      <c r="V928">
        <v>5990889.63124057</v>
      </c>
      <c r="W928">
        <v>820122.28458974801</v>
      </c>
      <c r="X928">
        <v>0</v>
      </c>
      <c r="Y928">
        <v>0</v>
      </c>
      <c r="Z928">
        <v>0</v>
      </c>
      <c r="AA928">
        <v>17231.336572147498</v>
      </c>
      <c r="AB928">
        <v>0</v>
      </c>
      <c r="AC928">
        <v>180257.17753247501</v>
      </c>
      <c r="AD928">
        <v>0</v>
      </c>
      <c r="AE928">
        <v>0</v>
      </c>
      <c r="AF928">
        <v>0</v>
      </c>
      <c r="AG928">
        <v>0</v>
      </c>
      <c r="AH928">
        <v>0</v>
      </c>
      <c r="AI928">
        <v>0</v>
      </c>
      <c r="AJ928">
        <v>7008500.4299349403</v>
      </c>
      <c r="AK928" s="63">
        <v>15179.037443228501</v>
      </c>
      <c r="AL928">
        <v>330.98244656580999</v>
      </c>
      <c r="AM928">
        <v>93035.839999999997</v>
      </c>
      <c r="AN928">
        <v>8582.5821107517404</v>
      </c>
      <c r="AO928">
        <v>19520.097895265601</v>
      </c>
      <c r="AP928">
        <v>330.98244656580999</v>
      </c>
      <c r="AQ928">
        <v>93035.839999999997</v>
      </c>
      <c r="AR928">
        <v>8582.5821107517404</v>
      </c>
      <c r="AS928">
        <v>19520.097895265601</v>
      </c>
      <c r="AT928">
        <v>0</v>
      </c>
      <c r="AU928" t="s">
        <v>2896</v>
      </c>
      <c r="AV928" t="s">
        <v>2896</v>
      </c>
    </row>
    <row r="929" spans="1:48" x14ac:dyDescent="0.25">
      <c r="A929" t="s">
        <v>3845</v>
      </c>
      <c r="B929">
        <v>2180</v>
      </c>
      <c r="C929" t="s">
        <v>195</v>
      </c>
      <c r="D929">
        <v>843</v>
      </c>
      <c r="E929" t="s">
        <v>1169</v>
      </c>
      <c r="F929" t="s">
        <v>2892</v>
      </c>
      <c r="G929" t="s">
        <v>2893</v>
      </c>
      <c r="H929" t="s">
        <v>2894</v>
      </c>
      <c r="I929" t="s">
        <v>2895</v>
      </c>
      <c r="J929">
        <v>349.53639846740703</v>
      </c>
      <c r="K929">
        <v>1</v>
      </c>
      <c r="L929">
        <v>1</v>
      </c>
      <c r="M929">
        <v>2</v>
      </c>
      <c r="N929">
        <v>3200780.0836856202</v>
      </c>
      <c r="O929">
        <v>1324259.0519397</v>
      </c>
      <c r="P929">
        <v>818458.67065136705</v>
      </c>
      <c r="Q929">
        <v>273427.736161332</v>
      </c>
      <c r="R929">
        <v>112832.24568299799</v>
      </c>
      <c r="S929">
        <v>136459.60242194601</v>
      </c>
      <c r="T929">
        <v>2866292.55</v>
      </c>
      <c r="U929">
        <v>2863465.2381210099</v>
      </c>
      <c r="V929">
        <v>5076886.3664830299</v>
      </c>
      <c r="W929">
        <v>639826.82962772297</v>
      </c>
      <c r="X929">
        <v>0</v>
      </c>
      <c r="Y929">
        <v>0</v>
      </c>
      <c r="Z929">
        <v>0</v>
      </c>
      <c r="AA929">
        <v>13044.5920102703</v>
      </c>
      <c r="AB929">
        <v>0</v>
      </c>
      <c r="AC929">
        <v>136459.60242194601</v>
      </c>
      <c r="AD929">
        <v>0</v>
      </c>
      <c r="AE929">
        <v>0</v>
      </c>
      <c r="AF929">
        <v>0</v>
      </c>
      <c r="AG929">
        <v>0</v>
      </c>
      <c r="AH929">
        <v>0</v>
      </c>
      <c r="AI929">
        <v>0</v>
      </c>
      <c r="AJ929">
        <v>5866217.39054297</v>
      </c>
      <c r="AK929" s="63">
        <v>16782.851274614699</v>
      </c>
      <c r="AL929">
        <v>330.98244656580999</v>
      </c>
      <c r="AM929">
        <v>93035.839999999997</v>
      </c>
      <c r="AN929">
        <v>8582.5821107517404</v>
      </c>
      <c r="AO929">
        <v>19520.097895265601</v>
      </c>
      <c r="AP929">
        <v>330.98244656580999</v>
      </c>
      <c r="AQ929">
        <v>93035.839999999997</v>
      </c>
      <c r="AR929">
        <v>8582.5821107517404</v>
      </c>
      <c r="AS929">
        <v>19520.097895265601</v>
      </c>
      <c r="AT929">
        <v>0</v>
      </c>
      <c r="AU929" t="s">
        <v>2896</v>
      </c>
      <c r="AV929" t="s">
        <v>2896</v>
      </c>
    </row>
    <row r="930" spans="1:48" x14ac:dyDescent="0.25">
      <c r="A930" t="s">
        <v>3846</v>
      </c>
      <c r="B930">
        <v>2180</v>
      </c>
      <c r="C930" t="s">
        <v>195</v>
      </c>
      <c r="D930">
        <v>1363</v>
      </c>
      <c r="E930" t="s">
        <v>1170</v>
      </c>
      <c r="F930" t="s">
        <v>2892</v>
      </c>
      <c r="G930" t="s">
        <v>2911</v>
      </c>
      <c r="H930" t="s">
        <v>2894</v>
      </c>
      <c r="I930" t="s">
        <v>2895</v>
      </c>
      <c r="J930">
        <v>452.88743842361401</v>
      </c>
      <c r="K930">
        <v>1</v>
      </c>
      <c r="L930">
        <v>1</v>
      </c>
      <c r="M930">
        <v>2</v>
      </c>
      <c r="N930">
        <v>3339207.0746395499</v>
      </c>
      <c r="O930">
        <v>1683547.1997737701</v>
      </c>
      <c r="P930">
        <v>1060460.8058907399</v>
      </c>
      <c r="Q930">
        <v>354274.94122795999</v>
      </c>
      <c r="R930">
        <v>146194.522066982</v>
      </c>
      <c r="S930">
        <v>176808.02359970199</v>
      </c>
      <c r="T930">
        <v>2873548.94</v>
      </c>
      <c r="U930">
        <v>3710135.6035989998</v>
      </c>
      <c r="V930">
        <v>5720528.2872947501</v>
      </c>
      <c r="W930">
        <v>846254.63493746403</v>
      </c>
      <c r="X930">
        <v>0</v>
      </c>
      <c r="Y930">
        <v>0</v>
      </c>
      <c r="Z930">
        <v>0</v>
      </c>
      <c r="AA930">
        <v>16901.621366804</v>
      </c>
      <c r="AB930">
        <v>0</v>
      </c>
      <c r="AC930">
        <v>176808.02359970199</v>
      </c>
      <c r="AD930">
        <v>0</v>
      </c>
      <c r="AE930">
        <v>0</v>
      </c>
      <c r="AF930">
        <v>0</v>
      </c>
      <c r="AG930">
        <v>0</v>
      </c>
      <c r="AH930">
        <v>0</v>
      </c>
      <c r="AI930">
        <v>0</v>
      </c>
      <c r="AJ930">
        <v>6760492.5671987198</v>
      </c>
      <c r="AK930" s="63">
        <v>14927.533849758</v>
      </c>
      <c r="AL930">
        <v>330.98244656580999</v>
      </c>
      <c r="AM930">
        <v>93035.839999999997</v>
      </c>
      <c r="AN930">
        <v>8582.5821107517404</v>
      </c>
      <c r="AO930">
        <v>19520.097895265601</v>
      </c>
      <c r="AP930">
        <v>3753.1860850462999</v>
      </c>
      <c r="AQ930">
        <v>20687.885194392002</v>
      </c>
      <c r="AR930">
        <v>14122.692853946</v>
      </c>
      <c r="AS930">
        <v>16759.131628278501</v>
      </c>
      <c r="AT930">
        <v>0</v>
      </c>
      <c r="AU930" t="s">
        <v>2896</v>
      </c>
      <c r="AV930" t="s">
        <v>2896</v>
      </c>
    </row>
    <row r="931" spans="1:48" x14ac:dyDescent="0.25">
      <c r="A931" t="s">
        <v>3847</v>
      </c>
      <c r="B931">
        <v>2180</v>
      </c>
      <c r="C931" t="s">
        <v>195</v>
      </c>
      <c r="D931">
        <v>866</v>
      </c>
      <c r="E931" t="s">
        <v>1172</v>
      </c>
      <c r="F931" t="s">
        <v>2892</v>
      </c>
      <c r="G931" t="s">
        <v>2893</v>
      </c>
      <c r="H931" t="s">
        <v>2894</v>
      </c>
      <c r="I931" t="s">
        <v>2895</v>
      </c>
      <c r="J931">
        <v>311.28270048492999</v>
      </c>
      <c r="K931">
        <v>2</v>
      </c>
      <c r="L931">
        <v>1</v>
      </c>
      <c r="M931">
        <v>2</v>
      </c>
      <c r="N931">
        <v>3278948.0725917201</v>
      </c>
      <c r="O931">
        <v>1602922.67459384</v>
      </c>
      <c r="P931">
        <v>728885.53624958196</v>
      </c>
      <c r="Q931">
        <v>243503.464797864</v>
      </c>
      <c r="R931">
        <v>100483.744445452</v>
      </c>
      <c r="S931">
        <v>121525.293889999</v>
      </c>
      <c r="T931">
        <v>3404659.45</v>
      </c>
      <c r="U931">
        <v>2550084.04267846</v>
      </c>
      <c r="V931">
        <v>4875783.9516759999</v>
      </c>
      <c r="W931">
        <v>1067342.56535848</v>
      </c>
      <c r="X931">
        <v>0</v>
      </c>
      <c r="Y931">
        <v>0</v>
      </c>
      <c r="Z931">
        <v>0</v>
      </c>
      <c r="AA931">
        <v>11616.975643981999</v>
      </c>
      <c r="AB931">
        <v>0</v>
      </c>
      <c r="AC931">
        <v>121525.293889999</v>
      </c>
      <c r="AD931">
        <v>0</v>
      </c>
      <c r="AE931">
        <v>0</v>
      </c>
      <c r="AF931">
        <v>0</v>
      </c>
      <c r="AG931">
        <v>0</v>
      </c>
      <c r="AH931">
        <v>0</v>
      </c>
      <c r="AI931">
        <v>0</v>
      </c>
      <c r="AJ931">
        <v>6076268.7865684601</v>
      </c>
      <c r="AK931" s="63">
        <v>19520.097895265601</v>
      </c>
      <c r="AL931">
        <v>330.98244656580999</v>
      </c>
      <c r="AM931">
        <v>93035.839999999997</v>
      </c>
      <c r="AN931">
        <v>8582.5821107517404</v>
      </c>
      <c r="AO931">
        <v>19520.097895265601</v>
      </c>
      <c r="AP931">
        <v>330.98244656580999</v>
      </c>
      <c r="AQ931">
        <v>93035.839999999997</v>
      </c>
      <c r="AR931">
        <v>8582.5821107517404</v>
      </c>
      <c r="AS931">
        <v>19520.097895265601</v>
      </c>
      <c r="AT931">
        <v>0</v>
      </c>
      <c r="AU931" t="s">
        <v>2896</v>
      </c>
      <c r="AV931" t="s">
        <v>2896</v>
      </c>
    </row>
    <row r="932" spans="1:48" x14ac:dyDescent="0.25">
      <c r="A932" t="s">
        <v>3848</v>
      </c>
      <c r="B932">
        <v>2180</v>
      </c>
      <c r="C932" t="s">
        <v>195</v>
      </c>
      <c r="D932">
        <v>844</v>
      </c>
      <c r="E932" t="s">
        <v>1173</v>
      </c>
      <c r="F932" t="s">
        <v>2892</v>
      </c>
      <c r="G932" t="s">
        <v>2893</v>
      </c>
      <c r="H932" t="s">
        <v>2894</v>
      </c>
      <c r="I932" t="s">
        <v>2895</v>
      </c>
      <c r="J932">
        <v>508.09326477109602</v>
      </c>
      <c r="K932">
        <v>1</v>
      </c>
      <c r="L932">
        <v>1</v>
      </c>
      <c r="M932">
        <v>2</v>
      </c>
      <c r="N932">
        <v>3857252.24179027</v>
      </c>
      <c r="O932">
        <v>1714293.96411988</v>
      </c>
      <c r="P932">
        <v>1189728.2797294799</v>
      </c>
      <c r="Q932">
        <v>397460.155092075</v>
      </c>
      <c r="R932">
        <v>164015.26230715099</v>
      </c>
      <c r="S932">
        <v>198360.471779015</v>
      </c>
      <c r="T932">
        <v>3160358.21</v>
      </c>
      <c r="U932">
        <v>4162391.6930388398</v>
      </c>
      <c r="V932">
        <v>6250907.8316655103</v>
      </c>
      <c r="W932">
        <v>1052880.1853690101</v>
      </c>
      <c r="X932">
        <v>0</v>
      </c>
      <c r="Y932">
        <v>0</v>
      </c>
      <c r="Z932">
        <v>0</v>
      </c>
      <c r="AA932">
        <v>18961.886004336098</v>
      </c>
      <c r="AB932">
        <v>0</v>
      </c>
      <c r="AC932">
        <v>198360.471779015</v>
      </c>
      <c r="AD932">
        <v>0</v>
      </c>
      <c r="AE932">
        <v>0</v>
      </c>
      <c r="AF932">
        <v>0</v>
      </c>
      <c r="AG932">
        <v>0</v>
      </c>
      <c r="AH932">
        <v>0</v>
      </c>
      <c r="AI932">
        <v>0</v>
      </c>
      <c r="AJ932">
        <v>7521110.3748178696</v>
      </c>
      <c r="AK932" s="63">
        <v>14802.617740280901</v>
      </c>
      <c r="AL932">
        <v>330.98244656580999</v>
      </c>
      <c r="AM932">
        <v>93035.839999999997</v>
      </c>
      <c r="AN932">
        <v>8582.5821107517404</v>
      </c>
      <c r="AO932">
        <v>19520.097895265601</v>
      </c>
      <c r="AP932">
        <v>330.98244656580999</v>
      </c>
      <c r="AQ932">
        <v>93035.839999999997</v>
      </c>
      <c r="AR932">
        <v>8582.5821107517404</v>
      </c>
      <c r="AS932">
        <v>19520.097895265601</v>
      </c>
      <c r="AT932">
        <v>0</v>
      </c>
      <c r="AU932" t="s">
        <v>2896</v>
      </c>
      <c r="AV932" t="s">
        <v>2896</v>
      </c>
    </row>
    <row r="933" spans="1:48" x14ac:dyDescent="0.25">
      <c r="A933" t="s">
        <v>3849</v>
      </c>
      <c r="B933">
        <v>2180</v>
      </c>
      <c r="C933" t="s">
        <v>195</v>
      </c>
      <c r="D933">
        <v>3991</v>
      </c>
      <c r="E933" t="s">
        <v>1174</v>
      </c>
      <c r="F933" t="s">
        <v>2906</v>
      </c>
      <c r="G933" t="s">
        <v>2893</v>
      </c>
      <c r="H933" t="s">
        <v>2894</v>
      </c>
      <c r="I933" t="s">
        <v>2895</v>
      </c>
      <c r="J933">
        <v>139.04468744010001</v>
      </c>
      <c r="K933">
        <v>1</v>
      </c>
      <c r="L933">
        <v>1</v>
      </c>
      <c r="M933">
        <v>2</v>
      </c>
      <c r="N933">
        <v>344135.34184297599</v>
      </c>
      <c r="O933">
        <v>315709.81749344902</v>
      </c>
      <c r="P933">
        <v>325580.77082198602</v>
      </c>
      <c r="Q933">
        <v>108768.85577211699</v>
      </c>
      <c r="R933">
        <v>44884.379432146401</v>
      </c>
      <c r="S933">
        <v>54283.281655799103</v>
      </c>
      <c r="T933">
        <v>0</v>
      </c>
      <c r="U933">
        <v>1139079.1653626701</v>
      </c>
      <c r="V933">
        <v>889189.78100318206</v>
      </c>
      <c r="W933">
        <v>244700.27894213199</v>
      </c>
      <c r="X933">
        <v>0</v>
      </c>
      <c r="Y933">
        <v>0</v>
      </c>
      <c r="Z933">
        <v>0</v>
      </c>
      <c r="AA933">
        <v>5189.1054173598004</v>
      </c>
      <c r="AB933">
        <v>0</v>
      </c>
      <c r="AC933">
        <v>54283.281655799103</v>
      </c>
      <c r="AD933">
        <v>0</v>
      </c>
      <c r="AE933">
        <v>0</v>
      </c>
      <c r="AF933">
        <v>0</v>
      </c>
      <c r="AG933">
        <v>0</v>
      </c>
      <c r="AH933">
        <v>0</v>
      </c>
      <c r="AI933">
        <v>0</v>
      </c>
      <c r="AJ933">
        <v>1193362.4470184699</v>
      </c>
      <c r="AK933" s="63">
        <v>8582.5821107517495</v>
      </c>
      <c r="AL933">
        <v>330.98244656580999</v>
      </c>
      <c r="AM933">
        <v>93035.839999999997</v>
      </c>
      <c r="AN933">
        <v>8582.5821107517404</v>
      </c>
      <c r="AO933">
        <v>19520.097895265601</v>
      </c>
      <c r="AP933">
        <v>330.98244656580999</v>
      </c>
      <c r="AQ933">
        <v>93035.839999999997</v>
      </c>
      <c r="AR933">
        <v>8582.5821107517404</v>
      </c>
      <c r="AS933">
        <v>19520.097895265601</v>
      </c>
      <c r="AT933">
        <v>0</v>
      </c>
      <c r="AU933" t="s">
        <v>2896</v>
      </c>
      <c r="AV933" t="s">
        <v>2897</v>
      </c>
    </row>
    <row r="934" spans="1:48" x14ac:dyDescent="0.25">
      <c r="A934" t="s">
        <v>3850</v>
      </c>
      <c r="B934">
        <v>2180</v>
      </c>
      <c r="C934" t="s">
        <v>195</v>
      </c>
      <c r="D934">
        <v>847</v>
      </c>
      <c r="E934" t="s">
        <v>1175</v>
      </c>
      <c r="F934" t="s">
        <v>2892</v>
      </c>
      <c r="G934" t="s">
        <v>2893</v>
      </c>
      <c r="H934" t="s">
        <v>2894</v>
      </c>
      <c r="I934" t="s">
        <v>2895</v>
      </c>
      <c r="J934">
        <v>681.06485962748695</v>
      </c>
      <c r="K934">
        <v>2</v>
      </c>
      <c r="L934">
        <v>1</v>
      </c>
      <c r="M934">
        <v>2</v>
      </c>
      <c r="N934">
        <v>5540147.1561531704</v>
      </c>
      <c r="O934">
        <v>2863913.3854394602</v>
      </c>
      <c r="P934">
        <v>1594750.7672510699</v>
      </c>
      <c r="Q934">
        <v>532768.61455200799</v>
      </c>
      <c r="R934">
        <v>219851.43150895799</v>
      </c>
      <c r="S934">
        <v>265888.875595861</v>
      </c>
      <c r="T934">
        <v>5172025.1500000004</v>
      </c>
      <c r="U934">
        <v>5579406.2049046597</v>
      </c>
      <c r="V934">
        <v>8442225.0927728303</v>
      </c>
      <c r="W934">
        <v>2283789.1288509299</v>
      </c>
      <c r="X934">
        <v>0</v>
      </c>
      <c r="Y934">
        <v>0</v>
      </c>
      <c r="Z934">
        <v>0</v>
      </c>
      <c r="AA934">
        <v>25417.133280901999</v>
      </c>
      <c r="AB934">
        <v>0</v>
      </c>
      <c r="AC934">
        <v>265888.875595861</v>
      </c>
      <c r="AD934">
        <v>0</v>
      </c>
      <c r="AE934">
        <v>0</v>
      </c>
      <c r="AF934">
        <v>0</v>
      </c>
      <c r="AG934">
        <v>0</v>
      </c>
      <c r="AH934">
        <v>0</v>
      </c>
      <c r="AI934">
        <v>0</v>
      </c>
      <c r="AJ934">
        <v>11017320.230500501</v>
      </c>
      <c r="AK934" s="63">
        <v>16176.609429719399</v>
      </c>
      <c r="AL934">
        <v>330.98244656580999</v>
      </c>
      <c r="AM934">
        <v>93035.839999999997</v>
      </c>
      <c r="AN934">
        <v>8582.5821107517404</v>
      </c>
      <c r="AO934">
        <v>19520.097895265601</v>
      </c>
      <c r="AP934">
        <v>330.98244656580999</v>
      </c>
      <c r="AQ934">
        <v>93035.839999999997</v>
      </c>
      <c r="AR934">
        <v>8582.5821107517404</v>
      </c>
      <c r="AS934">
        <v>19520.097895265601</v>
      </c>
      <c r="AT934">
        <v>0</v>
      </c>
      <c r="AU934" t="s">
        <v>2896</v>
      </c>
      <c r="AV934" t="s">
        <v>2896</v>
      </c>
    </row>
    <row r="935" spans="1:48" x14ac:dyDescent="0.25">
      <c r="A935" t="s">
        <v>3851</v>
      </c>
      <c r="B935">
        <v>2180</v>
      </c>
      <c r="C935" t="s">
        <v>195</v>
      </c>
      <c r="D935">
        <v>2413</v>
      </c>
      <c r="E935" t="s">
        <v>1176</v>
      </c>
      <c r="F935" t="s">
        <v>2892</v>
      </c>
      <c r="G935" t="s">
        <v>2893</v>
      </c>
      <c r="H935" t="s">
        <v>2894</v>
      </c>
      <c r="I935" t="s">
        <v>2895</v>
      </c>
      <c r="J935">
        <v>423.41943940308101</v>
      </c>
      <c r="K935">
        <v>1</v>
      </c>
      <c r="L935">
        <v>1</v>
      </c>
      <c r="M935">
        <v>2</v>
      </c>
      <c r="N935">
        <v>3597278.0020751501</v>
      </c>
      <c r="O935">
        <v>1425711.50141295</v>
      </c>
      <c r="P935">
        <v>991459.868046068</v>
      </c>
      <c r="Q935">
        <v>331223.35547975899</v>
      </c>
      <c r="R935">
        <v>136682.092117341</v>
      </c>
      <c r="S935">
        <v>165303.66683415801</v>
      </c>
      <c r="T935">
        <v>3013626.38</v>
      </c>
      <c r="U935">
        <v>3468728.4391312599</v>
      </c>
      <c r="V935">
        <v>5511328.5144679798</v>
      </c>
      <c r="W935">
        <v>955224.42005141999</v>
      </c>
      <c r="X935">
        <v>0</v>
      </c>
      <c r="Y935">
        <v>0</v>
      </c>
      <c r="Z935">
        <v>0</v>
      </c>
      <c r="AA935">
        <v>15801.8846118699</v>
      </c>
      <c r="AB935">
        <v>0</v>
      </c>
      <c r="AC935">
        <v>165303.66683415801</v>
      </c>
      <c r="AD935">
        <v>0</v>
      </c>
      <c r="AE935">
        <v>0</v>
      </c>
      <c r="AF935">
        <v>0</v>
      </c>
      <c r="AG935">
        <v>0</v>
      </c>
      <c r="AH935">
        <v>0</v>
      </c>
      <c r="AI935">
        <v>0</v>
      </c>
      <c r="AJ935">
        <v>6647658.4859654298</v>
      </c>
      <c r="AK935" s="63">
        <v>15699.936912053499</v>
      </c>
      <c r="AL935">
        <v>330.98244656580999</v>
      </c>
      <c r="AM935">
        <v>93035.839999999997</v>
      </c>
      <c r="AN935">
        <v>8582.5821107517404</v>
      </c>
      <c r="AO935">
        <v>19520.097895265601</v>
      </c>
      <c r="AP935">
        <v>330.98244656580999</v>
      </c>
      <c r="AQ935">
        <v>93035.839999999997</v>
      </c>
      <c r="AR935">
        <v>8582.5821107517404</v>
      </c>
      <c r="AS935">
        <v>19520.097895265601</v>
      </c>
      <c r="AT935">
        <v>0</v>
      </c>
      <c r="AU935" t="s">
        <v>2896</v>
      </c>
      <c r="AV935" t="s">
        <v>2896</v>
      </c>
    </row>
    <row r="936" spans="1:48" x14ac:dyDescent="0.25">
      <c r="A936" t="s">
        <v>3852</v>
      </c>
      <c r="B936">
        <v>2180</v>
      </c>
      <c r="C936" t="s">
        <v>195</v>
      </c>
      <c r="D936">
        <v>911</v>
      </c>
      <c r="E936" t="s">
        <v>1177</v>
      </c>
      <c r="F936" t="s">
        <v>2892</v>
      </c>
      <c r="G936" t="s">
        <v>2903</v>
      </c>
      <c r="H936" t="s">
        <v>2904</v>
      </c>
      <c r="I936" t="s">
        <v>2895</v>
      </c>
      <c r="J936">
        <v>1777.2571232476901</v>
      </c>
      <c r="K936">
        <v>1</v>
      </c>
      <c r="L936">
        <v>1</v>
      </c>
      <c r="M936">
        <v>2</v>
      </c>
      <c r="N936">
        <v>13820747.982220599</v>
      </c>
      <c r="O936">
        <v>7250843.1878382396</v>
      </c>
      <c r="P936">
        <v>4172764.39630504</v>
      </c>
      <c r="Q936">
        <v>1390274.07136122</v>
      </c>
      <c r="R936">
        <v>573708.24111995997</v>
      </c>
      <c r="S936">
        <v>693844.19334676804</v>
      </c>
      <c r="T936">
        <v>12648726.880000001</v>
      </c>
      <c r="U936">
        <v>14559610.998845</v>
      </c>
      <c r="V936">
        <v>23456538.7829125</v>
      </c>
      <c r="W936">
        <v>3685472.4009967302</v>
      </c>
      <c r="X936">
        <v>0</v>
      </c>
      <c r="Y936">
        <v>0</v>
      </c>
      <c r="Z936">
        <v>0</v>
      </c>
      <c r="AA936">
        <v>66326.694935819498</v>
      </c>
      <c r="AB936">
        <v>0</v>
      </c>
      <c r="AC936">
        <v>693844.19334676804</v>
      </c>
      <c r="AD936">
        <v>0</v>
      </c>
      <c r="AE936">
        <v>0</v>
      </c>
      <c r="AF936">
        <v>0</v>
      </c>
      <c r="AG936">
        <v>0</v>
      </c>
      <c r="AH936">
        <v>0</v>
      </c>
      <c r="AI936">
        <v>0</v>
      </c>
      <c r="AJ936">
        <v>27902182.072191801</v>
      </c>
      <c r="AK936" s="63">
        <v>15699.5753215519</v>
      </c>
      <c r="AL936">
        <v>330.98244656580999</v>
      </c>
      <c r="AM936">
        <v>93035.839999999997</v>
      </c>
      <c r="AN936">
        <v>8582.5821107517404</v>
      </c>
      <c r="AO936">
        <v>19520.097895265601</v>
      </c>
      <c r="AP936">
        <v>330.98244656580999</v>
      </c>
      <c r="AQ936">
        <v>40734.411818744898</v>
      </c>
      <c r="AR936">
        <v>8582.5821107517604</v>
      </c>
      <c r="AS936">
        <v>18457.5243447752</v>
      </c>
      <c r="AT936">
        <v>0</v>
      </c>
      <c r="AU936" t="s">
        <v>2896</v>
      </c>
      <c r="AV936" t="s">
        <v>2896</v>
      </c>
    </row>
    <row r="937" spans="1:48" x14ac:dyDescent="0.25">
      <c r="A937" t="s">
        <v>3853</v>
      </c>
      <c r="B937">
        <v>2180</v>
      </c>
      <c r="C937" t="s">
        <v>195</v>
      </c>
      <c r="D937">
        <v>849</v>
      </c>
      <c r="E937" t="s">
        <v>1178</v>
      </c>
      <c r="F937" t="s">
        <v>2892</v>
      </c>
      <c r="G937" t="s">
        <v>2911</v>
      </c>
      <c r="H937" t="s">
        <v>2894</v>
      </c>
      <c r="I937" t="s">
        <v>2895</v>
      </c>
      <c r="J937">
        <v>415.55656609388501</v>
      </c>
      <c r="K937">
        <v>2</v>
      </c>
      <c r="L937">
        <v>2</v>
      </c>
      <c r="M937">
        <v>2</v>
      </c>
      <c r="N937">
        <v>3317593.0853134501</v>
      </c>
      <c r="O937">
        <v>2047518.8268399599</v>
      </c>
      <c r="P937">
        <v>977804.81842879695</v>
      </c>
      <c r="Q937">
        <v>325072.557857298</v>
      </c>
      <c r="R937">
        <v>134143.91395653301</v>
      </c>
      <c r="S937">
        <v>162233.98776676599</v>
      </c>
      <c r="T937">
        <v>3397818.84</v>
      </c>
      <c r="U937">
        <v>3404314.3623960498</v>
      </c>
      <c r="V937">
        <v>5777201.3659321498</v>
      </c>
      <c r="W937">
        <v>1009423.39189088</v>
      </c>
      <c r="X937">
        <v>0</v>
      </c>
      <c r="Y937">
        <v>0</v>
      </c>
      <c r="Z937">
        <v>0</v>
      </c>
      <c r="AA937">
        <v>15508.444573016601</v>
      </c>
      <c r="AB937">
        <v>0</v>
      </c>
      <c r="AC937">
        <v>162233.98776676599</v>
      </c>
      <c r="AD937">
        <v>0</v>
      </c>
      <c r="AE937">
        <v>0</v>
      </c>
      <c r="AF937">
        <v>0</v>
      </c>
      <c r="AG937">
        <v>0</v>
      </c>
      <c r="AH937">
        <v>0</v>
      </c>
      <c r="AI937">
        <v>0</v>
      </c>
      <c r="AJ937">
        <v>6964367.1901628198</v>
      </c>
      <c r="AK937" s="63">
        <v>16759.131628278501</v>
      </c>
      <c r="AL937">
        <v>330.98244656580999</v>
      </c>
      <c r="AM937">
        <v>93035.839999999997</v>
      </c>
      <c r="AN937">
        <v>8582.5821107517404</v>
      </c>
      <c r="AO937">
        <v>19520.097895265601</v>
      </c>
      <c r="AP937">
        <v>3753.1860850462999</v>
      </c>
      <c r="AQ937">
        <v>20687.885194392002</v>
      </c>
      <c r="AR937">
        <v>14122.692853946</v>
      </c>
      <c r="AS937">
        <v>16759.131628278501</v>
      </c>
      <c r="AT937">
        <v>0</v>
      </c>
      <c r="AU937" t="s">
        <v>2896</v>
      </c>
      <c r="AV937" t="s">
        <v>2896</v>
      </c>
    </row>
    <row r="938" spans="1:48" x14ac:dyDescent="0.25">
      <c r="A938" t="s">
        <v>3854</v>
      </c>
      <c r="B938">
        <v>2180</v>
      </c>
      <c r="C938" t="s">
        <v>195</v>
      </c>
      <c r="D938">
        <v>850</v>
      </c>
      <c r="E938" t="s">
        <v>1179</v>
      </c>
      <c r="F938" t="s">
        <v>2892</v>
      </c>
      <c r="G938" t="s">
        <v>2893</v>
      </c>
      <c r="H938" t="s">
        <v>2894</v>
      </c>
      <c r="I938" t="s">
        <v>2895</v>
      </c>
      <c r="J938">
        <v>456.65073603546398</v>
      </c>
      <c r="K938">
        <v>1</v>
      </c>
      <c r="L938">
        <v>1</v>
      </c>
      <c r="M938">
        <v>2</v>
      </c>
      <c r="N938">
        <v>3629214.7492034798</v>
      </c>
      <c r="O938">
        <v>1561285.6066562501</v>
      </c>
      <c r="P938">
        <v>1069272.7738979801</v>
      </c>
      <c r="Q938">
        <v>357218.81188355101</v>
      </c>
      <c r="R938">
        <v>147409.33495222201</v>
      </c>
      <c r="S938">
        <v>178277.221366115</v>
      </c>
      <c r="T938">
        <v>3023436.06</v>
      </c>
      <c r="U938">
        <v>3740965.21659349</v>
      </c>
      <c r="V938">
        <v>5840269.6185876802</v>
      </c>
      <c r="W938">
        <v>907089.59151746996</v>
      </c>
      <c r="X938">
        <v>0</v>
      </c>
      <c r="Y938">
        <v>0</v>
      </c>
      <c r="Z938">
        <v>0</v>
      </c>
      <c r="AA938">
        <v>17042.066488327899</v>
      </c>
      <c r="AB938">
        <v>0</v>
      </c>
      <c r="AC938">
        <v>178277.221366115</v>
      </c>
      <c r="AD938">
        <v>0</v>
      </c>
      <c r="AE938">
        <v>0</v>
      </c>
      <c r="AF938">
        <v>0</v>
      </c>
      <c r="AG938">
        <v>0</v>
      </c>
      <c r="AH938">
        <v>0</v>
      </c>
      <c r="AI938">
        <v>0</v>
      </c>
      <c r="AJ938">
        <v>6942678.4979595896</v>
      </c>
      <c r="AK938" s="63">
        <v>15203.475983055099</v>
      </c>
      <c r="AL938">
        <v>330.98244656580999</v>
      </c>
      <c r="AM938">
        <v>93035.839999999997</v>
      </c>
      <c r="AN938">
        <v>8582.5821107517404</v>
      </c>
      <c r="AO938">
        <v>19520.097895265601</v>
      </c>
      <c r="AP938">
        <v>330.98244656580999</v>
      </c>
      <c r="AQ938">
        <v>93035.839999999997</v>
      </c>
      <c r="AR938">
        <v>8582.5821107517404</v>
      </c>
      <c r="AS938">
        <v>19520.097895265601</v>
      </c>
      <c r="AT938">
        <v>0</v>
      </c>
      <c r="AU938" t="s">
        <v>2896</v>
      </c>
      <c r="AV938" t="s">
        <v>2896</v>
      </c>
    </row>
    <row r="939" spans="1:48" x14ac:dyDescent="0.25">
      <c r="A939" t="s">
        <v>3855</v>
      </c>
      <c r="B939">
        <v>2180</v>
      </c>
      <c r="C939" t="s">
        <v>195</v>
      </c>
      <c r="D939">
        <v>912</v>
      </c>
      <c r="E939" t="s">
        <v>1180</v>
      </c>
      <c r="F939" t="s">
        <v>2892</v>
      </c>
      <c r="G939" t="s">
        <v>2903</v>
      </c>
      <c r="H939" t="s">
        <v>2904</v>
      </c>
      <c r="I939" t="s">
        <v>2895</v>
      </c>
      <c r="J939">
        <v>1611.38100323545</v>
      </c>
      <c r="K939">
        <v>1</v>
      </c>
      <c r="L939">
        <v>1</v>
      </c>
      <c r="M939">
        <v>2</v>
      </c>
      <c r="N939">
        <v>12168697.964850999</v>
      </c>
      <c r="O939">
        <v>6486559.2340071704</v>
      </c>
      <c r="P939">
        <v>3773137.1027556402</v>
      </c>
      <c r="Q939">
        <v>1260516.1057329101</v>
      </c>
      <c r="R939">
        <v>520162.529691256</v>
      </c>
      <c r="S939">
        <v>629085.87493582501</v>
      </c>
      <c r="T939">
        <v>11008349.039999999</v>
      </c>
      <c r="U939">
        <v>13200723.897037899</v>
      </c>
      <c r="V939">
        <v>20766560.872649401</v>
      </c>
      <c r="W939">
        <v>3382375.8157675699</v>
      </c>
      <c r="X939">
        <v>0</v>
      </c>
      <c r="Y939">
        <v>0</v>
      </c>
      <c r="Z939">
        <v>0</v>
      </c>
      <c r="AA939">
        <v>60136.248620947001</v>
      </c>
      <c r="AB939">
        <v>0</v>
      </c>
      <c r="AC939">
        <v>629085.87493582501</v>
      </c>
      <c r="AD939">
        <v>0</v>
      </c>
      <c r="AE939">
        <v>0</v>
      </c>
      <c r="AF939">
        <v>0</v>
      </c>
      <c r="AG939">
        <v>0</v>
      </c>
      <c r="AH939">
        <v>0</v>
      </c>
      <c r="AI939">
        <v>0</v>
      </c>
      <c r="AJ939">
        <v>24838158.811973799</v>
      </c>
      <c r="AK939" s="63">
        <v>15414.2060518908</v>
      </c>
      <c r="AL939">
        <v>330.98244656580999</v>
      </c>
      <c r="AM939">
        <v>93035.839999999997</v>
      </c>
      <c r="AN939">
        <v>8582.5821107517404</v>
      </c>
      <c r="AO939">
        <v>19520.097895265601</v>
      </c>
      <c r="AP939">
        <v>330.98244656580999</v>
      </c>
      <c r="AQ939">
        <v>40734.411818744898</v>
      </c>
      <c r="AR939">
        <v>8582.5821107517604</v>
      </c>
      <c r="AS939">
        <v>18457.5243447752</v>
      </c>
      <c r="AT939">
        <v>0</v>
      </c>
      <c r="AU939" t="s">
        <v>2896</v>
      </c>
      <c r="AV939" t="s">
        <v>2896</v>
      </c>
    </row>
    <row r="940" spans="1:48" x14ac:dyDescent="0.25">
      <c r="A940" t="s">
        <v>3856</v>
      </c>
      <c r="B940">
        <v>2180</v>
      </c>
      <c r="C940" t="s">
        <v>195</v>
      </c>
      <c r="D940">
        <v>852</v>
      </c>
      <c r="E940" t="s">
        <v>1181</v>
      </c>
      <c r="F940" t="s">
        <v>2892</v>
      </c>
      <c r="G940" t="s">
        <v>2911</v>
      </c>
      <c r="H940" t="s">
        <v>2894</v>
      </c>
      <c r="I940" t="s">
        <v>2895</v>
      </c>
      <c r="J940">
        <v>535.82758620685399</v>
      </c>
      <c r="K940">
        <v>1</v>
      </c>
      <c r="L940">
        <v>1</v>
      </c>
      <c r="M940">
        <v>2</v>
      </c>
      <c r="N940">
        <v>3830934.8555688201</v>
      </c>
      <c r="O940">
        <v>1928088.7271201999</v>
      </c>
      <c r="P940">
        <v>1254669.7163102101</v>
      </c>
      <c r="Q940">
        <v>419155.55722301302</v>
      </c>
      <c r="R940">
        <v>172968.05172711299</v>
      </c>
      <c r="S940">
        <v>209187.99787689801</v>
      </c>
      <c r="T940">
        <v>3216220.65</v>
      </c>
      <c r="U940">
        <v>4389596.2579493504</v>
      </c>
      <c r="V940">
        <v>6631888.7987459796</v>
      </c>
      <c r="W940">
        <v>953931.18676392594</v>
      </c>
      <c r="X940">
        <v>0</v>
      </c>
      <c r="Y940">
        <v>0</v>
      </c>
      <c r="Z940">
        <v>0</v>
      </c>
      <c r="AA940">
        <v>19996.9224394468</v>
      </c>
      <c r="AB940">
        <v>0</v>
      </c>
      <c r="AC940">
        <v>209187.99787689801</v>
      </c>
      <c r="AD940">
        <v>0</v>
      </c>
      <c r="AE940">
        <v>0</v>
      </c>
      <c r="AF940">
        <v>0</v>
      </c>
      <c r="AG940">
        <v>0</v>
      </c>
      <c r="AH940">
        <v>0</v>
      </c>
      <c r="AI940">
        <v>0</v>
      </c>
      <c r="AJ940">
        <v>7815004.9058262603</v>
      </c>
      <c r="AK940" s="63">
        <v>14584.9245298268</v>
      </c>
      <c r="AL940">
        <v>330.98244656580999</v>
      </c>
      <c r="AM940">
        <v>93035.839999999997</v>
      </c>
      <c r="AN940">
        <v>8582.5821107517404</v>
      </c>
      <c r="AO940">
        <v>19520.097895265601</v>
      </c>
      <c r="AP940">
        <v>3753.1860850462999</v>
      </c>
      <c r="AQ940">
        <v>20687.885194392002</v>
      </c>
      <c r="AR940">
        <v>14122.692853946</v>
      </c>
      <c r="AS940">
        <v>16759.131628278501</v>
      </c>
      <c r="AT940">
        <v>0</v>
      </c>
      <c r="AU940" t="s">
        <v>2896</v>
      </c>
      <c r="AV940" t="s">
        <v>2896</v>
      </c>
    </row>
    <row r="941" spans="1:48" x14ac:dyDescent="0.25">
      <c r="A941" t="s">
        <v>3857</v>
      </c>
      <c r="B941">
        <v>2180</v>
      </c>
      <c r="C941" t="s">
        <v>195</v>
      </c>
      <c r="D941">
        <v>854</v>
      </c>
      <c r="E941" t="s">
        <v>1182</v>
      </c>
      <c r="F941" t="s">
        <v>2892</v>
      </c>
      <c r="G941" t="s">
        <v>2893</v>
      </c>
      <c r="H941" t="s">
        <v>2894</v>
      </c>
      <c r="I941" t="s">
        <v>2895</v>
      </c>
      <c r="J941">
        <v>387.88162664370299</v>
      </c>
      <c r="K941">
        <v>2</v>
      </c>
      <c r="L941">
        <v>2</v>
      </c>
      <c r="M941">
        <v>2</v>
      </c>
      <c r="N941">
        <v>3275202.8318383498</v>
      </c>
      <c r="O941">
        <v>1483858.3944194701</v>
      </c>
      <c r="P941">
        <v>908246.12802805996</v>
      </c>
      <c r="Q941">
        <v>303423.60777529201</v>
      </c>
      <c r="R941">
        <v>125210.293363666</v>
      </c>
      <c r="S941">
        <v>151429.64449670399</v>
      </c>
      <c r="T941">
        <v>2918344.99</v>
      </c>
      <c r="U941">
        <v>3177596.2654248402</v>
      </c>
      <c r="V941">
        <v>5395961.9662244199</v>
      </c>
      <c r="W941">
        <v>685503.66494487796</v>
      </c>
      <c r="X941">
        <v>0</v>
      </c>
      <c r="Y941">
        <v>0</v>
      </c>
      <c r="Z941">
        <v>0</v>
      </c>
      <c r="AA941">
        <v>14475.6242555348</v>
      </c>
      <c r="AB941">
        <v>0</v>
      </c>
      <c r="AC941">
        <v>151429.64449670399</v>
      </c>
      <c r="AD941">
        <v>0</v>
      </c>
      <c r="AE941">
        <v>0</v>
      </c>
      <c r="AF941">
        <v>0</v>
      </c>
      <c r="AG941">
        <v>0</v>
      </c>
      <c r="AH941">
        <v>0</v>
      </c>
      <c r="AI941">
        <v>0</v>
      </c>
      <c r="AJ941">
        <v>6247370.8999215402</v>
      </c>
      <c r="AK941" s="63">
        <v>16106.3852237069</v>
      </c>
      <c r="AL941">
        <v>330.98244656580999</v>
      </c>
      <c r="AM941">
        <v>93035.839999999997</v>
      </c>
      <c r="AN941">
        <v>8582.5821107517404</v>
      </c>
      <c r="AO941">
        <v>19520.097895265601</v>
      </c>
      <c r="AP941">
        <v>330.98244656580999</v>
      </c>
      <c r="AQ941">
        <v>93035.839999999997</v>
      </c>
      <c r="AR941">
        <v>8582.5821107517404</v>
      </c>
      <c r="AS941">
        <v>19520.097895265601</v>
      </c>
      <c r="AT941">
        <v>0</v>
      </c>
      <c r="AU941" t="s">
        <v>2896</v>
      </c>
      <c r="AV941" t="s">
        <v>2896</v>
      </c>
    </row>
    <row r="942" spans="1:48" x14ac:dyDescent="0.25">
      <c r="A942" t="s">
        <v>3858</v>
      </c>
      <c r="B942">
        <v>2180</v>
      </c>
      <c r="C942" t="s">
        <v>195</v>
      </c>
      <c r="D942">
        <v>894</v>
      </c>
      <c r="E942" t="s">
        <v>1183</v>
      </c>
      <c r="F942" t="s">
        <v>2892</v>
      </c>
      <c r="G942" t="s">
        <v>2911</v>
      </c>
      <c r="H942" t="s">
        <v>2894</v>
      </c>
      <c r="I942" t="s">
        <v>2895</v>
      </c>
      <c r="J942">
        <v>481.58544840575797</v>
      </c>
      <c r="K942">
        <v>1</v>
      </c>
      <c r="L942">
        <v>1</v>
      </c>
      <c r="M942">
        <v>2</v>
      </c>
      <c r="N942">
        <v>3427369.81577136</v>
      </c>
      <c r="O942">
        <v>2184931.2189883902</v>
      </c>
      <c r="P942">
        <v>1129158.9921206201</v>
      </c>
      <c r="Q942">
        <v>376724.19668793102</v>
      </c>
      <c r="R942">
        <v>155458.39537779099</v>
      </c>
      <c r="S942">
        <v>188011.77533953599</v>
      </c>
      <c r="T942">
        <v>3328407.74</v>
      </c>
      <c r="U942">
        <v>3945234.8789460999</v>
      </c>
      <c r="V942">
        <v>6406643.0157319903</v>
      </c>
      <c r="W942">
        <v>849026.98084893497</v>
      </c>
      <c r="X942">
        <v>0</v>
      </c>
      <c r="Y942">
        <v>0</v>
      </c>
      <c r="Z942">
        <v>0</v>
      </c>
      <c r="AA942">
        <v>17972.6223651697</v>
      </c>
      <c r="AB942">
        <v>0</v>
      </c>
      <c r="AC942">
        <v>188011.77533953599</v>
      </c>
      <c r="AD942">
        <v>0</v>
      </c>
      <c r="AE942">
        <v>0</v>
      </c>
      <c r="AF942">
        <v>0</v>
      </c>
      <c r="AG942">
        <v>0</v>
      </c>
      <c r="AH942">
        <v>0</v>
      </c>
      <c r="AI942">
        <v>0</v>
      </c>
      <c r="AJ942">
        <v>7461654.3942856202</v>
      </c>
      <c r="AK942" s="63">
        <v>15493.936577582899</v>
      </c>
      <c r="AL942">
        <v>330.98244656580999</v>
      </c>
      <c r="AM942">
        <v>93035.839999999997</v>
      </c>
      <c r="AN942">
        <v>8582.5821107517404</v>
      </c>
      <c r="AO942">
        <v>19520.097895265601</v>
      </c>
      <c r="AP942">
        <v>3753.1860850462999</v>
      </c>
      <c r="AQ942">
        <v>20687.885194392002</v>
      </c>
      <c r="AR942">
        <v>14122.692853946</v>
      </c>
      <c r="AS942">
        <v>16759.131628278501</v>
      </c>
      <c r="AT942">
        <v>0</v>
      </c>
      <c r="AU942" t="s">
        <v>2896</v>
      </c>
      <c r="AV942" t="s">
        <v>2896</v>
      </c>
    </row>
    <row r="943" spans="1:48" x14ac:dyDescent="0.25">
      <c r="A943" t="s">
        <v>3859</v>
      </c>
      <c r="B943">
        <v>2180</v>
      </c>
      <c r="C943" t="s">
        <v>195</v>
      </c>
      <c r="D943">
        <v>842</v>
      </c>
      <c r="E943" t="s">
        <v>1184</v>
      </c>
      <c r="F943" t="s">
        <v>2892</v>
      </c>
      <c r="G943" t="s">
        <v>2893</v>
      </c>
      <c r="H943" t="s">
        <v>2894</v>
      </c>
      <c r="I943" t="s">
        <v>2895</v>
      </c>
      <c r="J943">
        <v>661.33975427058601</v>
      </c>
      <c r="K943">
        <v>3</v>
      </c>
      <c r="L943">
        <v>1</v>
      </c>
      <c r="M943">
        <v>2</v>
      </c>
      <c r="N943">
        <v>5363443.48721804</v>
      </c>
      <c r="O943">
        <v>2508240.9275900498</v>
      </c>
      <c r="P943">
        <v>1548563.3499187001</v>
      </c>
      <c r="Q943">
        <v>517338.48788442899</v>
      </c>
      <c r="R943">
        <v>213484.06048976901</v>
      </c>
      <c r="S943">
        <v>258188.161030694</v>
      </c>
      <c r="T943">
        <v>4733255.7300000004</v>
      </c>
      <c r="U943">
        <v>5417814.58310101</v>
      </c>
      <c r="V943">
        <v>8673765.0351927895</v>
      </c>
      <c r="W943">
        <v>1452624.2795559601</v>
      </c>
      <c r="X943">
        <v>0</v>
      </c>
      <c r="Y943">
        <v>0</v>
      </c>
      <c r="Z943">
        <v>0</v>
      </c>
      <c r="AA943">
        <v>24680.998352269198</v>
      </c>
      <c r="AB943">
        <v>0</v>
      </c>
      <c r="AC943">
        <v>258188.161030694</v>
      </c>
      <c r="AD943">
        <v>0</v>
      </c>
      <c r="AE943">
        <v>0</v>
      </c>
      <c r="AF943">
        <v>0</v>
      </c>
      <c r="AG943">
        <v>0</v>
      </c>
      <c r="AH943">
        <v>0</v>
      </c>
      <c r="AI943">
        <v>0</v>
      </c>
      <c r="AJ943">
        <v>10409258.4741317</v>
      </c>
      <c r="AK943" s="63">
        <v>15739.6533429514</v>
      </c>
      <c r="AL943">
        <v>330.98244656580999</v>
      </c>
      <c r="AM943">
        <v>93035.839999999997</v>
      </c>
      <c r="AN943">
        <v>8582.5821107517404</v>
      </c>
      <c r="AO943">
        <v>19520.097895265601</v>
      </c>
      <c r="AP943">
        <v>330.98244656580999</v>
      </c>
      <c r="AQ943">
        <v>93035.839999999997</v>
      </c>
      <c r="AR943">
        <v>8582.5821107517404</v>
      </c>
      <c r="AS943">
        <v>19520.097895265601</v>
      </c>
      <c r="AT943">
        <v>0</v>
      </c>
      <c r="AU943" t="s">
        <v>2896</v>
      </c>
      <c r="AV943" t="s">
        <v>2896</v>
      </c>
    </row>
    <row r="944" spans="1:48" x14ac:dyDescent="0.25">
      <c r="A944" t="s">
        <v>3860</v>
      </c>
      <c r="B944">
        <v>2180</v>
      </c>
      <c r="C944" t="s">
        <v>195</v>
      </c>
      <c r="D944">
        <v>855</v>
      </c>
      <c r="E944" t="s">
        <v>1185</v>
      </c>
      <c r="F944" t="s">
        <v>2892</v>
      </c>
      <c r="G944" t="s">
        <v>2893</v>
      </c>
      <c r="H944" t="s">
        <v>2894</v>
      </c>
      <c r="I944" t="s">
        <v>2895</v>
      </c>
      <c r="J944">
        <v>628.87810042344097</v>
      </c>
      <c r="K944">
        <v>1</v>
      </c>
      <c r="L944">
        <v>1</v>
      </c>
      <c r="M944">
        <v>2</v>
      </c>
      <c r="N944">
        <v>4542063.2745463997</v>
      </c>
      <c r="O944">
        <v>2214829.4253031299</v>
      </c>
      <c r="P944">
        <v>1472552.60491082</v>
      </c>
      <c r="Q944">
        <v>491945.09090947802</v>
      </c>
      <c r="R944">
        <v>218650.682521326</v>
      </c>
      <c r="S944">
        <v>245515.07634663</v>
      </c>
      <c r="T944">
        <v>3788158.22</v>
      </c>
      <c r="U944">
        <v>5151882.85819114</v>
      </c>
      <c r="V944">
        <v>7788017.0111761503</v>
      </c>
      <c r="W944">
        <v>1128554.5277046801</v>
      </c>
      <c r="X944">
        <v>0</v>
      </c>
      <c r="Y944">
        <v>0</v>
      </c>
      <c r="Z944">
        <v>0</v>
      </c>
      <c r="AA944">
        <v>23469.539310317301</v>
      </c>
      <c r="AB944">
        <v>0</v>
      </c>
      <c r="AC944">
        <v>245515.07634663</v>
      </c>
      <c r="AD944">
        <v>0</v>
      </c>
      <c r="AE944">
        <v>0</v>
      </c>
      <c r="AF944">
        <v>0</v>
      </c>
      <c r="AG944">
        <v>0</v>
      </c>
      <c r="AH944">
        <v>0</v>
      </c>
      <c r="AI944">
        <v>0</v>
      </c>
      <c r="AJ944">
        <v>9185556.1545377895</v>
      </c>
      <c r="AK944" s="63">
        <v>14606.2585870821</v>
      </c>
      <c r="AL944">
        <v>330.98244656580999</v>
      </c>
      <c r="AM944">
        <v>93035.839999999997</v>
      </c>
      <c r="AN944">
        <v>8582.5821107517404</v>
      </c>
      <c r="AO944">
        <v>19520.097895265601</v>
      </c>
      <c r="AP944">
        <v>330.98244656580999</v>
      </c>
      <c r="AQ944">
        <v>93035.839999999997</v>
      </c>
      <c r="AR944">
        <v>8582.5821107517404</v>
      </c>
      <c r="AS944">
        <v>19520.097895265601</v>
      </c>
      <c r="AT944">
        <v>0</v>
      </c>
      <c r="AU944" t="s">
        <v>2896</v>
      </c>
      <c r="AV944" t="s">
        <v>2896</v>
      </c>
    </row>
    <row r="945" spans="1:48" x14ac:dyDescent="0.25">
      <c r="A945" t="s">
        <v>3861</v>
      </c>
      <c r="B945">
        <v>2180</v>
      </c>
      <c r="C945" t="s">
        <v>195</v>
      </c>
      <c r="D945">
        <v>858</v>
      </c>
      <c r="E945" t="s">
        <v>1186</v>
      </c>
      <c r="F945" t="s">
        <v>2892</v>
      </c>
      <c r="G945" t="s">
        <v>2911</v>
      </c>
      <c r="H945" t="s">
        <v>2894</v>
      </c>
      <c r="I945" t="s">
        <v>2895</v>
      </c>
      <c r="J945">
        <v>590.15828899830103</v>
      </c>
      <c r="K945">
        <v>1</v>
      </c>
      <c r="L945">
        <v>1</v>
      </c>
      <c r="M945">
        <v>2</v>
      </c>
      <c r="N945">
        <v>4102398.6935520601</v>
      </c>
      <c r="O945">
        <v>2136298.4677026002</v>
      </c>
      <c r="P945">
        <v>1381888.0402879601</v>
      </c>
      <c r="Q945">
        <v>461656.19845367101</v>
      </c>
      <c r="R945">
        <v>190506.297335793</v>
      </c>
      <c r="S945">
        <v>230398.79633660999</v>
      </c>
      <c r="T945">
        <v>3438064.52</v>
      </c>
      <c r="U945">
        <v>4834683.17733208</v>
      </c>
      <c r="V945">
        <v>7184538.4842393696</v>
      </c>
      <c r="W945">
        <v>1066184.6853604901</v>
      </c>
      <c r="X945">
        <v>0</v>
      </c>
      <c r="Y945">
        <v>0</v>
      </c>
      <c r="Z945">
        <v>0</v>
      </c>
      <c r="AA945">
        <v>22024.527732209401</v>
      </c>
      <c r="AB945">
        <v>0</v>
      </c>
      <c r="AC945">
        <v>230398.79633660999</v>
      </c>
      <c r="AD945">
        <v>0</v>
      </c>
      <c r="AE945">
        <v>0</v>
      </c>
      <c r="AF945">
        <v>0</v>
      </c>
      <c r="AG945">
        <v>0</v>
      </c>
      <c r="AH945">
        <v>0</v>
      </c>
      <c r="AI945">
        <v>0</v>
      </c>
      <c r="AJ945">
        <v>8503146.4936686996</v>
      </c>
      <c r="AK945" s="63">
        <v>14408.2471638269</v>
      </c>
      <c r="AL945">
        <v>330.98244656580999</v>
      </c>
      <c r="AM945">
        <v>93035.839999999997</v>
      </c>
      <c r="AN945">
        <v>8582.5821107517404</v>
      </c>
      <c r="AO945">
        <v>19520.097895265601</v>
      </c>
      <c r="AP945">
        <v>3753.1860850462999</v>
      </c>
      <c r="AQ945">
        <v>20687.885194392002</v>
      </c>
      <c r="AR945">
        <v>14122.692853946</v>
      </c>
      <c r="AS945">
        <v>16759.131628278501</v>
      </c>
      <c r="AT945">
        <v>0</v>
      </c>
      <c r="AU945" t="s">
        <v>2896</v>
      </c>
      <c r="AV945" t="s">
        <v>2896</v>
      </c>
    </row>
    <row r="946" spans="1:48" x14ac:dyDescent="0.25">
      <c r="A946" t="s">
        <v>3862</v>
      </c>
      <c r="B946">
        <v>2180</v>
      </c>
      <c r="C946" t="s">
        <v>195</v>
      </c>
      <c r="D946">
        <v>861</v>
      </c>
      <c r="E946" t="s">
        <v>1187</v>
      </c>
      <c r="F946" t="s">
        <v>2892</v>
      </c>
      <c r="G946" t="s">
        <v>2893</v>
      </c>
      <c r="H946" t="s">
        <v>2894</v>
      </c>
      <c r="I946" t="s">
        <v>2895</v>
      </c>
      <c r="J946">
        <v>335.69036095984802</v>
      </c>
      <c r="K946">
        <v>1</v>
      </c>
      <c r="L946">
        <v>1</v>
      </c>
      <c r="M946">
        <v>2</v>
      </c>
      <c r="N946">
        <v>2842965.07670247</v>
      </c>
      <c r="O946">
        <v>1418839.5220337401</v>
      </c>
      <c r="P946">
        <v>786037.41351787804</v>
      </c>
      <c r="Q946">
        <v>262596.55890169198</v>
      </c>
      <c r="R946">
        <v>108362.669659903</v>
      </c>
      <c r="S946">
        <v>131054.08591011701</v>
      </c>
      <c r="T946">
        <v>2668765.2400000002</v>
      </c>
      <c r="U946">
        <v>2750036.0008156798</v>
      </c>
      <c r="V946">
        <v>4794660.3157216096</v>
      </c>
      <c r="W946">
        <v>611613.06298957404</v>
      </c>
      <c r="X946">
        <v>0</v>
      </c>
      <c r="Y946">
        <v>0</v>
      </c>
      <c r="Z946">
        <v>0</v>
      </c>
      <c r="AA946">
        <v>12527.8621044952</v>
      </c>
      <c r="AB946">
        <v>0</v>
      </c>
      <c r="AC946">
        <v>131054.08591011701</v>
      </c>
      <c r="AD946">
        <v>0</v>
      </c>
      <c r="AE946">
        <v>0</v>
      </c>
      <c r="AF946">
        <v>0</v>
      </c>
      <c r="AG946">
        <v>0</v>
      </c>
      <c r="AH946">
        <v>0</v>
      </c>
      <c r="AI946">
        <v>0</v>
      </c>
      <c r="AJ946">
        <v>5549855.3267257996</v>
      </c>
      <c r="AK946" s="63">
        <v>16532.662155853799</v>
      </c>
      <c r="AL946">
        <v>330.98244656580999</v>
      </c>
      <c r="AM946">
        <v>93035.839999999997</v>
      </c>
      <c r="AN946">
        <v>8582.5821107517404</v>
      </c>
      <c r="AO946">
        <v>19520.097895265601</v>
      </c>
      <c r="AP946">
        <v>330.98244656580999</v>
      </c>
      <c r="AQ946">
        <v>93035.839999999997</v>
      </c>
      <c r="AR946">
        <v>8582.5821107517404</v>
      </c>
      <c r="AS946">
        <v>19520.097895265601</v>
      </c>
      <c r="AT946">
        <v>0</v>
      </c>
      <c r="AU946" t="s">
        <v>2896</v>
      </c>
      <c r="AV946" t="s">
        <v>2896</v>
      </c>
    </row>
    <row r="947" spans="1:48" x14ac:dyDescent="0.25">
      <c r="A947" t="s">
        <v>3863</v>
      </c>
      <c r="B947">
        <v>2180</v>
      </c>
      <c r="C947" t="s">
        <v>195</v>
      </c>
      <c r="D947">
        <v>1277</v>
      </c>
      <c r="E947" t="s">
        <v>1188</v>
      </c>
      <c r="F947" t="s">
        <v>2892</v>
      </c>
      <c r="G947" t="s">
        <v>2911</v>
      </c>
      <c r="H947" t="s">
        <v>2894</v>
      </c>
      <c r="I947" t="s">
        <v>2895</v>
      </c>
      <c r="J947">
        <v>743.57725779959105</v>
      </c>
      <c r="K947">
        <v>1</v>
      </c>
      <c r="L947">
        <v>1</v>
      </c>
      <c r="M947">
        <v>2</v>
      </c>
      <c r="N947">
        <v>5195810.6549298102</v>
      </c>
      <c r="O947">
        <v>2526727.1864113701</v>
      </c>
      <c r="P947">
        <v>1741126.98023348</v>
      </c>
      <c r="Q947">
        <v>581669.45460517297</v>
      </c>
      <c r="R947">
        <v>240030.77277274299</v>
      </c>
      <c r="S947">
        <v>290293.82180006301</v>
      </c>
      <c r="T947">
        <v>4193846</v>
      </c>
      <c r="U947">
        <v>6091519.0489525599</v>
      </c>
      <c r="V947">
        <v>8930252.5716671906</v>
      </c>
      <c r="W947">
        <v>1327362.4003301901</v>
      </c>
      <c r="X947">
        <v>0</v>
      </c>
      <c r="Y947">
        <v>0</v>
      </c>
      <c r="Z947">
        <v>0</v>
      </c>
      <c r="AA947">
        <v>27750.076955191998</v>
      </c>
      <c r="AB947">
        <v>0</v>
      </c>
      <c r="AC947">
        <v>290293.82180006301</v>
      </c>
      <c r="AD947">
        <v>0</v>
      </c>
      <c r="AE947">
        <v>0</v>
      </c>
      <c r="AF947">
        <v>0</v>
      </c>
      <c r="AG947">
        <v>0</v>
      </c>
      <c r="AH947">
        <v>0</v>
      </c>
      <c r="AI947">
        <v>0</v>
      </c>
      <c r="AJ947">
        <v>10575658.870752599</v>
      </c>
      <c r="AK947" s="63">
        <v>14222.676608007499</v>
      </c>
      <c r="AL947">
        <v>330.98244656580999</v>
      </c>
      <c r="AM947">
        <v>93035.839999999997</v>
      </c>
      <c r="AN947">
        <v>8582.5821107517404</v>
      </c>
      <c r="AO947">
        <v>19520.097895265601</v>
      </c>
      <c r="AP947">
        <v>3753.1860850462999</v>
      </c>
      <c r="AQ947">
        <v>20687.885194392002</v>
      </c>
      <c r="AR947">
        <v>14122.692853946</v>
      </c>
      <c r="AS947">
        <v>16759.131628278501</v>
      </c>
      <c r="AT947">
        <v>0</v>
      </c>
      <c r="AU947" t="s">
        <v>2896</v>
      </c>
      <c r="AV947" t="s">
        <v>2896</v>
      </c>
    </row>
    <row r="948" spans="1:48" x14ac:dyDescent="0.25">
      <c r="A948" t="s">
        <v>3864</v>
      </c>
      <c r="B948">
        <v>2180</v>
      </c>
      <c r="C948" t="s">
        <v>195</v>
      </c>
      <c r="D948">
        <v>862</v>
      </c>
      <c r="E948" t="s">
        <v>1189</v>
      </c>
      <c r="F948" t="s">
        <v>2892</v>
      </c>
      <c r="G948" t="s">
        <v>2893</v>
      </c>
      <c r="H948" t="s">
        <v>2894</v>
      </c>
      <c r="I948" t="s">
        <v>2895</v>
      </c>
      <c r="J948">
        <v>352.27394791607799</v>
      </c>
      <c r="K948">
        <v>2</v>
      </c>
      <c r="L948">
        <v>1</v>
      </c>
      <c r="M948">
        <v>2</v>
      </c>
      <c r="N948">
        <v>2920580.9334605802</v>
      </c>
      <c r="O948">
        <v>1645541.2322958601</v>
      </c>
      <c r="P948">
        <v>824868.79300894297</v>
      </c>
      <c r="Q948">
        <v>275569.20683981298</v>
      </c>
      <c r="R948">
        <v>131215.941496413</v>
      </c>
      <c r="S948">
        <v>137528.34636682301</v>
      </c>
      <c r="T948">
        <v>2911884.37</v>
      </c>
      <c r="U948">
        <v>2885891.7371016098</v>
      </c>
      <c r="V948">
        <v>4874313.66561398</v>
      </c>
      <c r="W948">
        <v>910315.68496510002</v>
      </c>
      <c r="X948">
        <v>0</v>
      </c>
      <c r="Y948">
        <v>0</v>
      </c>
      <c r="Z948">
        <v>0</v>
      </c>
      <c r="AA948">
        <v>13146.7565225283</v>
      </c>
      <c r="AB948">
        <v>0</v>
      </c>
      <c r="AC948">
        <v>137528.34636682301</v>
      </c>
      <c r="AD948">
        <v>0</v>
      </c>
      <c r="AE948">
        <v>0</v>
      </c>
      <c r="AF948">
        <v>0</v>
      </c>
      <c r="AG948">
        <v>0</v>
      </c>
      <c r="AH948">
        <v>0</v>
      </c>
      <c r="AI948">
        <v>0</v>
      </c>
      <c r="AJ948">
        <v>5935304.4534684299</v>
      </c>
      <c r="AK948" s="63">
        <v>16848.547809395201</v>
      </c>
      <c r="AL948">
        <v>330.98244656580999</v>
      </c>
      <c r="AM948">
        <v>93035.839999999997</v>
      </c>
      <c r="AN948">
        <v>8582.5821107517404</v>
      </c>
      <c r="AO948">
        <v>19520.097895265601</v>
      </c>
      <c r="AP948">
        <v>330.98244656580999</v>
      </c>
      <c r="AQ948">
        <v>93035.839999999997</v>
      </c>
      <c r="AR948">
        <v>8582.5821107517404</v>
      </c>
      <c r="AS948">
        <v>19520.097895265601</v>
      </c>
      <c r="AT948">
        <v>0</v>
      </c>
      <c r="AU948" t="s">
        <v>2896</v>
      </c>
      <c r="AV948" t="s">
        <v>2896</v>
      </c>
    </row>
    <row r="949" spans="1:48" x14ac:dyDescent="0.25">
      <c r="A949" t="s">
        <v>3865</v>
      </c>
      <c r="B949">
        <v>2180</v>
      </c>
      <c r="C949" t="s">
        <v>195</v>
      </c>
      <c r="D949">
        <v>913</v>
      </c>
      <c r="E949" t="s">
        <v>792</v>
      </c>
      <c r="F949" t="s">
        <v>2892</v>
      </c>
      <c r="G949" t="s">
        <v>2903</v>
      </c>
      <c r="H949" t="s">
        <v>2904</v>
      </c>
      <c r="I949" t="s">
        <v>2895</v>
      </c>
      <c r="J949">
        <v>633.66431232788102</v>
      </c>
      <c r="K949">
        <v>1</v>
      </c>
      <c r="L949">
        <v>1</v>
      </c>
      <c r="M949">
        <v>2</v>
      </c>
      <c r="N949">
        <v>5746344.2400748897</v>
      </c>
      <c r="O949">
        <v>3518147.4042282798</v>
      </c>
      <c r="P949">
        <v>1483759.7829041299</v>
      </c>
      <c r="Q949">
        <v>495689.144723495</v>
      </c>
      <c r="R949">
        <v>204550.27768959</v>
      </c>
      <c r="S949">
        <v>247383.62158669901</v>
      </c>
      <c r="T949">
        <v>6257398.4800000004</v>
      </c>
      <c r="U949">
        <v>5191092.3696203902</v>
      </c>
      <c r="V949">
        <v>9891337.9920489602</v>
      </c>
      <c r="W949">
        <v>1533504.6982895001</v>
      </c>
      <c r="X949">
        <v>0</v>
      </c>
      <c r="Y949">
        <v>0</v>
      </c>
      <c r="Z949">
        <v>0</v>
      </c>
      <c r="AA949">
        <v>23648.159281919401</v>
      </c>
      <c r="AB949">
        <v>0</v>
      </c>
      <c r="AC949">
        <v>247383.62158669901</v>
      </c>
      <c r="AD949">
        <v>0</v>
      </c>
      <c r="AE949">
        <v>0</v>
      </c>
      <c r="AF949">
        <v>0</v>
      </c>
      <c r="AG949">
        <v>0</v>
      </c>
      <c r="AH949">
        <v>0</v>
      </c>
      <c r="AI949">
        <v>0</v>
      </c>
      <c r="AJ949">
        <v>11695874.471207101</v>
      </c>
      <c r="AK949" s="63">
        <v>18457.5243447752</v>
      </c>
      <c r="AL949">
        <v>330.98244656580999</v>
      </c>
      <c r="AM949">
        <v>93035.839999999997</v>
      </c>
      <c r="AN949">
        <v>8582.5821107517404</v>
      </c>
      <c r="AO949">
        <v>19520.097895265601</v>
      </c>
      <c r="AP949">
        <v>330.98244656580999</v>
      </c>
      <c r="AQ949">
        <v>40734.411818744898</v>
      </c>
      <c r="AR949">
        <v>8582.5821107517604</v>
      </c>
      <c r="AS949">
        <v>18457.5243447752</v>
      </c>
      <c r="AT949">
        <v>0</v>
      </c>
      <c r="AU949" t="s">
        <v>2896</v>
      </c>
      <c r="AV949" t="s">
        <v>2896</v>
      </c>
    </row>
    <row r="950" spans="1:48" x14ac:dyDescent="0.25">
      <c r="A950" t="s">
        <v>3866</v>
      </c>
      <c r="B950">
        <v>2180</v>
      </c>
      <c r="C950" t="s">
        <v>195</v>
      </c>
      <c r="D950">
        <v>5218</v>
      </c>
      <c r="E950" t="s">
        <v>1191</v>
      </c>
      <c r="F950" t="s">
        <v>2906</v>
      </c>
      <c r="G950" t="s">
        <v>2893</v>
      </c>
      <c r="H950" t="s">
        <v>2894</v>
      </c>
      <c r="I950" t="s">
        <v>2895</v>
      </c>
      <c r="J950">
        <v>170.011177315607</v>
      </c>
      <c r="K950">
        <v>1</v>
      </c>
      <c r="L950">
        <v>1</v>
      </c>
      <c r="M950">
        <v>2</v>
      </c>
      <c r="N950">
        <v>420777.34647602099</v>
      </c>
      <c r="O950">
        <v>386021.20476756099</v>
      </c>
      <c r="P950">
        <v>398090.50728827098</v>
      </c>
      <c r="Q950">
        <v>132992.64837468299</v>
      </c>
      <c r="R950">
        <v>54880.530359183598</v>
      </c>
      <c r="S950">
        <v>66372.6517910494</v>
      </c>
      <c r="T950">
        <v>0</v>
      </c>
      <c r="U950">
        <v>1392762.23726572</v>
      </c>
      <c r="V950">
        <v>1087220.2621224299</v>
      </c>
      <c r="W950">
        <v>299197.20974834799</v>
      </c>
      <c r="X950">
        <v>0</v>
      </c>
      <c r="Y950">
        <v>0</v>
      </c>
      <c r="Z950">
        <v>0</v>
      </c>
      <c r="AA950">
        <v>6344.7653949395399</v>
      </c>
      <c r="AB950">
        <v>0</v>
      </c>
      <c r="AC950">
        <v>66372.6517910494</v>
      </c>
      <c r="AD950">
        <v>0</v>
      </c>
      <c r="AE950">
        <v>0</v>
      </c>
      <c r="AF950">
        <v>0</v>
      </c>
      <c r="AG950">
        <v>0</v>
      </c>
      <c r="AH950">
        <v>0</v>
      </c>
      <c r="AI950">
        <v>0</v>
      </c>
      <c r="AJ950">
        <v>1459134.8890567699</v>
      </c>
      <c r="AK950" s="63">
        <v>8582.5821107517695</v>
      </c>
      <c r="AL950">
        <v>330.98244656580999</v>
      </c>
      <c r="AM950">
        <v>93035.839999999997</v>
      </c>
      <c r="AN950">
        <v>8582.5821107517404</v>
      </c>
      <c r="AO950">
        <v>19520.097895265601</v>
      </c>
      <c r="AP950">
        <v>330.98244656580999</v>
      </c>
      <c r="AQ950">
        <v>93035.839999999997</v>
      </c>
      <c r="AR950">
        <v>8582.5821107517404</v>
      </c>
      <c r="AS950">
        <v>19520.097895265601</v>
      </c>
      <c r="AT950">
        <v>0</v>
      </c>
      <c r="AU950" t="s">
        <v>2896</v>
      </c>
      <c r="AV950" t="s">
        <v>2897</v>
      </c>
    </row>
    <row r="951" spans="1:48" x14ac:dyDescent="0.25">
      <c r="A951" t="s">
        <v>3867</v>
      </c>
      <c r="B951">
        <v>2180</v>
      </c>
      <c r="C951" t="s">
        <v>195</v>
      </c>
      <c r="D951">
        <v>864</v>
      </c>
      <c r="E951" t="s">
        <v>1192</v>
      </c>
      <c r="F951" t="s">
        <v>2892</v>
      </c>
      <c r="G951" t="s">
        <v>2893</v>
      </c>
      <c r="H951" t="s">
        <v>2894</v>
      </c>
      <c r="I951" t="s">
        <v>2895</v>
      </c>
      <c r="J951">
        <v>490.73895381104899</v>
      </c>
      <c r="K951">
        <v>4</v>
      </c>
      <c r="L951">
        <v>1</v>
      </c>
      <c r="M951">
        <v>2</v>
      </c>
      <c r="N951">
        <v>4259034.01456152</v>
      </c>
      <c r="O951">
        <v>2287395.7859257502</v>
      </c>
      <c r="P951">
        <v>1149092.20766171</v>
      </c>
      <c r="Q951">
        <v>383884.60193294502</v>
      </c>
      <c r="R951">
        <v>158413.19658098099</v>
      </c>
      <c r="S951">
        <v>191585.31936485</v>
      </c>
      <c r="T951">
        <v>4217597.76</v>
      </c>
      <c r="U951">
        <v>4020222.0466629099</v>
      </c>
      <c r="V951">
        <v>6974620.90728499</v>
      </c>
      <c r="W951">
        <v>1244884.67097687</v>
      </c>
      <c r="X951">
        <v>0</v>
      </c>
      <c r="Y951">
        <v>0</v>
      </c>
      <c r="Z951">
        <v>0</v>
      </c>
      <c r="AA951">
        <v>18314.228401048498</v>
      </c>
      <c r="AB951">
        <v>0</v>
      </c>
      <c r="AC951">
        <v>191585.31936485</v>
      </c>
      <c r="AD951">
        <v>0</v>
      </c>
      <c r="AE951">
        <v>0</v>
      </c>
      <c r="AF951">
        <v>0</v>
      </c>
      <c r="AG951">
        <v>0</v>
      </c>
      <c r="AH951">
        <v>0</v>
      </c>
      <c r="AI951">
        <v>0</v>
      </c>
      <c r="AJ951">
        <v>8429405.1260277405</v>
      </c>
      <c r="AK951" s="63">
        <v>17176.9635578458</v>
      </c>
      <c r="AL951">
        <v>330.98244656580999</v>
      </c>
      <c r="AM951">
        <v>93035.839999999997</v>
      </c>
      <c r="AN951">
        <v>8582.5821107517404</v>
      </c>
      <c r="AO951">
        <v>19520.097895265601</v>
      </c>
      <c r="AP951">
        <v>330.98244656580999</v>
      </c>
      <c r="AQ951">
        <v>93035.839999999997</v>
      </c>
      <c r="AR951">
        <v>8582.5821107517404</v>
      </c>
      <c r="AS951">
        <v>19520.097895265601</v>
      </c>
      <c r="AT951">
        <v>0</v>
      </c>
      <c r="AU951" t="s">
        <v>2896</v>
      </c>
      <c r="AV951" t="s">
        <v>2896</v>
      </c>
    </row>
    <row r="952" spans="1:48" x14ac:dyDescent="0.25">
      <c r="A952" t="s">
        <v>3868</v>
      </c>
      <c r="B952">
        <v>2180</v>
      </c>
      <c r="C952" t="s">
        <v>195</v>
      </c>
      <c r="D952">
        <v>1243</v>
      </c>
      <c r="E952" t="s">
        <v>1193</v>
      </c>
      <c r="F952" t="s">
        <v>2892</v>
      </c>
      <c r="G952" t="s">
        <v>2911</v>
      </c>
      <c r="H952" t="s">
        <v>2894</v>
      </c>
      <c r="I952" t="s">
        <v>2895</v>
      </c>
      <c r="J952">
        <v>430.74999999992298</v>
      </c>
      <c r="K952">
        <v>2</v>
      </c>
      <c r="L952">
        <v>1</v>
      </c>
      <c r="M952">
        <v>2</v>
      </c>
      <c r="N952">
        <v>3399409.3958675</v>
      </c>
      <c r="O952">
        <v>2103672.39607374</v>
      </c>
      <c r="P952">
        <v>1008624.77821716</v>
      </c>
      <c r="Q952">
        <v>337022.747084114</v>
      </c>
      <c r="R952">
        <v>139048.43684677</v>
      </c>
      <c r="S952">
        <v>168165.530116384</v>
      </c>
      <c r="T952">
        <v>3458996.04</v>
      </c>
      <c r="U952">
        <v>3528781.7140892702</v>
      </c>
      <c r="V952">
        <v>6010284.0470182002</v>
      </c>
      <c r="W952">
        <v>961418.24816877604</v>
      </c>
      <c r="X952">
        <v>0</v>
      </c>
      <c r="Y952">
        <v>0</v>
      </c>
      <c r="Z952">
        <v>0</v>
      </c>
      <c r="AA952">
        <v>16075.4589023062</v>
      </c>
      <c r="AB952">
        <v>0</v>
      </c>
      <c r="AC952">
        <v>168165.530116384</v>
      </c>
      <c r="AD952">
        <v>0</v>
      </c>
      <c r="AE952">
        <v>0</v>
      </c>
      <c r="AF952">
        <v>0</v>
      </c>
      <c r="AG952">
        <v>0</v>
      </c>
      <c r="AH952">
        <v>0</v>
      </c>
      <c r="AI952">
        <v>0</v>
      </c>
      <c r="AJ952">
        <v>7155943.2842056602</v>
      </c>
      <c r="AK952" s="63">
        <v>16612.752836232001</v>
      </c>
      <c r="AL952">
        <v>330.98244656580999</v>
      </c>
      <c r="AM952">
        <v>93035.839999999997</v>
      </c>
      <c r="AN952">
        <v>8582.5821107517404</v>
      </c>
      <c r="AO952">
        <v>19520.097895265601</v>
      </c>
      <c r="AP952">
        <v>3753.1860850462999</v>
      </c>
      <c r="AQ952">
        <v>20687.885194392002</v>
      </c>
      <c r="AR952">
        <v>14122.692853946</v>
      </c>
      <c r="AS952">
        <v>16759.131628278501</v>
      </c>
      <c r="AT952">
        <v>0</v>
      </c>
      <c r="AU952" t="s">
        <v>2896</v>
      </c>
      <c r="AV952" t="s">
        <v>2896</v>
      </c>
    </row>
    <row r="953" spans="1:48" x14ac:dyDescent="0.25">
      <c r="A953" t="s">
        <v>3869</v>
      </c>
      <c r="B953">
        <v>2180</v>
      </c>
      <c r="C953" t="s">
        <v>195</v>
      </c>
      <c r="D953">
        <v>868</v>
      </c>
      <c r="E953" t="s">
        <v>1194</v>
      </c>
      <c r="F953" t="s">
        <v>2892</v>
      </c>
      <c r="G953" t="s">
        <v>2893</v>
      </c>
      <c r="H953" t="s">
        <v>2904</v>
      </c>
      <c r="I953" t="s">
        <v>2895</v>
      </c>
      <c r="J953">
        <v>691.34341601126596</v>
      </c>
      <c r="K953">
        <v>1</v>
      </c>
      <c r="L953">
        <v>1</v>
      </c>
      <c r="M953">
        <v>2</v>
      </c>
      <c r="N953">
        <v>5249495.7240148298</v>
      </c>
      <c r="O953">
        <v>2454044.2322691102</v>
      </c>
      <c r="P953">
        <v>1618818.57143675</v>
      </c>
      <c r="Q953">
        <v>540809.10022201599</v>
      </c>
      <c r="R953">
        <v>223169.40527147899</v>
      </c>
      <c r="S953">
        <v>269901.64143012598</v>
      </c>
      <c r="T953">
        <v>4422727.04</v>
      </c>
      <c r="U953">
        <v>5663609.99321419</v>
      </c>
      <c r="V953">
        <v>8733398.1072810199</v>
      </c>
      <c r="W953">
        <v>1327138.20005628</v>
      </c>
      <c r="X953">
        <v>0</v>
      </c>
      <c r="Y953">
        <v>0</v>
      </c>
      <c r="Z953">
        <v>0</v>
      </c>
      <c r="AA953">
        <v>25800.725876891502</v>
      </c>
      <c r="AB953">
        <v>0</v>
      </c>
      <c r="AC953">
        <v>269901.64143012598</v>
      </c>
      <c r="AD953">
        <v>0</v>
      </c>
      <c r="AE953">
        <v>0</v>
      </c>
      <c r="AF953">
        <v>0</v>
      </c>
      <c r="AG953">
        <v>0</v>
      </c>
      <c r="AH953">
        <v>0</v>
      </c>
      <c r="AI953">
        <v>0</v>
      </c>
      <c r="AJ953">
        <v>10356238.674644301</v>
      </c>
      <c r="AK953" s="63">
        <v>14979.8760424957</v>
      </c>
      <c r="AL953">
        <v>330.98244656580999</v>
      </c>
      <c r="AM953">
        <v>93035.839999999997</v>
      </c>
      <c r="AN953">
        <v>8582.5821107517404</v>
      </c>
      <c r="AO953">
        <v>19520.097895265601</v>
      </c>
      <c r="AP953">
        <v>330.98244656580999</v>
      </c>
      <c r="AQ953">
        <v>93035.839999999997</v>
      </c>
      <c r="AR953">
        <v>8582.5821107517404</v>
      </c>
      <c r="AS953">
        <v>19520.097895265601</v>
      </c>
      <c r="AT953">
        <v>0</v>
      </c>
      <c r="AU953" t="s">
        <v>2896</v>
      </c>
      <c r="AV953" t="s">
        <v>2896</v>
      </c>
    </row>
    <row r="954" spans="1:48" x14ac:dyDescent="0.25">
      <c r="A954" t="s">
        <v>3870</v>
      </c>
      <c r="B954">
        <v>2180</v>
      </c>
      <c r="C954" t="s">
        <v>195</v>
      </c>
      <c r="D954">
        <v>5060</v>
      </c>
      <c r="E954" t="s">
        <v>1195</v>
      </c>
      <c r="F954" t="s">
        <v>2906</v>
      </c>
      <c r="G954" t="s">
        <v>2893</v>
      </c>
      <c r="H954" t="s">
        <v>2894</v>
      </c>
      <c r="I954" t="s">
        <v>2895</v>
      </c>
      <c r="J954">
        <v>333.25815091207602</v>
      </c>
      <c r="K954">
        <v>1</v>
      </c>
      <c r="L954">
        <v>1</v>
      </c>
      <c r="M954">
        <v>2</v>
      </c>
      <c r="N954">
        <v>824813.30137472099</v>
      </c>
      <c r="O954">
        <v>756683.85423197795</v>
      </c>
      <c r="P954">
        <v>780342.26013421605</v>
      </c>
      <c r="Q954">
        <v>260693.94249279401</v>
      </c>
      <c r="R954">
        <v>107577.539061584</v>
      </c>
      <c r="S954">
        <v>130104.546984898</v>
      </c>
      <c r="T954">
        <v>0</v>
      </c>
      <c r="U954">
        <v>2730110.8972952999</v>
      </c>
      <c r="V954">
        <v>2131183.4898740202</v>
      </c>
      <c r="W954">
        <v>586490.31465552899</v>
      </c>
      <c r="X954">
        <v>0</v>
      </c>
      <c r="Y954">
        <v>0</v>
      </c>
      <c r="Z954">
        <v>0</v>
      </c>
      <c r="AA954">
        <v>12437.092765749399</v>
      </c>
      <c r="AB954">
        <v>0</v>
      </c>
      <c r="AC954">
        <v>130104.546984898</v>
      </c>
      <c r="AD954">
        <v>0</v>
      </c>
      <c r="AE954">
        <v>0</v>
      </c>
      <c r="AF954">
        <v>0</v>
      </c>
      <c r="AG954">
        <v>0</v>
      </c>
      <c r="AH954">
        <v>0</v>
      </c>
      <c r="AI954">
        <v>0</v>
      </c>
      <c r="AJ954">
        <v>2860215.4442802002</v>
      </c>
      <c r="AK954" s="63">
        <v>8582.5821107517695</v>
      </c>
      <c r="AL954">
        <v>330.98244656580999</v>
      </c>
      <c r="AM954">
        <v>93035.839999999997</v>
      </c>
      <c r="AN954">
        <v>8582.5821107517404</v>
      </c>
      <c r="AO954">
        <v>19520.097895265601</v>
      </c>
      <c r="AP954">
        <v>330.98244656580999</v>
      </c>
      <c r="AQ954">
        <v>93035.839999999997</v>
      </c>
      <c r="AR954">
        <v>8582.5821107517404</v>
      </c>
      <c r="AS954">
        <v>19520.097895265601</v>
      </c>
      <c r="AT954">
        <v>0</v>
      </c>
      <c r="AU954" t="s">
        <v>2896</v>
      </c>
      <c r="AV954" t="s">
        <v>2897</v>
      </c>
    </row>
    <row r="955" spans="1:48" x14ac:dyDescent="0.25">
      <c r="A955" t="s">
        <v>3871</v>
      </c>
      <c r="B955">
        <v>2180</v>
      </c>
      <c r="C955" t="s">
        <v>195</v>
      </c>
      <c r="D955">
        <v>869</v>
      </c>
      <c r="E955" t="s">
        <v>1196</v>
      </c>
      <c r="F955" t="s">
        <v>2892</v>
      </c>
      <c r="G955" t="s">
        <v>2893</v>
      </c>
      <c r="H955" t="s">
        <v>2894</v>
      </c>
      <c r="I955" t="s">
        <v>2895</v>
      </c>
      <c r="J955">
        <v>267.86510840308898</v>
      </c>
      <c r="K955">
        <v>2</v>
      </c>
      <c r="L955">
        <v>1</v>
      </c>
      <c r="M955">
        <v>2</v>
      </c>
      <c r="N955">
        <v>2573540.75324196</v>
      </c>
      <c r="O955">
        <v>1385127.76684764</v>
      </c>
      <c r="P955">
        <v>627220.86025590205</v>
      </c>
      <c r="Q955">
        <v>209539.69460235201</v>
      </c>
      <c r="R955">
        <v>86468.310178169893</v>
      </c>
      <c r="S955">
        <v>104574.992348917</v>
      </c>
      <c r="T955">
        <v>2687498.09</v>
      </c>
      <c r="U955">
        <v>2194399.29512602</v>
      </c>
      <c r="V955">
        <v>4173098.5710627702</v>
      </c>
      <c r="W955">
        <v>698802.16974171903</v>
      </c>
      <c r="X955">
        <v>0</v>
      </c>
      <c r="Y955">
        <v>0</v>
      </c>
      <c r="Z955">
        <v>0</v>
      </c>
      <c r="AA955">
        <v>9996.6443215238796</v>
      </c>
      <c r="AB955">
        <v>0</v>
      </c>
      <c r="AC955">
        <v>104574.992348917</v>
      </c>
      <c r="AD955">
        <v>0</v>
      </c>
      <c r="AE955">
        <v>0</v>
      </c>
      <c r="AF955">
        <v>0</v>
      </c>
      <c r="AG955">
        <v>0</v>
      </c>
      <c r="AH955">
        <v>0</v>
      </c>
      <c r="AI955">
        <v>0</v>
      </c>
      <c r="AJ955">
        <v>4986472.3774749404</v>
      </c>
      <c r="AK955" s="63">
        <v>18615.609950853199</v>
      </c>
      <c r="AL955">
        <v>330.98244656580999</v>
      </c>
      <c r="AM955">
        <v>93035.839999999997</v>
      </c>
      <c r="AN955">
        <v>8582.5821107517404</v>
      </c>
      <c r="AO955">
        <v>19520.097895265601</v>
      </c>
      <c r="AP955">
        <v>330.98244656580999</v>
      </c>
      <c r="AQ955">
        <v>93035.839999999997</v>
      </c>
      <c r="AR955">
        <v>8582.5821107517404</v>
      </c>
      <c r="AS955">
        <v>19520.097895265601</v>
      </c>
      <c r="AT955">
        <v>0</v>
      </c>
      <c r="AU955" t="s">
        <v>2896</v>
      </c>
      <c r="AV955" t="s">
        <v>2896</v>
      </c>
    </row>
    <row r="956" spans="1:48" x14ac:dyDescent="0.25">
      <c r="A956" t="s">
        <v>3872</v>
      </c>
      <c r="B956">
        <v>2180</v>
      </c>
      <c r="C956" t="s">
        <v>195</v>
      </c>
      <c r="D956">
        <v>870</v>
      </c>
      <c r="E956" t="s">
        <v>1197</v>
      </c>
      <c r="F956" t="s">
        <v>2892</v>
      </c>
      <c r="G956" t="s">
        <v>2893</v>
      </c>
      <c r="H956" t="s">
        <v>2894</v>
      </c>
      <c r="I956" t="s">
        <v>2895</v>
      </c>
      <c r="J956">
        <v>502.82924984868799</v>
      </c>
      <c r="K956">
        <v>3</v>
      </c>
      <c r="L956">
        <v>1</v>
      </c>
      <c r="M956">
        <v>2</v>
      </c>
      <c r="N956">
        <v>4568742.6046842802</v>
      </c>
      <c r="O956">
        <v>2212322.1630149102</v>
      </c>
      <c r="P956">
        <v>1177402.2997326199</v>
      </c>
      <c r="Q956">
        <v>393342.33591883699</v>
      </c>
      <c r="R956">
        <v>162316.00973257399</v>
      </c>
      <c r="S956">
        <v>196305.39143086001</v>
      </c>
      <c r="T956">
        <v>4394857.4800000004</v>
      </c>
      <c r="U956">
        <v>4119267.9330832199</v>
      </c>
      <c r="V956">
        <v>7342361.6239125403</v>
      </c>
      <c r="W956">
        <v>1152998.3546011699</v>
      </c>
      <c r="X956">
        <v>0</v>
      </c>
      <c r="Y956">
        <v>0</v>
      </c>
      <c r="Z956">
        <v>0</v>
      </c>
      <c r="AA956">
        <v>18765.434569521702</v>
      </c>
      <c r="AB956">
        <v>0</v>
      </c>
      <c r="AC956">
        <v>196305.39143086001</v>
      </c>
      <c r="AD956">
        <v>0</v>
      </c>
      <c r="AE956">
        <v>0</v>
      </c>
      <c r="AF956">
        <v>0</v>
      </c>
      <c r="AG956">
        <v>0</v>
      </c>
      <c r="AH956">
        <v>0</v>
      </c>
      <c r="AI956">
        <v>0</v>
      </c>
      <c r="AJ956">
        <v>8710430.8045140691</v>
      </c>
      <c r="AK956" s="63">
        <v>17322.8403223067</v>
      </c>
      <c r="AL956">
        <v>330.98244656580999</v>
      </c>
      <c r="AM956">
        <v>93035.839999999997</v>
      </c>
      <c r="AN956">
        <v>8582.5821107517404</v>
      </c>
      <c r="AO956">
        <v>19520.097895265601</v>
      </c>
      <c r="AP956">
        <v>330.98244656580999</v>
      </c>
      <c r="AQ956">
        <v>93035.839999999997</v>
      </c>
      <c r="AR956">
        <v>8582.5821107517404</v>
      </c>
      <c r="AS956">
        <v>19520.097895265601</v>
      </c>
      <c r="AT956">
        <v>0</v>
      </c>
      <c r="AU956" t="s">
        <v>2896</v>
      </c>
      <c r="AV956" t="s">
        <v>2896</v>
      </c>
    </row>
    <row r="957" spans="1:48" x14ac:dyDescent="0.25">
      <c r="A957" t="s">
        <v>3873</v>
      </c>
      <c r="B957">
        <v>2180</v>
      </c>
      <c r="C957" t="s">
        <v>195</v>
      </c>
      <c r="D957">
        <v>871</v>
      </c>
      <c r="E957" t="s">
        <v>1198</v>
      </c>
      <c r="F957" t="s">
        <v>2892</v>
      </c>
      <c r="G957" t="s">
        <v>2893</v>
      </c>
      <c r="H957" t="s">
        <v>2894</v>
      </c>
      <c r="I957" t="s">
        <v>2895</v>
      </c>
      <c r="J957">
        <v>394.104355716859</v>
      </c>
      <c r="K957">
        <v>1</v>
      </c>
      <c r="L957">
        <v>1</v>
      </c>
      <c r="M957">
        <v>2</v>
      </c>
      <c r="N957">
        <v>2951179.7446777001</v>
      </c>
      <c r="O957">
        <v>1442589.3070566601</v>
      </c>
      <c r="P957">
        <v>922816.98985352297</v>
      </c>
      <c r="Q957">
        <v>308291.38901546801</v>
      </c>
      <c r="R957">
        <v>127219.024067191</v>
      </c>
      <c r="S957">
        <v>153859.00847432</v>
      </c>
      <c r="T957">
        <v>2523522.4700000002</v>
      </c>
      <c r="U957">
        <v>3228573.9846705399</v>
      </c>
      <c r="V957">
        <v>5010308.6841096804</v>
      </c>
      <c r="W957">
        <v>727079.91595018306</v>
      </c>
      <c r="X957">
        <v>0</v>
      </c>
      <c r="Y957">
        <v>0</v>
      </c>
      <c r="Z957">
        <v>0</v>
      </c>
      <c r="AA957">
        <v>14707.854610672901</v>
      </c>
      <c r="AB957">
        <v>0</v>
      </c>
      <c r="AC957">
        <v>153859.00847432</v>
      </c>
      <c r="AD957">
        <v>0</v>
      </c>
      <c r="AE957">
        <v>0</v>
      </c>
      <c r="AF957">
        <v>0</v>
      </c>
      <c r="AG957">
        <v>0</v>
      </c>
      <c r="AH957">
        <v>0</v>
      </c>
      <c r="AI957">
        <v>0</v>
      </c>
      <c r="AJ957">
        <v>5905955.4631448798</v>
      </c>
      <c r="AK957" s="63">
        <v>14985.765514827201</v>
      </c>
      <c r="AL957">
        <v>330.98244656580999</v>
      </c>
      <c r="AM957">
        <v>93035.839999999997</v>
      </c>
      <c r="AN957">
        <v>8582.5821107517404</v>
      </c>
      <c r="AO957">
        <v>19520.097895265601</v>
      </c>
      <c r="AP957">
        <v>330.98244656580999</v>
      </c>
      <c r="AQ957">
        <v>93035.839999999997</v>
      </c>
      <c r="AR957">
        <v>8582.5821107517404</v>
      </c>
      <c r="AS957">
        <v>19520.097895265601</v>
      </c>
      <c r="AT957">
        <v>0</v>
      </c>
      <c r="AU957" t="s">
        <v>2896</v>
      </c>
      <c r="AV957" t="s">
        <v>2896</v>
      </c>
    </row>
    <row r="958" spans="1:48" x14ac:dyDescent="0.25">
      <c r="A958" t="s">
        <v>3874</v>
      </c>
      <c r="B958">
        <v>2180</v>
      </c>
      <c r="C958" t="s">
        <v>195</v>
      </c>
      <c r="D958">
        <v>914</v>
      </c>
      <c r="E958" t="s">
        <v>1199</v>
      </c>
      <c r="F958" t="s">
        <v>2892</v>
      </c>
      <c r="G958" t="s">
        <v>2903</v>
      </c>
      <c r="H958" t="s">
        <v>2904</v>
      </c>
      <c r="I958" t="s">
        <v>2895</v>
      </c>
      <c r="J958">
        <v>1662.18564085394</v>
      </c>
      <c r="K958">
        <v>1</v>
      </c>
      <c r="L958">
        <v>1</v>
      </c>
      <c r="M958">
        <v>2</v>
      </c>
      <c r="N958">
        <v>12740973.9781137</v>
      </c>
      <c r="O958">
        <v>6474619.0090670604</v>
      </c>
      <c r="P958">
        <v>3892098.9515086501</v>
      </c>
      <c r="Q958">
        <v>1300258.4533437199</v>
      </c>
      <c r="R958">
        <v>536562.54233297205</v>
      </c>
      <c r="S958">
        <v>648920.09157537494</v>
      </c>
      <c r="T958">
        <v>11327588.279999999</v>
      </c>
      <c r="U958">
        <v>13616924.6543661</v>
      </c>
      <c r="V958">
        <v>21076873.106598701</v>
      </c>
      <c r="W958">
        <v>3805607.5655327998</v>
      </c>
      <c r="X958">
        <v>0</v>
      </c>
      <c r="Y958">
        <v>0</v>
      </c>
      <c r="Z958">
        <v>0</v>
      </c>
      <c r="AA958">
        <v>62032.262234604001</v>
      </c>
      <c r="AB958">
        <v>0</v>
      </c>
      <c r="AC958">
        <v>648920.09157537494</v>
      </c>
      <c r="AD958">
        <v>0</v>
      </c>
      <c r="AE958">
        <v>0</v>
      </c>
      <c r="AF958">
        <v>0</v>
      </c>
      <c r="AG958">
        <v>0</v>
      </c>
      <c r="AH958">
        <v>0</v>
      </c>
      <c r="AI958">
        <v>0</v>
      </c>
      <c r="AJ958">
        <v>25593433.025941499</v>
      </c>
      <c r="AK958" s="63">
        <v>15397.457658696199</v>
      </c>
      <c r="AL958">
        <v>330.98244656580999</v>
      </c>
      <c r="AM958">
        <v>93035.839999999997</v>
      </c>
      <c r="AN958">
        <v>8582.5821107517404</v>
      </c>
      <c r="AO958">
        <v>19520.097895265601</v>
      </c>
      <c r="AP958">
        <v>330.98244656580999</v>
      </c>
      <c r="AQ958">
        <v>40734.411818744898</v>
      </c>
      <c r="AR958">
        <v>8582.5821107517604</v>
      </c>
      <c r="AS958">
        <v>18457.5243447752</v>
      </c>
      <c r="AT958">
        <v>0</v>
      </c>
      <c r="AU958" t="s">
        <v>2896</v>
      </c>
      <c r="AV958" t="s">
        <v>2896</v>
      </c>
    </row>
    <row r="959" spans="1:48" x14ac:dyDescent="0.25">
      <c r="A959" t="s">
        <v>3875</v>
      </c>
      <c r="B959">
        <v>2180</v>
      </c>
      <c r="C959" t="s">
        <v>195</v>
      </c>
      <c r="D959">
        <v>872</v>
      </c>
      <c r="E959" t="s">
        <v>1200</v>
      </c>
      <c r="F959" t="s">
        <v>2892</v>
      </c>
      <c r="G959" t="s">
        <v>2893</v>
      </c>
      <c r="H959" t="s">
        <v>2894</v>
      </c>
      <c r="I959" t="s">
        <v>2895</v>
      </c>
      <c r="J959">
        <v>489.14085501105899</v>
      </c>
      <c r="K959">
        <v>1</v>
      </c>
      <c r="L959">
        <v>1</v>
      </c>
      <c r="M959">
        <v>2</v>
      </c>
      <c r="N959">
        <v>3710832.4330149</v>
      </c>
      <c r="O959">
        <v>1531852.7208300501</v>
      </c>
      <c r="P959">
        <v>1145350.1715672</v>
      </c>
      <c r="Q959">
        <v>382634.47594045999</v>
      </c>
      <c r="R959">
        <v>157897.32161855401</v>
      </c>
      <c r="S959">
        <v>190961.418884574</v>
      </c>
      <c r="T959">
        <v>2921436.99</v>
      </c>
      <c r="U959">
        <v>4007130.1329711601</v>
      </c>
      <c r="V959">
        <v>5982558.0768970205</v>
      </c>
      <c r="W959">
        <v>927754.45823392901</v>
      </c>
      <c r="X959">
        <v>0</v>
      </c>
      <c r="Y959">
        <v>0</v>
      </c>
      <c r="Z959">
        <v>0</v>
      </c>
      <c r="AA959">
        <v>18254.587840210301</v>
      </c>
      <c r="AB959">
        <v>0</v>
      </c>
      <c r="AC959">
        <v>190961.418884574</v>
      </c>
      <c r="AD959">
        <v>0</v>
      </c>
      <c r="AE959">
        <v>0</v>
      </c>
      <c r="AF959">
        <v>0</v>
      </c>
      <c r="AG959">
        <v>0</v>
      </c>
      <c r="AH959">
        <v>0</v>
      </c>
      <c r="AI959">
        <v>0</v>
      </c>
      <c r="AJ959">
        <v>7119528.5418557497</v>
      </c>
      <c r="AK959" s="63">
        <v>14555.1704972482</v>
      </c>
      <c r="AL959">
        <v>330.98244656580999</v>
      </c>
      <c r="AM959">
        <v>93035.839999999997</v>
      </c>
      <c r="AN959">
        <v>8582.5821107517404</v>
      </c>
      <c r="AO959">
        <v>19520.097895265601</v>
      </c>
      <c r="AP959">
        <v>330.98244656580999</v>
      </c>
      <c r="AQ959">
        <v>93035.839999999997</v>
      </c>
      <c r="AR959">
        <v>8582.5821107517404</v>
      </c>
      <c r="AS959">
        <v>19520.097895265601</v>
      </c>
      <c r="AT959">
        <v>0</v>
      </c>
      <c r="AU959" t="s">
        <v>2896</v>
      </c>
      <c r="AV959" t="s">
        <v>2896</v>
      </c>
    </row>
    <row r="960" spans="1:48" x14ac:dyDescent="0.25">
      <c r="A960" t="s">
        <v>3876</v>
      </c>
      <c r="B960">
        <v>2180</v>
      </c>
      <c r="C960" t="s">
        <v>195</v>
      </c>
      <c r="D960">
        <v>915</v>
      </c>
      <c r="E960" t="s">
        <v>1201</v>
      </c>
      <c r="F960" t="s">
        <v>2892</v>
      </c>
      <c r="G960" t="s">
        <v>2903</v>
      </c>
      <c r="H960" t="s">
        <v>2904</v>
      </c>
      <c r="I960" t="s">
        <v>2895</v>
      </c>
      <c r="J960">
        <v>1096.06760041538</v>
      </c>
      <c r="K960">
        <v>2</v>
      </c>
      <c r="L960">
        <v>1</v>
      </c>
      <c r="M960">
        <v>2</v>
      </c>
      <c r="N960">
        <v>8861371.0448681805</v>
      </c>
      <c r="O960">
        <v>4971944.3966533998</v>
      </c>
      <c r="P960">
        <v>2566502.4733143901</v>
      </c>
      <c r="Q960">
        <v>857407.93798705202</v>
      </c>
      <c r="R960">
        <v>353816.56765217701</v>
      </c>
      <c r="S960">
        <v>427906.64902443899</v>
      </c>
      <c r="T960">
        <v>8631858.8900000006</v>
      </c>
      <c r="U960">
        <v>8979183.5304751992</v>
      </c>
      <c r="V960">
        <v>15295833.779836999</v>
      </c>
      <c r="W960">
        <v>2274303.7313761301</v>
      </c>
      <c r="X960">
        <v>0</v>
      </c>
      <c r="Y960">
        <v>0</v>
      </c>
      <c r="Z960">
        <v>0</v>
      </c>
      <c r="AA960">
        <v>40904.909262054302</v>
      </c>
      <c r="AB960">
        <v>0</v>
      </c>
      <c r="AC960">
        <v>427906.64902443899</v>
      </c>
      <c r="AD960">
        <v>0</v>
      </c>
      <c r="AE960">
        <v>0</v>
      </c>
      <c r="AF960">
        <v>0</v>
      </c>
      <c r="AG960">
        <v>0</v>
      </c>
      <c r="AH960">
        <v>0</v>
      </c>
      <c r="AI960">
        <v>0</v>
      </c>
      <c r="AJ960">
        <v>18038949.069499601</v>
      </c>
      <c r="AK960" s="63">
        <v>16457.880027348099</v>
      </c>
      <c r="AL960">
        <v>330.98244656580999</v>
      </c>
      <c r="AM960">
        <v>93035.839999999997</v>
      </c>
      <c r="AN960">
        <v>8582.5821107517404</v>
      </c>
      <c r="AO960">
        <v>19520.097895265601</v>
      </c>
      <c r="AP960">
        <v>330.98244656580999</v>
      </c>
      <c r="AQ960">
        <v>40734.411818744898</v>
      </c>
      <c r="AR960">
        <v>8582.5821107517604</v>
      </c>
      <c r="AS960">
        <v>18457.5243447752</v>
      </c>
      <c r="AT960">
        <v>0</v>
      </c>
      <c r="AU960" t="s">
        <v>2896</v>
      </c>
      <c r="AV960" t="s">
        <v>2896</v>
      </c>
    </row>
    <row r="961" spans="1:48" x14ac:dyDescent="0.25">
      <c r="A961" t="s">
        <v>3877</v>
      </c>
      <c r="B961">
        <v>2180</v>
      </c>
      <c r="C961" t="s">
        <v>195</v>
      </c>
      <c r="D961">
        <v>873</v>
      </c>
      <c r="E961" t="s">
        <v>1202</v>
      </c>
      <c r="F961" t="s">
        <v>2892</v>
      </c>
      <c r="G961" t="s">
        <v>2893</v>
      </c>
      <c r="H961" t="s">
        <v>2894</v>
      </c>
      <c r="I961" t="s">
        <v>2895</v>
      </c>
      <c r="J961">
        <v>380.46996598469298</v>
      </c>
      <c r="K961">
        <v>1</v>
      </c>
      <c r="L961">
        <v>1</v>
      </c>
      <c r="M961">
        <v>2</v>
      </c>
      <c r="N961">
        <v>2849672.56554353</v>
      </c>
      <c r="O961">
        <v>1395095.44690291</v>
      </c>
      <c r="P961">
        <v>890891.31760805706</v>
      </c>
      <c r="Q961">
        <v>297625.77497711999</v>
      </c>
      <c r="R961">
        <v>122817.769094195</v>
      </c>
      <c r="S961">
        <v>148536.11961274501</v>
      </c>
      <c r="T961">
        <v>2439224.27</v>
      </c>
      <c r="U961">
        <v>3116878.6041258099</v>
      </c>
      <c r="V961">
        <v>4787944.4893570896</v>
      </c>
      <c r="W961">
        <v>753959.36143326096</v>
      </c>
      <c r="X961">
        <v>0</v>
      </c>
      <c r="Y961">
        <v>0</v>
      </c>
      <c r="Z961">
        <v>0</v>
      </c>
      <c r="AA961">
        <v>14199.023335461099</v>
      </c>
      <c r="AB961">
        <v>0</v>
      </c>
      <c r="AC961">
        <v>148536.11961274501</v>
      </c>
      <c r="AD961">
        <v>0</v>
      </c>
      <c r="AE961">
        <v>0</v>
      </c>
      <c r="AF961">
        <v>0</v>
      </c>
      <c r="AG961">
        <v>0</v>
      </c>
      <c r="AH961">
        <v>0</v>
      </c>
      <c r="AI961">
        <v>0</v>
      </c>
      <c r="AJ961">
        <v>5704638.99373856</v>
      </c>
      <c r="AK961" s="63">
        <v>14993.6644249288</v>
      </c>
      <c r="AL961">
        <v>330.98244656580999</v>
      </c>
      <c r="AM961">
        <v>93035.839999999997</v>
      </c>
      <c r="AN961">
        <v>8582.5821107517404</v>
      </c>
      <c r="AO961">
        <v>19520.097895265601</v>
      </c>
      <c r="AP961">
        <v>330.98244656580999</v>
      </c>
      <c r="AQ961">
        <v>93035.839999999997</v>
      </c>
      <c r="AR961">
        <v>8582.5821107517404</v>
      </c>
      <c r="AS961">
        <v>19520.097895265601</v>
      </c>
      <c r="AT961">
        <v>0</v>
      </c>
      <c r="AU961" t="s">
        <v>2896</v>
      </c>
      <c r="AV961" t="s">
        <v>2896</v>
      </c>
    </row>
    <row r="962" spans="1:48" x14ac:dyDescent="0.25">
      <c r="A962" t="s">
        <v>3878</v>
      </c>
      <c r="B962">
        <v>2180</v>
      </c>
      <c r="C962" t="s">
        <v>195</v>
      </c>
      <c r="D962">
        <v>1278</v>
      </c>
      <c r="E962" t="s">
        <v>1203</v>
      </c>
      <c r="F962" t="s">
        <v>2892</v>
      </c>
      <c r="G962" t="s">
        <v>2893</v>
      </c>
      <c r="H962" t="s">
        <v>2894</v>
      </c>
      <c r="I962" t="s">
        <v>2895</v>
      </c>
      <c r="J962">
        <v>438.61324426000198</v>
      </c>
      <c r="K962">
        <v>2</v>
      </c>
      <c r="L962">
        <v>1</v>
      </c>
      <c r="M962">
        <v>2</v>
      </c>
      <c r="N962">
        <v>3514103.9507319401</v>
      </c>
      <c r="O962">
        <v>1513150.4529143199</v>
      </c>
      <c r="P962">
        <v>1027036.99643629</v>
      </c>
      <c r="Q962">
        <v>343108.834885969</v>
      </c>
      <c r="R962">
        <v>141586.73475253501</v>
      </c>
      <c r="S962">
        <v>171235.35400362901</v>
      </c>
      <c r="T962">
        <v>2945788.14</v>
      </c>
      <c r="U962">
        <v>3593198.8297210499</v>
      </c>
      <c r="V962">
        <v>5736898.9577822704</v>
      </c>
      <c r="W962">
        <v>785719.09915385302</v>
      </c>
      <c r="X962">
        <v>0</v>
      </c>
      <c r="Y962">
        <v>0</v>
      </c>
      <c r="Z962">
        <v>0</v>
      </c>
      <c r="AA962">
        <v>16368.9127849335</v>
      </c>
      <c r="AB962">
        <v>0</v>
      </c>
      <c r="AC962">
        <v>171235.35400362901</v>
      </c>
      <c r="AD962">
        <v>0</v>
      </c>
      <c r="AE962">
        <v>0</v>
      </c>
      <c r="AF962">
        <v>0</v>
      </c>
      <c r="AG962">
        <v>0</v>
      </c>
      <c r="AH962">
        <v>0</v>
      </c>
      <c r="AI962">
        <v>0</v>
      </c>
      <c r="AJ962">
        <v>6710222.3237246899</v>
      </c>
      <c r="AK962" s="63">
        <v>15298.7225341217</v>
      </c>
      <c r="AL962">
        <v>330.98244656580999</v>
      </c>
      <c r="AM962">
        <v>93035.839999999997</v>
      </c>
      <c r="AN962">
        <v>8582.5821107517404</v>
      </c>
      <c r="AO962">
        <v>19520.097895265601</v>
      </c>
      <c r="AP962">
        <v>330.98244656580999</v>
      </c>
      <c r="AQ962">
        <v>93035.839999999997</v>
      </c>
      <c r="AR962">
        <v>8582.5821107517404</v>
      </c>
      <c r="AS962">
        <v>19520.097895265601</v>
      </c>
      <c r="AT962">
        <v>0</v>
      </c>
      <c r="AU962" t="s">
        <v>2896</v>
      </c>
      <c r="AV962" t="s">
        <v>2896</v>
      </c>
    </row>
    <row r="963" spans="1:48" x14ac:dyDescent="0.25">
      <c r="A963" t="s">
        <v>3879</v>
      </c>
      <c r="B963">
        <v>2180</v>
      </c>
      <c r="C963" t="s">
        <v>195</v>
      </c>
      <c r="D963">
        <v>875</v>
      </c>
      <c r="E963" t="s">
        <v>1204</v>
      </c>
      <c r="F963" t="s">
        <v>2892</v>
      </c>
      <c r="G963" t="s">
        <v>2893</v>
      </c>
      <c r="H963" t="s">
        <v>2904</v>
      </c>
      <c r="I963" t="s">
        <v>2895</v>
      </c>
      <c r="J963">
        <v>382.480237951128</v>
      </c>
      <c r="K963">
        <v>2</v>
      </c>
      <c r="L963">
        <v>2</v>
      </c>
      <c r="M963">
        <v>2</v>
      </c>
      <c r="N963">
        <v>3247103.2149076401</v>
      </c>
      <c r="O963">
        <v>1819625.2774210901</v>
      </c>
      <c r="P963">
        <v>904842.60980492702</v>
      </c>
      <c r="Q963">
        <v>299198.32683512702</v>
      </c>
      <c r="R963">
        <v>123466.695790817</v>
      </c>
      <c r="S963">
        <v>149320.93319582901</v>
      </c>
      <c r="T963">
        <v>3260889.01</v>
      </c>
      <c r="U963">
        <v>3133347.1147595998</v>
      </c>
      <c r="V963">
        <v>5474701.9241944598</v>
      </c>
      <c r="W963">
        <v>905260.15449172899</v>
      </c>
      <c r="X963">
        <v>0</v>
      </c>
      <c r="Y963">
        <v>0</v>
      </c>
      <c r="Z963">
        <v>0</v>
      </c>
      <c r="AA963">
        <v>14274.0460734271</v>
      </c>
      <c r="AB963">
        <v>0</v>
      </c>
      <c r="AC963">
        <v>149320.93319582901</v>
      </c>
      <c r="AD963">
        <v>0</v>
      </c>
      <c r="AE963">
        <v>0</v>
      </c>
      <c r="AF963">
        <v>0</v>
      </c>
      <c r="AG963">
        <v>0</v>
      </c>
      <c r="AH963">
        <v>0</v>
      </c>
      <c r="AI963">
        <v>0</v>
      </c>
      <c r="AJ963">
        <v>6543557.0579554401</v>
      </c>
      <c r="AK963" s="63">
        <v>17108.2226182665</v>
      </c>
      <c r="AL963">
        <v>330.98244656580999</v>
      </c>
      <c r="AM963">
        <v>93035.839999999997</v>
      </c>
      <c r="AN963">
        <v>8582.5821107517404</v>
      </c>
      <c r="AO963">
        <v>19520.097895265601</v>
      </c>
      <c r="AP963">
        <v>330.98244656580999</v>
      </c>
      <c r="AQ963">
        <v>93035.839999999997</v>
      </c>
      <c r="AR963">
        <v>8582.5821107517404</v>
      </c>
      <c r="AS963">
        <v>19520.097895265601</v>
      </c>
      <c r="AT963">
        <v>0</v>
      </c>
      <c r="AU963" t="s">
        <v>2896</v>
      </c>
      <c r="AV963" t="s">
        <v>2896</v>
      </c>
    </row>
    <row r="964" spans="1:48" x14ac:dyDescent="0.25">
      <c r="A964" t="s">
        <v>3880</v>
      </c>
      <c r="B964">
        <v>2180</v>
      </c>
      <c r="C964" t="s">
        <v>195</v>
      </c>
      <c r="D964">
        <v>916</v>
      </c>
      <c r="E964" t="s">
        <v>1205</v>
      </c>
      <c r="F964" t="s">
        <v>2945</v>
      </c>
      <c r="G964" t="s">
        <v>2907</v>
      </c>
      <c r="H964" t="s">
        <v>2904</v>
      </c>
      <c r="I964" t="s">
        <v>2895</v>
      </c>
      <c r="J964">
        <v>394.42422189878101</v>
      </c>
      <c r="K964">
        <v>1</v>
      </c>
      <c r="L964">
        <v>2</v>
      </c>
      <c r="M964">
        <v>2</v>
      </c>
      <c r="N964">
        <v>3307369.2428808301</v>
      </c>
      <c r="O964">
        <v>1716548.56359247</v>
      </c>
      <c r="P964">
        <v>923565.97408289101</v>
      </c>
      <c r="Q964">
        <v>308541.60697955103</v>
      </c>
      <c r="R964">
        <v>127322.27860601</v>
      </c>
      <c r="S964">
        <v>153983.88477391101</v>
      </c>
      <c r="T964">
        <v>3152153.28</v>
      </c>
      <c r="U964">
        <v>3231194.38614175</v>
      </c>
      <c r="V964">
        <v>5458535.8460537205</v>
      </c>
      <c r="W964">
        <v>910092.02816879598</v>
      </c>
      <c r="X964">
        <v>0</v>
      </c>
      <c r="Y964">
        <v>0</v>
      </c>
      <c r="Z964">
        <v>0</v>
      </c>
      <c r="AA964">
        <v>14719.7919192317</v>
      </c>
      <c r="AB964">
        <v>0</v>
      </c>
      <c r="AC964">
        <v>153983.88477391101</v>
      </c>
      <c r="AD964">
        <v>0</v>
      </c>
      <c r="AE964">
        <v>0</v>
      </c>
      <c r="AF964">
        <v>0</v>
      </c>
      <c r="AG964">
        <v>0</v>
      </c>
      <c r="AH964">
        <v>0</v>
      </c>
      <c r="AI964">
        <v>0</v>
      </c>
      <c r="AJ964">
        <v>6537331.5509156696</v>
      </c>
      <c r="AK964" s="63">
        <v>16574.366349623699</v>
      </c>
      <c r="AL964">
        <v>330.98244656580999</v>
      </c>
      <c r="AM964">
        <v>93035.839999999997</v>
      </c>
      <c r="AN964">
        <v>8582.5821107517404</v>
      </c>
      <c r="AO964">
        <v>19520.097895265601</v>
      </c>
      <c r="AP964">
        <v>330.98244656580999</v>
      </c>
      <c r="AQ964">
        <v>56162.493707719797</v>
      </c>
      <c r="AR964">
        <v>8582.5821107517804</v>
      </c>
      <c r="AS964">
        <v>16574.366349623699</v>
      </c>
      <c r="AT964">
        <v>0</v>
      </c>
      <c r="AU964" t="s">
        <v>2896</v>
      </c>
      <c r="AV964" t="s">
        <v>2896</v>
      </c>
    </row>
    <row r="965" spans="1:48" x14ac:dyDescent="0.25">
      <c r="A965" t="s">
        <v>3881</v>
      </c>
      <c r="B965">
        <v>2180</v>
      </c>
      <c r="C965" t="s">
        <v>195</v>
      </c>
      <c r="D965">
        <v>877</v>
      </c>
      <c r="E965" t="s">
        <v>1209</v>
      </c>
      <c r="F965" t="s">
        <v>2892</v>
      </c>
      <c r="G965" t="s">
        <v>2911</v>
      </c>
      <c r="H965" t="s">
        <v>2894</v>
      </c>
      <c r="I965" t="s">
        <v>2895</v>
      </c>
      <c r="J965">
        <v>737.24425287353097</v>
      </c>
      <c r="K965">
        <v>1</v>
      </c>
      <c r="L965">
        <v>1</v>
      </c>
      <c r="M965">
        <v>2</v>
      </c>
      <c r="N965">
        <v>5385857.9795603696</v>
      </c>
      <c r="O965">
        <v>2481520.7854275601</v>
      </c>
      <c r="P965">
        <v>1726297.90144301</v>
      </c>
      <c r="Q965">
        <v>576715.40916777798</v>
      </c>
      <c r="R965">
        <v>237986.444425647</v>
      </c>
      <c r="S965">
        <v>287821.40594255697</v>
      </c>
      <c r="T965">
        <v>4368740.59</v>
      </c>
      <c r="U965">
        <v>6039637.9300243696</v>
      </c>
      <c r="V965">
        <v>9029993.6604918502</v>
      </c>
      <c r="W965">
        <v>1350871.1283937099</v>
      </c>
      <c r="X965">
        <v>0</v>
      </c>
      <c r="Y965">
        <v>0</v>
      </c>
      <c r="Z965">
        <v>0</v>
      </c>
      <c r="AA965">
        <v>27513.731138785799</v>
      </c>
      <c r="AB965">
        <v>0</v>
      </c>
      <c r="AC965">
        <v>287821.40594255697</v>
      </c>
      <c r="AD965">
        <v>0</v>
      </c>
      <c r="AE965">
        <v>0</v>
      </c>
      <c r="AF965">
        <v>0</v>
      </c>
      <c r="AG965">
        <v>0</v>
      </c>
      <c r="AH965">
        <v>0</v>
      </c>
      <c r="AI965">
        <v>0</v>
      </c>
      <c r="AJ965">
        <v>10696199.9259669</v>
      </c>
      <c r="AK965" s="63">
        <v>14508.353078747899</v>
      </c>
      <c r="AL965">
        <v>330.98244656580999</v>
      </c>
      <c r="AM965">
        <v>93035.839999999997</v>
      </c>
      <c r="AN965">
        <v>8582.5821107517404</v>
      </c>
      <c r="AO965">
        <v>19520.097895265601</v>
      </c>
      <c r="AP965">
        <v>3753.1860850462999</v>
      </c>
      <c r="AQ965">
        <v>20687.885194392002</v>
      </c>
      <c r="AR965">
        <v>14122.692853946</v>
      </c>
      <c r="AS965">
        <v>16759.131628278501</v>
      </c>
      <c r="AT965">
        <v>0</v>
      </c>
      <c r="AU965" t="s">
        <v>2896</v>
      </c>
      <c r="AV965" t="s">
        <v>2896</v>
      </c>
    </row>
    <row r="966" spans="1:48" x14ac:dyDescent="0.25">
      <c r="A966" t="s">
        <v>3882</v>
      </c>
      <c r="B966">
        <v>2180</v>
      </c>
      <c r="C966" t="s">
        <v>195</v>
      </c>
      <c r="D966">
        <v>878</v>
      </c>
      <c r="E966" t="s">
        <v>1212</v>
      </c>
      <c r="F966" t="s">
        <v>2892</v>
      </c>
      <c r="G966" t="s">
        <v>2911</v>
      </c>
      <c r="H966" t="s">
        <v>2904</v>
      </c>
      <c r="I966" t="s">
        <v>2895</v>
      </c>
      <c r="J966">
        <v>504.17093796293699</v>
      </c>
      <c r="K966">
        <v>1</v>
      </c>
      <c r="L966">
        <v>1</v>
      </c>
      <c r="M966">
        <v>2</v>
      </c>
      <c r="N966">
        <v>3727217.11026236</v>
      </c>
      <c r="O966">
        <v>2368573.9613198601</v>
      </c>
      <c r="P966">
        <v>1180543.9361265199</v>
      </c>
      <c r="Q966">
        <v>394391.882533503</v>
      </c>
      <c r="R966">
        <v>162749.11393459901</v>
      </c>
      <c r="S966">
        <v>196829.18874481</v>
      </c>
      <c r="T966">
        <v>3703216.72</v>
      </c>
      <c r="U966">
        <v>4130259.2841768302</v>
      </c>
      <c r="V966">
        <v>6865788.7198003698</v>
      </c>
      <c r="W966">
        <v>948871.77841486002</v>
      </c>
      <c r="X966">
        <v>0</v>
      </c>
      <c r="Y966">
        <v>0</v>
      </c>
      <c r="Z966">
        <v>0</v>
      </c>
      <c r="AA966">
        <v>18815.505961605999</v>
      </c>
      <c r="AB966">
        <v>0</v>
      </c>
      <c r="AC966">
        <v>196829.18874481</v>
      </c>
      <c r="AD966">
        <v>0</v>
      </c>
      <c r="AE966">
        <v>0</v>
      </c>
      <c r="AF966">
        <v>0</v>
      </c>
      <c r="AG966">
        <v>0</v>
      </c>
      <c r="AH966">
        <v>0</v>
      </c>
      <c r="AI966">
        <v>0</v>
      </c>
      <c r="AJ966">
        <v>8030305.1929216497</v>
      </c>
      <c r="AK966" s="63">
        <v>15927.743128882999</v>
      </c>
      <c r="AL966">
        <v>330.98244656580999</v>
      </c>
      <c r="AM966">
        <v>93035.839999999997</v>
      </c>
      <c r="AN966">
        <v>8582.5821107517404</v>
      </c>
      <c r="AO966">
        <v>19520.097895265601</v>
      </c>
      <c r="AP966">
        <v>3753.1860850462999</v>
      </c>
      <c r="AQ966">
        <v>20687.885194392002</v>
      </c>
      <c r="AR966">
        <v>14122.692853946</v>
      </c>
      <c r="AS966">
        <v>16759.131628278501</v>
      </c>
      <c r="AT966">
        <v>0</v>
      </c>
      <c r="AU966" t="s">
        <v>2896</v>
      </c>
      <c r="AV966" t="s">
        <v>2896</v>
      </c>
    </row>
    <row r="967" spans="1:48" x14ac:dyDescent="0.25">
      <c r="A967" t="s">
        <v>3883</v>
      </c>
      <c r="B967">
        <v>2180</v>
      </c>
      <c r="C967" t="s">
        <v>195</v>
      </c>
      <c r="D967">
        <v>3451</v>
      </c>
      <c r="E967" t="s">
        <v>1213</v>
      </c>
      <c r="F967" t="s">
        <v>2906</v>
      </c>
      <c r="G967" t="s">
        <v>2893</v>
      </c>
      <c r="H967" t="s">
        <v>2894</v>
      </c>
      <c r="I967" t="s">
        <v>2895</v>
      </c>
      <c r="J967">
        <v>88.005882352940006</v>
      </c>
      <c r="K967">
        <v>1</v>
      </c>
      <c r="L967">
        <v>1</v>
      </c>
      <c r="M967">
        <v>2</v>
      </c>
      <c r="N967">
        <v>217814.39453246901</v>
      </c>
      <c r="O967">
        <v>199822.96028365701</v>
      </c>
      <c r="P967">
        <v>206070.606082543</v>
      </c>
      <c r="Q967">
        <v>68843.328723857398</v>
      </c>
      <c r="R967">
        <v>28408.7762611705</v>
      </c>
      <c r="S967">
        <v>34357.645639570197</v>
      </c>
      <c r="T967">
        <v>0</v>
      </c>
      <c r="U967">
        <v>720960.06588369701</v>
      </c>
      <c r="V967">
        <v>562796.98776779301</v>
      </c>
      <c r="W967">
        <v>154878.72537086401</v>
      </c>
      <c r="X967">
        <v>0</v>
      </c>
      <c r="Y967">
        <v>0</v>
      </c>
      <c r="Z967">
        <v>0</v>
      </c>
      <c r="AA967">
        <v>3284.3527450403499</v>
      </c>
      <c r="AB967">
        <v>0</v>
      </c>
      <c r="AC967">
        <v>34357.645639570197</v>
      </c>
      <c r="AD967">
        <v>0</v>
      </c>
      <c r="AE967">
        <v>0</v>
      </c>
      <c r="AF967">
        <v>0</v>
      </c>
      <c r="AG967">
        <v>0</v>
      </c>
      <c r="AH967">
        <v>0</v>
      </c>
      <c r="AI967">
        <v>0</v>
      </c>
      <c r="AJ967">
        <v>755317.71152326697</v>
      </c>
      <c r="AK967" s="63">
        <v>8582.5821107517604</v>
      </c>
      <c r="AL967">
        <v>330.98244656580999</v>
      </c>
      <c r="AM967">
        <v>93035.839999999997</v>
      </c>
      <c r="AN967">
        <v>8582.5821107517404</v>
      </c>
      <c r="AO967">
        <v>19520.097895265601</v>
      </c>
      <c r="AP967">
        <v>330.98244656580999</v>
      </c>
      <c r="AQ967">
        <v>93035.839999999997</v>
      </c>
      <c r="AR967">
        <v>8582.5821107517404</v>
      </c>
      <c r="AS967">
        <v>19520.097895265601</v>
      </c>
      <c r="AT967">
        <v>0</v>
      </c>
      <c r="AU967" t="s">
        <v>2896</v>
      </c>
      <c r="AV967" t="s">
        <v>2897</v>
      </c>
    </row>
    <row r="968" spans="1:48" x14ac:dyDescent="0.25">
      <c r="A968" t="s">
        <v>3884</v>
      </c>
      <c r="B968">
        <v>2180</v>
      </c>
      <c r="C968" t="s">
        <v>195</v>
      </c>
      <c r="D968">
        <v>879</v>
      </c>
      <c r="E968" t="s">
        <v>1216</v>
      </c>
      <c r="F968" t="s">
        <v>2892</v>
      </c>
      <c r="G968" t="s">
        <v>2893</v>
      </c>
      <c r="H968" t="s">
        <v>2904</v>
      </c>
      <c r="I968" t="s">
        <v>2895</v>
      </c>
      <c r="J968">
        <v>262.59240077197001</v>
      </c>
      <c r="K968">
        <v>1</v>
      </c>
      <c r="L968">
        <v>2</v>
      </c>
      <c r="M968">
        <v>2</v>
      </c>
      <c r="N968">
        <v>2094939.68169813</v>
      </c>
      <c r="O968">
        <v>1277219.68839397</v>
      </c>
      <c r="P968">
        <v>614874.52580426598</v>
      </c>
      <c r="Q968">
        <v>205415.07548589099</v>
      </c>
      <c r="R968">
        <v>84766.251550062501</v>
      </c>
      <c r="S968">
        <v>102516.518352548</v>
      </c>
      <c r="T968">
        <v>2126010.9</v>
      </c>
      <c r="U968">
        <v>2151204.3229323202</v>
      </c>
      <c r="V968">
        <v>3753294.3034998002</v>
      </c>
      <c r="W968">
        <v>514121.05095505097</v>
      </c>
      <c r="X968">
        <v>0</v>
      </c>
      <c r="Y968">
        <v>0</v>
      </c>
      <c r="Z968">
        <v>0</v>
      </c>
      <c r="AA968">
        <v>9799.8684774659596</v>
      </c>
      <c r="AB968">
        <v>0</v>
      </c>
      <c r="AC968">
        <v>102516.518352548</v>
      </c>
      <c r="AD968">
        <v>0</v>
      </c>
      <c r="AE968">
        <v>0</v>
      </c>
      <c r="AF968">
        <v>0</v>
      </c>
      <c r="AG968">
        <v>0</v>
      </c>
      <c r="AH968">
        <v>0</v>
      </c>
      <c r="AI968">
        <v>0</v>
      </c>
      <c r="AJ968">
        <v>4379731.7412848603</v>
      </c>
      <c r="AK968" s="63">
        <v>16678.821353585699</v>
      </c>
      <c r="AL968">
        <v>330.98244656580999</v>
      </c>
      <c r="AM968">
        <v>93035.839999999997</v>
      </c>
      <c r="AN968">
        <v>8582.5821107517404</v>
      </c>
      <c r="AO968">
        <v>19520.097895265601</v>
      </c>
      <c r="AP968">
        <v>330.98244656580999</v>
      </c>
      <c r="AQ968">
        <v>93035.839999999997</v>
      </c>
      <c r="AR968">
        <v>8582.5821107517404</v>
      </c>
      <c r="AS968">
        <v>19520.097895265601</v>
      </c>
      <c r="AT968">
        <v>0</v>
      </c>
      <c r="AU968" t="s">
        <v>2896</v>
      </c>
      <c r="AV968" t="s">
        <v>2896</v>
      </c>
    </row>
    <row r="969" spans="1:48" x14ac:dyDescent="0.25">
      <c r="A969" t="s">
        <v>3885</v>
      </c>
      <c r="B969">
        <v>2180</v>
      </c>
      <c r="C969" t="s">
        <v>195</v>
      </c>
      <c r="D969">
        <v>4400</v>
      </c>
      <c r="E969" t="s">
        <v>1217</v>
      </c>
      <c r="F969" t="s">
        <v>2906</v>
      </c>
      <c r="G969" t="s">
        <v>2893</v>
      </c>
      <c r="H969" t="s">
        <v>2894</v>
      </c>
      <c r="I969" t="s">
        <v>2895</v>
      </c>
      <c r="J969">
        <v>168.630880597925</v>
      </c>
      <c r="K969">
        <v>1</v>
      </c>
      <c r="L969">
        <v>1</v>
      </c>
      <c r="M969">
        <v>2</v>
      </c>
      <c r="N969">
        <v>417361.114676525</v>
      </c>
      <c r="O969">
        <v>382887.15316984302</v>
      </c>
      <c r="P969">
        <v>394858.46672937297</v>
      </c>
      <c r="Q969">
        <v>131912.89986093401</v>
      </c>
      <c r="R969">
        <v>54434.963090516503</v>
      </c>
      <c r="S969">
        <v>65833.781612879306</v>
      </c>
      <c r="T969">
        <v>0</v>
      </c>
      <c r="U969">
        <v>1381454.5975271999</v>
      </c>
      <c r="V969">
        <v>1078393.27449198</v>
      </c>
      <c r="W969">
        <v>296768.06989368802</v>
      </c>
      <c r="X969">
        <v>0</v>
      </c>
      <c r="Y969">
        <v>0</v>
      </c>
      <c r="Z969">
        <v>0</v>
      </c>
      <c r="AA969">
        <v>6293.2531415255498</v>
      </c>
      <c r="AB969">
        <v>0</v>
      </c>
      <c r="AC969">
        <v>65833.781612879306</v>
      </c>
      <c r="AD969">
        <v>0</v>
      </c>
      <c r="AE969">
        <v>0</v>
      </c>
      <c r="AF969">
        <v>0</v>
      </c>
      <c r="AG969">
        <v>0</v>
      </c>
      <c r="AH969">
        <v>0</v>
      </c>
      <c r="AI969">
        <v>0</v>
      </c>
      <c r="AJ969">
        <v>1447288.37914008</v>
      </c>
      <c r="AK969" s="63">
        <v>8582.5821107517695</v>
      </c>
      <c r="AL969">
        <v>330.98244656580999</v>
      </c>
      <c r="AM969">
        <v>93035.839999999997</v>
      </c>
      <c r="AN969">
        <v>8582.5821107517404</v>
      </c>
      <c r="AO969">
        <v>19520.097895265601</v>
      </c>
      <c r="AP969">
        <v>330.98244656580999</v>
      </c>
      <c r="AQ969">
        <v>93035.839999999997</v>
      </c>
      <c r="AR969">
        <v>8582.5821107517404</v>
      </c>
      <c r="AS969">
        <v>19520.097895265601</v>
      </c>
      <c r="AT969">
        <v>0</v>
      </c>
      <c r="AU969" t="s">
        <v>2896</v>
      </c>
      <c r="AV969" t="s">
        <v>2897</v>
      </c>
    </row>
    <row r="970" spans="1:48" x14ac:dyDescent="0.25">
      <c r="A970" t="s">
        <v>3886</v>
      </c>
      <c r="B970">
        <v>2180</v>
      </c>
      <c r="C970" t="s">
        <v>195</v>
      </c>
      <c r="D970">
        <v>2180</v>
      </c>
      <c r="E970" t="s">
        <v>195</v>
      </c>
      <c r="F970" t="s">
        <v>1871</v>
      </c>
      <c r="G970" t="s">
        <v>1871</v>
      </c>
      <c r="H970" t="s">
        <v>2899</v>
      </c>
      <c r="I970" t="s">
        <v>2895</v>
      </c>
      <c r="J970">
        <v>1606.6036765454</v>
      </c>
      <c r="K970">
        <v>1</v>
      </c>
      <c r="L970">
        <v>2</v>
      </c>
      <c r="M970">
        <v>2</v>
      </c>
      <c r="N970">
        <v>3976341.1002115202</v>
      </c>
      <c r="O970">
        <v>3647895.9595271298</v>
      </c>
      <c r="P970">
        <v>3761950.72997974</v>
      </c>
      <c r="Q970">
        <v>1256779.0024512799</v>
      </c>
      <c r="R970">
        <v>518620.38271840202</v>
      </c>
      <c r="S970">
        <v>627220.79849851795</v>
      </c>
      <c r="T970">
        <v>0</v>
      </c>
      <c r="U970">
        <v>13161587.1748881</v>
      </c>
      <c r="V970">
        <v>10274219.012659101</v>
      </c>
      <c r="W970">
        <v>2827410.2019861601</v>
      </c>
      <c r="X970">
        <v>0</v>
      </c>
      <c r="Y970">
        <v>0</v>
      </c>
      <c r="Z970">
        <v>0</v>
      </c>
      <c r="AA970">
        <v>59957.960242842099</v>
      </c>
      <c r="AB970">
        <v>0</v>
      </c>
      <c r="AC970">
        <v>627220.79849851795</v>
      </c>
      <c r="AD970">
        <v>0</v>
      </c>
      <c r="AE970">
        <v>0</v>
      </c>
      <c r="AF970">
        <v>0</v>
      </c>
      <c r="AG970">
        <v>0</v>
      </c>
      <c r="AH970">
        <v>0</v>
      </c>
      <c r="AI970">
        <v>0</v>
      </c>
      <c r="AJ970">
        <v>13788807.973386601</v>
      </c>
      <c r="AK970" s="63">
        <v>8582.5821107517495</v>
      </c>
      <c r="AL970">
        <v>330.98244656580999</v>
      </c>
      <c r="AM970">
        <v>93035.839999999997</v>
      </c>
      <c r="AN970">
        <v>8582.5821107517404</v>
      </c>
      <c r="AO970">
        <v>19520.097895265601</v>
      </c>
      <c r="AP970">
        <v>634.54287297753501</v>
      </c>
      <c r="AQ970">
        <v>40331.279999999999</v>
      </c>
      <c r="AR970">
        <v>8582.5821107517495</v>
      </c>
      <c r="AS970">
        <v>8582.5821107517495</v>
      </c>
      <c r="AT970">
        <v>0</v>
      </c>
      <c r="AU970" t="s">
        <v>2896</v>
      </c>
      <c r="AV970" t="s">
        <v>2900</v>
      </c>
    </row>
    <row r="971" spans="1:48" x14ac:dyDescent="0.25">
      <c r="A971" t="s">
        <v>3887</v>
      </c>
      <c r="B971">
        <v>2180</v>
      </c>
      <c r="C971" t="s">
        <v>195</v>
      </c>
      <c r="D971">
        <v>4534</v>
      </c>
      <c r="E971" t="s">
        <v>1219</v>
      </c>
      <c r="F971" t="s">
        <v>2906</v>
      </c>
      <c r="G971" t="s">
        <v>2893</v>
      </c>
      <c r="H971" t="s">
        <v>2894</v>
      </c>
      <c r="I971" t="s">
        <v>2895</v>
      </c>
      <c r="J971">
        <v>383.86239621022997</v>
      </c>
      <c r="K971">
        <v>1</v>
      </c>
      <c r="L971">
        <v>1</v>
      </c>
      <c r="M971">
        <v>2</v>
      </c>
      <c r="N971">
        <v>950058.71401868202</v>
      </c>
      <c r="O971">
        <v>871584.01576714299</v>
      </c>
      <c r="P971">
        <v>898834.87926528102</v>
      </c>
      <c r="Q971">
        <v>300279.53155503602</v>
      </c>
      <c r="R971">
        <v>123912.863975154</v>
      </c>
      <c r="S971">
        <v>149860.530122925</v>
      </c>
      <c r="T971">
        <v>0</v>
      </c>
      <c r="U971">
        <v>3144670.0045813001</v>
      </c>
      <c r="V971">
        <v>2454797.2763689598</v>
      </c>
      <c r="W971">
        <v>675547.100413337</v>
      </c>
      <c r="X971">
        <v>0</v>
      </c>
      <c r="Y971">
        <v>0</v>
      </c>
      <c r="Z971">
        <v>0</v>
      </c>
      <c r="AA971">
        <v>14325.6277990004</v>
      </c>
      <c r="AB971">
        <v>0</v>
      </c>
      <c r="AC971">
        <v>149860.530122925</v>
      </c>
      <c r="AD971">
        <v>0</v>
      </c>
      <c r="AE971">
        <v>0</v>
      </c>
      <c r="AF971">
        <v>0</v>
      </c>
      <c r="AG971">
        <v>0</v>
      </c>
      <c r="AH971">
        <v>0</v>
      </c>
      <c r="AI971">
        <v>0</v>
      </c>
      <c r="AJ971">
        <v>3294530.53470422</v>
      </c>
      <c r="AK971" s="63">
        <v>8582.5821107517404</v>
      </c>
      <c r="AL971">
        <v>330.98244656580999</v>
      </c>
      <c r="AM971">
        <v>93035.839999999997</v>
      </c>
      <c r="AN971">
        <v>8582.5821107517404</v>
      </c>
      <c r="AO971">
        <v>19520.097895265601</v>
      </c>
      <c r="AP971">
        <v>330.98244656580999</v>
      </c>
      <c r="AQ971">
        <v>93035.839999999997</v>
      </c>
      <c r="AR971">
        <v>8582.5821107517404</v>
      </c>
      <c r="AS971">
        <v>19520.097895265601</v>
      </c>
      <c r="AT971">
        <v>0</v>
      </c>
      <c r="AU971" t="s">
        <v>2896</v>
      </c>
      <c r="AV971" t="s">
        <v>2897</v>
      </c>
    </row>
    <row r="972" spans="1:48" x14ac:dyDescent="0.25">
      <c r="A972" t="s">
        <v>3888</v>
      </c>
      <c r="B972">
        <v>2180</v>
      </c>
      <c r="C972" t="s">
        <v>195</v>
      </c>
      <c r="D972">
        <v>883</v>
      </c>
      <c r="E972" t="s">
        <v>1222</v>
      </c>
      <c r="F972" t="s">
        <v>2892</v>
      </c>
      <c r="G972" t="s">
        <v>2893</v>
      </c>
      <c r="H972" t="s">
        <v>2894</v>
      </c>
      <c r="I972" t="s">
        <v>2895</v>
      </c>
      <c r="J972">
        <v>633.06674732807505</v>
      </c>
      <c r="K972">
        <v>1</v>
      </c>
      <c r="L972">
        <v>1</v>
      </c>
      <c r="M972">
        <v>2</v>
      </c>
      <c r="N972">
        <v>4640525.5278159203</v>
      </c>
      <c r="O972">
        <v>2091349.0848420199</v>
      </c>
      <c r="P972">
        <v>1482360.55164377</v>
      </c>
      <c r="Q972">
        <v>495221.69456430501</v>
      </c>
      <c r="R972">
        <v>204357.38046582401</v>
      </c>
      <c r="S972">
        <v>247150.33119790899</v>
      </c>
      <c r="T972">
        <v>3727617.23</v>
      </c>
      <c r="U972">
        <v>5186197.0093318401</v>
      </c>
      <c r="V972">
        <v>7720264.6581521202</v>
      </c>
      <c r="W972">
        <v>1169923.7228417101</v>
      </c>
      <c r="X972">
        <v>0</v>
      </c>
      <c r="Y972">
        <v>0</v>
      </c>
      <c r="Z972">
        <v>0</v>
      </c>
      <c r="AA972">
        <v>23625.858337993999</v>
      </c>
      <c r="AB972">
        <v>0</v>
      </c>
      <c r="AC972">
        <v>247150.33119790899</v>
      </c>
      <c r="AD972">
        <v>0</v>
      </c>
      <c r="AE972">
        <v>0</v>
      </c>
      <c r="AF972">
        <v>0</v>
      </c>
      <c r="AG972">
        <v>0</v>
      </c>
      <c r="AH972">
        <v>0</v>
      </c>
      <c r="AI972">
        <v>0</v>
      </c>
      <c r="AJ972">
        <v>9160964.5705297496</v>
      </c>
      <c r="AK972" s="63">
        <v>14470.7720144749</v>
      </c>
      <c r="AL972">
        <v>330.98244656580999</v>
      </c>
      <c r="AM972">
        <v>93035.839999999997</v>
      </c>
      <c r="AN972">
        <v>8582.5821107517404</v>
      </c>
      <c r="AO972">
        <v>19520.097895265601</v>
      </c>
      <c r="AP972">
        <v>330.98244656580999</v>
      </c>
      <c r="AQ972">
        <v>93035.839999999997</v>
      </c>
      <c r="AR972">
        <v>8582.5821107517404</v>
      </c>
      <c r="AS972">
        <v>19520.097895265601</v>
      </c>
      <c r="AT972">
        <v>0</v>
      </c>
      <c r="AU972" t="s">
        <v>2896</v>
      </c>
      <c r="AV972" t="s">
        <v>2896</v>
      </c>
    </row>
    <row r="973" spans="1:48" x14ac:dyDescent="0.25">
      <c r="A973" t="s">
        <v>3889</v>
      </c>
      <c r="B973">
        <v>2180</v>
      </c>
      <c r="C973" t="s">
        <v>195</v>
      </c>
      <c r="D973">
        <v>1299</v>
      </c>
      <c r="E973" t="s">
        <v>1223</v>
      </c>
      <c r="F973" t="s">
        <v>2892</v>
      </c>
      <c r="G973" t="s">
        <v>2893</v>
      </c>
      <c r="H973" t="s">
        <v>2894</v>
      </c>
      <c r="I973" t="s">
        <v>2895</v>
      </c>
      <c r="J973">
        <v>378.80626837739698</v>
      </c>
      <c r="K973">
        <v>1</v>
      </c>
      <c r="L973">
        <v>1</v>
      </c>
      <c r="M973">
        <v>2</v>
      </c>
      <c r="N973">
        <v>3052305.4770713001</v>
      </c>
      <c r="O973">
        <v>1378490.6055377501</v>
      </c>
      <c r="P973">
        <v>886995.67830409901</v>
      </c>
      <c r="Q973">
        <v>296324.33377553301</v>
      </c>
      <c r="R973">
        <v>122280.718480893</v>
      </c>
      <c r="S973">
        <v>147886.609246907</v>
      </c>
      <c r="T973">
        <v>2633147.52</v>
      </c>
      <c r="U973">
        <v>3103249.2931695702</v>
      </c>
      <c r="V973">
        <v>4998433.7650659196</v>
      </c>
      <c r="W973">
        <v>723826.11345655401</v>
      </c>
      <c r="X973">
        <v>0</v>
      </c>
      <c r="Y973">
        <v>0</v>
      </c>
      <c r="Z973">
        <v>0</v>
      </c>
      <c r="AA973">
        <v>14136.934647099</v>
      </c>
      <c r="AB973">
        <v>0</v>
      </c>
      <c r="AC973">
        <v>147886.609246907</v>
      </c>
      <c r="AD973">
        <v>0</v>
      </c>
      <c r="AE973">
        <v>0</v>
      </c>
      <c r="AF973">
        <v>0</v>
      </c>
      <c r="AG973">
        <v>0</v>
      </c>
      <c r="AH973">
        <v>0</v>
      </c>
      <c r="AI973">
        <v>0</v>
      </c>
      <c r="AJ973">
        <v>5884283.4224164896</v>
      </c>
      <c r="AK973" s="63">
        <v>15533.754094465199</v>
      </c>
      <c r="AL973">
        <v>330.98244656580999</v>
      </c>
      <c r="AM973">
        <v>93035.839999999997</v>
      </c>
      <c r="AN973">
        <v>8582.5821107517404</v>
      </c>
      <c r="AO973">
        <v>19520.097895265601</v>
      </c>
      <c r="AP973">
        <v>330.98244656580999</v>
      </c>
      <c r="AQ973">
        <v>93035.839999999997</v>
      </c>
      <c r="AR973">
        <v>8582.5821107517404</v>
      </c>
      <c r="AS973">
        <v>19520.097895265601</v>
      </c>
      <c r="AT973">
        <v>0</v>
      </c>
      <c r="AU973" t="s">
        <v>2896</v>
      </c>
      <c r="AV973" t="s">
        <v>2896</v>
      </c>
    </row>
    <row r="974" spans="1:48" x14ac:dyDescent="0.25">
      <c r="A974" t="s">
        <v>3890</v>
      </c>
      <c r="B974">
        <v>2180</v>
      </c>
      <c r="C974" t="s">
        <v>195</v>
      </c>
      <c r="D974">
        <v>884</v>
      </c>
      <c r="E974" t="s">
        <v>1224</v>
      </c>
      <c r="F974" t="s">
        <v>2892</v>
      </c>
      <c r="G974" t="s">
        <v>2893</v>
      </c>
      <c r="H974" t="s">
        <v>2894</v>
      </c>
      <c r="I974" t="s">
        <v>2895</v>
      </c>
      <c r="J974">
        <v>307.05031256298503</v>
      </c>
      <c r="K974">
        <v>5</v>
      </c>
      <c r="L974">
        <v>1</v>
      </c>
      <c r="M974">
        <v>2</v>
      </c>
      <c r="N974">
        <v>2710523.83038601</v>
      </c>
      <c r="O974">
        <v>1638174.6482896099</v>
      </c>
      <c r="P974">
        <v>718975.16752270702</v>
      </c>
      <c r="Q974">
        <v>240192.644370783</v>
      </c>
      <c r="R974">
        <v>99117.506663268097</v>
      </c>
      <c r="S974">
        <v>119872.96247142099</v>
      </c>
      <c r="T974">
        <v>2891572.24</v>
      </c>
      <c r="U974">
        <v>2515411.5572323902</v>
      </c>
      <c r="V974">
        <v>4458313.0912073804</v>
      </c>
      <c r="W974">
        <v>937211.68181015796</v>
      </c>
      <c r="X974">
        <v>0</v>
      </c>
      <c r="Y974">
        <v>0</v>
      </c>
      <c r="Z974">
        <v>0</v>
      </c>
      <c r="AA974">
        <v>11459.024214851799</v>
      </c>
      <c r="AB974">
        <v>0</v>
      </c>
      <c r="AC974">
        <v>119872.96247142099</v>
      </c>
      <c r="AD974">
        <v>0</v>
      </c>
      <c r="AE974">
        <v>0</v>
      </c>
      <c r="AF974">
        <v>0</v>
      </c>
      <c r="AG974">
        <v>0</v>
      </c>
      <c r="AH974">
        <v>0</v>
      </c>
      <c r="AI974">
        <v>0</v>
      </c>
      <c r="AJ974">
        <v>5526856.7597038103</v>
      </c>
      <c r="AK974" s="63">
        <v>17999.8408520431</v>
      </c>
      <c r="AL974">
        <v>330.98244656580999</v>
      </c>
      <c r="AM974">
        <v>93035.839999999997</v>
      </c>
      <c r="AN974">
        <v>8582.5821107517404</v>
      </c>
      <c r="AO974">
        <v>19520.097895265601</v>
      </c>
      <c r="AP974">
        <v>330.98244656580999</v>
      </c>
      <c r="AQ974">
        <v>93035.839999999997</v>
      </c>
      <c r="AR974">
        <v>8582.5821107517404</v>
      </c>
      <c r="AS974">
        <v>19520.097895265601</v>
      </c>
      <c r="AT974">
        <v>0</v>
      </c>
      <c r="AU974" t="s">
        <v>2896</v>
      </c>
      <c r="AV974" t="s">
        <v>2896</v>
      </c>
    </row>
    <row r="975" spans="1:48" x14ac:dyDescent="0.25">
      <c r="A975" t="s">
        <v>3891</v>
      </c>
      <c r="B975">
        <v>2180</v>
      </c>
      <c r="C975" t="s">
        <v>195</v>
      </c>
      <c r="D975">
        <v>918</v>
      </c>
      <c r="E975" t="s">
        <v>1225</v>
      </c>
      <c r="F975" t="s">
        <v>2892</v>
      </c>
      <c r="G975" t="s">
        <v>2903</v>
      </c>
      <c r="H975" t="s">
        <v>2904</v>
      </c>
      <c r="I975" t="s">
        <v>2895</v>
      </c>
      <c r="J975">
        <v>977.16204145042502</v>
      </c>
      <c r="K975">
        <v>2</v>
      </c>
      <c r="L975">
        <v>2</v>
      </c>
      <c r="M975">
        <v>2</v>
      </c>
      <c r="N975">
        <v>7467080.5784050897</v>
      </c>
      <c r="O975">
        <v>4663801.1328651998</v>
      </c>
      <c r="P975">
        <v>2288078.5776908598</v>
      </c>
      <c r="Q975">
        <v>764393.08188812097</v>
      </c>
      <c r="R975">
        <v>315433.20814789197</v>
      </c>
      <c r="S975">
        <v>381485.71726093401</v>
      </c>
      <c r="T975">
        <v>7493698.8399999999</v>
      </c>
      <c r="U975">
        <v>8005087.73899718</v>
      </c>
      <c r="V975">
        <v>13294420.141291801</v>
      </c>
      <c r="W975">
        <v>2167899.0477152602</v>
      </c>
      <c r="X975">
        <v>0</v>
      </c>
      <c r="Y975">
        <v>0</v>
      </c>
      <c r="Z975">
        <v>0</v>
      </c>
      <c r="AA975">
        <v>36467.389990093303</v>
      </c>
      <c r="AB975">
        <v>0</v>
      </c>
      <c r="AC975">
        <v>381485.71726093401</v>
      </c>
      <c r="AD975">
        <v>0</v>
      </c>
      <c r="AE975">
        <v>0</v>
      </c>
      <c r="AF975">
        <v>0</v>
      </c>
      <c r="AG975">
        <v>0</v>
      </c>
      <c r="AH975">
        <v>0</v>
      </c>
      <c r="AI975">
        <v>0</v>
      </c>
      <c r="AJ975">
        <v>15880272.296258099</v>
      </c>
      <c r="AK975" s="63">
        <v>16251.421588876499</v>
      </c>
      <c r="AL975">
        <v>330.98244656580999</v>
      </c>
      <c r="AM975">
        <v>93035.839999999997</v>
      </c>
      <c r="AN975">
        <v>8582.5821107517404</v>
      </c>
      <c r="AO975">
        <v>19520.097895265601</v>
      </c>
      <c r="AP975">
        <v>330.98244656580999</v>
      </c>
      <c r="AQ975">
        <v>40734.411818744898</v>
      </c>
      <c r="AR975">
        <v>8582.5821107517604</v>
      </c>
      <c r="AS975">
        <v>18457.5243447752</v>
      </c>
      <c r="AT975">
        <v>0</v>
      </c>
      <c r="AU975" t="s">
        <v>2896</v>
      </c>
      <c r="AV975" t="s">
        <v>2896</v>
      </c>
    </row>
    <row r="976" spans="1:48" x14ac:dyDescent="0.25">
      <c r="A976" t="s">
        <v>3892</v>
      </c>
      <c r="B976">
        <v>2180</v>
      </c>
      <c r="C976" t="s">
        <v>195</v>
      </c>
      <c r="D976">
        <v>829</v>
      </c>
      <c r="E976" t="s">
        <v>1226</v>
      </c>
      <c r="F976" t="s">
        <v>2892</v>
      </c>
      <c r="G976" t="s">
        <v>2893</v>
      </c>
      <c r="H976" t="s">
        <v>2894</v>
      </c>
      <c r="I976" t="s">
        <v>2895</v>
      </c>
      <c r="J976">
        <v>278.86483753076499</v>
      </c>
      <c r="K976">
        <v>3</v>
      </c>
      <c r="L976">
        <v>1</v>
      </c>
      <c r="M976">
        <v>2</v>
      </c>
      <c r="N976">
        <v>2423500.0522984499</v>
      </c>
      <c r="O976">
        <v>1372897.36231811</v>
      </c>
      <c r="P976">
        <v>652977.33002224599</v>
      </c>
      <c r="Q976">
        <v>218144.32361081999</v>
      </c>
      <c r="R976">
        <v>90019.082414830307</v>
      </c>
      <c r="S976">
        <v>108869.305244779</v>
      </c>
      <c r="T976">
        <v>2473027.09</v>
      </c>
      <c r="U976">
        <v>2284511.0606644601</v>
      </c>
      <c r="V976">
        <v>4072634.2201065598</v>
      </c>
      <c r="W976">
        <v>674496.77969307697</v>
      </c>
      <c r="X976">
        <v>0</v>
      </c>
      <c r="Y976">
        <v>0</v>
      </c>
      <c r="Z976">
        <v>0</v>
      </c>
      <c r="AA976">
        <v>10407.1508648285</v>
      </c>
      <c r="AB976">
        <v>0</v>
      </c>
      <c r="AC976">
        <v>108869.305244779</v>
      </c>
      <c r="AD976">
        <v>0</v>
      </c>
      <c r="AE976">
        <v>0</v>
      </c>
      <c r="AF976">
        <v>0</v>
      </c>
      <c r="AG976">
        <v>0</v>
      </c>
      <c r="AH976">
        <v>0</v>
      </c>
      <c r="AI976">
        <v>0</v>
      </c>
      <c r="AJ976">
        <v>4866407.4559092401</v>
      </c>
      <c r="AK976" s="63">
        <v>17450.774715806099</v>
      </c>
      <c r="AL976">
        <v>330.98244656580999</v>
      </c>
      <c r="AM976">
        <v>93035.839999999997</v>
      </c>
      <c r="AN976">
        <v>8582.5821107517404</v>
      </c>
      <c r="AO976">
        <v>19520.097895265601</v>
      </c>
      <c r="AP976">
        <v>330.98244656580999</v>
      </c>
      <c r="AQ976">
        <v>93035.839999999997</v>
      </c>
      <c r="AR976">
        <v>8582.5821107517404</v>
      </c>
      <c r="AS976">
        <v>19520.097895265601</v>
      </c>
      <c r="AT976">
        <v>0</v>
      </c>
      <c r="AU976" t="s">
        <v>2896</v>
      </c>
      <c r="AV976" t="s">
        <v>2896</v>
      </c>
    </row>
    <row r="977" spans="1:48" x14ac:dyDescent="0.25">
      <c r="A977" t="s">
        <v>3893</v>
      </c>
      <c r="B977">
        <v>2180</v>
      </c>
      <c r="C977" t="s">
        <v>195</v>
      </c>
      <c r="D977">
        <v>5427</v>
      </c>
      <c r="E977" t="s">
        <v>1227</v>
      </c>
      <c r="F977" t="s">
        <v>2892</v>
      </c>
      <c r="G977" t="s">
        <v>2893</v>
      </c>
      <c r="H977" t="s">
        <v>2894</v>
      </c>
      <c r="I977" t="s">
        <v>2895</v>
      </c>
      <c r="J977">
        <v>534.27596289570999</v>
      </c>
      <c r="K977">
        <v>2</v>
      </c>
      <c r="L977">
        <v>1</v>
      </c>
      <c r="M977">
        <v>2</v>
      </c>
      <c r="N977">
        <v>1322332.01077034</v>
      </c>
      <c r="O977">
        <v>1213107.59758158</v>
      </c>
      <c r="P977">
        <v>1251036.50512488</v>
      </c>
      <c r="Q977">
        <v>417941.78706573701</v>
      </c>
      <c r="R977">
        <v>172467.179304619</v>
      </c>
      <c r="S977">
        <v>208582.24150624301</v>
      </c>
      <c r="T977">
        <v>0</v>
      </c>
      <c r="U977">
        <v>4376885.0798471598</v>
      </c>
      <c r="V977">
        <v>3416690.9587765499</v>
      </c>
      <c r="W977">
        <v>940255.104740893</v>
      </c>
      <c r="X977">
        <v>0</v>
      </c>
      <c r="Y977">
        <v>0</v>
      </c>
      <c r="Z977">
        <v>0</v>
      </c>
      <c r="AA977">
        <v>19939.0163297076</v>
      </c>
      <c r="AB977">
        <v>0</v>
      </c>
      <c r="AC977">
        <v>208582.24150624301</v>
      </c>
      <c r="AD977">
        <v>0</v>
      </c>
      <c r="AE977">
        <v>0</v>
      </c>
      <c r="AF977">
        <v>0</v>
      </c>
      <c r="AG977">
        <v>0</v>
      </c>
      <c r="AH977">
        <v>0</v>
      </c>
      <c r="AI977">
        <v>0</v>
      </c>
      <c r="AJ977">
        <v>4585467.3213534001</v>
      </c>
      <c r="AK977" s="63">
        <v>8582.5821107517404</v>
      </c>
      <c r="AL977">
        <v>330.98244656580999</v>
      </c>
      <c r="AM977">
        <v>93035.839999999997</v>
      </c>
      <c r="AN977">
        <v>8582.5821107517404</v>
      </c>
      <c r="AO977">
        <v>19520.097895265601</v>
      </c>
      <c r="AP977">
        <v>330.98244656580999</v>
      </c>
      <c r="AQ977">
        <v>93035.839999999997</v>
      </c>
      <c r="AR977">
        <v>8582.5821107517404</v>
      </c>
      <c r="AS977">
        <v>19520.097895265601</v>
      </c>
      <c r="AT977">
        <v>0</v>
      </c>
      <c r="AU977" t="s">
        <v>2896</v>
      </c>
      <c r="AV977" t="s">
        <v>2897</v>
      </c>
    </row>
    <row r="978" spans="1:48" x14ac:dyDescent="0.25">
      <c r="A978" t="s">
        <v>3894</v>
      </c>
      <c r="B978">
        <v>2180</v>
      </c>
      <c r="C978" t="s">
        <v>195</v>
      </c>
      <c r="D978">
        <v>885</v>
      </c>
      <c r="E978" t="s">
        <v>1229</v>
      </c>
      <c r="F978" t="s">
        <v>2892</v>
      </c>
      <c r="G978" t="s">
        <v>2911</v>
      </c>
      <c r="H978" t="s">
        <v>2894</v>
      </c>
      <c r="I978" t="s">
        <v>2895</v>
      </c>
      <c r="J978">
        <v>577.24971100139896</v>
      </c>
      <c r="K978">
        <v>2</v>
      </c>
      <c r="L978">
        <v>1</v>
      </c>
      <c r="M978">
        <v>2</v>
      </c>
      <c r="N978">
        <v>3996191.8871077001</v>
      </c>
      <c r="O978">
        <v>2575227.4093149998</v>
      </c>
      <c r="P978">
        <v>1351661.89607617</v>
      </c>
      <c r="Q978">
        <v>451558.35664311599</v>
      </c>
      <c r="R978">
        <v>186339.33832851701</v>
      </c>
      <c r="S978">
        <v>225359.26560672501</v>
      </c>
      <c r="T978">
        <v>3832045.11</v>
      </c>
      <c r="U978">
        <v>4728933.7774705002</v>
      </c>
      <c r="V978">
        <v>7395708.3803389799</v>
      </c>
      <c r="W978">
        <v>1143727.72360147</v>
      </c>
      <c r="X978">
        <v>0</v>
      </c>
      <c r="Y978">
        <v>0</v>
      </c>
      <c r="Z978">
        <v>0</v>
      </c>
      <c r="AA978">
        <v>21542.783530058601</v>
      </c>
      <c r="AB978">
        <v>0</v>
      </c>
      <c r="AC978">
        <v>225359.26560672501</v>
      </c>
      <c r="AD978">
        <v>0</v>
      </c>
      <c r="AE978">
        <v>0</v>
      </c>
      <c r="AF978">
        <v>0</v>
      </c>
      <c r="AG978">
        <v>0</v>
      </c>
      <c r="AH978">
        <v>0</v>
      </c>
      <c r="AI978">
        <v>0</v>
      </c>
      <c r="AJ978">
        <v>8786338.1530772299</v>
      </c>
      <c r="AK978" s="63">
        <v>15221.0351700911</v>
      </c>
      <c r="AL978">
        <v>330.98244656580999</v>
      </c>
      <c r="AM978">
        <v>93035.839999999997</v>
      </c>
      <c r="AN978">
        <v>8582.5821107517404</v>
      </c>
      <c r="AO978">
        <v>19520.097895265601</v>
      </c>
      <c r="AP978">
        <v>3753.1860850462999</v>
      </c>
      <c r="AQ978">
        <v>20687.885194392002</v>
      </c>
      <c r="AR978">
        <v>14122.692853946</v>
      </c>
      <c r="AS978">
        <v>16759.131628278501</v>
      </c>
      <c r="AT978">
        <v>0</v>
      </c>
      <c r="AU978" t="s">
        <v>2896</v>
      </c>
      <c r="AV978" t="s">
        <v>2896</v>
      </c>
    </row>
    <row r="979" spans="1:48" x14ac:dyDescent="0.25">
      <c r="A979" t="s">
        <v>3895</v>
      </c>
      <c r="B979">
        <v>2180</v>
      </c>
      <c r="C979" t="s">
        <v>195</v>
      </c>
      <c r="D979">
        <v>886</v>
      </c>
      <c r="E979" t="s">
        <v>1230</v>
      </c>
      <c r="F979" t="s">
        <v>2892</v>
      </c>
      <c r="G979" t="s">
        <v>2893</v>
      </c>
      <c r="H979" t="s">
        <v>2894</v>
      </c>
      <c r="I979" t="s">
        <v>2895</v>
      </c>
      <c r="J979">
        <v>449.24315121127103</v>
      </c>
      <c r="K979">
        <v>1</v>
      </c>
      <c r="L979">
        <v>1</v>
      </c>
      <c r="M979">
        <v>2</v>
      </c>
      <c r="N979">
        <v>3483599.36059222</v>
      </c>
      <c r="O979">
        <v>1474298.9935822</v>
      </c>
      <c r="P979">
        <v>1051927.5072690099</v>
      </c>
      <c r="Q979">
        <v>351424.16744084703</v>
      </c>
      <c r="R979">
        <v>145018.126384342</v>
      </c>
      <c r="S979">
        <v>175385.28769497701</v>
      </c>
      <c r="T979">
        <v>2825987.21</v>
      </c>
      <c r="U979">
        <v>3680280.9452686198</v>
      </c>
      <c r="V979">
        <v>5608189.4766548397</v>
      </c>
      <c r="W979">
        <v>881313.06093661999</v>
      </c>
      <c r="X979">
        <v>0</v>
      </c>
      <c r="Y979">
        <v>0</v>
      </c>
      <c r="Z979">
        <v>0</v>
      </c>
      <c r="AA979">
        <v>16765.617677169099</v>
      </c>
      <c r="AB979">
        <v>0</v>
      </c>
      <c r="AC979">
        <v>175385.28769497701</v>
      </c>
      <c r="AD979">
        <v>0</v>
      </c>
      <c r="AE979">
        <v>0</v>
      </c>
      <c r="AF979">
        <v>0</v>
      </c>
      <c r="AG979">
        <v>0</v>
      </c>
      <c r="AH979">
        <v>0</v>
      </c>
      <c r="AI979">
        <v>0</v>
      </c>
      <c r="AJ979">
        <v>6681653.4429636002</v>
      </c>
      <c r="AK979" s="63">
        <v>14873.1336803871</v>
      </c>
      <c r="AL979">
        <v>330.98244656580999</v>
      </c>
      <c r="AM979">
        <v>93035.839999999997</v>
      </c>
      <c r="AN979">
        <v>8582.5821107517404</v>
      </c>
      <c r="AO979">
        <v>19520.097895265601</v>
      </c>
      <c r="AP979">
        <v>330.98244656580999</v>
      </c>
      <c r="AQ979">
        <v>93035.839999999997</v>
      </c>
      <c r="AR979">
        <v>8582.5821107517404</v>
      </c>
      <c r="AS979">
        <v>19520.097895265601</v>
      </c>
      <c r="AT979">
        <v>0</v>
      </c>
      <c r="AU979" t="s">
        <v>2896</v>
      </c>
      <c r="AV979" t="s">
        <v>2896</v>
      </c>
    </row>
    <row r="980" spans="1:48" x14ac:dyDescent="0.25">
      <c r="A980" t="s">
        <v>3896</v>
      </c>
      <c r="B980">
        <v>2180</v>
      </c>
      <c r="C980" t="s">
        <v>195</v>
      </c>
      <c r="D980">
        <v>887</v>
      </c>
      <c r="E980" t="s">
        <v>1232</v>
      </c>
      <c r="F980" t="s">
        <v>2892</v>
      </c>
      <c r="G980" t="s">
        <v>2893</v>
      </c>
      <c r="H980" t="s">
        <v>2894</v>
      </c>
      <c r="I980" t="s">
        <v>2895</v>
      </c>
      <c r="J980">
        <v>447.35805691589201</v>
      </c>
      <c r="K980">
        <v>4</v>
      </c>
      <c r="L980">
        <v>1</v>
      </c>
      <c r="M980">
        <v>2</v>
      </c>
      <c r="N980">
        <v>3644835.6157302898</v>
      </c>
      <c r="O980">
        <v>1959834.88693774</v>
      </c>
      <c r="P980">
        <v>1047513.45546264</v>
      </c>
      <c r="Q980">
        <v>349949.53685045399</v>
      </c>
      <c r="R980">
        <v>144409.607719035</v>
      </c>
      <c r="S980">
        <v>174649.34368684801</v>
      </c>
      <c r="T980">
        <v>3481705.19</v>
      </c>
      <c r="U980">
        <v>3664837.9127001502</v>
      </c>
      <c r="V980">
        <v>6115953.9821279598</v>
      </c>
      <c r="W980">
        <v>1013893.85404041</v>
      </c>
      <c r="X980">
        <v>0</v>
      </c>
      <c r="Y980">
        <v>0</v>
      </c>
      <c r="Z980">
        <v>0</v>
      </c>
      <c r="AA980">
        <v>16695.266531789301</v>
      </c>
      <c r="AB980">
        <v>0</v>
      </c>
      <c r="AC980">
        <v>174649.34368684801</v>
      </c>
      <c r="AD980">
        <v>0</v>
      </c>
      <c r="AE980">
        <v>0</v>
      </c>
      <c r="AF980">
        <v>0</v>
      </c>
      <c r="AG980">
        <v>0</v>
      </c>
      <c r="AH980">
        <v>0</v>
      </c>
      <c r="AI980">
        <v>0</v>
      </c>
      <c r="AJ980">
        <v>7321192.4463870097</v>
      </c>
      <c r="AK980" s="63">
        <v>16365.397544999299</v>
      </c>
      <c r="AL980">
        <v>330.98244656580999</v>
      </c>
      <c r="AM980">
        <v>93035.839999999997</v>
      </c>
      <c r="AN980">
        <v>8582.5821107517404</v>
      </c>
      <c r="AO980">
        <v>19520.097895265601</v>
      </c>
      <c r="AP980">
        <v>330.98244656580999</v>
      </c>
      <c r="AQ980">
        <v>93035.839999999997</v>
      </c>
      <c r="AR980">
        <v>8582.5821107517404</v>
      </c>
      <c r="AS980">
        <v>19520.097895265601</v>
      </c>
      <c r="AT980">
        <v>0</v>
      </c>
      <c r="AU980" t="s">
        <v>2896</v>
      </c>
      <c r="AV980" t="s">
        <v>2896</v>
      </c>
    </row>
    <row r="981" spans="1:48" x14ac:dyDescent="0.25">
      <c r="A981" t="s">
        <v>3897</v>
      </c>
      <c r="B981">
        <v>2180</v>
      </c>
      <c r="C981" t="s">
        <v>195</v>
      </c>
      <c r="D981">
        <v>888</v>
      </c>
      <c r="E981" t="s">
        <v>1233</v>
      </c>
      <c r="F981" t="s">
        <v>2892</v>
      </c>
      <c r="G981" t="s">
        <v>2911</v>
      </c>
      <c r="H981" t="s">
        <v>2904</v>
      </c>
      <c r="I981" t="s">
        <v>2895</v>
      </c>
      <c r="J981">
        <v>601.74425287352597</v>
      </c>
      <c r="K981">
        <v>1</v>
      </c>
      <c r="L981">
        <v>1</v>
      </c>
      <c r="M981">
        <v>2</v>
      </c>
      <c r="N981">
        <v>4151851.0725143398</v>
      </c>
      <c r="O981">
        <v>2037493.27650006</v>
      </c>
      <c r="P981">
        <v>1409017.2109068399</v>
      </c>
      <c r="Q981">
        <v>470719.41443787102</v>
      </c>
      <c r="R981">
        <v>194246.309329323</v>
      </c>
      <c r="S981">
        <v>234921.97627157599</v>
      </c>
      <c r="T981">
        <v>3333729.8</v>
      </c>
      <c r="U981">
        <v>4929597.4836884197</v>
      </c>
      <c r="V981">
        <v>7178107.3502978999</v>
      </c>
      <c r="W981">
        <v>1062763.0210126501</v>
      </c>
      <c r="X981">
        <v>0</v>
      </c>
      <c r="Y981">
        <v>0</v>
      </c>
      <c r="Z981">
        <v>0</v>
      </c>
      <c r="AA981">
        <v>22456.912377873501</v>
      </c>
      <c r="AB981">
        <v>0</v>
      </c>
      <c r="AC981">
        <v>234921.97627157599</v>
      </c>
      <c r="AD981">
        <v>0</v>
      </c>
      <c r="AE981">
        <v>0</v>
      </c>
      <c r="AF981">
        <v>0</v>
      </c>
      <c r="AG981">
        <v>0</v>
      </c>
      <c r="AH981">
        <v>0</v>
      </c>
      <c r="AI981">
        <v>0</v>
      </c>
      <c r="AJ981">
        <v>8498249.2599599902</v>
      </c>
      <c r="AK981" s="63">
        <v>14122.692853946</v>
      </c>
      <c r="AL981">
        <v>330.98244656580999</v>
      </c>
      <c r="AM981">
        <v>93035.839999999997</v>
      </c>
      <c r="AN981">
        <v>8582.5821107517404</v>
      </c>
      <c r="AO981">
        <v>19520.097895265601</v>
      </c>
      <c r="AP981">
        <v>3753.1860850462999</v>
      </c>
      <c r="AQ981">
        <v>20687.885194392002</v>
      </c>
      <c r="AR981">
        <v>14122.692853946</v>
      </c>
      <c r="AS981">
        <v>16759.131628278501</v>
      </c>
      <c r="AT981">
        <v>0</v>
      </c>
      <c r="AU981" t="s">
        <v>2896</v>
      </c>
      <c r="AV981" t="s">
        <v>2896</v>
      </c>
    </row>
    <row r="982" spans="1:48" x14ac:dyDescent="0.25">
      <c r="A982" t="s">
        <v>3898</v>
      </c>
      <c r="B982">
        <v>2180</v>
      </c>
      <c r="C982" t="s">
        <v>195</v>
      </c>
      <c r="D982">
        <v>889</v>
      </c>
      <c r="E982" t="s">
        <v>1234</v>
      </c>
      <c r="F982" t="s">
        <v>2892</v>
      </c>
      <c r="G982" t="s">
        <v>2893</v>
      </c>
      <c r="H982" t="s">
        <v>2894</v>
      </c>
      <c r="I982" t="s">
        <v>2895</v>
      </c>
      <c r="J982">
        <v>363.86683616590602</v>
      </c>
      <c r="K982">
        <v>3</v>
      </c>
      <c r="L982">
        <v>1</v>
      </c>
      <c r="M982">
        <v>2</v>
      </c>
      <c r="N982">
        <v>3238107.7002370702</v>
      </c>
      <c r="O982">
        <v>1679644.9733268199</v>
      </c>
      <c r="P982">
        <v>852014.17743118398</v>
      </c>
      <c r="Q982">
        <v>284637.83947326703</v>
      </c>
      <c r="R982">
        <v>117458.188715631</v>
      </c>
      <c r="S982">
        <v>142054.22958937101</v>
      </c>
      <c r="T982">
        <v>3191000.11</v>
      </c>
      <c r="U982">
        <v>2980862.7691839798</v>
      </c>
      <c r="V982">
        <v>5148248.2729985397</v>
      </c>
      <c r="W982">
        <v>1010035.20660169</v>
      </c>
      <c r="X982">
        <v>0</v>
      </c>
      <c r="Y982">
        <v>0</v>
      </c>
      <c r="Z982">
        <v>0</v>
      </c>
      <c r="AA982">
        <v>13579.3995837452</v>
      </c>
      <c r="AB982">
        <v>0</v>
      </c>
      <c r="AC982">
        <v>142054.22958937101</v>
      </c>
      <c r="AD982">
        <v>0</v>
      </c>
      <c r="AE982">
        <v>0</v>
      </c>
      <c r="AF982">
        <v>0</v>
      </c>
      <c r="AG982">
        <v>0</v>
      </c>
      <c r="AH982">
        <v>0</v>
      </c>
      <c r="AI982">
        <v>0</v>
      </c>
      <c r="AJ982">
        <v>6313917.1087733395</v>
      </c>
      <c r="AK982" s="63">
        <v>17352.274187182298</v>
      </c>
      <c r="AL982">
        <v>330.98244656580999</v>
      </c>
      <c r="AM982">
        <v>93035.839999999997</v>
      </c>
      <c r="AN982">
        <v>8582.5821107517404</v>
      </c>
      <c r="AO982">
        <v>19520.097895265601</v>
      </c>
      <c r="AP982">
        <v>330.98244656580999</v>
      </c>
      <c r="AQ982">
        <v>93035.839999999997</v>
      </c>
      <c r="AR982">
        <v>8582.5821107517404</v>
      </c>
      <c r="AS982">
        <v>19520.097895265601</v>
      </c>
      <c r="AT982">
        <v>0</v>
      </c>
      <c r="AU982" t="s">
        <v>2896</v>
      </c>
      <c r="AV982" t="s">
        <v>2896</v>
      </c>
    </row>
    <row r="983" spans="1:48" x14ac:dyDescent="0.25">
      <c r="A983" t="s">
        <v>3899</v>
      </c>
      <c r="B983">
        <v>2180</v>
      </c>
      <c r="C983" t="s">
        <v>195</v>
      </c>
      <c r="D983">
        <v>890</v>
      </c>
      <c r="E983" t="s">
        <v>1235</v>
      </c>
      <c r="F983" t="s">
        <v>2892</v>
      </c>
      <c r="G983" t="s">
        <v>2893</v>
      </c>
      <c r="H983" t="s">
        <v>2894</v>
      </c>
      <c r="I983" t="s">
        <v>2895</v>
      </c>
      <c r="J983">
        <v>267.49971342137701</v>
      </c>
      <c r="K983">
        <v>1</v>
      </c>
      <c r="L983">
        <v>1</v>
      </c>
      <c r="M983">
        <v>2</v>
      </c>
      <c r="N983">
        <v>2128778.11134435</v>
      </c>
      <c r="O983">
        <v>1163058.3342725299</v>
      </c>
      <c r="P983">
        <v>626365.26784176205</v>
      </c>
      <c r="Q983">
        <v>209253.861358397</v>
      </c>
      <c r="R983">
        <v>86350.358695781804</v>
      </c>
      <c r="S983">
        <v>104432.341528716</v>
      </c>
      <c r="T983">
        <v>2022400.02</v>
      </c>
      <c r="U983">
        <v>2191405.9135128199</v>
      </c>
      <c r="V983">
        <v>3681680.9227699498</v>
      </c>
      <c r="W983">
        <v>522142.002850861</v>
      </c>
      <c r="X983">
        <v>0</v>
      </c>
      <c r="Y983">
        <v>0</v>
      </c>
      <c r="Z983">
        <v>0</v>
      </c>
      <c r="AA983">
        <v>9983.0078920134401</v>
      </c>
      <c r="AB983">
        <v>0</v>
      </c>
      <c r="AC983">
        <v>104432.341528716</v>
      </c>
      <c r="AD983">
        <v>0</v>
      </c>
      <c r="AE983">
        <v>0</v>
      </c>
      <c r="AF983">
        <v>0</v>
      </c>
      <c r="AG983">
        <v>0</v>
      </c>
      <c r="AH983">
        <v>0</v>
      </c>
      <c r="AI983">
        <v>0</v>
      </c>
      <c r="AJ983">
        <v>4318238.2750415299</v>
      </c>
      <c r="AK983" s="63">
        <v>16142.964116896999</v>
      </c>
      <c r="AL983">
        <v>330.98244656580999</v>
      </c>
      <c r="AM983">
        <v>93035.839999999997</v>
      </c>
      <c r="AN983">
        <v>8582.5821107517404</v>
      </c>
      <c r="AO983">
        <v>19520.097895265601</v>
      </c>
      <c r="AP983">
        <v>330.98244656580999</v>
      </c>
      <c r="AQ983">
        <v>93035.839999999997</v>
      </c>
      <c r="AR983">
        <v>8582.5821107517404</v>
      </c>
      <c r="AS983">
        <v>19520.097895265601</v>
      </c>
      <c r="AT983">
        <v>0</v>
      </c>
      <c r="AU983" t="s">
        <v>2896</v>
      </c>
      <c r="AV983" t="s">
        <v>2896</v>
      </c>
    </row>
    <row r="984" spans="1:48" x14ac:dyDescent="0.25">
      <c r="A984" t="s">
        <v>3900</v>
      </c>
      <c r="B984">
        <v>2180</v>
      </c>
      <c r="C984" t="s">
        <v>195</v>
      </c>
      <c r="D984">
        <v>892</v>
      </c>
      <c r="E984" t="s">
        <v>1236</v>
      </c>
      <c r="F984" t="s">
        <v>2892</v>
      </c>
      <c r="G984" t="s">
        <v>2893</v>
      </c>
      <c r="H984" t="s">
        <v>2894</v>
      </c>
      <c r="I984" t="s">
        <v>2895</v>
      </c>
      <c r="J984">
        <v>349.03967217838101</v>
      </c>
      <c r="K984">
        <v>1</v>
      </c>
      <c r="L984">
        <v>1</v>
      </c>
      <c r="M984">
        <v>2</v>
      </c>
      <c r="N984">
        <v>2759119.86704758</v>
      </c>
      <c r="O984">
        <v>1301544.7432678801</v>
      </c>
      <c r="P984">
        <v>817295.55876952398</v>
      </c>
      <c r="Q984">
        <v>273039.16791694902</v>
      </c>
      <c r="R984">
        <v>112671.89974212799</v>
      </c>
      <c r="S984">
        <v>136265.67963676501</v>
      </c>
      <c r="T984">
        <v>2404275.27</v>
      </c>
      <c r="U984">
        <v>2859395.9667440602</v>
      </c>
      <c r="V984">
        <v>4562225.0754199</v>
      </c>
      <c r="W984">
        <v>688420.10698782897</v>
      </c>
      <c r="X984">
        <v>0</v>
      </c>
      <c r="Y984">
        <v>0</v>
      </c>
      <c r="Z984">
        <v>0</v>
      </c>
      <c r="AA984">
        <v>13026.0543363412</v>
      </c>
      <c r="AB984">
        <v>0</v>
      </c>
      <c r="AC984">
        <v>136265.67963676501</v>
      </c>
      <c r="AD984">
        <v>0</v>
      </c>
      <c r="AE984">
        <v>0</v>
      </c>
      <c r="AF984">
        <v>0</v>
      </c>
      <c r="AG984">
        <v>0</v>
      </c>
      <c r="AH984">
        <v>0</v>
      </c>
      <c r="AI984">
        <v>0</v>
      </c>
      <c r="AJ984">
        <v>5399936.9163808301</v>
      </c>
      <c r="AK984" s="63">
        <v>15470.8399841183</v>
      </c>
      <c r="AL984">
        <v>330.98244656580999</v>
      </c>
      <c r="AM984">
        <v>93035.839999999997</v>
      </c>
      <c r="AN984">
        <v>8582.5821107517404</v>
      </c>
      <c r="AO984">
        <v>19520.097895265601</v>
      </c>
      <c r="AP984">
        <v>330.98244656580999</v>
      </c>
      <c r="AQ984">
        <v>93035.839999999997</v>
      </c>
      <c r="AR984">
        <v>8582.5821107517404</v>
      </c>
      <c r="AS984">
        <v>19520.097895265601</v>
      </c>
      <c r="AT984">
        <v>0</v>
      </c>
      <c r="AU984" t="s">
        <v>2896</v>
      </c>
      <c r="AV984" t="s">
        <v>2896</v>
      </c>
    </row>
    <row r="985" spans="1:48" x14ac:dyDescent="0.25">
      <c r="A985" t="s">
        <v>3901</v>
      </c>
      <c r="B985">
        <v>2180</v>
      </c>
      <c r="C985" t="s">
        <v>195</v>
      </c>
      <c r="D985">
        <v>893</v>
      </c>
      <c r="E985" t="s">
        <v>1237</v>
      </c>
      <c r="F985" t="s">
        <v>2892</v>
      </c>
      <c r="G985" t="s">
        <v>2893</v>
      </c>
      <c r="H985" t="s">
        <v>2894</v>
      </c>
      <c r="I985" t="s">
        <v>2895</v>
      </c>
      <c r="J985">
        <v>578.63263762852</v>
      </c>
      <c r="K985">
        <v>1</v>
      </c>
      <c r="L985">
        <v>1</v>
      </c>
      <c r="M985">
        <v>2</v>
      </c>
      <c r="N985">
        <v>4393779.5379281398</v>
      </c>
      <c r="O985">
        <v>2027291.7122895799</v>
      </c>
      <c r="P985">
        <v>1354900.0947124299</v>
      </c>
      <c r="Q985">
        <v>452640.16242525697</v>
      </c>
      <c r="R985">
        <v>186785.754546218</v>
      </c>
      <c r="S985">
        <v>225899.16250599801</v>
      </c>
      <c r="T985">
        <v>3675134.3</v>
      </c>
      <c r="U985">
        <v>4740262.9619016303</v>
      </c>
      <c r="V985">
        <v>7350618.0962214703</v>
      </c>
      <c r="W985">
        <v>1043184.77174927</v>
      </c>
      <c r="X985">
        <v>0</v>
      </c>
      <c r="Y985">
        <v>0</v>
      </c>
      <c r="Z985">
        <v>0</v>
      </c>
      <c r="AA985">
        <v>21594.3939308925</v>
      </c>
      <c r="AB985">
        <v>0</v>
      </c>
      <c r="AC985">
        <v>225899.16250599801</v>
      </c>
      <c r="AD985">
        <v>0</v>
      </c>
      <c r="AE985">
        <v>0</v>
      </c>
      <c r="AF985">
        <v>0</v>
      </c>
      <c r="AG985">
        <v>0</v>
      </c>
      <c r="AH985">
        <v>0</v>
      </c>
      <c r="AI985">
        <v>0</v>
      </c>
      <c r="AJ985">
        <v>8641296.4244076293</v>
      </c>
      <c r="AK985" s="63">
        <v>14933.994148382801</v>
      </c>
      <c r="AL985">
        <v>330.98244656580999</v>
      </c>
      <c r="AM985">
        <v>93035.839999999997</v>
      </c>
      <c r="AN985">
        <v>8582.5821107517404</v>
      </c>
      <c r="AO985">
        <v>19520.097895265601</v>
      </c>
      <c r="AP985">
        <v>330.98244656580999</v>
      </c>
      <c r="AQ985">
        <v>93035.839999999997</v>
      </c>
      <c r="AR985">
        <v>8582.5821107517404</v>
      </c>
      <c r="AS985">
        <v>19520.097895265601</v>
      </c>
      <c r="AT985">
        <v>0</v>
      </c>
      <c r="AU985" t="s">
        <v>2896</v>
      </c>
      <c r="AV985" t="s">
        <v>2896</v>
      </c>
    </row>
    <row r="986" spans="1:48" x14ac:dyDescent="0.25">
      <c r="A986" t="s">
        <v>3902</v>
      </c>
      <c r="B986">
        <v>2180</v>
      </c>
      <c r="C986" t="s">
        <v>195</v>
      </c>
      <c r="D986">
        <v>3616</v>
      </c>
      <c r="E986" t="s">
        <v>3903</v>
      </c>
      <c r="F986" t="s">
        <v>2906</v>
      </c>
      <c r="G986" t="s">
        <v>2907</v>
      </c>
      <c r="H986" t="s">
        <v>2904</v>
      </c>
      <c r="I986" t="s">
        <v>2895</v>
      </c>
      <c r="J986">
        <v>198.89788748158901</v>
      </c>
      <c r="K986">
        <v>1</v>
      </c>
      <c r="L986">
        <v>2</v>
      </c>
      <c r="M986">
        <v>2</v>
      </c>
      <c r="N986">
        <v>492271.90021056699</v>
      </c>
      <c r="O986">
        <v>451610.31976641697</v>
      </c>
      <c r="P986">
        <v>465730.32536045398</v>
      </c>
      <c r="Q986">
        <v>155589.51611282199</v>
      </c>
      <c r="R986">
        <v>64205.317113046098</v>
      </c>
      <c r="S986">
        <v>77650.072402498394</v>
      </c>
      <c r="T986">
        <v>0</v>
      </c>
      <c r="U986">
        <v>1629407.3785633</v>
      </c>
      <c r="V986">
        <v>1271950.56688476</v>
      </c>
      <c r="W986">
        <v>350034.00305180799</v>
      </c>
      <c r="X986">
        <v>0</v>
      </c>
      <c r="Y986">
        <v>0</v>
      </c>
      <c r="Z986">
        <v>0</v>
      </c>
      <c r="AA986">
        <v>7422.8086267356202</v>
      </c>
      <c r="AB986">
        <v>0</v>
      </c>
      <c r="AC986">
        <v>77650.072402498394</v>
      </c>
      <c r="AD986">
        <v>0</v>
      </c>
      <c r="AE986">
        <v>0</v>
      </c>
      <c r="AF986">
        <v>0</v>
      </c>
      <c r="AG986">
        <v>0</v>
      </c>
      <c r="AH986">
        <v>0</v>
      </c>
      <c r="AI986">
        <v>0</v>
      </c>
      <c r="AJ986">
        <v>1707057.4509658001</v>
      </c>
      <c r="AK986" s="63">
        <v>8582.5821107517804</v>
      </c>
      <c r="AL986">
        <v>330.98244656580999</v>
      </c>
      <c r="AM986">
        <v>93035.839999999997</v>
      </c>
      <c r="AN986">
        <v>8582.5821107517404</v>
      </c>
      <c r="AO986">
        <v>19520.097895265601</v>
      </c>
      <c r="AP986">
        <v>330.98244656580999</v>
      </c>
      <c r="AQ986">
        <v>56162.493707719797</v>
      </c>
      <c r="AR986">
        <v>8582.5821107517804</v>
      </c>
      <c r="AS986">
        <v>16574.366349623699</v>
      </c>
      <c r="AT986">
        <v>0</v>
      </c>
      <c r="AU986" t="s">
        <v>2896</v>
      </c>
      <c r="AV986" t="s">
        <v>2897</v>
      </c>
    </row>
    <row r="987" spans="1:48" x14ac:dyDescent="0.25">
      <c r="A987" t="s">
        <v>3904</v>
      </c>
      <c r="B987">
        <v>2180</v>
      </c>
      <c r="C987" t="s">
        <v>195</v>
      </c>
      <c r="D987">
        <v>895</v>
      </c>
      <c r="E987" t="s">
        <v>1238</v>
      </c>
      <c r="F987" t="s">
        <v>2892</v>
      </c>
      <c r="G987" t="s">
        <v>2893</v>
      </c>
      <c r="H987" t="s">
        <v>2894</v>
      </c>
      <c r="I987" t="s">
        <v>2895</v>
      </c>
      <c r="J987">
        <v>548.28988251439205</v>
      </c>
      <c r="K987">
        <v>1</v>
      </c>
      <c r="L987">
        <v>1</v>
      </c>
      <c r="M987">
        <v>2</v>
      </c>
      <c r="N987">
        <v>4494548.6856651297</v>
      </c>
      <c r="O987">
        <v>2040154.16451193</v>
      </c>
      <c r="P987">
        <v>1283850.86744026</v>
      </c>
      <c r="Q987">
        <v>428904.29149412899</v>
      </c>
      <c r="R987">
        <v>176990.948583955</v>
      </c>
      <c r="S987">
        <v>214053.29947881299</v>
      </c>
      <c r="T987">
        <v>3932759.32</v>
      </c>
      <c r="U987">
        <v>4491689.6376954</v>
      </c>
      <c r="V987">
        <v>7379953.64443703</v>
      </c>
      <c r="W987">
        <v>1024033.30171359</v>
      </c>
      <c r="X987">
        <v>0</v>
      </c>
      <c r="Y987">
        <v>0</v>
      </c>
      <c r="Z987">
        <v>0</v>
      </c>
      <c r="AA987">
        <v>20462.011544775301</v>
      </c>
      <c r="AB987">
        <v>0</v>
      </c>
      <c r="AC987">
        <v>214053.29947881299</v>
      </c>
      <c r="AD987">
        <v>0</v>
      </c>
      <c r="AE987">
        <v>0</v>
      </c>
      <c r="AF987">
        <v>0</v>
      </c>
      <c r="AG987">
        <v>0</v>
      </c>
      <c r="AH987">
        <v>0</v>
      </c>
      <c r="AI987">
        <v>0</v>
      </c>
      <c r="AJ987">
        <v>8638502.2571741994</v>
      </c>
      <c r="AK987" s="63">
        <v>15755.3559397431</v>
      </c>
      <c r="AL987">
        <v>330.98244656580999</v>
      </c>
      <c r="AM987">
        <v>93035.839999999997</v>
      </c>
      <c r="AN987">
        <v>8582.5821107517404</v>
      </c>
      <c r="AO987">
        <v>19520.097895265601</v>
      </c>
      <c r="AP987">
        <v>330.98244656580999</v>
      </c>
      <c r="AQ987">
        <v>93035.839999999997</v>
      </c>
      <c r="AR987">
        <v>8582.5821107517404</v>
      </c>
      <c r="AS987">
        <v>19520.097895265601</v>
      </c>
      <c r="AT987">
        <v>0</v>
      </c>
      <c r="AU987" t="s">
        <v>2896</v>
      </c>
      <c r="AV987" t="s">
        <v>2896</v>
      </c>
    </row>
    <row r="988" spans="1:48" x14ac:dyDescent="0.25">
      <c r="A988" t="s">
        <v>3905</v>
      </c>
      <c r="B988">
        <v>2180</v>
      </c>
      <c r="C988" t="s">
        <v>195</v>
      </c>
      <c r="D988">
        <v>896</v>
      </c>
      <c r="E988" t="s">
        <v>1239</v>
      </c>
      <c r="F988" t="s">
        <v>2892</v>
      </c>
      <c r="G988" t="s">
        <v>2893</v>
      </c>
      <c r="H988" t="s">
        <v>2894</v>
      </c>
      <c r="I988" t="s">
        <v>2895</v>
      </c>
      <c r="J988">
        <v>267.03206291586298</v>
      </c>
      <c r="K988">
        <v>2</v>
      </c>
      <c r="L988">
        <v>2</v>
      </c>
      <c r="M988">
        <v>2</v>
      </c>
      <c r="N988">
        <v>2420755.7872162201</v>
      </c>
      <c r="O988">
        <v>1266415.95401878</v>
      </c>
      <c r="P988">
        <v>625270.23850361397</v>
      </c>
      <c r="Q988">
        <v>208888.03788593999</v>
      </c>
      <c r="R988">
        <v>86199.398575567393</v>
      </c>
      <c r="S988">
        <v>104249.76997870101</v>
      </c>
      <c r="T988">
        <v>2419954.58</v>
      </c>
      <c r="U988">
        <v>2187574.8362001302</v>
      </c>
      <c r="V988">
        <v>3925464.39113427</v>
      </c>
      <c r="W988">
        <v>672099.46974837803</v>
      </c>
      <c r="X988">
        <v>0</v>
      </c>
      <c r="Y988">
        <v>0</v>
      </c>
      <c r="Z988">
        <v>0</v>
      </c>
      <c r="AA988">
        <v>9965.5553174759207</v>
      </c>
      <c r="AB988">
        <v>0</v>
      </c>
      <c r="AC988">
        <v>104249.76997870101</v>
      </c>
      <c r="AD988">
        <v>0</v>
      </c>
      <c r="AE988">
        <v>0</v>
      </c>
      <c r="AF988">
        <v>0</v>
      </c>
      <c r="AG988">
        <v>0</v>
      </c>
      <c r="AH988">
        <v>0</v>
      </c>
      <c r="AI988">
        <v>0</v>
      </c>
      <c r="AJ988">
        <v>4711779.1861788305</v>
      </c>
      <c r="AK988" s="63">
        <v>17644.994143131898</v>
      </c>
      <c r="AL988">
        <v>330.98244656580999</v>
      </c>
      <c r="AM988">
        <v>93035.839999999997</v>
      </c>
      <c r="AN988">
        <v>8582.5821107517404</v>
      </c>
      <c r="AO988">
        <v>19520.097895265601</v>
      </c>
      <c r="AP988">
        <v>330.98244656580999</v>
      </c>
      <c r="AQ988">
        <v>93035.839999999997</v>
      </c>
      <c r="AR988">
        <v>8582.5821107517404</v>
      </c>
      <c r="AS988">
        <v>19520.097895265601</v>
      </c>
      <c r="AT988">
        <v>0</v>
      </c>
      <c r="AU988" t="s">
        <v>2896</v>
      </c>
      <c r="AV988" t="s">
        <v>2896</v>
      </c>
    </row>
    <row r="989" spans="1:48" x14ac:dyDescent="0.25">
      <c r="A989" t="s">
        <v>3906</v>
      </c>
      <c r="B989">
        <v>2180</v>
      </c>
      <c r="C989" t="s">
        <v>195</v>
      </c>
      <c r="D989">
        <v>898</v>
      </c>
      <c r="E989" t="s">
        <v>1240</v>
      </c>
      <c r="F989" t="s">
        <v>2892</v>
      </c>
      <c r="G989" t="s">
        <v>2911</v>
      </c>
      <c r="H989" t="s">
        <v>2894</v>
      </c>
      <c r="I989" t="s">
        <v>2895</v>
      </c>
      <c r="J989">
        <v>825.88404397468298</v>
      </c>
      <c r="K989">
        <v>1</v>
      </c>
      <c r="L989">
        <v>1</v>
      </c>
      <c r="M989">
        <v>2</v>
      </c>
      <c r="N989">
        <v>5907347.6070612697</v>
      </c>
      <c r="O989">
        <v>2755493.6558926902</v>
      </c>
      <c r="P989">
        <v>1933852.8396685</v>
      </c>
      <c r="Q989">
        <v>646054.61824834906</v>
      </c>
      <c r="R989">
        <v>266599.84986973699</v>
      </c>
      <c r="S989">
        <v>322426.53063189797</v>
      </c>
      <c r="T989">
        <v>4743557.4800000004</v>
      </c>
      <c r="U989">
        <v>6765791.0907405401</v>
      </c>
      <c r="V989">
        <v>9919946.1001674291</v>
      </c>
      <c r="W989">
        <v>1558580.72940772</v>
      </c>
      <c r="X989">
        <v>0</v>
      </c>
      <c r="Y989">
        <v>0</v>
      </c>
      <c r="Z989">
        <v>0</v>
      </c>
      <c r="AA989">
        <v>30821.741165380801</v>
      </c>
      <c r="AB989">
        <v>0</v>
      </c>
      <c r="AC989">
        <v>322426.53063189797</v>
      </c>
      <c r="AD989">
        <v>0</v>
      </c>
      <c r="AE989">
        <v>0</v>
      </c>
      <c r="AF989">
        <v>0</v>
      </c>
      <c r="AG989">
        <v>0</v>
      </c>
      <c r="AH989">
        <v>0</v>
      </c>
      <c r="AI989">
        <v>0</v>
      </c>
      <c r="AJ989">
        <v>11831775.1013724</v>
      </c>
      <c r="AK989" s="63">
        <v>14326.194079777</v>
      </c>
      <c r="AL989">
        <v>330.98244656580999</v>
      </c>
      <c r="AM989">
        <v>93035.839999999997</v>
      </c>
      <c r="AN989">
        <v>8582.5821107517404</v>
      </c>
      <c r="AO989">
        <v>19520.097895265601</v>
      </c>
      <c r="AP989">
        <v>3753.1860850462999</v>
      </c>
      <c r="AQ989">
        <v>20687.885194392002</v>
      </c>
      <c r="AR989">
        <v>14122.692853946</v>
      </c>
      <c r="AS989">
        <v>16759.131628278501</v>
      </c>
      <c r="AT989">
        <v>0</v>
      </c>
      <c r="AU989" t="s">
        <v>2896</v>
      </c>
      <c r="AV989" t="s">
        <v>2896</v>
      </c>
    </row>
    <row r="990" spans="1:48" x14ac:dyDescent="0.25">
      <c r="A990" t="s">
        <v>3907</v>
      </c>
      <c r="B990">
        <v>2180</v>
      </c>
      <c r="C990" t="s">
        <v>195</v>
      </c>
      <c r="D990">
        <v>900</v>
      </c>
      <c r="E990" t="s">
        <v>1241</v>
      </c>
      <c r="F990" t="s">
        <v>2892</v>
      </c>
      <c r="G990" t="s">
        <v>2893</v>
      </c>
      <c r="H990" t="s">
        <v>2894</v>
      </c>
      <c r="I990" t="s">
        <v>2895</v>
      </c>
      <c r="J990">
        <v>235.910465819667</v>
      </c>
      <c r="K990">
        <v>3</v>
      </c>
      <c r="L990">
        <v>1</v>
      </c>
      <c r="M990">
        <v>2</v>
      </c>
      <c r="N990">
        <v>2308032.3725015302</v>
      </c>
      <c r="O990">
        <v>1178069.5959225399</v>
      </c>
      <c r="P990">
        <v>552397.30996288196</v>
      </c>
      <c r="Q990">
        <v>184542.91137823099</v>
      </c>
      <c r="R990">
        <v>76153.178196224893</v>
      </c>
      <c r="S990">
        <v>92099.845721588703</v>
      </c>
      <c r="T990">
        <v>2366574.27</v>
      </c>
      <c r="U990">
        <v>1932621.0979613999</v>
      </c>
      <c r="V990">
        <v>3675497.0804488501</v>
      </c>
      <c r="W990">
        <v>614894.18072692503</v>
      </c>
      <c r="X990">
        <v>0</v>
      </c>
      <c r="Y990">
        <v>0</v>
      </c>
      <c r="Z990">
        <v>0</v>
      </c>
      <c r="AA990">
        <v>8804.1067856265508</v>
      </c>
      <c r="AB990">
        <v>0</v>
      </c>
      <c r="AC990">
        <v>92099.845721588703</v>
      </c>
      <c r="AD990">
        <v>0</v>
      </c>
      <c r="AE990">
        <v>0</v>
      </c>
      <c r="AF990">
        <v>0</v>
      </c>
      <c r="AG990">
        <v>0</v>
      </c>
      <c r="AH990">
        <v>0</v>
      </c>
      <c r="AI990">
        <v>0</v>
      </c>
      <c r="AJ990">
        <v>4391295.2136829896</v>
      </c>
      <c r="AK990" s="63">
        <v>18614.245020565399</v>
      </c>
      <c r="AL990">
        <v>330.98244656580999</v>
      </c>
      <c r="AM990">
        <v>93035.839999999997</v>
      </c>
      <c r="AN990">
        <v>8582.5821107517404</v>
      </c>
      <c r="AO990">
        <v>19520.097895265601</v>
      </c>
      <c r="AP990">
        <v>330.98244656580999</v>
      </c>
      <c r="AQ990">
        <v>93035.839999999997</v>
      </c>
      <c r="AR990">
        <v>8582.5821107517404</v>
      </c>
      <c r="AS990">
        <v>19520.097895265601</v>
      </c>
      <c r="AT990">
        <v>0</v>
      </c>
      <c r="AU990" t="s">
        <v>2896</v>
      </c>
      <c r="AV990" t="s">
        <v>2896</v>
      </c>
    </row>
    <row r="991" spans="1:48" x14ac:dyDescent="0.25">
      <c r="A991" t="s">
        <v>3908</v>
      </c>
      <c r="B991">
        <v>2180</v>
      </c>
      <c r="C991" t="s">
        <v>195</v>
      </c>
      <c r="D991">
        <v>922</v>
      </c>
      <c r="E991" t="s">
        <v>1242</v>
      </c>
      <c r="F991" t="s">
        <v>2892</v>
      </c>
      <c r="G991" t="s">
        <v>2903</v>
      </c>
      <c r="H991" t="s">
        <v>2904</v>
      </c>
      <c r="I991" t="s">
        <v>2895</v>
      </c>
      <c r="J991">
        <v>1493.7346495867</v>
      </c>
      <c r="K991">
        <v>1</v>
      </c>
      <c r="L991">
        <v>1</v>
      </c>
      <c r="M991">
        <v>2</v>
      </c>
      <c r="N991">
        <v>11392498.1991948</v>
      </c>
      <c r="O991">
        <v>6418695.44607828</v>
      </c>
      <c r="P991">
        <v>3497661.70552511</v>
      </c>
      <c r="Q991">
        <v>1168486.2733982599</v>
      </c>
      <c r="R991">
        <v>482185.64849431202</v>
      </c>
      <c r="S991">
        <v>583156.53906210605</v>
      </c>
      <c r="T991">
        <v>10722583.529999999</v>
      </c>
      <c r="U991">
        <v>12236943.742690699</v>
      </c>
      <c r="V991">
        <v>19840115.8930889</v>
      </c>
      <c r="W991">
        <v>3063665.6570936702</v>
      </c>
      <c r="X991">
        <v>0</v>
      </c>
      <c r="Y991">
        <v>0</v>
      </c>
      <c r="Z991">
        <v>0</v>
      </c>
      <c r="AA991">
        <v>55745.722508150699</v>
      </c>
      <c r="AB991">
        <v>0</v>
      </c>
      <c r="AC991">
        <v>583156.53906210605</v>
      </c>
      <c r="AD991">
        <v>0</v>
      </c>
      <c r="AE991">
        <v>0</v>
      </c>
      <c r="AF991">
        <v>0</v>
      </c>
      <c r="AG991">
        <v>0</v>
      </c>
      <c r="AH991">
        <v>0</v>
      </c>
      <c r="AI991">
        <v>0</v>
      </c>
      <c r="AJ991">
        <v>23542683.8117528</v>
      </c>
      <c r="AK991" s="63">
        <v>15760.954476263099</v>
      </c>
      <c r="AL991">
        <v>330.98244656580999</v>
      </c>
      <c r="AM991">
        <v>93035.839999999997</v>
      </c>
      <c r="AN991">
        <v>8582.5821107517404</v>
      </c>
      <c r="AO991">
        <v>19520.097895265601</v>
      </c>
      <c r="AP991">
        <v>330.98244656580999</v>
      </c>
      <c r="AQ991">
        <v>40734.411818744898</v>
      </c>
      <c r="AR991">
        <v>8582.5821107517604</v>
      </c>
      <c r="AS991">
        <v>18457.5243447752</v>
      </c>
      <c r="AT991">
        <v>0</v>
      </c>
      <c r="AU991" t="s">
        <v>2896</v>
      </c>
      <c r="AV991" t="s">
        <v>2896</v>
      </c>
    </row>
    <row r="992" spans="1:48" x14ac:dyDescent="0.25">
      <c r="A992" t="s">
        <v>3909</v>
      </c>
      <c r="B992">
        <v>2180</v>
      </c>
      <c r="C992" t="s">
        <v>195</v>
      </c>
      <c r="D992">
        <v>1364</v>
      </c>
      <c r="E992" t="s">
        <v>1243</v>
      </c>
      <c r="F992" t="s">
        <v>2892</v>
      </c>
      <c r="G992" t="s">
        <v>2893</v>
      </c>
      <c r="H992" t="s">
        <v>2894</v>
      </c>
      <c r="I992" t="s">
        <v>2895</v>
      </c>
      <c r="J992">
        <v>317.08045977010602</v>
      </c>
      <c r="K992">
        <v>1</v>
      </c>
      <c r="L992">
        <v>1</v>
      </c>
      <c r="M992">
        <v>2</v>
      </c>
      <c r="N992">
        <v>2450313.03599917</v>
      </c>
      <c r="O992">
        <v>1228205.1662644399</v>
      </c>
      <c r="P992">
        <v>742461.30798067502</v>
      </c>
      <c r="Q992">
        <v>248038.80990957399</v>
      </c>
      <c r="R992">
        <v>112897.77259592801</v>
      </c>
      <c r="S992">
        <v>123788.74894206801</v>
      </c>
      <c r="T992">
        <v>2184335.7599999998</v>
      </c>
      <c r="U992">
        <v>2597580.33274979</v>
      </c>
      <c r="V992">
        <v>4192814.23080874</v>
      </c>
      <c r="W992">
        <v>577268.51568507298</v>
      </c>
      <c r="X992">
        <v>0</v>
      </c>
      <c r="Y992">
        <v>0</v>
      </c>
      <c r="Z992">
        <v>0</v>
      </c>
      <c r="AA992">
        <v>11833.346255971201</v>
      </c>
      <c r="AB992">
        <v>0</v>
      </c>
      <c r="AC992">
        <v>123788.74894206801</v>
      </c>
      <c r="AD992">
        <v>0</v>
      </c>
      <c r="AE992">
        <v>0</v>
      </c>
      <c r="AF992">
        <v>0</v>
      </c>
      <c r="AG992">
        <v>0</v>
      </c>
      <c r="AH992">
        <v>0</v>
      </c>
      <c r="AI992">
        <v>0</v>
      </c>
      <c r="AJ992">
        <v>4905704.8416918498</v>
      </c>
      <c r="AK992" s="63">
        <v>15471.482680606199</v>
      </c>
      <c r="AL992">
        <v>330.98244656580999</v>
      </c>
      <c r="AM992">
        <v>93035.839999999997</v>
      </c>
      <c r="AN992">
        <v>8582.5821107517404</v>
      </c>
      <c r="AO992">
        <v>19520.097895265601</v>
      </c>
      <c r="AP992">
        <v>330.98244656580999</v>
      </c>
      <c r="AQ992">
        <v>93035.839999999997</v>
      </c>
      <c r="AR992">
        <v>8582.5821107517404</v>
      </c>
      <c r="AS992">
        <v>19520.097895265601</v>
      </c>
      <c r="AT992">
        <v>0</v>
      </c>
      <c r="AU992" t="s">
        <v>2896</v>
      </c>
      <c r="AV992" t="s">
        <v>2896</v>
      </c>
    </row>
    <row r="993" spans="1:48" x14ac:dyDescent="0.25">
      <c r="A993" t="s">
        <v>3910</v>
      </c>
      <c r="B993">
        <v>2180</v>
      </c>
      <c r="C993" t="s">
        <v>195</v>
      </c>
      <c r="D993">
        <v>902</v>
      </c>
      <c r="E993" t="s">
        <v>1244</v>
      </c>
      <c r="F993" t="s">
        <v>2892</v>
      </c>
      <c r="G993" t="s">
        <v>2893</v>
      </c>
      <c r="H993" t="s">
        <v>2894</v>
      </c>
      <c r="I993" t="s">
        <v>2895</v>
      </c>
      <c r="J993">
        <v>331.39957652748802</v>
      </c>
      <c r="K993">
        <v>2</v>
      </c>
      <c r="L993">
        <v>1</v>
      </c>
      <c r="M993">
        <v>2</v>
      </c>
      <c r="N993">
        <v>2734107.7932424899</v>
      </c>
      <c r="O993">
        <v>1802852.5827338099</v>
      </c>
      <c r="P993">
        <v>775990.30615521397</v>
      </c>
      <c r="Q993">
        <v>259240.05732176799</v>
      </c>
      <c r="R993">
        <v>106977.58116735199</v>
      </c>
      <c r="S993">
        <v>129378.956394892</v>
      </c>
      <c r="T993">
        <v>2964283.2</v>
      </c>
      <c r="U993">
        <v>2714885.12062064</v>
      </c>
      <c r="V993">
        <v>4452456.2399868397</v>
      </c>
      <c r="W993">
        <v>1214344.3492984299</v>
      </c>
      <c r="X993">
        <v>0</v>
      </c>
      <c r="Y993">
        <v>0</v>
      </c>
      <c r="Z993">
        <v>0</v>
      </c>
      <c r="AA993">
        <v>12367.731335369101</v>
      </c>
      <c r="AB993">
        <v>0</v>
      </c>
      <c r="AC993">
        <v>129378.956394892</v>
      </c>
      <c r="AD993">
        <v>0</v>
      </c>
      <c r="AE993">
        <v>0</v>
      </c>
      <c r="AF993">
        <v>0</v>
      </c>
      <c r="AG993">
        <v>0</v>
      </c>
      <c r="AH993">
        <v>0</v>
      </c>
      <c r="AI993">
        <v>0</v>
      </c>
      <c r="AJ993">
        <v>5808547.2770155203</v>
      </c>
      <c r="AK993" s="63">
        <v>17527.322568964501</v>
      </c>
      <c r="AL993">
        <v>330.98244656580999</v>
      </c>
      <c r="AM993">
        <v>93035.839999999997</v>
      </c>
      <c r="AN993">
        <v>8582.5821107517404</v>
      </c>
      <c r="AO993">
        <v>19520.097895265601</v>
      </c>
      <c r="AP993">
        <v>330.98244656580999</v>
      </c>
      <c r="AQ993">
        <v>93035.839999999997</v>
      </c>
      <c r="AR993">
        <v>8582.5821107517404</v>
      </c>
      <c r="AS993">
        <v>19520.097895265601</v>
      </c>
      <c r="AT993">
        <v>0</v>
      </c>
      <c r="AU993" t="s">
        <v>2896</v>
      </c>
      <c r="AV993" t="s">
        <v>2896</v>
      </c>
    </row>
    <row r="994" spans="1:48" x14ac:dyDescent="0.25">
      <c r="A994" t="s">
        <v>3911</v>
      </c>
      <c r="B994">
        <v>2180</v>
      </c>
      <c r="C994" t="s">
        <v>195</v>
      </c>
      <c r="D994">
        <v>903</v>
      </c>
      <c r="E994" t="s">
        <v>1245</v>
      </c>
      <c r="F994" t="s">
        <v>2892</v>
      </c>
      <c r="G994" t="s">
        <v>2893</v>
      </c>
      <c r="H994" t="s">
        <v>2894</v>
      </c>
      <c r="I994" t="s">
        <v>2895</v>
      </c>
      <c r="J994">
        <v>296.43163021884902</v>
      </c>
      <c r="K994">
        <v>3</v>
      </c>
      <c r="L994">
        <v>2</v>
      </c>
      <c r="M994">
        <v>2</v>
      </c>
      <c r="N994">
        <v>2572231.64140744</v>
      </c>
      <c r="O994">
        <v>1410514.10380704</v>
      </c>
      <c r="P994">
        <v>694110.93972395</v>
      </c>
      <c r="Q994">
        <v>231886.092357591</v>
      </c>
      <c r="R994">
        <v>95689.738395538094</v>
      </c>
      <c r="S994">
        <v>115727.410885723</v>
      </c>
      <c r="T994">
        <v>2576011.12</v>
      </c>
      <c r="U994">
        <v>2428421.3956915499</v>
      </c>
      <c r="V994">
        <v>4261671.3836171003</v>
      </c>
      <c r="W994">
        <v>731698.39385292097</v>
      </c>
      <c r="X994">
        <v>0</v>
      </c>
      <c r="Y994">
        <v>0</v>
      </c>
      <c r="Z994">
        <v>0</v>
      </c>
      <c r="AA994">
        <v>11062.7382215382</v>
      </c>
      <c r="AB994">
        <v>0</v>
      </c>
      <c r="AC994">
        <v>115727.410885723</v>
      </c>
      <c r="AD994">
        <v>0</v>
      </c>
      <c r="AE994">
        <v>0</v>
      </c>
      <c r="AF994">
        <v>0</v>
      </c>
      <c r="AG994">
        <v>0</v>
      </c>
      <c r="AH994">
        <v>0</v>
      </c>
      <c r="AI994">
        <v>0</v>
      </c>
      <c r="AJ994">
        <v>5120159.9265772803</v>
      </c>
      <c r="AK994" s="63">
        <v>17272.6504347636</v>
      </c>
      <c r="AL994">
        <v>330.98244656580999</v>
      </c>
      <c r="AM994">
        <v>93035.839999999997</v>
      </c>
      <c r="AN994">
        <v>8582.5821107517404</v>
      </c>
      <c r="AO994">
        <v>19520.097895265601</v>
      </c>
      <c r="AP994">
        <v>330.98244656580999</v>
      </c>
      <c r="AQ994">
        <v>93035.839999999997</v>
      </c>
      <c r="AR994">
        <v>8582.5821107517404</v>
      </c>
      <c r="AS994">
        <v>19520.097895265601</v>
      </c>
      <c r="AT994">
        <v>0</v>
      </c>
      <c r="AU994" t="s">
        <v>2896</v>
      </c>
      <c r="AV994" t="s">
        <v>2896</v>
      </c>
    </row>
    <row r="995" spans="1:48" x14ac:dyDescent="0.25">
      <c r="A995" t="s">
        <v>3912</v>
      </c>
      <c r="B995">
        <v>2180</v>
      </c>
      <c r="C995" t="s">
        <v>195</v>
      </c>
      <c r="D995">
        <v>904</v>
      </c>
      <c r="E995" t="s">
        <v>1246</v>
      </c>
      <c r="F995" t="s">
        <v>2892</v>
      </c>
      <c r="G995" t="s">
        <v>2893</v>
      </c>
      <c r="H995" t="s">
        <v>2894</v>
      </c>
      <c r="I995" t="s">
        <v>2895</v>
      </c>
      <c r="J995">
        <v>547.40790817421305</v>
      </c>
      <c r="K995">
        <v>2</v>
      </c>
      <c r="L995">
        <v>1</v>
      </c>
      <c r="M995">
        <v>2</v>
      </c>
      <c r="N995">
        <v>4216802.3308196599</v>
      </c>
      <c r="O995">
        <v>1962876.42560656</v>
      </c>
      <c r="P995">
        <v>1281785.67609201</v>
      </c>
      <c r="Q995">
        <v>428214.35977816198</v>
      </c>
      <c r="R995">
        <v>176706.242482178</v>
      </c>
      <c r="S995">
        <v>213708.97520147101</v>
      </c>
      <c r="T995">
        <v>3581920.69</v>
      </c>
      <c r="U995">
        <v>4484464.3447785703</v>
      </c>
      <c r="V995">
        <v>6994754.1248440696</v>
      </c>
      <c r="W995">
        <v>1051201.81340366</v>
      </c>
      <c r="X995">
        <v>0</v>
      </c>
      <c r="Y995">
        <v>0</v>
      </c>
      <c r="Z995">
        <v>0</v>
      </c>
      <c r="AA995">
        <v>20429.0965308265</v>
      </c>
      <c r="AB995">
        <v>0</v>
      </c>
      <c r="AC995">
        <v>213708.97520147101</v>
      </c>
      <c r="AD995">
        <v>0</v>
      </c>
      <c r="AE995">
        <v>0</v>
      </c>
      <c r="AF995">
        <v>0</v>
      </c>
      <c r="AG995">
        <v>0</v>
      </c>
      <c r="AH995">
        <v>0</v>
      </c>
      <c r="AI995">
        <v>0</v>
      </c>
      <c r="AJ995">
        <v>8280094.0099800397</v>
      </c>
      <c r="AK995" s="63">
        <v>15126.003637026201</v>
      </c>
      <c r="AL995">
        <v>330.98244656580999</v>
      </c>
      <c r="AM995">
        <v>93035.839999999997</v>
      </c>
      <c r="AN995">
        <v>8582.5821107517404</v>
      </c>
      <c r="AO995">
        <v>19520.097895265601</v>
      </c>
      <c r="AP995">
        <v>330.98244656580999</v>
      </c>
      <c r="AQ995">
        <v>93035.839999999997</v>
      </c>
      <c r="AR995">
        <v>8582.5821107517404</v>
      </c>
      <c r="AS995">
        <v>19520.097895265601</v>
      </c>
      <c r="AT995">
        <v>0</v>
      </c>
      <c r="AU995" t="s">
        <v>2896</v>
      </c>
      <c r="AV995" t="s">
        <v>2896</v>
      </c>
    </row>
    <row r="996" spans="1:48" x14ac:dyDescent="0.25">
      <c r="A996" t="s">
        <v>3913</v>
      </c>
      <c r="B996">
        <v>1967</v>
      </c>
      <c r="C996" t="s">
        <v>196</v>
      </c>
      <c r="D996">
        <v>210</v>
      </c>
      <c r="E996" t="s">
        <v>1248</v>
      </c>
      <c r="F996" t="s">
        <v>2892</v>
      </c>
      <c r="G996" t="s">
        <v>2893</v>
      </c>
      <c r="H996" t="s">
        <v>2894</v>
      </c>
      <c r="I996" t="s">
        <v>2895</v>
      </c>
      <c r="J996">
        <v>67.473837209296505</v>
      </c>
      <c r="K996">
        <v>1</v>
      </c>
      <c r="L996">
        <v>1</v>
      </c>
      <c r="M996">
        <v>5</v>
      </c>
      <c r="N996">
        <v>689652.41219895799</v>
      </c>
      <c r="O996">
        <v>57448.386873213203</v>
      </c>
      <c r="P996">
        <v>160872.58708509401</v>
      </c>
      <c r="Q996">
        <v>121331.49093321001</v>
      </c>
      <c r="R996">
        <v>35986.3642000291</v>
      </c>
      <c r="S996">
        <v>51085.911835495703</v>
      </c>
      <c r="T996">
        <v>682757.26</v>
      </c>
      <c r="U996">
        <v>382533.98129050498</v>
      </c>
      <c r="V996">
        <v>868066.84684347303</v>
      </c>
      <c r="W996">
        <v>197224.39444703201</v>
      </c>
      <c r="X996">
        <v>0</v>
      </c>
      <c r="Y996">
        <v>0</v>
      </c>
      <c r="Z996">
        <v>0</v>
      </c>
      <c r="AA996">
        <v>0</v>
      </c>
      <c r="AB996">
        <v>0</v>
      </c>
      <c r="AC996">
        <v>44870.727539844098</v>
      </c>
      <c r="AD996">
        <v>6215.1842956516402</v>
      </c>
      <c r="AE996">
        <v>0</v>
      </c>
      <c r="AF996">
        <v>0</v>
      </c>
      <c r="AG996">
        <v>0</v>
      </c>
      <c r="AH996">
        <v>0</v>
      </c>
      <c r="AI996">
        <v>0</v>
      </c>
      <c r="AJ996">
        <v>1116377.153126</v>
      </c>
      <c r="AK996" s="63">
        <v>16545.3337070948</v>
      </c>
      <c r="AL996">
        <v>330.98244656580999</v>
      </c>
      <c r="AM996">
        <v>93035.839999999997</v>
      </c>
      <c r="AN996">
        <v>16545.3337070948</v>
      </c>
      <c r="AO996">
        <v>37677.211905063901</v>
      </c>
      <c r="AP996">
        <v>330.98244656580999</v>
      </c>
      <c r="AQ996">
        <v>93035.839999999997</v>
      </c>
      <c r="AR996">
        <v>16545.3337070948</v>
      </c>
      <c r="AS996">
        <v>16545.3337070948</v>
      </c>
      <c r="AT996">
        <v>0</v>
      </c>
      <c r="AU996" t="s">
        <v>2896</v>
      </c>
      <c r="AV996" t="s">
        <v>2896</v>
      </c>
    </row>
    <row r="997" spans="1:48" x14ac:dyDescent="0.25">
      <c r="A997" t="s">
        <v>3914</v>
      </c>
      <c r="B997">
        <v>1967</v>
      </c>
      <c r="C997" t="s">
        <v>196</v>
      </c>
      <c r="D997">
        <v>211</v>
      </c>
      <c r="E997" t="s">
        <v>1249</v>
      </c>
      <c r="F997" t="s">
        <v>2892</v>
      </c>
      <c r="G997" t="s">
        <v>2903</v>
      </c>
      <c r="H997" t="s">
        <v>2904</v>
      </c>
      <c r="I997" t="s">
        <v>2895</v>
      </c>
      <c r="J997">
        <v>38.129411764699</v>
      </c>
      <c r="K997">
        <v>1</v>
      </c>
      <c r="L997">
        <v>2</v>
      </c>
      <c r="M997">
        <v>5</v>
      </c>
      <c r="N997">
        <v>605488.46780104202</v>
      </c>
      <c r="O997">
        <v>249933.89312678701</v>
      </c>
      <c r="P997">
        <v>125449.492914906</v>
      </c>
      <c r="Q997">
        <v>68564.329066789898</v>
      </c>
      <c r="R997">
        <v>358305.135799971</v>
      </c>
      <c r="S997">
        <v>28868.608164504301</v>
      </c>
      <c r="T997">
        <v>1191571.67</v>
      </c>
      <c r="U997">
        <v>216169.648709495</v>
      </c>
      <c r="V997">
        <v>1006823.76315653</v>
      </c>
      <c r="W997">
        <v>400917.555552968</v>
      </c>
      <c r="X997">
        <v>0</v>
      </c>
      <c r="Y997">
        <v>0</v>
      </c>
      <c r="Z997">
        <v>0</v>
      </c>
      <c r="AA997">
        <v>0</v>
      </c>
      <c r="AB997">
        <v>0</v>
      </c>
      <c r="AC997">
        <v>25356.412460155901</v>
      </c>
      <c r="AD997">
        <v>3512.1957043483599</v>
      </c>
      <c r="AE997">
        <v>0</v>
      </c>
      <c r="AF997">
        <v>0</v>
      </c>
      <c r="AG997">
        <v>0</v>
      </c>
      <c r="AH997">
        <v>0</v>
      </c>
      <c r="AI997">
        <v>0</v>
      </c>
      <c r="AJ997">
        <v>1436609.9268740001</v>
      </c>
      <c r="AK997" s="63">
        <v>37677.211905063901</v>
      </c>
      <c r="AL997">
        <v>330.98244656580999</v>
      </c>
      <c r="AM997">
        <v>93035.839999999997</v>
      </c>
      <c r="AN997">
        <v>16545.3337070948</v>
      </c>
      <c r="AO997">
        <v>37677.211905063901</v>
      </c>
      <c r="AP997">
        <v>330.98244656580999</v>
      </c>
      <c r="AQ997">
        <v>40734.411818744898</v>
      </c>
      <c r="AR997">
        <v>37677.211905063901</v>
      </c>
      <c r="AS997">
        <v>37677.211905063901</v>
      </c>
      <c r="AT997">
        <v>0</v>
      </c>
      <c r="AU997" t="s">
        <v>2896</v>
      </c>
      <c r="AV997" t="s">
        <v>2896</v>
      </c>
    </row>
    <row r="998" spans="1:48" x14ac:dyDescent="0.25">
      <c r="A998" t="s">
        <v>3915</v>
      </c>
      <c r="B998">
        <v>2009</v>
      </c>
      <c r="C998" t="s">
        <v>197</v>
      </c>
      <c r="D998">
        <v>3349</v>
      </c>
      <c r="E998" t="s">
        <v>1250</v>
      </c>
      <c r="F998" t="s">
        <v>2892</v>
      </c>
      <c r="G998" t="s">
        <v>2907</v>
      </c>
      <c r="H998" t="s">
        <v>2904</v>
      </c>
      <c r="I998" t="s">
        <v>2895</v>
      </c>
      <c r="J998">
        <v>152.81045751632399</v>
      </c>
      <c r="K998">
        <v>1</v>
      </c>
      <c r="L998">
        <v>1</v>
      </c>
      <c r="M998">
        <v>4</v>
      </c>
      <c r="N998">
        <v>1675485.25</v>
      </c>
      <c r="O998">
        <v>276989.05</v>
      </c>
      <c r="P998">
        <v>809063.17</v>
      </c>
      <c r="Q998">
        <v>169803.87</v>
      </c>
      <c r="R998">
        <v>39827.21</v>
      </c>
      <c r="S998">
        <v>400969.77</v>
      </c>
      <c r="T998">
        <v>1504024.46</v>
      </c>
      <c r="U998">
        <v>1467144.09</v>
      </c>
      <c r="V998">
        <v>2489561.96</v>
      </c>
      <c r="W998">
        <v>476419.65</v>
      </c>
      <c r="X998">
        <v>0</v>
      </c>
      <c r="Y998">
        <v>0</v>
      </c>
      <c r="Z998">
        <v>0</v>
      </c>
      <c r="AA998">
        <v>0</v>
      </c>
      <c r="AB998">
        <v>5186.9399999999996</v>
      </c>
      <c r="AC998">
        <v>352240.35</v>
      </c>
      <c r="AD998">
        <v>48729.42</v>
      </c>
      <c r="AE998">
        <v>0</v>
      </c>
      <c r="AF998">
        <v>0</v>
      </c>
      <c r="AG998">
        <v>0</v>
      </c>
      <c r="AH998">
        <v>0</v>
      </c>
      <c r="AI998">
        <v>0</v>
      </c>
      <c r="AJ998">
        <v>3372138.32</v>
      </c>
      <c r="AK998" s="63">
        <v>22067.4577827225</v>
      </c>
      <c r="AL998">
        <v>330.98244656580999</v>
      </c>
      <c r="AM998">
        <v>93035.839999999997</v>
      </c>
      <c r="AN998">
        <v>22067.4577827225</v>
      </c>
      <c r="AO998">
        <v>22067.4577827225</v>
      </c>
      <c r="AP998">
        <v>330.98244656580999</v>
      </c>
      <c r="AQ998">
        <v>56162.493707719797</v>
      </c>
      <c r="AR998">
        <v>22067.4577827225</v>
      </c>
      <c r="AS998">
        <v>22067.4577827225</v>
      </c>
      <c r="AT998">
        <v>0</v>
      </c>
      <c r="AU998" t="s">
        <v>2896</v>
      </c>
      <c r="AV998" t="s">
        <v>2896</v>
      </c>
    </row>
    <row r="999" spans="1:48" x14ac:dyDescent="0.25">
      <c r="A999" t="s">
        <v>3916</v>
      </c>
      <c r="B999">
        <v>2045</v>
      </c>
      <c r="C999" t="s">
        <v>198</v>
      </c>
      <c r="D999">
        <v>3356</v>
      </c>
      <c r="E999" t="s">
        <v>1251</v>
      </c>
      <c r="F999" t="s">
        <v>2906</v>
      </c>
      <c r="G999" t="s">
        <v>2907</v>
      </c>
      <c r="H999" t="s">
        <v>2894</v>
      </c>
      <c r="I999" t="s">
        <v>2895</v>
      </c>
      <c r="J999">
        <v>221.684951182124</v>
      </c>
      <c r="K999">
        <v>1</v>
      </c>
      <c r="L999">
        <v>1</v>
      </c>
      <c r="M999">
        <v>2</v>
      </c>
      <c r="N999">
        <v>1823213.21</v>
      </c>
      <c r="O999">
        <v>390434.04</v>
      </c>
      <c r="P999">
        <v>859006.86</v>
      </c>
      <c r="Q999">
        <v>390549.6</v>
      </c>
      <c r="R999">
        <v>313950.07</v>
      </c>
      <c r="S999">
        <v>180689.42</v>
      </c>
      <c r="T999">
        <v>2586387.96</v>
      </c>
      <c r="U999">
        <v>1190765.82</v>
      </c>
      <c r="V999">
        <v>3049354.65</v>
      </c>
      <c r="W999">
        <v>718965.79</v>
      </c>
      <c r="X999">
        <v>0</v>
      </c>
      <c r="Y999">
        <v>0</v>
      </c>
      <c r="Z999">
        <v>0</v>
      </c>
      <c r="AA999">
        <v>0</v>
      </c>
      <c r="AB999">
        <v>8833.34</v>
      </c>
      <c r="AC999">
        <v>130849.39</v>
      </c>
      <c r="AD999">
        <v>49840.03</v>
      </c>
      <c r="AE999">
        <v>0</v>
      </c>
      <c r="AF999">
        <v>0</v>
      </c>
      <c r="AG999">
        <v>0</v>
      </c>
      <c r="AH999">
        <v>0</v>
      </c>
      <c r="AI999">
        <v>0</v>
      </c>
      <c r="AJ999">
        <v>3957843.2</v>
      </c>
      <c r="AK999" s="63">
        <v>17853.459059331701</v>
      </c>
      <c r="AL999">
        <v>330.98244656580999</v>
      </c>
      <c r="AM999">
        <v>93035.839999999997</v>
      </c>
      <c r="AN999">
        <v>17853.459059331701</v>
      </c>
      <c r="AO999">
        <v>17853.459059331701</v>
      </c>
      <c r="AP999">
        <v>330.98244656580999</v>
      </c>
      <c r="AQ999">
        <v>56162.493707719797</v>
      </c>
      <c r="AR999">
        <v>17853.459059331701</v>
      </c>
      <c r="AS999">
        <v>17853.459059331701</v>
      </c>
      <c r="AT999">
        <v>0</v>
      </c>
      <c r="AU999" t="s">
        <v>2896</v>
      </c>
      <c r="AV999" t="s">
        <v>2896</v>
      </c>
    </row>
    <row r="1000" spans="1:48" x14ac:dyDescent="0.25">
      <c r="A1000" t="s">
        <v>3917</v>
      </c>
      <c r="B1000">
        <v>1946</v>
      </c>
      <c r="C1000" t="s">
        <v>199</v>
      </c>
      <c r="D1000">
        <v>171</v>
      </c>
      <c r="E1000" t="s">
        <v>1252</v>
      </c>
      <c r="F1000" t="s">
        <v>2892</v>
      </c>
      <c r="G1000" t="s">
        <v>2893</v>
      </c>
      <c r="H1000" t="s">
        <v>2894</v>
      </c>
      <c r="I1000" t="s">
        <v>2895</v>
      </c>
      <c r="J1000">
        <v>435.04040245397698</v>
      </c>
      <c r="K1000">
        <v>1</v>
      </c>
      <c r="L1000">
        <v>1</v>
      </c>
      <c r="M1000">
        <v>2</v>
      </c>
      <c r="N1000">
        <v>3028314.5702176401</v>
      </c>
      <c r="O1000">
        <v>799841.92513714603</v>
      </c>
      <c r="P1000">
        <v>2607562.3722470901</v>
      </c>
      <c r="Q1000">
        <v>266335.51300969999</v>
      </c>
      <c r="R1000">
        <v>210031.564133929</v>
      </c>
      <c r="S1000">
        <v>160354.42693125299</v>
      </c>
      <c r="T1000">
        <v>2667927.09</v>
      </c>
      <c r="U1000">
        <v>4244158.8547454895</v>
      </c>
      <c r="V1000">
        <v>4747412.1083640596</v>
      </c>
      <c r="W1000">
        <v>2157359.2648009099</v>
      </c>
      <c r="X1000">
        <v>0</v>
      </c>
      <c r="Y1000">
        <v>0</v>
      </c>
      <c r="Z1000">
        <v>0</v>
      </c>
      <c r="AA1000">
        <v>0</v>
      </c>
      <c r="AB1000">
        <v>7314.57158052664</v>
      </c>
      <c r="AC1000">
        <v>160354.42693125299</v>
      </c>
      <c r="AD1000">
        <v>0</v>
      </c>
      <c r="AE1000">
        <v>0</v>
      </c>
      <c r="AF1000">
        <v>0</v>
      </c>
      <c r="AG1000">
        <v>0</v>
      </c>
      <c r="AH1000">
        <v>0</v>
      </c>
      <c r="AI1000">
        <v>0</v>
      </c>
      <c r="AJ1000">
        <v>7072440.3716767402</v>
      </c>
      <c r="AK1000" s="63">
        <v>16256.9736782665</v>
      </c>
      <c r="AL1000">
        <v>330.98244656580999</v>
      </c>
      <c r="AM1000">
        <v>93035.839999999997</v>
      </c>
      <c r="AN1000">
        <v>16077.502636908201</v>
      </c>
      <c r="AO1000">
        <v>17379.776706226701</v>
      </c>
      <c r="AP1000">
        <v>330.98244656580999</v>
      </c>
      <c r="AQ1000">
        <v>93035.839999999997</v>
      </c>
      <c r="AR1000">
        <v>16256.9736782665</v>
      </c>
      <c r="AS1000">
        <v>16256.9736782665</v>
      </c>
      <c r="AT1000">
        <v>0</v>
      </c>
      <c r="AU1000" t="s">
        <v>2896</v>
      </c>
      <c r="AV1000" t="s">
        <v>2896</v>
      </c>
    </row>
    <row r="1001" spans="1:48" x14ac:dyDescent="0.25">
      <c r="A1001" t="s">
        <v>3918</v>
      </c>
      <c r="B1001">
        <v>1946</v>
      </c>
      <c r="C1001" t="s">
        <v>199</v>
      </c>
      <c r="D1001">
        <v>4234</v>
      </c>
      <c r="E1001" t="s">
        <v>1253</v>
      </c>
      <c r="F1001" t="s">
        <v>2906</v>
      </c>
      <c r="G1001" t="s">
        <v>2903</v>
      </c>
      <c r="H1001" t="s">
        <v>2904</v>
      </c>
      <c r="I1001" t="s">
        <v>2895</v>
      </c>
      <c r="J1001">
        <v>43.676698536669299</v>
      </c>
      <c r="K1001">
        <v>1</v>
      </c>
      <c r="L1001">
        <v>1</v>
      </c>
      <c r="M1001">
        <v>2</v>
      </c>
      <c r="N1001">
        <v>102015.276540686</v>
      </c>
      <c r="O1001">
        <v>35563.464391292902</v>
      </c>
      <c r="P1001">
        <v>261791.123320429</v>
      </c>
      <c r="Q1001">
        <v>26739.254206543399</v>
      </c>
      <c r="R1001">
        <v>260004.033478097</v>
      </c>
      <c r="S1001">
        <v>16099.083957696699</v>
      </c>
      <c r="T1001">
        <v>260012.85</v>
      </c>
      <c r="U1001">
        <v>426100.30193704902</v>
      </c>
      <c r="V1001">
        <v>227728.22795169399</v>
      </c>
      <c r="W1001">
        <v>218733.04382927399</v>
      </c>
      <c r="X1001">
        <v>0</v>
      </c>
      <c r="Y1001">
        <v>0</v>
      </c>
      <c r="Z1001">
        <v>0</v>
      </c>
      <c r="AA1001">
        <v>0</v>
      </c>
      <c r="AB1001">
        <v>239651.880156081</v>
      </c>
      <c r="AC1001">
        <v>16099.083957696699</v>
      </c>
      <c r="AD1001">
        <v>0</v>
      </c>
      <c r="AE1001">
        <v>0</v>
      </c>
      <c r="AF1001">
        <v>0</v>
      </c>
      <c r="AG1001">
        <v>0</v>
      </c>
      <c r="AH1001">
        <v>0</v>
      </c>
      <c r="AI1001">
        <v>0</v>
      </c>
      <c r="AJ1001">
        <v>702212.23589474498</v>
      </c>
      <c r="AK1001" s="63">
        <v>16077.502636908201</v>
      </c>
      <c r="AL1001">
        <v>330.98244656580999</v>
      </c>
      <c r="AM1001">
        <v>93035.839999999997</v>
      </c>
      <c r="AN1001">
        <v>16077.502636908201</v>
      </c>
      <c r="AO1001">
        <v>17379.776706226701</v>
      </c>
      <c r="AP1001">
        <v>330.98244656580999</v>
      </c>
      <c r="AQ1001">
        <v>40734.411818744898</v>
      </c>
      <c r="AR1001">
        <v>16077.502636908201</v>
      </c>
      <c r="AS1001">
        <v>17379.776706226701</v>
      </c>
      <c r="AT1001">
        <v>0</v>
      </c>
      <c r="AU1001" t="s">
        <v>2896</v>
      </c>
      <c r="AV1001" t="s">
        <v>2896</v>
      </c>
    </row>
    <row r="1002" spans="1:48" x14ac:dyDescent="0.25">
      <c r="A1002" t="s">
        <v>3919</v>
      </c>
      <c r="B1002">
        <v>1946</v>
      </c>
      <c r="C1002" t="s">
        <v>199</v>
      </c>
      <c r="D1002">
        <v>174</v>
      </c>
      <c r="E1002" t="s">
        <v>1254</v>
      </c>
      <c r="F1002" t="s">
        <v>2892</v>
      </c>
      <c r="G1002" t="s">
        <v>2903</v>
      </c>
      <c r="H1002" t="s">
        <v>2904</v>
      </c>
      <c r="I1002" t="s">
        <v>2895</v>
      </c>
      <c r="J1002">
        <v>413.42073168605498</v>
      </c>
      <c r="K1002">
        <v>1</v>
      </c>
      <c r="L1002">
        <v>1</v>
      </c>
      <c r="M1002">
        <v>2</v>
      </c>
      <c r="N1002">
        <v>2713371.7932416801</v>
      </c>
      <c r="O1002">
        <v>1314570.67047156</v>
      </c>
      <c r="P1002">
        <v>2546010.1844324698</v>
      </c>
      <c r="Q1002">
        <v>253099.762783755</v>
      </c>
      <c r="R1002">
        <v>205722.10238797299</v>
      </c>
      <c r="S1002">
        <v>152385.48911104901</v>
      </c>
      <c r="T1002">
        <v>2999532.43</v>
      </c>
      <c r="U1002">
        <v>4033242.0833174302</v>
      </c>
      <c r="V1002">
        <v>4767200.0136842299</v>
      </c>
      <c r="W1002">
        <v>2258623.4313698099</v>
      </c>
      <c r="X1002">
        <v>0</v>
      </c>
      <c r="Y1002">
        <v>0</v>
      </c>
      <c r="Z1002">
        <v>0</v>
      </c>
      <c r="AA1002">
        <v>0</v>
      </c>
      <c r="AB1002">
        <v>6951.0682633925198</v>
      </c>
      <c r="AC1002">
        <v>152385.48911104901</v>
      </c>
      <c r="AD1002">
        <v>0</v>
      </c>
      <c r="AE1002">
        <v>0</v>
      </c>
      <c r="AF1002">
        <v>0</v>
      </c>
      <c r="AG1002">
        <v>0</v>
      </c>
      <c r="AH1002">
        <v>0</v>
      </c>
      <c r="AI1002">
        <v>0</v>
      </c>
      <c r="AJ1002">
        <v>7185160.0024284804</v>
      </c>
      <c r="AK1002" s="63">
        <v>17379.776706226701</v>
      </c>
      <c r="AL1002">
        <v>330.98244656580999</v>
      </c>
      <c r="AM1002">
        <v>93035.839999999997</v>
      </c>
      <c r="AN1002">
        <v>16077.502636908201</v>
      </c>
      <c r="AO1002">
        <v>17379.776706226701</v>
      </c>
      <c r="AP1002">
        <v>330.98244656580999</v>
      </c>
      <c r="AQ1002">
        <v>40734.411818744898</v>
      </c>
      <c r="AR1002">
        <v>16077.502636908201</v>
      </c>
      <c r="AS1002">
        <v>17379.776706226701</v>
      </c>
      <c r="AT1002">
        <v>0</v>
      </c>
      <c r="AU1002" t="s">
        <v>2896</v>
      </c>
      <c r="AV1002" t="s">
        <v>2896</v>
      </c>
    </row>
    <row r="1003" spans="1:48" x14ac:dyDescent="0.25">
      <c r="A1003" t="s">
        <v>3920</v>
      </c>
      <c r="B1003">
        <v>1977</v>
      </c>
      <c r="C1003" t="s">
        <v>200</v>
      </c>
      <c r="D1003">
        <v>1326</v>
      </c>
      <c r="E1003" t="s">
        <v>1255</v>
      </c>
      <c r="F1003" t="s">
        <v>2892</v>
      </c>
      <c r="G1003" t="s">
        <v>2911</v>
      </c>
      <c r="H1003" t="s">
        <v>2904</v>
      </c>
      <c r="I1003" t="s">
        <v>2895</v>
      </c>
      <c r="J1003">
        <v>680.93772876596904</v>
      </c>
      <c r="K1003">
        <v>1</v>
      </c>
      <c r="L1003">
        <v>1</v>
      </c>
      <c r="M1003">
        <v>2</v>
      </c>
      <c r="N1003">
        <v>4525607.2108447403</v>
      </c>
      <c r="O1003">
        <v>2090778.264249</v>
      </c>
      <c r="P1003">
        <v>1459248.6481145299</v>
      </c>
      <c r="Q1003">
        <v>258754.026902404</v>
      </c>
      <c r="R1003">
        <v>271255.63273594202</v>
      </c>
      <c r="S1003">
        <v>268826.98703718698</v>
      </c>
      <c r="T1003">
        <v>4828005.8899999997</v>
      </c>
      <c r="U1003">
        <v>3777637.8928466202</v>
      </c>
      <c r="V1003">
        <v>7473437.22410376</v>
      </c>
      <c r="W1003">
        <v>1059808.85991724</v>
      </c>
      <c r="X1003">
        <v>0</v>
      </c>
      <c r="Y1003">
        <v>0</v>
      </c>
      <c r="Z1003">
        <v>0</v>
      </c>
      <c r="AA1003">
        <v>71240.806379626694</v>
      </c>
      <c r="AB1003">
        <v>1156.8924459914799</v>
      </c>
      <c r="AC1003">
        <v>268826.98703718698</v>
      </c>
      <c r="AD1003">
        <v>0</v>
      </c>
      <c r="AE1003">
        <v>0</v>
      </c>
      <c r="AF1003">
        <v>0</v>
      </c>
      <c r="AG1003">
        <v>0</v>
      </c>
      <c r="AH1003">
        <v>0</v>
      </c>
      <c r="AI1003">
        <v>0</v>
      </c>
      <c r="AJ1003">
        <v>8874470.7698838096</v>
      </c>
      <c r="AK1003" s="63">
        <v>13032.720019738999</v>
      </c>
      <c r="AL1003">
        <v>330.98244656580999</v>
      </c>
      <c r="AM1003">
        <v>93035.839999999997</v>
      </c>
      <c r="AN1003">
        <v>5942.4888781196296</v>
      </c>
      <c r="AO1003">
        <v>16232.6637644107</v>
      </c>
      <c r="AP1003">
        <v>3753.1860850462999</v>
      </c>
      <c r="AQ1003">
        <v>20687.885194392002</v>
      </c>
      <c r="AR1003">
        <v>13032.720019738999</v>
      </c>
      <c r="AS1003">
        <v>13919.5903314757</v>
      </c>
      <c r="AT1003">
        <v>0</v>
      </c>
      <c r="AU1003" t="s">
        <v>2896</v>
      </c>
      <c r="AV1003" t="s">
        <v>2896</v>
      </c>
    </row>
    <row r="1004" spans="1:48" x14ac:dyDescent="0.25">
      <c r="A1004" t="s">
        <v>3921</v>
      </c>
      <c r="B1004">
        <v>1977</v>
      </c>
      <c r="C1004" t="s">
        <v>200</v>
      </c>
      <c r="D1004">
        <v>258</v>
      </c>
      <c r="E1004" t="s">
        <v>1257</v>
      </c>
      <c r="F1004" t="s">
        <v>2892</v>
      </c>
      <c r="G1004" t="s">
        <v>2893</v>
      </c>
      <c r="H1004" t="s">
        <v>2904</v>
      </c>
      <c r="I1004" t="s">
        <v>2895</v>
      </c>
      <c r="J1004">
        <v>391.38731427612203</v>
      </c>
      <c r="K1004">
        <v>1</v>
      </c>
      <c r="L1004">
        <v>1</v>
      </c>
      <c r="M1004">
        <v>2</v>
      </c>
      <c r="N1004">
        <v>3382004.3224595501</v>
      </c>
      <c r="O1004">
        <v>1251223.5403017199</v>
      </c>
      <c r="P1004">
        <v>787929.35405320395</v>
      </c>
      <c r="Q1004">
        <v>149778.371673685</v>
      </c>
      <c r="R1004">
        <v>156815.89660713801</v>
      </c>
      <c r="S1004">
        <v>154515.557027665</v>
      </c>
      <c r="T1004">
        <v>3556452.28</v>
      </c>
      <c r="U1004">
        <v>2171299.2050953</v>
      </c>
      <c r="V1004">
        <v>5018110.93424608</v>
      </c>
      <c r="W1004">
        <v>668028.02197014506</v>
      </c>
      <c r="X1004">
        <v>0</v>
      </c>
      <c r="Y1004">
        <v>0</v>
      </c>
      <c r="Z1004">
        <v>0</v>
      </c>
      <c r="AA1004">
        <v>40947.573761726897</v>
      </c>
      <c r="AB1004">
        <v>664.95511735487798</v>
      </c>
      <c r="AC1004">
        <v>154515.557027665</v>
      </c>
      <c r="AD1004">
        <v>0</v>
      </c>
      <c r="AE1004">
        <v>0</v>
      </c>
      <c r="AF1004">
        <v>0</v>
      </c>
      <c r="AG1004">
        <v>0</v>
      </c>
      <c r="AH1004">
        <v>0</v>
      </c>
      <c r="AI1004">
        <v>0</v>
      </c>
      <c r="AJ1004">
        <v>5882267.0421229703</v>
      </c>
      <c r="AK1004" s="63">
        <v>15029.2736314215</v>
      </c>
      <c r="AL1004">
        <v>330.98244656580999</v>
      </c>
      <c r="AM1004">
        <v>93035.839999999997</v>
      </c>
      <c r="AN1004">
        <v>5942.4888781196296</v>
      </c>
      <c r="AO1004">
        <v>16232.6637644107</v>
      </c>
      <c r="AP1004">
        <v>330.98244656580999</v>
      </c>
      <c r="AQ1004">
        <v>93035.839999999997</v>
      </c>
      <c r="AR1004">
        <v>5942.4888781196296</v>
      </c>
      <c r="AS1004">
        <v>16232.6637644107</v>
      </c>
      <c r="AT1004">
        <v>0</v>
      </c>
      <c r="AU1004" t="s">
        <v>2896</v>
      </c>
      <c r="AV1004" t="s">
        <v>2896</v>
      </c>
    </row>
    <row r="1005" spans="1:48" x14ac:dyDescent="0.25">
      <c r="A1005" t="s">
        <v>3922</v>
      </c>
      <c r="B1005">
        <v>1977</v>
      </c>
      <c r="C1005" t="s">
        <v>200</v>
      </c>
      <c r="D1005">
        <v>259</v>
      </c>
      <c r="E1005" t="s">
        <v>1258</v>
      </c>
      <c r="F1005" t="s">
        <v>2892</v>
      </c>
      <c r="G1005" t="s">
        <v>2893</v>
      </c>
      <c r="H1005" t="s">
        <v>2904</v>
      </c>
      <c r="I1005" t="s">
        <v>2895</v>
      </c>
      <c r="J1005">
        <v>333.11811077013402</v>
      </c>
      <c r="K1005">
        <v>2</v>
      </c>
      <c r="L1005">
        <v>1</v>
      </c>
      <c r="M1005">
        <v>2</v>
      </c>
      <c r="N1005">
        <v>2956755.407807</v>
      </c>
      <c r="O1005">
        <v>1284399.6087279001</v>
      </c>
      <c r="P1005">
        <v>729441.26624886296</v>
      </c>
      <c r="Q1005">
        <v>134290.302015183</v>
      </c>
      <c r="R1005">
        <v>133018.77953094401</v>
      </c>
      <c r="S1005">
        <v>131511.49402184601</v>
      </c>
      <c r="T1005">
        <v>3389866.19</v>
      </c>
      <c r="U1005">
        <v>1848039.1743298999</v>
      </c>
      <c r="V1005">
        <v>4240089.8217044696</v>
      </c>
      <c r="W1005">
        <v>962398.229649393</v>
      </c>
      <c r="X1005">
        <v>0</v>
      </c>
      <c r="Y1005">
        <v>0</v>
      </c>
      <c r="Z1005">
        <v>0</v>
      </c>
      <c r="AA1005">
        <v>34851.3554593749</v>
      </c>
      <c r="AB1005">
        <v>565.95751666063597</v>
      </c>
      <c r="AC1005">
        <v>131511.49402184601</v>
      </c>
      <c r="AD1005">
        <v>0</v>
      </c>
      <c r="AE1005">
        <v>0</v>
      </c>
      <c r="AF1005">
        <v>0</v>
      </c>
      <c r="AG1005">
        <v>0</v>
      </c>
      <c r="AH1005">
        <v>0</v>
      </c>
      <c r="AI1005">
        <v>0</v>
      </c>
      <c r="AJ1005">
        <v>5369416.8583517503</v>
      </c>
      <c r="AK1005" s="63">
        <v>16118.657871642699</v>
      </c>
      <c r="AL1005">
        <v>330.98244656580999</v>
      </c>
      <c r="AM1005">
        <v>93035.839999999997</v>
      </c>
      <c r="AN1005">
        <v>5942.4888781196296</v>
      </c>
      <c r="AO1005">
        <v>16232.6637644107</v>
      </c>
      <c r="AP1005">
        <v>330.98244656580999</v>
      </c>
      <c r="AQ1005">
        <v>93035.839999999997</v>
      </c>
      <c r="AR1005">
        <v>5942.4888781196296</v>
      </c>
      <c r="AS1005">
        <v>16232.6637644107</v>
      </c>
      <c r="AT1005">
        <v>0</v>
      </c>
      <c r="AU1005" t="s">
        <v>2896</v>
      </c>
      <c r="AV1005" t="s">
        <v>2896</v>
      </c>
    </row>
    <row r="1006" spans="1:48" x14ac:dyDescent="0.25">
      <c r="A1006" t="s">
        <v>3923</v>
      </c>
      <c r="B1006">
        <v>1977</v>
      </c>
      <c r="C1006" t="s">
        <v>200</v>
      </c>
      <c r="D1006">
        <v>262</v>
      </c>
      <c r="E1006" t="s">
        <v>1259</v>
      </c>
      <c r="F1006" t="s">
        <v>2892</v>
      </c>
      <c r="G1006" t="s">
        <v>2911</v>
      </c>
      <c r="H1006" t="s">
        <v>2904</v>
      </c>
      <c r="I1006" t="s">
        <v>2895</v>
      </c>
      <c r="J1006">
        <v>599.30279788389498</v>
      </c>
      <c r="K1006">
        <v>1</v>
      </c>
      <c r="L1006">
        <v>1</v>
      </c>
      <c r="M1006">
        <v>2</v>
      </c>
      <c r="N1006">
        <v>4344074.7640073299</v>
      </c>
      <c r="O1006">
        <v>1947383.4060532299</v>
      </c>
      <c r="P1006">
        <v>1347523.9801211101</v>
      </c>
      <c r="Q1006">
        <v>227733.03010741499</v>
      </c>
      <c r="R1006">
        <v>238735.86786713</v>
      </c>
      <c r="S1006">
        <v>236598.38289479699</v>
      </c>
      <c r="T1006">
        <v>4780699.22</v>
      </c>
      <c r="U1006">
        <v>3324751.82815623</v>
      </c>
      <c r="V1006">
        <v>7327671.1956511196</v>
      </c>
      <c r="W1006">
        <v>714061.62742572802</v>
      </c>
      <c r="X1006">
        <v>0</v>
      </c>
      <c r="Y1006">
        <v>0</v>
      </c>
      <c r="Z1006">
        <v>0</v>
      </c>
      <c r="AA1006">
        <v>62700.027892695703</v>
      </c>
      <c r="AB1006">
        <v>1018.1971866795</v>
      </c>
      <c r="AC1006">
        <v>236598.38289479699</v>
      </c>
      <c r="AD1006">
        <v>0</v>
      </c>
      <c r="AE1006">
        <v>0</v>
      </c>
      <c r="AF1006">
        <v>0</v>
      </c>
      <c r="AG1006">
        <v>0</v>
      </c>
      <c r="AH1006">
        <v>0</v>
      </c>
      <c r="AI1006">
        <v>0</v>
      </c>
      <c r="AJ1006">
        <v>8342049.4310510196</v>
      </c>
      <c r="AK1006" s="63">
        <v>13919.5903314757</v>
      </c>
      <c r="AL1006">
        <v>330.98244656580999</v>
      </c>
      <c r="AM1006">
        <v>93035.839999999997</v>
      </c>
      <c r="AN1006">
        <v>5942.4888781196296</v>
      </c>
      <c r="AO1006">
        <v>16232.6637644107</v>
      </c>
      <c r="AP1006">
        <v>3753.1860850462999</v>
      </c>
      <c r="AQ1006">
        <v>20687.885194392002</v>
      </c>
      <c r="AR1006">
        <v>13032.720019738999</v>
      </c>
      <c r="AS1006">
        <v>13919.5903314757</v>
      </c>
      <c r="AT1006">
        <v>0</v>
      </c>
      <c r="AU1006" t="s">
        <v>2896</v>
      </c>
      <c r="AV1006" t="s">
        <v>2896</v>
      </c>
    </row>
    <row r="1007" spans="1:48" x14ac:dyDescent="0.25">
      <c r="A1007" t="s">
        <v>3924</v>
      </c>
      <c r="B1007">
        <v>1977</v>
      </c>
      <c r="C1007" t="s">
        <v>200</v>
      </c>
      <c r="D1007">
        <v>5340</v>
      </c>
      <c r="E1007" t="s">
        <v>1261</v>
      </c>
      <c r="F1007" t="s">
        <v>2892</v>
      </c>
      <c r="G1007" t="s">
        <v>2893</v>
      </c>
      <c r="H1007" t="s">
        <v>2894</v>
      </c>
      <c r="I1007" t="s">
        <v>2895</v>
      </c>
      <c r="J1007">
        <v>376.31986642840002</v>
      </c>
      <c r="K1007">
        <v>1</v>
      </c>
      <c r="L1007">
        <v>1</v>
      </c>
      <c r="M1007">
        <v>2</v>
      </c>
      <c r="N1007">
        <v>720628.45436306798</v>
      </c>
      <c r="O1007">
        <v>496802.56321215699</v>
      </c>
      <c r="P1007">
        <v>577368.96383405698</v>
      </c>
      <c r="Q1007">
        <v>143000.27260670401</v>
      </c>
      <c r="R1007">
        <v>149909.278289123</v>
      </c>
      <c r="S1007">
        <v>148567.088561123</v>
      </c>
      <c r="T1007">
        <v>0</v>
      </c>
      <c r="U1007">
        <v>2087709.53230511</v>
      </c>
      <c r="V1007">
        <v>1692181.75371037</v>
      </c>
      <c r="W1007">
        <v>355517.22961083101</v>
      </c>
      <c r="X1007">
        <v>0</v>
      </c>
      <c r="Y1007">
        <v>0</v>
      </c>
      <c r="Z1007">
        <v>0</v>
      </c>
      <c r="AA1007">
        <v>39371.193001183703</v>
      </c>
      <c r="AB1007">
        <v>639.35598272183302</v>
      </c>
      <c r="AC1007">
        <v>148567.088561123</v>
      </c>
      <c r="AD1007">
        <v>0</v>
      </c>
      <c r="AE1007">
        <v>0</v>
      </c>
      <c r="AF1007">
        <v>0</v>
      </c>
      <c r="AG1007">
        <v>0</v>
      </c>
      <c r="AH1007">
        <v>0</v>
      </c>
      <c r="AI1007">
        <v>0</v>
      </c>
      <c r="AJ1007">
        <v>2236276.6208662302</v>
      </c>
      <c r="AK1007" s="63">
        <v>5942.4888781196296</v>
      </c>
      <c r="AL1007">
        <v>330.98244656580999</v>
      </c>
      <c r="AM1007">
        <v>93035.839999999997</v>
      </c>
      <c r="AN1007">
        <v>5942.4888781196296</v>
      </c>
      <c r="AO1007">
        <v>16232.6637644107</v>
      </c>
      <c r="AP1007">
        <v>330.98244656580999</v>
      </c>
      <c r="AQ1007">
        <v>93035.839999999997</v>
      </c>
      <c r="AR1007">
        <v>5942.4888781196296</v>
      </c>
      <c r="AS1007">
        <v>16232.6637644107</v>
      </c>
      <c r="AT1007">
        <v>0</v>
      </c>
      <c r="AU1007" t="s">
        <v>2896</v>
      </c>
      <c r="AV1007" t="s">
        <v>2897</v>
      </c>
    </row>
    <row r="1008" spans="1:48" x14ac:dyDescent="0.25">
      <c r="A1008" t="s">
        <v>3925</v>
      </c>
      <c r="B1008">
        <v>1977</v>
      </c>
      <c r="C1008" t="s">
        <v>200</v>
      </c>
      <c r="D1008">
        <v>263</v>
      </c>
      <c r="E1008" t="s">
        <v>1262</v>
      </c>
      <c r="F1008" t="s">
        <v>2892</v>
      </c>
      <c r="G1008" t="s">
        <v>2903</v>
      </c>
      <c r="H1008" t="s">
        <v>2904</v>
      </c>
      <c r="I1008" t="s">
        <v>2895</v>
      </c>
      <c r="J1008">
        <v>949.89567992461195</v>
      </c>
      <c r="K1008">
        <v>1</v>
      </c>
      <c r="L1008">
        <v>1</v>
      </c>
      <c r="M1008">
        <v>2</v>
      </c>
      <c r="N1008">
        <v>6751931.2101625102</v>
      </c>
      <c r="O1008">
        <v>3976421.6647816799</v>
      </c>
      <c r="P1008">
        <v>2365761.4338861299</v>
      </c>
      <c r="Q1008">
        <v>360957.13592360797</v>
      </c>
      <c r="R1008">
        <v>458340.59745562199</v>
      </c>
      <c r="S1008">
        <v>375008.731116348</v>
      </c>
      <c r="T1008">
        <v>8643676.2599999998</v>
      </c>
      <c r="U1008">
        <v>5269735.78220955</v>
      </c>
      <c r="V1008">
        <v>11432402.5081202</v>
      </c>
      <c r="W1008">
        <v>2380016.0681000599</v>
      </c>
      <c r="X1008">
        <v>0</v>
      </c>
      <c r="Y1008">
        <v>0</v>
      </c>
      <c r="Z1008">
        <v>0</v>
      </c>
      <c r="AA1008">
        <v>99379.622182179097</v>
      </c>
      <c r="AB1008">
        <v>1613.8438070927</v>
      </c>
      <c r="AC1008">
        <v>375008.731116348</v>
      </c>
      <c r="AD1008">
        <v>0</v>
      </c>
      <c r="AE1008">
        <v>0</v>
      </c>
      <c r="AF1008">
        <v>0</v>
      </c>
      <c r="AG1008">
        <v>0</v>
      </c>
      <c r="AH1008">
        <v>0</v>
      </c>
      <c r="AI1008">
        <v>0</v>
      </c>
      <c r="AJ1008">
        <v>14288420.7733259</v>
      </c>
      <c r="AK1008" s="63">
        <v>15042.0947008201</v>
      </c>
      <c r="AL1008">
        <v>330.98244656580999</v>
      </c>
      <c r="AM1008">
        <v>93035.839999999997</v>
      </c>
      <c r="AN1008">
        <v>5942.4888781196296</v>
      </c>
      <c r="AO1008">
        <v>16232.6637644107</v>
      </c>
      <c r="AP1008">
        <v>330.98244656580999</v>
      </c>
      <c r="AQ1008">
        <v>40734.411818744898</v>
      </c>
      <c r="AR1008">
        <v>5942.4888781196296</v>
      </c>
      <c r="AS1008">
        <v>15042.0947008201</v>
      </c>
      <c r="AT1008">
        <v>0</v>
      </c>
      <c r="AU1008" t="s">
        <v>2896</v>
      </c>
      <c r="AV1008" t="s">
        <v>2896</v>
      </c>
    </row>
    <row r="1009" spans="1:48" x14ac:dyDescent="0.25">
      <c r="A1009" t="s">
        <v>3926</v>
      </c>
      <c r="B1009">
        <v>1977</v>
      </c>
      <c r="C1009" t="s">
        <v>200</v>
      </c>
      <c r="D1009">
        <v>4729</v>
      </c>
      <c r="E1009" t="s">
        <v>1263</v>
      </c>
      <c r="F1009" t="s">
        <v>2906</v>
      </c>
      <c r="G1009" t="s">
        <v>2907</v>
      </c>
      <c r="H1009" t="s">
        <v>2904</v>
      </c>
      <c r="I1009" t="s">
        <v>2895</v>
      </c>
      <c r="J1009">
        <v>872.85436810029501</v>
      </c>
      <c r="K1009">
        <v>1</v>
      </c>
      <c r="L1009">
        <v>1</v>
      </c>
      <c r="M1009">
        <v>2</v>
      </c>
      <c r="N1009">
        <v>2077262.38976346</v>
      </c>
      <c r="O1009">
        <v>1175650.3602878901</v>
      </c>
      <c r="P1009">
        <v>1340030.61848042</v>
      </c>
      <c r="Q1009">
        <v>333091.69878706901</v>
      </c>
      <c r="R1009">
        <v>347706.77831944701</v>
      </c>
      <c r="S1009">
        <v>344593.63901584601</v>
      </c>
      <c r="T1009">
        <v>431408.11</v>
      </c>
      <c r="U1009">
        <v>4842333.7356382897</v>
      </c>
      <c r="V1009">
        <v>4145475.5937451599</v>
      </c>
      <c r="W1009">
        <v>1035463.86337683</v>
      </c>
      <c r="X1009">
        <v>0</v>
      </c>
      <c r="Y1009">
        <v>0</v>
      </c>
      <c r="Z1009">
        <v>0</v>
      </c>
      <c r="AA1009">
        <v>91319.435549760994</v>
      </c>
      <c r="AB1009">
        <v>1482.95296654499</v>
      </c>
      <c r="AC1009">
        <v>344593.63901584601</v>
      </c>
      <c r="AD1009">
        <v>0</v>
      </c>
      <c r="AE1009">
        <v>0</v>
      </c>
      <c r="AF1009">
        <v>0</v>
      </c>
      <c r="AG1009">
        <v>0</v>
      </c>
      <c r="AH1009">
        <v>0</v>
      </c>
      <c r="AI1009">
        <v>0</v>
      </c>
      <c r="AJ1009">
        <v>5618335.4846541397</v>
      </c>
      <c r="AK1009" s="63">
        <v>6436.7386931705996</v>
      </c>
      <c r="AL1009">
        <v>330.98244656580999</v>
      </c>
      <c r="AM1009">
        <v>93035.839999999997</v>
      </c>
      <c r="AN1009">
        <v>5942.4888781196296</v>
      </c>
      <c r="AO1009">
        <v>16232.6637644107</v>
      </c>
      <c r="AP1009">
        <v>330.98244656580999</v>
      </c>
      <c r="AQ1009">
        <v>56162.493707719797</v>
      </c>
      <c r="AR1009">
        <v>6436.7386931705996</v>
      </c>
      <c r="AS1009">
        <v>6436.7386931705996</v>
      </c>
      <c r="AT1009">
        <v>0</v>
      </c>
      <c r="AU1009" t="s">
        <v>2896</v>
      </c>
      <c r="AV1009" t="s">
        <v>2896</v>
      </c>
    </row>
    <row r="1010" spans="1:48" x14ac:dyDescent="0.25">
      <c r="A1010" t="s">
        <v>3927</v>
      </c>
      <c r="B1010">
        <v>1977</v>
      </c>
      <c r="C1010" t="s">
        <v>200</v>
      </c>
      <c r="D1010">
        <v>1977</v>
      </c>
      <c r="E1010" t="s">
        <v>200</v>
      </c>
      <c r="F1010" t="s">
        <v>1871</v>
      </c>
      <c r="G1010" t="s">
        <v>1871</v>
      </c>
      <c r="H1010" t="s">
        <v>2899</v>
      </c>
      <c r="I1010" t="s">
        <v>2895</v>
      </c>
      <c r="J1010">
        <v>52.406508378351504</v>
      </c>
      <c r="K1010">
        <v>1</v>
      </c>
      <c r="L1010">
        <v>4</v>
      </c>
      <c r="M1010">
        <v>2</v>
      </c>
      <c r="N1010">
        <v>100355.10877936101</v>
      </c>
      <c r="O1010">
        <v>69184.993974582205</v>
      </c>
      <c r="P1010">
        <v>80404.714552391597</v>
      </c>
      <c r="Q1010">
        <v>19914.2953987406</v>
      </c>
      <c r="R1010">
        <v>20876.447271343499</v>
      </c>
      <c r="S1010">
        <v>20689.5332030182</v>
      </c>
      <c r="T1010">
        <v>0</v>
      </c>
      <c r="U1010">
        <v>290735.55997642002</v>
      </c>
      <c r="V1010">
        <v>235654.14734858001</v>
      </c>
      <c r="W1010">
        <v>49509.521910380499</v>
      </c>
      <c r="X1010">
        <v>0</v>
      </c>
      <c r="Y1010">
        <v>0</v>
      </c>
      <c r="Z1010">
        <v>0</v>
      </c>
      <c r="AA1010">
        <v>5482.8536570890801</v>
      </c>
      <c r="AB1010">
        <v>89.037060369057002</v>
      </c>
      <c r="AC1010">
        <v>20689.5332030182</v>
      </c>
      <c r="AD1010">
        <v>0</v>
      </c>
      <c r="AE1010">
        <v>0</v>
      </c>
      <c r="AF1010">
        <v>0</v>
      </c>
      <c r="AG1010">
        <v>0</v>
      </c>
      <c r="AH1010">
        <v>0</v>
      </c>
      <c r="AI1010">
        <v>0</v>
      </c>
      <c r="AJ1010">
        <v>311425.09317943797</v>
      </c>
      <c r="AK1010" s="63">
        <v>5942.4888781196296</v>
      </c>
      <c r="AL1010">
        <v>330.98244656580999</v>
      </c>
      <c r="AM1010">
        <v>93035.839999999997</v>
      </c>
      <c r="AN1010">
        <v>5942.4888781196296</v>
      </c>
      <c r="AO1010">
        <v>16232.6637644107</v>
      </c>
      <c r="AP1010">
        <v>634.54287297753501</v>
      </c>
      <c r="AQ1010">
        <v>40331.279999999999</v>
      </c>
      <c r="AR1010">
        <v>5942.4888781196296</v>
      </c>
      <c r="AS1010">
        <v>5942.4888781196296</v>
      </c>
      <c r="AT1010">
        <v>0</v>
      </c>
      <c r="AU1010" t="s">
        <v>2896</v>
      </c>
      <c r="AV1010" t="s">
        <v>2900</v>
      </c>
    </row>
    <row r="1011" spans="1:48" x14ac:dyDescent="0.25">
      <c r="A1011" t="s">
        <v>3928</v>
      </c>
      <c r="B1011">
        <v>1977</v>
      </c>
      <c r="C1011" t="s">
        <v>200</v>
      </c>
      <c r="D1011">
        <v>5058</v>
      </c>
      <c r="E1011" t="s">
        <v>1264</v>
      </c>
      <c r="F1011" t="s">
        <v>2892</v>
      </c>
      <c r="G1011" t="s">
        <v>2903</v>
      </c>
      <c r="H1011" t="s">
        <v>2904</v>
      </c>
      <c r="I1011" t="s">
        <v>2895</v>
      </c>
      <c r="J1011">
        <v>908.51845005728705</v>
      </c>
      <c r="K1011">
        <v>1</v>
      </c>
      <c r="L1011">
        <v>1</v>
      </c>
      <c r="M1011">
        <v>2</v>
      </c>
      <c r="N1011">
        <v>1739754.6737003799</v>
      </c>
      <c r="O1011">
        <v>1199390.0268878599</v>
      </c>
      <c r="P1011">
        <v>1393894.9360078599</v>
      </c>
      <c r="Q1011">
        <v>345233.928943081</v>
      </c>
      <c r="R1011">
        <v>361913.77950106998</v>
      </c>
      <c r="S1011">
        <v>358673.43999165698</v>
      </c>
      <c r="T1011">
        <v>0</v>
      </c>
      <c r="U1011">
        <v>5040187.3450402496</v>
      </c>
      <c r="V1011">
        <v>4085296.7946848399</v>
      </c>
      <c r="W1011">
        <v>858296.33572147996</v>
      </c>
      <c r="X1011">
        <v>0</v>
      </c>
      <c r="Y1011">
        <v>0</v>
      </c>
      <c r="Z1011">
        <v>0</v>
      </c>
      <c r="AA1011">
        <v>95050.669479197793</v>
      </c>
      <c r="AB1011">
        <v>1543.5451547382299</v>
      </c>
      <c r="AC1011">
        <v>358673.43999165698</v>
      </c>
      <c r="AD1011">
        <v>0</v>
      </c>
      <c r="AE1011">
        <v>0</v>
      </c>
      <c r="AF1011">
        <v>0</v>
      </c>
      <c r="AG1011">
        <v>0</v>
      </c>
      <c r="AH1011">
        <v>0</v>
      </c>
      <c r="AI1011">
        <v>0</v>
      </c>
      <c r="AJ1011">
        <v>5398860.7850319101</v>
      </c>
      <c r="AK1011" s="63">
        <v>5942.4888781196296</v>
      </c>
      <c r="AL1011">
        <v>330.98244656580999</v>
      </c>
      <c r="AM1011">
        <v>93035.839999999997</v>
      </c>
      <c r="AN1011">
        <v>5942.4888781196296</v>
      </c>
      <c r="AO1011">
        <v>16232.6637644107</v>
      </c>
      <c r="AP1011">
        <v>330.98244656580999</v>
      </c>
      <c r="AQ1011">
        <v>40734.411818744898</v>
      </c>
      <c r="AR1011">
        <v>5942.4888781196296</v>
      </c>
      <c r="AS1011">
        <v>15042.0947008201</v>
      </c>
      <c r="AT1011">
        <v>0</v>
      </c>
      <c r="AU1011" t="s">
        <v>2896</v>
      </c>
      <c r="AV1011" t="s">
        <v>2897</v>
      </c>
    </row>
    <row r="1012" spans="1:48" x14ac:dyDescent="0.25">
      <c r="A1012" t="s">
        <v>3929</v>
      </c>
      <c r="B1012">
        <v>1977</v>
      </c>
      <c r="C1012" t="s">
        <v>200</v>
      </c>
      <c r="D1012">
        <v>256</v>
      </c>
      <c r="E1012" t="s">
        <v>1265</v>
      </c>
      <c r="F1012" t="s">
        <v>2892</v>
      </c>
      <c r="G1012" t="s">
        <v>2893</v>
      </c>
      <c r="H1012" t="s">
        <v>2904</v>
      </c>
      <c r="I1012" t="s">
        <v>2895</v>
      </c>
      <c r="J1012">
        <v>548.83767268939698</v>
      </c>
      <c r="K1012">
        <v>1</v>
      </c>
      <c r="L1012">
        <v>1</v>
      </c>
      <c r="M1012">
        <v>2</v>
      </c>
      <c r="N1012">
        <v>1050989.0097488</v>
      </c>
      <c r="O1012">
        <v>724553.729164775</v>
      </c>
      <c r="P1012">
        <v>842054.50379554695</v>
      </c>
      <c r="Q1012">
        <v>208556.453732547</v>
      </c>
      <c r="R1012">
        <v>218632.78224351601</v>
      </c>
      <c r="S1012">
        <v>216675.28716462301</v>
      </c>
      <c r="T1012">
        <v>0</v>
      </c>
      <c r="U1012">
        <v>3044786.4786851802</v>
      </c>
      <c r="V1012">
        <v>2467935.3346086699</v>
      </c>
      <c r="W1012">
        <v>518498.40071548597</v>
      </c>
      <c r="X1012">
        <v>0</v>
      </c>
      <c r="Y1012">
        <v>0</v>
      </c>
      <c r="Z1012">
        <v>0</v>
      </c>
      <c r="AA1012">
        <v>57420.284883859596</v>
      </c>
      <c r="AB1012">
        <v>932.45847716588003</v>
      </c>
      <c r="AC1012">
        <v>216675.28716462301</v>
      </c>
      <c r="AD1012">
        <v>0</v>
      </c>
      <c r="AE1012">
        <v>0</v>
      </c>
      <c r="AF1012">
        <v>0</v>
      </c>
      <c r="AG1012">
        <v>0</v>
      </c>
      <c r="AH1012">
        <v>0</v>
      </c>
      <c r="AI1012">
        <v>0</v>
      </c>
      <c r="AJ1012">
        <v>3261461.7658497998</v>
      </c>
      <c r="AK1012" s="63">
        <v>5942.4888781196296</v>
      </c>
      <c r="AL1012">
        <v>330.98244656580999</v>
      </c>
      <c r="AM1012">
        <v>93035.839999999997</v>
      </c>
      <c r="AN1012">
        <v>5942.4888781196296</v>
      </c>
      <c r="AO1012">
        <v>16232.6637644107</v>
      </c>
      <c r="AP1012">
        <v>330.98244656580999</v>
      </c>
      <c r="AQ1012">
        <v>93035.839999999997</v>
      </c>
      <c r="AR1012">
        <v>5942.4888781196296</v>
      </c>
      <c r="AS1012">
        <v>16232.6637644107</v>
      </c>
      <c r="AT1012">
        <v>0</v>
      </c>
      <c r="AU1012" t="s">
        <v>2896</v>
      </c>
      <c r="AV1012" t="s">
        <v>2897</v>
      </c>
    </row>
    <row r="1013" spans="1:48" x14ac:dyDescent="0.25">
      <c r="A1013" t="s">
        <v>3930</v>
      </c>
      <c r="B1013">
        <v>1977</v>
      </c>
      <c r="C1013" t="s">
        <v>200</v>
      </c>
      <c r="D1013">
        <v>260</v>
      </c>
      <c r="E1013" t="s">
        <v>1266</v>
      </c>
      <c r="F1013" t="s">
        <v>2892</v>
      </c>
      <c r="G1013" t="s">
        <v>2893</v>
      </c>
      <c r="H1013" t="s">
        <v>2904</v>
      </c>
      <c r="I1013" t="s">
        <v>2895</v>
      </c>
      <c r="J1013">
        <v>438.74238784434101</v>
      </c>
      <c r="K1013">
        <v>1</v>
      </c>
      <c r="L1013">
        <v>1</v>
      </c>
      <c r="M1013">
        <v>2</v>
      </c>
      <c r="N1013">
        <v>3338324.7169415001</v>
      </c>
      <c r="O1013">
        <v>1345752.06037451</v>
      </c>
      <c r="P1013">
        <v>924608.67194582894</v>
      </c>
      <c r="Q1013">
        <v>169882.208981178</v>
      </c>
      <c r="R1013">
        <v>176375.85449207199</v>
      </c>
      <c r="S1013">
        <v>173210.837389555</v>
      </c>
      <c r="T1013">
        <v>3520932.59</v>
      </c>
      <c r="U1013">
        <v>2434010.9227350899</v>
      </c>
      <c r="V1013">
        <v>5266932.8566324301</v>
      </c>
      <c r="W1013">
        <v>641363.30801879102</v>
      </c>
      <c r="X1013">
        <v>0</v>
      </c>
      <c r="Y1013">
        <v>0</v>
      </c>
      <c r="Z1013">
        <v>0</v>
      </c>
      <c r="AA1013">
        <v>45901.938139920901</v>
      </c>
      <c r="AB1013">
        <v>745.40994395073699</v>
      </c>
      <c r="AC1013">
        <v>173210.837389555</v>
      </c>
      <c r="AD1013">
        <v>0</v>
      </c>
      <c r="AE1013">
        <v>0</v>
      </c>
      <c r="AF1013">
        <v>0</v>
      </c>
      <c r="AG1013">
        <v>0</v>
      </c>
      <c r="AH1013">
        <v>0</v>
      </c>
      <c r="AI1013">
        <v>0</v>
      </c>
      <c r="AJ1013">
        <v>6128154.3501246599</v>
      </c>
      <c r="AK1013" s="63">
        <v>13967.5456940322</v>
      </c>
      <c r="AL1013">
        <v>330.98244656580999</v>
      </c>
      <c r="AM1013">
        <v>93035.839999999997</v>
      </c>
      <c r="AN1013">
        <v>5942.4888781196296</v>
      </c>
      <c r="AO1013">
        <v>16232.6637644107</v>
      </c>
      <c r="AP1013">
        <v>330.98244656580999</v>
      </c>
      <c r="AQ1013">
        <v>93035.839999999997</v>
      </c>
      <c r="AR1013">
        <v>5942.4888781196296</v>
      </c>
      <c r="AS1013">
        <v>16232.6637644107</v>
      </c>
      <c r="AT1013">
        <v>0</v>
      </c>
      <c r="AU1013" t="s">
        <v>2896</v>
      </c>
      <c r="AV1013" t="s">
        <v>2896</v>
      </c>
    </row>
    <row r="1014" spans="1:48" x14ac:dyDescent="0.25">
      <c r="A1014" t="s">
        <v>3931</v>
      </c>
      <c r="B1014">
        <v>1977</v>
      </c>
      <c r="C1014" t="s">
        <v>200</v>
      </c>
      <c r="D1014">
        <v>4429</v>
      </c>
      <c r="E1014" t="s">
        <v>1267</v>
      </c>
      <c r="F1014" t="s">
        <v>2892</v>
      </c>
      <c r="G1014" t="s">
        <v>2893</v>
      </c>
      <c r="H1014" t="s">
        <v>2904</v>
      </c>
      <c r="I1014" t="s">
        <v>2895</v>
      </c>
      <c r="J1014">
        <v>446.07137439234702</v>
      </c>
      <c r="K1014">
        <v>1</v>
      </c>
      <c r="L1014">
        <v>1</v>
      </c>
      <c r="M1014">
        <v>2</v>
      </c>
      <c r="N1014">
        <v>3697420.3470210899</v>
      </c>
      <c r="O1014">
        <v>1305584.5377553599</v>
      </c>
      <c r="P1014">
        <v>930021.82362291799</v>
      </c>
      <c r="Q1014">
        <v>170559.90900639899</v>
      </c>
      <c r="R1014">
        <v>177695.210288125</v>
      </c>
      <c r="S1014">
        <v>176104.243480164</v>
      </c>
      <c r="T1014">
        <v>3806611.89</v>
      </c>
      <c r="U1014">
        <v>2474669.9376939</v>
      </c>
      <c r="V1014">
        <v>5472017.6529326504</v>
      </c>
      <c r="W1014">
        <v>761837.60452769697</v>
      </c>
      <c r="X1014">
        <v>0</v>
      </c>
      <c r="Y1014">
        <v>0</v>
      </c>
      <c r="Z1014">
        <v>0</v>
      </c>
      <c r="AA1014">
        <v>46668.708564834298</v>
      </c>
      <c r="AB1014">
        <v>757.86166870613704</v>
      </c>
      <c r="AC1014">
        <v>176104.243480164</v>
      </c>
      <c r="AD1014">
        <v>0</v>
      </c>
      <c r="AE1014">
        <v>0</v>
      </c>
      <c r="AF1014">
        <v>0</v>
      </c>
      <c r="AG1014">
        <v>0</v>
      </c>
      <c r="AH1014">
        <v>0</v>
      </c>
      <c r="AI1014">
        <v>0</v>
      </c>
      <c r="AJ1014">
        <v>6457386.0711740497</v>
      </c>
      <c r="AK1014" s="63">
        <v>14476.1274582358</v>
      </c>
      <c r="AL1014">
        <v>330.98244656580999</v>
      </c>
      <c r="AM1014">
        <v>93035.839999999997</v>
      </c>
      <c r="AN1014">
        <v>5942.4888781196296</v>
      </c>
      <c r="AO1014">
        <v>16232.6637644107</v>
      </c>
      <c r="AP1014">
        <v>330.98244656580999</v>
      </c>
      <c r="AQ1014">
        <v>93035.839999999997</v>
      </c>
      <c r="AR1014">
        <v>5942.4888781196296</v>
      </c>
      <c r="AS1014">
        <v>16232.6637644107</v>
      </c>
      <c r="AT1014">
        <v>0</v>
      </c>
      <c r="AU1014" t="s">
        <v>2896</v>
      </c>
      <c r="AV1014" t="s">
        <v>2896</v>
      </c>
    </row>
    <row r="1015" spans="1:48" x14ac:dyDescent="0.25">
      <c r="A1015" t="s">
        <v>3932</v>
      </c>
      <c r="B1015">
        <v>1977</v>
      </c>
      <c r="C1015" t="s">
        <v>200</v>
      </c>
      <c r="D1015">
        <v>261</v>
      </c>
      <c r="E1015" t="s">
        <v>1268</v>
      </c>
      <c r="F1015" t="s">
        <v>2892</v>
      </c>
      <c r="G1015" t="s">
        <v>2893</v>
      </c>
      <c r="H1015" t="s">
        <v>2904</v>
      </c>
      <c r="I1015" t="s">
        <v>2895</v>
      </c>
      <c r="J1015">
        <v>389.99540886734502</v>
      </c>
      <c r="K1015">
        <v>1</v>
      </c>
      <c r="L1015">
        <v>1</v>
      </c>
      <c r="M1015">
        <v>2</v>
      </c>
      <c r="N1015">
        <v>2932683.6727035702</v>
      </c>
      <c r="O1015">
        <v>1251941.7319825499</v>
      </c>
      <c r="P1015">
        <v>798548.15240761905</v>
      </c>
      <c r="Q1015">
        <v>150308.23234028101</v>
      </c>
      <c r="R1015">
        <v>155357.012730282</v>
      </c>
      <c r="S1015">
        <v>153966.04754761199</v>
      </c>
      <c r="T1015">
        <v>3125261.47</v>
      </c>
      <c r="U1015">
        <v>2163577.3321643001</v>
      </c>
      <c r="V1015">
        <v>4677439.5015961099</v>
      </c>
      <c r="W1015">
        <v>569934.75988880498</v>
      </c>
      <c r="X1015">
        <v>0</v>
      </c>
      <c r="Y1015">
        <v>0</v>
      </c>
      <c r="Z1015">
        <v>0</v>
      </c>
      <c r="AA1015">
        <v>40801.950366904697</v>
      </c>
      <c r="AB1015">
        <v>662.59031249105306</v>
      </c>
      <c r="AC1015">
        <v>153966.04754761199</v>
      </c>
      <c r="AD1015">
        <v>0</v>
      </c>
      <c r="AE1015">
        <v>0</v>
      </c>
      <c r="AF1015">
        <v>0</v>
      </c>
      <c r="AG1015">
        <v>0</v>
      </c>
      <c r="AH1015">
        <v>0</v>
      </c>
      <c r="AI1015">
        <v>0</v>
      </c>
      <c r="AJ1015">
        <v>5442804.8497119201</v>
      </c>
      <c r="AK1015" s="63">
        <v>13956.0741638455</v>
      </c>
      <c r="AL1015">
        <v>330.98244656580999</v>
      </c>
      <c r="AM1015">
        <v>93035.839999999997</v>
      </c>
      <c r="AN1015">
        <v>5942.4888781196296</v>
      </c>
      <c r="AO1015">
        <v>16232.6637644107</v>
      </c>
      <c r="AP1015">
        <v>330.98244656580999</v>
      </c>
      <c r="AQ1015">
        <v>93035.839999999997</v>
      </c>
      <c r="AR1015">
        <v>5942.4888781196296</v>
      </c>
      <c r="AS1015">
        <v>16232.6637644107</v>
      </c>
      <c r="AT1015">
        <v>0</v>
      </c>
      <c r="AU1015" t="s">
        <v>2896</v>
      </c>
      <c r="AV1015" t="s">
        <v>2896</v>
      </c>
    </row>
    <row r="1016" spans="1:48" x14ac:dyDescent="0.25">
      <c r="A1016" t="s">
        <v>3933</v>
      </c>
      <c r="B1016">
        <v>1977</v>
      </c>
      <c r="C1016" t="s">
        <v>200</v>
      </c>
      <c r="D1016">
        <v>1325</v>
      </c>
      <c r="E1016" t="s">
        <v>1269</v>
      </c>
      <c r="F1016" t="s">
        <v>2892</v>
      </c>
      <c r="G1016" t="s">
        <v>2893</v>
      </c>
      <c r="H1016" t="s">
        <v>2904</v>
      </c>
      <c r="I1016" t="s">
        <v>2895</v>
      </c>
      <c r="J1016">
        <v>346.72921008886698</v>
      </c>
      <c r="K1016">
        <v>1</v>
      </c>
      <c r="L1016">
        <v>1</v>
      </c>
      <c r="M1016">
        <v>2</v>
      </c>
      <c r="N1016">
        <v>3209266.6816975898</v>
      </c>
      <c r="O1016">
        <v>1224189.71224674</v>
      </c>
      <c r="P1016">
        <v>787152.47292948898</v>
      </c>
      <c r="Q1016">
        <v>132364.56358169799</v>
      </c>
      <c r="R1016">
        <v>138480.24266823701</v>
      </c>
      <c r="S1016">
        <v>136885.011548551</v>
      </c>
      <c r="T1016">
        <v>3567904.21</v>
      </c>
      <c r="U1016">
        <v>1923549.4631237399</v>
      </c>
      <c r="V1016">
        <v>4848780.9309154497</v>
      </c>
      <c r="W1016">
        <v>605808.289167115</v>
      </c>
      <c r="X1016">
        <v>0</v>
      </c>
      <c r="Y1016">
        <v>0</v>
      </c>
      <c r="Z1016">
        <v>0</v>
      </c>
      <c r="AA1016">
        <v>36275.370681643399</v>
      </c>
      <c r="AB1016">
        <v>589.08235953285998</v>
      </c>
      <c r="AC1016">
        <v>136885.011548551</v>
      </c>
      <c r="AD1016">
        <v>0</v>
      </c>
      <c r="AE1016">
        <v>0</v>
      </c>
      <c r="AF1016">
        <v>0</v>
      </c>
      <c r="AG1016">
        <v>0</v>
      </c>
      <c r="AH1016">
        <v>0</v>
      </c>
      <c r="AI1016">
        <v>0</v>
      </c>
      <c r="AJ1016">
        <v>5628338.6846722905</v>
      </c>
      <c r="AK1016" s="63">
        <v>16232.6637644107</v>
      </c>
      <c r="AL1016">
        <v>330.98244656580999</v>
      </c>
      <c r="AM1016">
        <v>93035.839999999997</v>
      </c>
      <c r="AN1016">
        <v>5942.4888781196296</v>
      </c>
      <c r="AO1016">
        <v>16232.6637644107</v>
      </c>
      <c r="AP1016">
        <v>330.98244656580999</v>
      </c>
      <c r="AQ1016">
        <v>93035.839999999997</v>
      </c>
      <c r="AR1016">
        <v>5942.4888781196296</v>
      </c>
      <c r="AS1016">
        <v>16232.6637644107</v>
      </c>
      <c r="AT1016">
        <v>0</v>
      </c>
      <c r="AU1016" t="s">
        <v>2896</v>
      </c>
      <c r="AV1016" t="s">
        <v>2896</v>
      </c>
    </row>
    <row r="1017" spans="1:48" x14ac:dyDescent="0.25">
      <c r="A1017" t="s">
        <v>3934</v>
      </c>
      <c r="B1017">
        <v>2001</v>
      </c>
      <c r="C1017" t="s">
        <v>201</v>
      </c>
      <c r="D1017">
        <v>309</v>
      </c>
      <c r="E1017" t="s">
        <v>666</v>
      </c>
      <c r="F1017" t="s">
        <v>2892</v>
      </c>
      <c r="G1017" t="s">
        <v>2893</v>
      </c>
      <c r="H1017" t="s">
        <v>2904</v>
      </c>
      <c r="I1017" t="s">
        <v>2895</v>
      </c>
      <c r="J1017">
        <v>358.040905292893</v>
      </c>
      <c r="K1017">
        <v>1</v>
      </c>
      <c r="L1017">
        <v>1</v>
      </c>
      <c r="M1017">
        <v>3</v>
      </c>
      <c r="N1017">
        <v>2713156.3711308199</v>
      </c>
      <c r="O1017">
        <v>650770.403811845</v>
      </c>
      <c r="P1017">
        <v>1036545.96307857</v>
      </c>
      <c r="Q1017">
        <v>279120.12825337501</v>
      </c>
      <c r="R1017">
        <v>89214.415544688396</v>
      </c>
      <c r="S1017">
        <v>203451.50272930099</v>
      </c>
      <c r="T1017">
        <v>3264454.55</v>
      </c>
      <c r="U1017">
        <v>1504352.7318193</v>
      </c>
      <c r="V1017">
        <v>3831143.6452451302</v>
      </c>
      <c r="W1017">
        <v>934278.76657417498</v>
      </c>
      <c r="X1017">
        <v>0</v>
      </c>
      <c r="Y1017">
        <v>0</v>
      </c>
      <c r="Z1017">
        <v>0</v>
      </c>
      <c r="AA1017">
        <v>0</v>
      </c>
      <c r="AB1017">
        <v>3384.87</v>
      </c>
      <c r="AC1017">
        <v>186446.105599225</v>
      </c>
      <c r="AD1017">
        <v>17005.3971300759</v>
      </c>
      <c r="AE1017">
        <v>0</v>
      </c>
      <c r="AF1017">
        <v>0</v>
      </c>
      <c r="AG1017">
        <v>0</v>
      </c>
      <c r="AH1017">
        <v>0</v>
      </c>
      <c r="AI1017">
        <v>0</v>
      </c>
      <c r="AJ1017">
        <v>4972258.7845486002</v>
      </c>
      <c r="AK1017" s="63">
        <v>13887.4042352258</v>
      </c>
      <c r="AL1017">
        <v>330.98244656580999</v>
      </c>
      <c r="AM1017">
        <v>93035.839999999997</v>
      </c>
      <c r="AN1017">
        <v>13887.4042352258</v>
      </c>
      <c r="AO1017">
        <v>18385.840768640799</v>
      </c>
      <c r="AP1017">
        <v>330.98244656580999</v>
      </c>
      <c r="AQ1017">
        <v>93035.839999999997</v>
      </c>
      <c r="AR1017">
        <v>13887.4042352258</v>
      </c>
      <c r="AS1017">
        <v>13887.4042352258</v>
      </c>
      <c r="AT1017">
        <v>0</v>
      </c>
      <c r="AU1017" t="s">
        <v>2896</v>
      </c>
      <c r="AV1017" t="s">
        <v>2896</v>
      </c>
    </row>
    <row r="1018" spans="1:48" x14ac:dyDescent="0.25">
      <c r="A1018" t="s">
        <v>3935</v>
      </c>
      <c r="B1018">
        <v>2001</v>
      </c>
      <c r="C1018" t="s">
        <v>201</v>
      </c>
      <c r="D1018">
        <v>310</v>
      </c>
      <c r="E1018" t="s">
        <v>1270</v>
      </c>
      <c r="F1018" t="s">
        <v>2906</v>
      </c>
      <c r="G1018" t="s">
        <v>2903</v>
      </c>
      <c r="H1018" t="s">
        <v>2904</v>
      </c>
      <c r="I1018" t="s">
        <v>2895</v>
      </c>
      <c r="J1018">
        <v>309.40460526309403</v>
      </c>
      <c r="K1018">
        <v>1</v>
      </c>
      <c r="L1018">
        <v>1</v>
      </c>
      <c r="M1018">
        <v>3</v>
      </c>
      <c r="N1018">
        <v>905305.62886917999</v>
      </c>
      <c r="O1018">
        <v>194194.246188155</v>
      </c>
      <c r="P1018">
        <v>768271.05692142702</v>
      </c>
      <c r="Q1018">
        <v>241204.43174662499</v>
      </c>
      <c r="R1018">
        <v>3403873.8044553101</v>
      </c>
      <c r="S1018">
        <v>175814.63727069899</v>
      </c>
      <c r="T1018">
        <v>4212847.8099999996</v>
      </c>
      <c r="U1018">
        <v>1300001.3581807001</v>
      </c>
      <c r="V1018">
        <v>1459975.3647548701</v>
      </c>
      <c r="W1018">
        <v>733385.45342582499</v>
      </c>
      <c r="X1018">
        <v>0</v>
      </c>
      <c r="Y1018">
        <v>0</v>
      </c>
      <c r="Z1018">
        <v>0</v>
      </c>
      <c r="AA1018">
        <v>0</v>
      </c>
      <c r="AB1018">
        <v>3319488.35</v>
      </c>
      <c r="AC1018">
        <v>161119.25440077501</v>
      </c>
      <c r="AD1018">
        <v>14695.3828699241</v>
      </c>
      <c r="AE1018">
        <v>0</v>
      </c>
      <c r="AF1018">
        <v>0</v>
      </c>
      <c r="AG1018">
        <v>0</v>
      </c>
      <c r="AH1018">
        <v>0</v>
      </c>
      <c r="AI1018">
        <v>0</v>
      </c>
      <c r="AJ1018">
        <v>5688663.8054513996</v>
      </c>
      <c r="AK1018" s="63">
        <v>18385.840768640799</v>
      </c>
      <c r="AL1018">
        <v>330.98244656580999</v>
      </c>
      <c r="AM1018">
        <v>93035.839999999997</v>
      </c>
      <c r="AN1018">
        <v>13887.4042352258</v>
      </c>
      <c r="AO1018">
        <v>18385.840768640799</v>
      </c>
      <c r="AP1018">
        <v>330.98244656580999</v>
      </c>
      <c r="AQ1018">
        <v>40734.411818744898</v>
      </c>
      <c r="AR1018">
        <v>18385.840768640799</v>
      </c>
      <c r="AS1018">
        <v>18385.840768640799</v>
      </c>
      <c r="AT1018">
        <v>0</v>
      </c>
      <c r="AU1018" t="s">
        <v>2896</v>
      </c>
      <c r="AV1018" t="s">
        <v>2896</v>
      </c>
    </row>
    <row r="1019" spans="1:48" x14ac:dyDescent="0.25">
      <c r="A1019" t="s">
        <v>3936</v>
      </c>
      <c r="B1019">
        <v>2182</v>
      </c>
      <c r="C1019" t="s">
        <v>202</v>
      </c>
      <c r="D1019">
        <v>943</v>
      </c>
      <c r="E1019" t="s">
        <v>1271</v>
      </c>
      <c r="F1019" t="s">
        <v>2892</v>
      </c>
      <c r="G1019" t="s">
        <v>2893</v>
      </c>
      <c r="H1019" t="s">
        <v>2894</v>
      </c>
      <c r="I1019" t="s">
        <v>2895</v>
      </c>
      <c r="J1019">
        <v>484.575816038727</v>
      </c>
      <c r="K1019">
        <v>6</v>
      </c>
      <c r="L1019">
        <v>1</v>
      </c>
      <c r="M1019">
        <v>3</v>
      </c>
      <c r="N1019">
        <v>3980101.4663156201</v>
      </c>
      <c r="O1019">
        <v>1218312.1093401499</v>
      </c>
      <c r="P1019">
        <v>1370197.6879310601</v>
      </c>
      <c r="Q1019">
        <v>182020.06327716901</v>
      </c>
      <c r="R1019">
        <v>117544.876546774</v>
      </c>
      <c r="S1019">
        <v>198714.09014972899</v>
      </c>
      <c r="T1019">
        <v>4942647.5199999996</v>
      </c>
      <c r="U1019">
        <v>1925528.68341077</v>
      </c>
      <c r="V1019">
        <v>5880879.0635052798</v>
      </c>
      <c r="W1019">
        <v>987297.139905483</v>
      </c>
      <c r="X1019">
        <v>0</v>
      </c>
      <c r="Y1019">
        <v>0</v>
      </c>
      <c r="Z1019">
        <v>0</v>
      </c>
      <c r="AA1019">
        <v>0</v>
      </c>
      <c r="AB1019">
        <v>0</v>
      </c>
      <c r="AC1019">
        <v>198714.09014972899</v>
      </c>
      <c r="AD1019">
        <v>0</v>
      </c>
      <c r="AE1019">
        <v>0</v>
      </c>
      <c r="AF1019">
        <v>0</v>
      </c>
      <c r="AG1019">
        <v>0</v>
      </c>
      <c r="AH1019">
        <v>0</v>
      </c>
      <c r="AI1019">
        <v>0</v>
      </c>
      <c r="AJ1019">
        <v>7066890.2935605003</v>
      </c>
      <c r="AK1019" s="63">
        <v>14583.6627822873</v>
      </c>
      <c r="AL1019">
        <v>330.98244656580999</v>
      </c>
      <c r="AM1019">
        <v>93035.839999999997</v>
      </c>
      <c r="AN1019">
        <v>4383.7160321486899</v>
      </c>
      <c r="AO1019">
        <v>25719.079092825301</v>
      </c>
      <c r="AP1019">
        <v>330.98244656580999</v>
      </c>
      <c r="AQ1019">
        <v>93035.839999999997</v>
      </c>
      <c r="AR1019">
        <v>4383.7160321486899</v>
      </c>
      <c r="AS1019">
        <v>15798.1474995591</v>
      </c>
      <c r="AT1019">
        <v>0</v>
      </c>
      <c r="AU1019" t="s">
        <v>2896</v>
      </c>
      <c r="AV1019" t="s">
        <v>2896</v>
      </c>
    </row>
    <row r="1020" spans="1:48" x14ac:dyDescent="0.25">
      <c r="A1020" t="s">
        <v>3937</v>
      </c>
      <c r="B1020">
        <v>2182</v>
      </c>
      <c r="C1020" t="s">
        <v>202</v>
      </c>
      <c r="D1020">
        <v>949</v>
      </c>
      <c r="E1020" t="s">
        <v>1272</v>
      </c>
      <c r="F1020" t="s">
        <v>2892</v>
      </c>
      <c r="G1020" t="s">
        <v>2893</v>
      </c>
      <c r="H1020" t="s">
        <v>2894</v>
      </c>
      <c r="I1020" t="s">
        <v>2895</v>
      </c>
      <c r="J1020">
        <v>442.80691137316501</v>
      </c>
      <c r="K1020">
        <v>5</v>
      </c>
      <c r="L1020">
        <v>1</v>
      </c>
      <c r="M1020">
        <v>3</v>
      </c>
      <c r="N1020">
        <v>3652056.9522876702</v>
      </c>
      <c r="O1020">
        <v>980072.98341740901</v>
      </c>
      <c r="P1020">
        <v>1242677.3047775801</v>
      </c>
      <c r="Q1020">
        <v>166456.928787235</v>
      </c>
      <c r="R1020">
        <v>107781.823986455</v>
      </c>
      <c r="S1020">
        <v>181585.563276434</v>
      </c>
      <c r="T1020">
        <v>4389491.8</v>
      </c>
      <c r="U1020">
        <v>1759554.19325635</v>
      </c>
      <c r="V1020">
        <v>5138165.8709398797</v>
      </c>
      <c r="W1020">
        <v>1010880.12231647</v>
      </c>
      <c r="X1020">
        <v>0</v>
      </c>
      <c r="Y1020">
        <v>0</v>
      </c>
      <c r="Z1020">
        <v>0</v>
      </c>
      <c r="AA1020">
        <v>0</v>
      </c>
      <c r="AB1020">
        <v>0</v>
      </c>
      <c r="AC1020">
        <v>181585.563276434</v>
      </c>
      <c r="AD1020">
        <v>0</v>
      </c>
      <c r="AE1020">
        <v>0</v>
      </c>
      <c r="AF1020">
        <v>0</v>
      </c>
      <c r="AG1020">
        <v>0</v>
      </c>
      <c r="AH1020">
        <v>0</v>
      </c>
      <c r="AI1020">
        <v>0</v>
      </c>
      <c r="AJ1020">
        <v>6330631.5565327797</v>
      </c>
      <c r="AK1020" s="63">
        <v>14296.596087222801</v>
      </c>
      <c r="AL1020">
        <v>330.98244656580999</v>
      </c>
      <c r="AM1020">
        <v>93035.839999999997</v>
      </c>
      <c r="AN1020">
        <v>4383.7160321486899</v>
      </c>
      <c r="AO1020">
        <v>25719.079092825301</v>
      </c>
      <c r="AP1020">
        <v>330.98244656580999</v>
      </c>
      <c r="AQ1020">
        <v>93035.839999999997</v>
      </c>
      <c r="AR1020">
        <v>4383.7160321486899</v>
      </c>
      <c r="AS1020">
        <v>15798.1474995591</v>
      </c>
      <c r="AT1020">
        <v>0</v>
      </c>
      <c r="AU1020" t="s">
        <v>2896</v>
      </c>
      <c r="AV1020" t="s">
        <v>2896</v>
      </c>
    </row>
    <row r="1021" spans="1:48" x14ac:dyDescent="0.25">
      <c r="A1021" t="s">
        <v>3938</v>
      </c>
      <c r="B1021">
        <v>2182</v>
      </c>
      <c r="C1021" t="s">
        <v>202</v>
      </c>
      <c r="D1021">
        <v>945</v>
      </c>
      <c r="E1021" t="s">
        <v>1273</v>
      </c>
      <c r="F1021" t="s">
        <v>2892</v>
      </c>
      <c r="G1021" t="s">
        <v>2893</v>
      </c>
      <c r="H1021" t="s">
        <v>2894</v>
      </c>
      <c r="I1021" t="s">
        <v>2895</v>
      </c>
      <c r="J1021">
        <v>343.63255333380903</v>
      </c>
      <c r="K1021">
        <v>3</v>
      </c>
      <c r="L1021">
        <v>1</v>
      </c>
      <c r="M1021">
        <v>3</v>
      </c>
      <c r="N1021">
        <v>2717662.4896911499</v>
      </c>
      <c r="O1021">
        <v>859457.80105598702</v>
      </c>
      <c r="P1021">
        <v>1499696.3525226701</v>
      </c>
      <c r="Q1021">
        <v>129077.880141084</v>
      </c>
      <c r="R1021">
        <v>81946.941631201596</v>
      </c>
      <c r="S1021">
        <v>140916.29817551299</v>
      </c>
      <c r="T1021">
        <v>3922370.23</v>
      </c>
      <c r="U1021">
        <v>1365471.2350420901</v>
      </c>
      <c r="V1021">
        <v>4260061.8116960004</v>
      </c>
      <c r="W1021">
        <v>1027779.65334609</v>
      </c>
      <c r="X1021">
        <v>0</v>
      </c>
      <c r="Y1021">
        <v>0</v>
      </c>
      <c r="Z1021">
        <v>0</v>
      </c>
      <c r="AA1021">
        <v>0</v>
      </c>
      <c r="AB1021">
        <v>0</v>
      </c>
      <c r="AC1021">
        <v>140916.29817551299</v>
      </c>
      <c r="AD1021">
        <v>0</v>
      </c>
      <c r="AE1021">
        <v>0</v>
      </c>
      <c r="AF1021">
        <v>0</v>
      </c>
      <c r="AG1021">
        <v>0</v>
      </c>
      <c r="AH1021">
        <v>0</v>
      </c>
      <c r="AI1021">
        <v>0</v>
      </c>
      <c r="AJ1021">
        <v>5428757.7632176001</v>
      </c>
      <c r="AK1021" s="63">
        <v>15798.1474995591</v>
      </c>
      <c r="AL1021">
        <v>330.98244656580999</v>
      </c>
      <c r="AM1021">
        <v>93035.839999999997</v>
      </c>
      <c r="AN1021">
        <v>4383.7160321486899</v>
      </c>
      <c r="AO1021">
        <v>25719.079092825301</v>
      </c>
      <c r="AP1021">
        <v>330.98244656580999</v>
      </c>
      <c r="AQ1021">
        <v>93035.839999999997</v>
      </c>
      <c r="AR1021">
        <v>4383.7160321486899</v>
      </c>
      <c r="AS1021">
        <v>15798.1474995591</v>
      </c>
      <c r="AT1021">
        <v>0</v>
      </c>
      <c r="AU1021" t="s">
        <v>2896</v>
      </c>
      <c r="AV1021" t="s">
        <v>2896</v>
      </c>
    </row>
    <row r="1022" spans="1:48" x14ac:dyDescent="0.25">
      <c r="A1022" t="s">
        <v>3939</v>
      </c>
      <c r="B1022">
        <v>2182</v>
      </c>
      <c r="C1022" t="s">
        <v>202</v>
      </c>
      <c r="D1022">
        <v>946</v>
      </c>
      <c r="E1022" t="s">
        <v>1274</v>
      </c>
      <c r="F1022" t="s">
        <v>2892</v>
      </c>
      <c r="G1022" t="s">
        <v>2893</v>
      </c>
      <c r="H1022" t="s">
        <v>2894</v>
      </c>
      <c r="I1022" t="s">
        <v>2895</v>
      </c>
      <c r="J1022">
        <v>479.34969874898599</v>
      </c>
      <c r="K1022">
        <v>4</v>
      </c>
      <c r="L1022">
        <v>1</v>
      </c>
      <c r="M1022">
        <v>3</v>
      </c>
      <c r="N1022">
        <v>3806996.7016094401</v>
      </c>
      <c r="O1022">
        <v>1522493.8555124099</v>
      </c>
      <c r="P1022">
        <v>1377752.37841031</v>
      </c>
      <c r="Q1022">
        <v>180056.98924770299</v>
      </c>
      <c r="R1022">
        <v>117481.122458306</v>
      </c>
      <c r="S1022">
        <v>196570.97217339999</v>
      </c>
      <c r="T1022">
        <v>5100019.0599999996</v>
      </c>
      <c r="U1022">
        <v>1904761.9872381701</v>
      </c>
      <c r="V1022">
        <v>5664768.2325086202</v>
      </c>
      <c r="W1022">
        <v>1340012.8147295499</v>
      </c>
      <c r="X1022">
        <v>0</v>
      </c>
      <c r="Y1022">
        <v>0</v>
      </c>
      <c r="Z1022">
        <v>0</v>
      </c>
      <c r="AA1022">
        <v>0</v>
      </c>
      <c r="AB1022">
        <v>0</v>
      </c>
      <c r="AC1022">
        <v>196570.97217339999</v>
      </c>
      <c r="AD1022">
        <v>0</v>
      </c>
      <c r="AE1022">
        <v>0</v>
      </c>
      <c r="AF1022">
        <v>0</v>
      </c>
      <c r="AG1022">
        <v>0</v>
      </c>
      <c r="AH1022">
        <v>0</v>
      </c>
      <c r="AI1022">
        <v>0</v>
      </c>
      <c r="AJ1022">
        <v>7201352.0194115704</v>
      </c>
      <c r="AK1022" s="63">
        <v>15023.170011800899</v>
      </c>
      <c r="AL1022">
        <v>330.98244656580999</v>
      </c>
      <c r="AM1022">
        <v>93035.839999999997</v>
      </c>
      <c r="AN1022">
        <v>4383.7160321486899</v>
      </c>
      <c r="AO1022">
        <v>25719.079092825301</v>
      </c>
      <c r="AP1022">
        <v>330.98244656580999</v>
      </c>
      <c r="AQ1022">
        <v>93035.839999999997</v>
      </c>
      <c r="AR1022">
        <v>4383.7160321486899</v>
      </c>
      <c r="AS1022">
        <v>15798.1474995591</v>
      </c>
      <c r="AT1022">
        <v>0</v>
      </c>
      <c r="AU1022" t="s">
        <v>2896</v>
      </c>
      <c r="AV1022" t="s">
        <v>2896</v>
      </c>
    </row>
    <row r="1023" spans="1:48" x14ac:dyDescent="0.25">
      <c r="A1023" t="s">
        <v>3940</v>
      </c>
      <c r="B1023">
        <v>2182</v>
      </c>
      <c r="C1023" t="s">
        <v>202</v>
      </c>
      <c r="D1023">
        <v>947</v>
      </c>
      <c r="E1023" t="s">
        <v>1275</v>
      </c>
      <c r="F1023" t="s">
        <v>2892</v>
      </c>
      <c r="G1023" t="s">
        <v>2893</v>
      </c>
      <c r="H1023" t="s">
        <v>2894</v>
      </c>
      <c r="I1023" t="s">
        <v>2895</v>
      </c>
      <c r="J1023">
        <v>460.16204645803998</v>
      </c>
      <c r="K1023">
        <v>4</v>
      </c>
      <c r="L1023">
        <v>1</v>
      </c>
      <c r="M1023">
        <v>3</v>
      </c>
      <c r="N1023">
        <v>3651112.1842787098</v>
      </c>
      <c r="O1023">
        <v>859963.57071512903</v>
      </c>
      <c r="P1023">
        <v>1333965.4656358999</v>
      </c>
      <c r="Q1023">
        <v>172849.576973833</v>
      </c>
      <c r="R1023">
        <v>110463.823005924</v>
      </c>
      <c r="S1023">
        <v>188702.52983495701</v>
      </c>
      <c r="T1023">
        <v>4299837.41</v>
      </c>
      <c r="U1023">
        <v>1828517.2106095001</v>
      </c>
      <c r="V1023">
        <v>5240308.66390952</v>
      </c>
      <c r="W1023">
        <v>888045.956699976</v>
      </c>
      <c r="X1023">
        <v>0</v>
      </c>
      <c r="Y1023">
        <v>0</v>
      </c>
      <c r="Z1023">
        <v>0</v>
      </c>
      <c r="AA1023">
        <v>0</v>
      </c>
      <c r="AB1023">
        <v>0</v>
      </c>
      <c r="AC1023">
        <v>188702.52983495701</v>
      </c>
      <c r="AD1023">
        <v>0</v>
      </c>
      <c r="AE1023">
        <v>0</v>
      </c>
      <c r="AF1023">
        <v>0</v>
      </c>
      <c r="AG1023">
        <v>0</v>
      </c>
      <c r="AH1023">
        <v>0</v>
      </c>
      <c r="AI1023">
        <v>0</v>
      </c>
      <c r="AJ1023">
        <v>6317057.1504444601</v>
      </c>
      <c r="AK1023" s="63">
        <v>13727.896942105799</v>
      </c>
      <c r="AL1023">
        <v>330.98244656580999</v>
      </c>
      <c r="AM1023">
        <v>93035.839999999997</v>
      </c>
      <c r="AN1023">
        <v>4383.7160321486899</v>
      </c>
      <c r="AO1023">
        <v>25719.079092825301</v>
      </c>
      <c r="AP1023">
        <v>330.98244656580999</v>
      </c>
      <c r="AQ1023">
        <v>93035.839999999997</v>
      </c>
      <c r="AR1023">
        <v>4383.7160321486899</v>
      </c>
      <c r="AS1023">
        <v>15798.1474995591</v>
      </c>
      <c r="AT1023">
        <v>0</v>
      </c>
      <c r="AU1023" t="s">
        <v>2896</v>
      </c>
      <c r="AV1023" t="s">
        <v>2896</v>
      </c>
    </row>
    <row r="1024" spans="1:48" x14ac:dyDescent="0.25">
      <c r="A1024" t="s">
        <v>3941</v>
      </c>
      <c r="B1024">
        <v>2182</v>
      </c>
      <c r="C1024" t="s">
        <v>202</v>
      </c>
      <c r="D1024">
        <v>954</v>
      </c>
      <c r="E1024" t="s">
        <v>1276</v>
      </c>
      <c r="F1024" t="s">
        <v>2892</v>
      </c>
      <c r="G1024" t="s">
        <v>2911</v>
      </c>
      <c r="H1024" t="s">
        <v>2894</v>
      </c>
      <c r="I1024" t="s">
        <v>2895</v>
      </c>
      <c r="J1024">
        <v>732.847019287585</v>
      </c>
      <c r="K1024">
        <v>3</v>
      </c>
      <c r="L1024">
        <v>1</v>
      </c>
      <c r="M1024">
        <v>3</v>
      </c>
      <c r="N1024">
        <v>4860050.1409479501</v>
      </c>
      <c r="O1024">
        <v>2184441.1000080998</v>
      </c>
      <c r="P1024">
        <v>2112126.2504781098</v>
      </c>
      <c r="Q1024">
        <v>275277.58589700202</v>
      </c>
      <c r="R1024">
        <v>176162.32469005699</v>
      </c>
      <c r="S1024">
        <v>300524.75554214302</v>
      </c>
      <c r="T1024">
        <v>6695988.9299999997</v>
      </c>
      <c r="U1024">
        <v>2912068.4720212198</v>
      </c>
      <c r="V1024">
        <v>8201322.1238341201</v>
      </c>
      <c r="W1024">
        <v>1406735.2781871101</v>
      </c>
      <c r="X1024">
        <v>0</v>
      </c>
      <c r="Y1024">
        <v>0</v>
      </c>
      <c r="Z1024">
        <v>0</v>
      </c>
      <c r="AA1024">
        <v>0</v>
      </c>
      <c r="AB1024">
        <v>0</v>
      </c>
      <c r="AC1024">
        <v>300524.75554214302</v>
      </c>
      <c r="AD1024">
        <v>0</v>
      </c>
      <c r="AE1024">
        <v>0</v>
      </c>
      <c r="AF1024">
        <v>0</v>
      </c>
      <c r="AG1024">
        <v>0</v>
      </c>
      <c r="AH1024">
        <v>0</v>
      </c>
      <c r="AI1024">
        <v>0</v>
      </c>
      <c r="AJ1024">
        <v>9908582.1575633809</v>
      </c>
      <c r="AK1024" s="63">
        <v>13520.6692485366</v>
      </c>
      <c r="AL1024">
        <v>330.98244656580999</v>
      </c>
      <c r="AM1024">
        <v>93035.839999999997</v>
      </c>
      <c r="AN1024">
        <v>4383.7160321486899</v>
      </c>
      <c r="AO1024">
        <v>25719.079092825301</v>
      </c>
      <c r="AP1024">
        <v>3753.1860850462999</v>
      </c>
      <c r="AQ1024">
        <v>20687.885194392002</v>
      </c>
      <c r="AR1024">
        <v>13413.000928491199</v>
      </c>
      <c r="AS1024">
        <v>13520.6692485366</v>
      </c>
      <c r="AT1024">
        <v>0</v>
      </c>
      <c r="AU1024" t="s">
        <v>2896</v>
      </c>
      <c r="AV1024" t="s">
        <v>2896</v>
      </c>
    </row>
    <row r="1025" spans="1:48" x14ac:dyDescent="0.25">
      <c r="A1025" t="s">
        <v>3942</v>
      </c>
      <c r="B1025">
        <v>2182</v>
      </c>
      <c r="C1025" t="s">
        <v>202</v>
      </c>
      <c r="D1025">
        <v>948</v>
      </c>
      <c r="E1025" t="s">
        <v>1277</v>
      </c>
      <c r="F1025" t="s">
        <v>2892</v>
      </c>
      <c r="G1025" t="s">
        <v>2893</v>
      </c>
      <c r="H1025" t="s">
        <v>2894</v>
      </c>
      <c r="I1025" t="s">
        <v>2895</v>
      </c>
      <c r="J1025">
        <v>407.33959315631301</v>
      </c>
      <c r="K1025">
        <v>3</v>
      </c>
      <c r="L1025">
        <v>1</v>
      </c>
      <c r="M1025">
        <v>3</v>
      </c>
      <c r="N1025">
        <v>3011605.2918067202</v>
      </c>
      <c r="O1025">
        <v>940758.03272019001</v>
      </c>
      <c r="P1025">
        <v>1207815.3202965001</v>
      </c>
      <c r="Q1025">
        <v>153008.00425352401</v>
      </c>
      <c r="R1025">
        <v>97355.994886979795</v>
      </c>
      <c r="S1025">
        <v>167041.18108434099</v>
      </c>
      <c r="T1025">
        <v>3791922.72</v>
      </c>
      <c r="U1025">
        <v>1618619.92396391</v>
      </c>
      <c r="V1025">
        <v>4362656.9521850497</v>
      </c>
      <c r="W1025">
        <v>1047885.6917788601</v>
      </c>
      <c r="X1025">
        <v>0</v>
      </c>
      <c r="Y1025">
        <v>0</v>
      </c>
      <c r="Z1025">
        <v>0</v>
      </c>
      <c r="AA1025">
        <v>0</v>
      </c>
      <c r="AB1025">
        <v>0</v>
      </c>
      <c r="AC1025">
        <v>167041.18108434099</v>
      </c>
      <c r="AD1025">
        <v>0</v>
      </c>
      <c r="AE1025">
        <v>0</v>
      </c>
      <c r="AF1025">
        <v>0</v>
      </c>
      <c r="AG1025">
        <v>0</v>
      </c>
      <c r="AH1025">
        <v>0</v>
      </c>
      <c r="AI1025">
        <v>0</v>
      </c>
      <c r="AJ1025">
        <v>5577583.8250482501</v>
      </c>
      <c r="AK1025" s="63">
        <v>13692.7122203608</v>
      </c>
      <c r="AL1025">
        <v>330.98244656580999</v>
      </c>
      <c r="AM1025">
        <v>93035.839999999997</v>
      </c>
      <c r="AN1025">
        <v>4383.7160321486899</v>
      </c>
      <c r="AO1025">
        <v>25719.079092825301</v>
      </c>
      <c r="AP1025">
        <v>330.98244656580999</v>
      </c>
      <c r="AQ1025">
        <v>93035.839999999997</v>
      </c>
      <c r="AR1025">
        <v>4383.7160321486899</v>
      </c>
      <c r="AS1025">
        <v>15798.1474995591</v>
      </c>
      <c r="AT1025">
        <v>0</v>
      </c>
      <c r="AU1025" t="s">
        <v>2896</v>
      </c>
      <c r="AV1025" t="s">
        <v>2896</v>
      </c>
    </row>
    <row r="1026" spans="1:48" x14ac:dyDescent="0.25">
      <c r="A1026" t="s">
        <v>3943</v>
      </c>
      <c r="B1026">
        <v>2182</v>
      </c>
      <c r="C1026" t="s">
        <v>202</v>
      </c>
      <c r="D1026">
        <v>3490</v>
      </c>
      <c r="E1026" t="s">
        <v>1278</v>
      </c>
      <c r="F1026" t="s">
        <v>2906</v>
      </c>
      <c r="G1026" t="s">
        <v>2893</v>
      </c>
      <c r="H1026" t="s">
        <v>2894</v>
      </c>
      <c r="I1026" t="s">
        <v>2895</v>
      </c>
      <c r="J1026">
        <v>537.80486746873999</v>
      </c>
      <c r="K1026">
        <v>1</v>
      </c>
      <c r="L1026">
        <v>1</v>
      </c>
      <c r="M1026">
        <v>3</v>
      </c>
      <c r="N1026">
        <v>427736.24859220698</v>
      </c>
      <c r="O1026">
        <v>342883.59127760399</v>
      </c>
      <c r="P1026">
        <v>1081865.96944563</v>
      </c>
      <c r="Q1026">
        <v>202014.36548704299</v>
      </c>
      <c r="R1026">
        <v>123055.768865151</v>
      </c>
      <c r="S1026">
        <v>220542.17602267899</v>
      </c>
      <c r="T1026">
        <v>40514.300000000003</v>
      </c>
      <c r="U1026">
        <v>2137041.6436676402</v>
      </c>
      <c r="V1026">
        <v>1612881.2062092801</v>
      </c>
      <c r="W1026">
        <v>564674.73745835398</v>
      </c>
      <c r="X1026">
        <v>0</v>
      </c>
      <c r="Y1026">
        <v>0</v>
      </c>
      <c r="Z1026">
        <v>0</v>
      </c>
      <c r="AA1026">
        <v>0</v>
      </c>
      <c r="AB1026">
        <v>0</v>
      </c>
      <c r="AC1026">
        <v>220542.17602267899</v>
      </c>
      <c r="AD1026">
        <v>0</v>
      </c>
      <c r="AE1026">
        <v>0</v>
      </c>
      <c r="AF1026">
        <v>0</v>
      </c>
      <c r="AG1026">
        <v>0</v>
      </c>
      <c r="AH1026">
        <v>0</v>
      </c>
      <c r="AI1026">
        <v>0</v>
      </c>
      <c r="AJ1026">
        <v>2398098.11969032</v>
      </c>
      <c r="AK1026" s="63">
        <v>4459.0487456488199</v>
      </c>
      <c r="AL1026">
        <v>330.98244656580999</v>
      </c>
      <c r="AM1026">
        <v>93035.839999999997</v>
      </c>
      <c r="AN1026">
        <v>4383.7160321486899</v>
      </c>
      <c r="AO1026">
        <v>25719.079092825301</v>
      </c>
      <c r="AP1026">
        <v>330.98244656580999</v>
      </c>
      <c r="AQ1026">
        <v>93035.839999999997</v>
      </c>
      <c r="AR1026">
        <v>4383.7160321486899</v>
      </c>
      <c r="AS1026">
        <v>15798.1474995591</v>
      </c>
      <c r="AT1026">
        <v>0</v>
      </c>
      <c r="AU1026" t="s">
        <v>2896</v>
      </c>
      <c r="AV1026" t="s">
        <v>2896</v>
      </c>
    </row>
    <row r="1027" spans="1:48" x14ac:dyDescent="0.25">
      <c r="A1027" t="s">
        <v>3944</v>
      </c>
      <c r="B1027">
        <v>2182</v>
      </c>
      <c r="C1027" t="s">
        <v>202</v>
      </c>
      <c r="D1027">
        <v>4216</v>
      </c>
      <c r="E1027" t="s">
        <v>1279</v>
      </c>
      <c r="F1027" t="s">
        <v>2906</v>
      </c>
      <c r="G1027" t="s">
        <v>2893</v>
      </c>
      <c r="H1027" t="s">
        <v>2894</v>
      </c>
      <c r="I1027" t="s">
        <v>2895</v>
      </c>
      <c r="J1027">
        <v>197.93796968914</v>
      </c>
      <c r="K1027">
        <v>1</v>
      </c>
      <c r="L1027">
        <v>1</v>
      </c>
      <c r="M1027">
        <v>3</v>
      </c>
      <c r="N1027">
        <v>427984.45317508298</v>
      </c>
      <c r="O1027">
        <v>279322.15145569702</v>
      </c>
      <c r="P1027">
        <v>398178.53355573898</v>
      </c>
      <c r="Q1027">
        <v>74350.969601198798</v>
      </c>
      <c r="R1027">
        <v>45290.421342495101</v>
      </c>
      <c r="S1027">
        <v>81170.091967029803</v>
      </c>
      <c r="T1027">
        <v>438592.77</v>
      </c>
      <c r="U1027">
        <v>786533.75913021294</v>
      </c>
      <c r="V1027">
        <v>1017299.15933842</v>
      </c>
      <c r="W1027">
        <v>207827.369791798</v>
      </c>
      <c r="X1027">
        <v>0</v>
      </c>
      <c r="Y1027">
        <v>0</v>
      </c>
      <c r="Z1027">
        <v>0</v>
      </c>
      <c r="AA1027">
        <v>0</v>
      </c>
      <c r="AB1027">
        <v>0</v>
      </c>
      <c r="AC1027">
        <v>81170.091967029803</v>
      </c>
      <c r="AD1027">
        <v>0</v>
      </c>
      <c r="AE1027">
        <v>0</v>
      </c>
      <c r="AF1027">
        <v>0</v>
      </c>
      <c r="AG1027">
        <v>0</v>
      </c>
      <c r="AH1027">
        <v>0</v>
      </c>
      <c r="AI1027">
        <v>0</v>
      </c>
      <c r="AJ1027">
        <v>1306296.6210972399</v>
      </c>
      <c r="AK1027" s="63">
        <v>6599.5252105938698</v>
      </c>
      <c r="AL1027">
        <v>330.98244656580999</v>
      </c>
      <c r="AM1027">
        <v>93035.839999999997</v>
      </c>
      <c r="AN1027">
        <v>4383.7160321486899</v>
      </c>
      <c r="AO1027">
        <v>25719.079092825301</v>
      </c>
      <c r="AP1027">
        <v>330.98244656580999</v>
      </c>
      <c r="AQ1027">
        <v>93035.839999999997</v>
      </c>
      <c r="AR1027">
        <v>4383.7160321486899</v>
      </c>
      <c r="AS1027">
        <v>15798.1474995591</v>
      </c>
      <c r="AT1027">
        <v>0</v>
      </c>
      <c r="AU1027" t="s">
        <v>2896</v>
      </c>
      <c r="AV1027" t="s">
        <v>2896</v>
      </c>
    </row>
    <row r="1028" spans="1:48" x14ac:dyDescent="0.25">
      <c r="A1028" t="s">
        <v>3945</v>
      </c>
      <c r="B1028">
        <v>2182</v>
      </c>
      <c r="C1028" t="s">
        <v>202</v>
      </c>
      <c r="D1028">
        <v>957</v>
      </c>
      <c r="E1028" t="s">
        <v>1280</v>
      </c>
      <c r="F1028" t="s">
        <v>2892</v>
      </c>
      <c r="G1028" t="s">
        <v>2903</v>
      </c>
      <c r="H1028" t="s">
        <v>2904</v>
      </c>
      <c r="I1028" t="s">
        <v>2895</v>
      </c>
      <c r="J1028">
        <v>2421.4187457589301</v>
      </c>
      <c r="K1028">
        <v>2</v>
      </c>
      <c r="L1028">
        <v>1</v>
      </c>
      <c r="M1028">
        <v>3</v>
      </c>
      <c r="N1028">
        <v>15779288.679414701</v>
      </c>
      <c r="O1028">
        <v>6719232.9786576098</v>
      </c>
      <c r="P1028">
        <v>6737082.7928498704</v>
      </c>
      <c r="Q1028">
        <v>909551.77442932501</v>
      </c>
      <c r="R1028">
        <v>653293.17188180203</v>
      </c>
      <c r="S1028">
        <v>992971.59909550101</v>
      </c>
      <c r="T1028">
        <v>21176608.82</v>
      </c>
      <c r="U1028">
        <v>9621840.5772332791</v>
      </c>
      <c r="V1028">
        <v>25181101.463541199</v>
      </c>
      <c r="W1028">
        <v>5617347.9336920697</v>
      </c>
      <c r="X1028">
        <v>0</v>
      </c>
      <c r="Y1028">
        <v>0</v>
      </c>
      <c r="Z1028">
        <v>0</v>
      </c>
      <c r="AA1028">
        <v>0</v>
      </c>
      <c r="AB1028">
        <v>0</v>
      </c>
      <c r="AC1028">
        <v>992971.59909550101</v>
      </c>
      <c r="AD1028">
        <v>0</v>
      </c>
      <c r="AE1028">
        <v>0</v>
      </c>
      <c r="AF1028">
        <v>0</v>
      </c>
      <c r="AG1028">
        <v>0</v>
      </c>
      <c r="AH1028">
        <v>0</v>
      </c>
      <c r="AI1028">
        <v>0</v>
      </c>
      <c r="AJ1028">
        <v>31791420.996328801</v>
      </c>
      <c r="AK1028" s="63">
        <v>13129.2536873314</v>
      </c>
      <c r="AL1028">
        <v>330.98244656580999</v>
      </c>
      <c r="AM1028">
        <v>93035.839999999997</v>
      </c>
      <c r="AN1028">
        <v>4383.7160321486899</v>
      </c>
      <c r="AO1028">
        <v>25719.079092825301</v>
      </c>
      <c r="AP1028">
        <v>330.98244656580999</v>
      </c>
      <c r="AQ1028">
        <v>40734.411818744898</v>
      </c>
      <c r="AR1028">
        <v>13129.2536873314</v>
      </c>
      <c r="AS1028">
        <v>25719.079092825301</v>
      </c>
      <c r="AT1028">
        <v>0</v>
      </c>
      <c r="AU1028" t="s">
        <v>2896</v>
      </c>
      <c r="AV1028" t="s">
        <v>2896</v>
      </c>
    </row>
    <row r="1029" spans="1:48" x14ac:dyDescent="0.25">
      <c r="A1029" t="s">
        <v>3946</v>
      </c>
      <c r="B1029">
        <v>2182</v>
      </c>
      <c r="C1029" t="s">
        <v>202</v>
      </c>
      <c r="D1029">
        <v>1343</v>
      </c>
      <c r="E1029" t="s">
        <v>1281</v>
      </c>
      <c r="F1029" t="s">
        <v>2945</v>
      </c>
      <c r="G1029" t="s">
        <v>2903</v>
      </c>
      <c r="H1029" t="s">
        <v>2904</v>
      </c>
      <c r="I1029" t="s">
        <v>2895</v>
      </c>
      <c r="J1029">
        <v>188.65854818372901</v>
      </c>
      <c r="K1029">
        <v>2</v>
      </c>
      <c r="L1029">
        <v>2</v>
      </c>
      <c r="M1029">
        <v>3</v>
      </c>
      <c r="N1029">
        <v>3056048.2263720199</v>
      </c>
      <c r="O1029">
        <v>1058760.65220761</v>
      </c>
      <c r="P1029">
        <v>544188.22388889105</v>
      </c>
      <c r="Q1029">
        <v>70865.362532736704</v>
      </c>
      <c r="R1029">
        <v>44896.855914473497</v>
      </c>
      <c r="S1029">
        <v>77364.801359179502</v>
      </c>
      <c r="T1029">
        <v>4025098.62</v>
      </c>
      <c r="U1029">
        <v>749660.70091572904</v>
      </c>
      <c r="V1029">
        <v>3794189.6121770898</v>
      </c>
      <c r="W1029">
        <v>980569.70873864403</v>
      </c>
      <c r="X1029">
        <v>0</v>
      </c>
      <c r="Y1029">
        <v>0</v>
      </c>
      <c r="Z1029">
        <v>0</v>
      </c>
      <c r="AA1029">
        <v>0</v>
      </c>
      <c r="AB1029">
        <v>0</v>
      </c>
      <c r="AC1029">
        <v>77364.801359179502</v>
      </c>
      <c r="AD1029">
        <v>0</v>
      </c>
      <c r="AE1029">
        <v>0</v>
      </c>
      <c r="AF1029">
        <v>0</v>
      </c>
      <c r="AG1029">
        <v>0</v>
      </c>
      <c r="AH1029">
        <v>0</v>
      </c>
      <c r="AI1029">
        <v>0</v>
      </c>
      <c r="AJ1029">
        <v>4852124.1222749203</v>
      </c>
      <c r="AK1029" s="63">
        <v>25719.079092825301</v>
      </c>
      <c r="AL1029">
        <v>330.98244656580999</v>
      </c>
      <c r="AM1029">
        <v>93035.839999999997</v>
      </c>
      <c r="AN1029">
        <v>4383.7160321486899</v>
      </c>
      <c r="AO1029">
        <v>25719.079092825301</v>
      </c>
      <c r="AP1029">
        <v>330.98244656580999</v>
      </c>
      <c r="AQ1029">
        <v>40734.411818744898</v>
      </c>
      <c r="AR1029">
        <v>13129.2536873314</v>
      </c>
      <c r="AS1029">
        <v>25719.079092825301</v>
      </c>
      <c r="AT1029">
        <v>0</v>
      </c>
      <c r="AU1029" t="s">
        <v>2896</v>
      </c>
      <c r="AV1029" t="s">
        <v>2896</v>
      </c>
    </row>
    <row r="1030" spans="1:48" x14ac:dyDescent="0.25">
      <c r="A1030" t="s">
        <v>3947</v>
      </c>
      <c r="B1030">
        <v>2182</v>
      </c>
      <c r="C1030" t="s">
        <v>202</v>
      </c>
      <c r="D1030">
        <v>1254</v>
      </c>
      <c r="E1030" t="s">
        <v>1282</v>
      </c>
      <c r="F1030" t="s">
        <v>2892</v>
      </c>
      <c r="G1030" t="s">
        <v>2911</v>
      </c>
      <c r="H1030" t="s">
        <v>2894</v>
      </c>
      <c r="I1030" t="s">
        <v>2895</v>
      </c>
      <c r="J1030">
        <v>957.35808197851304</v>
      </c>
      <c r="K1030">
        <v>3</v>
      </c>
      <c r="L1030">
        <v>1</v>
      </c>
      <c r="M1030">
        <v>3</v>
      </c>
      <c r="N1030">
        <v>6603336.1966472901</v>
      </c>
      <c r="O1030">
        <v>2474695.4334086501</v>
      </c>
      <c r="P1030">
        <v>2740631.7123817601</v>
      </c>
      <c r="Q1030">
        <v>359610.14333144302</v>
      </c>
      <c r="R1030">
        <v>270179.45692354301</v>
      </c>
      <c r="S1030">
        <v>392591.89978363598</v>
      </c>
      <c r="T1030">
        <v>8644258.8699999992</v>
      </c>
      <c r="U1030">
        <v>3804194.07269269</v>
      </c>
      <c r="V1030">
        <v>10707698.993716599</v>
      </c>
      <c r="W1030">
        <v>1740753.9489760399</v>
      </c>
      <c r="X1030">
        <v>0</v>
      </c>
      <c r="Y1030">
        <v>0</v>
      </c>
      <c r="Z1030">
        <v>0</v>
      </c>
      <c r="AA1030">
        <v>0</v>
      </c>
      <c r="AB1030">
        <v>0</v>
      </c>
      <c r="AC1030">
        <v>392591.89978363598</v>
      </c>
      <c r="AD1030">
        <v>0</v>
      </c>
      <c r="AE1030">
        <v>0</v>
      </c>
      <c r="AF1030">
        <v>0</v>
      </c>
      <c r="AG1030">
        <v>0</v>
      </c>
      <c r="AH1030">
        <v>0</v>
      </c>
      <c r="AI1030">
        <v>0</v>
      </c>
      <c r="AJ1030">
        <v>12841044.842476301</v>
      </c>
      <c r="AK1030" s="63">
        <v>13413.000928491199</v>
      </c>
      <c r="AL1030">
        <v>330.98244656580999</v>
      </c>
      <c r="AM1030">
        <v>93035.839999999997</v>
      </c>
      <c r="AN1030">
        <v>4383.7160321486899</v>
      </c>
      <c r="AO1030">
        <v>25719.079092825301</v>
      </c>
      <c r="AP1030">
        <v>3753.1860850462999</v>
      </c>
      <c r="AQ1030">
        <v>20687.885194392002</v>
      </c>
      <c r="AR1030">
        <v>13413.000928491199</v>
      </c>
      <c r="AS1030">
        <v>13520.6692485366</v>
      </c>
      <c r="AT1030">
        <v>0</v>
      </c>
      <c r="AU1030" t="s">
        <v>2896</v>
      </c>
      <c r="AV1030" t="s">
        <v>2896</v>
      </c>
    </row>
    <row r="1031" spans="1:48" x14ac:dyDescent="0.25">
      <c r="A1031" t="s">
        <v>3948</v>
      </c>
      <c r="B1031">
        <v>2182</v>
      </c>
      <c r="C1031" t="s">
        <v>202</v>
      </c>
      <c r="D1031">
        <v>2182</v>
      </c>
      <c r="E1031" t="s">
        <v>202</v>
      </c>
      <c r="F1031" t="s">
        <v>1871</v>
      </c>
      <c r="G1031" t="s">
        <v>1871</v>
      </c>
      <c r="H1031" t="s">
        <v>2899</v>
      </c>
      <c r="I1031" t="s">
        <v>2895</v>
      </c>
      <c r="J1031">
        <v>168.44031483723299</v>
      </c>
      <c r="K1031">
        <v>1</v>
      </c>
      <c r="L1031">
        <v>5</v>
      </c>
      <c r="M1031">
        <v>3</v>
      </c>
      <c r="N1031">
        <v>130026.001172202</v>
      </c>
      <c r="O1031">
        <v>98642.823598571398</v>
      </c>
      <c r="P1031">
        <v>338840.08034885</v>
      </c>
      <c r="Q1031">
        <v>63270.835543821297</v>
      </c>
      <c r="R1031">
        <v>38541.027989837799</v>
      </c>
      <c r="S1031">
        <v>69073.739958866398</v>
      </c>
      <c r="T1031">
        <v>0</v>
      </c>
      <c r="U1031">
        <v>669320.76865328499</v>
      </c>
      <c r="V1031">
        <v>492464.81901157601</v>
      </c>
      <c r="W1031">
        <v>176855.94964170799</v>
      </c>
      <c r="X1031">
        <v>0</v>
      </c>
      <c r="Y1031">
        <v>0</v>
      </c>
      <c r="Z1031">
        <v>0</v>
      </c>
      <c r="AA1031">
        <v>0</v>
      </c>
      <c r="AB1031">
        <v>0</v>
      </c>
      <c r="AC1031">
        <v>69073.739958866398</v>
      </c>
      <c r="AD1031">
        <v>0</v>
      </c>
      <c r="AE1031">
        <v>0</v>
      </c>
      <c r="AF1031">
        <v>0</v>
      </c>
      <c r="AG1031">
        <v>0</v>
      </c>
      <c r="AH1031">
        <v>0</v>
      </c>
      <c r="AI1031">
        <v>0</v>
      </c>
      <c r="AJ1031">
        <v>738394.50861215102</v>
      </c>
      <c r="AK1031" s="63">
        <v>4383.7160321486899</v>
      </c>
      <c r="AL1031">
        <v>330.98244656580999</v>
      </c>
      <c r="AM1031">
        <v>93035.839999999997</v>
      </c>
      <c r="AN1031">
        <v>4383.7160321486899</v>
      </c>
      <c r="AO1031">
        <v>25719.079092825301</v>
      </c>
      <c r="AP1031">
        <v>634.54287297753501</v>
      </c>
      <c r="AQ1031">
        <v>40331.279999999999</v>
      </c>
      <c r="AR1031">
        <v>4383.7160321486899</v>
      </c>
      <c r="AS1031">
        <v>4383.7160321486899</v>
      </c>
      <c r="AT1031">
        <v>0</v>
      </c>
      <c r="AU1031" t="s">
        <v>2896</v>
      </c>
      <c r="AV1031" t="s">
        <v>2900</v>
      </c>
    </row>
    <row r="1032" spans="1:48" x14ac:dyDescent="0.25">
      <c r="A1032" t="s">
        <v>3949</v>
      </c>
      <c r="B1032">
        <v>2182</v>
      </c>
      <c r="C1032" t="s">
        <v>202</v>
      </c>
      <c r="D1032">
        <v>4822</v>
      </c>
      <c r="E1032" t="s">
        <v>1283</v>
      </c>
      <c r="F1032" t="s">
        <v>2906</v>
      </c>
      <c r="G1032" t="s">
        <v>2893</v>
      </c>
      <c r="H1032" t="s">
        <v>2894</v>
      </c>
      <c r="I1032" t="s">
        <v>2895</v>
      </c>
      <c r="J1032">
        <v>334.91318045708402</v>
      </c>
      <c r="K1032">
        <v>3</v>
      </c>
      <c r="L1032">
        <v>1</v>
      </c>
      <c r="M1032">
        <v>3</v>
      </c>
      <c r="N1032">
        <v>258533.24744007699</v>
      </c>
      <c r="O1032">
        <v>196133.460167115</v>
      </c>
      <c r="P1032">
        <v>673722.37510733202</v>
      </c>
      <c r="Q1032">
        <v>125802.64280932301</v>
      </c>
      <c r="R1032">
        <v>76631.8815934015</v>
      </c>
      <c r="S1032">
        <v>137340.67143037601</v>
      </c>
      <c r="T1032">
        <v>0</v>
      </c>
      <c r="U1032">
        <v>1330823.6071172501</v>
      </c>
      <c r="V1032">
        <v>979177.45498022297</v>
      </c>
      <c r="W1032">
        <v>351646.15213702602</v>
      </c>
      <c r="X1032">
        <v>0</v>
      </c>
      <c r="Y1032">
        <v>0</v>
      </c>
      <c r="Z1032">
        <v>0</v>
      </c>
      <c r="AA1032">
        <v>0</v>
      </c>
      <c r="AB1032">
        <v>0</v>
      </c>
      <c r="AC1032">
        <v>137340.67143037601</v>
      </c>
      <c r="AD1032">
        <v>0</v>
      </c>
      <c r="AE1032">
        <v>0</v>
      </c>
      <c r="AF1032">
        <v>0</v>
      </c>
      <c r="AG1032">
        <v>0</v>
      </c>
      <c r="AH1032">
        <v>0</v>
      </c>
      <c r="AI1032">
        <v>0</v>
      </c>
      <c r="AJ1032">
        <v>1468164.2785476299</v>
      </c>
      <c r="AK1032" s="63">
        <v>4383.7160321486899</v>
      </c>
      <c r="AL1032">
        <v>330.98244656580999</v>
      </c>
      <c r="AM1032">
        <v>93035.839999999997</v>
      </c>
      <c r="AN1032">
        <v>4383.7160321486899</v>
      </c>
      <c r="AO1032">
        <v>25719.079092825301</v>
      </c>
      <c r="AP1032">
        <v>330.98244656580999</v>
      </c>
      <c r="AQ1032">
        <v>93035.839999999997</v>
      </c>
      <c r="AR1032">
        <v>4383.7160321486899</v>
      </c>
      <c r="AS1032">
        <v>15798.1474995591</v>
      </c>
      <c r="AT1032">
        <v>0</v>
      </c>
      <c r="AU1032" t="s">
        <v>2896</v>
      </c>
      <c r="AV1032" t="s">
        <v>2897</v>
      </c>
    </row>
    <row r="1033" spans="1:48" x14ac:dyDescent="0.25">
      <c r="A1033" t="s">
        <v>3950</v>
      </c>
      <c r="B1033">
        <v>2182</v>
      </c>
      <c r="C1033" t="s">
        <v>202</v>
      </c>
      <c r="D1033">
        <v>3989</v>
      </c>
      <c r="E1033" t="s">
        <v>1284</v>
      </c>
      <c r="F1033" t="s">
        <v>2892</v>
      </c>
      <c r="G1033" t="s">
        <v>2893</v>
      </c>
      <c r="H1033" t="s">
        <v>2894</v>
      </c>
      <c r="I1033" t="s">
        <v>2895</v>
      </c>
      <c r="J1033">
        <v>437.64633961921697</v>
      </c>
      <c r="K1033">
        <v>4</v>
      </c>
      <c r="L1033">
        <v>1</v>
      </c>
      <c r="M1033">
        <v>3</v>
      </c>
      <c r="N1033">
        <v>3710647.2548742001</v>
      </c>
      <c r="O1033">
        <v>1050985.27468015</v>
      </c>
      <c r="P1033">
        <v>1246497.0588136001</v>
      </c>
      <c r="Q1033">
        <v>164392.055471759</v>
      </c>
      <c r="R1033">
        <v>104638.89744968301</v>
      </c>
      <c r="S1033">
        <v>179469.32411055701</v>
      </c>
      <c r="T1033">
        <v>4538112.59</v>
      </c>
      <c r="U1033">
        <v>1739047.95128939</v>
      </c>
      <c r="V1033">
        <v>5310565.8938193005</v>
      </c>
      <c r="W1033">
        <v>966594.64747009706</v>
      </c>
      <c r="X1033">
        <v>0</v>
      </c>
      <c r="Y1033">
        <v>0</v>
      </c>
      <c r="Z1033">
        <v>0</v>
      </c>
      <c r="AA1033">
        <v>0</v>
      </c>
      <c r="AB1033">
        <v>0</v>
      </c>
      <c r="AC1033">
        <v>179469.32411055701</v>
      </c>
      <c r="AD1033">
        <v>0</v>
      </c>
      <c r="AE1033">
        <v>0</v>
      </c>
      <c r="AF1033">
        <v>0</v>
      </c>
      <c r="AG1033">
        <v>0</v>
      </c>
      <c r="AH1033">
        <v>0</v>
      </c>
      <c r="AI1033">
        <v>0</v>
      </c>
      <c r="AJ1033">
        <v>6456629.8653999502</v>
      </c>
      <c r="AK1033" s="63">
        <v>14753.0763561685</v>
      </c>
      <c r="AL1033">
        <v>330.98244656580999</v>
      </c>
      <c r="AM1033">
        <v>93035.839999999997</v>
      </c>
      <c r="AN1033">
        <v>4383.7160321486899</v>
      </c>
      <c r="AO1033">
        <v>25719.079092825301</v>
      </c>
      <c r="AP1033">
        <v>330.98244656580999</v>
      </c>
      <c r="AQ1033">
        <v>93035.839999999997</v>
      </c>
      <c r="AR1033">
        <v>4383.7160321486899</v>
      </c>
      <c r="AS1033">
        <v>15798.1474995591</v>
      </c>
      <c r="AT1033">
        <v>0</v>
      </c>
      <c r="AU1033" t="s">
        <v>2896</v>
      </c>
      <c r="AV1033" t="s">
        <v>2896</v>
      </c>
    </row>
    <row r="1034" spans="1:48" x14ac:dyDescent="0.25">
      <c r="A1034" t="s">
        <v>3951</v>
      </c>
      <c r="B1034">
        <v>2182</v>
      </c>
      <c r="C1034" t="s">
        <v>202</v>
      </c>
      <c r="D1034">
        <v>950</v>
      </c>
      <c r="E1034" t="s">
        <v>1285</v>
      </c>
      <c r="F1034" t="s">
        <v>2892</v>
      </c>
      <c r="G1034" t="s">
        <v>2893</v>
      </c>
      <c r="H1034" t="s">
        <v>2894</v>
      </c>
      <c r="I1034" t="s">
        <v>2895</v>
      </c>
      <c r="J1034">
        <v>340.54815239548901</v>
      </c>
      <c r="K1034">
        <v>1</v>
      </c>
      <c r="L1034">
        <v>1</v>
      </c>
      <c r="M1034">
        <v>3</v>
      </c>
      <c r="N1034">
        <v>2341327.62385167</v>
      </c>
      <c r="O1034">
        <v>877640.47941163299</v>
      </c>
      <c r="P1034">
        <v>1069472.0600939</v>
      </c>
      <c r="Q1034">
        <v>127919.293939745</v>
      </c>
      <c r="R1034">
        <v>79325.196198402293</v>
      </c>
      <c r="S1034">
        <v>139651.45187937401</v>
      </c>
      <c r="T1034">
        <v>3142469.71</v>
      </c>
      <c r="U1034">
        <v>1353214.94349535</v>
      </c>
      <c r="V1034">
        <v>3940976.31428973</v>
      </c>
      <c r="W1034">
        <v>554708.33920562302</v>
      </c>
      <c r="X1034">
        <v>0</v>
      </c>
      <c r="Y1034">
        <v>0</v>
      </c>
      <c r="Z1034">
        <v>0</v>
      </c>
      <c r="AA1034">
        <v>0</v>
      </c>
      <c r="AB1034">
        <v>0</v>
      </c>
      <c r="AC1034">
        <v>139651.45187937401</v>
      </c>
      <c r="AD1034">
        <v>0</v>
      </c>
      <c r="AE1034">
        <v>0</v>
      </c>
      <c r="AF1034">
        <v>0</v>
      </c>
      <c r="AG1034">
        <v>0</v>
      </c>
      <c r="AH1034">
        <v>0</v>
      </c>
      <c r="AI1034">
        <v>0</v>
      </c>
      <c r="AJ1034">
        <v>4635336.1053747199</v>
      </c>
      <c r="AK1034" s="63">
        <v>13611.397016159901</v>
      </c>
      <c r="AL1034">
        <v>330.98244656580999</v>
      </c>
      <c r="AM1034">
        <v>93035.839999999997</v>
      </c>
      <c r="AN1034">
        <v>4383.7160321486899</v>
      </c>
      <c r="AO1034">
        <v>25719.079092825301</v>
      </c>
      <c r="AP1034">
        <v>330.98244656580999</v>
      </c>
      <c r="AQ1034">
        <v>93035.839999999997</v>
      </c>
      <c r="AR1034">
        <v>4383.7160321486899</v>
      </c>
      <c r="AS1034">
        <v>15798.1474995591</v>
      </c>
      <c r="AT1034">
        <v>0</v>
      </c>
      <c r="AU1034" t="s">
        <v>2896</v>
      </c>
      <c r="AV1034" t="s">
        <v>2896</v>
      </c>
    </row>
    <row r="1035" spans="1:48" x14ac:dyDescent="0.25">
      <c r="A1035" t="s">
        <v>3952</v>
      </c>
      <c r="B1035">
        <v>2182</v>
      </c>
      <c r="C1035" t="s">
        <v>202</v>
      </c>
      <c r="D1035">
        <v>951</v>
      </c>
      <c r="E1035" t="s">
        <v>1286</v>
      </c>
      <c r="F1035" t="s">
        <v>2892</v>
      </c>
      <c r="G1035" t="s">
        <v>2893</v>
      </c>
      <c r="H1035" t="s">
        <v>2894</v>
      </c>
      <c r="I1035" t="s">
        <v>2895</v>
      </c>
      <c r="J1035">
        <v>438.72599890562202</v>
      </c>
      <c r="K1035">
        <v>2</v>
      </c>
      <c r="L1035">
        <v>1</v>
      </c>
      <c r="M1035">
        <v>3</v>
      </c>
      <c r="N1035">
        <v>3043124.4482465899</v>
      </c>
      <c r="O1035">
        <v>868226.36992042104</v>
      </c>
      <c r="P1035">
        <v>1651469.0569634901</v>
      </c>
      <c r="Q1035">
        <v>164797.60532613599</v>
      </c>
      <c r="R1035">
        <v>103116.145570083</v>
      </c>
      <c r="S1035">
        <v>179912.069096313</v>
      </c>
      <c r="T1035">
        <v>4087395.5</v>
      </c>
      <c r="U1035">
        <v>1743338.12602671</v>
      </c>
      <c r="V1035">
        <v>4793992.1572060604</v>
      </c>
      <c r="W1035">
        <v>1036741.46882065</v>
      </c>
      <c r="X1035">
        <v>0</v>
      </c>
      <c r="Y1035">
        <v>0</v>
      </c>
      <c r="Z1035">
        <v>0</v>
      </c>
      <c r="AA1035">
        <v>0</v>
      </c>
      <c r="AB1035">
        <v>0</v>
      </c>
      <c r="AC1035">
        <v>179912.069096313</v>
      </c>
      <c r="AD1035">
        <v>0</v>
      </c>
      <c r="AE1035">
        <v>0</v>
      </c>
      <c r="AF1035">
        <v>0</v>
      </c>
      <c r="AG1035">
        <v>0</v>
      </c>
      <c r="AH1035">
        <v>0</v>
      </c>
      <c r="AI1035">
        <v>0</v>
      </c>
      <c r="AJ1035">
        <v>6010645.6951230196</v>
      </c>
      <c r="AK1035" s="63">
        <v>13700.226816090801</v>
      </c>
      <c r="AL1035">
        <v>330.98244656580999</v>
      </c>
      <c r="AM1035">
        <v>93035.839999999997</v>
      </c>
      <c r="AN1035">
        <v>4383.7160321486899</v>
      </c>
      <c r="AO1035">
        <v>25719.079092825301</v>
      </c>
      <c r="AP1035">
        <v>330.98244656580999</v>
      </c>
      <c r="AQ1035">
        <v>93035.839999999997</v>
      </c>
      <c r="AR1035">
        <v>4383.7160321486899</v>
      </c>
      <c r="AS1035">
        <v>15798.1474995591</v>
      </c>
      <c r="AT1035">
        <v>0</v>
      </c>
      <c r="AU1035" t="s">
        <v>2896</v>
      </c>
      <c r="AV1035" t="s">
        <v>2896</v>
      </c>
    </row>
    <row r="1036" spans="1:48" x14ac:dyDescent="0.25">
      <c r="A1036" t="s">
        <v>3953</v>
      </c>
      <c r="B1036">
        <v>2182</v>
      </c>
      <c r="C1036" t="s">
        <v>202</v>
      </c>
      <c r="D1036">
        <v>2263</v>
      </c>
      <c r="E1036" t="s">
        <v>1287</v>
      </c>
      <c r="F1036" t="s">
        <v>2892</v>
      </c>
      <c r="G1036" t="s">
        <v>2911</v>
      </c>
      <c r="H1036" t="s">
        <v>2894</v>
      </c>
      <c r="I1036" t="s">
        <v>2895</v>
      </c>
      <c r="J1036">
        <v>601.05213224598504</v>
      </c>
      <c r="K1036">
        <v>2</v>
      </c>
      <c r="L1036">
        <v>1</v>
      </c>
      <c r="M1036">
        <v>3</v>
      </c>
      <c r="N1036">
        <v>3967260.6014556298</v>
      </c>
      <c r="O1036">
        <v>1744805.51727859</v>
      </c>
      <c r="P1036">
        <v>1794512.88860817</v>
      </c>
      <c r="Q1036">
        <v>225771.78539085001</v>
      </c>
      <c r="R1036">
        <v>141556.440448126</v>
      </c>
      <c r="S1036">
        <v>246478.51510251599</v>
      </c>
      <c r="T1036">
        <v>5485543.8799999999</v>
      </c>
      <c r="U1036">
        <v>2388363.3531813701</v>
      </c>
      <c r="V1036">
        <v>6905039.9436703501</v>
      </c>
      <c r="W1036">
        <v>968867.28951101901</v>
      </c>
      <c r="X1036">
        <v>0</v>
      </c>
      <c r="Y1036">
        <v>0</v>
      </c>
      <c r="Z1036">
        <v>0</v>
      </c>
      <c r="AA1036">
        <v>0</v>
      </c>
      <c r="AB1036">
        <v>0</v>
      </c>
      <c r="AC1036">
        <v>246478.51510251599</v>
      </c>
      <c r="AD1036">
        <v>0</v>
      </c>
      <c r="AE1036">
        <v>0</v>
      </c>
      <c r="AF1036">
        <v>0</v>
      </c>
      <c r="AG1036">
        <v>0</v>
      </c>
      <c r="AH1036">
        <v>0</v>
      </c>
      <c r="AI1036">
        <v>0</v>
      </c>
      <c r="AJ1036">
        <v>8120385.7482838798</v>
      </c>
      <c r="AK1036" s="63">
        <v>13510.285235891201</v>
      </c>
      <c r="AL1036">
        <v>330.98244656580999</v>
      </c>
      <c r="AM1036">
        <v>93035.839999999997</v>
      </c>
      <c r="AN1036">
        <v>4383.7160321486899</v>
      </c>
      <c r="AO1036">
        <v>25719.079092825301</v>
      </c>
      <c r="AP1036">
        <v>3753.1860850462999</v>
      </c>
      <c r="AQ1036">
        <v>20687.885194392002</v>
      </c>
      <c r="AR1036">
        <v>13413.000928491199</v>
      </c>
      <c r="AS1036">
        <v>13520.6692485366</v>
      </c>
      <c r="AT1036">
        <v>0</v>
      </c>
      <c r="AU1036" t="s">
        <v>2896</v>
      </c>
      <c r="AV1036" t="s">
        <v>2896</v>
      </c>
    </row>
    <row r="1037" spans="1:48" x14ac:dyDescent="0.25">
      <c r="A1037" t="s">
        <v>3954</v>
      </c>
      <c r="B1037">
        <v>2182</v>
      </c>
      <c r="C1037" t="s">
        <v>202</v>
      </c>
      <c r="D1037">
        <v>952</v>
      </c>
      <c r="E1037" t="s">
        <v>1288</v>
      </c>
      <c r="F1037" t="s">
        <v>2892</v>
      </c>
      <c r="G1037" t="s">
        <v>2893</v>
      </c>
      <c r="H1037" t="s">
        <v>2894</v>
      </c>
      <c r="I1037" t="s">
        <v>2895</v>
      </c>
      <c r="J1037">
        <v>491.05471208479997</v>
      </c>
      <c r="K1037">
        <v>5</v>
      </c>
      <c r="L1037">
        <v>1</v>
      </c>
      <c r="M1037">
        <v>3</v>
      </c>
      <c r="N1037">
        <v>3944268.1524274498</v>
      </c>
      <c r="O1037">
        <v>829985.87146096805</v>
      </c>
      <c r="P1037">
        <v>1823873.9484244101</v>
      </c>
      <c r="Q1037">
        <v>184453.71561647201</v>
      </c>
      <c r="R1037">
        <v>117614.42042665101</v>
      </c>
      <c r="S1037">
        <v>201370.945672348</v>
      </c>
      <c r="T1037">
        <v>4948922.6399999997</v>
      </c>
      <c r="U1037">
        <v>1951273.46835595</v>
      </c>
      <c r="V1037">
        <v>5545153.2130387602</v>
      </c>
      <c r="W1037">
        <v>1355042.8953171901</v>
      </c>
      <c r="X1037">
        <v>0</v>
      </c>
      <c r="Y1037">
        <v>0</v>
      </c>
      <c r="Z1037">
        <v>0</v>
      </c>
      <c r="AA1037">
        <v>0</v>
      </c>
      <c r="AB1037">
        <v>0</v>
      </c>
      <c r="AC1037">
        <v>201370.945672348</v>
      </c>
      <c r="AD1037">
        <v>0</v>
      </c>
      <c r="AE1037">
        <v>0</v>
      </c>
      <c r="AF1037">
        <v>0</v>
      </c>
      <c r="AG1037">
        <v>0</v>
      </c>
      <c r="AH1037">
        <v>0</v>
      </c>
      <c r="AI1037">
        <v>0</v>
      </c>
      <c r="AJ1037">
        <v>7101567.0540282903</v>
      </c>
      <c r="AK1037" s="63">
        <v>14461.8652041402</v>
      </c>
      <c r="AL1037">
        <v>330.98244656580999</v>
      </c>
      <c r="AM1037">
        <v>93035.839999999997</v>
      </c>
      <c r="AN1037">
        <v>4383.7160321486899</v>
      </c>
      <c r="AO1037">
        <v>25719.079092825301</v>
      </c>
      <c r="AP1037">
        <v>330.98244656580999</v>
      </c>
      <c r="AQ1037">
        <v>93035.839999999997</v>
      </c>
      <c r="AR1037">
        <v>4383.7160321486899</v>
      </c>
      <c r="AS1037">
        <v>15798.1474995591</v>
      </c>
      <c r="AT1037">
        <v>0</v>
      </c>
      <c r="AU1037" t="s">
        <v>2896</v>
      </c>
      <c r="AV1037" t="s">
        <v>2896</v>
      </c>
    </row>
    <row r="1038" spans="1:48" x14ac:dyDescent="0.25">
      <c r="A1038" t="s">
        <v>3955</v>
      </c>
      <c r="B1038">
        <v>2182</v>
      </c>
      <c r="C1038" t="s">
        <v>202</v>
      </c>
      <c r="D1038">
        <v>1365</v>
      </c>
      <c r="E1038" t="s">
        <v>1289</v>
      </c>
      <c r="F1038" t="s">
        <v>2892</v>
      </c>
      <c r="G1038" t="s">
        <v>2893</v>
      </c>
      <c r="H1038" t="s">
        <v>2894</v>
      </c>
      <c r="I1038" t="s">
        <v>2895</v>
      </c>
      <c r="J1038">
        <v>459.08716536956098</v>
      </c>
      <c r="K1038">
        <v>4</v>
      </c>
      <c r="L1038">
        <v>1</v>
      </c>
      <c r="M1038">
        <v>3</v>
      </c>
      <c r="N1038">
        <v>4053037.1293936698</v>
      </c>
      <c r="O1038">
        <v>940453.26370600099</v>
      </c>
      <c r="P1038">
        <v>1437747.59946621</v>
      </c>
      <c r="Q1038">
        <v>172445.82194259801</v>
      </c>
      <c r="R1038">
        <v>111905.808190654</v>
      </c>
      <c r="S1038">
        <v>188261.744285108</v>
      </c>
      <c r="T1038">
        <v>4891343.5999999996</v>
      </c>
      <c r="U1038">
        <v>1824246.02269913</v>
      </c>
      <c r="V1038">
        <v>5949088.1504229</v>
      </c>
      <c r="W1038">
        <v>766501.47227623698</v>
      </c>
      <c r="X1038">
        <v>0</v>
      </c>
      <c r="Y1038">
        <v>0</v>
      </c>
      <c r="Z1038">
        <v>0</v>
      </c>
      <c r="AA1038">
        <v>0</v>
      </c>
      <c r="AB1038">
        <v>0</v>
      </c>
      <c r="AC1038">
        <v>188261.744285108</v>
      </c>
      <c r="AD1038">
        <v>0</v>
      </c>
      <c r="AE1038">
        <v>0</v>
      </c>
      <c r="AF1038">
        <v>0</v>
      </c>
      <c r="AG1038">
        <v>0</v>
      </c>
      <c r="AH1038">
        <v>0</v>
      </c>
      <c r="AI1038">
        <v>0</v>
      </c>
      <c r="AJ1038">
        <v>6903851.3669842398</v>
      </c>
      <c r="AK1038" s="63">
        <v>15038.214717736</v>
      </c>
      <c r="AL1038">
        <v>330.98244656580999</v>
      </c>
      <c r="AM1038">
        <v>93035.839999999997</v>
      </c>
      <c r="AN1038">
        <v>4383.7160321486899</v>
      </c>
      <c r="AO1038">
        <v>25719.079092825301</v>
      </c>
      <c r="AP1038">
        <v>330.98244656580999</v>
      </c>
      <c r="AQ1038">
        <v>93035.839999999997</v>
      </c>
      <c r="AR1038">
        <v>4383.7160321486899</v>
      </c>
      <c r="AS1038">
        <v>15798.1474995591</v>
      </c>
      <c r="AT1038">
        <v>0</v>
      </c>
      <c r="AU1038" t="s">
        <v>2896</v>
      </c>
      <c r="AV1038" t="s">
        <v>2896</v>
      </c>
    </row>
    <row r="1039" spans="1:48" x14ac:dyDescent="0.25">
      <c r="A1039" t="s">
        <v>3956</v>
      </c>
      <c r="B1039">
        <v>1999</v>
      </c>
      <c r="C1039" t="s">
        <v>203</v>
      </c>
      <c r="D1039">
        <v>304</v>
      </c>
      <c r="E1039" t="s">
        <v>1290</v>
      </c>
      <c r="F1039" t="s">
        <v>2892</v>
      </c>
      <c r="G1039" t="s">
        <v>2893</v>
      </c>
      <c r="H1039" t="s">
        <v>2904</v>
      </c>
      <c r="I1039" t="s">
        <v>2895</v>
      </c>
      <c r="J1039">
        <v>230.98809891619899</v>
      </c>
      <c r="K1039">
        <v>1</v>
      </c>
      <c r="L1039">
        <v>1</v>
      </c>
      <c r="M1039">
        <v>3</v>
      </c>
      <c r="N1039">
        <v>1497735.3329503301</v>
      </c>
      <c r="O1039">
        <v>321261.36987526802</v>
      </c>
      <c r="P1039">
        <v>675218.23373578</v>
      </c>
      <c r="Q1039">
        <v>135946.24030119201</v>
      </c>
      <c r="R1039">
        <v>85246.259727014505</v>
      </c>
      <c r="S1039">
        <v>128826.311543855</v>
      </c>
      <c r="T1039">
        <v>1601380.25</v>
      </c>
      <c r="U1039">
        <v>1114027.18658958</v>
      </c>
      <c r="V1039">
        <v>2261600.7807344799</v>
      </c>
      <c r="W1039">
        <v>434885.85748990701</v>
      </c>
      <c r="X1039">
        <v>0</v>
      </c>
      <c r="Y1039">
        <v>0</v>
      </c>
      <c r="Z1039">
        <v>16389.001643695901</v>
      </c>
      <c r="AA1039">
        <v>2531.7967214980799</v>
      </c>
      <c r="AB1039">
        <v>0</v>
      </c>
      <c r="AC1039">
        <v>109148.323429793</v>
      </c>
      <c r="AD1039">
        <v>19677.9881140617</v>
      </c>
      <c r="AE1039">
        <v>0</v>
      </c>
      <c r="AF1039">
        <v>0</v>
      </c>
      <c r="AG1039">
        <v>0</v>
      </c>
      <c r="AH1039">
        <v>0</v>
      </c>
      <c r="AI1039">
        <v>0</v>
      </c>
      <c r="AJ1039">
        <v>2844233.74813344</v>
      </c>
      <c r="AK1039" s="63">
        <v>12313.3345894384</v>
      </c>
      <c r="AL1039">
        <v>330.98244656580999</v>
      </c>
      <c r="AM1039">
        <v>93035.839999999997</v>
      </c>
      <c r="AN1039">
        <v>12313.3345894384</v>
      </c>
      <c r="AO1039">
        <v>17546.420273316799</v>
      </c>
      <c r="AP1039">
        <v>330.98244656580999</v>
      </c>
      <c r="AQ1039">
        <v>93035.839999999997</v>
      </c>
      <c r="AR1039">
        <v>12313.3345894384</v>
      </c>
      <c r="AS1039">
        <v>12313.3345894384</v>
      </c>
      <c r="AT1039">
        <v>0</v>
      </c>
      <c r="AU1039" t="s">
        <v>2896</v>
      </c>
      <c r="AV1039" t="s">
        <v>2896</v>
      </c>
    </row>
    <row r="1040" spans="1:48" x14ac:dyDescent="0.25">
      <c r="A1040" t="s">
        <v>3957</v>
      </c>
      <c r="B1040">
        <v>1999</v>
      </c>
      <c r="C1040" t="s">
        <v>203</v>
      </c>
      <c r="D1040">
        <v>305</v>
      </c>
      <c r="E1040" t="s">
        <v>1291</v>
      </c>
      <c r="F1040" t="s">
        <v>2892</v>
      </c>
      <c r="G1040" t="s">
        <v>2903</v>
      </c>
      <c r="H1040" t="s">
        <v>2904</v>
      </c>
      <c r="I1040" t="s">
        <v>2895</v>
      </c>
      <c r="J1040">
        <v>158.66774239417501</v>
      </c>
      <c r="K1040">
        <v>1</v>
      </c>
      <c r="L1040">
        <v>2</v>
      </c>
      <c r="M1040">
        <v>3</v>
      </c>
      <c r="N1040">
        <v>1457365.7270496699</v>
      </c>
      <c r="O1040">
        <v>540119.42012473196</v>
      </c>
      <c r="P1040">
        <v>525813.62626421999</v>
      </c>
      <c r="Q1040">
        <v>93382.659698808493</v>
      </c>
      <c r="R1040">
        <v>78877.540272985498</v>
      </c>
      <c r="S1040">
        <v>88491.918456144806</v>
      </c>
      <c r="T1040">
        <v>1930323.97</v>
      </c>
      <c r="U1040">
        <v>765235.00341041898</v>
      </c>
      <c r="V1040">
        <v>2379877.2092655199</v>
      </c>
      <c r="W1040">
        <v>302684.902510093</v>
      </c>
      <c r="X1040">
        <v>0</v>
      </c>
      <c r="Y1040">
        <v>0</v>
      </c>
      <c r="Z1040">
        <v>11257.748356304101</v>
      </c>
      <c r="AA1040">
        <v>1739.1132785019199</v>
      </c>
      <c r="AB1040">
        <v>0</v>
      </c>
      <c r="AC1040">
        <v>74974.936570206497</v>
      </c>
      <c r="AD1040">
        <v>13516.981885938299</v>
      </c>
      <c r="AE1040">
        <v>0</v>
      </c>
      <c r="AF1040">
        <v>0</v>
      </c>
      <c r="AG1040">
        <v>0</v>
      </c>
      <c r="AH1040">
        <v>0</v>
      </c>
      <c r="AI1040">
        <v>0</v>
      </c>
      <c r="AJ1040">
        <v>2784050.8918665601</v>
      </c>
      <c r="AK1040" s="63">
        <v>17546.420273316799</v>
      </c>
      <c r="AL1040">
        <v>330.98244656580999</v>
      </c>
      <c r="AM1040">
        <v>93035.839999999997</v>
      </c>
      <c r="AN1040">
        <v>12313.3345894384</v>
      </c>
      <c r="AO1040">
        <v>17546.420273316799</v>
      </c>
      <c r="AP1040">
        <v>330.98244656580999</v>
      </c>
      <c r="AQ1040">
        <v>40734.411818744898</v>
      </c>
      <c r="AR1040">
        <v>17546.420273316799</v>
      </c>
      <c r="AS1040">
        <v>17546.420273316799</v>
      </c>
      <c r="AT1040">
        <v>0</v>
      </c>
      <c r="AU1040" t="s">
        <v>2896</v>
      </c>
      <c r="AV1040" t="s">
        <v>2896</v>
      </c>
    </row>
    <row r="1041" spans="1:48" x14ac:dyDescent="0.25">
      <c r="A1041" t="s">
        <v>3958</v>
      </c>
      <c r="B1041">
        <v>2188</v>
      </c>
      <c r="C1041" t="s">
        <v>204</v>
      </c>
      <c r="D1041">
        <v>985</v>
      </c>
      <c r="E1041" t="s">
        <v>1292</v>
      </c>
      <c r="F1041" t="s">
        <v>2892</v>
      </c>
      <c r="G1041" t="s">
        <v>2893</v>
      </c>
      <c r="H1041" t="s">
        <v>2894</v>
      </c>
      <c r="I1041" t="s">
        <v>2895</v>
      </c>
      <c r="J1041">
        <v>398.03012048191698</v>
      </c>
      <c r="K1041">
        <v>1</v>
      </c>
      <c r="L1041">
        <v>1</v>
      </c>
      <c r="M1041">
        <v>1</v>
      </c>
      <c r="N1041">
        <v>4039367.3713825401</v>
      </c>
      <c r="O1041">
        <v>1063236.6784747599</v>
      </c>
      <c r="P1041">
        <v>960727.825135138</v>
      </c>
      <c r="Q1041">
        <v>540807.70930349396</v>
      </c>
      <c r="R1041">
        <v>4871.7963871895199</v>
      </c>
      <c r="S1041">
        <v>239601.063203945</v>
      </c>
      <c r="T1041">
        <v>1708435</v>
      </c>
      <c r="U1041">
        <v>4900576.3806831203</v>
      </c>
      <c r="V1041">
        <v>6337843.6490259804</v>
      </c>
      <c r="W1041">
        <v>271167.731657141</v>
      </c>
      <c r="X1041">
        <v>0</v>
      </c>
      <c r="Y1041">
        <v>0</v>
      </c>
      <c r="Z1041">
        <v>0</v>
      </c>
      <c r="AA1041">
        <v>0</v>
      </c>
      <c r="AB1041">
        <v>0</v>
      </c>
      <c r="AC1041">
        <v>239601.063203945</v>
      </c>
      <c r="AD1041">
        <v>0</v>
      </c>
      <c r="AE1041">
        <v>0</v>
      </c>
      <c r="AF1041">
        <v>0</v>
      </c>
      <c r="AG1041">
        <v>0</v>
      </c>
      <c r="AH1041">
        <v>0</v>
      </c>
      <c r="AI1041">
        <v>0</v>
      </c>
      <c r="AJ1041">
        <v>6848612.4438870698</v>
      </c>
      <c r="AK1041" s="63">
        <v>17206.2667910536</v>
      </c>
      <c r="AL1041">
        <v>330.98244656580999</v>
      </c>
      <c r="AM1041">
        <v>93035.839999999997</v>
      </c>
      <c r="AN1041">
        <v>14665.8941682451</v>
      </c>
      <c r="AO1041">
        <v>17206.2667910536</v>
      </c>
      <c r="AP1041">
        <v>330.98244656580999</v>
      </c>
      <c r="AQ1041">
        <v>93035.839999999997</v>
      </c>
      <c r="AR1041">
        <v>17206.2667910536</v>
      </c>
      <c r="AS1041">
        <v>17206.2667910536</v>
      </c>
      <c r="AT1041">
        <v>0</v>
      </c>
      <c r="AU1041" t="s">
        <v>2896</v>
      </c>
      <c r="AV1041" t="s">
        <v>2896</v>
      </c>
    </row>
    <row r="1042" spans="1:48" x14ac:dyDescent="0.25">
      <c r="A1042" t="s">
        <v>3959</v>
      </c>
      <c r="B1042">
        <v>2188</v>
      </c>
      <c r="C1042" t="s">
        <v>204</v>
      </c>
      <c r="D1042">
        <v>1345</v>
      </c>
      <c r="E1042" t="s">
        <v>1293</v>
      </c>
      <c r="F1042" t="s">
        <v>2892</v>
      </c>
      <c r="G1042" t="s">
        <v>2903</v>
      </c>
      <c r="H1042" t="s">
        <v>2904</v>
      </c>
      <c r="I1042" t="s">
        <v>2895</v>
      </c>
      <c r="J1042">
        <v>225.34770114929799</v>
      </c>
      <c r="K1042">
        <v>1</v>
      </c>
      <c r="L1042">
        <v>1</v>
      </c>
      <c r="M1042">
        <v>1</v>
      </c>
      <c r="N1042">
        <v>1616823.6286174599</v>
      </c>
      <c r="O1042">
        <v>697586.32152523706</v>
      </c>
      <c r="P1042">
        <v>545923.17486486305</v>
      </c>
      <c r="Q1042">
        <v>306182.29069650703</v>
      </c>
      <c r="R1042">
        <v>2758.2036128104801</v>
      </c>
      <c r="S1042">
        <v>135651.91679605501</v>
      </c>
      <c r="T1042">
        <v>394776</v>
      </c>
      <c r="U1042">
        <v>2774497.6193168801</v>
      </c>
      <c r="V1042">
        <v>2654861.3509740201</v>
      </c>
      <c r="W1042">
        <v>514412.268342859</v>
      </c>
      <c r="X1042">
        <v>0</v>
      </c>
      <c r="Y1042">
        <v>0</v>
      </c>
      <c r="Z1042">
        <v>0</v>
      </c>
      <c r="AA1042">
        <v>0</v>
      </c>
      <c r="AB1042">
        <v>0</v>
      </c>
      <c r="AC1042">
        <v>135651.91679605501</v>
      </c>
      <c r="AD1042">
        <v>0</v>
      </c>
      <c r="AE1042">
        <v>0</v>
      </c>
      <c r="AF1042">
        <v>0</v>
      </c>
      <c r="AG1042">
        <v>0</v>
      </c>
      <c r="AH1042">
        <v>0</v>
      </c>
      <c r="AI1042">
        <v>0</v>
      </c>
      <c r="AJ1042">
        <v>3304925.5361129302</v>
      </c>
      <c r="AK1042" s="63">
        <v>14665.8941682451</v>
      </c>
      <c r="AL1042">
        <v>330.98244656580999</v>
      </c>
      <c r="AM1042">
        <v>93035.839999999997</v>
      </c>
      <c r="AN1042">
        <v>14665.8941682451</v>
      </c>
      <c r="AO1042">
        <v>17206.2667910536</v>
      </c>
      <c r="AP1042">
        <v>330.98244656580999</v>
      </c>
      <c r="AQ1042">
        <v>40734.411818744898</v>
      </c>
      <c r="AR1042">
        <v>14665.8941682451</v>
      </c>
      <c r="AS1042">
        <v>14665.8941682451</v>
      </c>
      <c r="AT1042">
        <v>0</v>
      </c>
      <c r="AU1042" t="s">
        <v>2896</v>
      </c>
      <c r="AV1042" t="s">
        <v>2896</v>
      </c>
    </row>
    <row r="1043" spans="1:48" x14ac:dyDescent="0.25">
      <c r="A1043" t="s">
        <v>3960</v>
      </c>
      <c r="B1043">
        <v>2044</v>
      </c>
      <c r="C1043" t="s">
        <v>205</v>
      </c>
      <c r="D1043">
        <v>4856</v>
      </c>
      <c r="E1043" t="s">
        <v>1294</v>
      </c>
      <c r="F1043" t="s">
        <v>2906</v>
      </c>
      <c r="G1043" t="s">
        <v>2907</v>
      </c>
      <c r="H1043" t="s">
        <v>2904</v>
      </c>
      <c r="I1043" t="s">
        <v>2895</v>
      </c>
      <c r="J1043">
        <v>182.82657421223499</v>
      </c>
      <c r="K1043">
        <v>1</v>
      </c>
      <c r="L1043">
        <v>1</v>
      </c>
      <c r="M1043">
        <v>2</v>
      </c>
      <c r="N1043">
        <v>189251.35548477501</v>
      </c>
      <c r="O1043">
        <v>68368.526983436896</v>
      </c>
      <c r="P1043">
        <v>354102.46819037199</v>
      </c>
      <c r="Q1043">
        <v>193159.797061783</v>
      </c>
      <c r="R1043">
        <v>77056.968236817498</v>
      </c>
      <c r="S1043">
        <v>117040.582586328</v>
      </c>
      <c r="T1043">
        <v>0</v>
      </c>
      <c r="U1043">
        <v>881939.115957184</v>
      </c>
      <c r="V1043">
        <v>718023.89839514904</v>
      </c>
      <c r="W1043">
        <v>163915.21756203499</v>
      </c>
      <c r="X1043">
        <v>0</v>
      </c>
      <c r="Y1043">
        <v>0</v>
      </c>
      <c r="Z1043">
        <v>0</v>
      </c>
      <c r="AA1043">
        <v>0</v>
      </c>
      <c r="AB1043">
        <v>0</v>
      </c>
      <c r="AC1043">
        <v>98631.261947877501</v>
      </c>
      <c r="AD1043">
        <v>18409.320638450201</v>
      </c>
      <c r="AE1043">
        <v>0</v>
      </c>
      <c r="AF1043">
        <v>0</v>
      </c>
      <c r="AG1043">
        <v>0</v>
      </c>
      <c r="AH1043">
        <v>0</v>
      </c>
      <c r="AI1043">
        <v>0</v>
      </c>
      <c r="AJ1043">
        <v>998979.69854351098</v>
      </c>
      <c r="AK1043" s="63">
        <v>5464.0836697177301</v>
      </c>
      <c r="AL1043">
        <v>330.98244656580999</v>
      </c>
      <c r="AM1043">
        <v>93035.839999999997</v>
      </c>
      <c r="AN1043">
        <v>5464.0836697177301</v>
      </c>
      <c r="AO1043">
        <v>15353.495412513201</v>
      </c>
      <c r="AP1043">
        <v>330.98244656580999</v>
      </c>
      <c r="AQ1043">
        <v>56162.493707719797</v>
      </c>
      <c r="AR1043">
        <v>5464.0836697177301</v>
      </c>
      <c r="AS1043">
        <v>15353.495412513201</v>
      </c>
      <c r="AT1043">
        <v>0</v>
      </c>
      <c r="AU1043" t="s">
        <v>2896</v>
      </c>
      <c r="AV1043" t="s">
        <v>2897</v>
      </c>
    </row>
    <row r="1044" spans="1:48" x14ac:dyDescent="0.25">
      <c r="A1044" t="s">
        <v>3961</v>
      </c>
      <c r="B1044">
        <v>2044</v>
      </c>
      <c r="C1044" t="s">
        <v>205</v>
      </c>
      <c r="D1044">
        <v>399</v>
      </c>
      <c r="E1044" t="s">
        <v>1295</v>
      </c>
      <c r="F1044" t="s">
        <v>2892</v>
      </c>
      <c r="G1044" t="s">
        <v>2893</v>
      </c>
      <c r="H1044" t="s">
        <v>2894</v>
      </c>
      <c r="I1044" t="s">
        <v>2895</v>
      </c>
      <c r="J1044">
        <v>461.53868337371699</v>
      </c>
      <c r="K1044">
        <v>1</v>
      </c>
      <c r="L1044">
        <v>1</v>
      </c>
      <c r="M1044">
        <v>2</v>
      </c>
      <c r="N1044">
        <v>2817483.0475931298</v>
      </c>
      <c r="O1044">
        <v>624447.49749338604</v>
      </c>
      <c r="P1044">
        <v>1180740.70694862</v>
      </c>
      <c r="Q1044">
        <v>487804.50864029501</v>
      </c>
      <c r="R1044">
        <v>194527.36462427801</v>
      </c>
      <c r="S1044">
        <v>295464.46746564598</v>
      </c>
      <c r="T1044">
        <v>3078581.61</v>
      </c>
      <c r="U1044">
        <v>2226421.51529971</v>
      </c>
      <c r="V1044">
        <v>4267586.3373844102</v>
      </c>
      <c r="W1044">
        <v>1037416.7879153</v>
      </c>
      <c r="X1044">
        <v>0</v>
      </c>
      <c r="Y1044">
        <v>0</v>
      </c>
      <c r="Z1044">
        <v>0</v>
      </c>
      <c r="AA1044">
        <v>0</v>
      </c>
      <c r="AB1044">
        <v>0</v>
      </c>
      <c r="AC1044">
        <v>248990.84268825699</v>
      </c>
      <c r="AD1044">
        <v>46473.624777389101</v>
      </c>
      <c r="AE1044">
        <v>0</v>
      </c>
      <c r="AF1044">
        <v>0</v>
      </c>
      <c r="AG1044">
        <v>0</v>
      </c>
      <c r="AH1044">
        <v>0</v>
      </c>
      <c r="AI1044">
        <v>0</v>
      </c>
      <c r="AJ1044">
        <v>5600467.5927653499</v>
      </c>
      <c r="AK1044" s="63">
        <v>12134.3406187051</v>
      </c>
      <c r="AL1044">
        <v>330.98244656580999</v>
      </c>
      <c r="AM1044">
        <v>93035.839999999997</v>
      </c>
      <c r="AN1044">
        <v>5464.0836697177301</v>
      </c>
      <c r="AO1044">
        <v>15353.495412513201</v>
      </c>
      <c r="AP1044">
        <v>330.98244656580999</v>
      </c>
      <c r="AQ1044">
        <v>93035.839999999997</v>
      </c>
      <c r="AR1044">
        <v>12134.3406187051</v>
      </c>
      <c r="AS1044">
        <v>12134.3406187051</v>
      </c>
      <c r="AT1044">
        <v>0</v>
      </c>
      <c r="AU1044" t="s">
        <v>2896</v>
      </c>
      <c r="AV1044" t="s">
        <v>2896</v>
      </c>
    </row>
    <row r="1045" spans="1:48" x14ac:dyDescent="0.25">
      <c r="A1045" t="s">
        <v>3962</v>
      </c>
      <c r="B1045">
        <v>2044</v>
      </c>
      <c r="C1045" t="s">
        <v>205</v>
      </c>
      <c r="D1045">
        <v>401</v>
      </c>
      <c r="E1045" t="s">
        <v>1296</v>
      </c>
      <c r="F1045" t="s">
        <v>2892</v>
      </c>
      <c r="G1045" t="s">
        <v>2903</v>
      </c>
      <c r="H1045" t="s">
        <v>2904</v>
      </c>
      <c r="I1045" t="s">
        <v>2895</v>
      </c>
      <c r="J1045">
        <v>348.86225811165298</v>
      </c>
      <c r="K1045">
        <v>1</v>
      </c>
      <c r="L1045">
        <v>1</v>
      </c>
      <c r="M1045">
        <v>2</v>
      </c>
      <c r="N1045">
        <v>2011991.1053100401</v>
      </c>
      <c r="O1045">
        <v>1411340.72189962</v>
      </c>
      <c r="P1045">
        <v>1014479.14640268</v>
      </c>
      <c r="Q1045">
        <v>369496.87510021299</v>
      </c>
      <c r="R1045">
        <v>167058.98331692</v>
      </c>
      <c r="S1045">
        <v>223332.09549926201</v>
      </c>
      <c r="T1045">
        <v>3291486.36</v>
      </c>
      <c r="U1045">
        <v>1682880.4720294799</v>
      </c>
      <c r="V1045">
        <v>4087770.1981136599</v>
      </c>
      <c r="W1045">
        <v>886596.63391582004</v>
      </c>
      <c r="X1045">
        <v>0</v>
      </c>
      <c r="Y1045">
        <v>0</v>
      </c>
      <c r="Z1045">
        <v>0</v>
      </c>
      <c r="AA1045">
        <v>0</v>
      </c>
      <c r="AB1045">
        <v>0</v>
      </c>
      <c r="AC1045">
        <v>188204.17607122599</v>
      </c>
      <c r="AD1045">
        <v>35127.919428035799</v>
      </c>
      <c r="AE1045">
        <v>0</v>
      </c>
      <c r="AF1045">
        <v>0</v>
      </c>
      <c r="AG1045">
        <v>0</v>
      </c>
      <c r="AH1045">
        <v>0</v>
      </c>
      <c r="AI1045">
        <v>0</v>
      </c>
      <c r="AJ1045">
        <v>5197698.9275287399</v>
      </c>
      <c r="AK1045" s="63">
        <v>14899.0004125503</v>
      </c>
      <c r="AL1045">
        <v>330.98244656580999</v>
      </c>
      <c r="AM1045">
        <v>93035.839999999997</v>
      </c>
      <c r="AN1045">
        <v>5464.0836697177301</v>
      </c>
      <c r="AO1045">
        <v>15353.495412513201</v>
      </c>
      <c r="AP1045">
        <v>330.98244656580999</v>
      </c>
      <c r="AQ1045">
        <v>40734.411818744898</v>
      </c>
      <c r="AR1045">
        <v>14899.0004125503</v>
      </c>
      <c r="AS1045">
        <v>14899.0004125503</v>
      </c>
      <c r="AT1045">
        <v>0</v>
      </c>
      <c r="AU1045" t="s">
        <v>2896</v>
      </c>
      <c r="AV1045" t="s">
        <v>2896</v>
      </c>
    </row>
    <row r="1046" spans="1:48" x14ac:dyDescent="0.25">
      <c r="A1046" t="s">
        <v>3963</v>
      </c>
      <c r="B1046">
        <v>2044</v>
      </c>
      <c r="C1046" t="s">
        <v>205</v>
      </c>
      <c r="D1046">
        <v>2044</v>
      </c>
      <c r="E1046" t="s">
        <v>205</v>
      </c>
      <c r="F1046" t="s">
        <v>1871</v>
      </c>
      <c r="G1046" t="s">
        <v>1871</v>
      </c>
      <c r="H1046" t="s">
        <v>2899</v>
      </c>
      <c r="I1046" t="s">
        <v>2895</v>
      </c>
      <c r="J1046">
        <v>1.3699421965309999</v>
      </c>
      <c r="K1046">
        <v>0</v>
      </c>
      <c r="L1046">
        <v>0</v>
      </c>
      <c r="M1046">
        <v>2</v>
      </c>
      <c r="N1046">
        <v>1418.0838794710201</v>
      </c>
      <c r="O1046">
        <v>512.29385242733701</v>
      </c>
      <c r="P1046">
        <v>2653.3337134383701</v>
      </c>
      <c r="Q1046">
        <v>1447.37031697109</v>
      </c>
      <c r="R1046">
        <v>577.39742036527502</v>
      </c>
      <c r="S1046">
        <v>876.99960184918996</v>
      </c>
      <c r="T1046">
        <v>0</v>
      </c>
      <c r="U1046">
        <v>6608.4791826730898</v>
      </c>
      <c r="V1046">
        <v>5380.2421270954101</v>
      </c>
      <c r="W1046">
        <v>1228.2370555776799</v>
      </c>
      <c r="X1046">
        <v>0</v>
      </c>
      <c r="Y1046">
        <v>0</v>
      </c>
      <c r="Z1046">
        <v>0</v>
      </c>
      <c r="AA1046">
        <v>0</v>
      </c>
      <c r="AB1046">
        <v>0</v>
      </c>
      <c r="AC1046">
        <v>739.056278999386</v>
      </c>
      <c r="AD1046">
        <v>137.94332284980399</v>
      </c>
      <c r="AE1046">
        <v>0</v>
      </c>
      <c r="AF1046">
        <v>0</v>
      </c>
      <c r="AG1046">
        <v>0</v>
      </c>
      <c r="AH1046">
        <v>0</v>
      </c>
      <c r="AI1046">
        <v>0</v>
      </c>
      <c r="AJ1046">
        <v>7485.47878452228</v>
      </c>
      <c r="AK1046" s="63">
        <v>5464.0836697177301</v>
      </c>
      <c r="AL1046">
        <v>330.98244656580999</v>
      </c>
      <c r="AM1046">
        <v>93035.839999999997</v>
      </c>
      <c r="AN1046">
        <v>5464.0836697177301</v>
      </c>
      <c r="AO1046">
        <v>15353.495412513201</v>
      </c>
      <c r="AP1046">
        <v>634.54287297753501</v>
      </c>
      <c r="AQ1046">
        <v>40331.279999999999</v>
      </c>
      <c r="AR1046">
        <v>5464.0836697177301</v>
      </c>
      <c r="AS1046">
        <v>5464.0836697177301</v>
      </c>
      <c r="AT1046">
        <v>0</v>
      </c>
      <c r="AU1046" t="s">
        <v>2896</v>
      </c>
      <c r="AV1046" t="s">
        <v>2900</v>
      </c>
    </row>
    <row r="1047" spans="1:48" x14ac:dyDescent="0.25">
      <c r="A1047" t="s">
        <v>3964</v>
      </c>
      <c r="B1047">
        <v>2044</v>
      </c>
      <c r="C1047" t="s">
        <v>205</v>
      </c>
      <c r="D1047">
        <v>5443</v>
      </c>
      <c r="E1047" t="s">
        <v>1297</v>
      </c>
      <c r="F1047" t="s">
        <v>2892</v>
      </c>
      <c r="G1047" t="s">
        <v>2907</v>
      </c>
      <c r="H1047" t="s">
        <v>2942</v>
      </c>
      <c r="I1047" t="s">
        <v>2895</v>
      </c>
      <c r="J1047">
        <v>31.369886103286799</v>
      </c>
      <c r="K1047">
        <v>1</v>
      </c>
      <c r="L1047">
        <v>1</v>
      </c>
      <c r="M1047">
        <v>2</v>
      </c>
      <c r="N1047">
        <v>314706.14773258002</v>
      </c>
      <c r="O1047">
        <v>11980.859771130399</v>
      </c>
      <c r="P1047">
        <v>88503.714744892102</v>
      </c>
      <c r="Q1047">
        <v>33142.888880737999</v>
      </c>
      <c r="R1047">
        <v>13221.6464016191</v>
      </c>
      <c r="S1047">
        <v>20082.144846915398</v>
      </c>
      <c r="T1047">
        <v>310229.71999999997</v>
      </c>
      <c r="U1047">
        <v>151325.537530959</v>
      </c>
      <c r="V1047">
        <v>430178.44397969201</v>
      </c>
      <c r="W1047">
        <v>31376.813551266601</v>
      </c>
      <c r="X1047">
        <v>0</v>
      </c>
      <c r="Y1047">
        <v>0</v>
      </c>
      <c r="Z1047">
        <v>0</v>
      </c>
      <c r="AA1047">
        <v>0</v>
      </c>
      <c r="AB1047">
        <v>0</v>
      </c>
      <c r="AC1047">
        <v>16923.423013640298</v>
      </c>
      <c r="AD1047">
        <v>3158.7218332750599</v>
      </c>
      <c r="AE1047">
        <v>0</v>
      </c>
      <c r="AF1047">
        <v>0</v>
      </c>
      <c r="AG1047">
        <v>0</v>
      </c>
      <c r="AH1047">
        <v>0</v>
      </c>
      <c r="AI1047">
        <v>0</v>
      </c>
      <c r="AJ1047">
        <v>481637.40237787401</v>
      </c>
      <c r="AK1047" s="63">
        <v>15353.495412513201</v>
      </c>
      <c r="AL1047">
        <v>330.98244656580999</v>
      </c>
      <c r="AM1047">
        <v>93035.839999999997</v>
      </c>
      <c r="AN1047">
        <v>5464.0836697177301</v>
      </c>
      <c r="AO1047">
        <v>15353.495412513201</v>
      </c>
      <c r="AP1047">
        <v>330.98244656580999</v>
      </c>
      <c r="AQ1047">
        <v>56162.493707719797</v>
      </c>
      <c r="AR1047">
        <v>5464.0836697177301</v>
      </c>
      <c r="AS1047">
        <v>15353.495412513201</v>
      </c>
      <c r="AT1047">
        <v>0</v>
      </c>
      <c r="AU1047" t="s">
        <v>2896</v>
      </c>
      <c r="AV1047" t="s">
        <v>2896</v>
      </c>
    </row>
    <row r="1048" spans="1:48" x14ac:dyDescent="0.25">
      <c r="A1048" t="s">
        <v>3965</v>
      </c>
      <c r="B1048">
        <v>2142</v>
      </c>
      <c r="C1048" t="s">
        <v>206</v>
      </c>
      <c r="D1048">
        <v>728</v>
      </c>
      <c r="E1048" t="s">
        <v>1298</v>
      </c>
      <c r="F1048" t="s">
        <v>2892</v>
      </c>
      <c r="G1048" t="s">
        <v>2893</v>
      </c>
      <c r="H1048" t="s">
        <v>2894</v>
      </c>
      <c r="I1048" t="s">
        <v>2895</v>
      </c>
      <c r="J1048">
        <v>679.71405337465796</v>
      </c>
      <c r="K1048">
        <v>5</v>
      </c>
      <c r="L1048">
        <v>1</v>
      </c>
      <c r="M1048">
        <v>2</v>
      </c>
      <c r="N1048">
        <v>4778768.3958452102</v>
      </c>
      <c r="O1048">
        <v>1493130.78651773</v>
      </c>
      <c r="P1048">
        <v>1430508.0893915601</v>
      </c>
      <c r="Q1048">
        <v>210829.68948031301</v>
      </c>
      <c r="R1048">
        <v>374287.12466302101</v>
      </c>
      <c r="S1048">
        <v>315920.03757885</v>
      </c>
      <c r="T1048">
        <v>5057356.5999999996</v>
      </c>
      <c r="U1048">
        <v>3230167.4858978302</v>
      </c>
      <c r="V1048">
        <v>7017693.6421662802</v>
      </c>
      <c r="W1048">
        <v>1085559.1914202101</v>
      </c>
      <c r="X1048">
        <v>0</v>
      </c>
      <c r="Y1048">
        <v>0</v>
      </c>
      <c r="Z1048">
        <v>1654.9069729706</v>
      </c>
      <c r="AA1048">
        <v>176067.76596143699</v>
      </c>
      <c r="AB1048">
        <v>6548.5793769209804</v>
      </c>
      <c r="AC1048">
        <v>262364.12909583998</v>
      </c>
      <c r="AD1048">
        <v>53555.908483009902</v>
      </c>
      <c r="AE1048">
        <v>0</v>
      </c>
      <c r="AF1048">
        <v>0</v>
      </c>
      <c r="AG1048">
        <v>0</v>
      </c>
      <c r="AH1048">
        <v>0</v>
      </c>
      <c r="AI1048">
        <v>0</v>
      </c>
      <c r="AJ1048">
        <v>8603444.1234766804</v>
      </c>
      <c r="AK1048" s="63">
        <v>12657.4462904837</v>
      </c>
      <c r="AL1048">
        <v>330.98244656580999</v>
      </c>
      <c r="AM1048">
        <v>93035.839999999997</v>
      </c>
      <c r="AN1048">
        <v>5217.0284046224897</v>
      </c>
      <c r="AO1048">
        <v>25156.486443780901</v>
      </c>
      <c r="AP1048">
        <v>330.98244656580999</v>
      </c>
      <c r="AQ1048">
        <v>93035.839999999997</v>
      </c>
      <c r="AR1048">
        <v>11562.258644801401</v>
      </c>
      <c r="AS1048">
        <v>17404.903521853601</v>
      </c>
      <c r="AT1048">
        <v>0</v>
      </c>
      <c r="AU1048" t="s">
        <v>2896</v>
      </c>
      <c r="AV1048" t="s">
        <v>2896</v>
      </c>
    </row>
    <row r="1049" spans="1:48" x14ac:dyDescent="0.25">
      <c r="A1049" t="s">
        <v>3966</v>
      </c>
      <c r="B1049">
        <v>2142</v>
      </c>
      <c r="C1049" t="s">
        <v>206</v>
      </c>
      <c r="D1049">
        <v>5066</v>
      </c>
      <c r="E1049" t="s">
        <v>1299</v>
      </c>
      <c r="F1049" t="s">
        <v>2892</v>
      </c>
      <c r="G1049" t="s">
        <v>2893</v>
      </c>
      <c r="H1049" t="s">
        <v>2894</v>
      </c>
      <c r="I1049" t="s">
        <v>2895</v>
      </c>
      <c r="J1049">
        <v>634.52692905792401</v>
      </c>
      <c r="K1049">
        <v>1</v>
      </c>
      <c r="L1049">
        <v>1</v>
      </c>
      <c r="M1049">
        <v>2</v>
      </c>
      <c r="N1049">
        <v>4676080.7037832001</v>
      </c>
      <c r="O1049">
        <v>1221475.4834246601</v>
      </c>
      <c r="P1049">
        <v>1334507.4087088299</v>
      </c>
      <c r="Q1049">
        <v>196813.814214963</v>
      </c>
      <c r="R1049">
        <v>346965.425170829</v>
      </c>
      <c r="S1049">
        <v>294917.79709059303</v>
      </c>
      <c r="T1049">
        <v>4760415.62</v>
      </c>
      <c r="U1049">
        <v>3015427.2153024701</v>
      </c>
      <c r="V1049">
        <v>6622366.4242061703</v>
      </c>
      <c r="W1049">
        <v>983894.67743071204</v>
      </c>
      <c r="X1049">
        <v>0</v>
      </c>
      <c r="Y1049">
        <v>0</v>
      </c>
      <c r="Z1049">
        <v>1544.8894049227099</v>
      </c>
      <c r="AA1049">
        <v>164362.84977032899</v>
      </c>
      <c r="AB1049">
        <v>3673.9944903437899</v>
      </c>
      <c r="AC1049">
        <v>244922.26444872099</v>
      </c>
      <c r="AD1049">
        <v>49995.532641871498</v>
      </c>
      <c r="AE1049">
        <v>0</v>
      </c>
      <c r="AF1049">
        <v>0</v>
      </c>
      <c r="AG1049">
        <v>0</v>
      </c>
      <c r="AH1049">
        <v>0</v>
      </c>
      <c r="AI1049">
        <v>0</v>
      </c>
      <c r="AJ1049">
        <v>8070760.6323930696</v>
      </c>
      <c r="AK1049" s="63">
        <v>12719.3350869689</v>
      </c>
      <c r="AL1049">
        <v>330.98244656580999</v>
      </c>
      <c r="AM1049">
        <v>93035.839999999997</v>
      </c>
      <c r="AN1049">
        <v>5217.0284046224897</v>
      </c>
      <c r="AO1049">
        <v>25156.486443780901</v>
      </c>
      <c r="AP1049">
        <v>330.98244656580999</v>
      </c>
      <c r="AQ1049">
        <v>93035.839999999997</v>
      </c>
      <c r="AR1049">
        <v>11562.258644801401</v>
      </c>
      <c r="AS1049">
        <v>17404.903521853601</v>
      </c>
      <c r="AT1049">
        <v>0</v>
      </c>
      <c r="AU1049" t="s">
        <v>2896</v>
      </c>
      <c r="AV1049" t="s">
        <v>2896</v>
      </c>
    </row>
    <row r="1050" spans="1:48" x14ac:dyDescent="0.25">
      <c r="A1050" t="s">
        <v>3967</v>
      </c>
      <c r="B1050">
        <v>2142</v>
      </c>
      <c r="C1050" t="s">
        <v>206</v>
      </c>
      <c r="D1050">
        <v>731</v>
      </c>
      <c r="E1050" t="s">
        <v>1300</v>
      </c>
      <c r="F1050" t="s">
        <v>2892</v>
      </c>
      <c r="G1050" t="s">
        <v>2893</v>
      </c>
      <c r="H1050" t="s">
        <v>2894</v>
      </c>
      <c r="I1050" t="s">
        <v>2895</v>
      </c>
      <c r="J1050">
        <v>280.997301644873</v>
      </c>
      <c r="K1050">
        <v>1</v>
      </c>
      <c r="L1050">
        <v>2</v>
      </c>
      <c r="M1050">
        <v>2</v>
      </c>
      <c r="N1050">
        <v>2783038.1459601498</v>
      </c>
      <c r="O1050">
        <v>833665.20113698998</v>
      </c>
      <c r="P1050">
        <v>592872.14521508396</v>
      </c>
      <c r="Q1050">
        <v>87158.082956304701</v>
      </c>
      <c r="R1050">
        <v>152264.063188862</v>
      </c>
      <c r="S1050">
        <v>130602.975846186</v>
      </c>
      <c r="T1050">
        <v>3113629.71</v>
      </c>
      <c r="U1050">
        <v>1335367.9284573901</v>
      </c>
      <c r="V1050">
        <v>3955031.2247466501</v>
      </c>
      <c r="W1050">
        <v>420255.89393536298</v>
      </c>
      <c r="X1050">
        <v>0</v>
      </c>
      <c r="Y1050">
        <v>0</v>
      </c>
      <c r="Z1050">
        <v>684.14709328027197</v>
      </c>
      <c r="AA1050">
        <v>72787.324163995901</v>
      </c>
      <c r="AB1050">
        <v>239.04851810061899</v>
      </c>
      <c r="AC1050">
        <v>108462.686564024</v>
      </c>
      <c r="AD1050">
        <v>22140.289282161601</v>
      </c>
      <c r="AE1050">
        <v>0</v>
      </c>
      <c r="AF1050">
        <v>0</v>
      </c>
      <c r="AG1050">
        <v>0</v>
      </c>
      <c r="AH1050">
        <v>0</v>
      </c>
      <c r="AI1050">
        <v>0</v>
      </c>
      <c r="AJ1050">
        <v>4579600.6143035702</v>
      </c>
      <c r="AK1050" s="63">
        <v>16297.667584336201</v>
      </c>
      <c r="AL1050">
        <v>330.98244656580999</v>
      </c>
      <c r="AM1050">
        <v>93035.839999999997</v>
      </c>
      <c r="AN1050">
        <v>5217.0284046224897</v>
      </c>
      <c r="AO1050">
        <v>25156.486443780901</v>
      </c>
      <c r="AP1050">
        <v>330.98244656580999</v>
      </c>
      <c r="AQ1050">
        <v>93035.839999999997</v>
      </c>
      <c r="AR1050">
        <v>11562.258644801401</v>
      </c>
      <c r="AS1050">
        <v>17404.903521853601</v>
      </c>
      <c r="AT1050">
        <v>0</v>
      </c>
      <c r="AU1050" t="s">
        <v>2896</v>
      </c>
      <c r="AV1050" t="s">
        <v>2896</v>
      </c>
    </row>
    <row r="1051" spans="1:48" x14ac:dyDescent="0.25">
      <c r="A1051" t="s">
        <v>3968</v>
      </c>
      <c r="B1051">
        <v>2142</v>
      </c>
      <c r="C1051" t="s">
        <v>206</v>
      </c>
      <c r="D1051">
        <v>732</v>
      </c>
      <c r="E1051" t="s">
        <v>1301</v>
      </c>
      <c r="F1051" t="s">
        <v>2892</v>
      </c>
      <c r="G1051" t="s">
        <v>2893</v>
      </c>
      <c r="H1051" t="s">
        <v>2894</v>
      </c>
      <c r="I1051" t="s">
        <v>2895</v>
      </c>
      <c r="J1051">
        <v>310.98077918232701</v>
      </c>
      <c r="K1051">
        <v>4</v>
      </c>
      <c r="L1051">
        <v>2</v>
      </c>
      <c r="M1051">
        <v>2</v>
      </c>
      <c r="N1051">
        <v>3059517.2906067302</v>
      </c>
      <c r="O1051">
        <v>851582.17474062601</v>
      </c>
      <c r="P1051">
        <v>656593.00532204402</v>
      </c>
      <c r="Q1051">
        <v>96458.180883332607</v>
      </c>
      <c r="R1051">
        <v>168690.668159391</v>
      </c>
      <c r="S1051">
        <v>144538.80857371099</v>
      </c>
      <c r="T1051">
        <v>3354984.57</v>
      </c>
      <c r="U1051">
        <v>1477856.74971212</v>
      </c>
      <c r="V1051">
        <v>4268911.0705892202</v>
      </c>
      <c r="W1051">
        <v>482175.08530913701</v>
      </c>
      <c r="X1051">
        <v>0</v>
      </c>
      <c r="Y1051">
        <v>0</v>
      </c>
      <c r="Z1051">
        <v>757.14818220036398</v>
      </c>
      <c r="AA1051">
        <v>80554.007638560797</v>
      </c>
      <c r="AB1051">
        <v>444.00799299870698</v>
      </c>
      <c r="AC1051">
        <v>120036.066476243</v>
      </c>
      <c r="AD1051">
        <v>24502.742097467999</v>
      </c>
      <c r="AE1051">
        <v>0</v>
      </c>
      <c r="AF1051">
        <v>0</v>
      </c>
      <c r="AG1051">
        <v>0</v>
      </c>
      <c r="AH1051">
        <v>0</v>
      </c>
      <c r="AI1051">
        <v>0</v>
      </c>
      <c r="AJ1051">
        <v>4977380.1282858402</v>
      </c>
      <c r="AK1051" s="63">
        <v>16005.4268992863</v>
      </c>
      <c r="AL1051">
        <v>330.98244656580999</v>
      </c>
      <c r="AM1051">
        <v>93035.839999999997</v>
      </c>
      <c r="AN1051">
        <v>5217.0284046224897</v>
      </c>
      <c r="AO1051">
        <v>25156.486443780901</v>
      </c>
      <c r="AP1051">
        <v>330.98244656580999</v>
      </c>
      <c r="AQ1051">
        <v>93035.839999999997</v>
      </c>
      <c r="AR1051">
        <v>11562.258644801401</v>
      </c>
      <c r="AS1051">
        <v>17404.903521853601</v>
      </c>
      <c r="AT1051">
        <v>0</v>
      </c>
      <c r="AU1051" t="s">
        <v>2896</v>
      </c>
      <c r="AV1051" t="s">
        <v>2896</v>
      </c>
    </row>
    <row r="1052" spans="1:48" x14ac:dyDescent="0.25">
      <c r="A1052" t="s">
        <v>3969</v>
      </c>
      <c r="B1052">
        <v>2142</v>
      </c>
      <c r="C1052" t="s">
        <v>206</v>
      </c>
      <c r="D1052">
        <v>733</v>
      </c>
      <c r="E1052" t="s">
        <v>1302</v>
      </c>
      <c r="F1052" t="s">
        <v>2892</v>
      </c>
      <c r="G1052" t="s">
        <v>2893</v>
      </c>
      <c r="H1052" t="s">
        <v>2894</v>
      </c>
      <c r="I1052" t="s">
        <v>2895</v>
      </c>
      <c r="J1052">
        <v>335.84497671321202</v>
      </c>
      <c r="K1052">
        <v>1</v>
      </c>
      <c r="L1052">
        <v>1</v>
      </c>
      <c r="M1052">
        <v>2</v>
      </c>
      <c r="N1052">
        <v>2507774.1744491602</v>
      </c>
      <c r="O1052">
        <v>857687.96269571898</v>
      </c>
      <c r="P1052">
        <v>707092.825846461</v>
      </c>
      <c r="Q1052">
        <v>104170.41078146</v>
      </c>
      <c r="R1052">
        <v>182010.05607895899</v>
      </c>
      <c r="S1052">
        <v>156095.28321084101</v>
      </c>
      <c r="T1052">
        <v>2762717.93</v>
      </c>
      <c r="U1052">
        <v>1596017.49985177</v>
      </c>
      <c r="V1052">
        <v>3754470.74724901</v>
      </c>
      <c r="W1052">
        <v>516140.98345323303</v>
      </c>
      <c r="X1052">
        <v>0</v>
      </c>
      <c r="Y1052">
        <v>0</v>
      </c>
      <c r="Z1052">
        <v>817.68530610840696</v>
      </c>
      <c r="AA1052">
        <v>86994.633207433304</v>
      </c>
      <c r="AB1052">
        <v>311.38063596962701</v>
      </c>
      <c r="AC1052">
        <v>129633.445695445</v>
      </c>
      <c r="AD1052">
        <v>26461.837515396001</v>
      </c>
      <c r="AE1052">
        <v>0</v>
      </c>
      <c r="AF1052">
        <v>0</v>
      </c>
      <c r="AG1052">
        <v>0</v>
      </c>
      <c r="AH1052">
        <v>0</v>
      </c>
      <c r="AI1052">
        <v>0</v>
      </c>
      <c r="AJ1052">
        <v>4514830.7130626002</v>
      </c>
      <c r="AK1052" s="63">
        <v>13443.198577056401</v>
      </c>
      <c r="AL1052">
        <v>330.98244656580999</v>
      </c>
      <c r="AM1052">
        <v>93035.839999999997</v>
      </c>
      <c r="AN1052">
        <v>5217.0284046224897</v>
      </c>
      <c r="AO1052">
        <v>25156.486443780901</v>
      </c>
      <c r="AP1052">
        <v>330.98244656580999</v>
      </c>
      <c r="AQ1052">
        <v>93035.839999999997</v>
      </c>
      <c r="AR1052">
        <v>11562.258644801401</v>
      </c>
      <c r="AS1052">
        <v>17404.903521853601</v>
      </c>
      <c r="AT1052">
        <v>0</v>
      </c>
      <c r="AU1052" t="s">
        <v>2896</v>
      </c>
      <c r="AV1052" t="s">
        <v>2896</v>
      </c>
    </row>
    <row r="1053" spans="1:48" x14ac:dyDescent="0.25">
      <c r="A1053" t="s">
        <v>3970</v>
      </c>
      <c r="B1053">
        <v>2142</v>
      </c>
      <c r="C1053" t="s">
        <v>206</v>
      </c>
      <c r="D1053">
        <v>5064</v>
      </c>
      <c r="E1053" t="s">
        <v>1303</v>
      </c>
      <c r="F1053" t="s">
        <v>2892</v>
      </c>
      <c r="G1053" t="s">
        <v>2893</v>
      </c>
      <c r="H1053" t="s">
        <v>2894</v>
      </c>
      <c r="I1053" t="s">
        <v>2895</v>
      </c>
      <c r="J1053">
        <v>581.44126561683504</v>
      </c>
      <c r="K1053">
        <v>5</v>
      </c>
      <c r="L1053">
        <v>1</v>
      </c>
      <c r="M1053">
        <v>2</v>
      </c>
      <c r="N1053">
        <v>4146452.3589441599</v>
      </c>
      <c r="O1053">
        <v>1166920.25590838</v>
      </c>
      <c r="P1053">
        <v>1225019.27121605</v>
      </c>
      <c r="Q1053">
        <v>180348.016746785</v>
      </c>
      <c r="R1053">
        <v>316900.37145323399</v>
      </c>
      <c r="S1053">
        <v>270244.44407406601</v>
      </c>
      <c r="T1053">
        <v>4272489.12</v>
      </c>
      <c r="U1053">
        <v>2763151.1542686098</v>
      </c>
      <c r="V1053">
        <v>5909224.92264234</v>
      </c>
      <c r="W1053">
        <v>972058.43320144899</v>
      </c>
      <c r="X1053">
        <v>0</v>
      </c>
      <c r="Y1053">
        <v>0</v>
      </c>
      <c r="Z1053">
        <v>1415.6411803829101</v>
      </c>
      <c r="AA1053">
        <v>150611.958317888</v>
      </c>
      <c r="AB1053">
        <v>2329.3189265514902</v>
      </c>
      <c r="AC1053">
        <v>224431.62755950601</v>
      </c>
      <c r="AD1053">
        <v>45812.816514559403</v>
      </c>
      <c r="AE1053">
        <v>0</v>
      </c>
      <c r="AF1053">
        <v>0</v>
      </c>
      <c r="AG1053">
        <v>0</v>
      </c>
      <c r="AH1053">
        <v>0</v>
      </c>
      <c r="AI1053">
        <v>0</v>
      </c>
      <c r="AJ1053">
        <v>7305884.7183426702</v>
      </c>
      <c r="AK1053" s="63">
        <v>12565.129361075</v>
      </c>
      <c r="AL1053">
        <v>330.98244656580999</v>
      </c>
      <c r="AM1053">
        <v>93035.839999999997</v>
      </c>
      <c r="AN1053">
        <v>5217.0284046224897</v>
      </c>
      <c r="AO1053">
        <v>25156.486443780901</v>
      </c>
      <c r="AP1053">
        <v>330.98244656580999</v>
      </c>
      <c r="AQ1053">
        <v>93035.839999999997</v>
      </c>
      <c r="AR1053">
        <v>11562.258644801401</v>
      </c>
      <c r="AS1053">
        <v>17404.903521853601</v>
      </c>
      <c r="AT1053">
        <v>0</v>
      </c>
      <c r="AU1053" t="s">
        <v>2896</v>
      </c>
      <c r="AV1053" t="s">
        <v>2896</v>
      </c>
    </row>
    <row r="1054" spans="1:48" x14ac:dyDescent="0.25">
      <c r="A1054" t="s">
        <v>3971</v>
      </c>
      <c r="B1054">
        <v>2142</v>
      </c>
      <c r="C1054" t="s">
        <v>206</v>
      </c>
      <c r="D1054">
        <v>1244</v>
      </c>
      <c r="E1054" t="s">
        <v>1304</v>
      </c>
      <c r="F1054" t="s">
        <v>2892</v>
      </c>
      <c r="G1054" t="s">
        <v>2893</v>
      </c>
      <c r="H1054" t="s">
        <v>2894</v>
      </c>
      <c r="I1054" t="s">
        <v>2895</v>
      </c>
      <c r="J1054">
        <v>388.53339617058401</v>
      </c>
      <c r="K1054">
        <v>1</v>
      </c>
      <c r="L1054">
        <v>2</v>
      </c>
      <c r="M1054">
        <v>2</v>
      </c>
      <c r="N1054">
        <v>3340288.9340557102</v>
      </c>
      <c r="O1054">
        <v>947684.45944887202</v>
      </c>
      <c r="P1054">
        <v>819483.15522048401</v>
      </c>
      <c r="Q1054">
        <v>120512.993457595</v>
      </c>
      <c r="R1054">
        <v>210898.208099457</v>
      </c>
      <c r="S1054">
        <v>180584.003684255</v>
      </c>
      <c r="T1054">
        <v>3592461.99</v>
      </c>
      <c r="U1054">
        <v>1846405.76028212</v>
      </c>
      <c r="V1054">
        <v>4739905.2392615397</v>
      </c>
      <c r="W1054">
        <v>596679.84771467105</v>
      </c>
      <c r="X1054">
        <v>0</v>
      </c>
      <c r="Y1054">
        <v>0</v>
      </c>
      <c r="Z1054">
        <v>945.96635653233102</v>
      </c>
      <c r="AA1054">
        <v>100642.625712283</v>
      </c>
      <c r="AB1054">
        <v>694.07123709353198</v>
      </c>
      <c r="AC1054">
        <v>149970.749618673</v>
      </c>
      <c r="AD1054">
        <v>30613.254065581801</v>
      </c>
      <c r="AE1054">
        <v>0</v>
      </c>
      <c r="AF1054">
        <v>0</v>
      </c>
      <c r="AG1054">
        <v>0</v>
      </c>
      <c r="AH1054">
        <v>0</v>
      </c>
      <c r="AI1054">
        <v>0</v>
      </c>
      <c r="AJ1054">
        <v>5619451.7539663697</v>
      </c>
      <c r="AK1054" s="63">
        <v>14463.2399926291</v>
      </c>
      <c r="AL1054">
        <v>330.98244656580999</v>
      </c>
      <c r="AM1054">
        <v>93035.839999999997</v>
      </c>
      <c r="AN1054">
        <v>5217.0284046224897</v>
      </c>
      <c r="AO1054">
        <v>25156.486443780901</v>
      </c>
      <c r="AP1054">
        <v>330.98244656580999</v>
      </c>
      <c r="AQ1054">
        <v>93035.839999999997</v>
      </c>
      <c r="AR1054">
        <v>11562.258644801401</v>
      </c>
      <c r="AS1054">
        <v>17404.903521853601</v>
      </c>
      <c r="AT1054">
        <v>0</v>
      </c>
      <c r="AU1054" t="s">
        <v>2896</v>
      </c>
      <c r="AV1054" t="s">
        <v>2896</v>
      </c>
    </row>
    <row r="1055" spans="1:48" x14ac:dyDescent="0.25">
      <c r="A1055" t="s">
        <v>3972</v>
      </c>
      <c r="B1055">
        <v>2142</v>
      </c>
      <c r="C1055" t="s">
        <v>206</v>
      </c>
      <c r="D1055">
        <v>3373</v>
      </c>
      <c r="E1055" t="s">
        <v>1305</v>
      </c>
      <c r="F1055" t="s">
        <v>2892</v>
      </c>
      <c r="G1055" t="s">
        <v>2911</v>
      </c>
      <c r="H1055" t="s">
        <v>2894</v>
      </c>
      <c r="I1055" t="s">
        <v>2895</v>
      </c>
      <c r="J1055">
        <v>981.20704353317603</v>
      </c>
      <c r="K1055">
        <v>2</v>
      </c>
      <c r="L1055">
        <v>1</v>
      </c>
      <c r="M1055">
        <v>2</v>
      </c>
      <c r="N1055">
        <v>6387637.6792696305</v>
      </c>
      <c r="O1055">
        <v>2428094.1596893501</v>
      </c>
      <c r="P1055">
        <v>2062965.0244162499</v>
      </c>
      <c r="Q1055">
        <v>304345.00401593198</v>
      </c>
      <c r="R1055">
        <v>533258.54341950698</v>
      </c>
      <c r="S1055">
        <v>456049.07611755701</v>
      </c>
      <c r="T1055">
        <v>7053364.4699999997</v>
      </c>
      <c r="U1055">
        <v>4662935.9408106804</v>
      </c>
      <c r="V1055">
        <v>9778999.7222199105</v>
      </c>
      <c r="W1055">
        <v>1678341.1851997999</v>
      </c>
      <c r="X1055">
        <v>0</v>
      </c>
      <c r="Y1055">
        <v>0</v>
      </c>
      <c r="Z1055">
        <v>2388.95513519106</v>
      </c>
      <c r="AA1055">
        <v>254164.13158267899</v>
      </c>
      <c r="AB1055">
        <v>2406.4166730892498</v>
      </c>
      <c r="AC1055">
        <v>378737.98571792699</v>
      </c>
      <c r="AD1055">
        <v>77311.090399630499</v>
      </c>
      <c r="AE1055">
        <v>0</v>
      </c>
      <c r="AF1055">
        <v>0</v>
      </c>
      <c r="AG1055">
        <v>0</v>
      </c>
      <c r="AH1055">
        <v>0</v>
      </c>
      <c r="AI1055">
        <v>0</v>
      </c>
      <c r="AJ1055">
        <v>12172349.4869282</v>
      </c>
      <c r="AK1055" s="63">
        <v>12405.485230820899</v>
      </c>
      <c r="AL1055">
        <v>330.98244656580999</v>
      </c>
      <c r="AM1055">
        <v>93035.839999999997</v>
      </c>
      <c r="AN1055">
        <v>5217.0284046224897</v>
      </c>
      <c r="AO1055">
        <v>25156.486443780901</v>
      </c>
      <c r="AP1055">
        <v>3753.1860850462999</v>
      </c>
      <c r="AQ1055">
        <v>20687.885194392002</v>
      </c>
      <c r="AR1055">
        <v>8191.44180345933</v>
      </c>
      <c r="AS1055">
        <v>13668.6590114398</v>
      </c>
      <c r="AT1055">
        <v>0</v>
      </c>
      <c r="AU1055" t="s">
        <v>2896</v>
      </c>
      <c r="AV1055" t="s">
        <v>2896</v>
      </c>
    </row>
    <row r="1056" spans="1:48" x14ac:dyDescent="0.25">
      <c r="A1056" t="s">
        <v>3973</v>
      </c>
      <c r="B1056">
        <v>2142</v>
      </c>
      <c r="C1056" t="s">
        <v>206</v>
      </c>
      <c r="D1056">
        <v>734</v>
      </c>
      <c r="E1056" t="s">
        <v>392</v>
      </c>
      <c r="F1056" t="s">
        <v>2892</v>
      </c>
      <c r="G1056" t="s">
        <v>2893</v>
      </c>
      <c r="H1056" t="s">
        <v>2894</v>
      </c>
      <c r="I1056" t="s">
        <v>2895</v>
      </c>
      <c r="J1056">
        <v>401.97685961407501</v>
      </c>
      <c r="K1056">
        <v>1</v>
      </c>
      <c r="L1056">
        <v>1</v>
      </c>
      <c r="M1056">
        <v>2</v>
      </c>
      <c r="N1056">
        <v>2947816.2259091302</v>
      </c>
      <c r="O1056">
        <v>903737.58731158695</v>
      </c>
      <c r="P1056">
        <v>847017.75328492594</v>
      </c>
      <c r="Q1056">
        <v>124682.807527585</v>
      </c>
      <c r="R1056">
        <v>218692.88371734499</v>
      </c>
      <c r="S1056">
        <v>186832.306856996</v>
      </c>
      <c r="T1056">
        <v>3131654.87</v>
      </c>
      <c r="U1056">
        <v>1910292.38775058</v>
      </c>
      <c r="V1056">
        <v>4312270.6909140497</v>
      </c>
      <c r="W1056">
        <v>623357.38389164</v>
      </c>
      <c r="X1056">
        <v>0</v>
      </c>
      <c r="Y1056">
        <v>0</v>
      </c>
      <c r="Z1056">
        <v>978.69729873229596</v>
      </c>
      <c r="AA1056">
        <v>104124.914424027</v>
      </c>
      <c r="AB1056">
        <v>1215.57122212183</v>
      </c>
      <c r="AC1056">
        <v>155159.81781708999</v>
      </c>
      <c r="AD1056">
        <v>31672.489039906301</v>
      </c>
      <c r="AE1056">
        <v>0</v>
      </c>
      <c r="AF1056">
        <v>0</v>
      </c>
      <c r="AG1056">
        <v>0</v>
      </c>
      <c r="AH1056">
        <v>0</v>
      </c>
      <c r="AI1056">
        <v>0</v>
      </c>
      <c r="AJ1056">
        <v>5228779.5646075597</v>
      </c>
      <c r="AK1056" s="63">
        <v>13007.663101870001</v>
      </c>
      <c r="AL1056">
        <v>330.98244656580999</v>
      </c>
      <c r="AM1056">
        <v>93035.839999999997</v>
      </c>
      <c r="AN1056">
        <v>5217.0284046224897</v>
      </c>
      <c r="AO1056">
        <v>25156.486443780901</v>
      </c>
      <c r="AP1056">
        <v>330.98244656580999</v>
      </c>
      <c r="AQ1056">
        <v>93035.839999999997</v>
      </c>
      <c r="AR1056">
        <v>11562.258644801401</v>
      </c>
      <c r="AS1056">
        <v>17404.903521853601</v>
      </c>
      <c r="AT1056">
        <v>0</v>
      </c>
      <c r="AU1056" t="s">
        <v>2896</v>
      </c>
      <c r="AV1056" t="s">
        <v>2896</v>
      </c>
    </row>
    <row r="1057" spans="1:48" x14ac:dyDescent="0.25">
      <c r="A1057" t="s">
        <v>3974</v>
      </c>
      <c r="B1057">
        <v>2142</v>
      </c>
      <c r="C1057" t="s">
        <v>206</v>
      </c>
      <c r="D1057">
        <v>1329</v>
      </c>
      <c r="E1057" t="s">
        <v>1306</v>
      </c>
      <c r="F1057" t="s">
        <v>2892</v>
      </c>
      <c r="G1057" t="s">
        <v>2911</v>
      </c>
      <c r="H1057" t="s">
        <v>2894</v>
      </c>
      <c r="I1057" t="s">
        <v>2895</v>
      </c>
      <c r="J1057">
        <v>851.962012780804</v>
      </c>
      <c r="K1057">
        <v>1</v>
      </c>
      <c r="L1057">
        <v>1</v>
      </c>
      <c r="M1057">
        <v>2</v>
      </c>
      <c r="N1057">
        <v>5566871.2220682995</v>
      </c>
      <c r="O1057">
        <v>2124166.08653265</v>
      </c>
      <c r="P1057">
        <v>1790359.3058912801</v>
      </c>
      <c r="Q1057">
        <v>264256.54392729502</v>
      </c>
      <c r="R1057">
        <v>462292.37413584301</v>
      </c>
      <c r="S1057">
        <v>395978.08778143302</v>
      </c>
      <c r="T1057">
        <v>6159213.5999999996</v>
      </c>
      <c r="U1057">
        <v>4048731.93255537</v>
      </c>
      <c r="V1057">
        <v>8485532.9198372792</v>
      </c>
      <c r="W1057">
        <v>1498288.48634072</v>
      </c>
      <c r="X1057">
        <v>0</v>
      </c>
      <c r="Y1057">
        <v>0</v>
      </c>
      <c r="Z1057">
        <v>2074.2808959988902</v>
      </c>
      <c r="AA1057">
        <v>220685.518461164</v>
      </c>
      <c r="AB1057">
        <v>1364.32702021164</v>
      </c>
      <c r="AC1057">
        <v>328850.44879713299</v>
      </c>
      <c r="AD1057">
        <v>67127.638984300604</v>
      </c>
      <c r="AE1057">
        <v>0</v>
      </c>
      <c r="AF1057">
        <v>0</v>
      </c>
      <c r="AG1057">
        <v>0</v>
      </c>
      <c r="AH1057">
        <v>0</v>
      </c>
      <c r="AI1057">
        <v>0</v>
      </c>
      <c r="AJ1057">
        <v>10603923.620336801</v>
      </c>
      <c r="AK1057" s="63">
        <v>12446.474679928</v>
      </c>
      <c r="AL1057">
        <v>330.98244656580999</v>
      </c>
      <c r="AM1057">
        <v>93035.839999999997</v>
      </c>
      <c r="AN1057">
        <v>5217.0284046224897</v>
      </c>
      <c r="AO1057">
        <v>25156.486443780901</v>
      </c>
      <c r="AP1057">
        <v>3753.1860850462999</v>
      </c>
      <c r="AQ1057">
        <v>20687.885194392002</v>
      </c>
      <c r="AR1057">
        <v>8191.44180345933</v>
      </c>
      <c r="AS1057">
        <v>13668.6590114398</v>
      </c>
      <c r="AT1057">
        <v>0</v>
      </c>
      <c r="AU1057" t="s">
        <v>2896</v>
      </c>
      <c r="AV1057" t="s">
        <v>2896</v>
      </c>
    </row>
    <row r="1058" spans="1:48" x14ac:dyDescent="0.25">
      <c r="A1058" t="s">
        <v>3975</v>
      </c>
      <c r="B1058">
        <v>2142</v>
      </c>
      <c r="C1058" t="s">
        <v>206</v>
      </c>
      <c r="D1058">
        <v>735</v>
      </c>
      <c r="E1058" t="s">
        <v>1307</v>
      </c>
      <c r="F1058" t="s">
        <v>2892</v>
      </c>
      <c r="G1058" t="s">
        <v>2893</v>
      </c>
      <c r="H1058" t="s">
        <v>2894</v>
      </c>
      <c r="I1058" t="s">
        <v>2895</v>
      </c>
      <c r="J1058">
        <v>416.77252901599599</v>
      </c>
      <c r="K1058">
        <v>1</v>
      </c>
      <c r="L1058">
        <v>1</v>
      </c>
      <c r="M1058">
        <v>2</v>
      </c>
      <c r="N1058">
        <v>3411597.5709883799</v>
      </c>
      <c r="O1058">
        <v>888493.95938247105</v>
      </c>
      <c r="P1058">
        <v>877573.56460287003</v>
      </c>
      <c r="Q1058">
        <v>129272.040853236</v>
      </c>
      <c r="R1058">
        <v>252826.59294803601</v>
      </c>
      <c r="S1058">
        <v>193709.09336781199</v>
      </c>
      <c r="T1058">
        <v>3579158.7</v>
      </c>
      <c r="U1058">
        <v>1980605.02877499</v>
      </c>
      <c r="V1058">
        <v>4745990.8355994802</v>
      </c>
      <c r="W1058">
        <v>677456.16975278</v>
      </c>
      <c r="X1058">
        <v>0</v>
      </c>
      <c r="Y1058">
        <v>0</v>
      </c>
      <c r="Z1058">
        <v>1014.72047103753</v>
      </c>
      <c r="AA1058">
        <v>107957.467899369</v>
      </c>
      <c r="AB1058">
        <v>27344.535052326799</v>
      </c>
      <c r="AC1058">
        <v>160870.826582838</v>
      </c>
      <c r="AD1058">
        <v>32838.266784974301</v>
      </c>
      <c r="AE1058">
        <v>0</v>
      </c>
      <c r="AF1058">
        <v>0</v>
      </c>
      <c r="AG1058">
        <v>0</v>
      </c>
      <c r="AH1058">
        <v>0</v>
      </c>
      <c r="AI1058">
        <v>0</v>
      </c>
      <c r="AJ1058">
        <v>5753472.8221428003</v>
      </c>
      <c r="AK1058" s="63">
        <v>13804.8273856408</v>
      </c>
      <c r="AL1058">
        <v>330.98244656580999</v>
      </c>
      <c r="AM1058">
        <v>93035.839999999997</v>
      </c>
      <c r="AN1058">
        <v>5217.0284046224897</v>
      </c>
      <c r="AO1058">
        <v>25156.486443780901</v>
      </c>
      <c r="AP1058">
        <v>330.98244656580999</v>
      </c>
      <c r="AQ1058">
        <v>93035.839999999997</v>
      </c>
      <c r="AR1058">
        <v>11562.258644801401</v>
      </c>
      <c r="AS1058">
        <v>17404.903521853601</v>
      </c>
      <c r="AT1058">
        <v>0</v>
      </c>
      <c r="AU1058" t="s">
        <v>2896</v>
      </c>
      <c r="AV1058" t="s">
        <v>2896</v>
      </c>
    </row>
    <row r="1059" spans="1:48" x14ac:dyDescent="0.25">
      <c r="A1059" t="s">
        <v>3976</v>
      </c>
      <c r="B1059">
        <v>2142</v>
      </c>
      <c r="C1059" t="s">
        <v>206</v>
      </c>
      <c r="D1059">
        <v>4589</v>
      </c>
      <c r="E1059" t="s">
        <v>1308</v>
      </c>
      <c r="F1059" t="s">
        <v>2945</v>
      </c>
      <c r="G1059" t="s">
        <v>2903</v>
      </c>
      <c r="H1059" t="s">
        <v>2904</v>
      </c>
      <c r="I1059" t="s">
        <v>2895</v>
      </c>
      <c r="J1059">
        <v>195.83394605467501</v>
      </c>
      <c r="K1059">
        <v>1</v>
      </c>
      <c r="L1059">
        <v>1</v>
      </c>
      <c r="M1059">
        <v>2</v>
      </c>
      <c r="N1059">
        <v>2747858.56617179</v>
      </c>
      <c r="O1059">
        <v>1157190.37269849</v>
      </c>
      <c r="P1059">
        <v>410572.318444876</v>
      </c>
      <c r="Q1059">
        <v>60742.616444997802</v>
      </c>
      <c r="R1059">
        <v>459109.70218680502</v>
      </c>
      <c r="S1059">
        <v>91020.433209589493</v>
      </c>
      <c r="T1059">
        <v>3904822.75</v>
      </c>
      <c r="U1059">
        <v>930650.82594695897</v>
      </c>
      <c r="V1059">
        <v>4370149.6220257496</v>
      </c>
      <c r="W1059">
        <v>412707.15247150097</v>
      </c>
      <c r="X1059">
        <v>0</v>
      </c>
      <c r="Y1059">
        <v>0</v>
      </c>
      <c r="Z1059">
        <v>476.79897342301098</v>
      </c>
      <c r="AA1059">
        <v>50727.280405741301</v>
      </c>
      <c r="AB1059">
        <v>1412.7220705519701</v>
      </c>
      <c r="AC1059">
        <v>75590.3198542756</v>
      </c>
      <c r="AD1059">
        <v>15430.113355313901</v>
      </c>
      <c r="AE1059">
        <v>0</v>
      </c>
      <c r="AF1059">
        <v>0</v>
      </c>
      <c r="AG1059">
        <v>0</v>
      </c>
      <c r="AH1059">
        <v>0</v>
      </c>
      <c r="AI1059">
        <v>0</v>
      </c>
      <c r="AJ1059">
        <v>4926494.0091565596</v>
      </c>
      <c r="AK1059" s="63">
        <v>25156.486443780901</v>
      </c>
      <c r="AL1059">
        <v>330.98244656580999</v>
      </c>
      <c r="AM1059">
        <v>93035.839999999997</v>
      </c>
      <c r="AN1059">
        <v>5217.0284046224897</v>
      </c>
      <c r="AO1059">
        <v>25156.486443780901</v>
      </c>
      <c r="AP1059">
        <v>330.98244656580999</v>
      </c>
      <c r="AQ1059">
        <v>40734.411818744898</v>
      </c>
      <c r="AR1059">
        <v>12761.344759519199</v>
      </c>
      <c r="AS1059">
        <v>25156.486443780901</v>
      </c>
      <c r="AT1059">
        <v>0</v>
      </c>
      <c r="AU1059" t="s">
        <v>2896</v>
      </c>
      <c r="AV1059" t="s">
        <v>2896</v>
      </c>
    </row>
    <row r="1060" spans="1:48" x14ac:dyDescent="0.25">
      <c r="A1060" t="s">
        <v>3977</v>
      </c>
      <c r="B1060">
        <v>2142</v>
      </c>
      <c r="C1060" t="s">
        <v>206</v>
      </c>
      <c r="D1060">
        <v>736</v>
      </c>
      <c r="E1060" t="s">
        <v>1309</v>
      </c>
      <c r="F1060" t="s">
        <v>2892</v>
      </c>
      <c r="G1060" t="s">
        <v>2893</v>
      </c>
      <c r="H1060" t="s">
        <v>2894</v>
      </c>
      <c r="I1060" t="s">
        <v>2895</v>
      </c>
      <c r="J1060">
        <v>351.87946027575299</v>
      </c>
      <c r="K1060">
        <v>1</v>
      </c>
      <c r="L1060">
        <v>2</v>
      </c>
      <c r="M1060">
        <v>2</v>
      </c>
      <c r="N1060">
        <v>3051693.74914815</v>
      </c>
      <c r="O1060">
        <v>944123.62283183204</v>
      </c>
      <c r="P1060">
        <v>742009.84289375402</v>
      </c>
      <c r="Q1060">
        <v>109143.89216482099</v>
      </c>
      <c r="R1060">
        <v>218567.96182703201</v>
      </c>
      <c r="S1060">
        <v>163547.850396241</v>
      </c>
      <c r="T1060">
        <v>3393321.78</v>
      </c>
      <c r="U1060">
        <v>1672217.28886559</v>
      </c>
      <c r="V1060">
        <v>4385702.3114867797</v>
      </c>
      <c r="W1060">
        <v>559637.63502916496</v>
      </c>
      <c r="X1060">
        <v>0</v>
      </c>
      <c r="Y1060">
        <v>0</v>
      </c>
      <c r="Z1060">
        <v>856.724632313136</v>
      </c>
      <c r="AA1060">
        <v>91148.079329645407</v>
      </c>
      <c r="AB1060">
        <v>28194.318387681</v>
      </c>
      <c r="AC1060">
        <v>135822.62671134601</v>
      </c>
      <c r="AD1060">
        <v>27725.2236848951</v>
      </c>
      <c r="AE1060">
        <v>0</v>
      </c>
      <c r="AF1060">
        <v>0</v>
      </c>
      <c r="AG1060">
        <v>0</v>
      </c>
      <c r="AH1060">
        <v>0</v>
      </c>
      <c r="AI1060">
        <v>0</v>
      </c>
      <c r="AJ1060">
        <v>5229086.9192618299</v>
      </c>
      <c r="AK1060" s="63">
        <v>14860.4494140238</v>
      </c>
      <c r="AL1060">
        <v>330.98244656580999</v>
      </c>
      <c r="AM1060">
        <v>93035.839999999997</v>
      </c>
      <c r="AN1060">
        <v>5217.0284046224897</v>
      </c>
      <c r="AO1060">
        <v>25156.486443780901</v>
      </c>
      <c r="AP1060">
        <v>330.98244656580999</v>
      </c>
      <c r="AQ1060">
        <v>93035.839999999997</v>
      </c>
      <c r="AR1060">
        <v>11562.258644801401</v>
      </c>
      <c r="AS1060">
        <v>17404.903521853601</v>
      </c>
      <c r="AT1060">
        <v>0</v>
      </c>
      <c r="AU1060" t="s">
        <v>2896</v>
      </c>
      <c r="AV1060" t="s">
        <v>2896</v>
      </c>
    </row>
    <row r="1061" spans="1:48" x14ac:dyDescent="0.25">
      <c r="A1061" t="s">
        <v>3978</v>
      </c>
      <c r="B1061">
        <v>2142</v>
      </c>
      <c r="C1061" t="s">
        <v>206</v>
      </c>
      <c r="D1061">
        <v>751</v>
      </c>
      <c r="E1061" t="s">
        <v>1310</v>
      </c>
      <c r="F1061" t="s">
        <v>2892</v>
      </c>
      <c r="G1061" t="s">
        <v>2893</v>
      </c>
      <c r="H1061" t="s">
        <v>2894</v>
      </c>
      <c r="I1061" t="s">
        <v>2895</v>
      </c>
      <c r="J1061">
        <v>541.32468514053903</v>
      </c>
      <c r="K1061">
        <v>5</v>
      </c>
      <c r="L1061">
        <v>1</v>
      </c>
      <c r="M1061">
        <v>2</v>
      </c>
      <c r="N1061">
        <v>4411115.6242458802</v>
      </c>
      <c r="O1061">
        <v>1187467.1383255599</v>
      </c>
      <c r="P1061">
        <v>1139799.7614738201</v>
      </c>
      <c r="Q1061">
        <v>167904.89281424499</v>
      </c>
      <c r="R1061">
        <v>294938.36174320802</v>
      </c>
      <c r="S1061">
        <v>251598.909898799</v>
      </c>
      <c r="T1061">
        <v>4628718.43</v>
      </c>
      <c r="U1061">
        <v>2572507.3486027098</v>
      </c>
      <c r="V1061">
        <v>6198863.5398455104</v>
      </c>
      <c r="W1061">
        <v>858752.63321935595</v>
      </c>
      <c r="X1061">
        <v>0</v>
      </c>
      <c r="Y1061">
        <v>0</v>
      </c>
      <c r="Z1061">
        <v>1317.9689188894899</v>
      </c>
      <c r="AA1061">
        <v>140220.475800488</v>
      </c>
      <c r="AB1061">
        <v>2071.1608184789002</v>
      </c>
      <c r="AC1061">
        <v>208946.95183931</v>
      </c>
      <c r="AD1061">
        <v>42651.958059488497</v>
      </c>
      <c r="AE1061">
        <v>0</v>
      </c>
      <c r="AF1061">
        <v>0</v>
      </c>
      <c r="AG1061">
        <v>0</v>
      </c>
      <c r="AH1061">
        <v>0</v>
      </c>
      <c r="AI1061">
        <v>0</v>
      </c>
      <c r="AJ1061">
        <v>7452824.6885015201</v>
      </c>
      <c r="AK1061" s="63">
        <v>13767.753241414801</v>
      </c>
      <c r="AL1061">
        <v>330.98244656580999</v>
      </c>
      <c r="AM1061">
        <v>93035.839999999997</v>
      </c>
      <c r="AN1061">
        <v>5217.0284046224897</v>
      </c>
      <c r="AO1061">
        <v>25156.486443780901</v>
      </c>
      <c r="AP1061">
        <v>330.98244656580999</v>
      </c>
      <c r="AQ1061">
        <v>93035.839999999997</v>
      </c>
      <c r="AR1061">
        <v>11562.258644801401</v>
      </c>
      <c r="AS1061">
        <v>17404.903521853601</v>
      </c>
      <c r="AT1061">
        <v>0</v>
      </c>
      <c r="AU1061" t="s">
        <v>2896</v>
      </c>
      <c r="AV1061" t="s">
        <v>2896</v>
      </c>
    </row>
    <row r="1062" spans="1:48" x14ac:dyDescent="0.25">
      <c r="A1062" t="s">
        <v>3979</v>
      </c>
      <c r="B1062">
        <v>2142</v>
      </c>
      <c r="C1062" t="s">
        <v>206</v>
      </c>
      <c r="D1062">
        <v>3529</v>
      </c>
      <c r="E1062" t="s">
        <v>1311</v>
      </c>
      <c r="F1062" t="s">
        <v>2892</v>
      </c>
      <c r="G1062" t="s">
        <v>2893</v>
      </c>
      <c r="H1062" t="s">
        <v>2894</v>
      </c>
      <c r="I1062" t="s">
        <v>2895</v>
      </c>
      <c r="J1062">
        <v>238.587544591251</v>
      </c>
      <c r="K1062">
        <v>1</v>
      </c>
      <c r="L1062">
        <v>2</v>
      </c>
      <c r="M1062">
        <v>2</v>
      </c>
      <c r="N1062">
        <v>2444889.7136138501</v>
      </c>
      <c r="O1062">
        <v>698403.57312991598</v>
      </c>
      <c r="P1062">
        <v>504294.20865057898</v>
      </c>
      <c r="Q1062">
        <v>74003.675060573994</v>
      </c>
      <c r="R1062">
        <v>130781.676174251</v>
      </c>
      <c r="S1062">
        <v>110891.610492518</v>
      </c>
      <c r="T1062">
        <v>2718546.46</v>
      </c>
      <c r="U1062">
        <v>1133826.38662917</v>
      </c>
      <c r="V1062">
        <v>3401686.6284589898</v>
      </c>
      <c r="W1062">
        <v>386602.32497198501</v>
      </c>
      <c r="X1062">
        <v>0</v>
      </c>
      <c r="Y1062">
        <v>0</v>
      </c>
      <c r="Z1062">
        <v>580.891610593726</v>
      </c>
      <c r="AA1062">
        <v>61801.835277417398</v>
      </c>
      <c r="AB1062">
        <v>1701.1663101888601</v>
      </c>
      <c r="AC1062">
        <v>92092.863225376102</v>
      </c>
      <c r="AD1062">
        <v>18798.747267142298</v>
      </c>
      <c r="AE1062">
        <v>0</v>
      </c>
      <c r="AF1062">
        <v>0</v>
      </c>
      <c r="AG1062">
        <v>0</v>
      </c>
      <c r="AH1062">
        <v>0</v>
      </c>
      <c r="AI1062">
        <v>0</v>
      </c>
      <c r="AJ1062">
        <v>3963264.4571216898</v>
      </c>
      <c r="AK1062" s="63">
        <v>16611.363614607701</v>
      </c>
      <c r="AL1062">
        <v>330.98244656580999</v>
      </c>
      <c r="AM1062">
        <v>93035.839999999997</v>
      </c>
      <c r="AN1062">
        <v>5217.0284046224897</v>
      </c>
      <c r="AO1062">
        <v>25156.486443780901</v>
      </c>
      <c r="AP1062">
        <v>330.98244656580999</v>
      </c>
      <c r="AQ1062">
        <v>93035.839999999997</v>
      </c>
      <c r="AR1062">
        <v>11562.258644801401</v>
      </c>
      <c r="AS1062">
        <v>17404.903521853601</v>
      </c>
      <c r="AT1062">
        <v>0</v>
      </c>
      <c r="AU1062" t="s">
        <v>2896</v>
      </c>
      <c r="AV1062" t="s">
        <v>2896</v>
      </c>
    </row>
    <row r="1063" spans="1:48" x14ac:dyDescent="0.25">
      <c r="A1063" t="s">
        <v>3980</v>
      </c>
      <c r="B1063">
        <v>2142</v>
      </c>
      <c r="C1063" t="s">
        <v>206</v>
      </c>
      <c r="D1063">
        <v>738</v>
      </c>
      <c r="E1063" t="s">
        <v>1312</v>
      </c>
      <c r="F1063" t="s">
        <v>2892</v>
      </c>
      <c r="G1063" t="s">
        <v>2893</v>
      </c>
      <c r="H1063" t="s">
        <v>2894</v>
      </c>
      <c r="I1063" t="s">
        <v>2895</v>
      </c>
      <c r="J1063">
        <v>489.503793471162</v>
      </c>
      <c r="K1063">
        <v>6</v>
      </c>
      <c r="L1063">
        <v>1</v>
      </c>
      <c r="M1063">
        <v>2</v>
      </c>
      <c r="N1063">
        <v>3892088.50035823</v>
      </c>
      <c r="O1063">
        <v>1141873.9811988999</v>
      </c>
      <c r="P1063">
        <v>1030099.9020146</v>
      </c>
      <c r="Q1063">
        <v>151831.394782235</v>
      </c>
      <c r="R1063">
        <v>1053610.80412321</v>
      </c>
      <c r="S1063">
        <v>227513.40223233501</v>
      </c>
      <c r="T1063">
        <v>4943262.79</v>
      </c>
      <c r="U1063">
        <v>2326241.7924771798</v>
      </c>
      <c r="V1063">
        <v>5552685.2280720295</v>
      </c>
      <c r="W1063">
        <v>1585743.9783248301</v>
      </c>
      <c r="X1063">
        <v>0</v>
      </c>
      <c r="Y1063">
        <v>0</v>
      </c>
      <c r="Z1063">
        <v>1191.80004751861</v>
      </c>
      <c r="AA1063">
        <v>126797.200849709</v>
      </c>
      <c r="AB1063">
        <v>3086.3751830953602</v>
      </c>
      <c r="AC1063">
        <v>188944.50662826301</v>
      </c>
      <c r="AD1063">
        <v>38568.895604071899</v>
      </c>
      <c r="AE1063">
        <v>0</v>
      </c>
      <c r="AF1063">
        <v>0</v>
      </c>
      <c r="AG1063">
        <v>0</v>
      </c>
      <c r="AH1063">
        <v>0</v>
      </c>
      <c r="AI1063">
        <v>0</v>
      </c>
      <c r="AJ1063">
        <v>7497017.9847095096</v>
      </c>
      <c r="AK1063" s="63">
        <v>15315.5462423422</v>
      </c>
      <c r="AL1063">
        <v>330.98244656580999</v>
      </c>
      <c r="AM1063">
        <v>93035.839999999997</v>
      </c>
      <c r="AN1063">
        <v>5217.0284046224897</v>
      </c>
      <c r="AO1063">
        <v>25156.486443780901</v>
      </c>
      <c r="AP1063">
        <v>330.98244656580999</v>
      </c>
      <c r="AQ1063">
        <v>93035.839999999997</v>
      </c>
      <c r="AR1063">
        <v>11562.258644801401</v>
      </c>
      <c r="AS1063">
        <v>17404.903521853601</v>
      </c>
      <c r="AT1063">
        <v>0</v>
      </c>
      <c r="AU1063" t="s">
        <v>2896</v>
      </c>
      <c r="AV1063" t="s">
        <v>2896</v>
      </c>
    </row>
    <row r="1064" spans="1:48" x14ac:dyDescent="0.25">
      <c r="A1064" t="s">
        <v>3981</v>
      </c>
      <c r="B1064">
        <v>2142</v>
      </c>
      <c r="C1064" t="s">
        <v>206</v>
      </c>
      <c r="D1064">
        <v>740</v>
      </c>
      <c r="E1064" t="s">
        <v>1313</v>
      </c>
      <c r="F1064" t="s">
        <v>2892</v>
      </c>
      <c r="G1064" t="s">
        <v>2893</v>
      </c>
      <c r="H1064" t="s">
        <v>2894</v>
      </c>
      <c r="I1064" t="s">
        <v>2895</v>
      </c>
      <c r="J1064">
        <v>408.974859127949</v>
      </c>
      <c r="K1064">
        <v>4</v>
      </c>
      <c r="L1064">
        <v>1</v>
      </c>
      <c r="M1064">
        <v>2</v>
      </c>
      <c r="N1064">
        <v>3407464.0399672501</v>
      </c>
      <c r="O1064">
        <v>953331.95974498102</v>
      </c>
      <c r="P1064">
        <v>862518.29509422299</v>
      </c>
      <c r="Q1064">
        <v>126853.405674215</v>
      </c>
      <c r="R1064">
        <v>232760.89314620901</v>
      </c>
      <c r="S1064">
        <v>190084.86322010701</v>
      </c>
      <c r="T1064">
        <v>3639380</v>
      </c>
      <c r="U1064">
        <v>1943548.5936268801</v>
      </c>
      <c r="V1064">
        <v>4766047.2754685599</v>
      </c>
      <c r="W1064">
        <v>698450.43517048203</v>
      </c>
      <c r="X1064">
        <v>0</v>
      </c>
      <c r="Y1064">
        <v>0</v>
      </c>
      <c r="Z1064">
        <v>995.73540193886697</v>
      </c>
      <c r="AA1064">
        <v>105937.621009229</v>
      </c>
      <c r="AB1064">
        <v>11497.5265766762</v>
      </c>
      <c r="AC1064">
        <v>157860.98905042699</v>
      </c>
      <c r="AD1064">
        <v>32223.874169680199</v>
      </c>
      <c r="AE1064">
        <v>0</v>
      </c>
      <c r="AF1064">
        <v>0</v>
      </c>
      <c r="AG1064">
        <v>0</v>
      </c>
      <c r="AH1064">
        <v>0</v>
      </c>
      <c r="AI1064">
        <v>0</v>
      </c>
      <c r="AJ1064">
        <v>5773013.4568469897</v>
      </c>
      <c r="AK1064" s="63">
        <v>14115.8150140493</v>
      </c>
      <c r="AL1064">
        <v>330.98244656580999</v>
      </c>
      <c r="AM1064">
        <v>93035.839999999997</v>
      </c>
      <c r="AN1064">
        <v>5217.0284046224897</v>
      </c>
      <c r="AO1064">
        <v>25156.486443780901</v>
      </c>
      <c r="AP1064">
        <v>330.98244656580999</v>
      </c>
      <c r="AQ1064">
        <v>93035.839999999997</v>
      </c>
      <c r="AR1064">
        <v>11562.258644801401</v>
      </c>
      <c r="AS1064">
        <v>17404.903521853601</v>
      </c>
      <c r="AT1064">
        <v>0</v>
      </c>
      <c r="AU1064" t="s">
        <v>2896</v>
      </c>
      <c r="AV1064" t="s">
        <v>2896</v>
      </c>
    </row>
    <row r="1065" spans="1:48" x14ac:dyDescent="0.25">
      <c r="A1065" t="s">
        <v>3982</v>
      </c>
      <c r="B1065">
        <v>2142</v>
      </c>
      <c r="C1065" t="s">
        <v>206</v>
      </c>
      <c r="D1065">
        <v>745</v>
      </c>
      <c r="E1065" t="s">
        <v>1314</v>
      </c>
      <c r="F1065" t="s">
        <v>2892</v>
      </c>
      <c r="G1065" t="s">
        <v>2893</v>
      </c>
      <c r="H1065" t="s">
        <v>2894</v>
      </c>
      <c r="I1065" t="s">
        <v>2895</v>
      </c>
      <c r="J1065">
        <v>553.58558839985403</v>
      </c>
      <c r="K1065">
        <v>1</v>
      </c>
      <c r="L1065">
        <v>1</v>
      </c>
      <c r="M1065">
        <v>2</v>
      </c>
      <c r="N1065">
        <v>4185341.9666719101</v>
      </c>
      <c r="O1065">
        <v>1173623.2351951001</v>
      </c>
      <c r="P1065">
        <v>1166497.20149149</v>
      </c>
      <c r="Q1065">
        <v>171707.90735260301</v>
      </c>
      <c r="R1065">
        <v>302253.46003024903</v>
      </c>
      <c r="S1065">
        <v>257297.57833032901</v>
      </c>
      <c r="T1065">
        <v>4368649.6100000003</v>
      </c>
      <c r="U1065">
        <v>2630774.1607413599</v>
      </c>
      <c r="V1065">
        <v>6009644.3568966398</v>
      </c>
      <c r="W1065">
        <v>842282.278152443</v>
      </c>
      <c r="X1065">
        <v>0</v>
      </c>
      <c r="Y1065">
        <v>0</v>
      </c>
      <c r="Z1065">
        <v>1347.82066933958</v>
      </c>
      <c r="AA1065">
        <v>143396.44345161901</v>
      </c>
      <c r="AB1065">
        <v>2752.87157132212</v>
      </c>
      <c r="AC1065">
        <v>213679.56136766699</v>
      </c>
      <c r="AD1065">
        <v>43618.016962662303</v>
      </c>
      <c r="AE1065">
        <v>0</v>
      </c>
      <c r="AF1065">
        <v>0</v>
      </c>
      <c r="AG1065">
        <v>0</v>
      </c>
      <c r="AH1065">
        <v>0</v>
      </c>
      <c r="AI1065">
        <v>0</v>
      </c>
      <c r="AJ1065">
        <v>7256721.3490716796</v>
      </c>
      <c r="AK1065" s="63">
        <v>13108.580680446101</v>
      </c>
      <c r="AL1065">
        <v>330.98244656580999</v>
      </c>
      <c r="AM1065">
        <v>93035.839999999997</v>
      </c>
      <c r="AN1065">
        <v>5217.0284046224897</v>
      </c>
      <c r="AO1065">
        <v>25156.486443780901</v>
      </c>
      <c r="AP1065">
        <v>330.98244656580999</v>
      </c>
      <c r="AQ1065">
        <v>93035.839999999997</v>
      </c>
      <c r="AR1065">
        <v>11562.258644801401</v>
      </c>
      <c r="AS1065">
        <v>17404.903521853601</v>
      </c>
      <c r="AT1065">
        <v>0</v>
      </c>
      <c r="AU1065" t="s">
        <v>2896</v>
      </c>
      <c r="AV1065" t="s">
        <v>2896</v>
      </c>
    </row>
    <row r="1066" spans="1:48" x14ac:dyDescent="0.25">
      <c r="A1066" t="s">
        <v>3983</v>
      </c>
      <c r="B1066">
        <v>2142</v>
      </c>
      <c r="C1066" t="s">
        <v>206</v>
      </c>
      <c r="D1066">
        <v>3377</v>
      </c>
      <c r="E1066" t="s">
        <v>1315</v>
      </c>
      <c r="F1066" t="s">
        <v>2892</v>
      </c>
      <c r="G1066" t="s">
        <v>2893</v>
      </c>
      <c r="H1066" t="s">
        <v>2894</v>
      </c>
      <c r="I1066" t="s">
        <v>2895</v>
      </c>
      <c r="J1066">
        <v>411.60952169729001</v>
      </c>
      <c r="K1066">
        <v>6</v>
      </c>
      <c r="L1066">
        <v>1</v>
      </c>
      <c r="M1066">
        <v>2</v>
      </c>
      <c r="N1066">
        <v>3187453.6953384699</v>
      </c>
      <c r="O1066">
        <v>987080.66197407397</v>
      </c>
      <c r="P1066">
        <v>868534.11611179996</v>
      </c>
      <c r="Q1066">
        <v>127670.609744988</v>
      </c>
      <c r="R1066">
        <v>225878.75160461399</v>
      </c>
      <c r="S1066">
        <v>191309.41153388901</v>
      </c>
      <c r="T1066">
        <v>3440548.68</v>
      </c>
      <c r="U1066">
        <v>1956069.1547739501</v>
      </c>
      <c r="V1066">
        <v>4637687.8638842199</v>
      </c>
      <c r="W1066">
        <v>648117.756375622</v>
      </c>
      <c r="X1066">
        <v>0</v>
      </c>
      <c r="Y1066">
        <v>0</v>
      </c>
      <c r="Z1066">
        <v>1002.15004267754</v>
      </c>
      <c r="AA1066">
        <v>106620.083215716</v>
      </c>
      <c r="AB1066">
        <v>3189.98125571423</v>
      </c>
      <c r="AC1066">
        <v>158877.94750087301</v>
      </c>
      <c r="AD1066">
        <v>32431.464033015702</v>
      </c>
      <c r="AE1066">
        <v>0</v>
      </c>
      <c r="AF1066">
        <v>0</v>
      </c>
      <c r="AG1066">
        <v>0</v>
      </c>
      <c r="AH1066">
        <v>0</v>
      </c>
      <c r="AI1066">
        <v>0</v>
      </c>
      <c r="AJ1066">
        <v>5587927.2463078303</v>
      </c>
      <c r="AK1066" s="63">
        <v>13575.7968456749</v>
      </c>
      <c r="AL1066">
        <v>330.98244656580999</v>
      </c>
      <c r="AM1066">
        <v>93035.839999999997</v>
      </c>
      <c r="AN1066">
        <v>5217.0284046224897</v>
      </c>
      <c r="AO1066">
        <v>25156.486443780901</v>
      </c>
      <c r="AP1066">
        <v>330.98244656580999</v>
      </c>
      <c r="AQ1066">
        <v>93035.839999999997</v>
      </c>
      <c r="AR1066">
        <v>11562.258644801401</v>
      </c>
      <c r="AS1066">
        <v>17404.903521853601</v>
      </c>
      <c r="AT1066">
        <v>0</v>
      </c>
      <c r="AU1066" t="s">
        <v>2896</v>
      </c>
      <c r="AV1066" t="s">
        <v>2896</v>
      </c>
    </row>
    <row r="1067" spans="1:48" x14ac:dyDescent="0.25">
      <c r="A1067" t="s">
        <v>3984</v>
      </c>
      <c r="B1067">
        <v>2142</v>
      </c>
      <c r="C1067" t="s">
        <v>206</v>
      </c>
      <c r="D1067">
        <v>3376</v>
      </c>
      <c r="E1067" t="s">
        <v>1316</v>
      </c>
      <c r="F1067" t="s">
        <v>2892</v>
      </c>
      <c r="G1067" t="s">
        <v>2893</v>
      </c>
      <c r="H1067" t="s">
        <v>2894</v>
      </c>
      <c r="I1067" t="s">
        <v>2895</v>
      </c>
      <c r="J1067">
        <v>486.878391365369</v>
      </c>
      <c r="K1067">
        <v>4</v>
      </c>
      <c r="L1067">
        <v>1</v>
      </c>
      <c r="M1067">
        <v>2</v>
      </c>
      <c r="N1067">
        <v>3696012.7368451799</v>
      </c>
      <c r="O1067">
        <v>1030053.72576674</v>
      </c>
      <c r="P1067">
        <v>1025597.18217285</v>
      </c>
      <c r="Q1067">
        <v>151017.06306733601</v>
      </c>
      <c r="R1067">
        <v>265262.26146651898</v>
      </c>
      <c r="S1067">
        <v>226293.158031403</v>
      </c>
      <c r="T1067">
        <v>3854177.73</v>
      </c>
      <c r="U1067">
        <v>2313765.2393186302</v>
      </c>
      <c r="V1067">
        <v>5289056.1820107801</v>
      </c>
      <c r="W1067">
        <v>749732.67573930498</v>
      </c>
      <c r="X1067">
        <v>0</v>
      </c>
      <c r="Y1067">
        <v>0</v>
      </c>
      <c r="Z1067">
        <v>1185.4079533281799</v>
      </c>
      <c r="AA1067">
        <v>126117.137400641</v>
      </c>
      <c r="AB1067">
        <v>1851.5662145727199</v>
      </c>
      <c r="AC1067">
        <v>187931.12264187401</v>
      </c>
      <c r="AD1067">
        <v>38362.035389528901</v>
      </c>
      <c r="AE1067">
        <v>0</v>
      </c>
      <c r="AF1067">
        <v>0</v>
      </c>
      <c r="AG1067">
        <v>0</v>
      </c>
      <c r="AH1067">
        <v>0</v>
      </c>
      <c r="AI1067">
        <v>0</v>
      </c>
      <c r="AJ1067">
        <v>6394236.1273500295</v>
      </c>
      <c r="AK1067" s="63">
        <v>13133.127780467899</v>
      </c>
      <c r="AL1067">
        <v>330.98244656580999</v>
      </c>
      <c r="AM1067">
        <v>93035.839999999997</v>
      </c>
      <c r="AN1067">
        <v>5217.0284046224897</v>
      </c>
      <c r="AO1067">
        <v>25156.486443780901</v>
      </c>
      <c r="AP1067">
        <v>330.98244656580999</v>
      </c>
      <c r="AQ1067">
        <v>93035.839999999997</v>
      </c>
      <c r="AR1067">
        <v>11562.258644801401</v>
      </c>
      <c r="AS1067">
        <v>17404.903521853601</v>
      </c>
      <c r="AT1067">
        <v>0</v>
      </c>
      <c r="AU1067" t="s">
        <v>2896</v>
      </c>
      <c r="AV1067" t="s">
        <v>2896</v>
      </c>
    </row>
    <row r="1068" spans="1:48" x14ac:dyDescent="0.25">
      <c r="A1068" t="s">
        <v>3985</v>
      </c>
      <c r="B1068">
        <v>2142</v>
      </c>
      <c r="C1068" t="s">
        <v>206</v>
      </c>
      <c r="D1068">
        <v>4068</v>
      </c>
      <c r="E1068" t="s">
        <v>1317</v>
      </c>
      <c r="F1068" t="s">
        <v>2892</v>
      </c>
      <c r="G1068" t="s">
        <v>2893</v>
      </c>
      <c r="H1068" t="s">
        <v>2894</v>
      </c>
      <c r="I1068" t="s">
        <v>2895</v>
      </c>
      <c r="J1068">
        <v>509.31384568417201</v>
      </c>
      <c r="K1068">
        <v>3</v>
      </c>
      <c r="L1068">
        <v>1</v>
      </c>
      <c r="M1068">
        <v>2</v>
      </c>
      <c r="N1068">
        <v>3854694.1818192601</v>
      </c>
      <c r="O1068">
        <v>1034888.42130608</v>
      </c>
      <c r="P1068">
        <v>1071530.140316</v>
      </c>
      <c r="Q1068">
        <v>157975.9597444</v>
      </c>
      <c r="R1068">
        <v>276749.78429304197</v>
      </c>
      <c r="S1068">
        <v>236720.79232306601</v>
      </c>
      <c r="T1068">
        <v>3975454.48</v>
      </c>
      <c r="U1068">
        <v>2420384.0074787699</v>
      </c>
      <c r="V1068">
        <v>5475342.6841292102</v>
      </c>
      <c r="W1068">
        <v>786126.05991044198</v>
      </c>
      <c r="X1068">
        <v>0</v>
      </c>
      <c r="Y1068">
        <v>0</v>
      </c>
      <c r="Z1068">
        <v>1240.0317905279801</v>
      </c>
      <c r="AA1068">
        <v>131928.64048878499</v>
      </c>
      <c r="AB1068">
        <v>1201.07115980002</v>
      </c>
      <c r="AC1068">
        <v>196591.02661766799</v>
      </c>
      <c r="AD1068">
        <v>40129.765705397898</v>
      </c>
      <c r="AE1068">
        <v>0</v>
      </c>
      <c r="AF1068">
        <v>0</v>
      </c>
      <c r="AG1068">
        <v>0</v>
      </c>
      <c r="AH1068">
        <v>0</v>
      </c>
      <c r="AI1068">
        <v>0</v>
      </c>
      <c r="AJ1068">
        <v>6632559.2798018297</v>
      </c>
      <c r="AK1068" s="63">
        <v>13022.5387273581</v>
      </c>
      <c r="AL1068">
        <v>330.98244656580999</v>
      </c>
      <c r="AM1068">
        <v>93035.839999999997</v>
      </c>
      <c r="AN1068">
        <v>5217.0284046224897</v>
      </c>
      <c r="AO1068">
        <v>25156.486443780901</v>
      </c>
      <c r="AP1068">
        <v>330.98244656580999</v>
      </c>
      <c r="AQ1068">
        <v>93035.839999999997</v>
      </c>
      <c r="AR1068">
        <v>11562.258644801401</v>
      </c>
      <c r="AS1068">
        <v>17404.903521853601</v>
      </c>
      <c r="AT1068">
        <v>0</v>
      </c>
      <c r="AU1068" t="s">
        <v>2896</v>
      </c>
      <c r="AV1068" t="s">
        <v>2896</v>
      </c>
    </row>
    <row r="1069" spans="1:48" x14ac:dyDescent="0.25">
      <c r="A1069" t="s">
        <v>3986</v>
      </c>
      <c r="B1069">
        <v>2142</v>
      </c>
      <c r="C1069" t="s">
        <v>206</v>
      </c>
      <c r="D1069">
        <v>755</v>
      </c>
      <c r="E1069" t="s">
        <v>1318</v>
      </c>
      <c r="F1069" t="s">
        <v>2892</v>
      </c>
      <c r="G1069" t="s">
        <v>2893</v>
      </c>
      <c r="H1069" t="s">
        <v>2894</v>
      </c>
      <c r="I1069" t="s">
        <v>2895</v>
      </c>
      <c r="J1069">
        <v>439.97830852568802</v>
      </c>
      <c r="K1069">
        <v>5</v>
      </c>
      <c r="L1069">
        <v>1</v>
      </c>
      <c r="M1069">
        <v>2</v>
      </c>
      <c r="N1069">
        <v>3631185.5746714501</v>
      </c>
      <c r="O1069">
        <v>1016671.62428798</v>
      </c>
      <c r="P1069">
        <v>927431.75757381797</v>
      </c>
      <c r="Q1069">
        <v>136469.87244710501</v>
      </c>
      <c r="R1069">
        <v>242725.191735784</v>
      </c>
      <c r="S1069">
        <v>204494.76228013</v>
      </c>
      <c r="T1069">
        <v>3863599.45</v>
      </c>
      <c r="U1069">
        <v>2090884.5707161401</v>
      </c>
      <c r="V1069">
        <v>5091743.6858508401</v>
      </c>
      <c r="W1069">
        <v>743012.25006772496</v>
      </c>
      <c r="X1069">
        <v>0</v>
      </c>
      <c r="Y1069">
        <v>0</v>
      </c>
      <c r="Z1069">
        <v>1071.2198271022501</v>
      </c>
      <c r="AA1069">
        <v>113968.50994768299</v>
      </c>
      <c r="AB1069">
        <v>4688.3550227830301</v>
      </c>
      <c r="AC1069">
        <v>169828.06985421499</v>
      </c>
      <c r="AD1069">
        <v>34666.692425914996</v>
      </c>
      <c r="AE1069">
        <v>0</v>
      </c>
      <c r="AF1069">
        <v>0</v>
      </c>
      <c r="AG1069">
        <v>0</v>
      </c>
      <c r="AH1069">
        <v>0</v>
      </c>
      <c r="AI1069">
        <v>0</v>
      </c>
      <c r="AJ1069">
        <v>6158978.7829962699</v>
      </c>
      <c r="AK1069" s="63">
        <v>13998.3691551391</v>
      </c>
      <c r="AL1069">
        <v>330.98244656580999</v>
      </c>
      <c r="AM1069">
        <v>93035.839999999997</v>
      </c>
      <c r="AN1069">
        <v>5217.0284046224897</v>
      </c>
      <c r="AO1069">
        <v>25156.486443780901</v>
      </c>
      <c r="AP1069">
        <v>330.98244656580999</v>
      </c>
      <c r="AQ1069">
        <v>93035.839999999997</v>
      </c>
      <c r="AR1069">
        <v>11562.258644801401</v>
      </c>
      <c r="AS1069">
        <v>17404.903521853601</v>
      </c>
      <c r="AT1069">
        <v>0</v>
      </c>
      <c r="AU1069" t="s">
        <v>2896</v>
      </c>
      <c r="AV1069" t="s">
        <v>2896</v>
      </c>
    </row>
    <row r="1070" spans="1:48" x14ac:dyDescent="0.25">
      <c r="A1070" t="s">
        <v>3987</v>
      </c>
      <c r="B1070">
        <v>2142</v>
      </c>
      <c r="C1070" t="s">
        <v>206</v>
      </c>
      <c r="D1070">
        <v>743</v>
      </c>
      <c r="E1070" t="s">
        <v>666</v>
      </c>
      <c r="F1070" t="s">
        <v>2892</v>
      </c>
      <c r="G1070" t="s">
        <v>2893</v>
      </c>
      <c r="H1070" t="s">
        <v>2894</v>
      </c>
      <c r="I1070" t="s">
        <v>2895</v>
      </c>
      <c r="J1070">
        <v>375.48611108681803</v>
      </c>
      <c r="K1070">
        <v>4</v>
      </c>
      <c r="L1070">
        <v>2</v>
      </c>
      <c r="M1070">
        <v>2</v>
      </c>
      <c r="N1070">
        <v>3539361.09929953</v>
      </c>
      <c r="O1070">
        <v>934354.70512111997</v>
      </c>
      <c r="P1070">
        <v>792154.29424169497</v>
      </c>
      <c r="Q1070">
        <v>116466.06365069401</v>
      </c>
      <c r="R1070">
        <v>206442.37699820299</v>
      </c>
      <c r="S1070">
        <v>174519.837769926</v>
      </c>
      <c r="T1070">
        <v>3804376.67</v>
      </c>
      <c r="U1070">
        <v>1784401.86931124</v>
      </c>
      <c r="V1070">
        <v>4880953.0137107996</v>
      </c>
      <c r="W1070">
        <v>606351.29013157205</v>
      </c>
      <c r="X1070">
        <v>0</v>
      </c>
      <c r="Y1070">
        <v>0</v>
      </c>
      <c r="Z1070">
        <v>914.19999396228002</v>
      </c>
      <c r="AA1070">
        <v>97262.959917298896</v>
      </c>
      <c r="AB1070">
        <v>3297.0755576107899</v>
      </c>
      <c r="AC1070">
        <v>144934.603063997</v>
      </c>
      <c r="AD1070">
        <v>29585.234705928</v>
      </c>
      <c r="AE1070">
        <v>0</v>
      </c>
      <c r="AF1070">
        <v>0</v>
      </c>
      <c r="AG1070">
        <v>0</v>
      </c>
      <c r="AH1070">
        <v>0</v>
      </c>
      <c r="AI1070">
        <v>0</v>
      </c>
      <c r="AJ1070">
        <v>5763298.3770811604</v>
      </c>
      <c r="AK1070" s="63">
        <v>15348.898952346601</v>
      </c>
      <c r="AL1070">
        <v>330.98244656580999</v>
      </c>
      <c r="AM1070">
        <v>93035.839999999997</v>
      </c>
      <c r="AN1070">
        <v>5217.0284046224897</v>
      </c>
      <c r="AO1070">
        <v>25156.486443780901</v>
      </c>
      <c r="AP1070">
        <v>330.98244656580999</v>
      </c>
      <c r="AQ1070">
        <v>93035.839999999997</v>
      </c>
      <c r="AR1070">
        <v>11562.258644801401</v>
      </c>
      <c r="AS1070">
        <v>17404.903521853601</v>
      </c>
      <c r="AT1070">
        <v>0</v>
      </c>
      <c r="AU1070" t="s">
        <v>2896</v>
      </c>
      <c r="AV1070" t="s">
        <v>2896</v>
      </c>
    </row>
    <row r="1071" spans="1:48" x14ac:dyDescent="0.25">
      <c r="A1071" t="s">
        <v>3988</v>
      </c>
      <c r="B1071">
        <v>2142</v>
      </c>
      <c r="C1071" t="s">
        <v>206</v>
      </c>
      <c r="D1071">
        <v>744</v>
      </c>
      <c r="E1071" t="s">
        <v>915</v>
      </c>
      <c r="F1071" t="s">
        <v>2892</v>
      </c>
      <c r="G1071" t="s">
        <v>2893</v>
      </c>
      <c r="H1071" t="s">
        <v>2894</v>
      </c>
      <c r="I1071" t="s">
        <v>2895</v>
      </c>
      <c r="J1071">
        <v>428.26838914756598</v>
      </c>
      <c r="K1071">
        <v>5</v>
      </c>
      <c r="L1071">
        <v>1</v>
      </c>
      <c r="M1071">
        <v>2</v>
      </c>
      <c r="N1071">
        <v>3415594.9561315998</v>
      </c>
      <c r="O1071">
        <v>988393.428629342</v>
      </c>
      <c r="P1071">
        <v>901243.66896403197</v>
      </c>
      <c r="Q1071">
        <v>132837.75883392899</v>
      </c>
      <c r="R1071">
        <v>242624.886230131</v>
      </c>
      <c r="S1071">
        <v>199052.18219573301</v>
      </c>
      <c r="T1071">
        <v>3645458.53</v>
      </c>
      <c r="U1071">
        <v>2035236.1687890401</v>
      </c>
      <c r="V1071">
        <v>4869687.4024462197</v>
      </c>
      <c r="W1071">
        <v>688105.97792845406</v>
      </c>
      <c r="X1071">
        <v>0</v>
      </c>
      <c r="Y1071">
        <v>0</v>
      </c>
      <c r="Z1071">
        <v>1042.7095629175301</v>
      </c>
      <c r="AA1071">
        <v>110935.26481429501</v>
      </c>
      <c r="AB1071">
        <v>10923.3440371542</v>
      </c>
      <c r="AC1071">
        <v>165308.13564927899</v>
      </c>
      <c r="AD1071">
        <v>33744.046546453603</v>
      </c>
      <c r="AE1071">
        <v>0</v>
      </c>
      <c r="AF1071">
        <v>0</v>
      </c>
      <c r="AG1071">
        <v>0</v>
      </c>
      <c r="AH1071">
        <v>0</v>
      </c>
      <c r="AI1071">
        <v>0</v>
      </c>
      <c r="AJ1071">
        <v>5879746.8809847701</v>
      </c>
      <c r="AK1071" s="63">
        <v>13729.117137708699</v>
      </c>
      <c r="AL1071">
        <v>330.98244656580999</v>
      </c>
      <c r="AM1071">
        <v>93035.839999999997</v>
      </c>
      <c r="AN1071">
        <v>5217.0284046224897</v>
      </c>
      <c r="AO1071">
        <v>25156.486443780901</v>
      </c>
      <c r="AP1071">
        <v>330.98244656580999</v>
      </c>
      <c r="AQ1071">
        <v>93035.839999999997</v>
      </c>
      <c r="AR1071">
        <v>11562.258644801401</v>
      </c>
      <c r="AS1071">
        <v>17404.903521853601</v>
      </c>
      <c r="AT1071">
        <v>0</v>
      </c>
      <c r="AU1071" t="s">
        <v>2896</v>
      </c>
      <c r="AV1071" t="s">
        <v>2896</v>
      </c>
    </row>
    <row r="1072" spans="1:48" x14ac:dyDescent="0.25">
      <c r="A1072" t="s">
        <v>3989</v>
      </c>
      <c r="B1072">
        <v>2142</v>
      </c>
      <c r="C1072" t="s">
        <v>206</v>
      </c>
      <c r="D1072">
        <v>1330</v>
      </c>
      <c r="E1072" t="s">
        <v>1319</v>
      </c>
      <c r="F1072" t="s">
        <v>2892</v>
      </c>
      <c r="G1072" t="s">
        <v>2911</v>
      </c>
      <c r="H1072" t="s">
        <v>2894</v>
      </c>
      <c r="I1072" t="s">
        <v>2895</v>
      </c>
      <c r="J1072">
        <v>1023.88169202574</v>
      </c>
      <c r="K1072">
        <v>3</v>
      </c>
      <c r="L1072">
        <v>1</v>
      </c>
      <c r="M1072">
        <v>2</v>
      </c>
      <c r="N1072">
        <v>6963292.2847071802</v>
      </c>
      <c r="O1072">
        <v>2401863.5047501698</v>
      </c>
      <c r="P1072">
        <v>2153872.7825265401</v>
      </c>
      <c r="Q1072">
        <v>317581.57437327702</v>
      </c>
      <c r="R1072">
        <v>556576.27521003899</v>
      </c>
      <c r="S1072">
        <v>475883.55870402401</v>
      </c>
      <c r="T1072">
        <v>7527450.1100000003</v>
      </c>
      <c r="U1072">
        <v>4865736.3115672097</v>
      </c>
      <c r="V1072">
        <v>10416825.439440399</v>
      </c>
      <c r="W1072">
        <v>1706013.5584893699</v>
      </c>
      <c r="X1072">
        <v>0</v>
      </c>
      <c r="Y1072">
        <v>0</v>
      </c>
      <c r="Z1072">
        <v>2492.8555518571402</v>
      </c>
      <c r="AA1072">
        <v>265218.235857811</v>
      </c>
      <c r="AB1072">
        <v>2636.3322277510601</v>
      </c>
      <c r="AC1072">
        <v>395210.05501035397</v>
      </c>
      <c r="AD1072">
        <v>80673.503693670194</v>
      </c>
      <c r="AE1072">
        <v>0</v>
      </c>
      <c r="AF1072">
        <v>0</v>
      </c>
      <c r="AG1072">
        <v>0</v>
      </c>
      <c r="AH1072">
        <v>0</v>
      </c>
      <c r="AI1072">
        <v>0</v>
      </c>
      <c r="AJ1072">
        <v>12869069.9802712</v>
      </c>
      <c r="AK1072" s="63">
        <v>12568.903302499601</v>
      </c>
      <c r="AL1072">
        <v>330.98244656580999</v>
      </c>
      <c r="AM1072">
        <v>93035.839999999997</v>
      </c>
      <c r="AN1072">
        <v>5217.0284046224897</v>
      </c>
      <c r="AO1072">
        <v>25156.486443780901</v>
      </c>
      <c r="AP1072">
        <v>3753.1860850462999</v>
      </c>
      <c r="AQ1072">
        <v>20687.885194392002</v>
      </c>
      <c r="AR1072">
        <v>8191.44180345933</v>
      </c>
      <c r="AS1072">
        <v>13668.6590114398</v>
      </c>
      <c r="AT1072">
        <v>0</v>
      </c>
      <c r="AU1072" t="s">
        <v>2896</v>
      </c>
      <c r="AV1072" t="s">
        <v>2896</v>
      </c>
    </row>
    <row r="1073" spans="1:48" x14ac:dyDescent="0.25">
      <c r="A1073" t="s">
        <v>3990</v>
      </c>
      <c r="B1073">
        <v>2142</v>
      </c>
      <c r="C1073" t="s">
        <v>206</v>
      </c>
      <c r="D1073">
        <v>1358</v>
      </c>
      <c r="E1073" t="s">
        <v>1320</v>
      </c>
      <c r="F1073" t="s">
        <v>2906</v>
      </c>
      <c r="G1073" t="s">
        <v>2911</v>
      </c>
      <c r="H1073" t="s">
        <v>2894</v>
      </c>
      <c r="I1073" t="s">
        <v>2895</v>
      </c>
      <c r="J1073">
        <v>174.138174674223</v>
      </c>
      <c r="K1073">
        <v>1</v>
      </c>
      <c r="L1073">
        <v>1</v>
      </c>
      <c r="M1073">
        <v>2</v>
      </c>
      <c r="N1073">
        <v>226203.056277536</v>
      </c>
      <c r="O1073">
        <v>167863.748353239</v>
      </c>
      <c r="P1073">
        <v>362948.51883374702</v>
      </c>
      <c r="Q1073">
        <v>54013.150251872998</v>
      </c>
      <c r="R1073">
        <v>534477.658370191</v>
      </c>
      <c r="S1073">
        <v>80936.591517947105</v>
      </c>
      <c r="T1073">
        <v>517958.92</v>
      </c>
      <c r="U1073">
        <v>827547.21208658605</v>
      </c>
      <c r="V1073">
        <v>604558.46703899396</v>
      </c>
      <c r="W1073">
        <v>255150.796792262</v>
      </c>
      <c r="X1073">
        <v>0</v>
      </c>
      <c r="Y1073">
        <v>0</v>
      </c>
      <c r="Z1073">
        <v>423.97605007277599</v>
      </c>
      <c r="AA1073">
        <v>485265.50895041402</v>
      </c>
      <c r="AB1073">
        <v>107.383254841468</v>
      </c>
      <c r="AC1073">
        <v>67215.927512328097</v>
      </c>
      <c r="AD1073">
        <v>13720.664005619001</v>
      </c>
      <c r="AE1073">
        <v>0</v>
      </c>
      <c r="AF1073">
        <v>0</v>
      </c>
      <c r="AG1073">
        <v>0</v>
      </c>
      <c r="AH1073">
        <v>0</v>
      </c>
      <c r="AI1073">
        <v>0</v>
      </c>
      <c r="AJ1073">
        <v>1426442.7236045301</v>
      </c>
      <c r="AK1073" s="63">
        <v>8191.44180345933</v>
      </c>
      <c r="AL1073">
        <v>330.98244656580999</v>
      </c>
      <c r="AM1073">
        <v>93035.839999999997</v>
      </c>
      <c r="AN1073">
        <v>5217.0284046224897</v>
      </c>
      <c r="AO1073">
        <v>25156.486443780901</v>
      </c>
      <c r="AP1073">
        <v>3753.1860850462999</v>
      </c>
      <c r="AQ1073">
        <v>20687.885194392002</v>
      </c>
      <c r="AR1073">
        <v>8191.44180345933</v>
      </c>
      <c r="AS1073">
        <v>13668.6590114398</v>
      </c>
      <c r="AT1073">
        <v>0</v>
      </c>
      <c r="AU1073" t="s">
        <v>2896</v>
      </c>
      <c r="AV1073" t="s">
        <v>2896</v>
      </c>
    </row>
    <row r="1074" spans="1:48" x14ac:dyDescent="0.25">
      <c r="A1074" t="s">
        <v>3991</v>
      </c>
      <c r="B1074">
        <v>2142</v>
      </c>
      <c r="C1074" t="s">
        <v>206</v>
      </c>
      <c r="D1074">
        <v>4210</v>
      </c>
      <c r="E1074" t="s">
        <v>1322</v>
      </c>
      <c r="F1074" t="s">
        <v>2906</v>
      </c>
      <c r="G1074" t="s">
        <v>2911</v>
      </c>
      <c r="H1074" t="s">
        <v>2894</v>
      </c>
      <c r="I1074" t="s">
        <v>2895</v>
      </c>
      <c r="J1074">
        <v>97.334566074943993</v>
      </c>
      <c r="K1074">
        <v>1</v>
      </c>
      <c r="L1074">
        <v>1</v>
      </c>
      <c r="M1074">
        <v>2</v>
      </c>
      <c r="N1074">
        <v>146408.87514917599</v>
      </c>
      <c r="O1074">
        <v>93827.474281518094</v>
      </c>
      <c r="P1074">
        <v>202870.14409285499</v>
      </c>
      <c r="Q1074">
        <v>30190.660674732801</v>
      </c>
      <c r="R1074">
        <v>687127.99844109302</v>
      </c>
      <c r="S1074">
        <v>45239.523325212103</v>
      </c>
      <c r="T1074">
        <v>697867.48</v>
      </c>
      <c r="U1074">
        <v>462557.67263937503</v>
      </c>
      <c r="V1074">
        <v>357890.70443485503</v>
      </c>
      <c r="W1074">
        <v>142616.58671863499</v>
      </c>
      <c r="X1074">
        <v>0</v>
      </c>
      <c r="Y1074">
        <v>0</v>
      </c>
      <c r="Z1074">
        <v>236.98149436334401</v>
      </c>
      <c r="AA1074">
        <v>659620.85810066899</v>
      </c>
      <c r="AB1074">
        <v>60.021890853416501</v>
      </c>
      <c r="AC1074">
        <v>37570.355552289999</v>
      </c>
      <c r="AD1074">
        <v>7669.1677729221001</v>
      </c>
      <c r="AE1074">
        <v>0</v>
      </c>
      <c r="AF1074">
        <v>0</v>
      </c>
      <c r="AG1074">
        <v>0</v>
      </c>
      <c r="AH1074">
        <v>0</v>
      </c>
      <c r="AI1074">
        <v>0</v>
      </c>
      <c r="AJ1074">
        <v>1205664.6759645899</v>
      </c>
      <c r="AK1074" s="63">
        <v>12386.808968113901</v>
      </c>
      <c r="AL1074">
        <v>330.98244656580999</v>
      </c>
      <c r="AM1074">
        <v>93035.839999999997</v>
      </c>
      <c r="AN1074">
        <v>5217.0284046224897</v>
      </c>
      <c r="AO1074">
        <v>25156.486443780901</v>
      </c>
      <c r="AP1074">
        <v>3753.1860850462999</v>
      </c>
      <c r="AQ1074">
        <v>20687.885194392002</v>
      </c>
      <c r="AR1074">
        <v>8191.44180345933</v>
      </c>
      <c r="AS1074">
        <v>13668.6590114398</v>
      </c>
      <c r="AT1074">
        <v>0</v>
      </c>
      <c r="AU1074" t="s">
        <v>2896</v>
      </c>
      <c r="AV1074" t="s">
        <v>2896</v>
      </c>
    </row>
    <row r="1075" spans="1:48" x14ac:dyDescent="0.25">
      <c r="A1075" t="s">
        <v>3992</v>
      </c>
      <c r="B1075">
        <v>2142</v>
      </c>
      <c r="C1075" t="s">
        <v>206</v>
      </c>
      <c r="D1075">
        <v>765</v>
      </c>
      <c r="E1075" t="s">
        <v>1323</v>
      </c>
      <c r="F1075" t="s">
        <v>2892</v>
      </c>
      <c r="G1075" t="s">
        <v>2911</v>
      </c>
      <c r="H1075" t="s">
        <v>2894</v>
      </c>
      <c r="I1075" t="s">
        <v>2895</v>
      </c>
      <c r="J1075">
        <v>984.03459928999098</v>
      </c>
      <c r="K1075">
        <v>1</v>
      </c>
      <c r="L1075">
        <v>1</v>
      </c>
      <c r="M1075">
        <v>2</v>
      </c>
      <c r="N1075">
        <v>6058852.26011361</v>
      </c>
      <c r="O1075">
        <v>2311818.0049119401</v>
      </c>
      <c r="P1075">
        <v>2069599.7241988401</v>
      </c>
      <c r="Q1075">
        <v>305222.03855602798</v>
      </c>
      <c r="R1075">
        <v>534457.62979897903</v>
      </c>
      <c r="S1075">
        <v>457363.27804778703</v>
      </c>
      <c r="T1075">
        <v>6603576.4800000004</v>
      </c>
      <c r="U1075">
        <v>4676373.1775794104</v>
      </c>
      <c r="V1075">
        <v>9413377.9711168706</v>
      </c>
      <c r="W1075">
        <v>1607203.5474280999</v>
      </c>
      <c r="X1075">
        <v>0</v>
      </c>
      <c r="Y1075">
        <v>0</v>
      </c>
      <c r="Z1075">
        <v>2395.8394150072299</v>
      </c>
      <c r="AA1075">
        <v>254896.55931866899</v>
      </c>
      <c r="AB1075">
        <v>2075.74030076296</v>
      </c>
      <c r="AC1075">
        <v>379829.39937919198</v>
      </c>
      <c r="AD1075">
        <v>77533.8786685956</v>
      </c>
      <c r="AE1075">
        <v>0</v>
      </c>
      <c r="AF1075">
        <v>0</v>
      </c>
      <c r="AG1075">
        <v>0</v>
      </c>
      <c r="AH1075">
        <v>0</v>
      </c>
      <c r="AI1075">
        <v>0</v>
      </c>
      <c r="AJ1075">
        <v>11737312.9356272</v>
      </c>
      <c r="AK1075" s="63">
        <v>11927.744150557301</v>
      </c>
      <c r="AL1075">
        <v>330.98244656580999</v>
      </c>
      <c r="AM1075">
        <v>93035.839999999997</v>
      </c>
      <c r="AN1075">
        <v>5217.0284046224897</v>
      </c>
      <c r="AO1075">
        <v>25156.486443780901</v>
      </c>
      <c r="AP1075">
        <v>3753.1860850462999</v>
      </c>
      <c r="AQ1075">
        <v>20687.885194392002</v>
      </c>
      <c r="AR1075">
        <v>8191.44180345933</v>
      </c>
      <c r="AS1075">
        <v>13668.6590114398</v>
      </c>
      <c r="AT1075">
        <v>0</v>
      </c>
      <c r="AU1075" t="s">
        <v>2896</v>
      </c>
      <c r="AV1075" t="s">
        <v>2896</v>
      </c>
    </row>
    <row r="1076" spans="1:48" x14ac:dyDescent="0.25">
      <c r="A1076" t="s">
        <v>3993</v>
      </c>
      <c r="B1076">
        <v>2142</v>
      </c>
      <c r="C1076" t="s">
        <v>206</v>
      </c>
      <c r="D1076">
        <v>4858</v>
      </c>
      <c r="E1076" t="s">
        <v>1324</v>
      </c>
      <c r="F1076" t="s">
        <v>2892</v>
      </c>
      <c r="G1076" t="s">
        <v>2893</v>
      </c>
      <c r="H1076" t="s">
        <v>2894</v>
      </c>
      <c r="I1076" t="s">
        <v>2895</v>
      </c>
      <c r="J1076">
        <v>571.82520986880797</v>
      </c>
      <c r="K1076">
        <v>1</v>
      </c>
      <c r="L1076">
        <v>1</v>
      </c>
      <c r="M1076">
        <v>2</v>
      </c>
      <c r="N1076">
        <v>4449053.4615971101</v>
      </c>
      <c r="O1076">
        <v>1177186.11923309</v>
      </c>
      <c r="P1076">
        <v>1205342.7502413599</v>
      </c>
      <c r="Q1076">
        <v>177365.36538432399</v>
      </c>
      <c r="R1076">
        <v>339939.35815721902</v>
      </c>
      <c r="S1076">
        <v>265775.057751694</v>
      </c>
      <c r="T1076">
        <v>4631433.75</v>
      </c>
      <c r="U1076">
        <v>2717453.3046130901</v>
      </c>
      <c r="V1076">
        <v>6281280.72285375</v>
      </c>
      <c r="W1076">
        <v>887522.23265768099</v>
      </c>
      <c r="X1076">
        <v>0</v>
      </c>
      <c r="Y1076">
        <v>0</v>
      </c>
      <c r="Z1076">
        <v>1392.22886805705</v>
      </c>
      <c r="AA1076">
        <v>148121.091100255</v>
      </c>
      <c r="AB1076">
        <v>30570.779133346201</v>
      </c>
      <c r="AC1076">
        <v>220719.90778684299</v>
      </c>
      <c r="AD1076">
        <v>45055.149964850803</v>
      </c>
      <c r="AE1076">
        <v>0</v>
      </c>
      <c r="AF1076">
        <v>0</v>
      </c>
      <c r="AG1076">
        <v>0</v>
      </c>
      <c r="AH1076">
        <v>0</v>
      </c>
      <c r="AI1076">
        <v>0</v>
      </c>
      <c r="AJ1076">
        <v>7614662.1123647802</v>
      </c>
      <c r="AK1076" s="63">
        <v>13316.4155426302</v>
      </c>
      <c r="AL1076">
        <v>330.98244656580999</v>
      </c>
      <c r="AM1076">
        <v>93035.839999999997</v>
      </c>
      <c r="AN1076">
        <v>5217.0284046224897</v>
      </c>
      <c r="AO1076">
        <v>25156.486443780901</v>
      </c>
      <c r="AP1076">
        <v>330.98244656580999</v>
      </c>
      <c r="AQ1076">
        <v>93035.839999999997</v>
      </c>
      <c r="AR1076">
        <v>11562.258644801401</v>
      </c>
      <c r="AS1076">
        <v>17404.903521853601</v>
      </c>
      <c r="AT1076">
        <v>0</v>
      </c>
      <c r="AU1076" t="s">
        <v>2896</v>
      </c>
      <c r="AV1076" t="s">
        <v>2896</v>
      </c>
    </row>
    <row r="1077" spans="1:48" x14ac:dyDescent="0.25">
      <c r="A1077" t="s">
        <v>3994</v>
      </c>
      <c r="B1077">
        <v>2142</v>
      </c>
      <c r="C1077" t="s">
        <v>206</v>
      </c>
      <c r="D1077">
        <v>747</v>
      </c>
      <c r="E1077" t="s">
        <v>1325</v>
      </c>
      <c r="F1077" t="s">
        <v>2892</v>
      </c>
      <c r="G1077" t="s">
        <v>2893</v>
      </c>
      <c r="H1077" t="s">
        <v>2894</v>
      </c>
      <c r="I1077" t="s">
        <v>2895</v>
      </c>
      <c r="J1077">
        <v>716.69565165955601</v>
      </c>
      <c r="K1077">
        <v>3</v>
      </c>
      <c r="L1077">
        <v>1</v>
      </c>
      <c r="M1077">
        <v>2</v>
      </c>
      <c r="N1077">
        <v>5218901.3878663499</v>
      </c>
      <c r="O1077">
        <v>1549495.58942012</v>
      </c>
      <c r="P1077">
        <v>1507733.7339896001</v>
      </c>
      <c r="Q1077">
        <v>222300.42315748401</v>
      </c>
      <c r="R1077">
        <v>388652.14472689701</v>
      </c>
      <c r="S1077">
        <v>333108.48301687703</v>
      </c>
      <c r="T1077">
        <v>5481170.1900000004</v>
      </c>
      <c r="U1077">
        <v>3405913.0891604498</v>
      </c>
      <c r="V1077">
        <v>7554569.7592877299</v>
      </c>
      <c r="W1077">
        <v>1144215.5517067199</v>
      </c>
      <c r="X1077">
        <v>0</v>
      </c>
      <c r="Y1077">
        <v>0</v>
      </c>
      <c r="Z1077">
        <v>1744.94646026592</v>
      </c>
      <c r="AA1077">
        <v>185647.187424592</v>
      </c>
      <c r="AB1077">
        <v>905.83428113283298</v>
      </c>
      <c r="AC1077">
        <v>276638.72703657299</v>
      </c>
      <c r="AD1077">
        <v>56469.7559803041</v>
      </c>
      <c r="AE1077">
        <v>0</v>
      </c>
      <c r="AF1077">
        <v>0</v>
      </c>
      <c r="AG1077">
        <v>0</v>
      </c>
      <c r="AH1077">
        <v>0</v>
      </c>
      <c r="AI1077">
        <v>0</v>
      </c>
      <c r="AJ1077">
        <v>9220191.7621773407</v>
      </c>
      <c r="AK1077" s="63">
        <v>12864.8635453939</v>
      </c>
      <c r="AL1077">
        <v>330.98244656580999</v>
      </c>
      <c r="AM1077">
        <v>93035.839999999997</v>
      </c>
      <c r="AN1077">
        <v>5217.0284046224897</v>
      </c>
      <c r="AO1077">
        <v>25156.486443780901</v>
      </c>
      <c r="AP1077">
        <v>330.98244656580999</v>
      </c>
      <c r="AQ1077">
        <v>93035.839999999997</v>
      </c>
      <c r="AR1077">
        <v>11562.258644801401</v>
      </c>
      <c r="AS1077">
        <v>17404.903521853601</v>
      </c>
      <c r="AT1077">
        <v>0</v>
      </c>
      <c r="AU1077" t="s">
        <v>2896</v>
      </c>
      <c r="AV1077" t="s">
        <v>2896</v>
      </c>
    </row>
    <row r="1078" spans="1:48" x14ac:dyDescent="0.25">
      <c r="A1078" t="s">
        <v>3995</v>
      </c>
      <c r="B1078">
        <v>2142</v>
      </c>
      <c r="C1078" t="s">
        <v>206</v>
      </c>
      <c r="D1078">
        <v>746</v>
      </c>
      <c r="E1078" t="s">
        <v>917</v>
      </c>
      <c r="F1078" t="s">
        <v>2892</v>
      </c>
      <c r="G1078" t="s">
        <v>2893</v>
      </c>
      <c r="H1078" t="s">
        <v>2894</v>
      </c>
      <c r="I1078" t="s">
        <v>2895</v>
      </c>
      <c r="J1078">
        <v>410.32897322968</v>
      </c>
      <c r="K1078">
        <v>4</v>
      </c>
      <c r="L1078">
        <v>2</v>
      </c>
      <c r="M1078">
        <v>2</v>
      </c>
      <c r="N1078">
        <v>3923046.5393315698</v>
      </c>
      <c r="O1078">
        <v>989910.12334355398</v>
      </c>
      <c r="P1078">
        <v>865720.22540666896</v>
      </c>
      <c r="Q1078">
        <v>127273.41678649301</v>
      </c>
      <c r="R1078">
        <v>230058.08027838101</v>
      </c>
      <c r="S1078">
        <v>190714.233432156</v>
      </c>
      <c r="T1078">
        <v>4186024.71</v>
      </c>
      <c r="U1078">
        <v>1949983.6751466601</v>
      </c>
      <c r="V1078">
        <v>5374574.6205220697</v>
      </c>
      <c r="W1078">
        <v>646084.24070504506</v>
      </c>
      <c r="X1078">
        <v>0</v>
      </c>
      <c r="Y1078">
        <v>0</v>
      </c>
      <c r="Z1078">
        <v>999.03227782075703</v>
      </c>
      <c r="AA1078">
        <v>106288.380043215</v>
      </c>
      <c r="AB1078">
        <v>8062.1115985199203</v>
      </c>
      <c r="AC1078">
        <v>158383.66614564499</v>
      </c>
      <c r="AD1078">
        <v>32330.567286510501</v>
      </c>
      <c r="AE1078">
        <v>0</v>
      </c>
      <c r="AF1078">
        <v>0</v>
      </c>
      <c r="AG1078">
        <v>0</v>
      </c>
      <c r="AH1078">
        <v>0</v>
      </c>
      <c r="AI1078">
        <v>0</v>
      </c>
      <c r="AJ1078">
        <v>6326722.6185788196</v>
      </c>
      <c r="AK1078" s="63">
        <v>15418.659249873301</v>
      </c>
      <c r="AL1078">
        <v>330.98244656580999</v>
      </c>
      <c r="AM1078">
        <v>93035.839999999997</v>
      </c>
      <c r="AN1078">
        <v>5217.0284046224897</v>
      </c>
      <c r="AO1078">
        <v>25156.486443780901</v>
      </c>
      <c r="AP1078">
        <v>330.98244656580999</v>
      </c>
      <c r="AQ1078">
        <v>93035.839999999997</v>
      </c>
      <c r="AR1078">
        <v>11562.258644801401</v>
      </c>
      <c r="AS1078">
        <v>17404.903521853601</v>
      </c>
      <c r="AT1078">
        <v>0</v>
      </c>
      <c r="AU1078" t="s">
        <v>2896</v>
      </c>
      <c r="AV1078" t="s">
        <v>2896</v>
      </c>
    </row>
    <row r="1079" spans="1:48" x14ac:dyDescent="0.25">
      <c r="A1079" t="s">
        <v>3996</v>
      </c>
      <c r="B1079">
        <v>2142</v>
      </c>
      <c r="C1079" t="s">
        <v>206</v>
      </c>
      <c r="D1079">
        <v>3375</v>
      </c>
      <c r="E1079" t="s">
        <v>1326</v>
      </c>
      <c r="F1079" t="s">
        <v>2892</v>
      </c>
      <c r="G1079" t="s">
        <v>2893</v>
      </c>
      <c r="H1079" t="s">
        <v>2894</v>
      </c>
      <c r="I1079" t="s">
        <v>2895</v>
      </c>
      <c r="J1079">
        <v>465.19528084544402</v>
      </c>
      <c r="K1079">
        <v>6</v>
      </c>
      <c r="L1079">
        <v>1</v>
      </c>
      <c r="M1079">
        <v>2</v>
      </c>
      <c r="N1079">
        <v>4204680.7666608803</v>
      </c>
      <c r="O1079">
        <v>1036612.61609464</v>
      </c>
      <c r="P1079">
        <v>981291.75103503803</v>
      </c>
      <c r="Q1079">
        <v>144291.52394513201</v>
      </c>
      <c r="R1079">
        <v>260536.76522950199</v>
      </c>
      <c r="S1079">
        <v>216215.200901826</v>
      </c>
      <c r="T1079">
        <v>4416691.63</v>
      </c>
      <c r="U1079">
        <v>2210721.79296519</v>
      </c>
      <c r="V1079">
        <v>5743083.6453781696</v>
      </c>
      <c r="W1079">
        <v>753839.59101052501</v>
      </c>
      <c r="X1079">
        <v>0</v>
      </c>
      <c r="Y1079">
        <v>0</v>
      </c>
      <c r="Z1079">
        <v>1132.6158555085799</v>
      </c>
      <c r="AA1079">
        <v>120500.515514741</v>
      </c>
      <c r="AB1079">
        <v>8857.0552062508905</v>
      </c>
      <c r="AC1079">
        <v>179561.617289727</v>
      </c>
      <c r="AD1079">
        <v>36653.583612098897</v>
      </c>
      <c r="AE1079">
        <v>0</v>
      </c>
      <c r="AF1079">
        <v>0</v>
      </c>
      <c r="AG1079">
        <v>0</v>
      </c>
      <c r="AH1079">
        <v>0</v>
      </c>
      <c r="AI1079">
        <v>0</v>
      </c>
      <c r="AJ1079">
        <v>6843628.62386702</v>
      </c>
      <c r="AK1079" s="63">
        <v>14711.3027703752</v>
      </c>
      <c r="AL1079">
        <v>330.98244656580999</v>
      </c>
      <c r="AM1079">
        <v>93035.839999999997</v>
      </c>
      <c r="AN1079">
        <v>5217.0284046224897</v>
      </c>
      <c r="AO1079">
        <v>25156.486443780901</v>
      </c>
      <c r="AP1079">
        <v>330.98244656580999</v>
      </c>
      <c r="AQ1079">
        <v>93035.839999999997</v>
      </c>
      <c r="AR1079">
        <v>11562.258644801401</v>
      </c>
      <c r="AS1079">
        <v>17404.903521853601</v>
      </c>
      <c r="AT1079">
        <v>0</v>
      </c>
      <c r="AU1079" t="s">
        <v>2896</v>
      </c>
      <c r="AV1079" t="s">
        <v>2896</v>
      </c>
    </row>
    <row r="1080" spans="1:48" x14ac:dyDescent="0.25">
      <c r="A1080" t="s">
        <v>3997</v>
      </c>
      <c r="B1080">
        <v>2142</v>
      </c>
      <c r="C1080" t="s">
        <v>206</v>
      </c>
      <c r="D1080">
        <v>3526</v>
      </c>
      <c r="E1080" t="s">
        <v>1196</v>
      </c>
      <c r="F1080" t="s">
        <v>2892</v>
      </c>
      <c r="G1080" t="s">
        <v>2893</v>
      </c>
      <c r="H1080" t="s">
        <v>2894</v>
      </c>
      <c r="I1080" t="s">
        <v>2895</v>
      </c>
      <c r="J1080">
        <v>295.62175648699599</v>
      </c>
      <c r="K1080">
        <v>4</v>
      </c>
      <c r="L1080">
        <v>2</v>
      </c>
      <c r="M1080">
        <v>2</v>
      </c>
      <c r="N1080">
        <v>3307219.5803064802</v>
      </c>
      <c r="O1080">
        <v>805972.45773272798</v>
      </c>
      <c r="P1080">
        <v>624534.10157576296</v>
      </c>
      <c r="Q1080">
        <v>91694.209961294197</v>
      </c>
      <c r="R1080">
        <v>178447.616426653</v>
      </c>
      <c r="S1080">
        <v>137400.18461413099</v>
      </c>
      <c r="T1080">
        <v>3603001.05</v>
      </c>
      <c r="U1080">
        <v>1404866.9160029199</v>
      </c>
      <c r="V1080">
        <v>4437770.0755170798</v>
      </c>
      <c r="W1080">
        <v>474292.12273971603</v>
      </c>
      <c r="X1080">
        <v>0</v>
      </c>
      <c r="Y1080">
        <v>0</v>
      </c>
      <c r="Z1080">
        <v>719.75340769140303</v>
      </c>
      <c r="AA1080">
        <v>76575.527570520499</v>
      </c>
      <c r="AB1080">
        <v>18510.486767913801</v>
      </c>
      <c r="AC1080">
        <v>114107.607893965</v>
      </c>
      <c r="AD1080">
        <v>23292.576720165998</v>
      </c>
      <c r="AE1080">
        <v>0</v>
      </c>
      <c r="AF1080">
        <v>0</v>
      </c>
      <c r="AG1080">
        <v>0</v>
      </c>
      <c r="AH1080">
        <v>0</v>
      </c>
      <c r="AI1080">
        <v>0</v>
      </c>
      <c r="AJ1080">
        <v>5145268.15061705</v>
      </c>
      <c r="AK1080" s="63">
        <v>17404.903521853601</v>
      </c>
      <c r="AL1080">
        <v>330.98244656580999</v>
      </c>
      <c r="AM1080">
        <v>93035.839999999997</v>
      </c>
      <c r="AN1080">
        <v>5217.0284046224897</v>
      </c>
      <c r="AO1080">
        <v>25156.486443780901</v>
      </c>
      <c r="AP1080">
        <v>330.98244656580999</v>
      </c>
      <c r="AQ1080">
        <v>93035.839999999997</v>
      </c>
      <c r="AR1080">
        <v>11562.258644801401</v>
      </c>
      <c r="AS1080">
        <v>17404.903521853601</v>
      </c>
      <c r="AT1080">
        <v>0</v>
      </c>
      <c r="AU1080" t="s">
        <v>2896</v>
      </c>
      <c r="AV1080" t="s">
        <v>2896</v>
      </c>
    </row>
    <row r="1081" spans="1:48" x14ac:dyDescent="0.25">
      <c r="A1081" t="s">
        <v>3998</v>
      </c>
      <c r="B1081">
        <v>2142</v>
      </c>
      <c r="C1081" t="s">
        <v>206</v>
      </c>
      <c r="D1081">
        <v>766</v>
      </c>
      <c r="E1081" t="s">
        <v>1327</v>
      </c>
      <c r="F1081" t="s">
        <v>2892</v>
      </c>
      <c r="G1081" t="s">
        <v>2911</v>
      </c>
      <c r="H1081" t="s">
        <v>2894</v>
      </c>
      <c r="I1081" t="s">
        <v>2895</v>
      </c>
      <c r="J1081">
        <v>763.52631252726803</v>
      </c>
      <c r="K1081">
        <v>2</v>
      </c>
      <c r="L1081">
        <v>2</v>
      </c>
      <c r="M1081">
        <v>2</v>
      </c>
      <c r="N1081">
        <v>5336742.3779523298</v>
      </c>
      <c r="O1081">
        <v>2063138.9702914101</v>
      </c>
      <c r="P1081">
        <v>1606977.57543363</v>
      </c>
      <c r="Q1081">
        <v>236826.08088057899</v>
      </c>
      <c r="R1081">
        <v>415461.13300885801</v>
      </c>
      <c r="S1081">
        <v>354874.61256461398</v>
      </c>
      <c r="T1081">
        <v>6030682.29</v>
      </c>
      <c r="U1081">
        <v>3628463.8475668202</v>
      </c>
      <c r="V1081">
        <v>8224253.9080892</v>
      </c>
      <c r="W1081">
        <v>1232876.9088924199</v>
      </c>
      <c r="X1081">
        <v>0</v>
      </c>
      <c r="Y1081">
        <v>0</v>
      </c>
      <c r="Z1081">
        <v>1858.96556408468</v>
      </c>
      <c r="AA1081">
        <v>197777.832357618</v>
      </c>
      <c r="AB1081">
        <v>2378.5226634850101</v>
      </c>
      <c r="AC1081">
        <v>294714.98350433202</v>
      </c>
      <c r="AD1081">
        <v>60159.629060282401</v>
      </c>
      <c r="AE1081">
        <v>0</v>
      </c>
      <c r="AF1081">
        <v>0</v>
      </c>
      <c r="AG1081">
        <v>0</v>
      </c>
      <c r="AH1081">
        <v>0</v>
      </c>
      <c r="AI1081">
        <v>0</v>
      </c>
      <c r="AJ1081">
        <v>10014020.7501314</v>
      </c>
      <c r="AK1081" s="63">
        <v>13115.4887340884</v>
      </c>
      <c r="AL1081">
        <v>330.98244656580999</v>
      </c>
      <c r="AM1081">
        <v>93035.839999999997</v>
      </c>
      <c r="AN1081">
        <v>5217.0284046224897</v>
      </c>
      <c r="AO1081">
        <v>25156.486443780901</v>
      </c>
      <c r="AP1081">
        <v>3753.1860850462999</v>
      </c>
      <c r="AQ1081">
        <v>20687.885194392002</v>
      </c>
      <c r="AR1081">
        <v>8191.44180345933</v>
      </c>
      <c r="AS1081">
        <v>13668.6590114398</v>
      </c>
      <c r="AT1081">
        <v>0</v>
      </c>
      <c r="AU1081" t="s">
        <v>2896</v>
      </c>
      <c r="AV1081" t="s">
        <v>2896</v>
      </c>
    </row>
    <row r="1082" spans="1:48" x14ac:dyDescent="0.25">
      <c r="A1082" t="s">
        <v>3999</v>
      </c>
      <c r="B1082">
        <v>2142</v>
      </c>
      <c r="C1082" t="s">
        <v>206</v>
      </c>
      <c r="D1082">
        <v>749</v>
      </c>
      <c r="E1082" t="s">
        <v>676</v>
      </c>
      <c r="F1082" t="s">
        <v>2892</v>
      </c>
      <c r="G1082" t="s">
        <v>2893</v>
      </c>
      <c r="H1082" t="s">
        <v>2894</v>
      </c>
      <c r="I1082" t="s">
        <v>2895</v>
      </c>
      <c r="J1082">
        <v>373.97849701605702</v>
      </c>
      <c r="K1082">
        <v>1</v>
      </c>
      <c r="L1082">
        <v>1</v>
      </c>
      <c r="M1082">
        <v>2</v>
      </c>
      <c r="N1082">
        <v>3184763.3557509002</v>
      </c>
      <c r="O1082">
        <v>912940.42235828203</v>
      </c>
      <c r="P1082">
        <v>787636.16071239603</v>
      </c>
      <c r="Q1082">
        <v>115998.440824865</v>
      </c>
      <c r="R1082">
        <v>202793.66873565601</v>
      </c>
      <c r="S1082">
        <v>173819.12326869601</v>
      </c>
      <c r="T1082">
        <v>3426894.73</v>
      </c>
      <c r="U1082">
        <v>1777237.3183821</v>
      </c>
      <c r="V1082">
        <v>4531398.8503314499</v>
      </c>
      <c r="W1082">
        <v>574486.21331906097</v>
      </c>
      <c r="X1082">
        <v>0</v>
      </c>
      <c r="Y1082">
        <v>0</v>
      </c>
      <c r="Z1082">
        <v>910.52939008721705</v>
      </c>
      <c r="AA1082">
        <v>96872.439462332404</v>
      </c>
      <c r="AB1082">
        <v>464.015879174303</v>
      </c>
      <c r="AC1082">
        <v>144352.67622178499</v>
      </c>
      <c r="AD1082">
        <v>29466.4470469109</v>
      </c>
      <c r="AE1082">
        <v>0</v>
      </c>
      <c r="AF1082">
        <v>0</v>
      </c>
      <c r="AG1082">
        <v>0</v>
      </c>
      <c r="AH1082">
        <v>0</v>
      </c>
      <c r="AI1082">
        <v>0</v>
      </c>
      <c r="AJ1082">
        <v>5377951.1716507897</v>
      </c>
      <c r="AK1082" s="63">
        <v>14380.3753813682</v>
      </c>
      <c r="AL1082">
        <v>330.98244656580999</v>
      </c>
      <c r="AM1082">
        <v>93035.839999999997</v>
      </c>
      <c r="AN1082">
        <v>5217.0284046224897</v>
      </c>
      <c r="AO1082">
        <v>25156.486443780901</v>
      </c>
      <c r="AP1082">
        <v>330.98244656580999</v>
      </c>
      <c r="AQ1082">
        <v>93035.839999999997</v>
      </c>
      <c r="AR1082">
        <v>11562.258644801401</v>
      </c>
      <c r="AS1082">
        <v>17404.903521853601</v>
      </c>
      <c r="AT1082">
        <v>0</v>
      </c>
      <c r="AU1082" t="s">
        <v>2896</v>
      </c>
      <c r="AV1082" t="s">
        <v>2896</v>
      </c>
    </row>
    <row r="1083" spans="1:48" x14ac:dyDescent="0.25">
      <c r="A1083" t="s">
        <v>4000</v>
      </c>
      <c r="B1083">
        <v>2142</v>
      </c>
      <c r="C1083" t="s">
        <v>206</v>
      </c>
      <c r="D1083">
        <v>771</v>
      </c>
      <c r="E1083" t="s">
        <v>1328</v>
      </c>
      <c r="F1083" t="s">
        <v>2892</v>
      </c>
      <c r="G1083" t="s">
        <v>2903</v>
      </c>
      <c r="H1083" t="s">
        <v>2904</v>
      </c>
      <c r="I1083" t="s">
        <v>2895</v>
      </c>
      <c r="J1083">
        <v>2311.1604617008202</v>
      </c>
      <c r="K1083">
        <v>2</v>
      </c>
      <c r="L1083">
        <v>1</v>
      </c>
      <c r="M1083">
        <v>2</v>
      </c>
      <c r="N1083">
        <v>15192541.501268901</v>
      </c>
      <c r="O1083">
        <v>6281886.7057450302</v>
      </c>
      <c r="P1083">
        <v>4958403.3794778399</v>
      </c>
      <c r="Q1083">
        <v>728527.45820202504</v>
      </c>
      <c r="R1083">
        <v>1257966.60625997</v>
      </c>
      <c r="S1083">
        <v>1074189.79537976</v>
      </c>
      <c r="T1083">
        <v>17436125.670000002</v>
      </c>
      <c r="U1083">
        <v>10983199.9809538</v>
      </c>
      <c r="V1083">
        <v>23341989.327203099</v>
      </c>
      <c r="W1083">
        <v>4465460.7745969901</v>
      </c>
      <c r="X1083">
        <v>0</v>
      </c>
      <c r="Y1083">
        <v>0</v>
      </c>
      <c r="Z1083">
        <v>5627.0067460477103</v>
      </c>
      <c r="AA1083">
        <v>598664.77270813705</v>
      </c>
      <c r="AB1083">
        <v>7583.7696995166998</v>
      </c>
      <c r="AC1083">
        <v>892089.25242074602</v>
      </c>
      <c r="AD1083">
        <v>182100.54295901701</v>
      </c>
      <c r="AE1083">
        <v>0</v>
      </c>
      <c r="AF1083">
        <v>0</v>
      </c>
      <c r="AG1083">
        <v>0</v>
      </c>
      <c r="AH1083">
        <v>0</v>
      </c>
      <c r="AI1083">
        <v>0</v>
      </c>
      <c r="AJ1083">
        <v>29493515.446333598</v>
      </c>
      <c r="AK1083" s="63">
        <v>12761.344759519199</v>
      </c>
      <c r="AL1083">
        <v>330.98244656580999</v>
      </c>
      <c r="AM1083">
        <v>93035.839999999997</v>
      </c>
      <c r="AN1083">
        <v>5217.0284046224897</v>
      </c>
      <c r="AO1083">
        <v>25156.486443780901</v>
      </c>
      <c r="AP1083">
        <v>330.98244656580999</v>
      </c>
      <c r="AQ1083">
        <v>40734.411818744898</v>
      </c>
      <c r="AR1083">
        <v>12761.344759519199</v>
      </c>
      <c r="AS1083">
        <v>25156.486443780901</v>
      </c>
      <c r="AT1083">
        <v>0</v>
      </c>
      <c r="AU1083" t="s">
        <v>2896</v>
      </c>
      <c r="AV1083" t="s">
        <v>2896</v>
      </c>
    </row>
    <row r="1084" spans="1:48" x14ac:dyDescent="0.25">
      <c r="A1084" t="s">
        <v>4001</v>
      </c>
      <c r="B1084">
        <v>2142</v>
      </c>
      <c r="C1084" t="s">
        <v>206</v>
      </c>
      <c r="D1084">
        <v>750</v>
      </c>
      <c r="E1084" t="s">
        <v>324</v>
      </c>
      <c r="F1084" t="s">
        <v>2892</v>
      </c>
      <c r="G1084" t="s">
        <v>2893</v>
      </c>
      <c r="H1084" t="s">
        <v>2894</v>
      </c>
      <c r="I1084" t="s">
        <v>2895</v>
      </c>
      <c r="J1084">
        <v>331.07480319771798</v>
      </c>
      <c r="K1084">
        <v>1</v>
      </c>
      <c r="L1084">
        <v>2</v>
      </c>
      <c r="M1084">
        <v>2</v>
      </c>
      <c r="N1084">
        <v>2715180.5056325202</v>
      </c>
      <c r="O1084">
        <v>835636.54477451905</v>
      </c>
      <c r="P1084">
        <v>696758.29352938104</v>
      </c>
      <c r="Q1084">
        <v>102690.82654152</v>
      </c>
      <c r="R1084">
        <v>182040.45771949799</v>
      </c>
      <c r="S1084">
        <v>153878.18413985599</v>
      </c>
      <c r="T1084">
        <v>2958958.16</v>
      </c>
      <c r="U1084">
        <v>1573348.46819743</v>
      </c>
      <c r="V1084">
        <v>3924391.2145499401</v>
      </c>
      <c r="W1084">
        <v>518427.79815768899</v>
      </c>
      <c r="X1084">
        <v>0</v>
      </c>
      <c r="Y1084">
        <v>0</v>
      </c>
      <c r="Z1084">
        <v>806.07131435131896</v>
      </c>
      <c r="AA1084">
        <v>85759.0050930055</v>
      </c>
      <c r="AB1084">
        <v>2922.5390824635601</v>
      </c>
      <c r="AC1084">
        <v>127792.197285448</v>
      </c>
      <c r="AD1084">
        <v>26085.9868544077</v>
      </c>
      <c r="AE1084">
        <v>0</v>
      </c>
      <c r="AF1084">
        <v>0</v>
      </c>
      <c r="AG1084">
        <v>0</v>
      </c>
      <c r="AH1084">
        <v>0</v>
      </c>
      <c r="AI1084">
        <v>0</v>
      </c>
      <c r="AJ1084">
        <v>4686184.8123373101</v>
      </c>
      <c r="AK1084" s="63">
        <v>14154.4592553566</v>
      </c>
      <c r="AL1084">
        <v>330.98244656580999</v>
      </c>
      <c r="AM1084">
        <v>93035.839999999997</v>
      </c>
      <c r="AN1084">
        <v>5217.0284046224897</v>
      </c>
      <c r="AO1084">
        <v>25156.486443780901</v>
      </c>
      <c r="AP1084">
        <v>330.98244656580999</v>
      </c>
      <c r="AQ1084">
        <v>93035.839999999997</v>
      </c>
      <c r="AR1084">
        <v>11562.258644801401</v>
      </c>
      <c r="AS1084">
        <v>17404.903521853601</v>
      </c>
      <c r="AT1084">
        <v>0</v>
      </c>
      <c r="AU1084" t="s">
        <v>2896</v>
      </c>
      <c r="AV1084" t="s">
        <v>2896</v>
      </c>
    </row>
    <row r="1085" spans="1:48" x14ac:dyDescent="0.25">
      <c r="A1085" t="s">
        <v>4002</v>
      </c>
      <c r="B1085">
        <v>2142</v>
      </c>
      <c r="C1085" t="s">
        <v>206</v>
      </c>
      <c r="D1085">
        <v>772</v>
      </c>
      <c r="E1085" t="s">
        <v>1329</v>
      </c>
      <c r="F1085" t="s">
        <v>2892</v>
      </c>
      <c r="G1085" t="s">
        <v>2903</v>
      </c>
      <c r="H1085" t="s">
        <v>2904</v>
      </c>
      <c r="I1085" t="s">
        <v>2895</v>
      </c>
      <c r="J1085">
        <v>1948.2682482763701</v>
      </c>
      <c r="K1085">
        <v>1</v>
      </c>
      <c r="L1085">
        <v>1</v>
      </c>
      <c r="M1085">
        <v>2</v>
      </c>
      <c r="N1085">
        <v>13365961.275503</v>
      </c>
      <c r="O1085">
        <v>5313429.6036724001</v>
      </c>
      <c r="P1085">
        <v>4195448.81080468</v>
      </c>
      <c r="Q1085">
        <v>604302.335326373</v>
      </c>
      <c r="R1085">
        <v>1066140.6693511801</v>
      </c>
      <c r="S1085">
        <v>905523.39642430202</v>
      </c>
      <c r="T1085">
        <v>15286635.300000001</v>
      </c>
      <c r="U1085">
        <v>9258647.39465761</v>
      </c>
      <c r="V1085">
        <v>20100185.718913998</v>
      </c>
      <c r="W1085">
        <v>3923599.8795734299</v>
      </c>
      <c r="X1085">
        <v>0</v>
      </c>
      <c r="Y1085">
        <v>0</v>
      </c>
      <c r="Z1085">
        <v>4743.4692475198799</v>
      </c>
      <c r="AA1085">
        <v>504664.03668506502</v>
      </c>
      <c r="AB1085">
        <v>12089.5902375633</v>
      </c>
      <c r="AC1085">
        <v>752015.79203241505</v>
      </c>
      <c r="AD1085">
        <v>153507.604391887</v>
      </c>
      <c r="AE1085">
        <v>0</v>
      </c>
      <c r="AF1085">
        <v>0</v>
      </c>
      <c r="AG1085">
        <v>0</v>
      </c>
      <c r="AH1085">
        <v>0</v>
      </c>
      <c r="AI1085">
        <v>0</v>
      </c>
      <c r="AJ1085">
        <v>25450806.091081899</v>
      </c>
      <c r="AK1085" s="63">
        <v>13063.296655169601</v>
      </c>
      <c r="AL1085">
        <v>330.98244656580999</v>
      </c>
      <c r="AM1085">
        <v>93035.839999999997</v>
      </c>
      <c r="AN1085">
        <v>5217.0284046224897</v>
      </c>
      <c r="AO1085">
        <v>25156.486443780901</v>
      </c>
      <c r="AP1085">
        <v>330.98244656580999</v>
      </c>
      <c r="AQ1085">
        <v>40734.411818744898</v>
      </c>
      <c r="AR1085">
        <v>12761.344759519199</v>
      </c>
      <c r="AS1085">
        <v>25156.486443780901</v>
      </c>
      <c r="AT1085">
        <v>0</v>
      </c>
      <c r="AU1085" t="s">
        <v>2896</v>
      </c>
      <c r="AV1085" t="s">
        <v>2896</v>
      </c>
    </row>
    <row r="1086" spans="1:48" x14ac:dyDescent="0.25">
      <c r="A1086" t="s">
        <v>4003</v>
      </c>
      <c r="B1086">
        <v>2142</v>
      </c>
      <c r="C1086" t="s">
        <v>206</v>
      </c>
      <c r="D1086">
        <v>3215</v>
      </c>
      <c r="E1086" t="s">
        <v>1330</v>
      </c>
      <c r="F1086" t="s">
        <v>2892</v>
      </c>
      <c r="G1086" t="s">
        <v>2893</v>
      </c>
      <c r="H1086" t="s">
        <v>2894</v>
      </c>
      <c r="I1086" t="s">
        <v>2895</v>
      </c>
      <c r="J1086">
        <v>417.35079163447602</v>
      </c>
      <c r="K1086">
        <v>2</v>
      </c>
      <c r="L1086">
        <v>1</v>
      </c>
      <c r="M1086">
        <v>2</v>
      </c>
      <c r="N1086">
        <v>2847563.3520829501</v>
      </c>
      <c r="O1086">
        <v>914551.03644206002</v>
      </c>
      <c r="P1086">
        <v>878636.82188001997</v>
      </c>
      <c r="Q1086">
        <v>129451.402935992</v>
      </c>
      <c r="R1086">
        <v>226093.32087932999</v>
      </c>
      <c r="S1086">
        <v>193977.86042839201</v>
      </c>
      <c r="T1086">
        <v>3012942.86</v>
      </c>
      <c r="U1086">
        <v>1983353.07422035</v>
      </c>
      <c r="V1086">
        <v>4235098.80581256</v>
      </c>
      <c r="W1086">
        <v>651775.33190751995</v>
      </c>
      <c r="X1086">
        <v>0</v>
      </c>
      <c r="Y1086">
        <v>0</v>
      </c>
      <c r="Z1086">
        <v>1016.12837313221</v>
      </c>
      <c r="AA1086">
        <v>108107.25648601</v>
      </c>
      <c r="AB1086">
        <v>298.41164112329602</v>
      </c>
      <c r="AC1086">
        <v>161094.03127830199</v>
      </c>
      <c r="AD1086">
        <v>32883.829150090503</v>
      </c>
      <c r="AE1086">
        <v>0</v>
      </c>
      <c r="AF1086">
        <v>0</v>
      </c>
      <c r="AG1086">
        <v>0</v>
      </c>
      <c r="AH1086">
        <v>0</v>
      </c>
      <c r="AI1086">
        <v>0</v>
      </c>
      <c r="AJ1086">
        <v>5190273.7946487404</v>
      </c>
      <c r="AK1086" s="63">
        <v>12436.2380488654</v>
      </c>
      <c r="AL1086">
        <v>330.98244656580999</v>
      </c>
      <c r="AM1086">
        <v>93035.839999999997</v>
      </c>
      <c r="AN1086">
        <v>5217.0284046224897</v>
      </c>
      <c r="AO1086">
        <v>25156.486443780901</v>
      </c>
      <c r="AP1086">
        <v>330.98244656580999</v>
      </c>
      <c r="AQ1086">
        <v>93035.839999999997</v>
      </c>
      <c r="AR1086">
        <v>11562.258644801401</v>
      </c>
      <c r="AS1086">
        <v>17404.903521853601</v>
      </c>
      <c r="AT1086">
        <v>0</v>
      </c>
      <c r="AU1086" t="s">
        <v>2896</v>
      </c>
      <c r="AV1086" t="s">
        <v>2896</v>
      </c>
    </row>
    <row r="1087" spans="1:48" x14ac:dyDescent="0.25">
      <c r="A1087" t="s">
        <v>4004</v>
      </c>
      <c r="B1087">
        <v>2142</v>
      </c>
      <c r="C1087" t="s">
        <v>206</v>
      </c>
      <c r="D1087">
        <v>753</v>
      </c>
      <c r="E1087" t="s">
        <v>1331</v>
      </c>
      <c r="F1087" t="s">
        <v>2892</v>
      </c>
      <c r="G1087" t="s">
        <v>2893</v>
      </c>
      <c r="H1087" t="s">
        <v>2894</v>
      </c>
      <c r="I1087" t="s">
        <v>2895</v>
      </c>
      <c r="J1087">
        <v>365.14275153392799</v>
      </c>
      <c r="K1087">
        <v>1</v>
      </c>
      <c r="L1087">
        <v>1</v>
      </c>
      <c r="M1087">
        <v>2</v>
      </c>
      <c r="N1087">
        <v>3002682.0164920399</v>
      </c>
      <c r="O1087">
        <v>882849.46034885105</v>
      </c>
      <c r="P1087">
        <v>769700.87601705</v>
      </c>
      <c r="Q1087">
        <v>113257.82149078599</v>
      </c>
      <c r="R1087">
        <v>199248.59967833001</v>
      </c>
      <c r="S1087">
        <v>169712.41246745101</v>
      </c>
      <c r="T1087">
        <v>3232491.08</v>
      </c>
      <c r="U1087">
        <v>1735247.6940270599</v>
      </c>
      <c r="V1087">
        <v>4296383.6229370199</v>
      </c>
      <c r="W1087">
        <v>574183.17925417295</v>
      </c>
      <c r="X1087">
        <v>0</v>
      </c>
      <c r="Y1087">
        <v>0</v>
      </c>
      <c r="Z1087">
        <v>889.01690739369201</v>
      </c>
      <c r="AA1087">
        <v>94583.697659925107</v>
      </c>
      <c r="AB1087">
        <v>1699.2572685488799</v>
      </c>
      <c r="AC1087">
        <v>140942.14990292801</v>
      </c>
      <c r="AD1087">
        <v>28770.262564523498</v>
      </c>
      <c r="AE1087">
        <v>0</v>
      </c>
      <c r="AF1087">
        <v>0</v>
      </c>
      <c r="AG1087">
        <v>0</v>
      </c>
      <c r="AH1087">
        <v>0</v>
      </c>
      <c r="AI1087">
        <v>0</v>
      </c>
      <c r="AJ1087">
        <v>5137451.1864945097</v>
      </c>
      <c r="AK1087" s="63">
        <v>14069.706066771399</v>
      </c>
      <c r="AL1087">
        <v>330.98244656580999</v>
      </c>
      <c r="AM1087">
        <v>93035.839999999997</v>
      </c>
      <c r="AN1087">
        <v>5217.0284046224897</v>
      </c>
      <c r="AO1087">
        <v>25156.486443780901</v>
      </c>
      <c r="AP1087">
        <v>330.98244656580999</v>
      </c>
      <c r="AQ1087">
        <v>93035.839999999997</v>
      </c>
      <c r="AR1087">
        <v>11562.258644801401</v>
      </c>
      <c r="AS1087">
        <v>17404.903521853601</v>
      </c>
      <c r="AT1087">
        <v>0</v>
      </c>
      <c r="AU1087" t="s">
        <v>2896</v>
      </c>
      <c r="AV1087" t="s">
        <v>2896</v>
      </c>
    </row>
    <row r="1088" spans="1:48" x14ac:dyDescent="0.25">
      <c r="A1088" t="s">
        <v>4005</v>
      </c>
      <c r="B1088">
        <v>2142</v>
      </c>
      <c r="C1088" t="s">
        <v>206</v>
      </c>
      <c r="D1088">
        <v>754</v>
      </c>
      <c r="E1088" t="s">
        <v>1332</v>
      </c>
      <c r="F1088" t="s">
        <v>2892</v>
      </c>
      <c r="G1088" t="s">
        <v>2893</v>
      </c>
      <c r="H1088" t="s">
        <v>2894</v>
      </c>
      <c r="I1088" t="s">
        <v>2895</v>
      </c>
      <c r="J1088">
        <v>550.30557875352304</v>
      </c>
      <c r="K1088">
        <v>2</v>
      </c>
      <c r="L1088">
        <v>1</v>
      </c>
      <c r="M1088">
        <v>2</v>
      </c>
      <c r="N1088">
        <v>4005553.13017035</v>
      </c>
      <c r="O1088">
        <v>1081631.32858874</v>
      </c>
      <c r="P1088">
        <v>1158820.6520179899</v>
      </c>
      <c r="Q1088">
        <v>170690.53333805199</v>
      </c>
      <c r="R1088">
        <v>327186.81827353698</v>
      </c>
      <c r="S1088">
        <v>255773.08319067</v>
      </c>
      <c r="T1088">
        <v>4128695.71</v>
      </c>
      <c r="U1088">
        <v>2615186.7523886701</v>
      </c>
      <c r="V1088">
        <v>5711692.8817493599</v>
      </c>
      <c r="W1088">
        <v>858842.15127896098</v>
      </c>
      <c r="X1088">
        <v>0</v>
      </c>
      <c r="Y1088">
        <v>0</v>
      </c>
      <c r="Z1088">
        <v>1339.83479526772</v>
      </c>
      <c r="AA1088">
        <v>142546.81562960401</v>
      </c>
      <c r="AB1088">
        <v>29460.778935490602</v>
      </c>
      <c r="AC1088">
        <v>212413.504163151</v>
      </c>
      <c r="AD1088">
        <v>43359.579027518601</v>
      </c>
      <c r="AE1088">
        <v>0</v>
      </c>
      <c r="AF1088">
        <v>0</v>
      </c>
      <c r="AG1088">
        <v>0</v>
      </c>
      <c r="AH1088">
        <v>0</v>
      </c>
      <c r="AI1088">
        <v>0</v>
      </c>
      <c r="AJ1088">
        <v>6999655.5455793496</v>
      </c>
      <c r="AK1088" s="63">
        <v>12719.5794769771</v>
      </c>
      <c r="AL1088">
        <v>330.98244656580999</v>
      </c>
      <c r="AM1088">
        <v>93035.839999999997</v>
      </c>
      <c r="AN1088">
        <v>5217.0284046224897</v>
      </c>
      <c r="AO1088">
        <v>25156.486443780901</v>
      </c>
      <c r="AP1088">
        <v>330.98244656580999</v>
      </c>
      <c r="AQ1088">
        <v>93035.839999999997</v>
      </c>
      <c r="AR1088">
        <v>11562.258644801401</v>
      </c>
      <c r="AS1088">
        <v>17404.903521853601</v>
      </c>
      <c r="AT1088">
        <v>0</v>
      </c>
      <c r="AU1088" t="s">
        <v>2896</v>
      </c>
      <c r="AV1088" t="s">
        <v>2896</v>
      </c>
    </row>
    <row r="1089" spans="1:48" x14ac:dyDescent="0.25">
      <c r="A1089" t="s">
        <v>4006</v>
      </c>
      <c r="B1089">
        <v>2142</v>
      </c>
      <c r="C1089" t="s">
        <v>206</v>
      </c>
      <c r="D1089">
        <v>773</v>
      </c>
      <c r="E1089" t="s">
        <v>1333</v>
      </c>
      <c r="F1089" t="s">
        <v>2892</v>
      </c>
      <c r="G1089" t="s">
        <v>2903</v>
      </c>
      <c r="H1089" t="s">
        <v>2904</v>
      </c>
      <c r="I1089" t="s">
        <v>2895</v>
      </c>
      <c r="J1089">
        <v>1749.9236548491499</v>
      </c>
      <c r="K1089">
        <v>2</v>
      </c>
      <c r="L1089">
        <v>1</v>
      </c>
      <c r="M1089">
        <v>2</v>
      </c>
      <c r="N1089">
        <v>12855926.8309312</v>
      </c>
      <c r="O1089">
        <v>5090383.6055117799</v>
      </c>
      <c r="P1089">
        <v>3768060.09074846</v>
      </c>
      <c r="Q1089">
        <v>602317.25111169205</v>
      </c>
      <c r="R1089">
        <v>949391.92981819203</v>
      </c>
      <c r="S1089">
        <v>813336.05514750001</v>
      </c>
      <c r="T1089">
        <v>14950014.35</v>
      </c>
      <c r="U1089">
        <v>8316065.3581213299</v>
      </c>
      <c r="V1089">
        <v>19326523.067106701</v>
      </c>
      <c r="W1089">
        <v>3479360.5254865298</v>
      </c>
      <c r="X1089">
        <v>0</v>
      </c>
      <c r="Y1089">
        <v>0</v>
      </c>
      <c r="Z1089">
        <v>4260.5575744655198</v>
      </c>
      <c r="AA1089">
        <v>453286.41799103102</v>
      </c>
      <c r="AB1089">
        <v>2649.1399626206298</v>
      </c>
      <c r="AC1089">
        <v>675456.38259099098</v>
      </c>
      <c r="AD1089">
        <v>137879.672556509</v>
      </c>
      <c r="AE1089">
        <v>0</v>
      </c>
      <c r="AF1089">
        <v>0</v>
      </c>
      <c r="AG1089">
        <v>0</v>
      </c>
      <c r="AH1089">
        <v>0</v>
      </c>
      <c r="AI1089">
        <v>0</v>
      </c>
      <c r="AJ1089">
        <v>24079415.763268799</v>
      </c>
      <c r="AK1089" s="63">
        <v>13760.2664530782</v>
      </c>
      <c r="AL1089">
        <v>330.98244656580999</v>
      </c>
      <c r="AM1089">
        <v>93035.839999999997</v>
      </c>
      <c r="AN1089">
        <v>5217.0284046224897</v>
      </c>
      <c r="AO1089">
        <v>25156.486443780901</v>
      </c>
      <c r="AP1089">
        <v>330.98244656580999</v>
      </c>
      <c r="AQ1089">
        <v>40734.411818744898</v>
      </c>
      <c r="AR1089">
        <v>12761.344759519199</v>
      </c>
      <c r="AS1089">
        <v>25156.486443780901</v>
      </c>
      <c r="AT1089">
        <v>0</v>
      </c>
      <c r="AU1089" t="s">
        <v>2896</v>
      </c>
      <c r="AV1089" t="s">
        <v>2896</v>
      </c>
    </row>
    <row r="1090" spans="1:48" x14ac:dyDescent="0.25">
      <c r="A1090" t="s">
        <v>4007</v>
      </c>
      <c r="B1090">
        <v>2142</v>
      </c>
      <c r="C1090" t="s">
        <v>206</v>
      </c>
      <c r="D1090">
        <v>3528</v>
      </c>
      <c r="E1090" t="s">
        <v>1334</v>
      </c>
      <c r="F1090" t="s">
        <v>2906</v>
      </c>
      <c r="G1090" t="s">
        <v>2893</v>
      </c>
      <c r="H1090" t="s">
        <v>2894</v>
      </c>
      <c r="I1090" t="s">
        <v>2895</v>
      </c>
      <c r="J1090">
        <v>129.56886227544101</v>
      </c>
      <c r="K1090">
        <v>1</v>
      </c>
      <c r="L1090">
        <v>1</v>
      </c>
      <c r="M1090">
        <v>2</v>
      </c>
      <c r="N1090">
        <v>167202.839612343</v>
      </c>
      <c r="O1090">
        <v>124900.326606213</v>
      </c>
      <c r="P1090">
        <v>270054.66628912702</v>
      </c>
      <c r="Q1090">
        <v>40188.904237340597</v>
      </c>
      <c r="R1090">
        <v>968100.91813910997</v>
      </c>
      <c r="S1090">
        <v>60221.499961460497</v>
      </c>
      <c r="T1090">
        <v>954704.72</v>
      </c>
      <c r="U1090">
        <v>615742.93488413398</v>
      </c>
      <c r="V1090">
        <v>448721.12358328502</v>
      </c>
      <c r="W1090">
        <v>189846.93339581299</v>
      </c>
      <c r="X1090">
        <v>0</v>
      </c>
      <c r="Y1090">
        <v>0</v>
      </c>
      <c r="Z1090">
        <v>315.46267521602101</v>
      </c>
      <c r="AA1090">
        <v>931484.23588446795</v>
      </c>
      <c r="AB1090">
        <v>79.899345351885501</v>
      </c>
      <c r="AC1090">
        <v>50012.5332705123</v>
      </c>
      <c r="AD1090">
        <v>10208.9666909481</v>
      </c>
      <c r="AE1090">
        <v>0</v>
      </c>
      <c r="AF1090">
        <v>0</v>
      </c>
      <c r="AG1090">
        <v>0</v>
      </c>
      <c r="AH1090">
        <v>0</v>
      </c>
      <c r="AI1090">
        <v>0</v>
      </c>
      <c r="AJ1090">
        <v>1630669.15484559</v>
      </c>
      <c r="AK1090" s="63">
        <v>12585.3474840203</v>
      </c>
      <c r="AL1090">
        <v>330.98244656580999</v>
      </c>
      <c r="AM1090">
        <v>93035.839999999997</v>
      </c>
      <c r="AN1090">
        <v>5217.0284046224897</v>
      </c>
      <c r="AO1090">
        <v>25156.486443780901</v>
      </c>
      <c r="AP1090">
        <v>330.98244656580999</v>
      </c>
      <c r="AQ1090">
        <v>93035.839999999997</v>
      </c>
      <c r="AR1090">
        <v>11562.258644801401</v>
      </c>
      <c r="AS1090">
        <v>17404.903521853601</v>
      </c>
      <c r="AT1090">
        <v>0</v>
      </c>
      <c r="AU1090" t="s">
        <v>2896</v>
      </c>
      <c r="AV1090" t="s">
        <v>2896</v>
      </c>
    </row>
    <row r="1091" spans="1:48" x14ac:dyDescent="0.25">
      <c r="A1091" t="s">
        <v>4008</v>
      </c>
      <c r="B1091">
        <v>2142</v>
      </c>
      <c r="C1091" t="s">
        <v>206</v>
      </c>
      <c r="D1091">
        <v>767</v>
      </c>
      <c r="E1091" t="s">
        <v>1335</v>
      </c>
      <c r="F1091" t="s">
        <v>2892</v>
      </c>
      <c r="G1091" t="s">
        <v>2911</v>
      </c>
      <c r="H1091" t="s">
        <v>2894</v>
      </c>
      <c r="I1091" t="s">
        <v>2895</v>
      </c>
      <c r="J1091">
        <v>702.58083395295603</v>
      </c>
      <c r="K1091">
        <v>3</v>
      </c>
      <c r="L1091">
        <v>2</v>
      </c>
      <c r="M1091">
        <v>2</v>
      </c>
      <c r="N1091">
        <v>5169647.2013026197</v>
      </c>
      <c r="O1091">
        <v>2026184.74706697</v>
      </c>
      <c r="P1091">
        <v>1480217.26183799</v>
      </c>
      <c r="Q1091">
        <v>217922.372388371</v>
      </c>
      <c r="R1091">
        <v>382818.119378859</v>
      </c>
      <c r="S1091">
        <v>326548.145301115</v>
      </c>
      <c r="T1091">
        <v>5937953.6799999997</v>
      </c>
      <c r="U1091">
        <v>3338836.0219748099</v>
      </c>
      <c r="V1091">
        <v>7719862.66070408</v>
      </c>
      <c r="W1091">
        <v>1370517.2636031299</v>
      </c>
      <c r="X1091">
        <v>0</v>
      </c>
      <c r="Y1091">
        <v>0</v>
      </c>
      <c r="Z1091">
        <v>1710.5809647624901</v>
      </c>
      <c r="AA1091">
        <v>181990.99640100601</v>
      </c>
      <c r="AB1091">
        <v>2708.20030183786</v>
      </c>
      <c r="AC1091">
        <v>271190.52152051398</v>
      </c>
      <c r="AD1091">
        <v>55357.623780600501</v>
      </c>
      <c r="AE1091">
        <v>0</v>
      </c>
      <c r="AF1091">
        <v>0</v>
      </c>
      <c r="AG1091">
        <v>0</v>
      </c>
      <c r="AH1091">
        <v>0</v>
      </c>
      <c r="AI1091">
        <v>0</v>
      </c>
      <c r="AJ1091">
        <v>9603337.8472759295</v>
      </c>
      <c r="AK1091" s="63">
        <v>13668.6590114398</v>
      </c>
      <c r="AL1091">
        <v>330.98244656580999</v>
      </c>
      <c r="AM1091">
        <v>93035.839999999997</v>
      </c>
      <c r="AN1091">
        <v>5217.0284046224897</v>
      </c>
      <c r="AO1091">
        <v>25156.486443780901</v>
      </c>
      <c r="AP1091">
        <v>3753.1860850462999</v>
      </c>
      <c r="AQ1091">
        <v>20687.885194392002</v>
      </c>
      <c r="AR1091">
        <v>8191.44180345933</v>
      </c>
      <c r="AS1091">
        <v>13668.6590114398</v>
      </c>
      <c r="AT1091">
        <v>0</v>
      </c>
      <c r="AU1091" t="s">
        <v>2896</v>
      </c>
      <c r="AV1091" t="s">
        <v>2896</v>
      </c>
    </row>
    <row r="1092" spans="1:48" x14ac:dyDescent="0.25">
      <c r="A1092" t="s">
        <v>4009</v>
      </c>
      <c r="B1092">
        <v>2142</v>
      </c>
      <c r="C1092" t="s">
        <v>206</v>
      </c>
      <c r="D1092">
        <v>756</v>
      </c>
      <c r="E1092" t="s">
        <v>1336</v>
      </c>
      <c r="F1092" t="s">
        <v>2892</v>
      </c>
      <c r="G1092" t="s">
        <v>2893</v>
      </c>
      <c r="H1092" t="s">
        <v>2894</v>
      </c>
      <c r="I1092" t="s">
        <v>2895</v>
      </c>
      <c r="J1092">
        <v>666.80464995926798</v>
      </c>
      <c r="K1092">
        <v>1</v>
      </c>
      <c r="L1092">
        <v>1</v>
      </c>
      <c r="M1092">
        <v>2</v>
      </c>
      <c r="N1092">
        <v>5107343.3052038001</v>
      </c>
      <c r="O1092">
        <v>1214970.0358014</v>
      </c>
      <c r="P1092">
        <v>1402526.87909426</v>
      </c>
      <c r="Q1092">
        <v>206825.52699473599</v>
      </c>
      <c r="R1092">
        <v>362165.90525609598</v>
      </c>
      <c r="S1092">
        <v>309919.95682156301</v>
      </c>
      <c r="T1092">
        <v>5125012.8099999996</v>
      </c>
      <c r="U1092">
        <v>3168818.8423502902</v>
      </c>
      <c r="V1092">
        <v>7083538.8805058198</v>
      </c>
      <c r="W1092">
        <v>1034533.88086315</v>
      </c>
      <c r="X1092">
        <v>0</v>
      </c>
      <c r="Y1092">
        <v>0</v>
      </c>
      <c r="Z1092">
        <v>1623.4763123524301</v>
      </c>
      <c r="AA1092">
        <v>172723.81594604801</v>
      </c>
      <c r="AB1092">
        <v>1411.5987229207899</v>
      </c>
      <c r="AC1092">
        <v>257381.20375037999</v>
      </c>
      <c r="AD1092">
        <v>52538.753071182902</v>
      </c>
      <c r="AE1092">
        <v>0</v>
      </c>
      <c r="AF1092">
        <v>0</v>
      </c>
      <c r="AG1092">
        <v>0</v>
      </c>
      <c r="AH1092">
        <v>0</v>
      </c>
      <c r="AI1092">
        <v>0</v>
      </c>
      <c r="AJ1092">
        <v>8603751.6091718692</v>
      </c>
      <c r="AK1092" s="63">
        <v>12902.956825057199</v>
      </c>
      <c r="AL1092">
        <v>330.98244656580999</v>
      </c>
      <c r="AM1092">
        <v>93035.839999999997</v>
      </c>
      <c r="AN1092">
        <v>5217.0284046224897</v>
      </c>
      <c r="AO1092">
        <v>25156.486443780901</v>
      </c>
      <c r="AP1092">
        <v>330.98244656580999</v>
      </c>
      <c r="AQ1092">
        <v>93035.839999999997</v>
      </c>
      <c r="AR1092">
        <v>11562.258644801401</v>
      </c>
      <c r="AS1092">
        <v>17404.903521853601</v>
      </c>
      <c r="AT1092">
        <v>0</v>
      </c>
      <c r="AU1092" t="s">
        <v>2896</v>
      </c>
      <c r="AV1092" t="s">
        <v>2896</v>
      </c>
    </row>
    <row r="1093" spans="1:48" x14ac:dyDescent="0.25">
      <c r="A1093" t="s">
        <v>4010</v>
      </c>
      <c r="B1093">
        <v>2142</v>
      </c>
      <c r="C1093" t="s">
        <v>206</v>
      </c>
      <c r="D1093">
        <v>757</v>
      </c>
      <c r="E1093" t="s">
        <v>1222</v>
      </c>
      <c r="F1093" t="s">
        <v>2892</v>
      </c>
      <c r="G1093" t="s">
        <v>2893</v>
      </c>
      <c r="H1093" t="s">
        <v>2894</v>
      </c>
      <c r="I1093" t="s">
        <v>2895</v>
      </c>
      <c r="J1093">
        <v>312.78916777747702</v>
      </c>
      <c r="K1093">
        <v>4</v>
      </c>
      <c r="L1093">
        <v>1</v>
      </c>
      <c r="M1093">
        <v>2</v>
      </c>
      <c r="N1093">
        <v>3101061.2671651798</v>
      </c>
      <c r="O1093">
        <v>1213394.5747281299</v>
      </c>
      <c r="P1093">
        <v>659305.39992984303</v>
      </c>
      <c r="Q1093">
        <v>97019.096174229097</v>
      </c>
      <c r="R1093">
        <v>170041.56677366901</v>
      </c>
      <c r="S1093">
        <v>145379.318182274</v>
      </c>
      <c r="T1093">
        <v>3754371.25</v>
      </c>
      <c r="U1093">
        <v>1486450.65477105</v>
      </c>
      <c r="V1093">
        <v>4409615.5091121802</v>
      </c>
      <c r="W1093">
        <v>748605.87307476101</v>
      </c>
      <c r="X1093">
        <v>0</v>
      </c>
      <c r="Y1093">
        <v>0</v>
      </c>
      <c r="Z1093">
        <v>761.55108498146001</v>
      </c>
      <c r="AA1093">
        <v>81022.438353443504</v>
      </c>
      <c r="AB1093">
        <v>816.533145685524</v>
      </c>
      <c r="AC1093">
        <v>120734.08985309899</v>
      </c>
      <c r="AD1093">
        <v>24645.228329174799</v>
      </c>
      <c r="AE1093">
        <v>0</v>
      </c>
      <c r="AF1093">
        <v>0</v>
      </c>
      <c r="AG1093">
        <v>0</v>
      </c>
      <c r="AH1093">
        <v>0</v>
      </c>
      <c r="AI1093">
        <v>0</v>
      </c>
      <c r="AJ1093">
        <v>5386201.2229533195</v>
      </c>
      <c r="AK1093" s="63">
        <v>17219.909695802398</v>
      </c>
      <c r="AL1093">
        <v>330.98244656580999</v>
      </c>
      <c r="AM1093">
        <v>93035.839999999997</v>
      </c>
      <c r="AN1093">
        <v>5217.0284046224897</v>
      </c>
      <c r="AO1093">
        <v>25156.486443780901</v>
      </c>
      <c r="AP1093">
        <v>330.98244656580999</v>
      </c>
      <c r="AQ1093">
        <v>93035.839999999997</v>
      </c>
      <c r="AR1093">
        <v>11562.258644801401</v>
      </c>
      <c r="AS1093">
        <v>17404.903521853601</v>
      </c>
      <c r="AT1093">
        <v>0</v>
      </c>
      <c r="AU1093" t="s">
        <v>2896</v>
      </c>
      <c r="AV1093" t="s">
        <v>2896</v>
      </c>
    </row>
    <row r="1094" spans="1:48" x14ac:dyDescent="0.25">
      <c r="A1094" t="s">
        <v>4011</v>
      </c>
      <c r="B1094">
        <v>2142</v>
      </c>
      <c r="C1094" t="s">
        <v>206</v>
      </c>
      <c r="D1094">
        <v>4596</v>
      </c>
      <c r="E1094" t="s">
        <v>1337</v>
      </c>
      <c r="F1094" t="s">
        <v>2945</v>
      </c>
      <c r="G1094" t="s">
        <v>2903</v>
      </c>
      <c r="H1094" t="s">
        <v>2904</v>
      </c>
      <c r="I1094" t="s">
        <v>2895</v>
      </c>
      <c r="J1094">
        <v>450.52203410817299</v>
      </c>
      <c r="K1094">
        <v>1</v>
      </c>
      <c r="L1094">
        <v>2</v>
      </c>
      <c r="M1094">
        <v>2</v>
      </c>
      <c r="N1094">
        <v>6107601.9913812997</v>
      </c>
      <c r="O1094">
        <v>1821259.14563959</v>
      </c>
      <c r="P1094">
        <v>949609.98987878696</v>
      </c>
      <c r="Q1094">
        <v>139740.26295835699</v>
      </c>
      <c r="R1094">
        <v>524524.79453806905</v>
      </c>
      <c r="S1094">
        <v>209395.31445453601</v>
      </c>
      <c r="T1094">
        <v>7401745.25</v>
      </c>
      <c r="U1094">
        <v>2140990.9343961002</v>
      </c>
      <c r="V1094">
        <v>8401762.5420112498</v>
      </c>
      <c r="W1094">
        <v>1022323.48132862</v>
      </c>
      <c r="X1094">
        <v>0</v>
      </c>
      <c r="Y1094">
        <v>0</v>
      </c>
      <c r="Z1094">
        <v>1096.8907469558501</v>
      </c>
      <c r="AA1094">
        <v>116699.673440628</v>
      </c>
      <c r="AB1094">
        <v>853.59686864951198</v>
      </c>
      <c r="AC1094">
        <v>173897.862682743</v>
      </c>
      <c r="AD1094">
        <v>35497.451771792897</v>
      </c>
      <c r="AE1094">
        <v>0</v>
      </c>
      <c r="AF1094">
        <v>0</v>
      </c>
      <c r="AG1094">
        <v>0</v>
      </c>
      <c r="AH1094">
        <v>0</v>
      </c>
      <c r="AI1094">
        <v>0</v>
      </c>
      <c r="AJ1094">
        <v>9752131.4988506194</v>
      </c>
      <c r="AK1094" s="63">
        <v>21646.2919913681</v>
      </c>
      <c r="AL1094">
        <v>330.98244656580999</v>
      </c>
      <c r="AM1094">
        <v>93035.839999999997</v>
      </c>
      <c r="AN1094">
        <v>5217.0284046224897</v>
      </c>
      <c r="AO1094">
        <v>25156.486443780901</v>
      </c>
      <c r="AP1094">
        <v>330.98244656580999</v>
      </c>
      <c r="AQ1094">
        <v>40734.411818744898</v>
      </c>
      <c r="AR1094">
        <v>12761.344759519199</v>
      </c>
      <c r="AS1094">
        <v>25156.486443780901</v>
      </c>
      <c r="AT1094">
        <v>0</v>
      </c>
      <c r="AU1094" t="s">
        <v>2896</v>
      </c>
      <c r="AV1094" t="s">
        <v>2896</v>
      </c>
    </row>
    <row r="1095" spans="1:48" x14ac:dyDescent="0.25">
      <c r="A1095" t="s">
        <v>4012</v>
      </c>
      <c r="B1095">
        <v>2142</v>
      </c>
      <c r="C1095" t="s">
        <v>206</v>
      </c>
      <c r="D1095">
        <v>759</v>
      </c>
      <c r="E1095" t="s">
        <v>1338</v>
      </c>
      <c r="F1095" t="s">
        <v>2892</v>
      </c>
      <c r="G1095" t="s">
        <v>2893</v>
      </c>
      <c r="H1095" t="s">
        <v>2894</v>
      </c>
      <c r="I1095" t="s">
        <v>2895</v>
      </c>
      <c r="J1095">
        <v>313.23568376469501</v>
      </c>
      <c r="K1095">
        <v>1</v>
      </c>
      <c r="L1095">
        <v>2</v>
      </c>
      <c r="M1095">
        <v>2</v>
      </c>
      <c r="N1095">
        <v>2826946.0624839799</v>
      </c>
      <c r="O1095">
        <v>830560.39215998899</v>
      </c>
      <c r="P1095">
        <v>662019.69351283496</v>
      </c>
      <c r="Q1095">
        <v>97157.593865229894</v>
      </c>
      <c r="R1095">
        <v>170863.50596844099</v>
      </c>
      <c r="S1095">
        <v>145586.851551286</v>
      </c>
      <c r="T1095">
        <v>3098974.64</v>
      </c>
      <c r="U1095">
        <v>1488572.60799047</v>
      </c>
      <c r="V1095">
        <v>4018314.8435593299</v>
      </c>
      <c r="W1095">
        <v>485934.76738467399</v>
      </c>
      <c r="X1095">
        <v>0</v>
      </c>
      <c r="Y1095">
        <v>0</v>
      </c>
      <c r="Z1095">
        <v>762.63822216381095</v>
      </c>
      <c r="AA1095">
        <v>81138.100332102404</v>
      </c>
      <c r="AB1095">
        <v>1396.8984922035199</v>
      </c>
      <c r="AC1095">
        <v>120906.441414071</v>
      </c>
      <c r="AD1095">
        <v>24680.4101372144</v>
      </c>
      <c r="AE1095">
        <v>0</v>
      </c>
      <c r="AF1095">
        <v>0</v>
      </c>
      <c r="AG1095">
        <v>0</v>
      </c>
      <c r="AH1095">
        <v>0</v>
      </c>
      <c r="AI1095">
        <v>0</v>
      </c>
      <c r="AJ1095">
        <v>4733134.09954176</v>
      </c>
      <c r="AK1095" s="63">
        <v>15110.456263014201</v>
      </c>
      <c r="AL1095">
        <v>330.98244656580999</v>
      </c>
      <c r="AM1095">
        <v>93035.839999999997</v>
      </c>
      <c r="AN1095">
        <v>5217.0284046224897</v>
      </c>
      <c r="AO1095">
        <v>25156.486443780901</v>
      </c>
      <c r="AP1095">
        <v>330.98244656580999</v>
      </c>
      <c r="AQ1095">
        <v>93035.839999999997</v>
      </c>
      <c r="AR1095">
        <v>11562.258644801401</v>
      </c>
      <c r="AS1095">
        <v>17404.903521853601</v>
      </c>
      <c r="AT1095">
        <v>0</v>
      </c>
      <c r="AU1095" t="s">
        <v>2896</v>
      </c>
      <c r="AV1095" t="s">
        <v>2896</v>
      </c>
    </row>
    <row r="1096" spans="1:48" x14ac:dyDescent="0.25">
      <c r="A1096" t="s">
        <v>4013</v>
      </c>
      <c r="B1096">
        <v>2142</v>
      </c>
      <c r="C1096" t="s">
        <v>206</v>
      </c>
      <c r="D1096">
        <v>2142</v>
      </c>
      <c r="E1096" t="s">
        <v>206</v>
      </c>
      <c r="F1096" t="s">
        <v>1871</v>
      </c>
      <c r="G1096" t="s">
        <v>1871</v>
      </c>
      <c r="H1096" t="s">
        <v>2899</v>
      </c>
      <c r="I1096" t="s">
        <v>2895</v>
      </c>
      <c r="J1096">
        <v>169.159890153719</v>
      </c>
      <c r="K1096">
        <v>1</v>
      </c>
      <c r="L1096">
        <v>5</v>
      </c>
      <c r="M1096">
        <v>2</v>
      </c>
      <c r="N1096">
        <v>144159.72321425201</v>
      </c>
      <c r="O1096">
        <v>163064.83793888599</v>
      </c>
      <c r="P1096">
        <v>352572.49992560101</v>
      </c>
      <c r="Q1096">
        <v>52469.015369871398</v>
      </c>
      <c r="R1096">
        <v>91623.109569747103</v>
      </c>
      <c r="S1096">
        <v>78622.765836416205</v>
      </c>
      <c r="T1096">
        <v>0</v>
      </c>
      <c r="U1096">
        <v>803889.18601835601</v>
      </c>
      <c r="V1096">
        <v>511698.66086080403</v>
      </c>
      <c r="W1096">
        <v>247856.51301766001</v>
      </c>
      <c r="X1096">
        <v>0</v>
      </c>
      <c r="Y1096">
        <v>0</v>
      </c>
      <c r="Z1096">
        <v>411.85536825737199</v>
      </c>
      <c r="AA1096">
        <v>43817.843403085797</v>
      </c>
      <c r="AB1096">
        <v>104.31336854951201</v>
      </c>
      <c r="AC1096">
        <v>65294.349936980703</v>
      </c>
      <c r="AD1096">
        <v>13328.4158994356</v>
      </c>
      <c r="AE1096">
        <v>0</v>
      </c>
      <c r="AF1096">
        <v>0</v>
      </c>
      <c r="AG1096">
        <v>0</v>
      </c>
      <c r="AH1096">
        <v>0</v>
      </c>
      <c r="AI1096">
        <v>0</v>
      </c>
      <c r="AJ1096">
        <v>882511.95185477298</v>
      </c>
      <c r="AK1096" s="63">
        <v>5217.0284046224897</v>
      </c>
      <c r="AL1096">
        <v>330.98244656580999</v>
      </c>
      <c r="AM1096">
        <v>93035.839999999997</v>
      </c>
      <c r="AN1096">
        <v>5217.0284046224897</v>
      </c>
      <c r="AO1096">
        <v>25156.486443780901</v>
      </c>
      <c r="AP1096">
        <v>634.54287297753501</v>
      </c>
      <c r="AQ1096">
        <v>40331.279999999999</v>
      </c>
      <c r="AR1096">
        <v>5217.0284046224897</v>
      </c>
      <c r="AS1096">
        <v>5217.0284046224897</v>
      </c>
      <c r="AT1096">
        <v>0</v>
      </c>
      <c r="AU1096" t="s">
        <v>2896</v>
      </c>
      <c r="AV1096" t="s">
        <v>2900</v>
      </c>
    </row>
    <row r="1097" spans="1:48" x14ac:dyDescent="0.25">
      <c r="A1097" t="s">
        <v>4014</v>
      </c>
      <c r="B1097">
        <v>2142</v>
      </c>
      <c r="C1097" t="s">
        <v>206</v>
      </c>
      <c r="D1097">
        <v>760</v>
      </c>
      <c r="E1097" t="s">
        <v>1339</v>
      </c>
      <c r="F1097" t="s">
        <v>2892</v>
      </c>
      <c r="G1097" t="s">
        <v>2893</v>
      </c>
      <c r="H1097" t="s">
        <v>2894</v>
      </c>
      <c r="I1097" t="s">
        <v>2895</v>
      </c>
      <c r="J1097">
        <v>500.01615287939501</v>
      </c>
      <c r="K1097">
        <v>1</v>
      </c>
      <c r="L1097">
        <v>1</v>
      </c>
      <c r="M1097">
        <v>2</v>
      </c>
      <c r="N1097">
        <v>3928080.0765056801</v>
      </c>
      <c r="O1097">
        <v>1025937.0165405601</v>
      </c>
      <c r="P1097">
        <v>1052646.58918567</v>
      </c>
      <c r="Q1097">
        <v>155092.056318861</v>
      </c>
      <c r="R1097">
        <v>272032.89787202002</v>
      </c>
      <c r="S1097">
        <v>232399.375919068</v>
      </c>
      <c r="T1097">
        <v>4057589.54</v>
      </c>
      <c r="U1097">
        <v>2376199.0964227999</v>
      </c>
      <c r="V1097">
        <v>5541502.8734108303</v>
      </c>
      <c r="W1097">
        <v>760033.71122898196</v>
      </c>
      <c r="X1097">
        <v>0</v>
      </c>
      <c r="Y1097">
        <v>0</v>
      </c>
      <c r="Z1097">
        <v>1217.39459981702</v>
      </c>
      <c r="AA1097">
        <v>129520.23949633101</v>
      </c>
      <c r="AB1097">
        <v>1514.41768683947</v>
      </c>
      <c r="AC1097">
        <v>193002.192367126</v>
      </c>
      <c r="AD1097">
        <v>39397.183551941504</v>
      </c>
      <c r="AE1097">
        <v>0</v>
      </c>
      <c r="AF1097">
        <v>0</v>
      </c>
      <c r="AG1097">
        <v>0</v>
      </c>
      <c r="AH1097">
        <v>0</v>
      </c>
      <c r="AI1097">
        <v>0</v>
      </c>
      <c r="AJ1097">
        <v>6666188.0123418598</v>
      </c>
      <c r="AK1097" s="63">
        <v>13331.945326073799</v>
      </c>
      <c r="AL1097">
        <v>330.98244656580999</v>
      </c>
      <c r="AM1097">
        <v>93035.839999999997</v>
      </c>
      <c r="AN1097">
        <v>5217.0284046224897</v>
      </c>
      <c r="AO1097">
        <v>25156.486443780901</v>
      </c>
      <c r="AP1097">
        <v>330.98244656580999</v>
      </c>
      <c r="AQ1097">
        <v>93035.839999999997</v>
      </c>
      <c r="AR1097">
        <v>11562.258644801401</v>
      </c>
      <c r="AS1097">
        <v>17404.903521853601</v>
      </c>
      <c r="AT1097">
        <v>0</v>
      </c>
      <c r="AU1097" t="s">
        <v>2896</v>
      </c>
      <c r="AV1097" t="s">
        <v>2896</v>
      </c>
    </row>
    <row r="1098" spans="1:48" x14ac:dyDescent="0.25">
      <c r="A1098" t="s">
        <v>4015</v>
      </c>
      <c r="B1098">
        <v>2142</v>
      </c>
      <c r="C1098" t="s">
        <v>206</v>
      </c>
      <c r="D1098">
        <v>741</v>
      </c>
      <c r="E1098" t="s">
        <v>1232</v>
      </c>
      <c r="F1098" t="s">
        <v>2892</v>
      </c>
      <c r="G1098" t="s">
        <v>2893</v>
      </c>
      <c r="H1098" t="s">
        <v>2894</v>
      </c>
      <c r="I1098" t="s">
        <v>2895</v>
      </c>
      <c r="J1098">
        <v>546.75142817426195</v>
      </c>
      <c r="K1098">
        <v>5</v>
      </c>
      <c r="L1098">
        <v>1</v>
      </c>
      <c r="M1098">
        <v>2</v>
      </c>
      <c r="N1098">
        <v>4783609.6380677298</v>
      </c>
      <c r="O1098">
        <v>1290204.3687060201</v>
      </c>
      <c r="P1098">
        <v>1152368.96268625</v>
      </c>
      <c r="Q1098">
        <v>169588.12790848699</v>
      </c>
      <c r="R1098">
        <v>301929.24188070599</v>
      </c>
      <c r="S1098">
        <v>254121.17180383499</v>
      </c>
      <c r="T1098">
        <v>5099403.78</v>
      </c>
      <c r="U1098">
        <v>2598296.5592491999</v>
      </c>
      <c r="V1098">
        <v>6681742.5964970896</v>
      </c>
      <c r="W1098">
        <v>866874.31753249501</v>
      </c>
      <c r="X1098">
        <v>0</v>
      </c>
      <c r="Y1098">
        <v>0</v>
      </c>
      <c r="Z1098">
        <v>1331.1814673757899</v>
      </c>
      <c r="AA1098">
        <v>141626.176503086</v>
      </c>
      <c r="AB1098">
        <v>6126.0672491580999</v>
      </c>
      <c r="AC1098">
        <v>211041.630774961</v>
      </c>
      <c r="AD1098">
        <v>43079.5410288739</v>
      </c>
      <c r="AE1098">
        <v>0</v>
      </c>
      <c r="AF1098">
        <v>0</v>
      </c>
      <c r="AG1098">
        <v>0</v>
      </c>
      <c r="AH1098">
        <v>0</v>
      </c>
      <c r="AI1098">
        <v>0</v>
      </c>
      <c r="AJ1098">
        <v>7951821.5110530397</v>
      </c>
      <c r="AK1098" s="63">
        <v>14543.759926894299</v>
      </c>
      <c r="AL1098">
        <v>330.98244656580999</v>
      </c>
      <c r="AM1098">
        <v>93035.839999999997</v>
      </c>
      <c r="AN1098">
        <v>5217.0284046224897</v>
      </c>
      <c r="AO1098">
        <v>25156.486443780901</v>
      </c>
      <c r="AP1098">
        <v>330.98244656580999</v>
      </c>
      <c r="AQ1098">
        <v>93035.839999999997</v>
      </c>
      <c r="AR1098">
        <v>11562.258644801401</v>
      </c>
      <c r="AS1098">
        <v>17404.903521853601</v>
      </c>
      <c r="AT1098">
        <v>0</v>
      </c>
      <c r="AU1098" t="s">
        <v>2896</v>
      </c>
      <c r="AV1098" t="s">
        <v>2896</v>
      </c>
    </row>
    <row r="1099" spans="1:48" x14ac:dyDescent="0.25">
      <c r="A1099" t="s">
        <v>4016</v>
      </c>
      <c r="B1099">
        <v>2142</v>
      </c>
      <c r="C1099" t="s">
        <v>206</v>
      </c>
      <c r="D1099">
        <v>775</v>
      </c>
      <c r="E1099" t="s">
        <v>1340</v>
      </c>
      <c r="F1099" t="s">
        <v>2892</v>
      </c>
      <c r="G1099" t="s">
        <v>2903</v>
      </c>
      <c r="H1099" t="s">
        <v>2904</v>
      </c>
      <c r="I1099" t="s">
        <v>2895</v>
      </c>
      <c r="J1099">
        <v>1838.5409954166801</v>
      </c>
      <c r="K1099">
        <v>1</v>
      </c>
      <c r="L1099">
        <v>1</v>
      </c>
      <c r="M1099">
        <v>2</v>
      </c>
      <c r="N1099">
        <v>13041863.460710401</v>
      </c>
      <c r="O1099">
        <v>5497736.0973287905</v>
      </c>
      <c r="P1099">
        <v>3951830.1861031102</v>
      </c>
      <c r="Q1099">
        <v>570267.78427791095</v>
      </c>
      <c r="R1099">
        <v>997335.06390331103</v>
      </c>
      <c r="S1099">
        <v>854523.95382818102</v>
      </c>
      <c r="T1099">
        <v>15321835.949999999</v>
      </c>
      <c r="U1099">
        <v>8737196.6423235107</v>
      </c>
      <c r="V1099">
        <v>19567624.680059399</v>
      </c>
      <c r="W1099">
        <v>4008041.8760187998</v>
      </c>
      <c r="X1099">
        <v>0</v>
      </c>
      <c r="Y1099">
        <v>0</v>
      </c>
      <c r="Z1099">
        <v>4476.3151479674898</v>
      </c>
      <c r="AA1099">
        <v>476241.15476850898</v>
      </c>
      <c r="AB1099">
        <v>2648.5663288372202</v>
      </c>
      <c r="AC1099">
        <v>709661.95957642503</v>
      </c>
      <c r="AD1099">
        <v>144861.994251756</v>
      </c>
      <c r="AE1099">
        <v>0</v>
      </c>
      <c r="AF1099">
        <v>0</v>
      </c>
      <c r="AG1099">
        <v>0</v>
      </c>
      <c r="AH1099">
        <v>0</v>
      </c>
      <c r="AI1099">
        <v>0</v>
      </c>
      <c r="AJ1099">
        <v>24913556.546151701</v>
      </c>
      <c r="AK1099" s="63">
        <v>13550.7212557452</v>
      </c>
      <c r="AL1099">
        <v>330.98244656580999</v>
      </c>
      <c r="AM1099">
        <v>93035.839999999997</v>
      </c>
      <c r="AN1099">
        <v>5217.0284046224897</v>
      </c>
      <c r="AO1099">
        <v>25156.486443780901</v>
      </c>
      <c r="AP1099">
        <v>330.98244656580999</v>
      </c>
      <c r="AQ1099">
        <v>40734.411818744898</v>
      </c>
      <c r="AR1099">
        <v>12761.344759519199</v>
      </c>
      <c r="AS1099">
        <v>25156.486443780901</v>
      </c>
      <c r="AT1099">
        <v>0</v>
      </c>
      <c r="AU1099" t="s">
        <v>2896</v>
      </c>
      <c r="AV1099" t="s">
        <v>2896</v>
      </c>
    </row>
    <row r="1100" spans="1:48" x14ac:dyDescent="0.25">
      <c r="A1100" t="s">
        <v>4017</v>
      </c>
      <c r="B1100">
        <v>2142</v>
      </c>
      <c r="C1100" t="s">
        <v>206</v>
      </c>
      <c r="D1100">
        <v>774</v>
      </c>
      <c r="E1100" t="s">
        <v>1341</v>
      </c>
      <c r="F1100" t="s">
        <v>2892</v>
      </c>
      <c r="G1100" t="s">
        <v>2903</v>
      </c>
      <c r="H1100" t="s">
        <v>2904</v>
      </c>
      <c r="I1100" t="s">
        <v>2895</v>
      </c>
      <c r="J1100">
        <v>1645.4760113780301</v>
      </c>
      <c r="K1100">
        <v>1</v>
      </c>
      <c r="L1100">
        <v>1</v>
      </c>
      <c r="M1100">
        <v>2</v>
      </c>
      <c r="N1100">
        <v>11353302.331219999</v>
      </c>
      <c r="O1100">
        <v>4982525.1873212699</v>
      </c>
      <c r="P1100">
        <v>3544058.8930906001</v>
      </c>
      <c r="Q1100">
        <v>510384.02811265102</v>
      </c>
      <c r="R1100">
        <v>897680.76160852297</v>
      </c>
      <c r="S1100">
        <v>764790.48913103598</v>
      </c>
      <c r="T1100">
        <v>13468246.6</v>
      </c>
      <c r="U1100">
        <v>7819704.60135308</v>
      </c>
      <c r="V1100">
        <v>17071581.814330898</v>
      </c>
      <c r="W1100">
        <v>3778685.8230343699</v>
      </c>
      <c r="X1100">
        <v>0</v>
      </c>
      <c r="Y1100">
        <v>0</v>
      </c>
      <c r="Z1100">
        <v>4006.25779556213</v>
      </c>
      <c r="AA1100">
        <v>426231.12443840498</v>
      </c>
      <c r="AB1100">
        <v>7446.18175380925</v>
      </c>
      <c r="AC1100">
        <v>635140.43667320395</v>
      </c>
      <c r="AD1100">
        <v>129650.052457832</v>
      </c>
      <c r="AE1100">
        <v>0</v>
      </c>
      <c r="AF1100">
        <v>0</v>
      </c>
      <c r="AG1100">
        <v>0</v>
      </c>
      <c r="AH1100">
        <v>0</v>
      </c>
      <c r="AI1100">
        <v>0</v>
      </c>
      <c r="AJ1100">
        <v>22052741.690484099</v>
      </c>
      <c r="AK1100" s="63">
        <v>13402.0438693698</v>
      </c>
      <c r="AL1100">
        <v>330.98244656580999</v>
      </c>
      <c r="AM1100">
        <v>93035.839999999997</v>
      </c>
      <c r="AN1100">
        <v>5217.0284046224897</v>
      </c>
      <c r="AO1100">
        <v>25156.486443780901</v>
      </c>
      <c r="AP1100">
        <v>330.98244656580999</v>
      </c>
      <c r="AQ1100">
        <v>40734.411818744898</v>
      </c>
      <c r="AR1100">
        <v>12761.344759519199</v>
      </c>
      <c r="AS1100">
        <v>25156.486443780901</v>
      </c>
      <c r="AT1100">
        <v>0</v>
      </c>
      <c r="AU1100" t="s">
        <v>2896</v>
      </c>
      <c r="AV1100" t="s">
        <v>2896</v>
      </c>
    </row>
    <row r="1101" spans="1:48" x14ac:dyDescent="0.25">
      <c r="A1101" t="s">
        <v>4018</v>
      </c>
      <c r="B1101">
        <v>2142</v>
      </c>
      <c r="C1101" t="s">
        <v>206</v>
      </c>
      <c r="D1101">
        <v>1331</v>
      </c>
      <c r="E1101" t="s">
        <v>1342</v>
      </c>
      <c r="F1101" t="s">
        <v>2892</v>
      </c>
      <c r="G1101" t="s">
        <v>2911</v>
      </c>
      <c r="H1101" t="s">
        <v>2894</v>
      </c>
      <c r="I1101" t="s">
        <v>2895</v>
      </c>
      <c r="J1101">
        <v>1110.0068677127899</v>
      </c>
      <c r="K1101">
        <v>3</v>
      </c>
      <c r="L1101">
        <v>1</v>
      </c>
      <c r="M1101">
        <v>2</v>
      </c>
      <c r="N1101">
        <v>7817525.0970480498</v>
      </c>
      <c r="O1101">
        <v>2386831.3876487399</v>
      </c>
      <c r="P1101">
        <v>2336140.9485130599</v>
      </c>
      <c r="Q1101">
        <v>344295.37256001</v>
      </c>
      <c r="R1101">
        <v>602432.832734589</v>
      </c>
      <c r="S1101">
        <v>515913.13967921498</v>
      </c>
      <c r="T1101">
        <v>8212201.4199999999</v>
      </c>
      <c r="U1101">
        <v>5275024.2185044298</v>
      </c>
      <c r="V1101">
        <v>11196199.6910567</v>
      </c>
      <c r="W1101">
        <v>1998898.4883296799</v>
      </c>
      <c r="X1101">
        <v>0</v>
      </c>
      <c r="Y1101">
        <v>0</v>
      </c>
      <c r="Z1101">
        <v>2702.54542524608</v>
      </c>
      <c r="AA1101">
        <v>287527.42190592701</v>
      </c>
      <c r="AB1101">
        <v>1897.49178690642</v>
      </c>
      <c r="AC1101">
        <v>428453.67650114303</v>
      </c>
      <c r="AD1101">
        <v>87459.463178071397</v>
      </c>
      <c r="AE1101">
        <v>0</v>
      </c>
      <c r="AF1101">
        <v>0</v>
      </c>
      <c r="AG1101">
        <v>0</v>
      </c>
      <c r="AH1101">
        <v>0</v>
      </c>
      <c r="AI1101">
        <v>0</v>
      </c>
      <c r="AJ1101">
        <v>14003138.7781836</v>
      </c>
      <c r="AK1101" s="63">
        <v>12615.3622878367</v>
      </c>
      <c r="AL1101">
        <v>330.98244656580999</v>
      </c>
      <c r="AM1101">
        <v>93035.839999999997</v>
      </c>
      <c r="AN1101">
        <v>5217.0284046224897</v>
      </c>
      <c r="AO1101">
        <v>25156.486443780901</v>
      </c>
      <c r="AP1101">
        <v>3753.1860850462999</v>
      </c>
      <c r="AQ1101">
        <v>20687.885194392002</v>
      </c>
      <c r="AR1101">
        <v>8191.44180345933</v>
      </c>
      <c r="AS1101">
        <v>13668.6590114398</v>
      </c>
      <c r="AT1101">
        <v>0</v>
      </c>
      <c r="AU1101" t="s">
        <v>2896</v>
      </c>
      <c r="AV1101" t="s">
        <v>2896</v>
      </c>
    </row>
    <row r="1102" spans="1:48" x14ac:dyDescent="0.25">
      <c r="A1102" t="s">
        <v>4019</v>
      </c>
      <c r="B1102">
        <v>2142</v>
      </c>
      <c r="C1102" t="s">
        <v>206</v>
      </c>
      <c r="D1102">
        <v>4859</v>
      </c>
      <c r="E1102" t="s">
        <v>1343</v>
      </c>
      <c r="F1102" t="s">
        <v>2892</v>
      </c>
      <c r="G1102" t="s">
        <v>2911</v>
      </c>
      <c r="H1102" t="s">
        <v>2894</v>
      </c>
      <c r="I1102" t="s">
        <v>2895</v>
      </c>
      <c r="J1102">
        <v>660.16075398272096</v>
      </c>
      <c r="K1102">
        <v>1</v>
      </c>
      <c r="L1102">
        <v>1</v>
      </c>
      <c r="M1102">
        <v>2</v>
      </c>
      <c r="N1102">
        <v>4564139.0016651899</v>
      </c>
      <c r="O1102">
        <v>1763242.4080914799</v>
      </c>
      <c r="P1102">
        <v>1388150.0096735801</v>
      </c>
      <c r="Q1102">
        <v>204764.762591351</v>
      </c>
      <c r="R1102">
        <v>367386.12109956302</v>
      </c>
      <c r="S1102">
        <v>306831.982023691</v>
      </c>
      <c r="T1102">
        <v>5150436.88</v>
      </c>
      <c r="U1102">
        <v>3137245.4231211599</v>
      </c>
      <c r="V1102">
        <v>7051122.9382043304</v>
      </c>
      <c r="W1102">
        <v>1053722.93929229</v>
      </c>
      <c r="X1102">
        <v>0</v>
      </c>
      <c r="Y1102">
        <v>0</v>
      </c>
      <c r="Z1102">
        <v>1607.3003487620199</v>
      </c>
      <c r="AA1102">
        <v>171002.83354754801</v>
      </c>
      <c r="AB1102">
        <v>10226.291728243301</v>
      </c>
      <c r="AC1102">
        <v>254816.71361951399</v>
      </c>
      <c r="AD1102">
        <v>52015.268404176299</v>
      </c>
      <c r="AE1102">
        <v>0</v>
      </c>
      <c r="AF1102">
        <v>0</v>
      </c>
      <c r="AG1102">
        <v>0</v>
      </c>
      <c r="AH1102">
        <v>0</v>
      </c>
      <c r="AI1102">
        <v>0</v>
      </c>
      <c r="AJ1102">
        <v>8594514.2851448599</v>
      </c>
      <c r="AK1102" s="63">
        <v>13018.820390782899</v>
      </c>
      <c r="AL1102">
        <v>330.98244656580999</v>
      </c>
      <c r="AM1102">
        <v>93035.839999999997</v>
      </c>
      <c r="AN1102">
        <v>5217.0284046224897</v>
      </c>
      <c r="AO1102">
        <v>25156.486443780901</v>
      </c>
      <c r="AP1102">
        <v>3753.1860850462999</v>
      </c>
      <c r="AQ1102">
        <v>20687.885194392002</v>
      </c>
      <c r="AR1102">
        <v>8191.44180345933</v>
      </c>
      <c r="AS1102">
        <v>13668.6590114398</v>
      </c>
      <c r="AT1102">
        <v>0</v>
      </c>
      <c r="AU1102" t="s">
        <v>2896</v>
      </c>
      <c r="AV1102" t="s">
        <v>2896</v>
      </c>
    </row>
    <row r="1103" spans="1:48" x14ac:dyDescent="0.25">
      <c r="A1103" t="s">
        <v>4020</v>
      </c>
      <c r="B1103">
        <v>2142</v>
      </c>
      <c r="C1103" t="s">
        <v>206</v>
      </c>
      <c r="D1103">
        <v>761</v>
      </c>
      <c r="E1103" t="s">
        <v>1344</v>
      </c>
      <c r="F1103" t="s">
        <v>2892</v>
      </c>
      <c r="G1103" t="s">
        <v>2893</v>
      </c>
      <c r="H1103" t="s">
        <v>2894</v>
      </c>
      <c r="I1103" t="s">
        <v>2895</v>
      </c>
      <c r="J1103">
        <v>536.58386929840299</v>
      </c>
      <c r="K1103">
        <v>1</v>
      </c>
      <c r="L1103">
        <v>1</v>
      </c>
      <c r="M1103">
        <v>2</v>
      </c>
      <c r="N1103">
        <v>3785450.6943274001</v>
      </c>
      <c r="O1103">
        <v>1083082.4202823299</v>
      </c>
      <c r="P1103">
        <v>1131627.8680608</v>
      </c>
      <c r="Q1103">
        <v>166434.414563989</v>
      </c>
      <c r="R1103">
        <v>291737.48456055799</v>
      </c>
      <c r="S1103">
        <v>249395.455796936</v>
      </c>
      <c r="T1103">
        <v>3908355.05</v>
      </c>
      <c r="U1103">
        <v>2549977.8317950699</v>
      </c>
      <c r="V1103">
        <v>5494914.5223716302</v>
      </c>
      <c r="W1103">
        <v>821684.32338416902</v>
      </c>
      <c r="X1103">
        <v>0</v>
      </c>
      <c r="Y1103">
        <v>0</v>
      </c>
      <c r="Z1103">
        <v>1306.4264045692901</v>
      </c>
      <c r="AA1103">
        <v>138992.45226615699</v>
      </c>
      <c r="AB1103">
        <v>1435.1573685421699</v>
      </c>
      <c r="AC1103">
        <v>207117.03525387199</v>
      </c>
      <c r="AD1103">
        <v>42278.420543064203</v>
      </c>
      <c r="AE1103">
        <v>0</v>
      </c>
      <c r="AF1103">
        <v>0</v>
      </c>
      <c r="AG1103">
        <v>0</v>
      </c>
      <c r="AH1103">
        <v>0</v>
      </c>
      <c r="AI1103">
        <v>0</v>
      </c>
      <c r="AJ1103">
        <v>6707728.3375920001</v>
      </c>
      <c r="AK1103" s="63">
        <v>12500.8013125004</v>
      </c>
      <c r="AL1103">
        <v>330.98244656580999</v>
      </c>
      <c r="AM1103">
        <v>93035.839999999997</v>
      </c>
      <c r="AN1103">
        <v>5217.0284046224897</v>
      </c>
      <c r="AO1103">
        <v>25156.486443780901</v>
      </c>
      <c r="AP1103">
        <v>330.98244656580999</v>
      </c>
      <c r="AQ1103">
        <v>93035.839999999997</v>
      </c>
      <c r="AR1103">
        <v>11562.258644801401</v>
      </c>
      <c r="AS1103">
        <v>17404.903521853601</v>
      </c>
      <c r="AT1103">
        <v>0</v>
      </c>
      <c r="AU1103" t="s">
        <v>2896</v>
      </c>
      <c r="AV1103" t="s">
        <v>2896</v>
      </c>
    </row>
    <row r="1104" spans="1:48" x14ac:dyDescent="0.25">
      <c r="A1104" t="s">
        <v>4021</v>
      </c>
      <c r="B1104">
        <v>2142</v>
      </c>
      <c r="C1104" t="s">
        <v>206</v>
      </c>
      <c r="D1104">
        <v>762</v>
      </c>
      <c r="E1104" t="s">
        <v>1345</v>
      </c>
      <c r="F1104" t="s">
        <v>2892</v>
      </c>
      <c r="G1104" t="s">
        <v>2893</v>
      </c>
      <c r="H1104" t="s">
        <v>2894</v>
      </c>
      <c r="I1104" t="s">
        <v>2895</v>
      </c>
      <c r="J1104">
        <v>532.70754786714895</v>
      </c>
      <c r="K1104">
        <v>4</v>
      </c>
      <c r="L1104">
        <v>1</v>
      </c>
      <c r="M1104">
        <v>2</v>
      </c>
      <c r="N1104">
        <v>4280411.2550539896</v>
      </c>
      <c r="O1104">
        <v>1170098.55778503</v>
      </c>
      <c r="P1104">
        <v>1121460.4222283999</v>
      </c>
      <c r="Q1104">
        <v>165232.080082865</v>
      </c>
      <c r="R1104">
        <v>288703.72879174998</v>
      </c>
      <c r="S1104">
        <v>247593.80463767401</v>
      </c>
      <c r="T1104">
        <v>4494349.4400000004</v>
      </c>
      <c r="U1104">
        <v>2531556.6039420399</v>
      </c>
      <c r="V1104">
        <v>6056785.3593504904</v>
      </c>
      <c r="W1104">
        <v>829336.76835002296</v>
      </c>
      <c r="X1104">
        <v>0</v>
      </c>
      <c r="Y1104">
        <v>0</v>
      </c>
      <c r="Z1104">
        <v>1296.9886839068899</v>
      </c>
      <c r="AA1104">
        <v>137988.36054382101</v>
      </c>
      <c r="AB1104">
        <v>498.56701379728003</v>
      </c>
      <c r="AC1104">
        <v>205620.80652157299</v>
      </c>
      <c r="AD1104">
        <v>41972.998116100702</v>
      </c>
      <c r="AE1104">
        <v>0</v>
      </c>
      <c r="AF1104">
        <v>0</v>
      </c>
      <c r="AG1104">
        <v>0</v>
      </c>
      <c r="AH1104">
        <v>0</v>
      </c>
      <c r="AI1104">
        <v>0</v>
      </c>
      <c r="AJ1104">
        <v>7273499.8485797197</v>
      </c>
      <c r="AK1104" s="63">
        <v>13653.8329101987</v>
      </c>
      <c r="AL1104">
        <v>330.98244656580999</v>
      </c>
      <c r="AM1104">
        <v>93035.839999999997</v>
      </c>
      <c r="AN1104">
        <v>5217.0284046224897</v>
      </c>
      <c r="AO1104">
        <v>25156.486443780901</v>
      </c>
      <c r="AP1104">
        <v>330.98244656580999</v>
      </c>
      <c r="AQ1104">
        <v>93035.839999999997</v>
      </c>
      <c r="AR1104">
        <v>11562.258644801401</v>
      </c>
      <c r="AS1104">
        <v>17404.903521853601</v>
      </c>
      <c r="AT1104">
        <v>0</v>
      </c>
      <c r="AU1104" t="s">
        <v>2896</v>
      </c>
      <c r="AV1104" t="s">
        <v>2896</v>
      </c>
    </row>
    <row r="1105" spans="1:48" x14ac:dyDescent="0.25">
      <c r="A1105" t="s">
        <v>4022</v>
      </c>
      <c r="B1105">
        <v>2142</v>
      </c>
      <c r="C1105" t="s">
        <v>206</v>
      </c>
      <c r="D1105">
        <v>4390</v>
      </c>
      <c r="E1105" t="s">
        <v>1346</v>
      </c>
      <c r="F1105" t="s">
        <v>2906</v>
      </c>
      <c r="G1105" t="s">
        <v>2893</v>
      </c>
      <c r="H1105" t="s">
        <v>2894</v>
      </c>
      <c r="I1105" t="s">
        <v>2895</v>
      </c>
      <c r="J1105">
        <v>166.19501737265099</v>
      </c>
      <c r="K1105">
        <v>1</v>
      </c>
      <c r="L1105">
        <v>1</v>
      </c>
      <c r="M1105">
        <v>2</v>
      </c>
      <c r="N1105">
        <v>234963.83945075999</v>
      </c>
      <c r="O1105">
        <v>160206.79340412701</v>
      </c>
      <c r="P1105">
        <v>346392.946324374</v>
      </c>
      <c r="Q1105">
        <v>51549.388646431202</v>
      </c>
      <c r="R1105">
        <v>1051232.06732761</v>
      </c>
      <c r="S1105">
        <v>77244.741186548796</v>
      </c>
      <c r="T1105">
        <v>1054545.6499999999</v>
      </c>
      <c r="U1105">
        <v>789799.38515330001</v>
      </c>
      <c r="V1105">
        <v>596060.90608864406</v>
      </c>
      <c r="W1105">
        <v>243512.32109137799</v>
      </c>
      <c r="X1105">
        <v>0</v>
      </c>
      <c r="Y1105">
        <v>0</v>
      </c>
      <c r="Z1105">
        <v>404.63676123431497</v>
      </c>
      <c r="AA1105">
        <v>1004264.68614846</v>
      </c>
      <c r="AB1105">
        <v>102.485063584115</v>
      </c>
      <c r="AC1105">
        <v>64149.933014566101</v>
      </c>
      <c r="AD1105">
        <v>13094.808171982701</v>
      </c>
      <c r="AE1105">
        <v>0</v>
      </c>
      <c r="AF1105">
        <v>0</v>
      </c>
      <c r="AG1105">
        <v>0</v>
      </c>
      <c r="AH1105">
        <v>0</v>
      </c>
      <c r="AI1105">
        <v>0</v>
      </c>
      <c r="AJ1105">
        <v>1921589.7763398499</v>
      </c>
      <c r="AK1105" s="63">
        <v>11562.258644801401</v>
      </c>
      <c r="AL1105">
        <v>330.98244656580999</v>
      </c>
      <c r="AM1105">
        <v>93035.839999999997</v>
      </c>
      <c r="AN1105">
        <v>5217.0284046224897</v>
      </c>
      <c r="AO1105">
        <v>25156.486443780901</v>
      </c>
      <c r="AP1105">
        <v>330.98244656580999</v>
      </c>
      <c r="AQ1105">
        <v>93035.839999999997</v>
      </c>
      <c r="AR1105">
        <v>11562.258644801401</v>
      </c>
      <c r="AS1105">
        <v>17404.903521853601</v>
      </c>
      <c r="AT1105">
        <v>0</v>
      </c>
      <c r="AU1105" t="s">
        <v>2896</v>
      </c>
      <c r="AV1105" t="s">
        <v>2896</v>
      </c>
    </row>
    <row r="1106" spans="1:48" x14ac:dyDescent="0.25">
      <c r="A1106" t="s">
        <v>4023</v>
      </c>
      <c r="B1106">
        <v>2142</v>
      </c>
      <c r="C1106" t="s">
        <v>206</v>
      </c>
      <c r="D1106">
        <v>768</v>
      </c>
      <c r="E1106" t="s">
        <v>1347</v>
      </c>
      <c r="F1106" t="s">
        <v>2892</v>
      </c>
      <c r="G1106" t="s">
        <v>2911</v>
      </c>
      <c r="H1106" t="s">
        <v>2894</v>
      </c>
      <c r="I1106" t="s">
        <v>2895</v>
      </c>
      <c r="J1106">
        <v>1034.66782896573</v>
      </c>
      <c r="K1106">
        <v>4</v>
      </c>
      <c r="L1106">
        <v>1</v>
      </c>
      <c r="M1106">
        <v>2</v>
      </c>
      <c r="N1106">
        <v>7606244.2867616396</v>
      </c>
      <c r="O1106">
        <v>2408909.7930608299</v>
      </c>
      <c r="P1106">
        <v>2177253.9221347901</v>
      </c>
      <c r="Q1106">
        <v>320927.15460728598</v>
      </c>
      <c r="R1106">
        <v>561251.57676375203</v>
      </c>
      <c r="S1106">
        <v>480896.77973497403</v>
      </c>
      <c r="T1106">
        <v>8157592.0599999996</v>
      </c>
      <c r="U1106">
        <v>4916994.6733283</v>
      </c>
      <c r="V1106">
        <v>11101082.595617101</v>
      </c>
      <c r="W1106">
        <v>1701496.70580371</v>
      </c>
      <c r="X1106">
        <v>0</v>
      </c>
      <c r="Y1106">
        <v>0</v>
      </c>
      <c r="Z1106">
        <v>2519.1166731989401</v>
      </c>
      <c r="AA1106">
        <v>268012.19167636201</v>
      </c>
      <c r="AB1106">
        <v>1476.12355790281</v>
      </c>
      <c r="AC1106">
        <v>399373.41666297399</v>
      </c>
      <c r="AD1106">
        <v>81523.363071999906</v>
      </c>
      <c r="AE1106">
        <v>0</v>
      </c>
      <c r="AF1106">
        <v>0</v>
      </c>
      <c r="AG1106">
        <v>0</v>
      </c>
      <c r="AH1106">
        <v>0</v>
      </c>
      <c r="AI1106">
        <v>0</v>
      </c>
      <c r="AJ1106">
        <v>13555483.5130633</v>
      </c>
      <c r="AK1106" s="63">
        <v>13101.2902243357</v>
      </c>
      <c r="AL1106">
        <v>330.98244656580999</v>
      </c>
      <c r="AM1106">
        <v>93035.839999999997</v>
      </c>
      <c r="AN1106">
        <v>5217.0284046224897</v>
      </c>
      <c r="AO1106">
        <v>25156.486443780901</v>
      </c>
      <c r="AP1106">
        <v>3753.1860850462999</v>
      </c>
      <c r="AQ1106">
        <v>20687.885194392002</v>
      </c>
      <c r="AR1106">
        <v>8191.44180345933</v>
      </c>
      <c r="AS1106">
        <v>13668.6590114398</v>
      </c>
      <c r="AT1106">
        <v>0</v>
      </c>
      <c r="AU1106" t="s">
        <v>2896</v>
      </c>
      <c r="AV1106" t="s">
        <v>2896</v>
      </c>
    </row>
    <row r="1107" spans="1:48" x14ac:dyDescent="0.25">
      <c r="A1107" t="s">
        <v>4024</v>
      </c>
      <c r="B1107">
        <v>2142</v>
      </c>
      <c r="C1107" t="s">
        <v>206</v>
      </c>
      <c r="D1107">
        <v>769</v>
      </c>
      <c r="E1107" t="s">
        <v>1348</v>
      </c>
      <c r="F1107" t="s">
        <v>2892</v>
      </c>
      <c r="G1107" t="s">
        <v>2911</v>
      </c>
      <c r="H1107" t="s">
        <v>2894</v>
      </c>
      <c r="I1107" t="s">
        <v>2895</v>
      </c>
      <c r="J1107">
        <v>679.08237559516294</v>
      </c>
      <c r="K1107">
        <v>1</v>
      </c>
      <c r="L1107">
        <v>1</v>
      </c>
      <c r="M1107">
        <v>2</v>
      </c>
      <c r="N1107">
        <v>4617273.2338247197</v>
      </c>
      <c r="O1107">
        <v>1801433.8289152801</v>
      </c>
      <c r="P1107">
        <v>1430697.9112496499</v>
      </c>
      <c r="Q1107">
        <v>210633.759398478</v>
      </c>
      <c r="R1107">
        <v>371517.05515021598</v>
      </c>
      <c r="S1107">
        <v>315626.444020139</v>
      </c>
      <c r="T1107">
        <v>5204390.1900000004</v>
      </c>
      <c r="U1107">
        <v>3227165.5985383401</v>
      </c>
      <c r="V1107">
        <v>6965249.3442509603</v>
      </c>
      <c r="W1107">
        <v>1284628.6742847001</v>
      </c>
      <c r="X1107">
        <v>0</v>
      </c>
      <c r="Y1107">
        <v>0</v>
      </c>
      <c r="Z1107">
        <v>1653.36902042016</v>
      </c>
      <c r="AA1107">
        <v>175904.14113289199</v>
      </c>
      <c r="AB1107">
        <v>4120.2598493742498</v>
      </c>
      <c r="AC1107">
        <v>262120.306580087</v>
      </c>
      <c r="AD1107">
        <v>53506.137440052298</v>
      </c>
      <c r="AE1107">
        <v>0</v>
      </c>
      <c r="AF1107">
        <v>0</v>
      </c>
      <c r="AG1107">
        <v>0</v>
      </c>
      <c r="AH1107">
        <v>0</v>
      </c>
      <c r="AI1107">
        <v>0</v>
      </c>
      <c r="AJ1107">
        <v>8747182.2325584795</v>
      </c>
      <c r="AK1107" s="63">
        <v>12880.885363711999</v>
      </c>
      <c r="AL1107">
        <v>330.98244656580999</v>
      </c>
      <c r="AM1107">
        <v>93035.839999999997</v>
      </c>
      <c r="AN1107">
        <v>5217.0284046224897</v>
      </c>
      <c r="AO1107">
        <v>25156.486443780901</v>
      </c>
      <c r="AP1107">
        <v>3753.1860850462999</v>
      </c>
      <c r="AQ1107">
        <v>20687.885194392002</v>
      </c>
      <c r="AR1107">
        <v>8191.44180345933</v>
      </c>
      <c r="AS1107">
        <v>13668.6590114398</v>
      </c>
      <c r="AT1107">
        <v>0</v>
      </c>
      <c r="AU1107" t="s">
        <v>2896</v>
      </c>
      <c r="AV1107" t="s">
        <v>2896</v>
      </c>
    </row>
    <row r="1108" spans="1:48" x14ac:dyDescent="0.25">
      <c r="A1108" t="s">
        <v>4025</v>
      </c>
      <c r="B1108">
        <v>2142</v>
      </c>
      <c r="C1108" t="s">
        <v>206</v>
      </c>
      <c r="D1108">
        <v>763</v>
      </c>
      <c r="E1108" t="s">
        <v>928</v>
      </c>
      <c r="F1108" t="s">
        <v>2892</v>
      </c>
      <c r="G1108" t="s">
        <v>2893</v>
      </c>
      <c r="H1108" t="s">
        <v>2894</v>
      </c>
      <c r="I1108" t="s">
        <v>2895</v>
      </c>
      <c r="J1108">
        <v>389.22307237371803</v>
      </c>
      <c r="K1108">
        <v>5</v>
      </c>
      <c r="L1108">
        <v>1</v>
      </c>
      <c r="M1108">
        <v>2</v>
      </c>
      <c r="N1108">
        <v>3245265.25290363</v>
      </c>
      <c r="O1108">
        <v>980790.95571585605</v>
      </c>
      <c r="P1108">
        <v>820668.65691933804</v>
      </c>
      <c r="Q1108">
        <v>120726.913147834</v>
      </c>
      <c r="R1108">
        <v>211627.37165444001</v>
      </c>
      <c r="S1108">
        <v>180904.553967024</v>
      </c>
      <c r="T1108">
        <v>3529395.88</v>
      </c>
      <c r="U1108">
        <v>1849683.2703410999</v>
      </c>
      <c r="V1108">
        <v>4633495.7189774103</v>
      </c>
      <c r="W1108">
        <v>642764.40532062203</v>
      </c>
      <c r="X1108">
        <v>0</v>
      </c>
      <c r="Y1108">
        <v>0</v>
      </c>
      <c r="Z1108">
        <v>947.64551845636697</v>
      </c>
      <c r="AA1108">
        <v>100821.273994925</v>
      </c>
      <c r="AB1108">
        <v>1050.1065296844199</v>
      </c>
      <c r="AC1108">
        <v>150236.95905703201</v>
      </c>
      <c r="AD1108">
        <v>30667.594909992102</v>
      </c>
      <c r="AE1108">
        <v>0</v>
      </c>
      <c r="AF1108">
        <v>0</v>
      </c>
      <c r="AG1108">
        <v>0</v>
      </c>
      <c r="AH1108">
        <v>0</v>
      </c>
      <c r="AI1108">
        <v>0</v>
      </c>
      <c r="AJ1108">
        <v>5559983.7043081196</v>
      </c>
      <c r="AK1108" s="63">
        <v>14284.825589603401</v>
      </c>
      <c r="AL1108">
        <v>330.98244656580999</v>
      </c>
      <c r="AM1108">
        <v>93035.839999999997</v>
      </c>
      <c r="AN1108">
        <v>5217.0284046224897</v>
      </c>
      <c r="AO1108">
        <v>25156.486443780901</v>
      </c>
      <c r="AP1108">
        <v>330.98244656580999</v>
      </c>
      <c r="AQ1108">
        <v>93035.839999999997</v>
      </c>
      <c r="AR1108">
        <v>11562.258644801401</v>
      </c>
      <c r="AS1108">
        <v>17404.903521853601</v>
      </c>
      <c r="AT1108">
        <v>0</v>
      </c>
      <c r="AU1108" t="s">
        <v>2896</v>
      </c>
      <c r="AV1108" t="s">
        <v>2896</v>
      </c>
    </row>
    <row r="1109" spans="1:48" x14ac:dyDescent="0.25">
      <c r="A1109" t="s">
        <v>4026</v>
      </c>
      <c r="B1109">
        <v>2142</v>
      </c>
      <c r="C1109" t="s">
        <v>206</v>
      </c>
      <c r="D1109">
        <v>3374</v>
      </c>
      <c r="E1109" t="s">
        <v>1349</v>
      </c>
      <c r="F1109" t="s">
        <v>2892</v>
      </c>
      <c r="G1109" t="s">
        <v>2893</v>
      </c>
      <c r="H1109" t="s">
        <v>2894</v>
      </c>
      <c r="I1109" t="s">
        <v>2895</v>
      </c>
      <c r="J1109">
        <v>431.65518962070502</v>
      </c>
      <c r="K1109">
        <v>4</v>
      </c>
      <c r="L1109">
        <v>1</v>
      </c>
      <c r="M1109">
        <v>2</v>
      </c>
      <c r="N1109">
        <v>3387123.1908267699</v>
      </c>
      <c r="O1109">
        <v>996803.21824926801</v>
      </c>
      <c r="P1109">
        <v>909738.95784889802</v>
      </c>
      <c r="Q1109">
        <v>133888.256596244</v>
      </c>
      <c r="R1109">
        <v>236711.48975782501</v>
      </c>
      <c r="S1109">
        <v>200626.311974916</v>
      </c>
      <c r="T1109">
        <v>3612934.04</v>
      </c>
      <c r="U1109">
        <v>2051331.0732790099</v>
      </c>
      <c r="V1109">
        <v>4864518.0835272502</v>
      </c>
      <c r="W1109">
        <v>683705.89689429</v>
      </c>
      <c r="X1109">
        <v>0</v>
      </c>
      <c r="Y1109">
        <v>0</v>
      </c>
      <c r="Z1109">
        <v>1050.9554417414699</v>
      </c>
      <c r="AA1109">
        <v>111812.55488958801</v>
      </c>
      <c r="AB1109">
        <v>3177.6225261313198</v>
      </c>
      <c r="AC1109">
        <v>166615.41324953601</v>
      </c>
      <c r="AD1109">
        <v>34010.8987253796</v>
      </c>
      <c r="AE1109">
        <v>0</v>
      </c>
      <c r="AF1109">
        <v>0</v>
      </c>
      <c r="AG1109">
        <v>0</v>
      </c>
      <c r="AH1109">
        <v>0</v>
      </c>
      <c r="AI1109">
        <v>0</v>
      </c>
      <c r="AJ1109">
        <v>5864891.4252539203</v>
      </c>
      <c r="AK1109" s="63">
        <v>13586.9823096703</v>
      </c>
      <c r="AL1109">
        <v>330.98244656580999</v>
      </c>
      <c r="AM1109">
        <v>93035.839999999997</v>
      </c>
      <c r="AN1109">
        <v>5217.0284046224897</v>
      </c>
      <c r="AO1109">
        <v>25156.486443780901</v>
      </c>
      <c r="AP1109">
        <v>330.98244656580999</v>
      </c>
      <c r="AQ1109">
        <v>93035.839999999997</v>
      </c>
      <c r="AR1109">
        <v>11562.258644801401</v>
      </c>
      <c r="AS1109">
        <v>17404.903521853601</v>
      </c>
      <c r="AT1109">
        <v>0</v>
      </c>
      <c r="AU1109" t="s">
        <v>2896</v>
      </c>
      <c r="AV1109" t="s">
        <v>2896</v>
      </c>
    </row>
    <row r="1110" spans="1:48" x14ac:dyDescent="0.25">
      <c r="A1110" t="s">
        <v>4027</v>
      </c>
      <c r="B1110">
        <v>2142</v>
      </c>
      <c r="C1110" t="s">
        <v>206</v>
      </c>
      <c r="D1110">
        <v>3463</v>
      </c>
      <c r="E1110" t="s">
        <v>1350</v>
      </c>
      <c r="F1110" t="s">
        <v>2892</v>
      </c>
      <c r="G1110" t="s">
        <v>2903</v>
      </c>
      <c r="H1110" t="s">
        <v>2904</v>
      </c>
      <c r="I1110" t="s">
        <v>2895</v>
      </c>
      <c r="J1110">
        <v>1655.5539810211501</v>
      </c>
      <c r="K1110">
        <v>1</v>
      </c>
      <c r="L1110">
        <v>1</v>
      </c>
      <c r="M1110">
        <v>2</v>
      </c>
      <c r="N1110">
        <v>12372791.836134501</v>
      </c>
      <c r="O1110">
        <v>4906222.3145295102</v>
      </c>
      <c r="P1110">
        <v>3573750.0308286902</v>
      </c>
      <c r="Q1110">
        <v>513509.95319820801</v>
      </c>
      <c r="R1110">
        <v>901671.78416265699</v>
      </c>
      <c r="S1110">
        <v>769474.56551957596</v>
      </c>
      <c r="T1110">
        <v>14400348.34</v>
      </c>
      <c r="U1110">
        <v>7867597.5788535699</v>
      </c>
      <c r="V1110">
        <v>18202258.5263271</v>
      </c>
      <c r="W1110">
        <v>3626830.1292159702</v>
      </c>
      <c r="X1110">
        <v>0</v>
      </c>
      <c r="Y1110">
        <v>0</v>
      </c>
      <c r="Z1110">
        <v>4030.79473451899</v>
      </c>
      <c r="AA1110">
        <v>428841.642187274</v>
      </c>
      <c r="AB1110">
        <v>5984.8263887363501</v>
      </c>
      <c r="AC1110">
        <v>639030.45147478394</v>
      </c>
      <c r="AD1110">
        <v>130444.114044791</v>
      </c>
      <c r="AE1110">
        <v>0</v>
      </c>
      <c r="AF1110">
        <v>0</v>
      </c>
      <c r="AG1110">
        <v>0</v>
      </c>
      <c r="AH1110">
        <v>0</v>
      </c>
      <c r="AI1110">
        <v>0</v>
      </c>
      <c r="AJ1110">
        <v>23037420.484373201</v>
      </c>
      <c r="AK1110" s="63">
        <v>13915.233661039299</v>
      </c>
      <c r="AL1110">
        <v>330.98244656580999</v>
      </c>
      <c r="AM1110">
        <v>93035.839999999997</v>
      </c>
      <c r="AN1110">
        <v>5217.0284046224897</v>
      </c>
      <c r="AO1110">
        <v>25156.486443780901</v>
      </c>
      <c r="AP1110">
        <v>330.98244656580999</v>
      </c>
      <c r="AQ1110">
        <v>40734.411818744898</v>
      </c>
      <c r="AR1110">
        <v>12761.344759519199</v>
      </c>
      <c r="AS1110">
        <v>25156.486443780901</v>
      </c>
      <c r="AT1110">
        <v>0</v>
      </c>
      <c r="AU1110" t="s">
        <v>2896</v>
      </c>
      <c r="AV1110" t="s">
        <v>2896</v>
      </c>
    </row>
    <row r="1111" spans="1:48" x14ac:dyDescent="0.25">
      <c r="A1111" t="s">
        <v>4028</v>
      </c>
      <c r="B1111">
        <v>2142</v>
      </c>
      <c r="C1111" t="s">
        <v>206</v>
      </c>
      <c r="D1111">
        <v>770</v>
      </c>
      <c r="E1111" t="s">
        <v>1351</v>
      </c>
      <c r="F1111" t="s">
        <v>2892</v>
      </c>
      <c r="G1111" t="s">
        <v>2911</v>
      </c>
      <c r="H1111" t="s">
        <v>2894</v>
      </c>
      <c r="I1111" t="s">
        <v>2895</v>
      </c>
      <c r="J1111">
        <v>790.27643493820506</v>
      </c>
      <c r="K1111">
        <v>1</v>
      </c>
      <c r="L1111">
        <v>1</v>
      </c>
      <c r="M1111">
        <v>2</v>
      </c>
      <c r="N1111">
        <v>5945911.7955382997</v>
      </c>
      <c r="O1111">
        <v>2084013.5807850901</v>
      </c>
      <c r="P1111">
        <v>1662958.4460255001</v>
      </c>
      <c r="Q1111">
        <v>245123.275816387</v>
      </c>
      <c r="R1111">
        <v>429740.33599659702</v>
      </c>
      <c r="S1111">
        <v>367307.63441453001</v>
      </c>
      <c r="T1111">
        <v>6612160.46</v>
      </c>
      <c r="U1111">
        <v>3755586.9741618801</v>
      </c>
      <c r="V1111">
        <v>8754716.3259470295</v>
      </c>
      <c r="W1111">
        <v>1404214.65254444</v>
      </c>
      <c r="X1111">
        <v>0</v>
      </c>
      <c r="Y1111">
        <v>0</v>
      </c>
      <c r="Z1111">
        <v>1924.0943691842499</v>
      </c>
      <c r="AA1111">
        <v>204706.97302891201</v>
      </c>
      <c r="AB1111">
        <v>2185.3882723155698</v>
      </c>
      <c r="AC1111">
        <v>305040.31447947898</v>
      </c>
      <c r="AD1111">
        <v>62267.319935050502</v>
      </c>
      <c r="AE1111">
        <v>0</v>
      </c>
      <c r="AF1111">
        <v>0</v>
      </c>
      <c r="AG1111">
        <v>0</v>
      </c>
      <c r="AH1111">
        <v>0</v>
      </c>
      <c r="AI1111">
        <v>0</v>
      </c>
      <c r="AJ1111">
        <v>10735055.068576399</v>
      </c>
      <c r="AK1111" s="63">
        <v>13583.9240473061</v>
      </c>
      <c r="AL1111">
        <v>330.98244656580999</v>
      </c>
      <c r="AM1111">
        <v>93035.839999999997</v>
      </c>
      <c r="AN1111">
        <v>5217.0284046224897</v>
      </c>
      <c r="AO1111">
        <v>25156.486443780901</v>
      </c>
      <c r="AP1111">
        <v>3753.1860850462999</v>
      </c>
      <c r="AQ1111">
        <v>20687.885194392002</v>
      </c>
      <c r="AR1111">
        <v>8191.44180345933</v>
      </c>
      <c r="AS1111">
        <v>13668.6590114398</v>
      </c>
      <c r="AT1111">
        <v>0</v>
      </c>
      <c r="AU1111" t="s">
        <v>2896</v>
      </c>
      <c r="AV1111" t="s">
        <v>2896</v>
      </c>
    </row>
    <row r="1112" spans="1:48" x14ac:dyDescent="0.25">
      <c r="A1112" t="s">
        <v>4029</v>
      </c>
      <c r="B1112">
        <v>2142</v>
      </c>
      <c r="C1112" t="s">
        <v>206</v>
      </c>
      <c r="D1112">
        <v>737</v>
      </c>
      <c r="E1112" t="s">
        <v>1352</v>
      </c>
      <c r="F1112" t="s">
        <v>2892</v>
      </c>
      <c r="G1112" t="s">
        <v>2893</v>
      </c>
      <c r="H1112" t="s">
        <v>2894</v>
      </c>
      <c r="I1112" t="s">
        <v>2895</v>
      </c>
      <c r="J1112">
        <v>411.09529089964502</v>
      </c>
      <c r="K1112">
        <v>1</v>
      </c>
      <c r="L1112">
        <v>1</v>
      </c>
      <c r="M1112">
        <v>2</v>
      </c>
      <c r="N1112">
        <v>2994884.8127918001</v>
      </c>
      <c r="O1112">
        <v>951652.12958502199</v>
      </c>
      <c r="P1112">
        <v>864771.76753532595</v>
      </c>
      <c r="Q1112">
        <v>127511.10867413299</v>
      </c>
      <c r="R1112">
        <v>227405.805621451</v>
      </c>
      <c r="S1112">
        <v>191070.40542226101</v>
      </c>
      <c r="T1112">
        <v>3212600.22</v>
      </c>
      <c r="U1112">
        <v>1953625.40420773</v>
      </c>
      <c r="V1112">
        <v>4400934.3861412797</v>
      </c>
      <c r="W1112">
        <v>652808.214947653</v>
      </c>
      <c r="X1112">
        <v>0</v>
      </c>
      <c r="Y1112">
        <v>0</v>
      </c>
      <c r="Z1112">
        <v>1000.89803953223</v>
      </c>
      <c r="AA1112">
        <v>106486.880926782</v>
      </c>
      <c r="AB1112">
        <v>4995.2441524891901</v>
      </c>
      <c r="AC1112">
        <v>158679.458570552</v>
      </c>
      <c r="AD1112">
        <v>32390.946851708199</v>
      </c>
      <c r="AE1112">
        <v>0</v>
      </c>
      <c r="AF1112">
        <v>0</v>
      </c>
      <c r="AG1112">
        <v>0</v>
      </c>
      <c r="AH1112">
        <v>0</v>
      </c>
      <c r="AI1112">
        <v>0</v>
      </c>
      <c r="AJ1112">
        <v>5357296.0296299998</v>
      </c>
      <c r="AK1112" s="63">
        <v>13031.7620956106</v>
      </c>
      <c r="AL1112">
        <v>330.98244656580999</v>
      </c>
      <c r="AM1112">
        <v>93035.839999999997</v>
      </c>
      <c r="AN1112">
        <v>5217.0284046224897</v>
      </c>
      <c r="AO1112">
        <v>25156.486443780901</v>
      </c>
      <c r="AP1112">
        <v>330.98244656580999</v>
      </c>
      <c r="AQ1112">
        <v>93035.839999999997</v>
      </c>
      <c r="AR1112">
        <v>11562.258644801401</v>
      </c>
      <c r="AS1112">
        <v>17404.903521853601</v>
      </c>
      <c r="AT1112">
        <v>0</v>
      </c>
      <c r="AU1112" t="s">
        <v>2896</v>
      </c>
      <c r="AV1112" t="s">
        <v>2896</v>
      </c>
    </row>
    <row r="1113" spans="1:48" x14ac:dyDescent="0.25">
      <c r="A1113" t="s">
        <v>4030</v>
      </c>
      <c r="B1113">
        <v>2142</v>
      </c>
      <c r="C1113" t="s">
        <v>206</v>
      </c>
      <c r="D1113">
        <v>764</v>
      </c>
      <c r="E1113" t="s">
        <v>1353</v>
      </c>
      <c r="F1113" t="s">
        <v>2892</v>
      </c>
      <c r="G1113" t="s">
        <v>2893</v>
      </c>
      <c r="H1113" t="s">
        <v>2894</v>
      </c>
      <c r="I1113" t="s">
        <v>2895</v>
      </c>
      <c r="J1113">
        <v>555.02169734597805</v>
      </c>
      <c r="K1113">
        <v>5</v>
      </c>
      <c r="L1113">
        <v>1</v>
      </c>
      <c r="M1113">
        <v>2</v>
      </c>
      <c r="N1113">
        <v>4208237.2428495903</v>
      </c>
      <c r="O1113">
        <v>1136543.40925652</v>
      </c>
      <c r="P1113">
        <v>1167921.74004254</v>
      </c>
      <c r="Q1113">
        <v>172153.351141308</v>
      </c>
      <c r="R1113">
        <v>313952.19853325502</v>
      </c>
      <c r="S1113">
        <v>257965.058412541</v>
      </c>
      <c r="T1113">
        <v>4361209.04</v>
      </c>
      <c r="U1113">
        <v>2637598.9018232101</v>
      </c>
      <c r="V1113">
        <v>5896302.5115039404</v>
      </c>
      <c r="W1113">
        <v>943711.02420139196</v>
      </c>
      <c r="X1113">
        <v>0</v>
      </c>
      <c r="Y1113">
        <v>0</v>
      </c>
      <c r="Z1113">
        <v>1351.31717893371</v>
      </c>
      <c r="AA1113">
        <v>143768.44178322001</v>
      </c>
      <c r="AB1113">
        <v>13674.647155733601</v>
      </c>
      <c r="AC1113">
        <v>214233.88780989</v>
      </c>
      <c r="AD1113">
        <v>43731.1706026502</v>
      </c>
      <c r="AE1113">
        <v>0</v>
      </c>
      <c r="AF1113">
        <v>0</v>
      </c>
      <c r="AG1113">
        <v>0</v>
      </c>
      <c r="AH1113">
        <v>0</v>
      </c>
      <c r="AI1113">
        <v>0</v>
      </c>
      <c r="AJ1113">
        <v>7256773.0002357597</v>
      </c>
      <c r="AK1113" s="63">
        <v>13074.755518453499</v>
      </c>
      <c r="AL1113">
        <v>330.98244656580999</v>
      </c>
      <c r="AM1113">
        <v>93035.839999999997</v>
      </c>
      <c r="AN1113">
        <v>5217.0284046224897</v>
      </c>
      <c r="AO1113">
        <v>25156.486443780901</v>
      </c>
      <c r="AP1113">
        <v>330.98244656580999</v>
      </c>
      <c r="AQ1113">
        <v>93035.839999999997</v>
      </c>
      <c r="AR1113">
        <v>11562.258644801401</v>
      </c>
      <c r="AS1113">
        <v>17404.903521853601</v>
      </c>
      <c r="AT1113">
        <v>0</v>
      </c>
      <c r="AU1113" t="s">
        <v>2896</v>
      </c>
      <c r="AV1113" t="s">
        <v>2896</v>
      </c>
    </row>
    <row r="1114" spans="1:48" x14ac:dyDescent="0.25">
      <c r="A1114" t="s">
        <v>4031</v>
      </c>
      <c r="B1114">
        <v>2104</v>
      </c>
      <c r="C1114" t="s">
        <v>207</v>
      </c>
      <c r="D1114">
        <v>4399</v>
      </c>
      <c r="E1114" t="s">
        <v>2584</v>
      </c>
      <c r="F1114" t="s">
        <v>2906</v>
      </c>
      <c r="G1114" t="s">
        <v>2907</v>
      </c>
      <c r="H1114" t="s">
        <v>2899</v>
      </c>
      <c r="I1114" t="s">
        <v>2895</v>
      </c>
      <c r="J1114">
        <v>4141.0672865947399</v>
      </c>
      <c r="K1114">
        <v>1</v>
      </c>
      <c r="L1114">
        <v>1</v>
      </c>
      <c r="M1114">
        <v>1</v>
      </c>
      <c r="N1114">
        <v>448623.39634672803</v>
      </c>
      <c r="O1114">
        <v>516166.17168001999</v>
      </c>
      <c r="P1114">
        <v>924506.30486812897</v>
      </c>
      <c r="Q1114">
        <v>510845.64857684699</v>
      </c>
      <c r="R1114">
        <v>266397.16166651901</v>
      </c>
      <c r="S1114">
        <v>1485789.30030357</v>
      </c>
      <c r="T1114">
        <v>0</v>
      </c>
      <c r="U1114">
        <v>2666538.6831382401</v>
      </c>
      <c r="V1114">
        <v>2028997.3679859999</v>
      </c>
      <c r="W1114">
        <v>637541.31515224697</v>
      </c>
      <c r="X1114">
        <v>0</v>
      </c>
      <c r="Y1114">
        <v>0</v>
      </c>
      <c r="Z1114">
        <v>0</v>
      </c>
      <c r="AA1114">
        <v>0</v>
      </c>
      <c r="AB1114">
        <v>0</v>
      </c>
      <c r="AC1114">
        <v>1485789.30030357</v>
      </c>
      <c r="AD1114">
        <v>0</v>
      </c>
      <c r="AE1114">
        <v>0</v>
      </c>
      <c r="AF1114">
        <v>0</v>
      </c>
      <c r="AG1114">
        <v>0</v>
      </c>
      <c r="AH1114">
        <v>0</v>
      </c>
      <c r="AI1114">
        <v>0</v>
      </c>
      <c r="AJ1114">
        <v>4152327.9834418101</v>
      </c>
      <c r="AK1114" s="63">
        <v>1002.71927405853</v>
      </c>
      <c r="AL1114">
        <v>330.98244656580999</v>
      </c>
      <c r="AM1114">
        <v>93035.839999999997</v>
      </c>
      <c r="AN1114">
        <v>1002.71927405853</v>
      </c>
      <c r="AO1114">
        <v>13459.3644877606</v>
      </c>
      <c r="AP1114">
        <v>330.98244656580999</v>
      </c>
      <c r="AQ1114">
        <v>56162.493707719797</v>
      </c>
      <c r="AR1114">
        <v>1002.71927405853</v>
      </c>
      <c r="AS1114">
        <v>1002.71927405853</v>
      </c>
      <c r="AT1114">
        <v>0</v>
      </c>
      <c r="AU1114" t="s">
        <v>2896</v>
      </c>
      <c r="AV1114" t="s">
        <v>2897</v>
      </c>
    </row>
    <row r="1115" spans="1:48" x14ac:dyDescent="0.25">
      <c r="A1115" t="s">
        <v>4032</v>
      </c>
      <c r="B1115">
        <v>2104</v>
      </c>
      <c r="C1115" t="s">
        <v>207</v>
      </c>
      <c r="D1115">
        <v>681</v>
      </c>
      <c r="E1115" t="s">
        <v>1355</v>
      </c>
      <c r="F1115" t="s">
        <v>2892</v>
      </c>
      <c r="G1115" t="s">
        <v>2893</v>
      </c>
      <c r="H1115" t="s">
        <v>2894</v>
      </c>
      <c r="I1115" t="s">
        <v>2895</v>
      </c>
      <c r="J1115">
        <v>311.31533653188598</v>
      </c>
      <c r="K1115">
        <v>1</v>
      </c>
      <c r="L1115">
        <v>1</v>
      </c>
      <c r="M1115">
        <v>1</v>
      </c>
      <c r="N1115">
        <v>2025627.392527</v>
      </c>
      <c r="O1115">
        <v>382248.61360692501</v>
      </c>
      <c r="P1115">
        <v>373230.23868010298</v>
      </c>
      <c r="Q1115">
        <v>38404.129659367798</v>
      </c>
      <c r="R1115">
        <v>374318.58874203003</v>
      </c>
      <c r="S1115">
        <v>111698.01503511499</v>
      </c>
      <c r="T1115">
        <v>2993365.09</v>
      </c>
      <c r="U1115">
        <v>200463.87321542599</v>
      </c>
      <c r="V1115">
        <v>2529404.32241518</v>
      </c>
      <c r="W1115">
        <v>664424.64080024301</v>
      </c>
      <c r="X1115">
        <v>0</v>
      </c>
      <c r="Y1115">
        <v>0</v>
      </c>
      <c r="Z1115">
        <v>0</v>
      </c>
      <c r="AA1115">
        <v>0</v>
      </c>
      <c r="AB1115">
        <v>0</v>
      </c>
      <c r="AC1115">
        <v>111698.01503511499</v>
      </c>
      <c r="AD1115">
        <v>0</v>
      </c>
      <c r="AE1115">
        <v>0</v>
      </c>
      <c r="AF1115">
        <v>0</v>
      </c>
      <c r="AG1115">
        <v>0</v>
      </c>
      <c r="AH1115">
        <v>0</v>
      </c>
      <c r="AI1115">
        <v>0</v>
      </c>
      <c r="AJ1115">
        <v>3305526.9782505399</v>
      </c>
      <c r="AK1115" s="63">
        <v>10617.9381172632</v>
      </c>
      <c r="AL1115">
        <v>330.98244656580999</v>
      </c>
      <c r="AM1115">
        <v>93035.839999999997</v>
      </c>
      <c r="AN1115">
        <v>1002.71927405853</v>
      </c>
      <c r="AO1115">
        <v>13459.3644877606</v>
      </c>
      <c r="AP1115">
        <v>330.98244656580999</v>
      </c>
      <c r="AQ1115">
        <v>93035.839999999997</v>
      </c>
      <c r="AR1115">
        <v>10617.9381172632</v>
      </c>
      <c r="AS1115">
        <v>10617.9381172632</v>
      </c>
      <c r="AT1115">
        <v>0</v>
      </c>
      <c r="AU1115" t="s">
        <v>2896</v>
      </c>
      <c r="AV1115" t="s">
        <v>2896</v>
      </c>
    </row>
    <row r="1116" spans="1:48" x14ac:dyDescent="0.25">
      <c r="A1116" t="s">
        <v>4033</v>
      </c>
      <c r="B1116">
        <v>2104</v>
      </c>
      <c r="C1116" t="s">
        <v>207</v>
      </c>
      <c r="D1116">
        <v>683</v>
      </c>
      <c r="E1116" t="s">
        <v>1356</v>
      </c>
      <c r="F1116" t="s">
        <v>2892</v>
      </c>
      <c r="G1116" t="s">
        <v>2903</v>
      </c>
      <c r="H1116" t="s">
        <v>2904</v>
      </c>
      <c r="I1116" t="s">
        <v>2895</v>
      </c>
      <c r="J1116">
        <v>263.44012241677399</v>
      </c>
      <c r="K1116">
        <v>1</v>
      </c>
      <c r="L1116">
        <v>1</v>
      </c>
      <c r="M1116">
        <v>1</v>
      </c>
      <c r="N1116">
        <v>1880675.2711262701</v>
      </c>
      <c r="O1116">
        <v>888901.06471305399</v>
      </c>
      <c r="P1116">
        <v>611949.69645176595</v>
      </c>
      <c r="Q1116">
        <v>32498.201763783902</v>
      </c>
      <c r="R1116">
        <v>37191.7095914499</v>
      </c>
      <c r="S1116">
        <v>94520.684661314197</v>
      </c>
      <c r="T1116">
        <v>3281580.14</v>
      </c>
      <c r="U1116">
        <v>169635.80364632499</v>
      </c>
      <c r="V1116">
        <v>2885567.8095988198</v>
      </c>
      <c r="W1116">
        <v>565648.13404750801</v>
      </c>
      <c r="X1116">
        <v>0</v>
      </c>
      <c r="Y1116">
        <v>0</v>
      </c>
      <c r="Z1116">
        <v>0</v>
      </c>
      <c r="AA1116">
        <v>0</v>
      </c>
      <c r="AB1116">
        <v>0</v>
      </c>
      <c r="AC1116">
        <v>94520.684661314197</v>
      </c>
      <c r="AD1116">
        <v>0</v>
      </c>
      <c r="AE1116">
        <v>0</v>
      </c>
      <c r="AF1116">
        <v>0</v>
      </c>
      <c r="AG1116">
        <v>0</v>
      </c>
      <c r="AH1116">
        <v>0</v>
      </c>
      <c r="AI1116">
        <v>0</v>
      </c>
      <c r="AJ1116">
        <v>3545736.6283076401</v>
      </c>
      <c r="AK1116" s="63">
        <v>13459.3644877606</v>
      </c>
      <c r="AL1116">
        <v>330.98244656580999</v>
      </c>
      <c r="AM1116">
        <v>93035.839999999997</v>
      </c>
      <c r="AN1116">
        <v>1002.71927405853</v>
      </c>
      <c r="AO1116">
        <v>13459.3644877606</v>
      </c>
      <c r="AP1116">
        <v>330.98244656580999</v>
      </c>
      <c r="AQ1116">
        <v>40734.411818744898</v>
      </c>
      <c r="AR1116">
        <v>13459.3644877606</v>
      </c>
      <c r="AS1116">
        <v>13459.3644877606</v>
      </c>
      <c r="AT1116">
        <v>0</v>
      </c>
      <c r="AU1116" t="s">
        <v>2896</v>
      </c>
      <c r="AV1116" t="s">
        <v>2896</v>
      </c>
    </row>
    <row r="1117" spans="1:48" x14ac:dyDescent="0.25">
      <c r="A1117" t="s">
        <v>4034</v>
      </c>
      <c r="B1117">
        <v>1944</v>
      </c>
      <c r="C1117" t="s">
        <v>208</v>
      </c>
      <c r="D1117">
        <v>158</v>
      </c>
      <c r="E1117" t="s">
        <v>1357</v>
      </c>
      <c r="F1117" t="s">
        <v>2892</v>
      </c>
      <c r="G1117" t="s">
        <v>2893</v>
      </c>
      <c r="H1117" t="s">
        <v>2894</v>
      </c>
      <c r="I1117" t="s">
        <v>2895</v>
      </c>
      <c r="J1117">
        <v>374.62484886887898</v>
      </c>
      <c r="K1117">
        <v>1</v>
      </c>
      <c r="L1117">
        <v>1</v>
      </c>
      <c r="M1117">
        <v>1</v>
      </c>
      <c r="N1117">
        <v>2262072.5714982599</v>
      </c>
      <c r="O1117">
        <v>526588.09201728599</v>
      </c>
      <c r="P1117">
        <v>783867.62395665003</v>
      </c>
      <c r="Q1117">
        <v>169813.706246646</v>
      </c>
      <c r="R1117">
        <v>64241.014516179399</v>
      </c>
      <c r="S1117">
        <v>99954.365724142801</v>
      </c>
      <c r="T1117">
        <v>2387328.64</v>
      </c>
      <c r="U1117">
        <v>1419254.36823502</v>
      </c>
      <c r="V1117">
        <v>3540488.5489789401</v>
      </c>
      <c r="W1117">
        <v>266094.45925608202</v>
      </c>
      <c r="X1117">
        <v>0</v>
      </c>
      <c r="Y1117">
        <v>0</v>
      </c>
      <c r="Z1117">
        <v>0</v>
      </c>
      <c r="AA1117">
        <v>0</v>
      </c>
      <c r="AB1117">
        <v>0</v>
      </c>
      <c r="AC1117">
        <v>99954.365724142801</v>
      </c>
      <c r="AD1117">
        <v>0</v>
      </c>
      <c r="AE1117">
        <v>0</v>
      </c>
      <c r="AF1117">
        <v>0</v>
      </c>
      <c r="AG1117">
        <v>0</v>
      </c>
      <c r="AH1117">
        <v>0</v>
      </c>
      <c r="AI1117">
        <v>0</v>
      </c>
      <c r="AJ1117">
        <v>3906537.3739591702</v>
      </c>
      <c r="AK1117" s="63">
        <v>10427.8650648892</v>
      </c>
      <c r="AL1117">
        <v>330.98244656580999</v>
      </c>
      <c r="AM1117">
        <v>93035.839999999997</v>
      </c>
      <c r="AN1117">
        <v>4055.2802051069998</v>
      </c>
      <c r="AO1117">
        <v>12539.071500618</v>
      </c>
      <c r="AP1117">
        <v>330.98244656580999</v>
      </c>
      <c r="AQ1117">
        <v>93035.839999999997</v>
      </c>
      <c r="AR1117">
        <v>4055.2802051069998</v>
      </c>
      <c r="AS1117">
        <v>11220.4473085587</v>
      </c>
      <c r="AT1117">
        <v>0</v>
      </c>
      <c r="AU1117" t="s">
        <v>2896</v>
      </c>
      <c r="AV1117" t="s">
        <v>2896</v>
      </c>
    </row>
    <row r="1118" spans="1:48" x14ac:dyDescent="0.25">
      <c r="A1118" t="s">
        <v>4035</v>
      </c>
      <c r="B1118">
        <v>1944</v>
      </c>
      <c r="C1118" t="s">
        <v>208</v>
      </c>
      <c r="D1118">
        <v>159</v>
      </c>
      <c r="E1118" t="s">
        <v>1359</v>
      </c>
      <c r="F1118" t="s">
        <v>2892</v>
      </c>
      <c r="G1118" t="s">
        <v>2893</v>
      </c>
      <c r="H1118" t="s">
        <v>2894</v>
      </c>
      <c r="I1118" t="s">
        <v>2895</v>
      </c>
      <c r="J1118">
        <v>498.74512766299199</v>
      </c>
      <c r="K1118">
        <v>1</v>
      </c>
      <c r="L1118">
        <v>1</v>
      </c>
      <c r="M1118">
        <v>1</v>
      </c>
      <c r="N1118">
        <v>2648821.57936111</v>
      </c>
      <c r="O1118">
        <v>656660.70748069999</v>
      </c>
      <c r="P1118">
        <v>1075188.9696746401</v>
      </c>
      <c r="Q1118">
        <v>226076.19023839201</v>
      </c>
      <c r="R1118">
        <v>85525.274371979001</v>
      </c>
      <c r="S1118">
        <v>133071.13247847999</v>
      </c>
      <c r="T1118">
        <v>2802792.61</v>
      </c>
      <c r="U1118">
        <v>1889480.1111268201</v>
      </c>
      <c r="V1118">
        <v>4304346.0099897897</v>
      </c>
      <c r="W1118">
        <v>387926.711137028</v>
      </c>
      <c r="X1118">
        <v>0</v>
      </c>
      <c r="Y1118">
        <v>0</v>
      </c>
      <c r="Z1118">
        <v>0</v>
      </c>
      <c r="AA1118">
        <v>0</v>
      </c>
      <c r="AB1118">
        <v>0</v>
      </c>
      <c r="AC1118">
        <v>133071.13247847999</v>
      </c>
      <c r="AD1118">
        <v>0</v>
      </c>
      <c r="AE1118">
        <v>0</v>
      </c>
      <c r="AF1118">
        <v>0</v>
      </c>
      <c r="AG1118">
        <v>0</v>
      </c>
      <c r="AH1118">
        <v>0</v>
      </c>
      <c r="AI1118">
        <v>0</v>
      </c>
      <c r="AJ1118">
        <v>4825343.8536053002</v>
      </c>
      <c r="AK1118" s="63">
        <v>9674.9694101589994</v>
      </c>
      <c r="AL1118">
        <v>330.98244656580999</v>
      </c>
      <c r="AM1118">
        <v>93035.839999999997</v>
      </c>
      <c r="AN1118">
        <v>4055.2802051069998</v>
      </c>
      <c r="AO1118">
        <v>12539.071500618</v>
      </c>
      <c r="AP1118">
        <v>330.98244656580999</v>
      </c>
      <c r="AQ1118">
        <v>93035.839999999997</v>
      </c>
      <c r="AR1118">
        <v>4055.2802051069998</v>
      </c>
      <c r="AS1118">
        <v>11220.4473085587</v>
      </c>
      <c r="AT1118">
        <v>0</v>
      </c>
      <c r="AU1118" t="s">
        <v>2896</v>
      </c>
      <c r="AV1118" t="s">
        <v>2896</v>
      </c>
    </row>
    <row r="1119" spans="1:48" x14ac:dyDescent="0.25">
      <c r="A1119" t="s">
        <v>4036</v>
      </c>
      <c r="B1119">
        <v>1944</v>
      </c>
      <c r="C1119" t="s">
        <v>208</v>
      </c>
      <c r="D1119">
        <v>958</v>
      </c>
      <c r="E1119" t="s">
        <v>1360</v>
      </c>
      <c r="F1119" t="s">
        <v>2906</v>
      </c>
      <c r="G1119" t="s">
        <v>2893</v>
      </c>
      <c r="H1119" t="s">
        <v>2894</v>
      </c>
      <c r="I1119" t="s">
        <v>2895</v>
      </c>
      <c r="J1119">
        <v>212.789623507275</v>
      </c>
      <c r="K1119">
        <v>1</v>
      </c>
      <c r="L1119">
        <v>1</v>
      </c>
      <c r="M1119">
        <v>1</v>
      </c>
      <c r="N1119">
        <v>298206.27425062598</v>
      </c>
      <c r="O1119">
        <v>56440.221532496202</v>
      </c>
      <c r="P1119">
        <v>523330.38554375799</v>
      </c>
      <c r="Q1119">
        <v>96455.413269305602</v>
      </c>
      <c r="R1119">
        <v>36489.360846983604</v>
      </c>
      <c r="S1119">
        <v>56774.802618053698</v>
      </c>
      <c r="T1119">
        <v>204774.91</v>
      </c>
      <c r="U1119">
        <v>806146.74544316903</v>
      </c>
      <c r="V1119">
        <v>866868.04665916704</v>
      </c>
      <c r="W1119">
        <v>144053.60878400199</v>
      </c>
      <c r="X1119">
        <v>0</v>
      </c>
      <c r="Y1119">
        <v>0</v>
      </c>
      <c r="Z1119">
        <v>0</v>
      </c>
      <c r="AA1119">
        <v>0</v>
      </c>
      <c r="AB1119">
        <v>0</v>
      </c>
      <c r="AC1119">
        <v>56774.802618053698</v>
      </c>
      <c r="AD1119">
        <v>0</v>
      </c>
      <c r="AE1119">
        <v>0</v>
      </c>
      <c r="AF1119">
        <v>0</v>
      </c>
      <c r="AG1119">
        <v>0</v>
      </c>
      <c r="AH1119">
        <v>0</v>
      </c>
      <c r="AI1119">
        <v>0</v>
      </c>
      <c r="AJ1119">
        <v>1067696.4580612199</v>
      </c>
      <c r="AK1119" s="63">
        <v>5017.6152411149897</v>
      </c>
      <c r="AL1119">
        <v>330.98244656580999</v>
      </c>
      <c r="AM1119">
        <v>93035.839999999997</v>
      </c>
      <c r="AN1119">
        <v>4055.2802051069998</v>
      </c>
      <c r="AO1119">
        <v>12539.071500618</v>
      </c>
      <c r="AP1119">
        <v>330.98244656580999</v>
      </c>
      <c r="AQ1119">
        <v>93035.839999999997</v>
      </c>
      <c r="AR1119">
        <v>4055.2802051069998</v>
      </c>
      <c r="AS1119">
        <v>11220.4473085587</v>
      </c>
      <c r="AT1119">
        <v>0</v>
      </c>
      <c r="AU1119" t="s">
        <v>2896</v>
      </c>
      <c r="AV1119" t="s">
        <v>2896</v>
      </c>
    </row>
    <row r="1120" spans="1:48" x14ac:dyDescent="0.25">
      <c r="A1120" t="s">
        <v>4037</v>
      </c>
      <c r="B1120">
        <v>1944</v>
      </c>
      <c r="C1120" t="s">
        <v>208</v>
      </c>
      <c r="D1120">
        <v>162</v>
      </c>
      <c r="E1120" t="s">
        <v>1361</v>
      </c>
      <c r="F1120" t="s">
        <v>2892</v>
      </c>
      <c r="G1120" t="s">
        <v>2903</v>
      </c>
      <c r="H1120" t="s">
        <v>2894</v>
      </c>
      <c r="I1120" t="s">
        <v>2895</v>
      </c>
      <c r="J1120">
        <v>716.98709080909896</v>
      </c>
      <c r="K1120">
        <v>1</v>
      </c>
      <c r="L1120">
        <v>1</v>
      </c>
      <c r="M1120">
        <v>1</v>
      </c>
      <c r="N1120">
        <v>4917237.0565828299</v>
      </c>
      <c r="O1120">
        <v>1682239.8950626401</v>
      </c>
      <c r="P1120">
        <v>1751622.0587498399</v>
      </c>
      <c r="Q1120">
        <v>325003.09466633602</v>
      </c>
      <c r="R1120">
        <v>122949.607447695</v>
      </c>
      <c r="S1120">
        <v>191300.68416605599</v>
      </c>
      <c r="T1120">
        <v>6082768.8399999999</v>
      </c>
      <c r="U1120">
        <v>2716282.8725093398</v>
      </c>
      <c r="V1120">
        <v>7634404.72590583</v>
      </c>
      <c r="W1120">
        <v>1164646.9866035101</v>
      </c>
      <c r="X1120">
        <v>0</v>
      </c>
      <c r="Y1120">
        <v>0</v>
      </c>
      <c r="Z1120">
        <v>0</v>
      </c>
      <c r="AA1120">
        <v>0</v>
      </c>
      <c r="AB1120">
        <v>0</v>
      </c>
      <c r="AC1120">
        <v>191300.68416605599</v>
      </c>
      <c r="AD1120">
        <v>0</v>
      </c>
      <c r="AE1120">
        <v>0</v>
      </c>
      <c r="AF1120">
        <v>0</v>
      </c>
      <c r="AG1120">
        <v>0</v>
      </c>
      <c r="AH1120">
        <v>0</v>
      </c>
      <c r="AI1120">
        <v>0</v>
      </c>
      <c r="AJ1120">
        <v>8990352.3966754004</v>
      </c>
      <c r="AK1120" s="63">
        <v>12539.071500618</v>
      </c>
      <c r="AL1120">
        <v>330.98244656580999</v>
      </c>
      <c r="AM1120">
        <v>93035.839999999997</v>
      </c>
      <c r="AN1120">
        <v>4055.2802051069998</v>
      </c>
      <c r="AO1120">
        <v>12539.071500618</v>
      </c>
      <c r="AP1120">
        <v>330.98244656580999</v>
      </c>
      <c r="AQ1120">
        <v>40734.411818744898</v>
      </c>
      <c r="AR1120">
        <v>12539.071500618</v>
      </c>
      <c r="AS1120">
        <v>12539.071500618</v>
      </c>
      <c r="AT1120">
        <v>0</v>
      </c>
      <c r="AU1120" t="s">
        <v>2896</v>
      </c>
      <c r="AV1120" t="s">
        <v>2896</v>
      </c>
    </row>
    <row r="1121" spans="1:48" x14ac:dyDescent="0.25">
      <c r="A1121" t="s">
        <v>4038</v>
      </c>
      <c r="B1121">
        <v>1944</v>
      </c>
      <c r="C1121" t="s">
        <v>208</v>
      </c>
      <c r="D1121">
        <v>161</v>
      </c>
      <c r="E1121" t="s">
        <v>1362</v>
      </c>
      <c r="F1121" t="s">
        <v>2892</v>
      </c>
      <c r="G1121" t="s">
        <v>2911</v>
      </c>
      <c r="H1121" t="s">
        <v>2894</v>
      </c>
      <c r="I1121" t="s">
        <v>2895</v>
      </c>
      <c r="J1121">
        <v>312.00375415247697</v>
      </c>
      <c r="K1121">
        <v>1</v>
      </c>
      <c r="L1121">
        <v>1</v>
      </c>
      <c r="M1121">
        <v>1</v>
      </c>
      <c r="N1121">
        <v>1906376.6371482301</v>
      </c>
      <c r="O1121">
        <v>551118.21175556805</v>
      </c>
      <c r="P1121">
        <v>835924.52618021599</v>
      </c>
      <c r="Q1121">
        <v>141428.18880133599</v>
      </c>
      <c r="R1121">
        <v>53502.691452875602</v>
      </c>
      <c r="S1121">
        <v>83246.312795384307</v>
      </c>
      <c r="T1121">
        <v>2306333.92</v>
      </c>
      <c r="U1121">
        <v>1182016.33533823</v>
      </c>
      <c r="V1121">
        <v>3247407.0256815902</v>
      </c>
      <c r="W1121">
        <v>240943.22965663599</v>
      </c>
      <c r="X1121">
        <v>0</v>
      </c>
      <c r="Y1121">
        <v>0</v>
      </c>
      <c r="Z1121">
        <v>0</v>
      </c>
      <c r="AA1121">
        <v>0</v>
      </c>
      <c r="AB1121">
        <v>0</v>
      </c>
      <c r="AC1121">
        <v>83246.312795384307</v>
      </c>
      <c r="AD1121">
        <v>0</v>
      </c>
      <c r="AE1121">
        <v>0</v>
      </c>
      <c r="AF1121">
        <v>0</v>
      </c>
      <c r="AG1121">
        <v>0</v>
      </c>
      <c r="AH1121">
        <v>0</v>
      </c>
      <c r="AI1121">
        <v>0</v>
      </c>
      <c r="AJ1121">
        <v>3571596.5681336098</v>
      </c>
      <c r="AK1121" s="63">
        <v>11447.2871579236</v>
      </c>
      <c r="AL1121">
        <v>330.98244656580999</v>
      </c>
      <c r="AM1121">
        <v>93035.839999999997</v>
      </c>
      <c r="AN1121">
        <v>4055.2802051069998</v>
      </c>
      <c r="AO1121">
        <v>12539.071500618</v>
      </c>
      <c r="AP1121">
        <v>3753.1860850462999</v>
      </c>
      <c r="AQ1121">
        <v>20687.885194392002</v>
      </c>
      <c r="AR1121">
        <v>11447.2871579236</v>
      </c>
      <c r="AS1121">
        <v>11447.2871579236</v>
      </c>
      <c r="AT1121">
        <v>0</v>
      </c>
      <c r="AU1121" t="s">
        <v>2896</v>
      </c>
      <c r="AV1121" t="s">
        <v>2896</v>
      </c>
    </row>
    <row r="1122" spans="1:48" x14ac:dyDescent="0.25">
      <c r="A1122" t="s">
        <v>4039</v>
      </c>
      <c r="B1122">
        <v>1944</v>
      </c>
      <c r="C1122" t="s">
        <v>208</v>
      </c>
      <c r="D1122">
        <v>1944</v>
      </c>
      <c r="E1122" t="s">
        <v>208</v>
      </c>
      <c r="F1122" t="s">
        <v>1871</v>
      </c>
      <c r="G1122" t="s">
        <v>1871</v>
      </c>
      <c r="H1122" t="s">
        <v>2899</v>
      </c>
      <c r="I1122" t="s">
        <v>2895</v>
      </c>
      <c r="J1122">
        <v>39.862989939999501</v>
      </c>
      <c r="K1122">
        <v>1</v>
      </c>
      <c r="L1122">
        <v>1</v>
      </c>
      <c r="M1122">
        <v>1</v>
      </c>
      <c r="N1122">
        <v>55864.536599882798</v>
      </c>
      <c r="O1122">
        <v>10573.2410541359</v>
      </c>
      <c r="P1122">
        <v>59676.658605951503</v>
      </c>
      <c r="Q1122">
        <v>18069.495614674001</v>
      </c>
      <c r="R1122">
        <v>6835.7422715708199</v>
      </c>
      <c r="S1122">
        <v>10635.919873844599</v>
      </c>
      <c r="T1122">
        <v>0</v>
      </c>
      <c r="U1122">
        <v>151019.67414621499</v>
      </c>
      <c r="V1122">
        <v>124033.360325414</v>
      </c>
      <c r="W1122">
        <v>26986.3138208005</v>
      </c>
      <c r="X1122">
        <v>0</v>
      </c>
      <c r="Y1122">
        <v>0</v>
      </c>
      <c r="Z1122">
        <v>0</v>
      </c>
      <c r="AA1122">
        <v>0</v>
      </c>
      <c r="AB1122">
        <v>0</v>
      </c>
      <c r="AC1122">
        <v>10635.919873844599</v>
      </c>
      <c r="AD1122">
        <v>0</v>
      </c>
      <c r="AE1122">
        <v>0</v>
      </c>
      <c r="AF1122">
        <v>0</v>
      </c>
      <c r="AG1122">
        <v>0</v>
      </c>
      <c r="AH1122">
        <v>0</v>
      </c>
      <c r="AI1122">
        <v>0</v>
      </c>
      <c r="AJ1122">
        <v>161655.59402006</v>
      </c>
      <c r="AK1122" s="63">
        <v>4055.2802051069998</v>
      </c>
      <c r="AL1122">
        <v>330.98244656580999</v>
      </c>
      <c r="AM1122">
        <v>93035.839999999997</v>
      </c>
      <c r="AN1122">
        <v>4055.2802051069998</v>
      </c>
      <c r="AO1122">
        <v>12539.071500618</v>
      </c>
      <c r="AP1122">
        <v>634.54287297753501</v>
      </c>
      <c r="AQ1122">
        <v>40331.279999999999</v>
      </c>
      <c r="AR1122">
        <v>4055.2802051069998</v>
      </c>
      <c r="AS1122">
        <v>4055.2802051069998</v>
      </c>
      <c r="AT1122">
        <v>0</v>
      </c>
      <c r="AU1122" t="s">
        <v>2896</v>
      </c>
      <c r="AV1122" t="s">
        <v>2900</v>
      </c>
    </row>
    <row r="1123" spans="1:48" x14ac:dyDescent="0.25">
      <c r="A1123" t="s">
        <v>4040</v>
      </c>
      <c r="B1123">
        <v>1944</v>
      </c>
      <c r="C1123" t="s">
        <v>208</v>
      </c>
      <c r="D1123">
        <v>4221</v>
      </c>
      <c r="E1123" t="s">
        <v>1363</v>
      </c>
      <c r="F1123" t="s">
        <v>2906</v>
      </c>
      <c r="G1123" t="s">
        <v>2893</v>
      </c>
      <c r="H1123" t="s">
        <v>2894</v>
      </c>
      <c r="I1123" t="s">
        <v>2895</v>
      </c>
      <c r="J1123">
        <v>69.135593220326001</v>
      </c>
      <c r="K1123">
        <v>1</v>
      </c>
      <c r="L1123">
        <v>1</v>
      </c>
      <c r="M1123">
        <v>1</v>
      </c>
      <c r="N1123">
        <v>96887.561209653795</v>
      </c>
      <c r="O1123">
        <v>18337.492838330701</v>
      </c>
      <c r="P1123">
        <v>103499.04009557</v>
      </c>
      <c r="Q1123">
        <v>31338.4746200144</v>
      </c>
      <c r="R1123">
        <v>11855.4352736119</v>
      </c>
      <c r="S1123">
        <v>18446.1986175368</v>
      </c>
      <c r="T1123">
        <v>0</v>
      </c>
      <c r="U1123">
        <v>261918.004037181</v>
      </c>
      <c r="V1123">
        <v>215114.82099348199</v>
      </c>
      <c r="W1123">
        <v>46803.183043698999</v>
      </c>
      <c r="X1123">
        <v>0</v>
      </c>
      <c r="Y1123">
        <v>0</v>
      </c>
      <c r="Z1123">
        <v>0</v>
      </c>
      <c r="AA1123">
        <v>0</v>
      </c>
      <c r="AB1123">
        <v>0</v>
      </c>
      <c r="AC1123">
        <v>18446.1986175368</v>
      </c>
      <c r="AD1123">
        <v>0</v>
      </c>
      <c r="AE1123">
        <v>0</v>
      </c>
      <c r="AF1123">
        <v>0</v>
      </c>
      <c r="AG1123">
        <v>0</v>
      </c>
      <c r="AH1123">
        <v>0</v>
      </c>
      <c r="AI1123">
        <v>0</v>
      </c>
      <c r="AJ1123">
        <v>280364.20265471801</v>
      </c>
      <c r="AK1123" s="63">
        <v>4055.2802051069998</v>
      </c>
      <c r="AL1123">
        <v>330.98244656580999</v>
      </c>
      <c r="AM1123">
        <v>93035.839999999997</v>
      </c>
      <c r="AN1123">
        <v>4055.2802051069998</v>
      </c>
      <c r="AO1123">
        <v>12539.071500618</v>
      </c>
      <c r="AP1123">
        <v>330.98244656580999</v>
      </c>
      <c r="AQ1123">
        <v>93035.839999999997</v>
      </c>
      <c r="AR1123">
        <v>4055.2802051069998</v>
      </c>
      <c r="AS1123">
        <v>11220.4473085587</v>
      </c>
      <c r="AT1123">
        <v>0</v>
      </c>
      <c r="AU1123" t="s">
        <v>2896</v>
      </c>
      <c r="AV1123" t="s">
        <v>2897</v>
      </c>
    </row>
    <row r="1124" spans="1:48" x14ac:dyDescent="0.25">
      <c r="A1124" t="s">
        <v>4041</v>
      </c>
      <c r="B1124">
        <v>1944</v>
      </c>
      <c r="C1124" t="s">
        <v>208</v>
      </c>
      <c r="D1124">
        <v>160</v>
      </c>
      <c r="E1124" t="s">
        <v>1364</v>
      </c>
      <c r="F1124" t="s">
        <v>2892</v>
      </c>
      <c r="G1124" t="s">
        <v>2893</v>
      </c>
      <c r="H1124" t="s">
        <v>2894</v>
      </c>
      <c r="I1124" t="s">
        <v>2895</v>
      </c>
      <c r="J1124">
        <v>187.34016256974101</v>
      </c>
      <c r="K1124">
        <v>1</v>
      </c>
      <c r="L1124">
        <v>1</v>
      </c>
      <c r="M1124">
        <v>1</v>
      </c>
      <c r="N1124">
        <v>1114674.38334943</v>
      </c>
      <c r="O1124">
        <v>374490.97825884901</v>
      </c>
      <c r="P1124">
        <v>445845.78719339898</v>
      </c>
      <c r="Q1124">
        <v>84919.426543303605</v>
      </c>
      <c r="R1124">
        <v>32125.263819107899</v>
      </c>
      <c r="S1124">
        <v>49984.583726506396</v>
      </c>
      <c r="T1124">
        <v>1342323.57</v>
      </c>
      <c r="U1124">
        <v>709732.26916409202</v>
      </c>
      <c r="V1124">
        <v>1923990.5414658401</v>
      </c>
      <c r="W1124">
        <v>128065.297698255</v>
      </c>
      <c r="X1124">
        <v>0</v>
      </c>
      <c r="Y1124">
        <v>0</v>
      </c>
      <c r="Z1124">
        <v>0</v>
      </c>
      <c r="AA1124">
        <v>0</v>
      </c>
      <c r="AB1124">
        <v>0</v>
      </c>
      <c r="AC1124">
        <v>49984.583726506396</v>
      </c>
      <c r="AD1124">
        <v>0</v>
      </c>
      <c r="AE1124">
        <v>0</v>
      </c>
      <c r="AF1124">
        <v>0</v>
      </c>
      <c r="AG1124">
        <v>0</v>
      </c>
      <c r="AH1124">
        <v>0</v>
      </c>
      <c r="AI1124">
        <v>0</v>
      </c>
      <c r="AJ1124">
        <v>2102040.4228905998</v>
      </c>
      <c r="AK1124" s="63">
        <v>11220.4473085587</v>
      </c>
      <c r="AL1124">
        <v>330.98244656580999</v>
      </c>
      <c r="AM1124">
        <v>93035.839999999997</v>
      </c>
      <c r="AN1124">
        <v>4055.2802051069998</v>
      </c>
      <c r="AO1124">
        <v>12539.071500618</v>
      </c>
      <c r="AP1124">
        <v>330.98244656580999</v>
      </c>
      <c r="AQ1124">
        <v>93035.839999999997</v>
      </c>
      <c r="AR1124">
        <v>4055.2802051069998</v>
      </c>
      <c r="AS1124">
        <v>11220.4473085587</v>
      </c>
      <c r="AT1124">
        <v>0</v>
      </c>
      <c r="AU1124" t="s">
        <v>2896</v>
      </c>
      <c r="AV1124" t="s">
        <v>2896</v>
      </c>
    </row>
    <row r="1125" spans="1:48" x14ac:dyDescent="0.25">
      <c r="A1125" t="s">
        <v>4042</v>
      </c>
      <c r="B1125">
        <v>2103</v>
      </c>
      <c r="C1125" t="s">
        <v>209</v>
      </c>
      <c r="D1125">
        <v>676</v>
      </c>
      <c r="E1125" t="s">
        <v>1365</v>
      </c>
      <c r="F1125" t="s">
        <v>2892</v>
      </c>
      <c r="G1125" t="s">
        <v>2893</v>
      </c>
      <c r="H1125" t="s">
        <v>2894</v>
      </c>
      <c r="I1125" t="s">
        <v>2895</v>
      </c>
      <c r="J1125">
        <v>317.52023121384599</v>
      </c>
      <c r="K1125">
        <v>1</v>
      </c>
      <c r="L1125">
        <v>1</v>
      </c>
      <c r="M1125">
        <v>2</v>
      </c>
      <c r="N1125">
        <v>1431131.91222448</v>
      </c>
      <c r="O1125">
        <v>347649.75294938899</v>
      </c>
      <c r="P1125">
        <v>776395.89123145596</v>
      </c>
      <c r="Q1125">
        <v>243155.58995254501</v>
      </c>
      <c r="R1125">
        <v>310010.49752952298</v>
      </c>
      <c r="S1125">
        <v>195151.396624616</v>
      </c>
      <c r="T1125">
        <v>1750366.4</v>
      </c>
      <c r="U1125">
        <v>1357977.24388739</v>
      </c>
      <c r="V1125">
        <v>2822013.1638911902</v>
      </c>
      <c r="W1125">
        <v>286330.47999620298</v>
      </c>
      <c r="X1125">
        <v>0</v>
      </c>
      <c r="Y1125">
        <v>0</v>
      </c>
      <c r="Z1125">
        <v>0</v>
      </c>
      <c r="AA1125">
        <v>0</v>
      </c>
      <c r="AB1125">
        <v>0</v>
      </c>
      <c r="AC1125">
        <v>195151.396624616</v>
      </c>
      <c r="AD1125">
        <v>0</v>
      </c>
      <c r="AE1125">
        <v>0</v>
      </c>
      <c r="AF1125">
        <v>0</v>
      </c>
      <c r="AG1125">
        <v>0</v>
      </c>
      <c r="AH1125">
        <v>0</v>
      </c>
      <c r="AI1125">
        <v>0</v>
      </c>
      <c r="AJ1125">
        <v>3303495.04051201</v>
      </c>
      <c r="AK1125" s="63">
        <v>10404.0458394827</v>
      </c>
      <c r="AL1125">
        <v>330.98244656580999</v>
      </c>
      <c r="AM1125">
        <v>93035.839999999997</v>
      </c>
      <c r="AN1125">
        <v>4891.4320658389597</v>
      </c>
      <c r="AO1125">
        <v>15029.065245837101</v>
      </c>
      <c r="AP1125">
        <v>330.98244656580999</v>
      </c>
      <c r="AQ1125">
        <v>93035.839999999997</v>
      </c>
      <c r="AR1125">
        <v>5104.8914871749103</v>
      </c>
      <c r="AS1125">
        <v>10404.0458394827</v>
      </c>
      <c r="AT1125">
        <v>0</v>
      </c>
      <c r="AU1125" t="s">
        <v>2896</v>
      </c>
      <c r="AV1125" t="s">
        <v>2896</v>
      </c>
    </row>
    <row r="1126" spans="1:48" x14ac:dyDescent="0.25">
      <c r="A1126" t="s">
        <v>4043</v>
      </c>
      <c r="B1126">
        <v>2103</v>
      </c>
      <c r="C1126" t="s">
        <v>209</v>
      </c>
      <c r="D1126">
        <v>2994</v>
      </c>
      <c r="E1126" t="s">
        <v>1366</v>
      </c>
      <c r="F1126" t="s">
        <v>2906</v>
      </c>
      <c r="G1126" t="s">
        <v>2893</v>
      </c>
      <c r="H1126" t="s">
        <v>2894</v>
      </c>
      <c r="I1126" t="s">
        <v>2895</v>
      </c>
      <c r="J1126">
        <v>47.801169590641997</v>
      </c>
      <c r="K1126">
        <v>1</v>
      </c>
      <c r="L1126">
        <v>1</v>
      </c>
      <c r="M1126">
        <v>2</v>
      </c>
      <c r="N1126">
        <v>26111.982148856401</v>
      </c>
      <c r="O1126">
        <v>5911.5474525542504</v>
      </c>
      <c r="P1126">
        <v>99340.594891481407</v>
      </c>
      <c r="Q1126">
        <v>36605.924440783703</v>
      </c>
      <c r="R1126">
        <v>46670.614690084702</v>
      </c>
      <c r="S1126">
        <v>29379.120096512201</v>
      </c>
      <c r="T1126">
        <v>10203.61</v>
      </c>
      <c r="U1126">
        <v>204437.05362376</v>
      </c>
      <c r="V1126">
        <v>179748.373426401</v>
      </c>
      <c r="W1126">
        <v>34892.290197359704</v>
      </c>
      <c r="X1126">
        <v>0</v>
      </c>
      <c r="Y1126">
        <v>0</v>
      </c>
      <c r="Z1126">
        <v>0</v>
      </c>
      <c r="AA1126">
        <v>0</v>
      </c>
      <c r="AB1126">
        <v>0</v>
      </c>
      <c r="AC1126">
        <v>29379.120096512201</v>
      </c>
      <c r="AD1126">
        <v>0</v>
      </c>
      <c r="AE1126">
        <v>0</v>
      </c>
      <c r="AF1126">
        <v>0</v>
      </c>
      <c r="AG1126">
        <v>0</v>
      </c>
      <c r="AH1126">
        <v>0</v>
      </c>
      <c r="AI1126">
        <v>0</v>
      </c>
      <c r="AJ1126">
        <v>244019.783720273</v>
      </c>
      <c r="AK1126" s="63">
        <v>5104.8914871749103</v>
      </c>
      <c r="AL1126">
        <v>330.98244656580999</v>
      </c>
      <c r="AM1126">
        <v>93035.839999999997</v>
      </c>
      <c r="AN1126">
        <v>4891.4320658389597</v>
      </c>
      <c r="AO1126">
        <v>15029.065245837101</v>
      </c>
      <c r="AP1126">
        <v>330.98244656580999</v>
      </c>
      <c r="AQ1126">
        <v>93035.839999999997</v>
      </c>
      <c r="AR1126">
        <v>5104.8914871749103</v>
      </c>
      <c r="AS1126">
        <v>10404.0458394827</v>
      </c>
      <c r="AT1126">
        <v>0</v>
      </c>
      <c r="AU1126" t="s">
        <v>2896</v>
      </c>
      <c r="AV1126" t="s">
        <v>2896</v>
      </c>
    </row>
    <row r="1127" spans="1:48" x14ac:dyDescent="0.25">
      <c r="A1127" t="s">
        <v>4044</v>
      </c>
      <c r="B1127">
        <v>2103</v>
      </c>
      <c r="C1127" t="s">
        <v>209</v>
      </c>
      <c r="D1127">
        <v>5061</v>
      </c>
      <c r="E1127" t="s">
        <v>1367</v>
      </c>
      <c r="F1127" t="s">
        <v>2906</v>
      </c>
      <c r="G1127" t="s">
        <v>2907</v>
      </c>
      <c r="H1127" t="s">
        <v>2899</v>
      </c>
      <c r="I1127" t="s">
        <v>2895</v>
      </c>
      <c r="J1127">
        <v>31.180833333307501</v>
      </c>
      <c r="K1127">
        <v>1</v>
      </c>
      <c r="L1127">
        <v>1</v>
      </c>
      <c r="M1127">
        <v>2</v>
      </c>
      <c r="N1127">
        <v>10377.0745533145</v>
      </c>
      <c r="O1127">
        <v>3856.11853095992</v>
      </c>
      <c r="P1127">
        <v>64800.141064943702</v>
      </c>
      <c r="Q1127">
        <v>23878.144379613201</v>
      </c>
      <c r="R1127">
        <v>30443.3692873371</v>
      </c>
      <c r="S1127">
        <v>19164.080189952299</v>
      </c>
      <c r="T1127">
        <v>0</v>
      </c>
      <c r="U1127">
        <v>133354.84781616801</v>
      </c>
      <c r="V1127">
        <v>110594.511728613</v>
      </c>
      <c r="W1127">
        <v>22760.336087555999</v>
      </c>
      <c r="X1127">
        <v>0</v>
      </c>
      <c r="Y1127">
        <v>0</v>
      </c>
      <c r="Z1127">
        <v>0</v>
      </c>
      <c r="AA1127">
        <v>0</v>
      </c>
      <c r="AB1127">
        <v>0</v>
      </c>
      <c r="AC1127">
        <v>19164.080189952299</v>
      </c>
      <c r="AD1127">
        <v>0</v>
      </c>
      <c r="AE1127">
        <v>0</v>
      </c>
      <c r="AF1127">
        <v>0</v>
      </c>
      <c r="AG1127">
        <v>0</v>
      </c>
      <c r="AH1127">
        <v>0</v>
      </c>
      <c r="AI1127">
        <v>0</v>
      </c>
      <c r="AJ1127">
        <v>152518.92800612099</v>
      </c>
      <c r="AK1127" s="63">
        <v>4891.4320658389597</v>
      </c>
      <c r="AL1127">
        <v>330.98244656580999</v>
      </c>
      <c r="AM1127">
        <v>93035.839999999997</v>
      </c>
      <c r="AN1127">
        <v>4891.4320658389597</v>
      </c>
      <c r="AO1127">
        <v>15029.065245837101</v>
      </c>
      <c r="AP1127">
        <v>330.98244656580999</v>
      </c>
      <c r="AQ1127">
        <v>56162.493707719797</v>
      </c>
      <c r="AR1127">
        <v>4891.4320658389597</v>
      </c>
      <c r="AS1127">
        <v>4891.4320658389597</v>
      </c>
      <c r="AT1127">
        <v>0</v>
      </c>
      <c r="AU1127" t="s">
        <v>2896</v>
      </c>
      <c r="AV1127" t="s">
        <v>2897</v>
      </c>
    </row>
    <row r="1128" spans="1:48" x14ac:dyDescent="0.25">
      <c r="A1128" t="s">
        <v>4045</v>
      </c>
      <c r="B1128">
        <v>2103</v>
      </c>
      <c r="C1128" t="s">
        <v>209</v>
      </c>
      <c r="D1128">
        <v>678</v>
      </c>
      <c r="E1128" t="s">
        <v>1368</v>
      </c>
      <c r="F1128" t="s">
        <v>2892</v>
      </c>
      <c r="G1128" t="s">
        <v>2903</v>
      </c>
      <c r="H1128" t="s">
        <v>2894</v>
      </c>
      <c r="I1128" t="s">
        <v>2895</v>
      </c>
      <c r="J1128">
        <v>230.82181594584199</v>
      </c>
      <c r="K1128">
        <v>1</v>
      </c>
      <c r="L1128">
        <v>1</v>
      </c>
      <c r="M1128">
        <v>2</v>
      </c>
      <c r="N1128">
        <v>1442869.4104247801</v>
      </c>
      <c r="O1128">
        <v>784379.41199489997</v>
      </c>
      <c r="P1128">
        <v>673819.04417038604</v>
      </c>
      <c r="Q1128">
        <v>176762.32665763301</v>
      </c>
      <c r="R1128">
        <v>249340.33360003799</v>
      </c>
      <c r="S1128">
        <v>141865.60516493101</v>
      </c>
      <c r="T1128">
        <v>2339986.9</v>
      </c>
      <c r="U1128">
        <v>987183.62684774003</v>
      </c>
      <c r="V1128">
        <v>2760784.4903120399</v>
      </c>
      <c r="W1128">
        <v>566386.03653569298</v>
      </c>
      <c r="X1128">
        <v>0</v>
      </c>
      <c r="Y1128">
        <v>0</v>
      </c>
      <c r="Z1128">
        <v>0</v>
      </c>
      <c r="AA1128">
        <v>0</v>
      </c>
      <c r="AB1128">
        <v>0</v>
      </c>
      <c r="AC1128">
        <v>141865.60516493101</v>
      </c>
      <c r="AD1128">
        <v>0</v>
      </c>
      <c r="AE1128">
        <v>0</v>
      </c>
      <c r="AF1128">
        <v>0</v>
      </c>
      <c r="AG1128">
        <v>0</v>
      </c>
      <c r="AH1128">
        <v>0</v>
      </c>
      <c r="AI1128">
        <v>0</v>
      </c>
      <c r="AJ1128">
        <v>3469036.1320126699</v>
      </c>
      <c r="AK1128" s="63">
        <v>15029.065245837101</v>
      </c>
      <c r="AL1128">
        <v>330.98244656580999</v>
      </c>
      <c r="AM1128">
        <v>93035.839999999997</v>
      </c>
      <c r="AN1128">
        <v>4891.4320658389597</v>
      </c>
      <c r="AO1128">
        <v>15029.065245837101</v>
      </c>
      <c r="AP1128">
        <v>330.98244656580999</v>
      </c>
      <c r="AQ1128">
        <v>40734.411818744898</v>
      </c>
      <c r="AR1128">
        <v>15029.065245837101</v>
      </c>
      <c r="AS1128">
        <v>15029.065245837101</v>
      </c>
      <c r="AT1128">
        <v>0</v>
      </c>
      <c r="AU1128" t="s">
        <v>2896</v>
      </c>
      <c r="AV1128" t="s">
        <v>2896</v>
      </c>
    </row>
    <row r="1129" spans="1:48" x14ac:dyDescent="0.25">
      <c r="A1129" t="s">
        <v>4046</v>
      </c>
      <c r="B1129">
        <v>2103</v>
      </c>
      <c r="C1129" t="s">
        <v>209</v>
      </c>
      <c r="D1129">
        <v>677</v>
      </c>
      <c r="E1129" t="s">
        <v>1369</v>
      </c>
      <c r="F1129" t="s">
        <v>2892</v>
      </c>
      <c r="G1129" t="s">
        <v>2911</v>
      </c>
      <c r="H1129" t="s">
        <v>2894</v>
      </c>
      <c r="I1129" t="s">
        <v>2895</v>
      </c>
      <c r="J1129">
        <v>150.69501238641899</v>
      </c>
      <c r="K1129">
        <v>1</v>
      </c>
      <c r="L1129">
        <v>1</v>
      </c>
      <c r="M1129">
        <v>2</v>
      </c>
      <c r="N1129">
        <v>741600.49064856605</v>
      </c>
      <c r="O1129">
        <v>318681.38907219702</v>
      </c>
      <c r="P1129">
        <v>397457.77864173398</v>
      </c>
      <c r="Q1129">
        <v>115401.57456942501</v>
      </c>
      <c r="R1129">
        <v>147130.89489301899</v>
      </c>
      <c r="S1129">
        <v>92618.797923988997</v>
      </c>
      <c r="T1129">
        <v>1075776.51</v>
      </c>
      <c r="U1129">
        <v>644495.61782494001</v>
      </c>
      <c r="V1129">
        <v>1555048.29064175</v>
      </c>
      <c r="W1129">
        <v>165223.837183189</v>
      </c>
      <c r="X1129">
        <v>0</v>
      </c>
      <c r="Y1129">
        <v>0</v>
      </c>
      <c r="Z1129">
        <v>0</v>
      </c>
      <c r="AA1129">
        <v>0</v>
      </c>
      <c r="AB1129">
        <v>0</v>
      </c>
      <c r="AC1129">
        <v>92618.797923988997</v>
      </c>
      <c r="AD1129">
        <v>0</v>
      </c>
      <c r="AE1129">
        <v>0</v>
      </c>
      <c r="AF1129">
        <v>0</v>
      </c>
      <c r="AG1129">
        <v>0</v>
      </c>
      <c r="AH1129">
        <v>0</v>
      </c>
      <c r="AI1129">
        <v>0</v>
      </c>
      <c r="AJ1129">
        <v>1812890.9257489301</v>
      </c>
      <c r="AK1129" s="63">
        <v>12030.1985914453</v>
      </c>
      <c r="AL1129">
        <v>330.98244656580999</v>
      </c>
      <c r="AM1129">
        <v>93035.839999999997</v>
      </c>
      <c r="AN1129">
        <v>4891.4320658389597</v>
      </c>
      <c r="AO1129">
        <v>15029.065245837101</v>
      </c>
      <c r="AP1129">
        <v>3753.1860850462999</v>
      </c>
      <c r="AQ1129">
        <v>20687.885194392002</v>
      </c>
      <c r="AR1129">
        <v>12030.1985914453</v>
      </c>
      <c r="AS1129">
        <v>12030.1985914453</v>
      </c>
      <c r="AT1129">
        <v>0</v>
      </c>
      <c r="AU1129" t="s">
        <v>2896</v>
      </c>
      <c r="AV1129" t="s">
        <v>2896</v>
      </c>
    </row>
    <row r="1130" spans="1:48" x14ac:dyDescent="0.25">
      <c r="A1130" t="s">
        <v>4047</v>
      </c>
      <c r="B1130">
        <v>1935</v>
      </c>
      <c r="C1130" t="s">
        <v>210</v>
      </c>
      <c r="D1130">
        <v>150</v>
      </c>
      <c r="E1130" t="s">
        <v>4048</v>
      </c>
      <c r="F1130" t="s">
        <v>2892</v>
      </c>
      <c r="G1130" t="s">
        <v>2911</v>
      </c>
      <c r="H1130" t="s">
        <v>2894</v>
      </c>
      <c r="I1130" t="s">
        <v>2895</v>
      </c>
      <c r="J1130">
        <v>390.80714774904499</v>
      </c>
      <c r="K1130">
        <v>1</v>
      </c>
      <c r="L1130">
        <v>1</v>
      </c>
      <c r="M1130">
        <v>2</v>
      </c>
      <c r="N1130">
        <v>2344615.1750753401</v>
      </c>
      <c r="O1130">
        <v>861974.22226629499</v>
      </c>
      <c r="P1130">
        <v>879014.246061048</v>
      </c>
      <c r="Q1130">
        <v>267000.620152338</v>
      </c>
      <c r="R1130">
        <v>96279.749076738197</v>
      </c>
      <c r="S1130">
        <v>144598.55975702399</v>
      </c>
      <c r="T1130">
        <v>3163654.09</v>
      </c>
      <c r="U1130">
        <v>1285229.9226317599</v>
      </c>
      <c r="V1130">
        <v>3996046.5131689901</v>
      </c>
      <c r="W1130">
        <v>452837.49946276599</v>
      </c>
      <c r="X1130">
        <v>0</v>
      </c>
      <c r="Y1130">
        <v>0</v>
      </c>
      <c r="Z1130">
        <v>0</v>
      </c>
      <c r="AA1130">
        <v>0</v>
      </c>
      <c r="AB1130">
        <v>0</v>
      </c>
      <c r="AC1130">
        <v>144598.55975702399</v>
      </c>
      <c r="AD1130">
        <v>0</v>
      </c>
      <c r="AE1130">
        <v>0</v>
      </c>
      <c r="AF1130">
        <v>0</v>
      </c>
      <c r="AG1130">
        <v>0</v>
      </c>
      <c r="AH1130">
        <v>0</v>
      </c>
      <c r="AI1130">
        <v>0</v>
      </c>
      <c r="AJ1130">
        <v>4593482.5723887896</v>
      </c>
      <c r="AK1130" s="63">
        <v>11753.8345929601</v>
      </c>
      <c r="AL1130">
        <v>330.98244656580999</v>
      </c>
      <c r="AM1130">
        <v>93035.839999999997</v>
      </c>
      <c r="AN1130">
        <v>3658.6548905879799</v>
      </c>
      <c r="AO1130">
        <v>15427.538602451301</v>
      </c>
      <c r="AP1130">
        <v>3753.1860850462999</v>
      </c>
      <c r="AQ1130">
        <v>20687.885194392002</v>
      </c>
      <c r="AR1130">
        <v>11753.8345929601</v>
      </c>
      <c r="AS1130">
        <v>11753.8345929601</v>
      </c>
      <c r="AT1130">
        <v>0</v>
      </c>
      <c r="AU1130" t="s">
        <v>2896</v>
      </c>
      <c r="AV1130" t="s">
        <v>2896</v>
      </c>
    </row>
    <row r="1131" spans="1:48" x14ac:dyDescent="0.25">
      <c r="A1131" t="s">
        <v>4049</v>
      </c>
      <c r="B1131">
        <v>1935</v>
      </c>
      <c r="C1131" t="s">
        <v>210</v>
      </c>
      <c r="D1131">
        <v>153</v>
      </c>
      <c r="E1131" t="s">
        <v>815</v>
      </c>
      <c r="F1131" t="s">
        <v>2892</v>
      </c>
      <c r="G1131" t="s">
        <v>2893</v>
      </c>
      <c r="H1131" t="s">
        <v>2894</v>
      </c>
      <c r="I1131" t="s">
        <v>2895</v>
      </c>
      <c r="J1131">
        <v>300.67630057800898</v>
      </c>
      <c r="K1131">
        <v>1</v>
      </c>
      <c r="L1131">
        <v>1</v>
      </c>
      <c r="M1131">
        <v>2</v>
      </c>
      <c r="N1131">
        <v>2247018.8307864298</v>
      </c>
      <c r="O1131">
        <v>516565.45304698299</v>
      </c>
      <c r="P1131">
        <v>599920.21569580003</v>
      </c>
      <c r="Q1131">
        <v>205422.953960379</v>
      </c>
      <c r="R1131">
        <v>74074.998217693996</v>
      </c>
      <c r="S1131">
        <v>111250.165886344</v>
      </c>
      <c r="T1131">
        <v>2654181.7999999998</v>
      </c>
      <c r="U1131">
        <v>988820.65170729195</v>
      </c>
      <c r="V1131">
        <v>3343102.5668929499</v>
      </c>
      <c r="W1131">
        <v>299899.884814338</v>
      </c>
      <c r="X1131">
        <v>0</v>
      </c>
      <c r="Y1131">
        <v>0</v>
      </c>
      <c r="Z1131">
        <v>0</v>
      </c>
      <c r="AA1131">
        <v>0</v>
      </c>
      <c r="AB1131">
        <v>0</v>
      </c>
      <c r="AC1131">
        <v>111250.165886344</v>
      </c>
      <c r="AD1131">
        <v>0</v>
      </c>
      <c r="AE1131">
        <v>0</v>
      </c>
      <c r="AF1131">
        <v>0</v>
      </c>
      <c r="AG1131">
        <v>0</v>
      </c>
      <c r="AH1131">
        <v>0</v>
      </c>
      <c r="AI1131">
        <v>0</v>
      </c>
      <c r="AJ1131">
        <v>3754252.61759364</v>
      </c>
      <c r="AK1131" s="63">
        <v>12486.0276994781</v>
      </c>
      <c r="AL1131">
        <v>330.98244656580999</v>
      </c>
      <c r="AM1131">
        <v>93035.839999999997</v>
      </c>
      <c r="AN1131">
        <v>3658.6548905879799</v>
      </c>
      <c r="AO1131">
        <v>15427.538602451301</v>
      </c>
      <c r="AP1131">
        <v>330.98244656580999</v>
      </c>
      <c r="AQ1131">
        <v>93035.839999999997</v>
      </c>
      <c r="AR1131">
        <v>3658.6548905879799</v>
      </c>
      <c r="AS1131">
        <v>13376.7901702074</v>
      </c>
      <c r="AT1131">
        <v>0</v>
      </c>
      <c r="AU1131" t="s">
        <v>2896</v>
      </c>
      <c r="AV1131" t="s">
        <v>2896</v>
      </c>
    </row>
    <row r="1132" spans="1:48" x14ac:dyDescent="0.25">
      <c r="A1132" t="s">
        <v>4050</v>
      </c>
      <c r="B1132">
        <v>1935</v>
      </c>
      <c r="C1132" t="s">
        <v>210</v>
      </c>
      <c r="D1132">
        <v>152</v>
      </c>
      <c r="E1132" t="s">
        <v>4051</v>
      </c>
      <c r="F1132" t="s">
        <v>2892</v>
      </c>
      <c r="G1132" t="s">
        <v>2893</v>
      </c>
      <c r="H1132" t="s">
        <v>2894</v>
      </c>
      <c r="I1132" t="s">
        <v>2895</v>
      </c>
      <c r="J1132">
        <v>440.63005780340302</v>
      </c>
      <c r="K1132">
        <v>3</v>
      </c>
      <c r="L1132">
        <v>1</v>
      </c>
      <c r="M1132">
        <v>2</v>
      </c>
      <c r="N1132">
        <v>3607145.7744652499</v>
      </c>
      <c r="O1132">
        <v>784835.66798157897</v>
      </c>
      <c r="P1132">
        <v>902067.39053238404</v>
      </c>
      <c r="Q1132">
        <v>301039.78232971398</v>
      </c>
      <c r="R1132">
        <v>136094.184961383</v>
      </c>
      <c r="S1132">
        <v>163033.025652182</v>
      </c>
      <c r="T1132">
        <v>4282102.51</v>
      </c>
      <c r="U1132">
        <v>1449080.2902703001</v>
      </c>
      <c r="V1132">
        <v>5187787.5059545804</v>
      </c>
      <c r="W1132">
        <v>543395.29431572999</v>
      </c>
      <c r="X1132">
        <v>0</v>
      </c>
      <c r="Y1132">
        <v>0</v>
      </c>
      <c r="Z1132">
        <v>0</v>
      </c>
      <c r="AA1132">
        <v>0</v>
      </c>
      <c r="AB1132">
        <v>0</v>
      </c>
      <c r="AC1132">
        <v>163033.025652182</v>
      </c>
      <c r="AD1132">
        <v>0</v>
      </c>
      <c r="AE1132">
        <v>0</v>
      </c>
      <c r="AF1132">
        <v>0</v>
      </c>
      <c r="AG1132">
        <v>0</v>
      </c>
      <c r="AH1132">
        <v>0</v>
      </c>
      <c r="AI1132">
        <v>0</v>
      </c>
      <c r="AJ1132">
        <v>5894215.8259224901</v>
      </c>
      <c r="AK1132" s="63">
        <v>13376.7901702074</v>
      </c>
      <c r="AL1132">
        <v>330.98244656580999</v>
      </c>
      <c r="AM1132">
        <v>93035.839999999997</v>
      </c>
      <c r="AN1132">
        <v>3658.6548905879799</v>
      </c>
      <c r="AO1132">
        <v>15427.538602451301</v>
      </c>
      <c r="AP1132">
        <v>330.98244656580999</v>
      </c>
      <c r="AQ1132">
        <v>93035.839999999997</v>
      </c>
      <c r="AR1132">
        <v>3658.6548905879799</v>
      </c>
      <c r="AS1132">
        <v>13376.7901702074</v>
      </c>
      <c r="AT1132">
        <v>0</v>
      </c>
      <c r="AU1132" t="s">
        <v>2896</v>
      </c>
      <c r="AV1132" t="s">
        <v>2896</v>
      </c>
    </row>
    <row r="1133" spans="1:48" x14ac:dyDescent="0.25">
      <c r="A1133" t="s">
        <v>4052</v>
      </c>
      <c r="B1133">
        <v>1935</v>
      </c>
      <c r="C1133" t="s">
        <v>210</v>
      </c>
      <c r="D1133">
        <v>154</v>
      </c>
      <c r="E1133" t="s">
        <v>1372</v>
      </c>
      <c r="F1133" t="s">
        <v>2892</v>
      </c>
      <c r="G1133" t="s">
        <v>2903</v>
      </c>
      <c r="H1133" t="s">
        <v>2894</v>
      </c>
      <c r="I1133" t="s">
        <v>2895</v>
      </c>
      <c r="J1133">
        <v>460.39601993332502</v>
      </c>
      <c r="K1133">
        <v>1</v>
      </c>
      <c r="L1133">
        <v>1</v>
      </c>
      <c r="M1133">
        <v>2</v>
      </c>
      <c r="N1133">
        <v>3537364.1643978902</v>
      </c>
      <c r="O1133">
        <v>1871871.5622928201</v>
      </c>
      <c r="P1133">
        <v>1068650.39603482</v>
      </c>
      <c r="Q1133">
        <v>314543.94717673399</v>
      </c>
      <c r="R1133">
        <v>140000.87268830501</v>
      </c>
      <c r="S1133">
        <v>170346.427345731</v>
      </c>
      <c r="T1133">
        <v>5418347.2199999997</v>
      </c>
      <c r="U1133">
        <v>1514083.7225905701</v>
      </c>
      <c r="V1133">
        <v>5910077.5913003003</v>
      </c>
      <c r="W1133">
        <v>1022353.35129028</v>
      </c>
      <c r="X1133">
        <v>0</v>
      </c>
      <c r="Y1133">
        <v>0</v>
      </c>
      <c r="Z1133">
        <v>0</v>
      </c>
      <c r="AA1133">
        <v>0</v>
      </c>
      <c r="AB1133">
        <v>0</v>
      </c>
      <c r="AC1133">
        <v>170346.427345731</v>
      </c>
      <c r="AD1133">
        <v>0</v>
      </c>
      <c r="AE1133">
        <v>0</v>
      </c>
      <c r="AF1133">
        <v>0</v>
      </c>
      <c r="AG1133">
        <v>0</v>
      </c>
      <c r="AH1133">
        <v>0</v>
      </c>
      <c r="AI1133">
        <v>0</v>
      </c>
      <c r="AJ1133">
        <v>7102777.3699363004</v>
      </c>
      <c r="AK1133" s="63">
        <v>15427.538602451301</v>
      </c>
      <c r="AL1133">
        <v>330.98244656580999</v>
      </c>
      <c r="AM1133">
        <v>93035.839999999997</v>
      </c>
      <c r="AN1133">
        <v>3658.6548905879799</v>
      </c>
      <c r="AO1133">
        <v>15427.538602451301</v>
      </c>
      <c r="AP1133">
        <v>330.98244656580999</v>
      </c>
      <c r="AQ1133">
        <v>40734.411818744898</v>
      </c>
      <c r="AR1133">
        <v>15427.538602451301</v>
      </c>
      <c r="AS1133">
        <v>15427.538602451301</v>
      </c>
      <c r="AT1133">
        <v>0</v>
      </c>
      <c r="AU1133" t="s">
        <v>2896</v>
      </c>
      <c r="AV1133" t="s">
        <v>2896</v>
      </c>
    </row>
    <row r="1134" spans="1:48" x14ac:dyDescent="0.25">
      <c r="A1134" t="s">
        <v>4053</v>
      </c>
      <c r="B1134">
        <v>1935</v>
      </c>
      <c r="C1134" t="s">
        <v>210</v>
      </c>
      <c r="D1134">
        <v>1935</v>
      </c>
      <c r="E1134" t="s">
        <v>210</v>
      </c>
      <c r="F1134" t="s">
        <v>1871</v>
      </c>
      <c r="G1134" t="s">
        <v>1871</v>
      </c>
      <c r="H1134" t="s">
        <v>2899</v>
      </c>
      <c r="I1134" t="s">
        <v>2895</v>
      </c>
      <c r="J1134">
        <v>7.6316136970727699</v>
      </c>
      <c r="K1134">
        <v>0</v>
      </c>
      <c r="L1134">
        <v>0</v>
      </c>
      <c r="M1134">
        <v>2</v>
      </c>
      <c r="N1134">
        <v>2889.5902072666499</v>
      </c>
      <c r="O1134">
        <v>3683.5190798210601</v>
      </c>
      <c r="P1134">
        <v>11430.5605032002</v>
      </c>
      <c r="Q1134">
        <v>5213.9414583838898</v>
      </c>
      <c r="R1134">
        <v>1880.1341173948899</v>
      </c>
      <c r="S1134">
        <v>2823.69540980689</v>
      </c>
      <c r="T1134">
        <v>0</v>
      </c>
      <c r="U1134">
        <v>25097.745366066702</v>
      </c>
      <c r="V1134">
        <v>20495.684697440702</v>
      </c>
      <c r="W1134">
        <v>4602.0606686259198</v>
      </c>
      <c r="X1134">
        <v>0</v>
      </c>
      <c r="Y1134">
        <v>0</v>
      </c>
      <c r="Z1134">
        <v>0</v>
      </c>
      <c r="AA1134">
        <v>0</v>
      </c>
      <c r="AB1134">
        <v>0</v>
      </c>
      <c r="AC1134">
        <v>2823.69540980689</v>
      </c>
      <c r="AD1134">
        <v>0</v>
      </c>
      <c r="AE1134">
        <v>0</v>
      </c>
      <c r="AF1134">
        <v>0</v>
      </c>
      <c r="AG1134">
        <v>0</v>
      </c>
      <c r="AH1134">
        <v>0</v>
      </c>
      <c r="AI1134">
        <v>0</v>
      </c>
      <c r="AJ1134">
        <v>27921.440775873602</v>
      </c>
      <c r="AK1134" s="63">
        <v>3658.6548905879899</v>
      </c>
      <c r="AL1134">
        <v>330.98244656580999</v>
      </c>
      <c r="AM1134">
        <v>93035.839999999997</v>
      </c>
      <c r="AN1134">
        <v>3658.6548905879799</v>
      </c>
      <c r="AO1134">
        <v>15427.538602451301</v>
      </c>
      <c r="AP1134">
        <v>634.54287297753501</v>
      </c>
      <c r="AQ1134">
        <v>40331.279999999999</v>
      </c>
      <c r="AR1134">
        <v>3658.6548905879899</v>
      </c>
      <c r="AS1134">
        <v>3658.6548905879899</v>
      </c>
      <c r="AT1134">
        <v>0</v>
      </c>
      <c r="AU1134" t="s">
        <v>2896</v>
      </c>
      <c r="AV1134" t="s">
        <v>2900</v>
      </c>
    </row>
    <row r="1135" spans="1:48" x14ac:dyDescent="0.25">
      <c r="A1135" t="s">
        <v>4054</v>
      </c>
      <c r="B1135">
        <v>1935</v>
      </c>
      <c r="C1135" t="s">
        <v>210</v>
      </c>
      <c r="D1135">
        <v>5385</v>
      </c>
      <c r="E1135" t="s">
        <v>1374</v>
      </c>
      <c r="F1135" t="s">
        <v>2906</v>
      </c>
      <c r="G1135" t="s">
        <v>2893</v>
      </c>
      <c r="H1135" t="s">
        <v>2894</v>
      </c>
      <c r="I1135" t="s">
        <v>2895</v>
      </c>
      <c r="J1135">
        <v>32.213872832366</v>
      </c>
      <c r="K1135">
        <v>2</v>
      </c>
      <c r="L1135">
        <v>1</v>
      </c>
      <c r="M1135">
        <v>2</v>
      </c>
      <c r="N1135">
        <v>12197.275067819801</v>
      </c>
      <c r="O1135">
        <v>15548.535332502999</v>
      </c>
      <c r="P1135">
        <v>48249.641172743599</v>
      </c>
      <c r="Q1135">
        <v>22008.614922451299</v>
      </c>
      <c r="R1135">
        <v>7936.2509384853702</v>
      </c>
      <c r="S1135">
        <v>11919.1259489123</v>
      </c>
      <c r="T1135">
        <v>0</v>
      </c>
      <c r="U1135">
        <v>105940.31743400299</v>
      </c>
      <c r="V1135">
        <v>86514.517985740502</v>
      </c>
      <c r="W1135">
        <v>19425.7994482625</v>
      </c>
      <c r="X1135">
        <v>0</v>
      </c>
      <c r="Y1135">
        <v>0</v>
      </c>
      <c r="Z1135">
        <v>0</v>
      </c>
      <c r="AA1135">
        <v>0</v>
      </c>
      <c r="AB1135">
        <v>0</v>
      </c>
      <c r="AC1135">
        <v>11919.1259489123</v>
      </c>
      <c r="AD1135">
        <v>0</v>
      </c>
      <c r="AE1135">
        <v>0</v>
      </c>
      <c r="AF1135">
        <v>0</v>
      </c>
      <c r="AG1135">
        <v>0</v>
      </c>
      <c r="AH1135">
        <v>0</v>
      </c>
      <c r="AI1135">
        <v>0</v>
      </c>
      <c r="AJ1135">
        <v>117859.44338291499</v>
      </c>
      <c r="AK1135" s="63">
        <v>3658.6548905879799</v>
      </c>
      <c r="AL1135">
        <v>330.98244656580999</v>
      </c>
      <c r="AM1135">
        <v>93035.839999999997</v>
      </c>
      <c r="AN1135">
        <v>3658.6548905879799</v>
      </c>
      <c r="AO1135">
        <v>15427.538602451301</v>
      </c>
      <c r="AP1135">
        <v>330.98244656580999</v>
      </c>
      <c r="AQ1135">
        <v>93035.839999999997</v>
      </c>
      <c r="AR1135">
        <v>3658.6548905879799</v>
      </c>
      <c r="AS1135">
        <v>13376.7901702074</v>
      </c>
      <c r="AT1135">
        <v>0</v>
      </c>
      <c r="AU1135" t="s">
        <v>2896</v>
      </c>
      <c r="AV1135" t="s">
        <v>2897</v>
      </c>
    </row>
    <row r="1136" spans="1:48" x14ac:dyDescent="0.25">
      <c r="A1136" t="s">
        <v>4055</v>
      </c>
      <c r="B1136">
        <v>2257</v>
      </c>
      <c r="C1136" t="s">
        <v>211</v>
      </c>
      <c r="D1136">
        <v>1235</v>
      </c>
      <c r="E1136" t="s">
        <v>1375</v>
      </c>
      <c r="F1136" t="s">
        <v>2892</v>
      </c>
      <c r="G1136" t="s">
        <v>2893</v>
      </c>
      <c r="H1136" t="s">
        <v>2894</v>
      </c>
      <c r="I1136" t="s">
        <v>2895</v>
      </c>
      <c r="J1136">
        <v>471.442882962645</v>
      </c>
      <c r="K1136">
        <v>1</v>
      </c>
      <c r="L1136">
        <v>1</v>
      </c>
      <c r="M1136">
        <v>2</v>
      </c>
      <c r="N1136">
        <v>3208274.8153849798</v>
      </c>
      <c r="O1136">
        <v>1091835.7788170599</v>
      </c>
      <c r="P1136">
        <v>1072296.88150388</v>
      </c>
      <c r="Q1136">
        <v>336303.03379823302</v>
      </c>
      <c r="R1136">
        <v>290448.93179428298</v>
      </c>
      <c r="S1136">
        <v>245291.98403909701</v>
      </c>
      <c r="T1136">
        <v>4478934.7300000004</v>
      </c>
      <c r="U1136">
        <v>1520224.7112984399</v>
      </c>
      <c r="V1136">
        <v>4722724.0097885402</v>
      </c>
      <c r="W1136">
        <v>1265242.00082421</v>
      </c>
      <c r="X1136">
        <v>0</v>
      </c>
      <c r="Y1136">
        <v>0</v>
      </c>
      <c r="Z1136">
        <v>0</v>
      </c>
      <c r="AA1136">
        <v>11193.430685687699</v>
      </c>
      <c r="AB1136">
        <v>0</v>
      </c>
      <c r="AC1136">
        <v>113968.31591183</v>
      </c>
      <c r="AD1136">
        <v>131323.66812726599</v>
      </c>
      <c r="AE1136">
        <v>0</v>
      </c>
      <c r="AF1136">
        <v>0</v>
      </c>
      <c r="AG1136">
        <v>0</v>
      </c>
      <c r="AH1136">
        <v>0</v>
      </c>
      <c r="AI1136">
        <v>0</v>
      </c>
      <c r="AJ1136">
        <v>6244451.4253375297</v>
      </c>
      <c r="AK1136" s="63">
        <v>13245.4039524281</v>
      </c>
      <c r="AL1136">
        <v>330.98244656580999</v>
      </c>
      <c r="AM1136">
        <v>93035.839999999997</v>
      </c>
      <c r="AN1136">
        <v>3744.9217267692302</v>
      </c>
      <c r="AO1136">
        <v>14272.3276011574</v>
      </c>
      <c r="AP1136">
        <v>330.98244656580999</v>
      </c>
      <c r="AQ1136">
        <v>93035.839999999997</v>
      </c>
      <c r="AR1136">
        <v>13245.4039524281</v>
      </c>
      <c r="AS1136">
        <v>13245.4039524281</v>
      </c>
      <c r="AT1136">
        <v>0</v>
      </c>
      <c r="AU1136" t="s">
        <v>2896</v>
      </c>
      <c r="AV1136" t="s">
        <v>2896</v>
      </c>
    </row>
    <row r="1137" spans="1:48" x14ac:dyDescent="0.25">
      <c r="A1137" t="s">
        <v>4056</v>
      </c>
      <c r="B1137">
        <v>2257</v>
      </c>
      <c r="C1137" t="s">
        <v>211</v>
      </c>
      <c r="D1137">
        <v>4833</v>
      </c>
      <c r="E1137" t="s">
        <v>1376</v>
      </c>
      <c r="F1137" t="s">
        <v>2906</v>
      </c>
      <c r="G1137" t="s">
        <v>2907</v>
      </c>
      <c r="H1137" t="s">
        <v>2899</v>
      </c>
      <c r="I1137" t="s">
        <v>2895</v>
      </c>
      <c r="J1137">
        <v>141.24187900499501</v>
      </c>
      <c r="K1137">
        <v>1</v>
      </c>
      <c r="L1137">
        <v>1</v>
      </c>
      <c r="M1137">
        <v>2</v>
      </c>
      <c r="N1137">
        <v>83131.187439008994</v>
      </c>
      <c r="O1137">
        <v>52382.449610407501</v>
      </c>
      <c r="P1137">
        <v>132837.32512271</v>
      </c>
      <c r="Q1137">
        <v>100754.670661782</v>
      </c>
      <c r="R1137">
        <v>86345.923427318499</v>
      </c>
      <c r="S1137">
        <v>73488.225154287196</v>
      </c>
      <c r="T1137">
        <v>0</v>
      </c>
      <c r="U1137">
        <v>455451.55626122799</v>
      </c>
      <c r="V1137">
        <v>349585.98918995302</v>
      </c>
      <c r="W1137">
        <v>102512.07242814099</v>
      </c>
      <c r="X1137">
        <v>0</v>
      </c>
      <c r="Y1137">
        <v>0</v>
      </c>
      <c r="Z1137">
        <v>0</v>
      </c>
      <c r="AA1137">
        <v>3353.4946431336102</v>
      </c>
      <c r="AB1137">
        <v>0</v>
      </c>
      <c r="AC1137">
        <v>34144.3251518916</v>
      </c>
      <c r="AD1137">
        <v>39343.900002395603</v>
      </c>
      <c r="AE1137">
        <v>0</v>
      </c>
      <c r="AF1137">
        <v>0</v>
      </c>
      <c r="AG1137">
        <v>0</v>
      </c>
      <c r="AH1137">
        <v>0</v>
      </c>
      <c r="AI1137">
        <v>0</v>
      </c>
      <c r="AJ1137">
        <v>528939.781415515</v>
      </c>
      <c r="AK1137" s="63">
        <v>3744.9217267692302</v>
      </c>
      <c r="AL1137">
        <v>330.98244656580999</v>
      </c>
      <c r="AM1137">
        <v>93035.839999999997</v>
      </c>
      <c r="AN1137">
        <v>3744.9217267692302</v>
      </c>
      <c r="AO1137">
        <v>14272.3276011574</v>
      </c>
      <c r="AP1137">
        <v>330.98244656580999</v>
      </c>
      <c r="AQ1137">
        <v>56162.493707719797</v>
      </c>
      <c r="AR1137">
        <v>3744.9217267692302</v>
      </c>
      <c r="AS1137">
        <v>3744.9217267692302</v>
      </c>
      <c r="AT1137">
        <v>0</v>
      </c>
      <c r="AU1137" t="s">
        <v>2896</v>
      </c>
      <c r="AV1137" t="s">
        <v>2897</v>
      </c>
    </row>
    <row r="1138" spans="1:48" x14ac:dyDescent="0.25">
      <c r="A1138" t="s">
        <v>4057</v>
      </c>
      <c r="B1138">
        <v>2257</v>
      </c>
      <c r="C1138" t="s">
        <v>211</v>
      </c>
      <c r="D1138">
        <v>1237</v>
      </c>
      <c r="E1138" t="s">
        <v>1377</v>
      </c>
      <c r="F1138" t="s">
        <v>2892</v>
      </c>
      <c r="G1138" t="s">
        <v>2903</v>
      </c>
      <c r="H1138" t="s">
        <v>2894</v>
      </c>
      <c r="I1138" t="s">
        <v>2895</v>
      </c>
      <c r="J1138">
        <v>238.96904327783599</v>
      </c>
      <c r="K1138">
        <v>1</v>
      </c>
      <c r="L1138">
        <v>1</v>
      </c>
      <c r="M1138">
        <v>2</v>
      </c>
      <c r="N1138">
        <v>1549861.6691371701</v>
      </c>
      <c r="O1138">
        <v>853097.984187008</v>
      </c>
      <c r="P1138">
        <v>557981.07501819194</v>
      </c>
      <c r="Q1138">
        <v>170468.188496474</v>
      </c>
      <c r="R1138">
        <v>154899.83438713601</v>
      </c>
      <c r="S1138">
        <v>124335.720970444</v>
      </c>
      <c r="T1138">
        <v>2515724.11</v>
      </c>
      <c r="U1138">
        <v>770584.64122597896</v>
      </c>
      <c r="V1138">
        <v>2796437.7180456598</v>
      </c>
      <c r="W1138">
        <v>484197.21028761799</v>
      </c>
      <c r="X1138">
        <v>0</v>
      </c>
      <c r="Y1138">
        <v>0</v>
      </c>
      <c r="Z1138">
        <v>0</v>
      </c>
      <c r="AA1138">
        <v>5673.8228927034397</v>
      </c>
      <c r="AB1138">
        <v>0</v>
      </c>
      <c r="AC1138">
        <v>57769.245017098299</v>
      </c>
      <c r="AD1138">
        <v>66566.475953345696</v>
      </c>
      <c r="AE1138">
        <v>0</v>
      </c>
      <c r="AF1138">
        <v>0</v>
      </c>
      <c r="AG1138">
        <v>0</v>
      </c>
      <c r="AH1138">
        <v>0</v>
      </c>
      <c r="AI1138">
        <v>0</v>
      </c>
      <c r="AJ1138">
        <v>3410644.4721964202</v>
      </c>
      <c r="AK1138" s="63">
        <v>14272.3276011574</v>
      </c>
      <c r="AL1138">
        <v>330.98244656580999</v>
      </c>
      <c r="AM1138">
        <v>93035.839999999997</v>
      </c>
      <c r="AN1138">
        <v>3744.9217267692302</v>
      </c>
      <c r="AO1138">
        <v>14272.3276011574</v>
      </c>
      <c r="AP1138">
        <v>330.98244656580999</v>
      </c>
      <c r="AQ1138">
        <v>40734.411818744898</v>
      </c>
      <c r="AR1138">
        <v>14272.3276011574</v>
      </c>
      <c r="AS1138">
        <v>14272.3276011574</v>
      </c>
      <c r="AT1138">
        <v>0</v>
      </c>
      <c r="AU1138" t="s">
        <v>2896</v>
      </c>
      <c r="AV1138" t="s">
        <v>2896</v>
      </c>
    </row>
    <row r="1139" spans="1:48" x14ac:dyDescent="0.25">
      <c r="A1139" t="s">
        <v>4058</v>
      </c>
      <c r="B1139">
        <v>2257</v>
      </c>
      <c r="C1139" t="s">
        <v>211</v>
      </c>
      <c r="D1139">
        <v>2728</v>
      </c>
      <c r="E1139" t="s">
        <v>1378</v>
      </c>
      <c r="F1139" t="s">
        <v>2906</v>
      </c>
      <c r="G1139" t="s">
        <v>2907</v>
      </c>
      <c r="H1139" t="s">
        <v>2894</v>
      </c>
      <c r="I1139" t="s">
        <v>2895</v>
      </c>
      <c r="J1139">
        <v>87.504803516010895</v>
      </c>
      <c r="K1139">
        <v>1</v>
      </c>
      <c r="L1139">
        <v>1</v>
      </c>
      <c r="M1139">
        <v>2</v>
      </c>
      <c r="N1139">
        <v>51502.983917722602</v>
      </c>
      <c r="O1139">
        <v>32452.952291040801</v>
      </c>
      <c r="P1139">
        <v>82297.857521735394</v>
      </c>
      <c r="Q1139">
        <v>62421.412980974899</v>
      </c>
      <c r="R1139">
        <v>53494.637122810098</v>
      </c>
      <c r="S1139">
        <v>45528.796049498</v>
      </c>
      <c r="T1139">
        <v>0</v>
      </c>
      <c r="U1139">
        <v>282169.84383428399</v>
      </c>
      <c r="V1139">
        <v>216582.03297433699</v>
      </c>
      <c r="W1139">
        <v>63510.191304707798</v>
      </c>
      <c r="X1139">
        <v>0</v>
      </c>
      <c r="Y1139">
        <v>0</v>
      </c>
      <c r="Z1139">
        <v>0</v>
      </c>
      <c r="AA1139">
        <v>2077.6195552384602</v>
      </c>
      <c r="AB1139">
        <v>0</v>
      </c>
      <c r="AC1139">
        <v>21153.729224300499</v>
      </c>
      <c r="AD1139">
        <v>24375.066825197599</v>
      </c>
      <c r="AE1139">
        <v>0</v>
      </c>
      <c r="AF1139">
        <v>0</v>
      </c>
      <c r="AG1139">
        <v>0</v>
      </c>
      <c r="AH1139">
        <v>0</v>
      </c>
      <c r="AI1139">
        <v>0</v>
      </c>
      <c r="AJ1139">
        <v>327698.63988378202</v>
      </c>
      <c r="AK1139" s="63">
        <v>3744.9217267692302</v>
      </c>
      <c r="AL1139">
        <v>330.98244656580999</v>
      </c>
      <c r="AM1139">
        <v>93035.839999999997</v>
      </c>
      <c r="AN1139">
        <v>3744.9217267692302</v>
      </c>
      <c r="AO1139">
        <v>14272.3276011574</v>
      </c>
      <c r="AP1139">
        <v>330.98244656580999</v>
      </c>
      <c r="AQ1139">
        <v>56162.493707719797</v>
      </c>
      <c r="AR1139">
        <v>3744.9217267692302</v>
      </c>
      <c r="AS1139">
        <v>3744.9217267692302</v>
      </c>
      <c r="AT1139">
        <v>0</v>
      </c>
      <c r="AU1139" t="s">
        <v>2896</v>
      </c>
      <c r="AV1139" t="s">
        <v>2897</v>
      </c>
    </row>
    <row r="1140" spans="1:48" x14ac:dyDescent="0.25">
      <c r="A1140" t="s">
        <v>4059</v>
      </c>
      <c r="B1140">
        <v>2257</v>
      </c>
      <c r="C1140" t="s">
        <v>211</v>
      </c>
      <c r="D1140">
        <v>2257</v>
      </c>
      <c r="E1140" t="s">
        <v>211</v>
      </c>
      <c r="F1140" t="s">
        <v>1871</v>
      </c>
      <c r="G1140" t="s">
        <v>1871</v>
      </c>
      <c r="H1140" t="s">
        <v>2899</v>
      </c>
      <c r="I1140" t="s">
        <v>2895</v>
      </c>
      <c r="J1140">
        <v>9.8767220960470006</v>
      </c>
      <c r="K1140">
        <v>0</v>
      </c>
      <c r="L1140">
        <v>0</v>
      </c>
      <c r="M1140">
        <v>2</v>
      </c>
      <c r="N1140">
        <v>5813.1741211149601</v>
      </c>
      <c r="O1140">
        <v>3662.9850944837999</v>
      </c>
      <c r="P1140">
        <v>9289.0108334855704</v>
      </c>
      <c r="Q1140">
        <v>7045.54406253668</v>
      </c>
      <c r="R1140">
        <v>6037.9732684526398</v>
      </c>
      <c r="S1140">
        <v>5138.8637866744803</v>
      </c>
      <c r="T1140">
        <v>0</v>
      </c>
      <c r="U1140">
        <v>31848.687380073701</v>
      </c>
      <c r="V1140">
        <v>24445.7500015187</v>
      </c>
      <c r="W1140">
        <v>7168.4351553181496</v>
      </c>
      <c r="X1140">
        <v>0</v>
      </c>
      <c r="Y1140">
        <v>0</v>
      </c>
      <c r="Z1140">
        <v>0</v>
      </c>
      <c r="AA1140">
        <v>234.50222323679</v>
      </c>
      <c r="AB1140">
        <v>0</v>
      </c>
      <c r="AC1140">
        <v>2387.6346948795199</v>
      </c>
      <c r="AD1140">
        <v>2751.2290917949599</v>
      </c>
      <c r="AE1140">
        <v>0</v>
      </c>
      <c r="AF1140">
        <v>0</v>
      </c>
      <c r="AG1140">
        <v>0</v>
      </c>
      <c r="AH1140">
        <v>0</v>
      </c>
      <c r="AI1140">
        <v>0</v>
      </c>
      <c r="AJ1140">
        <v>36987.551166748097</v>
      </c>
      <c r="AK1140" s="63">
        <v>3744.9217267692302</v>
      </c>
      <c r="AL1140">
        <v>330.98244656580999</v>
      </c>
      <c r="AM1140">
        <v>93035.839999999997</v>
      </c>
      <c r="AN1140">
        <v>3744.9217267692302</v>
      </c>
      <c r="AO1140">
        <v>14272.3276011574</v>
      </c>
      <c r="AP1140">
        <v>634.54287297753501</v>
      </c>
      <c r="AQ1140">
        <v>40331.279999999999</v>
      </c>
      <c r="AR1140">
        <v>3744.9217267692302</v>
      </c>
      <c r="AS1140">
        <v>3744.9217267692302</v>
      </c>
      <c r="AT1140">
        <v>0</v>
      </c>
      <c r="AU1140" t="s">
        <v>2896</v>
      </c>
      <c r="AV1140" t="s">
        <v>2900</v>
      </c>
    </row>
    <row r="1141" spans="1:48" x14ac:dyDescent="0.25">
      <c r="A1141" t="s">
        <v>4060</v>
      </c>
      <c r="B1141">
        <v>2195</v>
      </c>
      <c r="C1141" t="s">
        <v>213</v>
      </c>
      <c r="D1141">
        <v>1010</v>
      </c>
      <c r="E1141" t="s">
        <v>1379</v>
      </c>
      <c r="F1141" t="s">
        <v>2892</v>
      </c>
      <c r="G1141" t="s">
        <v>2907</v>
      </c>
      <c r="H1141" t="s">
        <v>2904</v>
      </c>
      <c r="I1141" t="s">
        <v>2895</v>
      </c>
      <c r="J1141">
        <v>265.59055369923999</v>
      </c>
      <c r="K1141">
        <v>1</v>
      </c>
      <c r="L1141">
        <v>1</v>
      </c>
      <c r="M1141">
        <v>2</v>
      </c>
      <c r="N1141">
        <v>1646227.26</v>
      </c>
      <c r="O1141">
        <v>517115.58</v>
      </c>
      <c r="P1141">
        <v>1081519.24</v>
      </c>
      <c r="Q1141">
        <v>276871.21000000002</v>
      </c>
      <c r="R1141">
        <v>676872.88</v>
      </c>
      <c r="S1141">
        <v>290641</v>
      </c>
      <c r="T1141">
        <v>2465503.56</v>
      </c>
      <c r="U1141">
        <v>1733102.61</v>
      </c>
      <c r="V1141">
        <v>3291743.11</v>
      </c>
      <c r="W1141">
        <v>807504.58</v>
      </c>
      <c r="X1141">
        <v>0</v>
      </c>
      <c r="Y1141">
        <v>0</v>
      </c>
      <c r="Z1141">
        <v>0</v>
      </c>
      <c r="AA1141">
        <v>0</v>
      </c>
      <c r="AB1141">
        <v>99358.48</v>
      </c>
      <c r="AC1141">
        <v>290641</v>
      </c>
      <c r="AD1141">
        <v>0</v>
      </c>
      <c r="AE1141">
        <v>0</v>
      </c>
      <c r="AF1141">
        <v>0</v>
      </c>
      <c r="AG1141">
        <v>0</v>
      </c>
      <c r="AH1141">
        <v>0</v>
      </c>
      <c r="AI1141">
        <v>0</v>
      </c>
      <c r="AJ1141">
        <v>4489247.17</v>
      </c>
      <c r="AK1141" s="63">
        <v>16902.8871978772</v>
      </c>
      <c r="AL1141">
        <v>330.98244656580999</v>
      </c>
      <c r="AM1141">
        <v>93035.839999999997</v>
      </c>
      <c r="AN1141">
        <v>16902.8871978772</v>
      </c>
      <c r="AO1141">
        <v>16902.8871978772</v>
      </c>
      <c r="AP1141">
        <v>330.98244656580999</v>
      </c>
      <c r="AQ1141">
        <v>56162.493707719797</v>
      </c>
      <c r="AR1141">
        <v>16902.8871978772</v>
      </c>
      <c r="AS1141">
        <v>16902.8871978772</v>
      </c>
      <c r="AT1141">
        <v>0</v>
      </c>
      <c r="AU1141" t="s">
        <v>2896</v>
      </c>
      <c r="AV1141" t="s">
        <v>2896</v>
      </c>
    </row>
    <row r="1142" spans="1:48" x14ac:dyDescent="0.25">
      <c r="A1142" t="s">
        <v>4061</v>
      </c>
      <c r="B1142">
        <v>2244</v>
      </c>
      <c r="C1142" t="s">
        <v>214</v>
      </c>
      <c r="D1142">
        <v>1334</v>
      </c>
      <c r="E1142" t="s">
        <v>1380</v>
      </c>
      <c r="F1142" t="s">
        <v>2892</v>
      </c>
      <c r="G1142" t="s">
        <v>2893</v>
      </c>
      <c r="H1142" t="s">
        <v>2894</v>
      </c>
      <c r="I1142" t="s">
        <v>2895</v>
      </c>
      <c r="J1142">
        <v>582.15233695599898</v>
      </c>
      <c r="K1142">
        <v>1</v>
      </c>
      <c r="L1142">
        <v>1</v>
      </c>
      <c r="M1142">
        <v>1</v>
      </c>
      <c r="N1142">
        <v>3756786.5535414801</v>
      </c>
      <c r="O1142">
        <v>1081269.1063480601</v>
      </c>
      <c r="P1142">
        <v>1086765.0979228001</v>
      </c>
      <c r="Q1142">
        <v>221417.627750007</v>
      </c>
      <c r="R1142">
        <v>153044.830102943</v>
      </c>
      <c r="S1142">
        <v>158128.32633159301</v>
      </c>
      <c r="T1142">
        <v>4361196.12</v>
      </c>
      <c r="U1142">
        <v>1938087.09566529</v>
      </c>
      <c r="V1142">
        <v>5702969.0064954199</v>
      </c>
      <c r="W1142">
        <v>596314.20916987897</v>
      </c>
      <c r="X1142">
        <v>0</v>
      </c>
      <c r="Y1142">
        <v>0</v>
      </c>
      <c r="Z1142">
        <v>0</v>
      </c>
      <c r="AA1142">
        <v>0</v>
      </c>
      <c r="AB1142">
        <v>0</v>
      </c>
      <c r="AC1142">
        <v>158128.32633159301</v>
      </c>
      <c r="AD1142">
        <v>0</v>
      </c>
      <c r="AE1142">
        <v>0</v>
      </c>
      <c r="AF1142">
        <v>0</v>
      </c>
      <c r="AG1142">
        <v>0</v>
      </c>
      <c r="AH1142">
        <v>0</v>
      </c>
      <c r="AI1142">
        <v>0</v>
      </c>
      <c r="AJ1142">
        <v>6457411.5419968897</v>
      </c>
      <c r="AK1142" s="63">
        <v>11092.305453520799</v>
      </c>
      <c r="AL1142">
        <v>330.98244656580999</v>
      </c>
      <c r="AM1142">
        <v>93035.839999999997</v>
      </c>
      <c r="AN1142">
        <v>3600.8022109088101</v>
      </c>
      <c r="AO1142">
        <v>12705.787667733201</v>
      </c>
      <c r="AP1142">
        <v>330.98244656580999</v>
      </c>
      <c r="AQ1142">
        <v>93035.839999999997</v>
      </c>
      <c r="AR1142">
        <v>3600.8022109088101</v>
      </c>
      <c r="AS1142">
        <v>12705.787667733201</v>
      </c>
      <c r="AT1142">
        <v>0</v>
      </c>
      <c r="AU1142" t="s">
        <v>2896</v>
      </c>
      <c r="AV1142" t="s">
        <v>2896</v>
      </c>
    </row>
    <row r="1143" spans="1:48" x14ac:dyDescent="0.25">
      <c r="A1143" t="s">
        <v>4062</v>
      </c>
      <c r="B1143">
        <v>2244</v>
      </c>
      <c r="C1143" t="s">
        <v>214</v>
      </c>
      <c r="D1143">
        <v>4730</v>
      </c>
      <c r="E1143" t="s">
        <v>4063</v>
      </c>
      <c r="F1143" t="s">
        <v>2892</v>
      </c>
      <c r="G1143" t="s">
        <v>2893</v>
      </c>
      <c r="H1143" t="s">
        <v>2894</v>
      </c>
      <c r="I1143" t="s">
        <v>2895</v>
      </c>
      <c r="J1143">
        <v>583.15976331358002</v>
      </c>
      <c r="K1143">
        <v>1</v>
      </c>
      <c r="L1143">
        <v>1</v>
      </c>
      <c r="M1143">
        <v>1</v>
      </c>
      <c r="N1143">
        <v>3735941.9417846599</v>
      </c>
      <c r="O1143">
        <v>978724.12998400698</v>
      </c>
      <c r="P1143">
        <v>1040821.67000823</v>
      </c>
      <c r="Q1143">
        <v>221800.795419478</v>
      </c>
      <c r="R1143">
        <v>153309.67726742101</v>
      </c>
      <c r="S1143">
        <v>158401.97058879901</v>
      </c>
      <c r="T1143">
        <v>4189157.22</v>
      </c>
      <c r="U1143">
        <v>1941440.99446379</v>
      </c>
      <c r="V1143">
        <v>5577343.8568777898</v>
      </c>
      <c r="W1143">
        <v>553254.35758600698</v>
      </c>
      <c r="X1143">
        <v>0</v>
      </c>
      <c r="Y1143">
        <v>0</v>
      </c>
      <c r="Z1143">
        <v>0</v>
      </c>
      <c r="AA1143">
        <v>0</v>
      </c>
      <c r="AB1143">
        <v>0</v>
      </c>
      <c r="AC1143">
        <v>158401.97058879901</v>
      </c>
      <c r="AD1143">
        <v>0</v>
      </c>
      <c r="AE1143">
        <v>0</v>
      </c>
      <c r="AF1143">
        <v>0</v>
      </c>
      <c r="AG1143">
        <v>0</v>
      </c>
      <c r="AH1143">
        <v>0</v>
      </c>
      <c r="AI1143">
        <v>0</v>
      </c>
      <c r="AJ1143">
        <v>6289000.1850525904</v>
      </c>
      <c r="AK1143" s="63">
        <v>10784.3520432853</v>
      </c>
      <c r="AL1143">
        <v>330.98244656580999</v>
      </c>
      <c r="AM1143">
        <v>93035.839999999997</v>
      </c>
      <c r="AN1143">
        <v>3600.8022109088101</v>
      </c>
      <c r="AO1143">
        <v>12705.787667733201</v>
      </c>
      <c r="AP1143">
        <v>330.98244656580999</v>
      </c>
      <c r="AQ1143">
        <v>93035.839999999997</v>
      </c>
      <c r="AR1143">
        <v>3600.8022109088101</v>
      </c>
      <c r="AS1143">
        <v>12705.787667733201</v>
      </c>
      <c r="AT1143">
        <v>0</v>
      </c>
      <c r="AU1143" t="s">
        <v>2896</v>
      </c>
      <c r="AV1143" t="s">
        <v>2896</v>
      </c>
    </row>
    <row r="1144" spans="1:48" x14ac:dyDescent="0.25">
      <c r="A1144" t="s">
        <v>4064</v>
      </c>
      <c r="B1144">
        <v>2244</v>
      </c>
      <c r="C1144" t="s">
        <v>214</v>
      </c>
      <c r="D1144">
        <v>1191</v>
      </c>
      <c r="E1144" t="s">
        <v>4065</v>
      </c>
      <c r="F1144" t="s">
        <v>2892</v>
      </c>
      <c r="G1144" t="s">
        <v>2893</v>
      </c>
      <c r="H1144" t="s">
        <v>2894</v>
      </c>
      <c r="I1144" t="s">
        <v>2895</v>
      </c>
      <c r="J1144">
        <v>462.87249002041602</v>
      </c>
      <c r="K1144">
        <v>1</v>
      </c>
      <c r="L1144">
        <v>1</v>
      </c>
      <c r="M1144">
        <v>1</v>
      </c>
      <c r="N1144">
        <v>3561788.2962324498</v>
      </c>
      <c r="O1144">
        <v>989633.89186358498</v>
      </c>
      <c r="P1144">
        <v>906271.55754118005</v>
      </c>
      <c r="Q1144">
        <v>176050.36033516101</v>
      </c>
      <c r="R1144">
        <v>121686.776978197</v>
      </c>
      <c r="S1144">
        <v>125728.69248379899</v>
      </c>
      <c r="T1144">
        <v>4214447.29</v>
      </c>
      <c r="U1144">
        <v>1540983.5929505799</v>
      </c>
      <c r="V1144">
        <v>5082359.2532438803</v>
      </c>
      <c r="W1144">
        <v>673071.62970669998</v>
      </c>
      <c r="X1144">
        <v>0</v>
      </c>
      <c r="Y1144">
        <v>0</v>
      </c>
      <c r="Z1144">
        <v>0</v>
      </c>
      <c r="AA1144">
        <v>0</v>
      </c>
      <c r="AB1144">
        <v>0</v>
      </c>
      <c r="AC1144">
        <v>125728.69248379899</v>
      </c>
      <c r="AD1144">
        <v>0</v>
      </c>
      <c r="AE1144">
        <v>0</v>
      </c>
      <c r="AF1144">
        <v>0</v>
      </c>
      <c r="AG1144">
        <v>0</v>
      </c>
      <c r="AH1144">
        <v>0</v>
      </c>
      <c r="AI1144">
        <v>0</v>
      </c>
      <c r="AJ1144">
        <v>5881159.5754343802</v>
      </c>
      <c r="AK1144" s="63">
        <v>12705.787667733201</v>
      </c>
      <c r="AL1144">
        <v>330.98244656580999</v>
      </c>
      <c r="AM1144">
        <v>93035.839999999997</v>
      </c>
      <c r="AN1144">
        <v>3600.8022109088101</v>
      </c>
      <c r="AO1144">
        <v>12705.787667733201</v>
      </c>
      <c r="AP1144">
        <v>330.98244656580999</v>
      </c>
      <c r="AQ1144">
        <v>93035.839999999997</v>
      </c>
      <c r="AR1144">
        <v>3600.8022109088101</v>
      </c>
      <c r="AS1144">
        <v>12705.787667733201</v>
      </c>
      <c r="AT1144">
        <v>0</v>
      </c>
      <c r="AU1144" t="s">
        <v>2896</v>
      </c>
      <c r="AV1144" t="s">
        <v>2896</v>
      </c>
    </row>
    <row r="1145" spans="1:48" x14ac:dyDescent="0.25">
      <c r="A1145" t="s">
        <v>4066</v>
      </c>
      <c r="B1145">
        <v>2244</v>
      </c>
      <c r="C1145" t="s">
        <v>214</v>
      </c>
      <c r="D1145">
        <v>4731</v>
      </c>
      <c r="E1145" t="s">
        <v>1382</v>
      </c>
      <c r="F1145" t="s">
        <v>2892</v>
      </c>
      <c r="G1145" t="s">
        <v>2911</v>
      </c>
      <c r="H1145" t="s">
        <v>2894</v>
      </c>
      <c r="I1145" t="s">
        <v>2895</v>
      </c>
      <c r="J1145">
        <v>517.01052479118403</v>
      </c>
      <c r="K1145">
        <v>1</v>
      </c>
      <c r="L1145">
        <v>1</v>
      </c>
      <c r="M1145">
        <v>1</v>
      </c>
      <c r="N1145">
        <v>2968055.7405086001</v>
      </c>
      <c r="O1145">
        <v>1143081.54167086</v>
      </c>
      <c r="P1145">
        <v>935542.24683551898</v>
      </c>
      <c r="Q1145">
        <v>196543.06860908301</v>
      </c>
      <c r="R1145">
        <v>135919.38553719301</v>
      </c>
      <c r="S1145">
        <v>140434.04756997101</v>
      </c>
      <c r="T1145">
        <v>3657923.39</v>
      </c>
      <c r="U1145">
        <v>1721218.59316125</v>
      </c>
      <c r="V1145">
        <v>4931934.4046036396</v>
      </c>
      <c r="W1145">
        <v>447207.57855760702</v>
      </c>
      <c r="X1145">
        <v>0</v>
      </c>
      <c r="Y1145">
        <v>0</v>
      </c>
      <c r="Z1145">
        <v>0</v>
      </c>
      <c r="AA1145">
        <v>0</v>
      </c>
      <c r="AB1145">
        <v>0</v>
      </c>
      <c r="AC1145">
        <v>140434.04756997101</v>
      </c>
      <c r="AD1145">
        <v>0</v>
      </c>
      <c r="AE1145">
        <v>0</v>
      </c>
      <c r="AF1145">
        <v>0</v>
      </c>
      <c r="AG1145">
        <v>0</v>
      </c>
      <c r="AH1145">
        <v>0</v>
      </c>
      <c r="AI1145">
        <v>0</v>
      </c>
      <c r="AJ1145">
        <v>5519576.0307312198</v>
      </c>
      <c r="AK1145" s="63">
        <v>10675.945200459</v>
      </c>
      <c r="AL1145">
        <v>330.98244656580999</v>
      </c>
      <c r="AM1145">
        <v>93035.839999999997</v>
      </c>
      <c r="AN1145">
        <v>3600.8022109088101</v>
      </c>
      <c r="AO1145">
        <v>12705.787667733201</v>
      </c>
      <c r="AP1145">
        <v>3753.1860850462999</v>
      </c>
      <c r="AQ1145">
        <v>20687.885194392002</v>
      </c>
      <c r="AR1145">
        <v>10675.945200459</v>
      </c>
      <c r="AS1145">
        <v>10899.104614600699</v>
      </c>
      <c r="AT1145">
        <v>0</v>
      </c>
      <c r="AU1145" t="s">
        <v>2896</v>
      </c>
      <c r="AV1145" t="s">
        <v>2896</v>
      </c>
    </row>
    <row r="1146" spans="1:48" x14ac:dyDescent="0.25">
      <c r="A1146" t="s">
        <v>4067</v>
      </c>
      <c r="B1146">
        <v>2244</v>
      </c>
      <c r="C1146" t="s">
        <v>214</v>
      </c>
      <c r="D1146">
        <v>3222</v>
      </c>
      <c r="E1146" t="s">
        <v>1383</v>
      </c>
      <c r="F1146" t="s">
        <v>2892</v>
      </c>
      <c r="G1146" t="s">
        <v>2893</v>
      </c>
      <c r="H1146" t="s">
        <v>2894</v>
      </c>
      <c r="I1146" t="s">
        <v>2895</v>
      </c>
      <c r="J1146">
        <v>589.28402366862497</v>
      </c>
      <c r="K1146">
        <v>1</v>
      </c>
      <c r="L1146">
        <v>1</v>
      </c>
      <c r="M1146">
        <v>1</v>
      </c>
      <c r="N1146">
        <v>3957609.5007305099</v>
      </c>
      <c r="O1146">
        <v>1071968.6842245699</v>
      </c>
      <c r="P1146">
        <v>1028001.63574143</v>
      </c>
      <c r="Q1146">
        <v>224130.115622207</v>
      </c>
      <c r="R1146">
        <v>154919.71355181601</v>
      </c>
      <c r="S1146">
        <v>160065.485408693</v>
      </c>
      <c r="T1146">
        <v>4474799.92</v>
      </c>
      <c r="U1146">
        <v>1961829.7298705301</v>
      </c>
      <c r="V1146">
        <v>5957543.1063571898</v>
      </c>
      <c r="W1146">
        <v>479086.54351334</v>
      </c>
      <c r="X1146">
        <v>0</v>
      </c>
      <c r="Y1146">
        <v>0</v>
      </c>
      <c r="Z1146">
        <v>0</v>
      </c>
      <c r="AA1146">
        <v>0</v>
      </c>
      <c r="AB1146">
        <v>0</v>
      </c>
      <c r="AC1146">
        <v>160065.485408693</v>
      </c>
      <c r="AD1146">
        <v>0</v>
      </c>
      <c r="AE1146">
        <v>0</v>
      </c>
      <c r="AF1146">
        <v>0</v>
      </c>
      <c r="AG1146">
        <v>0</v>
      </c>
      <c r="AH1146">
        <v>0</v>
      </c>
      <c r="AI1146">
        <v>0</v>
      </c>
      <c r="AJ1146">
        <v>6596695.1352792196</v>
      </c>
      <c r="AK1146" s="63">
        <v>11194.4238606896</v>
      </c>
      <c r="AL1146">
        <v>330.98244656580999</v>
      </c>
      <c r="AM1146">
        <v>93035.839999999997</v>
      </c>
      <c r="AN1146">
        <v>3600.8022109088101</v>
      </c>
      <c r="AO1146">
        <v>12705.787667733201</v>
      </c>
      <c r="AP1146">
        <v>330.98244656580999</v>
      </c>
      <c r="AQ1146">
        <v>93035.839999999997</v>
      </c>
      <c r="AR1146">
        <v>3600.8022109088101</v>
      </c>
      <c r="AS1146">
        <v>12705.787667733201</v>
      </c>
      <c r="AT1146">
        <v>0</v>
      </c>
      <c r="AU1146" t="s">
        <v>2896</v>
      </c>
      <c r="AV1146" t="s">
        <v>2896</v>
      </c>
    </row>
    <row r="1147" spans="1:48" x14ac:dyDescent="0.25">
      <c r="A1147" t="s">
        <v>4068</v>
      </c>
      <c r="B1147">
        <v>2244</v>
      </c>
      <c r="C1147" t="s">
        <v>214</v>
      </c>
      <c r="D1147">
        <v>4220</v>
      </c>
      <c r="E1147" t="s">
        <v>1385</v>
      </c>
      <c r="F1147" t="s">
        <v>2906</v>
      </c>
      <c r="G1147" t="s">
        <v>2893</v>
      </c>
      <c r="H1147" t="s">
        <v>2894</v>
      </c>
      <c r="I1147" t="s">
        <v>2895</v>
      </c>
      <c r="J1147">
        <v>210.23863636356401</v>
      </c>
      <c r="K1147">
        <v>1</v>
      </c>
      <c r="L1147">
        <v>1</v>
      </c>
      <c r="M1147">
        <v>1</v>
      </c>
      <c r="N1147">
        <v>229962.21198766699</v>
      </c>
      <c r="O1147">
        <v>127728.76233928101</v>
      </c>
      <c r="P1147">
        <v>206996.80715143401</v>
      </c>
      <c r="Q1147">
        <v>79962.815864355303</v>
      </c>
      <c r="R1147">
        <v>55270.647115461099</v>
      </c>
      <c r="S1147">
        <v>57106.502178173898</v>
      </c>
      <c r="T1147">
        <v>0</v>
      </c>
      <c r="U1147">
        <v>699921.24445819797</v>
      </c>
      <c r="V1147">
        <v>580731.03181581898</v>
      </c>
      <c r="W1147">
        <v>119190.212642379</v>
      </c>
      <c r="X1147">
        <v>0</v>
      </c>
      <c r="Y1147">
        <v>0</v>
      </c>
      <c r="Z1147">
        <v>0</v>
      </c>
      <c r="AA1147">
        <v>0</v>
      </c>
      <c r="AB1147">
        <v>0</v>
      </c>
      <c r="AC1147">
        <v>57106.502178173898</v>
      </c>
      <c r="AD1147">
        <v>0</v>
      </c>
      <c r="AE1147">
        <v>0</v>
      </c>
      <c r="AF1147">
        <v>0</v>
      </c>
      <c r="AG1147">
        <v>0</v>
      </c>
      <c r="AH1147">
        <v>0</v>
      </c>
      <c r="AI1147">
        <v>0</v>
      </c>
      <c r="AJ1147">
        <v>757027.74663637101</v>
      </c>
      <c r="AK1147" s="63">
        <v>3600.8022109088101</v>
      </c>
      <c r="AL1147">
        <v>330.98244656580999</v>
      </c>
      <c r="AM1147">
        <v>93035.839999999997</v>
      </c>
      <c r="AN1147">
        <v>3600.8022109088101</v>
      </c>
      <c r="AO1147">
        <v>12705.787667733201</v>
      </c>
      <c r="AP1147">
        <v>330.98244656580999</v>
      </c>
      <c r="AQ1147">
        <v>93035.839999999997</v>
      </c>
      <c r="AR1147">
        <v>3600.8022109088101</v>
      </c>
      <c r="AS1147">
        <v>12705.787667733201</v>
      </c>
      <c r="AT1147">
        <v>0</v>
      </c>
      <c r="AU1147" t="s">
        <v>2896</v>
      </c>
      <c r="AV1147" t="s">
        <v>2897</v>
      </c>
    </row>
    <row r="1148" spans="1:48" x14ac:dyDescent="0.25">
      <c r="A1148" t="s">
        <v>4069</v>
      </c>
      <c r="B1148">
        <v>2244</v>
      </c>
      <c r="C1148" t="s">
        <v>214</v>
      </c>
      <c r="D1148">
        <v>1193</v>
      </c>
      <c r="E1148" t="s">
        <v>1386</v>
      </c>
      <c r="F1148" t="s">
        <v>2892</v>
      </c>
      <c r="G1148" t="s">
        <v>2903</v>
      </c>
      <c r="H1148" t="s">
        <v>2894</v>
      </c>
      <c r="I1148" t="s">
        <v>2895</v>
      </c>
      <c r="J1148">
        <v>1663.6613620091</v>
      </c>
      <c r="K1148">
        <v>1</v>
      </c>
      <c r="L1148">
        <v>1</v>
      </c>
      <c r="M1148">
        <v>1</v>
      </c>
      <c r="N1148">
        <v>9919766.7530210298</v>
      </c>
      <c r="O1148">
        <v>4989518.9804120697</v>
      </c>
      <c r="P1148">
        <v>2879777.6139032701</v>
      </c>
      <c r="Q1148">
        <v>634282.049035726</v>
      </c>
      <c r="R1148">
        <v>769778.42363630398</v>
      </c>
      <c r="S1148">
        <v>451895.440517526</v>
      </c>
      <c r="T1148">
        <v>13654503.75</v>
      </c>
      <c r="U1148">
        <v>5538620.0700083897</v>
      </c>
      <c r="V1148">
        <v>15135518.821051599</v>
      </c>
      <c r="W1148">
        <v>4057604.99895682</v>
      </c>
      <c r="X1148">
        <v>0</v>
      </c>
      <c r="Y1148">
        <v>0</v>
      </c>
      <c r="Z1148">
        <v>0</v>
      </c>
      <c r="AA1148">
        <v>0</v>
      </c>
      <c r="AB1148">
        <v>0</v>
      </c>
      <c r="AC1148">
        <v>451895.440517526</v>
      </c>
      <c r="AD1148">
        <v>0</v>
      </c>
      <c r="AE1148">
        <v>0</v>
      </c>
      <c r="AF1148">
        <v>0</v>
      </c>
      <c r="AG1148">
        <v>0</v>
      </c>
      <c r="AH1148">
        <v>0</v>
      </c>
      <c r="AI1148">
        <v>0</v>
      </c>
      <c r="AJ1148">
        <v>19645019.260525901</v>
      </c>
      <c r="AK1148" s="63">
        <v>11808.304087078001</v>
      </c>
      <c r="AL1148">
        <v>330.98244656580999</v>
      </c>
      <c r="AM1148">
        <v>93035.839999999997</v>
      </c>
      <c r="AN1148">
        <v>3600.8022109088101</v>
      </c>
      <c r="AO1148">
        <v>12705.787667733201</v>
      </c>
      <c r="AP1148">
        <v>330.98244656580999</v>
      </c>
      <c r="AQ1148">
        <v>40734.411818744898</v>
      </c>
      <c r="AR1148">
        <v>11808.304087078001</v>
      </c>
      <c r="AS1148">
        <v>11808.304087078001</v>
      </c>
      <c r="AT1148">
        <v>0</v>
      </c>
      <c r="AU1148" t="s">
        <v>2896</v>
      </c>
      <c r="AV1148" t="s">
        <v>2896</v>
      </c>
    </row>
    <row r="1149" spans="1:48" x14ac:dyDescent="0.25">
      <c r="A1149" t="s">
        <v>4070</v>
      </c>
      <c r="B1149">
        <v>2244</v>
      </c>
      <c r="C1149" t="s">
        <v>214</v>
      </c>
      <c r="D1149">
        <v>1192</v>
      </c>
      <c r="E1149" t="s">
        <v>1387</v>
      </c>
      <c r="F1149" t="s">
        <v>2892</v>
      </c>
      <c r="G1149" t="s">
        <v>2911</v>
      </c>
      <c r="H1149" t="s">
        <v>2894</v>
      </c>
      <c r="I1149" t="s">
        <v>2895</v>
      </c>
      <c r="J1149">
        <v>700.69513115996597</v>
      </c>
      <c r="K1149">
        <v>1</v>
      </c>
      <c r="L1149">
        <v>1</v>
      </c>
      <c r="M1149">
        <v>1</v>
      </c>
      <c r="N1149">
        <v>4152248.9813838098</v>
      </c>
      <c r="O1149">
        <v>1601656.7604795599</v>
      </c>
      <c r="P1149">
        <v>1240268.75074867</v>
      </c>
      <c r="Q1149">
        <v>268238.17223994498</v>
      </c>
      <c r="R1149">
        <v>184209.115887208</v>
      </c>
      <c r="S1149">
        <v>190327.75671464199</v>
      </c>
      <c r="T1149">
        <v>5113884.96</v>
      </c>
      <c r="U1149">
        <v>2332736.8207391901</v>
      </c>
      <c r="V1149">
        <v>6755614.5280879298</v>
      </c>
      <c r="W1149">
        <v>691007.25265125697</v>
      </c>
      <c r="X1149">
        <v>0</v>
      </c>
      <c r="Y1149">
        <v>0</v>
      </c>
      <c r="Z1149">
        <v>0</v>
      </c>
      <c r="AA1149">
        <v>0</v>
      </c>
      <c r="AB1149">
        <v>0</v>
      </c>
      <c r="AC1149">
        <v>190327.75671464199</v>
      </c>
      <c r="AD1149">
        <v>0</v>
      </c>
      <c r="AE1149">
        <v>0</v>
      </c>
      <c r="AF1149">
        <v>0</v>
      </c>
      <c r="AG1149">
        <v>0</v>
      </c>
      <c r="AH1149">
        <v>0</v>
      </c>
      <c r="AI1149">
        <v>0</v>
      </c>
      <c r="AJ1149">
        <v>7636949.5374538396</v>
      </c>
      <c r="AK1149" s="63">
        <v>10899.104614600699</v>
      </c>
      <c r="AL1149">
        <v>330.98244656580999</v>
      </c>
      <c r="AM1149">
        <v>93035.839999999997</v>
      </c>
      <c r="AN1149">
        <v>3600.8022109088101</v>
      </c>
      <c r="AO1149">
        <v>12705.787667733201</v>
      </c>
      <c r="AP1149">
        <v>3753.1860850462999</v>
      </c>
      <c r="AQ1149">
        <v>20687.885194392002</v>
      </c>
      <c r="AR1149">
        <v>10675.945200459</v>
      </c>
      <c r="AS1149">
        <v>10899.104614600699</v>
      </c>
      <c r="AT1149">
        <v>0</v>
      </c>
      <c r="AU1149" t="s">
        <v>2896</v>
      </c>
      <c r="AV1149" t="s">
        <v>2896</v>
      </c>
    </row>
    <row r="1150" spans="1:48" x14ac:dyDescent="0.25">
      <c r="A1150" t="s">
        <v>4071</v>
      </c>
      <c r="B1150">
        <v>2244</v>
      </c>
      <c r="C1150" t="s">
        <v>214</v>
      </c>
      <c r="D1150">
        <v>2244</v>
      </c>
      <c r="E1150" t="s">
        <v>214</v>
      </c>
      <c r="F1150" t="s">
        <v>1871</v>
      </c>
      <c r="G1150" t="s">
        <v>1871</v>
      </c>
      <c r="H1150" t="s">
        <v>2899</v>
      </c>
      <c r="I1150" t="s">
        <v>2895</v>
      </c>
      <c r="J1150">
        <v>21.090602160677701</v>
      </c>
      <c r="K1150">
        <v>1</v>
      </c>
      <c r="L1150">
        <v>5</v>
      </c>
      <c r="M1150">
        <v>1</v>
      </c>
      <c r="N1150">
        <v>23069.220809795199</v>
      </c>
      <c r="O1150">
        <v>12813.422678004001</v>
      </c>
      <c r="P1150">
        <v>20765.390147469701</v>
      </c>
      <c r="Q1150">
        <v>8021.6651240367401</v>
      </c>
      <c r="R1150">
        <v>5544.60992345659</v>
      </c>
      <c r="S1150">
        <v>5728.7782068038196</v>
      </c>
      <c r="T1150">
        <v>0</v>
      </c>
      <c r="U1150">
        <v>70214.308682762305</v>
      </c>
      <c r="V1150">
        <v>58257.451466756</v>
      </c>
      <c r="W1150">
        <v>11956.857216006199</v>
      </c>
      <c r="X1150">
        <v>0</v>
      </c>
      <c r="Y1150">
        <v>0</v>
      </c>
      <c r="Z1150">
        <v>0</v>
      </c>
      <c r="AA1150">
        <v>0</v>
      </c>
      <c r="AB1150">
        <v>0</v>
      </c>
      <c r="AC1150">
        <v>5728.7782068038196</v>
      </c>
      <c r="AD1150">
        <v>0</v>
      </c>
      <c r="AE1150">
        <v>0</v>
      </c>
      <c r="AF1150">
        <v>0</v>
      </c>
      <c r="AG1150">
        <v>0</v>
      </c>
      <c r="AH1150">
        <v>0</v>
      </c>
      <c r="AI1150">
        <v>0</v>
      </c>
      <c r="AJ1150">
        <v>75943.086889566097</v>
      </c>
      <c r="AK1150" s="63">
        <v>3600.8022109088101</v>
      </c>
      <c r="AL1150">
        <v>330.98244656580999</v>
      </c>
      <c r="AM1150">
        <v>93035.839999999997</v>
      </c>
      <c r="AN1150">
        <v>3600.8022109088101</v>
      </c>
      <c r="AO1150">
        <v>12705.787667733201</v>
      </c>
      <c r="AP1150">
        <v>634.54287297753501</v>
      </c>
      <c r="AQ1150">
        <v>40331.279999999999</v>
      </c>
      <c r="AR1150">
        <v>3600.8022109088101</v>
      </c>
      <c r="AS1150">
        <v>3600.8022109088101</v>
      </c>
      <c r="AT1150">
        <v>0</v>
      </c>
      <c r="AU1150" t="s">
        <v>2896</v>
      </c>
      <c r="AV1150" t="s">
        <v>2900</v>
      </c>
    </row>
    <row r="1151" spans="1:48" x14ac:dyDescent="0.25">
      <c r="A1151" t="s">
        <v>4072</v>
      </c>
      <c r="B1151">
        <v>2138</v>
      </c>
      <c r="C1151" t="s">
        <v>215</v>
      </c>
      <c r="D1151">
        <v>784</v>
      </c>
      <c r="E1151" t="s">
        <v>1388</v>
      </c>
      <c r="F1151" t="s">
        <v>2906</v>
      </c>
      <c r="G1151" t="s">
        <v>2893</v>
      </c>
      <c r="H1151" t="s">
        <v>2894</v>
      </c>
      <c r="I1151" t="s">
        <v>2895</v>
      </c>
      <c r="J1151">
        <v>136.59031638001801</v>
      </c>
      <c r="K1151">
        <v>1</v>
      </c>
      <c r="L1151">
        <v>1</v>
      </c>
      <c r="M1151">
        <v>1</v>
      </c>
      <c r="N1151">
        <v>208501.114332998</v>
      </c>
      <c r="O1151">
        <v>86541.345783725294</v>
      </c>
      <c r="P1151">
        <v>214149.82094179699</v>
      </c>
      <c r="Q1151">
        <v>61249.709136089499</v>
      </c>
      <c r="R1151">
        <v>984296.05315219401</v>
      </c>
      <c r="S1151">
        <v>68341.689414160806</v>
      </c>
      <c r="T1151">
        <v>977422.12</v>
      </c>
      <c r="U1151">
        <v>577315.92334680399</v>
      </c>
      <c r="V1151">
        <v>465745.11584647198</v>
      </c>
      <c r="W1151">
        <v>112029.163269811</v>
      </c>
      <c r="X1151">
        <v>0</v>
      </c>
      <c r="Y1151">
        <v>0</v>
      </c>
      <c r="Z1151">
        <v>0</v>
      </c>
      <c r="AA1151">
        <v>1348.56423052113</v>
      </c>
      <c r="AB1151">
        <v>975615.2</v>
      </c>
      <c r="AC1151">
        <v>43246.162511641698</v>
      </c>
      <c r="AD1151">
        <v>25095.526902519101</v>
      </c>
      <c r="AE1151">
        <v>0</v>
      </c>
      <c r="AF1151">
        <v>0</v>
      </c>
      <c r="AG1151">
        <v>0</v>
      </c>
      <c r="AH1151">
        <v>0</v>
      </c>
      <c r="AI1151">
        <v>0</v>
      </c>
      <c r="AJ1151">
        <v>1623079.73276096</v>
      </c>
      <c r="AK1151" s="63">
        <v>11882.8316367998</v>
      </c>
      <c r="AL1151">
        <v>330.98244656580999</v>
      </c>
      <c r="AM1151">
        <v>93035.839999999997</v>
      </c>
      <c r="AN1151">
        <v>11128.6539835897</v>
      </c>
      <c r="AO1151">
        <v>13565.1979403306</v>
      </c>
      <c r="AP1151">
        <v>330.98244656580999</v>
      </c>
      <c r="AQ1151">
        <v>93035.839999999997</v>
      </c>
      <c r="AR1151">
        <v>11128.6539835897</v>
      </c>
      <c r="AS1151">
        <v>13565.1979403306</v>
      </c>
      <c r="AT1151">
        <v>0</v>
      </c>
      <c r="AU1151" t="s">
        <v>2896</v>
      </c>
      <c r="AV1151" t="s">
        <v>2896</v>
      </c>
    </row>
    <row r="1152" spans="1:48" x14ac:dyDescent="0.25">
      <c r="A1152" t="s">
        <v>4073</v>
      </c>
      <c r="B1152">
        <v>2138</v>
      </c>
      <c r="C1152" t="s">
        <v>215</v>
      </c>
      <c r="D1152">
        <v>119</v>
      </c>
      <c r="E1152" t="s">
        <v>1389</v>
      </c>
      <c r="F1152" t="s">
        <v>2892</v>
      </c>
      <c r="G1152" t="s">
        <v>2893</v>
      </c>
      <c r="H1152" t="s">
        <v>2894</v>
      </c>
      <c r="I1152" t="s">
        <v>2895</v>
      </c>
      <c r="J1152">
        <v>298.59687557778398</v>
      </c>
      <c r="K1152">
        <v>2</v>
      </c>
      <c r="L1152">
        <v>1</v>
      </c>
      <c r="M1152">
        <v>1</v>
      </c>
      <c r="N1152">
        <v>2123032.4083476402</v>
      </c>
      <c r="O1152">
        <v>767558.03900905803</v>
      </c>
      <c r="P1152">
        <v>773344.56762522704</v>
      </c>
      <c r="Q1152">
        <v>133988.76744778</v>
      </c>
      <c r="R1152">
        <v>18977.008746235901</v>
      </c>
      <c r="S1152">
        <v>149400.15860275901</v>
      </c>
      <c r="T1152">
        <v>2554844.04</v>
      </c>
      <c r="U1152">
        <v>1262056.75117594</v>
      </c>
      <c r="V1152">
        <v>3375393.28977051</v>
      </c>
      <c r="W1152">
        <v>438559.43688356999</v>
      </c>
      <c r="X1152">
        <v>0</v>
      </c>
      <c r="Y1152">
        <v>0</v>
      </c>
      <c r="Z1152">
        <v>0</v>
      </c>
      <c r="AA1152">
        <v>2948.0645218600398</v>
      </c>
      <c r="AB1152">
        <v>0</v>
      </c>
      <c r="AC1152">
        <v>94539.417939253195</v>
      </c>
      <c r="AD1152">
        <v>54860.740663506302</v>
      </c>
      <c r="AE1152">
        <v>0</v>
      </c>
      <c r="AF1152">
        <v>0</v>
      </c>
      <c r="AG1152">
        <v>0</v>
      </c>
      <c r="AH1152">
        <v>0</v>
      </c>
      <c r="AI1152">
        <v>0</v>
      </c>
      <c r="AJ1152">
        <v>3966300.9497786998</v>
      </c>
      <c r="AK1152" s="63">
        <v>13283.129443681901</v>
      </c>
      <c r="AL1152">
        <v>330.98244656580999</v>
      </c>
      <c r="AM1152">
        <v>93035.839999999997</v>
      </c>
      <c r="AN1152">
        <v>11128.6539835897</v>
      </c>
      <c r="AO1152">
        <v>13565.1979403306</v>
      </c>
      <c r="AP1152">
        <v>330.98244656580999</v>
      </c>
      <c r="AQ1152">
        <v>93035.839999999997</v>
      </c>
      <c r="AR1152">
        <v>11128.6539835897</v>
      </c>
      <c r="AS1152">
        <v>13565.1979403306</v>
      </c>
      <c r="AT1152">
        <v>0</v>
      </c>
      <c r="AU1152" t="s">
        <v>2896</v>
      </c>
      <c r="AV1152" t="s">
        <v>2896</v>
      </c>
    </row>
    <row r="1153" spans="1:48" x14ac:dyDescent="0.25">
      <c r="A1153" t="s">
        <v>4074</v>
      </c>
      <c r="B1153">
        <v>2138</v>
      </c>
      <c r="C1153" t="s">
        <v>215</v>
      </c>
      <c r="D1153">
        <v>807</v>
      </c>
      <c r="E1153" t="s">
        <v>1390</v>
      </c>
      <c r="F1153" t="s">
        <v>2892</v>
      </c>
      <c r="G1153" t="s">
        <v>2893</v>
      </c>
      <c r="H1153" t="s">
        <v>2894</v>
      </c>
      <c r="I1153" t="s">
        <v>2895</v>
      </c>
      <c r="J1153">
        <v>182.820268397381</v>
      </c>
      <c r="K1153">
        <v>1</v>
      </c>
      <c r="L1153">
        <v>1</v>
      </c>
      <c r="M1153">
        <v>1</v>
      </c>
      <c r="N1153">
        <v>1146108.75103382</v>
      </c>
      <c r="O1153">
        <v>309426.84214848402</v>
      </c>
      <c r="P1153">
        <v>410527.74730586802</v>
      </c>
      <c r="Q1153">
        <v>82078.153423785203</v>
      </c>
      <c r="R1153">
        <v>13591.4888776567</v>
      </c>
      <c r="S1153">
        <v>91472.414242501502</v>
      </c>
      <c r="T1153">
        <v>1189020.43</v>
      </c>
      <c r="U1153">
        <v>772712.55278961395</v>
      </c>
      <c r="V1153">
        <v>1793218.5470282601</v>
      </c>
      <c r="W1153">
        <v>164736.90049442099</v>
      </c>
      <c r="X1153">
        <v>0</v>
      </c>
      <c r="Y1153">
        <v>0</v>
      </c>
      <c r="Z1153">
        <v>0</v>
      </c>
      <c r="AA1153">
        <v>3777.5352669342301</v>
      </c>
      <c r="AB1153">
        <v>0</v>
      </c>
      <c r="AC1153">
        <v>57883.129983669402</v>
      </c>
      <c r="AD1153">
        <v>33589.2842588321</v>
      </c>
      <c r="AE1153">
        <v>0</v>
      </c>
      <c r="AF1153">
        <v>0</v>
      </c>
      <c r="AG1153">
        <v>0</v>
      </c>
      <c r="AH1153">
        <v>0</v>
      </c>
      <c r="AI1153">
        <v>0</v>
      </c>
      <c r="AJ1153">
        <v>2053205.39703212</v>
      </c>
      <c r="AK1153" s="63">
        <v>11230.7317729631</v>
      </c>
      <c r="AL1153">
        <v>330.98244656580999</v>
      </c>
      <c r="AM1153">
        <v>93035.839999999997</v>
      </c>
      <c r="AN1153">
        <v>11128.6539835897</v>
      </c>
      <c r="AO1153">
        <v>13565.1979403306</v>
      </c>
      <c r="AP1153">
        <v>330.98244656580999</v>
      </c>
      <c r="AQ1153">
        <v>93035.839999999997</v>
      </c>
      <c r="AR1153">
        <v>11128.6539835897</v>
      </c>
      <c r="AS1153">
        <v>13565.1979403306</v>
      </c>
      <c r="AT1153">
        <v>0</v>
      </c>
      <c r="AU1153" t="s">
        <v>2896</v>
      </c>
      <c r="AV1153" t="s">
        <v>2896</v>
      </c>
    </row>
    <row r="1154" spans="1:48" x14ac:dyDescent="0.25">
      <c r="A1154" t="s">
        <v>4075</v>
      </c>
      <c r="B1154">
        <v>2138</v>
      </c>
      <c r="C1154" t="s">
        <v>215</v>
      </c>
      <c r="D1154">
        <v>718</v>
      </c>
      <c r="E1154" t="s">
        <v>1391</v>
      </c>
      <c r="F1154" t="s">
        <v>2892</v>
      </c>
      <c r="G1154" t="s">
        <v>2893</v>
      </c>
      <c r="H1154" t="s">
        <v>2894</v>
      </c>
      <c r="I1154" t="s">
        <v>2895</v>
      </c>
      <c r="J1154">
        <v>85.683290764885996</v>
      </c>
      <c r="K1154">
        <v>1</v>
      </c>
      <c r="L1154">
        <v>1</v>
      </c>
      <c r="M1154">
        <v>1</v>
      </c>
      <c r="N1154">
        <v>602246.43187565205</v>
      </c>
      <c r="O1154">
        <v>141635.03361293001</v>
      </c>
      <c r="P1154">
        <v>175059.01982715499</v>
      </c>
      <c r="Q1154">
        <v>38422.025632997298</v>
      </c>
      <c r="R1154">
        <v>5445.5109588979503</v>
      </c>
      <c r="S1154">
        <v>42870.834482478203</v>
      </c>
      <c r="T1154">
        <v>600656.96</v>
      </c>
      <c r="U1154">
        <v>362151.06190763199</v>
      </c>
      <c r="V1154">
        <v>878838.63963738806</v>
      </c>
      <c r="W1154">
        <v>83123.426098962998</v>
      </c>
      <c r="X1154">
        <v>0</v>
      </c>
      <c r="Y1154">
        <v>0</v>
      </c>
      <c r="Z1154">
        <v>0</v>
      </c>
      <c r="AA1154">
        <v>845.95617128075503</v>
      </c>
      <c r="AB1154">
        <v>0</v>
      </c>
      <c r="AC1154">
        <v>27128.3764117014</v>
      </c>
      <c r="AD1154">
        <v>15742.4580707767</v>
      </c>
      <c r="AE1154">
        <v>0</v>
      </c>
      <c r="AF1154">
        <v>0</v>
      </c>
      <c r="AG1154">
        <v>0</v>
      </c>
      <c r="AH1154">
        <v>0</v>
      </c>
      <c r="AI1154">
        <v>0</v>
      </c>
      <c r="AJ1154">
        <v>1005678.85639011</v>
      </c>
      <c r="AK1154" s="63">
        <v>11737.1642406882</v>
      </c>
      <c r="AL1154">
        <v>330.98244656580999</v>
      </c>
      <c r="AM1154">
        <v>93035.839999999997</v>
      </c>
      <c r="AN1154">
        <v>11128.6539835897</v>
      </c>
      <c r="AO1154">
        <v>13565.1979403306</v>
      </c>
      <c r="AP1154">
        <v>330.98244656580999</v>
      </c>
      <c r="AQ1154">
        <v>93035.839999999997</v>
      </c>
      <c r="AR1154">
        <v>11128.6539835897</v>
      </c>
      <c r="AS1154">
        <v>13565.1979403306</v>
      </c>
      <c r="AT1154">
        <v>0</v>
      </c>
      <c r="AU1154" t="s">
        <v>2896</v>
      </c>
      <c r="AV1154" t="s">
        <v>2896</v>
      </c>
    </row>
    <row r="1155" spans="1:48" x14ac:dyDescent="0.25">
      <c r="A1155" t="s">
        <v>4076</v>
      </c>
      <c r="B1155">
        <v>2138</v>
      </c>
      <c r="C1155" t="s">
        <v>215</v>
      </c>
      <c r="D1155">
        <v>714</v>
      </c>
      <c r="E1155" t="s">
        <v>1392</v>
      </c>
      <c r="F1155" t="s">
        <v>2892</v>
      </c>
      <c r="G1155" t="s">
        <v>2893</v>
      </c>
      <c r="H1155" t="s">
        <v>2894</v>
      </c>
      <c r="I1155" t="s">
        <v>2895</v>
      </c>
      <c r="J1155">
        <v>331.04977820766499</v>
      </c>
      <c r="K1155">
        <v>2</v>
      </c>
      <c r="L1155">
        <v>1</v>
      </c>
      <c r="M1155">
        <v>1</v>
      </c>
      <c r="N1155">
        <v>2580256.7729798201</v>
      </c>
      <c r="O1155">
        <v>718877.73671821097</v>
      </c>
      <c r="P1155">
        <v>758041.27385162201</v>
      </c>
      <c r="Q1155">
        <v>149756.69940679101</v>
      </c>
      <c r="R1155">
        <v>21039.518663180901</v>
      </c>
      <c r="S1155">
        <v>165637.66541069999</v>
      </c>
      <c r="T1155">
        <v>2828749.03</v>
      </c>
      <c r="U1155">
        <v>1399222.97161962</v>
      </c>
      <c r="V1155">
        <v>3759663.3561443598</v>
      </c>
      <c r="W1155">
        <v>465040.17153622501</v>
      </c>
      <c r="X1155">
        <v>0</v>
      </c>
      <c r="Y1155">
        <v>0</v>
      </c>
      <c r="Z1155">
        <v>0</v>
      </c>
      <c r="AA1155">
        <v>3268.4739390363002</v>
      </c>
      <c r="AB1155">
        <v>0</v>
      </c>
      <c r="AC1155">
        <v>104814.403299135</v>
      </c>
      <c r="AD1155">
        <v>60823.262111565098</v>
      </c>
      <c r="AE1155">
        <v>0</v>
      </c>
      <c r="AF1155">
        <v>0</v>
      </c>
      <c r="AG1155">
        <v>0</v>
      </c>
      <c r="AH1155">
        <v>0</v>
      </c>
      <c r="AI1155">
        <v>0</v>
      </c>
      <c r="AJ1155">
        <v>4393609.6670303196</v>
      </c>
      <c r="AK1155" s="63">
        <v>13271.7493146129</v>
      </c>
      <c r="AL1155">
        <v>330.98244656580999</v>
      </c>
      <c r="AM1155">
        <v>93035.839999999997</v>
      </c>
      <c r="AN1155">
        <v>11128.6539835897</v>
      </c>
      <c r="AO1155">
        <v>13565.1979403306</v>
      </c>
      <c r="AP1155">
        <v>330.98244656580999</v>
      </c>
      <c r="AQ1155">
        <v>93035.839999999997</v>
      </c>
      <c r="AR1155">
        <v>11128.6539835897</v>
      </c>
      <c r="AS1155">
        <v>13565.1979403306</v>
      </c>
      <c r="AT1155">
        <v>0</v>
      </c>
      <c r="AU1155" t="s">
        <v>2896</v>
      </c>
      <c r="AV1155" t="s">
        <v>2896</v>
      </c>
    </row>
    <row r="1156" spans="1:48" x14ac:dyDescent="0.25">
      <c r="A1156" t="s">
        <v>4077</v>
      </c>
      <c r="B1156">
        <v>2138</v>
      </c>
      <c r="C1156" t="s">
        <v>215</v>
      </c>
      <c r="D1156">
        <v>780</v>
      </c>
      <c r="E1156" t="s">
        <v>1393</v>
      </c>
      <c r="F1156" t="s">
        <v>2892</v>
      </c>
      <c r="G1156" t="s">
        <v>2893</v>
      </c>
      <c r="H1156" t="s">
        <v>2894</v>
      </c>
      <c r="I1156" t="s">
        <v>2895</v>
      </c>
      <c r="J1156">
        <v>74.473988439305998</v>
      </c>
      <c r="K1156">
        <v>1</v>
      </c>
      <c r="L1156">
        <v>1</v>
      </c>
      <c r="M1156">
        <v>1</v>
      </c>
      <c r="N1156">
        <v>565094.08043334703</v>
      </c>
      <c r="O1156">
        <v>163710.23665917901</v>
      </c>
      <c r="P1156">
        <v>175432.121660192</v>
      </c>
      <c r="Q1156">
        <v>33395.5601758845</v>
      </c>
      <c r="R1156">
        <v>4733.1156002388198</v>
      </c>
      <c r="S1156">
        <v>37262.364728642198</v>
      </c>
      <c r="T1156">
        <v>627591.56000000006</v>
      </c>
      <c r="U1156">
        <v>314773.55452884</v>
      </c>
      <c r="V1156">
        <v>850462.50041677395</v>
      </c>
      <c r="W1156">
        <v>91167.328042195499</v>
      </c>
      <c r="X1156">
        <v>0</v>
      </c>
      <c r="Y1156">
        <v>0</v>
      </c>
      <c r="Z1156">
        <v>0</v>
      </c>
      <c r="AA1156">
        <v>735.28606987094497</v>
      </c>
      <c r="AB1156">
        <v>0</v>
      </c>
      <c r="AC1156">
        <v>23579.374382410599</v>
      </c>
      <c r="AD1156">
        <v>13682.9903462316</v>
      </c>
      <c r="AE1156">
        <v>0</v>
      </c>
      <c r="AF1156">
        <v>0</v>
      </c>
      <c r="AG1156">
        <v>0</v>
      </c>
      <c r="AH1156">
        <v>0</v>
      </c>
      <c r="AI1156">
        <v>0</v>
      </c>
      <c r="AJ1156">
        <v>979627.47925748199</v>
      </c>
      <c r="AK1156" s="63">
        <v>13153.954820827799</v>
      </c>
      <c r="AL1156">
        <v>330.98244656580999</v>
      </c>
      <c r="AM1156">
        <v>93035.839999999997</v>
      </c>
      <c r="AN1156">
        <v>11128.6539835897</v>
      </c>
      <c r="AO1156">
        <v>13565.1979403306</v>
      </c>
      <c r="AP1156">
        <v>330.98244656580999</v>
      </c>
      <c r="AQ1156">
        <v>93035.839999999997</v>
      </c>
      <c r="AR1156">
        <v>11128.6539835897</v>
      </c>
      <c r="AS1156">
        <v>13565.1979403306</v>
      </c>
      <c r="AT1156">
        <v>0</v>
      </c>
      <c r="AU1156" t="s">
        <v>2896</v>
      </c>
      <c r="AV1156" t="s">
        <v>2896</v>
      </c>
    </row>
    <row r="1157" spans="1:48" x14ac:dyDescent="0.25">
      <c r="A1157" t="s">
        <v>4078</v>
      </c>
      <c r="B1157">
        <v>2138</v>
      </c>
      <c r="C1157" t="s">
        <v>215</v>
      </c>
      <c r="D1157">
        <v>716</v>
      </c>
      <c r="E1157" t="s">
        <v>1394</v>
      </c>
      <c r="F1157" t="s">
        <v>2892</v>
      </c>
      <c r="G1157" t="s">
        <v>2893</v>
      </c>
      <c r="H1157" t="s">
        <v>2894</v>
      </c>
      <c r="I1157" t="s">
        <v>2895</v>
      </c>
      <c r="J1157">
        <v>423.51688396610098</v>
      </c>
      <c r="K1157">
        <v>1</v>
      </c>
      <c r="L1157">
        <v>1</v>
      </c>
      <c r="M1157">
        <v>1</v>
      </c>
      <c r="N1157">
        <v>2543018.47960161</v>
      </c>
      <c r="O1157">
        <v>831166.37233972701</v>
      </c>
      <c r="P1157">
        <v>910256.05235809495</v>
      </c>
      <c r="Q1157">
        <v>189913.06737277299</v>
      </c>
      <c r="R1157">
        <v>26916.167812042699</v>
      </c>
      <c r="S1157">
        <v>211902.71838259499</v>
      </c>
      <c r="T1157">
        <v>2711223.47</v>
      </c>
      <c r="U1157">
        <v>1790046.66948425</v>
      </c>
      <c r="V1157">
        <v>4004332.1296468601</v>
      </c>
      <c r="W1157">
        <v>492756.60272248602</v>
      </c>
      <c r="X1157">
        <v>0</v>
      </c>
      <c r="Y1157">
        <v>0</v>
      </c>
      <c r="Z1157">
        <v>0</v>
      </c>
      <c r="AA1157">
        <v>4181.4071149044203</v>
      </c>
      <c r="AB1157">
        <v>0</v>
      </c>
      <c r="AC1157">
        <v>134090.61839687999</v>
      </c>
      <c r="AD1157">
        <v>77812.099985714594</v>
      </c>
      <c r="AE1157">
        <v>0</v>
      </c>
      <c r="AF1157">
        <v>0</v>
      </c>
      <c r="AG1157">
        <v>0</v>
      </c>
      <c r="AH1157">
        <v>0</v>
      </c>
      <c r="AI1157">
        <v>0</v>
      </c>
      <c r="AJ1157">
        <v>4713172.8578668498</v>
      </c>
      <c r="AK1157" s="63">
        <v>11128.6539835897</v>
      </c>
      <c r="AL1157">
        <v>330.98244656580999</v>
      </c>
      <c r="AM1157">
        <v>93035.839999999997</v>
      </c>
      <c r="AN1157">
        <v>11128.6539835897</v>
      </c>
      <c r="AO1157">
        <v>13565.1979403306</v>
      </c>
      <c r="AP1157">
        <v>330.98244656580999</v>
      </c>
      <c r="AQ1157">
        <v>93035.839999999997</v>
      </c>
      <c r="AR1157">
        <v>11128.6539835897</v>
      </c>
      <c r="AS1157">
        <v>13565.1979403306</v>
      </c>
      <c r="AT1157">
        <v>0</v>
      </c>
      <c r="AU1157" t="s">
        <v>2896</v>
      </c>
      <c r="AV1157" t="s">
        <v>2896</v>
      </c>
    </row>
    <row r="1158" spans="1:48" x14ac:dyDescent="0.25">
      <c r="A1158" t="s">
        <v>4079</v>
      </c>
      <c r="B1158">
        <v>2138</v>
      </c>
      <c r="C1158" t="s">
        <v>215</v>
      </c>
      <c r="D1158">
        <v>785</v>
      </c>
      <c r="E1158" t="s">
        <v>1395</v>
      </c>
      <c r="F1158" t="s">
        <v>2892</v>
      </c>
      <c r="G1158" t="s">
        <v>2893</v>
      </c>
      <c r="H1158" t="s">
        <v>2894</v>
      </c>
      <c r="I1158" t="s">
        <v>2895</v>
      </c>
      <c r="J1158">
        <v>153.04347231247499</v>
      </c>
      <c r="K1158">
        <v>1</v>
      </c>
      <c r="L1158">
        <v>1</v>
      </c>
      <c r="M1158">
        <v>1</v>
      </c>
      <c r="N1158">
        <v>1192954.7946027501</v>
      </c>
      <c r="O1158">
        <v>337358.430901949</v>
      </c>
      <c r="P1158">
        <v>374153.708381353</v>
      </c>
      <c r="Q1158">
        <v>68726.938800124495</v>
      </c>
      <c r="R1158">
        <v>9726.5160829573906</v>
      </c>
      <c r="S1158">
        <v>76573.872356693595</v>
      </c>
      <c r="T1158">
        <v>1336063.1599999999</v>
      </c>
      <c r="U1158">
        <v>646857.22876913298</v>
      </c>
      <c r="V1158">
        <v>1743920.46651361</v>
      </c>
      <c r="W1158">
        <v>237488.91504838399</v>
      </c>
      <c r="X1158">
        <v>0</v>
      </c>
      <c r="Y1158">
        <v>0</v>
      </c>
      <c r="Z1158">
        <v>0</v>
      </c>
      <c r="AA1158">
        <v>1511.0072071371801</v>
      </c>
      <c r="AB1158">
        <v>0</v>
      </c>
      <c r="AC1158">
        <v>48455.432642511099</v>
      </c>
      <c r="AD1158">
        <v>28118.439714182499</v>
      </c>
      <c r="AE1158">
        <v>0</v>
      </c>
      <c r="AF1158">
        <v>0</v>
      </c>
      <c r="AG1158">
        <v>0</v>
      </c>
      <c r="AH1158">
        <v>0</v>
      </c>
      <c r="AI1158">
        <v>0</v>
      </c>
      <c r="AJ1158">
        <v>2059494.26112583</v>
      </c>
      <c r="AK1158" s="63">
        <v>13456.9232519821</v>
      </c>
      <c r="AL1158">
        <v>330.98244656580999</v>
      </c>
      <c r="AM1158">
        <v>93035.839999999997</v>
      </c>
      <c r="AN1158">
        <v>11128.6539835897</v>
      </c>
      <c r="AO1158">
        <v>13565.1979403306</v>
      </c>
      <c r="AP1158">
        <v>330.98244656580999</v>
      </c>
      <c r="AQ1158">
        <v>93035.839999999997</v>
      </c>
      <c r="AR1158">
        <v>11128.6539835897</v>
      </c>
      <c r="AS1158">
        <v>13565.1979403306</v>
      </c>
      <c r="AT1158">
        <v>0</v>
      </c>
      <c r="AU1158" t="s">
        <v>2896</v>
      </c>
      <c r="AV1158" t="s">
        <v>2896</v>
      </c>
    </row>
    <row r="1159" spans="1:48" x14ac:dyDescent="0.25">
      <c r="A1159" t="s">
        <v>4080</v>
      </c>
      <c r="B1159">
        <v>2138</v>
      </c>
      <c r="C1159" t="s">
        <v>215</v>
      </c>
      <c r="D1159">
        <v>795</v>
      </c>
      <c r="E1159" t="s">
        <v>1396</v>
      </c>
      <c r="F1159" t="s">
        <v>2892</v>
      </c>
      <c r="G1159" t="s">
        <v>2893</v>
      </c>
      <c r="H1159" t="s">
        <v>2894</v>
      </c>
      <c r="I1159" t="s">
        <v>2895</v>
      </c>
      <c r="J1159">
        <v>137.143852843308</v>
      </c>
      <c r="K1159">
        <v>1</v>
      </c>
      <c r="L1159">
        <v>1</v>
      </c>
      <c r="M1159">
        <v>1</v>
      </c>
      <c r="N1159">
        <v>1083179.4415194099</v>
      </c>
      <c r="O1159">
        <v>297875.31725246698</v>
      </c>
      <c r="P1159">
        <v>335456.227086748</v>
      </c>
      <c r="Q1159">
        <v>61497.925468486101</v>
      </c>
      <c r="R1159">
        <v>13755.952576911401</v>
      </c>
      <c r="S1159">
        <v>68618.646215024593</v>
      </c>
      <c r="T1159">
        <v>1212109.3500000001</v>
      </c>
      <c r="U1159">
        <v>579655.51390402496</v>
      </c>
      <c r="V1159">
        <v>1633286.86967165</v>
      </c>
      <c r="W1159">
        <v>152084.04490378601</v>
      </c>
      <c r="X1159">
        <v>0</v>
      </c>
      <c r="Y1159">
        <v>0</v>
      </c>
      <c r="Z1159">
        <v>0</v>
      </c>
      <c r="AA1159">
        <v>6393.9493285929802</v>
      </c>
      <c r="AB1159">
        <v>0</v>
      </c>
      <c r="AC1159">
        <v>43421.418916941802</v>
      </c>
      <c r="AD1159">
        <v>25197.227298082798</v>
      </c>
      <c r="AE1159">
        <v>0</v>
      </c>
      <c r="AF1159">
        <v>0</v>
      </c>
      <c r="AG1159">
        <v>0</v>
      </c>
      <c r="AH1159">
        <v>0</v>
      </c>
      <c r="AI1159">
        <v>0</v>
      </c>
      <c r="AJ1159">
        <v>1860383.51011905</v>
      </c>
      <c r="AK1159" s="63">
        <v>13565.1979403306</v>
      </c>
      <c r="AL1159">
        <v>330.98244656580999</v>
      </c>
      <c r="AM1159">
        <v>93035.839999999997</v>
      </c>
      <c r="AN1159">
        <v>11128.6539835897</v>
      </c>
      <c r="AO1159">
        <v>13565.1979403306</v>
      </c>
      <c r="AP1159">
        <v>330.98244656580999</v>
      </c>
      <c r="AQ1159">
        <v>93035.839999999997</v>
      </c>
      <c r="AR1159">
        <v>11128.6539835897</v>
      </c>
      <c r="AS1159">
        <v>13565.1979403306</v>
      </c>
      <c r="AT1159">
        <v>0</v>
      </c>
      <c r="AU1159" t="s">
        <v>2896</v>
      </c>
      <c r="AV1159" t="s">
        <v>2896</v>
      </c>
    </row>
    <row r="1160" spans="1:48" x14ac:dyDescent="0.25">
      <c r="A1160" t="s">
        <v>4081</v>
      </c>
      <c r="B1160">
        <v>2138</v>
      </c>
      <c r="C1160" t="s">
        <v>215</v>
      </c>
      <c r="D1160">
        <v>812</v>
      </c>
      <c r="E1160" t="s">
        <v>1397</v>
      </c>
      <c r="F1160" t="s">
        <v>2892</v>
      </c>
      <c r="G1160" t="s">
        <v>2903</v>
      </c>
      <c r="H1160" t="s">
        <v>2904</v>
      </c>
      <c r="I1160" t="s">
        <v>2895</v>
      </c>
      <c r="J1160">
        <v>1303.17505256545</v>
      </c>
      <c r="K1160">
        <v>1</v>
      </c>
      <c r="L1160">
        <v>1</v>
      </c>
      <c r="M1160">
        <v>1</v>
      </c>
      <c r="N1160">
        <v>8202237.3501640996</v>
      </c>
      <c r="O1160">
        <v>3946621.9530237201</v>
      </c>
      <c r="P1160">
        <v>2963306.8136410401</v>
      </c>
      <c r="Q1160">
        <v>584958.92707586102</v>
      </c>
      <c r="R1160">
        <v>221464.892729521</v>
      </c>
      <c r="S1160">
        <v>652031.469397343</v>
      </c>
      <c r="T1160">
        <v>10410558.85</v>
      </c>
      <c r="U1160">
        <v>5508031.0866342504</v>
      </c>
      <c r="V1160">
        <v>13468710.539932</v>
      </c>
      <c r="W1160">
        <v>2387000.5527301799</v>
      </c>
      <c r="X1160">
        <v>0</v>
      </c>
      <c r="Y1160">
        <v>0</v>
      </c>
      <c r="Z1160">
        <v>0</v>
      </c>
      <c r="AA1160">
        <v>62878.843972102302</v>
      </c>
      <c r="AB1160">
        <v>0</v>
      </c>
      <c r="AC1160">
        <v>412601.13892383903</v>
      </c>
      <c r="AD1160">
        <v>239430.33047350301</v>
      </c>
      <c r="AE1160">
        <v>0</v>
      </c>
      <c r="AF1160">
        <v>0</v>
      </c>
      <c r="AG1160">
        <v>0</v>
      </c>
      <c r="AH1160">
        <v>0</v>
      </c>
      <c r="AI1160">
        <v>0</v>
      </c>
      <c r="AJ1160">
        <v>16570621.406031599</v>
      </c>
      <c r="AK1160" s="63">
        <v>12715.575987593</v>
      </c>
      <c r="AL1160">
        <v>330.98244656580999</v>
      </c>
      <c r="AM1160">
        <v>93035.839999999997</v>
      </c>
      <c r="AN1160">
        <v>11128.6539835897</v>
      </c>
      <c r="AO1160">
        <v>13565.1979403306</v>
      </c>
      <c r="AP1160">
        <v>330.98244656580999</v>
      </c>
      <c r="AQ1160">
        <v>40734.411818744898</v>
      </c>
      <c r="AR1160">
        <v>12715.575987593</v>
      </c>
      <c r="AS1160">
        <v>12715.575987593</v>
      </c>
      <c r="AT1160">
        <v>0</v>
      </c>
      <c r="AU1160" t="s">
        <v>2896</v>
      </c>
      <c r="AV1160" t="s">
        <v>2896</v>
      </c>
    </row>
    <row r="1161" spans="1:48" x14ac:dyDescent="0.25">
      <c r="A1161" t="s">
        <v>4082</v>
      </c>
      <c r="B1161">
        <v>2138</v>
      </c>
      <c r="C1161" t="s">
        <v>215</v>
      </c>
      <c r="D1161">
        <v>715</v>
      </c>
      <c r="E1161" t="s">
        <v>1398</v>
      </c>
      <c r="F1161" t="s">
        <v>2892</v>
      </c>
      <c r="G1161" t="s">
        <v>2911</v>
      </c>
      <c r="H1161" t="s">
        <v>2894</v>
      </c>
      <c r="I1161" t="s">
        <v>2895</v>
      </c>
      <c r="J1161">
        <v>463.47143903098203</v>
      </c>
      <c r="K1161">
        <v>1</v>
      </c>
      <c r="L1161">
        <v>1</v>
      </c>
      <c r="M1161">
        <v>1</v>
      </c>
      <c r="N1161">
        <v>2834473.7267936599</v>
      </c>
      <c r="O1161">
        <v>1162299.6818850101</v>
      </c>
      <c r="P1161">
        <v>1088646.7152223601</v>
      </c>
      <c r="Q1161">
        <v>207829.453696802</v>
      </c>
      <c r="R1161">
        <v>29455.4373186343</v>
      </c>
      <c r="S1161">
        <v>231893.606941109</v>
      </c>
      <c r="T1161">
        <v>3363785.46</v>
      </c>
      <c r="U1161">
        <v>1958919.5549164601</v>
      </c>
      <c r="V1161">
        <v>4692014.5430332301</v>
      </c>
      <c r="W1161">
        <v>626114.59109526803</v>
      </c>
      <c r="X1161">
        <v>0</v>
      </c>
      <c r="Y1161">
        <v>0</v>
      </c>
      <c r="Z1161">
        <v>0</v>
      </c>
      <c r="AA1161">
        <v>4575.8807879646602</v>
      </c>
      <c r="AB1161">
        <v>0</v>
      </c>
      <c r="AC1161">
        <v>146740.71854460199</v>
      </c>
      <c r="AD1161">
        <v>85152.888396506998</v>
      </c>
      <c r="AE1161">
        <v>0</v>
      </c>
      <c r="AF1161">
        <v>0</v>
      </c>
      <c r="AG1161">
        <v>0</v>
      </c>
      <c r="AH1161">
        <v>0</v>
      </c>
      <c r="AI1161">
        <v>0</v>
      </c>
      <c r="AJ1161">
        <v>5554598.6218575602</v>
      </c>
      <c r="AK1161" s="63">
        <v>11984.770050709099</v>
      </c>
      <c r="AL1161">
        <v>330.98244656580999</v>
      </c>
      <c r="AM1161">
        <v>93035.839999999997</v>
      </c>
      <c r="AN1161">
        <v>11128.6539835897</v>
      </c>
      <c r="AO1161">
        <v>13565.1979403306</v>
      </c>
      <c r="AP1161">
        <v>3753.1860850462999</v>
      </c>
      <c r="AQ1161">
        <v>20687.885194392002</v>
      </c>
      <c r="AR1161">
        <v>11984.770050709099</v>
      </c>
      <c r="AS1161">
        <v>11984.770050709099</v>
      </c>
      <c r="AT1161">
        <v>0</v>
      </c>
      <c r="AU1161" t="s">
        <v>2896</v>
      </c>
      <c r="AV1161" t="s">
        <v>2896</v>
      </c>
    </row>
    <row r="1162" spans="1:48" x14ac:dyDescent="0.25">
      <c r="A1162" t="s">
        <v>4083</v>
      </c>
      <c r="B1162">
        <v>2138</v>
      </c>
      <c r="C1162" t="s">
        <v>215</v>
      </c>
      <c r="D1162">
        <v>4746</v>
      </c>
      <c r="E1162" t="s">
        <v>1399</v>
      </c>
      <c r="F1162" t="s">
        <v>2906</v>
      </c>
      <c r="G1162" t="s">
        <v>2893</v>
      </c>
      <c r="H1162" t="s">
        <v>2894</v>
      </c>
      <c r="I1162" t="s">
        <v>2895</v>
      </c>
      <c r="J1162">
        <v>128.06217473546499</v>
      </c>
      <c r="K1162">
        <v>1</v>
      </c>
      <c r="L1162">
        <v>1</v>
      </c>
      <c r="M1162">
        <v>1</v>
      </c>
      <c r="N1162">
        <v>196247.55608234199</v>
      </c>
      <c r="O1162">
        <v>81138.057508878002</v>
      </c>
      <c r="P1162">
        <v>199085.07722163899</v>
      </c>
      <c r="Q1162">
        <v>57425.5273855548</v>
      </c>
      <c r="R1162">
        <v>1026078.90612605</v>
      </c>
      <c r="S1162">
        <v>64074.713372239501</v>
      </c>
      <c r="T1162">
        <v>1018704.45</v>
      </c>
      <c r="U1162">
        <v>541270.67432446801</v>
      </c>
      <c r="V1162">
        <v>434971.78919807402</v>
      </c>
      <c r="W1162">
        <v>105798.919740122</v>
      </c>
      <c r="X1162">
        <v>0</v>
      </c>
      <c r="Y1162">
        <v>0</v>
      </c>
      <c r="Z1162">
        <v>0</v>
      </c>
      <c r="AA1162">
        <v>1264.3653862731701</v>
      </c>
      <c r="AB1162">
        <v>1017940.05</v>
      </c>
      <c r="AC1162">
        <v>40546.048702281099</v>
      </c>
      <c r="AD1162">
        <v>23528.664669958402</v>
      </c>
      <c r="AE1162">
        <v>0</v>
      </c>
      <c r="AF1162">
        <v>0</v>
      </c>
      <c r="AG1162">
        <v>0</v>
      </c>
      <c r="AH1162">
        <v>0</v>
      </c>
      <c r="AI1162">
        <v>0</v>
      </c>
      <c r="AJ1162">
        <v>1624049.8376967099</v>
      </c>
      <c r="AK1162" s="63">
        <v>12681.7293322674</v>
      </c>
      <c r="AL1162">
        <v>330.98244656580999</v>
      </c>
      <c r="AM1162">
        <v>93035.839999999997</v>
      </c>
      <c r="AN1162">
        <v>11128.6539835897</v>
      </c>
      <c r="AO1162">
        <v>13565.1979403306</v>
      </c>
      <c r="AP1162">
        <v>330.98244656580999</v>
      </c>
      <c r="AQ1162">
        <v>93035.839999999997</v>
      </c>
      <c r="AR1162">
        <v>11128.6539835897</v>
      </c>
      <c r="AS1162">
        <v>13565.1979403306</v>
      </c>
      <c r="AT1162">
        <v>0</v>
      </c>
      <c r="AU1162" t="s">
        <v>2896</v>
      </c>
      <c r="AV1162" t="s">
        <v>2896</v>
      </c>
    </row>
    <row r="1163" spans="1:48" x14ac:dyDescent="0.25">
      <c r="A1163" t="s">
        <v>4084</v>
      </c>
      <c r="B1163">
        <v>2138</v>
      </c>
      <c r="C1163" t="s">
        <v>215</v>
      </c>
      <c r="D1163">
        <v>777</v>
      </c>
      <c r="E1163" t="s">
        <v>1400</v>
      </c>
      <c r="F1163" t="s">
        <v>2892</v>
      </c>
      <c r="G1163" t="s">
        <v>2893</v>
      </c>
      <c r="H1163" t="s">
        <v>2894</v>
      </c>
      <c r="I1163" t="s">
        <v>2895</v>
      </c>
      <c r="J1163">
        <v>221</v>
      </c>
      <c r="K1163">
        <v>1</v>
      </c>
      <c r="L1163">
        <v>1</v>
      </c>
      <c r="M1163">
        <v>1</v>
      </c>
      <c r="N1163">
        <v>1540704.5122328601</v>
      </c>
      <c r="O1163">
        <v>399451.55315665802</v>
      </c>
      <c r="P1163">
        <v>515302.46487691201</v>
      </c>
      <c r="Q1163">
        <v>99100.624977072104</v>
      </c>
      <c r="R1163">
        <v>14045.4213554743</v>
      </c>
      <c r="S1163">
        <v>110575.286453755</v>
      </c>
      <c r="T1163">
        <v>1634520.65</v>
      </c>
      <c r="U1163">
        <v>934083.926598978</v>
      </c>
      <c r="V1163">
        <v>2338270.37316086</v>
      </c>
      <c r="W1163">
        <v>228152.25743459101</v>
      </c>
      <c r="X1163">
        <v>0</v>
      </c>
      <c r="Y1163">
        <v>0</v>
      </c>
      <c r="Z1163">
        <v>0</v>
      </c>
      <c r="AA1163">
        <v>2181.9460035218899</v>
      </c>
      <c r="AB1163">
        <v>0</v>
      </c>
      <c r="AC1163">
        <v>69971.299345134306</v>
      </c>
      <c r="AD1163">
        <v>40603.987108620997</v>
      </c>
      <c r="AE1163">
        <v>0</v>
      </c>
      <c r="AF1163">
        <v>0</v>
      </c>
      <c r="AG1163">
        <v>0</v>
      </c>
      <c r="AH1163">
        <v>0</v>
      </c>
      <c r="AI1163">
        <v>0</v>
      </c>
      <c r="AJ1163">
        <v>2679179.8630527402</v>
      </c>
      <c r="AK1163" s="63">
        <v>12122.985805668501</v>
      </c>
      <c r="AL1163">
        <v>330.98244656580999</v>
      </c>
      <c r="AM1163">
        <v>93035.839999999997</v>
      </c>
      <c r="AN1163">
        <v>11128.6539835897</v>
      </c>
      <c r="AO1163">
        <v>13565.1979403306</v>
      </c>
      <c r="AP1163">
        <v>330.98244656580999</v>
      </c>
      <c r="AQ1163">
        <v>93035.839999999997</v>
      </c>
      <c r="AR1163">
        <v>11128.6539835897</v>
      </c>
      <c r="AS1163">
        <v>13565.1979403306</v>
      </c>
      <c r="AT1163">
        <v>0</v>
      </c>
      <c r="AU1163" t="s">
        <v>2896</v>
      </c>
      <c r="AV1163" t="s">
        <v>2896</v>
      </c>
    </row>
    <row r="1164" spans="1:48" x14ac:dyDescent="0.25">
      <c r="A1164" t="s">
        <v>4085</v>
      </c>
      <c r="B1164">
        <v>1978</v>
      </c>
      <c r="C1164" t="s">
        <v>216</v>
      </c>
      <c r="D1164">
        <v>264</v>
      </c>
      <c r="E1164" t="s">
        <v>1401</v>
      </c>
      <c r="F1164" t="s">
        <v>2892</v>
      </c>
      <c r="G1164" t="s">
        <v>2893</v>
      </c>
      <c r="H1164" t="s">
        <v>2904</v>
      </c>
      <c r="I1164" t="s">
        <v>2895</v>
      </c>
      <c r="J1164">
        <v>312.063212584761</v>
      </c>
      <c r="K1164">
        <v>1</v>
      </c>
      <c r="L1164">
        <v>1</v>
      </c>
      <c r="M1164">
        <v>1</v>
      </c>
      <c r="N1164">
        <v>2079746.7765272299</v>
      </c>
      <c r="O1164">
        <v>470886.67550551501</v>
      </c>
      <c r="P1164">
        <v>812322.03509865899</v>
      </c>
      <c r="Q1164">
        <v>197408.455685077</v>
      </c>
      <c r="R1164">
        <v>678069.10673237406</v>
      </c>
      <c r="S1164">
        <v>113143.267722686</v>
      </c>
      <c r="T1164">
        <v>2074724.46</v>
      </c>
      <c r="U1164">
        <v>2163708.5895488602</v>
      </c>
      <c r="V1164">
        <v>3822538.76951499</v>
      </c>
      <c r="W1164">
        <v>386325.53809839499</v>
      </c>
      <c r="X1164">
        <v>0</v>
      </c>
      <c r="Y1164">
        <v>0</v>
      </c>
      <c r="Z1164">
        <v>0</v>
      </c>
      <c r="AA1164">
        <v>0</v>
      </c>
      <c r="AB1164">
        <v>29568.7419354757</v>
      </c>
      <c r="AC1164">
        <v>113143.267722686</v>
      </c>
      <c r="AD1164">
        <v>0</v>
      </c>
      <c r="AE1164">
        <v>0</v>
      </c>
      <c r="AF1164">
        <v>0</v>
      </c>
      <c r="AG1164">
        <v>0</v>
      </c>
      <c r="AH1164">
        <v>0</v>
      </c>
      <c r="AI1164">
        <v>0</v>
      </c>
      <c r="AJ1164">
        <v>4351576.3172715399</v>
      </c>
      <c r="AK1164" s="63">
        <v>13944.5347666207</v>
      </c>
      <c r="AL1164">
        <v>330.98244656580999</v>
      </c>
      <c r="AM1164">
        <v>93035.839999999997</v>
      </c>
      <c r="AN1164">
        <v>13944.5347666207</v>
      </c>
      <c r="AO1164">
        <v>14933.478284844499</v>
      </c>
      <c r="AP1164">
        <v>330.98244656580999</v>
      </c>
      <c r="AQ1164">
        <v>93035.839999999997</v>
      </c>
      <c r="AR1164">
        <v>13944.5347666207</v>
      </c>
      <c r="AS1164">
        <v>13944.5347666207</v>
      </c>
      <c r="AT1164">
        <v>0</v>
      </c>
      <c r="AU1164" t="s">
        <v>2896</v>
      </c>
      <c r="AV1164" t="s">
        <v>2896</v>
      </c>
    </row>
    <row r="1165" spans="1:48" x14ac:dyDescent="0.25">
      <c r="A1165" t="s">
        <v>4086</v>
      </c>
      <c r="B1165">
        <v>1978</v>
      </c>
      <c r="C1165" t="s">
        <v>216</v>
      </c>
      <c r="D1165">
        <v>1294</v>
      </c>
      <c r="E1165" t="s">
        <v>1402</v>
      </c>
      <c r="F1165" t="s">
        <v>2892</v>
      </c>
      <c r="G1165" t="s">
        <v>2903</v>
      </c>
      <c r="H1165" t="s">
        <v>2904</v>
      </c>
      <c r="I1165" t="s">
        <v>2895</v>
      </c>
      <c r="J1165">
        <v>441.98335193975498</v>
      </c>
      <c r="K1165">
        <v>1</v>
      </c>
      <c r="L1165">
        <v>1</v>
      </c>
      <c r="M1165">
        <v>1</v>
      </c>
      <c r="N1165">
        <v>2568542.19987445</v>
      </c>
      <c r="O1165">
        <v>1386213.1727171501</v>
      </c>
      <c r="P1165">
        <v>1135035.58052309</v>
      </c>
      <c r="Q1165">
        <v>279594.7981893</v>
      </c>
      <c r="R1165">
        <v>1070715.2453551099</v>
      </c>
      <c r="S1165">
        <v>160247.791796053</v>
      </c>
      <c r="T1165">
        <v>3375583.5</v>
      </c>
      <c r="U1165">
        <v>3064517.4966590898</v>
      </c>
      <c r="V1165">
        <v>5533166.9491361296</v>
      </c>
      <c r="W1165">
        <v>865055.05908009096</v>
      </c>
      <c r="X1165">
        <v>0</v>
      </c>
      <c r="Y1165">
        <v>0</v>
      </c>
      <c r="Z1165">
        <v>0</v>
      </c>
      <c r="AA1165">
        <v>0</v>
      </c>
      <c r="AB1165">
        <v>41878.9884428734</v>
      </c>
      <c r="AC1165">
        <v>160247.791796053</v>
      </c>
      <c r="AD1165">
        <v>0</v>
      </c>
      <c r="AE1165">
        <v>0</v>
      </c>
      <c r="AF1165">
        <v>0</v>
      </c>
      <c r="AG1165">
        <v>0</v>
      </c>
      <c r="AH1165">
        <v>0</v>
      </c>
      <c r="AI1165">
        <v>0</v>
      </c>
      <c r="AJ1165">
        <v>6600348.7884551398</v>
      </c>
      <c r="AK1165" s="63">
        <v>14933.478284844499</v>
      </c>
      <c r="AL1165">
        <v>330.98244656580999</v>
      </c>
      <c r="AM1165">
        <v>93035.839999999997</v>
      </c>
      <c r="AN1165">
        <v>13944.5347666207</v>
      </c>
      <c r="AO1165">
        <v>14933.478284844499</v>
      </c>
      <c r="AP1165">
        <v>330.98244656580999</v>
      </c>
      <c r="AQ1165">
        <v>40734.411818744898</v>
      </c>
      <c r="AR1165">
        <v>14933.478284844499</v>
      </c>
      <c r="AS1165">
        <v>14933.478284844499</v>
      </c>
      <c r="AT1165">
        <v>0</v>
      </c>
      <c r="AU1165" t="s">
        <v>2896</v>
      </c>
      <c r="AV1165" t="s">
        <v>2896</v>
      </c>
    </row>
    <row r="1166" spans="1:48" x14ac:dyDescent="0.25">
      <c r="A1166" t="s">
        <v>4087</v>
      </c>
      <c r="B1166">
        <v>1978</v>
      </c>
      <c r="C1166" t="s">
        <v>216</v>
      </c>
      <c r="D1166">
        <v>1293</v>
      </c>
      <c r="E1166" t="s">
        <v>1403</v>
      </c>
      <c r="F1166" t="s">
        <v>2892</v>
      </c>
      <c r="G1166" t="s">
        <v>2911</v>
      </c>
      <c r="H1166" t="s">
        <v>2904</v>
      </c>
      <c r="I1166" t="s">
        <v>2895</v>
      </c>
      <c r="J1166">
        <v>323.355671205509</v>
      </c>
      <c r="K1166">
        <v>1</v>
      </c>
      <c r="L1166">
        <v>1</v>
      </c>
      <c r="M1166">
        <v>1</v>
      </c>
      <c r="N1166">
        <v>2047997.3035983201</v>
      </c>
      <c r="O1166">
        <v>643854.42177733802</v>
      </c>
      <c r="P1166">
        <v>831331.20437825006</v>
      </c>
      <c r="Q1166">
        <v>204551.966125623</v>
      </c>
      <c r="R1166">
        <v>702606.017912518</v>
      </c>
      <c r="S1166">
        <v>117237.520481261</v>
      </c>
      <c r="T1166">
        <v>2188335.4</v>
      </c>
      <c r="U1166">
        <v>2242005.5137920501</v>
      </c>
      <c r="V1166">
        <v>4077204.8813488898</v>
      </c>
      <c r="W1166">
        <v>322497.30282151402</v>
      </c>
      <c r="X1166">
        <v>0</v>
      </c>
      <c r="Y1166">
        <v>0</v>
      </c>
      <c r="Z1166">
        <v>0</v>
      </c>
      <c r="AA1166">
        <v>0</v>
      </c>
      <c r="AB1166">
        <v>30638.7296216508</v>
      </c>
      <c r="AC1166">
        <v>117237.520481261</v>
      </c>
      <c r="AD1166">
        <v>0</v>
      </c>
      <c r="AE1166">
        <v>0</v>
      </c>
      <c r="AF1166">
        <v>0</v>
      </c>
      <c r="AG1166">
        <v>0</v>
      </c>
      <c r="AH1166">
        <v>0</v>
      </c>
      <c r="AI1166">
        <v>0</v>
      </c>
      <c r="AJ1166">
        <v>4547578.43427331</v>
      </c>
      <c r="AK1166" s="63">
        <v>14063.7039620162</v>
      </c>
      <c r="AL1166">
        <v>330.98244656580999</v>
      </c>
      <c r="AM1166">
        <v>93035.839999999997</v>
      </c>
      <c r="AN1166">
        <v>13944.5347666207</v>
      </c>
      <c r="AO1166">
        <v>14933.478284844499</v>
      </c>
      <c r="AP1166">
        <v>3753.1860850462999</v>
      </c>
      <c r="AQ1166">
        <v>20687.885194392002</v>
      </c>
      <c r="AR1166">
        <v>14063.7039620162</v>
      </c>
      <c r="AS1166">
        <v>14063.7039620162</v>
      </c>
      <c r="AT1166">
        <v>0</v>
      </c>
      <c r="AU1166" t="s">
        <v>2896</v>
      </c>
      <c r="AV1166" t="s">
        <v>2896</v>
      </c>
    </row>
    <row r="1167" spans="1:48" x14ac:dyDescent="0.25">
      <c r="A1167" t="s">
        <v>4088</v>
      </c>
      <c r="B1167">
        <v>2096</v>
      </c>
      <c r="C1167" t="s">
        <v>217</v>
      </c>
      <c r="D1167">
        <v>609</v>
      </c>
      <c r="E1167" t="s">
        <v>1404</v>
      </c>
      <c r="F1167" t="s">
        <v>2892</v>
      </c>
      <c r="G1167" t="s">
        <v>2893</v>
      </c>
      <c r="H1167" t="s">
        <v>2894</v>
      </c>
      <c r="I1167" t="s">
        <v>2895</v>
      </c>
      <c r="J1167">
        <v>594.58946016278696</v>
      </c>
      <c r="K1167">
        <v>1</v>
      </c>
      <c r="L1167">
        <v>1</v>
      </c>
      <c r="M1167">
        <v>4</v>
      </c>
      <c r="N1167">
        <v>4185811.4509721398</v>
      </c>
      <c r="O1167">
        <v>788515.03411691403</v>
      </c>
      <c r="P1167">
        <v>1806574.3580746599</v>
      </c>
      <c r="Q1167">
        <v>320474.21729120798</v>
      </c>
      <c r="R1167">
        <v>291583.32636734803</v>
      </c>
      <c r="S1167">
        <v>327881.36820804299</v>
      </c>
      <c r="T1167">
        <v>3884802.89</v>
      </c>
      <c r="U1167">
        <v>3508155.4968222701</v>
      </c>
      <c r="V1167">
        <v>6147628.9845502898</v>
      </c>
      <c r="W1167">
        <v>1245329.4022719699</v>
      </c>
      <c r="X1167">
        <v>0</v>
      </c>
      <c r="Y1167">
        <v>0</v>
      </c>
      <c r="Z1167">
        <v>0</v>
      </c>
      <c r="AA1167">
        <v>0</v>
      </c>
      <c r="AB1167">
        <v>0</v>
      </c>
      <c r="AC1167">
        <v>241524.09112121401</v>
      </c>
      <c r="AD1167">
        <v>86357.277086829301</v>
      </c>
      <c r="AE1167">
        <v>0</v>
      </c>
      <c r="AF1167">
        <v>0</v>
      </c>
      <c r="AG1167">
        <v>0</v>
      </c>
      <c r="AH1167">
        <v>0</v>
      </c>
      <c r="AI1167">
        <v>0</v>
      </c>
      <c r="AJ1167">
        <v>7720839.7550303098</v>
      </c>
      <c r="AK1167" s="63">
        <v>12985.1608081255</v>
      </c>
      <c r="AL1167">
        <v>330.98244656580999</v>
      </c>
      <c r="AM1167">
        <v>93035.839999999997</v>
      </c>
      <c r="AN1167">
        <v>6451.5722562254696</v>
      </c>
      <c r="AO1167">
        <v>16634.252049028401</v>
      </c>
      <c r="AP1167">
        <v>330.98244656580999</v>
      </c>
      <c r="AQ1167">
        <v>93035.839999999997</v>
      </c>
      <c r="AR1167">
        <v>12985.1608081255</v>
      </c>
      <c r="AS1167">
        <v>12985.1608081255</v>
      </c>
      <c r="AT1167">
        <v>0</v>
      </c>
      <c r="AU1167" t="s">
        <v>2896</v>
      </c>
      <c r="AV1167" t="s">
        <v>2896</v>
      </c>
    </row>
    <row r="1168" spans="1:48" x14ac:dyDescent="0.25">
      <c r="A1168" t="s">
        <v>4089</v>
      </c>
      <c r="B1168">
        <v>2096</v>
      </c>
      <c r="C1168" t="s">
        <v>217</v>
      </c>
      <c r="D1168">
        <v>610</v>
      </c>
      <c r="E1168" t="s">
        <v>1405</v>
      </c>
      <c r="F1168" t="s">
        <v>2892</v>
      </c>
      <c r="G1168" t="s">
        <v>2903</v>
      </c>
      <c r="H1168" t="s">
        <v>2904</v>
      </c>
      <c r="I1168" t="s">
        <v>2895</v>
      </c>
      <c r="J1168">
        <v>384.76845582134303</v>
      </c>
      <c r="K1168">
        <v>1</v>
      </c>
      <c r="L1168">
        <v>1</v>
      </c>
      <c r="M1168">
        <v>4</v>
      </c>
      <c r="N1168">
        <v>3231284.12090558</v>
      </c>
      <c r="O1168">
        <v>1391738.1980753299</v>
      </c>
      <c r="P1168">
        <v>1169063.48439563</v>
      </c>
      <c r="Q1168">
        <v>207384.048960324</v>
      </c>
      <c r="R1168">
        <v>188688.286198177</v>
      </c>
      <c r="S1168">
        <v>212177.33611264901</v>
      </c>
      <c r="T1168">
        <v>3917973.98</v>
      </c>
      <c r="U1168">
        <v>2270184.15853504</v>
      </c>
      <c r="V1168">
        <v>5370889.8519168198</v>
      </c>
      <c r="W1168">
        <v>817268.28661821899</v>
      </c>
      <c r="X1168">
        <v>0</v>
      </c>
      <c r="Y1168">
        <v>0</v>
      </c>
      <c r="Z1168">
        <v>0</v>
      </c>
      <c r="AA1168">
        <v>0</v>
      </c>
      <c r="AB1168">
        <v>0</v>
      </c>
      <c r="AC1168">
        <v>156294.145474627</v>
      </c>
      <c r="AD1168">
        <v>55883.190638021297</v>
      </c>
      <c r="AE1168">
        <v>0</v>
      </c>
      <c r="AF1168">
        <v>0</v>
      </c>
      <c r="AG1168">
        <v>0</v>
      </c>
      <c r="AH1168">
        <v>0</v>
      </c>
      <c r="AI1168">
        <v>0</v>
      </c>
      <c r="AJ1168">
        <v>6400335.4746476896</v>
      </c>
      <c r="AK1168" s="63">
        <v>16634.252049028401</v>
      </c>
      <c r="AL1168">
        <v>330.98244656580999</v>
      </c>
      <c r="AM1168">
        <v>93035.839999999997</v>
      </c>
      <c r="AN1168">
        <v>6451.5722562254696</v>
      </c>
      <c r="AO1168">
        <v>16634.252049028401</v>
      </c>
      <c r="AP1168">
        <v>330.98244656580999</v>
      </c>
      <c r="AQ1168">
        <v>40734.411818744898</v>
      </c>
      <c r="AR1168">
        <v>16634.252049028401</v>
      </c>
      <c r="AS1168">
        <v>16634.252049028401</v>
      </c>
      <c r="AT1168">
        <v>0</v>
      </c>
      <c r="AU1168" t="s">
        <v>2896</v>
      </c>
      <c r="AV1168" t="s">
        <v>2896</v>
      </c>
    </row>
    <row r="1169" spans="1:48" x14ac:dyDescent="0.25">
      <c r="A1169" t="s">
        <v>4090</v>
      </c>
      <c r="B1169">
        <v>2096</v>
      </c>
      <c r="C1169" t="s">
        <v>217</v>
      </c>
      <c r="D1169">
        <v>608</v>
      </c>
      <c r="E1169" t="s">
        <v>1406</v>
      </c>
      <c r="F1169" t="s">
        <v>2892</v>
      </c>
      <c r="G1169" t="s">
        <v>2911</v>
      </c>
      <c r="H1169" t="s">
        <v>2904</v>
      </c>
      <c r="I1169" t="s">
        <v>2895</v>
      </c>
      <c r="J1169">
        <v>335.42962895246399</v>
      </c>
      <c r="K1169">
        <v>1</v>
      </c>
      <c r="L1169">
        <v>1</v>
      </c>
      <c r="M1169">
        <v>4</v>
      </c>
      <c r="N1169">
        <v>2333820.4237078899</v>
      </c>
      <c r="O1169">
        <v>759107.18580731598</v>
      </c>
      <c r="P1169">
        <v>1019154.57169072</v>
      </c>
      <c r="Q1169">
        <v>180791.20972879499</v>
      </c>
      <c r="R1169">
        <v>164492.80306002701</v>
      </c>
      <c r="S1169">
        <v>184969.85407097399</v>
      </c>
      <c r="T1169">
        <v>2478287.56</v>
      </c>
      <c r="U1169">
        <v>1979078.63399475</v>
      </c>
      <c r="V1169">
        <v>3723170.6286018798</v>
      </c>
      <c r="W1169">
        <v>734195.56539286999</v>
      </c>
      <c r="X1169">
        <v>0</v>
      </c>
      <c r="Y1169">
        <v>0</v>
      </c>
      <c r="Z1169">
        <v>0</v>
      </c>
      <c r="AA1169">
        <v>0</v>
      </c>
      <c r="AB1169">
        <v>0</v>
      </c>
      <c r="AC1169">
        <v>136252.56028872399</v>
      </c>
      <c r="AD1169">
        <v>48717.293782250599</v>
      </c>
      <c r="AE1169">
        <v>0</v>
      </c>
      <c r="AF1169">
        <v>0</v>
      </c>
      <c r="AG1169">
        <v>0</v>
      </c>
      <c r="AH1169">
        <v>0</v>
      </c>
      <c r="AI1169">
        <v>0</v>
      </c>
      <c r="AJ1169">
        <v>4642336.0480657201</v>
      </c>
      <c r="AK1169" s="63">
        <v>13839.970137890299</v>
      </c>
      <c r="AL1169">
        <v>330.98244656580999</v>
      </c>
      <c r="AM1169">
        <v>93035.839999999997</v>
      </c>
      <c r="AN1169">
        <v>6451.5722562254696</v>
      </c>
      <c r="AO1169">
        <v>16634.252049028401</v>
      </c>
      <c r="AP1169">
        <v>3753.1860850462999</v>
      </c>
      <c r="AQ1169">
        <v>20687.885194392002</v>
      </c>
      <c r="AR1169">
        <v>13839.970137890299</v>
      </c>
      <c r="AS1169">
        <v>13839.970137890299</v>
      </c>
      <c r="AT1169">
        <v>0</v>
      </c>
      <c r="AU1169" t="s">
        <v>2896</v>
      </c>
      <c r="AV1169" t="s">
        <v>2896</v>
      </c>
    </row>
    <row r="1170" spans="1:48" x14ac:dyDescent="0.25">
      <c r="A1170" t="s">
        <v>4091</v>
      </c>
      <c r="B1170">
        <v>2096</v>
      </c>
      <c r="C1170" t="s">
        <v>217</v>
      </c>
      <c r="D1170">
        <v>2096</v>
      </c>
      <c r="E1170" t="s">
        <v>217</v>
      </c>
      <c r="F1170" t="s">
        <v>1871</v>
      </c>
      <c r="G1170" t="s">
        <v>1871</v>
      </c>
      <c r="H1170" t="s">
        <v>2899</v>
      </c>
      <c r="I1170" t="s">
        <v>2895</v>
      </c>
      <c r="J1170">
        <v>1</v>
      </c>
      <c r="K1170">
        <v>0</v>
      </c>
      <c r="L1170">
        <v>0</v>
      </c>
      <c r="M1170">
        <v>4</v>
      </c>
      <c r="N1170">
        <v>1376.6644143810299</v>
      </c>
      <c r="O1170">
        <v>455.73200043392399</v>
      </c>
      <c r="P1170">
        <v>3038.3558389683799</v>
      </c>
      <c r="Q1170">
        <v>538.98401966874496</v>
      </c>
      <c r="R1170">
        <v>490.39437444370202</v>
      </c>
      <c r="S1170">
        <v>551.44160832967896</v>
      </c>
      <c r="T1170">
        <v>0</v>
      </c>
      <c r="U1170">
        <v>5900.1306478957804</v>
      </c>
      <c r="V1170">
        <v>3805.6949309709898</v>
      </c>
      <c r="W1170">
        <v>2094.4357169247901</v>
      </c>
      <c r="X1170">
        <v>0</v>
      </c>
      <c r="Y1170">
        <v>0</v>
      </c>
      <c r="Z1170">
        <v>0</v>
      </c>
      <c r="AA1170">
        <v>0</v>
      </c>
      <c r="AB1170">
        <v>0</v>
      </c>
      <c r="AC1170">
        <v>406.203115432098</v>
      </c>
      <c r="AD1170">
        <v>145.23849289758101</v>
      </c>
      <c r="AE1170">
        <v>0</v>
      </c>
      <c r="AF1170">
        <v>0</v>
      </c>
      <c r="AG1170">
        <v>0</v>
      </c>
      <c r="AH1170">
        <v>0</v>
      </c>
      <c r="AI1170">
        <v>0</v>
      </c>
      <c r="AJ1170">
        <v>6451.5722562254596</v>
      </c>
      <c r="AK1170" s="63">
        <v>6451.5722562254696</v>
      </c>
      <c r="AL1170">
        <v>330.98244656580999</v>
      </c>
      <c r="AM1170">
        <v>93035.839999999997</v>
      </c>
      <c r="AN1170">
        <v>6451.5722562254696</v>
      </c>
      <c r="AO1170">
        <v>16634.252049028401</v>
      </c>
      <c r="AP1170">
        <v>634.54287297753501</v>
      </c>
      <c r="AQ1170">
        <v>40331.279999999999</v>
      </c>
      <c r="AR1170">
        <v>6451.5722562254696</v>
      </c>
      <c r="AS1170">
        <v>6451.5722562254696</v>
      </c>
      <c r="AT1170">
        <v>0</v>
      </c>
      <c r="AU1170" t="s">
        <v>2896</v>
      </c>
      <c r="AV1170" t="s">
        <v>2900</v>
      </c>
    </row>
    <row r="1171" spans="1:48" x14ac:dyDescent="0.25">
      <c r="A1171" t="s">
        <v>4092</v>
      </c>
      <c r="B1171">
        <v>2022</v>
      </c>
      <c r="C1171" t="s">
        <v>218</v>
      </c>
      <c r="D1171">
        <v>357</v>
      </c>
      <c r="E1171" t="s">
        <v>1407</v>
      </c>
      <c r="F1171" t="s">
        <v>2892</v>
      </c>
      <c r="G1171" t="s">
        <v>2893</v>
      </c>
      <c r="H1171" t="s">
        <v>2894</v>
      </c>
      <c r="I1171" t="s">
        <v>2895</v>
      </c>
      <c r="J1171">
        <v>14.897058823528001</v>
      </c>
      <c r="K1171">
        <v>1</v>
      </c>
      <c r="L1171">
        <v>1</v>
      </c>
      <c r="M1171">
        <v>2</v>
      </c>
      <c r="N1171">
        <v>178054</v>
      </c>
      <c r="O1171">
        <v>24083</v>
      </c>
      <c r="P1171">
        <v>161644</v>
      </c>
      <c r="Q1171">
        <v>45739</v>
      </c>
      <c r="R1171">
        <v>12790</v>
      </c>
      <c r="S1171">
        <v>20382</v>
      </c>
      <c r="T1171">
        <v>0</v>
      </c>
      <c r="U1171">
        <v>422310</v>
      </c>
      <c r="V1171">
        <v>398641</v>
      </c>
      <c r="W1171">
        <v>23669</v>
      </c>
      <c r="X1171">
        <v>0</v>
      </c>
      <c r="Y1171">
        <v>0</v>
      </c>
      <c r="Z1171">
        <v>0</v>
      </c>
      <c r="AA1171">
        <v>0</v>
      </c>
      <c r="AB1171">
        <v>0</v>
      </c>
      <c r="AC1171">
        <v>20382</v>
      </c>
      <c r="AD1171">
        <v>0</v>
      </c>
      <c r="AE1171">
        <v>0</v>
      </c>
      <c r="AF1171">
        <v>0</v>
      </c>
      <c r="AG1171">
        <v>0</v>
      </c>
      <c r="AH1171">
        <v>0</v>
      </c>
      <c r="AI1171">
        <v>0</v>
      </c>
      <c r="AJ1171">
        <v>442692</v>
      </c>
      <c r="AK1171" s="63">
        <v>29716.738400792499</v>
      </c>
      <c r="AL1171">
        <v>330.98244656580999</v>
      </c>
      <c r="AM1171">
        <v>93035.839999999997</v>
      </c>
      <c r="AN1171">
        <v>29716.738400792499</v>
      </c>
      <c r="AO1171">
        <v>29716.738400792499</v>
      </c>
      <c r="AP1171">
        <v>330.98244656580999</v>
      </c>
      <c r="AQ1171">
        <v>93035.839999999997</v>
      </c>
      <c r="AR1171">
        <v>29716.738400792499</v>
      </c>
      <c r="AS1171">
        <v>29716.738400792499</v>
      </c>
      <c r="AT1171">
        <v>0</v>
      </c>
      <c r="AU1171" t="s">
        <v>2896</v>
      </c>
      <c r="AV1171" t="s">
        <v>2897</v>
      </c>
    </row>
    <row r="1172" spans="1:48" x14ac:dyDescent="0.25">
      <c r="A1172" t="s">
        <v>4093</v>
      </c>
      <c r="B1172">
        <v>2087</v>
      </c>
      <c r="C1172" t="s">
        <v>219</v>
      </c>
      <c r="D1172">
        <v>4555</v>
      </c>
      <c r="E1172" t="s">
        <v>1408</v>
      </c>
      <c r="F1172" t="s">
        <v>2906</v>
      </c>
      <c r="G1172" t="s">
        <v>2907</v>
      </c>
      <c r="H1172" t="s">
        <v>2894</v>
      </c>
      <c r="I1172" t="s">
        <v>2895</v>
      </c>
      <c r="J1172">
        <v>147.681445709</v>
      </c>
      <c r="K1172">
        <v>1</v>
      </c>
      <c r="L1172">
        <v>1</v>
      </c>
      <c r="M1172">
        <v>2</v>
      </c>
      <c r="N1172">
        <v>242527.16296958001</v>
      </c>
      <c r="O1172">
        <v>331125.25128286798</v>
      </c>
      <c r="P1172">
        <v>418852.05783268902</v>
      </c>
      <c r="Q1172">
        <v>71394.436439763798</v>
      </c>
      <c r="R1172">
        <v>238042.50187667299</v>
      </c>
      <c r="S1172">
        <v>82878.758589987003</v>
      </c>
      <c r="T1172">
        <v>0</v>
      </c>
      <c r="U1172">
        <v>1301941.4104015699</v>
      </c>
      <c r="V1172">
        <v>875293.68036602798</v>
      </c>
      <c r="W1172">
        <v>305691.75491312402</v>
      </c>
      <c r="X1172">
        <v>0</v>
      </c>
      <c r="Y1172">
        <v>0</v>
      </c>
      <c r="Z1172">
        <v>0</v>
      </c>
      <c r="AA1172">
        <v>120272.856577196</v>
      </c>
      <c r="AB1172">
        <v>683.118545225758</v>
      </c>
      <c r="AC1172">
        <v>63149.033435815101</v>
      </c>
      <c r="AD1172">
        <v>19729.7251541718</v>
      </c>
      <c r="AE1172">
        <v>0</v>
      </c>
      <c r="AF1172">
        <v>0</v>
      </c>
      <c r="AG1172">
        <v>0</v>
      </c>
      <c r="AH1172">
        <v>0</v>
      </c>
      <c r="AI1172">
        <v>0</v>
      </c>
      <c r="AJ1172">
        <v>1384820.1689915601</v>
      </c>
      <c r="AK1172" s="63">
        <v>9377.0761949357493</v>
      </c>
      <c r="AL1172">
        <v>330.98244656580999</v>
      </c>
      <c r="AM1172">
        <v>93035.839999999997</v>
      </c>
      <c r="AN1172">
        <v>9377.0761949357402</v>
      </c>
      <c r="AO1172">
        <v>17324.770186446502</v>
      </c>
      <c r="AP1172">
        <v>330.98244656580999</v>
      </c>
      <c r="AQ1172">
        <v>56162.493707719797</v>
      </c>
      <c r="AR1172">
        <v>9377.0761949357493</v>
      </c>
      <c r="AS1172">
        <v>9377.0761949357493</v>
      </c>
      <c r="AT1172">
        <v>0</v>
      </c>
      <c r="AU1172" t="s">
        <v>2896</v>
      </c>
      <c r="AV1172" t="s">
        <v>2897</v>
      </c>
    </row>
    <row r="1173" spans="1:48" x14ac:dyDescent="0.25">
      <c r="A1173" t="s">
        <v>4094</v>
      </c>
      <c r="B1173">
        <v>2087</v>
      </c>
      <c r="C1173" t="s">
        <v>219</v>
      </c>
      <c r="D1173">
        <v>1791</v>
      </c>
      <c r="E1173" t="s">
        <v>1409</v>
      </c>
      <c r="F1173" t="s">
        <v>2945</v>
      </c>
      <c r="G1173" t="s">
        <v>2903</v>
      </c>
      <c r="H1173" t="s">
        <v>2904</v>
      </c>
      <c r="I1173" t="s">
        <v>2895</v>
      </c>
      <c r="J1173">
        <v>78.412659999802003</v>
      </c>
      <c r="K1173">
        <v>1</v>
      </c>
      <c r="L1173">
        <v>2</v>
      </c>
      <c r="M1173">
        <v>2</v>
      </c>
      <c r="N1173">
        <v>642728.73194579501</v>
      </c>
      <c r="O1173">
        <v>175813.63468877599</v>
      </c>
      <c r="P1173">
        <v>228753.16332099499</v>
      </c>
      <c r="Q1173">
        <v>37907.454410080303</v>
      </c>
      <c r="R1173">
        <v>126390.594807268</v>
      </c>
      <c r="S1173">
        <v>44005.148292818099</v>
      </c>
      <c r="T1173">
        <v>520317.24</v>
      </c>
      <c r="U1173">
        <v>691276.33917291497</v>
      </c>
      <c r="V1173">
        <v>899174.57054131897</v>
      </c>
      <c r="W1173">
        <v>248196.45374878601</v>
      </c>
      <c r="X1173">
        <v>0</v>
      </c>
      <c r="Y1173">
        <v>0</v>
      </c>
      <c r="Z1173">
        <v>0</v>
      </c>
      <c r="AA1173">
        <v>63859.847557125198</v>
      </c>
      <c r="AB1173">
        <v>362.70732568459903</v>
      </c>
      <c r="AC1173">
        <v>33529.490887269501</v>
      </c>
      <c r="AD1173">
        <v>10475.6574055486</v>
      </c>
      <c r="AE1173">
        <v>0</v>
      </c>
      <c r="AF1173">
        <v>0</v>
      </c>
      <c r="AG1173">
        <v>0</v>
      </c>
      <c r="AH1173">
        <v>0</v>
      </c>
      <c r="AI1173">
        <v>0</v>
      </c>
      <c r="AJ1173">
        <v>1255598.7274657399</v>
      </c>
      <c r="AK1173" s="63">
        <v>16012.704166252001</v>
      </c>
      <c r="AL1173">
        <v>330.98244656580999</v>
      </c>
      <c r="AM1173">
        <v>93035.839999999997</v>
      </c>
      <c r="AN1173">
        <v>9377.0761949357402</v>
      </c>
      <c r="AO1173">
        <v>17324.770186446502</v>
      </c>
      <c r="AP1173">
        <v>330.98244656580999</v>
      </c>
      <c r="AQ1173">
        <v>40734.411818744898</v>
      </c>
      <c r="AR1173">
        <v>9377.0761949357402</v>
      </c>
      <c r="AS1173">
        <v>16012.704166252001</v>
      </c>
      <c r="AT1173">
        <v>0</v>
      </c>
      <c r="AU1173" t="s">
        <v>2896</v>
      </c>
      <c r="AV1173" t="s">
        <v>2896</v>
      </c>
    </row>
    <row r="1174" spans="1:48" x14ac:dyDescent="0.25">
      <c r="A1174" t="s">
        <v>4095</v>
      </c>
      <c r="B1174">
        <v>2087</v>
      </c>
      <c r="C1174" t="s">
        <v>219</v>
      </c>
      <c r="D1174">
        <v>573</v>
      </c>
      <c r="E1174" t="s">
        <v>1410</v>
      </c>
      <c r="F1174" t="s">
        <v>2892</v>
      </c>
      <c r="G1174" t="s">
        <v>2893</v>
      </c>
      <c r="H1174" t="s">
        <v>2894</v>
      </c>
      <c r="I1174" t="s">
        <v>2895</v>
      </c>
      <c r="J1174">
        <v>464.28740863773601</v>
      </c>
      <c r="K1174">
        <v>2</v>
      </c>
      <c r="L1174">
        <v>1</v>
      </c>
      <c r="M1174">
        <v>2</v>
      </c>
      <c r="N1174">
        <v>3236291.44597799</v>
      </c>
      <c r="O1174">
        <v>1041006.09331503</v>
      </c>
      <c r="P1174">
        <v>1316805.47681604</v>
      </c>
      <c r="Q1174">
        <v>224452.96175584101</v>
      </c>
      <c r="R1174">
        <v>748368.46166673605</v>
      </c>
      <c r="S1174">
        <v>260557.87761368399</v>
      </c>
      <c r="T1174">
        <v>2473823.91</v>
      </c>
      <c r="U1174">
        <v>4093100.52953164</v>
      </c>
      <c r="V1174">
        <v>5032925.0664041601</v>
      </c>
      <c r="W1174">
        <v>1153732.67151693</v>
      </c>
      <c r="X1174">
        <v>0</v>
      </c>
      <c r="Y1174">
        <v>0</v>
      </c>
      <c r="Z1174">
        <v>0</v>
      </c>
      <c r="AA1174">
        <v>378119.08355581103</v>
      </c>
      <c r="AB1174">
        <v>2147.6180547433401</v>
      </c>
      <c r="AC1174">
        <v>198530.702019702</v>
      </c>
      <c r="AD1174">
        <v>62027.175593981498</v>
      </c>
      <c r="AE1174">
        <v>0</v>
      </c>
      <c r="AF1174">
        <v>0</v>
      </c>
      <c r="AG1174">
        <v>0</v>
      </c>
      <c r="AH1174">
        <v>0</v>
      </c>
      <c r="AI1174">
        <v>0</v>
      </c>
      <c r="AJ1174">
        <v>6827482.3171453197</v>
      </c>
      <c r="AK1174" s="63">
        <v>14705.2928641287</v>
      </c>
      <c r="AL1174">
        <v>330.98244656580999</v>
      </c>
      <c r="AM1174">
        <v>93035.839999999997</v>
      </c>
      <c r="AN1174">
        <v>9377.0761949357402</v>
      </c>
      <c r="AO1174">
        <v>17324.770186446502</v>
      </c>
      <c r="AP1174">
        <v>330.98244656580999</v>
      </c>
      <c r="AQ1174">
        <v>93035.839999999997</v>
      </c>
      <c r="AR1174">
        <v>14223.924990371999</v>
      </c>
      <c r="AS1174">
        <v>17324.770186446502</v>
      </c>
      <c r="AT1174">
        <v>0</v>
      </c>
      <c r="AU1174" t="s">
        <v>2896</v>
      </c>
      <c r="AV1174" t="s">
        <v>2896</v>
      </c>
    </row>
    <row r="1175" spans="1:48" x14ac:dyDescent="0.25">
      <c r="A1175" t="s">
        <v>4096</v>
      </c>
      <c r="B1175">
        <v>2087</v>
      </c>
      <c r="C1175" t="s">
        <v>219</v>
      </c>
      <c r="D1175">
        <v>4395</v>
      </c>
      <c r="E1175" t="s">
        <v>1412</v>
      </c>
      <c r="F1175" t="s">
        <v>2906</v>
      </c>
      <c r="G1175" t="s">
        <v>2903</v>
      </c>
      <c r="H1175" t="s">
        <v>2904</v>
      </c>
      <c r="I1175" t="s">
        <v>2895</v>
      </c>
      <c r="J1175">
        <v>54.290251959308002</v>
      </c>
      <c r="K1175">
        <v>1</v>
      </c>
      <c r="L1175">
        <v>1</v>
      </c>
      <c r="M1175">
        <v>2</v>
      </c>
      <c r="N1175">
        <v>89157.176931619295</v>
      </c>
      <c r="O1175">
        <v>121727.365519286</v>
      </c>
      <c r="P1175">
        <v>153977.25587152399</v>
      </c>
      <c r="Q1175">
        <v>26245.828812138701</v>
      </c>
      <c r="R1175">
        <v>87508.538001270601</v>
      </c>
      <c r="S1175">
        <v>30467.6641288516</v>
      </c>
      <c r="T1175">
        <v>0</v>
      </c>
      <c r="U1175">
        <v>478616.16513583902</v>
      </c>
      <c r="V1175">
        <v>321773.08542264398</v>
      </c>
      <c r="W1175">
        <v>112377.572662841</v>
      </c>
      <c r="X1175">
        <v>0</v>
      </c>
      <c r="Y1175">
        <v>0</v>
      </c>
      <c r="Z1175">
        <v>0</v>
      </c>
      <c r="AA1175">
        <v>44214.380866152002</v>
      </c>
      <c r="AB1175">
        <v>251.126184202313</v>
      </c>
      <c r="AC1175">
        <v>23214.676154868099</v>
      </c>
      <c r="AD1175">
        <v>7252.9879739835696</v>
      </c>
      <c r="AE1175">
        <v>0</v>
      </c>
      <c r="AF1175">
        <v>0</v>
      </c>
      <c r="AG1175">
        <v>0</v>
      </c>
      <c r="AH1175">
        <v>0</v>
      </c>
      <c r="AI1175">
        <v>0</v>
      </c>
      <c r="AJ1175">
        <v>509083.82926468999</v>
      </c>
      <c r="AK1175" s="63">
        <v>9377.0761949357402</v>
      </c>
      <c r="AL1175">
        <v>330.98244656580999</v>
      </c>
      <c r="AM1175">
        <v>93035.839999999997</v>
      </c>
      <c r="AN1175">
        <v>9377.0761949357402</v>
      </c>
      <c r="AO1175">
        <v>17324.770186446502</v>
      </c>
      <c r="AP1175">
        <v>330.98244656580999</v>
      </c>
      <c r="AQ1175">
        <v>40734.411818744898</v>
      </c>
      <c r="AR1175">
        <v>9377.0761949357402</v>
      </c>
      <c r="AS1175">
        <v>16012.704166252001</v>
      </c>
      <c r="AT1175">
        <v>0</v>
      </c>
      <c r="AU1175" t="s">
        <v>2896</v>
      </c>
      <c r="AV1175" t="s">
        <v>2897</v>
      </c>
    </row>
    <row r="1176" spans="1:48" x14ac:dyDescent="0.25">
      <c r="A1176" t="s">
        <v>4097</v>
      </c>
      <c r="B1176">
        <v>2087</v>
      </c>
      <c r="C1176" t="s">
        <v>219</v>
      </c>
      <c r="D1176">
        <v>580</v>
      </c>
      <c r="E1176" t="s">
        <v>1413</v>
      </c>
      <c r="F1176" t="s">
        <v>2892</v>
      </c>
      <c r="G1176" t="s">
        <v>2903</v>
      </c>
      <c r="H1176" t="s">
        <v>2894</v>
      </c>
      <c r="I1176" t="s">
        <v>2895</v>
      </c>
      <c r="J1176">
        <v>747.49221114044997</v>
      </c>
      <c r="K1176">
        <v>1</v>
      </c>
      <c r="L1176">
        <v>1</v>
      </c>
      <c r="M1176">
        <v>2</v>
      </c>
      <c r="N1176">
        <v>5461503.1319567496</v>
      </c>
      <c r="O1176">
        <v>1749815.43997721</v>
      </c>
      <c r="P1176">
        <v>2120026.9901678199</v>
      </c>
      <c r="Q1176">
        <v>361364.18424994498</v>
      </c>
      <c r="R1176">
        <v>1204856.2716796</v>
      </c>
      <c r="S1176">
        <v>419492.28095367597</v>
      </c>
      <c r="T1176">
        <v>4307766.88</v>
      </c>
      <c r="U1176">
        <v>6589799.13803133</v>
      </c>
      <c r="V1176">
        <v>8300112.2171514602</v>
      </c>
      <c r="W1176">
        <v>1985233.02486536</v>
      </c>
      <c r="X1176">
        <v>0</v>
      </c>
      <c r="Y1176">
        <v>0</v>
      </c>
      <c r="Z1176">
        <v>0</v>
      </c>
      <c r="AA1176">
        <v>608763.15959295502</v>
      </c>
      <c r="AB1176">
        <v>3457.6164215511199</v>
      </c>
      <c r="AC1176">
        <v>319629.93325059902</v>
      </c>
      <c r="AD1176">
        <v>99862.347703077103</v>
      </c>
      <c r="AE1176">
        <v>0</v>
      </c>
      <c r="AF1176">
        <v>0</v>
      </c>
      <c r="AG1176">
        <v>0</v>
      </c>
      <c r="AH1176">
        <v>0</v>
      </c>
      <c r="AI1176">
        <v>0</v>
      </c>
      <c r="AJ1176">
        <v>11317058.298985001</v>
      </c>
      <c r="AK1176" s="63">
        <v>15140.0350803904</v>
      </c>
      <c r="AL1176">
        <v>330.98244656580999</v>
      </c>
      <c r="AM1176">
        <v>93035.839999999997</v>
      </c>
      <c r="AN1176">
        <v>9377.0761949357402</v>
      </c>
      <c r="AO1176">
        <v>17324.770186446502</v>
      </c>
      <c r="AP1176">
        <v>330.98244656580999</v>
      </c>
      <c r="AQ1176">
        <v>40734.411818744898</v>
      </c>
      <c r="AR1176">
        <v>9377.0761949357402</v>
      </c>
      <c r="AS1176">
        <v>16012.704166252001</v>
      </c>
      <c r="AT1176">
        <v>0</v>
      </c>
      <c r="AU1176" t="s">
        <v>2896</v>
      </c>
      <c r="AV1176" t="s">
        <v>2896</v>
      </c>
    </row>
    <row r="1177" spans="1:48" x14ac:dyDescent="0.25">
      <c r="A1177" t="s">
        <v>4098</v>
      </c>
      <c r="B1177">
        <v>2087</v>
      </c>
      <c r="C1177" t="s">
        <v>219</v>
      </c>
      <c r="D1177">
        <v>574</v>
      </c>
      <c r="E1177" t="s">
        <v>1414</v>
      </c>
      <c r="F1177" t="s">
        <v>2892</v>
      </c>
      <c r="G1177" t="s">
        <v>2893</v>
      </c>
      <c r="H1177" t="s">
        <v>2894</v>
      </c>
      <c r="I1177" t="s">
        <v>2895</v>
      </c>
      <c r="J1177">
        <v>76.972265244917097</v>
      </c>
      <c r="K1177">
        <v>1</v>
      </c>
      <c r="L1177">
        <v>2</v>
      </c>
      <c r="M1177">
        <v>2</v>
      </c>
      <c r="N1177">
        <v>738158.30990835803</v>
      </c>
      <c r="O1177">
        <v>172584.040931294</v>
      </c>
      <c r="P1177">
        <v>218307.66579441901</v>
      </c>
      <c r="Q1177">
        <v>37211.116618409302</v>
      </c>
      <c r="R1177">
        <v>124068.873419068</v>
      </c>
      <c r="S1177">
        <v>43196.799426843303</v>
      </c>
      <c r="T1177">
        <v>611752.01</v>
      </c>
      <c r="U1177">
        <v>678577.99667154998</v>
      </c>
      <c r="V1177">
        <v>861795.66979884403</v>
      </c>
      <c r="W1177">
        <v>365491.51280375401</v>
      </c>
      <c r="X1177">
        <v>0</v>
      </c>
      <c r="Y1177">
        <v>0</v>
      </c>
      <c r="Z1177">
        <v>0</v>
      </c>
      <c r="AA1177">
        <v>62686.779464941297</v>
      </c>
      <c r="AB1177">
        <v>356.04460400833199</v>
      </c>
      <c r="AC1177">
        <v>32913.5737278706</v>
      </c>
      <c r="AD1177">
        <v>10283.225698972699</v>
      </c>
      <c r="AE1177">
        <v>0</v>
      </c>
      <c r="AF1177">
        <v>0</v>
      </c>
      <c r="AG1177">
        <v>0</v>
      </c>
      <c r="AH1177">
        <v>0</v>
      </c>
      <c r="AI1177">
        <v>0</v>
      </c>
      <c r="AJ1177">
        <v>1333526.8060983899</v>
      </c>
      <c r="AK1177" s="63">
        <v>17324.770186446502</v>
      </c>
      <c r="AL1177">
        <v>330.98244656580999</v>
      </c>
      <c r="AM1177">
        <v>93035.839999999997</v>
      </c>
      <c r="AN1177">
        <v>9377.0761949357402</v>
      </c>
      <c r="AO1177">
        <v>17324.770186446502</v>
      </c>
      <c r="AP1177">
        <v>330.98244656580999</v>
      </c>
      <c r="AQ1177">
        <v>93035.839999999997</v>
      </c>
      <c r="AR1177">
        <v>14223.924990371999</v>
      </c>
      <c r="AS1177">
        <v>17324.770186446502</v>
      </c>
      <c r="AT1177">
        <v>0</v>
      </c>
      <c r="AU1177" t="s">
        <v>2896</v>
      </c>
      <c r="AV1177" t="s">
        <v>2896</v>
      </c>
    </row>
    <row r="1178" spans="1:48" x14ac:dyDescent="0.25">
      <c r="A1178" t="s">
        <v>4099</v>
      </c>
      <c r="B1178">
        <v>2087</v>
      </c>
      <c r="C1178" t="s">
        <v>219</v>
      </c>
      <c r="D1178">
        <v>576</v>
      </c>
      <c r="E1178" t="s">
        <v>1415</v>
      </c>
      <c r="F1178" t="s">
        <v>2892</v>
      </c>
      <c r="G1178" t="s">
        <v>2893</v>
      </c>
      <c r="H1178" t="s">
        <v>2894</v>
      </c>
      <c r="I1178" t="s">
        <v>2895</v>
      </c>
      <c r="J1178">
        <v>441.75984239823799</v>
      </c>
      <c r="K1178">
        <v>1</v>
      </c>
      <c r="L1178">
        <v>1</v>
      </c>
      <c r="M1178">
        <v>2</v>
      </c>
      <c r="N1178">
        <v>2866615.2108481899</v>
      </c>
      <c r="O1178">
        <v>990495.71270470205</v>
      </c>
      <c r="P1178">
        <v>1252913.10745254</v>
      </c>
      <c r="Q1178">
        <v>213562.33911664001</v>
      </c>
      <c r="R1178">
        <v>712057.07398294297</v>
      </c>
      <c r="S1178">
        <v>247915.41792607901</v>
      </c>
      <c r="T1178">
        <v>2141143.16</v>
      </c>
      <c r="U1178">
        <v>3894500.2841050099</v>
      </c>
      <c r="V1178">
        <v>4736913.0847691502</v>
      </c>
      <c r="W1178">
        <v>936914.47751888598</v>
      </c>
      <c r="X1178">
        <v>0</v>
      </c>
      <c r="Y1178">
        <v>0</v>
      </c>
      <c r="Z1178">
        <v>0</v>
      </c>
      <c r="AA1178">
        <v>359772.46776837303</v>
      </c>
      <c r="AB1178">
        <v>2043.41404859266</v>
      </c>
      <c r="AC1178">
        <v>188897.84647135701</v>
      </c>
      <c r="AD1178">
        <v>59017.571454721598</v>
      </c>
      <c r="AE1178">
        <v>0</v>
      </c>
      <c r="AF1178">
        <v>0</v>
      </c>
      <c r="AG1178">
        <v>0</v>
      </c>
      <c r="AH1178">
        <v>0</v>
      </c>
      <c r="AI1178">
        <v>0</v>
      </c>
      <c r="AJ1178">
        <v>6283558.8620310798</v>
      </c>
      <c r="AK1178" s="63">
        <v>14223.924990371999</v>
      </c>
      <c r="AL1178">
        <v>330.98244656580999</v>
      </c>
      <c r="AM1178">
        <v>93035.839999999997</v>
      </c>
      <c r="AN1178">
        <v>9377.0761949357402</v>
      </c>
      <c r="AO1178">
        <v>17324.770186446502</v>
      </c>
      <c r="AP1178">
        <v>330.98244656580999</v>
      </c>
      <c r="AQ1178">
        <v>93035.839999999997</v>
      </c>
      <c r="AR1178">
        <v>14223.924990371999</v>
      </c>
      <c r="AS1178">
        <v>17324.770186446502</v>
      </c>
      <c r="AT1178">
        <v>0</v>
      </c>
      <c r="AU1178" t="s">
        <v>2896</v>
      </c>
      <c r="AV1178" t="s">
        <v>2896</v>
      </c>
    </row>
    <row r="1179" spans="1:48" x14ac:dyDescent="0.25">
      <c r="A1179" t="s">
        <v>4100</v>
      </c>
      <c r="B1179">
        <v>2087</v>
      </c>
      <c r="C1179" t="s">
        <v>219</v>
      </c>
      <c r="D1179">
        <v>577</v>
      </c>
      <c r="E1179" t="s">
        <v>4101</v>
      </c>
      <c r="F1179" t="s">
        <v>2892</v>
      </c>
      <c r="G1179" t="s">
        <v>2893</v>
      </c>
      <c r="H1179" t="s">
        <v>2894</v>
      </c>
      <c r="I1179" t="s">
        <v>2895</v>
      </c>
      <c r="J1179">
        <v>81.717985136246995</v>
      </c>
      <c r="K1179">
        <v>1</v>
      </c>
      <c r="L1179">
        <v>2</v>
      </c>
      <c r="M1179">
        <v>2</v>
      </c>
      <c r="N1179">
        <v>645005.79191712895</v>
      </c>
      <c r="O1179">
        <v>183224.698489801</v>
      </c>
      <c r="P1179">
        <v>231767.41040104901</v>
      </c>
      <c r="Q1179">
        <v>39505.365537194302</v>
      </c>
      <c r="R1179">
        <v>131718.33155319301</v>
      </c>
      <c r="S1179">
        <v>45860.095220847499</v>
      </c>
      <c r="T1179">
        <v>510805.92</v>
      </c>
      <c r="U1179">
        <v>720415.67789836798</v>
      </c>
      <c r="V1179">
        <v>992320.353726245</v>
      </c>
      <c r="W1179">
        <v>171971.518980572</v>
      </c>
      <c r="X1179">
        <v>0</v>
      </c>
      <c r="Y1179">
        <v>0</v>
      </c>
      <c r="Z1179">
        <v>0</v>
      </c>
      <c r="AA1179">
        <v>66551.728681176406</v>
      </c>
      <c r="AB1179">
        <v>377.99651037443198</v>
      </c>
      <c r="AC1179">
        <v>34942.857925732103</v>
      </c>
      <c r="AD1179">
        <v>10917.237295115399</v>
      </c>
      <c r="AE1179">
        <v>0</v>
      </c>
      <c r="AF1179">
        <v>0</v>
      </c>
      <c r="AG1179">
        <v>0</v>
      </c>
      <c r="AH1179">
        <v>0</v>
      </c>
      <c r="AI1179">
        <v>0</v>
      </c>
      <c r="AJ1179">
        <v>1277081.69311922</v>
      </c>
      <c r="AK1179" s="63">
        <v>15627.9146015404</v>
      </c>
      <c r="AL1179">
        <v>330.98244656580999</v>
      </c>
      <c r="AM1179">
        <v>93035.839999999997</v>
      </c>
      <c r="AN1179">
        <v>9377.0761949357402</v>
      </c>
      <c r="AO1179">
        <v>17324.770186446502</v>
      </c>
      <c r="AP1179">
        <v>330.98244656580999</v>
      </c>
      <c r="AQ1179">
        <v>93035.839999999997</v>
      </c>
      <c r="AR1179">
        <v>14223.924990371999</v>
      </c>
      <c r="AS1179">
        <v>17324.770186446502</v>
      </c>
      <c r="AT1179">
        <v>0</v>
      </c>
      <c r="AU1179" t="s">
        <v>2896</v>
      </c>
      <c r="AV1179" t="s">
        <v>2896</v>
      </c>
    </row>
    <row r="1180" spans="1:48" x14ac:dyDescent="0.25">
      <c r="A1180" t="s">
        <v>4102</v>
      </c>
      <c r="B1180">
        <v>2087</v>
      </c>
      <c r="C1180" t="s">
        <v>219</v>
      </c>
      <c r="D1180">
        <v>579</v>
      </c>
      <c r="E1180" t="s">
        <v>1047</v>
      </c>
      <c r="F1180" t="s">
        <v>2892</v>
      </c>
      <c r="G1180" t="s">
        <v>2911</v>
      </c>
      <c r="H1180" t="s">
        <v>2894</v>
      </c>
      <c r="I1180" t="s">
        <v>2895</v>
      </c>
      <c r="J1180">
        <v>577.84343563643904</v>
      </c>
      <c r="K1180">
        <v>1</v>
      </c>
      <c r="L1180">
        <v>1</v>
      </c>
      <c r="M1180">
        <v>2</v>
      </c>
      <c r="N1180">
        <v>3355708.91194895</v>
      </c>
      <c r="O1180">
        <v>1313127.98715123</v>
      </c>
      <c r="P1180">
        <v>1638871.4977665099</v>
      </c>
      <c r="Q1180">
        <v>279349.96329174098</v>
      </c>
      <c r="R1180">
        <v>931405.407439937</v>
      </c>
      <c r="S1180">
        <v>324285.46710795403</v>
      </c>
      <c r="T1180">
        <v>2424267.31</v>
      </c>
      <c r="U1180">
        <v>5094196.4575983798</v>
      </c>
      <c r="V1180">
        <v>5777165.9525051201</v>
      </c>
      <c r="W1180">
        <v>1268024.98186804</v>
      </c>
      <c r="X1180">
        <v>0</v>
      </c>
      <c r="Y1180">
        <v>0</v>
      </c>
      <c r="Z1180">
        <v>0</v>
      </c>
      <c r="AA1180">
        <v>470599.94791302399</v>
      </c>
      <c r="AB1180">
        <v>2672.8853122011501</v>
      </c>
      <c r="AC1180">
        <v>247087.60306676701</v>
      </c>
      <c r="AD1180">
        <v>77197.864041186898</v>
      </c>
      <c r="AE1180">
        <v>0</v>
      </c>
      <c r="AF1180">
        <v>0</v>
      </c>
      <c r="AG1180">
        <v>0</v>
      </c>
      <c r="AH1180">
        <v>0</v>
      </c>
      <c r="AI1180">
        <v>0</v>
      </c>
      <c r="AJ1180">
        <v>7842749.2347063404</v>
      </c>
      <c r="AK1180" s="63">
        <v>13572.446706205599</v>
      </c>
      <c r="AL1180">
        <v>330.98244656580999</v>
      </c>
      <c r="AM1180">
        <v>93035.839999999997</v>
      </c>
      <c r="AN1180">
        <v>9377.0761949357402</v>
      </c>
      <c r="AO1180">
        <v>17324.770186446502</v>
      </c>
      <c r="AP1180">
        <v>3753.1860850462999</v>
      </c>
      <c r="AQ1180">
        <v>20687.885194392002</v>
      </c>
      <c r="AR1180">
        <v>13572.446706205599</v>
      </c>
      <c r="AS1180">
        <v>13572.446706205599</v>
      </c>
      <c r="AT1180">
        <v>0</v>
      </c>
      <c r="AU1180" t="s">
        <v>2896</v>
      </c>
      <c r="AV1180" t="s">
        <v>2896</v>
      </c>
    </row>
    <row r="1181" spans="1:48" x14ac:dyDescent="0.25">
      <c r="A1181" t="s">
        <v>4103</v>
      </c>
      <c r="B1181">
        <v>2087</v>
      </c>
      <c r="C1181" t="s">
        <v>219</v>
      </c>
      <c r="D1181">
        <v>578</v>
      </c>
      <c r="E1181" t="s">
        <v>1416</v>
      </c>
      <c r="F1181" t="s">
        <v>2892</v>
      </c>
      <c r="G1181" t="s">
        <v>2893</v>
      </c>
      <c r="H1181" t="s">
        <v>2894</v>
      </c>
      <c r="I1181" t="s">
        <v>2895</v>
      </c>
      <c r="J1181">
        <v>85.737142857134998</v>
      </c>
      <c r="K1181">
        <v>1</v>
      </c>
      <c r="L1181">
        <v>2</v>
      </c>
      <c r="M1181">
        <v>2</v>
      </c>
      <c r="N1181">
        <v>648677.65044186602</v>
      </c>
      <c r="O1181">
        <v>192236.28829301099</v>
      </c>
      <c r="P1181">
        <v>243166.48950720299</v>
      </c>
      <c r="Q1181">
        <v>41448.368593994899</v>
      </c>
      <c r="R1181">
        <v>138196.66980837501</v>
      </c>
      <c r="S1181">
        <v>48115.644662995503</v>
      </c>
      <c r="T1181">
        <v>507877.39</v>
      </c>
      <c r="U1181">
        <v>755848.07664445101</v>
      </c>
      <c r="V1181">
        <v>1007753.21376838</v>
      </c>
      <c r="W1181">
        <v>185750.70494425201</v>
      </c>
      <c r="X1181">
        <v>0</v>
      </c>
      <c r="Y1181">
        <v>0</v>
      </c>
      <c r="Z1181">
        <v>0</v>
      </c>
      <c r="AA1181">
        <v>69824.960317044897</v>
      </c>
      <c r="AB1181">
        <v>396.587614775833</v>
      </c>
      <c r="AC1181">
        <v>36661.461939131899</v>
      </c>
      <c r="AD1181">
        <v>11454.1827238637</v>
      </c>
      <c r="AE1181">
        <v>0</v>
      </c>
      <c r="AF1181">
        <v>0</v>
      </c>
      <c r="AG1181">
        <v>0</v>
      </c>
      <c r="AH1181">
        <v>0</v>
      </c>
      <c r="AI1181">
        <v>0</v>
      </c>
      <c r="AJ1181">
        <v>1311841.1113074501</v>
      </c>
      <c r="AK1181" s="63">
        <v>15300.732769849699</v>
      </c>
      <c r="AL1181">
        <v>330.98244656580999</v>
      </c>
      <c r="AM1181">
        <v>93035.839999999997</v>
      </c>
      <c r="AN1181">
        <v>9377.0761949357402</v>
      </c>
      <c r="AO1181">
        <v>17324.770186446502</v>
      </c>
      <c r="AP1181">
        <v>330.98244656580999</v>
      </c>
      <c r="AQ1181">
        <v>93035.839999999997</v>
      </c>
      <c r="AR1181">
        <v>14223.924990371999</v>
      </c>
      <c r="AS1181">
        <v>17324.770186446502</v>
      </c>
      <c r="AT1181">
        <v>0</v>
      </c>
      <c r="AU1181" t="s">
        <v>2896</v>
      </c>
      <c r="AV1181" t="s">
        <v>2896</v>
      </c>
    </row>
    <row r="1182" spans="1:48" x14ac:dyDescent="0.25">
      <c r="A1182" t="s">
        <v>4104</v>
      </c>
      <c r="B1182">
        <v>2087</v>
      </c>
      <c r="C1182" t="s">
        <v>219</v>
      </c>
      <c r="D1182">
        <v>2087</v>
      </c>
      <c r="E1182" t="s">
        <v>219</v>
      </c>
      <c r="F1182" t="s">
        <v>1871</v>
      </c>
      <c r="G1182" t="s">
        <v>1871</v>
      </c>
      <c r="H1182" t="s">
        <v>2899</v>
      </c>
      <c r="I1182" t="s">
        <v>2895</v>
      </c>
      <c r="J1182">
        <v>14.2370860713591</v>
      </c>
      <c r="K1182">
        <v>1</v>
      </c>
      <c r="L1182">
        <v>1</v>
      </c>
      <c r="M1182">
        <v>2</v>
      </c>
      <c r="N1182">
        <v>23380.595153735099</v>
      </c>
      <c r="O1182">
        <v>31921.807646736001</v>
      </c>
      <c r="P1182">
        <v>40379.025069135198</v>
      </c>
      <c r="Q1182">
        <v>6882.7111742389097</v>
      </c>
      <c r="R1182">
        <v>22948.255764896701</v>
      </c>
      <c r="S1182">
        <v>7989.8460762503501</v>
      </c>
      <c r="T1182">
        <v>0</v>
      </c>
      <c r="U1182">
        <v>125512.394808742</v>
      </c>
      <c r="V1182">
        <v>84381.8355465106</v>
      </c>
      <c r="W1182">
        <v>29469.916177409901</v>
      </c>
      <c r="X1182">
        <v>0</v>
      </c>
      <c r="Y1182">
        <v>0</v>
      </c>
      <c r="Z1182">
        <v>0</v>
      </c>
      <c r="AA1182">
        <v>11594.7877061811</v>
      </c>
      <c r="AB1182">
        <v>65.855378640351404</v>
      </c>
      <c r="AC1182">
        <v>6087.8211208765297</v>
      </c>
      <c r="AD1182">
        <v>1902.0249553738199</v>
      </c>
      <c r="AE1182">
        <v>0</v>
      </c>
      <c r="AF1182">
        <v>0</v>
      </c>
      <c r="AG1182">
        <v>0</v>
      </c>
      <c r="AH1182">
        <v>0</v>
      </c>
      <c r="AI1182">
        <v>0</v>
      </c>
      <c r="AJ1182">
        <v>133502.240884992</v>
      </c>
      <c r="AK1182" s="63">
        <v>9377.0761949357402</v>
      </c>
      <c r="AL1182">
        <v>330.98244656580999</v>
      </c>
      <c r="AM1182">
        <v>93035.839999999997</v>
      </c>
      <c r="AN1182">
        <v>9377.0761949357402</v>
      </c>
      <c r="AO1182">
        <v>17324.770186446502</v>
      </c>
      <c r="AP1182">
        <v>634.54287297753501</v>
      </c>
      <c r="AQ1182">
        <v>40331.279999999999</v>
      </c>
      <c r="AR1182">
        <v>9377.0761949357402</v>
      </c>
      <c r="AS1182">
        <v>9377.0761949357402</v>
      </c>
      <c r="AT1182">
        <v>0</v>
      </c>
      <c r="AU1182" t="s">
        <v>2896</v>
      </c>
      <c r="AV1182" t="s">
        <v>2900</v>
      </c>
    </row>
    <row r="1183" spans="1:48" x14ac:dyDescent="0.25">
      <c r="A1183" t="s">
        <v>4105</v>
      </c>
      <c r="B1183">
        <v>1994</v>
      </c>
      <c r="C1183" t="s">
        <v>220</v>
      </c>
      <c r="D1183">
        <v>289</v>
      </c>
      <c r="E1183" t="s">
        <v>1417</v>
      </c>
      <c r="F1183" t="s">
        <v>2892</v>
      </c>
      <c r="G1183" t="s">
        <v>2893</v>
      </c>
      <c r="H1183" t="s">
        <v>2894</v>
      </c>
      <c r="I1183" t="s">
        <v>2895</v>
      </c>
      <c r="J1183">
        <v>208.521713613359</v>
      </c>
      <c r="K1183">
        <v>1</v>
      </c>
      <c r="L1183">
        <v>2</v>
      </c>
      <c r="M1183">
        <v>3</v>
      </c>
      <c r="N1183">
        <v>1292460.568555</v>
      </c>
      <c r="O1183">
        <v>436979.83766688203</v>
      </c>
      <c r="P1183">
        <v>517742.720419802</v>
      </c>
      <c r="Q1183">
        <v>107934.934853924</v>
      </c>
      <c r="R1183">
        <v>187498.52423332399</v>
      </c>
      <c r="S1183">
        <v>94873.198879528194</v>
      </c>
      <c r="T1183">
        <v>1345117.03</v>
      </c>
      <c r="U1183">
        <v>1197499.55572893</v>
      </c>
      <c r="V1183">
        <v>2149241.2529948102</v>
      </c>
      <c r="W1183">
        <v>393375.33273412299</v>
      </c>
      <c r="X1183">
        <v>0</v>
      </c>
      <c r="Y1183">
        <v>0</v>
      </c>
      <c r="Z1183">
        <v>0</v>
      </c>
      <c r="AA1183">
        <v>0</v>
      </c>
      <c r="AB1183">
        <v>0</v>
      </c>
      <c r="AC1183">
        <v>83654.292654766206</v>
      </c>
      <c r="AD1183">
        <v>11218.906224762</v>
      </c>
      <c r="AE1183">
        <v>0</v>
      </c>
      <c r="AF1183">
        <v>0</v>
      </c>
      <c r="AG1183">
        <v>0</v>
      </c>
      <c r="AH1183">
        <v>0</v>
      </c>
      <c r="AI1183">
        <v>0</v>
      </c>
      <c r="AJ1183">
        <v>2637489.78460846</v>
      </c>
      <c r="AK1183" s="63">
        <v>12648.513859323501</v>
      </c>
      <c r="AL1183">
        <v>330.98244656580999</v>
      </c>
      <c r="AM1183">
        <v>93035.839999999997</v>
      </c>
      <c r="AN1183">
        <v>11622.643668831401</v>
      </c>
      <c r="AO1183">
        <v>14258.5888647828</v>
      </c>
      <c r="AP1183">
        <v>330.98244656580999</v>
      </c>
      <c r="AQ1183">
        <v>93035.839999999997</v>
      </c>
      <c r="AR1183">
        <v>11622.643668831401</v>
      </c>
      <c r="AS1183">
        <v>12648.513859323501</v>
      </c>
      <c r="AT1183">
        <v>0</v>
      </c>
      <c r="AU1183" t="s">
        <v>2896</v>
      </c>
      <c r="AV1183" t="s">
        <v>2896</v>
      </c>
    </row>
    <row r="1184" spans="1:48" x14ac:dyDescent="0.25">
      <c r="A1184" t="s">
        <v>4106</v>
      </c>
      <c r="B1184">
        <v>1994</v>
      </c>
      <c r="C1184" t="s">
        <v>220</v>
      </c>
      <c r="D1184">
        <v>291</v>
      </c>
      <c r="E1184" t="s">
        <v>1418</v>
      </c>
      <c r="F1184" t="s">
        <v>2892</v>
      </c>
      <c r="G1184" t="s">
        <v>2911</v>
      </c>
      <c r="H1184" t="s">
        <v>2904</v>
      </c>
      <c r="I1184" t="s">
        <v>2895</v>
      </c>
      <c r="J1184">
        <v>296.209509270875</v>
      </c>
      <c r="K1184">
        <v>1</v>
      </c>
      <c r="L1184">
        <v>2</v>
      </c>
      <c r="M1184">
        <v>3</v>
      </c>
      <c r="N1184">
        <v>1459970.29675814</v>
      </c>
      <c r="O1184">
        <v>808201.89654129802</v>
      </c>
      <c r="P1184">
        <v>735464.49665418605</v>
      </c>
      <c r="Q1184">
        <v>153323.86029373499</v>
      </c>
      <c r="R1184">
        <v>266345.623627219</v>
      </c>
      <c r="S1184">
        <v>134769.38778265801</v>
      </c>
      <c r="T1184">
        <v>1722232.7</v>
      </c>
      <c r="U1184">
        <v>1701073.4738745801</v>
      </c>
      <c r="V1184">
        <v>3029679.63332876</v>
      </c>
      <c r="W1184">
        <v>393626.54054582102</v>
      </c>
      <c r="X1184">
        <v>0</v>
      </c>
      <c r="Y1184">
        <v>0</v>
      </c>
      <c r="Z1184">
        <v>0</v>
      </c>
      <c r="AA1184">
        <v>0</v>
      </c>
      <c r="AB1184">
        <v>0</v>
      </c>
      <c r="AC1184">
        <v>118832.693949639</v>
      </c>
      <c r="AD1184">
        <v>15936.693833019701</v>
      </c>
      <c r="AE1184">
        <v>0</v>
      </c>
      <c r="AF1184">
        <v>0</v>
      </c>
      <c r="AG1184">
        <v>0</v>
      </c>
      <c r="AH1184">
        <v>0</v>
      </c>
      <c r="AI1184">
        <v>0</v>
      </c>
      <c r="AJ1184">
        <v>3558075.5616572401</v>
      </c>
      <c r="AK1184" s="63">
        <v>12012.0234168562</v>
      </c>
      <c r="AL1184">
        <v>330.98244656580999</v>
      </c>
      <c r="AM1184">
        <v>93035.839999999997</v>
      </c>
      <c r="AN1184">
        <v>11622.643668831401</v>
      </c>
      <c r="AO1184">
        <v>14258.5888647828</v>
      </c>
      <c r="AP1184">
        <v>3753.1860850462999</v>
      </c>
      <c r="AQ1184">
        <v>20687.885194392002</v>
      </c>
      <c r="AR1184">
        <v>12012.0234168562</v>
      </c>
      <c r="AS1184">
        <v>12012.0234168562</v>
      </c>
      <c r="AT1184">
        <v>0</v>
      </c>
      <c r="AU1184" t="s">
        <v>2896</v>
      </c>
      <c r="AV1184" t="s">
        <v>2896</v>
      </c>
    </row>
    <row r="1185" spans="1:48" x14ac:dyDescent="0.25">
      <c r="A1185" t="s">
        <v>4107</v>
      </c>
      <c r="B1185">
        <v>1994</v>
      </c>
      <c r="C1185" t="s">
        <v>220</v>
      </c>
      <c r="D1185">
        <v>290</v>
      </c>
      <c r="E1185" t="s">
        <v>1419</v>
      </c>
      <c r="F1185" t="s">
        <v>2892</v>
      </c>
      <c r="G1185" t="s">
        <v>2893</v>
      </c>
      <c r="H1185" t="s">
        <v>2894</v>
      </c>
      <c r="I1185" t="s">
        <v>2895</v>
      </c>
      <c r="J1185">
        <v>319.58209593176201</v>
      </c>
      <c r="K1185">
        <v>1</v>
      </c>
      <c r="L1185">
        <v>1</v>
      </c>
      <c r="M1185">
        <v>3</v>
      </c>
      <c r="N1185">
        <v>1903332.51736622</v>
      </c>
      <c r="O1185">
        <v>624021.26480366196</v>
      </c>
      <c r="P1185">
        <v>793496.75809767703</v>
      </c>
      <c r="Q1185">
        <v>165421.970245431</v>
      </c>
      <c r="R1185">
        <v>287361.78271440801</v>
      </c>
      <c r="S1185">
        <v>145403.44609813401</v>
      </c>
      <c r="T1185">
        <v>1938336.61</v>
      </c>
      <c r="U1185">
        <v>1835297.6832274001</v>
      </c>
      <c r="V1185">
        <v>2917836.2356914198</v>
      </c>
      <c r="W1185">
        <v>855798.05753597198</v>
      </c>
      <c r="X1185">
        <v>0</v>
      </c>
      <c r="Y1185">
        <v>0</v>
      </c>
      <c r="Z1185">
        <v>0</v>
      </c>
      <c r="AA1185">
        <v>0</v>
      </c>
      <c r="AB1185">
        <v>0</v>
      </c>
      <c r="AC1185">
        <v>128209.258004997</v>
      </c>
      <c r="AD1185">
        <v>17194.188093136901</v>
      </c>
      <c r="AE1185">
        <v>0</v>
      </c>
      <c r="AF1185">
        <v>0</v>
      </c>
      <c r="AG1185">
        <v>0</v>
      </c>
      <c r="AH1185">
        <v>0</v>
      </c>
      <c r="AI1185">
        <v>0</v>
      </c>
      <c r="AJ1185">
        <v>3919037.7393255299</v>
      </c>
      <c r="AK1185" s="63">
        <v>12263.0078130608</v>
      </c>
      <c r="AL1185">
        <v>330.98244656580999</v>
      </c>
      <c r="AM1185">
        <v>93035.839999999997</v>
      </c>
      <c r="AN1185">
        <v>11622.643668831401</v>
      </c>
      <c r="AO1185">
        <v>14258.5888647828</v>
      </c>
      <c r="AP1185">
        <v>330.98244656580999</v>
      </c>
      <c r="AQ1185">
        <v>93035.839999999997</v>
      </c>
      <c r="AR1185">
        <v>11622.643668831401</v>
      </c>
      <c r="AS1185">
        <v>12648.513859323501</v>
      </c>
      <c r="AT1185">
        <v>0</v>
      </c>
      <c r="AU1185" t="s">
        <v>2896</v>
      </c>
      <c r="AV1185" t="s">
        <v>2896</v>
      </c>
    </row>
    <row r="1186" spans="1:48" x14ac:dyDescent="0.25">
      <c r="A1186" t="s">
        <v>4108</v>
      </c>
      <c r="B1186">
        <v>1994</v>
      </c>
      <c r="C1186" t="s">
        <v>220</v>
      </c>
      <c r="D1186">
        <v>293</v>
      </c>
      <c r="E1186" t="s">
        <v>1420</v>
      </c>
      <c r="F1186" t="s">
        <v>2892</v>
      </c>
      <c r="G1186" t="s">
        <v>2903</v>
      </c>
      <c r="H1186" t="s">
        <v>2904</v>
      </c>
      <c r="I1186" t="s">
        <v>2895</v>
      </c>
      <c r="J1186">
        <v>371.99051492241699</v>
      </c>
      <c r="K1186">
        <v>1</v>
      </c>
      <c r="L1186">
        <v>1</v>
      </c>
      <c r="M1186">
        <v>3</v>
      </c>
      <c r="N1186">
        <v>2307516.4479286699</v>
      </c>
      <c r="O1186">
        <v>1366510.4487565299</v>
      </c>
      <c r="P1186">
        <v>923622.66657469305</v>
      </c>
      <c r="Q1186">
        <v>192549.597347337</v>
      </c>
      <c r="R1186">
        <v>344612.42730876198</v>
      </c>
      <c r="S1186">
        <v>169248.225961594</v>
      </c>
      <c r="T1186">
        <v>2998542.57</v>
      </c>
      <c r="U1186">
        <v>2136269.0179159902</v>
      </c>
      <c r="V1186">
        <v>4365027.3641717397</v>
      </c>
      <c r="W1186">
        <v>769784.22374425095</v>
      </c>
      <c r="X1186">
        <v>0</v>
      </c>
      <c r="Y1186">
        <v>0</v>
      </c>
      <c r="Z1186">
        <v>0</v>
      </c>
      <c r="AA1186">
        <v>0</v>
      </c>
      <c r="AB1186">
        <v>0</v>
      </c>
      <c r="AC1186">
        <v>149234.35483470699</v>
      </c>
      <c r="AD1186">
        <v>20013.871126887501</v>
      </c>
      <c r="AE1186">
        <v>0</v>
      </c>
      <c r="AF1186">
        <v>0</v>
      </c>
      <c r="AG1186">
        <v>0</v>
      </c>
      <c r="AH1186">
        <v>0</v>
      </c>
      <c r="AI1186">
        <v>0</v>
      </c>
      <c r="AJ1186">
        <v>5304059.81387759</v>
      </c>
      <c r="AK1186" s="63">
        <v>14258.5888647828</v>
      </c>
      <c r="AL1186">
        <v>330.98244656580999</v>
      </c>
      <c r="AM1186">
        <v>93035.839999999997</v>
      </c>
      <c r="AN1186">
        <v>11622.643668831401</v>
      </c>
      <c r="AO1186">
        <v>14258.5888647828</v>
      </c>
      <c r="AP1186">
        <v>330.98244656580999</v>
      </c>
      <c r="AQ1186">
        <v>40734.411818744898</v>
      </c>
      <c r="AR1186">
        <v>14258.5888647828</v>
      </c>
      <c r="AS1186">
        <v>14258.5888647828</v>
      </c>
      <c r="AT1186">
        <v>0</v>
      </c>
      <c r="AU1186" t="s">
        <v>2896</v>
      </c>
      <c r="AV1186" t="s">
        <v>2896</v>
      </c>
    </row>
    <row r="1187" spans="1:48" x14ac:dyDescent="0.25">
      <c r="A1187" t="s">
        <v>4109</v>
      </c>
      <c r="B1187">
        <v>1994</v>
      </c>
      <c r="C1187" t="s">
        <v>220</v>
      </c>
      <c r="D1187">
        <v>292</v>
      </c>
      <c r="E1187" t="s">
        <v>1421</v>
      </c>
      <c r="F1187" t="s">
        <v>2892</v>
      </c>
      <c r="G1187" t="s">
        <v>2893</v>
      </c>
      <c r="H1187" t="s">
        <v>2894</v>
      </c>
      <c r="I1187" t="s">
        <v>2895</v>
      </c>
      <c r="J1187">
        <v>294.73813343497602</v>
      </c>
      <c r="K1187">
        <v>1</v>
      </c>
      <c r="L1187">
        <v>1</v>
      </c>
      <c r="M1187">
        <v>3</v>
      </c>
      <c r="N1187">
        <v>1580549.98939198</v>
      </c>
      <c r="O1187">
        <v>561590.34223162802</v>
      </c>
      <c r="P1187">
        <v>731811.18825364602</v>
      </c>
      <c r="Q1187">
        <v>152562.24725957401</v>
      </c>
      <c r="R1187">
        <v>265022.59211628803</v>
      </c>
      <c r="S1187">
        <v>134099.94127808599</v>
      </c>
      <c r="T1187">
        <v>1598912.71</v>
      </c>
      <c r="U1187">
        <v>1692623.6492531199</v>
      </c>
      <c r="V1187">
        <v>2684155.4838132798</v>
      </c>
      <c r="W1187">
        <v>607380.87543983397</v>
      </c>
      <c r="X1187">
        <v>0</v>
      </c>
      <c r="Y1187">
        <v>0</v>
      </c>
      <c r="Z1187">
        <v>0</v>
      </c>
      <c r="AA1187">
        <v>0</v>
      </c>
      <c r="AB1187">
        <v>0</v>
      </c>
      <c r="AC1187">
        <v>118242.410555892</v>
      </c>
      <c r="AD1187">
        <v>15857.530722194</v>
      </c>
      <c r="AE1187">
        <v>0</v>
      </c>
      <c r="AF1187">
        <v>0</v>
      </c>
      <c r="AG1187">
        <v>0</v>
      </c>
      <c r="AH1187">
        <v>0</v>
      </c>
      <c r="AI1187">
        <v>0</v>
      </c>
      <c r="AJ1187">
        <v>3425636.3005312001</v>
      </c>
      <c r="AK1187" s="63">
        <v>11622.643668831401</v>
      </c>
      <c r="AL1187">
        <v>330.98244656580999</v>
      </c>
      <c r="AM1187">
        <v>93035.839999999997</v>
      </c>
      <c r="AN1187">
        <v>11622.643668831401</v>
      </c>
      <c r="AO1187">
        <v>14258.5888647828</v>
      </c>
      <c r="AP1187">
        <v>330.98244656580999</v>
      </c>
      <c r="AQ1187">
        <v>93035.839999999997</v>
      </c>
      <c r="AR1187">
        <v>11622.643668831401</v>
      </c>
      <c r="AS1187">
        <v>12648.513859323501</v>
      </c>
      <c r="AT1187">
        <v>0</v>
      </c>
      <c r="AU1187" t="s">
        <v>2896</v>
      </c>
      <c r="AV1187" t="s">
        <v>2896</v>
      </c>
    </row>
    <row r="1188" spans="1:48" x14ac:dyDescent="0.25">
      <c r="A1188" t="s">
        <v>4110</v>
      </c>
      <c r="B1188">
        <v>2225</v>
      </c>
      <c r="C1188" t="s">
        <v>221</v>
      </c>
      <c r="D1188">
        <v>1108</v>
      </c>
      <c r="E1188" t="s">
        <v>1422</v>
      </c>
      <c r="F1188" t="s">
        <v>2892</v>
      </c>
      <c r="G1188" t="s">
        <v>2893</v>
      </c>
      <c r="H1188" t="s">
        <v>2894</v>
      </c>
      <c r="I1188" t="s">
        <v>2895</v>
      </c>
      <c r="J1188">
        <v>131.508329754252</v>
      </c>
      <c r="K1188">
        <v>1</v>
      </c>
      <c r="L1188">
        <v>1</v>
      </c>
      <c r="M1188">
        <v>2</v>
      </c>
      <c r="N1188">
        <v>886764.82341801305</v>
      </c>
      <c r="O1188">
        <v>155489.599499326</v>
      </c>
      <c r="P1188">
        <v>587352.05605188699</v>
      </c>
      <c r="Q1188">
        <v>172174.94179717201</v>
      </c>
      <c r="R1188">
        <v>175464.77471955799</v>
      </c>
      <c r="S1188">
        <v>55517.945713237197</v>
      </c>
      <c r="T1188">
        <v>840781.5</v>
      </c>
      <c r="U1188">
        <v>1136464.69548596</v>
      </c>
      <c r="V1188">
        <v>1721125.5566533499</v>
      </c>
      <c r="W1188">
        <v>252269.133962678</v>
      </c>
      <c r="X1188">
        <v>0</v>
      </c>
      <c r="Y1188">
        <v>0</v>
      </c>
      <c r="Z1188">
        <v>0</v>
      </c>
      <c r="AA1188">
        <v>0</v>
      </c>
      <c r="AB1188">
        <v>3851.5048699240401</v>
      </c>
      <c r="AC1188">
        <v>55517.945713237197</v>
      </c>
      <c r="AD1188">
        <v>0</v>
      </c>
      <c r="AE1188">
        <v>0</v>
      </c>
      <c r="AF1188">
        <v>0</v>
      </c>
      <c r="AG1188">
        <v>0</v>
      </c>
      <c r="AH1188">
        <v>0</v>
      </c>
      <c r="AI1188">
        <v>0</v>
      </c>
      <c r="AJ1188">
        <v>2032764.1411991899</v>
      </c>
      <c r="AK1188" s="63">
        <v>15457.303313012901</v>
      </c>
      <c r="AL1188">
        <v>330.98244656580999</v>
      </c>
      <c r="AM1188">
        <v>93035.839999999997</v>
      </c>
      <c r="AN1188">
        <v>15457.303313012901</v>
      </c>
      <c r="AO1188">
        <v>23953.815512775898</v>
      </c>
      <c r="AP1188">
        <v>330.98244656580999</v>
      </c>
      <c r="AQ1188">
        <v>93035.839999999997</v>
      </c>
      <c r="AR1188">
        <v>15457.303313012901</v>
      </c>
      <c r="AS1188">
        <v>15457.303313012901</v>
      </c>
      <c r="AT1188">
        <v>0</v>
      </c>
      <c r="AU1188" t="s">
        <v>2896</v>
      </c>
      <c r="AV1188" t="s">
        <v>2896</v>
      </c>
    </row>
    <row r="1189" spans="1:48" x14ac:dyDescent="0.25">
      <c r="A1189" t="s">
        <v>4111</v>
      </c>
      <c r="B1189">
        <v>2225</v>
      </c>
      <c r="C1189" t="s">
        <v>221</v>
      </c>
      <c r="D1189">
        <v>1109</v>
      </c>
      <c r="E1189" t="s">
        <v>1423</v>
      </c>
      <c r="F1189" t="s">
        <v>2892</v>
      </c>
      <c r="G1189" t="s">
        <v>2903</v>
      </c>
      <c r="H1189" t="s">
        <v>2904</v>
      </c>
      <c r="I1189" t="s">
        <v>2895</v>
      </c>
      <c r="J1189">
        <v>107.50600744283599</v>
      </c>
      <c r="K1189">
        <v>1</v>
      </c>
      <c r="L1189">
        <v>1</v>
      </c>
      <c r="M1189">
        <v>2</v>
      </c>
      <c r="N1189">
        <v>1157685.8265819901</v>
      </c>
      <c r="O1189">
        <v>443559.58050067403</v>
      </c>
      <c r="P1189">
        <v>640649.61394811305</v>
      </c>
      <c r="Q1189">
        <v>140750.32820282801</v>
      </c>
      <c r="R1189">
        <v>147148.66528044199</v>
      </c>
      <c r="S1189">
        <v>45385.054286762897</v>
      </c>
      <c r="T1189">
        <v>1600751.86</v>
      </c>
      <c r="U1189">
        <v>929042.15451404301</v>
      </c>
      <c r="V1189">
        <v>2247880.0033466499</v>
      </c>
      <c r="W1189">
        <v>278765.46603732201</v>
      </c>
      <c r="X1189">
        <v>0</v>
      </c>
      <c r="Y1189">
        <v>0</v>
      </c>
      <c r="Z1189">
        <v>0</v>
      </c>
      <c r="AA1189">
        <v>0</v>
      </c>
      <c r="AB1189">
        <v>3148.5451300759601</v>
      </c>
      <c r="AC1189">
        <v>45385.054286762897</v>
      </c>
      <c r="AD1189">
        <v>0</v>
      </c>
      <c r="AE1189">
        <v>0</v>
      </c>
      <c r="AF1189">
        <v>0</v>
      </c>
      <c r="AG1189">
        <v>0</v>
      </c>
      <c r="AH1189">
        <v>0</v>
      </c>
      <c r="AI1189">
        <v>0</v>
      </c>
      <c r="AJ1189">
        <v>2575179.0688008098</v>
      </c>
      <c r="AK1189" s="63">
        <v>23953.815512775898</v>
      </c>
      <c r="AL1189">
        <v>330.98244656580999</v>
      </c>
      <c r="AM1189">
        <v>93035.839999999997</v>
      </c>
      <c r="AN1189">
        <v>15457.303313012901</v>
      </c>
      <c r="AO1189">
        <v>23953.815512775898</v>
      </c>
      <c r="AP1189">
        <v>330.98244656580999</v>
      </c>
      <c r="AQ1189">
        <v>40734.411818744898</v>
      </c>
      <c r="AR1189">
        <v>23953.815512775898</v>
      </c>
      <c r="AS1189">
        <v>23953.815512775898</v>
      </c>
      <c r="AT1189">
        <v>0</v>
      </c>
      <c r="AU1189" t="s">
        <v>2896</v>
      </c>
      <c r="AV1189" t="s">
        <v>2896</v>
      </c>
    </row>
    <row r="1190" spans="1:48" x14ac:dyDescent="0.25">
      <c r="A1190" t="s">
        <v>4112</v>
      </c>
      <c r="B1190">
        <v>2247</v>
      </c>
      <c r="C1190" t="s">
        <v>223</v>
      </c>
      <c r="D1190">
        <v>3403</v>
      </c>
      <c r="E1190" t="s">
        <v>1429</v>
      </c>
      <c r="F1190" t="s">
        <v>2892</v>
      </c>
      <c r="G1190" t="s">
        <v>2907</v>
      </c>
      <c r="H1190" t="s">
        <v>2904</v>
      </c>
      <c r="I1190" t="s">
        <v>2895</v>
      </c>
      <c r="J1190">
        <v>60.1587837837371</v>
      </c>
      <c r="K1190">
        <v>1</v>
      </c>
      <c r="L1190">
        <v>1</v>
      </c>
      <c r="M1190">
        <v>3</v>
      </c>
      <c r="N1190">
        <v>682015.83</v>
      </c>
      <c r="O1190">
        <v>172931.11</v>
      </c>
      <c r="P1190">
        <v>448142.68</v>
      </c>
      <c r="Q1190">
        <v>165818.78</v>
      </c>
      <c r="R1190">
        <v>29739.37</v>
      </c>
      <c r="S1190">
        <v>94469</v>
      </c>
      <c r="T1190">
        <v>694543.18</v>
      </c>
      <c r="U1190">
        <v>804104.59</v>
      </c>
      <c r="V1190">
        <v>1281018.78</v>
      </c>
      <c r="W1190">
        <v>214795.68</v>
      </c>
      <c r="X1190">
        <v>0</v>
      </c>
      <c r="Y1190">
        <v>0</v>
      </c>
      <c r="Z1190">
        <v>0</v>
      </c>
      <c r="AA1190">
        <v>0</v>
      </c>
      <c r="AB1190">
        <v>2833.31</v>
      </c>
      <c r="AC1190">
        <v>94469</v>
      </c>
      <c r="AD1190">
        <v>0</v>
      </c>
      <c r="AE1190">
        <v>0</v>
      </c>
      <c r="AF1190">
        <v>0</v>
      </c>
      <c r="AG1190">
        <v>0</v>
      </c>
      <c r="AH1190">
        <v>0</v>
      </c>
      <c r="AI1190">
        <v>0</v>
      </c>
      <c r="AJ1190">
        <v>1593116.77</v>
      </c>
      <c r="AK1190" s="63">
        <v>26481.8646554931</v>
      </c>
      <c r="AL1190">
        <v>330.98244656580999</v>
      </c>
      <c r="AM1190">
        <v>93035.839999999997</v>
      </c>
      <c r="AN1190">
        <v>26481.8646554931</v>
      </c>
      <c r="AO1190">
        <v>26481.8646554931</v>
      </c>
      <c r="AP1190">
        <v>330.98244656580999</v>
      </c>
      <c r="AQ1190">
        <v>56162.493707719797</v>
      </c>
      <c r="AR1190">
        <v>26481.8646554931</v>
      </c>
      <c r="AS1190">
        <v>26481.8646554931</v>
      </c>
      <c r="AT1190">
        <v>0</v>
      </c>
      <c r="AU1190" t="s">
        <v>2896</v>
      </c>
      <c r="AV1190" t="s">
        <v>2896</v>
      </c>
    </row>
    <row r="1191" spans="1:48" x14ac:dyDescent="0.25">
      <c r="A1191" t="s">
        <v>4113</v>
      </c>
      <c r="B1191">
        <v>2083</v>
      </c>
      <c r="C1191" t="s">
        <v>224</v>
      </c>
      <c r="D1191">
        <v>4440</v>
      </c>
      <c r="E1191" t="s">
        <v>1430</v>
      </c>
      <c r="F1191" t="s">
        <v>2892</v>
      </c>
      <c r="G1191" t="s">
        <v>2903</v>
      </c>
      <c r="H1191" t="s">
        <v>2904</v>
      </c>
      <c r="I1191" t="s">
        <v>2895</v>
      </c>
      <c r="J1191">
        <v>249.21816884247701</v>
      </c>
      <c r="K1191">
        <v>1</v>
      </c>
      <c r="L1191">
        <v>1</v>
      </c>
      <c r="M1191">
        <v>2</v>
      </c>
      <c r="N1191">
        <v>174850.445194548</v>
      </c>
      <c r="O1191">
        <v>176635.01362090101</v>
      </c>
      <c r="P1191">
        <v>353259.81787948002</v>
      </c>
      <c r="Q1191">
        <v>97588.131623291905</v>
      </c>
      <c r="R1191">
        <v>585957.44857066101</v>
      </c>
      <c r="S1191">
        <v>125691.11236146399</v>
      </c>
      <c r="T1191">
        <v>0</v>
      </c>
      <c r="U1191">
        <v>1388290.85688888</v>
      </c>
      <c r="V1191">
        <v>711964.08490527095</v>
      </c>
      <c r="W1191">
        <v>198408.648952307</v>
      </c>
      <c r="X1191">
        <v>0</v>
      </c>
      <c r="Y1191">
        <v>0</v>
      </c>
      <c r="Z1191">
        <v>0</v>
      </c>
      <c r="AA1191">
        <v>459106.62093101698</v>
      </c>
      <c r="AB1191">
        <v>18811.5021002869</v>
      </c>
      <c r="AC1191">
        <v>98679.019649361595</v>
      </c>
      <c r="AD1191">
        <v>27012.092712102502</v>
      </c>
      <c r="AE1191">
        <v>0</v>
      </c>
      <c r="AF1191">
        <v>0</v>
      </c>
      <c r="AG1191">
        <v>0</v>
      </c>
      <c r="AH1191">
        <v>0</v>
      </c>
      <c r="AI1191">
        <v>0</v>
      </c>
      <c r="AJ1191">
        <v>1513981.96925035</v>
      </c>
      <c r="AK1191" s="63">
        <v>6074.9261431548703</v>
      </c>
      <c r="AL1191">
        <v>330.98244656580999</v>
      </c>
      <c r="AM1191">
        <v>93035.839999999997</v>
      </c>
      <c r="AN1191">
        <v>6074.9261431548603</v>
      </c>
      <c r="AO1191">
        <v>22536.578463383699</v>
      </c>
      <c r="AP1191">
        <v>330.98244656580999</v>
      </c>
      <c r="AQ1191">
        <v>40734.411818744898</v>
      </c>
      <c r="AR1191">
        <v>6074.9261431548703</v>
      </c>
      <c r="AS1191">
        <v>22536.578463383699</v>
      </c>
      <c r="AT1191">
        <v>0</v>
      </c>
      <c r="AU1191" t="s">
        <v>2896</v>
      </c>
      <c r="AV1191" t="s">
        <v>2897</v>
      </c>
    </row>
    <row r="1192" spans="1:48" x14ac:dyDescent="0.25">
      <c r="A1192" t="s">
        <v>4114</v>
      </c>
      <c r="B1192">
        <v>2083</v>
      </c>
      <c r="C1192" t="s">
        <v>224</v>
      </c>
      <c r="D1192">
        <v>1353</v>
      </c>
      <c r="E1192" t="s">
        <v>1431</v>
      </c>
      <c r="F1192" t="s">
        <v>2892</v>
      </c>
      <c r="G1192" t="s">
        <v>2911</v>
      </c>
      <c r="H1192" t="s">
        <v>2904</v>
      </c>
      <c r="I1192" t="s">
        <v>2895</v>
      </c>
      <c r="J1192">
        <v>585.09294676915101</v>
      </c>
      <c r="K1192">
        <v>1</v>
      </c>
      <c r="L1192">
        <v>1</v>
      </c>
      <c r="M1192">
        <v>2</v>
      </c>
      <c r="N1192">
        <v>3950372.5319363</v>
      </c>
      <c r="O1192">
        <v>1482869.0679478799</v>
      </c>
      <c r="P1192">
        <v>1309409.2672344299</v>
      </c>
      <c r="Q1192">
        <v>229109.00824914401</v>
      </c>
      <c r="R1192">
        <v>1376422.3677693</v>
      </c>
      <c r="S1192">
        <v>295086.76536639</v>
      </c>
      <c r="T1192">
        <v>5088872.57</v>
      </c>
      <c r="U1192">
        <v>3259309.6731370399</v>
      </c>
      <c r="V1192">
        <v>6226803.6931375796</v>
      </c>
      <c r="W1192">
        <v>999363.55318953004</v>
      </c>
      <c r="X1192">
        <v>0</v>
      </c>
      <c r="Y1192">
        <v>0</v>
      </c>
      <c r="Z1192">
        <v>0</v>
      </c>
      <c r="AA1192">
        <v>1077850.9727817699</v>
      </c>
      <c r="AB1192">
        <v>44164.024028150903</v>
      </c>
      <c r="AC1192">
        <v>231670.10117721101</v>
      </c>
      <c r="AD1192">
        <v>63416.664189179297</v>
      </c>
      <c r="AE1192">
        <v>0</v>
      </c>
      <c r="AF1192">
        <v>0</v>
      </c>
      <c r="AG1192">
        <v>0</v>
      </c>
      <c r="AH1192">
        <v>0</v>
      </c>
      <c r="AI1192">
        <v>0</v>
      </c>
      <c r="AJ1192">
        <v>8643269.0085034296</v>
      </c>
      <c r="AK1192" s="63">
        <v>14772.471717922899</v>
      </c>
      <c r="AL1192">
        <v>330.98244656580999</v>
      </c>
      <c r="AM1192">
        <v>93035.839999999997</v>
      </c>
      <c r="AN1192">
        <v>6074.9261431548603</v>
      </c>
      <c r="AO1192">
        <v>22536.578463383699</v>
      </c>
      <c r="AP1192">
        <v>3753.1860850462999</v>
      </c>
      <c r="AQ1192">
        <v>20687.885194392002</v>
      </c>
      <c r="AR1192">
        <v>13910.1420481609</v>
      </c>
      <c r="AS1192">
        <v>14958.234282618499</v>
      </c>
      <c r="AT1192">
        <v>0</v>
      </c>
      <c r="AU1192" t="s">
        <v>2896</v>
      </c>
      <c r="AV1192" t="s">
        <v>2896</v>
      </c>
    </row>
    <row r="1193" spans="1:48" x14ac:dyDescent="0.25">
      <c r="A1193" t="s">
        <v>4115</v>
      </c>
      <c r="B1193">
        <v>2083</v>
      </c>
      <c r="C1193" t="s">
        <v>224</v>
      </c>
      <c r="D1193">
        <v>542</v>
      </c>
      <c r="E1193" t="s">
        <v>1432</v>
      </c>
      <c r="F1193" t="s">
        <v>2892</v>
      </c>
      <c r="G1193" t="s">
        <v>2911</v>
      </c>
      <c r="H1193" t="s">
        <v>2904</v>
      </c>
      <c r="I1193" t="s">
        <v>2895</v>
      </c>
      <c r="J1193">
        <v>509.97054746936101</v>
      </c>
      <c r="K1193">
        <v>1</v>
      </c>
      <c r="L1193">
        <v>1</v>
      </c>
      <c r="M1193">
        <v>2</v>
      </c>
      <c r="N1193">
        <v>3376769.1846710402</v>
      </c>
      <c r="O1193">
        <v>1301167.4141641599</v>
      </c>
      <c r="P1193">
        <v>1141835.5570983</v>
      </c>
      <c r="Q1193">
        <v>199752.27584065299</v>
      </c>
      <c r="R1193">
        <v>1261304.38171228</v>
      </c>
      <c r="S1193">
        <v>257199.407574187</v>
      </c>
      <c r="T1193">
        <v>4439994.8099999996</v>
      </c>
      <c r="U1193">
        <v>2840834.0034864298</v>
      </c>
      <c r="V1193">
        <v>5408867.2101797098</v>
      </c>
      <c r="W1193">
        <v>894006.55299956095</v>
      </c>
      <c r="X1193">
        <v>0</v>
      </c>
      <c r="Y1193">
        <v>0</v>
      </c>
      <c r="Z1193">
        <v>0</v>
      </c>
      <c r="AA1193">
        <v>939461.42013018997</v>
      </c>
      <c r="AB1193">
        <v>38493.630176971499</v>
      </c>
      <c r="AC1193">
        <v>201925.05991059</v>
      </c>
      <c r="AD1193">
        <v>55274.347663596804</v>
      </c>
      <c r="AE1193">
        <v>0</v>
      </c>
      <c r="AF1193">
        <v>0</v>
      </c>
      <c r="AG1193">
        <v>0</v>
      </c>
      <c r="AH1193">
        <v>0</v>
      </c>
      <c r="AI1193">
        <v>0</v>
      </c>
      <c r="AJ1193">
        <v>7538028.2210606104</v>
      </c>
      <c r="AK1193" s="63">
        <v>14781.301113303</v>
      </c>
      <c r="AL1193">
        <v>330.98244656580999</v>
      </c>
      <c r="AM1193">
        <v>93035.839999999997</v>
      </c>
      <c r="AN1193">
        <v>6074.9261431548603</v>
      </c>
      <c r="AO1193">
        <v>22536.578463383699</v>
      </c>
      <c r="AP1193">
        <v>3753.1860850462999</v>
      </c>
      <c r="AQ1193">
        <v>20687.885194392002</v>
      </c>
      <c r="AR1193">
        <v>13910.1420481609</v>
      </c>
      <c r="AS1193">
        <v>14958.234282618499</v>
      </c>
      <c r="AT1193">
        <v>0</v>
      </c>
      <c r="AU1193" t="s">
        <v>2896</v>
      </c>
      <c r="AV1193" t="s">
        <v>2896</v>
      </c>
    </row>
    <row r="1194" spans="1:48" x14ac:dyDescent="0.25">
      <c r="A1194" t="s">
        <v>4116</v>
      </c>
      <c r="B1194">
        <v>2083</v>
      </c>
      <c r="C1194" t="s">
        <v>224</v>
      </c>
      <c r="D1194">
        <v>544</v>
      </c>
      <c r="E1194" t="s">
        <v>1365</v>
      </c>
      <c r="F1194" t="s">
        <v>2892</v>
      </c>
      <c r="G1194" t="s">
        <v>2893</v>
      </c>
      <c r="H1194" t="s">
        <v>2904</v>
      </c>
      <c r="I1194" t="s">
        <v>2895</v>
      </c>
      <c r="J1194">
        <v>388.98830409353002</v>
      </c>
      <c r="K1194">
        <v>1</v>
      </c>
      <c r="L1194">
        <v>1</v>
      </c>
      <c r="M1194">
        <v>2</v>
      </c>
      <c r="N1194">
        <v>2869705.13887724</v>
      </c>
      <c r="O1194">
        <v>867898.93475975306</v>
      </c>
      <c r="P1194">
        <v>919281.10439505696</v>
      </c>
      <c r="Q1194">
        <v>152318.91798303899</v>
      </c>
      <c r="R1194">
        <v>914959.773369845</v>
      </c>
      <c r="S1194">
        <v>196183.01853432899</v>
      </c>
      <c r="T1194">
        <v>3557271.67</v>
      </c>
      <c r="U1194">
        <v>2166892.1993849301</v>
      </c>
      <c r="V1194">
        <v>4107276.54259203</v>
      </c>
      <c r="W1194">
        <v>870936.25493901805</v>
      </c>
      <c r="X1194">
        <v>0</v>
      </c>
      <c r="Y1194">
        <v>0</v>
      </c>
      <c r="Z1194">
        <v>0</v>
      </c>
      <c r="AA1194">
        <v>716589.43127435795</v>
      </c>
      <c r="AB1194">
        <v>29361.6405795342</v>
      </c>
      <c r="AC1194">
        <v>154021.61359784001</v>
      </c>
      <c r="AD1194">
        <v>42161.404936489002</v>
      </c>
      <c r="AE1194">
        <v>0</v>
      </c>
      <c r="AF1194">
        <v>0</v>
      </c>
      <c r="AG1194">
        <v>0</v>
      </c>
      <c r="AH1194">
        <v>0</v>
      </c>
      <c r="AI1194">
        <v>0</v>
      </c>
      <c r="AJ1194">
        <v>5920346.8879192602</v>
      </c>
      <c r="AK1194" s="63">
        <v>15219.858349509001</v>
      </c>
      <c r="AL1194">
        <v>330.98244656580999</v>
      </c>
      <c r="AM1194">
        <v>93035.839999999997</v>
      </c>
      <c r="AN1194">
        <v>6074.9261431548603</v>
      </c>
      <c r="AO1194">
        <v>22536.578463383699</v>
      </c>
      <c r="AP1194">
        <v>330.98244656580999</v>
      </c>
      <c r="AQ1194">
        <v>93035.839999999997</v>
      </c>
      <c r="AR1194">
        <v>14150.420719411901</v>
      </c>
      <c r="AS1194">
        <v>17497.3387163976</v>
      </c>
      <c r="AT1194">
        <v>0</v>
      </c>
      <c r="AU1194" t="s">
        <v>2896</v>
      </c>
      <c r="AV1194" t="s">
        <v>2896</v>
      </c>
    </row>
    <row r="1195" spans="1:48" x14ac:dyDescent="0.25">
      <c r="A1195" t="s">
        <v>4117</v>
      </c>
      <c r="B1195">
        <v>2083</v>
      </c>
      <c r="C1195" t="s">
        <v>224</v>
      </c>
      <c r="D1195">
        <v>545</v>
      </c>
      <c r="E1195" t="s">
        <v>1433</v>
      </c>
      <c r="F1195" t="s">
        <v>2892</v>
      </c>
      <c r="G1195" t="s">
        <v>2893</v>
      </c>
      <c r="H1195" t="s">
        <v>2904</v>
      </c>
      <c r="I1195" t="s">
        <v>2895</v>
      </c>
      <c r="J1195">
        <v>363.908691268354</v>
      </c>
      <c r="K1195">
        <v>1</v>
      </c>
      <c r="L1195">
        <v>1</v>
      </c>
      <c r="M1195">
        <v>2</v>
      </c>
      <c r="N1195">
        <v>2788634.12537276</v>
      </c>
      <c r="O1195">
        <v>749693.55448838696</v>
      </c>
      <c r="P1195">
        <v>869039.24125275505</v>
      </c>
      <c r="Q1195">
        <v>142498.315541363</v>
      </c>
      <c r="R1195">
        <v>856376.78142541205</v>
      </c>
      <c r="S1195">
        <v>183534.32422671799</v>
      </c>
      <c r="T1195">
        <v>3379057.92</v>
      </c>
      <c r="U1195">
        <v>2027184.09808068</v>
      </c>
      <c r="V1195">
        <v>3885918.8241642802</v>
      </c>
      <c r="W1195">
        <v>822466.53485524096</v>
      </c>
      <c r="X1195">
        <v>0</v>
      </c>
      <c r="Y1195">
        <v>0</v>
      </c>
      <c r="Z1195">
        <v>0</v>
      </c>
      <c r="AA1195">
        <v>670388.07945517101</v>
      </c>
      <c r="AB1195">
        <v>27468.5796059846</v>
      </c>
      <c r="AC1195">
        <v>144091.23164267</v>
      </c>
      <c r="AD1195">
        <v>39443.092584047801</v>
      </c>
      <c r="AE1195">
        <v>0</v>
      </c>
      <c r="AF1195">
        <v>0</v>
      </c>
      <c r="AG1195">
        <v>0</v>
      </c>
      <c r="AH1195">
        <v>0</v>
      </c>
      <c r="AI1195">
        <v>0</v>
      </c>
      <c r="AJ1195">
        <v>5589776.3423074</v>
      </c>
      <c r="AK1195" s="63">
        <v>15360.381536437</v>
      </c>
      <c r="AL1195">
        <v>330.98244656580999</v>
      </c>
      <c r="AM1195">
        <v>93035.839999999997</v>
      </c>
      <c r="AN1195">
        <v>6074.9261431548603</v>
      </c>
      <c r="AO1195">
        <v>22536.578463383699</v>
      </c>
      <c r="AP1195">
        <v>330.98244656580999</v>
      </c>
      <c r="AQ1195">
        <v>93035.839999999997</v>
      </c>
      <c r="AR1195">
        <v>14150.420719411901</v>
      </c>
      <c r="AS1195">
        <v>17497.3387163976</v>
      </c>
      <c r="AT1195">
        <v>0</v>
      </c>
      <c r="AU1195" t="s">
        <v>2896</v>
      </c>
      <c r="AV1195" t="s">
        <v>2896</v>
      </c>
    </row>
    <row r="1196" spans="1:48" x14ac:dyDescent="0.25">
      <c r="A1196" t="s">
        <v>4118</v>
      </c>
      <c r="B1196">
        <v>2083</v>
      </c>
      <c r="C1196" t="s">
        <v>224</v>
      </c>
      <c r="D1196">
        <v>546</v>
      </c>
      <c r="E1196" t="s">
        <v>1434</v>
      </c>
      <c r="F1196" t="s">
        <v>2892</v>
      </c>
      <c r="G1196" t="s">
        <v>2893</v>
      </c>
      <c r="H1196" t="s">
        <v>2904</v>
      </c>
      <c r="I1196" t="s">
        <v>2895</v>
      </c>
      <c r="J1196">
        <v>373.99931307445098</v>
      </c>
      <c r="K1196">
        <v>1</v>
      </c>
      <c r="L1196">
        <v>1</v>
      </c>
      <c r="M1196">
        <v>2</v>
      </c>
      <c r="N1196">
        <v>2759061.0442494</v>
      </c>
      <c r="O1196">
        <v>862479.168952015</v>
      </c>
      <c r="P1196">
        <v>898825.48681201995</v>
      </c>
      <c r="Q1196">
        <v>146449.57211927601</v>
      </c>
      <c r="R1196">
        <v>879780.48690736596</v>
      </c>
      <c r="S1196">
        <v>188623.44547785999</v>
      </c>
      <c r="T1196">
        <v>3463201</v>
      </c>
      <c r="U1196">
        <v>2083394.75904008</v>
      </c>
      <c r="V1196">
        <v>3969979.25618217</v>
      </c>
      <c r="W1196">
        <v>859409.36443087005</v>
      </c>
      <c r="X1196">
        <v>0</v>
      </c>
      <c r="Y1196">
        <v>0</v>
      </c>
      <c r="Z1196">
        <v>0</v>
      </c>
      <c r="AA1196">
        <v>688976.89784672996</v>
      </c>
      <c r="AB1196">
        <v>28230.2405803037</v>
      </c>
      <c r="AC1196">
        <v>148086.65730566601</v>
      </c>
      <c r="AD1196">
        <v>40536.788172194603</v>
      </c>
      <c r="AE1196">
        <v>0</v>
      </c>
      <c r="AF1196">
        <v>0</v>
      </c>
      <c r="AG1196">
        <v>0</v>
      </c>
      <c r="AH1196">
        <v>0</v>
      </c>
      <c r="AI1196">
        <v>0</v>
      </c>
      <c r="AJ1196">
        <v>5735219.2045179401</v>
      </c>
      <c r="AK1196" s="63">
        <v>15334.838872755499</v>
      </c>
      <c r="AL1196">
        <v>330.98244656580999</v>
      </c>
      <c r="AM1196">
        <v>93035.839999999997</v>
      </c>
      <c r="AN1196">
        <v>6074.9261431548603</v>
      </c>
      <c r="AO1196">
        <v>22536.578463383699</v>
      </c>
      <c r="AP1196">
        <v>330.98244656580999</v>
      </c>
      <c r="AQ1196">
        <v>93035.839999999997</v>
      </c>
      <c r="AR1196">
        <v>14150.420719411901</v>
      </c>
      <c r="AS1196">
        <v>17497.3387163976</v>
      </c>
      <c r="AT1196">
        <v>0</v>
      </c>
      <c r="AU1196" t="s">
        <v>2896</v>
      </c>
      <c r="AV1196" t="s">
        <v>2896</v>
      </c>
    </row>
    <row r="1197" spans="1:48" x14ac:dyDescent="0.25">
      <c r="A1197" t="s">
        <v>4119</v>
      </c>
      <c r="B1197">
        <v>2083</v>
      </c>
      <c r="C1197" t="s">
        <v>224</v>
      </c>
      <c r="D1197">
        <v>1354</v>
      </c>
      <c r="E1197" t="s">
        <v>1435</v>
      </c>
      <c r="F1197" t="s">
        <v>2892</v>
      </c>
      <c r="G1197" t="s">
        <v>2903</v>
      </c>
      <c r="H1197" t="s">
        <v>2904</v>
      </c>
      <c r="I1197" t="s">
        <v>2895</v>
      </c>
      <c r="J1197">
        <v>86.822741860710707</v>
      </c>
      <c r="K1197">
        <v>1</v>
      </c>
      <c r="L1197">
        <v>2</v>
      </c>
      <c r="M1197">
        <v>2</v>
      </c>
      <c r="N1197">
        <v>813087.38962187804</v>
      </c>
      <c r="O1197">
        <v>630610.11840231495</v>
      </c>
      <c r="P1197">
        <v>231067.77006222401</v>
      </c>
      <c r="Q1197">
        <v>33997.798795936003</v>
      </c>
      <c r="R1197">
        <v>204136.12913899199</v>
      </c>
      <c r="S1197">
        <v>43788.328328672702</v>
      </c>
      <c r="T1197">
        <v>1429245.79</v>
      </c>
      <c r="U1197">
        <v>483653.41602134501</v>
      </c>
      <c r="V1197">
        <v>1513334.3898565399</v>
      </c>
      <c r="W1197">
        <v>233067.47763114999</v>
      </c>
      <c r="X1197">
        <v>0</v>
      </c>
      <c r="Y1197">
        <v>0</v>
      </c>
      <c r="Z1197">
        <v>0</v>
      </c>
      <c r="AA1197">
        <v>159943.77866098401</v>
      </c>
      <c r="AB1197">
        <v>6553.5598726662702</v>
      </c>
      <c r="AC1197">
        <v>34377.842875090697</v>
      </c>
      <c r="AD1197">
        <v>9410.4854535819504</v>
      </c>
      <c r="AE1197">
        <v>0</v>
      </c>
      <c r="AF1197">
        <v>0</v>
      </c>
      <c r="AG1197">
        <v>0</v>
      </c>
      <c r="AH1197">
        <v>0</v>
      </c>
      <c r="AI1197">
        <v>0</v>
      </c>
      <c r="AJ1197">
        <v>1956687.5343500101</v>
      </c>
      <c r="AK1197" s="63">
        <v>22536.578463383699</v>
      </c>
      <c r="AL1197">
        <v>330.98244656580999</v>
      </c>
      <c r="AM1197">
        <v>93035.839999999997</v>
      </c>
      <c r="AN1197">
        <v>6074.9261431548603</v>
      </c>
      <c r="AO1197">
        <v>22536.578463383699</v>
      </c>
      <c r="AP1197">
        <v>330.98244656580999</v>
      </c>
      <c r="AQ1197">
        <v>40734.411818744898</v>
      </c>
      <c r="AR1197">
        <v>6074.9261431548703</v>
      </c>
      <c r="AS1197">
        <v>22536.578463383699</v>
      </c>
      <c r="AT1197">
        <v>0</v>
      </c>
      <c r="AU1197" t="s">
        <v>2896</v>
      </c>
      <c r="AV1197" t="s">
        <v>2896</v>
      </c>
    </row>
    <row r="1198" spans="1:48" x14ac:dyDescent="0.25">
      <c r="A1198" t="s">
        <v>4120</v>
      </c>
      <c r="B1198">
        <v>2083</v>
      </c>
      <c r="C1198" t="s">
        <v>224</v>
      </c>
      <c r="D1198">
        <v>548</v>
      </c>
      <c r="E1198" t="s">
        <v>1436</v>
      </c>
      <c r="F1198" t="s">
        <v>2892</v>
      </c>
      <c r="G1198" t="s">
        <v>2893</v>
      </c>
      <c r="H1198" t="s">
        <v>2904</v>
      </c>
      <c r="I1198" t="s">
        <v>2895</v>
      </c>
      <c r="J1198">
        <v>427.53801169583897</v>
      </c>
      <c r="K1198">
        <v>2</v>
      </c>
      <c r="L1198">
        <v>1</v>
      </c>
      <c r="M1198">
        <v>2</v>
      </c>
      <c r="N1198">
        <v>3723919.5856353198</v>
      </c>
      <c r="O1198">
        <v>1045334.03315377</v>
      </c>
      <c r="P1198">
        <v>1007590.90197266</v>
      </c>
      <c r="Q1198">
        <v>167414.10127969299</v>
      </c>
      <c r="R1198">
        <v>1006269.95920068</v>
      </c>
      <c r="S1198">
        <v>215625.24320136799</v>
      </c>
      <c r="T1198">
        <v>4568891.9800000004</v>
      </c>
      <c r="U1198">
        <v>2381636.6012421302</v>
      </c>
      <c r="V1198">
        <v>5070375.8991499199</v>
      </c>
      <c r="W1198">
        <v>1060276.00527031</v>
      </c>
      <c r="X1198">
        <v>0</v>
      </c>
      <c r="Y1198">
        <v>0</v>
      </c>
      <c r="Z1198">
        <v>0</v>
      </c>
      <c r="AA1198">
        <v>787605.22469494597</v>
      </c>
      <c r="AB1198">
        <v>32271.452126960499</v>
      </c>
      <c r="AC1198">
        <v>169285.53826125301</v>
      </c>
      <c r="AD1198">
        <v>46339.704940114301</v>
      </c>
      <c r="AE1198">
        <v>0</v>
      </c>
      <c r="AF1198">
        <v>0</v>
      </c>
      <c r="AG1198">
        <v>0</v>
      </c>
      <c r="AH1198">
        <v>0</v>
      </c>
      <c r="AI1198">
        <v>0</v>
      </c>
      <c r="AJ1198">
        <v>7166153.8244435098</v>
      </c>
      <c r="AK1198" s="63">
        <v>16761.442558098599</v>
      </c>
      <c r="AL1198">
        <v>330.98244656580999</v>
      </c>
      <c r="AM1198">
        <v>93035.839999999997</v>
      </c>
      <c r="AN1198">
        <v>6074.9261431548603</v>
      </c>
      <c r="AO1198">
        <v>22536.578463383699</v>
      </c>
      <c r="AP1198">
        <v>330.98244656580999</v>
      </c>
      <c r="AQ1198">
        <v>93035.839999999997</v>
      </c>
      <c r="AR1198">
        <v>14150.420719411901</v>
      </c>
      <c r="AS1198">
        <v>17497.3387163976</v>
      </c>
      <c r="AT1198">
        <v>0</v>
      </c>
      <c r="AU1198" t="s">
        <v>2896</v>
      </c>
      <c r="AV1198" t="s">
        <v>2896</v>
      </c>
    </row>
    <row r="1199" spans="1:48" x14ac:dyDescent="0.25">
      <c r="A1199" t="s">
        <v>4121</v>
      </c>
      <c r="B1199">
        <v>2083</v>
      </c>
      <c r="C1199" t="s">
        <v>224</v>
      </c>
      <c r="D1199">
        <v>549</v>
      </c>
      <c r="E1199" t="s">
        <v>1437</v>
      </c>
      <c r="F1199" t="s">
        <v>2892</v>
      </c>
      <c r="G1199" t="s">
        <v>2911</v>
      </c>
      <c r="H1199" t="s">
        <v>2904</v>
      </c>
      <c r="I1199" t="s">
        <v>2895</v>
      </c>
      <c r="J1199">
        <v>671.20106680887795</v>
      </c>
      <c r="K1199">
        <v>2</v>
      </c>
      <c r="L1199">
        <v>1</v>
      </c>
      <c r="M1199">
        <v>2</v>
      </c>
      <c r="N1199">
        <v>4587787.2558192899</v>
      </c>
      <c r="O1199">
        <v>1627791.21344211</v>
      </c>
      <c r="P1199">
        <v>1593133.06075538</v>
      </c>
      <c r="Q1199">
        <v>262826.97749392397</v>
      </c>
      <c r="R1199">
        <v>1629929.6204415599</v>
      </c>
      <c r="S1199">
        <v>338514.680118419</v>
      </c>
      <c r="T1199">
        <v>5962485.9000000004</v>
      </c>
      <c r="U1199">
        <v>3738982.2279522601</v>
      </c>
      <c r="V1199">
        <v>6906136.8082000399</v>
      </c>
      <c r="W1199">
        <v>1508189.39299864</v>
      </c>
      <c r="X1199">
        <v>0</v>
      </c>
      <c r="Y1199">
        <v>0</v>
      </c>
      <c r="Z1199">
        <v>0</v>
      </c>
      <c r="AA1199">
        <v>1236478.28398375</v>
      </c>
      <c r="AB1199">
        <v>50663.642769844402</v>
      </c>
      <c r="AC1199">
        <v>265764.98642909899</v>
      </c>
      <c r="AD1199">
        <v>72749.693689320397</v>
      </c>
      <c r="AE1199">
        <v>0</v>
      </c>
      <c r="AF1199">
        <v>0</v>
      </c>
      <c r="AG1199">
        <v>0</v>
      </c>
      <c r="AH1199">
        <v>0</v>
      </c>
      <c r="AI1199">
        <v>0</v>
      </c>
      <c r="AJ1199">
        <v>10039982.808070701</v>
      </c>
      <c r="AK1199" s="63">
        <v>14958.234282618499</v>
      </c>
      <c r="AL1199">
        <v>330.98244656580999</v>
      </c>
      <c r="AM1199">
        <v>93035.839999999997</v>
      </c>
      <c r="AN1199">
        <v>6074.9261431548603</v>
      </c>
      <c r="AO1199">
        <v>22536.578463383699</v>
      </c>
      <c r="AP1199">
        <v>3753.1860850462999</v>
      </c>
      <c r="AQ1199">
        <v>20687.885194392002</v>
      </c>
      <c r="AR1199">
        <v>13910.1420481609</v>
      </c>
      <c r="AS1199">
        <v>14958.234282618499</v>
      </c>
      <c r="AT1199">
        <v>0</v>
      </c>
      <c r="AU1199" t="s">
        <v>2896</v>
      </c>
      <c r="AV1199" t="s">
        <v>2896</v>
      </c>
    </row>
    <row r="1200" spans="1:48" x14ac:dyDescent="0.25">
      <c r="A1200" t="s">
        <v>4122</v>
      </c>
      <c r="B1200">
        <v>2083</v>
      </c>
      <c r="C1200" t="s">
        <v>224</v>
      </c>
      <c r="D1200">
        <v>550</v>
      </c>
      <c r="E1200" t="s">
        <v>1438</v>
      </c>
      <c r="F1200" t="s">
        <v>2892</v>
      </c>
      <c r="G1200" t="s">
        <v>2893</v>
      </c>
      <c r="H1200" t="s">
        <v>2904</v>
      </c>
      <c r="I1200" t="s">
        <v>2895</v>
      </c>
      <c r="J1200">
        <v>342.51786870006998</v>
      </c>
      <c r="K1200">
        <v>1</v>
      </c>
      <c r="L1200">
        <v>1</v>
      </c>
      <c r="M1200">
        <v>2</v>
      </c>
      <c r="N1200">
        <v>3139407.0219844701</v>
      </c>
      <c r="O1200">
        <v>873000.51853348198</v>
      </c>
      <c r="P1200">
        <v>867011.93563000998</v>
      </c>
      <c r="Q1200">
        <v>134122.158947244</v>
      </c>
      <c r="R1200">
        <v>806863.48933855898</v>
      </c>
      <c r="S1200">
        <v>172746.04062997201</v>
      </c>
      <c r="T1200">
        <v>3912380.41</v>
      </c>
      <c r="U1200">
        <v>1908024.7144337699</v>
      </c>
      <c r="V1200">
        <v>4214387.9765172899</v>
      </c>
      <c r="W1200">
        <v>949181.02046187595</v>
      </c>
      <c r="X1200">
        <v>0</v>
      </c>
      <c r="Y1200">
        <v>0</v>
      </c>
      <c r="Z1200">
        <v>0</v>
      </c>
      <c r="AA1200">
        <v>630982.17131503299</v>
      </c>
      <c r="AB1200">
        <v>25853.9561395692</v>
      </c>
      <c r="AC1200">
        <v>135621.44225959299</v>
      </c>
      <c r="AD1200">
        <v>37124.598370378102</v>
      </c>
      <c r="AE1200">
        <v>0</v>
      </c>
      <c r="AF1200">
        <v>0</v>
      </c>
      <c r="AG1200">
        <v>0</v>
      </c>
      <c r="AH1200">
        <v>0</v>
      </c>
      <c r="AI1200">
        <v>0</v>
      </c>
      <c r="AJ1200">
        <v>5993151.1650637398</v>
      </c>
      <c r="AK1200" s="63">
        <v>17497.3387163976</v>
      </c>
      <c r="AL1200">
        <v>330.98244656580999</v>
      </c>
      <c r="AM1200">
        <v>93035.839999999997</v>
      </c>
      <c r="AN1200">
        <v>6074.9261431548603</v>
      </c>
      <c r="AO1200">
        <v>22536.578463383699</v>
      </c>
      <c r="AP1200">
        <v>330.98244656580999</v>
      </c>
      <c r="AQ1200">
        <v>93035.839999999997</v>
      </c>
      <c r="AR1200">
        <v>14150.420719411901</v>
      </c>
      <c r="AS1200">
        <v>17497.3387163976</v>
      </c>
      <c r="AT1200">
        <v>0</v>
      </c>
      <c r="AU1200" t="s">
        <v>2896</v>
      </c>
      <c r="AV1200" t="s">
        <v>2896</v>
      </c>
    </row>
    <row r="1201" spans="1:48" x14ac:dyDescent="0.25">
      <c r="A1201" t="s">
        <v>4123</v>
      </c>
      <c r="B1201">
        <v>2083</v>
      </c>
      <c r="C1201" t="s">
        <v>224</v>
      </c>
      <c r="D1201">
        <v>554</v>
      </c>
      <c r="E1201" t="s">
        <v>1439</v>
      </c>
      <c r="F1201" t="s">
        <v>2892</v>
      </c>
      <c r="G1201" t="s">
        <v>2893</v>
      </c>
      <c r="H1201" t="s">
        <v>2904</v>
      </c>
      <c r="I1201" t="s">
        <v>2895</v>
      </c>
      <c r="J1201">
        <v>511.91812865492898</v>
      </c>
      <c r="K1201">
        <v>2</v>
      </c>
      <c r="L1201">
        <v>1</v>
      </c>
      <c r="M1201">
        <v>2</v>
      </c>
      <c r="N1201">
        <v>3600713.7796436399</v>
      </c>
      <c r="O1201">
        <v>940018.73511793301</v>
      </c>
      <c r="P1201">
        <v>1143187.53922208</v>
      </c>
      <c r="Q1201">
        <v>200455.42406301401</v>
      </c>
      <c r="R1201">
        <v>1204783.17091406</v>
      </c>
      <c r="S1201">
        <v>258181.65396001501</v>
      </c>
      <c r="T1201">
        <v>4237475.4800000004</v>
      </c>
      <c r="U1201">
        <v>2851683.1689607301</v>
      </c>
      <c r="V1201">
        <v>5104218.5015127202</v>
      </c>
      <c r="W1201">
        <v>1003250.27977588</v>
      </c>
      <c r="X1201">
        <v>0</v>
      </c>
      <c r="Y1201">
        <v>0</v>
      </c>
      <c r="Z1201">
        <v>0</v>
      </c>
      <c r="AA1201">
        <v>943049.23004488403</v>
      </c>
      <c r="AB1201">
        <v>38640.637627242701</v>
      </c>
      <c r="AC1201">
        <v>202696.213165475</v>
      </c>
      <c r="AD1201">
        <v>55485.440794540104</v>
      </c>
      <c r="AE1201">
        <v>0</v>
      </c>
      <c r="AF1201">
        <v>0</v>
      </c>
      <c r="AG1201">
        <v>0</v>
      </c>
      <c r="AH1201">
        <v>0</v>
      </c>
      <c r="AI1201">
        <v>0</v>
      </c>
      <c r="AJ1201">
        <v>7347340.3029207299</v>
      </c>
      <c r="AK1201" s="63">
        <v>14352.569076281699</v>
      </c>
      <c r="AL1201">
        <v>330.98244656580999</v>
      </c>
      <c r="AM1201">
        <v>93035.839999999997</v>
      </c>
      <c r="AN1201">
        <v>6074.9261431548603</v>
      </c>
      <c r="AO1201">
        <v>22536.578463383699</v>
      </c>
      <c r="AP1201">
        <v>330.98244656580999</v>
      </c>
      <c r="AQ1201">
        <v>93035.839999999997</v>
      </c>
      <c r="AR1201">
        <v>14150.420719411901</v>
      </c>
      <c r="AS1201">
        <v>17497.3387163976</v>
      </c>
      <c r="AT1201">
        <v>0</v>
      </c>
      <c r="AU1201" t="s">
        <v>2896</v>
      </c>
      <c r="AV1201" t="s">
        <v>2896</v>
      </c>
    </row>
    <row r="1202" spans="1:48" x14ac:dyDescent="0.25">
      <c r="A1202" t="s">
        <v>4124</v>
      </c>
      <c r="B1202">
        <v>2083</v>
      </c>
      <c r="C1202" t="s">
        <v>224</v>
      </c>
      <c r="D1202">
        <v>553</v>
      </c>
      <c r="E1202" t="s">
        <v>1440</v>
      </c>
      <c r="F1202" t="s">
        <v>2892</v>
      </c>
      <c r="G1202" t="s">
        <v>2893</v>
      </c>
      <c r="H1202" t="s">
        <v>2904</v>
      </c>
      <c r="I1202" t="s">
        <v>2895</v>
      </c>
      <c r="J1202">
        <v>437.94943041609201</v>
      </c>
      <c r="K1202">
        <v>1</v>
      </c>
      <c r="L1202">
        <v>1</v>
      </c>
      <c r="M1202">
        <v>2</v>
      </c>
      <c r="N1202">
        <v>2906475.9143113201</v>
      </c>
      <c r="O1202">
        <v>864668.45453677501</v>
      </c>
      <c r="P1202">
        <v>1003958.06822905</v>
      </c>
      <c r="Q1202">
        <v>171490.974587832</v>
      </c>
      <c r="R1202">
        <v>1029699.1268393</v>
      </c>
      <c r="S1202">
        <v>220876.15571022601</v>
      </c>
      <c r="T1202">
        <v>3536658.25</v>
      </c>
      <c r="U1202">
        <v>2439634.2885042699</v>
      </c>
      <c r="V1202">
        <v>4564272.4507288197</v>
      </c>
      <c r="W1202">
        <v>572177.74907590798</v>
      </c>
      <c r="X1202">
        <v>0</v>
      </c>
      <c r="Y1202">
        <v>0</v>
      </c>
      <c r="Z1202">
        <v>0</v>
      </c>
      <c r="AA1202">
        <v>806785.01118464896</v>
      </c>
      <c r="AB1202">
        <v>33057.327514909499</v>
      </c>
      <c r="AC1202">
        <v>173407.98485993201</v>
      </c>
      <c r="AD1202">
        <v>47468.170850293398</v>
      </c>
      <c r="AE1202">
        <v>0</v>
      </c>
      <c r="AF1202">
        <v>0</v>
      </c>
      <c r="AG1202">
        <v>0</v>
      </c>
      <c r="AH1202">
        <v>0</v>
      </c>
      <c r="AI1202">
        <v>0</v>
      </c>
      <c r="AJ1202">
        <v>6197168.6942145098</v>
      </c>
      <c r="AK1202" s="63">
        <v>14150.420719411901</v>
      </c>
      <c r="AL1202">
        <v>330.98244656580999</v>
      </c>
      <c r="AM1202">
        <v>93035.839999999997</v>
      </c>
      <c r="AN1202">
        <v>6074.9261431548603</v>
      </c>
      <c r="AO1202">
        <v>22536.578463383699</v>
      </c>
      <c r="AP1202">
        <v>330.98244656580999</v>
      </c>
      <c r="AQ1202">
        <v>93035.839999999997</v>
      </c>
      <c r="AR1202">
        <v>14150.420719411901</v>
      </c>
      <c r="AS1202">
        <v>17497.3387163976</v>
      </c>
      <c r="AT1202">
        <v>0</v>
      </c>
      <c r="AU1202" t="s">
        <v>2896</v>
      </c>
      <c r="AV1202" t="s">
        <v>2896</v>
      </c>
    </row>
    <row r="1203" spans="1:48" x14ac:dyDescent="0.25">
      <c r="A1203" t="s">
        <v>4125</v>
      </c>
      <c r="B1203">
        <v>2083</v>
      </c>
      <c r="C1203" t="s">
        <v>224</v>
      </c>
      <c r="D1203">
        <v>1352</v>
      </c>
      <c r="E1203" t="s">
        <v>1441</v>
      </c>
      <c r="F1203" t="s">
        <v>2892</v>
      </c>
      <c r="G1203" t="s">
        <v>2893</v>
      </c>
      <c r="H1203" t="s">
        <v>2904</v>
      </c>
      <c r="I1203" t="s">
        <v>2895</v>
      </c>
      <c r="J1203">
        <v>513.69908103575801</v>
      </c>
      <c r="K1203">
        <v>1</v>
      </c>
      <c r="L1203">
        <v>1</v>
      </c>
      <c r="M1203">
        <v>2</v>
      </c>
      <c r="N1203">
        <v>3864553.6085301801</v>
      </c>
      <c r="O1203">
        <v>1135260.4068122001</v>
      </c>
      <c r="P1203">
        <v>1186072.2396529</v>
      </c>
      <c r="Q1203">
        <v>201152.804258697</v>
      </c>
      <c r="R1203">
        <v>1208204.2753518401</v>
      </c>
      <c r="S1203">
        <v>259079.86249291999</v>
      </c>
      <c r="T1203">
        <v>4733639.22</v>
      </c>
      <c r="U1203">
        <v>2861604.1146058301</v>
      </c>
      <c r="V1203">
        <v>5559611.9492675299</v>
      </c>
      <c r="W1203">
        <v>1050526.2393058201</v>
      </c>
      <c r="X1203">
        <v>0</v>
      </c>
      <c r="Y1203">
        <v>0</v>
      </c>
      <c r="Z1203">
        <v>0</v>
      </c>
      <c r="AA1203">
        <v>946330.07844128704</v>
      </c>
      <c r="AB1203">
        <v>38775.0675911898</v>
      </c>
      <c r="AC1203">
        <v>203401.38901922101</v>
      </c>
      <c r="AD1203">
        <v>55678.473473699203</v>
      </c>
      <c r="AE1203">
        <v>0</v>
      </c>
      <c r="AF1203">
        <v>0</v>
      </c>
      <c r="AG1203">
        <v>0</v>
      </c>
      <c r="AH1203">
        <v>0</v>
      </c>
      <c r="AI1203">
        <v>0</v>
      </c>
      <c r="AJ1203">
        <v>7854323.1970987497</v>
      </c>
      <c r="AK1203" s="63">
        <v>15289.735736459301</v>
      </c>
      <c r="AL1203">
        <v>330.98244656580999</v>
      </c>
      <c r="AM1203">
        <v>93035.839999999997</v>
      </c>
      <c r="AN1203">
        <v>6074.9261431548603</v>
      </c>
      <c r="AO1203">
        <v>22536.578463383699</v>
      </c>
      <c r="AP1203">
        <v>330.98244656580999</v>
      </c>
      <c r="AQ1203">
        <v>93035.839999999997</v>
      </c>
      <c r="AR1203">
        <v>14150.420719411901</v>
      </c>
      <c r="AS1203">
        <v>17497.3387163976</v>
      </c>
      <c r="AT1203">
        <v>0</v>
      </c>
      <c r="AU1203" t="s">
        <v>2896</v>
      </c>
      <c r="AV1203" t="s">
        <v>2896</v>
      </c>
    </row>
    <row r="1204" spans="1:48" x14ac:dyDescent="0.25">
      <c r="A1204" t="s">
        <v>4126</v>
      </c>
      <c r="B1204">
        <v>2083</v>
      </c>
      <c r="C1204" t="s">
        <v>224</v>
      </c>
      <c r="D1204">
        <v>560</v>
      </c>
      <c r="E1204" t="s">
        <v>1442</v>
      </c>
      <c r="F1204" t="s">
        <v>2892</v>
      </c>
      <c r="G1204" t="s">
        <v>2903</v>
      </c>
      <c r="H1204" t="s">
        <v>2904</v>
      </c>
      <c r="I1204" t="s">
        <v>2895</v>
      </c>
      <c r="J1204">
        <v>1303.3109737540501</v>
      </c>
      <c r="K1204">
        <v>1</v>
      </c>
      <c r="L1204">
        <v>1</v>
      </c>
      <c r="M1204">
        <v>2</v>
      </c>
      <c r="N1204">
        <v>8246137.7141944598</v>
      </c>
      <c r="O1204">
        <v>4597342.6206445703</v>
      </c>
      <c r="P1204">
        <v>2655888.7604227802</v>
      </c>
      <c r="Q1204">
        <v>510346.75137663097</v>
      </c>
      <c r="R1204">
        <v>3162606.03185922</v>
      </c>
      <c r="S1204">
        <v>657314.05862142902</v>
      </c>
      <c r="T1204">
        <v>11912118.029999999</v>
      </c>
      <c r="U1204">
        <v>7260203.8484976599</v>
      </c>
      <c r="V1204">
        <v>12916869.1041923</v>
      </c>
      <c r="W1204">
        <v>3716623.3823444098</v>
      </c>
      <c r="X1204">
        <v>0</v>
      </c>
      <c r="Y1204">
        <v>0</v>
      </c>
      <c r="Z1204">
        <v>0</v>
      </c>
      <c r="AA1204">
        <v>2440452.7879036702</v>
      </c>
      <c r="AB1204">
        <v>98376.604057298202</v>
      </c>
      <c r="AC1204">
        <v>516051.65781309601</v>
      </c>
      <c r="AD1204">
        <v>141262.400808334</v>
      </c>
      <c r="AE1204">
        <v>0</v>
      </c>
      <c r="AF1204">
        <v>0</v>
      </c>
      <c r="AG1204">
        <v>0</v>
      </c>
      <c r="AH1204">
        <v>0</v>
      </c>
      <c r="AI1204">
        <v>0</v>
      </c>
      <c r="AJ1204">
        <v>19829635.9371191</v>
      </c>
      <c r="AK1204" s="63">
        <v>15214.8154480753</v>
      </c>
      <c r="AL1204">
        <v>330.98244656580999</v>
      </c>
      <c r="AM1204">
        <v>93035.839999999997</v>
      </c>
      <c r="AN1204">
        <v>6074.9261431548603</v>
      </c>
      <c r="AO1204">
        <v>22536.578463383699</v>
      </c>
      <c r="AP1204">
        <v>330.98244656580999</v>
      </c>
      <c r="AQ1204">
        <v>40734.411818744898</v>
      </c>
      <c r="AR1204">
        <v>6074.9261431548703</v>
      </c>
      <c r="AS1204">
        <v>22536.578463383699</v>
      </c>
      <c r="AT1204">
        <v>0</v>
      </c>
      <c r="AU1204" t="s">
        <v>2896</v>
      </c>
      <c r="AV1204" t="s">
        <v>2896</v>
      </c>
    </row>
    <row r="1205" spans="1:48" x14ac:dyDescent="0.25">
      <c r="A1205" t="s">
        <v>4127</v>
      </c>
      <c r="B1205">
        <v>2083</v>
      </c>
      <c r="C1205" t="s">
        <v>224</v>
      </c>
      <c r="D1205">
        <v>2083</v>
      </c>
      <c r="E1205" t="s">
        <v>224</v>
      </c>
      <c r="F1205" t="s">
        <v>1871</v>
      </c>
      <c r="G1205" t="s">
        <v>1871</v>
      </c>
      <c r="H1205" t="s">
        <v>2899</v>
      </c>
      <c r="I1205" t="s">
        <v>2895</v>
      </c>
      <c r="J1205">
        <v>178.82354711321699</v>
      </c>
      <c r="K1205">
        <v>1</v>
      </c>
      <c r="L1205">
        <v>3</v>
      </c>
      <c r="M1205">
        <v>2</v>
      </c>
      <c r="N1205">
        <v>125461.86728375099</v>
      </c>
      <c r="O1205">
        <v>126742.36323454299</v>
      </c>
      <c r="P1205">
        <v>253477.400861998</v>
      </c>
      <c r="Q1205">
        <v>70023.208717414207</v>
      </c>
      <c r="R1205">
        <v>420446.83137466502</v>
      </c>
      <c r="S1205">
        <v>90188.169897394604</v>
      </c>
      <c r="T1205">
        <v>0</v>
      </c>
      <c r="U1205">
        <v>996151.67147237097</v>
      </c>
      <c r="V1205">
        <v>510861.40176420502</v>
      </c>
      <c r="W1205">
        <v>142365.777536943</v>
      </c>
      <c r="X1205">
        <v>0</v>
      </c>
      <c r="Y1205">
        <v>0</v>
      </c>
      <c r="Z1205">
        <v>0</v>
      </c>
      <c r="AA1205">
        <v>329426.52150670299</v>
      </c>
      <c r="AB1205">
        <v>13497.9706645195</v>
      </c>
      <c r="AC1205">
        <v>70805.962507923003</v>
      </c>
      <c r="AD1205">
        <v>19382.207389471601</v>
      </c>
      <c r="AE1205">
        <v>0</v>
      </c>
      <c r="AF1205">
        <v>0</v>
      </c>
      <c r="AG1205">
        <v>0</v>
      </c>
      <c r="AH1205">
        <v>0</v>
      </c>
      <c r="AI1205">
        <v>0</v>
      </c>
      <c r="AJ1205">
        <v>1086339.84136977</v>
      </c>
      <c r="AK1205" s="63">
        <v>6074.9261431548603</v>
      </c>
      <c r="AL1205">
        <v>330.98244656580999</v>
      </c>
      <c r="AM1205">
        <v>93035.839999999997</v>
      </c>
      <c r="AN1205">
        <v>6074.9261431548603</v>
      </c>
      <c r="AO1205">
        <v>22536.578463383699</v>
      </c>
      <c r="AP1205">
        <v>634.54287297753501</v>
      </c>
      <c r="AQ1205">
        <v>40331.279999999999</v>
      </c>
      <c r="AR1205">
        <v>6074.9261431548603</v>
      </c>
      <c r="AS1205">
        <v>6074.9261431548603</v>
      </c>
      <c r="AT1205">
        <v>0</v>
      </c>
      <c r="AU1205" t="s">
        <v>2896</v>
      </c>
      <c r="AV1205" t="s">
        <v>2900</v>
      </c>
    </row>
    <row r="1206" spans="1:48" x14ac:dyDescent="0.25">
      <c r="A1206" t="s">
        <v>4128</v>
      </c>
      <c r="B1206">
        <v>2083</v>
      </c>
      <c r="C1206" t="s">
        <v>224</v>
      </c>
      <c r="D1206">
        <v>556</v>
      </c>
      <c r="E1206" t="s">
        <v>1444</v>
      </c>
      <c r="F1206" t="s">
        <v>2892</v>
      </c>
      <c r="G1206" t="s">
        <v>2893</v>
      </c>
      <c r="H1206" t="s">
        <v>2904</v>
      </c>
      <c r="I1206" t="s">
        <v>2895</v>
      </c>
      <c r="J1206">
        <v>463.09941520465202</v>
      </c>
      <c r="K1206">
        <v>1</v>
      </c>
      <c r="L1206">
        <v>1</v>
      </c>
      <c r="M1206">
        <v>2</v>
      </c>
      <c r="N1206">
        <v>3442722.3504967</v>
      </c>
      <c r="O1206">
        <v>984976.24139927595</v>
      </c>
      <c r="P1206">
        <v>1001536.12167079</v>
      </c>
      <c r="Q1206">
        <v>181339.133079925</v>
      </c>
      <c r="R1206">
        <v>1088831.33612702</v>
      </c>
      <c r="S1206">
        <v>233560.34153275299</v>
      </c>
      <c r="T1206">
        <v>4119670.78</v>
      </c>
      <c r="U1206">
        <v>2579734.40277371</v>
      </c>
      <c r="V1206">
        <v>5090861.3071095403</v>
      </c>
      <c r="W1206">
        <v>720472.17399223999</v>
      </c>
      <c r="X1206">
        <v>0</v>
      </c>
      <c r="Y1206">
        <v>0</v>
      </c>
      <c r="Z1206">
        <v>0</v>
      </c>
      <c r="AA1206">
        <v>853116.00136233703</v>
      </c>
      <c r="AB1206">
        <v>34955.700309596097</v>
      </c>
      <c r="AC1206">
        <v>183366.23090057299</v>
      </c>
      <c r="AD1206">
        <v>50194.110632179603</v>
      </c>
      <c r="AE1206">
        <v>0</v>
      </c>
      <c r="AF1206">
        <v>0</v>
      </c>
      <c r="AG1206">
        <v>0</v>
      </c>
      <c r="AH1206">
        <v>0</v>
      </c>
      <c r="AI1206">
        <v>0</v>
      </c>
      <c r="AJ1206">
        <v>6932965.5243064603</v>
      </c>
      <c r="AK1206" s="63">
        <v>14970.7930882242</v>
      </c>
      <c r="AL1206">
        <v>330.98244656580999</v>
      </c>
      <c r="AM1206">
        <v>93035.839999999997</v>
      </c>
      <c r="AN1206">
        <v>6074.9261431548603</v>
      </c>
      <c r="AO1206">
        <v>22536.578463383699</v>
      </c>
      <c r="AP1206">
        <v>330.98244656580999</v>
      </c>
      <c r="AQ1206">
        <v>93035.839999999997</v>
      </c>
      <c r="AR1206">
        <v>14150.420719411901</v>
      </c>
      <c r="AS1206">
        <v>17497.3387163976</v>
      </c>
      <c r="AT1206">
        <v>0</v>
      </c>
      <c r="AU1206" t="s">
        <v>2896</v>
      </c>
      <c r="AV1206" t="s">
        <v>2896</v>
      </c>
    </row>
    <row r="1207" spans="1:48" x14ac:dyDescent="0.25">
      <c r="A1207" t="s">
        <v>4129</v>
      </c>
      <c r="B1207">
        <v>2083</v>
      </c>
      <c r="C1207" t="s">
        <v>224</v>
      </c>
      <c r="D1207">
        <v>561</v>
      </c>
      <c r="E1207" t="s">
        <v>1445</v>
      </c>
      <c r="F1207" t="s">
        <v>2892</v>
      </c>
      <c r="G1207" t="s">
        <v>2903</v>
      </c>
      <c r="H1207" t="s">
        <v>2904</v>
      </c>
      <c r="I1207" t="s">
        <v>2895</v>
      </c>
      <c r="J1207">
        <v>1238.62200783241</v>
      </c>
      <c r="K1207">
        <v>1</v>
      </c>
      <c r="L1207">
        <v>1</v>
      </c>
      <c r="M1207">
        <v>2</v>
      </c>
      <c r="N1207">
        <v>7500105.9009988904</v>
      </c>
      <c r="O1207">
        <v>4663641.1812771996</v>
      </c>
      <c r="P1207">
        <v>2682731.0217078701</v>
      </c>
      <c r="Q1207">
        <v>485016.03271251201</v>
      </c>
      <c r="R1207">
        <v>3448924.3639237401</v>
      </c>
      <c r="S1207">
        <v>624688.71624784404</v>
      </c>
      <c r="T1207">
        <v>11880570</v>
      </c>
      <c r="U1207">
        <v>6899848.5006202199</v>
      </c>
      <c r="V1207">
        <v>12164313.7040777</v>
      </c>
      <c r="W1207">
        <v>4240836.9423649199</v>
      </c>
      <c r="X1207">
        <v>0</v>
      </c>
      <c r="Y1207">
        <v>0</v>
      </c>
      <c r="Z1207">
        <v>0</v>
      </c>
      <c r="AA1207">
        <v>2281774.1068716398</v>
      </c>
      <c r="AB1207">
        <v>93493.747305913101</v>
      </c>
      <c r="AC1207">
        <v>490437.77994485298</v>
      </c>
      <c r="AD1207">
        <v>134250.93630299199</v>
      </c>
      <c r="AE1207">
        <v>0</v>
      </c>
      <c r="AF1207">
        <v>0</v>
      </c>
      <c r="AG1207">
        <v>0</v>
      </c>
      <c r="AH1207">
        <v>0</v>
      </c>
      <c r="AI1207">
        <v>0</v>
      </c>
      <c r="AJ1207">
        <v>19405107.216868099</v>
      </c>
      <c r="AK1207" s="63">
        <v>15666.6901558023</v>
      </c>
      <c r="AL1207">
        <v>330.98244656580999</v>
      </c>
      <c r="AM1207">
        <v>93035.839999999997</v>
      </c>
      <c r="AN1207">
        <v>6074.9261431548603</v>
      </c>
      <c r="AO1207">
        <v>22536.578463383699</v>
      </c>
      <c r="AP1207">
        <v>330.98244656580999</v>
      </c>
      <c r="AQ1207">
        <v>40734.411818744898</v>
      </c>
      <c r="AR1207">
        <v>6074.9261431548703</v>
      </c>
      <c r="AS1207">
        <v>22536.578463383699</v>
      </c>
      <c r="AT1207">
        <v>0</v>
      </c>
      <c r="AU1207" t="s">
        <v>2896</v>
      </c>
      <c r="AV1207" t="s">
        <v>2896</v>
      </c>
    </row>
    <row r="1208" spans="1:48" x14ac:dyDescent="0.25">
      <c r="A1208" t="s">
        <v>4130</v>
      </c>
      <c r="B1208">
        <v>2083</v>
      </c>
      <c r="C1208" t="s">
        <v>224</v>
      </c>
      <c r="D1208">
        <v>557</v>
      </c>
      <c r="E1208" t="s">
        <v>1446</v>
      </c>
      <c r="F1208" t="s">
        <v>2892</v>
      </c>
      <c r="G1208" t="s">
        <v>2911</v>
      </c>
      <c r="H1208" t="s">
        <v>2904</v>
      </c>
      <c r="I1208" t="s">
        <v>2895</v>
      </c>
      <c r="J1208">
        <v>559.21929824557105</v>
      </c>
      <c r="K1208">
        <v>1</v>
      </c>
      <c r="L1208">
        <v>1</v>
      </c>
      <c r="M1208">
        <v>2</v>
      </c>
      <c r="N1208">
        <v>3352425.0062422301</v>
      </c>
      <c r="O1208">
        <v>1407475.6996613501</v>
      </c>
      <c r="P1208">
        <v>1203077.3405899201</v>
      </c>
      <c r="Q1208">
        <v>218977.47959928101</v>
      </c>
      <c r="R1208">
        <v>1314826.74282293</v>
      </c>
      <c r="S1208">
        <v>282037.60575301602</v>
      </c>
      <c r="T1208">
        <v>4381603.9400000004</v>
      </c>
      <c r="U1208">
        <v>3115178.3289157199</v>
      </c>
      <c r="V1208">
        <v>5629620.1111090798</v>
      </c>
      <c r="W1208">
        <v>794764.27196335595</v>
      </c>
      <c r="X1208">
        <v>0</v>
      </c>
      <c r="Y1208">
        <v>0</v>
      </c>
      <c r="Z1208">
        <v>0</v>
      </c>
      <c r="AA1208">
        <v>1030186.85824314</v>
      </c>
      <c r="AB1208">
        <v>42211.027600145499</v>
      </c>
      <c r="AC1208">
        <v>221425.317328114</v>
      </c>
      <c r="AD1208">
        <v>60612.288424902501</v>
      </c>
      <c r="AE1208">
        <v>0</v>
      </c>
      <c r="AF1208">
        <v>0</v>
      </c>
      <c r="AG1208">
        <v>0</v>
      </c>
      <c r="AH1208">
        <v>0</v>
      </c>
      <c r="AI1208">
        <v>0</v>
      </c>
      <c r="AJ1208">
        <v>7778819.8746687397</v>
      </c>
      <c r="AK1208" s="63">
        <v>13910.1420481609</v>
      </c>
      <c r="AL1208">
        <v>330.98244656580999</v>
      </c>
      <c r="AM1208">
        <v>93035.839999999997</v>
      </c>
      <c r="AN1208">
        <v>6074.9261431548603</v>
      </c>
      <c r="AO1208">
        <v>22536.578463383699</v>
      </c>
      <c r="AP1208">
        <v>3753.1860850462999</v>
      </c>
      <c r="AQ1208">
        <v>20687.885194392002</v>
      </c>
      <c r="AR1208">
        <v>13910.1420481609</v>
      </c>
      <c r="AS1208">
        <v>14958.234282618499</v>
      </c>
      <c r="AT1208">
        <v>0</v>
      </c>
      <c r="AU1208" t="s">
        <v>2896</v>
      </c>
      <c r="AV1208" t="s">
        <v>2896</v>
      </c>
    </row>
    <row r="1209" spans="1:48" x14ac:dyDescent="0.25">
      <c r="A1209" t="s">
        <v>4131</v>
      </c>
      <c r="B1209">
        <v>2083</v>
      </c>
      <c r="C1209" t="s">
        <v>224</v>
      </c>
      <c r="D1209">
        <v>5059</v>
      </c>
      <c r="E1209" t="s">
        <v>1447</v>
      </c>
      <c r="F1209" t="s">
        <v>2892</v>
      </c>
      <c r="G1209" t="s">
        <v>2893</v>
      </c>
      <c r="H1209" t="s">
        <v>2904</v>
      </c>
      <c r="I1209" t="s">
        <v>2895</v>
      </c>
      <c r="J1209">
        <v>469.38596491222199</v>
      </c>
      <c r="K1209">
        <v>2</v>
      </c>
      <c r="L1209">
        <v>1</v>
      </c>
      <c r="M1209">
        <v>2</v>
      </c>
      <c r="N1209">
        <v>3583046.6179898502</v>
      </c>
      <c r="O1209">
        <v>964114.00478420395</v>
      </c>
      <c r="P1209">
        <v>1170018.80090861</v>
      </c>
      <c r="Q1209">
        <v>183800.80207929201</v>
      </c>
      <c r="R1209">
        <v>1125745.3830790401</v>
      </c>
      <c r="S1209">
        <v>236730.910634236</v>
      </c>
      <c r="T1209">
        <v>4411971.45</v>
      </c>
      <c r="U1209">
        <v>2614754.1588409902</v>
      </c>
      <c r="V1209">
        <v>4942948.62228237</v>
      </c>
      <c r="W1209">
        <v>1183649.7591979399</v>
      </c>
      <c r="X1209">
        <v>0</v>
      </c>
      <c r="Y1209">
        <v>0</v>
      </c>
      <c r="Z1209">
        <v>0</v>
      </c>
      <c r="AA1209">
        <v>864697.00529540703</v>
      </c>
      <c r="AB1209">
        <v>35430.222065280199</v>
      </c>
      <c r="AC1209">
        <v>185855.41764406499</v>
      </c>
      <c r="AD1209">
        <v>50875.492990170802</v>
      </c>
      <c r="AE1209">
        <v>0</v>
      </c>
      <c r="AF1209">
        <v>0</v>
      </c>
      <c r="AG1209">
        <v>0</v>
      </c>
      <c r="AH1209">
        <v>0</v>
      </c>
      <c r="AI1209">
        <v>0</v>
      </c>
      <c r="AJ1209">
        <v>7263456.5194752403</v>
      </c>
      <c r="AK1209" s="63">
        <v>15474.3794285233</v>
      </c>
      <c r="AL1209">
        <v>330.98244656580999</v>
      </c>
      <c r="AM1209">
        <v>93035.839999999997</v>
      </c>
      <c r="AN1209">
        <v>6074.9261431548603</v>
      </c>
      <c r="AO1209">
        <v>22536.578463383699</v>
      </c>
      <c r="AP1209">
        <v>330.98244656580999</v>
      </c>
      <c r="AQ1209">
        <v>93035.839999999997</v>
      </c>
      <c r="AR1209">
        <v>14150.420719411901</v>
      </c>
      <c r="AS1209">
        <v>17497.3387163976</v>
      </c>
      <c r="AT1209">
        <v>0</v>
      </c>
      <c r="AU1209" t="s">
        <v>2896</v>
      </c>
      <c r="AV1209" t="s">
        <v>2896</v>
      </c>
    </row>
    <row r="1210" spans="1:48" x14ac:dyDescent="0.25">
      <c r="A1210" t="s">
        <v>4132</v>
      </c>
      <c r="B1210">
        <v>2083</v>
      </c>
      <c r="C1210" t="s">
        <v>224</v>
      </c>
      <c r="D1210">
        <v>558</v>
      </c>
      <c r="E1210" t="s">
        <v>1448</v>
      </c>
      <c r="F1210" t="s">
        <v>2892</v>
      </c>
      <c r="G1210" t="s">
        <v>2893</v>
      </c>
      <c r="H1210" t="s">
        <v>2904</v>
      </c>
      <c r="I1210" t="s">
        <v>2895</v>
      </c>
      <c r="J1210">
        <v>169.396858813601</v>
      </c>
      <c r="K1210">
        <v>1</v>
      </c>
      <c r="L1210">
        <v>1</v>
      </c>
      <c r="M1210">
        <v>2</v>
      </c>
      <c r="N1210">
        <v>1244836.73143241</v>
      </c>
      <c r="O1210">
        <v>404401.04600325302</v>
      </c>
      <c r="P1210">
        <v>458147.59256899997</v>
      </c>
      <c r="Q1210">
        <v>66331.933306687104</v>
      </c>
      <c r="R1210">
        <v>398282.96487099503</v>
      </c>
      <c r="S1210">
        <v>85433.897992714905</v>
      </c>
      <c r="T1210">
        <v>1628360.76</v>
      </c>
      <c r="U1210">
        <v>943639.50818234298</v>
      </c>
      <c r="V1210">
        <v>1956402.39864756</v>
      </c>
      <c r="W1210">
        <v>290750.65158268</v>
      </c>
      <c r="X1210">
        <v>0</v>
      </c>
      <c r="Y1210">
        <v>0</v>
      </c>
      <c r="Z1210">
        <v>0</v>
      </c>
      <c r="AA1210">
        <v>312060.79318959097</v>
      </c>
      <c r="AB1210">
        <v>12786.4247625068</v>
      </c>
      <c r="AC1210">
        <v>67073.424209183795</v>
      </c>
      <c r="AD1210">
        <v>18360.473783531099</v>
      </c>
      <c r="AE1210">
        <v>0</v>
      </c>
      <c r="AF1210">
        <v>0</v>
      </c>
      <c r="AG1210">
        <v>0</v>
      </c>
      <c r="AH1210">
        <v>0</v>
      </c>
      <c r="AI1210">
        <v>0</v>
      </c>
      <c r="AJ1210">
        <v>2657434.16617506</v>
      </c>
      <c r="AK1210" s="63">
        <v>15687.6236359212</v>
      </c>
      <c r="AL1210">
        <v>330.98244656580999</v>
      </c>
      <c r="AM1210">
        <v>93035.839999999997</v>
      </c>
      <c r="AN1210">
        <v>6074.9261431548603</v>
      </c>
      <c r="AO1210">
        <v>22536.578463383699</v>
      </c>
      <c r="AP1210">
        <v>330.98244656580999</v>
      </c>
      <c r="AQ1210">
        <v>93035.839999999997</v>
      </c>
      <c r="AR1210">
        <v>14150.420719411901</v>
      </c>
      <c r="AS1210">
        <v>17497.3387163976</v>
      </c>
      <c r="AT1210">
        <v>0</v>
      </c>
      <c r="AU1210" t="s">
        <v>2896</v>
      </c>
      <c r="AV1210" t="s">
        <v>2896</v>
      </c>
    </row>
    <row r="1211" spans="1:48" x14ac:dyDescent="0.25">
      <c r="A1211" t="s">
        <v>4133</v>
      </c>
      <c r="B1211">
        <v>2083</v>
      </c>
      <c r="C1211" t="s">
        <v>224</v>
      </c>
      <c r="D1211">
        <v>4058</v>
      </c>
      <c r="E1211" t="s">
        <v>1449</v>
      </c>
      <c r="F1211" t="s">
        <v>2906</v>
      </c>
      <c r="G1211" t="s">
        <v>2907</v>
      </c>
      <c r="H1211" t="s">
        <v>2904</v>
      </c>
      <c r="I1211" t="s">
        <v>2895</v>
      </c>
      <c r="J1211">
        <v>291.89883131146098</v>
      </c>
      <c r="K1211">
        <v>1</v>
      </c>
      <c r="L1211">
        <v>2</v>
      </c>
      <c r="M1211">
        <v>2</v>
      </c>
      <c r="N1211">
        <v>204795.02294568799</v>
      </c>
      <c r="O1211">
        <v>206885.213401974</v>
      </c>
      <c r="P1211">
        <v>413758.46900430502</v>
      </c>
      <c r="Q1211">
        <v>114300.902309867</v>
      </c>
      <c r="R1211">
        <v>686307.48404274904</v>
      </c>
      <c r="S1211">
        <v>147216.74978576301</v>
      </c>
      <c r="T1211">
        <v>0</v>
      </c>
      <c r="U1211">
        <v>1626047.09170459</v>
      </c>
      <c r="V1211">
        <v>833893.79387880897</v>
      </c>
      <c r="W1211">
        <v>232387.76297995599</v>
      </c>
      <c r="X1211">
        <v>0</v>
      </c>
      <c r="Y1211">
        <v>0</v>
      </c>
      <c r="Z1211">
        <v>0</v>
      </c>
      <c r="AA1211">
        <v>537732.408193012</v>
      </c>
      <c r="AB1211">
        <v>22033.126652806601</v>
      </c>
      <c r="AC1211">
        <v>115578.613888362</v>
      </c>
      <c r="AD1211">
        <v>31638.1358974004</v>
      </c>
      <c r="AE1211">
        <v>0</v>
      </c>
      <c r="AF1211">
        <v>0</v>
      </c>
      <c r="AG1211">
        <v>0</v>
      </c>
      <c r="AH1211">
        <v>0</v>
      </c>
      <c r="AI1211">
        <v>0</v>
      </c>
      <c r="AJ1211">
        <v>1773263.84149035</v>
      </c>
      <c r="AK1211" s="63">
        <v>6074.9261431548703</v>
      </c>
      <c r="AL1211">
        <v>330.98244656580999</v>
      </c>
      <c r="AM1211">
        <v>93035.839999999997</v>
      </c>
      <c r="AN1211">
        <v>6074.9261431548603</v>
      </c>
      <c r="AO1211">
        <v>22536.578463383699</v>
      </c>
      <c r="AP1211">
        <v>330.98244656580999</v>
      </c>
      <c r="AQ1211">
        <v>56162.493707719797</v>
      </c>
      <c r="AR1211">
        <v>6074.9261431548703</v>
      </c>
      <c r="AS1211">
        <v>6074.9261431548703</v>
      </c>
      <c r="AT1211">
        <v>0</v>
      </c>
      <c r="AU1211" t="s">
        <v>2896</v>
      </c>
      <c r="AV1211" t="s">
        <v>2897</v>
      </c>
    </row>
    <row r="1212" spans="1:48" x14ac:dyDescent="0.25">
      <c r="A1212" t="s">
        <v>4134</v>
      </c>
      <c r="B1212">
        <v>2083</v>
      </c>
      <c r="C1212" t="s">
        <v>224</v>
      </c>
      <c r="D1212">
        <v>559</v>
      </c>
      <c r="E1212" t="s">
        <v>1450</v>
      </c>
      <c r="F1212" t="s">
        <v>2892</v>
      </c>
      <c r="G1212" t="s">
        <v>2893</v>
      </c>
      <c r="H1212" t="s">
        <v>2904</v>
      </c>
      <c r="I1212" t="s">
        <v>2895</v>
      </c>
      <c r="J1212">
        <v>396.90058479529603</v>
      </c>
      <c r="K1212">
        <v>1</v>
      </c>
      <c r="L1212">
        <v>1</v>
      </c>
      <c r="M1212">
        <v>2</v>
      </c>
      <c r="N1212">
        <v>2695913.5725686499</v>
      </c>
      <c r="O1212">
        <v>878628.05566193606</v>
      </c>
      <c r="P1212">
        <v>902971.09206839802</v>
      </c>
      <c r="Q1212">
        <v>155417.18603528701</v>
      </c>
      <c r="R1212">
        <v>933572.03091981402</v>
      </c>
      <c r="S1212">
        <v>200173.511552315</v>
      </c>
      <c r="T1212">
        <v>3355533.71</v>
      </c>
      <c r="U1212">
        <v>2210968.2272540801</v>
      </c>
      <c r="V1212">
        <v>4243480.1705445601</v>
      </c>
      <c r="W1212">
        <v>561897.55415144702</v>
      </c>
      <c r="X1212">
        <v>0</v>
      </c>
      <c r="Y1212">
        <v>0</v>
      </c>
      <c r="Z1212">
        <v>0</v>
      </c>
      <c r="AA1212">
        <v>731165.33668974997</v>
      </c>
      <c r="AB1212">
        <v>29958.875868320101</v>
      </c>
      <c r="AC1212">
        <v>157154.51561083199</v>
      </c>
      <c r="AD1212">
        <v>43018.995941482601</v>
      </c>
      <c r="AE1212">
        <v>0</v>
      </c>
      <c r="AF1212">
        <v>0</v>
      </c>
      <c r="AG1212">
        <v>0</v>
      </c>
      <c r="AH1212">
        <v>0</v>
      </c>
      <c r="AI1212">
        <v>0</v>
      </c>
      <c r="AJ1212">
        <v>5766675.4488064004</v>
      </c>
      <c r="AK1212" s="63">
        <v>14529.2692168257</v>
      </c>
      <c r="AL1212">
        <v>330.98244656580999</v>
      </c>
      <c r="AM1212">
        <v>93035.839999999997</v>
      </c>
      <c r="AN1212">
        <v>6074.9261431548603</v>
      </c>
      <c r="AO1212">
        <v>22536.578463383699</v>
      </c>
      <c r="AP1212">
        <v>330.98244656580999</v>
      </c>
      <c r="AQ1212">
        <v>93035.839999999997</v>
      </c>
      <c r="AR1212">
        <v>14150.420719411901</v>
      </c>
      <c r="AS1212">
        <v>17497.3387163976</v>
      </c>
      <c r="AT1212">
        <v>0</v>
      </c>
      <c r="AU1212" t="s">
        <v>2896</v>
      </c>
      <c r="AV1212" t="s">
        <v>2896</v>
      </c>
    </row>
    <row r="1213" spans="1:48" x14ac:dyDescent="0.25">
      <c r="A1213" t="s">
        <v>4135</v>
      </c>
      <c r="B1213">
        <v>1948</v>
      </c>
      <c r="C1213" t="s">
        <v>225</v>
      </c>
      <c r="D1213">
        <v>179</v>
      </c>
      <c r="E1213" t="s">
        <v>1451</v>
      </c>
      <c r="F1213" t="s">
        <v>2892</v>
      </c>
      <c r="G1213" t="s">
        <v>2893</v>
      </c>
      <c r="H1213" t="s">
        <v>2894</v>
      </c>
      <c r="I1213" t="s">
        <v>2895</v>
      </c>
      <c r="J1213">
        <v>239.80651708376899</v>
      </c>
      <c r="K1213">
        <v>1</v>
      </c>
      <c r="L1213">
        <v>1</v>
      </c>
      <c r="M1213">
        <v>2</v>
      </c>
      <c r="N1213">
        <v>178080.89397578401</v>
      </c>
      <c r="O1213">
        <v>127383.048519538</v>
      </c>
      <c r="P1213">
        <v>302673.07351805398</v>
      </c>
      <c r="Q1213">
        <v>103592.380294797</v>
      </c>
      <c r="R1213">
        <v>40849.923256693597</v>
      </c>
      <c r="S1213">
        <v>77484.440067124597</v>
      </c>
      <c r="T1213">
        <v>0</v>
      </c>
      <c r="U1213">
        <v>752579.319564868</v>
      </c>
      <c r="V1213">
        <v>659342.791241611</v>
      </c>
      <c r="W1213">
        <v>93236.528323256498</v>
      </c>
      <c r="X1213">
        <v>0</v>
      </c>
      <c r="Y1213">
        <v>0</v>
      </c>
      <c r="Z1213">
        <v>0</v>
      </c>
      <c r="AA1213">
        <v>0</v>
      </c>
      <c r="AB1213">
        <v>0</v>
      </c>
      <c r="AC1213">
        <v>77484.440067124597</v>
      </c>
      <c r="AD1213">
        <v>0</v>
      </c>
      <c r="AE1213">
        <v>0</v>
      </c>
      <c r="AF1213">
        <v>0</v>
      </c>
      <c r="AG1213">
        <v>0</v>
      </c>
      <c r="AH1213">
        <v>0</v>
      </c>
      <c r="AI1213">
        <v>0</v>
      </c>
      <c r="AJ1213">
        <v>830063.75963199197</v>
      </c>
      <c r="AK1213" s="63">
        <v>3461.3894973589699</v>
      </c>
      <c r="AL1213">
        <v>330.98244656580999</v>
      </c>
      <c r="AM1213">
        <v>93035.839999999997</v>
      </c>
      <c r="AN1213">
        <v>3461.3894973589699</v>
      </c>
      <c r="AO1213">
        <v>14209.9773452996</v>
      </c>
      <c r="AP1213">
        <v>330.98244656580999</v>
      </c>
      <c r="AQ1213">
        <v>93035.839999999997</v>
      </c>
      <c r="AR1213">
        <v>3461.3894973589699</v>
      </c>
      <c r="AS1213">
        <v>12986.2577187101</v>
      </c>
      <c r="AT1213">
        <v>0</v>
      </c>
      <c r="AU1213" t="s">
        <v>2896</v>
      </c>
      <c r="AV1213" t="s">
        <v>2897</v>
      </c>
    </row>
    <row r="1214" spans="1:48" x14ac:dyDescent="0.25">
      <c r="A1214" t="s">
        <v>4136</v>
      </c>
      <c r="B1214">
        <v>1948</v>
      </c>
      <c r="C1214" t="s">
        <v>225</v>
      </c>
      <c r="D1214">
        <v>3569</v>
      </c>
      <c r="E1214" t="s">
        <v>272</v>
      </c>
      <c r="F1214" t="s">
        <v>2892</v>
      </c>
      <c r="G1214" t="s">
        <v>2893</v>
      </c>
      <c r="H1214" t="s">
        <v>2894</v>
      </c>
      <c r="I1214" t="s">
        <v>2895</v>
      </c>
      <c r="J1214">
        <v>473.11625686310703</v>
      </c>
      <c r="K1214">
        <v>1</v>
      </c>
      <c r="L1214">
        <v>1</v>
      </c>
      <c r="M1214">
        <v>2</v>
      </c>
      <c r="N1214">
        <v>3585774.7455640901</v>
      </c>
      <c r="O1214">
        <v>963674.50781495403</v>
      </c>
      <c r="P1214">
        <v>1135267.87493859</v>
      </c>
      <c r="Q1214">
        <v>204494.24211158999</v>
      </c>
      <c r="R1214">
        <v>101928.58075912199</v>
      </c>
      <c r="S1214">
        <v>152869.691347404</v>
      </c>
      <c r="T1214">
        <v>4506370</v>
      </c>
      <c r="U1214">
        <v>1484769.9511883401</v>
      </c>
      <c r="V1214">
        <v>5204426.1449062498</v>
      </c>
      <c r="W1214">
        <v>786713.806282087</v>
      </c>
      <c r="X1214">
        <v>0</v>
      </c>
      <c r="Y1214">
        <v>0</v>
      </c>
      <c r="Z1214">
        <v>0</v>
      </c>
      <c r="AA1214">
        <v>0</v>
      </c>
      <c r="AB1214">
        <v>0</v>
      </c>
      <c r="AC1214">
        <v>152869.691347404</v>
      </c>
      <c r="AD1214">
        <v>0</v>
      </c>
      <c r="AE1214">
        <v>0</v>
      </c>
      <c r="AF1214">
        <v>0</v>
      </c>
      <c r="AG1214">
        <v>0</v>
      </c>
      <c r="AH1214">
        <v>0</v>
      </c>
      <c r="AI1214">
        <v>0</v>
      </c>
      <c r="AJ1214">
        <v>6144009.6425357396</v>
      </c>
      <c r="AK1214" s="63">
        <v>12986.2577187101</v>
      </c>
      <c r="AL1214">
        <v>330.98244656580999</v>
      </c>
      <c r="AM1214">
        <v>93035.839999999997</v>
      </c>
      <c r="AN1214">
        <v>3461.3894973589699</v>
      </c>
      <c r="AO1214">
        <v>14209.9773452996</v>
      </c>
      <c r="AP1214">
        <v>330.98244656580999</v>
      </c>
      <c r="AQ1214">
        <v>93035.839999999997</v>
      </c>
      <c r="AR1214">
        <v>3461.3894973589699</v>
      </c>
      <c r="AS1214">
        <v>12986.2577187101</v>
      </c>
      <c r="AT1214">
        <v>0</v>
      </c>
      <c r="AU1214" t="s">
        <v>2896</v>
      </c>
      <c r="AV1214" t="s">
        <v>2896</v>
      </c>
    </row>
    <row r="1215" spans="1:48" x14ac:dyDescent="0.25">
      <c r="A1215" t="s">
        <v>4137</v>
      </c>
      <c r="B1215">
        <v>1948</v>
      </c>
      <c r="C1215" t="s">
        <v>225</v>
      </c>
      <c r="D1215">
        <v>182</v>
      </c>
      <c r="E1215" t="s">
        <v>1452</v>
      </c>
      <c r="F1215" t="s">
        <v>2892</v>
      </c>
      <c r="G1215" t="s">
        <v>2893</v>
      </c>
      <c r="H1215" t="s">
        <v>2894</v>
      </c>
      <c r="I1215" t="s">
        <v>2895</v>
      </c>
      <c r="J1215">
        <v>543.90861184308199</v>
      </c>
      <c r="K1215">
        <v>1</v>
      </c>
      <c r="L1215">
        <v>1</v>
      </c>
      <c r="M1215">
        <v>2</v>
      </c>
      <c r="N1215">
        <v>4042261.0079354802</v>
      </c>
      <c r="O1215">
        <v>1164390.7551924801</v>
      </c>
      <c r="P1215">
        <v>1208371.91304433</v>
      </c>
      <c r="Q1215">
        <v>234959.368280978</v>
      </c>
      <c r="R1215">
        <v>127334.268705807</v>
      </c>
      <c r="S1215">
        <v>175743.57339765801</v>
      </c>
      <c r="T1215">
        <v>5070381.33</v>
      </c>
      <c r="U1215">
        <v>1706935.9831590799</v>
      </c>
      <c r="V1215">
        <v>6033429.1017394699</v>
      </c>
      <c r="W1215">
        <v>743888.21141961205</v>
      </c>
      <c r="X1215">
        <v>0</v>
      </c>
      <c r="Y1215">
        <v>0</v>
      </c>
      <c r="Z1215">
        <v>0</v>
      </c>
      <c r="AA1215">
        <v>0</v>
      </c>
      <c r="AB1215">
        <v>0</v>
      </c>
      <c r="AC1215">
        <v>175743.57339765801</v>
      </c>
      <c r="AD1215">
        <v>0</v>
      </c>
      <c r="AE1215">
        <v>0</v>
      </c>
      <c r="AF1215">
        <v>0</v>
      </c>
      <c r="AG1215">
        <v>0</v>
      </c>
      <c r="AH1215">
        <v>0</v>
      </c>
      <c r="AI1215">
        <v>0</v>
      </c>
      <c r="AJ1215">
        <v>6953060.8865567399</v>
      </c>
      <c r="AK1215" s="63">
        <v>12783.5094630984</v>
      </c>
      <c r="AL1215">
        <v>330.98244656580999</v>
      </c>
      <c r="AM1215">
        <v>93035.839999999997</v>
      </c>
      <c r="AN1215">
        <v>3461.3894973589699</v>
      </c>
      <c r="AO1215">
        <v>14209.9773452996</v>
      </c>
      <c r="AP1215">
        <v>330.98244656580999</v>
      </c>
      <c r="AQ1215">
        <v>93035.839999999997</v>
      </c>
      <c r="AR1215">
        <v>3461.3894973589699</v>
      </c>
      <c r="AS1215">
        <v>12986.2577187101</v>
      </c>
      <c r="AT1215">
        <v>0</v>
      </c>
      <c r="AU1215" t="s">
        <v>2896</v>
      </c>
      <c r="AV1215" t="s">
        <v>2896</v>
      </c>
    </row>
    <row r="1216" spans="1:48" x14ac:dyDescent="0.25">
      <c r="A1216" t="s">
        <v>4138</v>
      </c>
      <c r="B1216">
        <v>1948</v>
      </c>
      <c r="C1216" t="s">
        <v>225</v>
      </c>
      <c r="D1216">
        <v>2716</v>
      </c>
      <c r="E1216" t="s">
        <v>1453</v>
      </c>
      <c r="F1216" t="s">
        <v>2945</v>
      </c>
      <c r="G1216" t="s">
        <v>2903</v>
      </c>
      <c r="H1216" t="s">
        <v>2904</v>
      </c>
      <c r="I1216" t="s">
        <v>2895</v>
      </c>
      <c r="J1216">
        <v>70.955225056449507</v>
      </c>
      <c r="K1216">
        <v>1</v>
      </c>
      <c r="L1216">
        <v>2</v>
      </c>
      <c r="M1216">
        <v>2</v>
      </c>
      <c r="N1216">
        <v>572423.36008029699</v>
      </c>
      <c r="O1216">
        <v>115577.192486067</v>
      </c>
      <c r="P1216">
        <v>143443.595440732</v>
      </c>
      <c r="Q1216">
        <v>30651.463301904401</v>
      </c>
      <c r="R1216">
        <v>12086.8921056256</v>
      </c>
      <c r="S1216">
        <v>22926.507378509901</v>
      </c>
      <c r="T1216">
        <v>651505.34</v>
      </c>
      <c r="U1216">
        <v>222677.163414626</v>
      </c>
      <c r="V1216">
        <v>780539.73455811804</v>
      </c>
      <c r="W1216">
        <v>93642.768856508497</v>
      </c>
      <c r="X1216">
        <v>0</v>
      </c>
      <c r="Y1216">
        <v>0</v>
      </c>
      <c r="Z1216">
        <v>0</v>
      </c>
      <c r="AA1216">
        <v>0</v>
      </c>
      <c r="AB1216">
        <v>0</v>
      </c>
      <c r="AC1216">
        <v>22926.507378509901</v>
      </c>
      <c r="AD1216">
        <v>0</v>
      </c>
      <c r="AE1216">
        <v>0</v>
      </c>
      <c r="AF1216">
        <v>0</v>
      </c>
      <c r="AG1216">
        <v>0</v>
      </c>
      <c r="AH1216">
        <v>0</v>
      </c>
      <c r="AI1216">
        <v>0</v>
      </c>
      <c r="AJ1216">
        <v>897109.01079313701</v>
      </c>
      <c r="AK1216" s="63">
        <v>12643.3114697251</v>
      </c>
      <c r="AL1216">
        <v>330.98244656580999</v>
      </c>
      <c r="AM1216">
        <v>93035.839999999997</v>
      </c>
      <c r="AN1216">
        <v>3461.3894973589699</v>
      </c>
      <c r="AO1216">
        <v>14209.9773452996</v>
      </c>
      <c r="AP1216">
        <v>330.98244656580999</v>
      </c>
      <c r="AQ1216">
        <v>40734.411818744898</v>
      </c>
      <c r="AR1216">
        <v>12643.3114697251</v>
      </c>
      <c r="AS1216">
        <v>14209.9773452996</v>
      </c>
      <c r="AT1216">
        <v>0</v>
      </c>
      <c r="AU1216" t="s">
        <v>2896</v>
      </c>
      <c r="AV1216" t="s">
        <v>2896</v>
      </c>
    </row>
    <row r="1217" spans="1:48" x14ac:dyDescent="0.25">
      <c r="A1217" t="s">
        <v>4139</v>
      </c>
      <c r="B1217">
        <v>1948</v>
      </c>
      <c r="C1217" t="s">
        <v>225</v>
      </c>
      <c r="D1217">
        <v>4602</v>
      </c>
      <c r="E1217" t="s">
        <v>1454</v>
      </c>
      <c r="F1217" t="s">
        <v>2906</v>
      </c>
      <c r="G1217" t="s">
        <v>2893</v>
      </c>
      <c r="H1217" t="s">
        <v>2894</v>
      </c>
      <c r="I1217" t="s">
        <v>2895</v>
      </c>
      <c r="J1217">
        <v>188.036328550001</v>
      </c>
      <c r="K1217">
        <v>1</v>
      </c>
      <c r="L1217">
        <v>1</v>
      </c>
      <c r="M1217">
        <v>2</v>
      </c>
      <c r="N1217">
        <v>139636.22796961499</v>
      </c>
      <c r="O1217">
        <v>99883.193561221895</v>
      </c>
      <c r="P1217">
        <v>237331.054165632</v>
      </c>
      <c r="Q1217">
        <v>81228.529955192003</v>
      </c>
      <c r="R1217">
        <v>32031.112766025301</v>
      </c>
      <c r="S1217">
        <v>60756.8543472284</v>
      </c>
      <c r="T1217">
        <v>0</v>
      </c>
      <c r="U1217">
        <v>590110.11841768597</v>
      </c>
      <c r="V1217">
        <v>517001.78639296</v>
      </c>
      <c r="W1217">
        <v>73108.3320247261</v>
      </c>
      <c r="X1217">
        <v>0</v>
      </c>
      <c r="Y1217">
        <v>0</v>
      </c>
      <c r="Z1217">
        <v>0</v>
      </c>
      <c r="AA1217">
        <v>0</v>
      </c>
      <c r="AB1217">
        <v>0</v>
      </c>
      <c r="AC1217">
        <v>60756.8543472284</v>
      </c>
      <c r="AD1217">
        <v>0</v>
      </c>
      <c r="AE1217">
        <v>0</v>
      </c>
      <c r="AF1217">
        <v>0</v>
      </c>
      <c r="AG1217">
        <v>0</v>
      </c>
      <c r="AH1217">
        <v>0</v>
      </c>
      <c r="AI1217">
        <v>0</v>
      </c>
      <c r="AJ1217">
        <v>650866.97276491404</v>
      </c>
      <c r="AK1217" s="63">
        <v>3461.3894973589699</v>
      </c>
      <c r="AL1217">
        <v>330.98244656580999</v>
      </c>
      <c r="AM1217">
        <v>93035.839999999997</v>
      </c>
      <c r="AN1217">
        <v>3461.3894973589699</v>
      </c>
      <c r="AO1217">
        <v>14209.9773452996</v>
      </c>
      <c r="AP1217">
        <v>330.98244656580999</v>
      </c>
      <c r="AQ1217">
        <v>93035.839999999997</v>
      </c>
      <c r="AR1217">
        <v>3461.3894973589699</v>
      </c>
      <c r="AS1217">
        <v>12986.2577187101</v>
      </c>
      <c r="AT1217">
        <v>0</v>
      </c>
      <c r="AU1217" t="s">
        <v>2896</v>
      </c>
      <c r="AV1217" t="s">
        <v>2897</v>
      </c>
    </row>
    <row r="1218" spans="1:48" x14ac:dyDescent="0.25">
      <c r="A1218" t="s">
        <v>4140</v>
      </c>
      <c r="B1218">
        <v>1948</v>
      </c>
      <c r="C1218" t="s">
        <v>225</v>
      </c>
      <c r="D1218">
        <v>185</v>
      </c>
      <c r="E1218" t="s">
        <v>1455</v>
      </c>
      <c r="F1218" t="s">
        <v>2892</v>
      </c>
      <c r="G1218" t="s">
        <v>2903</v>
      </c>
      <c r="H1218" t="s">
        <v>2904</v>
      </c>
      <c r="I1218" t="s">
        <v>2895</v>
      </c>
      <c r="J1218">
        <v>825.32564700577495</v>
      </c>
      <c r="K1218">
        <v>1</v>
      </c>
      <c r="L1218">
        <v>1</v>
      </c>
      <c r="M1218">
        <v>2</v>
      </c>
      <c r="N1218">
        <v>5924334.1523030195</v>
      </c>
      <c r="O1218">
        <v>2894636.8438013401</v>
      </c>
      <c r="P1218">
        <v>2035596.78370715</v>
      </c>
      <c r="Q1218">
        <v>359782.20222978003</v>
      </c>
      <c r="R1218">
        <v>246835.87991110899</v>
      </c>
      <c r="S1218">
        <v>266672.88449438103</v>
      </c>
      <c r="T1218">
        <v>8871085.2200000007</v>
      </c>
      <c r="U1218">
        <v>2590100.6419524001</v>
      </c>
      <c r="V1218">
        <v>9584211.2253821697</v>
      </c>
      <c r="W1218">
        <v>1876974.6365702399</v>
      </c>
      <c r="X1218">
        <v>0</v>
      </c>
      <c r="Y1218">
        <v>0</v>
      </c>
      <c r="Z1218">
        <v>0</v>
      </c>
      <c r="AA1218">
        <v>0</v>
      </c>
      <c r="AB1218">
        <v>0</v>
      </c>
      <c r="AC1218">
        <v>266672.88449438103</v>
      </c>
      <c r="AD1218">
        <v>0</v>
      </c>
      <c r="AE1218">
        <v>0</v>
      </c>
      <c r="AF1218">
        <v>0</v>
      </c>
      <c r="AG1218">
        <v>0</v>
      </c>
      <c r="AH1218">
        <v>0</v>
      </c>
      <c r="AI1218">
        <v>0</v>
      </c>
      <c r="AJ1218">
        <v>11727858.746446799</v>
      </c>
      <c r="AK1218" s="63">
        <v>14209.9773452996</v>
      </c>
      <c r="AL1218">
        <v>330.98244656580999</v>
      </c>
      <c r="AM1218">
        <v>93035.839999999997</v>
      </c>
      <c r="AN1218">
        <v>3461.3894973589699</v>
      </c>
      <c r="AO1218">
        <v>14209.9773452996</v>
      </c>
      <c r="AP1218">
        <v>330.98244656580999</v>
      </c>
      <c r="AQ1218">
        <v>40734.411818744898</v>
      </c>
      <c r="AR1218">
        <v>12643.3114697251</v>
      </c>
      <c r="AS1218">
        <v>14209.9773452996</v>
      </c>
      <c r="AT1218">
        <v>0</v>
      </c>
      <c r="AU1218" t="s">
        <v>2896</v>
      </c>
      <c r="AV1218" t="s">
        <v>2896</v>
      </c>
    </row>
    <row r="1219" spans="1:48" x14ac:dyDescent="0.25">
      <c r="A1219" t="s">
        <v>4141</v>
      </c>
      <c r="B1219">
        <v>1948</v>
      </c>
      <c r="C1219" t="s">
        <v>225</v>
      </c>
      <c r="D1219">
        <v>184</v>
      </c>
      <c r="E1219" t="s">
        <v>1456</v>
      </c>
      <c r="F1219" t="s">
        <v>2892</v>
      </c>
      <c r="G1219" t="s">
        <v>2911</v>
      </c>
      <c r="H1219" t="s">
        <v>2894</v>
      </c>
      <c r="I1219" t="s">
        <v>2895</v>
      </c>
      <c r="J1219">
        <v>427.97079301787301</v>
      </c>
      <c r="K1219">
        <v>1</v>
      </c>
      <c r="L1219">
        <v>1</v>
      </c>
      <c r="M1219">
        <v>2</v>
      </c>
      <c r="N1219">
        <v>3152559.2659792998</v>
      </c>
      <c r="O1219">
        <v>1111189.8765716101</v>
      </c>
      <c r="P1219">
        <v>1046857.24715639</v>
      </c>
      <c r="Q1219">
        <v>185294.94136702499</v>
      </c>
      <c r="R1219">
        <v>72902.831263670101</v>
      </c>
      <c r="S1219">
        <v>138282.63579045801</v>
      </c>
      <c r="T1219">
        <v>4225713.1900000004</v>
      </c>
      <c r="U1219">
        <v>1343090.9723380001</v>
      </c>
      <c r="V1219">
        <v>4981482.7661780696</v>
      </c>
      <c r="W1219">
        <v>587321.39615992701</v>
      </c>
      <c r="X1219">
        <v>0</v>
      </c>
      <c r="Y1219">
        <v>0</v>
      </c>
      <c r="Z1219">
        <v>0</v>
      </c>
      <c r="AA1219">
        <v>0</v>
      </c>
      <c r="AB1219">
        <v>0</v>
      </c>
      <c r="AC1219">
        <v>138282.63579045801</v>
      </c>
      <c r="AD1219">
        <v>0</v>
      </c>
      <c r="AE1219">
        <v>0</v>
      </c>
      <c r="AF1219">
        <v>0</v>
      </c>
      <c r="AG1219">
        <v>0</v>
      </c>
      <c r="AH1219">
        <v>0</v>
      </c>
      <c r="AI1219">
        <v>0</v>
      </c>
      <c r="AJ1219">
        <v>5707086.7981284596</v>
      </c>
      <c r="AK1219" s="63">
        <v>13335.224952816099</v>
      </c>
      <c r="AL1219">
        <v>330.98244656580999</v>
      </c>
      <c r="AM1219">
        <v>93035.839999999997</v>
      </c>
      <c r="AN1219">
        <v>3461.3894973589699</v>
      </c>
      <c r="AO1219">
        <v>14209.9773452996</v>
      </c>
      <c r="AP1219">
        <v>3753.1860850462999</v>
      </c>
      <c r="AQ1219">
        <v>20687.885194392002</v>
      </c>
      <c r="AR1219">
        <v>13335.224952816099</v>
      </c>
      <c r="AS1219">
        <v>13335.224952816099</v>
      </c>
      <c r="AT1219">
        <v>0</v>
      </c>
      <c r="AU1219" t="s">
        <v>2896</v>
      </c>
      <c r="AV1219" t="s">
        <v>2896</v>
      </c>
    </row>
    <row r="1220" spans="1:48" x14ac:dyDescent="0.25">
      <c r="A1220" t="s">
        <v>4142</v>
      </c>
      <c r="B1220">
        <v>1948</v>
      </c>
      <c r="C1220" t="s">
        <v>225</v>
      </c>
      <c r="D1220">
        <v>1948</v>
      </c>
      <c r="E1220" t="s">
        <v>225</v>
      </c>
      <c r="F1220" t="s">
        <v>1871</v>
      </c>
      <c r="G1220" t="s">
        <v>1871</v>
      </c>
      <c r="H1220" t="s">
        <v>2899</v>
      </c>
      <c r="I1220" t="s">
        <v>2895</v>
      </c>
      <c r="J1220">
        <v>74.727615409823002</v>
      </c>
      <c r="K1220">
        <v>1</v>
      </c>
      <c r="L1220">
        <v>1</v>
      </c>
      <c r="M1220">
        <v>2</v>
      </c>
      <c r="N1220">
        <v>55492.906192417002</v>
      </c>
      <c r="O1220">
        <v>39694.632052779802</v>
      </c>
      <c r="P1220">
        <v>94317.858029126597</v>
      </c>
      <c r="Q1220">
        <v>32281.072458733899</v>
      </c>
      <c r="R1220">
        <v>12729.501231947999</v>
      </c>
      <c r="S1220">
        <v>24145.413177236202</v>
      </c>
      <c r="T1220">
        <v>0</v>
      </c>
      <c r="U1220">
        <v>234515.969965005</v>
      </c>
      <c r="V1220">
        <v>205461.94960135699</v>
      </c>
      <c r="W1220">
        <v>29054.0203636482</v>
      </c>
      <c r="X1220">
        <v>0</v>
      </c>
      <c r="Y1220">
        <v>0</v>
      </c>
      <c r="Z1220">
        <v>0</v>
      </c>
      <c r="AA1220">
        <v>0</v>
      </c>
      <c r="AB1220">
        <v>0</v>
      </c>
      <c r="AC1220">
        <v>24145.413177236202</v>
      </c>
      <c r="AD1220">
        <v>0</v>
      </c>
      <c r="AE1220">
        <v>0</v>
      </c>
      <c r="AF1220">
        <v>0</v>
      </c>
      <c r="AG1220">
        <v>0</v>
      </c>
      <c r="AH1220">
        <v>0</v>
      </c>
      <c r="AI1220">
        <v>0</v>
      </c>
      <c r="AJ1220">
        <v>258661.38314224099</v>
      </c>
      <c r="AK1220" s="63">
        <v>3461.3894973589699</v>
      </c>
      <c r="AL1220">
        <v>330.98244656580999</v>
      </c>
      <c r="AM1220">
        <v>93035.839999999997</v>
      </c>
      <c r="AN1220">
        <v>3461.3894973589699</v>
      </c>
      <c r="AO1220">
        <v>14209.9773452996</v>
      </c>
      <c r="AP1220">
        <v>634.54287297753501</v>
      </c>
      <c r="AQ1220">
        <v>40331.279999999999</v>
      </c>
      <c r="AR1220">
        <v>3461.3894973589699</v>
      </c>
      <c r="AS1220">
        <v>3461.3894973589699</v>
      </c>
      <c r="AT1220">
        <v>0</v>
      </c>
      <c r="AU1220" t="s">
        <v>2896</v>
      </c>
      <c r="AV1220" t="s">
        <v>2900</v>
      </c>
    </row>
    <row r="1221" spans="1:48" x14ac:dyDescent="0.25">
      <c r="A1221" t="s">
        <v>4143</v>
      </c>
      <c r="B1221">
        <v>2144</v>
      </c>
      <c r="C1221" t="s">
        <v>226</v>
      </c>
      <c r="D1221">
        <v>778</v>
      </c>
      <c r="E1221" t="s">
        <v>1457</v>
      </c>
      <c r="F1221" t="s">
        <v>2892</v>
      </c>
      <c r="G1221" t="s">
        <v>2893</v>
      </c>
      <c r="H1221" t="s">
        <v>2894</v>
      </c>
      <c r="I1221" t="s">
        <v>2895</v>
      </c>
      <c r="J1221">
        <v>106.00083168561</v>
      </c>
      <c r="K1221">
        <v>4</v>
      </c>
      <c r="L1221">
        <v>1</v>
      </c>
      <c r="M1221">
        <v>2</v>
      </c>
      <c r="N1221">
        <v>1251959.0162198001</v>
      </c>
      <c r="O1221">
        <v>235271.61007485999</v>
      </c>
      <c r="P1221">
        <v>224431.56808138601</v>
      </c>
      <c r="Q1221">
        <v>128332.40288456201</v>
      </c>
      <c r="R1221">
        <v>34684.407265707603</v>
      </c>
      <c r="S1221">
        <v>78050.275360754094</v>
      </c>
      <c r="T1221">
        <v>1327253.47</v>
      </c>
      <c r="U1221">
        <v>547425.53452631203</v>
      </c>
      <c r="V1221">
        <v>1695037.0211583199</v>
      </c>
      <c r="W1221">
        <v>179641.983367988</v>
      </c>
      <c r="X1221">
        <v>0</v>
      </c>
      <c r="Y1221">
        <v>0</v>
      </c>
      <c r="Z1221">
        <v>0</v>
      </c>
      <c r="AA1221">
        <v>0</v>
      </c>
      <c r="AB1221">
        <v>0</v>
      </c>
      <c r="AC1221">
        <v>14963.155287538801</v>
      </c>
      <c r="AD1221">
        <v>63087.120073215301</v>
      </c>
      <c r="AE1221">
        <v>0</v>
      </c>
      <c r="AF1221">
        <v>0</v>
      </c>
      <c r="AG1221">
        <v>0</v>
      </c>
      <c r="AH1221">
        <v>0</v>
      </c>
      <c r="AI1221">
        <v>0</v>
      </c>
      <c r="AJ1221">
        <v>1952729.2798870699</v>
      </c>
      <c r="AK1221" s="63">
        <v>18421.8297992105</v>
      </c>
      <c r="AL1221">
        <v>330.98244656580999</v>
      </c>
      <c r="AM1221">
        <v>93035.839999999997</v>
      </c>
      <c r="AN1221">
        <v>16506.180822345101</v>
      </c>
      <c r="AO1221">
        <v>18421.8297992105</v>
      </c>
      <c r="AP1221">
        <v>330.98244656580999</v>
      </c>
      <c r="AQ1221">
        <v>93035.839999999997</v>
      </c>
      <c r="AR1221">
        <v>18421.8297992105</v>
      </c>
      <c r="AS1221">
        <v>18421.8297992105</v>
      </c>
      <c r="AT1221">
        <v>0</v>
      </c>
      <c r="AU1221" t="s">
        <v>2896</v>
      </c>
      <c r="AV1221" t="s">
        <v>2896</v>
      </c>
    </row>
    <row r="1222" spans="1:48" x14ac:dyDescent="0.25">
      <c r="A1222" t="s">
        <v>4144</v>
      </c>
      <c r="B1222">
        <v>2144</v>
      </c>
      <c r="C1222" t="s">
        <v>226</v>
      </c>
      <c r="D1222">
        <v>779</v>
      </c>
      <c r="E1222" t="s">
        <v>1458</v>
      </c>
      <c r="F1222" t="s">
        <v>2892</v>
      </c>
      <c r="G1222" t="s">
        <v>2903</v>
      </c>
      <c r="H1222" t="s">
        <v>2904</v>
      </c>
      <c r="I1222" t="s">
        <v>2895</v>
      </c>
      <c r="J1222">
        <v>125.872500881627</v>
      </c>
      <c r="K1222">
        <v>1</v>
      </c>
      <c r="L1222">
        <v>1</v>
      </c>
      <c r="M1222">
        <v>2</v>
      </c>
      <c r="N1222">
        <v>871911.50378020399</v>
      </c>
      <c r="O1222">
        <v>575723.36992514005</v>
      </c>
      <c r="P1222">
        <v>343780.15191861399</v>
      </c>
      <c r="Q1222">
        <v>152390.507115438</v>
      </c>
      <c r="R1222">
        <v>41186.592734292397</v>
      </c>
      <c r="S1222">
        <v>92682.134639245895</v>
      </c>
      <c r="T1222">
        <v>1334942.31</v>
      </c>
      <c r="U1222">
        <v>650049.81547368795</v>
      </c>
      <c r="V1222">
        <v>1612235.9788416801</v>
      </c>
      <c r="W1222">
        <v>372756.14663201198</v>
      </c>
      <c r="X1222">
        <v>0</v>
      </c>
      <c r="Y1222">
        <v>0</v>
      </c>
      <c r="Z1222">
        <v>0</v>
      </c>
      <c r="AA1222">
        <v>0</v>
      </c>
      <c r="AB1222">
        <v>0</v>
      </c>
      <c r="AC1222">
        <v>17768.254712461199</v>
      </c>
      <c r="AD1222">
        <v>74913.879926784604</v>
      </c>
      <c r="AE1222">
        <v>0</v>
      </c>
      <c r="AF1222">
        <v>0</v>
      </c>
      <c r="AG1222">
        <v>0</v>
      </c>
      <c r="AH1222">
        <v>0</v>
      </c>
      <c r="AI1222">
        <v>0</v>
      </c>
      <c r="AJ1222">
        <v>2077674.2601129301</v>
      </c>
      <c r="AK1222" s="63">
        <v>16506.180822345101</v>
      </c>
      <c r="AL1222">
        <v>330.98244656580999</v>
      </c>
      <c r="AM1222">
        <v>93035.839999999997</v>
      </c>
      <c r="AN1222">
        <v>16506.180822345101</v>
      </c>
      <c r="AO1222">
        <v>18421.8297992105</v>
      </c>
      <c r="AP1222">
        <v>330.98244656580999</v>
      </c>
      <c r="AQ1222">
        <v>40734.411818744898</v>
      </c>
      <c r="AR1222">
        <v>16506.180822345101</v>
      </c>
      <c r="AS1222">
        <v>16506.180822345101</v>
      </c>
      <c r="AT1222">
        <v>0</v>
      </c>
      <c r="AU1222" t="s">
        <v>2896</v>
      </c>
      <c r="AV1222" t="s">
        <v>2896</v>
      </c>
    </row>
    <row r="1223" spans="1:48" x14ac:dyDescent="0.25">
      <c r="A1223" t="s">
        <v>4145</v>
      </c>
      <c r="B1223">
        <v>2209</v>
      </c>
      <c r="C1223" t="s">
        <v>227</v>
      </c>
      <c r="D1223">
        <v>1060</v>
      </c>
      <c r="E1223" t="s">
        <v>1459</v>
      </c>
      <c r="F1223" t="s">
        <v>2892</v>
      </c>
      <c r="G1223" t="s">
        <v>2893</v>
      </c>
      <c r="H1223" t="s">
        <v>2894</v>
      </c>
      <c r="I1223" t="s">
        <v>2895</v>
      </c>
      <c r="J1223">
        <v>215.09589041092599</v>
      </c>
      <c r="K1223">
        <v>3</v>
      </c>
      <c r="L1223">
        <v>1</v>
      </c>
      <c r="M1223">
        <v>1</v>
      </c>
      <c r="N1223">
        <v>1491022.8530885801</v>
      </c>
      <c r="O1223">
        <v>275180.989978511</v>
      </c>
      <c r="P1223">
        <v>719834.69391496305</v>
      </c>
      <c r="Q1223">
        <v>192285.09148250701</v>
      </c>
      <c r="R1223">
        <v>58291.631809977203</v>
      </c>
      <c r="S1223">
        <v>91468.358209513797</v>
      </c>
      <c r="T1223">
        <v>1897502.41</v>
      </c>
      <c r="U1223">
        <v>839112.85027453396</v>
      </c>
      <c r="V1223">
        <v>2485733.9648212702</v>
      </c>
      <c r="W1223">
        <v>250881.29545326199</v>
      </c>
      <c r="X1223">
        <v>0</v>
      </c>
      <c r="Y1223">
        <v>0</v>
      </c>
      <c r="Z1223">
        <v>0</v>
      </c>
      <c r="AA1223">
        <v>0</v>
      </c>
      <c r="AB1223">
        <v>0</v>
      </c>
      <c r="AC1223">
        <v>91468.358209513797</v>
      </c>
      <c r="AD1223">
        <v>0</v>
      </c>
      <c r="AE1223">
        <v>0</v>
      </c>
      <c r="AF1223">
        <v>0</v>
      </c>
      <c r="AG1223">
        <v>0</v>
      </c>
      <c r="AH1223">
        <v>0</v>
      </c>
      <c r="AI1223">
        <v>0</v>
      </c>
      <c r="AJ1223">
        <v>2828083.61848405</v>
      </c>
      <c r="AK1223" s="63">
        <v>13148.0132562328</v>
      </c>
      <c r="AL1223">
        <v>330.98244656580999</v>
      </c>
      <c r="AM1223">
        <v>93035.839999999997</v>
      </c>
      <c r="AN1223">
        <v>13099.579460402099</v>
      </c>
      <c r="AO1223">
        <v>13148.0132562328</v>
      </c>
      <c r="AP1223">
        <v>330.98244656580999</v>
      </c>
      <c r="AQ1223">
        <v>93035.839999999997</v>
      </c>
      <c r="AR1223">
        <v>13148.0132562328</v>
      </c>
      <c r="AS1223">
        <v>13148.0132562328</v>
      </c>
      <c r="AT1223">
        <v>0</v>
      </c>
      <c r="AU1223" t="s">
        <v>2896</v>
      </c>
      <c r="AV1223" t="s">
        <v>2896</v>
      </c>
    </row>
    <row r="1224" spans="1:48" x14ac:dyDescent="0.25">
      <c r="A1224" t="s">
        <v>4146</v>
      </c>
      <c r="B1224">
        <v>2209</v>
      </c>
      <c r="C1224" t="s">
        <v>227</v>
      </c>
      <c r="D1224">
        <v>1061</v>
      </c>
      <c r="E1224" t="s">
        <v>1460</v>
      </c>
      <c r="F1224" t="s">
        <v>2892</v>
      </c>
      <c r="G1224" t="s">
        <v>2907</v>
      </c>
      <c r="H1224" t="s">
        <v>2904</v>
      </c>
      <c r="I1224" t="s">
        <v>2895</v>
      </c>
      <c r="J1224">
        <v>264.24935487277901</v>
      </c>
      <c r="K1224">
        <v>1</v>
      </c>
      <c r="L1224">
        <v>1</v>
      </c>
      <c r="M1224">
        <v>1</v>
      </c>
      <c r="N1224">
        <v>1404550.70691142</v>
      </c>
      <c r="O1224">
        <v>676624.48002148897</v>
      </c>
      <c r="P1224">
        <v>901349.05608503695</v>
      </c>
      <c r="Q1224">
        <v>236225.858517493</v>
      </c>
      <c r="R1224">
        <v>130434.71819002301</v>
      </c>
      <c r="S1224">
        <v>112370.60179048601</v>
      </c>
      <c r="T1224">
        <v>2318318.87</v>
      </c>
      <c r="U1224">
        <v>1030865.94972547</v>
      </c>
      <c r="V1224">
        <v>3019817.4551787302</v>
      </c>
      <c r="W1224">
        <v>329367.36454673897</v>
      </c>
      <c r="X1224">
        <v>0</v>
      </c>
      <c r="Y1224">
        <v>0</v>
      </c>
      <c r="Z1224">
        <v>0</v>
      </c>
      <c r="AA1224">
        <v>0</v>
      </c>
      <c r="AB1224">
        <v>0</v>
      </c>
      <c r="AC1224">
        <v>112370.60179048601</v>
      </c>
      <c r="AD1224">
        <v>0</v>
      </c>
      <c r="AE1224">
        <v>0</v>
      </c>
      <c r="AF1224">
        <v>0</v>
      </c>
      <c r="AG1224">
        <v>0</v>
      </c>
      <c r="AH1224">
        <v>0</v>
      </c>
      <c r="AI1224">
        <v>0</v>
      </c>
      <c r="AJ1224">
        <v>3461555.42151595</v>
      </c>
      <c r="AK1224" s="63">
        <v>13099.579460402099</v>
      </c>
      <c r="AL1224">
        <v>330.98244656580999</v>
      </c>
      <c r="AM1224">
        <v>93035.839999999997</v>
      </c>
      <c r="AN1224">
        <v>13099.579460402099</v>
      </c>
      <c r="AO1224">
        <v>13148.0132562328</v>
      </c>
      <c r="AP1224">
        <v>330.98244656580999</v>
      </c>
      <c r="AQ1224">
        <v>56162.493707719797</v>
      </c>
      <c r="AR1224">
        <v>13099.579460402099</v>
      </c>
      <c r="AS1224">
        <v>13099.579460402099</v>
      </c>
      <c r="AT1224">
        <v>0</v>
      </c>
      <c r="AU1224" t="s">
        <v>2896</v>
      </c>
      <c r="AV1224" t="s">
        <v>2896</v>
      </c>
    </row>
    <row r="1225" spans="1:48" x14ac:dyDescent="0.25">
      <c r="A1225" t="s">
        <v>4147</v>
      </c>
      <c r="B1225">
        <v>2018</v>
      </c>
      <c r="C1225" t="s">
        <v>228</v>
      </c>
      <c r="D1225">
        <v>349</v>
      </c>
      <c r="E1225" t="s">
        <v>1461</v>
      </c>
      <c r="F1225" t="s">
        <v>2892</v>
      </c>
      <c r="G1225" t="s">
        <v>2893</v>
      </c>
      <c r="H1225" t="s">
        <v>2894</v>
      </c>
      <c r="I1225" t="s">
        <v>2895</v>
      </c>
      <c r="J1225">
        <v>5.6923076923069997</v>
      </c>
      <c r="K1225">
        <v>0</v>
      </c>
      <c r="L1225">
        <v>0</v>
      </c>
      <c r="M1225">
        <v>4</v>
      </c>
      <c r="N1225">
        <v>98627.96</v>
      </c>
      <c r="O1225">
        <v>17611.310000000001</v>
      </c>
      <c r="P1225">
        <v>67223.27</v>
      </c>
      <c r="Q1225">
        <v>53319.06</v>
      </c>
      <c r="R1225">
        <v>0</v>
      </c>
      <c r="S1225">
        <v>18274</v>
      </c>
      <c r="T1225">
        <v>236781.6</v>
      </c>
      <c r="U1225">
        <v>0</v>
      </c>
      <c r="V1225">
        <v>215568.94</v>
      </c>
      <c r="W1225">
        <v>21212.66</v>
      </c>
      <c r="X1225">
        <v>0</v>
      </c>
      <c r="Y1225">
        <v>0</v>
      </c>
      <c r="Z1225">
        <v>0</v>
      </c>
      <c r="AA1225">
        <v>0</v>
      </c>
      <c r="AB1225">
        <v>0</v>
      </c>
      <c r="AC1225">
        <v>18274</v>
      </c>
      <c r="AD1225">
        <v>0</v>
      </c>
      <c r="AE1225">
        <v>0</v>
      </c>
      <c r="AF1225">
        <v>0</v>
      </c>
      <c r="AG1225">
        <v>0</v>
      </c>
      <c r="AH1225">
        <v>0</v>
      </c>
      <c r="AI1225">
        <v>0</v>
      </c>
      <c r="AJ1225">
        <v>255055.6</v>
      </c>
      <c r="AK1225" s="63">
        <v>44807.064864870299</v>
      </c>
      <c r="AL1225">
        <v>330.98244656580999</v>
      </c>
      <c r="AM1225">
        <v>93035.839999999997</v>
      </c>
      <c r="AN1225">
        <v>44807.064864870299</v>
      </c>
      <c r="AO1225">
        <v>44807.064864870299</v>
      </c>
      <c r="AP1225">
        <v>330.98244656580999</v>
      </c>
      <c r="AQ1225">
        <v>93035.839999999997</v>
      </c>
      <c r="AR1225">
        <v>44807.064864870299</v>
      </c>
      <c r="AS1225">
        <v>44807.064864870299</v>
      </c>
      <c r="AT1225">
        <v>0</v>
      </c>
      <c r="AU1225" t="s">
        <v>2896</v>
      </c>
      <c r="AV1225" t="s">
        <v>2896</v>
      </c>
    </row>
    <row r="1226" spans="1:48" x14ac:dyDescent="0.25">
      <c r="A1226" t="s">
        <v>4148</v>
      </c>
      <c r="B1226">
        <v>2003</v>
      </c>
      <c r="C1226" t="s">
        <v>229</v>
      </c>
      <c r="D1226">
        <v>318</v>
      </c>
      <c r="E1226" t="s">
        <v>1462</v>
      </c>
      <c r="F1226" t="s">
        <v>2892</v>
      </c>
      <c r="G1226" t="s">
        <v>2893</v>
      </c>
      <c r="H1226" t="s">
        <v>2894</v>
      </c>
      <c r="I1226" t="s">
        <v>2895</v>
      </c>
      <c r="J1226">
        <v>421.08724916921898</v>
      </c>
      <c r="K1226">
        <v>1</v>
      </c>
      <c r="L1226">
        <v>1</v>
      </c>
      <c r="M1226">
        <v>2</v>
      </c>
      <c r="N1226">
        <v>2642785.57579163</v>
      </c>
      <c r="O1226">
        <v>635758.91794804903</v>
      </c>
      <c r="P1226">
        <v>851701.40972184902</v>
      </c>
      <c r="Q1226">
        <v>200804.941242153</v>
      </c>
      <c r="R1226">
        <v>80194.755178400606</v>
      </c>
      <c r="S1226">
        <v>191045.084339436</v>
      </c>
      <c r="T1226">
        <v>3463579</v>
      </c>
      <c r="U1226">
        <v>947666.59988207999</v>
      </c>
      <c r="V1226">
        <v>3796826.9953251099</v>
      </c>
      <c r="W1226">
        <v>614418.60455696797</v>
      </c>
      <c r="X1226">
        <v>0</v>
      </c>
      <c r="Y1226">
        <v>0</v>
      </c>
      <c r="Z1226">
        <v>0</v>
      </c>
      <c r="AA1226">
        <v>0</v>
      </c>
      <c r="AB1226">
        <v>0</v>
      </c>
      <c r="AC1226">
        <v>174616.12025398601</v>
      </c>
      <c r="AD1226">
        <v>16428.964085449701</v>
      </c>
      <c r="AE1226">
        <v>0</v>
      </c>
      <c r="AF1226">
        <v>0</v>
      </c>
      <c r="AG1226">
        <v>0</v>
      </c>
      <c r="AH1226">
        <v>0</v>
      </c>
      <c r="AI1226">
        <v>0</v>
      </c>
      <c r="AJ1226">
        <v>4602290.6842215201</v>
      </c>
      <c r="AK1226" s="63">
        <v>10929.541783327701</v>
      </c>
      <c r="AL1226">
        <v>330.98244656580999</v>
      </c>
      <c r="AM1226">
        <v>93035.839999999997</v>
      </c>
      <c r="AN1226">
        <v>8691.7587060215392</v>
      </c>
      <c r="AO1226">
        <v>14602.8046905029</v>
      </c>
      <c r="AP1226">
        <v>330.98244656580999</v>
      </c>
      <c r="AQ1226">
        <v>93035.839999999997</v>
      </c>
      <c r="AR1226">
        <v>10196.233277793101</v>
      </c>
      <c r="AS1226">
        <v>10929.541783327701</v>
      </c>
      <c r="AT1226">
        <v>0</v>
      </c>
      <c r="AU1226" t="s">
        <v>2896</v>
      </c>
      <c r="AV1226" t="s">
        <v>2896</v>
      </c>
    </row>
    <row r="1227" spans="1:48" x14ac:dyDescent="0.25">
      <c r="A1227" t="s">
        <v>4149</v>
      </c>
      <c r="B1227">
        <v>2003</v>
      </c>
      <c r="C1227" t="s">
        <v>229</v>
      </c>
      <c r="D1227">
        <v>321</v>
      </c>
      <c r="E1227" t="s">
        <v>1463</v>
      </c>
      <c r="F1227" t="s">
        <v>2892</v>
      </c>
      <c r="G1227" t="s">
        <v>2903</v>
      </c>
      <c r="H1227" t="s">
        <v>2904</v>
      </c>
      <c r="I1227" t="s">
        <v>2895</v>
      </c>
      <c r="J1227">
        <v>362.24192691023001</v>
      </c>
      <c r="K1227">
        <v>1</v>
      </c>
      <c r="L1227">
        <v>1</v>
      </c>
      <c r="M1227">
        <v>2</v>
      </c>
      <c r="N1227">
        <v>2630044.7968913498</v>
      </c>
      <c r="O1227">
        <v>1434726.84910876</v>
      </c>
      <c r="P1227">
        <v>769286.12377892097</v>
      </c>
      <c r="Q1227">
        <v>172743.223624473</v>
      </c>
      <c r="R1227">
        <v>118599.84682089501</v>
      </c>
      <c r="S1227">
        <v>164347.26915711901</v>
      </c>
      <c r="T1227">
        <v>4310167</v>
      </c>
      <c r="U1227">
        <v>815233.84022439795</v>
      </c>
      <c r="V1227">
        <v>4261304.4883640297</v>
      </c>
      <c r="W1227">
        <v>864096.35186036804</v>
      </c>
      <c r="X1227">
        <v>0</v>
      </c>
      <c r="Y1227">
        <v>0</v>
      </c>
      <c r="Z1227">
        <v>0</v>
      </c>
      <c r="AA1227">
        <v>0</v>
      </c>
      <c r="AB1227">
        <v>0</v>
      </c>
      <c r="AC1227">
        <v>150214.18956567199</v>
      </c>
      <c r="AD1227">
        <v>14133.0795914475</v>
      </c>
      <c r="AE1227">
        <v>0</v>
      </c>
      <c r="AF1227">
        <v>0</v>
      </c>
      <c r="AG1227">
        <v>0</v>
      </c>
      <c r="AH1227">
        <v>0</v>
      </c>
      <c r="AI1227">
        <v>0</v>
      </c>
      <c r="AJ1227">
        <v>5289748.1093815202</v>
      </c>
      <c r="AK1227" s="63">
        <v>14602.8046905029</v>
      </c>
      <c r="AL1227">
        <v>330.98244656580999</v>
      </c>
      <c r="AM1227">
        <v>93035.839999999997</v>
      </c>
      <c r="AN1227">
        <v>8691.7587060215392</v>
      </c>
      <c r="AO1227">
        <v>14602.8046905029</v>
      </c>
      <c r="AP1227">
        <v>330.98244656580999</v>
      </c>
      <c r="AQ1227">
        <v>40734.411818744898</v>
      </c>
      <c r="AR1227">
        <v>14602.8046905029</v>
      </c>
      <c r="AS1227">
        <v>14602.8046905029</v>
      </c>
      <c r="AT1227">
        <v>0</v>
      </c>
      <c r="AU1227" t="s">
        <v>2896</v>
      </c>
      <c r="AV1227" t="s">
        <v>2896</v>
      </c>
    </row>
    <row r="1228" spans="1:48" x14ac:dyDescent="0.25">
      <c r="A1228" t="s">
        <v>4150</v>
      </c>
      <c r="B1228">
        <v>2003</v>
      </c>
      <c r="C1228" t="s">
        <v>229</v>
      </c>
      <c r="D1228">
        <v>319</v>
      </c>
      <c r="E1228" t="s">
        <v>1464</v>
      </c>
      <c r="F1228" t="s">
        <v>2892</v>
      </c>
      <c r="G1228" t="s">
        <v>2911</v>
      </c>
      <c r="H1228" t="s">
        <v>2894</v>
      </c>
      <c r="I1228" t="s">
        <v>2895</v>
      </c>
      <c r="J1228">
        <v>197.64422870316201</v>
      </c>
      <c r="K1228">
        <v>1</v>
      </c>
      <c r="L1228">
        <v>1</v>
      </c>
      <c r="M1228">
        <v>2</v>
      </c>
      <c r="N1228">
        <v>1303792.69332983</v>
      </c>
      <c r="O1228">
        <v>476287.59598895302</v>
      </c>
      <c r="P1228">
        <v>518397.79074013402</v>
      </c>
      <c r="Q1228">
        <v>94251.103090608798</v>
      </c>
      <c r="R1228">
        <v>37640.727817204301</v>
      </c>
      <c r="S1228">
        <v>89670.153670752494</v>
      </c>
      <c r="T1228">
        <v>1985567</v>
      </c>
      <c r="U1228">
        <v>444802.91096672998</v>
      </c>
      <c r="V1228">
        <v>2149764.2993040201</v>
      </c>
      <c r="W1228">
        <v>280605.61166271201</v>
      </c>
      <c r="X1228">
        <v>0</v>
      </c>
      <c r="Y1228">
        <v>0</v>
      </c>
      <c r="Z1228">
        <v>0</v>
      </c>
      <c r="AA1228">
        <v>0</v>
      </c>
      <c r="AB1228">
        <v>0</v>
      </c>
      <c r="AC1228">
        <v>81958.949065371999</v>
      </c>
      <c r="AD1228">
        <v>7711.2046053804297</v>
      </c>
      <c r="AE1228">
        <v>0</v>
      </c>
      <c r="AF1228">
        <v>0</v>
      </c>
      <c r="AG1228">
        <v>0</v>
      </c>
      <c r="AH1228">
        <v>0</v>
      </c>
      <c r="AI1228">
        <v>0</v>
      </c>
      <c r="AJ1228">
        <v>2520040.0646374798</v>
      </c>
      <c r="AK1228" s="63">
        <v>12750.385281536801</v>
      </c>
      <c r="AL1228">
        <v>330.98244656580999</v>
      </c>
      <c r="AM1228">
        <v>93035.839999999997</v>
      </c>
      <c r="AN1228">
        <v>8691.7587060215392</v>
      </c>
      <c r="AO1228">
        <v>14602.8046905029</v>
      </c>
      <c r="AP1228">
        <v>3753.1860850462999</v>
      </c>
      <c r="AQ1228">
        <v>20687.885194392002</v>
      </c>
      <c r="AR1228">
        <v>12750.385281536801</v>
      </c>
      <c r="AS1228">
        <v>12750.385281536801</v>
      </c>
      <c r="AT1228">
        <v>0</v>
      </c>
      <c r="AU1228" t="s">
        <v>2896</v>
      </c>
      <c r="AV1228" t="s">
        <v>2896</v>
      </c>
    </row>
    <row r="1229" spans="1:48" x14ac:dyDescent="0.25">
      <c r="A1229" t="s">
        <v>4151</v>
      </c>
      <c r="B1229">
        <v>2003</v>
      </c>
      <c r="C1229" t="s">
        <v>229</v>
      </c>
      <c r="D1229">
        <v>5357</v>
      </c>
      <c r="E1229" t="s">
        <v>1465</v>
      </c>
      <c r="F1229" t="s">
        <v>2892</v>
      </c>
      <c r="G1229" t="s">
        <v>2907</v>
      </c>
      <c r="H1229" t="s">
        <v>2899</v>
      </c>
      <c r="I1229" t="s">
        <v>2895</v>
      </c>
      <c r="J1229">
        <v>42.750105437231198</v>
      </c>
      <c r="K1229">
        <v>1</v>
      </c>
      <c r="L1229">
        <v>1</v>
      </c>
      <c r="M1229">
        <v>2</v>
      </c>
      <c r="N1229">
        <v>146073.810957529</v>
      </c>
      <c r="O1229">
        <v>133439.90042622501</v>
      </c>
      <c r="P1229">
        <v>44136.414994381703</v>
      </c>
      <c r="Q1229">
        <v>20386.350874683601</v>
      </c>
      <c r="R1229">
        <v>8141.6244404300296</v>
      </c>
      <c r="S1229">
        <v>19395.499424143101</v>
      </c>
      <c r="T1229">
        <v>255968</v>
      </c>
      <c r="U1229">
        <v>96210.101693249599</v>
      </c>
      <c r="V1229">
        <v>322039.11606638099</v>
      </c>
      <c r="W1229">
        <v>30138.9856268683</v>
      </c>
      <c r="X1229">
        <v>0</v>
      </c>
      <c r="Y1229">
        <v>0</v>
      </c>
      <c r="Z1229">
        <v>0</v>
      </c>
      <c r="AA1229">
        <v>0</v>
      </c>
      <c r="AB1229">
        <v>0</v>
      </c>
      <c r="AC1229">
        <v>17727.579181335699</v>
      </c>
      <c r="AD1229">
        <v>1667.92024280749</v>
      </c>
      <c r="AE1229">
        <v>0</v>
      </c>
      <c r="AF1229">
        <v>0</v>
      </c>
      <c r="AG1229">
        <v>0</v>
      </c>
      <c r="AH1229">
        <v>0</v>
      </c>
      <c r="AI1229">
        <v>0</v>
      </c>
      <c r="AJ1229">
        <v>371573.601117393</v>
      </c>
      <c r="AK1229" s="63">
        <v>8691.7587060215392</v>
      </c>
      <c r="AL1229">
        <v>330.98244656580999</v>
      </c>
      <c r="AM1229">
        <v>93035.839999999997</v>
      </c>
      <c r="AN1229">
        <v>8691.7587060215392</v>
      </c>
      <c r="AO1229">
        <v>14602.8046905029</v>
      </c>
      <c r="AP1229">
        <v>330.98244656580999</v>
      </c>
      <c r="AQ1229">
        <v>56162.493707719797</v>
      </c>
      <c r="AR1229">
        <v>8691.7587060215392</v>
      </c>
      <c r="AS1229">
        <v>8691.7587060215392</v>
      </c>
      <c r="AT1229">
        <v>0</v>
      </c>
      <c r="AU1229" t="s">
        <v>2896</v>
      </c>
      <c r="AV1229" t="s">
        <v>2896</v>
      </c>
    </row>
    <row r="1230" spans="1:48" x14ac:dyDescent="0.25">
      <c r="A1230" t="s">
        <v>4152</v>
      </c>
      <c r="B1230">
        <v>2003</v>
      </c>
      <c r="C1230" t="s">
        <v>229</v>
      </c>
      <c r="D1230">
        <v>320</v>
      </c>
      <c r="E1230" t="s">
        <v>1466</v>
      </c>
      <c r="F1230" t="s">
        <v>2892</v>
      </c>
      <c r="G1230" t="s">
        <v>2893</v>
      </c>
      <c r="H1230" t="s">
        <v>2894</v>
      </c>
      <c r="I1230" t="s">
        <v>2895</v>
      </c>
      <c r="J1230">
        <v>323.39749501649197</v>
      </c>
      <c r="K1230">
        <v>1</v>
      </c>
      <c r="L1230">
        <v>1</v>
      </c>
      <c r="M1230">
        <v>2</v>
      </c>
      <c r="N1230">
        <v>1747875.12302967</v>
      </c>
      <c r="O1230">
        <v>478118.736528009</v>
      </c>
      <c r="P1230">
        <v>708909.26076471002</v>
      </c>
      <c r="Q1230">
        <v>154219.38116808</v>
      </c>
      <c r="R1230">
        <v>61590.045743069801</v>
      </c>
      <c r="S1230">
        <v>146723.75340854799</v>
      </c>
      <c r="T1230">
        <v>2422899</v>
      </c>
      <c r="U1230">
        <v>727813.54723353602</v>
      </c>
      <c r="V1230">
        <v>2602296.1009404501</v>
      </c>
      <c r="W1230">
        <v>548416.44629308197</v>
      </c>
      <c r="X1230">
        <v>0</v>
      </c>
      <c r="Y1230">
        <v>0</v>
      </c>
      <c r="Z1230">
        <v>0</v>
      </c>
      <c r="AA1230">
        <v>0</v>
      </c>
      <c r="AB1230">
        <v>0</v>
      </c>
      <c r="AC1230">
        <v>134106.21193363299</v>
      </c>
      <c r="AD1230">
        <v>12617.5414749147</v>
      </c>
      <c r="AE1230">
        <v>0</v>
      </c>
      <c r="AF1230">
        <v>0</v>
      </c>
      <c r="AG1230">
        <v>0</v>
      </c>
      <c r="AH1230">
        <v>0</v>
      </c>
      <c r="AI1230">
        <v>0</v>
      </c>
      <c r="AJ1230">
        <v>3297436.3006420801</v>
      </c>
      <c r="AK1230" s="63">
        <v>10196.233277793101</v>
      </c>
      <c r="AL1230">
        <v>330.98244656580999</v>
      </c>
      <c r="AM1230">
        <v>93035.839999999997</v>
      </c>
      <c r="AN1230">
        <v>8691.7587060215392</v>
      </c>
      <c r="AO1230">
        <v>14602.8046905029</v>
      </c>
      <c r="AP1230">
        <v>330.98244656580999</v>
      </c>
      <c r="AQ1230">
        <v>93035.839999999997</v>
      </c>
      <c r="AR1230">
        <v>10196.233277793101</v>
      </c>
      <c r="AS1230">
        <v>10929.541783327701</v>
      </c>
      <c r="AT1230">
        <v>0</v>
      </c>
      <c r="AU1230" t="s">
        <v>2896</v>
      </c>
      <c r="AV1230" t="s">
        <v>2896</v>
      </c>
    </row>
    <row r="1231" spans="1:48" x14ac:dyDescent="0.25">
      <c r="A1231" t="s">
        <v>4153</v>
      </c>
      <c r="B1231">
        <v>2102</v>
      </c>
      <c r="C1231" t="s">
        <v>230</v>
      </c>
      <c r="D1231">
        <v>662</v>
      </c>
      <c r="E1231" t="s">
        <v>1467</v>
      </c>
      <c r="F1231" t="s">
        <v>2892</v>
      </c>
      <c r="G1231" t="s">
        <v>2893</v>
      </c>
      <c r="H1231" t="s">
        <v>2894</v>
      </c>
      <c r="I1231" t="s">
        <v>2895</v>
      </c>
      <c r="J1231">
        <v>334.58731707307697</v>
      </c>
      <c r="K1231">
        <v>1</v>
      </c>
      <c r="L1231">
        <v>2</v>
      </c>
      <c r="M1231">
        <v>2</v>
      </c>
      <c r="N1231">
        <v>1737053.9004678</v>
      </c>
      <c r="O1231">
        <v>572318.41740292998</v>
      </c>
      <c r="P1231">
        <v>959071.80197950394</v>
      </c>
      <c r="Q1231">
        <v>127720.267457551</v>
      </c>
      <c r="R1231">
        <v>359088.46850225999</v>
      </c>
      <c r="S1231">
        <v>163624.75719840801</v>
      </c>
      <c r="T1231">
        <v>2460801.38</v>
      </c>
      <c r="U1231">
        <v>1294451.47581004</v>
      </c>
      <c r="V1231">
        <v>3057069.5530491699</v>
      </c>
      <c r="W1231">
        <v>604878.82911327505</v>
      </c>
      <c r="X1231">
        <v>0</v>
      </c>
      <c r="Y1231">
        <v>0</v>
      </c>
      <c r="Z1231">
        <v>0</v>
      </c>
      <c r="AA1231">
        <v>0</v>
      </c>
      <c r="AB1231">
        <v>93304.473647600098</v>
      </c>
      <c r="AC1231">
        <v>163624.75719840801</v>
      </c>
      <c r="AD1231">
        <v>0</v>
      </c>
      <c r="AE1231">
        <v>0</v>
      </c>
      <c r="AF1231">
        <v>0</v>
      </c>
      <c r="AG1231">
        <v>0</v>
      </c>
      <c r="AH1231">
        <v>0</v>
      </c>
      <c r="AI1231">
        <v>0</v>
      </c>
      <c r="AJ1231">
        <v>3918877.6130084498</v>
      </c>
      <c r="AK1231" s="63">
        <v>11712.570719327499</v>
      </c>
      <c r="AL1231">
        <v>330.98244656580999</v>
      </c>
      <c r="AM1231">
        <v>93035.839999999997</v>
      </c>
      <c r="AN1231">
        <v>4357.8347373220804</v>
      </c>
      <c r="AO1231">
        <v>15415.585545014899</v>
      </c>
      <c r="AP1231">
        <v>330.98244656580999</v>
      </c>
      <c r="AQ1231">
        <v>93035.839999999997</v>
      </c>
      <c r="AR1231">
        <v>4357.8347373220804</v>
      </c>
      <c r="AS1231">
        <v>15415.585545014899</v>
      </c>
      <c r="AT1231">
        <v>0</v>
      </c>
      <c r="AU1231" t="s">
        <v>2896</v>
      </c>
      <c r="AV1231" t="s">
        <v>2896</v>
      </c>
    </row>
    <row r="1232" spans="1:48" x14ac:dyDescent="0.25">
      <c r="A1232" t="s">
        <v>4154</v>
      </c>
      <c r="B1232">
        <v>2102</v>
      </c>
      <c r="C1232" t="s">
        <v>230</v>
      </c>
      <c r="D1232">
        <v>663</v>
      </c>
      <c r="E1232" t="s">
        <v>1468</v>
      </c>
      <c r="F1232" t="s">
        <v>2892</v>
      </c>
      <c r="G1232" t="s">
        <v>2893</v>
      </c>
      <c r="H1232" t="s">
        <v>2894</v>
      </c>
      <c r="I1232" t="s">
        <v>2895</v>
      </c>
      <c r="J1232">
        <v>347.42972027614002</v>
      </c>
      <c r="K1232">
        <v>1</v>
      </c>
      <c r="L1232">
        <v>2</v>
      </c>
      <c r="M1232">
        <v>2</v>
      </c>
      <c r="N1232">
        <v>2168925.2050483199</v>
      </c>
      <c r="O1232">
        <v>552841.84106117999</v>
      </c>
      <c r="P1232">
        <v>1049791.0642826499</v>
      </c>
      <c r="Q1232">
        <v>132555.035513332</v>
      </c>
      <c r="R1232">
        <v>1281814.2918545599</v>
      </c>
      <c r="S1232">
        <v>169905.136037413</v>
      </c>
      <c r="T1232">
        <v>3841791.27</v>
      </c>
      <c r="U1232">
        <v>1344136.1677600399</v>
      </c>
      <c r="V1232">
        <v>3520168.8885241901</v>
      </c>
      <c r="W1232">
        <v>1593958.2421059101</v>
      </c>
      <c r="X1232">
        <v>0</v>
      </c>
      <c r="Y1232">
        <v>0</v>
      </c>
      <c r="Z1232">
        <v>0</v>
      </c>
      <c r="AA1232">
        <v>0</v>
      </c>
      <c r="AB1232">
        <v>71800.307129941095</v>
      </c>
      <c r="AC1232">
        <v>169905.136037413</v>
      </c>
      <c r="AD1232">
        <v>0</v>
      </c>
      <c r="AE1232">
        <v>0</v>
      </c>
      <c r="AF1232">
        <v>0</v>
      </c>
      <c r="AG1232">
        <v>0</v>
      </c>
      <c r="AH1232">
        <v>0</v>
      </c>
      <c r="AI1232">
        <v>0</v>
      </c>
      <c r="AJ1232">
        <v>5355832.5737974504</v>
      </c>
      <c r="AK1232" s="63">
        <v>15415.585545014899</v>
      </c>
      <c r="AL1232">
        <v>330.98244656580999</v>
      </c>
      <c r="AM1232">
        <v>93035.839999999997</v>
      </c>
      <c r="AN1232">
        <v>4357.8347373220804</v>
      </c>
      <c r="AO1232">
        <v>15415.585545014899</v>
      </c>
      <c r="AP1232">
        <v>330.98244656580999</v>
      </c>
      <c r="AQ1232">
        <v>93035.839999999997</v>
      </c>
      <c r="AR1232">
        <v>4357.8347373220804</v>
      </c>
      <c r="AS1232">
        <v>15415.585545014899</v>
      </c>
      <c r="AT1232">
        <v>0</v>
      </c>
      <c r="AU1232" t="s">
        <v>2896</v>
      </c>
      <c r="AV1232" t="s">
        <v>2896</v>
      </c>
    </row>
    <row r="1233" spans="1:48" x14ac:dyDescent="0.25">
      <c r="A1233" t="s">
        <v>4155</v>
      </c>
      <c r="B1233">
        <v>2102</v>
      </c>
      <c r="C1233" t="s">
        <v>230</v>
      </c>
      <c r="D1233">
        <v>664</v>
      </c>
      <c r="E1233" t="s">
        <v>1469</v>
      </c>
      <c r="F1233" t="s">
        <v>2892</v>
      </c>
      <c r="G1233" t="s">
        <v>2893</v>
      </c>
      <c r="H1233" t="s">
        <v>2894</v>
      </c>
      <c r="I1233" t="s">
        <v>2895</v>
      </c>
      <c r="J1233">
        <v>142.58171999557601</v>
      </c>
      <c r="K1233">
        <v>1</v>
      </c>
      <c r="L1233">
        <v>1</v>
      </c>
      <c r="M1233">
        <v>2</v>
      </c>
      <c r="N1233">
        <v>843042.11174689</v>
      </c>
      <c r="O1233">
        <v>276272.83549327101</v>
      </c>
      <c r="P1233">
        <v>513047.20220840001</v>
      </c>
      <c r="Q1233">
        <v>55248.5780299486</v>
      </c>
      <c r="R1233">
        <v>188733.767907948</v>
      </c>
      <c r="S1233">
        <v>69727.386917394702</v>
      </c>
      <c r="T1233">
        <v>1324724.31</v>
      </c>
      <c r="U1233">
        <v>551620.18538645701</v>
      </c>
      <c r="V1233">
        <v>1561042.22298149</v>
      </c>
      <c r="W1233">
        <v>293730.12582879502</v>
      </c>
      <c r="X1233">
        <v>0</v>
      </c>
      <c r="Y1233">
        <v>0</v>
      </c>
      <c r="Z1233">
        <v>0</v>
      </c>
      <c r="AA1233">
        <v>0</v>
      </c>
      <c r="AB1233">
        <v>21572.146576171399</v>
      </c>
      <c r="AC1233">
        <v>69727.386917394702</v>
      </c>
      <c r="AD1233">
        <v>0</v>
      </c>
      <c r="AE1233">
        <v>0</v>
      </c>
      <c r="AF1233">
        <v>0</v>
      </c>
      <c r="AG1233">
        <v>0</v>
      </c>
      <c r="AH1233">
        <v>0</v>
      </c>
      <c r="AI1233">
        <v>0</v>
      </c>
      <c r="AJ1233">
        <v>1946071.88230385</v>
      </c>
      <c r="AK1233" s="63">
        <v>13648.8175508349</v>
      </c>
      <c r="AL1233">
        <v>330.98244656580999</v>
      </c>
      <c r="AM1233">
        <v>93035.839999999997</v>
      </c>
      <c r="AN1233">
        <v>4357.8347373220804</v>
      </c>
      <c r="AO1233">
        <v>15415.585545014899</v>
      </c>
      <c r="AP1233">
        <v>330.98244656580999</v>
      </c>
      <c r="AQ1233">
        <v>93035.839999999997</v>
      </c>
      <c r="AR1233">
        <v>4357.8347373220804</v>
      </c>
      <c r="AS1233">
        <v>15415.585545014899</v>
      </c>
      <c r="AT1233">
        <v>0</v>
      </c>
      <c r="AU1233" t="s">
        <v>2896</v>
      </c>
      <c r="AV1233" t="s">
        <v>2896</v>
      </c>
    </row>
    <row r="1234" spans="1:48" x14ac:dyDescent="0.25">
      <c r="A1234" t="s">
        <v>4156</v>
      </c>
      <c r="B1234">
        <v>2102</v>
      </c>
      <c r="C1234" t="s">
        <v>230</v>
      </c>
      <c r="D1234">
        <v>666</v>
      </c>
      <c r="E1234" t="s">
        <v>1470</v>
      </c>
      <c r="F1234" t="s">
        <v>2892</v>
      </c>
      <c r="G1234" t="s">
        <v>2893</v>
      </c>
      <c r="H1234" t="s">
        <v>2894</v>
      </c>
      <c r="I1234" t="s">
        <v>2895</v>
      </c>
      <c r="J1234">
        <v>286.31167496407801</v>
      </c>
      <c r="K1234">
        <v>1</v>
      </c>
      <c r="L1234">
        <v>1</v>
      </c>
      <c r="M1234">
        <v>2</v>
      </c>
      <c r="N1234">
        <v>1589956.7281642901</v>
      </c>
      <c r="O1234">
        <v>451568.71439382201</v>
      </c>
      <c r="P1234">
        <v>754709.15142075403</v>
      </c>
      <c r="Q1234">
        <v>109311.363145204</v>
      </c>
      <c r="R1234">
        <v>202502.97533008401</v>
      </c>
      <c r="S1234">
        <v>140016.300405179</v>
      </c>
      <c r="T1234">
        <v>2000366.27</v>
      </c>
      <c r="U1234">
        <v>1107682.6624541499</v>
      </c>
      <c r="V1234">
        <v>2671581.0509755001</v>
      </c>
      <c r="W1234">
        <v>348913.80414104601</v>
      </c>
      <c r="X1234">
        <v>0</v>
      </c>
      <c r="Y1234">
        <v>0</v>
      </c>
      <c r="Z1234">
        <v>0</v>
      </c>
      <c r="AA1234">
        <v>0</v>
      </c>
      <c r="AB1234">
        <v>87554.077337607407</v>
      </c>
      <c r="AC1234">
        <v>140016.300405179</v>
      </c>
      <c r="AD1234">
        <v>0</v>
      </c>
      <c r="AE1234">
        <v>0</v>
      </c>
      <c r="AF1234">
        <v>0</v>
      </c>
      <c r="AG1234">
        <v>0</v>
      </c>
      <c r="AH1234">
        <v>0</v>
      </c>
      <c r="AI1234">
        <v>0</v>
      </c>
      <c r="AJ1234">
        <v>3248065.2328593298</v>
      </c>
      <c r="AK1234" s="63">
        <v>11344.508509011501</v>
      </c>
      <c r="AL1234">
        <v>330.98244656580999</v>
      </c>
      <c r="AM1234">
        <v>93035.839999999997</v>
      </c>
      <c r="AN1234">
        <v>4357.8347373220804</v>
      </c>
      <c r="AO1234">
        <v>15415.585545014899</v>
      </c>
      <c r="AP1234">
        <v>330.98244656580999</v>
      </c>
      <c r="AQ1234">
        <v>93035.839999999997</v>
      </c>
      <c r="AR1234">
        <v>4357.8347373220804</v>
      </c>
      <c r="AS1234">
        <v>15415.585545014899</v>
      </c>
      <c r="AT1234">
        <v>0</v>
      </c>
      <c r="AU1234" t="s">
        <v>2896</v>
      </c>
      <c r="AV1234" t="s">
        <v>2896</v>
      </c>
    </row>
    <row r="1235" spans="1:48" x14ac:dyDescent="0.25">
      <c r="A1235" t="s">
        <v>4157</v>
      </c>
      <c r="B1235">
        <v>2102</v>
      </c>
      <c r="C1235" t="s">
        <v>230</v>
      </c>
      <c r="D1235">
        <v>4484</v>
      </c>
      <c r="E1235" t="s">
        <v>1471</v>
      </c>
      <c r="F1235" t="s">
        <v>2906</v>
      </c>
      <c r="G1235" t="s">
        <v>2893</v>
      </c>
      <c r="H1235" t="s">
        <v>2894</v>
      </c>
      <c r="I1235" t="s">
        <v>2895</v>
      </c>
      <c r="J1235">
        <v>137.440251572313</v>
      </c>
      <c r="K1235">
        <v>1</v>
      </c>
      <c r="L1235">
        <v>1</v>
      </c>
      <c r="M1235">
        <v>2</v>
      </c>
      <c r="N1235">
        <v>60683.333897913901</v>
      </c>
      <c r="O1235">
        <v>78697.577263748899</v>
      </c>
      <c r="P1235">
        <v>264497.63549327001</v>
      </c>
      <c r="Q1235">
        <v>51876.319603380602</v>
      </c>
      <c r="R1235">
        <v>75974.005116171902</v>
      </c>
      <c r="S1235">
        <v>67213.031233625705</v>
      </c>
      <c r="T1235">
        <v>0</v>
      </c>
      <c r="U1235">
        <v>531728.87137448601</v>
      </c>
      <c r="V1235">
        <v>418234.99341698998</v>
      </c>
      <c r="W1235">
        <v>92699.618690067306</v>
      </c>
      <c r="X1235">
        <v>0</v>
      </c>
      <c r="Y1235">
        <v>0</v>
      </c>
      <c r="Z1235">
        <v>0</v>
      </c>
      <c r="AA1235">
        <v>0</v>
      </c>
      <c r="AB1235">
        <v>20794.259267427798</v>
      </c>
      <c r="AC1235">
        <v>67213.031233625705</v>
      </c>
      <c r="AD1235">
        <v>0</v>
      </c>
      <c r="AE1235">
        <v>0</v>
      </c>
      <c r="AF1235">
        <v>0</v>
      </c>
      <c r="AG1235">
        <v>0</v>
      </c>
      <c r="AH1235">
        <v>0</v>
      </c>
      <c r="AI1235">
        <v>0</v>
      </c>
      <c r="AJ1235">
        <v>598941.90260811104</v>
      </c>
      <c r="AK1235" s="63">
        <v>4357.8347373220804</v>
      </c>
      <c r="AL1235">
        <v>330.98244656580999</v>
      </c>
      <c r="AM1235">
        <v>93035.839999999997</v>
      </c>
      <c r="AN1235">
        <v>4357.8347373220804</v>
      </c>
      <c r="AO1235">
        <v>15415.585545014899</v>
      </c>
      <c r="AP1235">
        <v>330.98244656580999</v>
      </c>
      <c r="AQ1235">
        <v>93035.839999999997</v>
      </c>
      <c r="AR1235">
        <v>4357.8347373220804</v>
      </c>
      <c r="AS1235">
        <v>15415.585545014899</v>
      </c>
      <c r="AT1235">
        <v>0</v>
      </c>
      <c r="AU1235" t="s">
        <v>2896</v>
      </c>
      <c r="AV1235" t="s">
        <v>2897</v>
      </c>
    </row>
    <row r="1236" spans="1:48" x14ac:dyDescent="0.25">
      <c r="A1236" t="s">
        <v>4158</v>
      </c>
      <c r="B1236">
        <v>2102</v>
      </c>
      <c r="C1236" t="s">
        <v>230</v>
      </c>
      <c r="D1236">
        <v>669</v>
      </c>
      <c r="E1236" t="s">
        <v>1472</v>
      </c>
      <c r="F1236" t="s">
        <v>2892</v>
      </c>
      <c r="G1236" t="s">
        <v>2903</v>
      </c>
      <c r="H1236" t="s">
        <v>2904</v>
      </c>
      <c r="I1236" t="s">
        <v>2895</v>
      </c>
      <c r="J1236">
        <v>676.755572873083</v>
      </c>
      <c r="K1236">
        <v>1</v>
      </c>
      <c r="L1236">
        <v>1</v>
      </c>
      <c r="M1236">
        <v>2</v>
      </c>
      <c r="N1236">
        <v>4568607.2663864801</v>
      </c>
      <c r="O1236">
        <v>1612583.48111529</v>
      </c>
      <c r="P1236">
        <v>2274645.82249407</v>
      </c>
      <c r="Q1236">
        <v>257154.712473625</v>
      </c>
      <c r="R1236">
        <v>383415.87633652898</v>
      </c>
      <c r="S1236">
        <v>330956.85533663601</v>
      </c>
      <c r="T1236">
        <v>6478175.0700000003</v>
      </c>
      <c r="U1236">
        <v>2618232.0888059898</v>
      </c>
      <c r="V1236">
        <v>7909693.6102588503</v>
      </c>
      <c r="W1236">
        <v>1082762.7600875599</v>
      </c>
      <c r="X1236">
        <v>0</v>
      </c>
      <c r="Y1236">
        <v>0</v>
      </c>
      <c r="Z1236">
        <v>0</v>
      </c>
      <c r="AA1236">
        <v>0</v>
      </c>
      <c r="AB1236">
        <v>103950.78845957801</v>
      </c>
      <c r="AC1236">
        <v>330956.85533663601</v>
      </c>
      <c r="AD1236">
        <v>0</v>
      </c>
      <c r="AE1236">
        <v>0</v>
      </c>
      <c r="AF1236">
        <v>0</v>
      </c>
      <c r="AG1236">
        <v>0</v>
      </c>
      <c r="AH1236">
        <v>0</v>
      </c>
      <c r="AI1236">
        <v>0</v>
      </c>
      <c r="AJ1236">
        <v>9427364.0141426194</v>
      </c>
      <c r="AK1236" s="63">
        <v>13930.234773124799</v>
      </c>
      <c r="AL1236">
        <v>330.98244656580999</v>
      </c>
      <c r="AM1236">
        <v>93035.839999999997</v>
      </c>
      <c r="AN1236">
        <v>4357.8347373220804</v>
      </c>
      <c r="AO1236">
        <v>15415.585545014899</v>
      </c>
      <c r="AP1236">
        <v>330.98244656580999</v>
      </c>
      <c r="AQ1236">
        <v>40734.411818744898</v>
      </c>
      <c r="AR1236">
        <v>13930.234773124799</v>
      </c>
      <c r="AS1236">
        <v>13930.234773124799</v>
      </c>
      <c r="AT1236">
        <v>0</v>
      </c>
      <c r="AU1236" t="s">
        <v>2896</v>
      </c>
      <c r="AV1236" t="s">
        <v>2896</v>
      </c>
    </row>
    <row r="1237" spans="1:48" x14ac:dyDescent="0.25">
      <c r="A1237" t="s">
        <v>4159</v>
      </c>
      <c r="B1237">
        <v>2102</v>
      </c>
      <c r="C1237" t="s">
        <v>230</v>
      </c>
      <c r="D1237">
        <v>668</v>
      </c>
      <c r="E1237" t="s">
        <v>1473</v>
      </c>
      <c r="F1237" t="s">
        <v>2892</v>
      </c>
      <c r="G1237" t="s">
        <v>2911</v>
      </c>
      <c r="H1237" t="s">
        <v>2894</v>
      </c>
      <c r="I1237" t="s">
        <v>2895</v>
      </c>
      <c r="J1237">
        <v>352.95154342819802</v>
      </c>
      <c r="K1237">
        <v>1</v>
      </c>
      <c r="L1237">
        <v>2</v>
      </c>
      <c r="M1237">
        <v>2</v>
      </c>
      <c r="N1237">
        <v>2081509.8690931499</v>
      </c>
      <c r="O1237">
        <v>747957.68844136596</v>
      </c>
      <c r="P1237">
        <v>1558101.7367127801</v>
      </c>
      <c r="Q1237">
        <v>134667.237439296</v>
      </c>
      <c r="R1237">
        <v>197785.116532385</v>
      </c>
      <c r="S1237">
        <v>172605.49832386099</v>
      </c>
      <c r="T1237">
        <v>3354522.65</v>
      </c>
      <c r="U1237">
        <v>1365498.9982189799</v>
      </c>
      <c r="V1237">
        <v>4201606.2994501302</v>
      </c>
      <c r="W1237">
        <v>462333.81790724403</v>
      </c>
      <c r="X1237">
        <v>0</v>
      </c>
      <c r="Y1237">
        <v>0</v>
      </c>
      <c r="Z1237">
        <v>0</v>
      </c>
      <c r="AA1237">
        <v>0</v>
      </c>
      <c r="AB1237">
        <v>56081.530861611602</v>
      </c>
      <c r="AC1237">
        <v>172605.49832386099</v>
      </c>
      <c r="AD1237">
        <v>0</v>
      </c>
      <c r="AE1237">
        <v>0</v>
      </c>
      <c r="AF1237">
        <v>0</v>
      </c>
      <c r="AG1237">
        <v>0</v>
      </c>
      <c r="AH1237">
        <v>0</v>
      </c>
      <c r="AI1237">
        <v>0</v>
      </c>
      <c r="AJ1237">
        <v>4892627.1465428397</v>
      </c>
      <c r="AK1237" s="63">
        <v>13862.036411630501</v>
      </c>
      <c r="AL1237">
        <v>330.98244656580999</v>
      </c>
      <c r="AM1237">
        <v>93035.839999999997</v>
      </c>
      <c r="AN1237">
        <v>4357.8347373220804</v>
      </c>
      <c r="AO1237">
        <v>15415.585545014899</v>
      </c>
      <c r="AP1237">
        <v>3753.1860850462999</v>
      </c>
      <c r="AQ1237">
        <v>20687.885194392002</v>
      </c>
      <c r="AR1237">
        <v>13862.036411630501</v>
      </c>
      <c r="AS1237">
        <v>13862.036411630501</v>
      </c>
      <c r="AT1237">
        <v>0</v>
      </c>
      <c r="AU1237" t="s">
        <v>2896</v>
      </c>
      <c r="AV1237" t="s">
        <v>2896</v>
      </c>
    </row>
    <row r="1238" spans="1:48" x14ac:dyDescent="0.25">
      <c r="A1238" t="s">
        <v>4160</v>
      </c>
      <c r="B1238">
        <v>2102</v>
      </c>
      <c r="C1238" t="s">
        <v>230</v>
      </c>
      <c r="D1238">
        <v>2102</v>
      </c>
      <c r="E1238" t="s">
        <v>230</v>
      </c>
      <c r="F1238" t="s">
        <v>1871</v>
      </c>
      <c r="G1238" t="s">
        <v>1871</v>
      </c>
      <c r="H1238" t="s">
        <v>2899</v>
      </c>
      <c r="I1238" t="s">
        <v>2895</v>
      </c>
      <c r="J1238">
        <v>1</v>
      </c>
      <c r="K1238">
        <v>0</v>
      </c>
      <c r="L1238">
        <v>0</v>
      </c>
      <c r="M1238">
        <v>2</v>
      </c>
      <c r="N1238">
        <v>441.525195157155</v>
      </c>
      <c r="O1238">
        <v>572.59482839598002</v>
      </c>
      <c r="P1238">
        <v>1924.4554085678999</v>
      </c>
      <c r="Q1238">
        <v>377.44633766248899</v>
      </c>
      <c r="R1238">
        <v>552.77842005548803</v>
      </c>
      <c r="S1238">
        <v>489.03454748307303</v>
      </c>
      <c r="T1238">
        <v>0</v>
      </c>
      <c r="U1238">
        <v>3868.8001898390098</v>
      </c>
      <c r="V1238">
        <v>3043.0313436740198</v>
      </c>
      <c r="W1238">
        <v>674.47212610269503</v>
      </c>
      <c r="X1238">
        <v>0</v>
      </c>
      <c r="Y1238">
        <v>0</v>
      </c>
      <c r="Z1238">
        <v>0</v>
      </c>
      <c r="AA1238">
        <v>0</v>
      </c>
      <c r="AB1238">
        <v>151.296720062296</v>
      </c>
      <c r="AC1238">
        <v>489.03454748307303</v>
      </c>
      <c r="AD1238">
        <v>0</v>
      </c>
      <c r="AE1238">
        <v>0</v>
      </c>
      <c r="AF1238">
        <v>0</v>
      </c>
      <c r="AG1238">
        <v>0</v>
      </c>
      <c r="AH1238">
        <v>0</v>
      </c>
      <c r="AI1238">
        <v>0</v>
      </c>
      <c r="AJ1238">
        <v>4357.8347373220804</v>
      </c>
      <c r="AK1238" s="63">
        <v>4357.8347373220804</v>
      </c>
      <c r="AL1238">
        <v>330.98244656580999</v>
      </c>
      <c r="AM1238">
        <v>93035.839999999997</v>
      </c>
      <c r="AN1238">
        <v>4357.8347373220804</v>
      </c>
      <c r="AO1238">
        <v>15415.585545014899</v>
      </c>
      <c r="AP1238">
        <v>634.54287297753501</v>
      </c>
      <c r="AQ1238">
        <v>40331.279999999999</v>
      </c>
      <c r="AR1238">
        <v>4357.8347373220804</v>
      </c>
      <c r="AS1238">
        <v>4357.8347373220804</v>
      </c>
      <c r="AT1238">
        <v>0</v>
      </c>
      <c r="AU1238" t="s">
        <v>2896</v>
      </c>
      <c r="AV1238" t="s">
        <v>2900</v>
      </c>
    </row>
    <row r="1239" spans="1:48" x14ac:dyDescent="0.25">
      <c r="A1239" t="s">
        <v>4161</v>
      </c>
      <c r="B1239">
        <v>2055</v>
      </c>
      <c r="C1239" t="s">
        <v>231</v>
      </c>
      <c r="D1239">
        <v>402</v>
      </c>
      <c r="E1239" t="s">
        <v>512</v>
      </c>
      <c r="F1239" t="s">
        <v>2892</v>
      </c>
      <c r="G1239" t="s">
        <v>2893</v>
      </c>
      <c r="H1239" t="s">
        <v>2894</v>
      </c>
      <c r="I1239" t="s">
        <v>2895</v>
      </c>
      <c r="J1239">
        <v>100.74705882351201</v>
      </c>
      <c r="K1239">
        <v>1</v>
      </c>
      <c r="L1239">
        <v>1</v>
      </c>
      <c r="M1239">
        <v>3</v>
      </c>
      <c r="N1239">
        <v>797613.00620923704</v>
      </c>
      <c r="O1239">
        <v>350284.32701617299</v>
      </c>
      <c r="P1239">
        <v>350530.83085487399</v>
      </c>
      <c r="Q1239">
        <v>51056.111302510697</v>
      </c>
      <c r="R1239">
        <v>14418.0516390022</v>
      </c>
      <c r="S1239">
        <v>48726.791510360701</v>
      </c>
      <c r="T1239">
        <v>1080109.6100000001</v>
      </c>
      <c r="U1239">
        <v>483792.71702179703</v>
      </c>
      <c r="V1239">
        <v>1287963.7376584399</v>
      </c>
      <c r="W1239">
        <v>265905.46000980301</v>
      </c>
      <c r="X1239">
        <v>0</v>
      </c>
      <c r="Y1239">
        <v>0</v>
      </c>
      <c r="Z1239">
        <v>0</v>
      </c>
      <c r="AA1239">
        <v>10008.8136497697</v>
      </c>
      <c r="AB1239">
        <v>24.315703781029001</v>
      </c>
      <c r="AC1239">
        <v>40553.939324497303</v>
      </c>
      <c r="AD1239">
        <v>8172.8521858633603</v>
      </c>
      <c r="AE1239">
        <v>0</v>
      </c>
      <c r="AF1239">
        <v>0</v>
      </c>
      <c r="AG1239">
        <v>0</v>
      </c>
      <c r="AH1239">
        <v>0</v>
      </c>
      <c r="AI1239">
        <v>0</v>
      </c>
      <c r="AJ1239">
        <v>1612629.1185321601</v>
      </c>
      <c r="AK1239" s="63">
        <v>16006.711633707801</v>
      </c>
      <c r="AL1239">
        <v>330.98244656580999</v>
      </c>
      <c r="AM1239">
        <v>93035.839999999997</v>
      </c>
      <c r="AN1239">
        <v>5285.7077392703004</v>
      </c>
      <c r="AO1239">
        <v>16372.432636477701</v>
      </c>
      <c r="AP1239">
        <v>330.98244656580999</v>
      </c>
      <c r="AQ1239">
        <v>93035.839999999997</v>
      </c>
      <c r="AR1239">
        <v>5285.7077392703004</v>
      </c>
      <c r="AS1239">
        <v>16006.711633707801</v>
      </c>
      <c r="AT1239">
        <v>0</v>
      </c>
      <c r="AU1239" t="s">
        <v>2896</v>
      </c>
      <c r="AV1239" t="s">
        <v>2896</v>
      </c>
    </row>
    <row r="1240" spans="1:48" x14ac:dyDescent="0.25">
      <c r="A1240" t="s">
        <v>4162</v>
      </c>
      <c r="B1240">
        <v>2055</v>
      </c>
      <c r="C1240" t="s">
        <v>231</v>
      </c>
      <c r="D1240">
        <v>443</v>
      </c>
      <c r="E1240" t="s">
        <v>1391</v>
      </c>
      <c r="F1240" t="s">
        <v>2892</v>
      </c>
      <c r="G1240" t="s">
        <v>2893</v>
      </c>
      <c r="H1240" t="s">
        <v>2894</v>
      </c>
      <c r="I1240" t="s">
        <v>2895</v>
      </c>
      <c r="J1240">
        <v>387.94839595686102</v>
      </c>
      <c r="K1240">
        <v>1</v>
      </c>
      <c r="L1240">
        <v>1</v>
      </c>
      <c r="M1240">
        <v>3</v>
      </c>
      <c r="N1240">
        <v>2898918.9742199401</v>
      </c>
      <c r="O1240">
        <v>836246.85636744404</v>
      </c>
      <c r="P1240">
        <v>1261486.86994741</v>
      </c>
      <c r="Q1240">
        <v>196602.627559599</v>
      </c>
      <c r="R1240">
        <v>55519.834241242301</v>
      </c>
      <c r="S1240">
        <v>187633.07661103801</v>
      </c>
      <c r="T1240">
        <v>3385826.4</v>
      </c>
      <c r="U1240">
        <v>1862948.7623356399</v>
      </c>
      <c r="V1240">
        <v>3956178.7704936499</v>
      </c>
      <c r="W1240">
        <v>1253961.65168589</v>
      </c>
      <c r="X1240">
        <v>0</v>
      </c>
      <c r="Y1240">
        <v>0</v>
      </c>
      <c r="Z1240">
        <v>0</v>
      </c>
      <c r="AA1240">
        <v>38541.107266082297</v>
      </c>
      <c r="AB1240">
        <v>93.6328900175385</v>
      </c>
      <c r="AC1240">
        <v>156161.737070968</v>
      </c>
      <c r="AD1240">
        <v>31471.339540070599</v>
      </c>
      <c r="AE1240">
        <v>0</v>
      </c>
      <c r="AF1240">
        <v>0</v>
      </c>
      <c r="AG1240">
        <v>0</v>
      </c>
      <c r="AH1240">
        <v>0</v>
      </c>
      <c r="AI1240">
        <v>0</v>
      </c>
      <c r="AJ1240">
        <v>5436408.23894668</v>
      </c>
      <c r="AK1240" s="63">
        <v>14013.225201093999</v>
      </c>
      <c r="AL1240">
        <v>330.98244656580999</v>
      </c>
      <c r="AM1240">
        <v>93035.839999999997</v>
      </c>
      <c r="AN1240">
        <v>5285.7077392703004</v>
      </c>
      <c r="AO1240">
        <v>16372.432636477701</v>
      </c>
      <c r="AP1240">
        <v>330.98244656580999</v>
      </c>
      <c r="AQ1240">
        <v>93035.839999999997</v>
      </c>
      <c r="AR1240">
        <v>5285.7077392703004</v>
      </c>
      <c r="AS1240">
        <v>16006.711633707801</v>
      </c>
      <c r="AT1240">
        <v>0</v>
      </c>
      <c r="AU1240" t="s">
        <v>2896</v>
      </c>
      <c r="AV1240" t="s">
        <v>2896</v>
      </c>
    </row>
    <row r="1241" spans="1:48" x14ac:dyDescent="0.25">
      <c r="A1241" t="s">
        <v>4163</v>
      </c>
      <c r="B1241">
        <v>2055</v>
      </c>
      <c r="C1241" t="s">
        <v>231</v>
      </c>
      <c r="D1241">
        <v>444</v>
      </c>
      <c r="E1241" t="s">
        <v>1474</v>
      </c>
      <c r="F1241" t="s">
        <v>2892</v>
      </c>
      <c r="G1241" t="s">
        <v>2911</v>
      </c>
      <c r="H1241" t="s">
        <v>2904</v>
      </c>
      <c r="I1241" t="s">
        <v>2895</v>
      </c>
      <c r="J1241">
        <v>409.36935986267002</v>
      </c>
      <c r="K1241">
        <v>1</v>
      </c>
      <c r="L1241">
        <v>1</v>
      </c>
      <c r="M1241">
        <v>3</v>
      </c>
      <c r="N1241">
        <v>2308050.96122861</v>
      </c>
      <c r="O1241">
        <v>1039637.12173444</v>
      </c>
      <c r="P1241">
        <v>1233827.0944833299</v>
      </c>
      <c r="Q1241">
        <v>207458.240915995</v>
      </c>
      <c r="R1241">
        <v>58585.418163570001</v>
      </c>
      <c r="S1241">
        <v>197993.42712030499</v>
      </c>
      <c r="T1241">
        <v>2881745.47</v>
      </c>
      <c r="U1241">
        <v>1965813.3665259399</v>
      </c>
      <c r="V1241">
        <v>4119621.7393830898</v>
      </c>
      <c r="W1241">
        <v>687169.10064900306</v>
      </c>
      <c r="X1241">
        <v>0</v>
      </c>
      <c r="Y1241">
        <v>0</v>
      </c>
      <c r="Z1241">
        <v>0</v>
      </c>
      <c r="AA1241">
        <v>40669.193568902003</v>
      </c>
      <c r="AB1241">
        <v>98.802924945806197</v>
      </c>
      <c r="AC1241">
        <v>164784.36566829699</v>
      </c>
      <c r="AD1241">
        <v>33209.061452008398</v>
      </c>
      <c r="AE1241">
        <v>0</v>
      </c>
      <c r="AF1241">
        <v>0</v>
      </c>
      <c r="AG1241">
        <v>0</v>
      </c>
      <c r="AH1241">
        <v>0</v>
      </c>
      <c r="AI1241">
        <v>0</v>
      </c>
      <c r="AJ1241">
        <v>5045552.2636462497</v>
      </c>
      <c r="AK1241" s="63">
        <v>12325.182972508899</v>
      </c>
      <c r="AL1241">
        <v>330.98244656580999</v>
      </c>
      <c r="AM1241">
        <v>93035.839999999997</v>
      </c>
      <c r="AN1241">
        <v>5285.7077392703004</v>
      </c>
      <c r="AO1241">
        <v>16372.432636477701</v>
      </c>
      <c r="AP1241">
        <v>3753.1860850462999</v>
      </c>
      <c r="AQ1241">
        <v>20687.885194392002</v>
      </c>
      <c r="AR1241">
        <v>12325.182972508899</v>
      </c>
      <c r="AS1241">
        <v>13938.1406848847</v>
      </c>
      <c r="AT1241">
        <v>0</v>
      </c>
      <c r="AU1241" t="s">
        <v>2896</v>
      </c>
      <c r="AV1241" t="s">
        <v>2896</v>
      </c>
    </row>
    <row r="1242" spans="1:48" x14ac:dyDescent="0.25">
      <c r="A1242" t="s">
        <v>4164</v>
      </c>
      <c r="B1242">
        <v>2055</v>
      </c>
      <c r="C1242" t="s">
        <v>231</v>
      </c>
      <c r="D1242">
        <v>445</v>
      </c>
      <c r="E1242" t="s">
        <v>1475</v>
      </c>
      <c r="F1242" t="s">
        <v>2892</v>
      </c>
      <c r="G1242" t="s">
        <v>2893</v>
      </c>
      <c r="H1242" t="s">
        <v>2894</v>
      </c>
      <c r="I1242" t="s">
        <v>2895</v>
      </c>
      <c r="J1242">
        <v>380.52571428555802</v>
      </c>
      <c r="K1242">
        <v>1</v>
      </c>
      <c r="L1242">
        <v>1</v>
      </c>
      <c r="M1242">
        <v>3</v>
      </c>
      <c r="N1242">
        <v>2442301.3417439298</v>
      </c>
      <c r="O1242">
        <v>783526.30058816401</v>
      </c>
      <c r="P1242">
        <v>1147678.49865617</v>
      </c>
      <c r="Q1242">
        <v>192840.99654030599</v>
      </c>
      <c r="R1242">
        <v>54457.563948824201</v>
      </c>
      <c r="S1242">
        <v>184043.06151313899</v>
      </c>
      <c r="T1242">
        <v>2793500.05</v>
      </c>
      <c r="U1242">
        <v>1827304.65147739</v>
      </c>
      <c r="V1242">
        <v>3589614.73858687</v>
      </c>
      <c r="W1242">
        <v>993294.42769214301</v>
      </c>
      <c r="X1242">
        <v>0</v>
      </c>
      <c r="Y1242">
        <v>0</v>
      </c>
      <c r="Z1242">
        <v>0</v>
      </c>
      <c r="AA1242">
        <v>37803.693802134199</v>
      </c>
      <c r="AB1242">
        <v>91.841396242058295</v>
      </c>
      <c r="AC1242">
        <v>153173.86838638</v>
      </c>
      <c r="AD1242">
        <v>30869.193126759001</v>
      </c>
      <c r="AE1242">
        <v>0</v>
      </c>
      <c r="AF1242">
        <v>0</v>
      </c>
      <c r="AG1242">
        <v>0</v>
      </c>
      <c r="AH1242">
        <v>0</v>
      </c>
      <c r="AI1242">
        <v>0</v>
      </c>
      <c r="AJ1242">
        <v>4804847.7629905296</v>
      </c>
      <c r="AK1242" s="63">
        <v>12626.8674694211</v>
      </c>
      <c r="AL1242">
        <v>330.98244656580999</v>
      </c>
      <c r="AM1242">
        <v>93035.839999999997</v>
      </c>
      <c r="AN1242">
        <v>5285.7077392703004</v>
      </c>
      <c r="AO1242">
        <v>16372.432636477701</v>
      </c>
      <c r="AP1242">
        <v>330.98244656580999</v>
      </c>
      <c r="AQ1242">
        <v>93035.839999999997</v>
      </c>
      <c r="AR1242">
        <v>5285.7077392703004</v>
      </c>
      <c r="AS1242">
        <v>16006.711633707801</v>
      </c>
      <c r="AT1242">
        <v>0</v>
      </c>
      <c r="AU1242" t="s">
        <v>2896</v>
      </c>
      <c r="AV1242" t="s">
        <v>2896</v>
      </c>
    </row>
    <row r="1243" spans="1:48" x14ac:dyDescent="0.25">
      <c r="A1243" t="s">
        <v>4165</v>
      </c>
      <c r="B1243">
        <v>2055</v>
      </c>
      <c r="C1243" t="s">
        <v>231</v>
      </c>
      <c r="D1243">
        <v>446</v>
      </c>
      <c r="E1243" t="s">
        <v>1476</v>
      </c>
      <c r="F1243" t="s">
        <v>2892</v>
      </c>
      <c r="G1243" t="s">
        <v>2893</v>
      </c>
      <c r="H1243" t="s">
        <v>2894</v>
      </c>
      <c r="I1243" t="s">
        <v>2895</v>
      </c>
      <c r="J1243">
        <v>239.53823529409101</v>
      </c>
      <c r="K1243">
        <v>1</v>
      </c>
      <c r="L1243">
        <v>1</v>
      </c>
      <c r="M1243">
        <v>3</v>
      </c>
      <c r="N1243">
        <v>1790281.2627471001</v>
      </c>
      <c r="O1243">
        <v>548583.10736902896</v>
      </c>
      <c r="P1243">
        <v>817617.15563568298</v>
      </c>
      <c r="Q1243">
        <v>121392.03809221199</v>
      </c>
      <c r="R1243">
        <v>37080.5998404661</v>
      </c>
      <c r="S1243">
        <v>115853.800460634</v>
      </c>
      <c r="T1243">
        <v>2164678.86</v>
      </c>
      <c r="U1243">
        <v>1150275.3036845</v>
      </c>
      <c r="V1243">
        <v>2557544.23042501</v>
      </c>
      <c r="W1243">
        <v>730755.01292197197</v>
      </c>
      <c r="X1243">
        <v>0</v>
      </c>
      <c r="Y1243">
        <v>0</v>
      </c>
      <c r="Z1243">
        <v>0</v>
      </c>
      <c r="AA1243">
        <v>26597.106830683799</v>
      </c>
      <c r="AB1243">
        <v>57.813506832442201</v>
      </c>
      <c r="AC1243">
        <v>96421.862568028402</v>
      </c>
      <c r="AD1243">
        <v>19431.937892605602</v>
      </c>
      <c r="AE1243">
        <v>0</v>
      </c>
      <c r="AF1243">
        <v>0</v>
      </c>
      <c r="AG1243">
        <v>0</v>
      </c>
      <c r="AH1243">
        <v>0</v>
      </c>
      <c r="AI1243">
        <v>0</v>
      </c>
      <c r="AJ1243">
        <v>3430807.96414513</v>
      </c>
      <c r="AK1243" s="63">
        <v>14322.5901281813</v>
      </c>
      <c r="AL1243">
        <v>330.98244656580999</v>
      </c>
      <c r="AM1243">
        <v>93035.839999999997</v>
      </c>
      <c r="AN1243">
        <v>5285.7077392703004</v>
      </c>
      <c r="AO1243">
        <v>16372.432636477701</v>
      </c>
      <c r="AP1243">
        <v>330.98244656580999</v>
      </c>
      <c r="AQ1243">
        <v>93035.839999999997</v>
      </c>
      <c r="AR1243">
        <v>5285.7077392703004</v>
      </c>
      <c r="AS1243">
        <v>16006.711633707801</v>
      </c>
      <c r="AT1243">
        <v>0</v>
      </c>
      <c r="AU1243" t="s">
        <v>2896</v>
      </c>
      <c r="AV1243" t="s">
        <v>2896</v>
      </c>
    </row>
    <row r="1244" spans="1:48" x14ac:dyDescent="0.25">
      <c r="A1244" t="s">
        <v>4166</v>
      </c>
      <c r="B1244">
        <v>2055</v>
      </c>
      <c r="C1244" t="s">
        <v>231</v>
      </c>
      <c r="D1244">
        <v>455</v>
      </c>
      <c r="E1244" t="s">
        <v>1477</v>
      </c>
      <c r="F1244" t="s">
        <v>2892</v>
      </c>
      <c r="G1244" t="s">
        <v>2903</v>
      </c>
      <c r="H1244" t="s">
        <v>2904</v>
      </c>
      <c r="I1244" t="s">
        <v>2895</v>
      </c>
      <c r="J1244">
        <v>569.97575051282502</v>
      </c>
      <c r="K1244">
        <v>1</v>
      </c>
      <c r="L1244">
        <v>1</v>
      </c>
      <c r="M1244">
        <v>3</v>
      </c>
      <c r="N1244">
        <v>3296656.1499952301</v>
      </c>
      <c r="O1244">
        <v>2085760.60829961</v>
      </c>
      <c r="P1244">
        <v>1841806.14048058</v>
      </c>
      <c r="Q1244">
        <v>288849.57732506498</v>
      </c>
      <c r="R1244">
        <v>81570.021992096503</v>
      </c>
      <c r="S1244">
        <v>275671.46758946503</v>
      </c>
      <c r="T1244">
        <v>4857588.7300000004</v>
      </c>
      <c r="U1244">
        <v>2737053.7680925699</v>
      </c>
      <c r="V1244">
        <v>6387925.67093472</v>
      </c>
      <c r="W1244">
        <v>1149954.4710150301</v>
      </c>
      <c r="X1244">
        <v>0</v>
      </c>
      <c r="Y1244">
        <v>0</v>
      </c>
      <c r="Z1244">
        <v>0</v>
      </c>
      <c r="AA1244">
        <v>56624.790226026002</v>
      </c>
      <c r="AB1244">
        <v>137.56591679880501</v>
      </c>
      <c r="AC1244">
        <v>229433.61595522301</v>
      </c>
      <c r="AD1244">
        <v>46237.851634242499</v>
      </c>
      <c r="AE1244">
        <v>0</v>
      </c>
      <c r="AF1244">
        <v>0</v>
      </c>
      <c r="AG1244">
        <v>0</v>
      </c>
      <c r="AH1244">
        <v>0</v>
      </c>
      <c r="AI1244">
        <v>0</v>
      </c>
      <c r="AJ1244">
        <v>7870313.9656820297</v>
      </c>
      <c r="AK1244" s="63">
        <v>13808.155800664999</v>
      </c>
      <c r="AL1244">
        <v>330.98244656580999</v>
      </c>
      <c r="AM1244">
        <v>93035.839999999997</v>
      </c>
      <c r="AN1244">
        <v>5285.7077392703004</v>
      </c>
      <c r="AO1244">
        <v>16372.432636477701</v>
      </c>
      <c r="AP1244">
        <v>330.98244656580999</v>
      </c>
      <c r="AQ1244">
        <v>40734.411818744898</v>
      </c>
      <c r="AR1244">
        <v>13808.155800664999</v>
      </c>
      <c r="AS1244">
        <v>16372.432636477701</v>
      </c>
      <c r="AT1244">
        <v>0</v>
      </c>
      <c r="AU1244" t="s">
        <v>2896</v>
      </c>
      <c r="AV1244" t="s">
        <v>2896</v>
      </c>
    </row>
    <row r="1245" spans="1:48" x14ac:dyDescent="0.25">
      <c r="A1245" t="s">
        <v>4167</v>
      </c>
      <c r="B1245">
        <v>2055</v>
      </c>
      <c r="C1245" t="s">
        <v>231</v>
      </c>
      <c r="D1245">
        <v>456</v>
      </c>
      <c r="E1245" t="s">
        <v>1478</v>
      </c>
      <c r="F1245" t="s">
        <v>2892</v>
      </c>
      <c r="G1245" t="s">
        <v>2903</v>
      </c>
      <c r="H1245" t="s">
        <v>2904</v>
      </c>
      <c r="I1245" t="s">
        <v>2895</v>
      </c>
      <c r="J1245">
        <v>307.70329846096303</v>
      </c>
      <c r="K1245">
        <v>1</v>
      </c>
      <c r="L1245">
        <v>1</v>
      </c>
      <c r="M1245">
        <v>3</v>
      </c>
      <c r="N1245">
        <v>2126189.3513068398</v>
      </c>
      <c r="O1245">
        <v>1342359.5998480001</v>
      </c>
      <c r="P1245">
        <v>1192257.67057055</v>
      </c>
      <c r="Q1245">
        <v>155936.401894307</v>
      </c>
      <c r="R1245">
        <v>72286.346788076</v>
      </c>
      <c r="S1245">
        <v>148822.15566633001</v>
      </c>
      <c r="T1245">
        <v>3411421.82</v>
      </c>
      <c r="U1245">
        <v>1477607.5504077801</v>
      </c>
      <c r="V1245">
        <v>4084531.0971903801</v>
      </c>
      <c r="W1245">
        <v>764604.42707881005</v>
      </c>
      <c r="X1245">
        <v>0</v>
      </c>
      <c r="Y1245">
        <v>0</v>
      </c>
      <c r="Z1245">
        <v>0</v>
      </c>
      <c r="AA1245">
        <v>30819.580722349499</v>
      </c>
      <c r="AB1245">
        <v>9074.2654162334293</v>
      </c>
      <c r="AC1245">
        <v>123860.49817686</v>
      </c>
      <c r="AD1245">
        <v>24961.657489470501</v>
      </c>
      <c r="AE1245">
        <v>0</v>
      </c>
      <c r="AF1245">
        <v>0</v>
      </c>
      <c r="AG1245">
        <v>0</v>
      </c>
      <c r="AH1245">
        <v>0</v>
      </c>
      <c r="AI1245">
        <v>0</v>
      </c>
      <c r="AJ1245">
        <v>5037851.5260741096</v>
      </c>
      <c r="AK1245" s="63">
        <v>16372.432636477701</v>
      </c>
      <c r="AL1245">
        <v>330.98244656580999</v>
      </c>
      <c r="AM1245">
        <v>93035.839999999997</v>
      </c>
      <c r="AN1245">
        <v>5285.7077392703004</v>
      </c>
      <c r="AO1245">
        <v>16372.432636477701</v>
      </c>
      <c r="AP1245">
        <v>330.98244656580999</v>
      </c>
      <c r="AQ1245">
        <v>40734.411818744898</v>
      </c>
      <c r="AR1245">
        <v>13808.155800664999</v>
      </c>
      <c r="AS1245">
        <v>16372.432636477701</v>
      </c>
      <c r="AT1245">
        <v>0</v>
      </c>
      <c r="AU1245" t="s">
        <v>2896</v>
      </c>
      <c r="AV1245" t="s">
        <v>2896</v>
      </c>
    </row>
    <row r="1246" spans="1:48" x14ac:dyDescent="0.25">
      <c r="A1246" t="s">
        <v>4168</v>
      </c>
      <c r="B1246">
        <v>2055</v>
      </c>
      <c r="C1246" t="s">
        <v>231</v>
      </c>
      <c r="D1246">
        <v>448</v>
      </c>
      <c r="E1246" t="s">
        <v>1479</v>
      </c>
      <c r="F1246" t="s">
        <v>2892</v>
      </c>
      <c r="G1246" t="s">
        <v>2911</v>
      </c>
      <c r="H1246" t="s">
        <v>2904</v>
      </c>
      <c r="I1246" t="s">
        <v>2895</v>
      </c>
      <c r="J1246">
        <v>397.95764705875001</v>
      </c>
      <c r="K1246">
        <v>1</v>
      </c>
      <c r="L1246">
        <v>1</v>
      </c>
      <c r="M1246">
        <v>3</v>
      </c>
      <c r="N1246">
        <v>2288992.08599055</v>
      </c>
      <c r="O1246">
        <v>1125503.1921665</v>
      </c>
      <c r="P1246">
        <v>1192445.8986446201</v>
      </c>
      <c r="Q1246">
        <v>201675.06783012001</v>
      </c>
      <c r="R1246">
        <v>56952.272080520503</v>
      </c>
      <c r="S1246">
        <v>192474.09824791801</v>
      </c>
      <c r="T1246">
        <v>2954554.8</v>
      </c>
      <c r="U1246">
        <v>1911013.71671231</v>
      </c>
      <c r="V1246">
        <v>4103488.7885811199</v>
      </c>
      <c r="W1246">
        <v>722448.19350575795</v>
      </c>
      <c r="X1246">
        <v>0</v>
      </c>
      <c r="Y1246">
        <v>0</v>
      </c>
      <c r="Z1246">
        <v>0</v>
      </c>
      <c r="AA1246">
        <v>39535.485962814899</v>
      </c>
      <c r="AB1246">
        <v>96.048662623762596</v>
      </c>
      <c r="AC1246">
        <v>160190.78334397901</v>
      </c>
      <c r="AD1246">
        <v>32283.314903939401</v>
      </c>
      <c r="AE1246">
        <v>0</v>
      </c>
      <c r="AF1246">
        <v>0</v>
      </c>
      <c r="AG1246">
        <v>0</v>
      </c>
      <c r="AH1246">
        <v>0</v>
      </c>
      <c r="AI1246">
        <v>0</v>
      </c>
      <c r="AJ1246">
        <v>5058042.6149602402</v>
      </c>
      <c r="AK1246" s="63">
        <v>12710.0023139234</v>
      </c>
      <c r="AL1246">
        <v>330.98244656580999</v>
      </c>
      <c r="AM1246">
        <v>93035.839999999997</v>
      </c>
      <c r="AN1246">
        <v>5285.7077392703004</v>
      </c>
      <c r="AO1246">
        <v>16372.432636477701</v>
      </c>
      <c r="AP1246">
        <v>3753.1860850462999</v>
      </c>
      <c r="AQ1246">
        <v>20687.885194392002</v>
      </c>
      <c r="AR1246">
        <v>12325.182972508899</v>
      </c>
      <c r="AS1246">
        <v>13938.1406848847</v>
      </c>
      <c r="AT1246">
        <v>0</v>
      </c>
      <c r="AU1246" t="s">
        <v>2896</v>
      </c>
      <c r="AV1246" t="s">
        <v>2896</v>
      </c>
    </row>
    <row r="1247" spans="1:48" x14ac:dyDescent="0.25">
      <c r="A1247" t="s">
        <v>4169</v>
      </c>
      <c r="B1247">
        <v>2055</v>
      </c>
      <c r="C1247" t="s">
        <v>231</v>
      </c>
      <c r="D1247">
        <v>449</v>
      </c>
      <c r="E1247" t="s">
        <v>1480</v>
      </c>
      <c r="F1247" t="s">
        <v>2892</v>
      </c>
      <c r="G1247" t="s">
        <v>2911</v>
      </c>
      <c r="H1247" t="s">
        <v>2904</v>
      </c>
      <c r="I1247" t="s">
        <v>2895</v>
      </c>
      <c r="J1247">
        <v>319.05413163579999</v>
      </c>
      <c r="K1247">
        <v>1</v>
      </c>
      <c r="L1247">
        <v>1</v>
      </c>
      <c r="M1247">
        <v>3</v>
      </c>
      <c r="N1247">
        <v>2125388.89861689</v>
      </c>
      <c r="O1247">
        <v>823288.38438097003</v>
      </c>
      <c r="P1247">
        <v>1136683.0470209799</v>
      </c>
      <c r="Q1247">
        <v>161688.72269372601</v>
      </c>
      <c r="R1247">
        <v>45660.280302777297</v>
      </c>
      <c r="S1247">
        <v>154312.03981816501</v>
      </c>
      <c r="T1247">
        <v>2760594.48</v>
      </c>
      <c r="U1247">
        <v>1532114.8530153499</v>
      </c>
      <c r="V1247">
        <v>3332833.4133197898</v>
      </c>
      <c r="W1247">
        <v>928102.174527528</v>
      </c>
      <c r="X1247">
        <v>0</v>
      </c>
      <c r="Y1247">
        <v>0</v>
      </c>
      <c r="Z1247">
        <v>0</v>
      </c>
      <c r="AA1247">
        <v>31696.740183015099</v>
      </c>
      <c r="AB1247">
        <v>77.004985014599797</v>
      </c>
      <c r="AC1247">
        <v>128429.574487675</v>
      </c>
      <c r="AD1247">
        <v>25882.4653304899</v>
      </c>
      <c r="AE1247">
        <v>0</v>
      </c>
      <c r="AF1247">
        <v>0</v>
      </c>
      <c r="AG1247">
        <v>0</v>
      </c>
      <c r="AH1247">
        <v>0</v>
      </c>
      <c r="AI1247">
        <v>0</v>
      </c>
      <c r="AJ1247">
        <v>4447021.3728335099</v>
      </c>
      <c r="AK1247" s="63">
        <v>13938.1406848847</v>
      </c>
      <c r="AL1247">
        <v>330.98244656580999</v>
      </c>
      <c r="AM1247">
        <v>93035.839999999997</v>
      </c>
      <c r="AN1247">
        <v>5285.7077392703004</v>
      </c>
      <c r="AO1247">
        <v>16372.432636477701</v>
      </c>
      <c r="AP1247">
        <v>3753.1860850462999</v>
      </c>
      <c r="AQ1247">
        <v>20687.885194392002</v>
      </c>
      <c r="AR1247">
        <v>12325.182972508899</v>
      </c>
      <c r="AS1247">
        <v>13938.1406848847</v>
      </c>
      <c r="AT1247">
        <v>0</v>
      </c>
      <c r="AU1247" t="s">
        <v>2896</v>
      </c>
      <c r="AV1247" t="s">
        <v>2896</v>
      </c>
    </row>
    <row r="1248" spans="1:48" x14ac:dyDescent="0.25">
      <c r="A1248" t="s">
        <v>4170</v>
      </c>
      <c r="B1248">
        <v>2055</v>
      </c>
      <c r="C1248" t="s">
        <v>231</v>
      </c>
      <c r="D1248">
        <v>450</v>
      </c>
      <c r="E1248" t="s">
        <v>1481</v>
      </c>
      <c r="F1248" t="s">
        <v>2892</v>
      </c>
      <c r="G1248" t="s">
        <v>2893</v>
      </c>
      <c r="H1248" t="s">
        <v>2894</v>
      </c>
      <c r="I1248" t="s">
        <v>2895</v>
      </c>
      <c r="J1248">
        <v>339.77812030921802</v>
      </c>
      <c r="K1248">
        <v>1</v>
      </c>
      <c r="L1248">
        <v>1</v>
      </c>
      <c r="M1248">
        <v>3</v>
      </c>
      <c r="N1248">
        <v>2733623.0220304299</v>
      </c>
      <c r="O1248">
        <v>715596.83027233602</v>
      </c>
      <c r="P1248">
        <v>1049018.1874754699</v>
      </c>
      <c r="Q1248">
        <v>172191.12628443999</v>
      </c>
      <c r="R1248">
        <v>48626.119130716397</v>
      </c>
      <c r="S1248">
        <v>164335.29495975401</v>
      </c>
      <c r="T1248">
        <v>3087422.74</v>
      </c>
      <c r="U1248">
        <v>1631632.54519339</v>
      </c>
      <c r="V1248">
        <v>3887510.4045388298</v>
      </c>
      <c r="W1248">
        <v>797707.28904267901</v>
      </c>
      <c r="X1248">
        <v>0</v>
      </c>
      <c r="Y1248">
        <v>0</v>
      </c>
      <c r="Z1248">
        <v>0</v>
      </c>
      <c r="AA1248">
        <v>33755.584809690903</v>
      </c>
      <c r="AB1248">
        <v>82.006802195456601</v>
      </c>
      <c r="AC1248">
        <v>136771.64808305001</v>
      </c>
      <c r="AD1248">
        <v>27563.646876703198</v>
      </c>
      <c r="AE1248">
        <v>0</v>
      </c>
      <c r="AF1248">
        <v>0</v>
      </c>
      <c r="AG1248">
        <v>0</v>
      </c>
      <c r="AH1248">
        <v>0</v>
      </c>
      <c r="AI1248">
        <v>0</v>
      </c>
      <c r="AJ1248">
        <v>4883390.5801531496</v>
      </c>
      <c r="AK1248" s="63">
        <v>14372.292647063299</v>
      </c>
      <c r="AL1248">
        <v>330.98244656580999</v>
      </c>
      <c r="AM1248">
        <v>93035.839999999997</v>
      </c>
      <c r="AN1248">
        <v>5285.7077392703004</v>
      </c>
      <c r="AO1248">
        <v>16372.432636477701</v>
      </c>
      <c r="AP1248">
        <v>330.98244656580999</v>
      </c>
      <c r="AQ1248">
        <v>93035.839999999997</v>
      </c>
      <c r="AR1248">
        <v>5285.7077392703004</v>
      </c>
      <c r="AS1248">
        <v>16006.711633707801</v>
      </c>
      <c r="AT1248">
        <v>0</v>
      </c>
      <c r="AU1248" t="s">
        <v>2896</v>
      </c>
      <c r="AV1248" t="s">
        <v>2896</v>
      </c>
    </row>
    <row r="1249" spans="1:48" x14ac:dyDescent="0.25">
      <c r="A1249" t="s">
        <v>4171</v>
      </c>
      <c r="B1249">
        <v>2055</v>
      </c>
      <c r="C1249" t="s">
        <v>231</v>
      </c>
      <c r="D1249">
        <v>451</v>
      </c>
      <c r="E1249" t="s">
        <v>1482</v>
      </c>
      <c r="F1249" t="s">
        <v>2892</v>
      </c>
      <c r="G1249" t="s">
        <v>2893</v>
      </c>
      <c r="H1249" t="s">
        <v>2894</v>
      </c>
      <c r="I1249" t="s">
        <v>2895</v>
      </c>
      <c r="J1249">
        <v>380.74355535757797</v>
      </c>
      <c r="K1249">
        <v>1</v>
      </c>
      <c r="L1249">
        <v>1</v>
      </c>
      <c r="M1249">
        <v>3</v>
      </c>
      <c r="N1249">
        <v>2970634.3859689501</v>
      </c>
      <c r="O1249">
        <v>776083.42593249097</v>
      </c>
      <c r="P1249">
        <v>1132916.7614699199</v>
      </c>
      <c r="Q1249">
        <v>192951.39299404999</v>
      </c>
      <c r="R1249">
        <v>54488.739487466701</v>
      </c>
      <c r="S1249">
        <v>184148.42137795899</v>
      </c>
      <c r="T1249">
        <v>3298723.97</v>
      </c>
      <c r="U1249">
        <v>1828350.7358528799</v>
      </c>
      <c r="V1249">
        <v>4064696.91079723</v>
      </c>
      <c r="W1249">
        <v>1024460.56564923</v>
      </c>
      <c r="X1249">
        <v>0</v>
      </c>
      <c r="Y1249">
        <v>0</v>
      </c>
      <c r="Z1249">
        <v>0</v>
      </c>
      <c r="AA1249">
        <v>37825.335433369597</v>
      </c>
      <c r="AB1249">
        <v>91.8939730521451</v>
      </c>
      <c r="AC1249">
        <v>153261.55644119999</v>
      </c>
      <c r="AD1249">
        <v>30886.864936759401</v>
      </c>
      <c r="AE1249">
        <v>0</v>
      </c>
      <c r="AF1249">
        <v>0</v>
      </c>
      <c r="AG1249">
        <v>0</v>
      </c>
      <c r="AH1249">
        <v>0</v>
      </c>
      <c r="AI1249">
        <v>0</v>
      </c>
      <c r="AJ1249">
        <v>5311223.1272308398</v>
      </c>
      <c r="AK1249" s="63">
        <v>13949.607426034499</v>
      </c>
      <c r="AL1249">
        <v>330.98244656580999</v>
      </c>
      <c r="AM1249">
        <v>93035.839999999997</v>
      </c>
      <c r="AN1249">
        <v>5285.7077392703004</v>
      </c>
      <c r="AO1249">
        <v>16372.432636477701</v>
      </c>
      <c r="AP1249">
        <v>330.98244656580999</v>
      </c>
      <c r="AQ1249">
        <v>93035.839999999997</v>
      </c>
      <c r="AR1249">
        <v>5285.7077392703004</v>
      </c>
      <c r="AS1249">
        <v>16006.711633707801</v>
      </c>
      <c r="AT1249">
        <v>0</v>
      </c>
      <c r="AU1249" t="s">
        <v>2896</v>
      </c>
      <c r="AV1249" t="s">
        <v>2896</v>
      </c>
    </row>
    <row r="1250" spans="1:48" x14ac:dyDescent="0.25">
      <c r="A1250" t="s">
        <v>4172</v>
      </c>
      <c r="B1250">
        <v>2055</v>
      </c>
      <c r="C1250" t="s">
        <v>231</v>
      </c>
      <c r="D1250">
        <v>457</v>
      </c>
      <c r="E1250" t="s">
        <v>1483</v>
      </c>
      <c r="F1250" t="s">
        <v>2892</v>
      </c>
      <c r="G1250" t="s">
        <v>2903</v>
      </c>
      <c r="H1250" t="s">
        <v>2904</v>
      </c>
      <c r="I1250" t="s">
        <v>2895</v>
      </c>
      <c r="J1250">
        <v>449.08162554524102</v>
      </c>
      <c r="K1250">
        <v>1</v>
      </c>
      <c r="L1250">
        <v>1</v>
      </c>
      <c r="M1250">
        <v>3</v>
      </c>
      <c r="N1250">
        <v>3281315.1669231001</v>
      </c>
      <c r="O1250">
        <v>1739992.32856675</v>
      </c>
      <c r="P1250">
        <v>1509249.99779641</v>
      </c>
      <c r="Q1250">
        <v>227583.43246442499</v>
      </c>
      <c r="R1250">
        <v>67370.575710323101</v>
      </c>
      <c r="S1250">
        <v>217200.45224754501</v>
      </c>
      <c r="T1250">
        <v>4668997.7300000004</v>
      </c>
      <c r="U1250">
        <v>2156513.7714610202</v>
      </c>
      <c r="V1250">
        <v>5880452.6437740996</v>
      </c>
      <c r="W1250">
        <v>898588.14317429601</v>
      </c>
      <c r="X1250">
        <v>0</v>
      </c>
      <c r="Y1250">
        <v>0</v>
      </c>
      <c r="Z1250">
        <v>0</v>
      </c>
      <c r="AA1250">
        <v>46362.326874244398</v>
      </c>
      <c r="AB1250">
        <v>108.387638386449</v>
      </c>
      <c r="AC1250">
        <v>180769.832953754</v>
      </c>
      <c r="AD1250">
        <v>36430.619293790602</v>
      </c>
      <c r="AE1250">
        <v>0</v>
      </c>
      <c r="AF1250">
        <v>0</v>
      </c>
      <c r="AG1250">
        <v>0</v>
      </c>
      <c r="AH1250">
        <v>0</v>
      </c>
      <c r="AI1250">
        <v>0</v>
      </c>
      <c r="AJ1250">
        <v>7042711.9537085602</v>
      </c>
      <c r="AK1250" s="63">
        <v>15682.476309641601</v>
      </c>
      <c r="AL1250">
        <v>330.98244656580999</v>
      </c>
      <c r="AM1250">
        <v>93035.839999999997</v>
      </c>
      <c r="AN1250">
        <v>5285.7077392703004</v>
      </c>
      <c r="AO1250">
        <v>16372.432636477701</v>
      </c>
      <c r="AP1250">
        <v>330.98244656580999</v>
      </c>
      <c r="AQ1250">
        <v>40734.411818744898</v>
      </c>
      <c r="AR1250">
        <v>13808.155800664999</v>
      </c>
      <c r="AS1250">
        <v>16372.432636477701</v>
      </c>
      <c r="AT1250">
        <v>0</v>
      </c>
      <c r="AU1250" t="s">
        <v>2896</v>
      </c>
      <c r="AV1250" t="s">
        <v>2896</v>
      </c>
    </row>
    <row r="1251" spans="1:48" x14ac:dyDescent="0.25">
      <c r="A1251" t="s">
        <v>4173</v>
      </c>
      <c r="B1251">
        <v>2055</v>
      </c>
      <c r="C1251" t="s">
        <v>231</v>
      </c>
      <c r="D1251">
        <v>4823</v>
      </c>
      <c r="E1251" t="s">
        <v>1485</v>
      </c>
      <c r="F1251" t="s">
        <v>2906</v>
      </c>
      <c r="G1251" t="s">
        <v>2893</v>
      </c>
      <c r="H1251" t="s">
        <v>2894</v>
      </c>
      <c r="I1251" t="s">
        <v>2895</v>
      </c>
      <c r="J1251">
        <v>105.378388432222</v>
      </c>
      <c r="K1251">
        <v>1</v>
      </c>
      <c r="L1251">
        <v>1</v>
      </c>
      <c r="M1251">
        <v>3</v>
      </c>
      <c r="N1251">
        <v>86992.965292698893</v>
      </c>
      <c r="O1251">
        <v>117556.184938142</v>
      </c>
      <c r="P1251">
        <v>232999.45510859601</v>
      </c>
      <c r="Q1251">
        <v>53403.154310437698</v>
      </c>
      <c r="R1251">
        <v>15080.8476574209</v>
      </c>
      <c r="S1251">
        <v>50966.755980735201</v>
      </c>
      <c r="T1251">
        <v>0</v>
      </c>
      <c r="U1251">
        <v>506032.60730729502</v>
      </c>
      <c r="V1251">
        <v>340447.43925968098</v>
      </c>
      <c r="W1251">
        <v>155090.81700098599</v>
      </c>
      <c r="X1251">
        <v>0</v>
      </c>
      <c r="Y1251">
        <v>0</v>
      </c>
      <c r="Z1251">
        <v>0</v>
      </c>
      <c r="AA1251">
        <v>10468.9175530057</v>
      </c>
      <c r="AB1251">
        <v>25.4334936221696</v>
      </c>
      <c r="AC1251">
        <v>42418.198808959402</v>
      </c>
      <c r="AD1251">
        <v>8548.5571717757593</v>
      </c>
      <c r="AE1251">
        <v>0</v>
      </c>
      <c r="AF1251">
        <v>0</v>
      </c>
      <c r="AG1251">
        <v>0</v>
      </c>
      <c r="AH1251">
        <v>0</v>
      </c>
      <c r="AI1251">
        <v>0</v>
      </c>
      <c r="AJ1251">
        <v>556999.36328803003</v>
      </c>
      <c r="AK1251" s="63">
        <v>5285.7077392703004</v>
      </c>
      <c r="AL1251">
        <v>330.98244656580999</v>
      </c>
      <c r="AM1251">
        <v>93035.839999999997</v>
      </c>
      <c r="AN1251">
        <v>5285.7077392703004</v>
      </c>
      <c r="AO1251">
        <v>16372.432636477701</v>
      </c>
      <c r="AP1251">
        <v>330.98244656580999</v>
      </c>
      <c r="AQ1251">
        <v>93035.839999999997</v>
      </c>
      <c r="AR1251">
        <v>5285.7077392703004</v>
      </c>
      <c r="AS1251">
        <v>16006.711633707801</v>
      </c>
      <c r="AT1251">
        <v>0</v>
      </c>
      <c r="AU1251" t="s">
        <v>2896</v>
      </c>
      <c r="AV1251" t="s">
        <v>2897</v>
      </c>
    </row>
    <row r="1252" spans="1:48" x14ac:dyDescent="0.25">
      <c r="A1252" t="s">
        <v>4174</v>
      </c>
      <c r="B1252">
        <v>2055</v>
      </c>
      <c r="C1252" t="s">
        <v>231</v>
      </c>
      <c r="D1252">
        <v>2055</v>
      </c>
      <c r="E1252" t="s">
        <v>231</v>
      </c>
      <c r="F1252" t="s">
        <v>1871</v>
      </c>
      <c r="G1252" t="s">
        <v>1871</v>
      </c>
      <c r="H1252" t="s">
        <v>2899</v>
      </c>
      <c r="I1252" t="s">
        <v>2895</v>
      </c>
      <c r="J1252">
        <v>69.388882686691005</v>
      </c>
      <c r="K1252">
        <v>1</v>
      </c>
      <c r="L1252">
        <v>1</v>
      </c>
      <c r="M1252">
        <v>3</v>
      </c>
      <c r="N1252">
        <v>57282.5676409441</v>
      </c>
      <c r="O1252">
        <v>77407.639717456404</v>
      </c>
      <c r="P1252">
        <v>153423.98092367899</v>
      </c>
      <c r="Q1252">
        <v>35164.565189090798</v>
      </c>
      <c r="R1252">
        <v>9930.3394603505003</v>
      </c>
      <c r="S1252">
        <v>33560.261304841202</v>
      </c>
      <c r="T1252">
        <v>0</v>
      </c>
      <c r="U1252">
        <v>333209.09293152002</v>
      </c>
      <c r="V1252">
        <v>224175.63767326399</v>
      </c>
      <c r="W1252">
        <v>102123.20255387299</v>
      </c>
      <c r="X1252">
        <v>0</v>
      </c>
      <c r="Y1252">
        <v>0</v>
      </c>
      <c r="Z1252">
        <v>0</v>
      </c>
      <c r="AA1252">
        <v>6893.5054212693203</v>
      </c>
      <c r="AB1252">
        <v>16.747283114853499</v>
      </c>
      <c r="AC1252">
        <v>27931.262422263499</v>
      </c>
      <c r="AD1252">
        <v>5628.9988825777</v>
      </c>
      <c r="AE1252">
        <v>0</v>
      </c>
      <c r="AF1252">
        <v>0</v>
      </c>
      <c r="AG1252">
        <v>0</v>
      </c>
      <c r="AH1252">
        <v>0</v>
      </c>
      <c r="AI1252">
        <v>0</v>
      </c>
      <c r="AJ1252">
        <v>366769.35423636198</v>
      </c>
      <c r="AK1252" s="63">
        <v>5285.7077392703004</v>
      </c>
      <c r="AL1252">
        <v>330.98244656580999</v>
      </c>
      <c r="AM1252">
        <v>93035.839999999997</v>
      </c>
      <c r="AN1252">
        <v>5285.7077392703004</v>
      </c>
      <c r="AO1252">
        <v>16372.432636477701</v>
      </c>
      <c r="AP1252">
        <v>634.54287297753501</v>
      </c>
      <c r="AQ1252">
        <v>40331.279999999999</v>
      </c>
      <c r="AR1252">
        <v>5285.7077392703004</v>
      </c>
      <c r="AS1252">
        <v>5285.7077392703004</v>
      </c>
      <c r="AT1252">
        <v>0</v>
      </c>
      <c r="AU1252" t="s">
        <v>2896</v>
      </c>
      <c r="AV1252" t="s">
        <v>2900</v>
      </c>
    </row>
    <row r="1253" spans="1:48" x14ac:dyDescent="0.25">
      <c r="A1253" t="s">
        <v>4175</v>
      </c>
      <c r="B1253">
        <v>2055</v>
      </c>
      <c r="C1253" t="s">
        <v>231</v>
      </c>
      <c r="D1253">
        <v>453</v>
      </c>
      <c r="E1253" t="s">
        <v>1486</v>
      </c>
      <c r="F1253" t="s">
        <v>2892</v>
      </c>
      <c r="G1253" t="s">
        <v>2893</v>
      </c>
      <c r="H1253" t="s">
        <v>2894</v>
      </c>
      <c r="I1253" t="s">
        <v>2895</v>
      </c>
      <c r="J1253">
        <v>74.4152030434403</v>
      </c>
      <c r="K1253">
        <v>1</v>
      </c>
      <c r="L1253">
        <v>1</v>
      </c>
      <c r="M1253">
        <v>3</v>
      </c>
      <c r="N1253">
        <v>469372.69322781701</v>
      </c>
      <c r="O1253">
        <v>205666.44453012099</v>
      </c>
      <c r="P1253">
        <v>298010.29910162702</v>
      </c>
      <c r="Q1253">
        <v>37711.779713991498</v>
      </c>
      <c r="R1253">
        <v>10649.663153806699</v>
      </c>
      <c r="S1253">
        <v>35991.264918719899</v>
      </c>
      <c r="T1253">
        <v>664065.13</v>
      </c>
      <c r="U1253">
        <v>357345.74972736399</v>
      </c>
      <c r="V1253">
        <v>815225.94143075799</v>
      </c>
      <c r="W1253">
        <v>198774.12783003401</v>
      </c>
      <c r="X1253">
        <v>0</v>
      </c>
      <c r="Y1253">
        <v>0</v>
      </c>
      <c r="Z1253">
        <v>0</v>
      </c>
      <c r="AA1253">
        <v>7392.8500610257697</v>
      </c>
      <c r="AB1253">
        <v>17.960405545726399</v>
      </c>
      <c r="AC1253">
        <v>29954.5184175594</v>
      </c>
      <c r="AD1253">
        <v>6036.7465011605</v>
      </c>
      <c r="AE1253">
        <v>0</v>
      </c>
      <c r="AF1253">
        <v>0</v>
      </c>
      <c r="AG1253">
        <v>0</v>
      </c>
      <c r="AH1253">
        <v>0</v>
      </c>
      <c r="AI1253">
        <v>0</v>
      </c>
      <c r="AJ1253">
        <v>1057402.14464608</v>
      </c>
      <c r="AK1253" s="63">
        <v>14209.4908217722</v>
      </c>
      <c r="AL1253">
        <v>330.98244656580999</v>
      </c>
      <c r="AM1253">
        <v>93035.839999999997</v>
      </c>
      <c r="AN1253">
        <v>5285.7077392703004</v>
      </c>
      <c r="AO1253">
        <v>16372.432636477701</v>
      </c>
      <c r="AP1253">
        <v>330.98244656580999</v>
      </c>
      <c r="AQ1253">
        <v>93035.839999999997</v>
      </c>
      <c r="AR1253">
        <v>5285.7077392703004</v>
      </c>
      <c r="AS1253">
        <v>16006.711633707801</v>
      </c>
      <c r="AT1253">
        <v>0</v>
      </c>
      <c r="AU1253" t="s">
        <v>2896</v>
      </c>
      <c r="AV1253" t="s">
        <v>2896</v>
      </c>
    </row>
    <row r="1254" spans="1:48" x14ac:dyDescent="0.25">
      <c r="A1254" t="s">
        <v>4176</v>
      </c>
      <c r="B1254">
        <v>2055</v>
      </c>
      <c r="C1254" t="s">
        <v>231</v>
      </c>
      <c r="D1254">
        <v>5063</v>
      </c>
      <c r="E1254" t="s">
        <v>1487</v>
      </c>
      <c r="F1254" t="s">
        <v>2906</v>
      </c>
      <c r="G1254" t="s">
        <v>2893</v>
      </c>
      <c r="H1254" t="s">
        <v>2894</v>
      </c>
      <c r="I1254" t="s">
        <v>2895</v>
      </c>
      <c r="J1254">
        <v>176.334367108809</v>
      </c>
      <c r="K1254">
        <v>1</v>
      </c>
      <c r="L1254">
        <v>1</v>
      </c>
      <c r="M1254">
        <v>3</v>
      </c>
      <c r="N1254">
        <v>145569.216857714</v>
      </c>
      <c r="O1254">
        <v>196712.01827237901</v>
      </c>
      <c r="P1254">
        <v>389888.40183010697</v>
      </c>
      <c r="Q1254">
        <v>89361.884889725799</v>
      </c>
      <c r="R1254">
        <v>25235.456403340999</v>
      </c>
      <c r="S1254">
        <v>85284.950673091895</v>
      </c>
      <c r="T1254">
        <v>0</v>
      </c>
      <c r="U1254">
        <v>846766.97825326899</v>
      </c>
      <c r="V1254">
        <v>569685.91595308203</v>
      </c>
      <c r="W1254">
        <v>259520.39566297401</v>
      </c>
      <c r="X1254">
        <v>0</v>
      </c>
      <c r="Y1254">
        <v>0</v>
      </c>
      <c r="Z1254">
        <v>0</v>
      </c>
      <c r="AA1254">
        <v>17518.107635617202</v>
      </c>
      <c r="AB1254">
        <v>42.559001593725597</v>
      </c>
      <c r="AC1254">
        <v>70980.267891308104</v>
      </c>
      <c r="AD1254">
        <v>14304.6827817839</v>
      </c>
      <c r="AE1254">
        <v>0</v>
      </c>
      <c r="AF1254">
        <v>0</v>
      </c>
      <c r="AG1254">
        <v>0</v>
      </c>
      <c r="AH1254">
        <v>0</v>
      </c>
      <c r="AI1254">
        <v>0</v>
      </c>
      <c r="AJ1254">
        <v>932051.92892635998</v>
      </c>
      <c r="AK1254" s="63">
        <v>5285.7077392703004</v>
      </c>
      <c r="AL1254">
        <v>330.98244656580999</v>
      </c>
      <c r="AM1254">
        <v>93035.839999999997</v>
      </c>
      <c r="AN1254">
        <v>5285.7077392703004</v>
      </c>
      <c r="AO1254">
        <v>16372.432636477701</v>
      </c>
      <c r="AP1254">
        <v>330.98244656580999</v>
      </c>
      <c r="AQ1254">
        <v>93035.839999999997</v>
      </c>
      <c r="AR1254">
        <v>5285.7077392703004</v>
      </c>
      <c r="AS1254">
        <v>16006.711633707801</v>
      </c>
      <c r="AT1254">
        <v>0</v>
      </c>
      <c r="AU1254" t="s">
        <v>2896</v>
      </c>
      <c r="AV1254" t="s">
        <v>2897</v>
      </c>
    </row>
    <row r="1255" spans="1:48" x14ac:dyDescent="0.25">
      <c r="A1255" t="s">
        <v>4177</v>
      </c>
      <c r="B1255">
        <v>2242</v>
      </c>
      <c r="C1255" t="s">
        <v>232</v>
      </c>
      <c r="D1255">
        <v>4364</v>
      </c>
      <c r="E1255" t="s">
        <v>1488</v>
      </c>
      <c r="F1255" t="s">
        <v>2892</v>
      </c>
      <c r="G1255" t="s">
        <v>2893</v>
      </c>
      <c r="H1255" t="s">
        <v>2894</v>
      </c>
      <c r="I1255" t="s">
        <v>2895</v>
      </c>
      <c r="J1255">
        <v>549.69907120739401</v>
      </c>
      <c r="K1255">
        <v>1</v>
      </c>
      <c r="L1255">
        <v>1</v>
      </c>
      <c r="M1255">
        <v>1</v>
      </c>
      <c r="N1255">
        <v>4155849.7905991599</v>
      </c>
      <c r="O1255">
        <v>1112560.4186616801</v>
      </c>
      <c r="P1255">
        <v>1013409.0030845</v>
      </c>
      <c r="Q1255">
        <v>222590.14237913999</v>
      </c>
      <c r="R1255">
        <v>112078.66340221799</v>
      </c>
      <c r="S1255">
        <v>195633.24682829899</v>
      </c>
      <c r="T1255">
        <v>5046413.71</v>
      </c>
      <c r="U1255">
        <v>1570074.3081267001</v>
      </c>
      <c r="V1255">
        <v>5941241.6026826696</v>
      </c>
      <c r="W1255">
        <v>627694.54508575494</v>
      </c>
      <c r="X1255">
        <v>0</v>
      </c>
      <c r="Y1255">
        <v>0</v>
      </c>
      <c r="Z1255">
        <v>0</v>
      </c>
      <c r="AA1255">
        <v>-1.3146108691530301E-3</v>
      </c>
      <c r="AB1255">
        <v>47551.871672879701</v>
      </c>
      <c r="AC1255">
        <v>195633.24682829899</v>
      </c>
      <c r="AD1255">
        <v>0</v>
      </c>
      <c r="AE1255">
        <v>0</v>
      </c>
      <c r="AF1255">
        <v>0</v>
      </c>
      <c r="AG1255">
        <v>0</v>
      </c>
      <c r="AH1255">
        <v>0</v>
      </c>
      <c r="AI1255">
        <v>0</v>
      </c>
      <c r="AJ1255">
        <v>6812121.2649549898</v>
      </c>
      <c r="AK1255" s="63">
        <v>12392.4554756704</v>
      </c>
      <c r="AL1255">
        <v>330.98244656580999</v>
      </c>
      <c r="AM1255">
        <v>93035.839999999997</v>
      </c>
      <c r="AN1255">
        <v>3212.1348705878099</v>
      </c>
      <c r="AO1255">
        <v>24624.4922590235</v>
      </c>
      <c r="AP1255">
        <v>330.98244656580999</v>
      </c>
      <c r="AQ1255">
        <v>93035.839999999997</v>
      </c>
      <c r="AR1255">
        <v>3212.1348705878099</v>
      </c>
      <c r="AS1255">
        <v>13498.2382882314</v>
      </c>
      <c r="AT1255">
        <v>0</v>
      </c>
      <c r="AU1255" t="s">
        <v>2896</v>
      </c>
      <c r="AV1255" t="s">
        <v>2896</v>
      </c>
    </row>
    <row r="1256" spans="1:48" x14ac:dyDescent="0.25">
      <c r="A1256" t="s">
        <v>4178</v>
      </c>
      <c r="B1256">
        <v>2242</v>
      </c>
      <c r="C1256" t="s">
        <v>232</v>
      </c>
      <c r="D1256">
        <v>1135</v>
      </c>
      <c r="E1256" t="s">
        <v>1489</v>
      </c>
      <c r="F1256" t="s">
        <v>2892</v>
      </c>
      <c r="G1256" t="s">
        <v>2893</v>
      </c>
      <c r="H1256" t="s">
        <v>2894</v>
      </c>
      <c r="I1256" t="s">
        <v>2895</v>
      </c>
      <c r="J1256">
        <v>546.93408929833004</v>
      </c>
      <c r="K1256">
        <v>3</v>
      </c>
      <c r="L1256">
        <v>1</v>
      </c>
      <c r="M1256">
        <v>1</v>
      </c>
      <c r="N1256">
        <v>4221365.3497420298</v>
      </c>
      <c r="O1256">
        <v>1238646.2644946601</v>
      </c>
      <c r="P1256">
        <v>1153407.6537416</v>
      </c>
      <c r="Q1256">
        <v>221005.082389077</v>
      </c>
      <c r="R1256">
        <v>85545.876611515894</v>
      </c>
      <c r="S1256">
        <v>194649.21316947599</v>
      </c>
      <c r="T1256">
        <v>5357793.38</v>
      </c>
      <c r="U1256">
        <v>1562176.84697888</v>
      </c>
      <c r="V1256">
        <v>5919619.6885271901</v>
      </c>
      <c r="W1256">
        <v>953037.85361903498</v>
      </c>
      <c r="X1256">
        <v>0</v>
      </c>
      <c r="Y1256">
        <v>0</v>
      </c>
      <c r="Z1256">
        <v>0</v>
      </c>
      <c r="AA1256">
        <v>-1.3079983870495401E-3</v>
      </c>
      <c r="AB1256">
        <v>47312.686140641403</v>
      </c>
      <c r="AC1256">
        <v>194649.21316947599</v>
      </c>
      <c r="AD1256">
        <v>0</v>
      </c>
      <c r="AE1256">
        <v>0</v>
      </c>
      <c r="AF1256">
        <v>0</v>
      </c>
      <c r="AG1256">
        <v>0</v>
      </c>
      <c r="AH1256">
        <v>0</v>
      </c>
      <c r="AI1256">
        <v>0</v>
      </c>
      <c r="AJ1256">
        <v>7114619.4401483499</v>
      </c>
      <c r="AK1256" s="63">
        <v>13008.184312072801</v>
      </c>
      <c r="AL1256">
        <v>330.98244656580999</v>
      </c>
      <c r="AM1256">
        <v>93035.839999999997</v>
      </c>
      <c r="AN1256">
        <v>3212.1348705878099</v>
      </c>
      <c r="AO1256">
        <v>24624.4922590235</v>
      </c>
      <c r="AP1256">
        <v>330.98244656580999</v>
      </c>
      <c r="AQ1256">
        <v>93035.839999999997</v>
      </c>
      <c r="AR1256">
        <v>3212.1348705878099</v>
      </c>
      <c r="AS1256">
        <v>13498.2382882314</v>
      </c>
      <c r="AT1256">
        <v>0</v>
      </c>
      <c r="AU1256" t="s">
        <v>2896</v>
      </c>
      <c r="AV1256" t="s">
        <v>2896</v>
      </c>
    </row>
    <row r="1257" spans="1:48" x14ac:dyDescent="0.25">
      <c r="A1257" t="s">
        <v>4179</v>
      </c>
      <c r="B1257">
        <v>2242</v>
      </c>
      <c r="C1257" t="s">
        <v>232</v>
      </c>
      <c r="D1257">
        <v>1136</v>
      </c>
      <c r="E1257" t="s">
        <v>1490</v>
      </c>
      <c r="F1257" t="s">
        <v>2892</v>
      </c>
      <c r="G1257" t="s">
        <v>2893</v>
      </c>
      <c r="H1257" t="s">
        <v>2894</v>
      </c>
      <c r="I1257" t="s">
        <v>2895</v>
      </c>
      <c r="J1257">
        <v>473.447330079018</v>
      </c>
      <c r="K1257">
        <v>2</v>
      </c>
      <c r="L1257">
        <v>1</v>
      </c>
      <c r="M1257">
        <v>1</v>
      </c>
      <c r="N1257">
        <v>4026203.2074948</v>
      </c>
      <c r="O1257">
        <v>1008505.5669923601</v>
      </c>
      <c r="P1257">
        <v>922316.45999334299</v>
      </c>
      <c r="Q1257">
        <v>191049.67797460599</v>
      </c>
      <c r="R1257">
        <v>74134.068328305206</v>
      </c>
      <c r="S1257">
        <v>168495.897550102</v>
      </c>
      <c r="T1257">
        <v>4869928.2</v>
      </c>
      <c r="U1257">
        <v>1352280.78078341</v>
      </c>
      <c r="V1257">
        <v>5472644.5868245596</v>
      </c>
      <c r="W1257">
        <v>708608.70157985296</v>
      </c>
      <c r="X1257">
        <v>0</v>
      </c>
      <c r="Y1257">
        <v>0</v>
      </c>
      <c r="Z1257">
        <v>0</v>
      </c>
      <c r="AA1257">
        <v>-1.13225406171105E-3</v>
      </c>
      <c r="AB1257">
        <v>40955.693511243</v>
      </c>
      <c r="AC1257">
        <v>168495.897550102</v>
      </c>
      <c r="AD1257">
        <v>0</v>
      </c>
      <c r="AE1257">
        <v>0</v>
      </c>
      <c r="AF1257">
        <v>0</v>
      </c>
      <c r="AG1257">
        <v>0</v>
      </c>
      <c r="AH1257">
        <v>0</v>
      </c>
      <c r="AI1257">
        <v>0</v>
      </c>
      <c r="AJ1257">
        <v>6390704.8783335099</v>
      </c>
      <c r="AK1257" s="63">
        <v>13498.2382882314</v>
      </c>
      <c r="AL1257">
        <v>330.98244656580999</v>
      </c>
      <c r="AM1257">
        <v>93035.839999999997</v>
      </c>
      <c r="AN1257">
        <v>3212.1348705878099</v>
      </c>
      <c r="AO1257">
        <v>24624.4922590235</v>
      </c>
      <c r="AP1257">
        <v>330.98244656580999</v>
      </c>
      <c r="AQ1257">
        <v>93035.839999999997</v>
      </c>
      <c r="AR1257">
        <v>3212.1348705878099</v>
      </c>
      <c r="AS1257">
        <v>13498.2382882314</v>
      </c>
      <c r="AT1257">
        <v>0</v>
      </c>
      <c r="AU1257" t="s">
        <v>2896</v>
      </c>
      <c r="AV1257" t="s">
        <v>2896</v>
      </c>
    </row>
    <row r="1258" spans="1:48" x14ac:dyDescent="0.25">
      <c r="A1258" t="s">
        <v>4180</v>
      </c>
      <c r="B1258">
        <v>2242</v>
      </c>
      <c r="C1258" t="s">
        <v>232</v>
      </c>
      <c r="D1258">
        <v>2714</v>
      </c>
      <c r="E1258" t="s">
        <v>1491</v>
      </c>
      <c r="F1258" t="s">
        <v>2945</v>
      </c>
      <c r="G1258" t="s">
        <v>2907</v>
      </c>
      <c r="H1258" t="s">
        <v>2942</v>
      </c>
      <c r="I1258" t="s">
        <v>2895</v>
      </c>
      <c r="J1258">
        <v>150.46900355493199</v>
      </c>
      <c r="K1258">
        <v>1</v>
      </c>
      <c r="L1258">
        <v>1</v>
      </c>
      <c r="M1258">
        <v>1</v>
      </c>
      <c r="N1258">
        <v>2453270.8437801902</v>
      </c>
      <c r="O1258">
        <v>751078.11677956395</v>
      </c>
      <c r="P1258">
        <v>359653.63022621901</v>
      </c>
      <c r="Q1258">
        <v>63260.105026024401</v>
      </c>
      <c r="R1258">
        <v>24409.472643301098</v>
      </c>
      <c r="S1258">
        <v>53550.644806099801</v>
      </c>
      <c r="T1258">
        <v>3221896.08</v>
      </c>
      <c r="U1258">
        <v>429776.08845529699</v>
      </c>
      <c r="V1258">
        <v>3301492.3092304701</v>
      </c>
      <c r="W1258">
        <v>337163.49640968401</v>
      </c>
      <c r="X1258">
        <v>0</v>
      </c>
      <c r="Y1258">
        <v>0</v>
      </c>
      <c r="Z1258">
        <v>0</v>
      </c>
      <c r="AA1258">
        <v>-3.5984813856327101E-4</v>
      </c>
      <c r="AB1258">
        <v>13016.3631749901</v>
      </c>
      <c r="AC1258">
        <v>53550.644806099801</v>
      </c>
      <c r="AD1258">
        <v>0</v>
      </c>
      <c r="AE1258">
        <v>0</v>
      </c>
      <c r="AF1258">
        <v>0</v>
      </c>
      <c r="AG1258">
        <v>0</v>
      </c>
      <c r="AH1258">
        <v>0</v>
      </c>
      <c r="AI1258">
        <v>0</v>
      </c>
      <c r="AJ1258">
        <v>3705222.8132614</v>
      </c>
      <c r="AK1258" s="63">
        <v>24624.4922590235</v>
      </c>
      <c r="AL1258">
        <v>330.98244656580999</v>
      </c>
      <c r="AM1258">
        <v>93035.839999999997</v>
      </c>
      <c r="AN1258">
        <v>3212.1348705878099</v>
      </c>
      <c r="AO1258">
        <v>24624.4922590235</v>
      </c>
      <c r="AP1258">
        <v>330.98244656580999</v>
      </c>
      <c r="AQ1258">
        <v>56162.493707719797</v>
      </c>
      <c r="AR1258">
        <v>24624.4922590235</v>
      </c>
      <c r="AS1258">
        <v>24624.4922590235</v>
      </c>
      <c r="AT1258">
        <v>0</v>
      </c>
      <c r="AU1258" t="s">
        <v>2896</v>
      </c>
      <c r="AV1258" t="s">
        <v>2896</v>
      </c>
    </row>
    <row r="1259" spans="1:48" x14ac:dyDescent="0.25">
      <c r="A1259" t="s">
        <v>4181</v>
      </c>
      <c r="B1259">
        <v>2242</v>
      </c>
      <c r="C1259" t="s">
        <v>232</v>
      </c>
      <c r="D1259">
        <v>1369</v>
      </c>
      <c r="E1259" t="s">
        <v>1492</v>
      </c>
      <c r="F1259" t="s">
        <v>2892</v>
      </c>
      <c r="G1259" t="s">
        <v>2893</v>
      </c>
      <c r="H1259" t="s">
        <v>2894</v>
      </c>
      <c r="I1259" t="s">
        <v>2895</v>
      </c>
      <c r="J1259">
        <v>600.86823624886097</v>
      </c>
      <c r="K1259">
        <v>2</v>
      </c>
      <c r="L1259">
        <v>1</v>
      </c>
      <c r="M1259">
        <v>1</v>
      </c>
      <c r="N1259">
        <v>4336028.4165183902</v>
      </c>
      <c r="O1259">
        <v>1237146.8632157999</v>
      </c>
      <c r="P1259">
        <v>1100159.8000149101</v>
      </c>
      <c r="Q1259">
        <v>242826.60116879299</v>
      </c>
      <c r="R1259">
        <v>93826.103791328103</v>
      </c>
      <c r="S1259">
        <v>213843.91957433001</v>
      </c>
      <c r="T1259">
        <v>5293761.8899999997</v>
      </c>
      <c r="U1259">
        <v>1716225.8947092299</v>
      </c>
      <c r="V1259">
        <v>6131626.4755824702</v>
      </c>
      <c r="W1259">
        <v>826383.03597859899</v>
      </c>
      <c r="X1259">
        <v>0</v>
      </c>
      <c r="Y1259">
        <v>0</v>
      </c>
      <c r="Z1259">
        <v>0</v>
      </c>
      <c r="AA1259">
        <v>-1.43698244307847E-3</v>
      </c>
      <c r="AB1259">
        <v>51978.274585141902</v>
      </c>
      <c r="AC1259">
        <v>213843.91957433001</v>
      </c>
      <c r="AD1259">
        <v>0</v>
      </c>
      <c r="AE1259">
        <v>0</v>
      </c>
      <c r="AF1259">
        <v>0</v>
      </c>
      <c r="AG1259">
        <v>0</v>
      </c>
      <c r="AH1259">
        <v>0</v>
      </c>
      <c r="AI1259">
        <v>0</v>
      </c>
      <c r="AJ1259">
        <v>7223831.7042835597</v>
      </c>
      <c r="AK1259" s="63">
        <v>12022.322480184601</v>
      </c>
      <c r="AL1259">
        <v>330.98244656580999</v>
      </c>
      <c r="AM1259">
        <v>93035.839999999997</v>
      </c>
      <c r="AN1259">
        <v>3212.1348705878099</v>
      </c>
      <c r="AO1259">
        <v>24624.4922590235</v>
      </c>
      <c r="AP1259">
        <v>330.98244656580999</v>
      </c>
      <c r="AQ1259">
        <v>93035.839999999997</v>
      </c>
      <c r="AR1259">
        <v>3212.1348705878099</v>
      </c>
      <c r="AS1259">
        <v>13498.2382882314</v>
      </c>
      <c r="AT1259">
        <v>0</v>
      </c>
      <c r="AU1259" t="s">
        <v>2896</v>
      </c>
      <c r="AV1259" t="s">
        <v>2896</v>
      </c>
    </row>
    <row r="1260" spans="1:48" x14ac:dyDescent="0.25">
      <c r="A1260" t="s">
        <v>4182</v>
      </c>
      <c r="B1260">
        <v>2242</v>
      </c>
      <c r="C1260" t="s">
        <v>232</v>
      </c>
      <c r="D1260">
        <v>1138</v>
      </c>
      <c r="E1260" t="s">
        <v>1493</v>
      </c>
      <c r="F1260" t="s">
        <v>2892</v>
      </c>
      <c r="G1260" t="s">
        <v>2893</v>
      </c>
      <c r="H1260" t="s">
        <v>2894</v>
      </c>
      <c r="I1260" t="s">
        <v>2895</v>
      </c>
      <c r="J1260">
        <v>564.45888940463203</v>
      </c>
      <c r="K1260">
        <v>2</v>
      </c>
      <c r="L1260">
        <v>1</v>
      </c>
      <c r="M1260">
        <v>1</v>
      </c>
      <c r="N1260">
        <v>4434792.1720166402</v>
      </c>
      <c r="O1260">
        <v>1110934.1045319701</v>
      </c>
      <c r="P1260">
        <v>1020583.5762527999</v>
      </c>
      <c r="Q1260">
        <v>227947.970301197</v>
      </c>
      <c r="R1260">
        <v>90839.467368651502</v>
      </c>
      <c r="S1260">
        <v>200886.14119862899</v>
      </c>
      <c r="T1260">
        <v>5272865.3499999996</v>
      </c>
      <c r="U1260">
        <v>1612231.9404712601</v>
      </c>
      <c r="V1260">
        <v>6081149.2518338095</v>
      </c>
      <c r="W1260">
        <v>755119.36611925997</v>
      </c>
      <c r="X1260">
        <v>0</v>
      </c>
      <c r="Y1260">
        <v>0</v>
      </c>
      <c r="Z1260">
        <v>0</v>
      </c>
      <c r="AA1260">
        <v>-1.34990912313442E-3</v>
      </c>
      <c r="AB1260">
        <v>48828.673868103499</v>
      </c>
      <c r="AC1260">
        <v>200886.14119862899</v>
      </c>
      <c r="AD1260">
        <v>0</v>
      </c>
      <c r="AE1260">
        <v>0</v>
      </c>
      <c r="AF1260">
        <v>0</v>
      </c>
      <c r="AG1260">
        <v>0</v>
      </c>
      <c r="AH1260">
        <v>0</v>
      </c>
      <c r="AI1260">
        <v>0</v>
      </c>
      <c r="AJ1260">
        <v>7085983.4316698899</v>
      </c>
      <c r="AK1260" s="63">
        <v>12553.5863898678</v>
      </c>
      <c r="AL1260">
        <v>330.98244656580999</v>
      </c>
      <c r="AM1260">
        <v>93035.839999999997</v>
      </c>
      <c r="AN1260">
        <v>3212.1348705878099</v>
      </c>
      <c r="AO1260">
        <v>24624.4922590235</v>
      </c>
      <c r="AP1260">
        <v>330.98244656580999</v>
      </c>
      <c r="AQ1260">
        <v>93035.839999999997</v>
      </c>
      <c r="AR1260">
        <v>3212.1348705878099</v>
      </c>
      <c r="AS1260">
        <v>13498.2382882314</v>
      </c>
      <c r="AT1260">
        <v>0</v>
      </c>
      <c r="AU1260" t="s">
        <v>2896</v>
      </c>
      <c r="AV1260" t="s">
        <v>2896</v>
      </c>
    </row>
    <row r="1261" spans="1:48" x14ac:dyDescent="0.25">
      <c r="A1261" t="s">
        <v>4183</v>
      </c>
      <c r="B1261">
        <v>2242</v>
      </c>
      <c r="C1261" t="s">
        <v>232</v>
      </c>
      <c r="D1261">
        <v>1142</v>
      </c>
      <c r="E1261" t="s">
        <v>1494</v>
      </c>
      <c r="F1261" t="s">
        <v>2892</v>
      </c>
      <c r="G1261" t="s">
        <v>2893</v>
      </c>
      <c r="H1261" t="s">
        <v>2894</v>
      </c>
      <c r="I1261" t="s">
        <v>2895</v>
      </c>
      <c r="J1261">
        <v>555.55768921910499</v>
      </c>
      <c r="K1261">
        <v>1</v>
      </c>
      <c r="L1261">
        <v>1</v>
      </c>
      <c r="M1261">
        <v>1</v>
      </c>
      <c r="N1261">
        <v>4151205.7039194298</v>
      </c>
      <c r="O1261">
        <v>1084517.2427719601</v>
      </c>
      <c r="P1261">
        <v>967798.632508512</v>
      </c>
      <c r="Q1261">
        <v>224558.219650196</v>
      </c>
      <c r="R1261">
        <v>86590.257922036602</v>
      </c>
      <c r="S1261">
        <v>197718.27939173501</v>
      </c>
      <c r="T1261">
        <v>4927862.1100000003</v>
      </c>
      <c r="U1261">
        <v>1586807.94677214</v>
      </c>
      <c r="V1261">
        <v>5876882.5021876004</v>
      </c>
      <c r="W1261">
        <v>589728.88285300694</v>
      </c>
      <c r="X1261">
        <v>0</v>
      </c>
      <c r="Y1261">
        <v>0</v>
      </c>
      <c r="Z1261">
        <v>0</v>
      </c>
      <c r="AA1261">
        <v>-1.3286218131764501E-3</v>
      </c>
      <c r="AB1261">
        <v>48058.673060157598</v>
      </c>
      <c r="AC1261">
        <v>197718.27939173501</v>
      </c>
      <c r="AD1261">
        <v>0</v>
      </c>
      <c r="AE1261">
        <v>0</v>
      </c>
      <c r="AF1261">
        <v>0</v>
      </c>
      <c r="AG1261">
        <v>0</v>
      </c>
      <c r="AH1261">
        <v>0</v>
      </c>
      <c r="AI1261">
        <v>0</v>
      </c>
      <c r="AJ1261">
        <v>6712388.3361638803</v>
      </c>
      <c r="AK1261" s="63">
        <v>12082.2526020634</v>
      </c>
      <c r="AL1261">
        <v>330.98244656580999</v>
      </c>
      <c r="AM1261">
        <v>93035.839999999997</v>
      </c>
      <c r="AN1261">
        <v>3212.1348705878099</v>
      </c>
      <c r="AO1261">
        <v>24624.4922590235</v>
      </c>
      <c r="AP1261">
        <v>330.98244656580999</v>
      </c>
      <c r="AQ1261">
        <v>93035.839999999997</v>
      </c>
      <c r="AR1261">
        <v>3212.1348705878099</v>
      </c>
      <c r="AS1261">
        <v>13498.2382882314</v>
      </c>
      <c r="AT1261">
        <v>0</v>
      </c>
      <c r="AU1261" t="s">
        <v>2896</v>
      </c>
      <c r="AV1261" t="s">
        <v>2896</v>
      </c>
    </row>
    <row r="1262" spans="1:48" x14ac:dyDescent="0.25">
      <c r="A1262" t="s">
        <v>4184</v>
      </c>
      <c r="B1262">
        <v>2242</v>
      </c>
      <c r="C1262" t="s">
        <v>232</v>
      </c>
      <c r="D1262">
        <v>1300</v>
      </c>
      <c r="E1262" t="s">
        <v>1495</v>
      </c>
      <c r="F1262" t="s">
        <v>2892</v>
      </c>
      <c r="G1262" t="s">
        <v>2911</v>
      </c>
      <c r="H1262" t="s">
        <v>2894</v>
      </c>
      <c r="I1262" t="s">
        <v>2895</v>
      </c>
      <c r="J1262">
        <v>985.29597470066403</v>
      </c>
      <c r="K1262">
        <v>1</v>
      </c>
      <c r="L1262">
        <v>1</v>
      </c>
      <c r="M1262">
        <v>1</v>
      </c>
      <c r="N1262">
        <v>7021908.2444593003</v>
      </c>
      <c r="O1262">
        <v>2480727.6520460001</v>
      </c>
      <c r="P1262">
        <v>1988145.6609269299</v>
      </c>
      <c r="Q1262">
        <v>398356.67597196798</v>
      </c>
      <c r="R1262">
        <v>254034.796861729</v>
      </c>
      <c r="S1262">
        <v>350658.49791989202</v>
      </c>
      <c r="T1262">
        <v>9328927.9700000007</v>
      </c>
      <c r="U1262">
        <v>2814245.0602659099</v>
      </c>
      <c r="V1262">
        <v>10285381.3898091</v>
      </c>
      <c r="W1262">
        <v>1772558.33935154</v>
      </c>
      <c r="X1262">
        <v>0</v>
      </c>
      <c r="Y1262">
        <v>0</v>
      </c>
      <c r="Z1262">
        <v>0</v>
      </c>
      <c r="AA1262">
        <v>-2.3563452541937001E-3</v>
      </c>
      <c r="AB1262">
        <v>85233.303461584394</v>
      </c>
      <c r="AC1262">
        <v>350658.49791989202</v>
      </c>
      <c r="AD1262">
        <v>0</v>
      </c>
      <c r="AE1262">
        <v>0</v>
      </c>
      <c r="AF1262">
        <v>0</v>
      </c>
      <c r="AG1262">
        <v>0</v>
      </c>
      <c r="AH1262">
        <v>0</v>
      </c>
      <c r="AI1262">
        <v>0</v>
      </c>
      <c r="AJ1262">
        <v>12493831.5281858</v>
      </c>
      <c r="AK1262" s="63">
        <v>12680.2827261945</v>
      </c>
      <c r="AL1262">
        <v>330.98244656580999</v>
      </c>
      <c r="AM1262">
        <v>93035.839999999997</v>
      </c>
      <c r="AN1262">
        <v>3212.1348705878099</v>
      </c>
      <c r="AO1262">
        <v>24624.4922590235</v>
      </c>
      <c r="AP1262">
        <v>3753.1860850462999</v>
      </c>
      <c r="AQ1262">
        <v>20687.885194392002</v>
      </c>
      <c r="AR1262">
        <v>12132.923450545901</v>
      </c>
      <c r="AS1262">
        <v>13974.9462582121</v>
      </c>
      <c r="AT1262">
        <v>0</v>
      </c>
      <c r="AU1262" t="s">
        <v>2896</v>
      </c>
      <c r="AV1262" t="s">
        <v>2896</v>
      </c>
    </row>
    <row r="1263" spans="1:48" x14ac:dyDescent="0.25">
      <c r="A1263" t="s">
        <v>4185</v>
      </c>
      <c r="B1263">
        <v>2242</v>
      </c>
      <c r="C1263" t="s">
        <v>232</v>
      </c>
      <c r="D1263">
        <v>1139</v>
      </c>
      <c r="E1263" t="s">
        <v>1496</v>
      </c>
      <c r="F1263" t="s">
        <v>2892</v>
      </c>
      <c r="G1263" t="s">
        <v>2893</v>
      </c>
      <c r="H1263" t="s">
        <v>2894</v>
      </c>
      <c r="I1263" t="s">
        <v>2895</v>
      </c>
      <c r="J1263">
        <v>556.67819176552302</v>
      </c>
      <c r="K1263">
        <v>2</v>
      </c>
      <c r="L1263">
        <v>1</v>
      </c>
      <c r="M1263">
        <v>1</v>
      </c>
      <c r="N1263">
        <v>4272023.1102259802</v>
      </c>
      <c r="O1263">
        <v>1171572.14751729</v>
      </c>
      <c r="P1263">
        <v>1243568.50682003</v>
      </c>
      <c r="Q1263">
        <v>224870.56811574899</v>
      </c>
      <c r="R1263">
        <v>87421.552022598305</v>
      </c>
      <c r="S1263">
        <v>198117.05676415001</v>
      </c>
      <c r="T1263">
        <v>5409447.5099999998</v>
      </c>
      <c r="U1263">
        <v>1590008.3747016501</v>
      </c>
      <c r="V1263">
        <v>6034355.7253600396</v>
      </c>
      <c r="W1263">
        <v>916944.55822704302</v>
      </c>
      <c r="X1263">
        <v>0</v>
      </c>
      <c r="Y1263">
        <v>0</v>
      </c>
      <c r="Z1263">
        <v>0</v>
      </c>
      <c r="AA1263">
        <v>-1.3313015063096401E-3</v>
      </c>
      <c r="AB1263">
        <v>48155.602445865698</v>
      </c>
      <c r="AC1263">
        <v>198117.05676415001</v>
      </c>
      <c r="AD1263">
        <v>0</v>
      </c>
      <c r="AE1263">
        <v>0</v>
      </c>
      <c r="AF1263">
        <v>0</v>
      </c>
      <c r="AG1263">
        <v>0</v>
      </c>
      <c r="AH1263">
        <v>0</v>
      </c>
      <c r="AI1263">
        <v>0</v>
      </c>
      <c r="AJ1263">
        <v>7197572.9414657904</v>
      </c>
      <c r="AK1263" s="63">
        <v>12929.5040616527</v>
      </c>
      <c r="AL1263">
        <v>330.98244656580999</v>
      </c>
      <c r="AM1263">
        <v>93035.839999999997</v>
      </c>
      <c r="AN1263">
        <v>3212.1348705878099</v>
      </c>
      <c r="AO1263">
        <v>24624.4922590235</v>
      </c>
      <c r="AP1263">
        <v>330.98244656580999</v>
      </c>
      <c r="AQ1263">
        <v>93035.839999999997</v>
      </c>
      <c r="AR1263">
        <v>3212.1348705878099</v>
      </c>
      <c r="AS1263">
        <v>13498.2382882314</v>
      </c>
      <c r="AT1263">
        <v>0</v>
      </c>
      <c r="AU1263" t="s">
        <v>2896</v>
      </c>
      <c r="AV1263" t="s">
        <v>2896</v>
      </c>
    </row>
    <row r="1264" spans="1:48" x14ac:dyDescent="0.25">
      <c r="A1264" t="s">
        <v>4186</v>
      </c>
      <c r="B1264">
        <v>2242</v>
      </c>
      <c r="C1264" t="s">
        <v>232</v>
      </c>
      <c r="D1264">
        <v>1137</v>
      </c>
      <c r="E1264" t="s">
        <v>1498</v>
      </c>
      <c r="F1264" t="s">
        <v>2892</v>
      </c>
      <c r="G1264" t="s">
        <v>2893</v>
      </c>
      <c r="H1264" t="s">
        <v>2894</v>
      </c>
      <c r="I1264" t="s">
        <v>2895</v>
      </c>
      <c r="J1264">
        <v>574.13083414298001</v>
      </c>
      <c r="K1264">
        <v>1</v>
      </c>
      <c r="L1264">
        <v>1</v>
      </c>
      <c r="M1264">
        <v>1</v>
      </c>
      <c r="N1264">
        <v>4220946.04341722</v>
      </c>
      <c r="O1264">
        <v>1065138.56721319</v>
      </c>
      <c r="P1264">
        <v>986127.13010547799</v>
      </c>
      <c r="Q1264">
        <v>231381.710708478</v>
      </c>
      <c r="R1264">
        <v>89321.386717624904</v>
      </c>
      <c r="S1264">
        <v>204328.30446834501</v>
      </c>
      <c r="T1264">
        <v>4953057.47</v>
      </c>
      <c r="U1264">
        <v>1639857.3681619901</v>
      </c>
      <c r="V1264">
        <v>5939842.6079434697</v>
      </c>
      <c r="W1264">
        <v>603406.88344270503</v>
      </c>
      <c r="X1264">
        <v>0</v>
      </c>
      <c r="Y1264">
        <v>0</v>
      </c>
      <c r="Z1264">
        <v>0</v>
      </c>
      <c r="AA1264">
        <v>-1.3730396764587199E-3</v>
      </c>
      <c r="AB1264">
        <v>49665.348148842102</v>
      </c>
      <c r="AC1264">
        <v>204328.30446834501</v>
      </c>
      <c r="AD1264">
        <v>0</v>
      </c>
      <c r="AE1264">
        <v>0</v>
      </c>
      <c r="AF1264">
        <v>0</v>
      </c>
      <c r="AG1264">
        <v>0</v>
      </c>
      <c r="AH1264">
        <v>0</v>
      </c>
      <c r="AI1264">
        <v>0</v>
      </c>
      <c r="AJ1264">
        <v>6797243.1426303303</v>
      </c>
      <c r="AK1264" s="63">
        <v>11839.1884539292</v>
      </c>
      <c r="AL1264">
        <v>330.98244656580999</v>
      </c>
      <c r="AM1264">
        <v>93035.839999999997</v>
      </c>
      <c r="AN1264">
        <v>3212.1348705878099</v>
      </c>
      <c r="AO1264">
        <v>24624.4922590235</v>
      </c>
      <c r="AP1264">
        <v>330.98244656580999</v>
      </c>
      <c r="AQ1264">
        <v>93035.839999999997</v>
      </c>
      <c r="AR1264">
        <v>3212.1348705878099</v>
      </c>
      <c r="AS1264">
        <v>13498.2382882314</v>
      </c>
      <c r="AT1264">
        <v>0</v>
      </c>
      <c r="AU1264" t="s">
        <v>2896</v>
      </c>
      <c r="AV1264" t="s">
        <v>2896</v>
      </c>
    </row>
    <row r="1265" spans="1:48" x14ac:dyDescent="0.25">
      <c r="A1265" t="s">
        <v>4187</v>
      </c>
      <c r="B1265">
        <v>2242</v>
      </c>
      <c r="C1265" t="s">
        <v>232</v>
      </c>
      <c r="D1265">
        <v>1140</v>
      </c>
      <c r="E1265" t="s">
        <v>1499</v>
      </c>
      <c r="F1265" t="s">
        <v>2892</v>
      </c>
      <c r="G1265" t="s">
        <v>2893</v>
      </c>
      <c r="H1265" t="s">
        <v>2894</v>
      </c>
      <c r="I1265" t="s">
        <v>2895</v>
      </c>
      <c r="J1265">
        <v>623.150130771617</v>
      </c>
      <c r="K1265">
        <v>3</v>
      </c>
      <c r="L1265">
        <v>1</v>
      </c>
      <c r="M1265">
        <v>1</v>
      </c>
      <c r="N1265">
        <v>5105529.2741190502</v>
      </c>
      <c r="O1265">
        <v>1461107.4623179</v>
      </c>
      <c r="P1265">
        <v>1240887.9569779399</v>
      </c>
      <c r="Q1265">
        <v>251539.05635488499</v>
      </c>
      <c r="R1265">
        <v>97507.537650515296</v>
      </c>
      <c r="S1265">
        <v>221773.85724258501</v>
      </c>
      <c r="T1265">
        <v>6376702.8799999999</v>
      </c>
      <c r="U1265">
        <v>1779868.4074202799</v>
      </c>
      <c r="V1265">
        <v>6848811.7552331099</v>
      </c>
      <c r="W1265">
        <v>1253853.75758379</v>
      </c>
      <c r="X1265">
        <v>0</v>
      </c>
      <c r="Y1265">
        <v>0</v>
      </c>
      <c r="Z1265">
        <v>0</v>
      </c>
      <c r="AA1265">
        <v>-1.49026981840657E-3</v>
      </c>
      <c r="AB1265">
        <v>53905.776093644497</v>
      </c>
      <c r="AC1265">
        <v>221773.85724258501</v>
      </c>
      <c r="AD1265">
        <v>0</v>
      </c>
      <c r="AE1265">
        <v>0</v>
      </c>
      <c r="AF1265">
        <v>0</v>
      </c>
      <c r="AG1265">
        <v>0</v>
      </c>
      <c r="AH1265">
        <v>0</v>
      </c>
      <c r="AI1265">
        <v>0</v>
      </c>
      <c r="AJ1265">
        <v>8378345.1446628598</v>
      </c>
      <c r="AK1265" s="63">
        <v>13445.147053549301</v>
      </c>
      <c r="AL1265">
        <v>330.98244656580999</v>
      </c>
      <c r="AM1265">
        <v>93035.839999999997</v>
      </c>
      <c r="AN1265">
        <v>3212.1348705878099</v>
      </c>
      <c r="AO1265">
        <v>24624.4922590235</v>
      </c>
      <c r="AP1265">
        <v>330.98244656580999</v>
      </c>
      <c r="AQ1265">
        <v>93035.839999999997</v>
      </c>
      <c r="AR1265">
        <v>3212.1348705878099</v>
      </c>
      <c r="AS1265">
        <v>13498.2382882314</v>
      </c>
      <c r="AT1265">
        <v>0</v>
      </c>
      <c r="AU1265" t="s">
        <v>2896</v>
      </c>
      <c r="AV1265" t="s">
        <v>2896</v>
      </c>
    </row>
    <row r="1266" spans="1:48" x14ac:dyDescent="0.25">
      <c r="A1266" t="s">
        <v>4188</v>
      </c>
      <c r="B1266">
        <v>2242</v>
      </c>
      <c r="C1266" t="s">
        <v>232</v>
      </c>
      <c r="D1266">
        <v>3579</v>
      </c>
      <c r="E1266" t="s">
        <v>1500</v>
      </c>
      <c r="F1266" t="s">
        <v>2906</v>
      </c>
      <c r="G1266" t="s">
        <v>2893</v>
      </c>
      <c r="H1266" t="s">
        <v>2894</v>
      </c>
      <c r="I1266" t="s">
        <v>2895</v>
      </c>
      <c r="J1266">
        <v>220.683358631093</v>
      </c>
      <c r="K1266">
        <v>1</v>
      </c>
      <c r="L1266">
        <v>1</v>
      </c>
      <c r="M1266">
        <v>1</v>
      </c>
      <c r="N1266">
        <v>90677.179083056006</v>
      </c>
      <c r="O1266">
        <v>160808.91853407401</v>
      </c>
      <c r="P1266">
        <v>255920.09178057799</v>
      </c>
      <c r="Q1266">
        <v>88585.991677667407</v>
      </c>
      <c r="R1266">
        <v>34333.191053666997</v>
      </c>
      <c r="S1266">
        <v>78539.339488325102</v>
      </c>
      <c r="T1266">
        <v>0</v>
      </c>
      <c r="U1266">
        <v>630325.37212904205</v>
      </c>
      <c r="V1266">
        <v>472088.622737856</v>
      </c>
      <c r="W1266">
        <v>139146.47434887401</v>
      </c>
      <c r="X1266">
        <v>0</v>
      </c>
      <c r="Y1266">
        <v>0</v>
      </c>
      <c r="Z1266">
        <v>0</v>
      </c>
      <c r="AA1266">
        <v>-5.2776647641119201E-4</v>
      </c>
      <c r="AB1266">
        <v>19090.275570079299</v>
      </c>
      <c r="AC1266">
        <v>78539.339488325102</v>
      </c>
      <c r="AD1266">
        <v>0</v>
      </c>
      <c r="AE1266">
        <v>0</v>
      </c>
      <c r="AF1266">
        <v>0</v>
      </c>
      <c r="AG1266">
        <v>0</v>
      </c>
      <c r="AH1266">
        <v>0</v>
      </c>
      <c r="AI1266">
        <v>0</v>
      </c>
      <c r="AJ1266">
        <v>708864.71161736699</v>
      </c>
      <c r="AK1266" s="63">
        <v>3212.1348705878099</v>
      </c>
      <c r="AL1266">
        <v>330.98244656580999</v>
      </c>
      <c r="AM1266">
        <v>93035.839999999997</v>
      </c>
      <c r="AN1266">
        <v>3212.1348705878099</v>
      </c>
      <c r="AO1266">
        <v>24624.4922590235</v>
      </c>
      <c r="AP1266">
        <v>330.98244656580999</v>
      </c>
      <c r="AQ1266">
        <v>93035.839999999997</v>
      </c>
      <c r="AR1266">
        <v>3212.1348705878099</v>
      </c>
      <c r="AS1266">
        <v>13498.2382882314</v>
      </c>
      <c r="AT1266">
        <v>0</v>
      </c>
      <c r="AU1266" t="s">
        <v>2896</v>
      </c>
      <c r="AV1266" t="s">
        <v>2897</v>
      </c>
    </row>
    <row r="1267" spans="1:48" x14ac:dyDescent="0.25">
      <c r="A1267" t="s">
        <v>4189</v>
      </c>
      <c r="B1267">
        <v>2242</v>
      </c>
      <c r="C1267" t="s">
        <v>232</v>
      </c>
      <c r="D1267">
        <v>1144</v>
      </c>
      <c r="E1267" t="s">
        <v>1501</v>
      </c>
      <c r="F1267" t="s">
        <v>2892</v>
      </c>
      <c r="G1267" t="s">
        <v>2911</v>
      </c>
      <c r="H1267" t="s">
        <v>2894</v>
      </c>
      <c r="I1267" t="s">
        <v>2895</v>
      </c>
      <c r="J1267">
        <v>836.59764402760902</v>
      </c>
      <c r="K1267">
        <v>1</v>
      </c>
      <c r="L1267">
        <v>1</v>
      </c>
      <c r="M1267">
        <v>1</v>
      </c>
      <c r="N1267">
        <v>6254330.3972243899</v>
      </c>
      <c r="O1267">
        <v>2377382.0601644199</v>
      </c>
      <c r="P1267">
        <v>2231399.6486970698</v>
      </c>
      <c r="Q1267">
        <v>338526.31865999801</v>
      </c>
      <c r="R1267">
        <v>192030.66968121001</v>
      </c>
      <c r="S1267">
        <v>297738.02060559997</v>
      </c>
      <c r="T1267">
        <v>9004142.6500000004</v>
      </c>
      <c r="U1267">
        <v>2389526.4444270902</v>
      </c>
      <c r="V1267">
        <v>9730883.0763288494</v>
      </c>
      <c r="W1267">
        <v>1590415.9072602401</v>
      </c>
      <c r="X1267">
        <v>0</v>
      </c>
      <c r="Y1267">
        <v>0</v>
      </c>
      <c r="Z1267">
        <v>0</v>
      </c>
      <c r="AA1267">
        <v>-2.00073169767386E-3</v>
      </c>
      <c r="AB1267">
        <v>72370.112838748493</v>
      </c>
      <c r="AC1267">
        <v>297738.02060559997</v>
      </c>
      <c r="AD1267">
        <v>0</v>
      </c>
      <c r="AE1267">
        <v>0</v>
      </c>
      <c r="AF1267">
        <v>0</v>
      </c>
      <c r="AG1267">
        <v>0</v>
      </c>
      <c r="AH1267">
        <v>0</v>
      </c>
      <c r="AI1267">
        <v>0</v>
      </c>
      <c r="AJ1267">
        <v>11691407.115032701</v>
      </c>
      <c r="AK1267" s="63">
        <v>13974.9462582121</v>
      </c>
      <c r="AL1267">
        <v>330.98244656580999</v>
      </c>
      <c r="AM1267">
        <v>93035.839999999997</v>
      </c>
      <c r="AN1267">
        <v>3212.1348705878099</v>
      </c>
      <c r="AO1267">
        <v>24624.4922590235</v>
      </c>
      <c r="AP1267">
        <v>3753.1860850462999</v>
      </c>
      <c r="AQ1267">
        <v>20687.885194392002</v>
      </c>
      <c r="AR1267">
        <v>12132.923450545901</v>
      </c>
      <c r="AS1267">
        <v>13974.9462582121</v>
      </c>
      <c r="AT1267">
        <v>0</v>
      </c>
      <c r="AU1267" t="s">
        <v>2896</v>
      </c>
      <c r="AV1267" t="s">
        <v>2896</v>
      </c>
    </row>
    <row r="1268" spans="1:48" x14ac:dyDescent="0.25">
      <c r="A1268" t="s">
        <v>4190</v>
      </c>
      <c r="B1268">
        <v>2242</v>
      </c>
      <c r="C1268" t="s">
        <v>232</v>
      </c>
      <c r="D1268">
        <v>1146</v>
      </c>
      <c r="E1268" t="s">
        <v>1502</v>
      </c>
      <c r="F1268" t="s">
        <v>2892</v>
      </c>
      <c r="G1268" t="s">
        <v>2903</v>
      </c>
      <c r="H1268" t="s">
        <v>2904</v>
      </c>
      <c r="I1268" t="s">
        <v>2895</v>
      </c>
      <c r="J1268">
        <v>1784.07072266314</v>
      </c>
      <c r="K1268">
        <v>1</v>
      </c>
      <c r="L1268">
        <v>1</v>
      </c>
      <c r="M1268">
        <v>1</v>
      </c>
      <c r="N1268">
        <v>13221556.5201387</v>
      </c>
      <c r="O1268">
        <v>6965796.1297129001</v>
      </c>
      <c r="P1268">
        <v>4139635.9538195198</v>
      </c>
      <c r="Q1268">
        <v>720034.03146168205</v>
      </c>
      <c r="R1268">
        <v>679246.26478198695</v>
      </c>
      <c r="S1268">
        <v>634935.66994625097</v>
      </c>
      <c r="T1268">
        <v>20630528.789999999</v>
      </c>
      <c r="U1268">
        <v>5095740.1099148104</v>
      </c>
      <c r="V1268">
        <v>21491422.900076602</v>
      </c>
      <c r="W1268">
        <v>4080514.4679916399</v>
      </c>
      <c r="X1268">
        <v>0</v>
      </c>
      <c r="Y1268">
        <v>0</v>
      </c>
      <c r="Z1268">
        <v>0</v>
      </c>
      <c r="AA1268">
        <v>-4.2666231147147002E-3</v>
      </c>
      <c r="AB1268">
        <v>154331.53611316899</v>
      </c>
      <c r="AC1268">
        <v>634935.66994625097</v>
      </c>
      <c r="AD1268">
        <v>0</v>
      </c>
      <c r="AE1268">
        <v>0</v>
      </c>
      <c r="AF1268">
        <v>0</v>
      </c>
      <c r="AG1268">
        <v>0</v>
      </c>
      <c r="AH1268">
        <v>0</v>
      </c>
      <c r="AI1268">
        <v>0</v>
      </c>
      <c r="AJ1268">
        <v>26361204.569861099</v>
      </c>
      <c r="AK1268" s="63">
        <v>14775.874204420999</v>
      </c>
      <c r="AL1268">
        <v>330.98244656580999</v>
      </c>
      <c r="AM1268">
        <v>93035.839999999997</v>
      </c>
      <c r="AN1268">
        <v>3212.1348705878099</v>
      </c>
      <c r="AO1268">
        <v>24624.4922590235</v>
      </c>
      <c r="AP1268">
        <v>330.98244656580999</v>
      </c>
      <c r="AQ1268">
        <v>40734.411818744898</v>
      </c>
      <c r="AR1268">
        <v>13711.5226267454</v>
      </c>
      <c r="AS1268">
        <v>14775.874204420999</v>
      </c>
      <c r="AT1268">
        <v>0</v>
      </c>
      <c r="AU1268" t="s">
        <v>2896</v>
      </c>
      <c r="AV1268" t="s">
        <v>2896</v>
      </c>
    </row>
    <row r="1269" spans="1:48" x14ac:dyDescent="0.25">
      <c r="A1269" t="s">
        <v>4191</v>
      </c>
      <c r="B1269">
        <v>2242</v>
      </c>
      <c r="C1269" t="s">
        <v>232</v>
      </c>
      <c r="D1269">
        <v>2242</v>
      </c>
      <c r="E1269" t="s">
        <v>232</v>
      </c>
      <c r="F1269" t="s">
        <v>1871</v>
      </c>
      <c r="G1269" t="s">
        <v>1871</v>
      </c>
      <c r="H1269" t="s">
        <v>2899</v>
      </c>
      <c r="I1269" t="s">
        <v>2895</v>
      </c>
      <c r="J1269">
        <v>91.703413539843794</v>
      </c>
      <c r="K1269">
        <v>1</v>
      </c>
      <c r="L1269">
        <v>2</v>
      </c>
      <c r="M1269">
        <v>1</v>
      </c>
      <c r="N1269">
        <v>37680.262361696601</v>
      </c>
      <c r="O1269">
        <v>66823.012159592603</v>
      </c>
      <c r="P1269">
        <v>106345.78952978901</v>
      </c>
      <c r="Q1269">
        <v>36811.284181306401</v>
      </c>
      <c r="R1269">
        <v>14266.9154433165</v>
      </c>
      <c r="S1269">
        <v>32636.468707565298</v>
      </c>
      <c r="T1269">
        <v>0</v>
      </c>
      <c r="U1269">
        <v>261927.26367570099</v>
      </c>
      <c r="V1269">
        <v>196173.09826589399</v>
      </c>
      <c r="W1269">
        <v>57821.3362302354</v>
      </c>
      <c r="X1269">
        <v>0</v>
      </c>
      <c r="Y1269">
        <v>0</v>
      </c>
      <c r="Z1269">
        <v>0</v>
      </c>
      <c r="AA1269">
        <v>-2.1930963774983501E-4</v>
      </c>
      <c r="AB1269">
        <v>7932.8293988811402</v>
      </c>
      <c r="AC1269">
        <v>32636.468707565298</v>
      </c>
      <c r="AD1269">
        <v>0</v>
      </c>
      <c r="AE1269">
        <v>0</v>
      </c>
      <c r="AF1269">
        <v>0</v>
      </c>
      <c r="AG1269">
        <v>0</v>
      </c>
      <c r="AH1269">
        <v>0</v>
      </c>
      <c r="AI1269">
        <v>0</v>
      </c>
      <c r="AJ1269">
        <v>294563.73238326702</v>
      </c>
      <c r="AK1269" s="63">
        <v>3212.1348705878099</v>
      </c>
      <c r="AL1269">
        <v>330.98244656580999</v>
      </c>
      <c r="AM1269">
        <v>93035.839999999997</v>
      </c>
      <c r="AN1269">
        <v>3212.1348705878099</v>
      </c>
      <c r="AO1269">
        <v>24624.4922590235</v>
      </c>
      <c r="AP1269">
        <v>634.54287297753501</v>
      </c>
      <c r="AQ1269">
        <v>40331.279999999999</v>
      </c>
      <c r="AR1269">
        <v>3212.1348705878099</v>
      </c>
      <c r="AS1269">
        <v>3212.1348705878099</v>
      </c>
      <c r="AT1269">
        <v>0</v>
      </c>
      <c r="AU1269" t="s">
        <v>2896</v>
      </c>
      <c r="AV1269" t="s">
        <v>2900</v>
      </c>
    </row>
    <row r="1270" spans="1:48" x14ac:dyDescent="0.25">
      <c r="A1270" t="s">
        <v>4192</v>
      </c>
      <c r="B1270">
        <v>2242</v>
      </c>
      <c r="C1270" t="s">
        <v>232</v>
      </c>
      <c r="D1270">
        <v>1143</v>
      </c>
      <c r="E1270" t="s">
        <v>1503</v>
      </c>
      <c r="F1270" t="s">
        <v>2892</v>
      </c>
      <c r="G1270" t="s">
        <v>2893</v>
      </c>
      <c r="H1270" t="s">
        <v>2894</v>
      </c>
      <c r="I1270" t="s">
        <v>2895</v>
      </c>
      <c r="J1270">
        <v>485.897236002802</v>
      </c>
      <c r="K1270">
        <v>2</v>
      </c>
      <c r="L1270">
        <v>1</v>
      </c>
      <c r="M1270">
        <v>1</v>
      </c>
      <c r="N1270">
        <v>4038641.0828423002</v>
      </c>
      <c r="O1270">
        <v>1112967.7616602101</v>
      </c>
      <c r="P1270">
        <v>949181.84487936599</v>
      </c>
      <c r="Q1270">
        <v>196674.91847059899</v>
      </c>
      <c r="R1270">
        <v>76001.093741107194</v>
      </c>
      <c r="S1270">
        <v>172926.71369324601</v>
      </c>
      <c r="T1270">
        <v>4985625.96</v>
      </c>
      <c r="U1270">
        <v>1387840.74159359</v>
      </c>
      <c r="V1270">
        <v>5595285.0525213499</v>
      </c>
      <c r="W1270">
        <v>736148.97413411504</v>
      </c>
      <c r="X1270">
        <v>0</v>
      </c>
      <c r="Y1270">
        <v>0</v>
      </c>
      <c r="Z1270">
        <v>0</v>
      </c>
      <c r="AA1270">
        <v>-1.1620281372091E-3</v>
      </c>
      <c r="AB1270">
        <v>42032.676100147299</v>
      </c>
      <c r="AC1270">
        <v>172926.71369324601</v>
      </c>
      <c r="AD1270">
        <v>0</v>
      </c>
      <c r="AE1270">
        <v>0</v>
      </c>
      <c r="AF1270">
        <v>0</v>
      </c>
      <c r="AG1270">
        <v>0</v>
      </c>
      <c r="AH1270">
        <v>0</v>
      </c>
      <c r="AI1270">
        <v>0</v>
      </c>
      <c r="AJ1270">
        <v>6546393.4152868297</v>
      </c>
      <c r="AK1270" s="63">
        <v>13472.794101774</v>
      </c>
      <c r="AL1270">
        <v>330.98244656580999</v>
      </c>
      <c r="AM1270">
        <v>93035.839999999997</v>
      </c>
      <c r="AN1270">
        <v>3212.1348705878099</v>
      </c>
      <c r="AO1270">
        <v>24624.4922590235</v>
      </c>
      <c r="AP1270">
        <v>330.98244656580999</v>
      </c>
      <c r="AQ1270">
        <v>93035.839999999997</v>
      </c>
      <c r="AR1270">
        <v>3212.1348705878099</v>
      </c>
      <c r="AS1270">
        <v>13498.2382882314</v>
      </c>
      <c r="AT1270">
        <v>0</v>
      </c>
      <c r="AU1270" t="s">
        <v>2896</v>
      </c>
      <c r="AV1270" t="s">
        <v>2896</v>
      </c>
    </row>
    <row r="1271" spans="1:48" x14ac:dyDescent="0.25">
      <c r="A1271" t="s">
        <v>4193</v>
      </c>
      <c r="B1271">
        <v>2242</v>
      </c>
      <c r="C1271" t="s">
        <v>232</v>
      </c>
      <c r="D1271">
        <v>1301</v>
      </c>
      <c r="E1271" t="s">
        <v>1504</v>
      </c>
      <c r="F1271" t="s">
        <v>2892</v>
      </c>
      <c r="G1271" t="s">
        <v>2903</v>
      </c>
      <c r="H1271" t="s">
        <v>2904</v>
      </c>
      <c r="I1271" t="s">
        <v>2895</v>
      </c>
      <c r="J1271">
        <v>1904.7126827249101</v>
      </c>
      <c r="K1271">
        <v>1</v>
      </c>
      <c r="L1271">
        <v>1</v>
      </c>
      <c r="M1271">
        <v>1</v>
      </c>
      <c r="N1271">
        <v>12866859.189754</v>
      </c>
      <c r="O1271">
        <v>7006888.4414405702</v>
      </c>
      <c r="P1271">
        <v>4106342.0566107701</v>
      </c>
      <c r="Q1271">
        <v>768534.49229197099</v>
      </c>
      <c r="R1271">
        <v>690015.74410714698</v>
      </c>
      <c r="S1271">
        <v>677871.12242714304</v>
      </c>
      <c r="T1271">
        <v>19998317.02</v>
      </c>
      <c r="U1271">
        <v>5440322.9042044003</v>
      </c>
      <c r="V1271">
        <v>21127715.431864101</v>
      </c>
      <c r="W1271">
        <v>4146156.7943346198</v>
      </c>
      <c r="X1271">
        <v>0</v>
      </c>
      <c r="Y1271">
        <v>0</v>
      </c>
      <c r="Z1271">
        <v>0</v>
      </c>
      <c r="AA1271">
        <v>-4.5551395781403704E-3</v>
      </c>
      <c r="AB1271">
        <v>164767.70256078799</v>
      </c>
      <c r="AC1271">
        <v>677871.12242714304</v>
      </c>
      <c r="AD1271">
        <v>0</v>
      </c>
      <c r="AE1271">
        <v>0</v>
      </c>
      <c r="AF1271">
        <v>0</v>
      </c>
      <c r="AG1271">
        <v>0</v>
      </c>
      <c r="AH1271">
        <v>0</v>
      </c>
      <c r="AI1271">
        <v>0</v>
      </c>
      <c r="AJ1271">
        <v>26116511.0466315</v>
      </c>
      <c r="AK1271" s="63">
        <v>13711.5226267454</v>
      </c>
      <c r="AL1271">
        <v>330.98244656580999</v>
      </c>
      <c r="AM1271">
        <v>93035.839999999997</v>
      </c>
      <c r="AN1271">
        <v>3212.1348705878099</v>
      </c>
      <c r="AO1271">
        <v>24624.4922590235</v>
      </c>
      <c r="AP1271">
        <v>330.98244656580999</v>
      </c>
      <c r="AQ1271">
        <v>40734.411818744898</v>
      </c>
      <c r="AR1271">
        <v>13711.5226267454</v>
      </c>
      <c r="AS1271">
        <v>14775.874204420999</v>
      </c>
      <c r="AT1271">
        <v>0</v>
      </c>
      <c r="AU1271" t="s">
        <v>2896</v>
      </c>
      <c r="AV1271" t="s">
        <v>2896</v>
      </c>
    </row>
    <row r="1272" spans="1:48" x14ac:dyDescent="0.25">
      <c r="A1272" t="s">
        <v>4194</v>
      </c>
      <c r="B1272">
        <v>2242</v>
      </c>
      <c r="C1272" t="s">
        <v>232</v>
      </c>
      <c r="D1272">
        <v>1145</v>
      </c>
      <c r="E1272" t="s">
        <v>1505</v>
      </c>
      <c r="F1272" t="s">
        <v>2892</v>
      </c>
      <c r="G1272" t="s">
        <v>2911</v>
      </c>
      <c r="H1272" t="s">
        <v>2894</v>
      </c>
      <c r="I1272" t="s">
        <v>2895</v>
      </c>
      <c r="J1272">
        <v>1040.02081731249</v>
      </c>
      <c r="K1272">
        <v>1</v>
      </c>
      <c r="L1272">
        <v>1</v>
      </c>
      <c r="M1272">
        <v>1</v>
      </c>
      <c r="N1272">
        <v>7014088.8223036798</v>
      </c>
      <c r="O1272">
        <v>2567288.9397858302</v>
      </c>
      <c r="P1272">
        <v>2011887.3040306</v>
      </c>
      <c r="Q1272">
        <v>420275.26321664097</v>
      </c>
      <c r="R1272">
        <v>234818.02787173301</v>
      </c>
      <c r="S1272">
        <v>370134.60621820902</v>
      </c>
      <c r="T1272">
        <v>9277805.8300000001</v>
      </c>
      <c r="U1272">
        <v>2970552.5272084801</v>
      </c>
      <c r="V1272">
        <v>10405262.5029906</v>
      </c>
      <c r="W1272">
        <v>1753128.5654499801</v>
      </c>
      <c r="X1272">
        <v>0</v>
      </c>
      <c r="Y1272">
        <v>0</v>
      </c>
      <c r="Z1272">
        <v>0</v>
      </c>
      <c r="AA1272">
        <v>-2.4872202668659599E-3</v>
      </c>
      <c r="AB1272">
        <v>89967.291255088203</v>
      </c>
      <c r="AC1272">
        <v>370134.60621820902</v>
      </c>
      <c r="AD1272">
        <v>0</v>
      </c>
      <c r="AE1272">
        <v>0</v>
      </c>
      <c r="AF1272">
        <v>0</v>
      </c>
      <c r="AG1272">
        <v>0</v>
      </c>
      <c r="AH1272">
        <v>0</v>
      </c>
      <c r="AI1272">
        <v>0</v>
      </c>
      <c r="AJ1272">
        <v>12618492.9634267</v>
      </c>
      <c r="AK1272" s="63">
        <v>12132.923450545901</v>
      </c>
      <c r="AL1272">
        <v>330.98244656580999</v>
      </c>
      <c r="AM1272">
        <v>93035.839999999997</v>
      </c>
      <c r="AN1272">
        <v>3212.1348705878099</v>
      </c>
      <c r="AO1272">
        <v>24624.4922590235</v>
      </c>
      <c r="AP1272">
        <v>3753.1860850462999</v>
      </c>
      <c r="AQ1272">
        <v>20687.885194392002</v>
      </c>
      <c r="AR1272">
        <v>12132.923450545901</v>
      </c>
      <c r="AS1272">
        <v>13974.9462582121</v>
      </c>
      <c r="AT1272">
        <v>0</v>
      </c>
      <c r="AU1272" t="s">
        <v>2896</v>
      </c>
      <c r="AV1272" t="s">
        <v>2896</v>
      </c>
    </row>
    <row r="1273" spans="1:48" x14ac:dyDescent="0.25">
      <c r="A1273" t="s">
        <v>4195</v>
      </c>
      <c r="B1273">
        <v>2197</v>
      </c>
      <c r="C1273" t="s">
        <v>233</v>
      </c>
      <c r="D1273">
        <v>1012</v>
      </c>
      <c r="E1273" t="s">
        <v>1506</v>
      </c>
      <c r="F1273" t="s">
        <v>2892</v>
      </c>
      <c r="G1273" t="s">
        <v>2893</v>
      </c>
      <c r="H1273" t="s">
        <v>2894</v>
      </c>
      <c r="I1273" t="s">
        <v>2895</v>
      </c>
      <c r="J1273">
        <v>552.69999999996298</v>
      </c>
      <c r="K1273">
        <v>1</v>
      </c>
      <c r="L1273">
        <v>1</v>
      </c>
      <c r="M1273">
        <v>2</v>
      </c>
      <c r="N1273">
        <v>3559691.05054026</v>
      </c>
      <c r="O1273">
        <v>979950.73574965901</v>
      </c>
      <c r="P1273">
        <v>1057637.18037814</v>
      </c>
      <c r="Q1273">
        <v>366489.17656583001</v>
      </c>
      <c r="R1273">
        <v>260685.37258946101</v>
      </c>
      <c r="S1273">
        <v>207388.22920213899</v>
      </c>
      <c r="T1273">
        <v>4097804.74</v>
      </c>
      <c r="U1273">
        <v>2126648.7758233501</v>
      </c>
      <c r="V1273">
        <v>4927638.4748442098</v>
      </c>
      <c r="W1273">
        <v>1169246.1066801399</v>
      </c>
      <c r="X1273">
        <v>0</v>
      </c>
      <c r="Y1273">
        <v>0</v>
      </c>
      <c r="Z1273">
        <v>0</v>
      </c>
      <c r="AA1273">
        <v>127568.934299008</v>
      </c>
      <c r="AB1273">
        <v>0</v>
      </c>
      <c r="AC1273">
        <v>207388.22920213899</v>
      </c>
      <c r="AD1273">
        <v>0</v>
      </c>
      <c r="AE1273">
        <v>0</v>
      </c>
      <c r="AF1273">
        <v>0</v>
      </c>
      <c r="AG1273">
        <v>0</v>
      </c>
      <c r="AH1273">
        <v>0</v>
      </c>
      <c r="AI1273">
        <v>0</v>
      </c>
      <c r="AJ1273">
        <v>6431841.7450254904</v>
      </c>
      <c r="AK1273" s="63">
        <v>11637.1299891911</v>
      </c>
      <c r="AL1273">
        <v>330.98244656580999</v>
      </c>
      <c r="AM1273">
        <v>93035.839999999997</v>
      </c>
      <c r="AN1273">
        <v>11637.1299891911</v>
      </c>
      <c r="AO1273">
        <v>15396.6816251817</v>
      </c>
      <c r="AP1273">
        <v>330.98244656580999</v>
      </c>
      <c r="AQ1273">
        <v>93035.839999999997</v>
      </c>
      <c r="AR1273">
        <v>11637.1299891911</v>
      </c>
      <c r="AS1273">
        <v>14018.4991918784</v>
      </c>
      <c r="AT1273">
        <v>0</v>
      </c>
      <c r="AU1273" t="s">
        <v>2896</v>
      </c>
      <c r="AV1273" t="s">
        <v>2896</v>
      </c>
    </row>
    <row r="1274" spans="1:48" x14ac:dyDescent="0.25">
      <c r="A1274" t="s">
        <v>4196</v>
      </c>
      <c r="B1274">
        <v>2197</v>
      </c>
      <c r="C1274" t="s">
        <v>233</v>
      </c>
      <c r="D1274">
        <v>1013</v>
      </c>
      <c r="E1274" t="s">
        <v>676</v>
      </c>
      <c r="F1274" t="s">
        <v>2892</v>
      </c>
      <c r="G1274" t="s">
        <v>2893</v>
      </c>
      <c r="H1274" t="s">
        <v>2894</v>
      </c>
      <c r="I1274" t="s">
        <v>2895</v>
      </c>
      <c r="J1274">
        <v>323.37647058820602</v>
      </c>
      <c r="K1274">
        <v>2</v>
      </c>
      <c r="L1274">
        <v>1</v>
      </c>
      <c r="M1274">
        <v>2</v>
      </c>
      <c r="N1274">
        <v>2467733.4240743299</v>
      </c>
      <c r="O1274">
        <v>579256.69378645194</v>
      </c>
      <c r="P1274">
        <v>708311.49669448601</v>
      </c>
      <c r="Q1274">
        <v>217830.803138916</v>
      </c>
      <c r="R1274">
        <v>152523.09701819599</v>
      </c>
      <c r="S1274">
        <v>121339.738738792</v>
      </c>
      <c r="T1274">
        <v>2881385.25</v>
      </c>
      <c r="U1274">
        <v>1244270.26471238</v>
      </c>
      <c r="V1274">
        <v>3425782.3980448199</v>
      </c>
      <c r="W1274">
        <v>625234.44880014902</v>
      </c>
      <c r="X1274">
        <v>0</v>
      </c>
      <c r="Y1274">
        <v>0</v>
      </c>
      <c r="Z1274">
        <v>0</v>
      </c>
      <c r="AA1274">
        <v>74638.6678674047</v>
      </c>
      <c r="AB1274">
        <v>0</v>
      </c>
      <c r="AC1274">
        <v>121339.738738792</v>
      </c>
      <c r="AD1274">
        <v>0</v>
      </c>
      <c r="AE1274">
        <v>0</v>
      </c>
      <c r="AF1274">
        <v>0</v>
      </c>
      <c r="AG1274">
        <v>0</v>
      </c>
      <c r="AH1274">
        <v>0</v>
      </c>
      <c r="AI1274">
        <v>0</v>
      </c>
      <c r="AJ1274">
        <v>4246995.2534511704</v>
      </c>
      <c r="AK1274" s="63">
        <v>13133.2846997993</v>
      </c>
      <c r="AL1274">
        <v>330.98244656580999</v>
      </c>
      <c r="AM1274">
        <v>93035.839999999997</v>
      </c>
      <c r="AN1274">
        <v>11637.1299891911</v>
      </c>
      <c r="AO1274">
        <v>15396.6816251817</v>
      </c>
      <c r="AP1274">
        <v>330.98244656580999</v>
      </c>
      <c r="AQ1274">
        <v>93035.839999999997</v>
      </c>
      <c r="AR1274">
        <v>11637.1299891911</v>
      </c>
      <c r="AS1274">
        <v>14018.4991918784</v>
      </c>
      <c r="AT1274">
        <v>0</v>
      </c>
      <c r="AU1274" t="s">
        <v>2896</v>
      </c>
      <c r="AV1274" t="s">
        <v>2896</v>
      </c>
    </row>
    <row r="1275" spans="1:48" x14ac:dyDescent="0.25">
      <c r="A1275" t="s">
        <v>4197</v>
      </c>
      <c r="B1275">
        <v>2197</v>
      </c>
      <c r="C1275" t="s">
        <v>233</v>
      </c>
      <c r="D1275">
        <v>1014</v>
      </c>
      <c r="E1275" t="s">
        <v>1507</v>
      </c>
      <c r="F1275" t="s">
        <v>2892</v>
      </c>
      <c r="G1275" t="s">
        <v>2893</v>
      </c>
      <c r="H1275" t="s">
        <v>2894</v>
      </c>
      <c r="I1275" t="s">
        <v>2895</v>
      </c>
      <c r="J1275">
        <v>322.03441938169101</v>
      </c>
      <c r="K1275">
        <v>2</v>
      </c>
      <c r="L1275">
        <v>1</v>
      </c>
      <c r="M1275">
        <v>2</v>
      </c>
      <c r="N1275">
        <v>2505526.0629720301</v>
      </c>
      <c r="O1275">
        <v>623037.57375971403</v>
      </c>
      <c r="P1275">
        <v>899441.58998011495</v>
      </c>
      <c r="Q1275">
        <v>213707.74906333801</v>
      </c>
      <c r="R1275">
        <v>151890.10783997201</v>
      </c>
      <c r="S1275">
        <v>120836.164244097</v>
      </c>
      <c r="T1275">
        <v>3154496.69</v>
      </c>
      <c r="U1275">
        <v>1239106.3936151699</v>
      </c>
      <c r="V1275">
        <v>3555743.5758192898</v>
      </c>
      <c r="W1275">
        <v>763530.59936793102</v>
      </c>
      <c r="X1275">
        <v>0</v>
      </c>
      <c r="Y1275">
        <v>0</v>
      </c>
      <c r="Z1275">
        <v>0</v>
      </c>
      <c r="AA1275">
        <v>74328.908427944101</v>
      </c>
      <c r="AB1275">
        <v>0</v>
      </c>
      <c r="AC1275">
        <v>120836.164244097</v>
      </c>
      <c r="AD1275">
        <v>0</v>
      </c>
      <c r="AE1275">
        <v>0</v>
      </c>
      <c r="AF1275">
        <v>0</v>
      </c>
      <c r="AG1275">
        <v>0</v>
      </c>
      <c r="AH1275">
        <v>0</v>
      </c>
      <c r="AI1275">
        <v>0</v>
      </c>
      <c r="AJ1275">
        <v>4514439.2478592703</v>
      </c>
      <c r="AK1275" s="63">
        <v>14018.4991918784</v>
      </c>
      <c r="AL1275">
        <v>330.98244656580999</v>
      </c>
      <c r="AM1275">
        <v>93035.839999999997</v>
      </c>
      <c r="AN1275">
        <v>11637.1299891911</v>
      </c>
      <c r="AO1275">
        <v>15396.6816251817</v>
      </c>
      <c r="AP1275">
        <v>330.98244656580999</v>
      </c>
      <c r="AQ1275">
        <v>93035.839999999997</v>
      </c>
      <c r="AR1275">
        <v>11637.1299891911</v>
      </c>
      <c r="AS1275">
        <v>14018.4991918784</v>
      </c>
      <c r="AT1275">
        <v>0</v>
      </c>
      <c r="AU1275" t="s">
        <v>2896</v>
      </c>
      <c r="AV1275" t="s">
        <v>2896</v>
      </c>
    </row>
    <row r="1276" spans="1:48" x14ac:dyDescent="0.25">
      <c r="A1276" t="s">
        <v>4198</v>
      </c>
      <c r="B1276">
        <v>2197</v>
      </c>
      <c r="C1276" t="s">
        <v>233</v>
      </c>
      <c r="D1276">
        <v>1017</v>
      </c>
      <c r="E1276" t="s">
        <v>1508</v>
      </c>
      <c r="F1276" t="s">
        <v>2892</v>
      </c>
      <c r="G1276" t="s">
        <v>2903</v>
      </c>
      <c r="H1276" t="s">
        <v>2904</v>
      </c>
      <c r="I1276" t="s">
        <v>2895</v>
      </c>
      <c r="J1276">
        <v>662.833283207882</v>
      </c>
      <c r="K1276">
        <v>1</v>
      </c>
      <c r="L1276">
        <v>1</v>
      </c>
      <c r="M1276">
        <v>2</v>
      </c>
      <c r="N1276">
        <v>4124903.0105775301</v>
      </c>
      <c r="O1276">
        <v>2425176.34686503</v>
      </c>
      <c r="P1276">
        <v>1472060.3917012101</v>
      </c>
      <c r="Q1276">
        <v>443542.72337542003</v>
      </c>
      <c r="R1276">
        <v>1491037.2958815901</v>
      </c>
      <c r="S1276">
        <v>248713.26372486301</v>
      </c>
      <c r="T1276">
        <v>7406306.1799999997</v>
      </c>
      <c r="U1276">
        <v>2550413.5884007802</v>
      </c>
      <c r="V1276">
        <v>6661092.38798586</v>
      </c>
      <c r="W1276">
        <v>3142638.5337408702</v>
      </c>
      <c r="X1276">
        <v>0</v>
      </c>
      <c r="Y1276">
        <v>0</v>
      </c>
      <c r="Z1276">
        <v>0</v>
      </c>
      <c r="AA1276">
        <v>152988.84667405</v>
      </c>
      <c r="AB1276">
        <v>0</v>
      </c>
      <c r="AC1276">
        <v>248713.26372486301</v>
      </c>
      <c r="AD1276">
        <v>0</v>
      </c>
      <c r="AE1276">
        <v>0</v>
      </c>
      <c r="AF1276">
        <v>0</v>
      </c>
      <c r="AG1276">
        <v>0</v>
      </c>
      <c r="AH1276">
        <v>0</v>
      </c>
      <c r="AI1276">
        <v>0</v>
      </c>
      <c r="AJ1276">
        <v>10205433.0321256</v>
      </c>
      <c r="AK1276" s="63">
        <v>15396.6816251817</v>
      </c>
      <c r="AL1276">
        <v>330.98244656580999</v>
      </c>
      <c r="AM1276">
        <v>93035.839999999997</v>
      </c>
      <c r="AN1276">
        <v>11637.1299891911</v>
      </c>
      <c r="AO1276">
        <v>15396.6816251817</v>
      </c>
      <c r="AP1276">
        <v>330.98244656580999</v>
      </c>
      <c r="AQ1276">
        <v>40734.411818744898</v>
      </c>
      <c r="AR1276">
        <v>15396.6816251817</v>
      </c>
      <c r="AS1276">
        <v>15396.6816251817</v>
      </c>
      <c r="AT1276">
        <v>0</v>
      </c>
      <c r="AU1276" t="s">
        <v>2896</v>
      </c>
      <c r="AV1276" t="s">
        <v>2896</v>
      </c>
    </row>
    <row r="1277" spans="1:48" x14ac:dyDescent="0.25">
      <c r="A1277" t="s">
        <v>4199</v>
      </c>
      <c r="B1277">
        <v>2197</v>
      </c>
      <c r="C1277" t="s">
        <v>233</v>
      </c>
      <c r="D1277">
        <v>1016</v>
      </c>
      <c r="E1277" t="s">
        <v>1509</v>
      </c>
      <c r="F1277" t="s">
        <v>2892</v>
      </c>
      <c r="G1277" t="s">
        <v>2911</v>
      </c>
      <c r="H1277" t="s">
        <v>2894</v>
      </c>
      <c r="I1277" t="s">
        <v>2895</v>
      </c>
      <c r="J1277">
        <v>355.92969747887798</v>
      </c>
      <c r="K1277">
        <v>1</v>
      </c>
      <c r="L1277">
        <v>1</v>
      </c>
      <c r="M1277">
        <v>2</v>
      </c>
      <c r="N1277">
        <v>2321675.7318358398</v>
      </c>
      <c r="O1277">
        <v>947908.75983915001</v>
      </c>
      <c r="P1277">
        <v>721357.74124604196</v>
      </c>
      <c r="Q1277">
        <v>237331.507856496</v>
      </c>
      <c r="R1277">
        <v>167877.086670783</v>
      </c>
      <c r="S1277">
        <v>133554.60409010801</v>
      </c>
      <c r="T1277">
        <v>3026624.04</v>
      </c>
      <c r="U1277">
        <v>1369526.7874483201</v>
      </c>
      <c r="V1277">
        <v>3705427.8933058199</v>
      </c>
      <c r="W1277">
        <v>608570.64141090796</v>
      </c>
      <c r="X1277">
        <v>0</v>
      </c>
      <c r="Y1277">
        <v>0</v>
      </c>
      <c r="Z1277">
        <v>0</v>
      </c>
      <c r="AA1277">
        <v>82152.292731593494</v>
      </c>
      <c r="AB1277">
        <v>0</v>
      </c>
      <c r="AC1277">
        <v>133554.60409010801</v>
      </c>
      <c r="AD1277">
        <v>0</v>
      </c>
      <c r="AE1277">
        <v>0</v>
      </c>
      <c r="AF1277">
        <v>0</v>
      </c>
      <c r="AG1277">
        <v>0</v>
      </c>
      <c r="AH1277">
        <v>0</v>
      </c>
      <c r="AI1277">
        <v>0</v>
      </c>
      <c r="AJ1277">
        <v>4529705.43153843</v>
      </c>
      <c r="AK1277" s="63">
        <v>12726.404859227099</v>
      </c>
      <c r="AL1277">
        <v>330.98244656580999</v>
      </c>
      <c r="AM1277">
        <v>93035.839999999997</v>
      </c>
      <c r="AN1277">
        <v>11637.1299891911</v>
      </c>
      <c r="AO1277">
        <v>15396.6816251817</v>
      </c>
      <c r="AP1277">
        <v>3753.1860850462999</v>
      </c>
      <c r="AQ1277">
        <v>20687.885194392002</v>
      </c>
      <c r="AR1277">
        <v>12726.404859227099</v>
      </c>
      <c r="AS1277">
        <v>12726.404859227099</v>
      </c>
      <c r="AT1277">
        <v>0</v>
      </c>
      <c r="AU1277" t="s">
        <v>2896</v>
      </c>
      <c r="AV1277" t="s">
        <v>2896</v>
      </c>
    </row>
    <row r="1278" spans="1:48" x14ac:dyDescent="0.25">
      <c r="A1278" t="s">
        <v>4200</v>
      </c>
      <c r="B1278">
        <v>2222</v>
      </c>
      <c r="C1278" t="s">
        <v>234</v>
      </c>
      <c r="D1278">
        <v>1092</v>
      </c>
      <c r="E1278" t="s">
        <v>1510</v>
      </c>
      <c r="F1278" t="s">
        <v>2892</v>
      </c>
      <c r="G1278" t="s">
        <v>2893</v>
      </c>
      <c r="H1278" t="s">
        <v>2894</v>
      </c>
      <c r="I1278" t="s">
        <v>2895</v>
      </c>
      <c r="J1278">
        <v>2</v>
      </c>
      <c r="K1278">
        <v>0</v>
      </c>
      <c r="L1278">
        <v>0</v>
      </c>
      <c r="M1278">
        <v>1</v>
      </c>
      <c r="N1278">
        <v>116812.68</v>
      </c>
      <c r="O1278">
        <v>0</v>
      </c>
      <c r="P1278">
        <v>45688.24</v>
      </c>
      <c r="Q1278">
        <v>19870.759999999998</v>
      </c>
      <c r="R1278">
        <v>0</v>
      </c>
      <c r="S1278">
        <v>3700</v>
      </c>
      <c r="T1278">
        <v>182371.68</v>
      </c>
      <c r="U1278">
        <v>0</v>
      </c>
      <c r="V1278">
        <v>182371.68</v>
      </c>
      <c r="W1278">
        <v>0</v>
      </c>
      <c r="X1278">
        <v>0</v>
      </c>
      <c r="Y1278">
        <v>0</v>
      </c>
      <c r="Z1278">
        <v>0</v>
      </c>
      <c r="AA1278">
        <v>0</v>
      </c>
      <c r="AB1278">
        <v>0</v>
      </c>
      <c r="AC1278">
        <v>3700</v>
      </c>
      <c r="AD1278">
        <v>0</v>
      </c>
      <c r="AE1278">
        <v>0</v>
      </c>
      <c r="AF1278">
        <v>0</v>
      </c>
      <c r="AG1278">
        <v>0</v>
      </c>
      <c r="AH1278">
        <v>0</v>
      </c>
      <c r="AI1278">
        <v>0</v>
      </c>
      <c r="AJ1278">
        <v>186071.67999999999</v>
      </c>
      <c r="AK1278" s="63">
        <v>93035.839999999997</v>
      </c>
      <c r="AL1278">
        <v>330.98244656580999</v>
      </c>
      <c r="AM1278">
        <v>93035.839999999997</v>
      </c>
      <c r="AN1278">
        <v>93035.839999999997</v>
      </c>
      <c r="AO1278">
        <v>93035.839999999997</v>
      </c>
      <c r="AP1278">
        <v>330.98244656580999</v>
      </c>
      <c r="AQ1278">
        <v>93035.839999999997</v>
      </c>
      <c r="AR1278">
        <v>93035.839999999997</v>
      </c>
      <c r="AS1278">
        <v>93035.839999999997</v>
      </c>
      <c r="AT1278">
        <v>0</v>
      </c>
      <c r="AU1278" t="s">
        <v>2896</v>
      </c>
      <c r="AV1278" t="s">
        <v>2896</v>
      </c>
    </row>
    <row r="1279" spans="1:48" x14ac:dyDescent="0.25">
      <c r="A1279" t="s">
        <v>4201</v>
      </c>
      <c r="B1279">
        <v>2210</v>
      </c>
      <c r="C1279" t="s">
        <v>235</v>
      </c>
      <c r="D1279">
        <v>3432</v>
      </c>
      <c r="E1279" t="s">
        <v>1511</v>
      </c>
      <c r="F1279" t="s">
        <v>2892</v>
      </c>
      <c r="G1279" t="s">
        <v>2907</v>
      </c>
      <c r="H1279" t="s">
        <v>2894</v>
      </c>
      <c r="I1279" t="s">
        <v>2895</v>
      </c>
      <c r="J1279">
        <v>33.667663371099003</v>
      </c>
      <c r="K1279">
        <v>1</v>
      </c>
      <c r="L1279">
        <v>1</v>
      </c>
      <c r="M1279">
        <v>2</v>
      </c>
      <c r="N1279">
        <v>470892.37</v>
      </c>
      <c r="O1279">
        <v>87565.16</v>
      </c>
      <c r="P1279">
        <v>499959.51</v>
      </c>
      <c r="Q1279">
        <v>115059.11</v>
      </c>
      <c r="R1279">
        <v>26400</v>
      </c>
      <c r="S1279">
        <v>14942.5</v>
      </c>
      <c r="T1279">
        <v>0</v>
      </c>
      <c r="U1279">
        <v>1199876.1499999999</v>
      </c>
      <c r="V1279">
        <v>1076448.8899999999</v>
      </c>
      <c r="W1279">
        <v>123427.26</v>
      </c>
      <c r="X1279">
        <v>0</v>
      </c>
      <c r="Y1279">
        <v>0</v>
      </c>
      <c r="Z1279">
        <v>0</v>
      </c>
      <c r="AA1279">
        <v>0</v>
      </c>
      <c r="AB1279">
        <v>0</v>
      </c>
      <c r="AC1279">
        <v>14575.94</v>
      </c>
      <c r="AD1279">
        <v>366.56</v>
      </c>
      <c r="AE1279">
        <v>0</v>
      </c>
      <c r="AF1279">
        <v>0</v>
      </c>
      <c r="AG1279">
        <v>0</v>
      </c>
      <c r="AH1279">
        <v>0</v>
      </c>
      <c r="AI1279">
        <v>0</v>
      </c>
      <c r="AJ1279">
        <v>1214818.6499999999</v>
      </c>
      <c r="AK1279" s="63">
        <v>36082.654047290504</v>
      </c>
      <c r="AL1279">
        <v>330.98244656580999</v>
      </c>
      <c r="AM1279">
        <v>93035.839999999997</v>
      </c>
      <c r="AN1279">
        <v>36082.654047290504</v>
      </c>
      <c r="AO1279">
        <v>36082.654047290504</v>
      </c>
      <c r="AP1279">
        <v>330.98244656580999</v>
      </c>
      <c r="AQ1279">
        <v>56162.493707719797</v>
      </c>
      <c r="AR1279">
        <v>36082.654047290504</v>
      </c>
      <c r="AS1279">
        <v>36082.654047290504</v>
      </c>
      <c r="AT1279">
        <v>0</v>
      </c>
      <c r="AU1279" t="s">
        <v>2896</v>
      </c>
      <c r="AV1279" t="s">
        <v>2897</v>
      </c>
    </row>
    <row r="1280" spans="1:48" x14ac:dyDescent="0.25">
      <c r="A1280" t="s">
        <v>4202</v>
      </c>
      <c r="B1280">
        <v>2204</v>
      </c>
      <c r="C1280" t="s">
        <v>236</v>
      </c>
      <c r="D1280">
        <v>1031</v>
      </c>
      <c r="E1280" t="s">
        <v>1512</v>
      </c>
      <c r="F1280" t="s">
        <v>2892</v>
      </c>
      <c r="G1280" t="s">
        <v>2911</v>
      </c>
      <c r="H1280" t="s">
        <v>2904</v>
      </c>
      <c r="I1280" t="s">
        <v>2895</v>
      </c>
      <c r="J1280">
        <v>339.28518415552099</v>
      </c>
      <c r="K1280">
        <v>2</v>
      </c>
      <c r="L1280">
        <v>1</v>
      </c>
      <c r="M1280">
        <v>3</v>
      </c>
      <c r="N1280">
        <v>2006710.46850003</v>
      </c>
      <c r="O1280">
        <v>689978.25572413695</v>
      </c>
      <c r="P1280">
        <v>957969.57284107304</v>
      </c>
      <c r="Q1280">
        <v>201256.09074848701</v>
      </c>
      <c r="R1280">
        <v>10286.565983381101</v>
      </c>
      <c r="S1280">
        <v>136262.162472394</v>
      </c>
      <c r="T1280">
        <v>2311078.35</v>
      </c>
      <c r="U1280">
        <v>1555122.60379711</v>
      </c>
      <c r="V1280">
        <v>2920859.01497766</v>
      </c>
      <c r="W1280">
        <v>945341.93881945603</v>
      </c>
      <c r="X1280">
        <v>0</v>
      </c>
      <c r="Y1280">
        <v>0</v>
      </c>
      <c r="Z1280">
        <v>0</v>
      </c>
      <c r="AA1280">
        <v>0</v>
      </c>
      <c r="AB1280">
        <v>0</v>
      </c>
      <c r="AC1280">
        <v>136262.162472394</v>
      </c>
      <c r="AD1280">
        <v>0</v>
      </c>
      <c r="AE1280">
        <v>0</v>
      </c>
      <c r="AF1280">
        <v>0</v>
      </c>
      <c r="AG1280">
        <v>0</v>
      </c>
      <c r="AH1280">
        <v>0</v>
      </c>
      <c r="AI1280">
        <v>0</v>
      </c>
      <c r="AJ1280">
        <v>4002463.1162695098</v>
      </c>
      <c r="AK1280" s="63">
        <v>11796.751827615501</v>
      </c>
      <c r="AL1280">
        <v>330.98244656580999</v>
      </c>
      <c r="AM1280">
        <v>93035.839999999997</v>
      </c>
      <c r="AN1280">
        <v>11796.751827615501</v>
      </c>
      <c r="AO1280">
        <v>15460.7723473266</v>
      </c>
      <c r="AP1280">
        <v>3753.1860850462999</v>
      </c>
      <c r="AQ1280">
        <v>20687.885194392002</v>
      </c>
      <c r="AR1280">
        <v>11796.751827615501</v>
      </c>
      <c r="AS1280">
        <v>11796.751827615501</v>
      </c>
      <c r="AT1280">
        <v>0</v>
      </c>
      <c r="AU1280" t="s">
        <v>2896</v>
      </c>
      <c r="AV1280" t="s">
        <v>2896</v>
      </c>
    </row>
    <row r="1281" spans="1:48" x14ac:dyDescent="0.25">
      <c r="A1281" t="s">
        <v>4203</v>
      </c>
      <c r="B1281">
        <v>2204</v>
      </c>
      <c r="C1281" t="s">
        <v>236</v>
      </c>
      <c r="D1281">
        <v>1032</v>
      </c>
      <c r="E1281" t="s">
        <v>1513</v>
      </c>
      <c r="F1281" t="s">
        <v>2892</v>
      </c>
      <c r="G1281" t="s">
        <v>2893</v>
      </c>
      <c r="H1281" t="s">
        <v>2894</v>
      </c>
      <c r="I1281" t="s">
        <v>2895</v>
      </c>
      <c r="J1281">
        <v>635.76043999966498</v>
      </c>
      <c r="K1281">
        <v>5</v>
      </c>
      <c r="L1281">
        <v>1</v>
      </c>
      <c r="M1281">
        <v>3</v>
      </c>
      <c r="N1281">
        <v>5338732.7650678698</v>
      </c>
      <c r="O1281">
        <v>843925.08138405601</v>
      </c>
      <c r="P1281">
        <v>1776652.381844</v>
      </c>
      <c r="Q1281">
        <v>377118.32635822101</v>
      </c>
      <c r="R1281">
        <v>19275.205700353399</v>
      </c>
      <c r="S1281">
        <v>255331.19751272499</v>
      </c>
      <c r="T1281">
        <v>5441678.9900000002</v>
      </c>
      <c r="U1281">
        <v>2914024.7703545</v>
      </c>
      <c r="V1281">
        <v>6878623.8642794797</v>
      </c>
      <c r="W1281">
        <v>1477079.8960750301</v>
      </c>
      <c r="X1281">
        <v>0</v>
      </c>
      <c r="Y1281">
        <v>0</v>
      </c>
      <c r="Z1281">
        <v>0</v>
      </c>
      <c r="AA1281">
        <v>0</v>
      </c>
      <c r="AB1281">
        <v>0</v>
      </c>
      <c r="AC1281">
        <v>255331.19751272499</v>
      </c>
      <c r="AD1281">
        <v>0</v>
      </c>
      <c r="AE1281">
        <v>0</v>
      </c>
      <c r="AF1281">
        <v>0</v>
      </c>
      <c r="AG1281">
        <v>0</v>
      </c>
      <c r="AH1281">
        <v>0</v>
      </c>
      <c r="AI1281">
        <v>0</v>
      </c>
      <c r="AJ1281">
        <v>8611034.9578672294</v>
      </c>
      <c r="AK1281" s="63">
        <v>13544.464889749601</v>
      </c>
      <c r="AL1281">
        <v>330.98244656580999</v>
      </c>
      <c r="AM1281">
        <v>93035.839999999997</v>
      </c>
      <c r="AN1281">
        <v>11796.751827615501</v>
      </c>
      <c r="AO1281">
        <v>15460.7723473266</v>
      </c>
      <c r="AP1281">
        <v>330.98244656580999</v>
      </c>
      <c r="AQ1281">
        <v>93035.839999999997</v>
      </c>
      <c r="AR1281">
        <v>13544.464889749601</v>
      </c>
      <c r="AS1281">
        <v>13544.464889749601</v>
      </c>
      <c r="AT1281">
        <v>0</v>
      </c>
      <c r="AU1281" t="s">
        <v>2896</v>
      </c>
      <c r="AV1281" t="s">
        <v>2896</v>
      </c>
    </row>
    <row r="1282" spans="1:48" x14ac:dyDescent="0.25">
      <c r="A1282" t="s">
        <v>4204</v>
      </c>
      <c r="B1282">
        <v>2204</v>
      </c>
      <c r="C1282" t="s">
        <v>236</v>
      </c>
      <c r="D1282">
        <v>1033</v>
      </c>
      <c r="E1282" t="s">
        <v>1514</v>
      </c>
      <c r="F1282" t="s">
        <v>2892</v>
      </c>
      <c r="G1282" t="s">
        <v>2903</v>
      </c>
      <c r="H1282" t="s">
        <v>2942</v>
      </c>
      <c r="I1282" t="s">
        <v>2895</v>
      </c>
      <c r="J1282">
        <v>381.878612091729</v>
      </c>
      <c r="K1282">
        <v>1</v>
      </c>
      <c r="L1282">
        <v>1</v>
      </c>
      <c r="M1282">
        <v>3</v>
      </c>
      <c r="N1282">
        <v>3041734.9464320899</v>
      </c>
      <c r="O1282">
        <v>1076191.86289181</v>
      </c>
      <c r="P1282">
        <v>1320445.18531493</v>
      </c>
      <c r="Q1282">
        <v>226521.522893291</v>
      </c>
      <c r="R1282">
        <v>85876.428316265505</v>
      </c>
      <c r="S1282">
        <v>153368.34001488099</v>
      </c>
      <c r="T1282">
        <v>4000419.24</v>
      </c>
      <c r="U1282">
        <v>1750350.70584839</v>
      </c>
      <c r="V1282">
        <v>4609031.5907428702</v>
      </c>
      <c r="W1282">
        <v>1141738.35510552</v>
      </c>
      <c r="X1282">
        <v>0</v>
      </c>
      <c r="Y1282">
        <v>0</v>
      </c>
      <c r="Z1282">
        <v>0</v>
      </c>
      <c r="AA1282">
        <v>0</v>
      </c>
      <c r="AB1282">
        <v>0</v>
      </c>
      <c r="AC1282">
        <v>153368.34001488099</v>
      </c>
      <c r="AD1282">
        <v>0</v>
      </c>
      <c r="AE1282">
        <v>0</v>
      </c>
      <c r="AF1282">
        <v>0</v>
      </c>
      <c r="AG1282">
        <v>0</v>
      </c>
      <c r="AH1282">
        <v>0</v>
      </c>
      <c r="AI1282">
        <v>0</v>
      </c>
      <c r="AJ1282">
        <v>5904138.2858632701</v>
      </c>
      <c r="AK1282" s="63">
        <v>15460.7723473266</v>
      </c>
      <c r="AL1282">
        <v>330.98244656580999</v>
      </c>
      <c r="AM1282">
        <v>93035.839999999997</v>
      </c>
      <c r="AN1282">
        <v>11796.751827615501</v>
      </c>
      <c r="AO1282">
        <v>15460.7723473266</v>
      </c>
      <c r="AP1282">
        <v>330.98244656580999</v>
      </c>
      <c r="AQ1282">
        <v>40734.411818744898</v>
      </c>
      <c r="AR1282">
        <v>15460.7723473266</v>
      </c>
      <c r="AS1282">
        <v>15460.7723473266</v>
      </c>
      <c r="AT1282">
        <v>0</v>
      </c>
      <c r="AU1282" t="s">
        <v>2896</v>
      </c>
      <c r="AV1282" t="s">
        <v>2896</v>
      </c>
    </row>
    <row r="1283" spans="1:48" x14ac:dyDescent="0.25">
      <c r="A1283" t="s">
        <v>4205</v>
      </c>
      <c r="B1283">
        <v>2213</v>
      </c>
      <c r="C1283" t="s">
        <v>237</v>
      </c>
      <c r="D1283">
        <v>1074</v>
      </c>
      <c r="E1283" t="s">
        <v>849</v>
      </c>
      <c r="F1283" t="s">
        <v>2892</v>
      </c>
      <c r="G1283" t="s">
        <v>2893</v>
      </c>
      <c r="H1283" t="s">
        <v>2894</v>
      </c>
      <c r="I1283" t="s">
        <v>2895</v>
      </c>
      <c r="J1283">
        <v>176.99999999989899</v>
      </c>
      <c r="K1283">
        <v>1</v>
      </c>
      <c r="L1283">
        <v>1</v>
      </c>
      <c r="M1283">
        <v>2</v>
      </c>
      <c r="N1283">
        <v>1243530.47663977</v>
      </c>
      <c r="O1283">
        <v>186422.266057865</v>
      </c>
      <c r="P1283">
        <v>492009.51490260102</v>
      </c>
      <c r="Q1283">
        <v>158955.42394749</v>
      </c>
      <c r="R1283">
        <v>101963.060603933</v>
      </c>
      <c r="S1283">
        <v>74494.588054573702</v>
      </c>
      <c r="T1283">
        <v>1305179.46</v>
      </c>
      <c r="U1283">
        <v>877701.28215165704</v>
      </c>
      <c r="V1283">
        <v>1901598.4757942201</v>
      </c>
      <c r="W1283">
        <v>281282.26635744201</v>
      </c>
      <c r="X1283">
        <v>0</v>
      </c>
      <c r="Y1283">
        <v>0</v>
      </c>
      <c r="Z1283">
        <v>0</v>
      </c>
      <c r="AA1283">
        <v>0</v>
      </c>
      <c r="AB1283">
        <v>0</v>
      </c>
      <c r="AC1283">
        <v>74316.2934815154</v>
      </c>
      <c r="AD1283">
        <v>178.294573058315</v>
      </c>
      <c r="AE1283">
        <v>0</v>
      </c>
      <c r="AF1283">
        <v>0</v>
      </c>
      <c r="AG1283">
        <v>0</v>
      </c>
      <c r="AH1283">
        <v>0</v>
      </c>
      <c r="AI1283">
        <v>0</v>
      </c>
      <c r="AJ1283">
        <v>2257375.3302062298</v>
      </c>
      <c r="AK1283" s="63">
        <v>12753.532939025599</v>
      </c>
      <c r="AL1283">
        <v>330.98244656580999</v>
      </c>
      <c r="AM1283">
        <v>93035.839999999997</v>
      </c>
      <c r="AN1283">
        <v>12753.532939025599</v>
      </c>
      <c r="AO1283">
        <v>13235.445197036401</v>
      </c>
      <c r="AP1283">
        <v>330.98244656580999</v>
      </c>
      <c r="AQ1283">
        <v>93035.839999999997</v>
      </c>
      <c r="AR1283">
        <v>12753.532939025599</v>
      </c>
      <c r="AS1283">
        <v>12753.532939025599</v>
      </c>
      <c r="AT1283">
        <v>0</v>
      </c>
      <c r="AU1283" t="s">
        <v>2896</v>
      </c>
      <c r="AV1283" t="s">
        <v>2896</v>
      </c>
    </row>
    <row r="1284" spans="1:48" x14ac:dyDescent="0.25">
      <c r="A1284" t="s">
        <v>4206</v>
      </c>
      <c r="B1284">
        <v>2213</v>
      </c>
      <c r="C1284" t="s">
        <v>237</v>
      </c>
      <c r="D1284">
        <v>1075</v>
      </c>
      <c r="E1284" t="s">
        <v>1515</v>
      </c>
      <c r="F1284" t="s">
        <v>2892</v>
      </c>
      <c r="G1284" t="s">
        <v>2903</v>
      </c>
      <c r="H1284" t="s">
        <v>2904</v>
      </c>
      <c r="I1284" t="s">
        <v>2895</v>
      </c>
      <c r="J1284">
        <v>169.56523157198299</v>
      </c>
      <c r="K1284">
        <v>1</v>
      </c>
      <c r="L1284">
        <v>1</v>
      </c>
      <c r="M1284">
        <v>2</v>
      </c>
      <c r="N1284">
        <v>1204730.3433602301</v>
      </c>
      <c r="O1284">
        <v>287819.30394213501</v>
      </c>
      <c r="P1284">
        <v>430397.41509740101</v>
      </c>
      <c r="Q1284">
        <v>152278.60605251</v>
      </c>
      <c r="R1284">
        <v>97680.169396067504</v>
      </c>
      <c r="S1284">
        <v>71365.491945426606</v>
      </c>
      <c r="T1284">
        <v>1332071.82</v>
      </c>
      <c r="U1284">
        <v>840834.01784834696</v>
      </c>
      <c r="V1284">
        <v>2020621.8142057899</v>
      </c>
      <c r="W1284">
        <v>152284.02364255901</v>
      </c>
      <c r="X1284">
        <v>0</v>
      </c>
      <c r="Y1284">
        <v>0</v>
      </c>
      <c r="Z1284">
        <v>0</v>
      </c>
      <c r="AA1284">
        <v>0</v>
      </c>
      <c r="AB1284">
        <v>0</v>
      </c>
      <c r="AC1284">
        <v>71194.686518484901</v>
      </c>
      <c r="AD1284">
        <v>170.80542694168599</v>
      </c>
      <c r="AE1284">
        <v>0</v>
      </c>
      <c r="AF1284">
        <v>0</v>
      </c>
      <c r="AG1284">
        <v>0</v>
      </c>
      <c r="AH1284">
        <v>0</v>
      </c>
      <c r="AI1284">
        <v>0</v>
      </c>
      <c r="AJ1284">
        <v>2244271.3297937699</v>
      </c>
      <c r="AK1284" s="63">
        <v>13235.445197036401</v>
      </c>
      <c r="AL1284">
        <v>330.98244656580999</v>
      </c>
      <c r="AM1284">
        <v>93035.839999999997</v>
      </c>
      <c r="AN1284">
        <v>12753.532939025599</v>
      </c>
      <c r="AO1284">
        <v>13235.445197036401</v>
      </c>
      <c r="AP1284">
        <v>330.98244656580999</v>
      </c>
      <c r="AQ1284">
        <v>40734.411818744898</v>
      </c>
      <c r="AR1284">
        <v>13235.445197036401</v>
      </c>
      <c r="AS1284">
        <v>13235.445197036401</v>
      </c>
      <c r="AT1284">
        <v>0</v>
      </c>
      <c r="AU1284" t="s">
        <v>2896</v>
      </c>
      <c r="AV1284" t="s">
        <v>2896</v>
      </c>
    </row>
    <row r="1285" spans="1:48" x14ac:dyDescent="0.25">
      <c r="A1285" t="s">
        <v>4207</v>
      </c>
      <c r="B1285">
        <v>2116</v>
      </c>
      <c r="C1285" t="s">
        <v>238</v>
      </c>
      <c r="D1285">
        <v>701</v>
      </c>
      <c r="E1285" t="s">
        <v>1516</v>
      </c>
      <c r="F1285" t="s">
        <v>2892</v>
      </c>
      <c r="G1285" t="s">
        <v>2893</v>
      </c>
      <c r="H1285" t="s">
        <v>2894</v>
      </c>
      <c r="I1285" t="s">
        <v>2895</v>
      </c>
      <c r="J1285">
        <v>443.62499999996902</v>
      </c>
      <c r="K1285">
        <v>1</v>
      </c>
      <c r="L1285">
        <v>1</v>
      </c>
      <c r="M1285">
        <v>3</v>
      </c>
      <c r="N1285">
        <v>3050360.5958005502</v>
      </c>
      <c r="O1285">
        <v>375640.13216850802</v>
      </c>
      <c r="P1285">
        <v>983676.65040798299</v>
      </c>
      <c r="Q1285">
        <v>240181.33418583701</v>
      </c>
      <c r="R1285">
        <v>176672.79784965099</v>
      </c>
      <c r="S1285">
        <v>264789.37845056801</v>
      </c>
      <c r="T1285">
        <v>2987582.33</v>
      </c>
      <c r="U1285">
        <v>1838949.18041253</v>
      </c>
      <c r="V1285">
        <v>4063646.90704558</v>
      </c>
      <c r="W1285">
        <v>733089.745653352</v>
      </c>
      <c r="X1285">
        <v>0</v>
      </c>
      <c r="Y1285">
        <v>0</v>
      </c>
      <c r="Z1285">
        <v>0</v>
      </c>
      <c r="AA1285">
        <v>26426.031390169101</v>
      </c>
      <c r="AB1285">
        <v>3368.8263234282899</v>
      </c>
      <c r="AC1285">
        <v>194534.86846650601</v>
      </c>
      <c r="AD1285">
        <v>70254.5099840615</v>
      </c>
      <c r="AE1285">
        <v>0</v>
      </c>
      <c r="AF1285">
        <v>0</v>
      </c>
      <c r="AG1285">
        <v>0</v>
      </c>
      <c r="AH1285">
        <v>0</v>
      </c>
      <c r="AI1285">
        <v>0</v>
      </c>
      <c r="AJ1285">
        <v>5091320.8888630997</v>
      </c>
      <c r="AK1285" s="63">
        <v>11476.632040267001</v>
      </c>
      <c r="AL1285">
        <v>330.98244656580999</v>
      </c>
      <c r="AM1285">
        <v>93035.839999999997</v>
      </c>
      <c r="AN1285">
        <v>4742.1551059188396</v>
      </c>
      <c r="AO1285">
        <v>16562.110065597401</v>
      </c>
      <c r="AP1285">
        <v>330.98244656580999</v>
      </c>
      <c r="AQ1285">
        <v>93035.839999999997</v>
      </c>
      <c r="AR1285">
        <v>11476.632040267001</v>
      </c>
      <c r="AS1285">
        <v>12702.5950573475</v>
      </c>
      <c r="AT1285">
        <v>0</v>
      </c>
      <c r="AU1285" t="s">
        <v>2896</v>
      </c>
      <c r="AV1285" t="s">
        <v>2896</v>
      </c>
    </row>
    <row r="1286" spans="1:48" x14ac:dyDescent="0.25">
      <c r="A1286" t="s">
        <v>4208</v>
      </c>
      <c r="B1286">
        <v>2116</v>
      </c>
      <c r="C1286" t="s">
        <v>238</v>
      </c>
      <c r="D1286">
        <v>713</v>
      </c>
      <c r="E1286" t="s">
        <v>1517</v>
      </c>
      <c r="F1286" t="s">
        <v>2892</v>
      </c>
      <c r="G1286" t="s">
        <v>2903</v>
      </c>
      <c r="H1286" t="s">
        <v>2904</v>
      </c>
      <c r="I1286" t="s">
        <v>2895</v>
      </c>
      <c r="J1286">
        <v>263.06756756749701</v>
      </c>
      <c r="K1286">
        <v>1</v>
      </c>
      <c r="L1286">
        <v>1</v>
      </c>
      <c r="M1286">
        <v>3</v>
      </c>
      <c r="N1286">
        <v>2514218.9543351801</v>
      </c>
      <c r="O1286">
        <v>783225.333910243</v>
      </c>
      <c r="P1286">
        <v>655298.28008674202</v>
      </c>
      <c r="Q1286">
        <v>142426.417265458</v>
      </c>
      <c r="R1286">
        <v>104766.14975633701</v>
      </c>
      <c r="S1286">
        <v>157018.87338789599</v>
      </c>
      <c r="T1286">
        <v>3109446.8</v>
      </c>
      <c r="U1286">
        <v>1090488.3353539601</v>
      </c>
      <c r="V1286">
        <v>3450972.8186876802</v>
      </c>
      <c r="W1286">
        <v>731294.10422393202</v>
      </c>
      <c r="X1286">
        <v>0</v>
      </c>
      <c r="Y1286">
        <v>0</v>
      </c>
      <c r="Z1286">
        <v>0</v>
      </c>
      <c r="AA1286">
        <v>15670.5140564094</v>
      </c>
      <c r="AB1286">
        <v>1997.69838593789</v>
      </c>
      <c r="AC1286">
        <v>115358.274791886</v>
      </c>
      <c r="AD1286">
        <v>41660.598596009702</v>
      </c>
      <c r="AE1286">
        <v>0</v>
      </c>
      <c r="AF1286">
        <v>0</v>
      </c>
      <c r="AG1286">
        <v>0</v>
      </c>
      <c r="AH1286">
        <v>0</v>
      </c>
      <c r="AI1286">
        <v>0</v>
      </c>
      <c r="AJ1286">
        <v>4356954.0087418603</v>
      </c>
      <c r="AK1286" s="63">
        <v>16562.110065597401</v>
      </c>
      <c r="AL1286">
        <v>330.98244656580999</v>
      </c>
      <c r="AM1286">
        <v>93035.839999999997</v>
      </c>
      <c r="AN1286">
        <v>4742.1551059188396</v>
      </c>
      <c r="AO1286">
        <v>16562.110065597401</v>
      </c>
      <c r="AP1286">
        <v>330.98244656580999</v>
      </c>
      <c r="AQ1286">
        <v>40734.411818744898</v>
      </c>
      <c r="AR1286">
        <v>16562.110065597401</v>
      </c>
      <c r="AS1286">
        <v>16562.110065597401</v>
      </c>
      <c r="AT1286">
        <v>0</v>
      </c>
      <c r="AU1286" t="s">
        <v>2896</v>
      </c>
      <c r="AV1286" t="s">
        <v>2896</v>
      </c>
    </row>
    <row r="1287" spans="1:48" x14ac:dyDescent="0.25">
      <c r="A1287" t="s">
        <v>4209</v>
      </c>
      <c r="B1287">
        <v>2116</v>
      </c>
      <c r="C1287" t="s">
        <v>238</v>
      </c>
      <c r="D1287">
        <v>1357</v>
      </c>
      <c r="E1287" t="s">
        <v>1518</v>
      </c>
      <c r="F1287" t="s">
        <v>2892</v>
      </c>
      <c r="G1287" t="s">
        <v>2911</v>
      </c>
      <c r="H1287" t="s">
        <v>2894</v>
      </c>
      <c r="I1287" t="s">
        <v>2895</v>
      </c>
      <c r="J1287">
        <v>111.749999999992</v>
      </c>
      <c r="K1287">
        <v>1</v>
      </c>
      <c r="L1287">
        <v>1</v>
      </c>
      <c r="M1287">
        <v>3</v>
      </c>
      <c r="N1287">
        <v>940661.23896751099</v>
      </c>
      <c r="O1287">
        <v>272277.781746589</v>
      </c>
      <c r="P1287">
        <v>285570.27682297397</v>
      </c>
      <c r="Q1287">
        <v>60502.1450442766</v>
      </c>
      <c r="R1287">
        <v>44504.221267282999</v>
      </c>
      <c r="S1287">
        <v>66700.959237759103</v>
      </c>
      <c r="T1287">
        <v>1140280.79</v>
      </c>
      <c r="U1287">
        <v>463234.87384863303</v>
      </c>
      <c r="V1287">
        <v>1465192.0356970299</v>
      </c>
      <c r="W1287">
        <v>130818.24556610201</v>
      </c>
      <c r="X1287">
        <v>0</v>
      </c>
      <c r="Y1287">
        <v>0</v>
      </c>
      <c r="Z1287">
        <v>0</v>
      </c>
      <c r="AA1287">
        <v>6656.7686849284801</v>
      </c>
      <c r="AB1287">
        <v>848.61390057618598</v>
      </c>
      <c r="AC1287">
        <v>49003.711583278797</v>
      </c>
      <c r="AD1287">
        <v>17697.247654480401</v>
      </c>
      <c r="AE1287">
        <v>0</v>
      </c>
      <c r="AF1287">
        <v>0</v>
      </c>
      <c r="AG1287">
        <v>0</v>
      </c>
      <c r="AH1287">
        <v>0</v>
      </c>
      <c r="AI1287">
        <v>0</v>
      </c>
      <c r="AJ1287">
        <v>1670216.6230863901</v>
      </c>
      <c r="AK1287" s="63">
        <v>14946.010049991201</v>
      </c>
      <c r="AL1287">
        <v>330.98244656580999</v>
      </c>
      <c r="AM1287">
        <v>93035.839999999997</v>
      </c>
      <c r="AN1287">
        <v>4742.1551059188396</v>
      </c>
      <c r="AO1287">
        <v>16562.110065597401</v>
      </c>
      <c r="AP1287">
        <v>3753.1860850462999</v>
      </c>
      <c r="AQ1287">
        <v>20687.885194392002</v>
      </c>
      <c r="AR1287">
        <v>14946.010049991201</v>
      </c>
      <c r="AS1287">
        <v>14946.010049991201</v>
      </c>
      <c r="AT1287">
        <v>0</v>
      </c>
      <c r="AU1287" t="s">
        <v>2896</v>
      </c>
      <c r="AV1287" t="s">
        <v>2896</v>
      </c>
    </row>
    <row r="1288" spans="1:48" x14ac:dyDescent="0.25">
      <c r="A1288" t="s">
        <v>4210</v>
      </c>
      <c r="B1288">
        <v>2116</v>
      </c>
      <c r="C1288" t="s">
        <v>238</v>
      </c>
      <c r="D1288">
        <v>2116</v>
      </c>
      <c r="E1288" t="s">
        <v>238</v>
      </c>
      <c r="F1288" t="s">
        <v>1871</v>
      </c>
      <c r="G1288" t="s">
        <v>1871</v>
      </c>
      <c r="H1288" t="s">
        <v>2899</v>
      </c>
      <c r="I1288" t="s">
        <v>2895</v>
      </c>
      <c r="J1288">
        <v>8.7601351351269994</v>
      </c>
      <c r="K1288">
        <v>0</v>
      </c>
      <c r="L1288">
        <v>0</v>
      </c>
      <c r="M1288">
        <v>3</v>
      </c>
      <c r="N1288">
        <v>15293.950240411201</v>
      </c>
      <c r="O1288">
        <v>2030.3133360193699</v>
      </c>
      <c r="P1288">
        <v>10757.4378578411</v>
      </c>
      <c r="Q1288">
        <v>4742.7916470063101</v>
      </c>
      <c r="R1288">
        <v>3488.7068669800501</v>
      </c>
      <c r="S1288">
        <v>5228.7196113235696</v>
      </c>
      <c r="T1288">
        <v>0</v>
      </c>
      <c r="U1288">
        <v>36313.199948257999</v>
      </c>
      <c r="V1288">
        <v>25469.945585938302</v>
      </c>
      <c r="W1288">
        <v>10254.9038863478</v>
      </c>
      <c r="X1288">
        <v>0</v>
      </c>
      <c r="Y1288">
        <v>0</v>
      </c>
      <c r="Z1288">
        <v>0</v>
      </c>
      <c r="AA1288">
        <v>521.82723260187299</v>
      </c>
      <c r="AB1288">
        <v>66.5232433699789</v>
      </c>
      <c r="AC1288">
        <v>3841.4240321462298</v>
      </c>
      <c r="AD1288">
        <v>1387.29557917735</v>
      </c>
      <c r="AE1288">
        <v>0</v>
      </c>
      <c r="AF1288">
        <v>0</v>
      </c>
      <c r="AG1288">
        <v>0</v>
      </c>
      <c r="AH1288">
        <v>0</v>
      </c>
      <c r="AI1288">
        <v>0</v>
      </c>
      <c r="AJ1288">
        <v>41541.919559581504</v>
      </c>
      <c r="AK1288" s="63">
        <v>4742.1551059188396</v>
      </c>
      <c r="AL1288">
        <v>330.98244656580999</v>
      </c>
      <c r="AM1288">
        <v>93035.839999999997</v>
      </c>
      <c r="AN1288">
        <v>4742.1551059188396</v>
      </c>
      <c r="AO1288">
        <v>16562.110065597401</v>
      </c>
      <c r="AP1288">
        <v>634.54287297753501</v>
      </c>
      <c r="AQ1288">
        <v>40331.279999999999</v>
      </c>
      <c r="AR1288">
        <v>4742.1551059188396</v>
      </c>
      <c r="AS1288">
        <v>4742.1551059188396</v>
      </c>
      <c r="AT1288">
        <v>0</v>
      </c>
      <c r="AU1288" t="s">
        <v>2896</v>
      </c>
      <c r="AV1288" t="s">
        <v>2900</v>
      </c>
    </row>
    <row r="1289" spans="1:48" x14ac:dyDescent="0.25">
      <c r="A1289" t="s">
        <v>4211</v>
      </c>
      <c r="B1289">
        <v>2116</v>
      </c>
      <c r="C1289" t="s">
        <v>238</v>
      </c>
      <c r="D1289">
        <v>706</v>
      </c>
      <c r="E1289" t="s">
        <v>1519</v>
      </c>
      <c r="F1289" t="s">
        <v>2892</v>
      </c>
      <c r="G1289" t="s">
        <v>2893</v>
      </c>
      <c r="H1289" t="s">
        <v>2894</v>
      </c>
      <c r="I1289" t="s">
        <v>2895</v>
      </c>
      <c r="J1289">
        <v>94.594594594593005</v>
      </c>
      <c r="K1289">
        <v>1</v>
      </c>
      <c r="L1289">
        <v>1</v>
      </c>
      <c r="M1289">
        <v>3</v>
      </c>
      <c r="N1289">
        <v>699506.700656345</v>
      </c>
      <c r="O1289">
        <v>97964.0788386403</v>
      </c>
      <c r="P1289">
        <v>258778.53482445999</v>
      </c>
      <c r="Q1289">
        <v>51214.101857422997</v>
      </c>
      <c r="R1289">
        <v>37672.114259749498</v>
      </c>
      <c r="S1289">
        <v>56461.299312454103</v>
      </c>
      <c r="T1289">
        <v>753014.59</v>
      </c>
      <c r="U1289">
        <v>392120.940436618</v>
      </c>
      <c r="V1289">
        <v>980287.70298377296</v>
      </c>
      <c r="W1289">
        <v>158494.640670266</v>
      </c>
      <c r="X1289">
        <v>0</v>
      </c>
      <c r="Y1289">
        <v>0</v>
      </c>
      <c r="Z1289">
        <v>0</v>
      </c>
      <c r="AA1289">
        <v>5634.8486358911596</v>
      </c>
      <c r="AB1289">
        <v>718.33814668766297</v>
      </c>
      <c r="AC1289">
        <v>41480.861126183001</v>
      </c>
      <c r="AD1289">
        <v>14980.4381862712</v>
      </c>
      <c r="AE1289">
        <v>0</v>
      </c>
      <c r="AF1289">
        <v>0</v>
      </c>
      <c r="AG1289">
        <v>0</v>
      </c>
      <c r="AH1289">
        <v>0</v>
      </c>
      <c r="AI1289">
        <v>0</v>
      </c>
      <c r="AJ1289">
        <v>1201596.8297490701</v>
      </c>
      <c r="AK1289" s="63">
        <v>12702.5950573475</v>
      </c>
      <c r="AL1289">
        <v>330.98244656580999</v>
      </c>
      <c r="AM1289">
        <v>93035.839999999997</v>
      </c>
      <c r="AN1289">
        <v>4742.1551059188396</v>
      </c>
      <c r="AO1289">
        <v>16562.110065597401</v>
      </c>
      <c r="AP1289">
        <v>330.98244656580999</v>
      </c>
      <c r="AQ1289">
        <v>93035.839999999997</v>
      </c>
      <c r="AR1289">
        <v>11476.632040267001</v>
      </c>
      <c r="AS1289">
        <v>12702.5950573475</v>
      </c>
      <c r="AT1289">
        <v>0</v>
      </c>
      <c r="AU1289" t="s">
        <v>2896</v>
      </c>
      <c r="AV1289" t="s">
        <v>2896</v>
      </c>
    </row>
    <row r="1290" spans="1:48" x14ac:dyDescent="0.25">
      <c r="A1290" t="s">
        <v>4212</v>
      </c>
      <c r="B1290">
        <v>1947</v>
      </c>
      <c r="C1290" t="s">
        <v>239</v>
      </c>
      <c r="D1290">
        <v>176</v>
      </c>
      <c r="E1290" t="s">
        <v>1520</v>
      </c>
      <c r="F1290" t="s">
        <v>2892</v>
      </c>
      <c r="G1290" t="s">
        <v>2893</v>
      </c>
      <c r="H1290" t="s">
        <v>2894</v>
      </c>
      <c r="I1290" t="s">
        <v>2895</v>
      </c>
      <c r="J1290">
        <v>20.695121951219001</v>
      </c>
      <c r="K1290">
        <v>1</v>
      </c>
      <c r="L1290">
        <v>1</v>
      </c>
      <c r="M1290">
        <v>2</v>
      </c>
      <c r="N1290">
        <v>182746.28062513299</v>
      </c>
      <c r="O1290">
        <v>22829.072114408202</v>
      </c>
      <c r="P1290">
        <v>93956.753150611796</v>
      </c>
      <c r="Q1290">
        <v>19578.266274859201</v>
      </c>
      <c r="R1290">
        <v>11565.0280834894</v>
      </c>
      <c r="S1290">
        <v>9209.0914485684007</v>
      </c>
      <c r="T1290">
        <v>175272.42</v>
      </c>
      <c r="U1290">
        <v>155402.98024850199</v>
      </c>
      <c r="V1290">
        <v>298655.972742807</v>
      </c>
      <c r="W1290">
        <v>32019.427505694999</v>
      </c>
      <c r="X1290">
        <v>0</v>
      </c>
      <c r="Y1290">
        <v>0</v>
      </c>
      <c r="Z1290">
        <v>0</v>
      </c>
      <c r="AA1290">
        <v>0</v>
      </c>
      <c r="AB1290">
        <v>0</v>
      </c>
      <c r="AC1290">
        <v>9209.0914485684007</v>
      </c>
      <c r="AD1290">
        <v>0</v>
      </c>
      <c r="AE1290">
        <v>0</v>
      </c>
      <c r="AF1290">
        <v>0</v>
      </c>
      <c r="AG1290">
        <v>0</v>
      </c>
      <c r="AH1290">
        <v>0</v>
      </c>
      <c r="AI1290">
        <v>0</v>
      </c>
      <c r="AJ1290">
        <v>339884.49169707001</v>
      </c>
      <c r="AK1290" s="63">
        <v>16423.410912881802</v>
      </c>
      <c r="AL1290">
        <v>330.98244656580999</v>
      </c>
      <c r="AM1290">
        <v>93035.839999999997</v>
      </c>
      <c r="AN1290">
        <v>7954.1484261403002</v>
      </c>
      <c r="AO1290">
        <v>18730.449790812399</v>
      </c>
      <c r="AP1290">
        <v>330.98244656580999</v>
      </c>
      <c r="AQ1290">
        <v>93035.839999999997</v>
      </c>
      <c r="AR1290">
        <v>13587.0951899179</v>
      </c>
      <c r="AS1290">
        <v>16423.410912881802</v>
      </c>
      <c r="AT1290">
        <v>0</v>
      </c>
      <c r="AU1290" t="s">
        <v>2896</v>
      </c>
      <c r="AV1290" t="s">
        <v>2896</v>
      </c>
    </row>
    <row r="1291" spans="1:48" x14ac:dyDescent="0.25">
      <c r="A1291" t="s">
        <v>4213</v>
      </c>
      <c r="B1291">
        <v>1947</v>
      </c>
      <c r="C1291" t="s">
        <v>239</v>
      </c>
      <c r="D1291">
        <v>177</v>
      </c>
      <c r="E1291" t="s">
        <v>1521</v>
      </c>
      <c r="F1291" t="s">
        <v>2892</v>
      </c>
      <c r="G1291" t="s">
        <v>2893</v>
      </c>
      <c r="H1291" t="s">
        <v>2894</v>
      </c>
      <c r="I1291" t="s">
        <v>2895</v>
      </c>
      <c r="J1291">
        <v>210.2455357142</v>
      </c>
      <c r="K1291">
        <v>1</v>
      </c>
      <c r="L1291">
        <v>1</v>
      </c>
      <c r="M1291">
        <v>2</v>
      </c>
      <c r="N1291">
        <v>1274278.9897286301</v>
      </c>
      <c r="O1291">
        <v>471678.705262748</v>
      </c>
      <c r="P1291">
        <v>688118.13113569003</v>
      </c>
      <c r="Q1291">
        <v>198899.194264983</v>
      </c>
      <c r="R1291">
        <v>130094.239273407</v>
      </c>
      <c r="S1291">
        <v>93556.847338668304</v>
      </c>
      <c r="T1291">
        <v>1184301.9099999999</v>
      </c>
      <c r="U1291">
        <v>1578767.3496654599</v>
      </c>
      <c r="V1291">
        <v>2436804.7789558801</v>
      </c>
      <c r="W1291">
        <v>326264.48070957803</v>
      </c>
      <c r="X1291">
        <v>0</v>
      </c>
      <c r="Y1291">
        <v>0</v>
      </c>
      <c r="Z1291">
        <v>0</v>
      </c>
      <c r="AA1291">
        <v>0</v>
      </c>
      <c r="AB1291">
        <v>0</v>
      </c>
      <c r="AC1291">
        <v>93556.847338668304</v>
      </c>
      <c r="AD1291">
        <v>0</v>
      </c>
      <c r="AE1291">
        <v>0</v>
      </c>
      <c r="AF1291">
        <v>0</v>
      </c>
      <c r="AG1291">
        <v>0</v>
      </c>
      <c r="AH1291">
        <v>0</v>
      </c>
      <c r="AI1291">
        <v>0</v>
      </c>
      <c r="AJ1291">
        <v>2856626.1070041298</v>
      </c>
      <c r="AK1291" s="63">
        <v>13587.0951899179</v>
      </c>
      <c r="AL1291">
        <v>330.98244656580999</v>
      </c>
      <c r="AM1291">
        <v>93035.839999999997</v>
      </c>
      <c r="AN1291">
        <v>7954.1484261403002</v>
      </c>
      <c r="AO1291">
        <v>18730.449790812399</v>
      </c>
      <c r="AP1291">
        <v>330.98244656580999</v>
      </c>
      <c r="AQ1291">
        <v>93035.839999999997</v>
      </c>
      <c r="AR1291">
        <v>13587.0951899179</v>
      </c>
      <c r="AS1291">
        <v>16423.410912881802</v>
      </c>
      <c r="AT1291">
        <v>0</v>
      </c>
      <c r="AU1291" t="s">
        <v>2896</v>
      </c>
      <c r="AV1291" t="s">
        <v>2896</v>
      </c>
    </row>
    <row r="1292" spans="1:48" x14ac:dyDescent="0.25">
      <c r="A1292" t="s">
        <v>4214</v>
      </c>
      <c r="B1292">
        <v>1947</v>
      </c>
      <c r="C1292" t="s">
        <v>239</v>
      </c>
      <c r="D1292">
        <v>178</v>
      </c>
      <c r="E1292" t="s">
        <v>1522</v>
      </c>
      <c r="F1292" t="s">
        <v>2892</v>
      </c>
      <c r="G1292" t="s">
        <v>2903</v>
      </c>
      <c r="H1292" t="s">
        <v>2904</v>
      </c>
      <c r="I1292" t="s">
        <v>2895</v>
      </c>
      <c r="J1292">
        <v>172.144539877244</v>
      </c>
      <c r="K1292">
        <v>1</v>
      </c>
      <c r="L1292">
        <v>1</v>
      </c>
      <c r="M1292">
        <v>2</v>
      </c>
      <c r="N1292">
        <v>1540874.00699806</v>
      </c>
      <c r="O1292">
        <v>619711.44617717701</v>
      </c>
      <c r="P1292">
        <v>649188.43779344496</v>
      </c>
      <c r="Q1292">
        <v>162854.398607749</v>
      </c>
      <c r="R1292">
        <v>175114.02932479599</v>
      </c>
      <c r="S1292">
        <v>76602.342032001805</v>
      </c>
      <c r="T1292">
        <v>1855081.44</v>
      </c>
      <c r="U1292">
        <v>1292660.8789012199</v>
      </c>
      <c r="V1292">
        <v>2686265.6789552802</v>
      </c>
      <c r="W1292">
        <v>461476.63994594198</v>
      </c>
      <c r="X1292">
        <v>0</v>
      </c>
      <c r="Y1292">
        <v>0</v>
      </c>
      <c r="Z1292">
        <v>0</v>
      </c>
      <c r="AA1292">
        <v>0</v>
      </c>
      <c r="AB1292">
        <v>0</v>
      </c>
      <c r="AC1292">
        <v>76602.342032001805</v>
      </c>
      <c r="AD1292">
        <v>0</v>
      </c>
      <c r="AE1292">
        <v>0</v>
      </c>
      <c r="AF1292">
        <v>0</v>
      </c>
      <c r="AG1292">
        <v>0</v>
      </c>
      <c r="AH1292">
        <v>0</v>
      </c>
      <c r="AI1292">
        <v>0</v>
      </c>
      <c r="AJ1292">
        <v>3224344.6609332301</v>
      </c>
      <c r="AK1292" s="63">
        <v>18730.449790812399</v>
      </c>
      <c r="AL1292">
        <v>330.98244656580999</v>
      </c>
      <c r="AM1292">
        <v>93035.839999999997</v>
      </c>
      <c r="AN1292">
        <v>7954.1484261403002</v>
      </c>
      <c r="AO1292">
        <v>18730.449790812399</v>
      </c>
      <c r="AP1292">
        <v>330.98244656580999</v>
      </c>
      <c r="AQ1292">
        <v>40734.411818744898</v>
      </c>
      <c r="AR1292">
        <v>18730.449790812399</v>
      </c>
      <c r="AS1292">
        <v>18730.449790812399</v>
      </c>
      <c r="AT1292">
        <v>0</v>
      </c>
      <c r="AU1292" t="s">
        <v>2896</v>
      </c>
      <c r="AV1292" t="s">
        <v>2896</v>
      </c>
    </row>
    <row r="1293" spans="1:48" x14ac:dyDescent="0.25">
      <c r="A1293" t="s">
        <v>4215</v>
      </c>
      <c r="B1293">
        <v>1947</v>
      </c>
      <c r="C1293" t="s">
        <v>239</v>
      </c>
      <c r="D1293">
        <v>4396</v>
      </c>
      <c r="E1293" t="s">
        <v>1523</v>
      </c>
      <c r="F1293" t="s">
        <v>2892</v>
      </c>
      <c r="G1293" t="s">
        <v>2911</v>
      </c>
      <c r="H1293" t="s">
        <v>2894</v>
      </c>
      <c r="I1293" t="s">
        <v>2895</v>
      </c>
      <c r="J1293">
        <v>119.799141104257</v>
      </c>
      <c r="K1293">
        <v>1</v>
      </c>
      <c r="L1293">
        <v>2</v>
      </c>
      <c r="M1293">
        <v>2</v>
      </c>
      <c r="N1293">
        <v>860684.21022061002</v>
      </c>
      <c r="O1293">
        <v>212887.83511865401</v>
      </c>
      <c r="P1293">
        <v>374510.60590357101</v>
      </c>
      <c r="Q1293">
        <v>113333.92910499001</v>
      </c>
      <c r="R1293">
        <v>79856.518210012902</v>
      </c>
      <c r="S1293">
        <v>53309.241109548901</v>
      </c>
      <c r="T1293">
        <v>741682.19</v>
      </c>
      <c r="U1293">
        <v>899590.90855783597</v>
      </c>
      <c r="V1293">
        <v>1426485.8947368299</v>
      </c>
      <c r="W1293">
        <v>214787.203821011</v>
      </c>
      <c r="X1293">
        <v>0</v>
      </c>
      <c r="Y1293">
        <v>0</v>
      </c>
      <c r="Z1293">
        <v>0</v>
      </c>
      <c r="AA1293">
        <v>0</v>
      </c>
      <c r="AB1293">
        <v>0</v>
      </c>
      <c r="AC1293">
        <v>53309.241109548901</v>
      </c>
      <c r="AD1293">
        <v>0</v>
      </c>
      <c r="AE1293">
        <v>0</v>
      </c>
      <c r="AF1293">
        <v>0</v>
      </c>
      <c r="AG1293">
        <v>0</v>
      </c>
      <c r="AH1293">
        <v>0</v>
      </c>
      <c r="AI1293">
        <v>0</v>
      </c>
      <c r="AJ1293">
        <v>1694582.3396673801</v>
      </c>
      <c r="AK1293" s="63">
        <v>14145.1960677468</v>
      </c>
      <c r="AL1293">
        <v>330.98244656580999</v>
      </c>
      <c r="AM1293">
        <v>93035.839999999997</v>
      </c>
      <c r="AN1293">
        <v>7954.1484261403002</v>
      </c>
      <c r="AO1293">
        <v>18730.449790812399</v>
      </c>
      <c r="AP1293">
        <v>3753.1860850462999</v>
      </c>
      <c r="AQ1293">
        <v>20687.885194392002</v>
      </c>
      <c r="AR1293">
        <v>14145.1960677468</v>
      </c>
      <c r="AS1293">
        <v>14145.1960677468</v>
      </c>
      <c r="AT1293">
        <v>0</v>
      </c>
      <c r="AU1293" t="s">
        <v>2896</v>
      </c>
      <c r="AV1293" t="s">
        <v>2896</v>
      </c>
    </row>
    <row r="1294" spans="1:48" x14ac:dyDescent="0.25">
      <c r="A1294" t="s">
        <v>4216</v>
      </c>
      <c r="B1294">
        <v>1947</v>
      </c>
      <c r="C1294" t="s">
        <v>239</v>
      </c>
      <c r="D1294">
        <v>1947</v>
      </c>
      <c r="E1294" t="s">
        <v>239</v>
      </c>
      <c r="F1294" t="s">
        <v>1871</v>
      </c>
      <c r="G1294" t="s">
        <v>1871</v>
      </c>
      <c r="H1294" t="s">
        <v>2899</v>
      </c>
      <c r="I1294" t="s">
        <v>2895</v>
      </c>
      <c r="J1294">
        <v>8.7338841289260003</v>
      </c>
      <c r="K1294">
        <v>0</v>
      </c>
      <c r="L1294">
        <v>0</v>
      </c>
      <c r="M1294">
        <v>2</v>
      </c>
      <c r="N1294">
        <v>19412.822427568099</v>
      </c>
      <c r="O1294">
        <v>6391.6513270127398</v>
      </c>
      <c r="P1294">
        <v>26636.372016681398</v>
      </c>
      <c r="Q1294">
        <v>8262.54174741926</v>
      </c>
      <c r="R1294">
        <v>4880.7451082945799</v>
      </c>
      <c r="S1294">
        <v>3886.4780712124302</v>
      </c>
      <c r="T1294">
        <v>0</v>
      </c>
      <c r="U1294">
        <v>65584.132626976105</v>
      </c>
      <c r="V1294">
        <v>52071.0946092023</v>
      </c>
      <c r="W1294">
        <v>13513.038017773701</v>
      </c>
      <c r="X1294">
        <v>0</v>
      </c>
      <c r="Y1294">
        <v>0</v>
      </c>
      <c r="Z1294">
        <v>0</v>
      </c>
      <c r="AA1294">
        <v>0</v>
      </c>
      <c r="AB1294">
        <v>0</v>
      </c>
      <c r="AC1294">
        <v>3886.4780712124302</v>
      </c>
      <c r="AD1294">
        <v>0</v>
      </c>
      <c r="AE1294">
        <v>0</v>
      </c>
      <c r="AF1294">
        <v>0</v>
      </c>
      <c r="AG1294">
        <v>0</v>
      </c>
      <c r="AH1294">
        <v>0</v>
      </c>
      <c r="AI1294">
        <v>0</v>
      </c>
      <c r="AJ1294">
        <v>69470.610698188495</v>
      </c>
      <c r="AK1294" s="63">
        <v>7954.1484261403002</v>
      </c>
      <c r="AL1294">
        <v>330.98244656580999</v>
      </c>
      <c r="AM1294">
        <v>93035.839999999997</v>
      </c>
      <c r="AN1294">
        <v>7954.1484261403002</v>
      </c>
      <c r="AO1294">
        <v>18730.449790812399</v>
      </c>
      <c r="AP1294">
        <v>634.54287297753501</v>
      </c>
      <c r="AQ1294">
        <v>40331.279999999999</v>
      </c>
      <c r="AR1294">
        <v>7954.1484261403002</v>
      </c>
      <c r="AS1294">
        <v>7954.1484261403002</v>
      </c>
      <c r="AT1294">
        <v>0</v>
      </c>
      <c r="AU1294" t="s">
        <v>2896</v>
      </c>
      <c r="AV1294" t="s">
        <v>2900</v>
      </c>
    </row>
    <row r="1295" spans="1:48" x14ac:dyDescent="0.25">
      <c r="A1295" t="s">
        <v>4217</v>
      </c>
      <c r="B1295">
        <v>2220</v>
      </c>
      <c r="C1295" t="s">
        <v>240</v>
      </c>
      <c r="D1295">
        <v>1088</v>
      </c>
      <c r="E1295" t="s">
        <v>1524</v>
      </c>
      <c r="F1295" t="s">
        <v>2892</v>
      </c>
      <c r="G1295" t="s">
        <v>2893</v>
      </c>
      <c r="H1295" t="s">
        <v>2894</v>
      </c>
      <c r="I1295" t="s">
        <v>2895</v>
      </c>
      <c r="J1295">
        <v>86.158940397341993</v>
      </c>
      <c r="K1295">
        <v>1</v>
      </c>
      <c r="L1295">
        <v>2</v>
      </c>
      <c r="M1295">
        <v>3</v>
      </c>
      <c r="N1295">
        <v>899354.03941154503</v>
      </c>
      <c r="O1295">
        <v>158523.52595888599</v>
      </c>
      <c r="P1295">
        <v>377401.100090875</v>
      </c>
      <c r="Q1295">
        <v>92024.532686786901</v>
      </c>
      <c r="R1295">
        <v>15468.3477904834</v>
      </c>
      <c r="S1295">
        <v>114400.508351595</v>
      </c>
      <c r="T1295">
        <v>830077.06</v>
      </c>
      <c r="U1295">
        <v>712694.48593857698</v>
      </c>
      <c r="V1295">
        <v>1412844.90211128</v>
      </c>
      <c r="W1295">
        <v>129926.64382729901</v>
      </c>
      <c r="X1295">
        <v>0</v>
      </c>
      <c r="Y1295">
        <v>0</v>
      </c>
      <c r="Z1295">
        <v>0</v>
      </c>
      <c r="AA1295">
        <v>0</v>
      </c>
      <c r="AB1295">
        <v>0</v>
      </c>
      <c r="AC1295">
        <v>114299.589487612</v>
      </c>
      <c r="AD1295">
        <v>100.918863983636</v>
      </c>
      <c r="AE1295">
        <v>0</v>
      </c>
      <c r="AF1295">
        <v>0</v>
      </c>
      <c r="AG1295">
        <v>0</v>
      </c>
      <c r="AH1295">
        <v>0</v>
      </c>
      <c r="AI1295">
        <v>0</v>
      </c>
      <c r="AJ1295">
        <v>1657172.0542901701</v>
      </c>
      <c r="AK1295" s="63">
        <v>19233.895480233801</v>
      </c>
      <c r="AL1295">
        <v>330.98244656580999</v>
      </c>
      <c r="AM1295">
        <v>93035.839999999997</v>
      </c>
      <c r="AN1295">
        <v>19233.895480233801</v>
      </c>
      <c r="AO1295">
        <v>19361.508025413001</v>
      </c>
      <c r="AP1295">
        <v>330.98244656580999</v>
      </c>
      <c r="AQ1295">
        <v>93035.839999999997</v>
      </c>
      <c r="AR1295">
        <v>19233.895480233801</v>
      </c>
      <c r="AS1295">
        <v>19233.895480233801</v>
      </c>
      <c r="AT1295">
        <v>0</v>
      </c>
      <c r="AU1295" t="s">
        <v>2896</v>
      </c>
      <c r="AV1295" t="s">
        <v>2896</v>
      </c>
    </row>
    <row r="1296" spans="1:48" x14ac:dyDescent="0.25">
      <c r="A1296" t="s">
        <v>4218</v>
      </c>
      <c r="B1296">
        <v>2220</v>
      </c>
      <c r="C1296" t="s">
        <v>240</v>
      </c>
      <c r="D1296">
        <v>1089</v>
      </c>
      <c r="E1296" t="s">
        <v>1525</v>
      </c>
      <c r="F1296" t="s">
        <v>2892</v>
      </c>
      <c r="G1296" t="s">
        <v>2903</v>
      </c>
      <c r="H1296" t="s">
        <v>2904</v>
      </c>
      <c r="I1296" t="s">
        <v>2895</v>
      </c>
      <c r="J1296">
        <v>92.666414380269003</v>
      </c>
      <c r="K1296">
        <v>1</v>
      </c>
      <c r="L1296">
        <v>1</v>
      </c>
      <c r="M1296">
        <v>3</v>
      </c>
      <c r="N1296">
        <v>853237.01058845501</v>
      </c>
      <c r="O1296">
        <v>293556.08404111298</v>
      </c>
      <c r="P1296">
        <v>405905.71990912402</v>
      </c>
      <c r="Q1296">
        <v>98975.027313212893</v>
      </c>
      <c r="R1296">
        <v>19446.6522095166</v>
      </c>
      <c r="S1296">
        <v>123041.03164840399</v>
      </c>
      <c r="T1296">
        <v>904597.11</v>
      </c>
      <c r="U1296">
        <v>766523.38406142197</v>
      </c>
      <c r="V1296">
        <v>1471677.36788872</v>
      </c>
      <c r="W1296">
        <v>199443.12617270101</v>
      </c>
      <c r="X1296">
        <v>0</v>
      </c>
      <c r="Y1296">
        <v>0</v>
      </c>
      <c r="Z1296">
        <v>0</v>
      </c>
      <c r="AA1296">
        <v>0</v>
      </c>
      <c r="AB1296">
        <v>0</v>
      </c>
      <c r="AC1296">
        <v>122932.490512388</v>
      </c>
      <c r="AD1296">
        <v>108.541136016363</v>
      </c>
      <c r="AE1296">
        <v>0</v>
      </c>
      <c r="AF1296">
        <v>0</v>
      </c>
      <c r="AG1296">
        <v>0</v>
      </c>
      <c r="AH1296">
        <v>0</v>
      </c>
      <c r="AI1296">
        <v>0</v>
      </c>
      <c r="AJ1296">
        <v>1794161.52570983</v>
      </c>
      <c r="AK1296" s="63">
        <v>19361.508025413001</v>
      </c>
      <c r="AL1296">
        <v>330.98244656580999</v>
      </c>
      <c r="AM1296">
        <v>93035.839999999997</v>
      </c>
      <c r="AN1296">
        <v>19233.895480233801</v>
      </c>
      <c r="AO1296">
        <v>19361.508025413001</v>
      </c>
      <c r="AP1296">
        <v>330.98244656580999</v>
      </c>
      <c r="AQ1296">
        <v>40734.411818744898</v>
      </c>
      <c r="AR1296">
        <v>19361.508025413001</v>
      </c>
      <c r="AS1296">
        <v>19361.508025413001</v>
      </c>
      <c r="AT1296">
        <v>0</v>
      </c>
      <c r="AU1296" t="s">
        <v>2896</v>
      </c>
      <c r="AV1296" t="s">
        <v>2896</v>
      </c>
    </row>
    <row r="1297" spans="1:48" x14ac:dyDescent="0.25">
      <c r="A1297" t="s">
        <v>4219</v>
      </c>
      <c r="B1297">
        <v>1936</v>
      </c>
      <c r="C1297" t="s">
        <v>241</v>
      </c>
      <c r="D1297">
        <v>156</v>
      </c>
      <c r="E1297" t="s">
        <v>1526</v>
      </c>
      <c r="F1297" t="s">
        <v>2892</v>
      </c>
      <c r="G1297" t="s">
        <v>2893</v>
      </c>
      <c r="H1297" t="s">
        <v>2894</v>
      </c>
      <c r="I1297" t="s">
        <v>2895</v>
      </c>
      <c r="J1297">
        <v>734.53797283029098</v>
      </c>
      <c r="K1297">
        <v>1</v>
      </c>
      <c r="L1297">
        <v>1</v>
      </c>
      <c r="M1297">
        <v>2</v>
      </c>
      <c r="N1297">
        <v>5545097.8609953597</v>
      </c>
      <c r="O1297">
        <v>1191651.88023101</v>
      </c>
      <c r="P1297">
        <v>1869667.7723721201</v>
      </c>
      <c r="Q1297">
        <v>477965.01856578101</v>
      </c>
      <c r="R1297">
        <v>222343.16060279799</v>
      </c>
      <c r="S1297">
        <v>318149.55724983499</v>
      </c>
      <c r="T1297">
        <v>5662113.1699999999</v>
      </c>
      <c r="U1297">
        <v>3644612.5227670702</v>
      </c>
      <c r="V1297">
        <v>7849331.0323087098</v>
      </c>
      <c r="W1297">
        <v>1457394.6604583601</v>
      </c>
      <c r="X1297">
        <v>0</v>
      </c>
      <c r="Y1297">
        <v>0</v>
      </c>
      <c r="Z1297">
        <v>0</v>
      </c>
      <c r="AA1297">
        <v>0</v>
      </c>
      <c r="AB1297">
        <v>0</v>
      </c>
      <c r="AC1297">
        <v>318149.55724983499</v>
      </c>
      <c r="AD1297">
        <v>0</v>
      </c>
      <c r="AE1297">
        <v>0</v>
      </c>
      <c r="AF1297">
        <v>0</v>
      </c>
      <c r="AG1297">
        <v>0</v>
      </c>
      <c r="AH1297">
        <v>0</v>
      </c>
      <c r="AI1297">
        <v>0</v>
      </c>
      <c r="AJ1297">
        <v>9624875.2500168998</v>
      </c>
      <c r="AK1297" s="63">
        <v>13103.3052150194</v>
      </c>
      <c r="AL1297">
        <v>330.98244656580999</v>
      </c>
      <c r="AM1297">
        <v>93035.839999999997</v>
      </c>
      <c r="AN1297">
        <v>5394.9043161754498</v>
      </c>
      <c r="AO1297">
        <v>14121.5825304149</v>
      </c>
      <c r="AP1297">
        <v>330.98244656580999</v>
      </c>
      <c r="AQ1297">
        <v>93035.839999999997</v>
      </c>
      <c r="AR1297">
        <v>13103.3052150194</v>
      </c>
      <c r="AS1297">
        <v>13103.3052150194</v>
      </c>
      <c r="AT1297">
        <v>0</v>
      </c>
      <c r="AU1297" t="s">
        <v>2896</v>
      </c>
      <c r="AV1297" t="s">
        <v>2896</v>
      </c>
    </row>
    <row r="1298" spans="1:48" x14ac:dyDescent="0.25">
      <c r="A1298" t="s">
        <v>4220</v>
      </c>
      <c r="B1298">
        <v>1936</v>
      </c>
      <c r="C1298" t="s">
        <v>241</v>
      </c>
      <c r="D1298">
        <v>157</v>
      </c>
      <c r="E1298" t="s">
        <v>1527</v>
      </c>
      <c r="F1298" t="s">
        <v>2892</v>
      </c>
      <c r="G1298" t="s">
        <v>2903</v>
      </c>
      <c r="H1298" t="s">
        <v>2904</v>
      </c>
      <c r="I1298" t="s">
        <v>2895</v>
      </c>
      <c r="J1298">
        <v>273.67484526964802</v>
      </c>
      <c r="K1298">
        <v>1</v>
      </c>
      <c r="L1298">
        <v>1</v>
      </c>
      <c r="M1298">
        <v>2</v>
      </c>
      <c r="N1298">
        <v>2106729.8574875202</v>
      </c>
      <c r="O1298">
        <v>663847.20014002302</v>
      </c>
      <c r="P1298">
        <v>714686.91987775604</v>
      </c>
      <c r="Q1298">
        <v>178080.65387862001</v>
      </c>
      <c r="R1298">
        <v>82840.822837615298</v>
      </c>
      <c r="S1298">
        <v>118536.459752329</v>
      </c>
      <c r="T1298">
        <v>2388272.31</v>
      </c>
      <c r="U1298">
        <v>1357913.1442215401</v>
      </c>
      <c r="V1298">
        <v>3211575.0236921702</v>
      </c>
      <c r="W1298">
        <v>534610.43052937102</v>
      </c>
      <c r="X1298">
        <v>0</v>
      </c>
      <c r="Y1298">
        <v>0</v>
      </c>
      <c r="Z1298">
        <v>0</v>
      </c>
      <c r="AA1298">
        <v>0</v>
      </c>
      <c r="AB1298">
        <v>0</v>
      </c>
      <c r="AC1298">
        <v>118536.459752329</v>
      </c>
      <c r="AD1298">
        <v>0</v>
      </c>
      <c r="AE1298">
        <v>0</v>
      </c>
      <c r="AF1298">
        <v>0</v>
      </c>
      <c r="AG1298">
        <v>0</v>
      </c>
      <c r="AH1298">
        <v>0</v>
      </c>
      <c r="AI1298">
        <v>0</v>
      </c>
      <c r="AJ1298">
        <v>3864721.9139738702</v>
      </c>
      <c r="AK1298" s="63">
        <v>14121.5825304149</v>
      </c>
      <c r="AL1298">
        <v>330.98244656580999</v>
      </c>
      <c r="AM1298">
        <v>93035.839999999997</v>
      </c>
      <c r="AN1298">
        <v>5394.9043161754498</v>
      </c>
      <c r="AO1298">
        <v>14121.5825304149</v>
      </c>
      <c r="AP1298">
        <v>330.98244656580999</v>
      </c>
      <c r="AQ1298">
        <v>40734.411818744898</v>
      </c>
      <c r="AR1298">
        <v>14121.5825304149</v>
      </c>
      <c r="AS1298">
        <v>14121.5825304149</v>
      </c>
      <c r="AT1298">
        <v>0</v>
      </c>
      <c r="AU1298" t="s">
        <v>2896</v>
      </c>
      <c r="AV1298" t="s">
        <v>2896</v>
      </c>
    </row>
    <row r="1299" spans="1:48" x14ac:dyDescent="0.25">
      <c r="A1299" t="s">
        <v>4221</v>
      </c>
      <c r="B1299">
        <v>1936</v>
      </c>
      <c r="C1299" t="s">
        <v>241</v>
      </c>
      <c r="D1299">
        <v>1936</v>
      </c>
      <c r="E1299" t="s">
        <v>241</v>
      </c>
      <c r="F1299" t="s">
        <v>1871</v>
      </c>
      <c r="G1299" t="s">
        <v>1871</v>
      </c>
      <c r="H1299" t="s">
        <v>2899</v>
      </c>
      <c r="I1299" t="s">
        <v>2895</v>
      </c>
      <c r="J1299">
        <v>5.8342528735609998</v>
      </c>
      <c r="K1299">
        <v>0</v>
      </c>
      <c r="L1299">
        <v>0</v>
      </c>
      <c r="M1299">
        <v>2</v>
      </c>
      <c r="N1299">
        <v>8983.1415171221397</v>
      </c>
      <c r="O1299">
        <v>3077.2296289645101</v>
      </c>
      <c r="P1299">
        <v>11325.5077501245</v>
      </c>
      <c r="Q1299">
        <v>3796.3575555995399</v>
      </c>
      <c r="R1299">
        <v>1766.0165595866599</v>
      </c>
      <c r="S1299">
        <v>2526.9829978359198</v>
      </c>
      <c r="T1299">
        <v>0</v>
      </c>
      <c r="U1299">
        <v>28948.253011397301</v>
      </c>
      <c r="V1299">
        <v>19945.273999124602</v>
      </c>
      <c r="W1299">
        <v>9002.9790122727009</v>
      </c>
      <c r="X1299">
        <v>0</v>
      </c>
      <c r="Y1299">
        <v>0</v>
      </c>
      <c r="Z1299">
        <v>0</v>
      </c>
      <c r="AA1299">
        <v>0</v>
      </c>
      <c r="AB1299">
        <v>0</v>
      </c>
      <c r="AC1299">
        <v>2526.9829978359198</v>
      </c>
      <c r="AD1299">
        <v>0</v>
      </c>
      <c r="AE1299">
        <v>0</v>
      </c>
      <c r="AF1299">
        <v>0</v>
      </c>
      <c r="AG1299">
        <v>0</v>
      </c>
      <c r="AH1299">
        <v>0</v>
      </c>
      <c r="AI1299">
        <v>0</v>
      </c>
      <c r="AJ1299">
        <v>31475.2360092333</v>
      </c>
      <c r="AK1299" s="63">
        <v>5394.9043161754498</v>
      </c>
      <c r="AL1299">
        <v>330.98244656580999</v>
      </c>
      <c r="AM1299">
        <v>93035.839999999997</v>
      </c>
      <c r="AN1299">
        <v>5394.9043161754498</v>
      </c>
      <c r="AO1299">
        <v>14121.5825304149</v>
      </c>
      <c r="AP1299">
        <v>634.54287297753501</v>
      </c>
      <c r="AQ1299">
        <v>40331.279999999999</v>
      </c>
      <c r="AR1299">
        <v>5394.9043161754498</v>
      </c>
      <c r="AS1299">
        <v>5394.9043161754498</v>
      </c>
      <c r="AT1299">
        <v>0</v>
      </c>
      <c r="AU1299" t="s">
        <v>2896</v>
      </c>
      <c r="AV1299" t="s">
        <v>2900</v>
      </c>
    </row>
    <row r="1300" spans="1:48" x14ac:dyDescent="0.25">
      <c r="A1300" t="s">
        <v>4222</v>
      </c>
      <c r="B1300">
        <v>1922</v>
      </c>
      <c r="C1300" t="s">
        <v>242</v>
      </c>
      <c r="D1300">
        <v>4773</v>
      </c>
      <c r="E1300" t="s">
        <v>1528</v>
      </c>
      <c r="F1300" t="s">
        <v>2945</v>
      </c>
      <c r="G1300" t="s">
        <v>2903</v>
      </c>
      <c r="H1300" t="s">
        <v>2894</v>
      </c>
      <c r="I1300" t="s">
        <v>2895</v>
      </c>
      <c r="J1300">
        <v>87.518300735378006</v>
      </c>
      <c r="K1300">
        <v>1</v>
      </c>
      <c r="L1300">
        <v>3</v>
      </c>
      <c r="M1300">
        <v>1</v>
      </c>
      <c r="N1300">
        <v>1807293.1588342399</v>
      </c>
      <c r="O1300">
        <v>499146.11824212503</v>
      </c>
      <c r="P1300">
        <v>386436.762996234</v>
      </c>
      <c r="Q1300">
        <v>36121.0244601667</v>
      </c>
      <c r="R1300">
        <v>30729.320516461601</v>
      </c>
      <c r="S1300">
        <v>27242.1634576904</v>
      </c>
      <c r="T1300">
        <v>2458496.08</v>
      </c>
      <c r="U1300">
        <v>301230.30504922802</v>
      </c>
      <c r="V1300">
        <v>1921816.41780041</v>
      </c>
      <c r="W1300">
        <v>829181.02920746699</v>
      </c>
      <c r="X1300">
        <v>0</v>
      </c>
      <c r="Y1300">
        <v>0</v>
      </c>
      <c r="Z1300">
        <v>0</v>
      </c>
      <c r="AA1300">
        <v>0</v>
      </c>
      <c r="AB1300">
        <v>8728.93804135555</v>
      </c>
      <c r="AC1300">
        <v>25862.565722443</v>
      </c>
      <c r="AD1300">
        <v>1379.5977352473601</v>
      </c>
      <c r="AE1300">
        <v>0</v>
      </c>
      <c r="AF1300">
        <v>0</v>
      </c>
      <c r="AG1300">
        <v>0</v>
      </c>
      <c r="AH1300">
        <v>0</v>
      </c>
      <c r="AI1300">
        <v>0</v>
      </c>
      <c r="AJ1300">
        <v>2786968.5485069202</v>
      </c>
      <c r="AK1300" s="63">
        <v>31844.4088275166</v>
      </c>
      <c r="AL1300">
        <v>330.98244656580999</v>
      </c>
      <c r="AM1300">
        <v>93035.839999999997</v>
      </c>
      <c r="AN1300">
        <v>3753.1860850462999</v>
      </c>
      <c r="AO1300">
        <v>31844.4088275166</v>
      </c>
      <c r="AP1300">
        <v>330.98244656580999</v>
      </c>
      <c r="AQ1300">
        <v>40734.411818744898</v>
      </c>
      <c r="AR1300">
        <v>12554.8865652841</v>
      </c>
      <c r="AS1300">
        <v>31844.4088275166</v>
      </c>
      <c r="AT1300">
        <v>0</v>
      </c>
      <c r="AU1300" t="s">
        <v>2896</v>
      </c>
      <c r="AV1300" t="s">
        <v>2896</v>
      </c>
    </row>
    <row r="1301" spans="1:48" x14ac:dyDescent="0.25">
      <c r="A1301" t="s">
        <v>4223</v>
      </c>
      <c r="B1301">
        <v>1922</v>
      </c>
      <c r="C1301" t="s">
        <v>242</v>
      </c>
      <c r="D1301">
        <v>1287</v>
      </c>
      <c r="E1301" t="s">
        <v>1529</v>
      </c>
      <c r="F1301" t="s">
        <v>2892</v>
      </c>
      <c r="G1301" t="s">
        <v>2911</v>
      </c>
      <c r="H1301" t="s">
        <v>2894</v>
      </c>
      <c r="I1301" t="s">
        <v>2895</v>
      </c>
      <c r="J1301">
        <v>699.63871370382697</v>
      </c>
      <c r="K1301">
        <v>1</v>
      </c>
      <c r="L1301">
        <v>1</v>
      </c>
      <c r="M1301">
        <v>1</v>
      </c>
      <c r="N1301">
        <v>5006318.1626339601</v>
      </c>
      <c r="O1301">
        <v>1159547.3685475099</v>
      </c>
      <c r="P1301">
        <v>1450549.12222196</v>
      </c>
      <c r="Q1301">
        <v>288758.65823066398</v>
      </c>
      <c r="R1301">
        <v>200269.19686576299</v>
      </c>
      <c r="S1301">
        <v>217779.27633303899</v>
      </c>
      <c r="T1301">
        <v>5697347.5</v>
      </c>
      <c r="U1301">
        <v>2408095.0084998598</v>
      </c>
      <c r="V1301">
        <v>7254148.3274427298</v>
      </c>
      <c r="W1301">
        <v>717971.54428340495</v>
      </c>
      <c r="X1301">
        <v>0</v>
      </c>
      <c r="Y1301">
        <v>0</v>
      </c>
      <c r="Z1301">
        <v>0</v>
      </c>
      <c r="AA1301">
        <v>0</v>
      </c>
      <c r="AB1301">
        <v>133322.636773723</v>
      </c>
      <c r="AC1301">
        <v>206750.497474139</v>
      </c>
      <c r="AD1301">
        <v>11028.778858899799</v>
      </c>
      <c r="AE1301">
        <v>0</v>
      </c>
      <c r="AF1301">
        <v>0</v>
      </c>
      <c r="AG1301">
        <v>0</v>
      </c>
      <c r="AH1301">
        <v>0</v>
      </c>
      <c r="AI1301">
        <v>0</v>
      </c>
      <c r="AJ1301">
        <v>8323221.7848328901</v>
      </c>
      <c r="AK1301" s="63">
        <v>11896.4568738206</v>
      </c>
      <c r="AL1301">
        <v>330.98244656580999</v>
      </c>
      <c r="AM1301">
        <v>93035.839999999997</v>
      </c>
      <c r="AN1301">
        <v>3753.1860850462999</v>
      </c>
      <c r="AO1301">
        <v>31844.4088275166</v>
      </c>
      <c r="AP1301">
        <v>3753.1860850462999</v>
      </c>
      <c r="AQ1301">
        <v>20687.885194392002</v>
      </c>
      <c r="AR1301">
        <v>3753.1860850462999</v>
      </c>
      <c r="AS1301">
        <v>13054.826681516</v>
      </c>
      <c r="AT1301">
        <v>0</v>
      </c>
      <c r="AU1301" t="s">
        <v>2896</v>
      </c>
      <c r="AV1301" t="s">
        <v>2896</v>
      </c>
    </row>
    <row r="1302" spans="1:48" x14ac:dyDescent="0.25">
      <c r="A1302" t="s">
        <v>4224</v>
      </c>
      <c r="B1302">
        <v>1922</v>
      </c>
      <c r="C1302" t="s">
        <v>242</v>
      </c>
      <c r="D1302">
        <v>1272</v>
      </c>
      <c r="E1302" t="s">
        <v>1530</v>
      </c>
      <c r="F1302" t="s">
        <v>2892</v>
      </c>
      <c r="G1302" t="s">
        <v>2893</v>
      </c>
      <c r="H1302" t="s">
        <v>2894</v>
      </c>
      <c r="I1302" t="s">
        <v>2895</v>
      </c>
      <c r="J1302">
        <v>547.99418604645496</v>
      </c>
      <c r="K1302">
        <v>1</v>
      </c>
      <c r="L1302">
        <v>1</v>
      </c>
      <c r="M1302">
        <v>1</v>
      </c>
      <c r="N1302">
        <v>4797945.7141767899</v>
      </c>
      <c r="O1302">
        <v>826390.74329676095</v>
      </c>
      <c r="P1302">
        <v>1004782.12345842</v>
      </c>
      <c r="Q1302">
        <v>226171.112006196</v>
      </c>
      <c r="R1302">
        <v>79804.909176899004</v>
      </c>
      <c r="S1302">
        <v>170576.29164075901</v>
      </c>
      <c r="T1302">
        <v>5048946.74</v>
      </c>
      <c r="U1302">
        <v>1886147.86211507</v>
      </c>
      <c r="V1302">
        <v>6483651.0978501597</v>
      </c>
      <c r="W1302">
        <v>424074.69530326303</v>
      </c>
      <c r="X1302">
        <v>0</v>
      </c>
      <c r="Y1302">
        <v>0</v>
      </c>
      <c r="Z1302">
        <v>0</v>
      </c>
      <c r="AA1302">
        <v>0</v>
      </c>
      <c r="AB1302">
        <v>27368.8089616416</v>
      </c>
      <c r="AC1302">
        <v>161937.96649452101</v>
      </c>
      <c r="AD1302">
        <v>8638.3251462376902</v>
      </c>
      <c r="AE1302">
        <v>0</v>
      </c>
      <c r="AF1302">
        <v>0</v>
      </c>
      <c r="AG1302">
        <v>0</v>
      </c>
      <c r="AH1302">
        <v>0</v>
      </c>
      <c r="AI1302">
        <v>0</v>
      </c>
      <c r="AJ1302">
        <v>7105670.8937558196</v>
      </c>
      <c r="AK1302" s="63">
        <v>12966.6902946913</v>
      </c>
      <c r="AL1302">
        <v>330.98244656580999</v>
      </c>
      <c r="AM1302">
        <v>93035.839999999997</v>
      </c>
      <c r="AN1302">
        <v>3753.1860850462999</v>
      </c>
      <c r="AO1302">
        <v>31844.4088275166</v>
      </c>
      <c r="AP1302">
        <v>330.98244656580999</v>
      </c>
      <c r="AQ1302">
        <v>93035.839999999997</v>
      </c>
      <c r="AR1302">
        <v>3753.1860850462999</v>
      </c>
      <c r="AS1302">
        <v>15441.0273403846</v>
      </c>
      <c r="AT1302">
        <v>0</v>
      </c>
      <c r="AU1302" t="s">
        <v>2896</v>
      </c>
      <c r="AV1302" t="s">
        <v>2896</v>
      </c>
    </row>
    <row r="1303" spans="1:48" x14ac:dyDescent="0.25">
      <c r="A1303" t="s">
        <v>4225</v>
      </c>
      <c r="B1303">
        <v>1922</v>
      </c>
      <c r="C1303" t="s">
        <v>242</v>
      </c>
      <c r="D1303">
        <v>3455</v>
      </c>
      <c r="E1303" t="s">
        <v>1531</v>
      </c>
      <c r="F1303" t="s">
        <v>2892</v>
      </c>
      <c r="G1303" t="s">
        <v>2893</v>
      </c>
      <c r="H1303" t="s">
        <v>2894</v>
      </c>
      <c r="I1303" t="s">
        <v>2895</v>
      </c>
      <c r="J1303">
        <v>347.168604651154</v>
      </c>
      <c r="K1303">
        <v>1</v>
      </c>
      <c r="L1303">
        <v>1</v>
      </c>
      <c r="M1303">
        <v>1</v>
      </c>
      <c r="N1303">
        <v>3316521.7830447298</v>
      </c>
      <c r="O1303">
        <v>708461.80803821003</v>
      </c>
      <c r="P1303">
        <v>1019202.7963159099</v>
      </c>
      <c r="Q1303">
        <v>143285.29638986799</v>
      </c>
      <c r="R1303">
        <v>65103.704182063797</v>
      </c>
      <c r="S1303">
        <v>108064.528170871</v>
      </c>
      <c r="T1303">
        <v>4057651.54</v>
      </c>
      <c r="U1303">
        <v>1194923.84797078</v>
      </c>
      <c r="V1303">
        <v>4654000.4725850597</v>
      </c>
      <c r="W1303">
        <v>566690.84785056196</v>
      </c>
      <c r="X1303">
        <v>0</v>
      </c>
      <c r="Y1303">
        <v>0</v>
      </c>
      <c r="Z1303">
        <v>0</v>
      </c>
      <c r="AA1303">
        <v>0</v>
      </c>
      <c r="AB1303">
        <v>31884.067535160098</v>
      </c>
      <c r="AC1303">
        <v>102591.92396465001</v>
      </c>
      <c r="AD1303">
        <v>5472.6042062206998</v>
      </c>
      <c r="AE1303">
        <v>0</v>
      </c>
      <c r="AF1303">
        <v>0</v>
      </c>
      <c r="AG1303">
        <v>0</v>
      </c>
      <c r="AH1303">
        <v>0</v>
      </c>
      <c r="AI1303">
        <v>0</v>
      </c>
      <c r="AJ1303">
        <v>5360639.91614166</v>
      </c>
      <c r="AK1303" s="63">
        <v>15441.0273403846</v>
      </c>
      <c r="AL1303">
        <v>330.98244656580999</v>
      </c>
      <c r="AM1303">
        <v>93035.839999999997</v>
      </c>
      <c r="AN1303">
        <v>3753.1860850462999</v>
      </c>
      <c r="AO1303">
        <v>31844.4088275166</v>
      </c>
      <c r="AP1303">
        <v>330.98244656580999</v>
      </c>
      <c r="AQ1303">
        <v>93035.839999999997</v>
      </c>
      <c r="AR1303">
        <v>3753.1860850462999</v>
      </c>
      <c r="AS1303">
        <v>15441.0273403846</v>
      </c>
      <c r="AT1303">
        <v>0</v>
      </c>
      <c r="AU1303" t="s">
        <v>2896</v>
      </c>
      <c r="AV1303" t="s">
        <v>2896</v>
      </c>
    </row>
    <row r="1304" spans="1:48" x14ac:dyDescent="0.25">
      <c r="A1304" t="s">
        <v>4226</v>
      </c>
      <c r="B1304">
        <v>1922</v>
      </c>
      <c r="C1304" t="s">
        <v>242</v>
      </c>
      <c r="D1304">
        <v>3913</v>
      </c>
      <c r="E1304" t="s">
        <v>1532</v>
      </c>
      <c r="F1304" t="s">
        <v>2892</v>
      </c>
      <c r="G1304" t="s">
        <v>2893</v>
      </c>
      <c r="H1304" t="s">
        <v>2894</v>
      </c>
      <c r="I1304" t="s">
        <v>2895</v>
      </c>
      <c r="J1304">
        <v>620.07558139528896</v>
      </c>
      <c r="K1304">
        <v>2</v>
      </c>
      <c r="L1304">
        <v>1</v>
      </c>
      <c r="M1304">
        <v>1</v>
      </c>
      <c r="N1304">
        <v>5767891.0705521004</v>
      </c>
      <c r="O1304">
        <v>929162.67937446095</v>
      </c>
      <c r="P1304">
        <v>1213967.0924374401</v>
      </c>
      <c r="Q1304">
        <v>255920.933730805</v>
      </c>
      <c r="R1304">
        <v>75390.3384376834</v>
      </c>
      <c r="S1304">
        <v>193013.34923730299</v>
      </c>
      <c r="T1304">
        <v>6108086.4199999999</v>
      </c>
      <c r="U1304">
        <v>2134245.6945324899</v>
      </c>
      <c r="V1304">
        <v>7599223.6722453404</v>
      </c>
      <c r="W1304">
        <v>627051.48028846295</v>
      </c>
      <c r="X1304">
        <v>0</v>
      </c>
      <c r="Y1304">
        <v>0</v>
      </c>
      <c r="Z1304">
        <v>0</v>
      </c>
      <c r="AA1304">
        <v>0</v>
      </c>
      <c r="AB1304">
        <v>16056.961998684101</v>
      </c>
      <c r="AC1304">
        <v>183238.766543317</v>
      </c>
      <c r="AD1304">
        <v>9774.5826939864801</v>
      </c>
      <c r="AE1304">
        <v>0</v>
      </c>
      <c r="AF1304">
        <v>0</v>
      </c>
      <c r="AG1304">
        <v>0</v>
      </c>
      <c r="AH1304">
        <v>0</v>
      </c>
      <c r="AI1304">
        <v>0</v>
      </c>
      <c r="AJ1304">
        <v>8435345.4637697898</v>
      </c>
      <c r="AK1304" s="63">
        <v>13603.7375392023</v>
      </c>
      <c r="AL1304">
        <v>330.98244656580999</v>
      </c>
      <c r="AM1304">
        <v>93035.839999999997</v>
      </c>
      <c r="AN1304">
        <v>3753.1860850462999</v>
      </c>
      <c r="AO1304">
        <v>31844.4088275166</v>
      </c>
      <c r="AP1304">
        <v>330.98244656580999</v>
      </c>
      <c r="AQ1304">
        <v>93035.839999999997</v>
      </c>
      <c r="AR1304">
        <v>3753.1860850462999</v>
      </c>
      <c r="AS1304">
        <v>15441.0273403846</v>
      </c>
      <c r="AT1304">
        <v>0</v>
      </c>
      <c r="AU1304" t="s">
        <v>2896</v>
      </c>
      <c r="AV1304" t="s">
        <v>2896</v>
      </c>
    </row>
    <row r="1305" spans="1:48" x14ac:dyDescent="0.25">
      <c r="A1305" t="s">
        <v>4227</v>
      </c>
      <c r="B1305">
        <v>1922</v>
      </c>
      <c r="C1305" t="s">
        <v>242</v>
      </c>
      <c r="D1305">
        <v>45</v>
      </c>
      <c r="E1305" t="s">
        <v>1533</v>
      </c>
      <c r="F1305" t="s">
        <v>2892</v>
      </c>
      <c r="G1305" t="s">
        <v>2893</v>
      </c>
      <c r="H1305" t="s">
        <v>2894</v>
      </c>
      <c r="I1305" t="s">
        <v>2895</v>
      </c>
      <c r="J1305">
        <v>286.10278219266399</v>
      </c>
      <c r="K1305">
        <v>1</v>
      </c>
      <c r="L1305">
        <v>1</v>
      </c>
      <c r="M1305">
        <v>1</v>
      </c>
      <c r="N1305">
        <v>2823564.0334294299</v>
      </c>
      <c r="O1305">
        <v>670333.05593563302</v>
      </c>
      <c r="P1305">
        <v>590007.65271504596</v>
      </c>
      <c r="Q1305">
        <v>118081.88123933101</v>
      </c>
      <c r="R1305">
        <v>38965.846706582401</v>
      </c>
      <c r="S1305">
        <v>89056.330992517804</v>
      </c>
      <c r="T1305">
        <v>3256211.82</v>
      </c>
      <c r="U1305">
        <v>984740.65002602199</v>
      </c>
      <c r="V1305">
        <v>4039486.8281339901</v>
      </c>
      <c r="W1305">
        <v>189876.206360821</v>
      </c>
      <c r="X1305">
        <v>0</v>
      </c>
      <c r="Y1305">
        <v>0</v>
      </c>
      <c r="Z1305">
        <v>0</v>
      </c>
      <c r="AA1305">
        <v>0</v>
      </c>
      <c r="AB1305">
        <v>11589.4355312151</v>
      </c>
      <c r="AC1305">
        <v>84546.339972989095</v>
      </c>
      <c r="AD1305">
        <v>4509.9910195287002</v>
      </c>
      <c r="AE1305">
        <v>0</v>
      </c>
      <c r="AF1305">
        <v>0</v>
      </c>
      <c r="AG1305">
        <v>0</v>
      </c>
      <c r="AH1305">
        <v>0</v>
      </c>
      <c r="AI1305">
        <v>0</v>
      </c>
      <c r="AJ1305">
        <v>4330008.8010185398</v>
      </c>
      <c r="AK1305" s="63">
        <v>15134.451919110201</v>
      </c>
      <c r="AL1305">
        <v>330.98244656580999</v>
      </c>
      <c r="AM1305">
        <v>93035.839999999997</v>
      </c>
      <c r="AN1305">
        <v>3753.1860850462999</v>
      </c>
      <c r="AO1305">
        <v>31844.4088275166</v>
      </c>
      <c r="AP1305">
        <v>330.98244656580999</v>
      </c>
      <c r="AQ1305">
        <v>93035.839999999997</v>
      </c>
      <c r="AR1305">
        <v>3753.1860850462999</v>
      </c>
      <c r="AS1305">
        <v>15441.0273403846</v>
      </c>
      <c r="AT1305">
        <v>0</v>
      </c>
      <c r="AU1305" t="s">
        <v>2896</v>
      </c>
      <c r="AV1305" t="s">
        <v>2896</v>
      </c>
    </row>
    <row r="1306" spans="1:48" x14ac:dyDescent="0.25">
      <c r="A1306" t="s">
        <v>4228</v>
      </c>
      <c r="B1306">
        <v>1922</v>
      </c>
      <c r="C1306" t="s">
        <v>242</v>
      </c>
      <c r="D1306">
        <v>46</v>
      </c>
      <c r="E1306" t="s">
        <v>1534</v>
      </c>
      <c r="F1306" t="s">
        <v>2892</v>
      </c>
      <c r="G1306" t="s">
        <v>2911</v>
      </c>
      <c r="H1306" t="s">
        <v>2894</v>
      </c>
      <c r="I1306" t="s">
        <v>2895</v>
      </c>
      <c r="J1306">
        <v>527.52600996670901</v>
      </c>
      <c r="K1306">
        <v>1</v>
      </c>
      <c r="L1306">
        <v>1</v>
      </c>
      <c r="M1306">
        <v>1</v>
      </c>
      <c r="N1306">
        <v>4189452.1298676999</v>
      </c>
      <c r="O1306">
        <v>1063657.27287598</v>
      </c>
      <c r="P1306">
        <v>1086009.69731914</v>
      </c>
      <c r="Q1306">
        <v>217723.376131308</v>
      </c>
      <c r="R1306">
        <v>165713.07142224701</v>
      </c>
      <c r="S1306">
        <v>164205.082490673</v>
      </c>
      <c r="T1306">
        <v>4906857.3499999996</v>
      </c>
      <c r="U1306">
        <v>1815698.1976163799</v>
      </c>
      <c r="V1306">
        <v>6270556.87136083</v>
      </c>
      <c r="W1306">
        <v>336763.159940838</v>
      </c>
      <c r="X1306">
        <v>0</v>
      </c>
      <c r="Y1306">
        <v>0</v>
      </c>
      <c r="Z1306">
        <v>0</v>
      </c>
      <c r="AA1306">
        <v>0</v>
      </c>
      <c r="AB1306">
        <v>115235.516314711</v>
      </c>
      <c r="AC1306">
        <v>155889.40814006299</v>
      </c>
      <c r="AD1306">
        <v>8315.6743506098992</v>
      </c>
      <c r="AE1306">
        <v>0</v>
      </c>
      <c r="AF1306">
        <v>0</v>
      </c>
      <c r="AG1306">
        <v>0</v>
      </c>
      <c r="AH1306">
        <v>0</v>
      </c>
      <c r="AI1306">
        <v>0</v>
      </c>
      <c r="AJ1306">
        <v>6886760.6301070498</v>
      </c>
      <c r="AK1306" s="63">
        <v>13054.826681516</v>
      </c>
      <c r="AL1306">
        <v>330.98244656580999</v>
      </c>
      <c r="AM1306">
        <v>93035.839999999997</v>
      </c>
      <c r="AN1306">
        <v>3753.1860850462999</v>
      </c>
      <c r="AO1306">
        <v>31844.4088275166</v>
      </c>
      <c r="AP1306">
        <v>3753.1860850462999</v>
      </c>
      <c r="AQ1306">
        <v>20687.885194392002</v>
      </c>
      <c r="AR1306">
        <v>3753.1860850462999</v>
      </c>
      <c r="AS1306">
        <v>13054.826681516</v>
      </c>
      <c r="AT1306">
        <v>0</v>
      </c>
      <c r="AU1306" t="s">
        <v>2896</v>
      </c>
      <c r="AV1306" t="s">
        <v>2896</v>
      </c>
    </row>
    <row r="1307" spans="1:48" x14ac:dyDescent="0.25">
      <c r="A1307" t="s">
        <v>4229</v>
      </c>
      <c r="B1307">
        <v>1922</v>
      </c>
      <c r="C1307" t="s">
        <v>242</v>
      </c>
      <c r="D1307">
        <v>5056</v>
      </c>
      <c r="E1307" t="s">
        <v>1535</v>
      </c>
      <c r="F1307" t="s">
        <v>2892</v>
      </c>
      <c r="G1307" t="s">
        <v>2893</v>
      </c>
      <c r="H1307" t="s">
        <v>2894</v>
      </c>
      <c r="I1307" t="s">
        <v>2895</v>
      </c>
      <c r="J1307">
        <v>560.38372093019098</v>
      </c>
      <c r="K1307">
        <v>2</v>
      </c>
      <c r="L1307">
        <v>1</v>
      </c>
      <c r="M1307">
        <v>1</v>
      </c>
      <c r="N1307">
        <v>5094544.5591748599</v>
      </c>
      <c r="O1307">
        <v>810456.80652403401</v>
      </c>
      <c r="P1307">
        <v>1032942.56396451</v>
      </c>
      <c r="Q1307">
        <v>231284.587574451</v>
      </c>
      <c r="R1307">
        <v>84842.005866264299</v>
      </c>
      <c r="S1307">
        <v>174432.83057754699</v>
      </c>
      <c r="T1307">
        <v>5325278.97</v>
      </c>
      <c r="U1307">
        <v>1928791.5531041101</v>
      </c>
      <c r="V1307">
        <v>6799380.6991202701</v>
      </c>
      <c r="W1307">
        <v>423469.43983895698</v>
      </c>
      <c r="X1307">
        <v>0</v>
      </c>
      <c r="Y1307">
        <v>0</v>
      </c>
      <c r="Z1307">
        <v>0</v>
      </c>
      <c r="AA1307">
        <v>0</v>
      </c>
      <c r="AB1307">
        <v>31220.384144891999</v>
      </c>
      <c r="AC1307">
        <v>165599.20257324699</v>
      </c>
      <c r="AD1307">
        <v>8833.6280042999406</v>
      </c>
      <c r="AE1307">
        <v>0</v>
      </c>
      <c r="AF1307">
        <v>0</v>
      </c>
      <c r="AG1307">
        <v>0</v>
      </c>
      <c r="AH1307">
        <v>0</v>
      </c>
      <c r="AI1307">
        <v>0</v>
      </c>
      <c r="AJ1307">
        <v>7428503.3536816696</v>
      </c>
      <c r="AK1307" s="63">
        <v>13256.101268164901</v>
      </c>
      <c r="AL1307">
        <v>330.98244656580999</v>
      </c>
      <c r="AM1307">
        <v>93035.839999999997</v>
      </c>
      <c r="AN1307">
        <v>3753.1860850462999</v>
      </c>
      <c r="AO1307">
        <v>31844.4088275166</v>
      </c>
      <c r="AP1307">
        <v>330.98244656580999</v>
      </c>
      <c r="AQ1307">
        <v>93035.839999999997</v>
      </c>
      <c r="AR1307">
        <v>3753.1860850462999</v>
      </c>
      <c r="AS1307">
        <v>15441.0273403846</v>
      </c>
      <c r="AT1307">
        <v>0</v>
      </c>
      <c r="AU1307" t="s">
        <v>2896</v>
      </c>
      <c r="AV1307" t="s">
        <v>2896</v>
      </c>
    </row>
    <row r="1308" spans="1:48" x14ac:dyDescent="0.25">
      <c r="A1308" t="s">
        <v>4230</v>
      </c>
      <c r="B1308">
        <v>1922</v>
      </c>
      <c r="C1308" t="s">
        <v>242</v>
      </c>
      <c r="D1308">
        <v>5377</v>
      </c>
      <c r="E1308" t="s">
        <v>1536</v>
      </c>
      <c r="F1308" t="s">
        <v>2892</v>
      </c>
      <c r="G1308" t="s">
        <v>2911</v>
      </c>
      <c r="H1308" t="s">
        <v>2894</v>
      </c>
      <c r="I1308" t="s">
        <v>2895</v>
      </c>
      <c r="J1308">
        <v>414.756382591251</v>
      </c>
      <c r="K1308">
        <v>1</v>
      </c>
      <c r="L1308">
        <v>1</v>
      </c>
      <c r="M1308">
        <v>1</v>
      </c>
      <c r="N1308">
        <v>381299.11983471102</v>
      </c>
      <c r="O1308">
        <v>318402.02392354899</v>
      </c>
      <c r="P1308">
        <v>515460.790694981</v>
      </c>
      <c r="Q1308">
        <v>171180.48813455499</v>
      </c>
      <c r="R1308">
        <v>41212.621320554397</v>
      </c>
      <c r="S1308">
        <v>129102.83991727199</v>
      </c>
      <c r="T1308">
        <v>0</v>
      </c>
      <c r="U1308">
        <v>1427555.0439083499</v>
      </c>
      <c r="V1308">
        <v>1264740.49097805</v>
      </c>
      <c r="W1308">
        <v>161288.86223098799</v>
      </c>
      <c r="X1308">
        <v>0</v>
      </c>
      <c r="Y1308">
        <v>0</v>
      </c>
      <c r="Z1308">
        <v>0</v>
      </c>
      <c r="AA1308">
        <v>0</v>
      </c>
      <c r="AB1308">
        <v>1525.69069930722</v>
      </c>
      <c r="AC1308">
        <v>122564.813455443</v>
      </c>
      <c r="AD1308">
        <v>6538.0264618297597</v>
      </c>
      <c r="AE1308">
        <v>0</v>
      </c>
      <c r="AF1308">
        <v>0</v>
      </c>
      <c r="AG1308">
        <v>0</v>
      </c>
      <c r="AH1308">
        <v>0</v>
      </c>
      <c r="AI1308">
        <v>0</v>
      </c>
      <c r="AJ1308">
        <v>1556657.8838256199</v>
      </c>
      <c r="AK1308" s="63">
        <v>3753.1860850462999</v>
      </c>
      <c r="AL1308">
        <v>330.98244656580999</v>
      </c>
      <c r="AM1308">
        <v>93035.839999999997</v>
      </c>
      <c r="AN1308">
        <v>3753.1860850462999</v>
      </c>
      <c r="AO1308">
        <v>31844.4088275166</v>
      </c>
      <c r="AP1308">
        <v>3753.1860850462999</v>
      </c>
      <c r="AQ1308">
        <v>20687.885194392002</v>
      </c>
      <c r="AR1308">
        <v>3753.1860850462999</v>
      </c>
      <c r="AS1308">
        <v>13054.826681516</v>
      </c>
      <c r="AT1308">
        <v>0</v>
      </c>
      <c r="AU1308" t="s">
        <v>2896</v>
      </c>
      <c r="AV1308" t="s">
        <v>2897</v>
      </c>
    </row>
    <row r="1309" spans="1:48" x14ac:dyDescent="0.25">
      <c r="A1309" t="s">
        <v>4231</v>
      </c>
      <c r="B1309">
        <v>1922</v>
      </c>
      <c r="C1309" t="s">
        <v>242</v>
      </c>
      <c r="D1309">
        <v>2787</v>
      </c>
      <c r="E1309" t="s">
        <v>1537</v>
      </c>
      <c r="F1309" t="s">
        <v>2892</v>
      </c>
      <c r="G1309" t="s">
        <v>2911</v>
      </c>
      <c r="H1309" t="s">
        <v>2894</v>
      </c>
      <c r="I1309" t="s">
        <v>2895</v>
      </c>
      <c r="J1309">
        <v>735.67441860461395</v>
      </c>
      <c r="K1309">
        <v>1</v>
      </c>
      <c r="L1309">
        <v>1</v>
      </c>
      <c r="M1309">
        <v>1</v>
      </c>
      <c r="N1309">
        <v>5462438.1658013696</v>
      </c>
      <c r="O1309">
        <v>1367173.61871171</v>
      </c>
      <c r="P1309">
        <v>1365405.53167364</v>
      </c>
      <c r="Q1309">
        <v>303631.50844854402</v>
      </c>
      <c r="R1309">
        <v>133098.91538495</v>
      </c>
      <c r="S1309">
        <v>228996.25101115301</v>
      </c>
      <c r="T1309">
        <v>6099621</v>
      </c>
      <c r="U1309">
        <v>2532126.7400202099</v>
      </c>
      <c r="V1309">
        <v>7959987.1848885398</v>
      </c>
      <c r="W1309">
        <v>609056.36020545405</v>
      </c>
      <c r="X1309">
        <v>0</v>
      </c>
      <c r="Y1309">
        <v>0</v>
      </c>
      <c r="Z1309">
        <v>0</v>
      </c>
      <c r="AA1309">
        <v>0</v>
      </c>
      <c r="AB1309">
        <v>62704.194926213997</v>
      </c>
      <c r="AC1309">
        <v>217399.422082137</v>
      </c>
      <c r="AD1309">
        <v>11596.828929015899</v>
      </c>
      <c r="AE1309">
        <v>0</v>
      </c>
      <c r="AF1309">
        <v>0</v>
      </c>
      <c r="AG1309">
        <v>0</v>
      </c>
      <c r="AH1309">
        <v>0</v>
      </c>
      <c r="AI1309">
        <v>0</v>
      </c>
      <c r="AJ1309">
        <v>8860743.9910313692</v>
      </c>
      <c r="AK1309" s="63">
        <v>12044.3823612053</v>
      </c>
      <c r="AL1309">
        <v>330.98244656580999</v>
      </c>
      <c r="AM1309">
        <v>93035.839999999997</v>
      </c>
      <c r="AN1309">
        <v>3753.1860850462999</v>
      </c>
      <c r="AO1309">
        <v>31844.4088275166</v>
      </c>
      <c r="AP1309">
        <v>3753.1860850462999</v>
      </c>
      <c r="AQ1309">
        <v>20687.885194392002</v>
      </c>
      <c r="AR1309">
        <v>3753.1860850462999</v>
      </c>
      <c r="AS1309">
        <v>13054.826681516</v>
      </c>
      <c r="AT1309">
        <v>0</v>
      </c>
      <c r="AU1309" t="s">
        <v>2896</v>
      </c>
      <c r="AV1309" t="s">
        <v>2896</v>
      </c>
    </row>
    <row r="1310" spans="1:48" x14ac:dyDescent="0.25">
      <c r="A1310" t="s">
        <v>4232</v>
      </c>
      <c r="B1310">
        <v>1922</v>
      </c>
      <c r="C1310" t="s">
        <v>242</v>
      </c>
      <c r="D1310">
        <v>47</v>
      </c>
      <c r="E1310" t="s">
        <v>1538</v>
      </c>
      <c r="F1310" t="s">
        <v>2892</v>
      </c>
      <c r="G1310" t="s">
        <v>2893</v>
      </c>
      <c r="H1310" t="s">
        <v>2894</v>
      </c>
      <c r="I1310" t="s">
        <v>2895</v>
      </c>
      <c r="J1310">
        <v>431.14534883718801</v>
      </c>
      <c r="K1310">
        <v>1</v>
      </c>
      <c r="L1310">
        <v>1</v>
      </c>
      <c r="M1310">
        <v>1</v>
      </c>
      <c r="N1310">
        <v>3532115.5130080199</v>
      </c>
      <c r="O1310">
        <v>732919.548401671</v>
      </c>
      <c r="P1310">
        <v>750037.55952552904</v>
      </c>
      <c r="Q1310">
        <v>177944.630555879</v>
      </c>
      <c r="R1310">
        <v>79980.124914662505</v>
      </c>
      <c r="S1310">
        <v>134204.29748240899</v>
      </c>
      <c r="T1310">
        <v>3789032.95</v>
      </c>
      <c r="U1310">
        <v>1483964.42640576</v>
      </c>
      <c r="V1310">
        <v>5006737.6183169195</v>
      </c>
      <c r="W1310">
        <v>227534.78020789201</v>
      </c>
      <c r="X1310">
        <v>0</v>
      </c>
      <c r="Y1310">
        <v>0</v>
      </c>
      <c r="Z1310">
        <v>0</v>
      </c>
      <c r="AA1310">
        <v>0</v>
      </c>
      <c r="AB1310">
        <v>38724.977880945</v>
      </c>
      <c r="AC1310">
        <v>127407.922989071</v>
      </c>
      <c r="AD1310">
        <v>6796.3744933381004</v>
      </c>
      <c r="AE1310">
        <v>0</v>
      </c>
      <c r="AF1310">
        <v>0</v>
      </c>
      <c r="AG1310">
        <v>0</v>
      </c>
      <c r="AH1310">
        <v>0</v>
      </c>
      <c r="AI1310">
        <v>0</v>
      </c>
      <c r="AJ1310">
        <v>5407201.6738881702</v>
      </c>
      <c r="AK1310" s="63">
        <v>12541.4820975607</v>
      </c>
      <c r="AL1310">
        <v>330.98244656580999</v>
      </c>
      <c r="AM1310">
        <v>93035.839999999997</v>
      </c>
      <c r="AN1310">
        <v>3753.1860850462999</v>
      </c>
      <c r="AO1310">
        <v>31844.4088275166</v>
      </c>
      <c r="AP1310">
        <v>330.98244656580999</v>
      </c>
      <c r="AQ1310">
        <v>93035.839999999997</v>
      </c>
      <c r="AR1310">
        <v>3753.1860850462999</v>
      </c>
      <c r="AS1310">
        <v>15441.0273403846</v>
      </c>
      <c r="AT1310">
        <v>0</v>
      </c>
      <c r="AU1310" t="s">
        <v>2896</v>
      </c>
      <c r="AV1310" t="s">
        <v>2896</v>
      </c>
    </row>
    <row r="1311" spans="1:48" x14ac:dyDescent="0.25">
      <c r="A1311" t="s">
        <v>4233</v>
      </c>
      <c r="B1311">
        <v>1922</v>
      </c>
      <c r="C1311" t="s">
        <v>242</v>
      </c>
      <c r="D1311">
        <v>48</v>
      </c>
      <c r="E1311" t="s">
        <v>1539</v>
      </c>
      <c r="F1311" t="s">
        <v>2892</v>
      </c>
      <c r="G1311" t="s">
        <v>2893</v>
      </c>
      <c r="H1311" t="s">
        <v>2894</v>
      </c>
      <c r="I1311" t="s">
        <v>2895</v>
      </c>
      <c r="J1311">
        <v>344.034883720908</v>
      </c>
      <c r="K1311">
        <v>1</v>
      </c>
      <c r="L1311">
        <v>1</v>
      </c>
      <c r="M1311">
        <v>1</v>
      </c>
      <c r="N1311">
        <v>2973466.1908091698</v>
      </c>
      <c r="O1311">
        <v>762693.02922098001</v>
      </c>
      <c r="P1311">
        <v>695126.86616911704</v>
      </c>
      <c r="Q1311">
        <v>141991.930209062</v>
      </c>
      <c r="R1311">
        <v>49096.3193319606</v>
      </c>
      <c r="S1311">
        <v>107089.08261154</v>
      </c>
      <c r="T1311">
        <v>3438236.48</v>
      </c>
      <c r="U1311">
        <v>1184137.8557402999</v>
      </c>
      <c r="V1311">
        <v>4351002.3971253503</v>
      </c>
      <c r="W1311">
        <v>255195.39854284399</v>
      </c>
      <c r="X1311">
        <v>0</v>
      </c>
      <c r="Y1311">
        <v>0</v>
      </c>
      <c r="Z1311">
        <v>0</v>
      </c>
      <c r="AA1311">
        <v>0</v>
      </c>
      <c r="AB1311">
        <v>16176.540072104301</v>
      </c>
      <c r="AC1311">
        <v>101665.87692268001</v>
      </c>
      <c r="AD1311">
        <v>5423.20568885989</v>
      </c>
      <c r="AE1311">
        <v>0</v>
      </c>
      <c r="AF1311">
        <v>0</v>
      </c>
      <c r="AG1311">
        <v>0</v>
      </c>
      <c r="AH1311">
        <v>0</v>
      </c>
      <c r="AI1311">
        <v>0</v>
      </c>
      <c r="AJ1311">
        <v>4729463.41835183</v>
      </c>
      <c r="AK1311" s="63">
        <v>13747.0461343929</v>
      </c>
      <c r="AL1311">
        <v>330.98244656580999</v>
      </c>
      <c r="AM1311">
        <v>93035.839999999997</v>
      </c>
      <c r="AN1311">
        <v>3753.1860850462999</v>
      </c>
      <c r="AO1311">
        <v>31844.4088275166</v>
      </c>
      <c r="AP1311">
        <v>330.98244656580999</v>
      </c>
      <c r="AQ1311">
        <v>93035.839999999997</v>
      </c>
      <c r="AR1311">
        <v>3753.1860850462999</v>
      </c>
      <c r="AS1311">
        <v>15441.0273403846</v>
      </c>
      <c r="AT1311">
        <v>0</v>
      </c>
      <c r="AU1311" t="s">
        <v>2896</v>
      </c>
      <c r="AV1311" t="s">
        <v>2896</v>
      </c>
    </row>
    <row r="1312" spans="1:48" x14ac:dyDescent="0.25">
      <c r="A1312" t="s">
        <v>4234</v>
      </c>
      <c r="B1312">
        <v>1922</v>
      </c>
      <c r="C1312" t="s">
        <v>242</v>
      </c>
      <c r="D1312">
        <v>3452</v>
      </c>
      <c r="E1312" t="s">
        <v>1540</v>
      </c>
      <c r="F1312" t="s">
        <v>2906</v>
      </c>
      <c r="G1312" t="s">
        <v>2893</v>
      </c>
      <c r="H1312" t="s">
        <v>2894</v>
      </c>
      <c r="I1312" t="s">
        <v>2895</v>
      </c>
      <c r="J1312">
        <v>111.672388355104</v>
      </c>
      <c r="K1312">
        <v>1</v>
      </c>
      <c r="L1312">
        <v>1</v>
      </c>
      <c r="M1312">
        <v>1</v>
      </c>
      <c r="N1312">
        <v>102664.082282744</v>
      </c>
      <c r="O1312">
        <v>85729.155622623497</v>
      </c>
      <c r="P1312">
        <v>142013.363846886</v>
      </c>
      <c r="Q1312">
        <v>46090.029598453802</v>
      </c>
      <c r="R1312">
        <v>11096.4220116088</v>
      </c>
      <c r="S1312">
        <v>34760.700695947802</v>
      </c>
      <c r="T1312">
        <v>3226.5</v>
      </c>
      <c r="U1312">
        <v>384366.55336231599</v>
      </c>
      <c r="V1312">
        <v>343755.53633340198</v>
      </c>
      <c r="W1312">
        <v>43426.727631971</v>
      </c>
      <c r="X1312">
        <v>0</v>
      </c>
      <c r="Y1312">
        <v>0</v>
      </c>
      <c r="Z1312">
        <v>0</v>
      </c>
      <c r="AA1312">
        <v>0</v>
      </c>
      <c r="AB1312">
        <v>410.78939694272702</v>
      </c>
      <c r="AC1312">
        <v>33000.349172096903</v>
      </c>
      <c r="AD1312">
        <v>1760.3515238509101</v>
      </c>
      <c r="AE1312">
        <v>0</v>
      </c>
      <c r="AF1312">
        <v>0</v>
      </c>
      <c r="AG1312">
        <v>0</v>
      </c>
      <c r="AH1312">
        <v>0</v>
      </c>
      <c r="AI1312">
        <v>0</v>
      </c>
      <c r="AJ1312">
        <v>422353.75405826297</v>
      </c>
      <c r="AK1312" s="63">
        <v>3782.0786344716798</v>
      </c>
      <c r="AL1312">
        <v>330.98244656580999</v>
      </c>
      <c r="AM1312">
        <v>93035.839999999997</v>
      </c>
      <c r="AN1312">
        <v>3753.1860850462999</v>
      </c>
      <c r="AO1312">
        <v>31844.4088275166</v>
      </c>
      <c r="AP1312">
        <v>330.98244656580999</v>
      </c>
      <c r="AQ1312">
        <v>93035.839999999997</v>
      </c>
      <c r="AR1312">
        <v>3753.1860850462999</v>
      </c>
      <c r="AS1312">
        <v>15441.0273403846</v>
      </c>
      <c r="AT1312">
        <v>0</v>
      </c>
      <c r="AU1312" t="s">
        <v>2896</v>
      </c>
      <c r="AV1312" t="s">
        <v>2896</v>
      </c>
    </row>
    <row r="1313" spans="1:48" x14ac:dyDescent="0.25">
      <c r="A1313" t="s">
        <v>4235</v>
      </c>
      <c r="B1313">
        <v>1922</v>
      </c>
      <c r="C1313" t="s">
        <v>242</v>
      </c>
      <c r="D1313">
        <v>5057</v>
      </c>
      <c r="E1313" t="s">
        <v>1541</v>
      </c>
      <c r="F1313" t="s">
        <v>2892</v>
      </c>
      <c r="G1313" t="s">
        <v>2893</v>
      </c>
      <c r="H1313" t="s">
        <v>2894</v>
      </c>
      <c r="I1313" t="s">
        <v>2895</v>
      </c>
      <c r="J1313">
        <v>579.17441860462202</v>
      </c>
      <c r="K1313">
        <v>1</v>
      </c>
      <c r="L1313">
        <v>1</v>
      </c>
      <c r="M1313">
        <v>1</v>
      </c>
      <c r="N1313">
        <v>532454.00267260696</v>
      </c>
      <c r="O1313">
        <v>444623.19286402699</v>
      </c>
      <c r="P1313">
        <v>719800.14363868698</v>
      </c>
      <c r="Q1313">
        <v>239039.98552686299</v>
      </c>
      <c r="R1313">
        <v>57550.159549993201</v>
      </c>
      <c r="S1313">
        <v>180281.88446947199</v>
      </c>
      <c r="T1313">
        <v>0</v>
      </c>
      <c r="U1313">
        <v>1993467.48425218</v>
      </c>
      <c r="V1313">
        <v>1766109.86423284</v>
      </c>
      <c r="W1313">
        <v>225227.113869625</v>
      </c>
      <c r="X1313">
        <v>0</v>
      </c>
      <c r="Y1313">
        <v>0</v>
      </c>
      <c r="Z1313">
        <v>0</v>
      </c>
      <c r="AA1313">
        <v>0</v>
      </c>
      <c r="AB1313">
        <v>2130.5061497090501</v>
      </c>
      <c r="AC1313">
        <v>171152.048657918</v>
      </c>
      <c r="AD1313">
        <v>9129.8358115532501</v>
      </c>
      <c r="AE1313">
        <v>0</v>
      </c>
      <c r="AF1313">
        <v>0</v>
      </c>
      <c r="AG1313">
        <v>0</v>
      </c>
      <c r="AH1313">
        <v>0</v>
      </c>
      <c r="AI1313">
        <v>0</v>
      </c>
      <c r="AJ1313">
        <v>2173749.36872165</v>
      </c>
      <c r="AK1313" s="63">
        <v>3753.1860850462999</v>
      </c>
      <c r="AL1313">
        <v>330.98244656580999</v>
      </c>
      <c r="AM1313">
        <v>93035.839999999997</v>
      </c>
      <c r="AN1313">
        <v>3753.1860850462999</v>
      </c>
      <c r="AO1313">
        <v>31844.4088275166</v>
      </c>
      <c r="AP1313">
        <v>330.98244656580999</v>
      </c>
      <c r="AQ1313">
        <v>93035.839999999997</v>
      </c>
      <c r="AR1313">
        <v>3753.1860850462999</v>
      </c>
      <c r="AS1313">
        <v>15441.0273403846</v>
      </c>
      <c r="AT1313">
        <v>0</v>
      </c>
      <c r="AU1313" t="s">
        <v>2896</v>
      </c>
      <c r="AV1313" t="s">
        <v>2897</v>
      </c>
    </row>
    <row r="1314" spans="1:48" x14ac:dyDescent="0.25">
      <c r="A1314" t="s">
        <v>4236</v>
      </c>
      <c r="B1314">
        <v>1922</v>
      </c>
      <c r="C1314" t="s">
        <v>242</v>
      </c>
      <c r="D1314">
        <v>51</v>
      </c>
      <c r="E1314" t="s">
        <v>1542</v>
      </c>
      <c r="F1314" t="s">
        <v>2892</v>
      </c>
      <c r="G1314" t="s">
        <v>2903</v>
      </c>
      <c r="H1314" t="s">
        <v>2894</v>
      </c>
      <c r="I1314" t="s">
        <v>2895</v>
      </c>
      <c r="J1314">
        <v>1832.8124078091901</v>
      </c>
      <c r="K1314">
        <v>1</v>
      </c>
      <c r="L1314">
        <v>1</v>
      </c>
      <c r="M1314">
        <v>1</v>
      </c>
      <c r="N1314">
        <v>12112993.304799199</v>
      </c>
      <c r="O1314">
        <v>4586625.5984810703</v>
      </c>
      <c r="P1314">
        <v>3500531.5570564498</v>
      </c>
      <c r="Q1314">
        <v>781886.95862719603</v>
      </c>
      <c r="R1314">
        <v>1458207.7764224999</v>
      </c>
      <c r="S1314">
        <v>570506.68010328198</v>
      </c>
      <c r="T1314">
        <v>16131865.85</v>
      </c>
      <c r="U1314">
        <v>6308379.3453863896</v>
      </c>
      <c r="V1314">
        <v>19725919.664164498</v>
      </c>
      <c r="W1314">
        <v>1448957.48947997</v>
      </c>
      <c r="X1314">
        <v>0</v>
      </c>
      <c r="Y1314">
        <v>0</v>
      </c>
      <c r="Z1314">
        <v>0</v>
      </c>
      <c r="AA1314">
        <v>0</v>
      </c>
      <c r="AB1314">
        <v>1265368.04174195</v>
      </c>
      <c r="AC1314">
        <v>541615.07885302301</v>
      </c>
      <c r="AD1314">
        <v>28891.601250259399</v>
      </c>
      <c r="AE1314">
        <v>0</v>
      </c>
      <c r="AF1314">
        <v>0</v>
      </c>
      <c r="AG1314">
        <v>0</v>
      </c>
      <c r="AH1314">
        <v>0</v>
      </c>
      <c r="AI1314">
        <v>0</v>
      </c>
      <c r="AJ1314">
        <v>23010751.875489701</v>
      </c>
      <c r="AK1314" s="63">
        <v>12554.8865652841</v>
      </c>
      <c r="AL1314">
        <v>330.98244656580999</v>
      </c>
      <c r="AM1314">
        <v>93035.839999999997</v>
      </c>
      <c r="AN1314">
        <v>3753.1860850462999</v>
      </c>
      <c r="AO1314">
        <v>31844.4088275166</v>
      </c>
      <c r="AP1314">
        <v>330.98244656580999</v>
      </c>
      <c r="AQ1314">
        <v>40734.411818744898</v>
      </c>
      <c r="AR1314">
        <v>12554.8865652841</v>
      </c>
      <c r="AS1314">
        <v>31844.4088275166</v>
      </c>
      <c r="AT1314">
        <v>0</v>
      </c>
      <c r="AU1314" t="s">
        <v>2896</v>
      </c>
      <c r="AV1314" t="s">
        <v>2896</v>
      </c>
    </row>
    <row r="1315" spans="1:48" x14ac:dyDescent="0.25">
      <c r="A1315" t="s">
        <v>4237</v>
      </c>
      <c r="B1315">
        <v>1922</v>
      </c>
      <c r="C1315" t="s">
        <v>242</v>
      </c>
      <c r="D1315">
        <v>1922</v>
      </c>
      <c r="E1315" t="s">
        <v>242</v>
      </c>
      <c r="F1315" t="s">
        <v>1871</v>
      </c>
      <c r="G1315" t="s">
        <v>1871</v>
      </c>
      <c r="H1315" t="s">
        <v>2899</v>
      </c>
      <c r="I1315" t="s">
        <v>2895</v>
      </c>
      <c r="J1315">
        <v>27.9718639929606</v>
      </c>
      <c r="K1315">
        <v>1</v>
      </c>
      <c r="L1315">
        <v>2</v>
      </c>
      <c r="M1315">
        <v>1</v>
      </c>
      <c r="N1315">
        <v>25715.450245797201</v>
      </c>
      <c r="O1315">
        <v>21473.564921724701</v>
      </c>
      <c r="P1315">
        <v>34763.537672266597</v>
      </c>
      <c r="Q1315">
        <v>11544.6983659014</v>
      </c>
      <c r="R1315">
        <v>2779.4480971448602</v>
      </c>
      <c r="S1315">
        <v>8706.9114083528402</v>
      </c>
      <c r="T1315">
        <v>0</v>
      </c>
      <c r="U1315">
        <v>96276.699302834706</v>
      </c>
      <c r="V1315">
        <v>85296.213596532398</v>
      </c>
      <c r="W1315">
        <v>10877.590574298099</v>
      </c>
      <c r="X1315">
        <v>0</v>
      </c>
      <c r="Y1315">
        <v>0</v>
      </c>
      <c r="Z1315">
        <v>0</v>
      </c>
      <c r="AA1315">
        <v>0</v>
      </c>
      <c r="AB1315">
        <v>102.895132004285</v>
      </c>
      <c r="AC1315">
        <v>8265.9759709519603</v>
      </c>
      <c r="AD1315">
        <v>440.93543740087898</v>
      </c>
      <c r="AE1315">
        <v>0</v>
      </c>
      <c r="AF1315">
        <v>0</v>
      </c>
      <c r="AG1315">
        <v>0</v>
      </c>
      <c r="AH1315">
        <v>0</v>
      </c>
      <c r="AI1315">
        <v>0</v>
      </c>
      <c r="AJ1315">
        <v>104983.610711188</v>
      </c>
      <c r="AK1315" s="63">
        <v>3753.1860850463099</v>
      </c>
      <c r="AL1315">
        <v>330.98244656580999</v>
      </c>
      <c r="AM1315">
        <v>93035.839999999997</v>
      </c>
      <c r="AN1315">
        <v>3753.1860850462999</v>
      </c>
      <c r="AO1315">
        <v>31844.4088275166</v>
      </c>
      <c r="AP1315">
        <v>634.54287297753501</v>
      </c>
      <c r="AQ1315">
        <v>40331.279999999999</v>
      </c>
      <c r="AR1315">
        <v>3753.1860850463099</v>
      </c>
      <c r="AS1315">
        <v>3753.1860850463099</v>
      </c>
      <c r="AT1315">
        <v>0</v>
      </c>
      <c r="AU1315" t="s">
        <v>2896</v>
      </c>
      <c r="AV1315" t="s">
        <v>2900</v>
      </c>
    </row>
    <row r="1316" spans="1:48" x14ac:dyDescent="0.25">
      <c r="A1316" t="s">
        <v>4238</v>
      </c>
      <c r="B1316">
        <v>1922</v>
      </c>
      <c r="C1316" t="s">
        <v>242</v>
      </c>
      <c r="D1316">
        <v>1286</v>
      </c>
      <c r="E1316" t="s">
        <v>1543</v>
      </c>
      <c r="F1316" t="s">
        <v>2892</v>
      </c>
      <c r="G1316" t="s">
        <v>2893</v>
      </c>
      <c r="H1316" t="s">
        <v>2894</v>
      </c>
      <c r="I1316" t="s">
        <v>2895</v>
      </c>
      <c r="J1316">
        <v>521.41279069766199</v>
      </c>
      <c r="K1316">
        <v>1</v>
      </c>
      <c r="L1316">
        <v>1</v>
      </c>
      <c r="M1316">
        <v>1</v>
      </c>
      <c r="N1316">
        <v>4308458.4072734704</v>
      </c>
      <c r="O1316">
        <v>853750.16952624696</v>
      </c>
      <c r="P1316">
        <v>918618.84544168797</v>
      </c>
      <c r="Q1316">
        <v>215200.29534829201</v>
      </c>
      <c r="R1316">
        <v>121410.62618123399</v>
      </c>
      <c r="S1316">
        <v>162302.19684069199</v>
      </c>
      <c r="T1316">
        <v>4622781.3099999996</v>
      </c>
      <c r="U1316">
        <v>1794657.03377093</v>
      </c>
      <c r="V1316">
        <v>6101034.4902591696</v>
      </c>
      <c r="W1316">
        <v>244885.82481188301</v>
      </c>
      <c r="X1316">
        <v>0</v>
      </c>
      <c r="Y1316">
        <v>0</v>
      </c>
      <c r="Z1316">
        <v>0</v>
      </c>
      <c r="AA1316">
        <v>0</v>
      </c>
      <c r="AB1316">
        <v>71518.028699877104</v>
      </c>
      <c r="AC1316">
        <v>154082.88843169401</v>
      </c>
      <c r="AD1316">
        <v>8219.3084089979002</v>
      </c>
      <c r="AE1316">
        <v>0</v>
      </c>
      <c r="AF1316">
        <v>0</v>
      </c>
      <c r="AG1316">
        <v>0</v>
      </c>
      <c r="AH1316">
        <v>0</v>
      </c>
      <c r="AI1316">
        <v>0</v>
      </c>
      <c r="AJ1316">
        <v>6579740.5406116303</v>
      </c>
      <c r="AK1316" s="63">
        <v>12619.062397391101</v>
      </c>
      <c r="AL1316">
        <v>330.98244656580999</v>
      </c>
      <c r="AM1316">
        <v>93035.839999999997</v>
      </c>
      <c r="AN1316">
        <v>3753.1860850462999</v>
      </c>
      <c r="AO1316">
        <v>31844.4088275166</v>
      </c>
      <c r="AP1316">
        <v>330.98244656580999</v>
      </c>
      <c r="AQ1316">
        <v>93035.839999999997</v>
      </c>
      <c r="AR1316">
        <v>3753.1860850462999</v>
      </c>
      <c r="AS1316">
        <v>15441.0273403846</v>
      </c>
      <c r="AT1316">
        <v>0</v>
      </c>
      <c r="AU1316" t="s">
        <v>2896</v>
      </c>
      <c r="AV1316" t="s">
        <v>2896</v>
      </c>
    </row>
    <row r="1317" spans="1:48" x14ac:dyDescent="0.25">
      <c r="A1317" t="s">
        <v>4239</v>
      </c>
      <c r="B1317">
        <v>1922</v>
      </c>
      <c r="C1317" t="s">
        <v>242</v>
      </c>
      <c r="D1317">
        <v>1323</v>
      </c>
      <c r="E1317" t="s">
        <v>1544</v>
      </c>
      <c r="F1317" t="s">
        <v>2892</v>
      </c>
      <c r="G1317" t="s">
        <v>2903</v>
      </c>
      <c r="H1317" t="s">
        <v>2894</v>
      </c>
      <c r="I1317" t="s">
        <v>2895</v>
      </c>
      <c r="J1317">
        <v>1200.64127900566</v>
      </c>
      <c r="K1317">
        <v>1</v>
      </c>
      <c r="L1317">
        <v>1</v>
      </c>
      <c r="M1317">
        <v>1</v>
      </c>
      <c r="N1317">
        <v>8933435.7415591106</v>
      </c>
      <c r="O1317">
        <v>3861753.4354916802</v>
      </c>
      <c r="P1317">
        <v>2867252.5028520902</v>
      </c>
      <c r="Q1317">
        <v>495535.13542246103</v>
      </c>
      <c r="R1317">
        <v>1026905.7436114301</v>
      </c>
      <c r="S1317">
        <v>373728.302559476</v>
      </c>
      <c r="T1317">
        <v>13052380.720000001</v>
      </c>
      <c r="U1317">
        <v>4132501.8389367601</v>
      </c>
      <c r="V1317">
        <v>14748647.9335659</v>
      </c>
      <c r="W1317">
        <v>1537841.03937129</v>
      </c>
      <c r="X1317">
        <v>0</v>
      </c>
      <c r="Y1317">
        <v>0</v>
      </c>
      <c r="Z1317">
        <v>0</v>
      </c>
      <c r="AA1317">
        <v>0</v>
      </c>
      <c r="AB1317">
        <v>898393.58599956601</v>
      </c>
      <c r="AC1317">
        <v>354801.95257961302</v>
      </c>
      <c r="AD1317">
        <v>18926.3499798634</v>
      </c>
      <c r="AE1317">
        <v>0</v>
      </c>
      <c r="AF1317">
        <v>0</v>
      </c>
      <c r="AG1317">
        <v>0</v>
      </c>
      <c r="AH1317">
        <v>0</v>
      </c>
      <c r="AI1317">
        <v>0</v>
      </c>
      <c r="AJ1317">
        <v>17558610.861496199</v>
      </c>
      <c r="AK1317" s="63">
        <v>14624.3604717954</v>
      </c>
      <c r="AL1317">
        <v>330.98244656580999</v>
      </c>
      <c r="AM1317">
        <v>93035.839999999997</v>
      </c>
      <c r="AN1317">
        <v>3753.1860850462999</v>
      </c>
      <c r="AO1317">
        <v>31844.4088275166</v>
      </c>
      <c r="AP1317">
        <v>330.98244656580999</v>
      </c>
      <c r="AQ1317">
        <v>40734.411818744898</v>
      </c>
      <c r="AR1317">
        <v>12554.8865652841</v>
      </c>
      <c r="AS1317">
        <v>31844.4088275166</v>
      </c>
      <c r="AT1317">
        <v>0</v>
      </c>
      <c r="AU1317" t="s">
        <v>2896</v>
      </c>
      <c r="AV1317" t="s">
        <v>2896</v>
      </c>
    </row>
    <row r="1318" spans="1:48" x14ac:dyDescent="0.25">
      <c r="A1318" t="s">
        <v>4240</v>
      </c>
      <c r="B1318">
        <v>2255</v>
      </c>
      <c r="C1318" t="s">
        <v>244</v>
      </c>
      <c r="D1318">
        <v>1224</v>
      </c>
      <c r="E1318" t="s">
        <v>1546</v>
      </c>
      <c r="F1318" t="s">
        <v>2892</v>
      </c>
      <c r="G1318" t="s">
        <v>2893</v>
      </c>
      <c r="H1318" t="s">
        <v>2904</v>
      </c>
      <c r="I1318" t="s">
        <v>2895</v>
      </c>
      <c r="J1318">
        <v>391.88484848479999</v>
      </c>
      <c r="K1318">
        <v>1</v>
      </c>
      <c r="L1318">
        <v>1</v>
      </c>
      <c r="M1318">
        <v>2</v>
      </c>
      <c r="N1318">
        <v>2688316.3456893298</v>
      </c>
      <c r="O1318">
        <v>876971.54647372395</v>
      </c>
      <c r="P1318">
        <v>1404123.4478585499</v>
      </c>
      <c r="Q1318">
        <v>339751.50231839501</v>
      </c>
      <c r="R1318">
        <v>165831.07924650799</v>
      </c>
      <c r="S1318">
        <v>207647.56993115999</v>
      </c>
      <c r="T1318">
        <v>3401151.46</v>
      </c>
      <c r="U1318">
        <v>2073842.4615865101</v>
      </c>
      <c r="V1318">
        <v>4392339.9267194597</v>
      </c>
      <c r="W1318">
        <v>1082653.9948670501</v>
      </c>
      <c r="X1318">
        <v>0</v>
      </c>
      <c r="Y1318">
        <v>0</v>
      </c>
      <c r="Z1318">
        <v>0</v>
      </c>
      <c r="AA1318">
        <v>0</v>
      </c>
      <c r="AB1318">
        <v>0</v>
      </c>
      <c r="AC1318">
        <v>142722.258836611</v>
      </c>
      <c r="AD1318">
        <v>64925.311094549099</v>
      </c>
      <c r="AE1318">
        <v>0</v>
      </c>
      <c r="AF1318">
        <v>0</v>
      </c>
      <c r="AG1318">
        <v>0</v>
      </c>
      <c r="AH1318">
        <v>0</v>
      </c>
      <c r="AI1318">
        <v>0</v>
      </c>
      <c r="AJ1318">
        <v>5682641.4915176602</v>
      </c>
      <c r="AK1318" s="63">
        <v>14500.794081448301</v>
      </c>
      <c r="AL1318">
        <v>330.98244656580999</v>
      </c>
      <c r="AM1318">
        <v>93035.839999999997</v>
      </c>
      <c r="AN1318">
        <v>5821.8378187850703</v>
      </c>
      <c r="AO1318">
        <v>15617.9775264441</v>
      </c>
      <c r="AP1318">
        <v>330.98244656580999</v>
      </c>
      <c r="AQ1318">
        <v>93035.839999999997</v>
      </c>
      <c r="AR1318">
        <v>14500.794081448301</v>
      </c>
      <c r="AS1318">
        <v>14500.794081448301</v>
      </c>
      <c r="AT1318">
        <v>0</v>
      </c>
      <c r="AU1318" t="s">
        <v>2896</v>
      </c>
      <c r="AV1318" t="s">
        <v>2896</v>
      </c>
    </row>
    <row r="1319" spans="1:48" x14ac:dyDescent="0.25">
      <c r="A1319" t="s">
        <v>4241</v>
      </c>
      <c r="B1319">
        <v>2255</v>
      </c>
      <c r="C1319" t="s">
        <v>244</v>
      </c>
      <c r="D1319">
        <v>1226</v>
      </c>
      <c r="E1319" t="s">
        <v>1547</v>
      </c>
      <c r="F1319" t="s">
        <v>2892</v>
      </c>
      <c r="G1319" t="s">
        <v>2903</v>
      </c>
      <c r="H1319" t="s">
        <v>2904</v>
      </c>
      <c r="I1319" t="s">
        <v>2895</v>
      </c>
      <c r="J1319">
        <v>253.36885488264701</v>
      </c>
      <c r="K1319">
        <v>1</v>
      </c>
      <c r="L1319">
        <v>1</v>
      </c>
      <c r="M1319">
        <v>2</v>
      </c>
      <c r="N1319">
        <v>2169497.3516925802</v>
      </c>
      <c r="O1319">
        <v>663044.91312426899</v>
      </c>
      <c r="P1319">
        <v>645076.67709591403</v>
      </c>
      <c r="Q1319">
        <v>219662.61114688101</v>
      </c>
      <c r="R1319">
        <v>125575.267265998</v>
      </c>
      <c r="S1319">
        <v>134252.26113242499</v>
      </c>
      <c r="T1319">
        <v>2482036.7000000002</v>
      </c>
      <c r="U1319">
        <v>1340820.1203256401</v>
      </c>
      <c r="V1319">
        <v>3288324.9440445998</v>
      </c>
      <c r="W1319">
        <v>533531.87628103199</v>
      </c>
      <c r="X1319">
        <v>0</v>
      </c>
      <c r="Y1319">
        <v>0</v>
      </c>
      <c r="Z1319">
        <v>0</v>
      </c>
      <c r="AA1319">
        <v>0</v>
      </c>
      <c r="AB1319">
        <v>1000</v>
      </c>
      <c r="AC1319">
        <v>92275.5126346748</v>
      </c>
      <c r="AD1319">
        <v>41976.748497750501</v>
      </c>
      <c r="AE1319">
        <v>0</v>
      </c>
      <c r="AF1319">
        <v>0</v>
      </c>
      <c r="AG1319">
        <v>0</v>
      </c>
      <c r="AH1319">
        <v>0</v>
      </c>
      <c r="AI1319">
        <v>0</v>
      </c>
      <c r="AJ1319">
        <v>3957109.0814580601</v>
      </c>
      <c r="AK1319" s="63">
        <v>15617.9775264441</v>
      </c>
      <c r="AL1319">
        <v>330.98244656580999</v>
      </c>
      <c r="AM1319">
        <v>93035.839999999997</v>
      </c>
      <c r="AN1319">
        <v>5821.8378187850703</v>
      </c>
      <c r="AO1319">
        <v>15617.9775264441</v>
      </c>
      <c r="AP1319">
        <v>330.98244656580999</v>
      </c>
      <c r="AQ1319">
        <v>40734.411818744898</v>
      </c>
      <c r="AR1319">
        <v>15617.9775264441</v>
      </c>
      <c r="AS1319">
        <v>15617.9775264441</v>
      </c>
      <c r="AT1319">
        <v>0</v>
      </c>
      <c r="AU1319" t="s">
        <v>2896</v>
      </c>
      <c r="AV1319" t="s">
        <v>2896</v>
      </c>
    </row>
    <row r="1320" spans="1:48" x14ac:dyDescent="0.25">
      <c r="A1320" t="s">
        <v>4242</v>
      </c>
      <c r="B1320">
        <v>2255</v>
      </c>
      <c r="C1320" t="s">
        <v>244</v>
      </c>
      <c r="D1320">
        <v>1225</v>
      </c>
      <c r="E1320" t="s">
        <v>1548</v>
      </c>
      <c r="F1320" t="s">
        <v>2892</v>
      </c>
      <c r="G1320" t="s">
        <v>2911</v>
      </c>
      <c r="H1320" t="s">
        <v>2904</v>
      </c>
      <c r="I1320" t="s">
        <v>2895</v>
      </c>
      <c r="J1320">
        <v>189.64601226989299</v>
      </c>
      <c r="K1320">
        <v>1</v>
      </c>
      <c r="L1320">
        <v>1</v>
      </c>
      <c r="M1320">
        <v>2</v>
      </c>
      <c r="N1320">
        <v>1156377.64626906</v>
      </c>
      <c r="O1320">
        <v>439785.80350152001</v>
      </c>
      <c r="P1320">
        <v>451338.47630378499</v>
      </c>
      <c r="Q1320">
        <v>164416.96540836801</v>
      </c>
      <c r="R1320">
        <v>81461.542471973502</v>
      </c>
      <c r="S1320">
        <v>100487.51245994</v>
      </c>
      <c r="T1320">
        <v>1289779.6200000001</v>
      </c>
      <c r="U1320">
        <v>1003600.8139547</v>
      </c>
      <c r="V1320">
        <v>2033151.35040507</v>
      </c>
      <c r="W1320">
        <v>259018.673549631</v>
      </c>
      <c r="X1320">
        <v>0</v>
      </c>
      <c r="Y1320">
        <v>0</v>
      </c>
      <c r="Z1320">
        <v>0</v>
      </c>
      <c r="AA1320">
        <v>0</v>
      </c>
      <c r="AB1320">
        <v>1210.4100000000001</v>
      </c>
      <c r="AC1320">
        <v>69068.011573212396</v>
      </c>
      <c r="AD1320">
        <v>31419.500886728099</v>
      </c>
      <c r="AE1320">
        <v>0</v>
      </c>
      <c r="AF1320">
        <v>0</v>
      </c>
      <c r="AG1320">
        <v>0</v>
      </c>
      <c r="AH1320">
        <v>0</v>
      </c>
      <c r="AI1320">
        <v>0</v>
      </c>
      <c r="AJ1320">
        <v>2393867.9464146402</v>
      </c>
      <c r="AK1320" s="63">
        <v>12622.8224773207</v>
      </c>
      <c r="AL1320">
        <v>330.98244656580999</v>
      </c>
      <c r="AM1320">
        <v>93035.839999999997</v>
      </c>
      <c r="AN1320">
        <v>5821.8378187850703</v>
      </c>
      <c r="AO1320">
        <v>15617.9775264441</v>
      </c>
      <c r="AP1320">
        <v>3753.1860850462999</v>
      </c>
      <c r="AQ1320">
        <v>20687.885194392002</v>
      </c>
      <c r="AR1320">
        <v>12622.8224773207</v>
      </c>
      <c r="AS1320">
        <v>12622.8224773207</v>
      </c>
      <c r="AT1320">
        <v>0</v>
      </c>
      <c r="AU1320" t="s">
        <v>2896</v>
      </c>
      <c r="AV1320" t="s">
        <v>2896</v>
      </c>
    </row>
    <row r="1321" spans="1:48" x14ac:dyDescent="0.25">
      <c r="A1321" t="s">
        <v>4243</v>
      </c>
      <c r="B1321">
        <v>2255</v>
      </c>
      <c r="C1321" t="s">
        <v>244</v>
      </c>
      <c r="D1321">
        <v>2255</v>
      </c>
      <c r="E1321" t="s">
        <v>244</v>
      </c>
      <c r="F1321" t="s">
        <v>1871</v>
      </c>
      <c r="G1321" t="s">
        <v>1871</v>
      </c>
      <c r="H1321" t="s">
        <v>2899</v>
      </c>
      <c r="I1321" t="s">
        <v>2895</v>
      </c>
      <c r="J1321">
        <v>0.36619718309799998</v>
      </c>
      <c r="K1321">
        <v>0</v>
      </c>
      <c r="L1321">
        <v>0</v>
      </c>
      <c r="M1321">
        <v>2</v>
      </c>
      <c r="N1321">
        <v>218.18634904461399</v>
      </c>
      <c r="O1321">
        <v>424.05690050000197</v>
      </c>
      <c r="P1321">
        <v>823.21874177754705</v>
      </c>
      <c r="Q1321">
        <v>317.481126364945</v>
      </c>
      <c r="R1321">
        <v>154.96101552527301</v>
      </c>
      <c r="S1321">
        <v>194.03647648011801</v>
      </c>
      <c r="T1321">
        <v>0</v>
      </c>
      <c r="U1321">
        <v>1937.90413321238</v>
      </c>
      <c r="V1321">
        <v>1571.91883091158</v>
      </c>
      <c r="W1321">
        <v>365.98530230080303</v>
      </c>
      <c r="X1321">
        <v>0</v>
      </c>
      <c r="Y1321">
        <v>0</v>
      </c>
      <c r="Z1321">
        <v>0</v>
      </c>
      <c r="AA1321">
        <v>0</v>
      </c>
      <c r="AB1321">
        <v>0</v>
      </c>
      <c r="AC1321">
        <v>133.366955506007</v>
      </c>
      <c r="AD1321">
        <v>60.669520974111798</v>
      </c>
      <c r="AE1321">
        <v>0</v>
      </c>
      <c r="AF1321">
        <v>0</v>
      </c>
      <c r="AG1321">
        <v>0</v>
      </c>
      <c r="AH1321">
        <v>0</v>
      </c>
      <c r="AI1321">
        <v>0</v>
      </c>
      <c r="AJ1321">
        <v>2131.9406096924999</v>
      </c>
      <c r="AK1321" s="63">
        <v>5821.8378187850703</v>
      </c>
      <c r="AL1321">
        <v>330.98244656580999</v>
      </c>
      <c r="AM1321">
        <v>93035.839999999997</v>
      </c>
      <c r="AN1321">
        <v>5821.8378187850703</v>
      </c>
      <c r="AO1321">
        <v>15617.9775264441</v>
      </c>
      <c r="AP1321">
        <v>634.54287297753501</v>
      </c>
      <c r="AQ1321">
        <v>40331.279999999999</v>
      </c>
      <c r="AR1321">
        <v>5821.8378187850703</v>
      </c>
      <c r="AS1321">
        <v>5821.8378187850703</v>
      </c>
      <c r="AT1321">
        <v>0</v>
      </c>
      <c r="AU1321" t="s">
        <v>2896</v>
      </c>
      <c r="AV1321" t="s">
        <v>2900</v>
      </c>
    </row>
    <row r="1322" spans="1:48" x14ac:dyDescent="0.25">
      <c r="A1322" t="s">
        <v>4244</v>
      </c>
      <c r="B1322">
        <v>2002</v>
      </c>
      <c r="C1322" t="s">
        <v>245</v>
      </c>
      <c r="D1322">
        <v>3624</v>
      </c>
      <c r="E1322" t="s">
        <v>1549</v>
      </c>
      <c r="F1322" t="s">
        <v>2892</v>
      </c>
      <c r="G1322" t="s">
        <v>2893</v>
      </c>
      <c r="H1322" t="s">
        <v>2894</v>
      </c>
      <c r="I1322" t="s">
        <v>2895</v>
      </c>
      <c r="J1322">
        <v>352.83211519532301</v>
      </c>
      <c r="K1322">
        <v>1</v>
      </c>
      <c r="L1322">
        <v>1</v>
      </c>
      <c r="M1322">
        <v>2</v>
      </c>
      <c r="N1322">
        <v>2248583.32240326</v>
      </c>
      <c r="O1322">
        <v>452526.11320002098</v>
      </c>
      <c r="P1322">
        <v>749818.09976850601</v>
      </c>
      <c r="Q1322">
        <v>198325.14791713801</v>
      </c>
      <c r="R1322">
        <v>55936.082843876</v>
      </c>
      <c r="S1322">
        <v>147649.55500148001</v>
      </c>
      <c r="T1322">
        <v>2842399.9</v>
      </c>
      <c r="U1322">
        <v>862788.86613279604</v>
      </c>
      <c r="V1322">
        <v>3032387.1307644602</v>
      </c>
      <c r="W1322">
        <v>672801.635368341</v>
      </c>
      <c r="X1322">
        <v>0</v>
      </c>
      <c r="Y1322">
        <v>0</v>
      </c>
      <c r="Z1322">
        <v>0</v>
      </c>
      <c r="AA1322">
        <v>0</v>
      </c>
      <c r="AB1322">
        <v>0</v>
      </c>
      <c r="AC1322">
        <v>135747.01211282201</v>
      </c>
      <c r="AD1322">
        <v>11902.5428886584</v>
      </c>
      <c r="AE1322">
        <v>0</v>
      </c>
      <c r="AF1322">
        <v>0</v>
      </c>
      <c r="AG1322">
        <v>0</v>
      </c>
      <c r="AH1322">
        <v>0</v>
      </c>
      <c r="AI1322">
        <v>0</v>
      </c>
      <c r="AJ1322">
        <v>3852838.3211342799</v>
      </c>
      <c r="AK1322" s="63">
        <v>10919.749521670999</v>
      </c>
      <c r="AL1322">
        <v>330.98244656580999</v>
      </c>
      <c r="AM1322">
        <v>93035.839999999997</v>
      </c>
      <c r="AN1322">
        <v>9100.3404298948408</v>
      </c>
      <c r="AO1322">
        <v>12313.976547447801</v>
      </c>
      <c r="AP1322">
        <v>330.98244656580999</v>
      </c>
      <c r="AQ1322">
        <v>93035.839999999997</v>
      </c>
      <c r="AR1322">
        <v>9100.3404298948408</v>
      </c>
      <c r="AS1322">
        <v>10919.749521670999</v>
      </c>
      <c r="AT1322">
        <v>0</v>
      </c>
      <c r="AU1322" t="s">
        <v>2896</v>
      </c>
      <c r="AV1322" t="s">
        <v>2896</v>
      </c>
    </row>
    <row r="1323" spans="1:48" x14ac:dyDescent="0.25">
      <c r="A1323" t="s">
        <v>4245</v>
      </c>
      <c r="B1323">
        <v>2002</v>
      </c>
      <c r="C1323" t="s">
        <v>245</v>
      </c>
      <c r="D1323">
        <v>5201</v>
      </c>
      <c r="E1323" t="s">
        <v>1550</v>
      </c>
      <c r="F1323" t="s">
        <v>2945</v>
      </c>
      <c r="G1323" t="s">
        <v>2903</v>
      </c>
      <c r="H1323" t="s">
        <v>2942</v>
      </c>
      <c r="I1323" t="s">
        <v>2895</v>
      </c>
      <c r="J1323">
        <v>19.945915012238501</v>
      </c>
      <c r="K1323">
        <v>1</v>
      </c>
      <c r="L1323">
        <v>1</v>
      </c>
      <c r="M1323">
        <v>2</v>
      </c>
      <c r="N1323">
        <v>133042.17117312501</v>
      </c>
      <c r="O1323">
        <v>28154.279225448801</v>
      </c>
      <c r="P1323">
        <v>50852.811039545501</v>
      </c>
      <c r="Q1323">
        <v>11211.497975333101</v>
      </c>
      <c r="R1323">
        <v>3162.1167871973598</v>
      </c>
      <c r="S1323">
        <v>8346.7613882711594</v>
      </c>
      <c r="T1323">
        <v>177648.65</v>
      </c>
      <c r="U1323">
        <v>48774.226200649697</v>
      </c>
      <c r="V1323">
        <v>214313.74069266001</v>
      </c>
      <c r="W1323">
        <v>12109.1355079896</v>
      </c>
      <c r="X1323">
        <v>0</v>
      </c>
      <c r="Y1323">
        <v>0</v>
      </c>
      <c r="Z1323">
        <v>0</v>
      </c>
      <c r="AA1323">
        <v>0</v>
      </c>
      <c r="AB1323">
        <v>0</v>
      </c>
      <c r="AC1323">
        <v>7673.8999942473201</v>
      </c>
      <c r="AD1323">
        <v>672.86139402383901</v>
      </c>
      <c r="AE1323">
        <v>0</v>
      </c>
      <c r="AF1323">
        <v>0</v>
      </c>
      <c r="AG1323">
        <v>0</v>
      </c>
      <c r="AH1323">
        <v>0</v>
      </c>
      <c r="AI1323">
        <v>0</v>
      </c>
      <c r="AJ1323">
        <v>234769.637588921</v>
      </c>
      <c r="AK1323" s="63">
        <v>11770.311737760299</v>
      </c>
      <c r="AL1323">
        <v>330.98244656580999</v>
      </c>
      <c r="AM1323">
        <v>93035.839999999997</v>
      </c>
      <c r="AN1323">
        <v>9100.3404298948408</v>
      </c>
      <c r="AO1323">
        <v>12313.976547447801</v>
      </c>
      <c r="AP1323">
        <v>330.98244656580999</v>
      </c>
      <c r="AQ1323">
        <v>40734.411818744898</v>
      </c>
      <c r="AR1323">
        <v>11770.311737760299</v>
      </c>
      <c r="AS1323">
        <v>12313.976547447801</v>
      </c>
      <c r="AT1323">
        <v>0</v>
      </c>
      <c r="AU1323" t="s">
        <v>2896</v>
      </c>
      <c r="AV1323" t="s">
        <v>2896</v>
      </c>
    </row>
    <row r="1324" spans="1:48" x14ac:dyDescent="0.25">
      <c r="A1324" t="s">
        <v>4246</v>
      </c>
      <c r="B1324">
        <v>2002</v>
      </c>
      <c r="C1324" t="s">
        <v>245</v>
      </c>
      <c r="D1324">
        <v>316</v>
      </c>
      <c r="E1324" t="s">
        <v>1551</v>
      </c>
      <c r="F1324" t="s">
        <v>2892</v>
      </c>
      <c r="G1324" t="s">
        <v>2903</v>
      </c>
      <c r="H1324" t="s">
        <v>2904</v>
      </c>
      <c r="I1324" t="s">
        <v>2895</v>
      </c>
      <c r="J1324">
        <v>371.66774981107801</v>
      </c>
      <c r="K1324">
        <v>1</v>
      </c>
      <c r="L1324">
        <v>1</v>
      </c>
      <c r="M1324">
        <v>2</v>
      </c>
      <c r="N1324">
        <v>2284752.9162084698</v>
      </c>
      <c r="O1324">
        <v>917440.66279376904</v>
      </c>
      <c r="P1324">
        <v>922064.83322983701</v>
      </c>
      <c r="Q1324">
        <v>208912.56289554699</v>
      </c>
      <c r="R1324">
        <v>88005.281821007506</v>
      </c>
      <c r="S1324">
        <v>155531.697667681</v>
      </c>
      <c r="T1324">
        <v>3512328.16</v>
      </c>
      <c r="U1324">
        <v>908848.09694862796</v>
      </c>
      <c r="V1324">
        <v>3875701.5656591202</v>
      </c>
      <c r="W1324">
        <v>545474.69128950499</v>
      </c>
      <c r="X1324">
        <v>0</v>
      </c>
      <c r="Y1324">
        <v>0</v>
      </c>
      <c r="Z1324">
        <v>0</v>
      </c>
      <c r="AA1324">
        <v>0</v>
      </c>
      <c r="AB1324">
        <v>0</v>
      </c>
      <c r="AC1324">
        <v>142993.747912147</v>
      </c>
      <c r="AD1324">
        <v>12537.9497555334</v>
      </c>
      <c r="AE1324">
        <v>0</v>
      </c>
      <c r="AF1324">
        <v>0</v>
      </c>
      <c r="AG1324">
        <v>0</v>
      </c>
      <c r="AH1324">
        <v>0</v>
      </c>
      <c r="AI1324">
        <v>0</v>
      </c>
      <c r="AJ1324">
        <v>4576707.9546163101</v>
      </c>
      <c r="AK1324" s="63">
        <v>12313.976547447801</v>
      </c>
      <c r="AL1324">
        <v>330.98244656580999</v>
      </c>
      <c r="AM1324">
        <v>93035.839999999997</v>
      </c>
      <c r="AN1324">
        <v>9100.3404298948408</v>
      </c>
      <c r="AO1324">
        <v>12313.976547447801</v>
      </c>
      <c r="AP1324">
        <v>330.98244656580999</v>
      </c>
      <c r="AQ1324">
        <v>40734.411818744898</v>
      </c>
      <c r="AR1324">
        <v>11770.311737760299</v>
      </c>
      <c r="AS1324">
        <v>12313.976547447801</v>
      </c>
      <c r="AT1324">
        <v>0</v>
      </c>
      <c r="AU1324" t="s">
        <v>2896</v>
      </c>
      <c r="AV1324" t="s">
        <v>2896</v>
      </c>
    </row>
    <row r="1325" spans="1:48" x14ac:dyDescent="0.25">
      <c r="A1325" t="s">
        <v>4247</v>
      </c>
      <c r="B1325">
        <v>2002</v>
      </c>
      <c r="C1325" t="s">
        <v>245</v>
      </c>
      <c r="D1325">
        <v>313</v>
      </c>
      <c r="E1325" t="s">
        <v>1552</v>
      </c>
      <c r="F1325" t="s">
        <v>2892</v>
      </c>
      <c r="G1325" t="s">
        <v>2893</v>
      </c>
      <c r="H1325" t="s">
        <v>2894</v>
      </c>
      <c r="I1325" t="s">
        <v>2895</v>
      </c>
      <c r="J1325">
        <v>189.564625850315</v>
      </c>
      <c r="K1325">
        <v>1</v>
      </c>
      <c r="L1325">
        <v>1</v>
      </c>
      <c r="M1325">
        <v>2</v>
      </c>
      <c r="N1325">
        <v>893150.99112544896</v>
      </c>
      <c r="O1325">
        <v>200035.54918565901</v>
      </c>
      <c r="P1325">
        <v>415983.17172438098</v>
      </c>
      <c r="Q1325">
        <v>106553.31768994</v>
      </c>
      <c r="R1325">
        <v>30052.543856337001</v>
      </c>
      <c r="S1325">
        <v>79327.055121744605</v>
      </c>
      <c r="T1325">
        <v>1182228.6299999999</v>
      </c>
      <c r="U1325">
        <v>463546.94358176499</v>
      </c>
      <c r="V1325">
        <v>1449741.1695554601</v>
      </c>
      <c r="W1325">
        <v>196034.404026306</v>
      </c>
      <c r="X1325">
        <v>0</v>
      </c>
      <c r="Y1325">
        <v>0</v>
      </c>
      <c r="Z1325">
        <v>0</v>
      </c>
      <c r="AA1325">
        <v>0</v>
      </c>
      <c r="AB1325">
        <v>0</v>
      </c>
      <c r="AC1325">
        <v>72932.225988612001</v>
      </c>
      <c r="AD1325">
        <v>6394.82913313264</v>
      </c>
      <c r="AE1325">
        <v>0</v>
      </c>
      <c r="AF1325">
        <v>0</v>
      </c>
      <c r="AG1325">
        <v>0</v>
      </c>
      <c r="AH1325">
        <v>0</v>
      </c>
      <c r="AI1325">
        <v>0</v>
      </c>
      <c r="AJ1325">
        <v>1725102.6287035099</v>
      </c>
      <c r="AK1325" s="63">
        <v>9100.3404298948408</v>
      </c>
      <c r="AL1325">
        <v>330.98244656580999</v>
      </c>
      <c r="AM1325">
        <v>93035.839999999997</v>
      </c>
      <c r="AN1325">
        <v>9100.3404298948408</v>
      </c>
      <c r="AO1325">
        <v>12313.976547447801</v>
      </c>
      <c r="AP1325">
        <v>330.98244656580999</v>
      </c>
      <c r="AQ1325">
        <v>93035.839999999997</v>
      </c>
      <c r="AR1325">
        <v>9100.3404298948408</v>
      </c>
      <c r="AS1325">
        <v>10919.749521670999</v>
      </c>
      <c r="AT1325">
        <v>0</v>
      </c>
      <c r="AU1325" t="s">
        <v>2896</v>
      </c>
      <c r="AV1325" t="s">
        <v>2896</v>
      </c>
    </row>
    <row r="1326" spans="1:48" x14ac:dyDescent="0.25">
      <c r="A1326" t="s">
        <v>4248</v>
      </c>
      <c r="B1326">
        <v>2002</v>
      </c>
      <c r="C1326" t="s">
        <v>245</v>
      </c>
      <c r="D1326">
        <v>311</v>
      </c>
      <c r="E1326" t="s">
        <v>1553</v>
      </c>
      <c r="F1326" t="s">
        <v>2892</v>
      </c>
      <c r="G1326" t="s">
        <v>2893</v>
      </c>
      <c r="H1326" t="s">
        <v>2894</v>
      </c>
      <c r="I1326" t="s">
        <v>2895</v>
      </c>
      <c r="J1326">
        <v>232.64930335131399</v>
      </c>
      <c r="K1326">
        <v>1</v>
      </c>
      <c r="L1326">
        <v>1</v>
      </c>
      <c r="M1326">
        <v>2</v>
      </c>
      <c r="N1326">
        <v>1459642.7402267901</v>
      </c>
      <c r="O1326">
        <v>289359.57254320598</v>
      </c>
      <c r="P1326">
        <v>516891.64886699099</v>
      </c>
      <c r="Q1326">
        <v>130770.997063081</v>
      </c>
      <c r="R1326">
        <v>36882.954088873303</v>
      </c>
      <c r="S1326">
        <v>97356.687874656607</v>
      </c>
      <c r="T1326">
        <v>1864644.97</v>
      </c>
      <c r="U1326">
        <v>568902.94278893899</v>
      </c>
      <c r="V1326">
        <v>1934665.47476523</v>
      </c>
      <c r="W1326">
        <v>498882.43802371202</v>
      </c>
      <c r="X1326">
        <v>0</v>
      </c>
      <c r="Y1326">
        <v>0</v>
      </c>
      <c r="Z1326">
        <v>0</v>
      </c>
      <c r="AA1326">
        <v>0</v>
      </c>
      <c r="AB1326">
        <v>0</v>
      </c>
      <c r="AC1326">
        <v>89508.427492739298</v>
      </c>
      <c r="AD1326">
        <v>7848.26038191726</v>
      </c>
      <c r="AE1326">
        <v>0</v>
      </c>
      <c r="AF1326">
        <v>0</v>
      </c>
      <c r="AG1326">
        <v>0</v>
      </c>
      <c r="AH1326">
        <v>0</v>
      </c>
      <c r="AI1326">
        <v>0</v>
      </c>
      <c r="AJ1326">
        <v>2530904.6006635898</v>
      </c>
      <c r="AK1326" s="63">
        <v>10878.6253137486</v>
      </c>
      <c r="AL1326">
        <v>330.98244656580999</v>
      </c>
      <c r="AM1326">
        <v>93035.839999999997</v>
      </c>
      <c r="AN1326">
        <v>9100.3404298948408</v>
      </c>
      <c r="AO1326">
        <v>12313.976547447801</v>
      </c>
      <c r="AP1326">
        <v>330.98244656580999</v>
      </c>
      <c r="AQ1326">
        <v>93035.839999999997</v>
      </c>
      <c r="AR1326">
        <v>9100.3404298948408</v>
      </c>
      <c r="AS1326">
        <v>10919.749521670999</v>
      </c>
      <c r="AT1326">
        <v>0</v>
      </c>
      <c r="AU1326" t="s">
        <v>2896</v>
      </c>
      <c r="AV1326" t="s">
        <v>2896</v>
      </c>
    </row>
    <row r="1327" spans="1:48" x14ac:dyDescent="0.25">
      <c r="A1327" t="s">
        <v>4249</v>
      </c>
      <c r="B1327">
        <v>2002</v>
      </c>
      <c r="C1327" t="s">
        <v>245</v>
      </c>
      <c r="D1327">
        <v>315</v>
      </c>
      <c r="E1327" t="s">
        <v>1554</v>
      </c>
      <c r="F1327" t="s">
        <v>2892</v>
      </c>
      <c r="G1327" t="s">
        <v>2911</v>
      </c>
      <c r="H1327" t="s">
        <v>2904</v>
      </c>
      <c r="I1327" t="s">
        <v>2895</v>
      </c>
      <c r="J1327">
        <v>227.358132104194</v>
      </c>
      <c r="K1327">
        <v>1</v>
      </c>
      <c r="L1327">
        <v>1</v>
      </c>
      <c r="M1327">
        <v>2</v>
      </c>
      <c r="N1327">
        <v>1348726.19886292</v>
      </c>
      <c r="O1327">
        <v>458058.54305189598</v>
      </c>
      <c r="P1327">
        <v>594529.38537073997</v>
      </c>
      <c r="Q1327">
        <v>127796.856458961</v>
      </c>
      <c r="R1327">
        <v>36044.120602708899</v>
      </c>
      <c r="S1327">
        <v>95142.492946166603</v>
      </c>
      <c r="T1327">
        <v>2009190.79</v>
      </c>
      <c r="U1327">
        <v>555964.31434722303</v>
      </c>
      <c r="V1327">
        <v>2368249.1585630798</v>
      </c>
      <c r="W1327">
        <v>196905.945784148</v>
      </c>
      <c r="X1327">
        <v>0</v>
      </c>
      <c r="Y1327">
        <v>0</v>
      </c>
      <c r="Z1327">
        <v>0</v>
      </c>
      <c r="AA1327">
        <v>0</v>
      </c>
      <c r="AB1327">
        <v>0</v>
      </c>
      <c r="AC1327">
        <v>87472.726499432101</v>
      </c>
      <c r="AD1327">
        <v>7669.7664467344603</v>
      </c>
      <c r="AE1327">
        <v>0</v>
      </c>
      <c r="AF1327">
        <v>0</v>
      </c>
      <c r="AG1327">
        <v>0</v>
      </c>
      <c r="AH1327">
        <v>0</v>
      </c>
      <c r="AI1327">
        <v>0</v>
      </c>
      <c r="AJ1327">
        <v>2660297.59729339</v>
      </c>
      <c r="AK1327" s="63">
        <v>11700.9124444875</v>
      </c>
      <c r="AL1327">
        <v>330.98244656580999</v>
      </c>
      <c r="AM1327">
        <v>93035.839999999997</v>
      </c>
      <c r="AN1327">
        <v>9100.3404298948408</v>
      </c>
      <c r="AO1327">
        <v>12313.976547447801</v>
      </c>
      <c r="AP1327">
        <v>3753.1860850462999</v>
      </c>
      <c r="AQ1327">
        <v>20687.885194392002</v>
      </c>
      <c r="AR1327">
        <v>11700.9124444875</v>
      </c>
      <c r="AS1327">
        <v>11700.9124444875</v>
      </c>
      <c r="AT1327">
        <v>0</v>
      </c>
      <c r="AU1327" t="s">
        <v>2896</v>
      </c>
      <c r="AV1327" t="s">
        <v>2896</v>
      </c>
    </row>
    <row r="1328" spans="1:48" x14ac:dyDescent="0.25">
      <c r="A1328" t="s">
        <v>4250</v>
      </c>
      <c r="B1328">
        <v>2146</v>
      </c>
      <c r="C1328" t="s">
        <v>246</v>
      </c>
      <c r="D1328">
        <v>4540</v>
      </c>
      <c r="E1328" t="s">
        <v>1555</v>
      </c>
      <c r="F1328" t="s">
        <v>2892</v>
      </c>
      <c r="G1328" t="s">
        <v>2903</v>
      </c>
      <c r="H1328" t="s">
        <v>2894</v>
      </c>
      <c r="I1328" t="s">
        <v>2895</v>
      </c>
      <c r="J1328">
        <v>287.60754058539197</v>
      </c>
      <c r="K1328">
        <v>2</v>
      </c>
      <c r="L1328">
        <v>1</v>
      </c>
      <c r="M1328">
        <v>3</v>
      </c>
      <c r="N1328">
        <v>2163994.84347007</v>
      </c>
      <c r="O1328">
        <v>996476.06170222396</v>
      </c>
      <c r="P1328">
        <v>535212.20754495496</v>
      </c>
      <c r="Q1328">
        <v>123713.135979838</v>
      </c>
      <c r="R1328">
        <v>301352.29029954801</v>
      </c>
      <c r="S1328">
        <v>156729.921822895</v>
      </c>
      <c r="T1328">
        <v>2184154.5099999998</v>
      </c>
      <c r="U1328">
        <v>1936594.0289966399</v>
      </c>
      <c r="V1328">
        <v>3465998.98191506</v>
      </c>
      <c r="W1328">
        <v>654749.55708157294</v>
      </c>
      <c r="X1328">
        <v>0</v>
      </c>
      <c r="Y1328">
        <v>0</v>
      </c>
      <c r="Z1328">
        <v>0</v>
      </c>
      <c r="AA1328">
        <v>0</v>
      </c>
      <c r="AB1328">
        <v>0</v>
      </c>
      <c r="AC1328">
        <v>65280.797502916001</v>
      </c>
      <c r="AD1328">
        <v>91449.1243199788</v>
      </c>
      <c r="AE1328">
        <v>0</v>
      </c>
      <c r="AF1328">
        <v>0</v>
      </c>
      <c r="AG1328">
        <v>0</v>
      </c>
      <c r="AH1328">
        <v>0</v>
      </c>
      <c r="AI1328">
        <v>0</v>
      </c>
      <c r="AJ1328">
        <v>4277478.4608195303</v>
      </c>
      <c r="AK1328" s="63">
        <v>14872.6227835098</v>
      </c>
      <c r="AL1328">
        <v>330.98244656580999</v>
      </c>
      <c r="AM1328">
        <v>93035.839999999997</v>
      </c>
      <c r="AN1328">
        <v>7278.4042677003699</v>
      </c>
      <c r="AO1328">
        <v>40734.411818744898</v>
      </c>
      <c r="AP1328">
        <v>330.98244656580999</v>
      </c>
      <c r="AQ1328">
        <v>40734.411818744898</v>
      </c>
      <c r="AR1328">
        <v>12945.5106822951</v>
      </c>
      <c r="AS1328">
        <v>40734.411818744898</v>
      </c>
      <c r="AT1328">
        <v>0</v>
      </c>
      <c r="AU1328" t="s">
        <v>2896</v>
      </c>
      <c r="AV1328" t="s">
        <v>2896</v>
      </c>
    </row>
    <row r="1329" spans="1:48" x14ac:dyDescent="0.25">
      <c r="A1329" t="s">
        <v>4251</v>
      </c>
      <c r="B1329">
        <v>2146</v>
      </c>
      <c r="C1329" t="s">
        <v>246</v>
      </c>
      <c r="D1329">
        <v>1268</v>
      </c>
      <c r="E1329" t="s">
        <v>1556</v>
      </c>
      <c r="F1329" t="s">
        <v>2892</v>
      </c>
      <c r="G1329" t="s">
        <v>2911</v>
      </c>
      <c r="H1329" t="s">
        <v>2894</v>
      </c>
      <c r="I1329" t="s">
        <v>2895</v>
      </c>
      <c r="J1329">
        <v>671.29211033359604</v>
      </c>
      <c r="K1329">
        <v>2</v>
      </c>
      <c r="L1329">
        <v>1</v>
      </c>
      <c r="M1329">
        <v>3</v>
      </c>
      <c r="N1329">
        <v>4684480.9916084297</v>
      </c>
      <c r="O1329">
        <v>2082070.83795709</v>
      </c>
      <c r="P1329">
        <v>1662369.0588749701</v>
      </c>
      <c r="Q1329">
        <v>288753.389284782</v>
      </c>
      <c r="R1329">
        <v>703373.12609153695</v>
      </c>
      <c r="S1329">
        <v>365816.416908835</v>
      </c>
      <c r="T1329">
        <v>4900928.46</v>
      </c>
      <c r="U1329">
        <v>4520118.9438167997</v>
      </c>
      <c r="V1329">
        <v>7971222.9398661004</v>
      </c>
      <c r="W1329">
        <v>1449824.4639506999</v>
      </c>
      <c r="X1329">
        <v>0</v>
      </c>
      <c r="Y1329">
        <v>0</v>
      </c>
      <c r="Z1329">
        <v>0</v>
      </c>
      <c r="AA1329">
        <v>0</v>
      </c>
      <c r="AB1329">
        <v>0</v>
      </c>
      <c r="AC1329">
        <v>152369.03813716801</v>
      </c>
      <c r="AD1329">
        <v>213447.37877166801</v>
      </c>
      <c r="AE1329">
        <v>0</v>
      </c>
      <c r="AF1329">
        <v>0</v>
      </c>
      <c r="AG1329">
        <v>0</v>
      </c>
      <c r="AH1329">
        <v>0</v>
      </c>
      <c r="AI1329">
        <v>0</v>
      </c>
      <c r="AJ1329">
        <v>9786863.8207256496</v>
      </c>
      <c r="AK1329" s="63">
        <v>14579.1432225564</v>
      </c>
      <c r="AL1329">
        <v>330.98244656580999</v>
      </c>
      <c r="AM1329">
        <v>93035.839999999997</v>
      </c>
      <c r="AN1329">
        <v>7278.4042677003699</v>
      </c>
      <c r="AO1329">
        <v>40734.411818744898</v>
      </c>
      <c r="AP1329">
        <v>3753.1860850462999</v>
      </c>
      <c r="AQ1329">
        <v>20687.885194392002</v>
      </c>
      <c r="AR1329">
        <v>14579.1432225564</v>
      </c>
      <c r="AS1329">
        <v>15126.0121993049</v>
      </c>
      <c r="AT1329">
        <v>0</v>
      </c>
      <c r="AU1329" t="s">
        <v>2896</v>
      </c>
      <c r="AV1329" t="s">
        <v>2896</v>
      </c>
    </row>
    <row r="1330" spans="1:48" x14ac:dyDescent="0.25">
      <c r="A1330" t="s">
        <v>4252</v>
      </c>
      <c r="B1330">
        <v>2146</v>
      </c>
      <c r="C1330" t="s">
        <v>246</v>
      </c>
      <c r="D1330">
        <v>1359</v>
      </c>
      <c r="E1330" t="s">
        <v>1557</v>
      </c>
      <c r="F1330" t="s">
        <v>2892</v>
      </c>
      <c r="G1330" t="s">
        <v>2893</v>
      </c>
      <c r="H1330" t="s">
        <v>2894</v>
      </c>
      <c r="I1330" t="s">
        <v>2895</v>
      </c>
      <c r="J1330">
        <v>854.35968253953399</v>
      </c>
      <c r="K1330">
        <v>6</v>
      </c>
      <c r="L1330">
        <v>1</v>
      </c>
      <c r="M1330">
        <v>3</v>
      </c>
      <c r="N1330">
        <v>6636268.1541107399</v>
      </c>
      <c r="O1330">
        <v>2756122.1866446398</v>
      </c>
      <c r="P1330">
        <v>2104647.6292705699</v>
      </c>
      <c r="Q1330">
        <v>367499.11134657101</v>
      </c>
      <c r="R1330">
        <v>895189.488247931</v>
      </c>
      <c r="S1330">
        <v>465577.93992643099</v>
      </c>
      <c r="T1330">
        <v>7006929.3499999996</v>
      </c>
      <c r="U1330">
        <v>5752797.2196204402</v>
      </c>
      <c r="V1330">
        <v>10730316.3596579</v>
      </c>
      <c r="W1330">
        <v>2029410.2099625999</v>
      </c>
      <c r="X1330">
        <v>0</v>
      </c>
      <c r="Y1330">
        <v>0</v>
      </c>
      <c r="Z1330">
        <v>0</v>
      </c>
      <c r="AA1330">
        <v>0</v>
      </c>
      <c r="AB1330">
        <v>0</v>
      </c>
      <c r="AC1330">
        <v>193921.485219055</v>
      </c>
      <c r="AD1330">
        <v>271656.45470737602</v>
      </c>
      <c r="AE1330">
        <v>0</v>
      </c>
      <c r="AF1330">
        <v>0</v>
      </c>
      <c r="AG1330">
        <v>0</v>
      </c>
      <c r="AH1330">
        <v>0</v>
      </c>
      <c r="AI1330">
        <v>0</v>
      </c>
      <c r="AJ1330">
        <v>13225304.5095469</v>
      </c>
      <c r="AK1330" s="63">
        <v>15479.7853642104</v>
      </c>
      <c r="AL1330">
        <v>330.98244656580999</v>
      </c>
      <c r="AM1330">
        <v>93035.839999999997</v>
      </c>
      <c r="AN1330">
        <v>7278.4042677003699</v>
      </c>
      <c r="AO1330">
        <v>40734.411818744898</v>
      </c>
      <c r="AP1330">
        <v>330.98244656580999</v>
      </c>
      <c r="AQ1330">
        <v>93035.839999999997</v>
      </c>
      <c r="AR1330">
        <v>7278.4042677003899</v>
      </c>
      <c r="AS1330">
        <v>18632.618959675699</v>
      </c>
      <c r="AT1330">
        <v>0</v>
      </c>
      <c r="AU1330" t="s">
        <v>2896</v>
      </c>
      <c r="AV1330" t="s">
        <v>2896</v>
      </c>
    </row>
    <row r="1331" spans="1:48" x14ac:dyDescent="0.25">
      <c r="A1331" t="s">
        <v>4253</v>
      </c>
      <c r="B1331">
        <v>2146</v>
      </c>
      <c r="C1331" t="s">
        <v>246</v>
      </c>
      <c r="D1331">
        <v>1267</v>
      </c>
      <c r="E1331" t="s">
        <v>493</v>
      </c>
      <c r="F1331" t="s">
        <v>2892</v>
      </c>
      <c r="G1331" t="s">
        <v>2893</v>
      </c>
      <c r="H1331" t="s">
        <v>2894</v>
      </c>
      <c r="I1331" t="s">
        <v>2895</v>
      </c>
      <c r="J1331">
        <v>700.06514458616005</v>
      </c>
      <c r="K1331">
        <v>6</v>
      </c>
      <c r="L1331">
        <v>1</v>
      </c>
      <c r="M1331">
        <v>3</v>
      </c>
      <c r="N1331">
        <v>5252855.1653386401</v>
      </c>
      <c r="O1331">
        <v>2383861.6674673199</v>
      </c>
      <c r="P1331">
        <v>1700506.8447722199</v>
      </c>
      <c r="Q1331">
        <v>301524.45515495603</v>
      </c>
      <c r="R1331">
        <v>3023802.8521853602</v>
      </c>
      <c r="S1331">
        <v>381496.10110568599</v>
      </c>
      <c r="T1331">
        <v>7948689.9500000002</v>
      </c>
      <c r="U1331">
        <v>4713861.0349185001</v>
      </c>
      <c r="V1331">
        <v>8719765.96215971</v>
      </c>
      <c r="W1331">
        <v>3942785.0227588001</v>
      </c>
      <c r="X1331">
        <v>0</v>
      </c>
      <c r="Y1331">
        <v>0</v>
      </c>
      <c r="Z1331">
        <v>0</v>
      </c>
      <c r="AA1331">
        <v>0</v>
      </c>
      <c r="AB1331">
        <v>0</v>
      </c>
      <c r="AC1331">
        <v>158899.90523044</v>
      </c>
      <c r="AD1331">
        <v>222596.19587524599</v>
      </c>
      <c r="AE1331">
        <v>0</v>
      </c>
      <c r="AF1331">
        <v>0</v>
      </c>
      <c r="AG1331">
        <v>0</v>
      </c>
      <c r="AH1331">
        <v>0</v>
      </c>
      <c r="AI1331">
        <v>0</v>
      </c>
      <c r="AJ1331">
        <v>13044047.086024201</v>
      </c>
      <c r="AK1331" s="63">
        <v>18632.618959675699</v>
      </c>
      <c r="AL1331">
        <v>330.98244656580999</v>
      </c>
      <c r="AM1331">
        <v>93035.839999999997</v>
      </c>
      <c r="AN1331">
        <v>7278.4042677003699</v>
      </c>
      <c r="AO1331">
        <v>40734.411818744898</v>
      </c>
      <c r="AP1331">
        <v>330.98244656580999</v>
      </c>
      <c r="AQ1331">
        <v>93035.839999999997</v>
      </c>
      <c r="AR1331">
        <v>7278.4042677003899</v>
      </c>
      <c r="AS1331">
        <v>18632.618959675699</v>
      </c>
      <c r="AT1331">
        <v>0</v>
      </c>
      <c r="AU1331" t="s">
        <v>2896</v>
      </c>
      <c r="AV1331" t="s">
        <v>2896</v>
      </c>
    </row>
    <row r="1332" spans="1:48" x14ac:dyDescent="0.25">
      <c r="A1332" t="s">
        <v>4254</v>
      </c>
      <c r="B1332">
        <v>2146</v>
      </c>
      <c r="C1332" t="s">
        <v>246</v>
      </c>
      <c r="D1332">
        <v>796</v>
      </c>
      <c r="E1332" t="s">
        <v>1558</v>
      </c>
      <c r="F1332" t="s">
        <v>2892</v>
      </c>
      <c r="G1332" t="s">
        <v>2893</v>
      </c>
      <c r="H1332" t="s">
        <v>2894</v>
      </c>
      <c r="I1332" t="s">
        <v>2895</v>
      </c>
      <c r="J1332">
        <v>436.38500772319998</v>
      </c>
      <c r="K1332">
        <v>5</v>
      </c>
      <c r="L1332">
        <v>1</v>
      </c>
      <c r="M1332">
        <v>3</v>
      </c>
      <c r="N1332">
        <v>3292816.2740342799</v>
      </c>
      <c r="O1332">
        <v>1476534.4019307101</v>
      </c>
      <c r="P1332">
        <v>1084100.3659284899</v>
      </c>
      <c r="Q1332">
        <v>187709.11809245101</v>
      </c>
      <c r="R1332">
        <v>457239.82501330599</v>
      </c>
      <c r="S1332">
        <v>237805.267573761</v>
      </c>
      <c r="T1332">
        <v>3560018.75</v>
      </c>
      <c r="U1332">
        <v>2938381.2349992399</v>
      </c>
      <c r="V1332">
        <v>5465749.6248874199</v>
      </c>
      <c r="W1332">
        <v>1032650.36011182</v>
      </c>
      <c r="X1332">
        <v>0</v>
      </c>
      <c r="Y1332">
        <v>0</v>
      </c>
      <c r="Z1332">
        <v>0</v>
      </c>
      <c r="AA1332">
        <v>0</v>
      </c>
      <c r="AB1332">
        <v>0</v>
      </c>
      <c r="AC1332">
        <v>99050.119703062897</v>
      </c>
      <c r="AD1332">
        <v>138755.14787069801</v>
      </c>
      <c r="AE1332">
        <v>0</v>
      </c>
      <c r="AF1332">
        <v>0</v>
      </c>
      <c r="AG1332">
        <v>0</v>
      </c>
      <c r="AH1332">
        <v>0</v>
      </c>
      <c r="AI1332">
        <v>0</v>
      </c>
      <c r="AJ1332">
        <v>6736205.2525730096</v>
      </c>
      <c r="AK1332" s="63">
        <v>15436.3810244503</v>
      </c>
      <c r="AL1332">
        <v>330.98244656580999</v>
      </c>
      <c r="AM1332">
        <v>93035.839999999997</v>
      </c>
      <c r="AN1332">
        <v>7278.4042677003699</v>
      </c>
      <c r="AO1332">
        <v>40734.411818744898</v>
      </c>
      <c r="AP1332">
        <v>330.98244656580999</v>
      </c>
      <c r="AQ1332">
        <v>93035.839999999997</v>
      </c>
      <c r="AR1332">
        <v>7278.4042677003899</v>
      </c>
      <c r="AS1332">
        <v>18632.618959675699</v>
      </c>
      <c r="AT1332">
        <v>0</v>
      </c>
      <c r="AU1332" t="s">
        <v>2896</v>
      </c>
      <c r="AV1332" t="s">
        <v>2896</v>
      </c>
    </row>
    <row r="1333" spans="1:48" x14ac:dyDescent="0.25">
      <c r="A1333" t="s">
        <v>4255</v>
      </c>
      <c r="B1333">
        <v>2146</v>
      </c>
      <c r="C1333" t="s">
        <v>246</v>
      </c>
      <c r="D1333">
        <v>1360</v>
      </c>
      <c r="E1333" t="s">
        <v>1559</v>
      </c>
      <c r="F1333" t="s">
        <v>2892</v>
      </c>
      <c r="G1333" t="s">
        <v>2911</v>
      </c>
      <c r="H1333" t="s">
        <v>2894</v>
      </c>
      <c r="I1333" t="s">
        <v>2895</v>
      </c>
      <c r="J1333">
        <v>690.28818045098001</v>
      </c>
      <c r="K1333">
        <v>2</v>
      </c>
      <c r="L1333">
        <v>1</v>
      </c>
      <c r="M1333">
        <v>3</v>
      </c>
      <c r="N1333">
        <v>5117358.3344109803</v>
      </c>
      <c r="O1333">
        <v>2257076.8414644399</v>
      </c>
      <c r="P1333">
        <v>1670502.57284473</v>
      </c>
      <c r="Q1333">
        <v>296924.466443368</v>
      </c>
      <c r="R1333">
        <v>723277.01743219094</v>
      </c>
      <c r="S1333">
        <v>376168.20594183501</v>
      </c>
      <c r="T1333">
        <v>5417111</v>
      </c>
      <c r="U1333">
        <v>4648028.2325957101</v>
      </c>
      <c r="V1333">
        <v>8471899.9574458003</v>
      </c>
      <c r="W1333">
        <v>1593239.2751499</v>
      </c>
      <c r="X1333">
        <v>0</v>
      </c>
      <c r="Y1333">
        <v>0</v>
      </c>
      <c r="Z1333">
        <v>0</v>
      </c>
      <c r="AA1333">
        <v>0</v>
      </c>
      <c r="AB1333">
        <v>0</v>
      </c>
      <c r="AC1333">
        <v>156680.74221891799</v>
      </c>
      <c r="AD1333">
        <v>219487.46372291699</v>
      </c>
      <c r="AE1333">
        <v>0</v>
      </c>
      <c r="AF1333">
        <v>0</v>
      </c>
      <c r="AG1333">
        <v>0</v>
      </c>
      <c r="AH1333">
        <v>0</v>
      </c>
      <c r="AI1333">
        <v>0</v>
      </c>
      <c r="AJ1333">
        <v>10441307.4385376</v>
      </c>
      <c r="AK1333" s="63">
        <v>15126.0121993049</v>
      </c>
      <c r="AL1333">
        <v>330.98244656580999</v>
      </c>
      <c r="AM1333">
        <v>93035.839999999997</v>
      </c>
      <c r="AN1333">
        <v>7278.4042677003699</v>
      </c>
      <c r="AO1333">
        <v>40734.411818744898</v>
      </c>
      <c r="AP1333">
        <v>3753.1860850462999</v>
      </c>
      <c r="AQ1333">
        <v>20687.885194392002</v>
      </c>
      <c r="AR1333">
        <v>14579.1432225564</v>
      </c>
      <c r="AS1333">
        <v>15126.0121993049</v>
      </c>
      <c r="AT1333">
        <v>0</v>
      </c>
      <c r="AU1333" t="s">
        <v>2896</v>
      </c>
      <c r="AV1333" t="s">
        <v>2896</v>
      </c>
    </row>
    <row r="1334" spans="1:48" x14ac:dyDescent="0.25">
      <c r="A1334" t="s">
        <v>4256</v>
      </c>
      <c r="B1334">
        <v>2146</v>
      </c>
      <c r="C1334" t="s">
        <v>246</v>
      </c>
      <c r="D1334">
        <v>797</v>
      </c>
      <c r="E1334" t="s">
        <v>928</v>
      </c>
      <c r="F1334" t="s">
        <v>2892</v>
      </c>
      <c r="G1334" t="s">
        <v>2893</v>
      </c>
      <c r="H1334" t="s">
        <v>2894</v>
      </c>
      <c r="I1334" t="s">
        <v>2895</v>
      </c>
      <c r="J1334">
        <v>527.72222222218102</v>
      </c>
      <c r="K1334">
        <v>8</v>
      </c>
      <c r="L1334">
        <v>1</v>
      </c>
      <c r="M1334">
        <v>3</v>
      </c>
      <c r="N1334">
        <v>4143729.5165769998</v>
      </c>
      <c r="O1334">
        <v>1869352.3892151101</v>
      </c>
      <c r="P1334">
        <v>1208425.33492669</v>
      </c>
      <c r="Q1334">
        <v>226997.42470059099</v>
      </c>
      <c r="R1334">
        <v>1637587.0703405701</v>
      </c>
      <c r="S1334">
        <v>287578.90862228599</v>
      </c>
      <c r="T1334">
        <v>5532694.9699999997</v>
      </c>
      <c r="U1334">
        <v>3553396.7657599598</v>
      </c>
      <c r="V1334">
        <v>6664935.7088099504</v>
      </c>
      <c r="W1334">
        <v>2421156.0269500101</v>
      </c>
      <c r="X1334">
        <v>0</v>
      </c>
      <c r="Y1334">
        <v>0</v>
      </c>
      <c r="Z1334">
        <v>0</v>
      </c>
      <c r="AA1334">
        <v>0</v>
      </c>
      <c r="AB1334">
        <v>0</v>
      </c>
      <c r="AC1334">
        <v>119781.725668791</v>
      </c>
      <c r="AD1334">
        <v>167797.18295349501</v>
      </c>
      <c r="AE1334">
        <v>0</v>
      </c>
      <c r="AF1334">
        <v>0</v>
      </c>
      <c r="AG1334">
        <v>0</v>
      </c>
      <c r="AH1334">
        <v>0</v>
      </c>
      <c r="AI1334">
        <v>0</v>
      </c>
      <c r="AJ1334">
        <v>9373670.6443822496</v>
      </c>
      <c r="AK1334" s="63">
        <v>17762.5088534471</v>
      </c>
      <c r="AL1334">
        <v>330.98244656580999</v>
      </c>
      <c r="AM1334">
        <v>93035.839999999997</v>
      </c>
      <c r="AN1334">
        <v>7278.4042677003699</v>
      </c>
      <c r="AO1334">
        <v>40734.411818744898</v>
      </c>
      <c r="AP1334">
        <v>330.98244656580999</v>
      </c>
      <c r="AQ1334">
        <v>93035.839999999997</v>
      </c>
      <c r="AR1334">
        <v>7278.4042677003899</v>
      </c>
      <c r="AS1334">
        <v>18632.618959675699</v>
      </c>
      <c r="AT1334">
        <v>0</v>
      </c>
      <c r="AU1334" t="s">
        <v>2896</v>
      </c>
      <c r="AV1334" t="s">
        <v>2896</v>
      </c>
    </row>
    <row r="1335" spans="1:48" x14ac:dyDescent="0.25">
      <c r="A1335" t="s">
        <v>4257</v>
      </c>
      <c r="B1335">
        <v>2146</v>
      </c>
      <c r="C1335" t="s">
        <v>246</v>
      </c>
      <c r="D1335">
        <v>4541</v>
      </c>
      <c r="E1335" t="s">
        <v>1560</v>
      </c>
      <c r="F1335" t="s">
        <v>2892</v>
      </c>
      <c r="G1335" t="s">
        <v>2903</v>
      </c>
      <c r="H1335" t="s">
        <v>2894</v>
      </c>
      <c r="I1335" t="s">
        <v>2895</v>
      </c>
      <c r="J1335">
        <v>414.893186782165</v>
      </c>
      <c r="K1335">
        <v>1</v>
      </c>
      <c r="L1335">
        <v>1</v>
      </c>
      <c r="M1335">
        <v>3</v>
      </c>
      <c r="N1335">
        <v>2855761.6357311499</v>
      </c>
      <c r="O1335">
        <v>1156288.05612172</v>
      </c>
      <c r="P1335">
        <v>773034.60906115803</v>
      </c>
      <c r="Q1335">
        <v>178464.50454330401</v>
      </c>
      <c r="R1335">
        <v>434720.91104426997</v>
      </c>
      <c r="S1335">
        <v>226093.43481352099</v>
      </c>
      <c r="T1335">
        <v>2604602.81</v>
      </c>
      <c r="U1335">
        <v>2793666.9065016001</v>
      </c>
      <c r="V1335">
        <v>4518091.5279646805</v>
      </c>
      <c r="W1335">
        <v>880178.18853692303</v>
      </c>
      <c r="X1335">
        <v>0</v>
      </c>
      <c r="Y1335">
        <v>0</v>
      </c>
      <c r="Z1335">
        <v>0</v>
      </c>
      <c r="AA1335">
        <v>0</v>
      </c>
      <c r="AB1335">
        <v>0</v>
      </c>
      <c r="AC1335">
        <v>94171.933241174804</v>
      </c>
      <c r="AD1335">
        <v>131921.50157234599</v>
      </c>
      <c r="AE1335">
        <v>0</v>
      </c>
      <c r="AF1335">
        <v>0</v>
      </c>
      <c r="AG1335">
        <v>0</v>
      </c>
      <c r="AH1335">
        <v>0</v>
      </c>
      <c r="AI1335">
        <v>0</v>
      </c>
      <c r="AJ1335">
        <v>5624363.1513151303</v>
      </c>
      <c r="AK1335" s="63">
        <v>13556.171396635</v>
      </c>
      <c r="AL1335">
        <v>330.98244656580999</v>
      </c>
      <c r="AM1335">
        <v>93035.839999999997</v>
      </c>
      <c r="AN1335">
        <v>7278.4042677003699</v>
      </c>
      <c r="AO1335">
        <v>40734.411818744898</v>
      </c>
      <c r="AP1335">
        <v>330.98244656580999</v>
      </c>
      <c r="AQ1335">
        <v>40734.411818744898</v>
      </c>
      <c r="AR1335">
        <v>12945.5106822951</v>
      </c>
      <c r="AS1335">
        <v>40734.411818744898</v>
      </c>
      <c r="AT1335">
        <v>0</v>
      </c>
      <c r="AU1335" t="s">
        <v>2896</v>
      </c>
      <c r="AV1335" t="s">
        <v>2896</v>
      </c>
    </row>
    <row r="1336" spans="1:48" x14ac:dyDescent="0.25">
      <c r="A1336" t="s">
        <v>4258</v>
      </c>
      <c r="B1336">
        <v>2146</v>
      </c>
      <c r="C1336" t="s">
        <v>246</v>
      </c>
      <c r="D1336">
        <v>4542</v>
      </c>
      <c r="E1336" t="s">
        <v>1561</v>
      </c>
      <c r="F1336" t="s">
        <v>2892</v>
      </c>
      <c r="G1336" t="s">
        <v>2903</v>
      </c>
      <c r="H1336" t="s">
        <v>2894</v>
      </c>
      <c r="I1336" t="s">
        <v>2895</v>
      </c>
      <c r="J1336">
        <v>420.10839850627298</v>
      </c>
      <c r="K1336">
        <v>1</v>
      </c>
      <c r="L1336">
        <v>1</v>
      </c>
      <c r="M1336">
        <v>3</v>
      </c>
      <c r="N1336">
        <v>2479872.7915915898</v>
      </c>
      <c r="O1336">
        <v>1329634.93037046</v>
      </c>
      <c r="P1336">
        <v>779181.44423973199</v>
      </c>
      <c r="Q1336">
        <v>180707.80524353901</v>
      </c>
      <c r="R1336">
        <v>440185.357471016</v>
      </c>
      <c r="S1336">
        <v>228935.43166849099</v>
      </c>
      <c r="T1336">
        <v>2380799</v>
      </c>
      <c r="U1336">
        <v>2828783.3289163401</v>
      </c>
      <c r="V1336">
        <v>4314970.95969286</v>
      </c>
      <c r="W1336">
        <v>894611.36922347499</v>
      </c>
      <c r="X1336">
        <v>0</v>
      </c>
      <c r="Y1336">
        <v>0</v>
      </c>
      <c r="Z1336">
        <v>0</v>
      </c>
      <c r="AA1336">
        <v>0</v>
      </c>
      <c r="AB1336">
        <v>0</v>
      </c>
      <c r="AC1336">
        <v>95355.675433063705</v>
      </c>
      <c r="AD1336">
        <v>133579.75623542699</v>
      </c>
      <c r="AE1336">
        <v>0</v>
      </c>
      <c r="AF1336">
        <v>0</v>
      </c>
      <c r="AG1336">
        <v>0</v>
      </c>
      <c r="AH1336">
        <v>0</v>
      </c>
      <c r="AI1336">
        <v>0</v>
      </c>
      <c r="AJ1336">
        <v>5438517.7605848303</v>
      </c>
      <c r="AK1336" s="63">
        <v>12945.5106822951</v>
      </c>
      <c r="AL1336">
        <v>330.98244656580999</v>
      </c>
      <c r="AM1336">
        <v>93035.839999999997</v>
      </c>
      <c r="AN1336">
        <v>7278.4042677003699</v>
      </c>
      <c r="AO1336">
        <v>40734.411818744898</v>
      </c>
      <c r="AP1336">
        <v>330.98244656580999</v>
      </c>
      <c r="AQ1336">
        <v>40734.411818744898</v>
      </c>
      <c r="AR1336">
        <v>12945.5106822951</v>
      </c>
      <c r="AS1336">
        <v>40734.411818744898</v>
      </c>
      <c r="AT1336">
        <v>0</v>
      </c>
      <c r="AU1336" t="s">
        <v>2896</v>
      </c>
      <c r="AV1336" t="s">
        <v>2896</v>
      </c>
    </row>
    <row r="1337" spans="1:48" x14ac:dyDescent="0.25">
      <c r="A1337" t="s">
        <v>4259</v>
      </c>
      <c r="B1337">
        <v>2146</v>
      </c>
      <c r="C1337" t="s">
        <v>246</v>
      </c>
      <c r="D1337">
        <v>4230</v>
      </c>
      <c r="E1337" t="s">
        <v>1562</v>
      </c>
      <c r="F1337" t="s">
        <v>2906</v>
      </c>
      <c r="G1337" t="s">
        <v>2893</v>
      </c>
      <c r="H1337" t="s">
        <v>2894</v>
      </c>
      <c r="I1337" t="s">
        <v>2895</v>
      </c>
      <c r="J1337">
        <v>169.11685505173199</v>
      </c>
      <c r="K1337">
        <v>2</v>
      </c>
      <c r="L1337">
        <v>1</v>
      </c>
      <c r="M1337">
        <v>3</v>
      </c>
      <c r="N1337">
        <v>301119.41515155899</v>
      </c>
      <c r="O1337">
        <v>276357.63942451699</v>
      </c>
      <c r="P1337">
        <v>311320.79506300198</v>
      </c>
      <c r="Q1337">
        <v>72744.881594248902</v>
      </c>
      <c r="R1337">
        <v>177198.94094002299</v>
      </c>
      <c r="S1337">
        <v>92159.167375245495</v>
      </c>
      <c r="T1337">
        <v>0</v>
      </c>
      <c r="U1337">
        <v>1138741.6721733499</v>
      </c>
      <c r="V1337">
        <v>860569.49917236797</v>
      </c>
      <c r="W1337">
        <v>278172.17300098302</v>
      </c>
      <c r="X1337">
        <v>0</v>
      </c>
      <c r="Y1337">
        <v>0</v>
      </c>
      <c r="Z1337">
        <v>0</v>
      </c>
      <c r="AA1337">
        <v>0</v>
      </c>
      <c r="AB1337">
        <v>0</v>
      </c>
      <c r="AC1337">
        <v>38385.930864299698</v>
      </c>
      <c r="AD1337">
        <v>53773.236510945702</v>
      </c>
      <c r="AE1337">
        <v>0</v>
      </c>
      <c r="AF1337">
        <v>0</v>
      </c>
      <c r="AG1337">
        <v>0</v>
      </c>
      <c r="AH1337">
        <v>0</v>
      </c>
      <c r="AI1337">
        <v>0</v>
      </c>
      <c r="AJ1337">
        <v>1230900.8395485999</v>
      </c>
      <c r="AK1337" s="63">
        <v>7278.4042677003899</v>
      </c>
      <c r="AL1337">
        <v>330.98244656580999</v>
      </c>
      <c r="AM1337">
        <v>93035.839999999997</v>
      </c>
      <c r="AN1337">
        <v>7278.4042677003699</v>
      </c>
      <c r="AO1337">
        <v>40734.411818744898</v>
      </c>
      <c r="AP1337">
        <v>330.98244656580999</v>
      </c>
      <c r="AQ1337">
        <v>93035.839999999997</v>
      </c>
      <c r="AR1337">
        <v>7278.4042677003899</v>
      </c>
      <c r="AS1337">
        <v>18632.618959675699</v>
      </c>
      <c r="AT1337">
        <v>0</v>
      </c>
      <c r="AU1337" t="s">
        <v>2896</v>
      </c>
      <c r="AV1337" t="s">
        <v>2897</v>
      </c>
    </row>
    <row r="1338" spans="1:48" x14ac:dyDescent="0.25">
      <c r="A1338" t="s">
        <v>4260</v>
      </c>
      <c r="B1338">
        <v>2146</v>
      </c>
      <c r="C1338" t="s">
        <v>246</v>
      </c>
      <c r="D1338">
        <v>4543</v>
      </c>
      <c r="E1338" t="s">
        <v>1563</v>
      </c>
      <c r="F1338" t="s">
        <v>2892</v>
      </c>
      <c r="G1338" t="s">
        <v>2903</v>
      </c>
      <c r="H1338" t="s">
        <v>2894</v>
      </c>
      <c r="I1338" t="s">
        <v>2895</v>
      </c>
      <c r="J1338">
        <v>351.726025953484</v>
      </c>
      <c r="K1338">
        <v>1</v>
      </c>
      <c r="L1338">
        <v>1</v>
      </c>
      <c r="M1338">
        <v>3</v>
      </c>
      <c r="N1338">
        <v>2637018.5655516102</v>
      </c>
      <c r="O1338">
        <v>1073336.4442771401</v>
      </c>
      <c r="P1338">
        <v>661587.571908738</v>
      </c>
      <c r="Q1338">
        <v>151293.42432352499</v>
      </c>
      <c r="R1338">
        <v>368534.99481725402</v>
      </c>
      <c r="S1338">
        <v>191670.88748286801</v>
      </c>
      <c r="T1338">
        <v>2523437.6800000002</v>
      </c>
      <c r="U1338">
        <v>2368333.3208782598</v>
      </c>
      <c r="V1338">
        <v>4130286.9641016098</v>
      </c>
      <c r="W1338">
        <v>761484.03677665</v>
      </c>
      <c r="X1338">
        <v>0</v>
      </c>
      <c r="Y1338">
        <v>0</v>
      </c>
      <c r="Z1338">
        <v>0</v>
      </c>
      <c r="AA1338">
        <v>0</v>
      </c>
      <c r="AB1338">
        <v>0</v>
      </c>
      <c r="AC1338">
        <v>79834.330595228399</v>
      </c>
      <c r="AD1338">
        <v>111836.556887639</v>
      </c>
      <c r="AE1338">
        <v>0</v>
      </c>
      <c r="AF1338">
        <v>0</v>
      </c>
      <c r="AG1338">
        <v>0</v>
      </c>
      <c r="AH1338">
        <v>0</v>
      </c>
      <c r="AI1338">
        <v>0</v>
      </c>
      <c r="AJ1338">
        <v>5083441.8883611299</v>
      </c>
      <c r="AK1338" s="63">
        <v>14452.845434399</v>
      </c>
      <c r="AL1338">
        <v>330.98244656580999</v>
      </c>
      <c r="AM1338">
        <v>93035.839999999997</v>
      </c>
      <c r="AN1338">
        <v>7278.4042677003699</v>
      </c>
      <c r="AO1338">
        <v>40734.411818744898</v>
      </c>
      <c r="AP1338">
        <v>330.98244656580999</v>
      </c>
      <c r="AQ1338">
        <v>40734.411818744898</v>
      </c>
      <c r="AR1338">
        <v>12945.5106822951</v>
      </c>
      <c r="AS1338">
        <v>40734.411818744898</v>
      </c>
      <c r="AT1338">
        <v>0</v>
      </c>
      <c r="AU1338" t="s">
        <v>2896</v>
      </c>
      <c r="AV1338" t="s">
        <v>2896</v>
      </c>
    </row>
    <row r="1339" spans="1:48" x14ac:dyDescent="0.25">
      <c r="A1339" t="s">
        <v>4261</v>
      </c>
      <c r="B1339">
        <v>2146</v>
      </c>
      <c r="C1339" t="s">
        <v>246</v>
      </c>
      <c r="D1339">
        <v>2146</v>
      </c>
      <c r="E1339" t="s">
        <v>246</v>
      </c>
      <c r="F1339" t="s">
        <v>1871</v>
      </c>
      <c r="G1339" t="s">
        <v>1871</v>
      </c>
      <c r="H1339" t="s">
        <v>2899</v>
      </c>
      <c r="I1339" t="s">
        <v>2895</v>
      </c>
      <c r="J1339">
        <v>24.160454217851001</v>
      </c>
      <c r="K1339">
        <v>1</v>
      </c>
      <c r="L1339">
        <v>5</v>
      </c>
      <c r="M1339">
        <v>3</v>
      </c>
      <c r="N1339">
        <v>43018.668018926102</v>
      </c>
      <c r="O1339">
        <v>39481.139198260098</v>
      </c>
      <c r="P1339">
        <v>44476.062506506503</v>
      </c>
      <c r="Q1339">
        <v>10392.514576996</v>
      </c>
      <c r="R1339">
        <v>25315.081094214402</v>
      </c>
      <c r="S1339">
        <v>13166.087693883401</v>
      </c>
      <c r="T1339">
        <v>0</v>
      </c>
      <c r="U1339">
        <v>162683.465394903</v>
      </c>
      <c r="V1339">
        <v>122943.097420259</v>
      </c>
      <c r="W1339">
        <v>39740.367974644098</v>
      </c>
      <c r="X1339">
        <v>0</v>
      </c>
      <c r="Y1339">
        <v>0</v>
      </c>
      <c r="Z1339">
        <v>0</v>
      </c>
      <c r="AA1339">
        <v>0</v>
      </c>
      <c r="AB1339">
        <v>0</v>
      </c>
      <c r="AC1339">
        <v>5483.9094836100803</v>
      </c>
      <c r="AD1339">
        <v>7682.1782102733696</v>
      </c>
      <c r="AE1339">
        <v>0</v>
      </c>
      <c r="AF1339">
        <v>0</v>
      </c>
      <c r="AG1339">
        <v>0</v>
      </c>
      <c r="AH1339">
        <v>0</v>
      </c>
      <c r="AI1339">
        <v>0</v>
      </c>
      <c r="AJ1339">
        <v>175849.55308878599</v>
      </c>
      <c r="AK1339" s="63">
        <v>7278.4042677003699</v>
      </c>
      <c r="AL1339">
        <v>330.98244656580999</v>
      </c>
      <c r="AM1339">
        <v>93035.839999999997</v>
      </c>
      <c r="AN1339">
        <v>7278.4042677003699</v>
      </c>
      <c r="AO1339">
        <v>40734.411818744898</v>
      </c>
      <c r="AP1339">
        <v>634.54287297753501</v>
      </c>
      <c r="AQ1339">
        <v>40331.279999999999</v>
      </c>
      <c r="AR1339">
        <v>7278.4042677003699</v>
      </c>
      <c r="AS1339">
        <v>7278.4042677003699</v>
      </c>
      <c r="AT1339">
        <v>0</v>
      </c>
      <c r="AU1339" t="s">
        <v>2896</v>
      </c>
      <c r="AV1339" t="s">
        <v>2900</v>
      </c>
    </row>
    <row r="1340" spans="1:48" x14ac:dyDescent="0.25">
      <c r="A1340" t="s">
        <v>4262</v>
      </c>
      <c r="B1340">
        <v>2146</v>
      </c>
      <c r="C1340" t="s">
        <v>246</v>
      </c>
      <c r="D1340">
        <v>4544</v>
      </c>
      <c r="E1340" t="s">
        <v>1564</v>
      </c>
      <c r="F1340" t="s">
        <v>2892</v>
      </c>
      <c r="G1340" t="s">
        <v>2903</v>
      </c>
      <c r="H1340" t="s">
        <v>2894</v>
      </c>
      <c r="I1340" t="s">
        <v>2895</v>
      </c>
      <c r="J1340">
        <v>31.185549214386999</v>
      </c>
      <c r="K1340">
        <v>1</v>
      </c>
      <c r="L1340">
        <v>4</v>
      </c>
      <c r="M1340">
        <v>3</v>
      </c>
      <c r="N1340">
        <v>824728.93440504698</v>
      </c>
      <c r="O1340">
        <v>301474.70422638999</v>
      </c>
      <c r="P1340">
        <v>80845.623058249403</v>
      </c>
      <c r="Q1340">
        <v>13605.468715835301</v>
      </c>
      <c r="R1340">
        <v>32675.9050227841</v>
      </c>
      <c r="S1340">
        <v>16994.3690642691</v>
      </c>
      <c r="T1340">
        <v>1043343.97</v>
      </c>
      <c r="U1340">
        <v>209986.66542830601</v>
      </c>
      <c r="V1340">
        <v>1040047.5169063699</v>
      </c>
      <c r="W1340">
        <v>213283.118521939</v>
      </c>
      <c r="X1340">
        <v>0</v>
      </c>
      <c r="Y1340">
        <v>0</v>
      </c>
      <c r="Z1340">
        <v>0</v>
      </c>
      <c r="AA1340">
        <v>0</v>
      </c>
      <c r="AB1340">
        <v>0</v>
      </c>
      <c r="AC1340">
        <v>7078.45670227542</v>
      </c>
      <c r="AD1340">
        <v>9915.9123619937</v>
      </c>
      <c r="AE1340">
        <v>0</v>
      </c>
      <c r="AF1340">
        <v>0</v>
      </c>
      <c r="AG1340">
        <v>0</v>
      </c>
      <c r="AH1340">
        <v>0</v>
      </c>
      <c r="AI1340">
        <v>0</v>
      </c>
      <c r="AJ1340">
        <v>1270325.0044925699</v>
      </c>
      <c r="AK1340" s="63">
        <v>40734.411818744898</v>
      </c>
      <c r="AL1340">
        <v>330.98244656580999</v>
      </c>
      <c r="AM1340">
        <v>93035.839999999997</v>
      </c>
      <c r="AN1340">
        <v>7278.4042677003699</v>
      </c>
      <c r="AO1340">
        <v>40734.411818744898</v>
      </c>
      <c r="AP1340">
        <v>330.98244656580999</v>
      </c>
      <c r="AQ1340">
        <v>40734.411818744898</v>
      </c>
      <c r="AR1340">
        <v>12945.5106822951</v>
      </c>
      <c r="AS1340">
        <v>40734.411818744898</v>
      </c>
      <c r="AT1340">
        <v>0</v>
      </c>
      <c r="AU1340" t="s">
        <v>2896</v>
      </c>
      <c r="AV1340" t="s">
        <v>2896</v>
      </c>
    </row>
    <row r="1341" spans="1:48" x14ac:dyDescent="0.25">
      <c r="A1341" t="s">
        <v>4263</v>
      </c>
      <c r="B1341">
        <v>2251</v>
      </c>
      <c r="C1341" t="s">
        <v>247</v>
      </c>
      <c r="D1341">
        <v>1213</v>
      </c>
      <c r="E1341" t="s">
        <v>1565</v>
      </c>
      <c r="F1341" t="s">
        <v>2892</v>
      </c>
      <c r="G1341" t="s">
        <v>2893</v>
      </c>
      <c r="H1341" t="s">
        <v>2904</v>
      </c>
      <c r="I1341" t="s">
        <v>2895</v>
      </c>
      <c r="J1341">
        <v>327.00144702381903</v>
      </c>
      <c r="K1341">
        <v>1</v>
      </c>
      <c r="L1341">
        <v>1</v>
      </c>
      <c r="M1341">
        <v>1</v>
      </c>
      <c r="N1341">
        <v>1946047.78789279</v>
      </c>
      <c r="O1341">
        <v>415230.91059175698</v>
      </c>
      <c r="P1341">
        <v>719619.25565434503</v>
      </c>
      <c r="Q1341">
        <v>251444.14222447301</v>
      </c>
      <c r="R1341">
        <v>149362.19722622001</v>
      </c>
      <c r="S1341">
        <v>143972.509626994</v>
      </c>
      <c r="T1341">
        <v>2111292.8199999998</v>
      </c>
      <c r="U1341">
        <v>1370411.4735895901</v>
      </c>
      <c r="V1341">
        <v>3064182.8608847298</v>
      </c>
      <c r="W1341">
        <v>417521.43270485901</v>
      </c>
      <c r="X1341">
        <v>0</v>
      </c>
      <c r="Y1341">
        <v>0</v>
      </c>
      <c r="Z1341">
        <v>0</v>
      </c>
      <c r="AA1341">
        <v>0</v>
      </c>
      <c r="AB1341">
        <v>0</v>
      </c>
      <c r="AC1341">
        <v>113528.04281522401</v>
      </c>
      <c r="AD1341">
        <v>30444.4668117697</v>
      </c>
      <c r="AE1341">
        <v>0</v>
      </c>
      <c r="AF1341">
        <v>0</v>
      </c>
      <c r="AG1341">
        <v>0</v>
      </c>
      <c r="AH1341">
        <v>0</v>
      </c>
      <c r="AI1341">
        <v>0</v>
      </c>
      <c r="AJ1341">
        <v>3625676.8032165798</v>
      </c>
      <c r="AK1341" s="63">
        <v>11087.647581426399</v>
      </c>
      <c r="AL1341">
        <v>330.98244656580999</v>
      </c>
      <c r="AM1341">
        <v>93035.839999999997</v>
      </c>
      <c r="AN1341">
        <v>4631.12318614992</v>
      </c>
      <c r="AO1341">
        <v>16359.205568307099</v>
      </c>
      <c r="AP1341">
        <v>330.98244656580999</v>
      </c>
      <c r="AQ1341">
        <v>93035.839999999997</v>
      </c>
      <c r="AR1341">
        <v>11087.647581426399</v>
      </c>
      <c r="AS1341">
        <v>11087.647581426399</v>
      </c>
      <c r="AT1341">
        <v>0</v>
      </c>
      <c r="AU1341" t="s">
        <v>2896</v>
      </c>
      <c r="AV1341" t="s">
        <v>2896</v>
      </c>
    </row>
    <row r="1342" spans="1:48" x14ac:dyDescent="0.25">
      <c r="A1342" t="s">
        <v>4264</v>
      </c>
      <c r="B1342">
        <v>2251</v>
      </c>
      <c r="C1342" t="s">
        <v>247</v>
      </c>
      <c r="D1342">
        <v>1238</v>
      </c>
      <c r="E1342" t="s">
        <v>1566</v>
      </c>
      <c r="F1342" t="s">
        <v>2892</v>
      </c>
      <c r="G1342" t="s">
        <v>2903</v>
      </c>
      <c r="H1342" t="s">
        <v>2904</v>
      </c>
      <c r="I1342" t="s">
        <v>2895</v>
      </c>
      <c r="J1342">
        <v>263.719903153605</v>
      </c>
      <c r="K1342">
        <v>1</v>
      </c>
      <c r="L1342">
        <v>1</v>
      </c>
      <c r="M1342">
        <v>1</v>
      </c>
      <c r="N1342">
        <v>2103284.65362617</v>
      </c>
      <c r="O1342">
        <v>950936.31439043104</v>
      </c>
      <c r="P1342">
        <v>818674.26684033801</v>
      </c>
      <c r="Q1342">
        <v>202784.49970024001</v>
      </c>
      <c r="R1342">
        <v>122457.522576159</v>
      </c>
      <c r="S1342">
        <v>116110.851010536</v>
      </c>
      <c r="T1342">
        <v>3092928.75</v>
      </c>
      <c r="U1342">
        <v>1105208.50713334</v>
      </c>
      <c r="V1342">
        <v>3608921.6404274502</v>
      </c>
      <c r="W1342">
        <v>587215.61670588795</v>
      </c>
      <c r="X1342">
        <v>0</v>
      </c>
      <c r="Y1342">
        <v>0</v>
      </c>
      <c r="Z1342">
        <v>0</v>
      </c>
      <c r="AA1342">
        <v>0</v>
      </c>
      <c r="AB1342">
        <v>2000</v>
      </c>
      <c r="AC1342">
        <v>91558.018256317999</v>
      </c>
      <c r="AD1342">
        <v>24552.832754217801</v>
      </c>
      <c r="AE1342">
        <v>0</v>
      </c>
      <c r="AF1342">
        <v>0</v>
      </c>
      <c r="AG1342">
        <v>0</v>
      </c>
      <c r="AH1342">
        <v>0</v>
      </c>
      <c r="AI1342">
        <v>0</v>
      </c>
      <c r="AJ1342">
        <v>4314248.10814388</v>
      </c>
      <c r="AK1342" s="63">
        <v>16359.205568307099</v>
      </c>
      <c r="AL1342">
        <v>330.98244656580999</v>
      </c>
      <c r="AM1342">
        <v>93035.839999999997</v>
      </c>
      <c r="AN1342">
        <v>4631.12318614992</v>
      </c>
      <c r="AO1342">
        <v>16359.205568307099</v>
      </c>
      <c r="AP1342">
        <v>330.98244656580999</v>
      </c>
      <c r="AQ1342">
        <v>40734.411818744898</v>
      </c>
      <c r="AR1342">
        <v>16359.205568307099</v>
      </c>
      <c r="AS1342">
        <v>16359.205568307099</v>
      </c>
      <c r="AT1342">
        <v>0</v>
      </c>
      <c r="AU1342" t="s">
        <v>2896</v>
      </c>
      <c r="AV1342" t="s">
        <v>2896</v>
      </c>
    </row>
    <row r="1343" spans="1:48" x14ac:dyDescent="0.25">
      <c r="A1343" t="s">
        <v>4265</v>
      </c>
      <c r="B1343">
        <v>2251</v>
      </c>
      <c r="C1343" t="s">
        <v>247</v>
      </c>
      <c r="D1343">
        <v>4564</v>
      </c>
      <c r="E1343" t="s">
        <v>1567</v>
      </c>
      <c r="F1343" t="s">
        <v>2892</v>
      </c>
      <c r="G1343" t="s">
        <v>2911</v>
      </c>
      <c r="H1343" t="s">
        <v>2904</v>
      </c>
      <c r="I1343" t="s">
        <v>2895</v>
      </c>
      <c r="J1343">
        <v>310.57514450864301</v>
      </c>
      <c r="K1343">
        <v>1</v>
      </c>
      <c r="L1343">
        <v>1</v>
      </c>
      <c r="M1343">
        <v>1</v>
      </c>
      <c r="N1343">
        <v>1869883.1247270801</v>
      </c>
      <c r="O1343">
        <v>442418.38315017399</v>
      </c>
      <c r="P1343">
        <v>713720.03643145098</v>
      </c>
      <c r="Q1343">
        <v>238813.31877265201</v>
      </c>
      <c r="R1343">
        <v>141859.26823829199</v>
      </c>
      <c r="S1343">
        <v>136740.32145618799</v>
      </c>
      <c r="T1343">
        <v>2105122.7000000002</v>
      </c>
      <c r="U1343">
        <v>1301571.43131965</v>
      </c>
      <c r="V1343">
        <v>3265553.2667546002</v>
      </c>
      <c r="W1343">
        <v>141140.86456504799</v>
      </c>
      <c r="X1343">
        <v>0</v>
      </c>
      <c r="Y1343">
        <v>0</v>
      </c>
      <c r="Z1343">
        <v>0</v>
      </c>
      <c r="AA1343">
        <v>0</v>
      </c>
      <c r="AB1343">
        <v>0</v>
      </c>
      <c r="AC1343">
        <v>107825.175160627</v>
      </c>
      <c r="AD1343">
        <v>28915.146295561299</v>
      </c>
      <c r="AE1343">
        <v>0</v>
      </c>
      <c r="AF1343">
        <v>0</v>
      </c>
      <c r="AG1343">
        <v>0</v>
      </c>
      <c r="AH1343">
        <v>0</v>
      </c>
      <c r="AI1343">
        <v>0</v>
      </c>
      <c r="AJ1343">
        <v>3543434.4527758402</v>
      </c>
      <c r="AK1343" s="63">
        <v>11409.2660518016</v>
      </c>
      <c r="AL1343">
        <v>330.98244656580999</v>
      </c>
      <c r="AM1343">
        <v>93035.839999999997</v>
      </c>
      <c r="AN1343">
        <v>4631.12318614992</v>
      </c>
      <c r="AO1343">
        <v>16359.205568307099</v>
      </c>
      <c r="AP1343">
        <v>3753.1860850462999</v>
      </c>
      <c r="AQ1343">
        <v>20687.885194392002</v>
      </c>
      <c r="AR1343">
        <v>11409.2660518016</v>
      </c>
      <c r="AS1343">
        <v>11409.2660518016</v>
      </c>
      <c r="AT1343">
        <v>0</v>
      </c>
      <c r="AU1343" t="s">
        <v>2896</v>
      </c>
      <c r="AV1343" t="s">
        <v>2896</v>
      </c>
    </row>
    <row r="1344" spans="1:48" x14ac:dyDescent="0.25">
      <c r="A1344" t="s">
        <v>4266</v>
      </c>
      <c r="B1344">
        <v>2251</v>
      </c>
      <c r="C1344" t="s">
        <v>247</v>
      </c>
      <c r="D1344">
        <v>2251</v>
      </c>
      <c r="E1344" t="s">
        <v>247</v>
      </c>
      <c r="F1344" t="s">
        <v>1871</v>
      </c>
      <c r="G1344" t="s">
        <v>1871</v>
      </c>
      <c r="H1344" t="s">
        <v>2899</v>
      </c>
      <c r="I1344" t="s">
        <v>2895</v>
      </c>
      <c r="J1344">
        <v>107.90059684832799</v>
      </c>
      <c r="K1344">
        <v>1</v>
      </c>
      <c r="L1344">
        <v>1</v>
      </c>
      <c r="M1344">
        <v>1</v>
      </c>
      <c r="N1344">
        <v>154535.843753956</v>
      </c>
      <c r="O1344">
        <v>10774.341867638001</v>
      </c>
      <c r="P1344">
        <v>154630.21107386699</v>
      </c>
      <c r="Q1344">
        <v>82968.969302635494</v>
      </c>
      <c r="R1344">
        <v>49285.011959329102</v>
      </c>
      <c r="S1344">
        <v>47506.577906282902</v>
      </c>
      <c r="T1344">
        <v>0</v>
      </c>
      <c r="U1344">
        <v>452194.37795742502</v>
      </c>
      <c r="V1344">
        <v>426808.13193322002</v>
      </c>
      <c r="W1344">
        <v>25386.2460242054</v>
      </c>
      <c r="X1344">
        <v>0</v>
      </c>
      <c r="Y1344">
        <v>0</v>
      </c>
      <c r="Z1344">
        <v>0</v>
      </c>
      <c r="AA1344">
        <v>0</v>
      </c>
      <c r="AB1344">
        <v>0</v>
      </c>
      <c r="AC1344">
        <v>37460.823767831702</v>
      </c>
      <c r="AD1344">
        <v>10045.754138451201</v>
      </c>
      <c r="AE1344">
        <v>0</v>
      </c>
      <c r="AF1344">
        <v>0</v>
      </c>
      <c r="AG1344">
        <v>0</v>
      </c>
      <c r="AH1344">
        <v>0</v>
      </c>
      <c r="AI1344">
        <v>0</v>
      </c>
      <c r="AJ1344">
        <v>499700.95586370799</v>
      </c>
      <c r="AK1344" s="63">
        <v>4631.12318614992</v>
      </c>
      <c r="AL1344">
        <v>330.98244656580999</v>
      </c>
      <c r="AM1344">
        <v>93035.839999999997</v>
      </c>
      <c r="AN1344">
        <v>4631.12318614992</v>
      </c>
      <c r="AO1344">
        <v>16359.205568307099</v>
      </c>
      <c r="AP1344">
        <v>634.54287297753501</v>
      </c>
      <c r="AQ1344">
        <v>40331.279999999999</v>
      </c>
      <c r="AR1344">
        <v>4631.12318614992</v>
      </c>
      <c r="AS1344">
        <v>4631.12318614992</v>
      </c>
      <c r="AT1344">
        <v>0</v>
      </c>
      <c r="AU1344" t="s">
        <v>2896</v>
      </c>
      <c r="AV1344" t="s">
        <v>2900</v>
      </c>
    </row>
    <row r="1345" spans="1:48" x14ac:dyDescent="0.25">
      <c r="A1345" t="s">
        <v>4267</v>
      </c>
      <c r="B1345">
        <v>1997</v>
      </c>
      <c r="C1345" t="s">
        <v>248</v>
      </c>
      <c r="D1345">
        <v>299</v>
      </c>
      <c r="E1345" t="s">
        <v>1568</v>
      </c>
      <c r="F1345" t="s">
        <v>2892</v>
      </c>
      <c r="G1345" t="s">
        <v>2893</v>
      </c>
      <c r="H1345" t="s">
        <v>2894</v>
      </c>
      <c r="I1345" t="s">
        <v>2895</v>
      </c>
      <c r="J1345">
        <v>133.194078947333</v>
      </c>
      <c r="K1345">
        <v>1</v>
      </c>
      <c r="L1345">
        <v>1</v>
      </c>
      <c r="M1345">
        <v>3</v>
      </c>
      <c r="N1345">
        <v>1212915.6888057799</v>
      </c>
      <c r="O1345">
        <v>335706.42032538599</v>
      </c>
      <c r="P1345">
        <v>1915986.60445303</v>
      </c>
      <c r="Q1345">
        <v>160871.87562717</v>
      </c>
      <c r="R1345">
        <v>245688.71674182601</v>
      </c>
      <c r="S1345">
        <v>71786.546185173895</v>
      </c>
      <c r="T1345">
        <v>1962767.59</v>
      </c>
      <c r="U1345">
        <v>1908401.7159531901</v>
      </c>
      <c r="V1345">
        <v>2097620.83201257</v>
      </c>
      <c r="W1345">
        <v>1773548.47394062</v>
      </c>
      <c r="X1345">
        <v>0</v>
      </c>
      <c r="Y1345">
        <v>0</v>
      </c>
      <c r="Z1345">
        <v>0</v>
      </c>
      <c r="AA1345">
        <v>0</v>
      </c>
      <c r="AB1345">
        <v>0</v>
      </c>
      <c r="AC1345">
        <v>70235.2358108552</v>
      </c>
      <c r="AD1345">
        <v>1551.31037431866</v>
      </c>
      <c r="AE1345">
        <v>0</v>
      </c>
      <c r="AF1345">
        <v>0</v>
      </c>
      <c r="AG1345">
        <v>0</v>
      </c>
      <c r="AH1345">
        <v>0</v>
      </c>
      <c r="AI1345">
        <v>0</v>
      </c>
      <c r="AJ1345">
        <v>3942955.85213836</v>
      </c>
      <c r="AK1345" s="63">
        <v>29603.086588387199</v>
      </c>
      <c r="AL1345">
        <v>330.98244656580999</v>
      </c>
      <c r="AM1345">
        <v>93035.839999999997</v>
      </c>
      <c r="AN1345">
        <v>29603.086588387199</v>
      </c>
      <c r="AO1345">
        <v>29705.732542008001</v>
      </c>
      <c r="AP1345">
        <v>330.98244656580999</v>
      </c>
      <c r="AQ1345">
        <v>93035.839999999997</v>
      </c>
      <c r="AR1345">
        <v>29603.086588387199</v>
      </c>
      <c r="AS1345">
        <v>29603.086588387199</v>
      </c>
      <c r="AT1345">
        <v>0</v>
      </c>
      <c r="AU1345" t="s">
        <v>2896</v>
      </c>
      <c r="AV1345" t="s">
        <v>2896</v>
      </c>
    </row>
    <row r="1346" spans="1:48" x14ac:dyDescent="0.25">
      <c r="A1346" t="s">
        <v>4268</v>
      </c>
      <c r="B1346">
        <v>1997</v>
      </c>
      <c r="C1346" t="s">
        <v>248</v>
      </c>
      <c r="D1346">
        <v>300</v>
      </c>
      <c r="E1346" t="s">
        <v>1569</v>
      </c>
      <c r="F1346" t="s">
        <v>2892</v>
      </c>
      <c r="G1346" t="s">
        <v>2903</v>
      </c>
      <c r="H1346" t="s">
        <v>2904</v>
      </c>
      <c r="I1346" t="s">
        <v>2895</v>
      </c>
      <c r="J1346">
        <v>104.31359649117</v>
      </c>
      <c r="K1346">
        <v>1</v>
      </c>
      <c r="L1346">
        <v>1</v>
      </c>
      <c r="M1346">
        <v>3</v>
      </c>
      <c r="N1346">
        <v>959543.86119422398</v>
      </c>
      <c r="O1346">
        <v>263785.439674614</v>
      </c>
      <c r="P1346">
        <v>1420417.0155469701</v>
      </c>
      <c r="Q1346">
        <v>125990.01437283</v>
      </c>
      <c r="R1346">
        <v>272754.40325817402</v>
      </c>
      <c r="S1346">
        <v>56221.063814826099</v>
      </c>
      <c r="T1346">
        <v>1547887.91</v>
      </c>
      <c r="U1346">
        <v>1494602.8240468099</v>
      </c>
      <c r="V1346">
        <v>1719477.4879874301</v>
      </c>
      <c r="W1346">
        <v>1322013.24605938</v>
      </c>
      <c r="X1346">
        <v>0</v>
      </c>
      <c r="Y1346">
        <v>0</v>
      </c>
      <c r="Z1346">
        <v>0</v>
      </c>
      <c r="AA1346">
        <v>0</v>
      </c>
      <c r="AB1346">
        <v>1000</v>
      </c>
      <c r="AC1346">
        <v>55006.124189144801</v>
      </c>
      <c r="AD1346">
        <v>1214.93962568134</v>
      </c>
      <c r="AE1346">
        <v>0</v>
      </c>
      <c r="AF1346">
        <v>0</v>
      </c>
      <c r="AG1346">
        <v>0</v>
      </c>
      <c r="AH1346">
        <v>0</v>
      </c>
      <c r="AI1346">
        <v>0</v>
      </c>
      <c r="AJ1346">
        <v>3098711.7978616399</v>
      </c>
      <c r="AK1346" s="63">
        <v>29705.732542008001</v>
      </c>
      <c r="AL1346">
        <v>330.98244656580999</v>
      </c>
      <c r="AM1346">
        <v>93035.839999999997</v>
      </c>
      <c r="AN1346">
        <v>29603.086588387199</v>
      </c>
      <c r="AO1346">
        <v>29705.732542008001</v>
      </c>
      <c r="AP1346">
        <v>330.98244656580999</v>
      </c>
      <c r="AQ1346">
        <v>40734.411818744898</v>
      </c>
      <c r="AR1346">
        <v>29705.732542008001</v>
      </c>
      <c r="AS1346">
        <v>29705.732542008001</v>
      </c>
      <c r="AT1346">
        <v>0</v>
      </c>
      <c r="AU1346" t="s">
        <v>2896</v>
      </c>
      <c r="AV1346" t="s">
        <v>2896</v>
      </c>
    </row>
    <row r="1347" spans="1:48" x14ac:dyDescent="0.25">
      <c r="A1347" t="s">
        <v>4269</v>
      </c>
      <c r="B1347">
        <v>1902</v>
      </c>
      <c r="C1347" t="s">
        <v>56</v>
      </c>
      <c r="D1347">
        <v>1902</v>
      </c>
      <c r="E1347" t="s">
        <v>56</v>
      </c>
      <c r="F1347" t="s">
        <v>4270</v>
      </c>
      <c r="G1347" t="s">
        <v>4270</v>
      </c>
      <c r="H1347" t="s">
        <v>2899</v>
      </c>
      <c r="I1347" t="s">
        <v>2895</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0</v>
      </c>
      <c r="AJ1347">
        <v>0</v>
      </c>
      <c r="AK1347" s="63">
        <v>0</v>
      </c>
      <c r="AL1347">
        <v>0</v>
      </c>
      <c r="AM1347">
        <v>0</v>
      </c>
      <c r="AN1347">
        <v>0</v>
      </c>
      <c r="AO1347">
        <v>0</v>
      </c>
      <c r="AP1347">
        <v>0</v>
      </c>
      <c r="AQ1347">
        <v>0</v>
      </c>
      <c r="AR1347">
        <v>0</v>
      </c>
      <c r="AS1347">
        <v>0</v>
      </c>
      <c r="AT1347">
        <v>54132675</v>
      </c>
      <c r="AU1347" t="s">
        <v>2896</v>
      </c>
      <c r="AV1347" t="s">
        <v>2896</v>
      </c>
    </row>
    <row r="1348" spans="1:48" x14ac:dyDescent="0.25">
      <c r="A1348" t="s">
        <v>4271</v>
      </c>
      <c r="B1348">
        <v>2223</v>
      </c>
      <c r="C1348" t="s">
        <v>4272</v>
      </c>
      <c r="D1348">
        <v>2223</v>
      </c>
      <c r="E1348" t="s">
        <v>4272</v>
      </c>
      <c r="F1348" t="s">
        <v>4270</v>
      </c>
      <c r="G1348" t="s">
        <v>4270</v>
      </c>
      <c r="H1348" t="s">
        <v>2899</v>
      </c>
      <c r="I1348" t="s">
        <v>2895</v>
      </c>
      <c r="J1348">
        <v>0</v>
      </c>
      <c r="K1348">
        <v>0</v>
      </c>
      <c r="L1348">
        <v>0</v>
      </c>
      <c r="M1348">
        <v>0</v>
      </c>
      <c r="N1348">
        <v>0</v>
      </c>
      <c r="O1348">
        <v>0</v>
      </c>
      <c r="P1348">
        <v>0</v>
      </c>
      <c r="Q1348">
        <v>0</v>
      </c>
      <c r="R1348">
        <v>0</v>
      </c>
      <c r="S1348">
        <v>0</v>
      </c>
      <c r="T1348">
        <v>0</v>
      </c>
      <c r="U1348">
        <v>0</v>
      </c>
      <c r="V1348">
        <v>0</v>
      </c>
      <c r="W1348">
        <v>0</v>
      </c>
      <c r="X1348">
        <v>0</v>
      </c>
      <c r="Y1348">
        <v>0</v>
      </c>
      <c r="Z1348">
        <v>0</v>
      </c>
      <c r="AA1348">
        <v>0</v>
      </c>
      <c r="AB1348">
        <v>0</v>
      </c>
      <c r="AC1348">
        <v>0</v>
      </c>
      <c r="AD1348">
        <v>0</v>
      </c>
      <c r="AE1348">
        <v>0</v>
      </c>
      <c r="AF1348">
        <v>0</v>
      </c>
      <c r="AG1348">
        <v>0</v>
      </c>
      <c r="AH1348">
        <v>0</v>
      </c>
      <c r="AI1348">
        <v>0</v>
      </c>
      <c r="AJ1348">
        <v>0</v>
      </c>
      <c r="AK1348" s="63">
        <v>0</v>
      </c>
      <c r="AL1348">
        <v>0</v>
      </c>
      <c r="AM1348">
        <v>0</v>
      </c>
      <c r="AN1348">
        <v>0</v>
      </c>
      <c r="AO1348">
        <v>0</v>
      </c>
      <c r="AP1348">
        <v>0</v>
      </c>
      <c r="AQ1348">
        <v>0</v>
      </c>
      <c r="AR1348">
        <v>0</v>
      </c>
      <c r="AS1348">
        <v>0</v>
      </c>
      <c r="AT1348">
        <v>7213173.2300000004</v>
      </c>
      <c r="AU1348" t="s">
        <v>2896</v>
      </c>
      <c r="AV1348" t="s">
        <v>2896</v>
      </c>
    </row>
    <row r="1349" spans="1:48" x14ac:dyDescent="0.25">
      <c r="A1349" t="s">
        <v>4273</v>
      </c>
      <c r="B1349">
        <v>1980</v>
      </c>
      <c r="C1349" t="s">
        <v>82</v>
      </c>
      <c r="D1349">
        <v>1980</v>
      </c>
      <c r="E1349" t="s">
        <v>82</v>
      </c>
      <c r="F1349" t="s">
        <v>4270</v>
      </c>
      <c r="G1349" t="s">
        <v>4270</v>
      </c>
      <c r="H1349" t="s">
        <v>2899</v>
      </c>
      <c r="I1349" t="s">
        <v>2895</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0</v>
      </c>
      <c r="AK1349" s="63">
        <v>0</v>
      </c>
      <c r="AL1349">
        <v>0</v>
      </c>
      <c r="AM1349">
        <v>0</v>
      </c>
      <c r="AN1349">
        <v>0</v>
      </c>
      <c r="AO1349">
        <v>0</v>
      </c>
      <c r="AP1349">
        <v>0</v>
      </c>
      <c r="AQ1349">
        <v>0</v>
      </c>
      <c r="AR1349">
        <v>0</v>
      </c>
      <c r="AS1349">
        <v>0</v>
      </c>
      <c r="AT1349">
        <v>40947250.549999997</v>
      </c>
      <c r="AU1349" t="s">
        <v>2896</v>
      </c>
      <c r="AV1349" t="s">
        <v>2896</v>
      </c>
    </row>
    <row r="1350" spans="1:48" x14ac:dyDescent="0.25">
      <c r="A1350" t="s">
        <v>4274</v>
      </c>
      <c r="B1350">
        <v>2020</v>
      </c>
      <c r="C1350" t="s">
        <v>99</v>
      </c>
      <c r="D1350">
        <v>351</v>
      </c>
      <c r="E1350" t="s">
        <v>646</v>
      </c>
      <c r="F1350" t="s">
        <v>2892</v>
      </c>
      <c r="G1350" t="s">
        <v>2893</v>
      </c>
      <c r="H1350" t="s">
        <v>2894</v>
      </c>
      <c r="I1350" t="s">
        <v>2895</v>
      </c>
      <c r="J1350">
        <v>2.370860927152</v>
      </c>
      <c r="K1350">
        <v>0</v>
      </c>
      <c r="L1350">
        <v>0</v>
      </c>
      <c r="M1350">
        <v>1</v>
      </c>
      <c r="N1350">
        <v>120424.41</v>
      </c>
      <c r="O1350">
        <v>312430.59999999998</v>
      </c>
      <c r="P1350">
        <v>66657.05</v>
      </c>
      <c r="Q1350">
        <v>3151748.03</v>
      </c>
      <c r="R1350">
        <v>130000</v>
      </c>
      <c r="S1350">
        <v>1261.6423404328</v>
      </c>
      <c r="T1350">
        <v>3781260.09</v>
      </c>
      <c r="U1350">
        <v>0</v>
      </c>
      <c r="V1350">
        <v>3748713.81</v>
      </c>
      <c r="W1350">
        <v>32546.28</v>
      </c>
      <c r="X1350">
        <v>0</v>
      </c>
      <c r="Y1350">
        <v>0</v>
      </c>
      <c r="Z1350">
        <v>0</v>
      </c>
      <c r="AA1350">
        <v>0</v>
      </c>
      <c r="AB1350">
        <v>0</v>
      </c>
      <c r="AC1350">
        <v>1261.6423404328</v>
      </c>
      <c r="AD1350">
        <v>0</v>
      </c>
      <c r="AE1350">
        <v>0</v>
      </c>
      <c r="AF1350">
        <v>0</v>
      </c>
      <c r="AG1350">
        <v>0</v>
      </c>
      <c r="AH1350">
        <v>0</v>
      </c>
      <c r="AI1350">
        <v>0</v>
      </c>
      <c r="AJ1350">
        <v>3782521.7323404299</v>
      </c>
      <c r="AK1350" s="63">
        <v>1595421.17760749</v>
      </c>
      <c r="AL1350">
        <v>0</v>
      </c>
      <c r="AM1350">
        <v>0</v>
      </c>
      <c r="AN1350">
        <v>0</v>
      </c>
      <c r="AO1350">
        <v>0</v>
      </c>
      <c r="AP1350">
        <v>0</v>
      </c>
      <c r="AQ1350">
        <v>0</v>
      </c>
      <c r="AR1350">
        <v>0</v>
      </c>
      <c r="AS1350">
        <v>0</v>
      </c>
      <c r="AT1350">
        <v>0</v>
      </c>
      <c r="AU1350" t="s">
        <v>2896</v>
      </c>
      <c r="AV1350" t="s">
        <v>2896</v>
      </c>
    </row>
    <row r="1351" spans="1:48" x14ac:dyDescent="0.25">
      <c r="A1351" t="s">
        <v>4275</v>
      </c>
      <c r="B1351">
        <v>2007</v>
      </c>
      <c r="C1351" t="s">
        <v>4276</v>
      </c>
      <c r="D1351">
        <v>2007</v>
      </c>
      <c r="E1351" t="s">
        <v>4276</v>
      </c>
      <c r="F1351" t="s">
        <v>4270</v>
      </c>
      <c r="G1351" t="s">
        <v>4270</v>
      </c>
      <c r="H1351" t="s">
        <v>2899</v>
      </c>
      <c r="I1351" t="s">
        <v>2895</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0</v>
      </c>
      <c r="AK1351" s="63">
        <v>0</v>
      </c>
      <c r="AL1351">
        <v>0</v>
      </c>
      <c r="AM1351">
        <v>0</v>
      </c>
      <c r="AN1351">
        <v>0</v>
      </c>
      <c r="AO1351">
        <v>0</v>
      </c>
      <c r="AP1351">
        <v>0</v>
      </c>
      <c r="AQ1351">
        <v>0</v>
      </c>
      <c r="AR1351">
        <v>0</v>
      </c>
      <c r="AS1351">
        <v>0</v>
      </c>
      <c r="AT1351">
        <v>2830822.18</v>
      </c>
      <c r="AU1351" t="s">
        <v>2896</v>
      </c>
      <c r="AV1351" t="s">
        <v>2896</v>
      </c>
    </row>
    <row r="1352" spans="1:48" x14ac:dyDescent="0.25">
      <c r="A1352" t="s">
        <v>4277</v>
      </c>
      <c r="B1352">
        <v>2183</v>
      </c>
      <c r="C1352" t="s">
        <v>108</v>
      </c>
      <c r="D1352">
        <v>3553</v>
      </c>
      <c r="E1352" t="s">
        <v>692</v>
      </c>
      <c r="F1352" t="s">
        <v>2906</v>
      </c>
      <c r="G1352" t="s">
        <v>2903</v>
      </c>
      <c r="H1352" t="s">
        <v>2894</v>
      </c>
      <c r="I1352" t="s">
        <v>2895</v>
      </c>
      <c r="J1352">
        <v>0.96273291925350002</v>
      </c>
      <c r="K1352">
        <v>0</v>
      </c>
      <c r="L1352">
        <v>0</v>
      </c>
      <c r="M1352">
        <v>2</v>
      </c>
      <c r="N1352">
        <v>400198.18465149699</v>
      </c>
      <c r="O1352">
        <v>694.11828959840102</v>
      </c>
      <c r="P1352">
        <v>4387.5834109632297</v>
      </c>
      <c r="Q1352">
        <v>295.619799560812</v>
      </c>
      <c r="R1352">
        <v>237.91011822155099</v>
      </c>
      <c r="S1352">
        <v>340.62034837112202</v>
      </c>
      <c r="T1352">
        <v>402305.3</v>
      </c>
      <c r="U1352">
        <v>3508.1162698401899</v>
      </c>
      <c r="V1352">
        <v>5414.1268421988198</v>
      </c>
      <c r="W1352">
        <v>400362.400501494</v>
      </c>
      <c r="X1352">
        <v>0</v>
      </c>
      <c r="Y1352">
        <v>0</v>
      </c>
      <c r="Z1352">
        <v>0</v>
      </c>
      <c r="AA1352">
        <v>0</v>
      </c>
      <c r="AB1352">
        <v>36.888926147667298</v>
      </c>
      <c r="AC1352">
        <v>340.62034837112202</v>
      </c>
      <c r="AD1352">
        <v>0</v>
      </c>
      <c r="AE1352">
        <v>0</v>
      </c>
      <c r="AF1352">
        <v>0</v>
      </c>
      <c r="AG1352">
        <v>0</v>
      </c>
      <c r="AH1352">
        <v>0</v>
      </c>
      <c r="AI1352">
        <v>0</v>
      </c>
      <c r="AJ1352">
        <v>406154.03661821102</v>
      </c>
      <c r="AK1352" s="63">
        <v>421876.12835877901</v>
      </c>
      <c r="AL1352">
        <v>0</v>
      </c>
      <c r="AM1352">
        <v>0</v>
      </c>
      <c r="AN1352">
        <v>0</v>
      </c>
      <c r="AO1352">
        <v>0</v>
      </c>
      <c r="AP1352">
        <v>0</v>
      </c>
      <c r="AQ1352">
        <v>0</v>
      </c>
      <c r="AR1352">
        <v>0</v>
      </c>
      <c r="AS1352">
        <v>0</v>
      </c>
      <c r="AT1352">
        <v>0</v>
      </c>
      <c r="AU1352" t="s">
        <v>2896</v>
      </c>
      <c r="AV1352" t="s">
        <v>2896</v>
      </c>
    </row>
    <row r="1353" spans="1:48" x14ac:dyDescent="0.25">
      <c r="A1353" t="s">
        <v>4278</v>
      </c>
      <c r="B1353">
        <v>2013</v>
      </c>
      <c r="C1353" t="s">
        <v>4279</v>
      </c>
      <c r="D1353">
        <v>2013</v>
      </c>
      <c r="E1353" t="s">
        <v>4279</v>
      </c>
      <c r="F1353" t="s">
        <v>4270</v>
      </c>
      <c r="G1353" t="s">
        <v>4270</v>
      </c>
      <c r="H1353" t="s">
        <v>2899</v>
      </c>
      <c r="I1353" t="s">
        <v>2895</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c r="AJ1353">
        <v>0</v>
      </c>
      <c r="AK1353" s="63">
        <v>0</v>
      </c>
      <c r="AL1353">
        <v>0</v>
      </c>
      <c r="AM1353">
        <v>0</v>
      </c>
      <c r="AN1353">
        <v>0</v>
      </c>
      <c r="AO1353">
        <v>0</v>
      </c>
      <c r="AP1353">
        <v>0</v>
      </c>
      <c r="AQ1353">
        <v>0</v>
      </c>
      <c r="AR1353">
        <v>0</v>
      </c>
      <c r="AS1353">
        <v>0</v>
      </c>
      <c r="AT1353">
        <v>3764371.32</v>
      </c>
      <c r="AU1353" t="s">
        <v>2896</v>
      </c>
      <c r="AV1353" t="s">
        <v>2896</v>
      </c>
    </row>
    <row r="1354" spans="1:48" x14ac:dyDescent="0.25">
      <c r="A1354" t="s">
        <v>4280</v>
      </c>
      <c r="B1354">
        <v>1975</v>
      </c>
      <c r="C1354" t="s">
        <v>735</v>
      </c>
      <c r="D1354">
        <v>1975</v>
      </c>
      <c r="E1354" t="s">
        <v>735</v>
      </c>
      <c r="F1354" t="s">
        <v>4270</v>
      </c>
      <c r="G1354" t="s">
        <v>4270</v>
      </c>
      <c r="H1354" t="s">
        <v>2899</v>
      </c>
      <c r="I1354" t="s">
        <v>2895</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c r="AJ1354">
        <v>0</v>
      </c>
      <c r="AK1354" s="63">
        <v>0</v>
      </c>
      <c r="AL1354">
        <v>0</v>
      </c>
      <c r="AM1354">
        <v>0</v>
      </c>
      <c r="AN1354">
        <v>0</v>
      </c>
      <c r="AO1354">
        <v>0</v>
      </c>
      <c r="AP1354">
        <v>0</v>
      </c>
      <c r="AQ1354">
        <v>0</v>
      </c>
      <c r="AR1354">
        <v>0</v>
      </c>
      <c r="AS1354">
        <v>0</v>
      </c>
      <c r="AT1354">
        <v>47075253.350000001</v>
      </c>
      <c r="AU1354" t="s">
        <v>2896</v>
      </c>
      <c r="AV1354" t="s">
        <v>2896</v>
      </c>
    </row>
    <row r="1355" spans="1:48" x14ac:dyDescent="0.25">
      <c r="A1355" t="s">
        <v>4281</v>
      </c>
      <c r="B1355">
        <v>2200</v>
      </c>
      <c r="C1355" t="s">
        <v>121</v>
      </c>
      <c r="D1355">
        <v>2200</v>
      </c>
      <c r="E1355" t="s">
        <v>121</v>
      </c>
      <c r="F1355" t="s">
        <v>4270</v>
      </c>
      <c r="G1355" t="s">
        <v>4270</v>
      </c>
      <c r="H1355" t="s">
        <v>2899</v>
      </c>
      <c r="I1355" t="s">
        <v>2895</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s="63">
        <v>0</v>
      </c>
      <c r="AL1355">
        <v>0</v>
      </c>
      <c r="AM1355">
        <v>0</v>
      </c>
      <c r="AN1355">
        <v>0</v>
      </c>
      <c r="AO1355">
        <v>0</v>
      </c>
      <c r="AP1355">
        <v>0</v>
      </c>
      <c r="AQ1355">
        <v>0</v>
      </c>
      <c r="AR1355">
        <v>0</v>
      </c>
      <c r="AS1355">
        <v>0</v>
      </c>
      <c r="AT1355">
        <v>35482143.670000002</v>
      </c>
      <c r="AU1355" t="s">
        <v>2896</v>
      </c>
      <c r="AV1355" t="s">
        <v>2896</v>
      </c>
    </row>
    <row r="1356" spans="1:48" x14ac:dyDescent="0.25">
      <c r="A1356" t="s">
        <v>4282</v>
      </c>
      <c r="B1356">
        <v>2049</v>
      </c>
      <c r="C1356" t="s">
        <v>4283</v>
      </c>
      <c r="D1356">
        <v>2049</v>
      </c>
      <c r="E1356" t="s">
        <v>4283</v>
      </c>
      <c r="F1356" t="s">
        <v>4270</v>
      </c>
      <c r="G1356" t="s">
        <v>4270</v>
      </c>
      <c r="H1356" t="s">
        <v>2899</v>
      </c>
      <c r="I1356" t="s">
        <v>2895</v>
      </c>
      <c r="J1356">
        <v>0</v>
      </c>
      <c r="K1356">
        <v>0</v>
      </c>
      <c r="L1356">
        <v>0</v>
      </c>
      <c r="M1356">
        <v>0</v>
      </c>
      <c r="N1356">
        <v>0</v>
      </c>
      <c r="O1356">
        <v>0</v>
      </c>
      <c r="P1356">
        <v>0</v>
      </c>
      <c r="Q1356">
        <v>0</v>
      </c>
      <c r="R1356">
        <v>0</v>
      </c>
      <c r="S1356">
        <v>0</v>
      </c>
      <c r="T1356">
        <v>0</v>
      </c>
      <c r="U1356">
        <v>0</v>
      </c>
      <c r="V1356">
        <v>0</v>
      </c>
      <c r="W1356">
        <v>0</v>
      </c>
      <c r="X1356">
        <v>0</v>
      </c>
      <c r="Y1356">
        <v>0</v>
      </c>
      <c r="Z1356">
        <v>0</v>
      </c>
      <c r="AA1356">
        <v>0</v>
      </c>
      <c r="AB1356">
        <v>0</v>
      </c>
      <c r="AC1356">
        <v>0</v>
      </c>
      <c r="AD1356">
        <v>0</v>
      </c>
      <c r="AE1356">
        <v>0</v>
      </c>
      <c r="AF1356">
        <v>0</v>
      </c>
      <c r="AG1356">
        <v>0</v>
      </c>
      <c r="AH1356">
        <v>0</v>
      </c>
      <c r="AI1356">
        <v>0</v>
      </c>
      <c r="AJ1356">
        <v>0</v>
      </c>
      <c r="AK1356" s="63">
        <v>0</v>
      </c>
      <c r="AL1356">
        <v>0</v>
      </c>
      <c r="AM1356">
        <v>0</v>
      </c>
      <c r="AN1356">
        <v>0</v>
      </c>
      <c r="AO1356">
        <v>0</v>
      </c>
      <c r="AP1356">
        <v>0</v>
      </c>
      <c r="AQ1356">
        <v>0</v>
      </c>
      <c r="AR1356">
        <v>0</v>
      </c>
      <c r="AS1356">
        <v>0</v>
      </c>
      <c r="AT1356">
        <v>1992387.25</v>
      </c>
      <c r="AU1356" t="s">
        <v>2896</v>
      </c>
      <c r="AV1356" t="s">
        <v>2896</v>
      </c>
    </row>
    <row r="1357" spans="1:48" x14ac:dyDescent="0.25">
      <c r="A1357" t="s">
        <v>4284</v>
      </c>
      <c r="B1357">
        <v>2058</v>
      </c>
      <c r="C1357" t="s">
        <v>4285</v>
      </c>
      <c r="D1357">
        <v>2058</v>
      </c>
      <c r="E1357" t="s">
        <v>4285</v>
      </c>
      <c r="F1357" t="s">
        <v>4270</v>
      </c>
      <c r="G1357" t="s">
        <v>4270</v>
      </c>
      <c r="H1357" t="s">
        <v>2899</v>
      </c>
      <c r="I1357" t="s">
        <v>2895</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s="63">
        <v>0</v>
      </c>
      <c r="AL1357">
        <v>0</v>
      </c>
      <c r="AM1357">
        <v>0</v>
      </c>
      <c r="AN1357">
        <v>0</v>
      </c>
      <c r="AO1357">
        <v>0</v>
      </c>
      <c r="AP1357">
        <v>0</v>
      </c>
      <c r="AQ1357">
        <v>0</v>
      </c>
      <c r="AR1357">
        <v>0</v>
      </c>
      <c r="AS1357">
        <v>0</v>
      </c>
      <c r="AT1357">
        <v>1991331.32</v>
      </c>
      <c r="AU1357" t="s">
        <v>2896</v>
      </c>
      <c r="AV1357" t="s">
        <v>2896</v>
      </c>
    </row>
    <row r="1358" spans="1:48" x14ac:dyDescent="0.25">
      <c r="A1358" t="s">
        <v>4286</v>
      </c>
      <c r="B1358">
        <v>2064</v>
      </c>
      <c r="C1358" t="s">
        <v>139</v>
      </c>
      <c r="D1358">
        <v>2064</v>
      </c>
      <c r="E1358" t="s">
        <v>139</v>
      </c>
      <c r="F1358" t="s">
        <v>4270</v>
      </c>
      <c r="G1358" t="s">
        <v>4270</v>
      </c>
      <c r="H1358" t="s">
        <v>2899</v>
      </c>
      <c r="I1358" t="s">
        <v>2895</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s="63">
        <v>0</v>
      </c>
      <c r="AL1358">
        <v>0</v>
      </c>
      <c r="AM1358">
        <v>0</v>
      </c>
      <c r="AN1358">
        <v>0</v>
      </c>
      <c r="AO1358">
        <v>0</v>
      </c>
      <c r="AP1358">
        <v>0</v>
      </c>
      <c r="AQ1358">
        <v>0</v>
      </c>
      <c r="AR1358">
        <v>0</v>
      </c>
      <c r="AS1358">
        <v>0</v>
      </c>
      <c r="AT1358">
        <v>39310523.560000002</v>
      </c>
      <c r="AU1358" t="s">
        <v>2896</v>
      </c>
      <c r="AV1358" t="s">
        <v>2896</v>
      </c>
    </row>
    <row r="1359" spans="1:48" x14ac:dyDescent="0.25">
      <c r="A1359" t="s">
        <v>4287</v>
      </c>
      <c r="B1359">
        <v>2098</v>
      </c>
      <c r="C1359" t="s">
        <v>143</v>
      </c>
      <c r="D1359">
        <v>2098</v>
      </c>
      <c r="E1359" t="s">
        <v>143</v>
      </c>
      <c r="F1359" t="s">
        <v>4270</v>
      </c>
      <c r="G1359" t="s">
        <v>4270</v>
      </c>
      <c r="H1359" t="s">
        <v>2899</v>
      </c>
      <c r="I1359" t="s">
        <v>2895</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s="63">
        <v>0</v>
      </c>
      <c r="AL1359">
        <v>0</v>
      </c>
      <c r="AM1359">
        <v>0</v>
      </c>
      <c r="AN1359">
        <v>0</v>
      </c>
      <c r="AO1359">
        <v>0</v>
      </c>
      <c r="AP1359">
        <v>0</v>
      </c>
      <c r="AQ1359">
        <v>0</v>
      </c>
      <c r="AR1359">
        <v>0</v>
      </c>
      <c r="AS1359">
        <v>0</v>
      </c>
      <c r="AT1359">
        <v>49579062.829999998</v>
      </c>
      <c r="AU1359" t="s">
        <v>2896</v>
      </c>
      <c r="AV1359" t="s">
        <v>2896</v>
      </c>
    </row>
    <row r="1360" spans="1:48" x14ac:dyDescent="0.25">
      <c r="A1360" t="s">
        <v>4288</v>
      </c>
      <c r="B1360">
        <v>2106</v>
      </c>
      <c r="C1360" t="s">
        <v>4289</v>
      </c>
      <c r="D1360">
        <v>2106</v>
      </c>
      <c r="E1360" t="s">
        <v>4289</v>
      </c>
      <c r="F1360" t="s">
        <v>4270</v>
      </c>
      <c r="G1360" t="s">
        <v>4270</v>
      </c>
      <c r="H1360" t="s">
        <v>2899</v>
      </c>
      <c r="I1360" t="s">
        <v>2895</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0</v>
      </c>
      <c r="AK1360" s="63">
        <v>0</v>
      </c>
      <c r="AL1360">
        <v>0</v>
      </c>
      <c r="AM1360">
        <v>0</v>
      </c>
      <c r="AN1360">
        <v>0</v>
      </c>
      <c r="AO1360">
        <v>0</v>
      </c>
      <c r="AP1360">
        <v>0</v>
      </c>
      <c r="AQ1360">
        <v>0</v>
      </c>
      <c r="AR1360">
        <v>0</v>
      </c>
      <c r="AS1360">
        <v>0</v>
      </c>
      <c r="AT1360">
        <v>7864310.1500000004</v>
      </c>
      <c r="AU1360" t="s">
        <v>2896</v>
      </c>
      <c r="AV1360" t="s">
        <v>2896</v>
      </c>
    </row>
    <row r="1361" spans="1:48" x14ac:dyDescent="0.25">
      <c r="A1361" t="s">
        <v>4290</v>
      </c>
      <c r="B1361">
        <v>2148</v>
      </c>
      <c r="C1361" t="s">
        <v>159</v>
      </c>
      <c r="D1361">
        <v>1298</v>
      </c>
      <c r="E1361" t="s">
        <v>962</v>
      </c>
      <c r="F1361" t="s">
        <v>2945</v>
      </c>
      <c r="G1361" t="s">
        <v>2907</v>
      </c>
      <c r="H1361" t="s">
        <v>2904</v>
      </c>
      <c r="I1361" t="s">
        <v>2895</v>
      </c>
      <c r="J1361">
        <v>0</v>
      </c>
      <c r="K1361">
        <v>0</v>
      </c>
      <c r="L1361">
        <v>0</v>
      </c>
      <c r="M1361">
        <v>0</v>
      </c>
      <c r="N1361">
        <v>1319445.1499999999</v>
      </c>
      <c r="O1361">
        <v>326025.73</v>
      </c>
      <c r="P1361">
        <v>47923.46</v>
      </c>
      <c r="Q1361">
        <v>0</v>
      </c>
      <c r="R1361">
        <v>5110246.3099999996</v>
      </c>
      <c r="S1361">
        <v>0</v>
      </c>
      <c r="T1361">
        <v>6803640.6500000004</v>
      </c>
      <c r="U1361">
        <v>0</v>
      </c>
      <c r="V1361">
        <v>6088179.9699999997</v>
      </c>
      <c r="W1361">
        <v>715460.68</v>
      </c>
      <c r="X1361">
        <v>0</v>
      </c>
      <c r="Y1361">
        <v>0</v>
      </c>
      <c r="Z1361">
        <v>0</v>
      </c>
      <c r="AA1361">
        <v>0</v>
      </c>
      <c r="AB1361">
        <v>0</v>
      </c>
      <c r="AC1361">
        <v>0</v>
      </c>
      <c r="AD1361">
        <v>0</v>
      </c>
      <c r="AE1361">
        <v>0</v>
      </c>
      <c r="AF1361">
        <v>0</v>
      </c>
      <c r="AG1361">
        <v>0</v>
      </c>
      <c r="AH1361">
        <v>0</v>
      </c>
      <c r="AI1361">
        <v>0</v>
      </c>
      <c r="AJ1361">
        <v>6803640.6500000004</v>
      </c>
      <c r="AK1361" s="63">
        <v>0</v>
      </c>
      <c r="AL1361">
        <v>0</v>
      </c>
      <c r="AM1361">
        <v>0</v>
      </c>
      <c r="AN1361">
        <v>0</v>
      </c>
      <c r="AO1361">
        <v>0</v>
      </c>
      <c r="AP1361">
        <v>0</v>
      </c>
      <c r="AQ1361">
        <v>0</v>
      </c>
      <c r="AR1361">
        <v>0</v>
      </c>
      <c r="AS1361">
        <v>0</v>
      </c>
      <c r="AT1361">
        <v>0</v>
      </c>
      <c r="AU1361" t="s">
        <v>2896</v>
      </c>
      <c r="AV1361" t="s">
        <v>2896</v>
      </c>
    </row>
    <row r="1362" spans="1:48" x14ac:dyDescent="0.25">
      <c r="A1362" t="s">
        <v>4291</v>
      </c>
      <c r="B1362">
        <v>2148</v>
      </c>
      <c r="C1362" t="s">
        <v>159</v>
      </c>
      <c r="D1362">
        <v>2148</v>
      </c>
      <c r="E1362" t="s">
        <v>159</v>
      </c>
      <c r="F1362" t="s">
        <v>4270</v>
      </c>
      <c r="G1362" t="s">
        <v>4270</v>
      </c>
      <c r="H1362" t="s">
        <v>2899</v>
      </c>
      <c r="I1362" t="s">
        <v>2895</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s="63">
        <v>0</v>
      </c>
      <c r="AL1362">
        <v>0</v>
      </c>
      <c r="AM1362">
        <v>0</v>
      </c>
      <c r="AN1362">
        <v>0</v>
      </c>
      <c r="AO1362">
        <v>0</v>
      </c>
      <c r="AP1362">
        <v>0</v>
      </c>
      <c r="AQ1362">
        <v>0</v>
      </c>
      <c r="AR1362">
        <v>0</v>
      </c>
      <c r="AS1362">
        <v>0</v>
      </c>
      <c r="AT1362">
        <v>54603428.850000001</v>
      </c>
      <c r="AU1362" t="s">
        <v>2896</v>
      </c>
      <c r="AV1362" t="s">
        <v>2896</v>
      </c>
    </row>
    <row r="1363" spans="1:48" x14ac:dyDescent="0.25">
      <c r="A1363" t="s">
        <v>4292</v>
      </c>
      <c r="B1363">
        <v>2148</v>
      </c>
      <c r="C1363" t="s">
        <v>159</v>
      </c>
      <c r="D1363">
        <v>3168</v>
      </c>
      <c r="E1363" t="s">
        <v>967</v>
      </c>
      <c r="F1363" t="s">
        <v>2945</v>
      </c>
      <c r="G1363" t="s">
        <v>2907</v>
      </c>
      <c r="H1363" t="s">
        <v>2904</v>
      </c>
      <c r="I1363" t="s">
        <v>2895</v>
      </c>
      <c r="J1363">
        <v>0</v>
      </c>
      <c r="K1363">
        <v>0</v>
      </c>
      <c r="L1363">
        <v>0</v>
      </c>
      <c r="M1363">
        <v>0</v>
      </c>
      <c r="N1363">
        <v>7300430.2400000002</v>
      </c>
      <c r="O1363">
        <v>3619318.44</v>
      </c>
      <c r="P1363">
        <v>242481.75</v>
      </c>
      <c r="Q1363">
        <v>0</v>
      </c>
      <c r="R1363">
        <v>0</v>
      </c>
      <c r="S1363">
        <v>0</v>
      </c>
      <c r="T1363">
        <v>11162230.43</v>
      </c>
      <c r="U1363">
        <v>0</v>
      </c>
      <c r="V1363">
        <v>7625308.0599999996</v>
      </c>
      <c r="W1363">
        <v>3536922.37</v>
      </c>
      <c r="X1363">
        <v>0</v>
      </c>
      <c r="Y1363">
        <v>0</v>
      </c>
      <c r="Z1363">
        <v>0</v>
      </c>
      <c r="AA1363">
        <v>0</v>
      </c>
      <c r="AB1363">
        <v>0</v>
      </c>
      <c r="AC1363">
        <v>0</v>
      </c>
      <c r="AD1363">
        <v>0</v>
      </c>
      <c r="AE1363">
        <v>0</v>
      </c>
      <c r="AF1363">
        <v>0</v>
      </c>
      <c r="AG1363">
        <v>0</v>
      </c>
      <c r="AH1363">
        <v>0</v>
      </c>
      <c r="AI1363">
        <v>0</v>
      </c>
      <c r="AJ1363">
        <v>11162230.43</v>
      </c>
      <c r="AK1363" s="63">
        <v>0</v>
      </c>
      <c r="AL1363">
        <v>0</v>
      </c>
      <c r="AM1363">
        <v>0</v>
      </c>
      <c r="AN1363">
        <v>0</v>
      </c>
      <c r="AO1363">
        <v>0</v>
      </c>
      <c r="AP1363">
        <v>0</v>
      </c>
      <c r="AQ1363">
        <v>0</v>
      </c>
      <c r="AR1363">
        <v>0</v>
      </c>
      <c r="AS1363">
        <v>0</v>
      </c>
      <c r="AT1363">
        <v>0</v>
      </c>
      <c r="AU1363" t="s">
        <v>2896</v>
      </c>
      <c r="AV1363" t="s">
        <v>2896</v>
      </c>
    </row>
    <row r="1364" spans="1:48" x14ac:dyDescent="0.25">
      <c r="A1364" t="s">
        <v>4293</v>
      </c>
      <c r="B1364">
        <v>1966</v>
      </c>
      <c r="C1364" t="s">
        <v>165</v>
      </c>
      <c r="D1364">
        <v>4603</v>
      </c>
      <c r="E1364" t="s">
        <v>985</v>
      </c>
      <c r="F1364" t="s">
        <v>3310</v>
      </c>
      <c r="G1364" t="s">
        <v>3311</v>
      </c>
      <c r="H1364" t="s">
        <v>2899</v>
      </c>
      <c r="I1364" t="s">
        <v>2895</v>
      </c>
      <c r="J1364">
        <v>0</v>
      </c>
      <c r="K1364">
        <v>0</v>
      </c>
      <c r="L1364">
        <v>0</v>
      </c>
      <c r="M1364">
        <v>1</v>
      </c>
      <c r="N1364">
        <v>345238.34</v>
      </c>
      <c r="O1364">
        <v>0</v>
      </c>
      <c r="P1364">
        <v>0</v>
      </c>
      <c r="Q1364">
        <v>0</v>
      </c>
      <c r="R1364">
        <v>0</v>
      </c>
      <c r="S1364">
        <v>0</v>
      </c>
      <c r="T1364">
        <v>345238.34</v>
      </c>
      <c r="U1364">
        <v>0</v>
      </c>
      <c r="V1364">
        <v>0</v>
      </c>
      <c r="W1364">
        <v>345238.34</v>
      </c>
      <c r="X1364">
        <v>0</v>
      </c>
      <c r="Y1364">
        <v>0</v>
      </c>
      <c r="Z1364">
        <v>0</v>
      </c>
      <c r="AA1364">
        <v>0</v>
      </c>
      <c r="AB1364">
        <v>0</v>
      </c>
      <c r="AC1364">
        <v>0</v>
      </c>
      <c r="AD1364">
        <v>0</v>
      </c>
      <c r="AE1364">
        <v>0</v>
      </c>
      <c r="AF1364">
        <v>0</v>
      </c>
      <c r="AG1364">
        <v>0</v>
      </c>
      <c r="AH1364">
        <v>0</v>
      </c>
      <c r="AI1364">
        <v>0</v>
      </c>
      <c r="AJ1364">
        <v>345238.34</v>
      </c>
      <c r="AK1364" s="63">
        <v>0</v>
      </c>
      <c r="AL1364">
        <v>0</v>
      </c>
      <c r="AM1364">
        <v>0</v>
      </c>
      <c r="AN1364">
        <v>0</v>
      </c>
      <c r="AO1364">
        <v>0</v>
      </c>
      <c r="AP1364">
        <v>0</v>
      </c>
      <c r="AQ1364">
        <v>0</v>
      </c>
      <c r="AR1364">
        <v>0</v>
      </c>
      <c r="AS1364">
        <v>0</v>
      </c>
      <c r="AT1364">
        <v>0</v>
      </c>
      <c r="AU1364" t="s">
        <v>2896</v>
      </c>
      <c r="AV1364" t="s">
        <v>2896</v>
      </c>
    </row>
    <row r="1365" spans="1:48" x14ac:dyDescent="0.25">
      <c r="A1365" t="s">
        <v>4294</v>
      </c>
      <c r="B1365">
        <v>2004</v>
      </c>
      <c r="C1365" t="s">
        <v>4295</v>
      </c>
      <c r="D1365">
        <v>2004</v>
      </c>
      <c r="E1365" t="s">
        <v>4295</v>
      </c>
      <c r="F1365" t="s">
        <v>4270</v>
      </c>
      <c r="G1365" t="s">
        <v>4270</v>
      </c>
      <c r="H1365" t="s">
        <v>2899</v>
      </c>
      <c r="I1365" t="s">
        <v>2895</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s="63">
        <v>0</v>
      </c>
      <c r="AL1365">
        <v>0</v>
      </c>
      <c r="AM1365">
        <v>0</v>
      </c>
      <c r="AN1365">
        <v>0</v>
      </c>
      <c r="AO1365">
        <v>0</v>
      </c>
      <c r="AP1365">
        <v>0</v>
      </c>
      <c r="AQ1365">
        <v>0</v>
      </c>
      <c r="AR1365">
        <v>0</v>
      </c>
      <c r="AS1365">
        <v>0</v>
      </c>
      <c r="AT1365">
        <v>3594215.18</v>
      </c>
      <c r="AU1365" t="s">
        <v>2896</v>
      </c>
      <c r="AV1365" t="s">
        <v>2896</v>
      </c>
    </row>
    <row r="1366" spans="1:48" x14ac:dyDescent="0.25">
      <c r="A1366" t="s">
        <v>4296</v>
      </c>
      <c r="B1366">
        <v>1924</v>
      </c>
      <c r="C1366" t="s">
        <v>166</v>
      </c>
      <c r="D1366">
        <v>2734</v>
      </c>
      <c r="E1366" t="s">
        <v>4297</v>
      </c>
      <c r="F1366" t="s">
        <v>2945</v>
      </c>
      <c r="G1366" t="s">
        <v>3311</v>
      </c>
      <c r="H1366" t="s">
        <v>2899</v>
      </c>
      <c r="I1366" t="s">
        <v>2895</v>
      </c>
      <c r="J1366">
        <v>0</v>
      </c>
      <c r="K1366">
        <v>0</v>
      </c>
      <c r="L1366">
        <v>0</v>
      </c>
      <c r="M1366">
        <v>2</v>
      </c>
      <c r="N1366">
        <v>4584547.4800000004</v>
      </c>
      <c r="O1366">
        <v>1101145.76</v>
      </c>
      <c r="P1366">
        <v>543336.43999999994</v>
      </c>
      <c r="Q1366">
        <v>90526.31</v>
      </c>
      <c r="R1366">
        <v>0</v>
      </c>
      <c r="S1366">
        <v>0</v>
      </c>
      <c r="T1366">
        <v>6319555.9900000002</v>
      </c>
      <c r="U1366">
        <v>0</v>
      </c>
      <c r="V1366">
        <v>5462821.7999999998</v>
      </c>
      <c r="W1366">
        <v>856734.19</v>
      </c>
      <c r="X1366">
        <v>0</v>
      </c>
      <c r="Y1366">
        <v>0</v>
      </c>
      <c r="Z1366">
        <v>0</v>
      </c>
      <c r="AA1366">
        <v>0</v>
      </c>
      <c r="AB1366">
        <v>0</v>
      </c>
      <c r="AC1366">
        <v>0</v>
      </c>
      <c r="AD1366">
        <v>0</v>
      </c>
      <c r="AE1366">
        <v>0</v>
      </c>
      <c r="AF1366">
        <v>0</v>
      </c>
      <c r="AG1366">
        <v>0</v>
      </c>
      <c r="AH1366">
        <v>0</v>
      </c>
      <c r="AI1366">
        <v>0</v>
      </c>
      <c r="AJ1366">
        <v>6319555.9900000002</v>
      </c>
      <c r="AK1366" s="63">
        <v>0</v>
      </c>
      <c r="AL1366">
        <v>0</v>
      </c>
      <c r="AM1366">
        <v>0</v>
      </c>
      <c r="AN1366">
        <v>0</v>
      </c>
      <c r="AO1366">
        <v>0</v>
      </c>
      <c r="AP1366">
        <v>0</v>
      </c>
      <c r="AQ1366">
        <v>0</v>
      </c>
      <c r="AR1366">
        <v>0</v>
      </c>
      <c r="AS1366">
        <v>0</v>
      </c>
      <c r="AT1366">
        <v>0</v>
      </c>
      <c r="AU1366" t="s">
        <v>2896</v>
      </c>
      <c r="AV1366" t="s">
        <v>2896</v>
      </c>
    </row>
    <row r="1367" spans="1:48" x14ac:dyDescent="0.25">
      <c r="A1367" t="s">
        <v>4298</v>
      </c>
      <c r="B1367">
        <v>2230</v>
      </c>
      <c r="C1367" t="s">
        <v>173</v>
      </c>
      <c r="D1367">
        <v>2230</v>
      </c>
      <c r="E1367" t="s">
        <v>173</v>
      </c>
      <c r="F1367" t="s">
        <v>4270</v>
      </c>
      <c r="G1367" t="s">
        <v>4270</v>
      </c>
      <c r="H1367" t="s">
        <v>2899</v>
      </c>
      <c r="I1367" t="s">
        <v>2895</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s="63">
        <v>0</v>
      </c>
      <c r="AL1367">
        <v>0</v>
      </c>
      <c r="AM1367">
        <v>0</v>
      </c>
      <c r="AN1367">
        <v>0</v>
      </c>
      <c r="AO1367">
        <v>0</v>
      </c>
      <c r="AP1367">
        <v>0</v>
      </c>
      <c r="AQ1367">
        <v>0</v>
      </c>
      <c r="AR1367">
        <v>0</v>
      </c>
      <c r="AS1367">
        <v>0</v>
      </c>
      <c r="AT1367">
        <v>165471431.65000001</v>
      </c>
      <c r="AU1367" t="s">
        <v>2896</v>
      </c>
      <c r="AV1367" t="s">
        <v>2896</v>
      </c>
    </row>
    <row r="1368" spans="1:48" x14ac:dyDescent="0.25">
      <c r="A1368" t="s">
        <v>4299</v>
      </c>
      <c r="B1368">
        <v>2218</v>
      </c>
      <c r="C1368" t="s">
        <v>4300</v>
      </c>
      <c r="D1368">
        <v>2218</v>
      </c>
      <c r="E1368" t="s">
        <v>4300</v>
      </c>
      <c r="F1368" t="s">
        <v>4270</v>
      </c>
      <c r="G1368" t="s">
        <v>4270</v>
      </c>
      <c r="H1368" t="s">
        <v>2899</v>
      </c>
      <c r="I1368" t="s">
        <v>2895</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c r="AI1368">
        <v>0</v>
      </c>
      <c r="AJ1368">
        <v>0</v>
      </c>
      <c r="AK1368" s="63">
        <v>0</v>
      </c>
      <c r="AL1368">
        <v>0</v>
      </c>
      <c r="AM1368">
        <v>0</v>
      </c>
      <c r="AN1368">
        <v>0</v>
      </c>
      <c r="AO1368">
        <v>0</v>
      </c>
      <c r="AP1368">
        <v>0</v>
      </c>
      <c r="AQ1368">
        <v>0</v>
      </c>
      <c r="AR1368">
        <v>0</v>
      </c>
      <c r="AS1368">
        <v>0</v>
      </c>
      <c r="AT1368">
        <v>5054676.04</v>
      </c>
      <c r="AU1368" t="s">
        <v>2896</v>
      </c>
      <c r="AV1368" t="s">
        <v>2896</v>
      </c>
    </row>
    <row r="1369" spans="1:48" x14ac:dyDescent="0.25">
      <c r="A1369" t="s">
        <v>4301</v>
      </c>
      <c r="B1369">
        <v>1949</v>
      </c>
      <c r="C1369" t="s">
        <v>4302</v>
      </c>
      <c r="D1369">
        <v>1949</v>
      </c>
      <c r="E1369" t="s">
        <v>4302</v>
      </c>
      <c r="F1369" t="s">
        <v>4270</v>
      </c>
      <c r="G1369" t="s">
        <v>4270</v>
      </c>
      <c r="H1369" t="s">
        <v>2899</v>
      </c>
      <c r="I1369" t="s">
        <v>2895</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s="63">
        <v>0</v>
      </c>
      <c r="AL1369">
        <v>0</v>
      </c>
      <c r="AM1369">
        <v>0</v>
      </c>
      <c r="AN1369">
        <v>0</v>
      </c>
      <c r="AO1369">
        <v>0</v>
      </c>
      <c r="AP1369">
        <v>0</v>
      </c>
      <c r="AQ1369">
        <v>0</v>
      </c>
      <c r="AR1369">
        <v>0</v>
      </c>
      <c r="AS1369">
        <v>0</v>
      </c>
      <c r="AT1369">
        <v>22895803.43</v>
      </c>
      <c r="AU1369" t="s">
        <v>2896</v>
      </c>
      <c r="AV1369" t="s">
        <v>2896</v>
      </c>
    </row>
    <row r="1370" spans="1:48" x14ac:dyDescent="0.25">
      <c r="A1370" t="s">
        <v>4303</v>
      </c>
      <c r="B1370">
        <v>2025</v>
      </c>
      <c r="C1370" t="s">
        <v>222</v>
      </c>
      <c r="D1370">
        <v>2025</v>
      </c>
      <c r="E1370" t="s">
        <v>222</v>
      </c>
      <c r="F1370" t="s">
        <v>4270</v>
      </c>
      <c r="G1370" t="s">
        <v>4270</v>
      </c>
      <c r="H1370" t="s">
        <v>2899</v>
      </c>
      <c r="I1370" t="s">
        <v>2895</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s="63">
        <v>0</v>
      </c>
      <c r="AL1370">
        <v>0</v>
      </c>
      <c r="AM1370">
        <v>0</v>
      </c>
      <c r="AN1370">
        <v>0</v>
      </c>
      <c r="AO1370">
        <v>0</v>
      </c>
      <c r="AP1370">
        <v>0</v>
      </c>
      <c r="AQ1370">
        <v>0</v>
      </c>
      <c r="AR1370">
        <v>0</v>
      </c>
      <c r="AS1370">
        <v>0</v>
      </c>
      <c r="AT1370">
        <v>50535652.18</v>
      </c>
      <c r="AU1370" t="s">
        <v>2896</v>
      </c>
      <c r="AV1370" t="s">
        <v>2896</v>
      </c>
    </row>
    <row r="1371" spans="1:48" x14ac:dyDescent="0.25">
      <c r="A1371" t="s">
        <v>4304</v>
      </c>
      <c r="B1371">
        <v>2055</v>
      </c>
      <c r="C1371" t="s">
        <v>231</v>
      </c>
      <c r="D1371">
        <v>2260</v>
      </c>
      <c r="E1371" t="s">
        <v>1066</v>
      </c>
      <c r="F1371" t="s">
        <v>4305</v>
      </c>
      <c r="G1371" t="s">
        <v>4305</v>
      </c>
      <c r="H1371" t="s">
        <v>2904</v>
      </c>
      <c r="I1371" t="s">
        <v>2895</v>
      </c>
      <c r="J1371">
        <v>0</v>
      </c>
      <c r="K1371">
        <v>0</v>
      </c>
      <c r="L1371">
        <v>0</v>
      </c>
      <c r="M1371">
        <v>3</v>
      </c>
      <c r="N1371">
        <v>1295240.25</v>
      </c>
      <c r="O1371">
        <v>364295.52</v>
      </c>
      <c r="P1371">
        <v>4649.5</v>
      </c>
      <c r="Q1371">
        <v>0</v>
      </c>
      <c r="R1371">
        <v>0</v>
      </c>
      <c r="S1371">
        <v>0</v>
      </c>
      <c r="T1371">
        <v>1664185.27</v>
      </c>
      <c r="U1371">
        <v>0</v>
      </c>
      <c r="V1371">
        <v>0</v>
      </c>
      <c r="W1371">
        <v>1664185.27</v>
      </c>
      <c r="X1371">
        <v>0</v>
      </c>
      <c r="Y1371">
        <v>0</v>
      </c>
      <c r="Z1371">
        <v>0</v>
      </c>
      <c r="AA1371">
        <v>0</v>
      </c>
      <c r="AB1371">
        <v>0</v>
      </c>
      <c r="AC1371">
        <v>0</v>
      </c>
      <c r="AD1371">
        <v>0</v>
      </c>
      <c r="AE1371">
        <v>0</v>
      </c>
      <c r="AF1371">
        <v>0</v>
      </c>
      <c r="AG1371">
        <v>0</v>
      </c>
      <c r="AH1371">
        <v>0</v>
      </c>
      <c r="AI1371">
        <v>0</v>
      </c>
      <c r="AJ1371">
        <v>1664185.27</v>
      </c>
      <c r="AK1371" s="63">
        <v>0</v>
      </c>
      <c r="AL1371">
        <v>0</v>
      </c>
      <c r="AM1371">
        <v>0</v>
      </c>
      <c r="AN1371">
        <v>0</v>
      </c>
      <c r="AO1371">
        <v>0</v>
      </c>
      <c r="AP1371">
        <v>0</v>
      </c>
      <c r="AQ1371">
        <v>0</v>
      </c>
      <c r="AR1371">
        <v>0</v>
      </c>
      <c r="AS1371">
        <v>0</v>
      </c>
      <c r="AT1371">
        <v>0</v>
      </c>
      <c r="AU1371" t="s">
        <v>2896</v>
      </c>
      <c r="AV1371" t="s">
        <v>2896</v>
      </c>
    </row>
    <row r="1372" spans="1:48" x14ac:dyDescent="0.25">
      <c r="A1372" t="s">
        <v>4306</v>
      </c>
      <c r="B1372">
        <v>2242</v>
      </c>
      <c r="C1372" t="s">
        <v>232</v>
      </c>
      <c r="D1372">
        <v>2273</v>
      </c>
      <c r="E1372" t="s">
        <v>1497</v>
      </c>
      <c r="F1372" t="s">
        <v>3310</v>
      </c>
      <c r="G1372" t="s">
        <v>3311</v>
      </c>
      <c r="H1372" t="s">
        <v>2899</v>
      </c>
      <c r="I1372" t="s">
        <v>2895</v>
      </c>
      <c r="J1372">
        <v>0</v>
      </c>
      <c r="K1372">
        <v>0</v>
      </c>
      <c r="L1372">
        <v>0</v>
      </c>
      <c r="M1372">
        <v>1</v>
      </c>
      <c r="N1372">
        <v>297004.44</v>
      </c>
      <c r="O1372">
        <v>43359.37</v>
      </c>
      <c r="P1372">
        <v>969.86</v>
      </c>
      <c r="Q1372">
        <v>0</v>
      </c>
      <c r="R1372">
        <v>0</v>
      </c>
      <c r="S1372">
        <v>0</v>
      </c>
      <c r="T1372">
        <v>341333.67</v>
      </c>
      <c r="U1372">
        <v>0</v>
      </c>
      <c r="V1372">
        <v>449.45</v>
      </c>
      <c r="W1372">
        <v>340884.22</v>
      </c>
      <c r="X1372">
        <v>0</v>
      </c>
      <c r="Y1372">
        <v>0</v>
      </c>
      <c r="Z1372">
        <v>0</v>
      </c>
      <c r="AA1372">
        <v>0</v>
      </c>
      <c r="AB1372">
        <v>0</v>
      </c>
      <c r="AC1372">
        <v>0</v>
      </c>
      <c r="AD1372">
        <v>0</v>
      </c>
      <c r="AE1372">
        <v>0</v>
      </c>
      <c r="AF1372">
        <v>0</v>
      </c>
      <c r="AG1372">
        <v>0</v>
      </c>
      <c r="AH1372">
        <v>0</v>
      </c>
      <c r="AI1372">
        <v>0</v>
      </c>
      <c r="AJ1372">
        <v>341333.67</v>
      </c>
      <c r="AK1372" s="63">
        <v>0</v>
      </c>
      <c r="AL1372">
        <v>0</v>
      </c>
      <c r="AM1372">
        <v>0</v>
      </c>
      <c r="AN1372">
        <v>0</v>
      </c>
      <c r="AO1372">
        <v>0</v>
      </c>
      <c r="AP1372">
        <v>0</v>
      </c>
      <c r="AQ1372">
        <v>0</v>
      </c>
      <c r="AR1372">
        <v>0</v>
      </c>
      <c r="AS1372">
        <v>0</v>
      </c>
      <c r="AT1372">
        <v>0</v>
      </c>
      <c r="AU1372" t="s">
        <v>2896</v>
      </c>
      <c r="AV1372" t="s">
        <v>2896</v>
      </c>
    </row>
    <row r="1373" spans="1:48" x14ac:dyDescent="0.25">
      <c r="A1373" t="s">
        <v>4307</v>
      </c>
      <c r="B1373">
        <v>2117</v>
      </c>
      <c r="C1373" t="s">
        <v>243</v>
      </c>
      <c r="D1373">
        <v>2117</v>
      </c>
      <c r="E1373" t="s">
        <v>243</v>
      </c>
      <c r="F1373" t="s">
        <v>4270</v>
      </c>
      <c r="G1373" t="s">
        <v>4270</v>
      </c>
      <c r="H1373" t="s">
        <v>2899</v>
      </c>
      <c r="I1373" t="s">
        <v>2895</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c r="AJ1373">
        <v>0</v>
      </c>
      <c r="AK1373" s="63">
        <v>0</v>
      </c>
      <c r="AL1373">
        <v>0</v>
      </c>
      <c r="AM1373">
        <v>0</v>
      </c>
      <c r="AN1373">
        <v>0</v>
      </c>
      <c r="AO1373">
        <v>0</v>
      </c>
      <c r="AP1373">
        <v>0</v>
      </c>
      <c r="AQ1373">
        <v>0</v>
      </c>
      <c r="AR1373">
        <v>0</v>
      </c>
      <c r="AS1373">
        <v>0</v>
      </c>
      <c r="AT1373">
        <v>118271342.47</v>
      </c>
      <c r="AU1373" t="s">
        <v>2896</v>
      </c>
      <c r="AV1373" t="s">
        <v>2896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374"/>
  <sheetViews>
    <sheetView zoomScale="80" zoomScaleNormal="80" workbookViewId="0">
      <pane xSplit="5" ySplit="1" topLeftCell="F2" activePane="bottomRight" state="frozen"/>
      <selection pane="topRight" activeCell="F1" sqref="F1"/>
      <selection pane="bottomLeft" activeCell="A2" sqref="A2"/>
      <selection pane="bottomRight" activeCell="D2" sqref="D2:AT1376"/>
    </sheetView>
  </sheetViews>
  <sheetFormatPr defaultRowHeight="15" x14ac:dyDescent="0.25"/>
  <cols>
    <col min="37" max="37" width="9.140625" style="63"/>
  </cols>
  <sheetData>
    <row r="1" spans="1:46" x14ac:dyDescent="0.25">
      <c r="A1" t="s">
        <v>2845</v>
      </c>
      <c r="B1" t="s">
        <v>2846</v>
      </c>
      <c r="C1" t="s">
        <v>1871</v>
      </c>
      <c r="D1" t="s">
        <v>2847</v>
      </c>
      <c r="E1" t="s">
        <v>250</v>
      </c>
      <c r="F1" t="s">
        <v>2848</v>
      </c>
      <c r="G1" t="s">
        <v>2849</v>
      </c>
      <c r="H1" t="s">
        <v>2850</v>
      </c>
      <c r="I1" t="s">
        <v>2851</v>
      </c>
      <c r="J1" t="s">
        <v>2852</v>
      </c>
      <c r="K1" t="s">
        <v>2853</v>
      </c>
      <c r="L1" t="s">
        <v>2854</v>
      </c>
      <c r="M1" t="s">
        <v>2855</v>
      </c>
      <c r="N1" t="s">
        <v>2856</v>
      </c>
      <c r="O1" t="s">
        <v>2857</v>
      </c>
      <c r="P1" t="s">
        <v>2858</v>
      </c>
      <c r="Q1" t="s">
        <v>2859</v>
      </c>
      <c r="R1" t="s">
        <v>2860</v>
      </c>
      <c r="S1" t="s">
        <v>2861</v>
      </c>
      <c r="T1" t="s">
        <v>2862</v>
      </c>
      <c r="U1" t="s">
        <v>2863</v>
      </c>
      <c r="V1" t="s">
        <v>2864</v>
      </c>
      <c r="W1" t="s">
        <v>2865</v>
      </c>
      <c r="X1" t="s">
        <v>2866</v>
      </c>
      <c r="Y1" t="s">
        <v>2867</v>
      </c>
      <c r="Z1" t="s">
        <v>2868</v>
      </c>
      <c r="AA1" t="s">
        <v>2869</v>
      </c>
      <c r="AB1" t="s">
        <v>2870</v>
      </c>
      <c r="AC1" t="s">
        <v>2871</v>
      </c>
      <c r="AD1" t="s">
        <v>2872</v>
      </c>
      <c r="AE1" t="s">
        <v>2873</v>
      </c>
      <c r="AF1" t="s">
        <v>2874</v>
      </c>
      <c r="AG1" t="s">
        <v>2875</v>
      </c>
      <c r="AH1" t="s">
        <v>2876</v>
      </c>
      <c r="AI1" t="s">
        <v>2877</v>
      </c>
      <c r="AJ1" t="s">
        <v>2878</v>
      </c>
      <c r="AK1" s="63" t="s">
        <v>2879</v>
      </c>
      <c r="AL1" t="s">
        <v>2880</v>
      </c>
      <c r="AM1" t="s">
        <v>2881</v>
      </c>
      <c r="AN1" t="s">
        <v>2882</v>
      </c>
      <c r="AO1" t="s">
        <v>2883</v>
      </c>
      <c r="AP1" t="s">
        <v>2884</v>
      </c>
      <c r="AQ1" t="s">
        <v>2885</v>
      </c>
      <c r="AR1" t="s">
        <v>2886</v>
      </c>
      <c r="AS1" t="s">
        <v>2887</v>
      </c>
      <c r="AT1" t="s">
        <v>2888</v>
      </c>
    </row>
    <row r="2" spans="1:46" x14ac:dyDescent="0.25">
      <c r="A2" t="s">
        <v>2891</v>
      </c>
      <c r="B2">
        <v>2063</v>
      </c>
      <c r="C2" t="s">
        <v>6</v>
      </c>
      <c r="D2">
        <v>498</v>
      </c>
      <c r="E2" t="s">
        <v>251</v>
      </c>
      <c r="F2" t="s">
        <v>2892</v>
      </c>
      <c r="G2" t="s">
        <v>2893</v>
      </c>
      <c r="H2" t="s">
        <v>2894</v>
      </c>
      <c r="I2" t="s">
        <v>2895</v>
      </c>
      <c r="J2">
        <v>5</v>
      </c>
      <c r="K2">
        <v>0</v>
      </c>
      <c r="L2">
        <v>0</v>
      </c>
      <c r="M2">
        <v>2</v>
      </c>
      <c r="N2">
        <v>60061.617558887498</v>
      </c>
      <c r="O2">
        <v>7977.6539614562398</v>
      </c>
      <c r="P2">
        <v>26634.819700214601</v>
      </c>
      <c r="Q2">
        <v>12933.528051392101</v>
      </c>
      <c r="R2">
        <v>45335.520770878698</v>
      </c>
      <c r="S2">
        <v>28006.4389721632</v>
      </c>
      <c r="T2">
        <v>0</v>
      </c>
      <c r="U2">
        <v>152943.14004282901</v>
      </c>
      <c r="V2">
        <v>145985.09935760399</v>
      </c>
      <c r="W2">
        <v>6958.0406852249598</v>
      </c>
      <c r="X2">
        <v>0</v>
      </c>
      <c r="Y2">
        <v>0</v>
      </c>
      <c r="Z2">
        <v>0</v>
      </c>
      <c r="AA2">
        <v>0</v>
      </c>
      <c r="AB2">
        <v>0</v>
      </c>
      <c r="AC2">
        <v>27591.490792291701</v>
      </c>
      <c r="AD2">
        <v>414.94817987152697</v>
      </c>
      <c r="AE2">
        <v>0</v>
      </c>
      <c r="AF2">
        <v>0</v>
      </c>
      <c r="AG2">
        <v>0</v>
      </c>
      <c r="AH2">
        <v>0</v>
      </c>
      <c r="AI2">
        <v>0</v>
      </c>
      <c r="AJ2">
        <v>180949.57901499199</v>
      </c>
      <c r="AK2" s="63">
        <v>36189.915802998497</v>
      </c>
      <c r="AL2">
        <v>396.07192657172499</v>
      </c>
      <c r="AM2">
        <v>78891.171681099702</v>
      </c>
      <c r="AN2">
        <v>36189.915802998497</v>
      </c>
      <c r="AO2">
        <v>36189.915802998497</v>
      </c>
      <c r="AP2">
        <v>396.07192657172499</v>
      </c>
      <c r="AQ2">
        <v>69679.580315536805</v>
      </c>
      <c r="AR2">
        <v>36189.915802998497</v>
      </c>
      <c r="AS2">
        <v>36189.915802998497</v>
      </c>
      <c r="AT2">
        <v>0</v>
      </c>
    </row>
    <row r="3" spans="1:46" x14ac:dyDescent="0.25">
      <c r="A3" t="s">
        <v>2898</v>
      </c>
      <c r="B3">
        <v>2063</v>
      </c>
      <c r="C3" t="s">
        <v>6</v>
      </c>
      <c r="D3">
        <v>2063</v>
      </c>
      <c r="E3" t="s">
        <v>6</v>
      </c>
      <c r="F3" t="s">
        <v>1871</v>
      </c>
      <c r="G3" t="s">
        <v>1871</v>
      </c>
      <c r="H3" t="s">
        <v>2899</v>
      </c>
      <c r="I3" t="s">
        <v>2895</v>
      </c>
      <c r="J3">
        <v>7.9722222222220003</v>
      </c>
      <c r="K3">
        <v>0</v>
      </c>
      <c r="L3">
        <v>0</v>
      </c>
      <c r="M3">
        <v>2</v>
      </c>
      <c r="N3">
        <v>95764.912441112494</v>
      </c>
      <c r="O3">
        <v>12719.926038543799</v>
      </c>
      <c r="P3">
        <v>42467.740299785401</v>
      </c>
      <c r="Q3">
        <v>20621.791948607901</v>
      </c>
      <c r="R3">
        <v>72284.9692291213</v>
      </c>
      <c r="S3">
        <v>44654.711027836798</v>
      </c>
      <c r="T3">
        <v>0</v>
      </c>
      <c r="U3">
        <v>243859.339957171</v>
      </c>
      <c r="V3">
        <v>232765.13064239599</v>
      </c>
      <c r="W3">
        <v>11094.209314775</v>
      </c>
      <c r="X3">
        <v>0</v>
      </c>
      <c r="Y3">
        <v>0</v>
      </c>
      <c r="Z3">
        <v>0</v>
      </c>
      <c r="AA3">
        <v>0</v>
      </c>
      <c r="AB3">
        <v>0</v>
      </c>
      <c r="AC3">
        <v>43993.099207708299</v>
      </c>
      <c r="AD3">
        <v>661.61182012847303</v>
      </c>
      <c r="AE3">
        <v>0</v>
      </c>
      <c r="AF3">
        <v>0</v>
      </c>
      <c r="AG3">
        <v>0</v>
      </c>
      <c r="AH3">
        <v>0</v>
      </c>
      <c r="AI3">
        <v>0</v>
      </c>
      <c r="AJ3">
        <v>288514.05098500801</v>
      </c>
      <c r="AK3" s="63">
        <v>36189.915802998497</v>
      </c>
      <c r="AL3">
        <v>396.07192657172499</v>
      </c>
      <c r="AM3">
        <v>78891.171681099702</v>
      </c>
      <c r="AN3">
        <v>36189.915802998497</v>
      </c>
      <c r="AO3">
        <v>36189.915802998497</v>
      </c>
      <c r="AP3">
        <v>539.66620917061095</v>
      </c>
      <c r="AQ3">
        <v>36189.915802998497</v>
      </c>
      <c r="AR3">
        <v>36189.915802998497</v>
      </c>
      <c r="AS3">
        <v>36189.915802998497</v>
      </c>
      <c r="AT3">
        <v>0</v>
      </c>
    </row>
    <row r="4" spans="1:46" x14ac:dyDescent="0.25">
      <c r="A4" t="s">
        <v>2901</v>
      </c>
      <c r="B4">
        <v>2113</v>
      </c>
      <c r="C4" t="s">
        <v>8</v>
      </c>
      <c r="D4">
        <v>707</v>
      </c>
      <c r="E4" t="s">
        <v>252</v>
      </c>
      <c r="F4" t="s">
        <v>2892</v>
      </c>
      <c r="G4" t="s">
        <v>2893</v>
      </c>
      <c r="H4" t="s">
        <v>2894</v>
      </c>
      <c r="I4" t="s">
        <v>2895</v>
      </c>
      <c r="J4">
        <v>201.85714285712899</v>
      </c>
      <c r="K4">
        <v>2</v>
      </c>
      <c r="L4">
        <v>1</v>
      </c>
      <c r="M4">
        <v>2</v>
      </c>
      <c r="N4">
        <v>1530605.5177009101</v>
      </c>
      <c r="O4">
        <v>340709.13861615403</v>
      </c>
      <c r="P4">
        <v>848945.86936207698</v>
      </c>
      <c r="Q4">
        <v>132236.70213422799</v>
      </c>
      <c r="R4">
        <v>329339.63289260399</v>
      </c>
      <c r="S4">
        <v>114124.12276898</v>
      </c>
      <c r="T4">
        <v>1646806.86</v>
      </c>
      <c r="U4">
        <v>1535030.00070597</v>
      </c>
      <c r="V4">
        <v>2712321.5944481799</v>
      </c>
      <c r="W4">
        <v>469515.26625779399</v>
      </c>
      <c r="X4">
        <v>0</v>
      </c>
      <c r="Y4">
        <v>0</v>
      </c>
      <c r="Z4">
        <v>0</v>
      </c>
      <c r="AA4">
        <v>0</v>
      </c>
      <c r="AB4">
        <v>0</v>
      </c>
      <c r="AC4">
        <v>114124.12276898</v>
      </c>
      <c r="AD4">
        <v>0</v>
      </c>
      <c r="AE4">
        <v>0</v>
      </c>
      <c r="AF4">
        <v>0</v>
      </c>
      <c r="AG4">
        <v>0</v>
      </c>
      <c r="AH4">
        <v>0</v>
      </c>
      <c r="AI4">
        <v>0</v>
      </c>
      <c r="AJ4">
        <v>3295960.9834749498</v>
      </c>
      <c r="AK4" s="63">
        <v>16328.18604694</v>
      </c>
      <c r="AL4">
        <v>396.07192657172499</v>
      </c>
      <c r="AM4">
        <v>78891.171681099702</v>
      </c>
      <c r="AN4">
        <v>16328.18604694</v>
      </c>
      <c r="AO4">
        <v>21510.958881494698</v>
      </c>
      <c r="AP4">
        <v>396.07192657172499</v>
      </c>
      <c r="AQ4">
        <v>69679.580315536805</v>
      </c>
      <c r="AR4">
        <v>16328.18604694</v>
      </c>
      <c r="AS4">
        <v>16328.18604694</v>
      </c>
      <c r="AT4">
        <v>0</v>
      </c>
    </row>
    <row r="5" spans="1:46" x14ac:dyDescent="0.25">
      <c r="A5" t="s">
        <v>2902</v>
      </c>
      <c r="B5">
        <v>2113</v>
      </c>
      <c r="C5" t="s">
        <v>8</v>
      </c>
      <c r="D5">
        <v>708</v>
      </c>
      <c r="E5" t="s">
        <v>253</v>
      </c>
      <c r="F5" t="s">
        <v>2892</v>
      </c>
      <c r="G5" t="s">
        <v>2903</v>
      </c>
      <c r="H5" t="s">
        <v>2904</v>
      </c>
      <c r="I5" t="s">
        <v>2895</v>
      </c>
      <c r="J5">
        <v>90.231565557722007</v>
      </c>
      <c r="K5">
        <v>1</v>
      </c>
      <c r="L5">
        <v>1</v>
      </c>
      <c r="M5">
        <v>2</v>
      </c>
      <c r="N5">
        <v>834190.18229909195</v>
      </c>
      <c r="O5">
        <v>419769.29138384602</v>
      </c>
      <c r="P5">
        <v>429207.20063792402</v>
      </c>
      <c r="Q5">
        <v>59110.737865772397</v>
      </c>
      <c r="R5">
        <v>147675.79710739601</v>
      </c>
      <c r="S5">
        <v>51014.287231020397</v>
      </c>
      <c r="T5">
        <v>1203783.98</v>
      </c>
      <c r="U5">
        <v>686169.22929402895</v>
      </c>
      <c r="V5">
        <v>1664629.6455518201</v>
      </c>
      <c r="W5">
        <v>225323.563742206</v>
      </c>
      <c r="X5">
        <v>0</v>
      </c>
      <c r="Y5">
        <v>0</v>
      </c>
      <c r="Z5">
        <v>0</v>
      </c>
      <c r="AA5">
        <v>0</v>
      </c>
      <c r="AB5">
        <v>0</v>
      </c>
      <c r="AC5">
        <v>51014.287231020397</v>
      </c>
      <c r="AD5">
        <v>0</v>
      </c>
      <c r="AE5">
        <v>0</v>
      </c>
      <c r="AF5">
        <v>0</v>
      </c>
      <c r="AG5">
        <v>0</v>
      </c>
      <c r="AH5">
        <v>0</v>
      </c>
      <c r="AI5">
        <v>0</v>
      </c>
      <c r="AJ5">
        <v>1940967.4965250499</v>
      </c>
      <c r="AK5" s="63">
        <v>21510.958881494698</v>
      </c>
      <c r="AL5">
        <v>396.07192657172499</v>
      </c>
      <c r="AM5">
        <v>78891.171681099702</v>
      </c>
      <c r="AN5">
        <v>16328.18604694</v>
      </c>
      <c r="AO5">
        <v>21510.958881494698</v>
      </c>
      <c r="AP5">
        <v>396.07192657172499</v>
      </c>
      <c r="AQ5">
        <v>78891.171681099702</v>
      </c>
      <c r="AR5">
        <v>21510.958881494698</v>
      </c>
      <c r="AS5">
        <v>21510.958881494698</v>
      </c>
      <c r="AT5">
        <v>0</v>
      </c>
    </row>
    <row r="6" spans="1:46" x14ac:dyDescent="0.25">
      <c r="A6" t="s">
        <v>2905</v>
      </c>
      <c r="B6">
        <v>1899</v>
      </c>
      <c r="C6" t="s">
        <v>10</v>
      </c>
      <c r="D6">
        <v>17</v>
      </c>
      <c r="E6" t="s">
        <v>254</v>
      </c>
      <c r="F6" t="s">
        <v>2906</v>
      </c>
      <c r="G6" t="s">
        <v>2907</v>
      </c>
      <c r="H6" t="s">
        <v>2904</v>
      </c>
      <c r="I6" t="s">
        <v>2895</v>
      </c>
      <c r="J6">
        <v>257.87210636257498</v>
      </c>
      <c r="K6">
        <v>1</v>
      </c>
      <c r="L6">
        <v>1</v>
      </c>
      <c r="M6">
        <v>1</v>
      </c>
      <c r="N6">
        <v>1782816.49</v>
      </c>
      <c r="O6">
        <v>509668.42</v>
      </c>
      <c r="P6">
        <v>1417725.1</v>
      </c>
      <c r="Q6">
        <v>329073.88</v>
      </c>
      <c r="R6">
        <v>236903.17</v>
      </c>
      <c r="S6">
        <v>130614</v>
      </c>
      <c r="T6">
        <v>1505233.76</v>
      </c>
      <c r="U6">
        <v>2770953.3</v>
      </c>
      <c r="V6">
        <v>3807783.34</v>
      </c>
      <c r="W6">
        <v>468403.72</v>
      </c>
      <c r="X6">
        <v>0</v>
      </c>
      <c r="Y6">
        <v>0</v>
      </c>
      <c r="Z6">
        <v>0</v>
      </c>
      <c r="AA6">
        <v>0</v>
      </c>
      <c r="AB6">
        <v>0</v>
      </c>
      <c r="AC6">
        <v>130614</v>
      </c>
      <c r="AD6">
        <v>0</v>
      </c>
      <c r="AE6">
        <v>0</v>
      </c>
      <c r="AF6">
        <v>0</v>
      </c>
      <c r="AG6">
        <v>0</v>
      </c>
      <c r="AH6">
        <v>0</v>
      </c>
      <c r="AI6">
        <v>0</v>
      </c>
      <c r="AJ6">
        <v>4406801.0599999996</v>
      </c>
      <c r="AK6" s="63">
        <v>17089.095529409198</v>
      </c>
      <c r="AL6">
        <v>396.07192657172499</v>
      </c>
      <c r="AM6">
        <v>78891.171681099702</v>
      </c>
      <c r="AN6">
        <v>17089.095529409198</v>
      </c>
      <c r="AO6">
        <v>17089.095529409198</v>
      </c>
      <c r="AP6">
        <v>396.07192657172499</v>
      </c>
      <c r="AQ6">
        <v>59280.106098625802</v>
      </c>
      <c r="AR6">
        <v>17089.095529409198</v>
      </c>
      <c r="AS6">
        <v>17089.095529409198</v>
      </c>
      <c r="AT6">
        <v>0</v>
      </c>
    </row>
    <row r="7" spans="1:46" x14ac:dyDescent="0.25">
      <c r="A7" t="s">
        <v>2908</v>
      </c>
      <c r="B7">
        <v>2252</v>
      </c>
      <c r="C7" t="s">
        <v>12</v>
      </c>
      <c r="D7">
        <v>1208</v>
      </c>
      <c r="E7" t="s">
        <v>255</v>
      </c>
      <c r="F7" t="s">
        <v>2892</v>
      </c>
      <c r="G7" t="s">
        <v>2893</v>
      </c>
      <c r="H7" t="s">
        <v>2894</v>
      </c>
      <c r="I7" t="s">
        <v>2895</v>
      </c>
      <c r="J7">
        <v>335.03901927195398</v>
      </c>
      <c r="K7">
        <v>1</v>
      </c>
      <c r="L7">
        <v>1</v>
      </c>
      <c r="M7">
        <v>2</v>
      </c>
      <c r="N7">
        <v>2050048.92</v>
      </c>
      <c r="O7">
        <v>511282.64872391499</v>
      </c>
      <c r="P7">
        <v>659594.23410481203</v>
      </c>
      <c r="Q7">
        <v>213739.37045732001</v>
      </c>
      <c r="R7">
        <v>111917.973214411</v>
      </c>
      <c r="S7">
        <v>195147.44041331499</v>
      </c>
      <c r="T7">
        <v>3074493.6</v>
      </c>
      <c r="U7">
        <v>472089.54650045797</v>
      </c>
      <c r="V7">
        <v>3011804.88717101</v>
      </c>
      <c r="W7">
        <v>534778.25932944799</v>
      </c>
      <c r="X7">
        <v>0</v>
      </c>
      <c r="Y7">
        <v>0</v>
      </c>
      <c r="Z7">
        <v>0</v>
      </c>
      <c r="AA7">
        <v>0</v>
      </c>
      <c r="AB7">
        <v>0</v>
      </c>
      <c r="AC7">
        <v>91420.898866591699</v>
      </c>
      <c r="AD7">
        <v>103726.54154672301</v>
      </c>
      <c r="AE7">
        <v>0</v>
      </c>
      <c r="AF7">
        <v>0</v>
      </c>
      <c r="AG7">
        <v>0</v>
      </c>
      <c r="AH7">
        <v>0</v>
      </c>
      <c r="AI7">
        <v>0</v>
      </c>
      <c r="AJ7">
        <v>3741730.5869137701</v>
      </c>
      <c r="AK7" s="63">
        <v>11168.0442327124</v>
      </c>
      <c r="AL7">
        <v>396.07192657172499</v>
      </c>
      <c r="AM7">
        <v>78891.171681099702</v>
      </c>
      <c r="AN7">
        <v>1991.5202365494399</v>
      </c>
      <c r="AO7">
        <v>16038.074358211999</v>
      </c>
      <c r="AP7">
        <v>396.07192657172499</v>
      </c>
      <c r="AQ7">
        <v>69679.580315536805</v>
      </c>
      <c r="AR7">
        <v>11168.0442327124</v>
      </c>
      <c r="AS7">
        <v>11168.0442327124</v>
      </c>
      <c r="AT7">
        <v>0</v>
      </c>
    </row>
    <row r="8" spans="1:46" x14ac:dyDescent="0.25">
      <c r="A8" t="s">
        <v>2909</v>
      </c>
      <c r="B8">
        <v>2252</v>
      </c>
      <c r="C8" t="s">
        <v>12</v>
      </c>
      <c r="D8">
        <v>1210</v>
      </c>
      <c r="E8" t="s">
        <v>256</v>
      </c>
      <c r="F8" t="s">
        <v>2892</v>
      </c>
      <c r="G8" t="s">
        <v>2903</v>
      </c>
      <c r="H8" t="s">
        <v>2904</v>
      </c>
      <c r="I8" t="s">
        <v>2895</v>
      </c>
      <c r="J8">
        <v>250.61254308422099</v>
      </c>
      <c r="K8">
        <v>1</v>
      </c>
      <c r="L8">
        <v>1</v>
      </c>
      <c r="M8">
        <v>2</v>
      </c>
      <c r="N8">
        <v>1958727.32</v>
      </c>
      <c r="O8">
        <v>819759.94158508896</v>
      </c>
      <c r="P8">
        <v>837399.14319695695</v>
      </c>
      <c r="Q8">
        <v>159879.19050123999</v>
      </c>
      <c r="R8">
        <v>97604.765241446294</v>
      </c>
      <c r="S8">
        <v>145972.24056061299</v>
      </c>
      <c r="T8">
        <v>3520242.65</v>
      </c>
      <c r="U8">
        <v>353127.71052473102</v>
      </c>
      <c r="V8">
        <v>3498855.7709601899</v>
      </c>
      <c r="W8">
        <v>374514.58956454002</v>
      </c>
      <c r="X8">
        <v>0</v>
      </c>
      <c r="Y8">
        <v>0</v>
      </c>
      <c r="Z8">
        <v>0</v>
      </c>
      <c r="AA8">
        <v>0</v>
      </c>
      <c r="AB8">
        <v>0</v>
      </c>
      <c r="AC8">
        <v>68383.748274420301</v>
      </c>
      <c r="AD8">
        <v>77588.492286192501</v>
      </c>
      <c r="AE8">
        <v>0</v>
      </c>
      <c r="AF8">
        <v>0</v>
      </c>
      <c r="AG8">
        <v>0</v>
      </c>
      <c r="AH8">
        <v>0</v>
      </c>
      <c r="AI8">
        <v>0</v>
      </c>
      <c r="AJ8">
        <v>4019342.6010853401</v>
      </c>
      <c r="AK8" s="63">
        <v>16038.074358211999</v>
      </c>
      <c r="AL8">
        <v>396.07192657172499</v>
      </c>
      <c r="AM8">
        <v>78891.171681099702</v>
      </c>
      <c r="AN8">
        <v>1991.5202365494399</v>
      </c>
      <c r="AO8">
        <v>16038.074358211999</v>
      </c>
      <c r="AP8">
        <v>396.07192657172499</v>
      </c>
      <c r="AQ8">
        <v>78891.171681099702</v>
      </c>
      <c r="AR8">
        <v>16038.074358211999</v>
      </c>
      <c r="AS8">
        <v>16038.074358211999</v>
      </c>
      <c r="AT8">
        <v>0</v>
      </c>
    </row>
    <row r="9" spans="1:46" x14ac:dyDescent="0.25">
      <c r="A9" t="s">
        <v>2910</v>
      </c>
      <c r="B9">
        <v>2252</v>
      </c>
      <c r="C9" t="s">
        <v>12</v>
      </c>
      <c r="D9">
        <v>1209</v>
      </c>
      <c r="E9" t="s">
        <v>257</v>
      </c>
      <c r="F9" t="s">
        <v>2892</v>
      </c>
      <c r="G9" t="s">
        <v>2911</v>
      </c>
      <c r="H9" t="s">
        <v>2894</v>
      </c>
      <c r="I9" t="s">
        <v>2895</v>
      </c>
      <c r="J9">
        <v>206.649042730849</v>
      </c>
      <c r="K9">
        <v>1</v>
      </c>
      <c r="L9">
        <v>1</v>
      </c>
      <c r="M9">
        <v>2</v>
      </c>
      <c r="N9">
        <v>1248639.98</v>
      </c>
      <c r="O9">
        <v>497270.31814514101</v>
      </c>
      <c r="P9">
        <v>487371.63273410097</v>
      </c>
      <c r="Q9">
        <v>131832.51429902</v>
      </c>
      <c r="R9">
        <v>69029.995608845304</v>
      </c>
      <c r="S9">
        <v>120365.179674948</v>
      </c>
      <c r="T9">
        <v>2142963.87</v>
      </c>
      <c r="U9">
        <v>291180.57078710699</v>
      </c>
      <c r="V9">
        <v>2222038.3816545699</v>
      </c>
      <c r="W9">
        <v>212106.05913253501</v>
      </c>
      <c r="X9">
        <v>0</v>
      </c>
      <c r="Y9">
        <v>0</v>
      </c>
      <c r="Z9">
        <v>0</v>
      </c>
      <c r="AA9">
        <v>0</v>
      </c>
      <c r="AB9">
        <v>0</v>
      </c>
      <c r="AC9">
        <v>56387.585175683998</v>
      </c>
      <c r="AD9">
        <v>63977.5944992636</v>
      </c>
      <c r="AE9">
        <v>0</v>
      </c>
      <c r="AF9">
        <v>0</v>
      </c>
      <c r="AG9">
        <v>0</v>
      </c>
      <c r="AH9">
        <v>0</v>
      </c>
      <c r="AI9">
        <v>0</v>
      </c>
      <c r="AJ9">
        <v>2554509.6204620502</v>
      </c>
      <c r="AK9" s="63">
        <v>12361.5845817838</v>
      </c>
      <c r="AL9">
        <v>396.07192657172499</v>
      </c>
      <c r="AM9">
        <v>78891.171681099702</v>
      </c>
      <c r="AN9">
        <v>1991.5202365494399</v>
      </c>
      <c r="AO9">
        <v>16038.074358211999</v>
      </c>
      <c r="AP9">
        <v>3712.8033307938799</v>
      </c>
      <c r="AQ9">
        <v>25435.7452526624</v>
      </c>
      <c r="AR9">
        <v>12361.5845817838</v>
      </c>
      <c r="AS9">
        <v>12361.5845817838</v>
      </c>
      <c r="AT9">
        <v>0</v>
      </c>
    </row>
    <row r="10" spans="1:46" x14ac:dyDescent="0.25">
      <c r="A10" t="s">
        <v>2912</v>
      </c>
      <c r="B10">
        <v>2252</v>
      </c>
      <c r="C10" t="s">
        <v>12</v>
      </c>
      <c r="D10">
        <v>2252</v>
      </c>
      <c r="E10" t="s">
        <v>12</v>
      </c>
      <c r="F10" t="s">
        <v>1871</v>
      </c>
      <c r="G10" t="s">
        <v>1871</v>
      </c>
      <c r="H10" t="s">
        <v>2899</v>
      </c>
      <c r="I10" t="s">
        <v>2895</v>
      </c>
      <c r="J10">
        <v>6.9131455399049999</v>
      </c>
      <c r="K10">
        <v>0</v>
      </c>
      <c r="L10">
        <v>0</v>
      </c>
      <c r="M10">
        <v>2</v>
      </c>
      <c r="N10">
        <v>0</v>
      </c>
      <c r="O10">
        <v>581.48565212935102</v>
      </c>
      <c r="P10">
        <v>2439.9747499564701</v>
      </c>
      <c r="Q10">
        <v>4410.2665378796701</v>
      </c>
      <c r="R10">
        <v>2309.2988961216702</v>
      </c>
      <c r="S10">
        <v>4026.6434048451101</v>
      </c>
      <c r="T10">
        <v>0</v>
      </c>
      <c r="U10">
        <v>9741.0258360871703</v>
      </c>
      <c r="V10">
        <v>9134.3181761252508</v>
      </c>
      <c r="W10">
        <v>606.70765996192699</v>
      </c>
      <c r="X10">
        <v>0</v>
      </c>
      <c r="Y10">
        <v>0</v>
      </c>
      <c r="Z10">
        <v>0</v>
      </c>
      <c r="AA10">
        <v>0</v>
      </c>
      <c r="AB10">
        <v>0</v>
      </c>
      <c r="AC10">
        <v>1886.3652974720501</v>
      </c>
      <c r="AD10">
        <v>2140.2781073730498</v>
      </c>
      <c r="AE10">
        <v>0</v>
      </c>
      <c r="AF10">
        <v>0</v>
      </c>
      <c r="AG10">
        <v>0</v>
      </c>
      <c r="AH10">
        <v>0</v>
      </c>
      <c r="AI10">
        <v>0</v>
      </c>
      <c r="AJ10">
        <v>13767.6692409323</v>
      </c>
      <c r="AK10" s="63">
        <v>1991.5202365494399</v>
      </c>
      <c r="AL10">
        <v>396.07192657172499</v>
      </c>
      <c r="AM10">
        <v>78891.171681099702</v>
      </c>
      <c r="AN10">
        <v>1991.5202365494399</v>
      </c>
      <c r="AO10">
        <v>16038.074358211999</v>
      </c>
      <c r="AP10">
        <v>539.66620917061095</v>
      </c>
      <c r="AQ10">
        <v>36189.915802998497</v>
      </c>
      <c r="AR10">
        <v>1991.5202365494399</v>
      </c>
      <c r="AS10">
        <v>1991.5202365494399</v>
      </c>
      <c r="AT10">
        <v>0</v>
      </c>
    </row>
    <row r="11" spans="1:46" x14ac:dyDescent="0.25">
      <c r="A11" t="s">
        <v>2913</v>
      </c>
      <c r="B11">
        <v>2252</v>
      </c>
      <c r="C11" t="s">
        <v>12</v>
      </c>
      <c r="D11">
        <v>4505</v>
      </c>
      <c r="E11" t="s">
        <v>258</v>
      </c>
      <c r="F11" t="s">
        <v>2906</v>
      </c>
      <c r="G11" t="s">
        <v>2907</v>
      </c>
      <c r="H11" t="s">
        <v>2894</v>
      </c>
      <c r="I11" t="s">
        <v>2895</v>
      </c>
      <c r="J11">
        <v>32.986515071379998</v>
      </c>
      <c r="K11">
        <v>1</v>
      </c>
      <c r="L11">
        <v>2</v>
      </c>
      <c r="M11">
        <v>2</v>
      </c>
      <c r="N11">
        <v>0</v>
      </c>
      <c r="O11">
        <v>2774.5958937267901</v>
      </c>
      <c r="P11">
        <v>11642.495214173099</v>
      </c>
      <c r="Q11">
        <v>21043.8682045409</v>
      </c>
      <c r="R11">
        <v>11018.967039175899</v>
      </c>
      <c r="S11">
        <v>19213.385946279599</v>
      </c>
      <c r="T11">
        <v>0</v>
      </c>
      <c r="U11">
        <v>46479.926351616698</v>
      </c>
      <c r="V11">
        <v>43584.982038100803</v>
      </c>
      <c r="W11">
        <v>2894.9443135158999</v>
      </c>
      <c r="X11">
        <v>0</v>
      </c>
      <c r="Y11">
        <v>0</v>
      </c>
      <c r="Z11">
        <v>0</v>
      </c>
      <c r="AA11">
        <v>0</v>
      </c>
      <c r="AB11">
        <v>0</v>
      </c>
      <c r="AC11">
        <v>9000.9123858319908</v>
      </c>
      <c r="AD11">
        <v>10212.473560447601</v>
      </c>
      <c r="AE11">
        <v>0</v>
      </c>
      <c r="AF11">
        <v>0</v>
      </c>
      <c r="AG11">
        <v>0</v>
      </c>
      <c r="AH11">
        <v>0</v>
      </c>
      <c r="AI11">
        <v>0</v>
      </c>
      <c r="AJ11">
        <v>65693.312297896206</v>
      </c>
      <c r="AK11" s="63">
        <v>1991.5202365494399</v>
      </c>
      <c r="AL11">
        <v>396.07192657172499</v>
      </c>
      <c r="AM11">
        <v>78891.171681099702</v>
      </c>
      <c r="AN11">
        <v>1991.5202365494399</v>
      </c>
      <c r="AO11">
        <v>16038.074358211999</v>
      </c>
      <c r="AP11">
        <v>396.07192657172499</v>
      </c>
      <c r="AQ11">
        <v>59280.106098625802</v>
      </c>
      <c r="AR11">
        <v>1991.5202365494399</v>
      </c>
      <c r="AS11">
        <v>1991.5202365494399</v>
      </c>
      <c r="AT11">
        <v>0</v>
      </c>
    </row>
    <row r="12" spans="1:46" x14ac:dyDescent="0.25">
      <c r="A12" t="s">
        <v>2914</v>
      </c>
      <c r="B12">
        <v>2111</v>
      </c>
      <c r="C12" t="s">
        <v>13</v>
      </c>
      <c r="D12">
        <v>705</v>
      </c>
      <c r="E12" t="s">
        <v>259</v>
      </c>
      <c r="F12" t="s">
        <v>2906</v>
      </c>
      <c r="G12" t="s">
        <v>2893</v>
      </c>
      <c r="H12" t="s">
        <v>2904</v>
      </c>
      <c r="I12" t="s">
        <v>2895</v>
      </c>
      <c r="J12">
        <v>77.818181818173002</v>
      </c>
      <c r="K12">
        <v>2</v>
      </c>
      <c r="L12">
        <v>1</v>
      </c>
      <c r="M12">
        <v>2</v>
      </c>
      <c r="N12">
        <v>1237274.02</v>
      </c>
      <c r="O12">
        <v>240964.49</v>
      </c>
      <c r="P12">
        <v>339697.91999999998</v>
      </c>
      <c r="Q12">
        <v>52375.59</v>
      </c>
      <c r="R12">
        <v>622973.86</v>
      </c>
      <c r="S12">
        <v>41995.843186362697</v>
      </c>
      <c r="T12">
        <v>2493285.88</v>
      </c>
      <c r="U12">
        <v>0</v>
      </c>
      <c r="V12">
        <v>2314408.5499999998</v>
      </c>
      <c r="W12">
        <v>178550.75</v>
      </c>
      <c r="X12">
        <v>0</v>
      </c>
      <c r="Y12">
        <v>0</v>
      </c>
      <c r="Z12">
        <v>0</v>
      </c>
      <c r="AA12">
        <v>326.58</v>
      </c>
      <c r="AB12">
        <v>0</v>
      </c>
      <c r="AC12">
        <v>41995.843186362697</v>
      </c>
      <c r="AD12">
        <v>0</v>
      </c>
      <c r="AE12">
        <v>0</v>
      </c>
      <c r="AF12">
        <v>0</v>
      </c>
      <c r="AG12">
        <v>0</v>
      </c>
      <c r="AH12">
        <v>0</v>
      </c>
      <c r="AI12">
        <v>0</v>
      </c>
      <c r="AJ12">
        <v>2535281.7231863602</v>
      </c>
      <c r="AK12" s="63">
        <v>32579.554854034101</v>
      </c>
      <c r="AL12">
        <v>396.07192657172499</v>
      </c>
      <c r="AM12">
        <v>78891.171681099702</v>
      </c>
      <c r="AN12">
        <v>539.66620917061095</v>
      </c>
      <c r="AO12">
        <v>32579.554854034101</v>
      </c>
      <c r="AP12">
        <v>396.07192657172499</v>
      </c>
      <c r="AQ12">
        <v>69679.580315536805</v>
      </c>
      <c r="AR12">
        <v>32579.554854034101</v>
      </c>
      <c r="AS12">
        <v>32579.554854034101</v>
      </c>
      <c r="AT12">
        <v>0</v>
      </c>
    </row>
    <row r="13" spans="1:46" x14ac:dyDescent="0.25">
      <c r="A13" t="s">
        <v>2915</v>
      </c>
      <c r="B13">
        <v>2111</v>
      </c>
      <c r="C13" t="s">
        <v>13</v>
      </c>
      <c r="D13">
        <v>2111</v>
      </c>
      <c r="E13" t="s">
        <v>13</v>
      </c>
      <c r="F13" t="s">
        <v>1871</v>
      </c>
      <c r="G13" t="s">
        <v>1871</v>
      </c>
      <c r="H13" t="s">
        <v>2899</v>
      </c>
      <c r="I13" t="s">
        <v>2895</v>
      </c>
      <c r="J13">
        <v>15.317073170731</v>
      </c>
      <c r="K13">
        <v>1</v>
      </c>
      <c r="L13">
        <v>1</v>
      </c>
      <c r="M13">
        <v>2</v>
      </c>
      <c r="N13">
        <v>0</v>
      </c>
      <c r="O13">
        <v>0</v>
      </c>
      <c r="P13">
        <v>0</v>
      </c>
      <c r="Q13">
        <v>0</v>
      </c>
      <c r="R13">
        <v>0</v>
      </c>
      <c r="S13">
        <v>8266.1068136372596</v>
      </c>
      <c r="T13">
        <v>0</v>
      </c>
      <c r="U13">
        <v>0</v>
      </c>
      <c r="V13">
        <v>0</v>
      </c>
      <c r="W13">
        <v>0</v>
      </c>
      <c r="X13">
        <v>0</v>
      </c>
      <c r="Y13">
        <v>0</v>
      </c>
      <c r="Z13">
        <v>0</v>
      </c>
      <c r="AA13">
        <v>0</v>
      </c>
      <c r="AB13">
        <v>0</v>
      </c>
      <c r="AC13">
        <v>8266.1068136372596</v>
      </c>
      <c r="AD13">
        <v>0</v>
      </c>
      <c r="AE13">
        <v>0</v>
      </c>
      <c r="AF13">
        <v>0</v>
      </c>
      <c r="AG13">
        <v>0</v>
      </c>
      <c r="AH13">
        <v>0</v>
      </c>
      <c r="AI13">
        <v>0</v>
      </c>
      <c r="AJ13">
        <v>8266.1068136372596</v>
      </c>
      <c r="AK13" s="63">
        <v>539.66620917061095</v>
      </c>
      <c r="AL13">
        <v>396.07192657172499</v>
      </c>
      <c r="AM13">
        <v>78891.171681099702</v>
      </c>
      <c r="AN13">
        <v>539.66620917061095</v>
      </c>
      <c r="AO13">
        <v>32579.554854034101</v>
      </c>
      <c r="AP13">
        <v>539.66620917061095</v>
      </c>
      <c r="AQ13">
        <v>36189.915802998497</v>
      </c>
      <c r="AR13">
        <v>539.66620917061095</v>
      </c>
      <c r="AS13">
        <v>539.66620917061095</v>
      </c>
      <c r="AT13">
        <v>0</v>
      </c>
    </row>
    <row r="14" spans="1:46" x14ac:dyDescent="0.25">
      <c r="A14" t="s">
        <v>2917</v>
      </c>
      <c r="B14">
        <v>2005</v>
      </c>
      <c r="C14" t="s">
        <v>15</v>
      </c>
      <c r="D14">
        <v>323</v>
      </c>
      <c r="E14" t="s">
        <v>260</v>
      </c>
      <c r="F14" t="s">
        <v>2906</v>
      </c>
      <c r="G14" t="s">
        <v>2907</v>
      </c>
      <c r="H14" t="s">
        <v>2904</v>
      </c>
      <c r="I14" t="s">
        <v>2895</v>
      </c>
      <c r="J14">
        <v>174.532258064502</v>
      </c>
      <c r="K14">
        <v>1</v>
      </c>
      <c r="L14">
        <v>1</v>
      </c>
      <c r="M14">
        <v>2</v>
      </c>
      <c r="N14">
        <v>1765954.27</v>
      </c>
      <c r="O14">
        <v>563825.69999999995</v>
      </c>
      <c r="P14">
        <v>1077403.8500000001</v>
      </c>
      <c r="Q14">
        <v>211348.04</v>
      </c>
      <c r="R14">
        <v>426738.45</v>
      </c>
      <c r="S14">
        <v>224192</v>
      </c>
      <c r="T14">
        <v>742415.77</v>
      </c>
      <c r="U14">
        <v>3302854.54</v>
      </c>
      <c r="V14">
        <v>3717179.34</v>
      </c>
      <c r="W14">
        <v>324200.96999999997</v>
      </c>
      <c r="X14">
        <v>0</v>
      </c>
      <c r="Y14">
        <v>0</v>
      </c>
      <c r="Z14">
        <v>0</v>
      </c>
      <c r="AA14">
        <v>2890</v>
      </c>
      <c r="AB14">
        <v>1000</v>
      </c>
      <c r="AC14">
        <v>224192</v>
      </c>
      <c r="AD14">
        <v>0</v>
      </c>
      <c r="AE14">
        <v>0</v>
      </c>
      <c r="AF14">
        <v>0</v>
      </c>
      <c r="AG14">
        <v>0</v>
      </c>
      <c r="AH14">
        <v>0</v>
      </c>
      <c r="AI14">
        <v>0</v>
      </c>
      <c r="AJ14">
        <v>4269462.3099999996</v>
      </c>
      <c r="AK14" s="63">
        <v>24462.310620092499</v>
      </c>
      <c r="AL14">
        <v>396.07192657172499</v>
      </c>
      <c r="AM14">
        <v>78891.171681099702</v>
      </c>
      <c r="AN14">
        <v>24462.310620092499</v>
      </c>
      <c r="AO14">
        <v>24462.310620092499</v>
      </c>
      <c r="AP14">
        <v>396.07192657172499</v>
      </c>
      <c r="AQ14">
        <v>59280.106098625802</v>
      </c>
      <c r="AR14">
        <v>24462.310620092499</v>
      </c>
      <c r="AS14">
        <v>24462.310620092499</v>
      </c>
      <c r="AT14">
        <v>0</v>
      </c>
    </row>
    <row r="15" spans="1:46" x14ac:dyDescent="0.25">
      <c r="A15" t="s">
        <v>2919</v>
      </c>
      <c r="B15">
        <v>2115</v>
      </c>
      <c r="C15" t="s">
        <v>16</v>
      </c>
      <c r="D15">
        <v>711</v>
      </c>
      <c r="E15" t="s">
        <v>261</v>
      </c>
      <c r="F15" t="s">
        <v>2892</v>
      </c>
      <c r="G15" t="s">
        <v>2893</v>
      </c>
      <c r="H15" t="s">
        <v>2894</v>
      </c>
      <c r="I15" t="s">
        <v>2895</v>
      </c>
      <c r="J15">
        <v>17</v>
      </c>
      <c r="K15">
        <v>1</v>
      </c>
      <c r="L15">
        <v>1</v>
      </c>
      <c r="M15">
        <v>4</v>
      </c>
      <c r="N15">
        <v>222257.53</v>
      </c>
      <c r="O15">
        <v>9476.33</v>
      </c>
      <c r="P15">
        <v>143752.26</v>
      </c>
      <c r="Q15">
        <v>19339.93</v>
      </c>
      <c r="R15">
        <v>99235.09</v>
      </c>
      <c r="S15">
        <v>16510.12</v>
      </c>
      <c r="T15">
        <v>494061.09</v>
      </c>
      <c r="U15">
        <v>0.05</v>
      </c>
      <c r="V15">
        <v>485832.7</v>
      </c>
      <c r="W15">
        <v>8228.44</v>
      </c>
      <c r="X15">
        <v>0</v>
      </c>
      <c r="Y15">
        <v>0</v>
      </c>
      <c r="Z15">
        <v>0</v>
      </c>
      <c r="AA15">
        <v>0</v>
      </c>
      <c r="AB15">
        <v>0</v>
      </c>
      <c r="AC15">
        <v>16510.12</v>
      </c>
      <c r="AD15">
        <v>0</v>
      </c>
      <c r="AE15">
        <v>0</v>
      </c>
      <c r="AF15">
        <v>0</v>
      </c>
      <c r="AG15">
        <v>0</v>
      </c>
      <c r="AH15">
        <v>0</v>
      </c>
      <c r="AI15">
        <v>0</v>
      </c>
      <c r="AJ15">
        <v>510571.26</v>
      </c>
      <c r="AK15" s="63">
        <v>30033.603529411801</v>
      </c>
      <c r="AL15">
        <v>396.07192657172499</v>
      </c>
      <c r="AM15">
        <v>78891.171681099702</v>
      </c>
      <c r="AN15">
        <v>30033.603529411801</v>
      </c>
      <c r="AO15">
        <v>30033.603529411801</v>
      </c>
      <c r="AP15">
        <v>396.07192657172499</v>
      </c>
      <c r="AQ15">
        <v>69679.580315536805</v>
      </c>
      <c r="AR15">
        <v>30033.603529411801</v>
      </c>
      <c r="AS15">
        <v>30033.603529411801</v>
      </c>
      <c r="AT15">
        <v>0</v>
      </c>
    </row>
    <row r="16" spans="1:46" x14ac:dyDescent="0.25">
      <c r="A16" t="s">
        <v>2920</v>
      </c>
      <c r="B16">
        <v>2041</v>
      </c>
      <c r="C16" t="s">
        <v>18</v>
      </c>
      <c r="D16">
        <v>381</v>
      </c>
      <c r="E16" t="s">
        <v>262</v>
      </c>
      <c r="F16" t="s">
        <v>2892</v>
      </c>
      <c r="G16" t="s">
        <v>2903</v>
      </c>
      <c r="H16" t="s">
        <v>2904</v>
      </c>
      <c r="I16" t="s">
        <v>2895</v>
      </c>
      <c r="J16">
        <v>979.221318144164</v>
      </c>
      <c r="K16">
        <v>1</v>
      </c>
      <c r="L16">
        <v>1</v>
      </c>
      <c r="M16">
        <v>2</v>
      </c>
      <c r="N16">
        <v>7291839.84818298</v>
      </c>
      <c r="O16">
        <v>3562398.86693495</v>
      </c>
      <c r="P16">
        <v>2711990.8775768699</v>
      </c>
      <c r="Q16">
        <v>731625.91155200603</v>
      </c>
      <c r="R16">
        <v>2316589.0371298599</v>
      </c>
      <c r="S16">
        <v>503394.98102285602</v>
      </c>
      <c r="T16">
        <v>9331172.4600000009</v>
      </c>
      <c r="U16">
        <v>7283272.0813766504</v>
      </c>
      <c r="V16">
        <v>13065509.980085401</v>
      </c>
      <c r="W16">
        <v>1357035.7859147701</v>
      </c>
      <c r="X16">
        <v>0</v>
      </c>
      <c r="Y16">
        <v>0</v>
      </c>
      <c r="Z16">
        <v>0</v>
      </c>
      <c r="AA16">
        <v>2084932.7753764801</v>
      </c>
      <c r="AB16">
        <v>106966</v>
      </c>
      <c r="AC16">
        <v>428492.89269976399</v>
      </c>
      <c r="AD16">
        <v>74902.088323092103</v>
      </c>
      <c r="AE16">
        <v>0</v>
      </c>
      <c r="AF16">
        <v>0</v>
      </c>
      <c r="AG16">
        <v>0</v>
      </c>
      <c r="AH16">
        <v>0</v>
      </c>
      <c r="AI16">
        <v>0</v>
      </c>
      <c r="AJ16">
        <v>17117839.5223995</v>
      </c>
      <c r="AK16" s="63">
        <v>17481.073180516101</v>
      </c>
      <c r="AL16">
        <v>396.07192657172499</v>
      </c>
      <c r="AM16">
        <v>78891.171681099702</v>
      </c>
      <c r="AN16">
        <v>7951.89700031952</v>
      </c>
      <c r="AO16">
        <v>17481.073180516101</v>
      </c>
      <c r="AP16">
        <v>396.07192657172499</v>
      </c>
      <c r="AQ16">
        <v>78891.171681099702</v>
      </c>
      <c r="AR16">
        <v>17481.073180516101</v>
      </c>
      <c r="AS16">
        <v>17481.073180516101</v>
      </c>
      <c r="AT16">
        <v>0</v>
      </c>
    </row>
    <row r="17" spans="1:46" x14ac:dyDescent="0.25">
      <c r="A17" t="s">
        <v>2921</v>
      </c>
      <c r="B17">
        <v>2041</v>
      </c>
      <c r="C17" t="s">
        <v>18</v>
      </c>
      <c r="D17">
        <v>380</v>
      </c>
      <c r="E17" t="s">
        <v>263</v>
      </c>
      <c r="F17" t="s">
        <v>2892</v>
      </c>
      <c r="G17" t="s">
        <v>2911</v>
      </c>
      <c r="H17" t="s">
        <v>2904</v>
      </c>
      <c r="I17" t="s">
        <v>2895</v>
      </c>
      <c r="J17">
        <v>522.81415525091404</v>
      </c>
      <c r="K17">
        <v>1</v>
      </c>
      <c r="L17">
        <v>1</v>
      </c>
      <c r="M17">
        <v>2</v>
      </c>
      <c r="N17">
        <v>4367307.4076006999</v>
      </c>
      <c r="O17">
        <v>1426057.71656332</v>
      </c>
      <c r="P17">
        <v>1451200.38036038</v>
      </c>
      <c r="Q17">
        <v>390620.97180713998</v>
      </c>
      <c r="R17">
        <v>1168080.3383025201</v>
      </c>
      <c r="S17">
        <v>268766.63823026302</v>
      </c>
      <c r="T17">
        <v>4914669.1399999997</v>
      </c>
      <c r="U17">
        <v>3888597.6746340701</v>
      </c>
      <c r="V17">
        <v>7180639.4435158204</v>
      </c>
      <c r="W17">
        <v>509464.955721437</v>
      </c>
      <c r="X17">
        <v>0</v>
      </c>
      <c r="Y17">
        <v>0</v>
      </c>
      <c r="Z17">
        <v>0</v>
      </c>
      <c r="AA17">
        <v>1113162.4153968</v>
      </c>
      <c r="AB17">
        <v>0</v>
      </c>
      <c r="AC17">
        <v>228775.80948954201</v>
      </c>
      <c r="AD17">
        <v>39990.828740721401</v>
      </c>
      <c r="AE17">
        <v>0</v>
      </c>
      <c r="AF17">
        <v>0</v>
      </c>
      <c r="AG17">
        <v>0</v>
      </c>
      <c r="AH17">
        <v>0</v>
      </c>
      <c r="AI17">
        <v>0</v>
      </c>
      <c r="AJ17">
        <v>9072033.4528643191</v>
      </c>
      <c r="AK17" s="63">
        <v>17352.3103032863</v>
      </c>
      <c r="AL17">
        <v>396.07192657172499</v>
      </c>
      <c r="AM17">
        <v>78891.171681099702</v>
      </c>
      <c r="AN17">
        <v>7951.89700031952</v>
      </c>
      <c r="AO17">
        <v>17481.073180516101</v>
      </c>
      <c r="AP17">
        <v>3712.8033307938799</v>
      </c>
      <c r="AQ17">
        <v>25435.7452526624</v>
      </c>
      <c r="AR17">
        <v>17352.3103032863</v>
      </c>
      <c r="AS17">
        <v>17352.3103032863</v>
      </c>
      <c r="AT17">
        <v>0</v>
      </c>
    </row>
    <row r="18" spans="1:46" x14ac:dyDescent="0.25">
      <c r="A18" t="s">
        <v>2922</v>
      </c>
      <c r="B18">
        <v>2041</v>
      </c>
      <c r="C18" t="s">
        <v>18</v>
      </c>
      <c r="D18">
        <v>2041</v>
      </c>
      <c r="E18" t="s">
        <v>18</v>
      </c>
      <c r="F18" t="s">
        <v>1871</v>
      </c>
      <c r="G18" t="s">
        <v>1871</v>
      </c>
      <c r="H18" t="s">
        <v>2899</v>
      </c>
      <c r="I18" t="s">
        <v>2895</v>
      </c>
      <c r="J18">
        <v>192.95374474836299</v>
      </c>
      <c r="K18">
        <v>1</v>
      </c>
      <c r="L18">
        <v>1</v>
      </c>
      <c r="M18">
        <v>2</v>
      </c>
      <c r="N18">
        <v>304835.155598604</v>
      </c>
      <c r="O18">
        <v>126477.381164062</v>
      </c>
      <c r="P18">
        <v>428576.63015329599</v>
      </c>
      <c r="Q18">
        <v>144165.529051636</v>
      </c>
      <c r="R18">
        <v>431100.56064613903</v>
      </c>
      <c r="S18">
        <v>99193.047451190301</v>
      </c>
      <c r="T18">
        <v>0</v>
      </c>
      <c r="U18">
        <v>1435155.25661374</v>
      </c>
      <c r="V18">
        <v>895712.14091641805</v>
      </c>
      <c r="W18">
        <v>128610.97887259501</v>
      </c>
      <c r="X18">
        <v>0</v>
      </c>
      <c r="Y18">
        <v>0</v>
      </c>
      <c r="Z18">
        <v>0</v>
      </c>
      <c r="AA18">
        <v>410832.13682472397</v>
      </c>
      <c r="AB18">
        <v>0</v>
      </c>
      <c r="AC18">
        <v>84433.729855037294</v>
      </c>
      <c r="AD18">
        <v>14759.317596153</v>
      </c>
      <c r="AE18">
        <v>0</v>
      </c>
      <c r="AF18">
        <v>0</v>
      </c>
      <c r="AG18">
        <v>0</v>
      </c>
      <c r="AH18">
        <v>0</v>
      </c>
      <c r="AI18">
        <v>0</v>
      </c>
      <c r="AJ18">
        <v>1534348.30406493</v>
      </c>
      <c r="AK18" s="63">
        <v>7951.89700031952</v>
      </c>
      <c r="AL18">
        <v>396.07192657172499</v>
      </c>
      <c r="AM18">
        <v>78891.171681099702</v>
      </c>
      <c r="AN18">
        <v>7951.89700031952</v>
      </c>
      <c r="AO18">
        <v>17481.073180516101</v>
      </c>
      <c r="AP18">
        <v>539.66620917061095</v>
      </c>
      <c r="AQ18">
        <v>36189.915802998497</v>
      </c>
      <c r="AR18">
        <v>7951.89700031952</v>
      </c>
      <c r="AS18">
        <v>7951.89700031952</v>
      </c>
      <c r="AT18">
        <v>0</v>
      </c>
    </row>
    <row r="19" spans="1:46" x14ac:dyDescent="0.25">
      <c r="A19" t="s">
        <v>2923</v>
      </c>
      <c r="B19">
        <v>2041</v>
      </c>
      <c r="C19" t="s">
        <v>18</v>
      </c>
      <c r="D19">
        <v>375</v>
      </c>
      <c r="E19" t="s">
        <v>264</v>
      </c>
      <c r="F19" t="s">
        <v>2892</v>
      </c>
      <c r="G19" t="s">
        <v>2893</v>
      </c>
      <c r="H19" t="s">
        <v>2894</v>
      </c>
      <c r="I19" t="s">
        <v>2895</v>
      </c>
      <c r="J19">
        <v>316.57333333332298</v>
      </c>
      <c r="K19">
        <v>1</v>
      </c>
      <c r="L19">
        <v>1</v>
      </c>
      <c r="M19">
        <v>2</v>
      </c>
      <c r="N19">
        <v>2356302.5871907901</v>
      </c>
      <c r="O19">
        <v>637161.60788637598</v>
      </c>
      <c r="P19">
        <v>839364.52641484805</v>
      </c>
      <c r="Q19">
        <v>236527.99349998499</v>
      </c>
      <c r="R19">
        <v>707293.56231771503</v>
      </c>
      <c r="S19">
        <v>162743.01240468799</v>
      </c>
      <c r="T19">
        <v>2422034.75</v>
      </c>
      <c r="U19">
        <v>2354615.5273097102</v>
      </c>
      <c r="V19">
        <v>3701481.3340816</v>
      </c>
      <c r="W19">
        <v>401129.16667613102</v>
      </c>
      <c r="X19">
        <v>0</v>
      </c>
      <c r="Y19">
        <v>0</v>
      </c>
      <c r="Z19">
        <v>0</v>
      </c>
      <c r="AA19">
        <v>674039.77655198099</v>
      </c>
      <c r="AB19">
        <v>0</v>
      </c>
      <c r="AC19">
        <v>138527.849463783</v>
      </c>
      <c r="AD19">
        <v>24215.162940904502</v>
      </c>
      <c r="AE19">
        <v>0</v>
      </c>
      <c r="AF19">
        <v>0</v>
      </c>
      <c r="AG19">
        <v>0</v>
      </c>
      <c r="AH19">
        <v>0</v>
      </c>
      <c r="AI19">
        <v>0</v>
      </c>
      <c r="AJ19">
        <v>4939393.28971441</v>
      </c>
      <c r="AK19" s="63">
        <v>15602.6827582274</v>
      </c>
      <c r="AL19">
        <v>396.07192657172499</v>
      </c>
      <c r="AM19">
        <v>78891.171681099702</v>
      </c>
      <c r="AN19">
        <v>7951.89700031952</v>
      </c>
      <c r="AO19">
        <v>17481.073180516101</v>
      </c>
      <c r="AP19">
        <v>396.07192657172499</v>
      </c>
      <c r="AQ19">
        <v>69679.580315536805</v>
      </c>
      <c r="AR19">
        <v>14922.9425420263</v>
      </c>
      <c r="AS19">
        <v>16029.4944078423</v>
      </c>
      <c r="AT19">
        <v>0</v>
      </c>
    </row>
    <row r="20" spans="1:46" x14ac:dyDescent="0.25">
      <c r="A20" t="s">
        <v>2924</v>
      </c>
      <c r="B20">
        <v>2041</v>
      </c>
      <c r="C20" t="s">
        <v>18</v>
      </c>
      <c r="D20">
        <v>377</v>
      </c>
      <c r="E20" t="s">
        <v>265</v>
      </c>
      <c r="F20" t="s">
        <v>2892</v>
      </c>
      <c r="G20" t="s">
        <v>2893</v>
      </c>
      <c r="H20" t="s">
        <v>2894</v>
      </c>
      <c r="I20" t="s">
        <v>2895</v>
      </c>
      <c r="J20">
        <v>342.78666666666101</v>
      </c>
      <c r="K20">
        <v>1</v>
      </c>
      <c r="L20">
        <v>1</v>
      </c>
      <c r="M20">
        <v>2</v>
      </c>
      <c r="N20">
        <v>2811048.7190181701</v>
      </c>
      <c r="O20">
        <v>608233.01184647798</v>
      </c>
      <c r="P20">
        <v>876223.40124835097</v>
      </c>
      <c r="Q20">
        <v>256113.304337751</v>
      </c>
      <c r="R20">
        <v>766859.840526741</v>
      </c>
      <c r="S20">
        <v>176218.67943866301</v>
      </c>
      <c r="T20">
        <v>2768892.69</v>
      </c>
      <c r="U20">
        <v>2549585.5869774902</v>
      </c>
      <c r="V20">
        <v>4189062.42100765</v>
      </c>
      <c r="W20">
        <v>399563.32615578198</v>
      </c>
      <c r="X20">
        <v>0</v>
      </c>
      <c r="Y20">
        <v>0</v>
      </c>
      <c r="Z20">
        <v>0</v>
      </c>
      <c r="AA20">
        <v>729852.52981405705</v>
      </c>
      <c r="AB20">
        <v>0</v>
      </c>
      <c r="AC20">
        <v>149998.41982329401</v>
      </c>
      <c r="AD20">
        <v>26220.259615369701</v>
      </c>
      <c r="AE20">
        <v>0</v>
      </c>
      <c r="AF20">
        <v>0</v>
      </c>
      <c r="AG20">
        <v>0</v>
      </c>
      <c r="AH20">
        <v>0</v>
      </c>
      <c r="AI20">
        <v>0</v>
      </c>
      <c r="AJ20">
        <v>5494696.9564161496</v>
      </c>
      <c r="AK20" s="63">
        <v>16029.4944078423</v>
      </c>
      <c r="AL20">
        <v>396.07192657172499</v>
      </c>
      <c r="AM20">
        <v>78891.171681099702</v>
      </c>
      <c r="AN20">
        <v>7951.89700031952</v>
      </c>
      <c r="AO20">
        <v>17481.073180516101</v>
      </c>
      <c r="AP20">
        <v>396.07192657172499</v>
      </c>
      <c r="AQ20">
        <v>69679.580315536805</v>
      </c>
      <c r="AR20">
        <v>14922.9425420263</v>
      </c>
      <c r="AS20">
        <v>16029.4944078423</v>
      </c>
      <c r="AT20">
        <v>0</v>
      </c>
    </row>
    <row r="21" spans="1:46" x14ac:dyDescent="0.25">
      <c r="A21" t="s">
        <v>2925</v>
      </c>
      <c r="B21">
        <v>2041</v>
      </c>
      <c r="C21" t="s">
        <v>18</v>
      </c>
      <c r="D21">
        <v>4476</v>
      </c>
      <c r="E21" t="s">
        <v>266</v>
      </c>
      <c r="F21" t="s">
        <v>2892</v>
      </c>
      <c r="G21" t="s">
        <v>2893</v>
      </c>
      <c r="H21" t="s">
        <v>2894</v>
      </c>
      <c r="I21" t="s">
        <v>2895</v>
      </c>
      <c r="J21">
        <v>125.159999999997</v>
      </c>
      <c r="K21">
        <v>1</v>
      </c>
      <c r="L21">
        <v>1</v>
      </c>
      <c r="M21">
        <v>2</v>
      </c>
      <c r="N21">
        <v>910923.33806890505</v>
      </c>
      <c r="O21">
        <v>230115.12608008299</v>
      </c>
      <c r="P21">
        <v>289172.17047914001</v>
      </c>
      <c r="Q21">
        <v>93513.383944083704</v>
      </c>
      <c r="R21">
        <v>279689.61523297202</v>
      </c>
      <c r="S21">
        <v>64341.854754783199</v>
      </c>
      <c r="T21">
        <v>872496.06</v>
      </c>
      <c r="U21">
        <v>930917.57380518399</v>
      </c>
      <c r="V21">
        <v>1373416.59946823</v>
      </c>
      <c r="W21">
        <v>163509.59035374</v>
      </c>
      <c r="X21">
        <v>0</v>
      </c>
      <c r="Y21">
        <v>0</v>
      </c>
      <c r="Z21">
        <v>0</v>
      </c>
      <c r="AA21">
        <v>266487.44398321601</v>
      </c>
      <c r="AB21">
        <v>0</v>
      </c>
      <c r="AC21">
        <v>54768.181060377501</v>
      </c>
      <c r="AD21">
        <v>9573.6736944056192</v>
      </c>
      <c r="AE21">
        <v>0</v>
      </c>
      <c r="AF21">
        <v>0</v>
      </c>
      <c r="AG21">
        <v>0</v>
      </c>
      <c r="AH21">
        <v>0</v>
      </c>
      <c r="AI21">
        <v>0</v>
      </c>
      <c r="AJ21">
        <v>1867755.4885599699</v>
      </c>
      <c r="AK21" s="63">
        <v>14922.9425420263</v>
      </c>
      <c r="AL21">
        <v>396.07192657172499</v>
      </c>
      <c r="AM21">
        <v>78891.171681099702</v>
      </c>
      <c r="AN21">
        <v>7951.89700031952</v>
      </c>
      <c r="AO21">
        <v>17481.073180516101</v>
      </c>
      <c r="AP21">
        <v>396.07192657172499</v>
      </c>
      <c r="AQ21">
        <v>69679.580315536805</v>
      </c>
      <c r="AR21">
        <v>14922.9425420263</v>
      </c>
      <c r="AS21">
        <v>16029.4944078423</v>
      </c>
      <c r="AT21">
        <v>0</v>
      </c>
    </row>
    <row r="22" spans="1:46" x14ac:dyDescent="0.25">
      <c r="A22" t="s">
        <v>2926</v>
      </c>
      <c r="B22">
        <v>2041</v>
      </c>
      <c r="C22" t="s">
        <v>18</v>
      </c>
      <c r="D22">
        <v>379</v>
      </c>
      <c r="E22" t="s">
        <v>267</v>
      </c>
      <c r="F22" t="s">
        <v>2892</v>
      </c>
      <c r="G22" t="s">
        <v>2893</v>
      </c>
      <c r="H22" t="s">
        <v>2894</v>
      </c>
      <c r="I22" t="s">
        <v>2895</v>
      </c>
      <c r="J22">
        <v>341.61031963462</v>
      </c>
      <c r="K22">
        <v>1</v>
      </c>
      <c r="L22">
        <v>1</v>
      </c>
      <c r="M22">
        <v>2</v>
      </c>
      <c r="N22">
        <v>2657143.4443398602</v>
      </c>
      <c r="O22">
        <v>707285.749524732</v>
      </c>
      <c r="P22">
        <v>866790.89376712998</v>
      </c>
      <c r="Q22">
        <v>255234.39580739901</v>
      </c>
      <c r="R22">
        <v>766249.91584405303</v>
      </c>
      <c r="S22">
        <v>175613.946697557</v>
      </c>
      <c r="T22">
        <v>2711868.27</v>
      </c>
      <c r="U22">
        <v>2540836.1292831702</v>
      </c>
      <c r="V22">
        <v>4073113.5609248802</v>
      </c>
      <c r="W22">
        <v>452242.95630554599</v>
      </c>
      <c r="X22">
        <v>0</v>
      </c>
      <c r="Y22">
        <v>0</v>
      </c>
      <c r="Z22">
        <v>0</v>
      </c>
      <c r="AA22">
        <v>727347.88205274497</v>
      </c>
      <c r="AB22">
        <v>0</v>
      </c>
      <c r="AC22">
        <v>149483.66760820401</v>
      </c>
      <c r="AD22">
        <v>26130.279089353899</v>
      </c>
      <c r="AE22">
        <v>0</v>
      </c>
      <c r="AF22">
        <v>0</v>
      </c>
      <c r="AG22">
        <v>0</v>
      </c>
      <c r="AH22">
        <v>0</v>
      </c>
      <c r="AI22">
        <v>0</v>
      </c>
      <c r="AJ22">
        <v>5428318.3459807299</v>
      </c>
      <c r="AK22" s="63">
        <v>15890.3816248489</v>
      </c>
      <c r="AL22">
        <v>396.07192657172499</v>
      </c>
      <c r="AM22">
        <v>78891.171681099702</v>
      </c>
      <c r="AN22">
        <v>7951.89700031952</v>
      </c>
      <c r="AO22">
        <v>17481.073180516101</v>
      </c>
      <c r="AP22">
        <v>396.07192657172499</v>
      </c>
      <c r="AQ22">
        <v>69679.580315536805</v>
      </c>
      <c r="AR22">
        <v>14922.9425420263</v>
      </c>
      <c r="AS22">
        <v>16029.4944078423</v>
      </c>
      <c r="AT22">
        <v>0</v>
      </c>
    </row>
    <row r="23" spans="1:46" x14ac:dyDescent="0.25">
      <c r="A23" t="s">
        <v>2927</v>
      </c>
      <c r="B23">
        <v>2051</v>
      </c>
      <c r="C23" t="s">
        <v>20</v>
      </c>
      <c r="D23">
        <v>427</v>
      </c>
      <c r="E23" t="s">
        <v>268</v>
      </c>
      <c r="F23" t="s">
        <v>2892</v>
      </c>
      <c r="G23" t="s">
        <v>2893</v>
      </c>
      <c r="H23" t="s">
        <v>2894</v>
      </c>
      <c r="I23" t="s">
        <v>2895</v>
      </c>
      <c r="J23">
        <v>6</v>
      </c>
      <c r="K23">
        <v>0</v>
      </c>
      <c r="L23">
        <v>0</v>
      </c>
      <c r="M23">
        <v>4</v>
      </c>
      <c r="N23">
        <v>95235.24</v>
      </c>
      <c r="O23">
        <v>16183.93</v>
      </c>
      <c r="P23">
        <v>134165.72</v>
      </c>
      <c r="Q23">
        <v>53496.89</v>
      </c>
      <c r="R23">
        <v>17073</v>
      </c>
      <c r="S23">
        <v>10298.314285714299</v>
      </c>
      <c r="T23">
        <v>316154.78000000003</v>
      </c>
      <c r="U23">
        <v>0</v>
      </c>
      <c r="V23">
        <v>240872.16</v>
      </c>
      <c r="W23">
        <v>75282.62</v>
      </c>
      <c r="X23">
        <v>0</v>
      </c>
      <c r="Y23">
        <v>0</v>
      </c>
      <c r="Z23">
        <v>0</v>
      </c>
      <c r="AA23">
        <v>0</v>
      </c>
      <c r="AB23">
        <v>0</v>
      </c>
      <c r="AC23">
        <v>10286.4857142857</v>
      </c>
      <c r="AD23">
        <v>11.828571428571401</v>
      </c>
      <c r="AE23">
        <v>0</v>
      </c>
      <c r="AF23">
        <v>0</v>
      </c>
      <c r="AG23">
        <v>0</v>
      </c>
      <c r="AH23">
        <v>0</v>
      </c>
      <c r="AI23">
        <v>0</v>
      </c>
      <c r="AJ23">
        <v>326453.09428571397</v>
      </c>
      <c r="AK23" s="63">
        <v>54408.849047618998</v>
      </c>
      <c r="AL23">
        <v>396.07192657172499</v>
      </c>
      <c r="AM23">
        <v>78891.171681099702</v>
      </c>
      <c r="AN23">
        <v>1716.38571428571</v>
      </c>
      <c r="AO23">
        <v>54408.849047618998</v>
      </c>
      <c r="AP23">
        <v>396.07192657172499</v>
      </c>
      <c r="AQ23">
        <v>69679.580315536805</v>
      </c>
      <c r="AR23">
        <v>54408.849047618998</v>
      </c>
      <c r="AS23">
        <v>54408.849047618998</v>
      </c>
      <c r="AT23">
        <v>0</v>
      </c>
    </row>
    <row r="24" spans="1:46" x14ac:dyDescent="0.25">
      <c r="A24" t="s">
        <v>2928</v>
      </c>
      <c r="B24">
        <v>2051</v>
      </c>
      <c r="C24" t="s">
        <v>20</v>
      </c>
      <c r="D24">
        <v>2051</v>
      </c>
      <c r="E24" t="s">
        <v>20</v>
      </c>
      <c r="F24" t="s">
        <v>1871</v>
      </c>
      <c r="G24" t="s">
        <v>1871</v>
      </c>
      <c r="H24" t="s">
        <v>2899</v>
      </c>
      <c r="I24" t="s">
        <v>2895</v>
      </c>
      <c r="J24">
        <v>1</v>
      </c>
      <c r="K24">
        <v>0</v>
      </c>
      <c r="L24">
        <v>0</v>
      </c>
      <c r="M24">
        <v>4</v>
      </c>
      <c r="N24">
        <v>0</v>
      </c>
      <c r="O24">
        <v>0</v>
      </c>
      <c r="P24">
        <v>0</v>
      </c>
      <c r="Q24">
        <v>0</v>
      </c>
      <c r="R24">
        <v>0</v>
      </c>
      <c r="S24">
        <v>1716.38571428571</v>
      </c>
      <c r="T24">
        <v>0</v>
      </c>
      <c r="U24">
        <v>0</v>
      </c>
      <c r="V24">
        <v>0</v>
      </c>
      <c r="W24">
        <v>0</v>
      </c>
      <c r="X24">
        <v>0</v>
      </c>
      <c r="Y24">
        <v>0</v>
      </c>
      <c r="Z24">
        <v>0</v>
      </c>
      <c r="AA24">
        <v>0</v>
      </c>
      <c r="AB24">
        <v>0</v>
      </c>
      <c r="AC24">
        <v>1714.4142857142899</v>
      </c>
      <c r="AD24">
        <v>1.97142857142857</v>
      </c>
      <c r="AE24">
        <v>0</v>
      </c>
      <c r="AF24">
        <v>0</v>
      </c>
      <c r="AG24">
        <v>0</v>
      </c>
      <c r="AH24">
        <v>0</v>
      </c>
      <c r="AI24">
        <v>0</v>
      </c>
      <c r="AJ24">
        <v>1716.38571428571</v>
      </c>
      <c r="AK24" s="63">
        <v>1716.38571428571</v>
      </c>
      <c r="AL24">
        <v>396.07192657172499</v>
      </c>
      <c r="AM24">
        <v>78891.171681099702</v>
      </c>
      <c r="AN24">
        <v>1716.38571428571</v>
      </c>
      <c r="AO24">
        <v>54408.849047618998</v>
      </c>
      <c r="AP24">
        <v>539.66620917061095</v>
      </c>
      <c r="AQ24">
        <v>36189.915802998497</v>
      </c>
      <c r="AR24">
        <v>1716.38571428571</v>
      </c>
      <c r="AS24">
        <v>1716.38571428571</v>
      </c>
      <c r="AT24">
        <v>0</v>
      </c>
    </row>
    <row r="25" spans="1:46" x14ac:dyDescent="0.25">
      <c r="A25" t="s">
        <v>2929</v>
      </c>
      <c r="B25">
        <v>1933</v>
      </c>
      <c r="C25" t="s">
        <v>22</v>
      </c>
      <c r="D25">
        <v>143</v>
      </c>
      <c r="E25" t="s">
        <v>269</v>
      </c>
      <c r="F25" t="s">
        <v>2892</v>
      </c>
      <c r="G25" t="s">
        <v>2893</v>
      </c>
      <c r="H25" t="s">
        <v>2904</v>
      </c>
      <c r="I25" t="s">
        <v>2895</v>
      </c>
      <c r="J25">
        <v>436.261544613024</v>
      </c>
      <c r="K25">
        <v>1</v>
      </c>
      <c r="L25">
        <v>1</v>
      </c>
      <c r="M25">
        <v>2</v>
      </c>
      <c r="N25">
        <v>3254724.7582852999</v>
      </c>
      <c r="O25">
        <v>622201.32937784505</v>
      </c>
      <c r="P25">
        <v>922473.16490205203</v>
      </c>
      <c r="Q25">
        <v>222099.84742674601</v>
      </c>
      <c r="R25">
        <v>93012.658111644996</v>
      </c>
      <c r="S25">
        <v>141333.41086137999</v>
      </c>
      <c r="T25">
        <v>3798558.25</v>
      </c>
      <c r="U25">
        <v>1315953.50810359</v>
      </c>
      <c r="V25">
        <v>4342949.5770089896</v>
      </c>
      <c r="W25">
        <v>771562.18109460105</v>
      </c>
      <c r="X25">
        <v>0</v>
      </c>
      <c r="Y25">
        <v>0</v>
      </c>
      <c r="Z25">
        <v>0</v>
      </c>
      <c r="AA25">
        <v>0</v>
      </c>
      <c r="AB25">
        <v>0</v>
      </c>
      <c r="AC25">
        <v>141333.41086137999</v>
      </c>
      <c r="AD25">
        <v>0</v>
      </c>
      <c r="AE25">
        <v>0</v>
      </c>
      <c r="AF25">
        <v>0</v>
      </c>
      <c r="AG25">
        <v>0</v>
      </c>
      <c r="AH25">
        <v>0</v>
      </c>
      <c r="AI25">
        <v>0</v>
      </c>
      <c r="AJ25">
        <v>5255845.1689649699</v>
      </c>
      <c r="AK25" s="63">
        <v>12047.4638066645</v>
      </c>
      <c r="AL25">
        <v>396.07192657172499</v>
      </c>
      <c r="AM25">
        <v>78891.171681099702</v>
      </c>
      <c r="AN25">
        <v>3340.3973762061</v>
      </c>
      <c r="AO25">
        <v>13497.127964195301</v>
      </c>
      <c r="AP25">
        <v>396.07192657172499</v>
      </c>
      <c r="AQ25">
        <v>69679.580315536805</v>
      </c>
      <c r="AR25">
        <v>11472.0389890595</v>
      </c>
      <c r="AS25">
        <v>12047.4638066645</v>
      </c>
      <c r="AT25">
        <v>0</v>
      </c>
    </row>
    <row r="26" spans="1:46" x14ac:dyDescent="0.25">
      <c r="A26" t="s">
        <v>2930</v>
      </c>
      <c r="B26">
        <v>1933</v>
      </c>
      <c r="C26" t="s">
        <v>22</v>
      </c>
      <c r="D26">
        <v>144</v>
      </c>
      <c r="E26" t="s">
        <v>270</v>
      </c>
      <c r="F26" t="s">
        <v>2892</v>
      </c>
      <c r="G26" t="s">
        <v>2911</v>
      </c>
      <c r="H26" t="s">
        <v>2904</v>
      </c>
      <c r="I26" t="s">
        <v>2895</v>
      </c>
      <c r="J26">
        <v>461.13784154004702</v>
      </c>
      <c r="K26">
        <v>1</v>
      </c>
      <c r="L26">
        <v>1</v>
      </c>
      <c r="M26">
        <v>2</v>
      </c>
      <c r="N26">
        <v>2787092.3989667902</v>
      </c>
      <c r="O26">
        <v>861982.86069791601</v>
      </c>
      <c r="P26">
        <v>1088119.55730774</v>
      </c>
      <c r="Q26">
        <v>233763.16065765001</v>
      </c>
      <c r="R26">
        <v>98316.381370611998</v>
      </c>
      <c r="S26">
        <v>149392.45694900901</v>
      </c>
      <c r="T26">
        <v>3678283.18</v>
      </c>
      <c r="U26">
        <v>1390991.1790007099</v>
      </c>
      <c r="V26">
        <v>4500571.9267352996</v>
      </c>
      <c r="W26">
        <v>568702.43226540904</v>
      </c>
      <c r="X26">
        <v>0</v>
      </c>
      <c r="Y26">
        <v>0</v>
      </c>
      <c r="Z26">
        <v>0</v>
      </c>
      <c r="AA26">
        <v>0</v>
      </c>
      <c r="AB26">
        <v>0</v>
      </c>
      <c r="AC26">
        <v>149392.45694900901</v>
      </c>
      <c r="AD26">
        <v>0</v>
      </c>
      <c r="AE26">
        <v>0</v>
      </c>
      <c r="AF26">
        <v>0</v>
      </c>
      <c r="AG26">
        <v>0</v>
      </c>
      <c r="AH26">
        <v>0</v>
      </c>
      <c r="AI26">
        <v>0</v>
      </c>
      <c r="AJ26">
        <v>5218666.8159497203</v>
      </c>
      <c r="AK26" s="63">
        <v>11316.934646961699</v>
      </c>
      <c r="AL26">
        <v>396.07192657172499</v>
      </c>
      <c r="AM26">
        <v>78891.171681099702</v>
      </c>
      <c r="AN26">
        <v>3340.3973762061</v>
      </c>
      <c r="AO26">
        <v>13497.127964195301</v>
      </c>
      <c r="AP26">
        <v>3712.8033307938799</v>
      </c>
      <c r="AQ26">
        <v>25435.7452526624</v>
      </c>
      <c r="AR26">
        <v>11316.934646961699</v>
      </c>
      <c r="AS26">
        <v>11316.934646961699</v>
      </c>
      <c r="AT26">
        <v>0</v>
      </c>
    </row>
    <row r="27" spans="1:46" x14ac:dyDescent="0.25">
      <c r="A27" t="s">
        <v>2931</v>
      </c>
      <c r="B27">
        <v>1933</v>
      </c>
      <c r="C27" t="s">
        <v>22</v>
      </c>
      <c r="D27">
        <v>1933</v>
      </c>
      <c r="E27" t="s">
        <v>22</v>
      </c>
      <c r="F27" t="s">
        <v>1871</v>
      </c>
      <c r="G27" t="s">
        <v>1871</v>
      </c>
      <c r="H27" t="s">
        <v>2899</v>
      </c>
      <c r="I27" t="s">
        <v>2895</v>
      </c>
      <c r="J27">
        <v>6.4718309859119998</v>
      </c>
      <c r="K27">
        <v>0</v>
      </c>
      <c r="L27">
        <v>0</v>
      </c>
      <c r="M27">
        <v>2</v>
      </c>
      <c r="N27">
        <v>1253.3678339614601</v>
      </c>
      <c r="O27">
        <v>2889.75441870036</v>
      </c>
      <c r="P27">
        <v>10718.154628485099</v>
      </c>
      <c r="Q27">
        <v>3280.7449968894398</v>
      </c>
      <c r="R27">
        <v>1379.81953780258</v>
      </c>
      <c r="S27">
        <v>2096.6458287508699</v>
      </c>
      <c r="T27">
        <v>0</v>
      </c>
      <c r="U27">
        <v>19521.841415838899</v>
      </c>
      <c r="V27">
        <v>16143.8827637575</v>
      </c>
      <c r="W27">
        <v>3377.95865208137</v>
      </c>
      <c r="X27">
        <v>0</v>
      </c>
      <c r="Y27">
        <v>0</v>
      </c>
      <c r="Z27">
        <v>0</v>
      </c>
      <c r="AA27">
        <v>0</v>
      </c>
      <c r="AB27">
        <v>0</v>
      </c>
      <c r="AC27">
        <v>2096.6458287508699</v>
      </c>
      <c r="AD27">
        <v>0</v>
      </c>
      <c r="AE27">
        <v>0</v>
      </c>
      <c r="AF27">
        <v>0</v>
      </c>
      <c r="AG27">
        <v>0</v>
      </c>
      <c r="AH27">
        <v>0</v>
      </c>
      <c r="AI27">
        <v>0</v>
      </c>
      <c r="AJ27">
        <v>21618.4872445898</v>
      </c>
      <c r="AK27" s="63">
        <v>3340.3973762061</v>
      </c>
      <c r="AL27">
        <v>396.07192657172499</v>
      </c>
      <c r="AM27">
        <v>78891.171681099702</v>
      </c>
      <c r="AN27">
        <v>3340.3973762061</v>
      </c>
      <c r="AO27">
        <v>13497.127964195301</v>
      </c>
      <c r="AP27">
        <v>539.66620917061095</v>
      </c>
      <c r="AQ27">
        <v>36189.915802998497</v>
      </c>
      <c r="AR27">
        <v>3340.3973762061</v>
      </c>
      <c r="AS27">
        <v>3340.3973762061</v>
      </c>
      <c r="AT27">
        <v>0</v>
      </c>
    </row>
    <row r="28" spans="1:46" x14ac:dyDescent="0.25">
      <c r="A28" t="s">
        <v>2932</v>
      </c>
      <c r="B28">
        <v>1933</v>
      </c>
      <c r="C28" t="s">
        <v>22</v>
      </c>
      <c r="D28">
        <v>146</v>
      </c>
      <c r="E28" t="s">
        <v>271</v>
      </c>
      <c r="F28" t="s">
        <v>2892</v>
      </c>
      <c r="G28" t="s">
        <v>2903</v>
      </c>
      <c r="H28" t="s">
        <v>2904</v>
      </c>
      <c r="I28" t="s">
        <v>2895</v>
      </c>
      <c r="J28">
        <v>561.67248019221404</v>
      </c>
      <c r="K28">
        <v>1</v>
      </c>
      <c r="L28">
        <v>1</v>
      </c>
      <c r="M28">
        <v>2</v>
      </c>
      <c r="N28">
        <v>3802123.6704189801</v>
      </c>
      <c r="O28">
        <v>1931075.9788496401</v>
      </c>
      <c r="P28">
        <v>1261261.9353471999</v>
      </c>
      <c r="Q28">
        <v>284790.84992171399</v>
      </c>
      <c r="R28">
        <v>119750.757351714</v>
      </c>
      <c r="S28">
        <v>181962.14723200299</v>
      </c>
      <c r="T28">
        <v>5704756.0599999996</v>
      </c>
      <c r="U28">
        <v>1694247.1318892399</v>
      </c>
      <c r="V28">
        <v>6074466.16517267</v>
      </c>
      <c r="W28">
        <v>1324537.0267165699</v>
      </c>
      <c r="X28">
        <v>0</v>
      </c>
      <c r="Y28">
        <v>0</v>
      </c>
      <c r="Z28">
        <v>0</v>
      </c>
      <c r="AA28">
        <v>0</v>
      </c>
      <c r="AB28">
        <v>0</v>
      </c>
      <c r="AC28">
        <v>181962.14723200299</v>
      </c>
      <c r="AD28">
        <v>0</v>
      </c>
      <c r="AE28">
        <v>0</v>
      </c>
      <c r="AF28">
        <v>0</v>
      </c>
      <c r="AG28">
        <v>0</v>
      </c>
      <c r="AH28">
        <v>0</v>
      </c>
      <c r="AI28">
        <v>0</v>
      </c>
      <c r="AJ28">
        <v>7580965.3391212504</v>
      </c>
      <c r="AK28" s="63">
        <v>13497.127964195301</v>
      </c>
      <c r="AL28">
        <v>396.07192657172499</v>
      </c>
      <c r="AM28">
        <v>78891.171681099702</v>
      </c>
      <c r="AN28">
        <v>3340.3973762061</v>
      </c>
      <c r="AO28">
        <v>13497.127964195301</v>
      </c>
      <c r="AP28">
        <v>396.07192657172499</v>
      </c>
      <c r="AQ28">
        <v>78891.171681099702</v>
      </c>
      <c r="AR28">
        <v>13497.127964195301</v>
      </c>
      <c r="AS28">
        <v>13497.127964195301</v>
      </c>
      <c r="AT28">
        <v>0</v>
      </c>
    </row>
    <row r="29" spans="1:46" x14ac:dyDescent="0.25">
      <c r="A29" t="s">
        <v>2933</v>
      </c>
      <c r="B29">
        <v>1933</v>
      </c>
      <c r="C29" t="s">
        <v>22</v>
      </c>
      <c r="D29">
        <v>147</v>
      </c>
      <c r="E29" t="s">
        <v>272</v>
      </c>
      <c r="F29" t="s">
        <v>2892</v>
      </c>
      <c r="G29" t="s">
        <v>2893</v>
      </c>
      <c r="H29" t="s">
        <v>2904</v>
      </c>
      <c r="I29" t="s">
        <v>2895</v>
      </c>
      <c r="J29">
        <v>413.203266937997</v>
      </c>
      <c r="K29">
        <v>1</v>
      </c>
      <c r="L29">
        <v>1</v>
      </c>
      <c r="M29">
        <v>2</v>
      </c>
      <c r="N29">
        <v>2800991.01449497</v>
      </c>
      <c r="O29">
        <v>594032.85665590002</v>
      </c>
      <c r="P29">
        <v>913836.39781452005</v>
      </c>
      <c r="Q29">
        <v>209463.83699700001</v>
      </c>
      <c r="R29">
        <v>88096.543628226296</v>
      </c>
      <c r="S29">
        <v>133863.33912885701</v>
      </c>
      <c r="T29">
        <v>3360020.88</v>
      </c>
      <c r="U29">
        <v>1246399.76959062</v>
      </c>
      <c r="V29">
        <v>4191154.92831928</v>
      </c>
      <c r="W29">
        <v>415265.721271338</v>
      </c>
      <c r="X29">
        <v>0</v>
      </c>
      <c r="Y29">
        <v>0</v>
      </c>
      <c r="Z29">
        <v>0</v>
      </c>
      <c r="AA29">
        <v>0</v>
      </c>
      <c r="AB29">
        <v>0</v>
      </c>
      <c r="AC29">
        <v>133863.33912885701</v>
      </c>
      <c r="AD29">
        <v>0</v>
      </c>
      <c r="AE29">
        <v>0</v>
      </c>
      <c r="AF29">
        <v>0</v>
      </c>
      <c r="AG29">
        <v>0</v>
      </c>
      <c r="AH29">
        <v>0</v>
      </c>
      <c r="AI29">
        <v>0</v>
      </c>
      <c r="AJ29">
        <v>4740283.9887194699</v>
      </c>
      <c r="AK29" s="63">
        <v>11472.0389890595</v>
      </c>
      <c r="AL29">
        <v>396.07192657172499</v>
      </c>
      <c r="AM29">
        <v>78891.171681099702</v>
      </c>
      <c r="AN29">
        <v>3340.3973762061</v>
      </c>
      <c r="AO29">
        <v>13497.127964195301</v>
      </c>
      <c r="AP29">
        <v>396.07192657172499</v>
      </c>
      <c r="AQ29">
        <v>69679.580315536805</v>
      </c>
      <c r="AR29">
        <v>11472.0389890595</v>
      </c>
      <c r="AS29">
        <v>12047.4638066645</v>
      </c>
      <c r="AT29">
        <v>0</v>
      </c>
    </row>
    <row r="30" spans="1:46" x14ac:dyDescent="0.25">
      <c r="A30" t="s">
        <v>2934</v>
      </c>
      <c r="B30">
        <v>2208</v>
      </c>
      <c r="C30" t="s">
        <v>24</v>
      </c>
      <c r="D30">
        <v>1053</v>
      </c>
      <c r="E30" t="s">
        <v>273</v>
      </c>
      <c r="F30" t="s">
        <v>2892</v>
      </c>
      <c r="G30" t="s">
        <v>2893</v>
      </c>
      <c r="H30" t="s">
        <v>2894</v>
      </c>
      <c r="I30" t="s">
        <v>2895</v>
      </c>
      <c r="J30">
        <v>136.608108108105</v>
      </c>
      <c r="K30">
        <v>1</v>
      </c>
      <c r="L30">
        <v>1</v>
      </c>
      <c r="M30">
        <v>1</v>
      </c>
      <c r="N30">
        <v>1082609.5598716401</v>
      </c>
      <c r="O30">
        <v>167084.72218559901</v>
      </c>
      <c r="P30">
        <v>431060.839908992</v>
      </c>
      <c r="Q30">
        <v>80962.615961474294</v>
      </c>
      <c r="R30">
        <v>32508.5081948892</v>
      </c>
      <c r="S30">
        <v>67836.845616362407</v>
      </c>
      <c r="T30">
        <v>1221022.3</v>
      </c>
      <c r="U30">
        <v>573203.94612259604</v>
      </c>
      <c r="V30">
        <v>1533987.0149073801</v>
      </c>
      <c r="W30">
        <v>260239.23121522</v>
      </c>
      <c r="X30">
        <v>0</v>
      </c>
      <c r="Y30">
        <v>0</v>
      </c>
      <c r="Z30">
        <v>0</v>
      </c>
      <c r="AA30">
        <v>0</v>
      </c>
      <c r="AB30">
        <v>0</v>
      </c>
      <c r="AC30">
        <v>67836.845616362407</v>
      </c>
      <c r="AD30">
        <v>0</v>
      </c>
      <c r="AE30">
        <v>0</v>
      </c>
      <c r="AF30">
        <v>0</v>
      </c>
      <c r="AG30">
        <v>0</v>
      </c>
      <c r="AH30">
        <v>0</v>
      </c>
      <c r="AI30">
        <v>0</v>
      </c>
      <c r="AJ30">
        <v>1862063.09173896</v>
      </c>
      <c r="AK30" s="63">
        <v>13630.6923324449</v>
      </c>
      <c r="AL30">
        <v>396.07192657172499</v>
      </c>
      <c r="AM30">
        <v>78891.171681099702</v>
      </c>
      <c r="AN30">
        <v>11888.2458672669</v>
      </c>
      <c r="AO30">
        <v>15711.576116165799</v>
      </c>
      <c r="AP30">
        <v>396.07192657172499</v>
      </c>
      <c r="AQ30">
        <v>69679.580315536805</v>
      </c>
      <c r="AR30">
        <v>13630.6923324449</v>
      </c>
      <c r="AS30">
        <v>13630.6923324449</v>
      </c>
      <c r="AT30">
        <v>0</v>
      </c>
    </row>
    <row r="31" spans="1:46" x14ac:dyDescent="0.25">
      <c r="A31" t="s">
        <v>2935</v>
      </c>
      <c r="B31">
        <v>2208</v>
      </c>
      <c r="C31" t="s">
        <v>24</v>
      </c>
      <c r="D31">
        <v>1055</v>
      </c>
      <c r="E31" t="s">
        <v>274</v>
      </c>
      <c r="F31" t="s">
        <v>2892</v>
      </c>
      <c r="G31" t="s">
        <v>2911</v>
      </c>
      <c r="H31" t="s">
        <v>2894</v>
      </c>
      <c r="I31" t="s">
        <v>2895</v>
      </c>
      <c r="J31">
        <v>250.06944444443599</v>
      </c>
      <c r="K31">
        <v>1</v>
      </c>
      <c r="L31">
        <v>1</v>
      </c>
      <c r="M31">
        <v>1</v>
      </c>
      <c r="N31">
        <v>1631652.1779905099</v>
      </c>
      <c r="O31">
        <v>263098.08804256702</v>
      </c>
      <c r="P31">
        <v>746241.51549386198</v>
      </c>
      <c r="Q31">
        <v>148206.989135902</v>
      </c>
      <c r="R31">
        <v>59508.800001681702</v>
      </c>
      <c r="S31">
        <v>124179.46878176701</v>
      </c>
      <c r="T31">
        <v>1799422.91</v>
      </c>
      <c r="U31">
        <v>1049284.66066452</v>
      </c>
      <c r="V31">
        <v>2572709.3019635598</v>
      </c>
      <c r="W31">
        <v>275998.26870096597</v>
      </c>
      <c r="X31">
        <v>0</v>
      </c>
      <c r="Y31">
        <v>0</v>
      </c>
      <c r="Z31">
        <v>0</v>
      </c>
      <c r="AA31">
        <v>0</v>
      </c>
      <c r="AB31">
        <v>0</v>
      </c>
      <c r="AC31">
        <v>124179.46878176701</v>
      </c>
      <c r="AD31">
        <v>0</v>
      </c>
      <c r="AE31">
        <v>0</v>
      </c>
      <c r="AF31">
        <v>0</v>
      </c>
      <c r="AG31">
        <v>0</v>
      </c>
      <c r="AH31">
        <v>0</v>
      </c>
      <c r="AI31">
        <v>0</v>
      </c>
      <c r="AJ31">
        <v>2972887.0394462901</v>
      </c>
      <c r="AK31" s="63">
        <v>11888.2458672669</v>
      </c>
      <c r="AL31">
        <v>396.07192657172499</v>
      </c>
      <c r="AM31">
        <v>78891.171681099702</v>
      </c>
      <c r="AN31">
        <v>11888.2458672669</v>
      </c>
      <c r="AO31">
        <v>15711.576116165799</v>
      </c>
      <c r="AP31">
        <v>3712.8033307938799</v>
      </c>
      <c r="AQ31">
        <v>25435.7452526624</v>
      </c>
      <c r="AR31">
        <v>11888.2458672669</v>
      </c>
      <c r="AS31">
        <v>11888.2458672669</v>
      </c>
      <c r="AT31">
        <v>0</v>
      </c>
    </row>
    <row r="32" spans="1:46" x14ac:dyDescent="0.25">
      <c r="A32" t="s">
        <v>2936</v>
      </c>
      <c r="B32">
        <v>2208</v>
      </c>
      <c r="C32" t="s">
        <v>24</v>
      </c>
      <c r="D32">
        <v>1056</v>
      </c>
      <c r="E32" t="s">
        <v>275</v>
      </c>
      <c r="F32" t="s">
        <v>2892</v>
      </c>
      <c r="G32" t="s">
        <v>2903</v>
      </c>
      <c r="H32" t="s">
        <v>2894</v>
      </c>
      <c r="I32" t="s">
        <v>2895</v>
      </c>
      <c r="J32">
        <v>194.074324324305</v>
      </c>
      <c r="K32">
        <v>1</v>
      </c>
      <c r="L32">
        <v>1</v>
      </c>
      <c r="M32">
        <v>1</v>
      </c>
      <c r="N32">
        <v>1679183.3221378501</v>
      </c>
      <c r="O32">
        <v>468438.12977183401</v>
      </c>
      <c r="P32">
        <v>608951.72459714697</v>
      </c>
      <c r="Q32">
        <v>115020.734902624</v>
      </c>
      <c r="R32">
        <v>81246.191803429101</v>
      </c>
      <c r="S32">
        <v>96373.4156018707</v>
      </c>
      <c r="T32">
        <v>2138509.46</v>
      </c>
      <c r="U32">
        <v>814330.64321288001</v>
      </c>
      <c r="V32">
        <v>2487055.4831290599</v>
      </c>
      <c r="W32">
        <v>465784.62008381402</v>
      </c>
      <c r="X32">
        <v>0</v>
      </c>
      <c r="Y32">
        <v>0</v>
      </c>
      <c r="Z32">
        <v>0</v>
      </c>
      <c r="AA32">
        <v>0</v>
      </c>
      <c r="AB32">
        <v>0</v>
      </c>
      <c r="AC32">
        <v>96373.4156018707</v>
      </c>
      <c r="AD32">
        <v>0</v>
      </c>
      <c r="AE32">
        <v>0</v>
      </c>
      <c r="AF32">
        <v>0</v>
      </c>
      <c r="AG32">
        <v>0</v>
      </c>
      <c r="AH32">
        <v>0</v>
      </c>
      <c r="AI32">
        <v>0</v>
      </c>
      <c r="AJ32">
        <v>3049213.51881475</v>
      </c>
      <c r="AK32" s="63">
        <v>15711.576116165799</v>
      </c>
      <c r="AL32">
        <v>396.07192657172499</v>
      </c>
      <c r="AM32">
        <v>78891.171681099702</v>
      </c>
      <c r="AN32">
        <v>11888.2458672669</v>
      </c>
      <c r="AO32">
        <v>15711.576116165799</v>
      </c>
      <c r="AP32">
        <v>396.07192657172499</v>
      </c>
      <c r="AQ32">
        <v>78891.171681099702</v>
      </c>
      <c r="AR32">
        <v>15711.576116165799</v>
      </c>
      <c r="AS32">
        <v>15711.576116165799</v>
      </c>
      <c r="AT32">
        <v>0</v>
      </c>
    </row>
    <row r="33" spans="1:46" x14ac:dyDescent="0.25">
      <c r="A33" t="s">
        <v>2937</v>
      </c>
      <c r="B33">
        <v>1894</v>
      </c>
      <c r="C33" t="s">
        <v>26</v>
      </c>
      <c r="D33">
        <v>4759</v>
      </c>
      <c r="E33" t="s">
        <v>276</v>
      </c>
      <c r="F33" t="s">
        <v>2906</v>
      </c>
      <c r="G33" t="s">
        <v>2903</v>
      </c>
      <c r="H33" t="s">
        <v>2904</v>
      </c>
      <c r="I33" t="s">
        <v>2895</v>
      </c>
      <c r="J33">
        <v>315.70951928878901</v>
      </c>
      <c r="K33">
        <v>1</v>
      </c>
      <c r="L33">
        <v>1</v>
      </c>
      <c r="M33">
        <v>2</v>
      </c>
      <c r="N33">
        <v>208495.97210297501</v>
      </c>
      <c r="O33">
        <v>184619.84483752301</v>
      </c>
      <c r="P33">
        <v>340339.484746109</v>
      </c>
      <c r="Q33">
        <v>111513.436699429</v>
      </c>
      <c r="R33">
        <v>150252.87245084601</v>
      </c>
      <c r="S33">
        <v>118674.861736123</v>
      </c>
      <c r="T33">
        <v>0</v>
      </c>
      <c r="U33">
        <v>995221.61083688401</v>
      </c>
      <c r="V33">
        <v>725489.91016991902</v>
      </c>
      <c r="W33">
        <v>238633.87662650301</v>
      </c>
      <c r="X33">
        <v>0</v>
      </c>
      <c r="Y33">
        <v>0</v>
      </c>
      <c r="Z33">
        <v>5631.7849020376298</v>
      </c>
      <c r="AA33">
        <v>0</v>
      </c>
      <c r="AB33">
        <v>25466.039138423799</v>
      </c>
      <c r="AC33">
        <v>118674.861736123</v>
      </c>
      <c r="AD33">
        <v>0</v>
      </c>
      <c r="AE33">
        <v>0</v>
      </c>
      <c r="AF33">
        <v>0</v>
      </c>
      <c r="AG33">
        <v>0</v>
      </c>
      <c r="AH33">
        <v>0</v>
      </c>
      <c r="AI33">
        <v>0</v>
      </c>
      <c r="AJ33">
        <v>1113896.47257301</v>
      </c>
      <c r="AK33" s="63">
        <v>3528.2321390952302</v>
      </c>
      <c r="AL33">
        <v>396.07192657172499</v>
      </c>
      <c r="AM33">
        <v>78891.171681099702</v>
      </c>
      <c r="AN33">
        <v>3528.2321390952202</v>
      </c>
      <c r="AO33">
        <v>16663.455069451498</v>
      </c>
      <c r="AP33">
        <v>396.07192657172499</v>
      </c>
      <c r="AQ33">
        <v>78891.171681099702</v>
      </c>
      <c r="AR33">
        <v>3528.2321390952302</v>
      </c>
      <c r="AS33">
        <v>16663.455069451498</v>
      </c>
      <c r="AT33">
        <v>0</v>
      </c>
    </row>
    <row r="34" spans="1:46" x14ac:dyDescent="0.25">
      <c r="A34" t="s">
        <v>2938</v>
      </c>
      <c r="B34">
        <v>1894</v>
      </c>
      <c r="C34" t="s">
        <v>26</v>
      </c>
      <c r="D34">
        <v>8</v>
      </c>
      <c r="E34" t="s">
        <v>278</v>
      </c>
      <c r="F34" t="s">
        <v>2892</v>
      </c>
      <c r="G34" t="s">
        <v>2903</v>
      </c>
      <c r="H34" t="s">
        <v>2904</v>
      </c>
      <c r="I34" t="s">
        <v>2895</v>
      </c>
      <c r="J34">
        <v>436.80964764900199</v>
      </c>
      <c r="K34">
        <v>1</v>
      </c>
      <c r="L34">
        <v>1</v>
      </c>
      <c r="M34">
        <v>2</v>
      </c>
      <c r="N34">
        <v>3370493.3860197598</v>
      </c>
      <c r="O34">
        <v>2312544.1533666099</v>
      </c>
      <c r="P34">
        <v>1054144.19639462</v>
      </c>
      <c r="Q34">
        <v>154287.85645278601</v>
      </c>
      <c r="R34">
        <v>223092.07821708301</v>
      </c>
      <c r="S34">
        <v>164196.26705120699</v>
      </c>
      <c r="T34">
        <v>5737592.0999999996</v>
      </c>
      <c r="U34">
        <v>1376969.5704508601</v>
      </c>
      <c r="V34">
        <v>5574416.7425501896</v>
      </c>
      <c r="W34">
        <v>1497118.57382568</v>
      </c>
      <c r="X34">
        <v>0</v>
      </c>
      <c r="Y34">
        <v>0</v>
      </c>
      <c r="Z34">
        <v>7792.0297881286697</v>
      </c>
      <c r="AA34">
        <v>0</v>
      </c>
      <c r="AB34">
        <v>35234.324286862196</v>
      </c>
      <c r="AC34">
        <v>164196.26705120699</v>
      </c>
      <c r="AD34">
        <v>0</v>
      </c>
      <c r="AE34">
        <v>0</v>
      </c>
      <c r="AF34">
        <v>0</v>
      </c>
      <c r="AG34">
        <v>0</v>
      </c>
      <c r="AH34">
        <v>0</v>
      </c>
      <c r="AI34">
        <v>0</v>
      </c>
      <c r="AJ34">
        <v>7278757.9375020703</v>
      </c>
      <c r="AK34" s="63">
        <v>16663.455069451498</v>
      </c>
      <c r="AL34">
        <v>396.07192657172499</v>
      </c>
      <c r="AM34">
        <v>78891.171681099702</v>
      </c>
      <c r="AN34">
        <v>3528.2321390952202</v>
      </c>
      <c r="AO34">
        <v>16663.455069451498</v>
      </c>
      <c r="AP34">
        <v>396.07192657172499</v>
      </c>
      <c r="AQ34">
        <v>78891.171681099702</v>
      </c>
      <c r="AR34">
        <v>3528.2321390952302</v>
      </c>
      <c r="AS34">
        <v>16663.455069451498</v>
      </c>
      <c r="AT34">
        <v>0</v>
      </c>
    </row>
    <row r="35" spans="1:46" x14ac:dyDescent="0.25">
      <c r="A35" t="s">
        <v>2939</v>
      </c>
      <c r="B35">
        <v>1894</v>
      </c>
      <c r="C35" t="s">
        <v>26</v>
      </c>
      <c r="D35">
        <v>1</v>
      </c>
      <c r="E35" t="s">
        <v>279</v>
      </c>
      <c r="F35" t="s">
        <v>2892</v>
      </c>
      <c r="G35" t="s">
        <v>2911</v>
      </c>
      <c r="H35" t="s">
        <v>2904</v>
      </c>
      <c r="I35" t="s">
        <v>2895</v>
      </c>
      <c r="J35">
        <v>270.65906827819202</v>
      </c>
      <c r="K35">
        <v>1</v>
      </c>
      <c r="L35">
        <v>1</v>
      </c>
      <c r="M35">
        <v>2</v>
      </c>
      <c r="N35">
        <v>1512786.45368728</v>
      </c>
      <c r="O35">
        <v>723376.04166489595</v>
      </c>
      <c r="P35">
        <v>429699.88888032001</v>
      </c>
      <c r="Q35">
        <v>95600.927541111305</v>
      </c>
      <c r="R35">
        <v>128812.405008505</v>
      </c>
      <c r="S35">
        <v>101740.446654575</v>
      </c>
      <c r="T35">
        <v>2037068.14</v>
      </c>
      <c r="U35">
        <v>853207.57678210805</v>
      </c>
      <c r="V35">
        <v>2410566.2613518699</v>
      </c>
      <c r="W35">
        <v>453049.16308545403</v>
      </c>
      <c r="X35">
        <v>0</v>
      </c>
      <c r="Y35">
        <v>0</v>
      </c>
      <c r="Z35">
        <v>4828.1523400451397</v>
      </c>
      <c r="AA35">
        <v>0</v>
      </c>
      <c r="AB35">
        <v>21832.140004739202</v>
      </c>
      <c r="AC35">
        <v>101740.446654575</v>
      </c>
      <c r="AD35">
        <v>0</v>
      </c>
      <c r="AE35">
        <v>0</v>
      </c>
      <c r="AF35">
        <v>0</v>
      </c>
      <c r="AG35">
        <v>0</v>
      </c>
      <c r="AH35">
        <v>0</v>
      </c>
      <c r="AI35">
        <v>0</v>
      </c>
      <c r="AJ35">
        <v>2992016.1634366899</v>
      </c>
      <c r="AK35" s="63">
        <v>11054.5572423289</v>
      </c>
      <c r="AL35">
        <v>396.07192657172499</v>
      </c>
      <c r="AM35">
        <v>78891.171681099702</v>
      </c>
      <c r="AN35">
        <v>3528.2321390952202</v>
      </c>
      <c r="AO35">
        <v>16663.455069451498</v>
      </c>
      <c r="AP35">
        <v>3712.8033307938799</v>
      </c>
      <c r="AQ35">
        <v>25435.7452526624</v>
      </c>
      <c r="AR35">
        <v>11054.5572423289</v>
      </c>
      <c r="AS35">
        <v>11054.5572423289</v>
      </c>
      <c r="AT35">
        <v>0</v>
      </c>
    </row>
    <row r="36" spans="1:46" x14ac:dyDescent="0.25">
      <c r="A36" t="s">
        <v>2940</v>
      </c>
      <c r="B36">
        <v>1894</v>
      </c>
      <c r="C36" t="s">
        <v>26</v>
      </c>
      <c r="D36">
        <v>1894</v>
      </c>
      <c r="E36" t="s">
        <v>26</v>
      </c>
      <c r="F36" t="s">
        <v>1871</v>
      </c>
      <c r="G36" t="s">
        <v>1871</v>
      </c>
      <c r="H36" t="s">
        <v>2899</v>
      </c>
      <c r="I36" t="s">
        <v>2895</v>
      </c>
      <c r="J36">
        <v>2.7512425745453801</v>
      </c>
      <c r="K36">
        <v>0</v>
      </c>
      <c r="L36">
        <v>0</v>
      </c>
      <c r="M36">
        <v>2</v>
      </c>
      <c r="N36">
        <v>1816.9328449872301</v>
      </c>
      <c r="O36">
        <v>1608.8649413144101</v>
      </c>
      <c r="P36">
        <v>2965.8797819644501</v>
      </c>
      <c r="Q36">
        <v>971.78100734017005</v>
      </c>
      <c r="R36">
        <v>1309.37483470801</v>
      </c>
      <c r="S36">
        <v>1034.18906364381</v>
      </c>
      <c r="T36">
        <v>0</v>
      </c>
      <c r="U36">
        <v>8672.8334103142697</v>
      </c>
      <c r="V36">
        <v>6322.2633665245403</v>
      </c>
      <c r="W36">
        <v>2079.5688472829702</v>
      </c>
      <c r="X36">
        <v>0</v>
      </c>
      <c r="Y36">
        <v>0</v>
      </c>
      <c r="Z36">
        <v>49.0780462625032</v>
      </c>
      <c r="AA36">
        <v>0</v>
      </c>
      <c r="AB36">
        <v>221.92315024426401</v>
      </c>
      <c r="AC36">
        <v>1034.18906364381</v>
      </c>
      <c r="AD36">
        <v>0</v>
      </c>
      <c r="AE36">
        <v>0</v>
      </c>
      <c r="AF36">
        <v>0</v>
      </c>
      <c r="AG36">
        <v>0</v>
      </c>
      <c r="AH36">
        <v>0</v>
      </c>
      <c r="AI36">
        <v>0</v>
      </c>
      <c r="AJ36">
        <v>9707.0224739580808</v>
      </c>
      <c r="AK36" s="63">
        <v>3528.2321390952202</v>
      </c>
      <c r="AL36">
        <v>396.07192657172499</v>
      </c>
      <c r="AM36">
        <v>78891.171681099702</v>
      </c>
      <c r="AN36">
        <v>3528.2321390952202</v>
      </c>
      <c r="AO36">
        <v>16663.455069451498</v>
      </c>
      <c r="AP36">
        <v>539.66620917061095</v>
      </c>
      <c r="AQ36">
        <v>36189.915802998497</v>
      </c>
      <c r="AR36">
        <v>3528.2321390952202</v>
      </c>
      <c r="AS36">
        <v>3528.2321390952202</v>
      </c>
      <c r="AT36">
        <v>0</v>
      </c>
    </row>
    <row r="37" spans="1:46" x14ac:dyDescent="0.25">
      <c r="A37" t="s">
        <v>2941</v>
      </c>
      <c r="B37">
        <v>1894</v>
      </c>
      <c r="C37" t="s">
        <v>26</v>
      </c>
      <c r="D37">
        <v>4728</v>
      </c>
      <c r="E37" t="s">
        <v>281</v>
      </c>
      <c r="F37" t="s">
        <v>2906</v>
      </c>
      <c r="G37" t="s">
        <v>2907</v>
      </c>
      <c r="H37" t="s">
        <v>2942</v>
      </c>
      <c r="I37" t="s">
        <v>2895</v>
      </c>
      <c r="J37">
        <v>2095.1194865980901</v>
      </c>
      <c r="K37">
        <v>1</v>
      </c>
      <c r="L37">
        <v>1</v>
      </c>
      <c r="M37">
        <v>2</v>
      </c>
      <c r="N37">
        <v>1383626.23659307</v>
      </c>
      <c r="O37">
        <v>1225178.8777328399</v>
      </c>
      <c r="P37">
        <v>2258569.4855088601</v>
      </c>
      <c r="Q37">
        <v>740028.28540873004</v>
      </c>
      <c r="R37">
        <v>997111.907484647</v>
      </c>
      <c r="S37">
        <v>787553.11513192102</v>
      </c>
      <c r="T37">
        <v>0</v>
      </c>
      <c r="U37">
        <v>6604514.7927281503</v>
      </c>
      <c r="V37">
        <v>4814514.4674491696</v>
      </c>
      <c r="W37">
        <v>1583628.1598632999</v>
      </c>
      <c r="X37">
        <v>0</v>
      </c>
      <c r="Y37">
        <v>0</v>
      </c>
      <c r="Z37">
        <v>37373.7932234943</v>
      </c>
      <c r="AA37">
        <v>0</v>
      </c>
      <c r="AB37">
        <v>168998.37219218101</v>
      </c>
      <c r="AC37">
        <v>787553.11513192102</v>
      </c>
      <c r="AD37">
        <v>0</v>
      </c>
      <c r="AE37">
        <v>0</v>
      </c>
      <c r="AF37">
        <v>0</v>
      </c>
      <c r="AG37">
        <v>0</v>
      </c>
      <c r="AH37">
        <v>0</v>
      </c>
      <c r="AI37">
        <v>0</v>
      </c>
      <c r="AJ37">
        <v>7392067.9078600695</v>
      </c>
      <c r="AK37" s="63">
        <v>3528.2321390952202</v>
      </c>
      <c r="AL37">
        <v>396.07192657172499</v>
      </c>
      <c r="AM37">
        <v>78891.171681099702</v>
      </c>
      <c r="AN37">
        <v>3528.2321390952202</v>
      </c>
      <c r="AO37">
        <v>16663.455069451498</v>
      </c>
      <c r="AP37">
        <v>396.07192657172499</v>
      </c>
      <c r="AQ37">
        <v>59280.106098625802</v>
      </c>
      <c r="AR37">
        <v>3528.2321390952202</v>
      </c>
      <c r="AS37">
        <v>3528.2321390952202</v>
      </c>
      <c r="AT37">
        <v>0</v>
      </c>
    </row>
    <row r="38" spans="1:46" x14ac:dyDescent="0.25">
      <c r="A38" t="s">
        <v>2943</v>
      </c>
      <c r="B38">
        <v>1894</v>
      </c>
      <c r="C38" t="s">
        <v>26</v>
      </c>
      <c r="D38">
        <v>2</v>
      </c>
      <c r="E38" t="s">
        <v>282</v>
      </c>
      <c r="F38" t="s">
        <v>2892</v>
      </c>
      <c r="G38" t="s">
        <v>2893</v>
      </c>
      <c r="H38" t="s">
        <v>2894</v>
      </c>
      <c r="I38" t="s">
        <v>2895</v>
      </c>
      <c r="J38">
        <v>424.37651515150202</v>
      </c>
      <c r="K38">
        <v>1</v>
      </c>
      <c r="L38">
        <v>1</v>
      </c>
      <c r="M38">
        <v>2</v>
      </c>
      <c r="N38">
        <v>2764239.3799650902</v>
      </c>
      <c r="O38">
        <v>605267.59638393996</v>
      </c>
      <c r="P38">
        <v>703764.67750323599</v>
      </c>
      <c r="Q38">
        <v>149896.283665058</v>
      </c>
      <c r="R38">
        <v>223951.696123795</v>
      </c>
      <c r="S38">
        <v>159522.66619364801</v>
      </c>
      <c r="T38">
        <v>3109343.44</v>
      </c>
      <c r="U38">
        <v>1337776.1936411101</v>
      </c>
      <c r="V38">
        <v>3669310.3701432198</v>
      </c>
      <c r="W38">
        <v>714025.70015964203</v>
      </c>
      <c r="X38">
        <v>0</v>
      </c>
      <c r="Y38">
        <v>0</v>
      </c>
      <c r="Z38">
        <v>7570.2413287810105</v>
      </c>
      <c r="AA38">
        <v>0</v>
      </c>
      <c r="AB38">
        <v>56213.322009468102</v>
      </c>
      <c r="AC38">
        <v>159522.66619364801</v>
      </c>
      <c r="AD38">
        <v>0</v>
      </c>
      <c r="AE38">
        <v>0</v>
      </c>
      <c r="AF38">
        <v>0</v>
      </c>
      <c r="AG38">
        <v>0</v>
      </c>
      <c r="AH38">
        <v>0</v>
      </c>
      <c r="AI38">
        <v>0</v>
      </c>
      <c r="AJ38">
        <v>4606642.2998347599</v>
      </c>
      <c r="AK38" s="63">
        <v>10855.083010873501</v>
      </c>
      <c r="AL38">
        <v>396.07192657172499</v>
      </c>
      <c r="AM38">
        <v>78891.171681099702</v>
      </c>
      <c r="AN38">
        <v>3528.2321390952202</v>
      </c>
      <c r="AO38">
        <v>16663.455069451498</v>
      </c>
      <c r="AP38">
        <v>396.07192657172499</v>
      </c>
      <c r="AQ38">
        <v>69679.580315536805</v>
      </c>
      <c r="AR38">
        <v>9611.7345304974697</v>
      </c>
      <c r="AS38">
        <v>11548.8980589067</v>
      </c>
      <c r="AT38">
        <v>0</v>
      </c>
    </row>
    <row r="39" spans="1:46" x14ac:dyDescent="0.25">
      <c r="A39" t="s">
        <v>2944</v>
      </c>
      <c r="B39">
        <v>1894</v>
      </c>
      <c r="C39" t="s">
        <v>26</v>
      </c>
      <c r="D39">
        <v>3493</v>
      </c>
      <c r="E39" t="s">
        <v>283</v>
      </c>
      <c r="F39" t="s">
        <v>2945</v>
      </c>
      <c r="G39" t="s">
        <v>2903</v>
      </c>
      <c r="H39" t="s">
        <v>2942</v>
      </c>
      <c r="I39" t="s">
        <v>2895</v>
      </c>
      <c r="J39">
        <v>39.669001490306499</v>
      </c>
      <c r="K39">
        <v>1</v>
      </c>
      <c r="L39">
        <v>1</v>
      </c>
      <c r="M39">
        <v>2</v>
      </c>
      <c r="N39">
        <v>225420.955193845</v>
      </c>
      <c r="O39">
        <v>63540.092210631599</v>
      </c>
      <c r="P39">
        <v>42763.764482039202</v>
      </c>
      <c r="Q39">
        <v>14011.6987811585</v>
      </c>
      <c r="R39">
        <v>20134.321201979001</v>
      </c>
      <c r="S39">
        <v>14911.5341142625</v>
      </c>
      <c r="T39">
        <v>240820.92</v>
      </c>
      <c r="U39">
        <v>125049.91186965301</v>
      </c>
      <c r="V39">
        <v>286462.207909549</v>
      </c>
      <c r="W39">
        <v>75501.172480702095</v>
      </c>
      <c r="X39">
        <v>0</v>
      </c>
      <c r="Y39">
        <v>0</v>
      </c>
      <c r="Z39">
        <v>707.63556377804196</v>
      </c>
      <c r="AA39">
        <v>0</v>
      </c>
      <c r="AB39">
        <v>3199.81591562422</v>
      </c>
      <c r="AC39">
        <v>14911.5341142625</v>
      </c>
      <c r="AD39">
        <v>0</v>
      </c>
      <c r="AE39">
        <v>0</v>
      </c>
      <c r="AF39">
        <v>0</v>
      </c>
      <c r="AG39">
        <v>0</v>
      </c>
      <c r="AH39">
        <v>0</v>
      </c>
      <c r="AI39">
        <v>0</v>
      </c>
      <c r="AJ39">
        <v>380782.36598391499</v>
      </c>
      <c r="AK39" s="63">
        <v>9598.9904378350202</v>
      </c>
      <c r="AL39">
        <v>396.07192657172499</v>
      </c>
      <c r="AM39">
        <v>78891.171681099702</v>
      </c>
      <c r="AN39">
        <v>3528.2321390952202</v>
      </c>
      <c r="AO39">
        <v>16663.455069451498</v>
      </c>
      <c r="AP39">
        <v>396.07192657172499</v>
      </c>
      <c r="AQ39">
        <v>78891.171681099702</v>
      </c>
      <c r="AR39">
        <v>3528.2321390952302</v>
      </c>
      <c r="AS39">
        <v>16663.455069451498</v>
      </c>
      <c r="AT39">
        <v>0</v>
      </c>
    </row>
    <row r="40" spans="1:46" x14ac:dyDescent="0.25">
      <c r="A40" t="s">
        <v>2946</v>
      </c>
      <c r="B40">
        <v>1894</v>
      </c>
      <c r="C40" t="s">
        <v>26</v>
      </c>
      <c r="D40">
        <v>4</v>
      </c>
      <c r="E40" t="s">
        <v>284</v>
      </c>
      <c r="F40" t="s">
        <v>2892</v>
      </c>
      <c r="G40" t="s">
        <v>2893</v>
      </c>
      <c r="H40" t="s">
        <v>2894</v>
      </c>
      <c r="I40" t="s">
        <v>2895</v>
      </c>
      <c r="J40">
        <v>150.95915068490001</v>
      </c>
      <c r="K40">
        <v>1</v>
      </c>
      <c r="L40">
        <v>1</v>
      </c>
      <c r="M40">
        <v>2</v>
      </c>
      <c r="N40">
        <v>892344.37519482104</v>
      </c>
      <c r="O40">
        <v>271111.98498256801</v>
      </c>
      <c r="P40">
        <v>296145.46494191798</v>
      </c>
      <c r="Q40">
        <v>53321.083672176603</v>
      </c>
      <c r="R40">
        <v>71844.669315778199</v>
      </c>
      <c r="S40">
        <v>56745.379029720403</v>
      </c>
      <c r="T40">
        <v>1108894.03</v>
      </c>
      <c r="U40">
        <v>475873.548107262</v>
      </c>
      <c r="V40">
        <v>1429078.47645621</v>
      </c>
      <c r="W40">
        <v>140819.41664480799</v>
      </c>
      <c r="X40">
        <v>0</v>
      </c>
      <c r="Y40">
        <v>0</v>
      </c>
      <c r="Z40">
        <v>2692.8851165680899</v>
      </c>
      <c r="AA40">
        <v>0</v>
      </c>
      <c r="AB40">
        <v>12176.799889674399</v>
      </c>
      <c r="AC40">
        <v>56745.379029720403</v>
      </c>
      <c r="AD40">
        <v>0</v>
      </c>
      <c r="AE40">
        <v>0</v>
      </c>
      <c r="AF40">
        <v>0</v>
      </c>
      <c r="AG40">
        <v>0</v>
      </c>
      <c r="AH40">
        <v>0</v>
      </c>
      <c r="AI40">
        <v>0</v>
      </c>
      <c r="AJ40">
        <v>1641512.95713698</v>
      </c>
      <c r="AK40" s="63">
        <v>10873.888397553001</v>
      </c>
      <c r="AL40">
        <v>396.07192657172499</v>
      </c>
      <c r="AM40">
        <v>78891.171681099702</v>
      </c>
      <c r="AN40">
        <v>3528.2321390952202</v>
      </c>
      <c r="AO40">
        <v>16663.455069451498</v>
      </c>
      <c r="AP40">
        <v>396.07192657172499</v>
      </c>
      <c r="AQ40">
        <v>69679.580315536805</v>
      </c>
      <c r="AR40">
        <v>9611.7345304974697</v>
      </c>
      <c r="AS40">
        <v>11548.8980589067</v>
      </c>
      <c r="AT40">
        <v>0</v>
      </c>
    </row>
    <row r="41" spans="1:46" x14ac:dyDescent="0.25">
      <c r="A41" t="s">
        <v>2947</v>
      </c>
      <c r="B41">
        <v>1894</v>
      </c>
      <c r="C41" t="s">
        <v>26</v>
      </c>
      <c r="D41">
        <v>5</v>
      </c>
      <c r="E41" t="s">
        <v>285</v>
      </c>
      <c r="F41" t="s">
        <v>2892</v>
      </c>
      <c r="G41" t="s">
        <v>2893</v>
      </c>
      <c r="H41" t="s">
        <v>2894</v>
      </c>
      <c r="I41" t="s">
        <v>2895</v>
      </c>
      <c r="J41">
        <v>28.266666666666001</v>
      </c>
      <c r="K41">
        <v>1</v>
      </c>
      <c r="L41">
        <v>1</v>
      </c>
      <c r="M41">
        <v>2</v>
      </c>
      <c r="N41">
        <v>197557.95251218299</v>
      </c>
      <c r="O41">
        <v>39518.432584625203</v>
      </c>
      <c r="P41">
        <v>55310.130577104799</v>
      </c>
      <c r="Q41">
        <v>9984.2195165290104</v>
      </c>
      <c r="R41">
        <v>13452.707637213</v>
      </c>
      <c r="S41">
        <v>10625.408970767099</v>
      </c>
      <c r="T41">
        <v>226717.49</v>
      </c>
      <c r="U41">
        <v>89105.952827655507</v>
      </c>
      <c r="V41">
        <v>291673.34406167001</v>
      </c>
      <c r="W41">
        <v>21365.793027626401</v>
      </c>
      <c r="X41">
        <v>0</v>
      </c>
      <c r="Y41">
        <v>0</v>
      </c>
      <c r="Z41">
        <v>504.23499083232502</v>
      </c>
      <c r="AA41">
        <v>0</v>
      </c>
      <c r="AB41">
        <v>2280.07074752674</v>
      </c>
      <c r="AC41">
        <v>10625.408970767099</v>
      </c>
      <c r="AD41">
        <v>0</v>
      </c>
      <c r="AE41">
        <v>0</v>
      </c>
      <c r="AF41">
        <v>0</v>
      </c>
      <c r="AG41">
        <v>0</v>
      </c>
      <c r="AH41">
        <v>0</v>
      </c>
      <c r="AI41">
        <v>0</v>
      </c>
      <c r="AJ41">
        <v>326448.85179842199</v>
      </c>
      <c r="AK41" s="63">
        <v>11548.8980589067</v>
      </c>
      <c r="AL41">
        <v>396.07192657172499</v>
      </c>
      <c r="AM41">
        <v>78891.171681099702</v>
      </c>
      <c r="AN41">
        <v>3528.2321390952202</v>
      </c>
      <c r="AO41">
        <v>16663.455069451498</v>
      </c>
      <c r="AP41">
        <v>396.07192657172499</v>
      </c>
      <c r="AQ41">
        <v>69679.580315536805</v>
      </c>
      <c r="AR41">
        <v>9611.7345304974697</v>
      </c>
      <c r="AS41">
        <v>11548.8980589067</v>
      </c>
      <c r="AT41">
        <v>0</v>
      </c>
    </row>
    <row r="42" spans="1:46" x14ac:dyDescent="0.25">
      <c r="A42" t="s">
        <v>2948</v>
      </c>
      <c r="B42">
        <v>1894</v>
      </c>
      <c r="C42" t="s">
        <v>26</v>
      </c>
      <c r="D42">
        <v>7</v>
      </c>
      <c r="E42" t="s">
        <v>286</v>
      </c>
      <c r="F42" t="s">
        <v>2892</v>
      </c>
      <c r="G42" t="s">
        <v>2893</v>
      </c>
      <c r="H42" t="s">
        <v>2894</v>
      </c>
      <c r="I42" t="s">
        <v>2895</v>
      </c>
      <c r="J42">
        <v>367.86130850589899</v>
      </c>
      <c r="K42">
        <v>1</v>
      </c>
      <c r="L42">
        <v>1</v>
      </c>
      <c r="M42">
        <v>2</v>
      </c>
      <c r="N42">
        <v>1863453.375886</v>
      </c>
      <c r="O42">
        <v>641305.56129505194</v>
      </c>
      <c r="P42">
        <v>582169.52718382794</v>
      </c>
      <c r="Q42">
        <v>129934.247255681</v>
      </c>
      <c r="R42">
        <v>180643.86772544601</v>
      </c>
      <c r="S42">
        <v>138278.66205413299</v>
      </c>
      <c r="T42">
        <v>2237885.15</v>
      </c>
      <c r="U42">
        <v>1159621.4293460001</v>
      </c>
      <c r="V42">
        <v>2833596.3765416802</v>
      </c>
      <c r="W42">
        <v>522104.50543899898</v>
      </c>
      <c r="X42">
        <v>0</v>
      </c>
      <c r="Y42">
        <v>0</v>
      </c>
      <c r="Z42">
        <v>6562.0947000722899</v>
      </c>
      <c r="AA42">
        <v>0</v>
      </c>
      <c r="AB42">
        <v>35243.602665255698</v>
      </c>
      <c r="AC42">
        <v>138278.66205413299</v>
      </c>
      <c r="AD42">
        <v>0</v>
      </c>
      <c r="AE42">
        <v>0</v>
      </c>
      <c r="AF42">
        <v>0</v>
      </c>
      <c r="AG42">
        <v>0</v>
      </c>
      <c r="AH42">
        <v>0</v>
      </c>
      <c r="AI42">
        <v>0</v>
      </c>
      <c r="AJ42">
        <v>3535785.2414001301</v>
      </c>
      <c r="AK42" s="63">
        <v>9611.7345304974697</v>
      </c>
      <c r="AL42">
        <v>396.07192657172499</v>
      </c>
      <c r="AM42">
        <v>78891.171681099702</v>
      </c>
      <c r="AN42">
        <v>3528.2321390952202</v>
      </c>
      <c r="AO42">
        <v>16663.455069451498</v>
      </c>
      <c r="AP42">
        <v>396.07192657172499</v>
      </c>
      <c r="AQ42">
        <v>69679.580315536805</v>
      </c>
      <c r="AR42">
        <v>9611.7345304974697</v>
      </c>
      <c r="AS42">
        <v>11548.8980589067</v>
      </c>
      <c r="AT42">
        <v>0</v>
      </c>
    </row>
    <row r="43" spans="1:46" x14ac:dyDescent="0.25">
      <c r="A43" t="s">
        <v>2949</v>
      </c>
      <c r="B43">
        <v>1969</v>
      </c>
      <c r="C43" t="s">
        <v>28</v>
      </c>
      <c r="D43">
        <v>218</v>
      </c>
      <c r="E43" t="s">
        <v>287</v>
      </c>
      <c r="F43" t="s">
        <v>2892</v>
      </c>
      <c r="G43" t="s">
        <v>2903</v>
      </c>
      <c r="H43" t="s">
        <v>2894</v>
      </c>
      <c r="I43" t="s">
        <v>2895</v>
      </c>
      <c r="J43">
        <v>194.597222222211</v>
      </c>
      <c r="K43">
        <v>1</v>
      </c>
      <c r="L43">
        <v>1</v>
      </c>
      <c r="M43">
        <v>2</v>
      </c>
      <c r="N43">
        <v>1912037.0854031399</v>
      </c>
      <c r="O43">
        <v>867598.54861285898</v>
      </c>
      <c r="P43">
        <v>582079.85513374896</v>
      </c>
      <c r="Q43">
        <v>141446.11252281201</v>
      </c>
      <c r="R43">
        <v>203131.939562271</v>
      </c>
      <c r="S43">
        <v>116842.655823158</v>
      </c>
      <c r="T43">
        <v>2728155.41</v>
      </c>
      <c r="U43">
        <v>978138.13123483199</v>
      </c>
      <c r="V43">
        <v>2952386.7140476601</v>
      </c>
      <c r="W43">
        <v>753906.82718717202</v>
      </c>
      <c r="X43">
        <v>0</v>
      </c>
      <c r="Y43">
        <v>0</v>
      </c>
      <c r="Z43">
        <v>0</v>
      </c>
      <c r="AA43">
        <v>0</v>
      </c>
      <c r="AB43">
        <v>0</v>
      </c>
      <c r="AC43">
        <v>106579.57059189799</v>
      </c>
      <c r="AD43">
        <v>10263.0852312595</v>
      </c>
      <c r="AE43">
        <v>0</v>
      </c>
      <c r="AF43">
        <v>0</v>
      </c>
      <c r="AG43">
        <v>0</v>
      </c>
      <c r="AH43">
        <v>0</v>
      </c>
      <c r="AI43">
        <v>0</v>
      </c>
      <c r="AJ43">
        <v>3823136.1970579899</v>
      </c>
      <c r="AK43" s="63">
        <v>19646.406836642</v>
      </c>
      <c r="AL43">
        <v>396.07192657172499</v>
      </c>
      <c r="AM43">
        <v>78891.171681099702</v>
      </c>
      <c r="AN43">
        <v>13171.3710264237</v>
      </c>
      <c r="AO43">
        <v>19646.406836642</v>
      </c>
      <c r="AP43">
        <v>396.07192657172499</v>
      </c>
      <c r="AQ43">
        <v>78891.171681099702</v>
      </c>
      <c r="AR43">
        <v>19646.406836642</v>
      </c>
      <c r="AS43">
        <v>19646.406836642</v>
      </c>
      <c r="AT43">
        <v>0</v>
      </c>
    </row>
    <row r="44" spans="1:46" x14ac:dyDescent="0.25">
      <c r="A44" t="s">
        <v>2950</v>
      </c>
      <c r="B44">
        <v>1969</v>
      </c>
      <c r="C44" t="s">
        <v>28</v>
      </c>
      <c r="D44">
        <v>216</v>
      </c>
      <c r="E44" t="s">
        <v>288</v>
      </c>
      <c r="F44" t="s">
        <v>2892</v>
      </c>
      <c r="G44" t="s">
        <v>2911</v>
      </c>
      <c r="H44" t="s">
        <v>2894</v>
      </c>
      <c r="I44" t="s">
        <v>2895</v>
      </c>
      <c r="J44">
        <v>231.972222222216</v>
      </c>
      <c r="K44">
        <v>1</v>
      </c>
      <c r="L44">
        <v>1</v>
      </c>
      <c r="M44">
        <v>2</v>
      </c>
      <c r="N44">
        <v>1447722.93661361</v>
      </c>
      <c r="O44">
        <v>383987.51765198598</v>
      </c>
      <c r="P44">
        <v>693816.57487646595</v>
      </c>
      <c r="Q44">
        <v>168612.73080836999</v>
      </c>
      <c r="R44">
        <v>221968.59567690699</v>
      </c>
      <c r="S44">
        <v>139283.85108546499</v>
      </c>
      <c r="T44">
        <v>1750105.71</v>
      </c>
      <c r="U44">
        <v>1166002.6456273401</v>
      </c>
      <c r="V44">
        <v>2560336.0599996001</v>
      </c>
      <c r="W44">
        <v>355772.29562773899</v>
      </c>
      <c r="X44">
        <v>0</v>
      </c>
      <c r="Y44">
        <v>0</v>
      </c>
      <c r="Z44">
        <v>0</v>
      </c>
      <c r="AA44">
        <v>0</v>
      </c>
      <c r="AB44">
        <v>0</v>
      </c>
      <c r="AC44">
        <v>127049.60302804501</v>
      </c>
      <c r="AD44">
        <v>12234.2480574193</v>
      </c>
      <c r="AE44">
        <v>0</v>
      </c>
      <c r="AF44">
        <v>0</v>
      </c>
      <c r="AG44">
        <v>0</v>
      </c>
      <c r="AH44">
        <v>0</v>
      </c>
      <c r="AI44">
        <v>0</v>
      </c>
      <c r="AJ44">
        <v>3055392.2067128099</v>
      </c>
      <c r="AK44" s="63">
        <v>13171.3710264237</v>
      </c>
      <c r="AL44">
        <v>396.07192657172499</v>
      </c>
      <c r="AM44">
        <v>78891.171681099702</v>
      </c>
      <c r="AN44">
        <v>13171.3710264237</v>
      </c>
      <c r="AO44">
        <v>19646.406836642</v>
      </c>
      <c r="AP44">
        <v>3712.8033307938799</v>
      </c>
      <c r="AQ44">
        <v>25435.7452526624</v>
      </c>
      <c r="AR44">
        <v>13171.3710264237</v>
      </c>
      <c r="AS44">
        <v>13171.3710264237</v>
      </c>
      <c r="AT44">
        <v>0</v>
      </c>
    </row>
    <row r="45" spans="1:46" x14ac:dyDescent="0.25">
      <c r="A45" t="s">
        <v>2951</v>
      </c>
      <c r="B45">
        <v>1969</v>
      </c>
      <c r="C45" t="s">
        <v>28</v>
      </c>
      <c r="D45">
        <v>217</v>
      </c>
      <c r="E45" t="s">
        <v>289</v>
      </c>
      <c r="F45" t="s">
        <v>2892</v>
      </c>
      <c r="G45" t="s">
        <v>2893</v>
      </c>
      <c r="H45" t="s">
        <v>2894</v>
      </c>
      <c r="I45" t="s">
        <v>2895</v>
      </c>
      <c r="J45">
        <v>240.06944444443201</v>
      </c>
      <c r="K45">
        <v>1</v>
      </c>
      <c r="L45">
        <v>1</v>
      </c>
      <c r="M45">
        <v>2</v>
      </c>
      <c r="N45">
        <v>1629540.39798325</v>
      </c>
      <c r="O45">
        <v>299597.63373515598</v>
      </c>
      <c r="P45">
        <v>717674.34998978698</v>
      </c>
      <c r="Q45">
        <v>174498.32666881799</v>
      </c>
      <c r="R45">
        <v>227035.33476082201</v>
      </c>
      <c r="S45">
        <v>144145.69309137799</v>
      </c>
      <c r="T45">
        <v>1841642.91</v>
      </c>
      <c r="U45">
        <v>1206703.1331378301</v>
      </c>
      <c r="V45">
        <v>2550235.63595274</v>
      </c>
      <c r="W45">
        <v>498110.40718509001</v>
      </c>
      <c r="X45">
        <v>0</v>
      </c>
      <c r="Y45">
        <v>0</v>
      </c>
      <c r="Z45">
        <v>0</v>
      </c>
      <c r="AA45">
        <v>0</v>
      </c>
      <c r="AB45">
        <v>0</v>
      </c>
      <c r="AC45">
        <v>131484.39638005701</v>
      </c>
      <c r="AD45">
        <v>12661.2967113212</v>
      </c>
      <c r="AE45">
        <v>0</v>
      </c>
      <c r="AF45">
        <v>0</v>
      </c>
      <c r="AG45">
        <v>0</v>
      </c>
      <c r="AH45">
        <v>0</v>
      </c>
      <c r="AI45">
        <v>0</v>
      </c>
      <c r="AJ45">
        <v>3192491.7362292102</v>
      </c>
      <c r="AK45" s="63">
        <v>13298.201041857999</v>
      </c>
      <c r="AL45">
        <v>396.07192657172499</v>
      </c>
      <c r="AM45">
        <v>78891.171681099702</v>
      </c>
      <c r="AN45">
        <v>13171.3710264237</v>
      </c>
      <c r="AO45">
        <v>19646.406836642</v>
      </c>
      <c r="AP45">
        <v>396.07192657172499</v>
      </c>
      <c r="AQ45">
        <v>69679.580315536805</v>
      </c>
      <c r="AR45">
        <v>13298.201041857999</v>
      </c>
      <c r="AS45">
        <v>13298.201041857999</v>
      </c>
      <c r="AT45">
        <v>0</v>
      </c>
    </row>
    <row r="46" spans="1:46" x14ac:dyDescent="0.25">
      <c r="A46" t="s">
        <v>2952</v>
      </c>
      <c r="B46">
        <v>2240</v>
      </c>
      <c r="C46" t="s">
        <v>30</v>
      </c>
      <c r="D46">
        <v>1120</v>
      </c>
      <c r="E46" t="s">
        <v>290</v>
      </c>
      <c r="F46" t="s">
        <v>2892</v>
      </c>
      <c r="G46" t="s">
        <v>2893</v>
      </c>
      <c r="H46" t="s">
        <v>2894</v>
      </c>
      <c r="I46" t="s">
        <v>2895</v>
      </c>
      <c r="J46">
        <v>498.32279314886398</v>
      </c>
      <c r="K46">
        <v>1</v>
      </c>
      <c r="L46">
        <v>1</v>
      </c>
      <c r="M46">
        <v>1</v>
      </c>
      <c r="N46">
        <v>3054549.82</v>
      </c>
      <c r="O46">
        <v>714985.86550678604</v>
      </c>
      <c r="P46">
        <v>898337.47495161905</v>
      </c>
      <c r="Q46">
        <v>313087.62397223501</v>
      </c>
      <c r="R46">
        <v>277896.57858412003</v>
      </c>
      <c r="S46">
        <v>113874.89537682501</v>
      </c>
      <c r="T46">
        <v>3923192.94</v>
      </c>
      <c r="U46">
        <v>1335664.42301476</v>
      </c>
      <c r="V46">
        <v>4843827.1914846804</v>
      </c>
      <c r="W46">
        <v>276608.92483229801</v>
      </c>
      <c r="X46">
        <v>0</v>
      </c>
      <c r="Y46">
        <v>0</v>
      </c>
      <c r="Z46">
        <v>0</v>
      </c>
      <c r="AA46">
        <v>138421.24669778699</v>
      </c>
      <c r="AB46">
        <v>0</v>
      </c>
      <c r="AC46">
        <v>113874.89537682501</v>
      </c>
      <c r="AD46">
        <v>0</v>
      </c>
      <c r="AE46">
        <v>0</v>
      </c>
      <c r="AF46">
        <v>0</v>
      </c>
      <c r="AG46">
        <v>0</v>
      </c>
      <c r="AH46">
        <v>0</v>
      </c>
      <c r="AI46">
        <v>0</v>
      </c>
      <c r="AJ46">
        <v>5372732.2583915899</v>
      </c>
      <c r="AK46" s="63">
        <v>10781.6305660869</v>
      </c>
      <c r="AL46">
        <v>396.07192657172499</v>
      </c>
      <c r="AM46">
        <v>78891.171681099702</v>
      </c>
      <c r="AN46">
        <v>2908.8360763754299</v>
      </c>
      <c r="AO46">
        <v>12777.8574112063</v>
      </c>
      <c r="AP46">
        <v>396.07192657172499</v>
      </c>
      <c r="AQ46">
        <v>69679.580315536805</v>
      </c>
      <c r="AR46">
        <v>10781.6305660869</v>
      </c>
      <c r="AS46">
        <v>10781.6305660869</v>
      </c>
      <c r="AT46">
        <v>0</v>
      </c>
    </row>
    <row r="47" spans="1:46" x14ac:dyDescent="0.25">
      <c r="A47" t="s">
        <v>2953</v>
      </c>
      <c r="B47">
        <v>2240</v>
      </c>
      <c r="C47" t="s">
        <v>30</v>
      </c>
      <c r="D47">
        <v>1124</v>
      </c>
      <c r="E47" t="s">
        <v>291</v>
      </c>
      <c r="F47" t="s">
        <v>2892</v>
      </c>
      <c r="G47" t="s">
        <v>2903</v>
      </c>
      <c r="H47" t="s">
        <v>2904</v>
      </c>
      <c r="I47" t="s">
        <v>2895</v>
      </c>
      <c r="J47">
        <v>383.611468812868</v>
      </c>
      <c r="K47">
        <v>1</v>
      </c>
      <c r="L47">
        <v>1</v>
      </c>
      <c r="M47">
        <v>1</v>
      </c>
      <c r="N47">
        <v>2235933.8199999998</v>
      </c>
      <c r="O47">
        <v>1259970.75623505</v>
      </c>
      <c r="P47">
        <v>818339.32036587398</v>
      </c>
      <c r="Q47">
        <v>241363.30673712399</v>
      </c>
      <c r="R47">
        <v>258463.96181812801</v>
      </c>
      <c r="S47">
        <v>87661.484638062597</v>
      </c>
      <c r="T47">
        <v>3785869.77</v>
      </c>
      <c r="U47">
        <v>1028201.39515617</v>
      </c>
      <c r="V47">
        <v>3778210.8401259598</v>
      </c>
      <c r="W47">
        <v>929302.93192942406</v>
      </c>
      <c r="X47">
        <v>0</v>
      </c>
      <c r="Y47">
        <v>0</v>
      </c>
      <c r="Z47">
        <v>0</v>
      </c>
      <c r="AA47">
        <v>106557.39310078901</v>
      </c>
      <c r="AB47">
        <v>0</v>
      </c>
      <c r="AC47">
        <v>87661.484638062597</v>
      </c>
      <c r="AD47">
        <v>0</v>
      </c>
      <c r="AE47">
        <v>0</v>
      </c>
      <c r="AF47">
        <v>0</v>
      </c>
      <c r="AG47">
        <v>0</v>
      </c>
      <c r="AH47">
        <v>0</v>
      </c>
      <c r="AI47">
        <v>0</v>
      </c>
      <c r="AJ47">
        <v>4901732.6497942396</v>
      </c>
      <c r="AK47" s="63">
        <v>12777.8574112063</v>
      </c>
      <c r="AL47">
        <v>396.07192657172499</v>
      </c>
      <c r="AM47">
        <v>78891.171681099702</v>
      </c>
      <c r="AN47">
        <v>2908.8360763754299</v>
      </c>
      <c r="AO47">
        <v>12777.8574112063</v>
      </c>
      <c r="AP47">
        <v>396.07192657172499</v>
      </c>
      <c r="AQ47">
        <v>78891.171681099702</v>
      </c>
      <c r="AR47">
        <v>12777.8574112063</v>
      </c>
      <c r="AS47">
        <v>12777.8574112063</v>
      </c>
      <c r="AT47">
        <v>0</v>
      </c>
    </row>
    <row r="48" spans="1:46" x14ac:dyDescent="0.25">
      <c r="A48" t="s">
        <v>2954</v>
      </c>
      <c r="B48">
        <v>2240</v>
      </c>
      <c r="C48" t="s">
        <v>30</v>
      </c>
      <c r="D48">
        <v>1123</v>
      </c>
      <c r="E48" t="s">
        <v>292</v>
      </c>
      <c r="F48" t="s">
        <v>2892</v>
      </c>
      <c r="G48" t="s">
        <v>2911</v>
      </c>
      <c r="H48" t="s">
        <v>2894</v>
      </c>
      <c r="I48" t="s">
        <v>2895</v>
      </c>
      <c r="J48">
        <v>253.645472837016</v>
      </c>
      <c r="K48">
        <v>1</v>
      </c>
      <c r="L48">
        <v>1</v>
      </c>
      <c r="M48">
        <v>1</v>
      </c>
      <c r="N48">
        <v>1692606.85</v>
      </c>
      <c r="O48">
        <v>437350.186762325</v>
      </c>
      <c r="P48">
        <v>479974.48000447801</v>
      </c>
      <c r="Q48">
        <v>159749.640099646</v>
      </c>
      <c r="R48">
        <v>293388.00279600697</v>
      </c>
      <c r="S48">
        <v>57962.132335159098</v>
      </c>
      <c r="T48">
        <v>2383218.19</v>
      </c>
      <c r="U48">
        <v>679850.96966245596</v>
      </c>
      <c r="V48">
        <v>2877444.0331871202</v>
      </c>
      <c r="W48">
        <v>115168.942146521</v>
      </c>
      <c r="X48">
        <v>0</v>
      </c>
      <c r="Y48">
        <v>0</v>
      </c>
      <c r="Z48">
        <v>0</v>
      </c>
      <c r="AA48">
        <v>70456.1843288214</v>
      </c>
      <c r="AB48">
        <v>0</v>
      </c>
      <c r="AC48">
        <v>57962.132335159098</v>
      </c>
      <c r="AD48">
        <v>0</v>
      </c>
      <c r="AE48">
        <v>0</v>
      </c>
      <c r="AF48">
        <v>0</v>
      </c>
      <c r="AG48">
        <v>0</v>
      </c>
      <c r="AH48">
        <v>0</v>
      </c>
      <c r="AI48">
        <v>0</v>
      </c>
      <c r="AJ48">
        <v>3121031.2919976199</v>
      </c>
      <c r="AK48" s="63">
        <v>12304.699378581399</v>
      </c>
      <c r="AL48">
        <v>396.07192657172499</v>
      </c>
      <c r="AM48">
        <v>78891.171681099702</v>
      </c>
      <c r="AN48">
        <v>2908.8360763754299</v>
      </c>
      <c r="AO48">
        <v>12777.8574112063</v>
      </c>
      <c r="AP48">
        <v>3712.8033307938799</v>
      </c>
      <c r="AQ48">
        <v>25435.7452526624</v>
      </c>
      <c r="AR48">
        <v>12304.699378581399</v>
      </c>
      <c r="AS48">
        <v>12304.699378581399</v>
      </c>
      <c r="AT48">
        <v>0</v>
      </c>
    </row>
    <row r="49" spans="1:46" x14ac:dyDescent="0.25">
      <c r="A49" t="s">
        <v>2955</v>
      </c>
      <c r="B49">
        <v>2240</v>
      </c>
      <c r="C49" t="s">
        <v>30</v>
      </c>
      <c r="D49">
        <v>2240</v>
      </c>
      <c r="E49" t="s">
        <v>30</v>
      </c>
      <c r="F49" t="s">
        <v>1871</v>
      </c>
      <c r="G49" t="s">
        <v>1871</v>
      </c>
      <c r="H49" t="s">
        <v>2899</v>
      </c>
      <c r="I49" t="s">
        <v>2895</v>
      </c>
      <c r="J49">
        <v>7.5114441800330001</v>
      </c>
      <c r="K49">
        <v>0</v>
      </c>
      <c r="L49">
        <v>0</v>
      </c>
      <c r="M49">
        <v>1</v>
      </c>
      <c r="N49">
        <v>0</v>
      </c>
      <c r="O49">
        <v>2551.6514958402599</v>
      </c>
      <c r="P49">
        <v>8678.2046780282399</v>
      </c>
      <c r="Q49">
        <v>4716.8991909941096</v>
      </c>
      <c r="R49">
        <v>4186.3168017446096</v>
      </c>
      <c r="S49">
        <v>1716.4876499530201</v>
      </c>
      <c r="T49">
        <v>0</v>
      </c>
      <c r="U49">
        <v>20133.072166607199</v>
      </c>
      <c r="V49">
        <v>16410.195202247502</v>
      </c>
      <c r="W49">
        <v>1636.3910917570299</v>
      </c>
      <c r="X49">
        <v>0</v>
      </c>
      <c r="Y49">
        <v>0</v>
      </c>
      <c r="Z49">
        <v>0</v>
      </c>
      <c r="AA49">
        <v>2086.48587260267</v>
      </c>
      <c r="AB49">
        <v>0</v>
      </c>
      <c r="AC49">
        <v>1716.4876499530201</v>
      </c>
      <c r="AD49">
        <v>0</v>
      </c>
      <c r="AE49">
        <v>0</v>
      </c>
      <c r="AF49">
        <v>0</v>
      </c>
      <c r="AG49">
        <v>0</v>
      </c>
      <c r="AH49">
        <v>0</v>
      </c>
      <c r="AI49">
        <v>0</v>
      </c>
      <c r="AJ49">
        <v>21849.559816560199</v>
      </c>
      <c r="AK49" s="63">
        <v>2908.8360763754299</v>
      </c>
      <c r="AL49">
        <v>396.07192657172499</v>
      </c>
      <c r="AM49">
        <v>78891.171681099702</v>
      </c>
      <c r="AN49">
        <v>2908.8360763754299</v>
      </c>
      <c r="AO49">
        <v>12777.8574112063</v>
      </c>
      <c r="AP49">
        <v>539.66620917061095</v>
      </c>
      <c r="AQ49">
        <v>36189.915802998497</v>
      </c>
      <c r="AR49">
        <v>2908.8360763754299</v>
      </c>
      <c r="AS49">
        <v>2908.8360763754299</v>
      </c>
      <c r="AT49">
        <v>0</v>
      </c>
    </row>
    <row r="50" spans="1:46" x14ac:dyDescent="0.25">
      <c r="A50" t="s">
        <v>2956</v>
      </c>
      <c r="B50">
        <v>2243</v>
      </c>
      <c r="C50" t="s">
        <v>31</v>
      </c>
      <c r="D50">
        <v>1186</v>
      </c>
      <c r="E50" t="s">
        <v>293</v>
      </c>
      <c r="F50" t="s">
        <v>2892</v>
      </c>
      <c r="G50" t="s">
        <v>2903</v>
      </c>
      <c r="H50" t="s">
        <v>2904</v>
      </c>
      <c r="I50" t="s">
        <v>2895</v>
      </c>
      <c r="J50">
        <v>1859.2690570750699</v>
      </c>
      <c r="K50">
        <v>1</v>
      </c>
      <c r="L50">
        <v>1</v>
      </c>
      <c r="M50">
        <v>1</v>
      </c>
      <c r="N50">
        <v>12406089.876635799</v>
      </c>
      <c r="O50">
        <v>6169954.5420241198</v>
      </c>
      <c r="P50">
        <v>3630394.0875525898</v>
      </c>
      <c r="Q50">
        <v>539314.26337427006</v>
      </c>
      <c r="R50">
        <v>3690213.1655028998</v>
      </c>
      <c r="S50">
        <v>762566.76702118805</v>
      </c>
      <c r="T50">
        <v>19614671.690000001</v>
      </c>
      <c r="U50">
        <v>6821294.2450896697</v>
      </c>
      <c r="V50">
        <v>20687230.173908699</v>
      </c>
      <c r="W50">
        <v>5410324.1766353296</v>
      </c>
      <c r="X50">
        <v>0</v>
      </c>
      <c r="Y50">
        <v>0</v>
      </c>
      <c r="Z50">
        <v>0</v>
      </c>
      <c r="AA50">
        <v>332134.372917853</v>
      </c>
      <c r="AB50">
        <v>6277.2116278734402</v>
      </c>
      <c r="AC50">
        <v>762566.76702118805</v>
      </c>
      <c r="AD50">
        <v>0</v>
      </c>
      <c r="AE50">
        <v>0</v>
      </c>
      <c r="AF50">
        <v>0</v>
      </c>
      <c r="AG50">
        <v>0</v>
      </c>
      <c r="AH50">
        <v>0</v>
      </c>
      <c r="AI50">
        <v>0</v>
      </c>
      <c r="AJ50">
        <v>27198532.702110801</v>
      </c>
      <c r="AK50" s="63">
        <v>14628.615798564701</v>
      </c>
      <c r="AL50">
        <v>396.07192657172499</v>
      </c>
      <c r="AM50">
        <v>78891.171681099702</v>
      </c>
      <c r="AN50">
        <v>4078.9475752592102</v>
      </c>
      <c r="AO50">
        <v>38629.557874566199</v>
      </c>
      <c r="AP50">
        <v>396.07192657172499</v>
      </c>
      <c r="AQ50">
        <v>78891.171681099702</v>
      </c>
      <c r="AR50">
        <v>11216.6428466915</v>
      </c>
      <c r="AS50">
        <v>38629.557874566199</v>
      </c>
      <c r="AT50">
        <v>0</v>
      </c>
    </row>
    <row r="51" spans="1:46" x14ac:dyDescent="0.25">
      <c r="A51" t="s">
        <v>2957</v>
      </c>
      <c r="B51">
        <v>2243</v>
      </c>
      <c r="C51" t="s">
        <v>31</v>
      </c>
      <c r="D51">
        <v>1153</v>
      </c>
      <c r="E51" t="s">
        <v>294</v>
      </c>
      <c r="F51" t="s">
        <v>2892</v>
      </c>
      <c r="G51" t="s">
        <v>2893</v>
      </c>
      <c r="H51" t="s">
        <v>2894</v>
      </c>
      <c r="I51" t="s">
        <v>2895</v>
      </c>
      <c r="J51">
        <v>891.27329981582295</v>
      </c>
      <c r="K51">
        <v>4</v>
      </c>
      <c r="L51">
        <v>1</v>
      </c>
      <c r="M51">
        <v>1</v>
      </c>
      <c r="N51">
        <v>7211057.6103890399</v>
      </c>
      <c r="O51">
        <v>1854554.6614069301</v>
      </c>
      <c r="P51">
        <v>1896219.6271107199</v>
      </c>
      <c r="Q51">
        <v>258529.77078610999</v>
      </c>
      <c r="R51">
        <v>717731.88333377801</v>
      </c>
      <c r="S51">
        <v>365549.78215044597</v>
      </c>
      <c r="T51">
        <v>8668186.2699999996</v>
      </c>
      <c r="U51">
        <v>3269907.28302659</v>
      </c>
      <c r="V51">
        <v>10146891.0469524</v>
      </c>
      <c r="W51">
        <v>1631255.9613025901</v>
      </c>
      <c r="X51">
        <v>0</v>
      </c>
      <c r="Y51">
        <v>0</v>
      </c>
      <c r="Z51">
        <v>0</v>
      </c>
      <c r="AA51">
        <v>159214.44903646401</v>
      </c>
      <c r="AB51">
        <v>732.095735102042</v>
      </c>
      <c r="AC51">
        <v>365549.78215044597</v>
      </c>
      <c r="AD51">
        <v>0</v>
      </c>
      <c r="AE51">
        <v>0</v>
      </c>
      <c r="AF51">
        <v>0</v>
      </c>
      <c r="AG51">
        <v>0</v>
      </c>
      <c r="AH51">
        <v>0</v>
      </c>
      <c r="AI51">
        <v>0</v>
      </c>
      <c r="AJ51">
        <v>12303643.335177001</v>
      </c>
      <c r="AK51" s="63">
        <v>13804.5685175574</v>
      </c>
      <c r="AL51">
        <v>396.07192657172499</v>
      </c>
      <c r="AM51">
        <v>78891.171681099702</v>
      </c>
      <c r="AN51">
        <v>4078.9475752592102</v>
      </c>
      <c r="AO51">
        <v>38629.557874566199</v>
      </c>
      <c r="AP51">
        <v>396.07192657172499</v>
      </c>
      <c r="AQ51">
        <v>69679.580315536805</v>
      </c>
      <c r="AR51">
        <v>4078.9475752592102</v>
      </c>
      <c r="AS51">
        <v>18597.115350772801</v>
      </c>
      <c r="AT51">
        <v>0</v>
      </c>
    </row>
    <row r="52" spans="1:46" x14ac:dyDescent="0.25">
      <c r="A52" t="s">
        <v>2958</v>
      </c>
      <c r="B52">
        <v>2243</v>
      </c>
      <c r="C52" t="s">
        <v>31</v>
      </c>
      <c r="D52">
        <v>4805</v>
      </c>
      <c r="E52" t="s">
        <v>295</v>
      </c>
      <c r="F52" t="s">
        <v>2906</v>
      </c>
      <c r="G52" t="s">
        <v>2893</v>
      </c>
      <c r="H52" t="s">
        <v>2894</v>
      </c>
      <c r="I52" t="s">
        <v>2895</v>
      </c>
      <c r="J52">
        <v>429.17683982818801</v>
      </c>
      <c r="K52">
        <v>1</v>
      </c>
      <c r="L52">
        <v>1</v>
      </c>
      <c r="M52">
        <v>1</v>
      </c>
      <c r="N52">
        <v>201423.468001417</v>
      </c>
      <c r="O52">
        <v>291628.12049154798</v>
      </c>
      <c r="P52">
        <v>611894.29033370398</v>
      </c>
      <c r="Q52">
        <v>124490.422915638</v>
      </c>
      <c r="R52">
        <v>345129.51836082299</v>
      </c>
      <c r="S52">
        <v>176024.01007146799</v>
      </c>
      <c r="T52">
        <v>0</v>
      </c>
      <c r="U52">
        <v>1574565.8201031301</v>
      </c>
      <c r="V52">
        <v>1148330.34961243</v>
      </c>
      <c r="W52">
        <v>349216.05047588999</v>
      </c>
      <c r="X52">
        <v>0</v>
      </c>
      <c r="Y52">
        <v>0</v>
      </c>
      <c r="Z52">
        <v>0</v>
      </c>
      <c r="AA52">
        <v>76666.892306294802</v>
      </c>
      <c r="AB52">
        <v>352.52770851288398</v>
      </c>
      <c r="AC52">
        <v>176024.01007146799</v>
      </c>
      <c r="AD52">
        <v>0</v>
      </c>
      <c r="AE52">
        <v>0</v>
      </c>
      <c r="AF52">
        <v>0</v>
      </c>
      <c r="AG52">
        <v>0</v>
      </c>
      <c r="AH52">
        <v>0</v>
      </c>
      <c r="AI52">
        <v>0</v>
      </c>
      <c r="AJ52">
        <v>1750589.8301746</v>
      </c>
      <c r="AK52" s="63">
        <v>4078.9475752592102</v>
      </c>
      <c r="AL52">
        <v>396.07192657172499</v>
      </c>
      <c r="AM52">
        <v>78891.171681099702</v>
      </c>
      <c r="AN52">
        <v>4078.9475752592102</v>
      </c>
      <c r="AO52">
        <v>38629.557874566199</v>
      </c>
      <c r="AP52">
        <v>396.07192657172499</v>
      </c>
      <c r="AQ52">
        <v>69679.580315536805</v>
      </c>
      <c r="AR52">
        <v>4078.9475752592102</v>
      </c>
      <c r="AS52">
        <v>18597.115350772801</v>
      </c>
      <c r="AT52">
        <v>0</v>
      </c>
    </row>
    <row r="53" spans="1:46" x14ac:dyDescent="0.25">
      <c r="A53" t="s">
        <v>2959</v>
      </c>
      <c r="B53">
        <v>2243</v>
      </c>
      <c r="C53" t="s">
        <v>31</v>
      </c>
      <c r="D53">
        <v>1304</v>
      </c>
      <c r="E53" t="s">
        <v>296</v>
      </c>
      <c r="F53" t="s">
        <v>2892</v>
      </c>
      <c r="G53" t="s">
        <v>2907</v>
      </c>
      <c r="H53" t="s">
        <v>2904</v>
      </c>
      <c r="I53" t="s">
        <v>2895</v>
      </c>
      <c r="J53">
        <v>705.48577158686805</v>
      </c>
      <c r="K53">
        <v>1</v>
      </c>
      <c r="L53">
        <v>1</v>
      </c>
      <c r="M53">
        <v>1</v>
      </c>
      <c r="N53">
        <v>4623711.1280760597</v>
      </c>
      <c r="O53">
        <v>2042610.7219993901</v>
      </c>
      <c r="P53">
        <v>1397940.68530519</v>
      </c>
      <c r="Q53">
        <v>204638.773380628</v>
      </c>
      <c r="R53">
        <v>571877.82844401198</v>
      </c>
      <c r="S53">
        <v>289350.27018885303</v>
      </c>
      <c r="T53">
        <v>6252489.9299999997</v>
      </c>
      <c r="U53">
        <v>2588289.20720527</v>
      </c>
      <c r="V53">
        <v>7836042.99199613</v>
      </c>
      <c r="W53">
        <v>873580.74642278196</v>
      </c>
      <c r="X53">
        <v>0</v>
      </c>
      <c r="Y53">
        <v>0</v>
      </c>
      <c r="Z53">
        <v>0</v>
      </c>
      <c r="AA53">
        <v>126025.909728788</v>
      </c>
      <c r="AB53">
        <v>5129.4890575771196</v>
      </c>
      <c r="AC53">
        <v>289350.27018885303</v>
      </c>
      <c r="AD53">
        <v>0</v>
      </c>
      <c r="AE53">
        <v>0</v>
      </c>
      <c r="AF53">
        <v>0</v>
      </c>
      <c r="AG53">
        <v>0</v>
      </c>
      <c r="AH53">
        <v>0</v>
      </c>
      <c r="AI53">
        <v>0</v>
      </c>
      <c r="AJ53">
        <v>9130129.4073941298</v>
      </c>
      <c r="AK53" s="63">
        <v>12941.6209016625</v>
      </c>
      <c r="AL53">
        <v>396.07192657172499</v>
      </c>
      <c r="AM53">
        <v>78891.171681099702</v>
      </c>
      <c r="AN53">
        <v>4078.9475752592102</v>
      </c>
      <c r="AO53">
        <v>38629.557874566199</v>
      </c>
      <c r="AP53">
        <v>396.07192657172499</v>
      </c>
      <c r="AQ53">
        <v>59280.106098625802</v>
      </c>
      <c r="AR53">
        <v>12236.4735445193</v>
      </c>
      <c r="AS53">
        <v>13068.2532560127</v>
      </c>
      <c r="AT53">
        <v>0</v>
      </c>
    </row>
    <row r="54" spans="1:46" x14ac:dyDescent="0.25">
      <c r="A54" t="s">
        <v>2960</v>
      </c>
      <c r="B54">
        <v>2243</v>
      </c>
      <c r="C54" t="s">
        <v>31</v>
      </c>
      <c r="D54">
        <v>1154</v>
      </c>
      <c r="E54" t="s">
        <v>297</v>
      </c>
      <c r="F54" t="s">
        <v>2892</v>
      </c>
      <c r="G54" t="s">
        <v>2893</v>
      </c>
      <c r="H54" t="s">
        <v>2894</v>
      </c>
      <c r="I54" t="s">
        <v>2895</v>
      </c>
      <c r="J54">
        <v>585.87216982432199</v>
      </c>
      <c r="K54">
        <v>4</v>
      </c>
      <c r="L54">
        <v>1</v>
      </c>
      <c r="M54">
        <v>1</v>
      </c>
      <c r="N54">
        <v>4840717.3211488398</v>
      </c>
      <c r="O54">
        <v>1312044.69459344</v>
      </c>
      <c r="P54">
        <v>1323492.8615824101</v>
      </c>
      <c r="Q54">
        <v>169942.70759142301</v>
      </c>
      <c r="R54">
        <v>471138.61007370701</v>
      </c>
      <c r="S54">
        <v>240291.55152695099</v>
      </c>
      <c r="T54">
        <v>5967885.8799999999</v>
      </c>
      <c r="U54">
        <v>2149450.3149898201</v>
      </c>
      <c r="V54">
        <v>6877297.3980887197</v>
      </c>
      <c r="W54">
        <v>1134899.0723512899</v>
      </c>
      <c r="X54">
        <v>0</v>
      </c>
      <c r="Y54">
        <v>0</v>
      </c>
      <c r="Z54">
        <v>0</v>
      </c>
      <c r="AA54">
        <v>104658.486620942</v>
      </c>
      <c r="AB54">
        <v>481.23792885077802</v>
      </c>
      <c r="AC54">
        <v>240291.55152695099</v>
      </c>
      <c r="AD54">
        <v>0</v>
      </c>
      <c r="AE54">
        <v>0</v>
      </c>
      <c r="AF54">
        <v>0</v>
      </c>
      <c r="AG54">
        <v>0</v>
      </c>
      <c r="AH54">
        <v>0</v>
      </c>
      <c r="AI54">
        <v>0</v>
      </c>
      <c r="AJ54">
        <v>8357627.7465167604</v>
      </c>
      <c r="AK54" s="63">
        <v>14265.275220399801</v>
      </c>
      <c r="AL54">
        <v>396.07192657172499</v>
      </c>
      <c r="AM54">
        <v>78891.171681099702</v>
      </c>
      <c r="AN54">
        <v>4078.9475752592102</v>
      </c>
      <c r="AO54">
        <v>38629.557874566199</v>
      </c>
      <c r="AP54">
        <v>396.07192657172499</v>
      </c>
      <c r="AQ54">
        <v>69679.580315536805</v>
      </c>
      <c r="AR54">
        <v>4078.9475752592102</v>
      </c>
      <c r="AS54">
        <v>18597.115350772801</v>
      </c>
      <c r="AT54">
        <v>0</v>
      </c>
    </row>
    <row r="55" spans="1:46" x14ac:dyDescent="0.25">
      <c r="A55" t="s">
        <v>2961</v>
      </c>
      <c r="B55">
        <v>2243</v>
      </c>
      <c r="C55" t="s">
        <v>31</v>
      </c>
      <c r="D55">
        <v>1155</v>
      </c>
      <c r="E55" t="s">
        <v>298</v>
      </c>
      <c r="F55" t="s">
        <v>2892</v>
      </c>
      <c r="G55" t="s">
        <v>2893</v>
      </c>
      <c r="H55" t="s">
        <v>2894</v>
      </c>
      <c r="I55" t="s">
        <v>2895</v>
      </c>
      <c r="J55">
        <v>730.89674714953799</v>
      </c>
      <c r="K55">
        <v>3</v>
      </c>
      <c r="L55">
        <v>1</v>
      </c>
      <c r="M55">
        <v>1</v>
      </c>
      <c r="N55">
        <v>6322590.3170032501</v>
      </c>
      <c r="O55">
        <v>1618537.2354188799</v>
      </c>
      <c r="P55">
        <v>1527272.7620021901</v>
      </c>
      <c r="Q55">
        <v>212009.681595904</v>
      </c>
      <c r="R55">
        <v>2316093.4766895599</v>
      </c>
      <c r="S55">
        <v>299772.41184067097</v>
      </c>
      <c r="T55">
        <v>9314986.3699999992</v>
      </c>
      <c r="U55">
        <v>2681517.10270978</v>
      </c>
      <c r="V55">
        <v>8896783.5564062893</v>
      </c>
      <c r="W55">
        <v>2968554.3026634301</v>
      </c>
      <c r="X55">
        <v>0</v>
      </c>
      <c r="Y55">
        <v>0</v>
      </c>
      <c r="Z55">
        <v>0</v>
      </c>
      <c r="AA55">
        <v>130565.251897487</v>
      </c>
      <c r="AB55">
        <v>600.36174257514995</v>
      </c>
      <c r="AC55">
        <v>299772.41184067097</v>
      </c>
      <c r="AD55">
        <v>0</v>
      </c>
      <c r="AE55">
        <v>0</v>
      </c>
      <c r="AF55">
        <v>0</v>
      </c>
      <c r="AG55">
        <v>0</v>
      </c>
      <c r="AH55">
        <v>0</v>
      </c>
      <c r="AI55">
        <v>0</v>
      </c>
      <c r="AJ55">
        <v>12296275.8845504</v>
      </c>
      <c r="AK55" s="63">
        <v>16823.547146030302</v>
      </c>
      <c r="AL55">
        <v>396.07192657172499</v>
      </c>
      <c r="AM55">
        <v>78891.171681099702</v>
      </c>
      <c r="AN55">
        <v>4078.9475752592102</v>
      </c>
      <c r="AO55">
        <v>38629.557874566199</v>
      </c>
      <c r="AP55">
        <v>396.07192657172499</v>
      </c>
      <c r="AQ55">
        <v>69679.580315536805</v>
      </c>
      <c r="AR55">
        <v>4078.9475752592102</v>
      </c>
      <c r="AS55">
        <v>18597.115350772801</v>
      </c>
      <c r="AT55">
        <v>0</v>
      </c>
    </row>
    <row r="56" spans="1:46" x14ac:dyDescent="0.25">
      <c r="A56" t="s">
        <v>4308</v>
      </c>
      <c r="B56">
        <v>2243</v>
      </c>
      <c r="C56" t="s">
        <v>31</v>
      </c>
      <c r="D56">
        <v>4638</v>
      </c>
      <c r="E56" t="s">
        <v>299</v>
      </c>
      <c r="F56" t="s">
        <v>2892</v>
      </c>
      <c r="G56" t="s">
        <v>2907</v>
      </c>
      <c r="H56" t="s">
        <v>2904</v>
      </c>
      <c r="I56" t="s">
        <v>2895</v>
      </c>
      <c r="J56">
        <v>708.480257116605</v>
      </c>
      <c r="K56">
        <v>1</v>
      </c>
      <c r="L56">
        <v>1</v>
      </c>
      <c r="M56">
        <v>1</v>
      </c>
      <c r="N56">
        <v>4808836.1253297701</v>
      </c>
      <c r="O56">
        <v>1607131.85206579</v>
      </c>
      <c r="P56">
        <v>1735392.96103013</v>
      </c>
      <c r="Q56">
        <v>205507.377497665</v>
      </c>
      <c r="R56">
        <v>611152.67256282701</v>
      </c>
      <c r="S56">
        <v>290578.43839862</v>
      </c>
      <c r="T56">
        <v>6368745.5999999996</v>
      </c>
      <c r="U56">
        <v>2599275.38848618</v>
      </c>
      <c r="V56">
        <v>7749246.0604948103</v>
      </c>
      <c r="W56">
        <v>1091632.14340657</v>
      </c>
      <c r="X56">
        <v>0</v>
      </c>
      <c r="Y56">
        <v>0</v>
      </c>
      <c r="Z56">
        <v>0</v>
      </c>
      <c r="AA56">
        <v>126560.83584389</v>
      </c>
      <c r="AB56">
        <v>581.94874091509996</v>
      </c>
      <c r="AC56">
        <v>290578.43839862</v>
      </c>
      <c r="AD56">
        <v>0</v>
      </c>
      <c r="AE56">
        <v>0</v>
      </c>
      <c r="AF56">
        <v>0</v>
      </c>
      <c r="AG56">
        <v>0</v>
      </c>
      <c r="AH56">
        <v>0</v>
      </c>
      <c r="AI56">
        <v>0</v>
      </c>
      <c r="AJ56">
        <v>9258599.4268848095</v>
      </c>
      <c r="AK56" s="63">
        <v>13068.2532560127</v>
      </c>
      <c r="AL56">
        <v>396.07192657172499</v>
      </c>
      <c r="AM56">
        <v>78891.171681099702</v>
      </c>
      <c r="AN56">
        <v>4078.9475752592102</v>
      </c>
      <c r="AO56">
        <v>38629.557874566199</v>
      </c>
      <c r="AP56">
        <v>396.07192657172499</v>
      </c>
      <c r="AQ56">
        <v>59280.106098625802</v>
      </c>
      <c r="AR56">
        <v>12236.4735445193</v>
      </c>
      <c r="AS56">
        <v>13068.2532560127</v>
      </c>
      <c r="AT56">
        <v>0</v>
      </c>
    </row>
    <row r="57" spans="1:46" x14ac:dyDescent="0.25">
      <c r="A57" t="s">
        <v>2962</v>
      </c>
      <c r="B57">
        <v>2243</v>
      </c>
      <c r="C57" t="s">
        <v>31</v>
      </c>
      <c r="D57">
        <v>1187</v>
      </c>
      <c r="E57" t="s">
        <v>300</v>
      </c>
      <c r="F57" t="s">
        <v>2892</v>
      </c>
      <c r="G57" t="s">
        <v>2903</v>
      </c>
      <c r="H57" t="s">
        <v>2904</v>
      </c>
      <c r="I57" t="s">
        <v>2895</v>
      </c>
      <c r="J57">
        <v>1537.18702435009</v>
      </c>
      <c r="K57">
        <v>2</v>
      </c>
      <c r="L57">
        <v>1</v>
      </c>
      <c r="M57">
        <v>1</v>
      </c>
      <c r="N57">
        <v>12645187.1408682</v>
      </c>
      <c r="O57">
        <v>5563401.1562743299</v>
      </c>
      <c r="P57">
        <v>3310735.6233156002</v>
      </c>
      <c r="Q57">
        <v>445888.60582128301</v>
      </c>
      <c r="R57">
        <v>1968041.56369242</v>
      </c>
      <c r="S57">
        <v>630466.97572089999</v>
      </c>
      <c r="T57">
        <v>18293615.780000001</v>
      </c>
      <c r="U57">
        <v>5639638.3099718401</v>
      </c>
      <c r="V57">
        <v>20120183.547902498</v>
      </c>
      <c r="W57">
        <v>3504023.4470662698</v>
      </c>
      <c r="X57">
        <v>0</v>
      </c>
      <c r="Y57">
        <v>0</v>
      </c>
      <c r="Z57">
        <v>0</v>
      </c>
      <c r="AA57">
        <v>274598.582946977</v>
      </c>
      <c r="AB57">
        <v>34448.512056123996</v>
      </c>
      <c r="AC57">
        <v>630466.97572089999</v>
      </c>
      <c r="AD57">
        <v>0</v>
      </c>
      <c r="AE57">
        <v>0</v>
      </c>
      <c r="AF57">
        <v>0</v>
      </c>
      <c r="AG57">
        <v>0</v>
      </c>
      <c r="AH57">
        <v>0</v>
      </c>
      <c r="AI57">
        <v>0</v>
      </c>
      <c r="AJ57">
        <v>24563721.065692801</v>
      </c>
      <c r="AK57" s="63">
        <v>15979.656786445999</v>
      </c>
      <c r="AL57">
        <v>396.07192657172499</v>
      </c>
      <c r="AM57">
        <v>78891.171681099702</v>
      </c>
      <c r="AN57">
        <v>4078.9475752592102</v>
      </c>
      <c r="AO57">
        <v>38629.557874566199</v>
      </c>
      <c r="AP57">
        <v>396.07192657172499</v>
      </c>
      <c r="AQ57">
        <v>78891.171681099702</v>
      </c>
      <c r="AR57">
        <v>11216.6428466915</v>
      </c>
      <c r="AS57">
        <v>38629.557874566199</v>
      </c>
      <c r="AT57">
        <v>0</v>
      </c>
    </row>
    <row r="58" spans="1:46" x14ac:dyDescent="0.25">
      <c r="A58" t="s">
        <v>2963</v>
      </c>
      <c r="B58">
        <v>2243</v>
      </c>
      <c r="C58" t="s">
        <v>31</v>
      </c>
      <c r="D58">
        <v>2243</v>
      </c>
      <c r="E58" t="s">
        <v>31</v>
      </c>
      <c r="F58" t="s">
        <v>1871</v>
      </c>
      <c r="G58" t="s">
        <v>1871</v>
      </c>
      <c r="H58" t="s">
        <v>2899</v>
      </c>
      <c r="I58" t="s">
        <v>2895</v>
      </c>
      <c r="J58">
        <v>77.798083286118001</v>
      </c>
      <c r="K58">
        <v>1</v>
      </c>
      <c r="L58">
        <v>5</v>
      </c>
      <c r="M58">
        <v>1</v>
      </c>
      <c r="N58">
        <v>36512.594075734101</v>
      </c>
      <c r="O58">
        <v>52864.243130310198</v>
      </c>
      <c r="P58">
        <v>110919.785375042</v>
      </c>
      <c r="Q58">
        <v>22566.726327059299</v>
      </c>
      <c r="R58">
        <v>62562.590806815497</v>
      </c>
      <c r="S58">
        <v>31908.363464763799</v>
      </c>
      <c r="T58">
        <v>0</v>
      </c>
      <c r="U58">
        <v>285425.93971496198</v>
      </c>
      <c r="V58">
        <v>208161.04665594199</v>
      </c>
      <c r="W58">
        <v>63303.367885948297</v>
      </c>
      <c r="X58">
        <v>0</v>
      </c>
      <c r="Y58">
        <v>0</v>
      </c>
      <c r="Z58">
        <v>0</v>
      </c>
      <c r="AA58">
        <v>13897.6214916927</v>
      </c>
      <c r="AB58">
        <v>63.9036813788207</v>
      </c>
      <c r="AC58">
        <v>31908.363464763799</v>
      </c>
      <c r="AD58">
        <v>0</v>
      </c>
      <c r="AE58">
        <v>0</v>
      </c>
      <c r="AF58">
        <v>0</v>
      </c>
      <c r="AG58">
        <v>0</v>
      </c>
      <c r="AH58">
        <v>0</v>
      </c>
      <c r="AI58">
        <v>0</v>
      </c>
      <c r="AJ58">
        <v>317334.303179726</v>
      </c>
      <c r="AK58" s="63">
        <v>4078.9475752592102</v>
      </c>
      <c r="AL58">
        <v>396.07192657172499</v>
      </c>
      <c r="AM58">
        <v>78891.171681099702</v>
      </c>
      <c r="AN58">
        <v>4078.9475752592102</v>
      </c>
      <c r="AO58">
        <v>38629.557874566199</v>
      </c>
      <c r="AP58">
        <v>539.66620917061095</v>
      </c>
      <c r="AQ58">
        <v>36189.915802998497</v>
      </c>
      <c r="AR58">
        <v>4078.9475752592102</v>
      </c>
      <c r="AS58">
        <v>4078.9475752592102</v>
      </c>
      <c r="AT58">
        <v>0</v>
      </c>
    </row>
    <row r="59" spans="1:46" x14ac:dyDescent="0.25">
      <c r="A59" t="s">
        <v>2964</v>
      </c>
      <c r="B59">
        <v>2243</v>
      </c>
      <c r="C59" t="s">
        <v>31</v>
      </c>
      <c r="D59">
        <v>1156</v>
      </c>
      <c r="E59" t="s">
        <v>301</v>
      </c>
      <c r="F59" t="s">
        <v>2892</v>
      </c>
      <c r="G59" t="s">
        <v>2893</v>
      </c>
      <c r="H59" t="s">
        <v>2894</v>
      </c>
      <c r="I59" t="s">
        <v>2895</v>
      </c>
      <c r="J59">
        <v>528.851272015576</v>
      </c>
      <c r="K59">
        <v>2</v>
      </c>
      <c r="L59">
        <v>1</v>
      </c>
      <c r="M59">
        <v>1</v>
      </c>
      <c r="N59">
        <v>3744740.97195405</v>
      </c>
      <c r="O59">
        <v>1067510.3279826799</v>
      </c>
      <c r="P59">
        <v>1061068.9362379001</v>
      </c>
      <c r="Q59">
        <v>153402.77573936401</v>
      </c>
      <c r="R59">
        <v>425284.33004053298</v>
      </c>
      <c r="S59">
        <v>216904.81170616101</v>
      </c>
      <c r="T59">
        <v>4511755.54</v>
      </c>
      <c r="U59">
        <v>1940251.8019545199</v>
      </c>
      <c r="V59">
        <v>5739713.2393597299</v>
      </c>
      <c r="W59">
        <v>617387.261253968</v>
      </c>
      <c r="X59">
        <v>0</v>
      </c>
      <c r="Y59">
        <v>0</v>
      </c>
      <c r="Z59">
        <v>0</v>
      </c>
      <c r="AA59">
        <v>94472.4406235356</v>
      </c>
      <c r="AB59">
        <v>434.40071729502</v>
      </c>
      <c r="AC59">
        <v>216904.81170616101</v>
      </c>
      <c r="AD59">
        <v>0</v>
      </c>
      <c r="AE59">
        <v>0</v>
      </c>
      <c r="AF59">
        <v>0</v>
      </c>
      <c r="AG59">
        <v>0</v>
      </c>
      <c r="AH59">
        <v>0</v>
      </c>
      <c r="AI59">
        <v>0</v>
      </c>
      <c r="AJ59">
        <v>6668912.1536606904</v>
      </c>
      <c r="AK59" s="63">
        <v>12610.184576551899</v>
      </c>
      <c r="AL59">
        <v>396.07192657172499</v>
      </c>
      <c r="AM59">
        <v>78891.171681099702</v>
      </c>
      <c r="AN59">
        <v>4078.9475752592102</v>
      </c>
      <c r="AO59">
        <v>38629.557874566199</v>
      </c>
      <c r="AP59">
        <v>396.07192657172499</v>
      </c>
      <c r="AQ59">
        <v>69679.580315536805</v>
      </c>
      <c r="AR59">
        <v>4078.9475752592102</v>
      </c>
      <c r="AS59">
        <v>18597.115350772801</v>
      </c>
      <c r="AT59">
        <v>0</v>
      </c>
    </row>
    <row r="60" spans="1:46" x14ac:dyDescent="0.25">
      <c r="A60" t="s">
        <v>2965</v>
      </c>
      <c r="B60">
        <v>2243</v>
      </c>
      <c r="C60" t="s">
        <v>31</v>
      </c>
      <c r="D60">
        <v>4671</v>
      </c>
      <c r="E60" t="s">
        <v>302</v>
      </c>
      <c r="F60" t="s">
        <v>2892</v>
      </c>
      <c r="G60" t="s">
        <v>2893</v>
      </c>
      <c r="H60" t="s">
        <v>2894</v>
      </c>
      <c r="I60" t="s">
        <v>2895</v>
      </c>
      <c r="J60">
        <v>652.257142857129</v>
      </c>
      <c r="K60">
        <v>1</v>
      </c>
      <c r="L60">
        <v>1</v>
      </c>
      <c r="M60">
        <v>1</v>
      </c>
      <c r="N60">
        <v>4600604.5159878097</v>
      </c>
      <c r="O60">
        <v>1411709.07394554</v>
      </c>
      <c r="P60">
        <v>1258710.14705055</v>
      </c>
      <c r="Q60">
        <v>189198.85704115999</v>
      </c>
      <c r="R60">
        <v>524523.16311338404</v>
      </c>
      <c r="S60">
        <v>267518.904164151</v>
      </c>
      <c r="T60">
        <v>5591741.9699999997</v>
      </c>
      <c r="U60">
        <v>2393003.7871384402</v>
      </c>
      <c r="V60">
        <v>7178686.0875245295</v>
      </c>
      <c r="W60">
        <v>689006.59922109602</v>
      </c>
      <c r="X60">
        <v>0</v>
      </c>
      <c r="Y60">
        <v>0</v>
      </c>
      <c r="Z60">
        <v>0</v>
      </c>
      <c r="AA60">
        <v>116517.303560598</v>
      </c>
      <c r="AB60">
        <v>535.76683220985399</v>
      </c>
      <c r="AC60">
        <v>267518.904164151</v>
      </c>
      <c r="AD60">
        <v>0</v>
      </c>
      <c r="AE60">
        <v>0</v>
      </c>
      <c r="AF60">
        <v>0</v>
      </c>
      <c r="AG60">
        <v>0</v>
      </c>
      <c r="AH60">
        <v>0</v>
      </c>
      <c r="AI60">
        <v>0</v>
      </c>
      <c r="AJ60">
        <v>8252264.6613025898</v>
      </c>
      <c r="AK60" s="63">
        <v>12651.8578626132</v>
      </c>
      <c r="AL60">
        <v>396.07192657172499</v>
      </c>
      <c r="AM60">
        <v>78891.171681099702</v>
      </c>
      <c r="AN60">
        <v>4078.9475752592102</v>
      </c>
      <c r="AO60">
        <v>38629.557874566199</v>
      </c>
      <c r="AP60">
        <v>396.07192657172499</v>
      </c>
      <c r="AQ60">
        <v>69679.580315536805</v>
      </c>
      <c r="AR60">
        <v>4078.9475752592102</v>
      </c>
      <c r="AS60">
        <v>18597.115350772801</v>
      </c>
      <c r="AT60">
        <v>0</v>
      </c>
    </row>
    <row r="61" spans="1:46" x14ac:dyDescent="0.25">
      <c r="A61" t="s">
        <v>2966</v>
      </c>
      <c r="B61">
        <v>2243</v>
      </c>
      <c r="C61" t="s">
        <v>31</v>
      </c>
      <c r="D61">
        <v>1158</v>
      </c>
      <c r="E61" t="s">
        <v>303</v>
      </c>
      <c r="F61" t="s">
        <v>2892</v>
      </c>
      <c r="G61" t="s">
        <v>2893</v>
      </c>
      <c r="H61" t="s">
        <v>2894</v>
      </c>
      <c r="I61" t="s">
        <v>2895</v>
      </c>
      <c r="J61">
        <v>428.54285714284299</v>
      </c>
      <c r="K61">
        <v>1</v>
      </c>
      <c r="L61">
        <v>1</v>
      </c>
      <c r="M61">
        <v>1</v>
      </c>
      <c r="N61">
        <v>3138597.0540072299</v>
      </c>
      <c r="O61">
        <v>940806.22562613699</v>
      </c>
      <c r="P61">
        <v>894525.05629904801</v>
      </c>
      <c r="Q61">
        <v>124306.52489203701</v>
      </c>
      <c r="R61">
        <v>344620.19089918799</v>
      </c>
      <c r="S61">
        <v>175763.98631381401</v>
      </c>
      <c r="T61">
        <v>3870615.19</v>
      </c>
      <c r="U61">
        <v>1572239.86172364</v>
      </c>
      <c r="V61">
        <v>4858426.4389092904</v>
      </c>
      <c r="W61">
        <v>507522.96636371</v>
      </c>
      <c r="X61">
        <v>0</v>
      </c>
      <c r="Y61">
        <v>0</v>
      </c>
      <c r="Z61">
        <v>0</v>
      </c>
      <c r="AA61">
        <v>76553.639498242803</v>
      </c>
      <c r="AB61">
        <v>352.00695239894497</v>
      </c>
      <c r="AC61">
        <v>175763.98631381401</v>
      </c>
      <c r="AD61">
        <v>0</v>
      </c>
      <c r="AE61">
        <v>0</v>
      </c>
      <c r="AF61">
        <v>0</v>
      </c>
      <c r="AG61">
        <v>0</v>
      </c>
      <c r="AH61">
        <v>0</v>
      </c>
      <c r="AI61">
        <v>0</v>
      </c>
      <c r="AJ61">
        <v>5618619.0380374603</v>
      </c>
      <c r="AK61" s="63">
        <v>13110.985154431501</v>
      </c>
      <c r="AL61">
        <v>396.07192657172499</v>
      </c>
      <c r="AM61">
        <v>78891.171681099702</v>
      </c>
      <c r="AN61">
        <v>4078.9475752592102</v>
      </c>
      <c r="AO61">
        <v>38629.557874566199</v>
      </c>
      <c r="AP61">
        <v>396.07192657172499</v>
      </c>
      <c r="AQ61">
        <v>69679.580315536805</v>
      </c>
      <c r="AR61">
        <v>4078.9475752592102</v>
      </c>
      <c r="AS61">
        <v>18597.115350772801</v>
      </c>
      <c r="AT61">
        <v>0</v>
      </c>
    </row>
    <row r="62" spans="1:46" x14ac:dyDescent="0.25">
      <c r="A62" t="s">
        <v>2967</v>
      </c>
      <c r="B62">
        <v>2243</v>
      </c>
      <c r="C62" t="s">
        <v>31</v>
      </c>
      <c r="D62">
        <v>1180</v>
      </c>
      <c r="E62" t="s">
        <v>304</v>
      </c>
      <c r="F62" t="s">
        <v>2892</v>
      </c>
      <c r="G62" t="s">
        <v>2911</v>
      </c>
      <c r="H62" t="s">
        <v>2894</v>
      </c>
      <c r="I62" t="s">
        <v>2895</v>
      </c>
      <c r="J62">
        <v>978.05260558115401</v>
      </c>
      <c r="K62">
        <v>1</v>
      </c>
      <c r="L62">
        <v>1</v>
      </c>
      <c r="M62">
        <v>1</v>
      </c>
      <c r="N62">
        <v>6209414.2977019697</v>
      </c>
      <c r="O62">
        <v>2332691.6366459201</v>
      </c>
      <c r="P62">
        <v>2033565.9844021499</v>
      </c>
      <c r="Q62">
        <v>283701.66142069403</v>
      </c>
      <c r="R62">
        <v>786516.86990123906</v>
      </c>
      <c r="S62">
        <v>401141.733939239</v>
      </c>
      <c r="T62">
        <v>8057606.8799999999</v>
      </c>
      <c r="U62">
        <v>3588283.5700719599</v>
      </c>
      <c r="V62">
        <v>10040581.4513906</v>
      </c>
      <c r="W62">
        <v>1429789.17227139</v>
      </c>
      <c r="X62">
        <v>0</v>
      </c>
      <c r="Y62">
        <v>0</v>
      </c>
      <c r="Z62">
        <v>0</v>
      </c>
      <c r="AA62">
        <v>174716.44977860301</v>
      </c>
      <c r="AB62">
        <v>803.37663138721405</v>
      </c>
      <c r="AC62">
        <v>401141.733939239</v>
      </c>
      <c r="AD62">
        <v>0</v>
      </c>
      <c r="AE62">
        <v>0</v>
      </c>
      <c r="AF62">
        <v>0</v>
      </c>
      <c r="AG62">
        <v>0</v>
      </c>
      <c r="AH62">
        <v>0</v>
      </c>
      <c r="AI62">
        <v>0</v>
      </c>
      <c r="AJ62">
        <v>12047032.1840112</v>
      </c>
      <c r="AK62" s="63">
        <v>12317.3662799588</v>
      </c>
      <c r="AL62">
        <v>396.07192657172499</v>
      </c>
      <c r="AM62">
        <v>78891.171681099702</v>
      </c>
      <c r="AN62">
        <v>4078.9475752592102</v>
      </c>
      <c r="AO62">
        <v>38629.557874566199</v>
      </c>
      <c r="AP62">
        <v>3712.8033307938799</v>
      </c>
      <c r="AQ62">
        <v>25435.7452526624</v>
      </c>
      <c r="AR62">
        <v>10768.351352713</v>
      </c>
      <c r="AS62">
        <v>14462.2779295865</v>
      </c>
      <c r="AT62">
        <v>0</v>
      </c>
    </row>
    <row r="63" spans="1:46" x14ac:dyDescent="0.25">
      <c r="A63" t="s">
        <v>2968</v>
      </c>
      <c r="B63">
        <v>2243</v>
      </c>
      <c r="C63" t="s">
        <v>31</v>
      </c>
      <c r="D63">
        <v>1159</v>
      </c>
      <c r="E63" t="s">
        <v>305</v>
      </c>
      <c r="F63" t="s">
        <v>2892</v>
      </c>
      <c r="G63" t="s">
        <v>2893</v>
      </c>
      <c r="H63" t="s">
        <v>2894</v>
      </c>
      <c r="I63" t="s">
        <v>2895</v>
      </c>
      <c r="J63">
        <v>481.24285714284599</v>
      </c>
      <c r="K63">
        <v>3</v>
      </c>
      <c r="L63">
        <v>1</v>
      </c>
      <c r="M63">
        <v>1</v>
      </c>
      <c r="N63">
        <v>4543784.80735821</v>
      </c>
      <c r="O63">
        <v>1243617.61743075</v>
      </c>
      <c r="P63">
        <v>1008891.35779473</v>
      </c>
      <c r="Q63">
        <v>139593.103008137</v>
      </c>
      <c r="R63">
        <v>386999.250860759</v>
      </c>
      <c r="S63">
        <v>197378.53880103701</v>
      </c>
      <c r="T63">
        <v>5557300.29</v>
      </c>
      <c r="U63">
        <v>1765585.8464525901</v>
      </c>
      <c r="V63">
        <v>6376946.4938084995</v>
      </c>
      <c r="W63">
        <v>859576.534704127</v>
      </c>
      <c r="X63">
        <v>0</v>
      </c>
      <c r="Y63">
        <v>0</v>
      </c>
      <c r="Z63">
        <v>0</v>
      </c>
      <c r="AA63">
        <v>85967.812980109695</v>
      </c>
      <c r="AB63">
        <v>395.29495984610202</v>
      </c>
      <c r="AC63">
        <v>197378.53880103701</v>
      </c>
      <c r="AD63">
        <v>0</v>
      </c>
      <c r="AE63">
        <v>0</v>
      </c>
      <c r="AF63">
        <v>0</v>
      </c>
      <c r="AG63">
        <v>0</v>
      </c>
      <c r="AH63">
        <v>0</v>
      </c>
      <c r="AI63">
        <v>0</v>
      </c>
      <c r="AJ63">
        <v>7520264.6752536204</v>
      </c>
      <c r="AK63" s="63">
        <v>15626.7559375357</v>
      </c>
      <c r="AL63">
        <v>396.07192657172499</v>
      </c>
      <c r="AM63">
        <v>78891.171681099702</v>
      </c>
      <c r="AN63">
        <v>4078.9475752592102</v>
      </c>
      <c r="AO63">
        <v>38629.557874566199</v>
      </c>
      <c r="AP63">
        <v>396.07192657172499</v>
      </c>
      <c r="AQ63">
        <v>69679.580315536805</v>
      </c>
      <c r="AR63">
        <v>4078.9475752592102</v>
      </c>
      <c r="AS63">
        <v>18597.115350772801</v>
      </c>
      <c r="AT63">
        <v>0</v>
      </c>
    </row>
    <row r="64" spans="1:46" x14ac:dyDescent="0.25">
      <c r="A64" t="s">
        <v>2969</v>
      </c>
      <c r="B64">
        <v>2243</v>
      </c>
      <c r="C64" t="s">
        <v>31</v>
      </c>
      <c r="D64">
        <v>1305</v>
      </c>
      <c r="E64" t="s">
        <v>306</v>
      </c>
      <c r="F64" t="s">
        <v>2945</v>
      </c>
      <c r="G64" t="s">
        <v>2903</v>
      </c>
      <c r="H64" t="s">
        <v>2904</v>
      </c>
      <c r="I64" t="s">
        <v>2895</v>
      </c>
      <c r="J64">
        <v>124.725932267727</v>
      </c>
      <c r="K64">
        <v>1</v>
      </c>
      <c r="L64">
        <v>4</v>
      </c>
      <c r="M64">
        <v>1</v>
      </c>
      <c r="N64">
        <v>2471909.6920091598</v>
      </c>
      <c r="O64">
        <v>1235105.7052617299</v>
      </c>
      <c r="P64">
        <v>489317.02427602001</v>
      </c>
      <c r="Q64">
        <v>36178.988742199203</v>
      </c>
      <c r="R64">
        <v>534440.70188430196</v>
      </c>
      <c r="S64">
        <v>51155.506821982199</v>
      </c>
      <c r="T64">
        <v>4309357.08</v>
      </c>
      <c r="U64">
        <v>457595.03217340802</v>
      </c>
      <c r="V64">
        <v>3727748.7007871498</v>
      </c>
      <c r="W64">
        <v>1016820.28612741</v>
      </c>
      <c r="X64">
        <v>0</v>
      </c>
      <c r="Y64">
        <v>0</v>
      </c>
      <c r="Z64">
        <v>0</v>
      </c>
      <c r="AA64">
        <v>22280.674839770301</v>
      </c>
      <c r="AB64">
        <v>102.450419067528</v>
      </c>
      <c r="AC64">
        <v>51155.506821982199</v>
      </c>
      <c r="AD64">
        <v>0</v>
      </c>
      <c r="AE64">
        <v>0</v>
      </c>
      <c r="AF64">
        <v>0</v>
      </c>
      <c r="AG64">
        <v>0</v>
      </c>
      <c r="AH64">
        <v>0</v>
      </c>
      <c r="AI64">
        <v>0</v>
      </c>
      <c r="AJ64">
        <v>4818107.6189953797</v>
      </c>
      <c r="AK64" s="63">
        <v>38629.557874566199</v>
      </c>
      <c r="AL64">
        <v>396.07192657172499</v>
      </c>
      <c r="AM64">
        <v>78891.171681099702</v>
      </c>
      <c r="AN64">
        <v>4078.9475752592102</v>
      </c>
      <c r="AO64">
        <v>38629.557874566199</v>
      </c>
      <c r="AP64">
        <v>396.07192657172499</v>
      </c>
      <c r="AQ64">
        <v>78891.171681099702</v>
      </c>
      <c r="AR64">
        <v>11216.6428466915</v>
      </c>
      <c r="AS64">
        <v>38629.557874566199</v>
      </c>
      <c r="AT64">
        <v>0</v>
      </c>
    </row>
    <row r="65" spans="1:46" x14ac:dyDescent="0.25">
      <c r="A65" t="s">
        <v>2970</v>
      </c>
      <c r="B65">
        <v>2243</v>
      </c>
      <c r="C65" t="s">
        <v>31</v>
      </c>
      <c r="D65">
        <v>1319</v>
      </c>
      <c r="E65" t="s">
        <v>307</v>
      </c>
      <c r="F65" t="s">
        <v>2892</v>
      </c>
      <c r="G65" t="s">
        <v>2911</v>
      </c>
      <c r="H65" t="s">
        <v>2894</v>
      </c>
      <c r="I65" t="s">
        <v>2895</v>
      </c>
      <c r="J65">
        <v>993.47968106551195</v>
      </c>
      <c r="K65">
        <v>1</v>
      </c>
      <c r="L65">
        <v>1</v>
      </c>
      <c r="M65">
        <v>1</v>
      </c>
      <c r="N65">
        <v>6001864.5216164496</v>
      </c>
      <c r="O65">
        <v>2248755.6627859701</v>
      </c>
      <c r="P65">
        <v>2035744.9823171599</v>
      </c>
      <c r="Q65">
        <v>288176.56074696698</v>
      </c>
      <c r="R65">
        <v>798922.80292820197</v>
      </c>
      <c r="S65">
        <v>407469.045756715</v>
      </c>
      <c r="T65">
        <v>7728582.04</v>
      </c>
      <c r="U65">
        <v>3644882.4903947501</v>
      </c>
      <c r="V65">
        <v>9972384.5259016808</v>
      </c>
      <c r="W65">
        <v>1222791.65868485</v>
      </c>
      <c r="X65">
        <v>0</v>
      </c>
      <c r="Y65">
        <v>0</v>
      </c>
      <c r="Z65">
        <v>0</v>
      </c>
      <c r="AA65">
        <v>177472.297310436</v>
      </c>
      <c r="AB65">
        <v>816.04849777155403</v>
      </c>
      <c r="AC65">
        <v>407469.045756715</v>
      </c>
      <c r="AD65">
        <v>0</v>
      </c>
      <c r="AE65">
        <v>0</v>
      </c>
      <c r="AF65">
        <v>0</v>
      </c>
      <c r="AG65">
        <v>0</v>
      </c>
      <c r="AH65">
        <v>0</v>
      </c>
      <c r="AI65">
        <v>0</v>
      </c>
      <c r="AJ65">
        <v>11780933.5761515</v>
      </c>
      <c r="AK65" s="63">
        <v>11858.253168818101</v>
      </c>
      <c r="AL65">
        <v>396.07192657172499</v>
      </c>
      <c r="AM65">
        <v>78891.171681099702</v>
      </c>
      <c r="AN65">
        <v>4078.9475752592102</v>
      </c>
      <c r="AO65">
        <v>38629.557874566199</v>
      </c>
      <c r="AP65">
        <v>3712.8033307938799</v>
      </c>
      <c r="AQ65">
        <v>25435.7452526624</v>
      </c>
      <c r="AR65">
        <v>10768.351352713</v>
      </c>
      <c r="AS65">
        <v>14462.2779295865</v>
      </c>
      <c r="AT65">
        <v>0</v>
      </c>
    </row>
    <row r="66" spans="1:46" x14ac:dyDescent="0.25">
      <c r="A66" t="s">
        <v>2971</v>
      </c>
      <c r="B66">
        <v>2243</v>
      </c>
      <c r="C66" t="s">
        <v>31</v>
      </c>
      <c r="D66">
        <v>1160</v>
      </c>
      <c r="E66" t="s">
        <v>308</v>
      </c>
      <c r="F66" t="s">
        <v>2892</v>
      </c>
      <c r="G66" t="s">
        <v>2893</v>
      </c>
      <c r="H66" t="s">
        <v>2894</v>
      </c>
      <c r="I66" t="s">
        <v>2895</v>
      </c>
      <c r="J66">
        <v>485.87549412905099</v>
      </c>
      <c r="K66">
        <v>1</v>
      </c>
      <c r="L66">
        <v>1</v>
      </c>
      <c r="M66">
        <v>1</v>
      </c>
      <c r="N66">
        <v>3736079.4802261</v>
      </c>
      <c r="O66">
        <v>1055005.1307932599</v>
      </c>
      <c r="P66">
        <v>1006249.5204425</v>
      </c>
      <c r="Q66">
        <v>140936.88227138499</v>
      </c>
      <c r="R66">
        <v>390724.66104931798</v>
      </c>
      <c r="S66">
        <v>199278.583873002</v>
      </c>
      <c r="T66">
        <v>4546413.59</v>
      </c>
      <c r="U66">
        <v>1782582.0847825599</v>
      </c>
      <c r="V66">
        <v>5586486.9349931702</v>
      </c>
      <c r="W66">
        <v>655314.265893245</v>
      </c>
      <c r="X66">
        <v>0</v>
      </c>
      <c r="Y66">
        <v>0</v>
      </c>
      <c r="Z66">
        <v>0</v>
      </c>
      <c r="AA66">
        <v>86795.373668281303</v>
      </c>
      <c r="AB66">
        <v>399.10022786050098</v>
      </c>
      <c r="AC66">
        <v>199278.583873002</v>
      </c>
      <c r="AD66">
        <v>0</v>
      </c>
      <c r="AE66">
        <v>0</v>
      </c>
      <c r="AF66">
        <v>0</v>
      </c>
      <c r="AG66">
        <v>0</v>
      </c>
      <c r="AH66">
        <v>0</v>
      </c>
      <c r="AI66">
        <v>0</v>
      </c>
      <c r="AJ66">
        <v>6528274.2586555602</v>
      </c>
      <c r="AK66" s="63">
        <v>13436.1052111873</v>
      </c>
      <c r="AL66">
        <v>396.07192657172499</v>
      </c>
      <c r="AM66">
        <v>78891.171681099702</v>
      </c>
      <c r="AN66">
        <v>4078.9475752592102</v>
      </c>
      <c r="AO66">
        <v>38629.557874566199</v>
      </c>
      <c r="AP66">
        <v>396.07192657172499</v>
      </c>
      <c r="AQ66">
        <v>69679.580315536805</v>
      </c>
      <c r="AR66">
        <v>4078.9475752592102</v>
      </c>
      <c r="AS66">
        <v>18597.115350772801</v>
      </c>
      <c r="AT66">
        <v>0</v>
      </c>
    </row>
    <row r="67" spans="1:46" x14ac:dyDescent="0.25">
      <c r="A67" t="s">
        <v>2972</v>
      </c>
      <c r="B67">
        <v>2243</v>
      </c>
      <c r="C67" t="s">
        <v>31</v>
      </c>
      <c r="D67">
        <v>1162</v>
      </c>
      <c r="E67" t="s">
        <v>309</v>
      </c>
      <c r="F67" t="s">
        <v>2892</v>
      </c>
      <c r="G67" t="s">
        <v>2893</v>
      </c>
      <c r="H67" t="s">
        <v>2894</v>
      </c>
      <c r="I67" t="s">
        <v>2895</v>
      </c>
      <c r="J67">
        <v>544.12114845934695</v>
      </c>
      <c r="K67">
        <v>4</v>
      </c>
      <c r="L67">
        <v>1</v>
      </c>
      <c r="M67">
        <v>1</v>
      </c>
      <c r="N67">
        <v>4068200.1284113498</v>
      </c>
      <c r="O67">
        <v>1278095.79647441</v>
      </c>
      <c r="P67">
        <v>1145060.5393016699</v>
      </c>
      <c r="Q67">
        <v>157832.07667069</v>
      </c>
      <c r="R67">
        <v>437563.84890874103</v>
      </c>
      <c r="S67">
        <v>223167.649388652</v>
      </c>
      <c r="T67">
        <v>5090478.4000000004</v>
      </c>
      <c r="U67">
        <v>1996273.9897668599</v>
      </c>
      <c r="V67">
        <v>6067958.98303519</v>
      </c>
      <c r="W67">
        <v>921146.25669228402</v>
      </c>
      <c r="X67">
        <v>0</v>
      </c>
      <c r="Y67">
        <v>0</v>
      </c>
      <c r="Z67">
        <v>0</v>
      </c>
      <c r="AA67">
        <v>97200.206579670805</v>
      </c>
      <c r="AB67">
        <v>446.94345970896899</v>
      </c>
      <c r="AC67">
        <v>223167.649388652</v>
      </c>
      <c r="AD67">
        <v>0</v>
      </c>
      <c r="AE67">
        <v>0</v>
      </c>
      <c r="AF67">
        <v>0</v>
      </c>
      <c r="AG67">
        <v>0</v>
      </c>
      <c r="AH67">
        <v>0</v>
      </c>
      <c r="AI67">
        <v>0</v>
      </c>
      <c r="AJ67">
        <v>7309920.0391555</v>
      </c>
      <c r="AK67" s="63">
        <v>13434.3611893292</v>
      </c>
      <c r="AL67">
        <v>396.07192657172499</v>
      </c>
      <c r="AM67">
        <v>78891.171681099702</v>
      </c>
      <c r="AN67">
        <v>4078.9475752592102</v>
      </c>
      <c r="AO67">
        <v>38629.557874566199</v>
      </c>
      <c r="AP67">
        <v>396.07192657172499</v>
      </c>
      <c r="AQ67">
        <v>69679.580315536805</v>
      </c>
      <c r="AR67">
        <v>4078.9475752592102</v>
      </c>
      <c r="AS67">
        <v>18597.115350772801</v>
      </c>
      <c r="AT67">
        <v>0</v>
      </c>
    </row>
    <row r="68" spans="1:46" x14ac:dyDescent="0.25">
      <c r="A68" t="s">
        <v>2973</v>
      </c>
      <c r="B68">
        <v>2243</v>
      </c>
      <c r="C68" t="s">
        <v>31</v>
      </c>
      <c r="D68">
        <v>1161</v>
      </c>
      <c r="E68" t="s">
        <v>310</v>
      </c>
      <c r="F68" t="s">
        <v>2892</v>
      </c>
      <c r="G68" t="s">
        <v>2893</v>
      </c>
      <c r="H68" t="s">
        <v>2894</v>
      </c>
      <c r="I68" t="s">
        <v>2895</v>
      </c>
      <c r="J68">
        <v>429.01428571426499</v>
      </c>
      <c r="K68">
        <v>2</v>
      </c>
      <c r="L68">
        <v>1</v>
      </c>
      <c r="M68">
        <v>1</v>
      </c>
      <c r="N68">
        <v>3310474.7872738498</v>
      </c>
      <c r="O68">
        <v>971928.59404021595</v>
      </c>
      <c r="P68">
        <v>888171.60054391797</v>
      </c>
      <c r="Q68">
        <v>124443.271185836</v>
      </c>
      <c r="R68">
        <v>344998.79783296701</v>
      </c>
      <c r="S68">
        <v>175957.33958897399</v>
      </c>
      <c r="T68">
        <v>4066047.61</v>
      </c>
      <c r="U68">
        <v>1573969.4408767901</v>
      </c>
      <c r="V68">
        <v>5058826.6504331697</v>
      </c>
      <c r="W68">
        <v>504200.15214175702</v>
      </c>
      <c r="X68">
        <v>0</v>
      </c>
      <c r="Y68">
        <v>0</v>
      </c>
      <c r="Z68">
        <v>0</v>
      </c>
      <c r="AA68">
        <v>76637.854115997601</v>
      </c>
      <c r="AB68">
        <v>352.39418586214299</v>
      </c>
      <c r="AC68">
        <v>175957.33958897399</v>
      </c>
      <c r="AD68">
        <v>0</v>
      </c>
      <c r="AE68">
        <v>0</v>
      </c>
      <c r="AF68">
        <v>0</v>
      </c>
      <c r="AG68">
        <v>0</v>
      </c>
      <c r="AH68">
        <v>0</v>
      </c>
      <c r="AI68">
        <v>0</v>
      </c>
      <c r="AJ68">
        <v>5815974.3904657504</v>
      </c>
      <c r="AK68" s="63">
        <v>13556.5984260472</v>
      </c>
      <c r="AL68">
        <v>396.07192657172499</v>
      </c>
      <c r="AM68">
        <v>78891.171681099702</v>
      </c>
      <c r="AN68">
        <v>4078.9475752592102</v>
      </c>
      <c r="AO68">
        <v>38629.557874566199</v>
      </c>
      <c r="AP68">
        <v>396.07192657172499</v>
      </c>
      <c r="AQ68">
        <v>69679.580315536805</v>
      </c>
      <c r="AR68">
        <v>4078.9475752592102</v>
      </c>
      <c r="AS68">
        <v>18597.115350772801</v>
      </c>
      <c r="AT68">
        <v>0</v>
      </c>
    </row>
    <row r="69" spans="1:46" x14ac:dyDescent="0.25">
      <c r="A69" t="s">
        <v>2974</v>
      </c>
      <c r="B69">
        <v>2243</v>
      </c>
      <c r="C69" t="s">
        <v>31</v>
      </c>
      <c r="D69">
        <v>1370</v>
      </c>
      <c r="E69" t="s">
        <v>311</v>
      </c>
      <c r="F69" t="s">
        <v>2892</v>
      </c>
      <c r="G69" t="s">
        <v>2893</v>
      </c>
      <c r="H69" t="s">
        <v>2894</v>
      </c>
      <c r="I69" t="s">
        <v>2895</v>
      </c>
      <c r="J69">
        <v>641.12211350290602</v>
      </c>
      <c r="K69">
        <v>1</v>
      </c>
      <c r="L69">
        <v>1</v>
      </c>
      <c r="M69">
        <v>1</v>
      </c>
      <c r="N69">
        <v>4538375.8270998802</v>
      </c>
      <c r="O69">
        <v>1159129.4277307801</v>
      </c>
      <c r="P69">
        <v>1254738.7980120899</v>
      </c>
      <c r="Q69">
        <v>185968.94250513701</v>
      </c>
      <c r="R69">
        <v>554468.74861260399</v>
      </c>
      <c r="S69">
        <v>262951.94635725103</v>
      </c>
      <c r="T69">
        <v>5340530.2</v>
      </c>
      <c r="U69">
        <v>2352151.5439604898</v>
      </c>
      <c r="V69">
        <v>6833495.1396249402</v>
      </c>
      <c r="W69">
        <v>744131.809299474</v>
      </c>
      <c r="X69">
        <v>0</v>
      </c>
      <c r="Y69">
        <v>0</v>
      </c>
      <c r="Z69">
        <v>0</v>
      </c>
      <c r="AA69">
        <v>114528.17456503199</v>
      </c>
      <c r="AB69">
        <v>526.62047104078601</v>
      </c>
      <c r="AC69">
        <v>262951.94635725103</v>
      </c>
      <c r="AD69">
        <v>0</v>
      </c>
      <c r="AE69">
        <v>0</v>
      </c>
      <c r="AF69">
        <v>0</v>
      </c>
      <c r="AG69">
        <v>0</v>
      </c>
      <c r="AH69">
        <v>0</v>
      </c>
      <c r="AI69">
        <v>0</v>
      </c>
      <c r="AJ69">
        <v>7955633.69031775</v>
      </c>
      <c r="AK69" s="63">
        <v>12408.9210507035</v>
      </c>
      <c r="AL69">
        <v>396.07192657172499</v>
      </c>
      <c r="AM69">
        <v>78891.171681099702</v>
      </c>
      <c r="AN69">
        <v>4078.9475752592102</v>
      </c>
      <c r="AO69">
        <v>38629.557874566199</v>
      </c>
      <c r="AP69">
        <v>396.07192657172499</v>
      </c>
      <c r="AQ69">
        <v>69679.580315536805</v>
      </c>
      <c r="AR69">
        <v>4078.9475752592102</v>
      </c>
      <c r="AS69">
        <v>18597.115350772801</v>
      </c>
      <c r="AT69">
        <v>0</v>
      </c>
    </row>
    <row r="70" spans="1:46" x14ac:dyDescent="0.25">
      <c r="A70" t="s">
        <v>2975</v>
      </c>
      <c r="B70">
        <v>2243</v>
      </c>
      <c r="C70" t="s">
        <v>31</v>
      </c>
      <c r="D70">
        <v>1163</v>
      </c>
      <c r="E70" t="s">
        <v>312</v>
      </c>
      <c r="F70" t="s">
        <v>2892</v>
      </c>
      <c r="G70" t="s">
        <v>2893</v>
      </c>
      <c r="H70" t="s">
        <v>2894</v>
      </c>
      <c r="I70" t="s">
        <v>2895</v>
      </c>
      <c r="J70">
        <v>378.32857142855698</v>
      </c>
      <c r="K70">
        <v>2</v>
      </c>
      <c r="L70">
        <v>1</v>
      </c>
      <c r="M70">
        <v>1</v>
      </c>
      <c r="N70">
        <v>3224145.91878937</v>
      </c>
      <c r="O70">
        <v>983703.22091395804</v>
      </c>
      <c r="P70">
        <v>844156.88536727801</v>
      </c>
      <c r="Q70">
        <v>109740.972688706</v>
      </c>
      <c r="R70">
        <v>304239.05840666499</v>
      </c>
      <c r="S70">
        <v>155168.93291381799</v>
      </c>
      <c r="T70">
        <v>4077972.58</v>
      </c>
      <c r="U70">
        <v>1388013.4761659801</v>
      </c>
      <c r="V70">
        <v>4804640.0747724697</v>
      </c>
      <c r="W70">
        <v>593451.71394393197</v>
      </c>
      <c r="X70">
        <v>0</v>
      </c>
      <c r="Y70">
        <v>0</v>
      </c>
      <c r="Z70">
        <v>0</v>
      </c>
      <c r="AA70">
        <v>67583.506728180306</v>
      </c>
      <c r="AB70">
        <v>310.76072139413299</v>
      </c>
      <c r="AC70">
        <v>155168.93291381799</v>
      </c>
      <c r="AD70">
        <v>0</v>
      </c>
      <c r="AE70">
        <v>0</v>
      </c>
      <c r="AF70">
        <v>0</v>
      </c>
      <c r="AG70">
        <v>0</v>
      </c>
      <c r="AH70">
        <v>0</v>
      </c>
      <c r="AI70">
        <v>0</v>
      </c>
      <c r="AJ70">
        <v>5621154.9890797902</v>
      </c>
      <c r="AK70" s="63">
        <v>14857.865394237801</v>
      </c>
      <c r="AL70">
        <v>396.07192657172499</v>
      </c>
      <c r="AM70">
        <v>78891.171681099702</v>
      </c>
      <c r="AN70">
        <v>4078.9475752592102</v>
      </c>
      <c r="AO70">
        <v>38629.557874566199</v>
      </c>
      <c r="AP70">
        <v>396.07192657172499</v>
      </c>
      <c r="AQ70">
        <v>69679.580315536805</v>
      </c>
      <c r="AR70">
        <v>4078.9475752592102</v>
      </c>
      <c r="AS70">
        <v>18597.115350772801</v>
      </c>
      <c r="AT70">
        <v>0</v>
      </c>
    </row>
    <row r="71" spans="1:46" x14ac:dyDescent="0.25">
      <c r="A71" t="s">
        <v>2976</v>
      </c>
      <c r="B71">
        <v>2243</v>
      </c>
      <c r="C71" t="s">
        <v>31</v>
      </c>
      <c r="D71">
        <v>1181</v>
      </c>
      <c r="E71" t="s">
        <v>313</v>
      </c>
      <c r="F71" t="s">
        <v>2892</v>
      </c>
      <c r="G71" t="s">
        <v>2911</v>
      </c>
      <c r="H71" t="s">
        <v>2904</v>
      </c>
      <c r="I71" t="s">
        <v>2895</v>
      </c>
      <c r="J71">
        <v>1035.6143205747701</v>
      </c>
      <c r="K71">
        <v>2</v>
      </c>
      <c r="L71">
        <v>1</v>
      </c>
      <c r="M71">
        <v>1</v>
      </c>
      <c r="N71">
        <v>7217927.5259820996</v>
      </c>
      <c r="O71">
        <v>2776945.6916309702</v>
      </c>
      <c r="P71">
        <v>2207049.2740651998</v>
      </c>
      <c r="Q71">
        <v>300398.46697565803</v>
      </c>
      <c r="R71">
        <v>832806.05684740096</v>
      </c>
      <c r="S71">
        <v>424750.28631085297</v>
      </c>
      <c r="T71">
        <v>9535660.7799999993</v>
      </c>
      <c r="U71">
        <v>3799466.2355013299</v>
      </c>
      <c r="V71">
        <v>11608963.661826801</v>
      </c>
      <c r="W71">
        <v>1540313.58982983</v>
      </c>
      <c r="X71">
        <v>0</v>
      </c>
      <c r="Y71">
        <v>0</v>
      </c>
      <c r="Z71">
        <v>0</v>
      </c>
      <c r="AA71">
        <v>184999.105772221</v>
      </c>
      <c r="AB71">
        <v>850.658072512731</v>
      </c>
      <c r="AC71">
        <v>424750.28631085297</v>
      </c>
      <c r="AD71">
        <v>0</v>
      </c>
      <c r="AE71">
        <v>0</v>
      </c>
      <c r="AF71">
        <v>0</v>
      </c>
      <c r="AG71">
        <v>0</v>
      </c>
      <c r="AH71">
        <v>0</v>
      </c>
      <c r="AI71">
        <v>0</v>
      </c>
      <c r="AJ71">
        <v>13759877.3018122</v>
      </c>
      <c r="AK71" s="63">
        <v>13286.681178931</v>
      </c>
      <c r="AL71">
        <v>396.07192657172499</v>
      </c>
      <c r="AM71">
        <v>78891.171681099702</v>
      </c>
      <c r="AN71">
        <v>4078.9475752592102</v>
      </c>
      <c r="AO71">
        <v>38629.557874566199</v>
      </c>
      <c r="AP71">
        <v>3712.8033307938799</v>
      </c>
      <c r="AQ71">
        <v>25435.7452526624</v>
      </c>
      <c r="AR71">
        <v>10768.351352713</v>
      </c>
      <c r="AS71">
        <v>14462.2779295865</v>
      </c>
      <c r="AT71">
        <v>0</v>
      </c>
    </row>
    <row r="72" spans="1:46" x14ac:dyDescent="0.25">
      <c r="A72" t="s">
        <v>2977</v>
      </c>
      <c r="B72">
        <v>2243</v>
      </c>
      <c r="C72" t="s">
        <v>31</v>
      </c>
      <c r="D72">
        <v>1157</v>
      </c>
      <c r="E72" t="s">
        <v>315</v>
      </c>
      <c r="F72" t="s">
        <v>2892</v>
      </c>
      <c r="G72" t="s">
        <v>2893</v>
      </c>
      <c r="H72" t="s">
        <v>2894</v>
      </c>
      <c r="I72" t="s">
        <v>2895</v>
      </c>
      <c r="J72">
        <v>321.63503255171901</v>
      </c>
      <c r="K72">
        <v>4</v>
      </c>
      <c r="L72">
        <v>1</v>
      </c>
      <c r="M72">
        <v>1</v>
      </c>
      <c r="N72">
        <v>3553773.1473616399</v>
      </c>
      <c r="O72">
        <v>996270.24657216296</v>
      </c>
      <c r="P72">
        <v>768520.49851959199</v>
      </c>
      <c r="Q72">
        <v>93295.997153243501</v>
      </c>
      <c r="R72">
        <v>258648.02936938801</v>
      </c>
      <c r="S72">
        <v>131916.45716923001</v>
      </c>
      <c r="T72">
        <v>4490491.9400000004</v>
      </c>
      <c r="U72">
        <v>1180015.9789760199</v>
      </c>
      <c r="V72">
        <v>4785019.3765158001</v>
      </c>
      <c r="W72">
        <v>827768.41088579304</v>
      </c>
      <c r="X72">
        <v>0</v>
      </c>
      <c r="Y72">
        <v>0</v>
      </c>
      <c r="Z72">
        <v>0</v>
      </c>
      <c r="AA72">
        <v>57455.939170543003</v>
      </c>
      <c r="AB72">
        <v>264.19240387788801</v>
      </c>
      <c r="AC72">
        <v>131916.45716923001</v>
      </c>
      <c r="AD72">
        <v>0</v>
      </c>
      <c r="AE72">
        <v>0</v>
      </c>
      <c r="AF72">
        <v>0</v>
      </c>
      <c r="AG72">
        <v>0</v>
      </c>
      <c r="AH72">
        <v>0</v>
      </c>
      <c r="AI72">
        <v>0</v>
      </c>
      <c r="AJ72">
        <v>5802424.3761452399</v>
      </c>
      <c r="AK72" s="63">
        <v>18040.399175771399</v>
      </c>
      <c r="AL72">
        <v>396.07192657172499</v>
      </c>
      <c r="AM72">
        <v>78891.171681099702</v>
      </c>
      <c r="AN72">
        <v>4078.9475752592102</v>
      </c>
      <c r="AO72">
        <v>38629.557874566199</v>
      </c>
      <c r="AP72">
        <v>396.07192657172499</v>
      </c>
      <c r="AQ72">
        <v>69679.580315536805</v>
      </c>
      <c r="AR72">
        <v>4078.9475752592102</v>
      </c>
      <c r="AS72">
        <v>18597.115350772801</v>
      </c>
      <c r="AT72">
        <v>0</v>
      </c>
    </row>
    <row r="73" spans="1:46" x14ac:dyDescent="0.25">
      <c r="A73" t="s">
        <v>2978</v>
      </c>
      <c r="B73">
        <v>2243</v>
      </c>
      <c r="C73" t="s">
        <v>31</v>
      </c>
      <c r="D73">
        <v>1164</v>
      </c>
      <c r="E73" t="s">
        <v>316</v>
      </c>
      <c r="F73" t="s">
        <v>2892</v>
      </c>
      <c r="G73" t="s">
        <v>2893</v>
      </c>
      <c r="H73" t="s">
        <v>2894</v>
      </c>
      <c r="I73" t="s">
        <v>2895</v>
      </c>
      <c r="J73">
        <v>482.07851564201297</v>
      </c>
      <c r="K73">
        <v>2</v>
      </c>
      <c r="L73">
        <v>1</v>
      </c>
      <c r="M73">
        <v>1</v>
      </c>
      <c r="N73">
        <v>4420618.7628761102</v>
      </c>
      <c r="O73">
        <v>1095747.29216662</v>
      </c>
      <c r="P73">
        <v>1080213.0189644799</v>
      </c>
      <c r="Q73">
        <v>139835.50071071601</v>
      </c>
      <c r="R73">
        <v>387671.25919990201</v>
      </c>
      <c r="S73">
        <v>197721.27854471101</v>
      </c>
      <c r="T73">
        <v>5355434.12</v>
      </c>
      <c r="U73">
        <v>1768651.71391784</v>
      </c>
      <c r="V73">
        <v>6307346.6899715196</v>
      </c>
      <c r="W73">
        <v>730226.07000873797</v>
      </c>
      <c r="X73">
        <v>0</v>
      </c>
      <c r="Y73">
        <v>0</v>
      </c>
      <c r="Z73">
        <v>0</v>
      </c>
      <c r="AA73">
        <v>86117.092564222607</v>
      </c>
      <c r="AB73">
        <v>395.98137334392402</v>
      </c>
      <c r="AC73">
        <v>197721.27854471101</v>
      </c>
      <c r="AD73">
        <v>0</v>
      </c>
      <c r="AE73">
        <v>0</v>
      </c>
      <c r="AF73">
        <v>0</v>
      </c>
      <c r="AG73">
        <v>0</v>
      </c>
      <c r="AH73">
        <v>0</v>
      </c>
      <c r="AI73">
        <v>0</v>
      </c>
      <c r="AJ73">
        <v>7321807.1124625402</v>
      </c>
      <c r="AK73" s="63">
        <v>15187.997130948001</v>
      </c>
      <c r="AL73">
        <v>396.07192657172499</v>
      </c>
      <c r="AM73">
        <v>78891.171681099702</v>
      </c>
      <c r="AN73">
        <v>4078.9475752592102</v>
      </c>
      <c r="AO73">
        <v>38629.557874566199</v>
      </c>
      <c r="AP73">
        <v>396.07192657172499</v>
      </c>
      <c r="AQ73">
        <v>69679.580315536805</v>
      </c>
      <c r="AR73">
        <v>4078.9475752592102</v>
      </c>
      <c r="AS73">
        <v>18597.115350772801</v>
      </c>
      <c r="AT73">
        <v>0</v>
      </c>
    </row>
    <row r="74" spans="1:46" x14ac:dyDescent="0.25">
      <c r="A74" t="s">
        <v>2981</v>
      </c>
      <c r="B74">
        <v>2243</v>
      </c>
      <c r="C74" t="s">
        <v>31</v>
      </c>
      <c r="D74">
        <v>1184</v>
      </c>
      <c r="E74" t="s">
        <v>317</v>
      </c>
      <c r="F74" t="s">
        <v>2892</v>
      </c>
      <c r="G74" t="s">
        <v>2911</v>
      </c>
      <c r="H74" t="s">
        <v>2894</v>
      </c>
      <c r="I74" t="s">
        <v>2895</v>
      </c>
      <c r="J74">
        <v>804.01979072253005</v>
      </c>
      <c r="K74">
        <v>1</v>
      </c>
      <c r="L74">
        <v>1</v>
      </c>
      <c r="M74">
        <v>1</v>
      </c>
      <c r="N74">
        <v>5174665.4675465804</v>
      </c>
      <c r="O74">
        <v>2110477.0722909099</v>
      </c>
      <c r="P74">
        <v>1721658.1094949499</v>
      </c>
      <c r="Q74">
        <v>233220.32898993499</v>
      </c>
      <c r="R74">
        <v>646565.55846704997</v>
      </c>
      <c r="S74">
        <v>329763.33903865702</v>
      </c>
      <c r="T74">
        <v>6936795.2999999998</v>
      </c>
      <c r="U74">
        <v>2949791.2367894198</v>
      </c>
      <c r="V74">
        <v>8583624.8366914596</v>
      </c>
      <c r="W74">
        <v>1158673.5367696099</v>
      </c>
      <c r="X74">
        <v>0</v>
      </c>
      <c r="Y74">
        <v>0</v>
      </c>
      <c r="Z74">
        <v>0</v>
      </c>
      <c r="AA74">
        <v>143627.738002197</v>
      </c>
      <c r="AB74">
        <v>660.42532615667403</v>
      </c>
      <c r="AC74">
        <v>329763.33903865702</v>
      </c>
      <c r="AD74">
        <v>0</v>
      </c>
      <c r="AE74">
        <v>0</v>
      </c>
      <c r="AF74">
        <v>0</v>
      </c>
      <c r="AG74">
        <v>0</v>
      </c>
      <c r="AH74">
        <v>0</v>
      </c>
      <c r="AI74">
        <v>0</v>
      </c>
      <c r="AJ74">
        <v>10216349.8758281</v>
      </c>
      <c r="AK74" s="63">
        <v>12706.590053768699</v>
      </c>
      <c r="AL74">
        <v>396.07192657172499</v>
      </c>
      <c r="AM74">
        <v>78891.171681099702</v>
      </c>
      <c r="AN74">
        <v>4078.9475752592102</v>
      </c>
      <c r="AO74">
        <v>38629.557874566199</v>
      </c>
      <c r="AP74">
        <v>3712.8033307938799</v>
      </c>
      <c r="AQ74">
        <v>25435.7452526624</v>
      </c>
      <c r="AR74">
        <v>10768.351352713</v>
      </c>
      <c r="AS74">
        <v>14462.2779295865</v>
      </c>
      <c r="AT74">
        <v>0</v>
      </c>
    </row>
    <row r="75" spans="1:46" x14ac:dyDescent="0.25">
      <c r="A75" t="s">
        <v>2982</v>
      </c>
      <c r="B75">
        <v>2243</v>
      </c>
      <c r="C75" t="s">
        <v>31</v>
      </c>
      <c r="D75">
        <v>1165</v>
      </c>
      <c r="E75" t="s">
        <v>318</v>
      </c>
      <c r="F75" t="s">
        <v>2892</v>
      </c>
      <c r="G75" t="s">
        <v>2893</v>
      </c>
      <c r="H75" t="s">
        <v>2894</v>
      </c>
      <c r="I75" t="s">
        <v>2895</v>
      </c>
      <c r="J75">
        <v>649.56646989373098</v>
      </c>
      <c r="K75">
        <v>1</v>
      </c>
      <c r="L75">
        <v>1</v>
      </c>
      <c r="M75">
        <v>1</v>
      </c>
      <c r="N75">
        <v>4977673.1656005299</v>
      </c>
      <c r="O75">
        <v>1493825.9262578499</v>
      </c>
      <c r="P75">
        <v>1299526.6888434901</v>
      </c>
      <c r="Q75">
        <v>188418.37919600101</v>
      </c>
      <c r="R75">
        <v>522359.41479859699</v>
      </c>
      <c r="S75">
        <v>266415.34264625103</v>
      </c>
      <c r="T75">
        <v>6098671.3399999999</v>
      </c>
      <c r="U75">
        <v>2383132.2346964702</v>
      </c>
      <c r="V75">
        <v>7467971.7674820302</v>
      </c>
      <c r="W75">
        <v>897261.60088105197</v>
      </c>
      <c r="X75">
        <v>0</v>
      </c>
      <c r="Y75">
        <v>0</v>
      </c>
      <c r="Z75">
        <v>0</v>
      </c>
      <c r="AA75">
        <v>116036.649631558</v>
      </c>
      <c r="AB75">
        <v>533.55670182508402</v>
      </c>
      <c r="AC75">
        <v>266415.34264625103</v>
      </c>
      <c r="AD75">
        <v>0</v>
      </c>
      <c r="AE75">
        <v>0</v>
      </c>
      <c r="AF75">
        <v>0</v>
      </c>
      <c r="AG75">
        <v>0</v>
      </c>
      <c r="AH75">
        <v>0</v>
      </c>
      <c r="AI75">
        <v>0</v>
      </c>
      <c r="AJ75">
        <v>8748218.9173427206</v>
      </c>
      <c r="AK75" s="63">
        <v>13467.780932063701</v>
      </c>
      <c r="AL75">
        <v>396.07192657172499</v>
      </c>
      <c r="AM75">
        <v>78891.171681099702</v>
      </c>
      <c r="AN75">
        <v>4078.9475752592102</v>
      </c>
      <c r="AO75">
        <v>38629.557874566199</v>
      </c>
      <c r="AP75">
        <v>396.07192657172499</v>
      </c>
      <c r="AQ75">
        <v>69679.580315536805</v>
      </c>
      <c r="AR75">
        <v>4078.9475752592102</v>
      </c>
      <c r="AS75">
        <v>18597.115350772801</v>
      </c>
      <c r="AT75">
        <v>0</v>
      </c>
    </row>
    <row r="76" spans="1:46" x14ac:dyDescent="0.25">
      <c r="A76" t="s">
        <v>2983</v>
      </c>
      <c r="B76">
        <v>2243</v>
      </c>
      <c r="C76" t="s">
        <v>31</v>
      </c>
      <c r="D76">
        <v>4867</v>
      </c>
      <c r="E76" t="s">
        <v>319</v>
      </c>
      <c r="F76" t="s">
        <v>2906</v>
      </c>
      <c r="G76" t="s">
        <v>2893</v>
      </c>
      <c r="H76" t="s">
        <v>2894</v>
      </c>
      <c r="I76" t="s">
        <v>2895</v>
      </c>
      <c r="J76">
        <v>310.25714285712701</v>
      </c>
      <c r="K76">
        <v>1</v>
      </c>
      <c r="L76">
        <v>1</v>
      </c>
      <c r="M76">
        <v>1</v>
      </c>
      <c r="N76">
        <v>145611.46801749899</v>
      </c>
      <c r="O76">
        <v>210821.505365302</v>
      </c>
      <c r="P76">
        <v>442345.80394767999</v>
      </c>
      <c r="Q76">
        <v>89995.636629282497</v>
      </c>
      <c r="R76">
        <v>249498.31478593301</v>
      </c>
      <c r="S76">
        <v>127249.891818232</v>
      </c>
      <c r="T76">
        <v>0</v>
      </c>
      <c r="U76">
        <v>1138272.7287457001</v>
      </c>
      <c r="V76">
        <v>830141.93745754706</v>
      </c>
      <c r="W76">
        <v>252452.51841612501</v>
      </c>
      <c r="X76">
        <v>0</v>
      </c>
      <c r="Y76">
        <v>0</v>
      </c>
      <c r="Z76">
        <v>0</v>
      </c>
      <c r="AA76">
        <v>55423.426315848003</v>
      </c>
      <c r="AB76">
        <v>254.84655617708299</v>
      </c>
      <c r="AC76">
        <v>127249.891818232</v>
      </c>
      <c r="AD76">
        <v>0</v>
      </c>
      <c r="AE76">
        <v>0</v>
      </c>
      <c r="AF76">
        <v>0</v>
      </c>
      <c r="AG76">
        <v>0</v>
      </c>
      <c r="AH76">
        <v>0</v>
      </c>
      <c r="AI76">
        <v>0</v>
      </c>
      <c r="AJ76">
        <v>1265522.6205639299</v>
      </c>
      <c r="AK76" s="63">
        <v>4078.9475752592102</v>
      </c>
      <c r="AL76">
        <v>396.07192657172499</v>
      </c>
      <c r="AM76">
        <v>78891.171681099702</v>
      </c>
      <c r="AN76">
        <v>4078.9475752592102</v>
      </c>
      <c r="AO76">
        <v>38629.557874566199</v>
      </c>
      <c r="AP76">
        <v>396.07192657172499</v>
      </c>
      <c r="AQ76">
        <v>69679.580315536805</v>
      </c>
      <c r="AR76">
        <v>4078.9475752592102</v>
      </c>
      <c r="AS76">
        <v>18597.115350772801</v>
      </c>
      <c r="AT76">
        <v>0</v>
      </c>
    </row>
    <row r="77" spans="1:46" x14ac:dyDescent="0.25">
      <c r="A77" t="s">
        <v>2984</v>
      </c>
      <c r="B77">
        <v>2243</v>
      </c>
      <c r="C77" t="s">
        <v>31</v>
      </c>
      <c r="D77">
        <v>4474</v>
      </c>
      <c r="E77" t="s">
        <v>320</v>
      </c>
      <c r="F77" t="s">
        <v>2892</v>
      </c>
      <c r="G77" t="s">
        <v>2907</v>
      </c>
      <c r="H77" t="s">
        <v>2904</v>
      </c>
      <c r="I77" t="s">
        <v>2895</v>
      </c>
      <c r="J77">
        <v>862.33896116398603</v>
      </c>
      <c r="K77">
        <v>1</v>
      </c>
      <c r="L77">
        <v>1</v>
      </c>
      <c r="M77">
        <v>1</v>
      </c>
      <c r="N77">
        <v>5503249.0686888602</v>
      </c>
      <c r="O77">
        <v>2013076.3225906</v>
      </c>
      <c r="P77">
        <v>1738379.22316354</v>
      </c>
      <c r="Q77">
        <v>250136.84805292299</v>
      </c>
      <c r="R77">
        <v>693463.86549992894</v>
      </c>
      <c r="S77">
        <v>353682.55669554701</v>
      </c>
      <c r="T77">
        <v>7034552.4699999997</v>
      </c>
      <c r="U77">
        <v>3163752.8579958398</v>
      </c>
      <c r="V77">
        <v>8960712.3286881205</v>
      </c>
      <c r="W77">
        <v>1082838.96674714</v>
      </c>
      <c r="X77">
        <v>0</v>
      </c>
      <c r="Y77">
        <v>0</v>
      </c>
      <c r="Z77">
        <v>0</v>
      </c>
      <c r="AA77">
        <v>154045.70361613299</v>
      </c>
      <c r="AB77">
        <v>708.32894445613704</v>
      </c>
      <c r="AC77">
        <v>353682.55669554701</v>
      </c>
      <c r="AD77">
        <v>0</v>
      </c>
      <c r="AE77">
        <v>0</v>
      </c>
      <c r="AF77">
        <v>0</v>
      </c>
      <c r="AG77">
        <v>0</v>
      </c>
      <c r="AH77">
        <v>0</v>
      </c>
      <c r="AI77">
        <v>0</v>
      </c>
      <c r="AJ77">
        <v>10551987.8846914</v>
      </c>
      <c r="AK77" s="63">
        <v>12236.4735445193</v>
      </c>
      <c r="AL77">
        <v>396.07192657172499</v>
      </c>
      <c r="AM77">
        <v>78891.171681099702</v>
      </c>
      <c r="AN77">
        <v>4078.9475752592102</v>
      </c>
      <c r="AO77">
        <v>38629.557874566199</v>
      </c>
      <c r="AP77">
        <v>396.07192657172499</v>
      </c>
      <c r="AQ77">
        <v>59280.106098625802</v>
      </c>
      <c r="AR77">
        <v>12236.4735445193</v>
      </c>
      <c r="AS77">
        <v>13068.2532560127</v>
      </c>
      <c r="AT77">
        <v>0</v>
      </c>
    </row>
    <row r="78" spans="1:46" x14ac:dyDescent="0.25">
      <c r="A78" t="s">
        <v>2985</v>
      </c>
      <c r="B78">
        <v>2243</v>
      </c>
      <c r="C78" t="s">
        <v>31</v>
      </c>
      <c r="D78">
        <v>3437</v>
      </c>
      <c r="E78" t="s">
        <v>321</v>
      </c>
      <c r="F78" t="s">
        <v>2892</v>
      </c>
      <c r="G78" t="s">
        <v>2893</v>
      </c>
      <c r="H78" t="s">
        <v>2894</v>
      </c>
      <c r="I78" t="s">
        <v>2895</v>
      </c>
      <c r="J78">
        <v>723.80275537676403</v>
      </c>
      <c r="K78">
        <v>2</v>
      </c>
      <c r="L78">
        <v>1</v>
      </c>
      <c r="M78">
        <v>1</v>
      </c>
      <c r="N78">
        <v>5309277.7585268896</v>
      </c>
      <c r="O78">
        <v>1467583.79738311</v>
      </c>
      <c r="P78">
        <v>1332609.7090859599</v>
      </c>
      <c r="Q78">
        <v>209951.94232855199</v>
      </c>
      <c r="R78">
        <v>582057.72811837599</v>
      </c>
      <c r="S78">
        <v>296862.858567113</v>
      </c>
      <c r="T78">
        <v>6245990.2999999998</v>
      </c>
      <c r="U78">
        <v>2655490.6354428702</v>
      </c>
      <c r="V78">
        <v>7994137.22214258</v>
      </c>
      <c r="W78">
        <v>777451.17658616102</v>
      </c>
      <c r="X78">
        <v>0</v>
      </c>
      <c r="Y78">
        <v>0</v>
      </c>
      <c r="Z78">
        <v>0</v>
      </c>
      <c r="AA78">
        <v>129298.002007016</v>
      </c>
      <c r="AB78">
        <v>594.53470711614</v>
      </c>
      <c r="AC78">
        <v>296862.858567113</v>
      </c>
      <c r="AD78">
        <v>0</v>
      </c>
      <c r="AE78">
        <v>0</v>
      </c>
      <c r="AF78">
        <v>0</v>
      </c>
      <c r="AG78">
        <v>0</v>
      </c>
      <c r="AH78">
        <v>0</v>
      </c>
      <c r="AI78">
        <v>0</v>
      </c>
      <c r="AJ78">
        <v>9198343.7940099891</v>
      </c>
      <c r="AK78" s="63">
        <v>12708.3569738857</v>
      </c>
      <c r="AL78">
        <v>396.07192657172499</v>
      </c>
      <c r="AM78">
        <v>78891.171681099702</v>
      </c>
      <c r="AN78">
        <v>4078.9475752592102</v>
      </c>
      <c r="AO78">
        <v>38629.557874566199</v>
      </c>
      <c r="AP78">
        <v>396.07192657172499</v>
      </c>
      <c r="AQ78">
        <v>69679.580315536805</v>
      </c>
      <c r="AR78">
        <v>4078.9475752592102</v>
      </c>
      <c r="AS78">
        <v>18597.115350772801</v>
      </c>
      <c r="AT78">
        <v>0</v>
      </c>
    </row>
    <row r="79" spans="1:46" x14ac:dyDescent="0.25">
      <c r="A79" t="s">
        <v>2986</v>
      </c>
      <c r="B79">
        <v>2243</v>
      </c>
      <c r="C79" t="s">
        <v>31</v>
      </c>
      <c r="D79">
        <v>1166</v>
      </c>
      <c r="E79" t="s">
        <v>322</v>
      </c>
      <c r="F79" t="s">
        <v>2892</v>
      </c>
      <c r="G79" t="s">
        <v>2893</v>
      </c>
      <c r="H79" t="s">
        <v>2894</v>
      </c>
      <c r="I79" t="s">
        <v>2895</v>
      </c>
      <c r="J79">
        <v>620.09926780241005</v>
      </c>
      <c r="K79">
        <v>3</v>
      </c>
      <c r="L79">
        <v>1</v>
      </c>
      <c r="M79">
        <v>1</v>
      </c>
      <c r="N79">
        <v>5904444.7277074503</v>
      </c>
      <c r="O79">
        <v>1564980.5136827601</v>
      </c>
      <c r="P79">
        <v>1365637.5105452</v>
      </c>
      <c r="Q79">
        <v>179870.889886099</v>
      </c>
      <c r="R79">
        <v>498662.88618514698</v>
      </c>
      <c r="S79">
        <v>254329.56681599599</v>
      </c>
      <c r="T79">
        <v>7238573.6900000004</v>
      </c>
      <c r="U79">
        <v>2275022.8380066599</v>
      </c>
      <c r="V79">
        <v>8224950.3290112698</v>
      </c>
      <c r="W79">
        <v>1177364.13173177</v>
      </c>
      <c r="X79">
        <v>0</v>
      </c>
      <c r="Y79">
        <v>0</v>
      </c>
      <c r="Z79">
        <v>0</v>
      </c>
      <c r="AA79">
        <v>110772.71504877</v>
      </c>
      <c r="AB79">
        <v>509.35221485020901</v>
      </c>
      <c r="AC79">
        <v>254329.56681599599</v>
      </c>
      <c r="AD79">
        <v>0</v>
      </c>
      <c r="AE79">
        <v>0</v>
      </c>
      <c r="AF79">
        <v>0</v>
      </c>
      <c r="AG79">
        <v>0</v>
      </c>
      <c r="AH79">
        <v>0</v>
      </c>
      <c r="AI79">
        <v>0</v>
      </c>
      <c r="AJ79">
        <v>9767926.0948226694</v>
      </c>
      <c r="AK79" s="63">
        <v>15752.197433548799</v>
      </c>
      <c r="AL79">
        <v>396.07192657172499</v>
      </c>
      <c r="AM79">
        <v>78891.171681099702</v>
      </c>
      <c r="AN79">
        <v>4078.9475752592102</v>
      </c>
      <c r="AO79">
        <v>38629.557874566199</v>
      </c>
      <c r="AP79">
        <v>396.07192657172499</v>
      </c>
      <c r="AQ79">
        <v>69679.580315536805</v>
      </c>
      <c r="AR79">
        <v>4078.9475752592102</v>
      </c>
      <c r="AS79">
        <v>18597.115350772801</v>
      </c>
      <c r="AT79">
        <v>0</v>
      </c>
    </row>
    <row r="80" spans="1:46" x14ac:dyDescent="0.25">
      <c r="A80" t="s">
        <v>2987</v>
      </c>
      <c r="B80">
        <v>2243</v>
      </c>
      <c r="C80" t="s">
        <v>31</v>
      </c>
      <c r="D80">
        <v>1168</v>
      </c>
      <c r="E80" t="s">
        <v>323</v>
      </c>
      <c r="F80" t="s">
        <v>2892</v>
      </c>
      <c r="G80" t="s">
        <v>2893</v>
      </c>
      <c r="H80" t="s">
        <v>2894</v>
      </c>
      <c r="I80" t="s">
        <v>2895</v>
      </c>
      <c r="J80">
        <v>294.56125635996102</v>
      </c>
      <c r="K80">
        <v>3</v>
      </c>
      <c r="L80">
        <v>2</v>
      </c>
      <c r="M80">
        <v>1</v>
      </c>
      <c r="N80">
        <v>3322834.02434459</v>
      </c>
      <c r="O80">
        <v>1024525.6606026</v>
      </c>
      <c r="P80">
        <v>687498.67160546302</v>
      </c>
      <c r="Q80">
        <v>85442.763858118298</v>
      </c>
      <c r="R80">
        <v>236876.21302205001</v>
      </c>
      <c r="S80">
        <v>120812.328961943</v>
      </c>
      <c r="T80">
        <v>4276489.74</v>
      </c>
      <c r="U80">
        <v>1080687.5934328299</v>
      </c>
      <c r="V80">
        <v>4475601.6766692102</v>
      </c>
      <c r="W80">
        <v>828714.14370349701</v>
      </c>
      <c r="X80">
        <v>0</v>
      </c>
      <c r="Y80">
        <v>0</v>
      </c>
      <c r="Z80">
        <v>0</v>
      </c>
      <c r="AA80">
        <v>52619.559172849797</v>
      </c>
      <c r="AB80">
        <v>241.95388726666499</v>
      </c>
      <c r="AC80">
        <v>120812.328961943</v>
      </c>
      <c r="AD80">
        <v>0</v>
      </c>
      <c r="AE80">
        <v>0</v>
      </c>
      <c r="AF80">
        <v>0</v>
      </c>
      <c r="AG80">
        <v>0</v>
      </c>
      <c r="AH80">
        <v>0</v>
      </c>
      <c r="AI80">
        <v>0</v>
      </c>
      <c r="AJ80">
        <v>5477989.6623947704</v>
      </c>
      <c r="AK80" s="63">
        <v>18597.115350772801</v>
      </c>
      <c r="AL80">
        <v>396.07192657172499</v>
      </c>
      <c r="AM80">
        <v>78891.171681099702</v>
      </c>
      <c r="AN80">
        <v>4078.9475752592102</v>
      </c>
      <c r="AO80">
        <v>38629.557874566199</v>
      </c>
      <c r="AP80">
        <v>396.07192657172499</v>
      </c>
      <c r="AQ80">
        <v>69679.580315536805</v>
      </c>
      <c r="AR80">
        <v>4078.9475752592102</v>
      </c>
      <c r="AS80">
        <v>18597.115350772801</v>
      </c>
      <c r="AT80">
        <v>0</v>
      </c>
    </row>
    <row r="81" spans="1:46" x14ac:dyDescent="0.25">
      <c r="A81" t="s">
        <v>2988</v>
      </c>
      <c r="B81">
        <v>2243</v>
      </c>
      <c r="C81" t="s">
        <v>31</v>
      </c>
      <c r="D81">
        <v>1169</v>
      </c>
      <c r="E81" t="s">
        <v>324</v>
      </c>
      <c r="F81" t="s">
        <v>2892</v>
      </c>
      <c r="G81" t="s">
        <v>2893</v>
      </c>
      <c r="H81" t="s">
        <v>2894</v>
      </c>
      <c r="I81" t="s">
        <v>2895</v>
      </c>
      <c r="J81">
        <v>649.22746645615905</v>
      </c>
      <c r="K81">
        <v>3</v>
      </c>
      <c r="L81">
        <v>1</v>
      </c>
      <c r="M81">
        <v>1</v>
      </c>
      <c r="N81">
        <v>5418280.7727745501</v>
      </c>
      <c r="O81">
        <v>1300691.2514806001</v>
      </c>
      <c r="P81">
        <v>1356770.43831723</v>
      </c>
      <c r="Q81">
        <v>188320.04518214799</v>
      </c>
      <c r="R81">
        <v>522086.79968455998</v>
      </c>
      <c r="S81">
        <v>266276.30265394098</v>
      </c>
      <c r="T81">
        <v>6404260.8099999996</v>
      </c>
      <c r="U81">
        <v>2381888.4974390902</v>
      </c>
      <c r="V81">
        <v>7599158.40029753</v>
      </c>
      <c r="W81">
        <v>1070481.5378471799</v>
      </c>
      <c r="X81">
        <v>0</v>
      </c>
      <c r="Y81">
        <v>0</v>
      </c>
      <c r="Z81">
        <v>0</v>
      </c>
      <c r="AA81">
        <v>115976.091051439</v>
      </c>
      <c r="AB81">
        <v>533.27824293836204</v>
      </c>
      <c r="AC81">
        <v>266276.30265394098</v>
      </c>
      <c r="AD81">
        <v>0</v>
      </c>
      <c r="AE81">
        <v>0</v>
      </c>
      <c r="AF81">
        <v>0</v>
      </c>
      <c r="AG81">
        <v>0</v>
      </c>
      <c r="AH81">
        <v>0</v>
      </c>
      <c r="AI81">
        <v>0</v>
      </c>
      <c r="AJ81">
        <v>9052425.6100930292</v>
      </c>
      <c r="AK81" s="63">
        <v>13943.3805219396</v>
      </c>
      <c r="AL81">
        <v>396.07192657172499</v>
      </c>
      <c r="AM81">
        <v>78891.171681099702</v>
      </c>
      <c r="AN81">
        <v>4078.9475752592102</v>
      </c>
      <c r="AO81">
        <v>38629.557874566199</v>
      </c>
      <c r="AP81">
        <v>396.07192657172499</v>
      </c>
      <c r="AQ81">
        <v>69679.580315536805</v>
      </c>
      <c r="AR81">
        <v>4078.9475752592102</v>
      </c>
      <c r="AS81">
        <v>18597.115350772801</v>
      </c>
      <c r="AT81">
        <v>0</v>
      </c>
    </row>
    <row r="82" spans="1:46" x14ac:dyDescent="0.25">
      <c r="A82" t="s">
        <v>2989</v>
      </c>
      <c r="B82">
        <v>2243</v>
      </c>
      <c r="C82" t="s">
        <v>31</v>
      </c>
      <c r="D82">
        <v>1182</v>
      </c>
      <c r="E82" t="s">
        <v>325</v>
      </c>
      <c r="F82" t="s">
        <v>2892</v>
      </c>
      <c r="G82" t="s">
        <v>2911</v>
      </c>
      <c r="H82" t="s">
        <v>2894</v>
      </c>
      <c r="I82" t="s">
        <v>2895</v>
      </c>
      <c r="J82">
        <v>853.321307231829</v>
      </c>
      <c r="K82">
        <v>2</v>
      </c>
      <c r="L82">
        <v>1</v>
      </c>
      <c r="M82">
        <v>1</v>
      </c>
      <c r="N82">
        <v>5802343.7472559698</v>
      </c>
      <c r="O82">
        <v>2507149.1451010099</v>
      </c>
      <c r="P82">
        <v>1828387.8694926701</v>
      </c>
      <c r="Q82">
        <v>247521.116150496</v>
      </c>
      <c r="R82">
        <v>686212.17279536405</v>
      </c>
      <c r="S82">
        <v>349984.02625478402</v>
      </c>
      <c r="T82">
        <v>7940945.2000000002</v>
      </c>
      <c r="U82">
        <v>3130668.8507955</v>
      </c>
      <c r="V82">
        <v>9742520.2528054602</v>
      </c>
      <c r="W82">
        <v>1175958.05982769</v>
      </c>
      <c r="X82">
        <v>0</v>
      </c>
      <c r="Y82">
        <v>0</v>
      </c>
      <c r="Z82">
        <v>0</v>
      </c>
      <c r="AA82">
        <v>152434.81635775001</v>
      </c>
      <c r="AB82">
        <v>700.92180459710198</v>
      </c>
      <c r="AC82">
        <v>349984.02625478402</v>
      </c>
      <c r="AD82">
        <v>0</v>
      </c>
      <c r="AE82">
        <v>0</v>
      </c>
      <c r="AF82">
        <v>0</v>
      </c>
      <c r="AG82">
        <v>0</v>
      </c>
      <c r="AH82">
        <v>0</v>
      </c>
      <c r="AI82">
        <v>0</v>
      </c>
      <c r="AJ82">
        <v>11421598.0770503</v>
      </c>
      <c r="AK82" s="63">
        <v>13384.873880744801</v>
      </c>
      <c r="AL82">
        <v>396.07192657172499</v>
      </c>
      <c r="AM82">
        <v>78891.171681099702</v>
      </c>
      <c r="AN82">
        <v>4078.9475752592102</v>
      </c>
      <c r="AO82">
        <v>38629.557874566199</v>
      </c>
      <c r="AP82">
        <v>3712.8033307938799</v>
      </c>
      <c r="AQ82">
        <v>25435.7452526624</v>
      </c>
      <c r="AR82">
        <v>10768.351352713</v>
      </c>
      <c r="AS82">
        <v>14462.2779295865</v>
      </c>
      <c r="AT82">
        <v>0</v>
      </c>
    </row>
    <row r="83" spans="1:46" x14ac:dyDescent="0.25">
      <c r="A83" t="s">
        <v>2990</v>
      </c>
      <c r="B83">
        <v>2243</v>
      </c>
      <c r="C83" t="s">
        <v>31</v>
      </c>
      <c r="D83">
        <v>1170</v>
      </c>
      <c r="E83" t="s">
        <v>326</v>
      </c>
      <c r="F83" t="s">
        <v>2892</v>
      </c>
      <c r="G83" t="s">
        <v>2893</v>
      </c>
      <c r="H83" t="s">
        <v>2894</v>
      </c>
      <c r="I83" t="s">
        <v>2895</v>
      </c>
      <c r="J83">
        <v>321.08571428570599</v>
      </c>
      <c r="K83">
        <v>1</v>
      </c>
      <c r="L83">
        <v>1</v>
      </c>
      <c r="M83">
        <v>1</v>
      </c>
      <c r="N83">
        <v>2441761.5785054499</v>
      </c>
      <c r="O83">
        <v>829643.01166454703</v>
      </c>
      <c r="P83">
        <v>724127.13387550798</v>
      </c>
      <c r="Q83">
        <v>93136.657559618907</v>
      </c>
      <c r="R83">
        <v>287198.24617408501</v>
      </c>
      <c r="S83">
        <v>131691.15795684099</v>
      </c>
      <c r="T83">
        <v>3197865.99</v>
      </c>
      <c r="U83">
        <v>1178000.63777921</v>
      </c>
      <c r="V83">
        <v>3899708.0888247699</v>
      </c>
      <c r="W83">
        <v>418536.98719683901</v>
      </c>
      <c r="X83">
        <v>0</v>
      </c>
      <c r="Y83">
        <v>0</v>
      </c>
      <c r="Z83">
        <v>0</v>
      </c>
      <c r="AA83">
        <v>57357.810566121698</v>
      </c>
      <c r="AB83">
        <v>263.74119148339003</v>
      </c>
      <c r="AC83">
        <v>131691.15795684099</v>
      </c>
      <c r="AD83">
        <v>0</v>
      </c>
      <c r="AE83">
        <v>0</v>
      </c>
      <c r="AF83">
        <v>0</v>
      </c>
      <c r="AG83">
        <v>0</v>
      </c>
      <c r="AH83">
        <v>0</v>
      </c>
      <c r="AI83">
        <v>0</v>
      </c>
      <c r="AJ83">
        <v>4507557.7857360505</v>
      </c>
      <c r="AK83" s="63">
        <v>14038.4874978436</v>
      </c>
      <c r="AL83">
        <v>396.07192657172499</v>
      </c>
      <c r="AM83">
        <v>78891.171681099702</v>
      </c>
      <c r="AN83">
        <v>4078.9475752592102</v>
      </c>
      <c r="AO83">
        <v>38629.557874566199</v>
      </c>
      <c r="AP83">
        <v>396.07192657172499</v>
      </c>
      <c r="AQ83">
        <v>69679.580315536805</v>
      </c>
      <c r="AR83">
        <v>4078.9475752592102</v>
      </c>
      <c r="AS83">
        <v>18597.115350772801</v>
      </c>
      <c r="AT83">
        <v>0</v>
      </c>
    </row>
    <row r="84" spans="1:46" x14ac:dyDescent="0.25">
      <c r="A84" t="s">
        <v>2991</v>
      </c>
      <c r="B84">
        <v>2243</v>
      </c>
      <c r="C84" t="s">
        <v>31</v>
      </c>
      <c r="D84">
        <v>1183</v>
      </c>
      <c r="E84" t="s">
        <v>327</v>
      </c>
      <c r="F84" t="s">
        <v>2892</v>
      </c>
      <c r="G84" t="s">
        <v>2911</v>
      </c>
      <c r="H84" t="s">
        <v>2894</v>
      </c>
      <c r="I84" t="s">
        <v>2895</v>
      </c>
      <c r="J84">
        <v>879.33115597778203</v>
      </c>
      <c r="K84">
        <v>2</v>
      </c>
      <c r="L84">
        <v>1</v>
      </c>
      <c r="M84">
        <v>1</v>
      </c>
      <c r="N84">
        <v>5936613.3124063797</v>
      </c>
      <c r="O84">
        <v>2541784.7362782001</v>
      </c>
      <c r="P84">
        <v>1877556.14322718</v>
      </c>
      <c r="Q84">
        <v>255065.738249983</v>
      </c>
      <c r="R84">
        <v>707128.41462687205</v>
      </c>
      <c r="S84">
        <v>360651.79173683497</v>
      </c>
      <c r="T84">
        <v>8092054.4500000002</v>
      </c>
      <c r="U84">
        <v>3226093.8947886201</v>
      </c>
      <c r="V84">
        <v>10068102.646906501</v>
      </c>
      <c r="W84">
        <v>1092242.27199952</v>
      </c>
      <c r="X84">
        <v>0</v>
      </c>
      <c r="Y84">
        <v>0</v>
      </c>
      <c r="Z84">
        <v>0</v>
      </c>
      <c r="AA84">
        <v>157081.13947599501</v>
      </c>
      <c r="AB84">
        <v>722.28640661255201</v>
      </c>
      <c r="AC84">
        <v>360651.79173683497</v>
      </c>
      <c r="AD84">
        <v>0</v>
      </c>
      <c r="AE84">
        <v>0</v>
      </c>
      <c r="AF84">
        <v>0</v>
      </c>
      <c r="AG84">
        <v>0</v>
      </c>
      <c r="AH84">
        <v>0</v>
      </c>
      <c r="AI84">
        <v>0</v>
      </c>
      <c r="AJ84">
        <v>11678800.136525501</v>
      </c>
      <c r="AK84" s="63">
        <v>13281.458364271301</v>
      </c>
      <c r="AL84">
        <v>396.07192657172499</v>
      </c>
      <c r="AM84">
        <v>78891.171681099702</v>
      </c>
      <c r="AN84">
        <v>4078.9475752592102</v>
      </c>
      <c r="AO84">
        <v>38629.557874566199</v>
      </c>
      <c r="AP84">
        <v>3712.8033307938799</v>
      </c>
      <c r="AQ84">
        <v>25435.7452526624</v>
      </c>
      <c r="AR84">
        <v>10768.351352713</v>
      </c>
      <c r="AS84">
        <v>14462.2779295865</v>
      </c>
      <c r="AT84">
        <v>0</v>
      </c>
    </row>
    <row r="85" spans="1:46" x14ac:dyDescent="0.25">
      <c r="A85" t="s">
        <v>2992</v>
      </c>
      <c r="B85">
        <v>2243</v>
      </c>
      <c r="C85" t="s">
        <v>31</v>
      </c>
      <c r="D85">
        <v>5381</v>
      </c>
      <c r="E85" t="s">
        <v>328</v>
      </c>
      <c r="F85" t="s">
        <v>2892</v>
      </c>
      <c r="G85" t="s">
        <v>2903</v>
      </c>
      <c r="H85" t="s">
        <v>2894</v>
      </c>
      <c r="I85" t="s">
        <v>2895</v>
      </c>
      <c r="J85">
        <v>1874.2924277009099</v>
      </c>
      <c r="K85">
        <v>1</v>
      </c>
      <c r="L85">
        <v>1</v>
      </c>
      <c r="M85">
        <v>1</v>
      </c>
      <c r="N85">
        <v>11778978.331722699</v>
      </c>
      <c r="O85">
        <v>6024556.3484008703</v>
      </c>
      <c r="P85">
        <v>3748149.6475822502</v>
      </c>
      <c r="Q85">
        <v>543672.06088164996</v>
      </c>
      <c r="R85">
        <v>1507242.66271851</v>
      </c>
      <c r="S85">
        <v>768728.50199134101</v>
      </c>
      <c r="T85">
        <v>16726187</v>
      </c>
      <c r="U85">
        <v>6876412.0513059897</v>
      </c>
      <c r="V85">
        <v>19740744.612374999</v>
      </c>
      <c r="W85">
        <v>3525496.7832441898</v>
      </c>
      <c r="X85">
        <v>0</v>
      </c>
      <c r="Y85">
        <v>0</v>
      </c>
      <c r="Z85">
        <v>0</v>
      </c>
      <c r="AA85">
        <v>334818.103797435</v>
      </c>
      <c r="AB85">
        <v>1539.5518893446499</v>
      </c>
      <c r="AC85">
        <v>768728.50199134101</v>
      </c>
      <c r="AD85">
        <v>0</v>
      </c>
      <c r="AE85">
        <v>0</v>
      </c>
      <c r="AF85">
        <v>0</v>
      </c>
      <c r="AG85">
        <v>0</v>
      </c>
      <c r="AH85">
        <v>0</v>
      </c>
      <c r="AI85">
        <v>0</v>
      </c>
      <c r="AJ85">
        <v>24371327.5532973</v>
      </c>
      <c r="AK85" s="63">
        <v>13002.948308974601</v>
      </c>
      <c r="AL85">
        <v>396.07192657172499</v>
      </c>
      <c r="AM85">
        <v>78891.171681099702</v>
      </c>
      <c r="AN85">
        <v>4078.9475752592102</v>
      </c>
      <c r="AO85">
        <v>38629.557874566199</v>
      </c>
      <c r="AP85">
        <v>396.07192657172499</v>
      </c>
      <c r="AQ85">
        <v>78891.171681099702</v>
      </c>
      <c r="AR85">
        <v>11216.6428466915</v>
      </c>
      <c r="AS85">
        <v>38629.557874566199</v>
      </c>
      <c r="AT85">
        <v>0</v>
      </c>
    </row>
    <row r="86" spans="1:46" x14ac:dyDescent="0.25">
      <c r="A86" t="s">
        <v>2993</v>
      </c>
      <c r="B86">
        <v>2243</v>
      </c>
      <c r="C86" t="s">
        <v>31</v>
      </c>
      <c r="D86">
        <v>1303</v>
      </c>
      <c r="E86" t="s">
        <v>329</v>
      </c>
      <c r="F86" t="s">
        <v>2892</v>
      </c>
      <c r="G86" t="s">
        <v>2893</v>
      </c>
      <c r="H86" t="s">
        <v>2894</v>
      </c>
      <c r="I86" t="s">
        <v>2895</v>
      </c>
      <c r="J86">
        <v>627.22518321992504</v>
      </c>
      <c r="K86">
        <v>1</v>
      </c>
      <c r="L86">
        <v>1</v>
      </c>
      <c r="M86">
        <v>1</v>
      </c>
      <c r="N86">
        <v>4144051.8287519198</v>
      </c>
      <c r="O86">
        <v>1149248.3540179599</v>
      </c>
      <c r="P86">
        <v>1191017.04825658</v>
      </c>
      <c r="Q86">
        <v>181937.889177912</v>
      </c>
      <c r="R86">
        <v>504393.30667314801</v>
      </c>
      <c r="S86">
        <v>257252.213358907</v>
      </c>
      <c r="T86">
        <v>4869482</v>
      </c>
      <c r="U86">
        <v>2301166.42687752</v>
      </c>
      <c r="V86">
        <v>6279581.2200233201</v>
      </c>
      <c r="W86">
        <v>778506.33369612903</v>
      </c>
      <c r="X86">
        <v>0</v>
      </c>
      <c r="Y86">
        <v>0</v>
      </c>
      <c r="Z86">
        <v>0</v>
      </c>
      <c r="AA86">
        <v>112045.667685537</v>
      </c>
      <c r="AB86">
        <v>515.20547252878896</v>
      </c>
      <c r="AC86">
        <v>257252.213358907</v>
      </c>
      <c r="AD86">
        <v>0</v>
      </c>
      <c r="AE86">
        <v>0</v>
      </c>
      <c r="AF86">
        <v>0</v>
      </c>
      <c r="AG86">
        <v>0</v>
      </c>
      <c r="AH86">
        <v>0</v>
      </c>
      <c r="AI86">
        <v>0</v>
      </c>
      <c r="AJ86">
        <v>7427900.6402364299</v>
      </c>
      <c r="AK86" s="63">
        <v>11842.478329879101</v>
      </c>
      <c r="AL86">
        <v>396.07192657172499</v>
      </c>
      <c r="AM86">
        <v>78891.171681099702</v>
      </c>
      <c r="AN86">
        <v>4078.9475752592102</v>
      </c>
      <c r="AO86">
        <v>38629.557874566199</v>
      </c>
      <c r="AP86">
        <v>396.07192657172499</v>
      </c>
      <c r="AQ86">
        <v>69679.580315536805</v>
      </c>
      <c r="AR86">
        <v>4078.9475752592102</v>
      </c>
      <c r="AS86">
        <v>18597.115350772801</v>
      </c>
      <c r="AT86">
        <v>0</v>
      </c>
    </row>
    <row r="87" spans="1:46" x14ac:dyDescent="0.25">
      <c r="A87" t="s">
        <v>2994</v>
      </c>
      <c r="B87">
        <v>2243</v>
      </c>
      <c r="C87" t="s">
        <v>31</v>
      </c>
      <c r="D87">
        <v>1171</v>
      </c>
      <c r="E87" t="s">
        <v>330</v>
      </c>
      <c r="F87" t="s">
        <v>2892</v>
      </c>
      <c r="G87" t="s">
        <v>2893</v>
      </c>
      <c r="H87" t="s">
        <v>2894</v>
      </c>
      <c r="I87" t="s">
        <v>2895</v>
      </c>
      <c r="J87">
        <v>570.54285714284094</v>
      </c>
      <c r="K87">
        <v>2</v>
      </c>
      <c r="L87">
        <v>1</v>
      </c>
      <c r="M87">
        <v>1</v>
      </c>
      <c r="N87">
        <v>4696046.03977268</v>
      </c>
      <c r="O87">
        <v>1128795.6588378099</v>
      </c>
      <c r="P87">
        <v>1106936.9079382501</v>
      </c>
      <c r="Q87">
        <v>165496.166115681</v>
      </c>
      <c r="R87">
        <v>458811.29459070001</v>
      </c>
      <c r="S87">
        <v>234004.33646913501</v>
      </c>
      <c r="T87">
        <v>5462876</v>
      </c>
      <c r="U87">
        <v>2093210.06725512</v>
      </c>
      <c r="V87">
        <v>6792124.0133815398</v>
      </c>
      <c r="W87">
        <v>661573.30435875396</v>
      </c>
      <c r="X87">
        <v>0</v>
      </c>
      <c r="Y87">
        <v>0</v>
      </c>
      <c r="Z87">
        <v>0</v>
      </c>
      <c r="AA87">
        <v>101920.103149571</v>
      </c>
      <c r="AB87">
        <v>468.646365254655</v>
      </c>
      <c r="AC87">
        <v>234004.33646913501</v>
      </c>
      <c r="AD87">
        <v>0</v>
      </c>
      <c r="AE87">
        <v>0</v>
      </c>
      <c r="AF87">
        <v>0</v>
      </c>
      <c r="AG87">
        <v>0</v>
      </c>
      <c r="AH87">
        <v>0</v>
      </c>
      <c r="AI87">
        <v>0</v>
      </c>
      <c r="AJ87">
        <v>7790090.4037242504</v>
      </c>
      <c r="AK87" s="63">
        <v>13653.8216300444</v>
      </c>
      <c r="AL87">
        <v>396.07192657172499</v>
      </c>
      <c r="AM87">
        <v>78891.171681099702</v>
      </c>
      <c r="AN87">
        <v>4078.9475752592102</v>
      </c>
      <c r="AO87">
        <v>38629.557874566199</v>
      </c>
      <c r="AP87">
        <v>396.07192657172499</v>
      </c>
      <c r="AQ87">
        <v>69679.580315536805</v>
      </c>
      <c r="AR87">
        <v>4078.9475752592102</v>
      </c>
      <c r="AS87">
        <v>18597.115350772801</v>
      </c>
      <c r="AT87">
        <v>0</v>
      </c>
    </row>
    <row r="88" spans="1:46" x14ac:dyDescent="0.25">
      <c r="A88" t="s">
        <v>2995</v>
      </c>
      <c r="B88">
        <v>2243</v>
      </c>
      <c r="C88" t="s">
        <v>31</v>
      </c>
      <c r="D88">
        <v>1172</v>
      </c>
      <c r="E88" t="s">
        <v>332</v>
      </c>
      <c r="F88" t="s">
        <v>2892</v>
      </c>
      <c r="G88" t="s">
        <v>2893</v>
      </c>
      <c r="H88" t="s">
        <v>2894</v>
      </c>
      <c r="I88" t="s">
        <v>2895</v>
      </c>
      <c r="J88">
        <v>531.384411825494</v>
      </c>
      <c r="K88">
        <v>2</v>
      </c>
      <c r="L88">
        <v>1</v>
      </c>
      <c r="M88">
        <v>1</v>
      </c>
      <c r="N88">
        <v>4709955.2480765805</v>
      </c>
      <c r="O88">
        <v>1224504.4709904201</v>
      </c>
      <c r="P88">
        <v>1070788.28323583</v>
      </c>
      <c r="Q88">
        <v>154137.558274151</v>
      </c>
      <c r="R88">
        <v>556167.39551426098</v>
      </c>
      <c r="S88">
        <v>217943.76205490701</v>
      </c>
      <c r="T88">
        <v>5766007.5599999996</v>
      </c>
      <c r="U88">
        <v>1949545.39609123</v>
      </c>
      <c r="V88">
        <v>6607146.94459482</v>
      </c>
      <c r="W88">
        <v>1013044.5767552099</v>
      </c>
      <c r="X88">
        <v>0</v>
      </c>
      <c r="Y88">
        <v>0</v>
      </c>
      <c r="Z88">
        <v>0</v>
      </c>
      <c r="AA88">
        <v>94924.953291930098</v>
      </c>
      <c r="AB88">
        <v>436.481449267627</v>
      </c>
      <c r="AC88">
        <v>217943.76205490701</v>
      </c>
      <c r="AD88">
        <v>0</v>
      </c>
      <c r="AE88">
        <v>0</v>
      </c>
      <c r="AF88">
        <v>0</v>
      </c>
      <c r="AG88">
        <v>0</v>
      </c>
      <c r="AH88">
        <v>0</v>
      </c>
      <c r="AI88">
        <v>0</v>
      </c>
      <c r="AJ88">
        <v>7933496.7181461398</v>
      </c>
      <c r="AK88" s="63">
        <v>14929.863469069</v>
      </c>
      <c r="AL88">
        <v>396.07192657172499</v>
      </c>
      <c r="AM88">
        <v>78891.171681099702</v>
      </c>
      <c r="AN88">
        <v>4078.9475752592102</v>
      </c>
      <c r="AO88">
        <v>38629.557874566199</v>
      </c>
      <c r="AP88">
        <v>396.07192657172499</v>
      </c>
      <c r="AQ88">
        <v>69679.580315536805</v>
      </c>
      <c r="AR88">
        <v>4078.9475752592102</v>
      </c>
      <c r="AS88">
        <v>18597.115350772801</v>
      </c>
      <c r="AT88">
        <v>0</v>
      </c>
    </row>
    <row r="89" spans="1:46" x14ac:dyDescent="0.25">
      <c r="A89" t="s">
        <v>2996</v>
      </c>
      <c r="B89">
        <v>2243</v>
      </c>
      <c r="C89" t="s">
        <v>31</v>
      </c>
      <c r="D89">
        <v>1173</v>
      </c>
      <c r="E89" t="s">
        <v>333</v>
      </c>
      <c r="F89" t="s">
        <v>2892</v>
      </c>
      <c r="G89" t="s">
        <v>2893</v>
      </c>
      <c r="H89" t="s">
        <v>2894</v>
      </c>
      <c r="I89" t="s">
        <v>2895</v>
      </c>
      <c r="J89">
        <v>339.45595238094398</v>
      </c>
      <c r="K89">
        <v>2</v>
      </c>
      <c r="L89">
        <v>1</v>
      </c>
      <c r="M89">
        <v>1</v>
      </c>
      <c r="N89">
        <v>3085535.2525390401</v>
      </c>
      <c r="O89">
        <v>962832.68365372706</v>
      </c>
      <c r="P89">
        <v>774276.01441268495</v>
      </c>
      <c r="Q89">
        <v>98465.273871842699</v>
      </c>
      <c r="R89">
        <v>272979.01116204303</v>
      </c>
      <c r="S89">
        <v>139225.58823221599</v>
      </c>
      <c r="T89">
        <v>3948690.79</v>
      </c>
      <c r="U89">
        <v>1245397.44563934</v>
      </c>
      <c r="V89">
        <v>4534716.3892675098</v>
      </c>
      <c r="W89">
        <v>598453.599750172</v>
      </c>
      <c r="X89">
        <v>0</v>
      </c>
      <c r="Y89">
        <v>0</v>
      </c>
      <c r="Z89">
        <v>0</v>
      </c>
      <c r="AA89">
        <v>60639.416037312498</v>
      </c>
      <c r="AB89">
        <v>278.83058433865898</v>
      </c>
      <c r="AC89">
        <v>139225.58823221599</v>
      </c>
      <c r="AD89">
        <v>0</v>
      </c>
      <c r="AE89">
        <v>0</v>
      </c>
      <c r="AF89">
        <v>0</v>
      </c>
      <c r="AG89">
        <v>0</v>
      </c>
      <c r="AH89">
        <v>0</v>
      </c>
      <c r="AI89">
        <v>0</v>
      </c>
      <c r="AJ89">
        <v>5333313.8238715502</v>
      </c>
      <c r="AK89" s="63">
        <v>15711.357501507</v>
      </c>
      <c r="AL89">
        <v>396.07192657172499</v>
      </c>
      <c r="AM89">
        <v>78891.171681099702</v>
      </c>
      <c r="AN89">
        <v>4078.9475752592102</v>
      </c>
      <c r="AO89">
        <v>38629.557874566199</v>
      </c>
      <c r="AP89">
        <v>396.07192657172499</v>
      </c>
      <c r="AQ89">
        <v>69679.580315536805</v>
      </c>
      <c r="AR89">
        <v>4078.9475752592102</v>
      </c>
      <c r="AS89">
        <v>18597.115350772801</v>
      </c>
      <c r="AT89">
        <v>0</v>
      </c>
    </row>
    <row r="90" spans="1:46" x14ac:dyDescent="0.25">
      <c r="A90" t="s">
        <v>2997</v>
      </c>
      <c r="B90">
        <v>2243</v>
      </c>
      <c r="C90" t="s">
        <v>31</v>
      </c>
      <c r="D90">
        <v>1174</v>
      </c>
      <c r="E90" t="s">
        <v>334</v>
      </c>
      <c r="F90" t="s">
        <v>2892</v>
      </c>
      <c r="G90" t="s">
        <v>2893</v>
      </c>
      <c r="H90" t="s">
        <v>2894</v>
      </c>
      <c r="I90" t="s">
        <v>2895</v>
      </c>
      <c r="J90">
        <v>430.93874755375299</v>
      </c>
      <c r="K90">
        <v>1</v>
      </c>
      <c r="L90">
        <v>1</v>
      </c>
      <c r="M90">
        <v>1</v>
      </c>
      <c r="N90">
        <v>3759082.5155403302</v>
      </c>
      <c r="O90">
        <v>953541.96688123804</v>
      </c>
      <c r="P90">
        <v>873129.16143391002</v>
      </c>
      <c r="Q90">
        <v>125001.495782436</v>
      </c>
      <c r="R90">
        <v>346546.385042081</v>
      </c>
      <c r="S90">
        <v>176746.64473962499</v>
      </c>
      <c r="T90">
        <v>4476271.6100000003</v>
      </c>
      <c r="U90">
        <v>1581029.9146799999</v>
      </c>
      <c r="V90">
        <v>5388529.7817224097</v>
      </c>
      <c r="W90">
        <v>591436.13367404405</v>
      </c>
      <c r="X90">
        <v>0</v>
      </c>
      <c r="Y90">
        <v>0</v>
      </c>
      <c r="Z90">
        <v>0</v>
      </c>
      <c r="AA90">
        <v>76981.634336418196</v>
      </c>
      <c r="AB90">
        <v>353.97494712285402</v>
      </c>
      <c r="AC90">
        <v>176746.64473962499</v>
      </c>
      <c r="AD90">
        <v>0</v>
      </c>
      <c r="AE90">
        <v>0</v>
      </c>
      <c r="AF90">
        <v>0</v>
      </c>
      <c r="AG90">
        <v>0</v>
      </c>
      <c r="AH90">
        <v>0</v>
      </c>
      <c r="AI90">
        <v>0</v>
      </c>
      <c r="AJ90">
        <v>6234048.1694196202</v>
      </c>
      <c r="AK90" s="63">
        <v>14466.204779235</v>
      </c>
      <c r="AL90">
        <v>396.07192657172499</v>
      </c>
      <c r="AM90">
        <v>78891.171681099702</v>
      </c>
      <c r="AN90">
        <v>4078.9475752592102</v>
      </c>
      <c r="AO90">
        <v>38629.557874566199</v>
      </c>
      <c r="AP90">
        <v>396.07192657172499</v>
      </c>
      <c r="AQ90">
        <v>69679.580315536805</v>
      </c>
      <c r="AR90">
        <v>4078.9475752592102</v>
      </c>
      <c r="AS90">
        <v>18597.115350772801</v>
      </c>
      <c r="AT90">
        <v>0</v>
      </c>
    </row>
    <row r="91" spans="1:46" x14ac:dyDescent="0.25">
      <c r="A91" t="s">
        <v>2998</v>
      </c>
      <c r="B91">
        <v>2243</v>
      </c>
      <c r="C91" t="s">
        <v>31</v>
      </c>
      <c r="D91">
        <v>1175</v>
      </c>
      <c r="E91" t="s">
        <v>335</v>
      </c>
      <c r="F91" t="s">
        <v>2892</v>
      </c>
      <c r="G91" t="s">
        <v>2893</v>
      </c>
      <c r="H91" t="s">
        <v>2894</v>
      </c>
      <c r="I91" t="s">
        <v>2895</v>
      </c>
      <c r="J91">
        <v>520.70665362026205</v>
      </c>
      <c r="K91">
        <v>1</v>
      </c>
      <c r="L91">
        <v>1</v>
      </c>
      <c r="M91">
        <v>1</v>
      </c>
      <c r="N91">
        <v>3778577.3580214102</v>
      </c>
      <c r="O91">
        <v>1046385.31314012</v>
      </c>
      <c r="P91">
        <v>1049772.22364859</v>
      </c>
      <c r="Q91">
        <v>151040.28341819099</v>
      </c>
      <c r="R91">
        <v>418734.703026334</v>
      </c>
      <c r="S91">
        <v>213564.350951058</v>
      </c>
      <c r="T91">
        <v>4534139.09</v>
      </c>
      <c r="U91">
        <v>1910370.7912546501</v>
      </c>
      <c r="V91">
        <v>5662558.2178016799</v>
      </c>
      <c r="W91">
        <v>688506.44288669399</v>
      </c>
      <c r="X91">
        <v>0</v>
      </c>
      <c r="Y91">
        <v>0</v>
      </c>
      <c r="Z91">
        <v>0</v>
      </c>
      <c r="AA91">
        <v>93017.509873685805</v>
      </c>
      <c r="AB91">
        <v>427.71069259387002</v>
      </c>
      <c r="AC91">
        <v>213564.350951058</v>
      </c>
      <c r="AD91">
        <v>0</v>
      </c>
      <c r="AE91">
        <v>0</v>
      </c>
      <c r="AF91">
        <v>0</v>
      </c>
      <c r="AG91">
        <v>0</v>
      </c>
      <c r="AH91">
        <v>0</v>
      </c>
      <c r="AI91">
        <v>0</v>
      </c>
      <c r="AJ91">
        <v>6658074.2322057197</v>
      </c>
      <c r="AK91" s="63">
        <v>12786.6125503003</v>
      </c>
      <c r="AL91">
        <v>396.07192657172499</v>
      </c>
      <c r="AM91">
        <v>78891.171681099702</v>
      </c>
      <c r="AN91">
        <v>4078.9475752592102</v>
      </c>
      <c r="AO91">
        <v>38629.557874566199</v>
      </c>
      <c r="AP91">
        <v>396.07192657172499</v>
      </c>
      <c r="AQ91">
        <v>69679.580315536805</v>
      </c>
      <c r="AR91">
        <v>4078.9475752592102</v>
      </c>
      <c r="AS91">
        <v>18597.115350772801</v>
      </c>
      <c r="AT91">
        <v>0</v>
      </c>
    </row>
    <row r="92" spans="1:46" x14ac:dyDescent="0.25">
      <c r="A92" t="s">
        <v>2999</v>
      </c>
      <c r="B92">
        <v>2243</v>
      </c>
      <c r="C92" t="s">
        <v>31</v>
      </c>
      <c r="D92">
        <v>5382</v>
      </c>
      <c r="E92" t="s">
        <v>336</v>
      </c>
      <c r="F92" t="s">
        <v>2892</v>
      </c>
      <c r="G92" t="s">
        <v>2893</v>
      </c>
      <c r="H92" t="s">
        <v>2894</v>
      </c>
      <c r="I92" t="s">
        <v>2895</v>
      </c>
      <c r="J92">
        <v>670.161832537436</v>
      </c>
      <c r="K92">
        <v>2</v>
      </c>
      <c r="L92">
        <v>1</v>
      </c>
      <c r="M92">
        <v>1</v>
      </c>
      <c r="N92">
        <v>5137261.5364598697</v>
      </c>
      <c r="O92">
        <v>1343695.39312065</v>
      </c>
      <c r="P92">
        <v>1282831.1269131</v>
      </c>
      <c r="Q92">
        <v>194392.432704206</v>
      </c>
      <c r="R92">
        <v>538921.50979080098</v>
      </c>
      <c r="S92">
        <v>274862.39287121798</v>
      </c>
      <c r="T92">
        <v>6038409.4100000001</v>
      </c>
      <c r="U92">
        <v>2458692.5889886301</v>
      </c>
      <c r="V92">
        <v>7662041.6597298402</v>
      </c>
      <c r="W92">
        <v>714794.12060924002</v>
      </c>
      <c r="X92">
        <v>0</v>
      </c>
      <c r="Y92">
        <v>0</v>
      </c>
      <c r="Z92">
        <v>0</v>
      </c>
      <c r="AA92">
        <v>119715.74482794901</v>
      </c>
      <c r="AB92">
        <v>550.47382158784603</v>
      </c>
      <c r="AC92">
        <v>274862.39287121798</v>
      </c>
      <c r="AD92">
        <v>0</v>
      </c>
      <c r="AE92">
        <v>0</v>
      </c>
      <c r="AF92">
        <v>0</v>
      </c>
      <c r="AG92">
        <v>0</v>
      </c>
      <c r="AH92">
        <v>0</v>
      </c>
      <c r="AI92">
        <v>0</v>
      </c>
      <c r="AJ92">
        <v>8771964.3918598406</v>
      </c>
      <c r="AK92" s="63">
        <v>13089.3225575777</v>
      </c>
      <c r="AL92">
        <v>396.07192657172499</v>
      </c>
      <c r="AM92">
        <v>78891.171681099702</v>
      </c>
      <c r="AN92">
        <v>4078.9475752592102</v>
      </c>
      <c r="AO92">
        <v>38629.557874566199</v>
      </c>
      <c r="AP92">
        <v>396.07192657172499</v>
      </c>
      <c r="AQ92">
        <v>69679.580315536805</v>
      </c>
      <c r="AR92">
        <v>4078.9475752592102</v>
      </c>
      <c r="AS92">
        <v>18597.115350772801</v>
      </c>
      <c r="AT92">
        <v>0</v>
      </c>
    </row>
    <row r="93" spans="1:46" x14ac:dyDescent="0.25">
      <c r="A93" t="s">
        <v>3000</v>
      </c>
      <c r="B93">
        <v>2243</v>
      </c>
      <c r="C93" t="s">
        <v>31</v>
      </c>
      <c r="D93">
        <v>2781</v>
      </c>
      <c r="E93" t="s">
        <v>337</v>
      </c>
      <c r="F93" t="s">
        <v>2892</v>
      </c>
      <c r="G93" t="s">
        <v>2893</v>
      </c>
      <c r="H93" t="s">
        <v>2894</v>
      </c>
      <c r="I93" t="s">
        <v>2895</v>
      </c>
      <c r="J93">
        <v>590.42857142855598</v>
      </c>
      <c r="K93">
        <v>1</v>
      </c>
      <c r="L93">
        <v>1</v>
      </c>
      <c r="M93">
        <v>1</v>
      </c>
      <c r="N93">
        <v>5128246.0348376203</v>
      </c>
      <c r="O93">
        <v>1083578.1155773201</v>
      </c>
      <c r="P93">
        <v>1146609.5224494899</v>
      </c>
      <c r="Q93">
        <v>171264.37341782599</v>
      </c>
      <c r="R93">
        <v>474802.71434307401</v>
      </c>
      <c r="S93">
        <v>242160.329166943</v>
      </c>
      <c r="T93">
        <v>5838333.9000000004</v>
      </c>
      <c r="U93">
        <v>2166166.8606253201</v>
      </c>
      <c r="V93">
        <v>7149575.9894806696</v>
      </c>
      <c r="W93">
        <v>748967.36172385595</v>
      </c>
      <c r="X93">
        <v>0</v>
      </c>
      <c r="Y93">
        <v>0</v>
      </c>
      <c r="Z93">
        <v>0</v>
      </c>
      <c r="AA93">
        <v>105472.42884400301</v>
      </c>
      <c r="AB93">
        <v>484.98057679340297</v>
      </c>
      <c r="AC93">
        <v>242160.329166943</v>
      </c>
      <c r="AD93">
        <v>0</v>
      </c>
      <c r="AE93">
        <v>0</v>
      </c>
      <c r="AF93">
        <v>0</v>
      </c>
      <c r="AG93">
        <v>0</v>
      </c>
      <c r="AH93">
        <v>0</v>
      </c>
      <c r="AI93">
        <v>0</v>
      </c>
      <c r="AJ93">
        <v>8246661.0897922702</v>
      </c>
      <c r="AK93" s="63">
        <v>13967.245978356499</v>
      </c>
      <c r="AL93">
        <v>396.07192657172499</v>
      </c>
      <c r="AM93">
        <v>78891.171681099702</v>
      </c>
      <c r="AN93">
        <v>4078.9475752592102</v>
      </c>
      <c r="AO93">
        <v>38629.557874566199</v>
      </c>
      <c r="AP93">
        <v>396.07192657172499</v>
      </c>
      <c r="AQ93">
        <v>69679.580315536805</v>
      </c>
      <c r="AR93">
        <v>4078.9475752592102</v>
      </c>
      <c r="AS93">
        <v>18597.115350772801</v>
      </c>
      <c r="AT93">
        <v>0</v>
      </c>
    </row>
    <row r="94" spans="1:46" x14ac:dyDescent="0.25">
      <c r="A94" t="s">
        <v>3001</v>
      </c>
      <c r="B94">
        <v>2243</v>
      </c>
      <c r="C94" t="s">
        <v>31</v>
      </c>
      <c r="D94">
        <v>1314</v>
      </c>
      <c r="E94" t="s">
        <v>338</v>
      </c>
      <c r="F94" t="s">
        <v>2892</v>
      </c>
      <c r="G94" t="s">
        <v>2903</v>
      </c>
      <c r="H94" t="s">
        <v>2904</v>
      </c>
      <c r="I94" t="s">
        <v>2895</v>
      </c>
      <c r="J94">
        <v>179.34722222221299</v>
      </c>
      <c r="K94">
        <v>1</v>
      </c>
      <c r="L94">
        <v>1</v>
      </c>
      <c r="M94">
        <v>1</v>
      </c>
      <c r="N94">
        <v>972958.14498133794</v>
      </c>
      <c r="O94">
        <v>512164.32459334203</v>
      </c>
      <c r="P94">
        <v>256745.354380562</v>
      </c>
      <c r="Q94">
        <v>52022.871392888897</v>
      </c>
      <c r="R94">
        <v>144224.978332203</v>
      </c>
      <c r="S94">
        <v>73558.063532437503</v>
      </c>
      <c r="T94">
        <v>1280125.82</v>
      </c>
      <c r="U94">
        <v>657989.85368033301</v>
      </c>
      <c r="V94">
        <v>1751572.44009683</v>
      </c>
      <c r="W94">
        <v>154357.85507530801</v>
      </c>
      <c r="X94">
        <v>0</v>
      </c>
      <c r="Y94">
        <v>0</v>
      </c>
      <c r="Z94">
        <v>0</v>
      </c>
      <c r="AA94">
        <v>32038.061925820701</v>
      </c>
      <c r="AB94">
        <v>147.31658237536399</v>
      </c>
      <c r="AC94">
        <v>73558.063532437503</v>
      </c>
      <c r="AD94">
        <v>0</v>
      </c>
      <c r="AE94">
        <v>0</v>
      </c>
      <c r="AF94">
        <v>0</v>
      </c>
      <c r="AG94">
        <v>0</v>
      </c>
      <c r="AH94">
        <v>0</v>
      </c>
      <c r="AI94">
        <v>0</v>
      </c>
      <c r="AJ94">
        <v>2011673.7372127699</v>
      </c>
      <c r="AK94" s="63">
        <v>11216.6428466915</v>
      </c>
      <c r="AL94">
        <v>396.07192657172499</v>
      </c>
      <c r="AM94">
        <v>78891.171681099702</v>
      </c>
      <c r="AN94">
        <v>4078.9475752592102</v>
      </c>
      <c r="AO94">
        <v>38629.557874566199</v>
      </c>
      <c r="AP94">
        <v>396.07192657172499</v>
      </c>
      <c r="AQ94">
        <v>78891.171681099702</v>
      </c>
      <c r="AR94">
        <v>11216.6428466915</v>
      </c>
      <c r="AS94">
        <v>38629.557874566199</v>
      </c>
      <c r="AT94">
        <v>0</v>
      </c>
    </row>
    <row r="95" spans="1:46" x14ac:dyDescent="0.25">
      <c r="A95" t="s">
        <v>3002</v>
      </c>
      <c r="B95">
        <v>2243</v>
      </c>
      <c r="C95" t="s">
        <v>31</v>
      </c>
      <c r="D95">
        <v>1270</v>
      </c>
      <c r="E95" t="s">
        <v>340</v>
      </c>
      <c r="F95" t="s">
        <v>2892</v>
      </c>
      <c r="G95" t="s">
        <v>2893</v>
      </c>
      <c r="H95" t="s">
        <v>2894</v>
      </c>
      <c r="I95" t="s">
        <v>2895</v>
      </c>
      <c r="J95">
        <v>540.22857142855696</v>
      </c>
      <c r="K95">
        <v>1</v>
      </c>
      <c r="L95">
        <v>1</v>
      </c>
      <c r="M95">
        <v>1</v>
      </c>
      <c r="N95">
        <v>4901450.8942641998</v>
      </c>
      <c r="O95">
        <v>1093971.7980898099</v>
      </c>
      <c r="P95">
        <v>1072176.5892221101</v>
      </c>
      <c r="Q95">
        <v>156702.96504158</v>
      </c>
      <c r="R95">
        <v>434433.56993945502</v>
      </c>
      <c r="S95">
        <v>221571.13495710399</v>
      </c>
      <c r="T95">
        <v>5676742.9299999997</v>
      </c>
      <c r="U95">
        <v>1981992.8865571599</v>
      </c>
      <c r="V95">
        <v>6679267.3790263999</v>
      </c>
      <c r="W95">
        <v>882519.84341856604</v>
      </c>
      <c r="X95">
        <v>0</v>
      </c>
      <c r="Y95">
        <v>0</v>
      </c>
      <c r="Z95">
        <v>0</v>
      </c>
      <c r="AA95">
        <v>96504.848032054404</v>
      </c>
      <c r="AB95">
        <v>443.74608013596202</v>
      </c>
      <c r="AC95">
        <v>221571.13495710399</v>
      </c>
      <c r="AD95">
        <v>0</v>
      </c>
      <c r="AE95">
        <v>0</v>
      </c>
      <c r="AF95">
        <v>0</v>
      </c>
      <c r="AG95">
        <v>0</v>
      </c>
      <c r="AH95">
        <v>0</v>
      </c>
      <c r="AI95">
        <v>0</v>
      </c>
      <c r="AJ95">
        <v>7880306.9515142702</v>
      </c>
      <c r="AK95" s="63">
        <v>14586.986635445701</v>
      </c>
      <c r="AL95">
        <v>396.07192657172499</v>
      </c>
      <c r="AM95">
        <v>78891.171681099702</v>
      </c>
      <c r="AN95">
        <v>4078.9475752592102</v>
      </c>
      <c r="AO95">
        <v>38629.557874566199</v>
      </c>
      <c r="AP95">
        <v>396.07192657172499</v>
      </c>
      <c r="AQ95">
        <v>69679.580315536805</v>
      </c>
      <c r="AR95">
        <v>4078.9475752592102</v>
      </c>
      <c r="AS95">
        <v>18597.115350772801</v>
      </c>
      <c r="AT95">
        <v>0</v>
      </c>
    </row>
    <row r="96" spans="1:46" x14ac:dyDescent="0.25">
      <c r="A96" t="s">
        <v>3003</v>
      </c>
      <c r="B96">
        <v>2243</v>
      </c>
      <c r="C96" t="s">
        <v>31</v>
      </c>
      <c r="D96">
        <v>2783</v>
      </c>
      <c r="E96" t="s">
        <v>341</v>
      </c>
      <c r="F96" t="s">
        <v>2892</v>
      </c>
      <c r="G96" t="s">
        <v>2903</v>
      </c>
      <c r="H96" t="s">
        <v>2904</v>
      </c>
      <c r="I96" t="s">
        <v>2895</v>
      </c>
      <c r="J96">
        <v>1460.1648021292499</v>
      </c>
      <c r="K96">
        <v>1</v>
      </c>
      <c r="L96">
        <v>1</v>
      </c>
      <c r="M96">
        <v>1</v>
      </c>
      <c r="N96">
        <v>10715742.917873099</v>
      </c>
      <c r="O96">
        <v>5105231.4151811097</v>
      </c>
      <c r="P96">
        <v>3016455.4035583399</v>
      </c>
      <c r="Q96">
        <v>423546.93188097101</v>
      </c>
      <c r="R96">
        <v>1174215.2141481801</v>
      </c>
      <c r="S96">
        <v>598876.82648228796</v>
      </c>
      <c r="T96">
        <v>15078133.029999999</v>
      </c>
      <c r="U96">
        <v>5357058.85264167</v>
      </c>
      <c r="V96">
        <v>17657127.199940499</v>
      </c>
      <c r="W96">
        <v>2516025.73802971</v>
      </c>
      <c r="X96">
        <v>0</v>
      </c>
      <c r="Y96">
        <v>0</v>
      </c>
      <c r="Z96">
        <v>0</v>
      </c>
      <c r="AA96">
        <v>260839.55900113599</v>
      </c>
      <c r="AB96">
        <v>1199.3856703727599</v>
      </c>
      <c r="AC96">
        <v>598876.82648228796</v>
      </c>
      <c r="AD96">
        <v>0</v>
      </c>
      <c r="AE96">
        <v>0</v>
      </c>
      <c r="AF96">
        <v>0</v>
      </c>
      <c r="AG96">
        <v>0</v>
      </c>
      <c r="AH96">
        <v>0</v>
      </c>
      <c r="AI96">
        <v>0</v>
      </c>
      <c r="AJ96">
        <v>21034068.709123999</v>
      </c>
      <c r="AK96" s="63">
        <v>14405.270335548101</v>
      </c>
      <c r="AL96">
        <v>396.07192657172499</v>
      </c>
      <c r="AM96">
        <v>78891.171681099702</v>
      </c>
      <c r="AN96">
        <v>4078.9475752592102</v>
      </c>
      <c r="AO96">
        <v>38629.557874566199</v>
      </c>
      <c r="AP96">
        <v>396.07192657172499</v>
      </c>
      <c r="AQ96">
        <v>78891.171681099702</v>
      </c>
      <c r="AR96">
        <v>11216.6428466915</v>
      </c>
      <c r="AS96">
        <v>38629.557874566199</v>
      </c>
      <c r="AT96">
        <v>0</v>
      </c>
    </row>
    <row r="97" spans="1:46" x14ac:dyDescent="0.25">
      <c r="A97" t="s">
        <v>3004</v>
      </c>
      <c r="B97">
        <v>2243</v>
      </c>
      <c r="C97" t="s">
        <v>31</v>
      </c>
      <c r="D97">
        <v>4712</v>
      </c>
      <c r="E97" t="s">
        <v>342</v>
      </c>
      <c r="F97" t="s">
        <v>2892</v>
      </c>
      <c r="G97" t="s">
        <v>2893</v>
      </c>
      <c r="H97" t="s">
        <v>2894</v>
      </c>
      <c r="I97" t="s">
        <v>2895</v>
      </c>
      <c r="J97">
        <v>877.71428571424894</v>
      </c>
      <c r="K97">
        <v>2</v>
      </c>
      <c r="L97">
        <v>1</v>
      </c>
      <c r="M97">
        <v>1</v>
      </c>
      <c r="N97">
        <v>5694397.7145904396</v>
      </c>
      <c r="O97">
        <v>1691180.1636745699</v>
      </c>
      <c r="P97">
        <v>1707395.70773762</v>
      </c>
      <c r="Q97">
        <v>254596.73609463</v>
      </c>
      <c r="R97">
        <v>705828.18217367504</v>
      </c>
      <c r="S97">
        <v>359988.64321356802</v>
      </c>
      <c r="T97">
        <v>6833236.5899999999</v>
      </c>
      <c r="U97">
        <v>3220161.9142709398</v>
      </c>
      <c r="V97">
        <v>8915998.0854098909</v>
      </c>
      <c r="W97">
        <v>979887.15404580894</v>
      </c>
      <c r="X97">
        <v>0</v>
      </c>
      <c r="Y97">
        <v>0</v>
      </c>
      <c r="Z97">
        <v>0</v>
      </c>
      <c r="AA97">
        <v>156792.30651283401</v>
      </c>
      <c r="AB97">
        <v>720.95830239985901</v>
      </c>
      <c r="AC97">
        <v>359988.64321356802</v>
      </c>
      <c r="AD97">
        <v>0</v>
      </c>
      <c r="AE97">
        <v>0</v>
      </c>
      <c r="AF97">
        <v>0</v>
      </c>
      <c r="AG97">
        <v>0</v>
      </c>
      <c r="AH97">
        <v>0</v>
      </c>
      <c r="AI97">
        <v>0</v>
      </c>
      <c r="AJ97">
        <v>10413387.1474845</v>
      </c>
      <c r="AK97" s="63">
        <v>11864.2106172517</v>
      </c>
      <c r="AL97">
        <v>396.07192657172499</v>
      </c>
      <c r="AM97">
        <v>78891.171681099702</v>
      </c>
      <c r="AN97">
        <v>4078.9475752592102</v>
      </c>
      <c r="AO97">
        <v>38629.557874566199</v>
      </c>
      <c r="AP97">
        <v>396.07192657172499</v>
      </c>
      <c r="AQ97">
        <v>69679.580315536805</v>
      </c>
      <c r="AR97">
        <v>4078.9475752592102</v>
      </c>
      <c r="AS97">
        <v>18597.115350772801</v>
      </c>
      <c r="AT97">
        <v>0</v>
      </c>
    </row>
    <row r="98" spans="1:46" x14ac:dyDescent="0.25">
      <c r="A98" t="s">
        <v>3005</v>
      </c>
      <c r="B98">
        <v>2243</v>
      </c>
      <c r="C98" t="s">
        <v>31</v>
      </c>
      <c r="D98">
        <v>2782</v>
      </c>
      <c r="E98" t="s">
        <v>343</v>
      </c>
      <c r="F98" t="s">
        <v>2892</v>
      </c>
      <c r="G98" t="s">
        <v>2911</v>
      </c>
      <c r="H98" t="s">
        <v>2904</v>
      </c>
      <c r="I98" t="s">
        <v>2895</v>
      </c>
      <c r="J98">
        <v>1603.1893673612301</v>
      </c>
      <c r="K98">
        <v>1</v>
      </c>
      <c r="L98">
        <v>1</v>
      </c>
      <c r="M98">
        <v>1</v>
      </c>
      <c r="N98">
        <v>8672663.0678297691</v>
      </c>
      <c r="O98">
        <v>3227585.3263354399</v>
      </c>
      <c r="P98">
        <v>2951656.0981216901</v>
      </c>
      <c r="Q98">
        <v>465033.76658571098</v>
      </c>
      <c r="R98">
        <v>1289230.7385927001</v>
      </c>
      <c r="S98">
        <v>657537.39521414205</v>
      </c>
      <c r="T98">
        <v>10724381.01</v>
      </c>
      <c r="U98">
        <v>5881787.9874652997</v>
      </c>
      <c r="V98">
        <v>14579972.2103447</v>
      </c>
      <c r="W98">
        <v>1738490.8724736299</v>
      </c>
      <c r="X98">
        <v>0</v>
      </c>
      <c r="Y98">
        <v>0</v>
      </c>
      <c r="Z98">
        <v>0</v>
      </c>
      <c r="AA98">
        <v>286389.04798144603</v>
      </c>
      <c r="AB98">
        <v>1316.86666553193</v>
      </c>
      <c r="AC98">
        <v>657537.39521414205</v>
      </c>
      <c r="AD98">
        <v>0</v>
      </c>
      <c r="AE98">
        <v>0</v>
      </c>
      <c r="AF98">
        <v>0</v>
      </c>
      <c r="AG98">
        <v>0</v>
      </c>
      <c r="AH98">
        <v>0</v>
      </c>
      <c r="AI98">
        <v>0</v>
      </c>
      <c r="AJ98">
        <v>17263706.392679401</v>
      </c>
      <c r="AK98" s="63">
        <v>10768.351352713</v>
      </c>
      <c r="AL98">
        <v>396.07192657172499</v>
      </c>
      <c r="AM98">
        <v>78891.171681099702</v>
      </c>
      <c r="AN98">
        <v>4078.9475752592102</v>
      </c>
      <c r="AO98">
        <v>38629.557874566199</v>
      </c>
      <c r="AP98">
        <v>3712.8033307938799</v>
      </c>
      <c r="AQ98">
        <v>25435.7452526624</v>
      </c>
      <c r="AR98">
        <v>10768.351352713</v>
      </c>
      <c r="AS98">
        <v>14462.2779295865</v>
      </c>
      <c r="AT98">
        <v>0</v>
      </c>
    </row>
    <row r="99" spans="1:46" x14ac:dyDescent="0.25">
      <c r="A99" t="s">
        <v>3006</v>
      </c>
      <c r="B99">
        <v>2243</v>
      </c>
      <c r="C99" t="s">
        <v>31</v>
      </c>
      <c r="D99">
        <v>1188</v>
      </c>
      <c r="E99" t="s">
        <v>344</v>
      </c>
      <c r="F99" t="s">
        <v>2892</v>
      </c>
      <c r="G99" t="s">
        <v>2903</v>
      </c>
      <c r="H99" t="s">
        <v>2894</v>
      </c>
      <c r="I99" t="s">
        <v>2895</v>
      </c>
      <c r="J99">
        <v>2086.6495289186701</v>
      </c>
      <c r="K99">
        <v>1</v>
      </c>
      <c r="L99">
        <v>1</v>
      </c>
      <c r="M99">
        <v>1</v>
      </c>
      <c r="N99">
        <v>12842593.7318285</v>
      </c>
      <c r="O99">
        <v>6455098.2648140499</v>
      </c>
      <c r="P99">
        <v>3867628.4139765901</v>
      </c>
      <c r="Q99">
        <v>605270.03842004796</v>
      </c>
      <c r="R99">
        <v>1702238.0707701701</v>
      </c>
      <c r="S99">
        <v>855825.34658916795</v>
      </c>
      <c r="T99">
        <v>17817319.829999998</v>
      </c>
      <c r="U99">
        <v>7655508.6898093997</v>
      </c>
      <c r="V99">
        <v>21938014.9419562</v>
      </c>
      <c r="W99">
        <v>3149346.6412034002</v>
      </c>
      <c r="X99">
        <v>0</v>
      </c>
      <c r="Y99">
        <v>0</v>
      </c>
      <c r="Z99">
        <v>0</v>
      </c>
      <c r="AA99">
        <v>372752.95372096798</v>
      </c>
      <c r="AB99">
        <v>12713.982928793799</v>
      </c>
      <c r="AC99">
        <v>855825.34658916795</v>
      </c>
      <c r="AD99">
        <v>0</v>
      </c>
      <c r="AE99">
        <v>0</v>
      </c>
      <c r="AF99">
        <v>0</v>
      </c>
      <c r="AG99">
        <v>0</v>
      </c>
      <c r="AH99">
        <v>0</v>
      </c>
      <c r="AI99">
        <v>0</v>
      </c>
      <c r="AJ99">
        <v>26328653.866398599</v>
      </c>
      <c r="AK99" s="63">
        <v>12617.669379314801</v>
      </c>
      <c r="AL99">
        <v>396.07192657172499</v>
      </c>
      <c r="AM99">
        <v>78891.171681099702</v>
      </c>
      <c r="AN99">
        <v>4078.9475752592102</v>
      </c>
      <c r="AO99">
        <v>38629.557874566199</v>
      </c>
      <c r="AP99">
        <v>396.07192657172499</v>
      </c>
      <c r="AQ99">
        <v>78891.171681099702</v>
      </c>
      <c r="AR99">
        <v>11216.6428466915</v>
      </c>
      <c r="AS99">
        <v>38629.557874566199</v>
      </c>
      <c r="AT99">
        <v>0</v>
      </c>
    </row>
    <row r="100" spans="1:46" x14ac:dyDescent="0.25">
      <c r="A100" t="s">
        <v>3007</v>
      </c>
      <c r="B100">
        <v>2243</v>
      </c>
      <c r="C100" t="s">
        <v>31</v>
      </c>
      <c r="D100">
        <v>1176</v>
      </c>
      <c r="E100" t="s">
        <v>345</v>
      </c>
      <c r="F100" t="s">
        <v>2892</v>
      </c>
      <c r="G100" t="s">
        <v>2893</v>
      </c>
      <c r="H100" t="s">
        <v>2894</v>
      </c>
      <c r="I100" t="s">
        <v>2895</v>
      </c>
      <c r="J100">
        <v>372.56998648038399</v>
      </c>
      <c r="K100">
        <v>2</v>
      </c>
      <c r="L100">
        <v>1</v>
      </c>
      <c r="M100">
        <v>1</v>
      </c>
      <c r="N100">
        <v>3438539.8802692201</v>
      </c>
      <c r="O100">
        <v>897644.74946316401</v>
      </c>
      <c r="P100">
        <v>794755.62445213704</v>
      </c>
      <c r="Q100">
        <v>108070.592069191</v>
      </c>
      <c r="R100">
        <v>299608.198898034</v>
      </c>
      <c r="S100">
        <v>152807.08781677001</v>
      </c>
      <c r="T100">
        <v>4171732.69</v>
      </c>
      <c r="U100">
        <v>1366886.3551517499</v>
      </c>
      <c r="V100">
        <v>4972562.9121657703</v>
      </c>
      <c r="W100">
        <v>499195.29239371698</v>
      </c>
      <c r="X100">
        <v>0</v>
      </c>
      <c r="Y100">
        <v>0</v>
      </c>
      <c r="Z100">
        <v>0</v>
      </c>
      <c r="AA100">
        <v>66554.809997399207</v>
      </c>
      <c r="AB100">
        <v>306.03059486431198</v>
      </c>
      <c r="AC100">
        <v>152807.08781677001</v>
      </c>
      <c r="AD100">
        <v>0</v>
      </c>
      <c r="AE100">
        <v>0</v>
      </c>
      <c r="AF100">
        <v>0</v>
      </c>
      <c r="AG100">
        <v>0</v>
      </c>
      <c r="AH100">
        <v>0</v>
      </c>
      <c r="AI100">
        <v>0</v>
      </c>
      <c r="AJ100">
        <v>5691426.1329685198</v>
      </c>
      <c r="AK100" s="63">
        <v>15276.1262031186</v>
      </c>
      <c r="AL100">
        <v>396.07192657172499</v>
      </c>
      <c r="AM100">
        <v>78891.171681099702</v>
      </c>
      <c r="AN100">
        <v>4078.9475752592102</v>
      </c>
      <c r="AO100">
        <v>38629.557874566199</v>
      </c>
      <c r="AP100">
        <v>396.07192657172499</v>
      </c>
      <c r="AQ100">
        <v>69679.580315536805</v>
      </c>
      <c r="AR100">
        <v>4078.9475752592102</v>
      </c>
      <c r="AS100">
        <v>18597.115350772801</v>
      </c>
      <c r="AT100">
        <v>0</v>
      </c>
    </row>
    <row r="101" spans="1:46" x14ac:dyDescent="0.25">
      <c r="A101" t="s">
        <v>3008</v>
      </c>
      <c r="B101">
        <v>2243</v>
      </c>
      <c r="C101" t="s">
        <v>31</v>
      </c>
      <c r="D101">
        <v>1177</v>
      </c>
      <c r="E101" t="s">
        <v>346</v>
      </c>
      <c r="F101" t="s">
        <v>2892</v>
      </c>
      <c r="G101" t="s">
        <v>2893</v>
      </c>
      <c r="H101" t="s">
        <v>2894</v>
      </c>
      <c r="I101" t="s">
        <v>2895</v>
      </c>
      <c r="J101">
        <v>700.24922709422901</v>
      </c>
      <c r="K101">
        <v>5</v>
      </c>
      <c r="L101">
        <v>1</v>
      </c>
      <c r="M101">
        <v>1</v>
      </c>
      <c r="N101">
        <v>5871104.0862506796</v>
      </c>
      <c r="O101">
        <v>1463399.31002777</v>
      </c>
      <c r="P101">
        <v>1502134.60798751</v>
      </c>
      <c r="Q101">
        <v>203119.81993764601</v>
      </c>
      <c r="R101">
        <v>570116.77623685298</v>
      </c>
      <c r="S101">
        <v>287202.53649268899</v>
      </c>
      <c r="T101">
        <v>7040797.25</v>
      </c>
      <c r="U101">
        <v>2569077.35044045</v>
      </c>
      <c r="V101">
        <v>8152833.0109946998</v>
      </c>
      <c r="W101">
        <v>1331375.93293408</v>
      </c>
      <c r="X101">
        <v>0</v>
      </c>
      <c r="Y101">
        <v>0</v>
      </c>
      <c r="Z101">
        <v>0</v>
      </c>
      <c r="AA101">
        <v>125090.468774343</v>
      </c>
      <c r="AB101">
        <v>575.18773733053899</v>
      </c>
      <c r="AC101">
        <v>287202.53649268899</v>
      </c>
      <c r="AD101">
        <v>0</v>
      </c>
      <c r="AE101">
        <v>0</v>
      </c>
      <c r="AF101">
        <v>0</v>
      </c>
      <c r="AG101">
        <v>0</v>
      </c>
      <c r="AH101">
        <v>0</v>
      </c>
      <c r="AI101">
        <v>0</v>
      </c>
      <c r="AJ101">
        <v>9897077.1369331405</v>
      </c>
      <c r="AK101" s="63">
        <v>14133.649497911299</v>
      </c>
      <c r="AL101">
        <v>396.07192657172499</v>
      </c>
      <c r="AM101">
        <v>78891.171681099702</v>
      </c>
      <c r="AN101">
        <v>4078.9475752592102</v>
      </c>
      <c r="AO101">
        <v>38629.557874566199</v>
      </c>
      <c r="AP101">
        <v>396.07192657172499</v>
      </c>
      <c r="AQ101">
        <v>69679.580315536805</v>
      </c>
      <c r="AR101">
        <v>4078.9475752592102</v>
      </c>
      <c r="AS101">
        <v>18597.115350772801</v>
      </c>
      <c r="AT101">
        <v>0</v>
      </c>
    </row>
    <row r="102" spans="1:46" x14ac:dyDescent="0.25">
      <c r="A102" t="s">
        <v>3009</v>
      </c>
      <c r="B102">
        <v>2243</v>
      </c>
      <c r="C102" t="s">
        <v>31</v>
      </c>
      <c r="D102">
        <v>1178</v>
      </c>
      <c r="E102" t="s">
        <v>347</v>
      </c>
      <c r="F102" t="s">
        <v>2892</v>
      </c>
      <c r="G102" t="s">
        <v>2893</v>
      </c>
      <c r="H102" t="s">
        <v>2894</v>
      </c>
      <c r="I102" t="s">
        <v>2895</v>
      </c>
      <c r="J102">
        <v>346.59701492536601</v>
      </c>
      <c r="K102">
        <v>1</v>
      </c>
      <c r="L102">
        <v>1</v>
      </c>
      <c r="M102">
        <v>1</v>
      </c>
      <c r="N102">
        <v>2754397.4625105299</v>
      </c>
      <c r="O102">
        <v>880592.92654840497</v>
      </c>
      <c r="P102">
        <v>763541.68797828595</v>
      </c>
      <c r="Q102">
        <v>100536.666858888</v>
      </c>
      <c r="R102">
        <v>278721.61245788197</v>
      </c>
      <c r="S102">
        <v>142154.447267907</v>
      </c>
      <c r="T102">
        <v>3506193.75</v>
      </c>
      <c r="U102">
        <v>1271596.606354</v>
      </c>
      <c r="V102">
        <v>4285799.4488075003</v>
      </c>
      <c r="W102">
        <v>429791.13675014803</v>
      </c>
      <c r="X102">
        <v>0</v>
      </c>
      <c r="Y102">
        <v>0</v>
      </c>
      <c r="Z102">
        <v>0</v>
      </c>
      <c r="AA102">
        <v>61915.074512417799</v>
      </c>
      <c r="AB102">
        <v>284.69628393265401</v>
      </c>
      <c r="AC102">
        <v>142154.447267907</v>
      </c>
      <c r="AD102">
        <v>0</v>
      </c>
      <c r="AE102">
        <v>0</v>
      </c>
      <c r="AF102">
        <v>0</v>
      </c>
      <c r="AG102">
        <v>0</v>
      </c>
      <c r="AH102">
        <v>0</v>
      </c>
      <c r="AI102">
        <v>0</v>
      </c>
      <c r="AJ102">
        <v>4919944.8036219096</v>
      </c>
      <c r="AK102" s="63">
        <v>14195.0005099765</v>
      </c>
      <c r="AL102">
        <v>396.07192657172499</v>
      </c>
      <c r="AM102">
        <v>78891.171681099702</v>
      </c>
      <c r="AN102">
        <v>4078.9475752592102</v>
      </c>
      <c r="AO102">
        <v>38629.557874566199</v>
      </c>
      <c r="AP102">
        <v>396.07192657172499</v>
      </c>
      <c r="AQ102">
        <v>69679.580315536805</v>
      </c>
      <c r="AR102">
        <v>4078.9475752592102</v>
      </c>
      <c r="AS102">
        <v>18597.115350772801</v>
      </c>
      <c r="AT102">
        <v>0</v>
      </c>
    </row>
    <row r="103" spans="1:46" x14ac:dyDescent="0.25">
      <c r="A103" t="s">
        <v>3010</v>
      </c>
      <c r="B103">
        <v>2243</v>
      </c>
      <c r="C103" t="s">
        <v>31</v>
      </c>
      <c r="D103">
        <v>1320</v>
      </c>
      <c r="E103" t="s">
        <v>348</v>
      </c>
      <c r="F103" t="s">
        <v>2892</v>
      </c>
      <c r="G103" t="s">
        <v>2903</v>
      </c>
      <c r="H103" t="s">
        <v>2904</v>
      </c>
      <c r="I103" t="s">
        <v>2895</v>
      </c>
      <c r="J103">
        <v>2516.10359588865</v>
      </c>
      <c r="K103">
        <v>1</v>
      </c>
      <c r="L103">
        <v>1</v>
      </c>
      <c r="M103">
        <v>1</v>
      </c>
      <c r="N103">
        <v>14785894.2594891</v>
      </c>
      <c r="O103">
        <v>6933952.3727360899</v>
      </c>
      <c r="P103">
        <v>4562276.6379434001</v>
      </c>
      <c r="Q103">
        <v>729840.87602940598</v>
      </c>
      <c r="R103">
        <v>2083826.29583458</v>
      </c>
      <c r="S103">
        <v>1031963.05951846</v>
      </c>
      <c r="T103">
        <v>19864698.84</v>
      </c>
      <c r="U103">
        <v>9231091.6020325292</v>
      </c>
      <c r="V103">
        <v>25001643.086526901</v>
      </c>
      <c r="W103">
        <v>3642611.24808174</v>
      </c>
      <c r="X103">
        <v>0</v>
      </c>
      <c r="Y103">
        <v>0</v>
      </c>
      <c r="Z103">
        <v>0</v>
      </c>
      <c r="AA103">
        <v>449469.36907103402</v>
      </c>
      <c r="AB103">
        <v>2066.7383528774399</v>
      </c>
      <c r="AC103">
        <v>1031963.05951846</v>
      </c>
      <c r="AD103">
        <v>0</v>
      </c>
      <c r="AE103">
        <v>0</v>
      </c>
      <c r="AF103">
        <v>0</v>
      </c>
      <c r="AG103">
        <v>0</v>
      </c>
      <c r="AH103">
        <v>0</v>
      </c>
      <c r="AI103">
        <v>0</v>
      </c>
      <c r="AJ103">
        <v>30127753.501550999</v>
      </c>
      <c r="AK103" s="63">
        <v>11973.9717994045</v>
      </c>
      <c r="AL103">
        <v>396.07192657172499</v>
      </c>
      <c r="AM103">
        <v>78891.171681099702</v>
      </c>
      <c r="AN103">
        <v>4078.9475752592102</v>
      </c>
      <c r="AO103">
        <v>38629.557874566199</v>
      </c>
      <c r="AP103">
        <v>396.07192657172499</v>
      </c>
      <c r="AQ103">
        <v>78891.171681099702</v>
      </c>
      <c r="AR103">
        <v>11216.6428466915</v>
      </c>
      <c r="AS103">
        <v>38629.557874566199</v>
      </c>
      <c r="AT103">
        <v>0</v>
      </c>
    </row>
    <row r="104" spans="1:46" x14ac:dyDescent="0.25">
      <c r="A104" t="s">
        <v>3011</v>
      </c>
      <c r="B104">
        <v>2243</v>
      </c>
      <c r="C104" t="s">
        <v>31</v>
      </c>
      <c r="D104">
        <v>1185</v>
      </c>
      <c r="E104" t="s">
        <v>349</v>
      </c>
      <c r="F104" t="s">
        <v>2892</v>
      </c>
      <c r="G104" t="s">
        <v>2911</v>
      </c>
      <c r="H104" t="s">
        <v>2894</v>
      </c>
      <c r="I104" t="s">
        <v>2895</v>
      </c>
      <c r="J104">
        <v>735.15507737060398</v>
      </c>
      <c r="K104">
        <v>2</v>
      </c>
      <c r="L104">
        <v>1</v>
      </c>
      <c r="M104">
        <v>1</v>
      </c>
      <c r="N104">
        <v>5805599.8483070303</v>
      </c>
      <c r="O104">
        <v>2098310.4251908902</v>
      </c>
      <c r="P104">
        <v>1622156.0707819101</v>
      </c>
      <c r="Q104">
        <v>213244.886483351</v>
      </c>
      <c r="R104">
        <v>591186.88202048105</v>
      </c>
      <c r="S104">
        <v>301518.93749667</v>
      </c>
      <c r="T104">
        <v>7633358.0300000003</v>
      </c>
      <c r="U104">
        <v>2697140.0827836501</v>
      </c>
      <c r="V104">
        <v>9251047.9207834601</v>
      </c>
      <c r="W104">
        <v>947520.38492418104</v>
      </c>
      <c r="X104">
        <v>0</v>
      </c>
      <c r="Y104">
        <v>0</v>
      </c>
      <c r="Z104">
        <v>0</v>
      </c>
      <c r="AA104">
        <v>131325.94752261401</v>
      </c>
      <c r="AB104">
        <v>603.85955339719897</v>
      </c>
      <c r="AC104">
        <v>301518.93749667</v>
      </c>
      <c r="AD104">
        <v>0</v>
      </c>
      <c r="AE104">
        <v>0</v>
      </c>
      <c r="AF104">
        <v>0</v>
      </c>
      <c r="AG104">
        <v>0</v>
      </c>
      <c r="AH104">
        <v>0</v>
      </c>
      <c r="AI104">
        <v>0</v>
      </c>
      <c r="AJ104">
        <v>10632017.050280301</v>
      </c>
      <c r="AK104" s="63">
        <v>14462.2779295865</v>
      </c>
      <c r="AL104">
        <v>396.07192657172499</v>
      </c>
      <c r="AM104">
        <v>78891.171681099702</v>
      </c>
      <c r="AN104">
        <v>4078.9475752592102</v>
      </c>
      <c r="AO104">
        <v>38629.557874566199</v>
      </c>
      <c r="AP104">
        <v>3712.8033307938799</v>
      </c>
      <c r="AQ104">
        <v>25435.7452526624</v>
      </c>
      <c r="AR104">
        <v>10768.351352713</v>
      </c>
      <c r="AS104">
        <v>14462.2779295865</v>
      </c>
      <c r="AT104">
        <v>0</v>
      </c>
    </row>
    <row r="105" spans="1:46" x14ac:dyDescent="0.25">
      <c r="A105" t="s">
        <v>3012</v>
      </c>
      <c r="B105">
        <v>2243</v>
      </c>
      <c r="C105" t="s">
        <v>31</v>
      </c>
      <c r="D105">
        <v>1179</v>
      </c>
      <c r="E105" t="s">
        <v>350</v>
      </c>
      <c r="F105" t="s">
        <v>2892</v>
      </c>
      <c r="G105" t="s">
        <v>2893</v>
      </c>
      <c r="H105" t="s">
        <v>2894</v>
      </c>
      <c r="I105" t="s">
        <v>2895</v>
      </c>
      <c r="J105">
        <v>517.07210806694502</v>
      </c>
      <c r="K105">
        <v>5</v>
      </c>
      <c r="L105">
        <v>1</v>
      </c>
      <c r="M105">
        <v>1</v>
      </c>
      <c r="N105">
        <v>5328232.1045260802</v>
      </c>
      <c r="O105">
        <v>1581418.1786221699</v>
      </c>
      <c r="P105">
        <v>1179795.0591889899</v>
      </c>
      <c r="Q105">
        <v>149986.018436838</v>
      </c>
      <c r="R105">
        <v>415811.92425574898</v>
      </c>
      <c r="S105">
        <v>212073.66640401201</v>
      </c>
      <c r="T105">
        <v>6758206.9299999997</v>
      </c>
      <c r="U105">
        <v>1897036.35502982</v>
      </c>
      <c r="V105">
        <v>7234977.4777225396</v>
      </c>
      <c r="W105">
        <v>1327472.8367334399</v>
      </c>
      <c r="X105">
        <v>0</v>
      </c>
      <c r="Y105">
        <v>0</v>
      </c>
      <c r="Z105">
        <v>0</v>
      </c>
      <c r="AA105">
        <v>92368.245312648301</v>
      </c>
      <c r="AB105">
        <v>424.72526119009399</v>
      </c>
      <c r="AC105">
        <v>212073.66640401201</v>
      </c>
      <c r="AD105">
        <v>0</v>
      </c>
      <c r="AE105">
        <v>0</v>
      </c>
      <c r="AF105">
        <v>0</v>
      </c>
      <c r="AG105">
        <v>0</v>
      </c>
      <c r="AH105">
        <v>0</v>
      </c>
      <c r="AI105">
        <v>0</v>
      </c>
      <c r="AJ105">
        <v>8867316.9514338206</v>
      </c>
      <c r="AK105" s="63">
        <v>17149.0916123555</v>
      </c>
      <c r="AL105">
        <v>396.07192657172499</v>
      </c>
      <c r="AM105">
        <v>78891.171681099702</v>
      </c>
      <c r="AN105">
        <v>4078.9475752592102</v>
      </c>
      <c r="AO105">
        <v>38629.557874566199</v>
      </c>
      <c r="AP105">
        <v>396.07192657172499</v>
      </c>
      <c r="AQ105">
        <v>69679.580315536805</v>
      </c>
      <c r="AR105">
        <v>4078.9475752592102</v>
      </c>
      <c r="AS105">
        <v>18597.115350772801</v>
      </c>
      <c r="AT105">
        <v>0</v>
      </c>
    </row>
    <row r="106" spans="1:46" x14ac:dyDescent="0.25">
      <c r="A106" t="s">
        <v>3013</v>
      </c>
      <c r="B106">
        <v>1976</v>
      </c>
      <c r="C106" t="s">
        <v>33</v>
      </c>
      <c r="D106">
        <v>1324</v>
      </c>
      <c r="E106" t="s">
        <v>351</v>
      </c>
      <c r="F106" t="s">
        <v>2892</v>
      </c>
      <c r="G106" t="s">
        <v>2893</v>
      </c>
      <c r="H106" t="s">
        <v>2894</v>
      </c>
      <c r="I106" t="s">
        <v>2895</v>
      </c>
      <c r="J106">
        <v>168.43478260869199</v>
      </c>
      <c r="K106">
        <v>1</v>
      </c>
      <c r="L106">
        <v>1</v>
      </c>
      <c r="M106">
        <v>2</v>
      </c>
      <c r="N106">
        <v>1172698.23274351</v>
      </c>
      <c r="O106">
        <v>387491.64184067101</v>
      </c>
      <c r="P106">
        <v>908061.42742061999</v>
      </c>
      <c r="Q106">
        <v>55898.4141228226</v>
      </c>
      <c r="R106">
        <v>51465.3150199991</v>
      </c>
      <c r="S106">
        <v>69466.346140136695</v>
      </c>
      <c r="T106">
        <v>1792478.43</v>
      </c>
      <c r="U106">
        <v>783136.60114762804</v>
      </c>
      <c r="V106">
        <v>1840132.5679248699</v>
      </c>
      <c r="W106">
        <v>735305.12677415705</v>
      </c>
      <c r="X106">
        <v>0</v>
      </c>
      <c r="Y106">
        <v>0</v>
      </c>
      <c r="Z106">
        <v>0</v>
      </c>
      <c r="AA106">
        <v>0</v>
      </c>
      <c r="AB106">
        <v>177.33644859891999</v>
      </c>
      <c r="AC106">
        <v>69466.346140136695</v>
      </c>
      <c r="AD106">
        <v>0</v>
      </c>
      <c r="AE106">
        <v>0</v>
      </c>
      <c r="AF106">
        <v>0</v>
      </c>
      <c r="AG106">
        <v>0</v>
      </c>
      <c r="AH106">
        <v>0</v>
      </c>
      <c r="AI106">
        <v>0</v>
      </c>
      <c r="AJ106">
        <v>2645081.3772877599</v>
      </c>
      <c r="AK106" s="63">
        <v>15703.8904691843</v>
      </c>
      <c r="AL106">
        <v>396.07192657172499</v>
      </c>
      <c r="AM106">
        <v>78891.171681099702</v>
      </c>
      <c r="AN106">
        <v>5061.9173432160496</v>
      </c>
      <c r="AO106">
        <v>29932.2614561683</v>
      </c>
      <c r="AP106">
        <v>396.07192657172499</v>
      </c>
      <c r="AQ106">
        <v>69679.580315536805</v>
      </c>
      <c r="AR106">
        <v>5061.9173432160496</v>
      </c>
      <c r="AS106">
        <v>15703.8904691843</v>
      </c>
      <c r="AT106">
        <v>0</v>
      </c>
    </row>
    <row r="107" spans="1:46" x14ac:dyDescent="0.25">
      <c r="A107" t="s">
        <v>3014</v>
      </c>
      <c r="B107">
        <v>1976</v>
      </c>
      <c r="C107" t="s">
        <v>33</v>
      </c>
      <c r="D107">
        <v>241</v>
      </c>
      <c r="E107" t="s">
        <v>352</v>
      </c>
      <c r="F107" t="s">
        <v>2892</v>
      </c>
      <c r="G107" t="s">
        <v>2893</v>
      </c>
      <c r="H107" t="s">
        <v>2894</v>
      </c>
      <c r="I107" t="s">
        <v>2895</v>
      </c>
      <c r="J107">
        <v>558.10144927533395</v>
      </c>
      <c r="K107">
        <v>4</v>
      </c>
      <c r="L107">
        <v>1</v>
      </c>
      <c r="M107">
        <v>2</v>
      </c>
      <c r="N107">
        <v>3998048.8307502801</v>
      </c>
      <c r="O107">
        <v>1129910.7880082801</v>
      </c>
      <c r="P107">
        <v>1068966.2840647399</v>
      </c>
      <c r="Q107">
        <v>185217.004771615</v>
      </c>
      <c r="R107">
        <v>170528.120470236</v>
      </c>
      <c r="S107">
        <v>230173.76729568499</v>
      </c>
      <c r="T107">
        <v>3957781.39</v>
      </c>
      <c r="U107">
        <v>2594889.6380651402</v>
      </c>
      <c r="V107">
        <v>5811918.6440929398</v>
      </c>
      <c r="W107">
        <v>740164.78723333799</v>
      </c>
      <c r="X107">
        <v>0</v>
      </c>
      <c r="Y107">
        <v>0</v>
      </c>
      <c r="Z107">
        <v>0</v>
      </c>
      <c r="AA107">
        <v>0</v>
      </c>
      <c r="AB107">
        <v>587.596738865568</v>
      </c>
      <c r="AC107">
        <v>230173.76729568499</v>
      </c>
      <c r="AD107">
        <v>0</v>
      </c>
      <c r="AE107">
        <v>0</v>
      </c>
      <c r="AF107">
        <v>0</v>
      </c>
      <c r="AG107">
        <v>0</v>
      </c>
      <c r="AH107">
        <v>0</v>
      </c>
      <c r="AI107">
        <v>0</v>
      </c>
      <c r="AJ107">
        <v>6782844.7953608297</v>
      </c>
      <c r="AK107" s="63">
        <v>12153.426234904</v>
      </c>
      <c r="AL107">
        <v>396.07192657172499</v>
      </c>
      <c r="AM107">
        <v>78891.171681099702</v>
      </c>
      <c r="AN107">
        <v>5061.9173432160496</v>
      </c>
      <c r="AO107">
        <v>29932.2614561683</v>
      </c>
      <c r="AP107">
        <v>396.07192657172499</v>
      </c>
      <c r="AQ107">
        <v>69679.580315536805</v>
      </c>
      <c r="AR107">
        <v>5061.9173432160496</v>
      </c>
      <c r="AS107">
        <v>15703.8904691843</v>
      </c>
      <c r="AT107">
        <v>0</v>
      </c>
    </row>
    <row r="108" spans="1:46" x14ac:dyDescent="0.25">
      <c r="A108" t="s">
        <v>3015</v>
      </c>
      <c r="B108">
        <v>1976</v>
      </c>
      <c r="C108" t="s">
        <v>33</v>
      </c>
      <c r="D108">
        <v>5309</v>
      </c>
      <c r="E108" t="s">
        <v>354</v>
      </c>
      <c r="F108" t="s">
        <v>2906</v>
      </c>
      <c r="G108" t="s">
        <v>2893</v>
      </c>
      <c r="H108" t="s">
        <v>2894</v>
      </c>
      <c r="I108" t="s">
        <v>2895</v>
      </c>
      <c r="J108">
        <v>199.36293665073001</v>
      </c>
      <c r="K108">
        <v>1</v>
      </c>
      <c r="L108">
        <v>1</v>
      </c>
      <c r="M108">
        <v>2</v>
      </c>
      <c r="N108">
        <v>330392.05986843799</v>
      </c>
      <c r="O108">
        <v>166996.85649491099</v>
      </c>
      <c r="P108">
        <v>302470.00935965503</v>
      </c>
      <c r="Q108">
        <v>66162.533777447199</v>
      </c>
      <c r="R108">
        <v>60915.424825753696</v>
      </c>
      <c r="S108">
        <v>82221.822300610205</v>
      </c>
      <c r="T108">
        <v>0</v>
      </c>
      <c r="U108">
        <v>926936.88432620501</v>
      </c>
      <c r="V108">
        <v>763796.961572311</v>
      </c>
      <c r="W108">
        <v>162930.02361892699</v>
      </c>
      <c r="X108">
        <v>0</v>
      </c>
      <c r="Y108">
        <v>0</v>
      </c>
      <c r="Z108">
        <v>0</v>
      </c>
      <c r="AA108">
        <v>0</v>
      </c>
      <c r="AB108">
        <v>209.899134966839</v>
      </c>
      <c r="AC108">
        <v>82221.822300610205</v>
      </c>
      <c r="AD108">
        <v>0</v>
      </c>
      <c r="AE108">
        <v>0</v>
      </c>
      <c r="AF108">
        <v>0</v>
      </c>
      <c r="AG108">
        <v>0</v>
      </c>
      <c r="AH108">
        <v>0</v>
      </c>
      <c r="AI108">
        <v>0</v>
      </c>
      <c r="AJ108">
        <v>1009158.70662682</v>
      </c>
      <c r="AK108" s="63">
        <v>5061.9173432160596</v>
      </c>
      <c r="AL108">
        <v>396.07192657172499</v>
      </c>
      <c r="AM108">
        <v>78891.171681099702</v>
      </c>
      <c r="AN108">
        <v>5061.9173432160496</v>
      </c>
      <c r="AO108">
        <v>29932.2614561683</v>
      </c>
      <c r="AP108">
        <v>396.07192657172499</v>
      </c>
      <c r="AQ108">
        <v>69679.580315536805</v>
      </c>
      <c r="AR108">
        <v>5061.9173432160496</v>
      </c>
      <c r="AS108">
        <v>15703.8904691843</v>
      </c>
      <c r="AT108">
        <v>0</v>
      </c>
    </row>
    <row r="109" spans="1:46" x14ac:dyDescent="0.25">
      <c r="A109" t="s">
        <v>3016</v>
      </c>
      <c r="B109">
        <v>1976</v>
      </c>
      <c r="C109" t="s">
        <v>33</v>
      </c>
      <c r="D109">
        <v>251</v>
      </c>
      <c r="E109" t="s">
        <v>355</v>
      </c>
      <c r="F109" t="s">
        <v>2892</v>
      </c>
      <c r="G109" t="s">
        <v>2903</v>
      </c>
      <c r="H109" t="s">
        <v>2904</v>
      </c>
      <c r="I109" t="s">
        <v>2895</v>
      </c>
      <c r="J109">
        <v>1670.0257410449699</v>
      </c>
      <c r="K109">
        <v>1</v>
      </c>
      <c r="L109">
        <v>1</v>
      </c>
      <c r="M109">
        <v>2</v>
      </c>
      <c r="N109">
        <v>10114914.4776676</v>
      </c>
      <c r="O109">
        <v>5180046.0284826299</v>
      </c>
      <c r="P109">
        <v>3498396.1637730198</v>
      </c>
      <c r="Q109">
        <v>554343.07402691396</v>
      </c>
      <c r="R109">
        <v>542963.29140189302</v>
      </c>
      <c r="S109">
        <v>688756.70686074405</v>
      </c>
      <c r="T109">
        <v>12125887.48</v>
      </c>
      <c r="U109">
        <v>7764775.5553520303</v>
      </c>
      <c r="V109">
        <v>17144401.9937982</v>
      </c>
      <c r="W109">
        <v>2744502.7560655498</v>
      </c>
      <c r="X109">
        <v>0</v>
      </c>
      <c r="Y109">
        <v>0</v>
      </c>
      <c r="Z109">
        <v>0</v>
      </c>
      <c r="AA109">
        <v>0</v>
      </c>
      <c r="AB109">
        <v>1758.2854882992101</v>
      </c>
      <c r="AC109">
        <v>688756.70686074405</v>
      </c>
      <c r="AD109">
        <v>0</v>
      </c>
      <c r="AE109">
        <v>0</v>
      </c>
      <c r="AF109">
        <v>0</v>
      </c>
      <c r="AG109">
        <v>0</v>
      </c>
      <c r="AH109">
        <v>0</v>
      </c>
      <c r="AI109">
        <v>0</v>
      </c>
      <c r="AJ109">
        <v>20579419.742212798</v>
      </c>
      <c r="AK109" s="63">
        <v>12322.8158922484</v>
      </c>
      <c r="AL109">
        <v>396.07192657172499</v>
      </c>
      <c r="AM109">
        <v>78891.171681099702</v>
      </c>
      <c r="AN109">
        <v>5061.9173432160496</v>
      </c>
      <c r="AO109">
        <v>29932.2614561683</v>
      </c>
      <c r="AP109">
        <v>396.07192657172499</v>
      </c>
      <c r="AQ109">
        <v>78891.171681099702</v>
      </c>
      <c r="AR109">
        <v>11290.808500454899</v>
      </c>
      <c r="AS109">
        <v>29932.2614561683</v>
      </c>
      <c r="AT109">
        <v>0</v>
      </c>
    </row>
    <row r="110" spans="1:46" x14ac:dyDescent="0.25">
      <c r="A110" t="s">
        <v>3017</v>
      </c>
      <c r="B110">
        <v>1976</v>
      </c>
      <c r="C110" t="s">
        <v>33</v>
      </c>
      <c r="D110">
        <v>1976</v>
      </c>
      <c r="E110" t="s">
        <v>33</v>
      </c>
      <c r="F110" t="s">
        <v>1871</v>
      </c>
      <c r="G110" t="s">
        <v>1871</v>
      </c>
      <c r="H110" t="s">
        <v>2899</v>
      </c>
      <c r="I110" t="s">
        <v>2895</v>
      </c>
      <c r="J110">
        <v>328.13765825903499</v>
      </c>
      <c r="K110">
        <v>1</v>
      </c>
      <c r="L110">
        <v>1</v>
      </c>
      <c r="M110">
        <v>2</v>
      </c>
      <c r="N110">
        <v>543802.56758828706</v>
      </c>
      <c r="O110">
        <v>274865.32024185703</v>
      </c>
      <c r="P110">
        <v>497844.79619071702</v>
      </c>
      <c r="Q110">
        <v>108898.97221092301</v>
      </c>
      <c r="R110">
        <v>100262.592385443</v>
      </c>
      <c r="S110">
        <v>135331.45468648401</v>
      </c>
      <c r="T110">
        <v>0</v>
      </c>
      <c r="U110">
        <v>1525674.24861723</v>
      </c>
      <c r="V110">
        <v>1257157.1755826999</v>
      </c>
      <c r="W110">
        <v>268171.59351975401</v>
      </c>
      <c r="X110">
        <v>0</v>
      </c>
      <c r="Y110">
        <v>0</v>
      </c>
      <c r="Z110">
        <v>0</v>
      </c>
      <c r="AA110">
        <v>0</v>
      </c>
      <c r="AB110">
        <v>345.47951477701798</v>
      </c>
      <c r="AC110">
        <v>135331.45468648401</v>
      </c>
      <c r="AD110">
        <v>0</v>
      </c>
      <c r="AE110">
        <v>0</v>
      </c>
      <c r="AF110">
        <v>0</v>
      </c>
      <c r="AG110">
        <v>0</v>
      </c>
      <c r="AH110">
        <v>0</v>
      </c>
      <c r="AI110">
        <v>0</v>
      </c>
      <c r="AJ110">
        <v>1661005.7033037101</v>
      </c>
      <c r="AK110" s="63">
        <v>5061.9173432160596</v>
      </c>
      <c r="AL110">
        <v>396.07192657172499</v>
      </c>
      <c r="AM110">
        <v>78891.171681099702</v>
      </c>
      <c r="AN110">
        <v>5061.9173432160496</v>
      </c>
      <c r="AO110">
        <v>29932.2614561683</v>
      </c>
      <c r="AP110">
        <v>539.66620917061095</v>
      </c>
      <c r="AQ110">
        <v>36189.915802998497</v>
      </c>
      <c r="AR110">
        <v>5061.9173432160596</v>
      </c>
      <c r="AS110">
        <v>5061.9173432160596</v>
      </c>
      <c r="AT110">
        <v>0</v>
      </c>
    </row>
    <row r="111" spans="1:46" x14ac:dyDescent="0.25">
      <c r="A111" t="s">
        <v>3018</v>
      </c>
      <c r="B111">
        <v>1976</v>
      </c>
      <c r="C111" t="s">
        <v>33</v>
      </c>
      <c r="D111">
        <v>250</v>
      </c>
      <c r="E111" t="s">
        <v>356</v>
      </c>
      <c r="F111" t="s">
        <v>2892</v>
      </c>
      <c r="G111" t="s">
        <v>2893</v>
      </c>
      <c r="H111" t="s">
        <v>2894</v>
      </c>
      <c r="I111" t="s">
        <v>2895</v>
      </c>
      <c r="J111">
        <v>498.39130434780901</v>
      </c>
      <c r="K111">
        <v>1</v>
      </c>
      <c r="L111">
        <v>1</v>
      </c>
      <c r="M111">
        <v>2</v>
      </c>
      <c r="N111">
        <v>3462503.5420647599</v>
      </c>
      <c r="O111">
        <v>983253.577570881</v>
      </c>
      <c r="P111">
        <v>964309.301915986</v>
      </c>
      <c r="Q111">
        <v>165401.01215537099</v>
      </c>
      <c r="R111">
        <v>152283.66186738299</v>
      </c>
      <c r="S111">
        <v>205547.94161186801</v>
      </c>
      <c r="T111">
        <v>3410483.45</v>
      </c>
      <c r="U111">
        <v>2317267.6455743802</v>
      </c>
      <c r="V111">
        <v>5155299.19209415</v>
      </c>
      <c r="W111">
        <v>571927.17252765701</v>
      </c>
      <c r="X111">
        <v>0</v>
      </c>
      <c r="Y111">
        <v>0</v>
      </c>
      <c r="Z111">
        <v>0</v>
      </c>
      <c r="AA111">
        <v>0</v>
      </c>
      <c r="AB111">
        <v>524.73095257857506</v>
      </c>
      <c r="AC111">
        <v>205547.94161186801</v>
      </c>
      <c r="AD111">
        <v>0</v>
      </c>
      <c r="AE111">
        <v>0</v>
      </c>
      <c r="AF111">
        <v>0</v>
      </c>
      <c r="AG111">
        <v>0</v>
      </c>
      <c r="AH111">
        <v>0</v>
      </c>
      <c r="AI111">
        <v>0</v>
      </c>
      <c r="AJ111">
        <v>5933299.0371862603</v>
      </c>
      <c r="AK111" s="63">
        <v>11904.9007986817</v>
      </c>
      <c r="AL111">
        <v>396.07192657172499</v>
      </c>
      <c r="AM111">
        <v>78891.171681099702</v>
      </c>
      <c r="AN111">
        <v>5061.9173432160496</v>
      </c>
      <c r="AO111">
        <v>29932.2614561683</v>
      </c>
      <c r="AP111">
        <v>396.07192657172499</v>
      </c>
      <c r="AQ111">
        <v>69679.580315536805</v>
      </c>
      <c r="AR111">
        <v>5061.9173432160496</v>
      </c>
      <c r="AS111">
        <v>15703.8904691843</v>
      </c>
      <c r="AT111">
        <v>0</v>
      </c>
    </row>
    <row r="112" spans="1:46" x14ac:dyDescent="0.25">
      <c r="A112" t="s">
        <v>3019</v>
      </c>
      <c r="B112">
        <v>1976</v>
      </c>
      <c r="C112" t="s">
        <v>33</v>
      </c>
      <c r="D112">
        <v>242</v>
      </c>
      <c r="E112" t="s">
        <v>357</v>
      </c>
      <c r="F112" t="s">
        <v>2892</v>
      </c>
      <c r="G112" t="s">
        <v>2911</v>
      </c>
      <c r="H112" t="s">
        <v>2894</v>
      </c>
      <c r="I112" t="s">
        <v>2895</v>
      </c>
      <c r="J112">
        <v>791.87541147669901</v>
      </c>
      <c r="K112">
        <v>1</v>
      </c>
      <c r="L112">
        <v>1</v>
      </c>
      <c r="M112">
        <v>2</v>
      </c>
      <c r="N112">
        <v>4491214.5286955796</v>
      </c>
      <c r="O112">
        <v>1834827.3350825</v>
      </c>
      <c r="P112">
        <v>1553431.6779521799</v>
      </c>
      <c r="Q112">
        <v>262799.51800241001</v>
      </c>
      <c r="R112">
        <v>241957.84788062301</v>
      </c>
      <c r="S112">
        <v>326587.48140697199</v>
      </c>
      <c r="T112">
        <v>4702410.51</v>
      </c>
      <c r="U112">
        <v>3681820.39761328</v>
      </c>
      <c r="V112">
        <v>7675439.5660828697</v>
      </c>
      <c r="W112">
        <v>707957.61603124905</v>
      </c>
      <c r="X112">
        <v>0</v>
      </c>
      <c r="Y112">
        <v>0</v>
      </c>
      <c r="Z112">
        <v>0</v>
      </c>
      <c r="AA112">
        <v>0</v>
      </c>
      <c r="AB112">
        <v>833.72549914663398</v>
      </c>
      <c r="AC112">
        <v>326587.48140697199</v>
      </c>
      <c r="AD112">
        <v>0</v>
      </c>
      <c r="AE112">
        <v>0</v>
      </c>
      <c r="AF112">
        <v>0</v>
      </c>
      <c r="AG112">
        <v>0</v>
      </c>
      <c r="AH112">
        <v>0</v>
      </c>
      <c r="AI112">
        <v>0</v>
      </c>
      <c r="AJ112">
        <v>8710818.3890202399</v>
      </c>
      <c r="AK112" s="63">
        <v>11000.23850062</v>
      </c>
      <c r="AL112">
        <v>396.07192657172499</v>
      </c>
      <c r="AM112">
        <v>78891.171681099702</v>
      </c>
      <c r="AN112">
        <v>5061.9173432160496</v>
      </c>
      <c r="AO112">
        <v>29932.2614561683</v>
      </c>
      <c r="AP112">
        <v>3712.8033307938799</v>
      </c>
      <c r="AQ112">
        <v>25435.7452526624</v>
      </c>
      <c r="AR112">
        <v>10933.434012224199</v>
      </c>
      <c r="AS112">
        <v>14388.5102345413</v>
      </c>
      <c r="AT112">
        <v>0</v>
      </c>
    </row>
    <row r="113" spans="1:46" x14ac:dyDescent="0.25">
      <c r="A113" t="s">
        <v>3020</v>
      </c>
      <c r="B113">
        <v>1976</v>
      </c>
      <c r="C113" t="s">
        <v>33</v>
      </c>
      <c r="D113">
        <v>5384</v>
      </c>
      <c r="E113" t="s">
        <v>358</v>
      </c>
      <c r="F113" t="s">
        <v>2906</v>
      </c>
      <c r="G113" t="s">
        <v>2893</v>
      </c>
      <c r="H113" t="s">
        <v>2894</v>
      </c>
      <c r="I113" t="s">
        <v>2895</v>
      </c>
      <c r="J113">
        <v>153.347826086948</v>
      </c>
      <c r="K113">
        <v>1</v>
      </c>
      <c r="L113">
        <v>1</v>
      </c>
      <c r="M113">
        <v>2</v>
      </c>
      <c r="N113">
        <v>254134.01802951499</v>
      </c>
      <c r="O113">
        <v>128452.18543160299</v>
      </c>
      <c r="P113">
        <v>232656.67716894599</v>
      </c>
      <c r="Q113">
        <v>50891.509192356403</v>
      </c>
      <c r="R113">
        <v>46855.489436120501</v>
      </c>
      <c r="S113">
        <v>63244.1411554605</v>
      </c>
      <c r="T113">
        <v>0</v>
      </c>
      <c r="U113">
        <v>712989.87925854197</v>
      </c>
      <c r="V113">
        <v>587504.40576689399</v>
      </c>
      <c r="W113">
        <v>125324.021335167</v>
      </c>
      <c r="X113">
        <v>0</v>
      </c>
      <c r="Y113">
        <v>0</v>
      </c>
      <c r="Z113">
        <v>0</v>
      </c>
      <c r="AA113">
        <v>0</v>
      </c>
      <c r="AB113">
        <v>161.45215648125199</v>
      </c>
      <c r="AC113">
        <v>63244.1411554605</v>
      </c>
      <c r="AD113">
        <v>0</v>
      </c>
      <c r="AE113">
        <v>0</v>
      </c>
      <c r="AF113">
        <v>0</v>
      </c>
      <c r="AG113">
        <v>0</v>
      </c>
      <c r="AH113">
        <v>0</v>
      </c>
      <c r="AI113">
        <v>0</v>
      </c>
      <c r="AJ113">
        <v>776234.02041400201</v>
      </c>
      <c r="AK113" s="63">
        <v>5061.9173432160496</v>
      </c>
      <c r="AL113">
        <v>396.07192657172499</v>
      </c>
      <c r="AM113">
        <v>78891.171681099702</v>
      </c>
      <c r="AN113">
        <v>5061.9173432160496</v>
      </c>
      <c r="AO113">
        <v>29932.2614561683</v>
      </c>
      <c r="AP113">
        <v>396.07192657172499</v>
      </c>
      <c r="AQ113">
        <v>69679.580315536805</v>
      </c>
      <c r="AR113">
        <v>5061.9173432160496</v>
      </c>
      <c r="AS113">
        <v>15703.8904691843</v>
      </c>
      <c r="AT113">
        <v>0</v>
      </c>
    </row>
    <row r="114" spans="1:46" x14ac:dyDescent="0.25">
      <c r="A114" t="s">
        <v>3021</v>
      </c>
      <c r="B114">
        <v>1976</v>
      </c>
      <c r="C114" t="s">
        <v>33</v>
      </c>
      <c r="D114">
        <v>1308</v>
      </c>
      <c r="E114" t="s">
        <v>359</v>
      </c>
      <c r="F114" t="s">
        <v>2892</v>
      </c>
      <c r="G114" t="s">
        <v>2893</v>
      </c>
      <c r="H114" t="s">
        <v>2894</v>
      </c>
      <c r="I114" t="s">
        <v>2895</v>
      </c>
      <c r="J114">
        <v>532.33333333331802</v>
      </c>
      <c r="K114">
        <v>1</v>
      </c>
      <c r="L114">
        <v>1</v>
      </c>
      <c r="M114">
        <v>2</v>
      </c>
      <c r="N114">
        <v>3739336.3906816398</v>
      </c>
      <c r="O114">
        <v>1104118.9420185599</v>
      </c>
      <c r="P114">
        <v>1018330.15294327</v>
      </c>
      <c r="Q114">
        <v>176665.34582218001</v>
      </c>
      <c r="R114">
        <v>162654.662364444</v>
      </c>
      <c r="S114">
        <v>219546.40854184699</v>
      </c>
      <c r="T114">
        <v>3726024.57</v>
      </c>
      <c r="U114">
        <v>2475080.9238300901</v>
      </c>
      <c r="V114">
        <v>5550770.3283323199</v>
      </c>
      <c r="W114">
        <v>649774.69870259205</v>
      </c>
      <c r="X114">
        <v>0</v>
      </c>
      <c r="Y114">
        <v>0</v>
      </c>
      <c r="Z114">
        <v>0</v>
      </c>
      <c r="AA114">
        <v>0</v>
      </c>
      <c r="AB114">
        <v>560.46679517182099</v>
      </c>
      <c r="AC114">
        <v>219546.40854184699</v>
      </c>
      <c r="AD114">
        <v>0</v>
      </c>
      <c r="AE114">
        <v>0</v>
      </c>
      <c r="AF114">
        <v>0</v>
      </c>
      <c r="AG114">
        <v>0</v>
      </c>
      <c r="AH114">
        <v>0</v>
      </c>
      <c r="AI114">
        <v>0</v>
      </c>
      <c r="AJ114">
        <v>6420651.90237193</v>
      </c>
      <c r="AK114" s="63">
        <v>12061.337324431001</v>
      </c>
      <c r="AL114">
        <v>396.07192657172499</v>
      </c>
      <c r="AM114">
        <v>78891.171681099702</v>
      </c>
      <c r="AN114">
        <v>5061.9173432160496</v>
      </c>
      <c r="AO114">
        <v>29932.2614561683</v>
      </c>
      <c r="AP114">
        <v>396.07192657172499</v>
      </c>
      <c r="AQ114">
        <v>69679.580315536805</v>
      </c>
      <c r="AR114">
        <v>5061.9173432160496</v>
      </c>
      <c r="AS114">
        <v>15703.8904691843</v>
      </c>
      <c r="AT114">
        <v>0</v>
      </c>
    </row>
    <row r="115" spans="1:46" x14ac:dyDescent="0.25">
      <c r="A115" t="s">
        <v>3022</v>
      </c>
      <c r="B115">
        <v>1976</v>
      </c>
      <c r="C115" t="s">
        <v>33</v>
      </c>
      <c r="D115">
        <v>4129</v>
      </c>
      <c r="E115" t="s">
        <v>360</v>
      </c>
      <c r="F115" t="s">
        <v>2892</v>
      </c>
      <c r="G115" t="s">
        <v>2893</v>
      </c>
      <c r="H115" t="s">
        <v>2894</v>
      </c>
      <c r="I115" t="s">
        <v>2895</v>
      </c>
      <c r="J115">
        <v>201.40579710143399</v>
      </c>
      <c r="K115">
        <v>1</v>
      </c>
      <c r="L115">
        <v>1</v>
      </c>
      <c r="M115">
        <v>2</v>
      </c>
      <c r="N115">
        <v>1606187.3681463101</v>
      </c>
      <c r="O115">
        <v>552662.84359918197</v>
      </c>
      <c r="P115">
        <v>523549.662005177</v>
      </c>
      <c r="Q115">
        <v>66840.497424266301</v>
      </c>
      <c r="R115">
        <v>61539.621651427296</v>
      </c>
      <c r="S115">
        <v>83064.344545639993</v>
      </c>
      <c r="T115">
        <v>1874344.84</v>
      </c>
      <c r="U115">
        <v>936435.15282636206</v>
      </c>
      <c r="V115">
        <v>2469152.49474457</v>
      </c>
      <c r="W115">
        <v>341415.44812255702</v>
      </c>
      <c r="X115">
        <v>0</v>
      </c>
      <c r="Y115">
        <v>0</v>
      </c>
      <c r="Z115">
        <v>0</v>
      </c>
      <c r="AA115">
        <v>0</v>
      </c>
      <c r="AB115">
        <v>212.04995923068901</v>
      </c>
      <c r="AC115">
        <v>83064.344545639993</v>
      </c>
      <c r="AD115">
        <v>0</v>
      </c>
      <c r="AE115">
        <v>0</v>
      </c>
      <c r="AF115">
        <v>0</v>
      </c>
      <c r="AG115">
        <v>0</v>
      </c>
      <c r="AH115">
        <v>0</v>
      </c>
      <c r="AI115">
        <v>0</v>
      </c>
      <c r="AJ115">
        <v>2893844.3373719999</v>
      </c>
      <c r="AK115" s="63">
        <v>14368.2276231333</v>
      </c>
      <c r="AL115">
        <v>396.07192657172499</v>
      </c>
      <c r="AM115">
        <v>78891.171681099702</v>
      </c>
      <c r="AN115">
        <v>5061.9173432160496</v>
      </c>
      <c r="AO115">
        <v>29932.2614561683</v>
      </c>
      <c r="AP115">
        <v>396.07192657172499</v>
      </c>
      <c r="AQ115">
        <v>69679.580315536805</v>
      </c>
      <c r="AR115">
        <v>5061.9173432160496</v>
      </c>
      <c r="AS115">
        <v>15703.8904691843</v>
      </c>
      <c r="AT115">
        <v>0</v>
      </c>
    </row>
    <row r="116" spans="1:46" x14ac:dyDescent="0.25">
      <c r="A116" t="s">
        <v>3023</v>
      </c>
      <c r="B116">
        <v>1976</v>
      </c>
      <c r="C116" t="s">
        <v>33</v>
      </c>
      <c r="D116">
        <v>1309</v>
      </c>
      <c r="E116" t="s">
        <v>361</v>
      </c>
      <c r="F116" t="s">
        <v>2892</v>
      </c>
      <c r="G116" t="s">
        <v>2911</v>
      </c>
      <c r="H116" t="s">
        <v>2904</v>
      </c>
      <c r="I116" t="s">
        <v>2895</v>
      </c>
      <c r="J116">
        <v>852.78679060653997</v>
      </c>
      <c r="K116">
        <v>1</v>
      </c>
      <c r="L116">
        <v>1</v>
      </c>
      <c r="M116">
        <v>2</v>
      </c>
      <c r="N116">
        <v>4970857.47970655</v>
      </c>
      <c r="O116">
        <v>2007414.7223176199</v>
      </c>
      <c r="P116">
        <v>1620914.5419167201</v>
      </c>
      <c r="Q116">
        <v>283014.16394820798</v>
      </c>
      <c r="R116">
        <v>260569.344073204</v>
      </c>
      <c r="S116">
        <v>351708.72347451397</v>
      </c>
      <c r="T116">
        <v>5177742.7300000004</v>
      </c>
      <c r="U116">
        <v>3965027.5219622902</v>
      </c>
      <c r="V116">
        <v>8371713.5125707798</v>
      </c>
      <c r="W116">
        <v>770158.88338745397</v>
      </c>
      <c r="X116">
        <v>0</v>
      </c>
      <c r="Y116">
        <v>0</v>
      </c>
      <c r="Z116">
        <v>0</v>
      </c>
      <c r="AA116">
        <v>0</v>
      </c>
      <c r="AB116">
        <v>897.85600406285005</v>
      </c>
      <c r="AC116">
        <v>351708.72347451397</v>
      </c>
      <c r="AD116">
        <v>0</v>
      </c>
      <c r="AE116">
        <v>0</v>
      </c>
      <c r="AF116">
        <v>0</v>
      </c>
      <c r="AG116">
        <v>0</v>
      </c>
      <c r="AH116">
        <v>0</v>
      </c>
      <c r="AI116">
        <v>0</v>
      </c>
      <c r="AJ116">
        <v>9494478.9754367992</v>
      </c>
      <c r="AK116" s="63">
        <v>11133.4733136332</v>
      </c>
      <c r="AL116">
        <v>396.07192657172499</v>
      </c>
      <c r="AM116">
        <v>78891.171681099702</v>
      </c>
      <c r="AN116">
        <v>5061.9173432160496</v>
      </c>
      <c r="AO116">
        <v>29932.2614561683</v>
      </c>
      <c r="AP116">
        <v>3712.8033307938799</v>
      </c>
      <c r="AQ116">
        <v>25435.7452526624</v>
      </c>
      <c r="AR116">
        <v>10933.434012224199</v>
      </c>
      <c r="AS116">
        <v>14388.5102345413</v>
      </c>
      <c r="AT116">
        <v>0</v>
      </c>
    </row>
    <row r="117" spans="1:46" x14ac:dyDescent="0.25">
      <c r="A117" t="s">
        <v>3024</v>
      </c>
      <c r="B117">
        <v>1976</v>
      </c>
      <c r="C117" t="s">
        <v>33</v>
      </c>
      <c r="D117">
        <v>3218</v>
      </c>
      <c r="E117" t="s">
        <v>362</v>
      </c>
      <c r="F117" t="s">
        <v>2892</v>
      </c>
      <c r="G117" t="s">
        <v>2893</v>
      </c>
      <c r="H117" t="s">
        <v>2894</v>
      </c>
      <c r="I117" t="s">
        <v>2895</v>
      </c>
      <c r="J117">
        <v>527.47826086954296</v>
      </c>
      <c r="K117">
        <v>1</v>
      </c>
      <c r="L117">
        <v>1</v>
      </c>
      <c r="M117">
        <v>2</v>
      </c>
      <c r="N117">
        <v>3465663.4046113198</v>
      </c>
      <c r="O117">
        <v>983041.53857278998</v>
      </c>
      <c r="P117">
        <v>1022779.40072971</v>
      </c>
      <c r="Q117">
        <v>175054.09399537201</v>
      </c>
      <c r="R117">
        <v>161171.19303629699</v>
      </c>
      <c r="S117">
        <v>217544.06591949399</v>
      </c>
      <c r="T117">
        <v>3355202.34</v>
      </c>
      <c r="U117">
        <v>2452507.2909454899</v>
      </c>
      <c r="V117">
        <v>5343789.8012401601</v>
      </c>
      <c r="W117">
        <v>463364.47456996399</v>
      </c>
      <c r="X117">
        <v>0</v>
      </c>
      <c r="Y117">
        <v>0</v>
      </c>
      <c r="Z117">
        <v>0</v>
      </c>
      <c r="AA117">
        <v>0</v>
      </c>
      <c r="AB117">
        <v>555.35513536449605</v>
      </c>
      <c r="AC117">
        <v>217544.06591949399</v>
      </c>
      <c r="AD117">
        <v>0</v>
      </c>
      <c r="AE117">
        <v>0</v>
      </c>
      <c r="AF117">
        <v>0</v>
      </c>
      <c r="AG117">
        <v>0</v>
      </c>
      <c r="AH117">
        <v>0</v>
      </c>
      <c r="AI117">
        <v>0</v>
      </c>
      <c r="AJ117">
        <v>6025253.6968649803</v>
      </c>
      <c r="AK117" s="63">
        <v>11422.752639952199</v>
      </c>
      <c r="AL117">
        <v>396.07192657172499</v>
      </c>
      <c r="AM117">
        <v>78891.171681099702</v>
      </c>
      <c r="AN117">
        <v>5061.9173432160496</v>
      </c>
      <c r="AO117">
        <v>29932.2614561683</v>
      </c>
      <c r="AP117">
        <v>396.07192657172499</v>
      </c>
      <c r="AQ117">
        <v>69679.580315536805</v>
      </c>
      <c r="AR117">
        <v>5061.9173432160496</v>
      </c>
      <c r="AS117">
        <v>15703.8904691843</v>
      </c>
      <c r="AT117">
        <v>0</v>
      </c>
    </row>
    <row r="118" spans="1:46" x14ac:dyDescent="0.25">
      <c r="A118" t="s">
        <v>3025</v>
      </c>
      <c r="B118">
        <v>1976</v>
      </c>
      <c r="C118" t="s">
        <v>33</v>
      </c>
      <c r="D118">
        <v>3219</v>
      </c>
      <c r="E118" t="s">
        <v>363</v>
      </c>
      <c r="F118" t="s">
        <v>2892</v>
      </c>
      <c r="G118" t="s">
        <v>2893</v>
      </c>
      <c r="H118" t="s">
        <v>2894</v>
      </c>
      <c r="I118" t="s">
        <v>2895</v>
      </c>
      <c r="J118">
        <v>391.55072463767698</v>
      </c>
      <c r="K118">
        <v>1</v>
      </c>
      <c r="L118">
        <v>1</v>
      </c>
      <c r="M118">
        <v>2</v>
      </c>
      <c r="N118">
        <v>2691428.18260124</v>
      </c>
      <c r="O118">
        <v>751989.84198240004</v>
      </c>
      <c r="P118">
        <v>826481.79690612399</v>
      </c>
      <c r="Q118">
        <v>129943.85255173899</v>
      </c>
      <c r="R118">
        <v>119638.480114897</v>
      </c>
      <c r="S118">
        <v>161484.44963587099</v>
      </c>
      <c r="T118">
        <v>2698969.2</v>
      </c>
      <c r="U118">
        <v>1820512.9541563999</v>
      </c>
      <c r="V118">
        <v>4152879.2271292801</v>
      </c>
      <c r="W118">
        <v>366190.68310767901</v>
      </c>
      <c r="X118">
        <v>0</v>
      </c>
      <c r="Y118">
        <v>0</v>
      </c>
      <c r="Z118">
        <v>0</v>
      </c>
      <c r="AA118">
        <v>0</v>
      </c>
      <c r="AB118">
        <v>412.24391944562802</v>
      </c>
      <c r="AC118">
        <v>161484.44963587099</v>
      </c>
      <c r="AD118">
        <v>0</v>
      </c>
      <c r="AE118">
        <v>0</v>
      </c>
      <c r="AF118">
        <v>0</v>
      </c>
      <c r="AG118">
        <v>0</v>
      </c>
      <c r="AH118">
        <v>0</v>
      </c>
      <c r="AI118">
        <v>0</v>
      </c>
      <c r="AJ118">
        <v>4680966.6037922697</v>
      </c>
      <c r="AK118" s="63">
        <v>11954.9430233435</v>
      </c>
      <c r="AL118">
        <v>396.07192657172499</v>
      </c>
      <c r="AM118">
        <v>78891.171681099702</v>
      </c>
      <c r="AN118">
        <v>5061.9173432160496</v>
      </c>
      <c r="AO118">
        <v>29932.2614561683</v>
      </c>
      <c r="AP118">
        <v>396.07192657172499</v>
      </c>
      <c r="AQ118">
        <v>69679.580315536805</v>
      </c>
      <c r="AR118">
        <v>5061.9173432160496</v>
      </c>
      <c r="AS118">
        <v>15703.8904691843</v>
      </c>
      <c r="AT118">
        <v>0</v>
      </c>
    </row>
    <row r="119" spans="1:46" x14ac:dyDescent="0.25">
      <c r="A119" t="s">
        <v>3026</v>
      </c>
      <c r="B119">
        <v>1976</v>
      </c>
      <c r="C119" t="s">
        <v>33</v>
      </c>
      <c r="D119">
        <v>246</v>
      </c>
      <c r="E119" t="s">
        <v>366</v>
      </c>
      <c r="F119" t="s">
        <v>2892</v>
      </c>
      <c r="G119" t="s">
        <v>2893</v>
      </c>
      <c r="H119" t="s">
        <v>2894</v>
      </c>
      <c r="I119" t="s">
        <v>2895</v>
      </c>
      <c r="J119">
        <v>455.82608695650299</v>
      </c>
      <c r="K119">
        <v>1</v>
      </c>
      <c r="L119">
        <v>1</v>
      </c>
      <c r="M119">
        <v>2</v>
      </c>
      <c r="N119">
        <v>3533259.1281886799</v>
      </c>
      <c r="O119">
        <v>963786.93804790103</v>
      </c>
      <c r="P119">
        <v>883785.48815119499</v>
      </c>
      <c r="Q119">
        <v>151274.902855875</v>
      </c>
      <c r="R119">
        <v>139277.84271287001</v>
      </c>
      <c r="S119">
        <v>187993.07509890999</v>
      </c>
      <c r="T119">
        <v>3552023.4</v>
      </c>
      <c r="U119">
        <v>2119360.8999565202</v>
      </c>
      <c r="V119">
        <v>5051273.5668415604</v>
      </c>
      <c r="W119">
        <v>619630.81692313799</v>
      </c>
      <c r="X119">
        <v>0</v>
      </c>
      <c r="Y119">
        <v>0</v>
      </c>
      <c r="Z119">
        <v>0</v>
      </c>
      <c r="AA119">
        <v>0</v>
      </c>
      <c r="AB119">
        <v>479.91619182009401</v>
      </c>
      <c r="AC119">
        <v>187993.07509890999</v>
      </c>
      <c r="AD119">
        <v>0</v>
      </c>
      <c r="AE119">
        <v>0</v>
      </c>
      <c r="AF119">
        <v>0</v>
      </c>
      <c r="AG119">
        <v>0</v>
      </c>
      <c r="AH119">
        <v>0</v>
      </c>
      <c r="AI119">
        <v>0</v>
      </c>
      <c r="AJ119">
        <v>5859377.3750554305</v>
      </c>
      <c r="AK119" s="63">
        <v>12854.414310022899</v>
      </c>
      <c r="AL119">
        <v>396.07192657172499</v>
      </c>
      <c r="AM119">
        <v>78891.171681099702</v>
      </c>
      <c r="AN119">
        <v>5061.9173432160496</v>
      </c>
      <c r="AO119">
        <v>29932.2614561683</v>
      </c>
      <c r="AP119">
        <v>396.07192657172499</v>
      </c>
      <c r="AQ119">
        <v>69679.580315536805</v>
      </c>
      <c r="AR119">
        <v>5061.9173432160496</v>
      </c>
      <c r="AS119">
        <v>15703.8904691843</v>
      </c>
      <c r="AT119">
        <v>0</v>
      </c>
    </row>
    <row r="120" spans="1:46" x14ac:dyDescent="0.25">
      <c r="A120" t="s">
        <v>3027</v>
      </c>
      <c r="B120">
        <v>1976</v>
      </c>
      <c r="C120" t="s">
        <v>33</v>
      </c>
      <c r="D120">
        <v>245</v>
      </c>
      <c r="E120" t="s">
        <v>368</v>
      </c>
      <c r="F120" t="s">
        <v>2892</v>
      </c>
      <c r="G120" t="s">
        <v>2893</v>
      </c>
      <c r="H120" t="s">
        <v>2894</v>
      </c>
      <c r="I120" t="s">
        <v>2895</v>
      </c>
      <c r="J120">
        <v>377.52173913041298</v>
      </c>
      <c r="K120">
        <v>1</v>
      </c>
      <c r="L120">
        <v>1</v>
      </c>
      <c r="M120">
        <v>2</v>
      </c>
      <c r="N120">
        <v>2505638.8288517902</v>
      </c>
      <c r="O120">
        <v>894272.15760777099</v>
      </c>
      <c r="P120">
        <v>804942.77203230897</v>
      </c>
      <c r="Q120">
        <v>125288.05622830401</v>
      </c>
      <c r="R120">
        <v>115351.91799654999</v>
      </c>
      <c r="S120">
        <v>155698.57602859699</v>
      </c>
      <c r="T120">
        <v>2690208.47</v>
      </c>
      <c r="U120">
        <v>1755285.2627167299</v>
      </c>
      <c r="V120">
        <v>3858196.35120326</v>
      </c>
      <c r="W120">
        <v>586899.90800205502</v>
      </c>
      <c r="X120">
        <v>0</v>
      </c>
      <c r="Y120">
        <v>0</v>
      </c>
      <c r="Z120">
        <v>0</v>
      </c>
      <c r="AA120">
        <v>0</v>
      </c>
      <c r="AB120">
        <v>397.47351140536102</v>
      </c>
      <c r="AC120">
        <v>155698.57602859699</v>
      </c>
      <c r="AD120">
        <v>0</v>
      </c>
      <c r="AE120">
        <v>0</v>
      </c>
      <c r="AF120">
        <v>0</v>
      </c>
      <c r="AG120">
        <v>0</v>
      </c>
      <c r="AH120">
        <v>0</v>
      </c>
      <c r="AI120">
        <v>0</v>
      </c>
      <c r="AJ120">
        <v>4601192.3087453302</v>
      </c>
      <c r="AK120" s="63">
        <v>12187.887032264</v>
      </c>
      <c r="AL120">
        <v>396.07192657172499</v>
      </c>
      <c r="AM120">
        <v>78891.171681099702</v>
      </c>
      <c r="AN120">
        <v>5061.9173432160496</v>
      </c>
      <c r="AO120">
        <v>29932.2614561683</v>
      </c>
      <c r="AP120">
        <v>396.07192657172499</v>
      </c>
      <c r="AQ120">
        <v>69679.580315536805</v>
      </c>
      <c r="AR120">
        <v>5061.9173432160496</v>
      </c>
      <c r="AS120">
        <v>15703.8904691843</v>
      </c>
      <c r="AT120">
        <v>0</v>
      </c>
    </row>
    <row r="121" spans="1:46" x14ac:dyDescent="0.25">
      <c r="A121" t="s">
        <v>3028</v>
      </c>
      <c r="B121">
        <v>1976</v>
      </c>
      <c r="C121" t="s">
        <v>33</v>
      </c>
      <c r="D121">
        <v>1310</v>
      </c>
      <c r="E121" t="s">
        <v>369</v>
      </c>
      <c r="F121" t="s">
        <v>2892</v>
      </c>
      <c r="G121" t="s">
        <v>2911</v>
      </c>
      <c r="H121" t="s">
        <v>2904</v>
      </c>
      <c r="I121" t="s">
        <v>2895</v>
      </c>
      <c r="J121">
        <v>351.419184055009</v>
      </c>
      <c r="K121">
        <v>1</v>
      </c>
      <c r="L121">
        <v>1</v>
      </c>
      <c r="M121">
        <v>2</v>
      </c>
      <c r="N121">
        <v>1963327.6731644</v>
      </c>
      <c r="O121">
        <v>1079553.07785159</v>
      </c>
      <c r="P121">
        <v>812305.10562526295</v>
      </c>
      <c r="Q121">
        <v>116625.407037499</v>
      </c>
      <c r="R121">
        <v>107376.271880133</v>
      </c>
      <c r="S121">
        <v>144933.28694800101</v>
      </c>
      <c r="T121">
        <v>2445265.96</v>
      </c>
      <c r="U121">
        <v>1633921.5755588899</v>
      </c>
      <c r="V121">
        <v>3733433.5661289301</v>
      </c>
      <c r="W121">
        <v>345383.97797626402</v>
      </c>
      <c r="X121">
        <v>0</v>
      </c>
      <c r="Y121">
        <v>0</v>
      </c>
      <c r="Z121">
        <v>0</v>
      </c>
      <c r="AA121">
        <v>0</v>
      </c>
      <c r="AB121">
        <v>369.99145369294803</v>
      </c>
      <c r="AC121">
        <v>144933.28694800101</v>
      </c>
      <c r="AD121">
        <v>0</v>
      </c>
      <c r="AE121">
        <v>0</v>
      </c>
      <c r="AF121">
        <v>0</v>
      </c>
      <c r="AG121">
        <v>0</v>
      </c>
      <c r="AH121">
        <v>0</v>
      </c>
      <c r="AI121">
        <v>0</v>
      </c>
      <c r="AJ121">
        <v>4224120.8225068804</v>
      </c>
      <c r="AK121" s="63">
        <v>12020.1770824374</v>
      </c>
      <c r="AL121">
        <v>396.07192657172499</v>
      </c>
      <c r="AM121">
        <v>78891.171681099702</v>
      </c>
      <c r="AN121">
        <v>5061.9173432160496</v>
      </c>
      <c r="AO121">
        <v>29932.2614561683</v>
      </c>
      <c r="AP121">
        <v>3712.8033307938799</v>
      </c>
      <c r="AQ121">
        <v>25435.7452526624</v>
      </c>
      <c r="AR121">
        <v>10933.434012224199</v>
      </c>
      <c r="AS121">
        <v>14388.5102345413</v>
      </c>
      <c r="AT121">
        <v>0</v>
      </c>
    </row>
    <row r="122" spans="1:46" x14ac:dyDescent="0.25">
      <c r="A122" t="s">
        <v>3029</v>
      </c>
      <c r="B122">
        <v>1976</v>
      </c>
      <c r="C122" t="s">
        <v>33</v>
      </c>
      <c r="D122">
        <v>253</v>
      </c>
      <c r="E122" t="s">
        <v>370</v>
      </c>
      <c r="F122" t="s">
        <v>2892</v>
      </c>
      <c r="G122" t="s">
        <v>2903</v>
      </c>
      <c r="H122" t="s">
        <v>2904</v>
      </c>
      <c r="I122" t="s">
        <v>2895</v>
      </c>
      <c r="J122">
        <v>466.196089950447</v>
      </c>
      <c r="K122">
        <v>1</v>
      </c>
      <c r="L122">
        <v>1</v>
      </c>
      <c r="M122">
        <v>2</v>
      </c>
      <c r="N122">
        <v>3072470.4329377799</v>
      </c>
      <c r="O122">
        <v>2087945.6166792</v>
      </c>
      <c r="P122">
        <v>1231144.02785703</v>
      </c>
      <c r="Q122">
        <v>154800.39346032499</v>
      </c>
      <c r="R122">
        <v>140236.40126458899</v>
      </c>
      <c r="S122">
        <v>192269.90086075501</v>
      </c>
      <c r="T122">
        <v>4519020.7</v>
      </c>
      <c r="U122">
        <v>2167576.1721989298</v>
      </c>
      <c r="V122">
        <v>5808455.0715666702</v>
      </c>
      <c r="W122">
        <v>877650.966389696</v>
      </c>
      <c r="X122">
        <v>0</v>
      </c>
      <c r="Y122">
        <v>0</v>
      </c>
      <c r="Z122">
        <v>0</v>
      </c>
      <c r="AA122">
        <v>0</v>
      </c>
      <c r="AB122">
        <v>490.83424256011602</v>
      </c>
      <c r="AC122">
        <v>192269.90086075501</v>
      </c>
      <c r="AD122">
        <v>0</v>
      </c>
      <c r="AE122">
        <v>0</v>
      </c>
      <c r="AF122">
        <v>0</v>
      </c>
      <c r="AG122">
        <v>0</v>
      </c>
      <c r="AH122">
        <v>0</v>
      </c>
      <c r="AI122">
        <v>0</v>
      </c>
      <c r="AJ122">
        <v>6878866.7730596904</v>
      </c>
      <c r="AK122" s="63">
        <v>14755.3077371173</v>
      </c>
      <c r="AL122">
        <v>396.07192657172499</v>
      </c>
      <c r="AM122">
        <v>78891.171681099702</v>
      </c>
      <c r="AN122">
        <v>5061.9173432160496</v>
      </c>
      <c r="AO122">
        <v>29932.2614561683</v>
      </c>
      <c r="AP122">
        <v>396.07192657172499</v>
      </c>
      <c r="AQ122">
        <v>78891.171681099702</v>
      </c>
      <c r="AR122">
        <v>11290.808500454899</v>
      </c>
      <c r="AS122">
        <v>29932.2614561683</v>
      </c>
      <c r="AT122">
        <v>0</v>
      </c>
    </row>
    <row r="123" spans="1:46" x14ac:dyDescent="0.25">
      <c r="A123" t="s">
        <v>3030</v>
      </c>
      <c r="B123">
        <v>1976</v>
      </c>
      <c r="C123" t="s">
        <v>33</v>
      </c>
      <c r="D123">
        <v>1317</v>
      </c>
      <c r="E123" t="s">
        <v>371</v>
      </c>
      <c r="F123" t="s">
        <v>2892</v>
      </c>
      <c r="G123" t="s">
        <v>2893</v>
      </c>
      <c r="H123" t="s">
        <v>2894</v>
      </c>
      <c r="I123" t="s">
        <v>2895</v>
      </c>
      <c r="J123">
        <v>548.57573952738801</v>
      </c>
      <c r="K123">
        <v>1</v>
      </c>
      <c r="L123">
        <v>1</v>
      </c>
      <c r="M123">
        <v>2</v>
      </c>
      <c r="N123">
        <v>3810452.1718064002</v>
      </c>
      <c r="O123">
        <v>976103.52370066999</v>
      </c>
      <c r="P123">
        <v>1054673.36151142</v>
      </c>
      <c r="Q123">
        <v>182055.709580339</v>
      </c>
      <c r="R123">
        <v>167617.53605664699</v>
      </c>
      <c r="S123">
        <v>226245.14732579101</v>
      </c>
      <c r="T123">
        <v>3640302.4</v>
      </c>
      <c r="U123">
        <v>2550599.9026554702</v>
      </c>
      <c r="V123">
        <v>5700543.9458212098</v>
      </c>
      <c r="W123">
        <v>489780.78923256201</v>
      </c>
      <c r="X123">
        <v>0</v>
      </c>
      <c r="Y123">
        <v>0</v>
      </c>
      <c r="Z123">
        <v>0</v>
      </c>
      <c r="AA123">
        <v>0</v>
      </c>
      <c r="AB123">
        <v>577.56760170683003</v>
      </c>
      <c r="AC123">
        <v>226245.14732579101</v>
      </c>
      <c r="AD123">
        <v>0</v>
      </c>
      <c r="AE123">
        <v>0</v>
      </c>
      <c r="AF123">
        <v>0</v>
      </c>
      <c r="AG123">
        <v>0</v>
      </c>
      <c r="AH123">
        <v>0</v>
      </c>
      <c r="AI123">
        <v>0</v>
      </c>
      <c r="AJ123">
        <v>6417147.4499812704</v>
      </c>
      <c r="AK123" s="63">
        <v>11697.833111449299</v>
      </c>
      <c r="AL123">
        <v>396.07192657172499</v>
      </c>
      <c r="AM123">
        <v>78891.171681099702</v>
      </c>
      <c r="AN123">
        <v>5061.9173432160496</v>
      </c>
      <c r="AO123">
        <v>29932.2614561683</v>
      </c>
      <c r="AP123">
        <v>396.07192657172499</v>
      </c>
      <c r="AQ123">
        <v>69679.580315536805</v>
      </c>
      <c r="AR123">
        <v>5061.9173432160496</v>
      </c>
      <c r="AS123">
        <v>15703.8904691843</v>
      </c>
      <c r="AT123">
        <v>0</v>
      </c>
    </row>
    <row r="124" spans="1:46" x14ac:dyDescent="0.25">
      <c r="A124" t="s">
        <v>3031</v>
      </c>
      <c r="B124">
        <v>1976</v>
      </c>
      <c r="C124" t="s">
        <v>33</v>
      </c>
      <c r="D124">
        <v>1338</v>
      </c>
      <c r="E124" t="s">
        <v>372</v>
      </c>
      <c r="F124" t="s">
        <v>2945</v>
      </c>
      <c r="G124" t="s">
        <v>2903</v>
      </c>
      <c r="H124" t="s">
        <v>2904</v>
      </c>
      <c r="I124" t="s">
        <v>2895</v>
      </c>
      <c r="J124">
        <v>119.858023282541</v>
      </c>
      <c r="K124">
        <v>1</v>
      </c>
      <c r="L124">
        <v>2</v>
      </c>
      <c r="M124">
        <v>2</v>
      </c>
      <c r="N124">
        <v>1217343.5963359801</v>
      </c>
      <c r="O124">
        <v>586239.65936194302</v>
      </c>
      <c r="P124">
        <v>355439.67590472999</v>
      </c>
      <c r="Q124">
        <v>39833.255728441603</v>
      </c>
      <c r="R124">
        <v>36622.6668291022</v>
      </c>
      <c r="S124">
        <v>49432.182617297098</v>
      </c>
      <c r="T124">
        <v>1678199.63</v>
      </c>
      <c r="U124">
        <v>557279.224160193</v>
      </c>
      <c r="V124">
        <v>1958484.78320816</v>
      </c>
      <c r="W124">
        <v>276867.87851211202</v>
      </c>
      <c r="X124">
        <v>0</v>
      </c>
      <c r="Y124">
        <v>0</v>
      </c>
      <c r="Z124">
        <v>0</v>
      </c>
      <c r="AA124">
        <v>0</v>
      </c>
      <c r="AB124">
        <v>126.192439921348</v>
      </c>
      <c r="AC124">
        <v>49432.182617297098</v>
      </c>
      <c r="AD124">
        <v>0</v>
      </c>
      <c r="AE124">
        <v>0</v>
      </c>
      <c r="AF124">
        <v>0</v>
      </c>
      <c r="AG124">
        <v>0</v>
      </c>
      <c r="AH124">
        <v>0</v>
      </c>
      <c r="AI124">
        <v>0</v>
      </c>
      <c r="AJ124">
        <v>2284911.0367774898</v>
      </c>
      <c r="AK124" s="63">
        <v>19063.480059163499</v>
      </c>
      <c r="AL124">
        <v>396.07192657172499</v>
      </c>
      <c r="AM124">
        <v>78891.171681099702</v>
      </c>
      <c r="AN124">
        <v>5061.9173432160496</v>
      </c>
      <c r="AO124">
        <v>29932.2614561683</v>
      </c>
      <c r="AP124">
        <v>396.07192657172499</v>
      </c>
      <c r="AQ124">
        <v>78891.171681099702</v>
      </c>
      <c r="AR124">
        <v>11290.808500454899</v>
      </c>
      <c r="AS124">
        <v>29932.2614561683</v>
      </c>
      <c r="AT124">
        <v>0</v>
      </c>
    </row>
    <row r="125" spans="1:46" x14ac:dyDescent="0.25">
      <c r="A125" t="s">
        <v>3032</v>
      </c>
      <c r="B125">
        <v>1976</v>
      </c>
      <c r="C125" t="s">
        <v>33</v>
      </c>
      <c r="D125">
        <v>252</v>
      </c>
      <c r="E125" t="s">
        <v>373</v>
      </c>
      <c r="F125" t="s">
        <v>2892</v>
      </c>
      <c r="G125" t="s">
        <v>2903</v>
      </c>
      <c r="H125" t="s">
        <v>2904</v>
      </c>
      <c r="I125" t="s">
        <v>2895</v>
      </c>
      <c r="J125">
        <v>1340.6403128802499</v>
      </c>
      <c r="K125">
        <v>1</v>
      </c>
      <c r="L125">
        <v>1</v>
      </c>
      <c r="M125">
        <v>2</v>
      </c>
      <c r="N125">
        <v>7505522.26696523</v>
      </c>
      <c r="O125">
        <v>4221474.68069614</v>
      </c>
      <c r="P125">
        <v>2756528.9325999101</v>
      </c>
      <c r="Q125">
        <v>447379.18469283503</v>
      </c>
      <c r="R125">
        <v>409633.18242399499</v>
      </c>
      <c r="S125">
        <v>552910.64340504503</v>
      </c>
      <c r="T125">
        <v>9107238.4399999995</v>
      </c>
      <c r="U125">
        <v>6233299.8073781095</v>
      </c>
      <c r="V125">
        <v>13554603.196681499</v>
      </c>
      <c r="W125">
        <v>1784523.55843679</v>
      </c>
      <c r="X125">
        <v>0</v>
      </c>
      <c r="Y125">
        <v>0</v>
      </c>
      <c r="Z125">
        <v>0</v>
      </c>
      <c r="AA125">
        <v>0</v>
      </c>
      <c r="AB125">
        <v>1411.4922598087001</v>
      </c>
      <c r="AC125">
        <v>552910.64340504503</v>
      </c>
      <c r="AD125">
        <v>0</v>
      </c>
      <c r="AE125">
        <v>0</v>
      </c>
      <c r="AF125">
        <v>0</v>
      </c>
      <c r="AG125">
        <v>0</v>
      </c>
      <c r="AH125">
        <v>0</v>
      </c>
      <c r="AI125">
        <v>0</v>
      </c>
      <c r="AJ125">
        <v>15893448.890783099</v>
      </c>
      <c r="AK125" s="63">
        <v>11855.117840397799</v>
      </c>
      <c r="AL125">
        <v>396.07192657172499</v>
      </c>
      <c r="AM125">
        <v>78891.171681099702</v>
      </c>
      <c r="AN125">
        <v>5061.9173432160496</v>
      </c>
      <c r="AO125">
        <v>29932.2614561683</v>
      </c>
      <c r="AP125">
        <v>396.07192657172499</v>
      </c>
      <c r="AQ125">
        <v>78891.171681099702</v>
      </c>
      <c r="AR125">
        <v>11290.808500454899</v>
      </c>
      <c r="AS125">
        <v>29932.2614561683</v>
      </c>
      <c r="AT125">
        <v>0</v>
      </c>
    </row>
    <row r="126" spans="1:46" x14ac:dyDescent="0.25">
      <c r="A126" t="s">
        <v>4309</v>
      </c>
      <c r="B126">
        <v>1976</v>
      </c>
      <c r="C126" t="s">
        <v>33</v>
      </c>
      <c r="D126">
        <v>5452</v>
      </c>
      <c r="E126" t="s">
        <v>374</v>
      </c>
      <c r="F126" t="s">
        <v>2892</v>
      </c>
      <c r="G126" t="s">
        <v>2893</v>
      </c>
      <c r="H126" t="s">
        <v>2894</v>
      </c>
      <c r="I126" t="s">
        <v>2895</v>
      </c>
      <c r="J126">
        <v>287.57971014490801</v>
      </c>
      <c r="K126">
        <v>1</v>
      </c>
      <c r="L126">
        <v>1</v>
      </c>
      <c r="M126">
        <v>2</v>
      </c>
      <c r="N126">
        <v>2034172.4089046</v>
      </c>
      <c r="O126">
        <v>644172.00478870398</v>
      </c>
      <c r="P126">
        <v>617339.92675676604</v>
      </c>
      <c r="Q126">
        <v>95439.014923345094</v>
      </c>
      <c r="R126">
        <v>87870.095159335295</v>
      </c>
      <c r="S126">
        <v>118604.431806803</v>
      </c>
      <c r="T126">
        <v>2141893.16</v>
      </c>
      <c r="U126">
        <v>1337100.2905327501</v>
      </c>
      <c r="V126">
        <v>3229363.94701279</v>
      </c>
      <c r="W126">
        <v>249326.72541382501</v>
      </c>
      <c r="X126">
        <v>0</v>
      </c>
      <c r="Y126">
        <v>0</v>
      </c>
      <c r="Z126">
        <v>0</v>
      </c>
      <c r="AA126">
        <v>0</v>
      </c>
      <c r="AB126">
        <v>302.77810613906502</v>
      </c>
      <c r="AC126">
        <v>118604.431806803</v>
      </c>
      <c r="AD126">
        <v>0</v>
      </c>
      <c r="AE126">
        <v>0</v>
      </c>
      <c r="AF126">
        <v>0</v>
      </c>
      <c r="AG126">
        <v>0</v>
      </c>
      <c r="AH126">
        <v>0</v>
      </c>
      <c r="AI126">
        <v>0</v>
      </c>
      <c r="AJ126">
        <v>3597597.88233956</v>
      </c>
      <c r="AK126" s="63">
        <v>12509.9155309906</v>
      </c>
      <c r="AL126">
        <v>396.07192657172499</v>
      </c>
      <c r="AM126">
        <v>78891.171681099702</v>
      </c>
      <c r="AN126">
        <v>5061.9173432160496</v>
      </c>
      <c r="AO126">
        <v>29932.2614561683</v>
      </c>
      <c r="AP126">
        <v>396.07192657172499</v>
      </c>
      <c r="AQ126">
        <v>69679.580315536805</v>
      </c>
      <c r="AR126">
        <v>5061.9173432160496</v>
      </c>
      <c r="AS126">
        <v>15703.8904691843</v>
      </c>
      <c r="AT126">
        <v>0</v>
      </c>
    </row>
    <row r="127" spans="1:46" x14ac:dyDescent="0.25">
      <c r="A127" t="s">
        <v>3033</v>
      </c>
      <c r="B127">
        <v>1976</v>
      </c>
      <c r="C127" t="s">
        <v>33</v>
      </c>
      <c r="D127">
        <v>5292</v>
      </c>
      <c r="E127" t="s">
        <v>376</v>
      </c>
      <c r="F127" t="s">
        <v>2892</v>
      </c>
      <c r="G127" t="s">
        <v>2911</v>
      </c>
      <c r="H127" t="s">
        <v>2904</v>
      </c>
      <c r="I127" t="s">
        <v>2895</v>
      </c>
      <c r="J127">
        <v>709.10567826137299</v>
      </c>
      <c r="K127">
        <v>1</v>
      </c>
      <c r="L127">
        <v>1</v>
      </c>
      <c r="M127">
        <v>2</v>
      </c>
      <c r="N127">
        <v>4054020.9579571099</v>
      </c>
      <c r="O127">
        <v>1550816.3735374699</v>
      </c>
      <c r="P127">
        <v>1403673.1861288401</v>
      </c>
      <c r="Q127">
        <v>235330.74491143599</v>
      </c>
      <c r="R127">
        <v>216667.52287724</v>
      </c>
      <c r="S127">
        <v>292451.35555213399</v>
      </c>
      <c r="T127">
        <v>4163525.81</v>
      </c>
      <c r="U127">
        <v>3296982.9754120898</v>
      </c>
      <c r="V127">
        <v>6809085.7879349999</v>
      </c>
      <c r="W127">
        <v>650676.41603640001</v>
      </c>
      <c r="X127">
        <v>0</v>
      </c>
      <c r="Y127">
        <v>0</v>
      </c>
      <c r="Z127">
        <v>0</v>
      </c>
      <c r="AA127">
        <v>0</v>
      </c>
      <c r="AB127">
        <v>746.581440701259</v>
      </c>
      <c r="AC127">
        <v>292451.35555213399</v>
      </c>
      <c r="AD127">
        <v>0</v>
      </c>
      <c r="AE127">
        <v>0</v>
      </c>
      <c r="AF127">
        <v>0</v>
      </c>
      <c r="AG127">
        <v>0</v>
      </c>
      <c r="AH127">
        <v>0</v>
      </c>
      <c r="AI127">
        <v>0</v>
      </c>
      <c r="AJ127">
        <v>7752960.1409642398</v>
      </c>
      <c r="AK127" s="63">
        <v>10933.434012224199</v>
      </c>
      <c r="AL127">
        <v>396.07192657172499</v>
      </c>
      <c r="AM127">
        <v>78891.171681099702</v>
      </c>
      <c r="AN127">
        <v>5061.9173432160496</v>
      </c>
      <c r="AO127">
        <v>29932.2614561683</v>
      </c>
      <c r="AP127">
        <v>3712.8033307938799</v>
      </c>
      <c r="AQ127">
        <v>25435.7452526624</v>
      </c>
      <c r="AR127">
        <v>10933.434012224199</v>
      </c>
      <c r="AS127">
        <v>14388.5102345413</v>
      </c>
      <c r="AT127">
        <v>0</v>
      </c>
    </row>
    <row r="128" spans="1:46" x14ac:dyDescent="0.25">
      <c r="A128" t="s">
        <v>3034</v>
      </c>
      <c r="B128">
        <v>1976</v>
      </c>
      <c r="C128" t="s">
        <v>33</v>
      </c>
      <c r="D128">
        <v>249</v>
      </c>
      <c r="E128" t="s">
        <v>377</v>
      </c>
      <c r="F128" t="s">
        <v>2892</v>
      </c>
      <c r="G128" t="s">
        <v>2911</v>
      </c>
      <c r="H128" t="s">
        <v>2904</v>
      </c>
      <c r="I128" t="s">
        <v>2895</v>
      </c>
      <c r="J128">
        <v>671.56203808441103</v>
      </c>
      <c r="K128">
        <v>1</v>
      </c>
      <c r="L128">
        <v>1</v>
      </c>
      <c r="M128">
        <v>2</v>
      </c>
      <c r="N128">
        <v>3913662.9283394702</v>
      </c>
      <c r="O128">
        <v>1795029.77057599</v>
      </c>
      <c r="P128">
        <v>1375635.1127137099</v>
      </c>
      <c r="Q128">
        <v>222871.145333564</v>
      </c>
      <c r="R128">
        <v>205196.04864383399</v>
      </c>
      <c r="S128">
        <v>276967.502018434</v>
      </c>
      <c r="T128">
        <v>4389970.9800000004</v>
      </c>
      <c r="U128">
        <v>3122424.0256065601</v>
      </c>
      <c r="V128">
        <v>6906923.7008362301</v>
      </c>
      <c r="W128">
        <v>604764.25112617505</v>
      </c>
      <c r="X128">
        <v>0</v>
      </c>
      <c r="Y128">
        <v>0</v>
      </c>
      <c r="Z128">
        <v>0</v>
      </c>
      <c r="AA128">
        <v>0</v>
      </c>
      <c r="AB128">
        <v>707.05364416575503</v>
      </c>
      <c r="AC128">
        <v>276967.502018434</v>
      </c>
      <c r="AD128">
        <v>0</v>
      </c>
      <c r="AE128">
        <v>0</v>
      </c>
      <c r="AF128">
        <v>0</v>
      </c>
      <c r="AG128">
        <v>0</v>
      </c>
      <c r="AH128">
        <v>0</v>
      </c>
      <c r="AI128">
        <v>0</v>
      </c>
      <c r="AJ128">
        <v>7789362.5076249996</v>
      </c>
      <c r="AK128" s="63">
        <v>11598.872577496601</v>
      </c>
      <c r="AL128">
        <v>396.07192657172499</v>
      </c>
      <c r="AM128">
        <v>78891.171681099702</v>
      </c>
      <c r="AN128">
        <v>5061.9173432160496</v>
      </c>
      <c r="AO128">
        <v>29932.2614561683</v>
      </c>
      <c r="AP128">
        <v>3712.8033307938799</v>
      </c>
      <c r="AQ128">
        <v>25435.7452526624</v>
      </c>
      <c r="AR128">
        <v>10933.434012224199</v>
      </c>
      <c r="AS128">
        <v>14388.5102345413</v>
      </c>
      <c r="AT128">
        <v>0</v>
      </c>
    </row>
    <row r="129" spans="1:46" x14ac:dyDescent="0.25">
      <c r="A129" t="s">
        <v>3035</v>
      </c>
      <c r="B129">
        <v>1976</v>
      </c>
      <c r="C129" t="s">
        <v>33</v>
      </c>
      <c r="D129">
        <v>3947</v>
      </c>
      <c r="E129" t="s">
        <v>378</v>
      </c>
      <c r="F129" t="s">
        <v>2892</v>
      </c>
      <c r="G129" t="s">
        <v>2893</v>
      </c>
      <c r="H129" t="s">
        <v>2894</v>
      </c>
      <c r="I129" t="s">
        <v>2895</v>
      </c>
      <c r="J129">
        <v>517.26086956519998</v>
      </c>
      <c r="K129">
        <v>1</v>
      </c>
      <c r="L129">
        <v>1</v>
      </c>
      <c r="M129">
        <v>2</v>
      </c>
      <c r="N129">
        <v>3731178.5839260598</v>
      </c>
      <c r="O129">
        <v>986708.73550037295</v>
      </c>
      <c r="P129">
        <v>1019786.06084747</v>
      </c>
      <c r="Q129">
        <v>171663.25059866099</v>
      </c>
      <c r="R129">
        <v>158049.26504721801</v>
      </c>
      <c r="S129">
        <v>213330.18069932799</v>
      </c>
      <c r="T129">
        <v>3662384.31</v>
      </c>
      <c r="U129">
        <v>2405001.5859197802</v>
      </c>
      <c r="V129">
        <v>5589183.5706432899</v>
      </c>
      <c r="W129">
        <v>477657.72751474602</v>
      </c>
      <c r="X129">
        <v>0</v>
      </c>
      <c r="Y129">
        <v>0</v>
      </c>
      <c r="Z129">
        <v>0</v>
      </c>
      <c r="AA129">
        <v>0</v>
      </c>
      <c r="AB129">
        <v>544.59776174014701</v>
      </c>
      <c r="AC129">
        <v>213330.18069932799</v>
      </c>
      <c r="AD129">
        <v>0</v>
      </c>
      <c r="AE129">
        <v>0</v>
      </c>
      <c r="AF129">
        <v>0</v>
      </c>
      <c r="AG129">
        <v>0</v>
      </c>
      <c r="AH129">
        <v>0</v>
      </c>
      <c r="AI129">
        <v>0</v>
      </c>
      <c r="AJ129">
        <v>6280716.0766191101</v>
      </c>
      <c r="AK129" s="63">
        <v>12142.260213687799</v>
      </c>
      <c r="AL129">
        <v>396.07192657172499</v>
      </c>
      <c r="AM129">
        <v>78891.171681099702</v>
      </c>
      <c r="AN129">
        <v>5061.9173432160496</v>
      </c>
      <c r="AO129">
        <v>29932.2614561683</v>
      </c>
      <c r="AP129">
        <v>396.07192657172499</v>
      </c>
      <c r="AQ129">
        <v>69679.580315536805</v>
      </c>
      <c r="AR129">
        <v>5061.9173432160496</v>
      </c>
      <c r="AS129">
        <v>15703.8904691843</v>
      </c>
      <c r="AT129">
        <v>0</v>
      </c>
    </row>
    <row r="130" spans="1:46" x14ac:dyDescent="0.25">
      <c r="A130" t="s">
        <v>3036</v>
      </c>
      <c r="B130">
        <v>1976</v>
      </c>
      <c r="C130" t="s">
        <v>33</v>
      </c>
      <c r="D130">
        <v>4646</v>
      </c>
      <c r="E130" t="s">
        <v>379</v>
      </c>
      <c r="F130" t="s">
        <v>2892</v>
      </c>
      <c r="G130" t="s">
        <v>2893</v>
      </c>
      <c r="H130" t="s">
        <v>2894</v>
      </c>
      <c r="I130" t="s">
        <v>2895</v>
      </c>
      <c r="J130">
        <v>524.50724637679696</v>
      </c>
      <c r="K130">
        <v>1</v>
      </c>
      <c r="L130">
        <v>1</v>
      </c>
      <c r="M130">
        <v>2</v>
      </c>
      <c r="N130">
        <v>3638575.30313547</v>
      </c>
      <c r="O130">
        <v>976833.40094180906</v>
      </c>
      <c r="P130">
        <v>999820.54877814499</v>
      </c>
      <c r="Q130">
        <v>174068.104071507</v>
      </c>
      <c r="R130">
        <v>160263.39837280801</v>
      </c>
      <c r="S130">
        <v>216318.75177746301</v>
      </c>
      <c r="T130">
        <v>3510867.18</v>
      </c>
      <c r="U130">
        <v>2438693.5752997398</v>
      </c>
      <c r="V130">
        <v>5344791.0451091798</v>
      </c>
      <c r="W130">
        <v>604217.48308582697</v>
      </c>
      <c r="X130">
        <v>0</v>
      </c>
      <c r="Y130">
        <v>0</v>
      </c>
      <c r="Z130">
        <v>0</v>
      </c>
      <c r="AA130">
        <v>0</v>
      </c>
      <c r="AB130">
        <v>552.22710473614598</v>
      </c>
      <c r="AC130">
        <v>216318.75177746301</v>
      </c>
      <c r="AD130">
        <v>0</v>
      </c>
      <c r="AE130">
        <v>0</v>
      </c>
      <c r="AF130">
        <v>0</v>
      </c>
      <c r="AG130">
        <v>0</v>
      </c>
      <c r="AH130">
        <v>0</v>
      </c>
      <c r="AI130">
        <v>0</v>
      </c>
      <c r="AJ130">
        <v>6165879.5070772003</v>
      </c>
      <c r="AK130" s="63">
        <v>11755.5659138553</v>
      </c>
      <c r="AL130">
        <v>396.07192657172499</v>
      </c>
      <c r="AM130">
        <v>78891.171681099702</v>
      </c>
      <c r="AN130">
        <v>5061.9173432160496</v>
      </c>
      <c r="AO130">
        <v>29932.2614561683</v>
      </c>
      <c r="AP130">
        <v>396.07192657172499</v>
      </c>
      <c r="AQ130">
        <v>69679.580315536805</v>
      </c>
      <c r="AR130">
        <v>5061.9173432160496</v>
      </c>
      <c r="AS130">
        <v>15703.8904691843</v>
      </c>
      <c r="AT130">
        <v>0</v>
      </c>
    </row>
    <row r="131" spans="1:46" x14ac:dyDescent="0.25">
      <c r="A131" t="s">
        <v>3037</v>
      </c>
      <c r="B131">
        <v>1976</v>
      </c>
      <c r="C131" t="s">
        <v>33</v>
      </c>
      <c r="D131">
        <v>247</v>
      </c>
      <c r="E131" t="s">
        <v>380</v>
      </c>
      <c r="F131" t="s">
        <v>2892</v>
      </c>
      <c r="G131" t="s">
        <v>2893</v>
      </c>
      <c r="H131" t="s">
        <v>2894</v>
      </c>
      <c r="I131" t="s">
        <v>2895</v>
      </c>
      <c r="J131">
        <v>507.10144927535202</v>
      </c>
      <c r="K131">
        <v>2</v>
      </c>
      <c r="L131">
        <v>1</v>
      </c>
      <c r="M131">
        <v>2</v>
      </c>
      <c r="N131">
        <v>3616082.3350744802</v>
      </c>
      <c r="O131">
        <v>977867.84199148999</v>
      </c>
      <c r="P131">
        <v>1003669.49358867</v>
      </c>
      <c r="Q131">
        <v>168291.64602973399</v>
      </c>
      <c r="R131">
        <v>154945.05012474401</v>
      </c>
      <c r="S131">
        <v>209140.20404778799</v>
      </c>
      <c r="T131">
        <v>3563090.95</v>
      </c>
      <c r="U131">
        <v>2357765.41680911</v>
      </c>
      <c r="V131">
        <v>5324158.9279221604</v>
      </c>
      <c r="W131">
        <v>596163.537464099</v>
      </c>
      <c r="X131">
        <v>0</v>
      </c>
      <c r="Y131">
        <v>0</v>
      </c>
      <c r="Z131">
        <v>0</v>
      </c>
      <c r="AA131">
        <v>0</v>
      </c>
      <c r="AB131">
        <v>533.90142285976901</v>
      </c>
      <c r="AC131">
        <v>209140.20404778799</v>
      </c>
      <c r="AD131">
        <v>0</v>
      </c>
      <c r="AE131">
        <v>0</v>
      </c>
      <c r="AF131">
        <v>0</v>
      </c>
      <c r="AG131">
        <v>0</v>
      </c>
      <c r="AH131">
        <v>0</v>
      </c>
      <c r="AI131">
        <v>0</v>
      </c>
      <c r="AJ131">
        <v>6129996.5708569</v>
      </c>
      <c r="AK131" s="63">
        <v>12088.304183742101</v>
      </c>
      <c r="AL131">
        <v>396.07192657172499</v>
      </c>
      <c r="AM131">
        <v>78891.171681099702</v>
      </c>
      <c r="AN131">
        <v>5061.9173432160496</v>
      </c>
      <c r="AO131">
        <v>29932.2614561683</v>
      </c>
      <c r="AP131">
        <v>396.07192657172499</v>
      </c>
      <c r="AQ131">
        <v>69679.580315536805</v>
      </c>
      <c r="AR131">
        <v>5061.9173432160496</v>
      </c>
      <c r="AS131">
        <v>15703.8904691843</v>
      </c>
      <c r="AT131">
        <v>0</v>
      </c>
    </row>
    <row r="132" spans="1:46" x14ac:dyDescent="0.25">
      <c r="A132" t="s">
        <v>3038</v>
      </c>
      <c r="B132">
        <v>1976</v>
      </c>
      <c r="C132" t="s">
        <v>33</v>
      </c>
      <c r="D132">
        <v>5428</v>
      </c>
      <c r="E132" t="s">
        <v>381</v>
      </c>
      <c r="F132" t="s">
        <v>2892</v>
      </c>
      <c r="G132" t="s">
        <v>2903</v>
      </c>
      <c r="H132" t="s">
        <v>2904</v>
      </c>
      <c r="I132" t="s">
        <v>2895</v>
      </c>
      <c r="J132">
        <v>111.375476648811</v>
      </c>
      <c r="K132">
        <v>1</v>
      </c>
      <c r="L132">
        <v>2</v>
      </c>
      <c r="M132">
        <v>2</v>
      </c>
      <c r="N132">
        <v>837205.49812488595</v>
      </c>
      <c r="O132">
        <v>426832.61321452301</v>
      </c>
      <c r="P132">
        <v>1952755.0124383599</v>
      </c>
      <c r="Q132">
        <v>36962.154849604703</v>
      </c>
      <c r="R132">
        <v>34030.821321212097</v>
      </c>
      <c r="S132">
        <v>45933.7869089858</v>
      </c>
      <c r="T132">
        <v>2769946.43</v>
      </c>
      <c r="U132">
        <v>517839.66994858498</v>
      </c>
      <c r="V132">
        <v>2219405.44931331</v>
      </c>
      <c r="W132">
        <v>1068263.3890389199</v>
      </c>
      <c r="X132">
        <v>0</v>
      </c>
      <c r="Y132">
        <v>0</v>
      </c>
      <c r="Z132">
        <v>0</v>
      </c>
      <c r="AA132">
        <v>0</v>
      </c>
      <c r="AB132">
        <v>117.26159635208801</v>
      </c>
      <c r="AC132">
        <v>45933.7869089858</v>
      </c>
      <c r="AD132">
        <v>0</v>
      </c>
      <c r="AE132">
        <v>0</v>
      </c>
      <c r="AF132">
        <v>0</v>
      </c>
      <c r="AG132">
        <v>0</v>
      </c>
      <c r="AH132">
        <v>0</v>
      </c>
      <c r="AI132">
        <v>0</v>
      </c>
      <c r="AJ132">
        <v>3333719.8868575701</v>
      </c>
      <c r="AK132" s="63">
        <v>29932.2614561683</v>
      </c>
      <c r="AL132">
        <v>396.07192657172499</v>
      </c>
      <c r="AM132">
        <v>78891.171681099702</v>
      </c>
      <c r="AN132">
        <v>5061.9173432160496</v>
      </c>
      <c r="AO132">
        <v>29932.2614561683</v>
      </c>
      <c r="AP132">
        <v>396.07192657172499</v>
      </c>
      <c r="AQ132">
        <v>78891.171681099702</v>
      </c>
      <c r="AR132">
        <v>11290.808500454899</v>
      </c>
      <c r="AS132">
        <v>29932.2614561683</v>
      </c>
      <c r="AT132">
        <v>0</v>
      </c>
    </row>
    <row r="133" spans="1:46" x14ac:dyDescent="0.25">
      <c r="A133" t="s">
        <v>3039</v>
      </c>
      <c r="B133">
        <v>1976</v>
      </c>
      <c r="C133" t="s">
        <v>33</v>
      </c>
      <c r="D133">
        <v>3448</v>
      </c>
      <c r="E133" t="s">
        <v>382</v>
      </c>
      <c r="F133" t="s">
        <v>2892</v>
      </c>
      <c r="G133" t="s">
        <v>2911</v>
      </c>
      <c r="H133" t="s">
        <v>2904</v>
      </c>
      <c r="I133" t="s">
        <v>2895</v>
      </c>
      <c r="J133">
        <v>151.227541121889</v>
      </c>
      <c r="K133">
        <v>1</v>
      </c>
      <c r="L133">
        <v>1</v>
      </c>
      <c r="M133">
        <v>2</v>
      </c>
      <c r="N133">
        <v>1129110.8188167601</v>
      </c>
      <c r="O133">
        <v>450272.15349157201</v>
      </c>
      <c r="P133">
        <v>437790.87738547398</v>
      </c>
      <c r="Q133">
        <v>50187.850689049301</v>
      </c>
      <c r="R133">
        <v>46207.635519198499</v>
      </c>
      <c r="S133">
        <v>62369.687274751697</v>
      </c>
      <c r="T133">
        <v>1410437.71</v>
      </c>
      <c r="U133">
        <v>703131.62590205704</v>
      </c>
      <c r="V133">
        <v>1932735.22469674</v>
      </c>
      <c r="W133">
        <v>180674.89138944901</v>
      </c>
      <c r="X133">
        <v>0</v>
      </c>
      <c r="Y133">
        <v>0</v>
      </c>
      <c r="Z133">
        <v>0</v>
      </c>
      <c r="AA133">
        <v>0</v>
      </c>
      <c r="AB133">
        <v>159.219815869071</v>
      </c>
      <c r="AC133">
        <v>62369.687274751697</v>
      </c>
      <c r="AD133">
        <v>0</v>
      </c>
      <c r="AE133">
        <v>0</v>
      </c>
      <c r="AF133">
        <v>0</v>
      </c>
      <c r="AG133">
        <v>0</v>
      </c>
      <c r="AH133">
        <v>0</v>
      </c>
      <c r="AI133">
        <v>0</v>
      </c>
      <c r="AJ133">
        <v>2175939.0231768098</v>
      </c>
      <c r="AK133" s="63">
        <v>14388.5102345413</v>
      </c>
      <c r="AL133">
        <v>396.07192657172499</v>
      </c>
      <c r="AM133">
        <v>78891.171681099702</v>
      </c>
      <c r="AN133">
        <v>5061.9173432160496</v>
      </c>
      <c r="AO133">
        <v>29932.2614561683</v>
      </c>
      <c r="AP133">
        <v>3712.8033307938799</v>
      </c>
      <c r="AQ133">
        <v>25435.7452526624</v>
      </c>
      <c r="AR133">
        <v>10933.434012224199</v>
      </c>
      <c r="AS133">
        <v>14388.5102345413</v>
      </c>
      <c r="AT133">
        <v>0</v>
      </c>
    </row>
    <row r="134" spans="1:46" x14ac:dyDescent="0.25">
      <c r="A134" t="s">
        <v>3040</v>
      </c>
      <c r="B134">
        <v>1976</v>
      </c>
      <c r="C134" t="s">
        <v>33</v>
      </c>
      <c r="D134">
        <v>4793</v>
      </c>
      <c r="E134" t="s">
        <v>383</v>
      </c>
      <c r="F134" t="s">
        <v>2892</v>
      </c>
      <c r="G134" t="s">
        <v>2893</v>
      </c>
      <c r="H134" t="s">
        <v>2894</v>
      </c>
      <c r="I134" t="s">
        <v>2895</v>
      </c>
      <c r="J134">
        <v>216.760869565196</v>
      </c>
      <c r="K134">
        <v>1</v>
      </c>
      <c r="L134">
        <v>1</v>
      </c>
      <c r="M134">
        <v>2</v>
      </c>
      <c r="N134">
        <v>359224.59509103902</v>
      </c>
      <c r="O134">
        <v>181570.277989575</v>
      </c>
      <c r="P134">
        <v>328865.853140269</v>
      </c>
      <c r="Q134">
        <v>71936.381933224096</v>
      </c>
      <c r="R134">
        <v>66231.3701683494</v>
      </c>
      <c r="S134">
        <v>89397.126660202601</v>
      </c>
      <c r="T134">
        <v>0</v>
      </c>
      <c r="U134">
        <v>1007828.47832246</v>
      </c>
      <c r="V134">
        <v>830451.71957774798</v>
      </c>
      <c r="W134">
        <v>177148.54220766801</v>
      </c>
      <c r="X134">
        <v>0</v>
      </c>
      <c r="Y134">
        <v>0</v>
      </c>
      <c r="Z134">
        <v>0</v>
      </c>
      <c r="AA134">
        <v>0</v>
      </c>
      <c r="AB134">
        <v>228.21653703919699</v>
      </c>
      <c r="AC134">
        <v>89397.126660202601</v>
      </c>
      <c r="AD134">
        <v>0</v>
      </c>
      <c r="AE134">
        <v>0</v>
      </c>
      <c r="AF134">
        <v>0</v>
      </c>
      <c r="AG134">
        <v>0</v>
      </c>
      <c r="AH134">
        <v>0</v>
      </c>
      <c r="AI134">
        <v>0</v>
      </c>
      <c r="AJ134">
        <v>1097225.6049826599</v>
      </c>
      <c r="AK134" s="63">
        <v>5061.9173432160596</v>
      </c>
      <c r="AL134">
        <v>396.07192657172499</v>
      </c>
      <c r="AM134">
        <v>78891.171681099702</v>
      </c>
      <c r="AN134">
        <v>5061.9173432160496</v>
      </c>
      <c r="AO134">
        <v>29932.2614561683</v>
      </c>
      <c r="AP134">
        <v>396.07192657172499</v>
      </c>
      <c r="AQ134">
        <v>69679.580315536805</v>
      </c>
      <c r="AR134">
        <v>5061.9173432160496</v>
      </c>
      <c r="AS134">
        <v>15703.8904691843</v>
      </c>
      <c r="AT134">
        <v>0</v>
      </c>
    </row>
    <row r="135" spans="1:46" x14ac:dyDescent="0.25">
      <c r="A135" t="s">
        <v>3041</v>
      </c>
      <c r="B135">
        <v>1976</v>
      </c>
      <c r="C135" t="s">
        <v>33</v>
      </c>
      <c r="D135">
        <v>5293</v>
      </c>
      <c r="E135" t="s">
        <v>384</v>
      </c>
      <c r="F135" t="s">
        <v>2892</v>
      </c>
      <c r="G135" t="s">
        <v>2893</v>
      </c>
      <c r="H135" t="s">
        <v>2894</v>
      </c>
      <c r="I135" t="s">
        <v>2895</v>
      </c>
      <c r="J135">
        <v>516.75362318838495</v>
      </c>
      <c r="K135">
        <v>1</v>
      </c>
      <c r="L135">
        <v>1</v>
      </c>
      <c r="M135">
        <v>2</v>
      </c>
      <c r="N135">
        <v>3588803.1553813899</v>
      </c>
      <c r="O135">
        <v>1063814.6393194699</v>
      </c>
      <c r="P135">
        <v>1004414.52539231</v>
      </c>
      <c r="Q135">
        <v>171494.910855561</v>
      </c>
      <c r="R135">
        <v>157894.27571442601</v>
      </c>
      <c r="S135">
        <v>213120.98072385701</v>
      </c>
      <c r="T135">
        <v>3583778.36</v>
      </c>
      <c r="U135">
        <v>2402643.1466631601</v>
      </c>
      <c r="V135">
        <v>5334751.8842306603</v>
      </c>
      <c r="W135">
        <v>651125.55872476799</v>
      </c>
      <c r="X135">
        <v>0</v>
      </c>
      <c r="Y135">
        <v>0</v>
      </c>
      <c r="Z135">
        <v>0</v>
      </c>
      <c r="AA135">
        <v>0</v>
      </c>
      <c r="AB135">
        <v>544.06370773042397</v>
      </c>
      <c r="AC135">
        <v>213120.98072385701</v>
      </c>
      <c r="AD135">
        <v>0</v>
      </c>
      <c r="AE135">
        <v>0</v>
      </c>
      <c r="AF135">
        <v>0</v>
      </c>
      <c r="AG135">
        <v>0</v>
      </c>
      <c r="AH135">
        <v>0</v>
      </c>
      <c r="AI135">
        <v>0</v>
      </c>
      <c r="AJ135">
        <v>6199542.4873870099</v>
      </c>
      <c r="AK135" s="63">
        <v>11997.095345235601</v>
      </c>
      <c r="AL135">
        <v>396.07192657172499</v>
      </c>
      <c r="AM135">
        <v>78891.171681099702</v>
      </c>
      <c r="AN135">
        <v>5061.9173432160496</v>
      </c>
      <c r="AO135">
        <v>29932.2614561683</v>
      </c>
      <c r="AP135">
        <v>396.07192657172499</v>
      </c>
      <c r="AQ135">
        <v>69679.580315536805</v>
      </c>
      <c r="AR135">
        <v>5061.9173432160496</v>
      </c>
      <c r="AS135">
        <v>15703.8904691843</v>
      </c>
      <c r="AT135">
        <v>0</v>
      </c>
    </row>
    <row r="136" spans="1:46" x14ac:dyDescent="0.25">
      <c r="A136" t="s">
        <v>3042</v>
      </c>
      <c r="B136">
        <v>1976</v>
      </c>
      <c r="C136" t="s">
        <v>33</v>
      </c>
      <c r="D136">
        <v>3217</v>
      </c>
      <c r="E136" t="s">
        <v>385</v>
      </c>
      <c r="F136" t="s">
        <v>2892</v>
      </c>
      <c r="G136" t="s">
        <v>2911</v>
      </c>
      <c r="H136" t="s">
        <v>2904</v>
      </c>
      <c r="I136" t="s">
        <v>2895</v>
      </c>
      <c r="J136">
        <v>708.49748490943205</v>
      </c>
      <c r="K136">
        <v>1</v>
      </c>
      <c r="L136">
        <v>1</v>
      </c>
      <c r="M136">
        <v>2</v>
      </c>
      <c r="N136">
        <v>4238802.7961351201</v>
      </c>
      <c r="O136">
        <v>1719711.43887342</v>
      </c>
      <c r="P136">
        <v>1448532.04566392</v>
      </c>
      <c r="Q136">
        <v>235128.90391798399</v>
      </c>
      <c r="R136">
        <v>216481.68915592699</v>
      </c>
      <c r="S136">
        <v>292200.522741644</v>
      </c>
      <c r="T136">
        <v>4564501.6900000004</v>
      </c>
      <c r="U136">
        <v>3294155.18374637</v>
      </c>
      <c r="V136">
        <v>7192228.6946466602</v>
      </c>
      <c r="W136">
        <v>665682.23799496703</v>
      </c>
      <c r="X136">
        <v>0</v>
      </c>
      <c r="Y136">
        <v>0</v>
      </c>
      <c r="Z136">
        <v>0</v>
      </c>
      <c r="AA136">
        <v>0</v>
      </c>
      <c r="AB136">
        <v>745.94110473606099</v>
      </c>
      <c r="AC136">
        <v>292200.522741644</v>
      </c>
      <c r="AD136">
        <v>0</v>
      </c>
      <c r="AE136">
        <v>0</v>
      </c>
      <c r="AF136">
        <v>0</v>
      </c>
      <c r="AG136">
        <v>0</v>
      </c>
      <c r="AH136">
        <v>0</v>
      </c>
      <c r="AI136">
        <v>0</v>
      </c>
      <c r="AJ136">
        <v>8150857.39648801</v>
      </c>
      <c r="AK136" s="63">
        <v>11504.426720060899</v>
      </c>
      <c r="AL136">
        <v>396.07192657172499</v>
      </c>
      <c r="AM136">
        <v>78891.171681099702</v>
      </c>
      <c r="AN136">
        <v>5061.9173432160496</v>
      </c>
      <c r="AO136">
        <v>29932.2614561683</v>
      </c>
      <c r="AP136">
        <v>3712.8033307938799</v>
      </c>
      <c r="AQ136">
        <v>25435.7452526624</v>
      </c>
      <c r="AR136">
        <v>10933.434012224199</v>
      </c>
      <c r="AS136">
        <v>14388.5102345413</v>
      </c>
      <c r="AT136">
        <v>0</v>
      </c>
    </row>
    <row r="137" spans="1:46" x14ac:dyDescent="0.25">
      <c r="A137" t="s">
        <v>3043</v>
      </c>
      <c r="B137">
        <v>1976</v>
      </c>
      <c r="C137" t="s">
        <v>33</v>
      </c>
      <c r="D137">
        <v>5429</v>
      </c>
      <c r="E137" t="s">
        <v>386</v>
      </c>
      <c r="F137" t="s">
        <v>2892</v>
      </c>
      <c r="G137" t="s">
        <v>2903</v>
      </c>
      <c r="H137" t="s">
        <v>2904</v>
      </c>
      <c r="I137" t="s">
        <v>2895</v>
      </c>
      <c r="J137">
        <v>116.604362100857</v>
      </c>
      <c r="K137">
        <v>1</v>
      </c>
      <c r="L137">
        <v>1</v>
      </c>
      <c r="M137">
        <v>2</v>
      </c>
      <c r="N137">
        <v>850340.99170700298</v>
      </c>
      <c r="O137">
        <v>435241.972033575</v>
      </c>
      <c r="P137">
        <v>1959059.6072711099</v>
      </c>
      <c r="Q137">
        <v>38697.463910312799</v>
      </c>
      <c r="R137">
        <v>35628.509357051</v>
      </c>
      <c r="S137">
        <v>48090.298533920199</v>
      </c>
      <c r="T137">
        <v>2776817.2</v>
      </c>
      <c r="U137">
        <v>542151.34427905094</v>
      </c>
      <c r="V137">
        <v>2263890.00437357</v>
      </c>
      <c r="W137">
        <v>1054955.7730805599</v>
      </c>
      <c r="X137">
        <v>0</v>
      </c>
      <c r="Y137">
        <v>0</v>
      </c>
      <c r="Z137">
        <v>0</v>
      </c>
      <c r="AA137">
        <v>0</v>
      </c>
      <c r="AB137">
        <v>122.76682491494699</v>
      </c>
      <c r="AC137">
        <v>48090.298533920199</v>
      </c>
      <c r="AD137">
        <v>0</v>
      </c>
      <c r="AE137">
        <v>0</v>
      </c>
      <c r="AF137">
        <v>0</v>
      </c>
      <c r="AG137">
        <v>0</v>
      </c>
      <c r="AH137">
        <v>0</v>
      </c>
      <c r="AI137">
        <v>0</v>
      </c>
      <c r="AJ137">
        <v>3367058.8428129698</v>
      </c>
      <c r="AK137" s="63">
        <v>28875.9252411212</v>
      </c>
      <c r="AL137">
        <v>396.07192657172499</v>
      </c>
      <c r="AM137">
        <v>78891.171681099702</v>
      </c>
      <c r="AN137">
        <v>5061.9173432160496</v>
      </c>
      <c r="AO137">
        <v>29932.2614561683</v>
      </c>
      <c r="AP137">
        <v>396.07192657172499</v>
      </c>
      <c r="AQ137">
        <v>78891.171681099702</v>
      </c>
      <c r="AR137">
        <v>11290.808500454899</v>
      </c>
      <c r="AS137">
        <v>29932.2614561683</v>
      </c>
      <c r="AT137">
        <v>0</v>
      </c>
    </row>
    <row r="138" spans="1:46" x14ac:dyDescent="0.25">
      <c r="A138" t="s">
        <v>3044</v>
      </c>
      <c r="B138">
        <v>1976</v>
      </c>
      <c r="C138" t="s">
        <v>33</v>
      </c>
      <c r="D138">
        <v>3216</v>
      </c>
      <c r="E138" t="s">
        <v>387</v>
      </c>
      <c r="F138" t="s">
        <v>2892</v>
      </c>
      <c r="G138" t="s">
        <v>2903</v>
      </c>
      <c r="H138" t="s">
        <v>2904</v>
      </c>
      <c r="I138" t="s">
        <v>2895</v>
      </c>
      <c r="J138">
        <v>1664.59811036356</v>
      </c>
      <c r="K138">
        <v>1</v>
      </c>
      <c r="L138">
        <v>1</v>
      </c>
      <c r="M138">
        <v>2</v>
      </c>
      <c r="N138">
        <v>9059233.8157142792</v>
      </c>
      <c r="O138">
        <v>4734808.3002311196</v>
      </c>
      <c r="P138">
        <v>3252937.7261057599</v>
      </c>
      <c r="Q138">
        <v>552541.80743081204</v>
      </c>
      <c r="R138">
        <v>508618.616681938</v>
      </c>
      <c r="S138">
        <v>686518.228170085</v>
      </c>
      <c r="T138">
        <v>10368600.449999999</v>
      </c>
      <c r="U138">
        <v>7739539.8161639096</v>
      </c>
      <c r="V138">
        <v>15737597.5083293</v>
      </c>
      <c r="W138">
        <v>2368790.1868236298</v>
      </c>
      <c r="X138">
        <v>0</v>
      </c>
      <c r="Y138">
        <v>0</v>
      </c>
      <c r="Z138">
        <v>0</v>
      </c>
      <c r="AA138">
        <v>0</v>
      </c>
      <c r="AB138">
        <v>1752.5710109540901</v>
      </c>
      <c r="AC138">
        <v>686518.228170085</v>
      </c>
      <c r="AD138">
        <v>0</v>
      </c>
      <c r="AE138">
        <v>0</v>
      </c>
      <c r="AF138">
        <v>0</v>
      </c>
      <c r="AG138">
        <v>0</v>
      </c>
      <c r="AH138">
        <v>0</v>
      </c>
      <c r="AI138">
        <v>0</v>
      </c>
      <c r="AJ138">
        <v>18794658.494334001</v>
      </c>
      <c r="AK138" s="63">
        <v>11290.808500454899</v>
      </c>
      <c r="AL138">
        <v>396.07192657172499</v>
      </c>
      <c r="AM138">
        <v>78891.171681099702</v>
      </c>
      <c r="AN138">
        <v>5061.9173432160496</v>
      </c>
      <c r="AO138">
        <v>29932.2614561683</v>
      </c>
      <c r="AP138">
        <v>396.07192657172499</v>
      </c>
      <c r="AQ138">
        <v>78891.171681099702</v>
      </c>
      <c r="AR138">
        <v>11290.808500454899</v>
      </c>
      <c r="AS138">
        <v>29932.2614561683</v>
      </c>
      <c r="AT138">
        <v>0</v>
      </c>
    </row>
    <row r="139" spans="1:46" x14ac:dyDescent="0.25">
      <c r="A139" t="s">
        <v>3045</v>
      </c>
      <c r="B139">
        <v>1976</v>
      </c>
      <c r="C139" t="s">
        <v>33</v>
      </c>
      <c r="D139">
        <v>1266</v>
      </c>
      <c r="E139" t="s">
        <v>388</v>
      </c>
      <c r="F139" t="s">
        <v>2892</v>
      </c>
      <c r="G139" t="s">
        <v>2893</v>
      </c>
      <c r="H139" t="s">
        <v>2904</v>
      </c>
      <c r="I139" t="s">
        <v>2895</v>
      </c>
      <c r="J139">
        <v>460.49598489916798</v>
      </c>
      <c r="K139">
        <v>1</v>
      </c>
      <c r="L139">
        <v>1</v>
      </c>
      <c r="M139">
        <v>2</v>
      </c>
      <c r="N139">
        <v>3000370.0757965702</v>
      </c>
      <c r="O139">
        <v>1007812.75959851</v>
      </c>
      <c r="P139">
        <v>999711.64677476999</v>
      </c>
      <c r="Q139">
        <v>152824.70085523999</v>
      </c>
      <c r="R139">
        <v>140704.73189222001</v>
      </c>
      <c r="S139">
        <v>189919.04752515201</v>
      </c>
      <c r="T139">
        <v>3160350.35</v>
      </c>
      <c r="U139">
        <v>2141073.5649173101</v>
      </c>
      <c r="V139">
        <v>4769230.2454645699</v>
      </c>
      <c r="W139">
        <v>531708.83656197798</v>
      </c>
      <c r="X139">
        <v>0</v>
      </c>
      <c r="Y139">
        <v>0</v>
      </c>
      <c r="Z139">
        <v>0</v>
      </c>
      <c r="AA139">
        <v>0</v>
      </c>
      <c r="AB139">
        <v>484.83289075629699</v>
      </c>
      <c r="AC139">
        <v>189919.04752515201</v>
      </c>
      <c r="AD139">
        <v>0</v>
      </c>
      <c r="AE139">
        <v>0</v>
      </c>
      <c r="AF139">
        <v>0</v>
      </c>
      <c r="AG139">
        <v>0</v>
      </c>
      <c r="AH139">
        <v>0</v>
      </c>
      <c r="AI139">
        <v>0</v>
      </c>
      <c r="AJ139">
        <v>5491342.9624424502</v>
      </c>
      <c r="AK139" s="63">
        <v>11924.8443906516</v>
      </c>
      <c r="AL139">
        <v>396.07192657172499</v>
      </c>
      <c r="AM139">
        <v>78891.171681099702</v>
      </c>
      <c r="AN139">
        <v>5061.9173432160496</v>
      </c>
      <c r="AO139">
        <v>29932.2614561683</v>
      </c>
      <c r="AP139">
        <v>396.07192657172499</v>
      </c>
      <c r="AQ139">
        <v>69679.580315536805</v>
      </c>
      <c r="AR139">
        <v>5061.9173432160496</v>
      </c>
      <c r="AS139">
        <v>15703.8904691843</v>
      </c>
      <c r="AT139">
        <v>0</v>
      </c>
    </row>
    <row r="140" spans="1:46" x14ac:dyDescent="0.25">
      <c r="A140" t="s">
        <v>3046</v>
      </c>
      <c r="B140">
        <v>1976</v>
      </c>
      <c r="C140" t="s">
        <v>33</v>
      </c>
      <c r="D140">
        <v>3221</v>
      </c>
      <c r="E140" t="s">
        <v>389</v>
      </c>
      <c r="F140" t="s">
        <v>2892</v>
      </c>
      <c r="G140" t="s">
        <v>2893</v>
      </c>
      <c r="H140" t="s">
        <v>2904</v>
      </c>
      <c r="I140" t="s">
        <v>2895</v>
      </c>
      <c r="J140">
        <v>265.09213740412599</v>
      </c>
      <c r="K140">
        <v>1</v>
      </c>
      <c r="L140">
        <v>1</v>
      </c>
      <c r="M140">
        <v>2</v>
      </c>
      <c r="N140">
        <v>1907063.93339965</v>
      </c>
      <c r="O140">
        <v>418569.41391744401</v>
      </c>
      <c r="P140">
        <v>592674.559205389</v>
      </c>
      <c r="Q140">
        <v>87976.069121932902</v>
      </c>
      <c r="R140">
        <v>80999.008337392006</v>
      </c>
      <c r="S140">
        <v>109330.04389435099</v>
      </c>
      <c r="T140">
        <v>1854738.54</v>
      </c>
      <c r="U140">
        <v>1232544.44398181</v>
      </c>
      <c r="V140">
        <v>2787419.4301670501</v>
      </c>
      <c r="W140">
        <v>299584.45173458901</v>
      </c>
      <c r="X140">
        <v>0</v>
      </c>
      <c r="Y140">
        <v>0</v>
      </c>
      <c r="Z140">
        <v>0</v>
      </c>
      <c r="AA140">
        <v>0</v>
      </c>
      <c r="AB140">
        <v>279.10208016808298</v>
      </c>
      <c r="AC140">
        <v>109330.04389435099</v>
      </c>
      <c r="AD140">
        <v>0</v>
      </c>
      <c r="AE140">
        <v>0</v>
      </c>
      <c r="AF140">
        <v>0</v>
      </c>
      <c r="AG140">
        <v>0</v>
      </c>
      <c r="AH140">
        <v>0</v>
      </c>
      <c r="AI140">
        <v>0</v>
      </c>
      <c r="AJ140">
        <v>3196613.0278761601</v>
      </c>
      <c r="AK140" s="63">
        <v>12058.498072324999</v>
      </c>
      <c r="AL140">
        <v>396.07192657172499</v>
      </c>
      <c r="AM140">
        <v>78891.171681099702</v>
      </c>
      <c r="AN140">
        <v>5061.9173432160496</v>
      </c>
      <c r="AO140">
        <v>29932.2614561683</v>
      </c>
      <c r="AP140">
        <v>396.07192657172499</v>
      </c>
      <c r="AQ140">
        <v>69679.580315536805</v>
      </c>
      <c r="AR140">
        <v>5061.9173432160496</v>
      </c>
      <c r="AS140">
        <v>15703.8904691843</v>
      </c>
      <c r="AT140">
        <v>0</v>
      </c>
    </row>
    <row r="141" spans="1:46" x14ac:dyDescent="0.25">
      <c r="A141" t="s">
        <v>3047</v>
      </c>
      <c r="B141">
        <v>1976</v>
      </c>
      <c r="C141" t="s">
        <v>33</v>
      </c>
      <c r="D141">
        <v>4680</v>
      </c>
      <c r="E141" t="s">
        <v>390</v>
      </c>
      <c r="F141" t="s">
        <v>2892</v>
      </c>
      <c r="G141" t="s">
        <v>2893</v>
      </c>
      <c r="H141" t="s">
        <v>2894</v>
      </c>
      <c r="I141" t="s">
        <v>2895</v>
      </c>
      <c r="J141">
        <v>559.37681159418798</v>
      </c>
      <c r="K141">
        <v>1</v>
      </c>
      <c r="L141">
        <v>1</v>
      </c>
      <c r="M141">
        <v>2</v>
      </c>
      <c r="N141">
        <v>3737956.1610911498</v>
      </c>
      <c r="O141">
        <v>1012663.7284059901</v>
      </c>
      <c r="P141">
        <v>1080628.5717805601</v>
      </c>
      <c r="Q141">
        <v>185640.25898283999</v>
      </c>
      <c r="R141">
        <v>170917.807935544</v>
      </c>
      <c r="S141">
        <v>230699.75580544199</v>
      </c>
      <c r="T141">
        <v>3586987.1</v>
      </c>
      <c r="U141">
        <v>2600819.42819608</v>
      </c>
      <c r="V141">
        <v>5693221.9173589796</v>
      </c>
      <c r="W141">
        <v>493995.67133386002</v>
      </c>
      <c r="X141">
        <v>0</v>
      </c>
      <c r="Y141">
        <v>0</v>
      </c>
      <c r="Z141">
        <v>0</v>
      </c>
      <c r="AA141">
        <v>0</v>
      </c>
      <c r="AB141">
        <v>588.93950323287697</v>
      </c>
      <c r="AC141">
        <v>230699.75580544199</v>
      </c>
      <c r="AD141">
        <v>0</v>
      </c>
      <c r="AE141">
        <v>0</v>
      </c>
      <c r="AF141">
        <v>0</v>
      </c>
      <c r="AG141">
        <v>0</v>
      </c>
      <c r="AH141">
        <v>0</v>
      </c>
      <c r="AI141">
        <v>0</v>
      </c>
      <c r="AJ141">
        <v>6418506.2840015199</v>
      </c>
      <c r="AK141" s="63">
        <v>11474.3874807917</v>
      </c>
      <c r="AL141">
        <v>396.07192657172499</v>
      </c>
      <c r="AM141">
        <v>78891.171681099702</v>
      </c>
      <c r="AN141">
        <v>5061.9173432160496</v>
      </c>
      <c r="AO141">
        <v>29932.2614561683</v>
      </c>
      <c r="AP141">
        <v>396.07192657172499</v>
      </c>
      <c r="AQ141">
        <v>69679.580315536805</v>
      </c>
      <c r="AR141">
        <v>5061.9173432160496</v>
      </c>
      <c r="AS141">
        <v>15703.8904691843</v>
      </c>
      <c r="AT141">
        <v>0</v>
      </c>
    </row>
    <row r="142" spans="1:46" x14ac:dyDescent="0.25">
      <c r="A142" t="s">
        <v>3048</v>
      </c>
      <c r="B142">
        <v>2088</v>
      </c>
      <c r="C142" t="s">
        <v>35</v>
      </c>
      <c r="D142">
        <v>2088</v>
      </c>
      <c r="E142" t="s">
        <v>35</v>
      </c>
      <c r="F142" t="s">
        <v>1871</v>
      </c>
      <c r="G142" t="s">
        <v>1871</v>
      </c>
      <c r="H142" t="s">
        <v>2899</v>
      </c>
      <c r="I142" t="s">
        <v>2895</v>
      </c>
      <c r="J142">
        <v>28.379774919218299</v>
      </c>
      <c r="K142">
        <v>1</v>
      </c>
      <c r="L142">
        <v>5</v>
      </c>
      <c r="M142">
        <v>2</v>
      </c>
      <c r="N142">
        <v>12608.984452675701</v>
      </c>
      <c r="O142">
        <v>22776.058561577</v>
      </c>
      <c r="P142">
        <v>36527.188281929499</v>
      </c>
      <c r="Q142">
        <v>15510.8895089249</v>
      </c>
      <c r="R142">
        <v>12073.1940197208</v>
      </c>
      <c r="S142">
        <v>14161.548601570301</v>
      </c>
      <c r="T142">
        <v>0</v>
      </c>
      <c r="U142">
        <v>99496.314824828107</v>
      </c>
      <c r="V142">
        <v>79180.496086584302</v>
      </c>
      <c r="W142">
        <v>17422.759431345599</v>
      </c>
      <c r="X142">
        <v>0</v>
      </c>
      <c r="Y142">
        <v>0</v>
      </c>
      <c r="Z142">
        <v>0</v>
      </c>
      <c r="AA142">
        <v>685.23256680694897</v>
      </c>
      <c r="AB142">
        <v>2207.82674009119</v>
      </c>
      <c r="AC142">
        <v>11394.6064091641</v>
      </c>
      <c r="AD142">
        <v>2766.9421924061799</v>
      </c>
      <c r="AE142">
        <v>0</v>
      </c>
      <c r="AF142">
        <v>0</v>
      </c>
      <c r="AG142">
        <v>0</v>
      </c>
      <c r="AH142">
        <v>0</v>
      </c>
      <c r="AI142">
        <v>0</v>
      </c>
      <c r="AJ142">
        <v>113657.86342639801</v>
      </c>
      <c r="AK142" s="63">
        <v>4004.8895296005699</v>
      </c>
      <c r="AL142">
        <v>396.07192657172499</v>
      </c>
      <c r="AM142">
        <v>78891.171681099702</v>
      </c>
      <c r="AN142">
        <v>4004.8895296005699</v>
      </c>
      <c r="AO142">
        <v>22824.928345870299</v>
      </c>
      <c r="AP142">
        <v>539.66620917061095</v>
      </c>
      <c r="AQ142">
        <v>36189.915802998497</v>
      </c>
      <c r="AR142">
        <v>4004.8895296005699</v>
      </c>
      <c r="AS142">
        <v>4004.8895296005699</v>
      </c>
      <c r="AT142">
        <v>0</v>
      </c>
    </row>
    <row r="143" spans="1:46" x14ac:dyDescent="0.25">
      <c r="A143" t="s">
        <v>3049</v>
      </c>
      <c r="B143">
        <v>2088</v>
      </c>
      <c r="C143" t="s">
        <v>35</v>
      </c>
      <c r="D143">
        <v>581</v>
      </c>
      <c r="E143" t="s">
        <v>357</v>
      </c>
      <c r="F143" t="s">
        <v>2892</v>
      </c>
      <c r="G143" t="s">
        <v>2911</v>
      </c>
      <c r="H143" t="s">
        <v>2904</v>
      </c>
      <c r="I143" t="s">
        <v>2895</v>
      </c>
      <c r="J143">
        <v>363.01369863001003</v>
      </c>
      <c r="K143">
        <v>1</v>
      </c>
      <c r="L143">
        <v>1</v>
      </c>
      <c r="M143">
        <v>2</v>
      </c>
      <c r="N143">
        <v>2440834.2834427198</v>
      </c>
      <c r="O143">
        <v>995485.35352916201</v>
      </c>
      <c r="P143">
        <v>877544.85895603604</v>
      </c>
      <c r="Q143">
        <v>198404.15879631499</v>
      </c>
      <c r="R143">
        <v>154431.627024944</v>
      </c>
      <c r="S143">
        <v>181144.358995722</v>
      </c>
      <c r="T143">
        <v>3394014.88</v>
      </c>
      <c r="U143">
        <v>1272685.4017491799</v>
      </c>
      <c r="V143">
        <v>3873153.6691147299</v>
      </c>
      <c r="W143">
        <v>756540.675753608</v>
      </c>
      <c r="X143">
        <v>0</v>
      </c>
      <c r="Y143">
        <v>0</v>
      </c>
      <c r="Z143">
        <v>0</v>
      </c>
      <c r="AA143">
        <v>8765.0028658217907</v>
      </c>
      <c r="AB143">
        <v>28240.9340150192</v>
      </c>
      <c r="AC143">
        <v>145751.62166711799</v>
      </c>
      <c r="AD143">
        <v>35392.7373286039</v>
      </c>
      <c r="AE143">
        <v>0</v>
      </c>
      <c r="AF143">
        <v>0</v>
      </c>
      <c r="AG143">
        <v>0</v>
      </c>
      <c r="AH143">
        <v>0</v>
      </c>
      <c r="AI143">
        <v>0</v>
      </c>
      <c r="AJ143">
        <v>4847844.6407449096</v>
      </c>
      <c r="AK143" s="63">
        <v>13354.4399537548</v>
      </c>
      <c r="AL143">
        <v>396.07192657172499</v>
      </c>
      <c r="AM143">
        <v>78891.171681099702</v>
      </c>
      <c r="AN143">
        <v>4004.8895296005699</v>
      </c>
      <c r="AO143">
        <v>22824.928345870299</v>
      </c>
      <c r="AP143">
        <v>3712.8033307938799</v>
      </c>
      <c r="AQ143">
        <v>25435.7452526624</v>
      </c>
      <c r="AR143">
        <v>12177.7963352063</v>
      </c>
      <c r="AS143">
        <v>13354.4399537548</v>
      </c>
      <c r="AT143">
        <v>0</v>
      </c>
    </row>
    <row r="144" spans="1:46" x14ac:dyDescent="0.25">
      <c r="A144" t="s">
        <v>3050</v>
      </c>
      <c r="B144">
        <v>2088</v>
      </c>
      <c r="C144" t="s">
        <v>35</v>
      </c>
      <c r="D144">
        <v>582</v>
      </c>
      <c r="E144" t="s">
        <v>392</v>
      </c>
      <c r="F144" t="s">
        <v>2892</v>
      </c>
      <c r="G144" t="s">
        <v>2893</v>
      </c>
      <c r="H144" t="s">
        <v>2904</v>
      </c>
      <c r="I144" t="s">
        <v>2895</v>
      </c>
      <c r="J144">
        <v>252.15685896186201</v>
      </c>
      <c r="K144">
        <v>1</v>
      </c>
      <c r="L144">
        <v>1</v>
      </c>
      <c r="M144">
        <v>2</v>
      </c>
      <c r="N144">
        <v>1963655.1037254301</v>
      </c>
      <c r="O144">
        <v>579457.573876546</v>
      </c>
      <c r="P144">
        <v>671418.17128448305</v>
      </c>
      <c r="Q144">
        <v>137815.65179456101</v>
      </c>
      <c r="R144">
        <v>107271.41742016999</v>
      </c>
      <c r="S144">
        <v>125826.63617214</v>
      </c>
      <c r="T144">
        <v>2575584.19</v>
      </c>
      <c r="U144">
        <v>884033.72810118704</v>
      </c>
      <c r="V144">
        <v>3131016.8368774699</v>
      </c>
      <c r="W144">
        <v>302895.98843512603</v>
      </c>
      <c r="X144">
        <v>0</v>
      </c>
      <c r="Y144">
        <v>0</v>
      </c>
      <c r="Z144">
        <v>0</v>
      </c>
      <c r="AA144">
        <v>6088.3531386785698</v>
      </c>
      <c r="AB144">
        <v>19616.739649911699</v>
      </c>
      <c r="AC144">
        <v>101242.10531690301</v>
      </c>
      <c r="AD144">
        <v>24584.5308552364</v>
      </c>
      <c r="AE144">
        <v>0</v>
      </c>
      <c r="AF144">
        <v>0</v>
      </c>
      <c r="AG144">
        <v>0</v>
      </c>
      <c r="AH144">
        <v>0</v>
      </c>
      <c r="AI144">
        <v>0</v>
      </c>
      <c r="AJ144">
        <v>3585444.5542733301</v>
      </c>
      <c r="AK144" s="63">
        <v>14219.1038111544</v>
      </c>
      <c r="AL144">
        <v>396.07192657172499</v>
      </c>
      <c r="AM144">
        <v>78891.171681099702</v>
      </c>
      <c r="AN144">
        <v>4004.8895296005699</v>
      </c>
      <c r="AO144">
        <v>22824.928345870299</v>
      </c>
      <c r="AP144">
        <v>396.07192657172499</v>
      </c>
      <c r="AQ144">
        <v>69679.580315536805</v>
      </c>
      <c r="AR144">
        <v>11887.6174743306</v>
      </c>
      <c r="AS144">
        <v>15600.328778720799</v>
      </c>
      <c r="AT144">
        <v>0</v>
      </c>
    </row>
    <row r="145" spans="1:46" x14ac:dyDescent="0.25">
      <c r="A145" t="s">
        <v>3051</v>
      </c>
      <c r="B145">
        <v>2088</v>
      </c>
      <c r="C145" t="s">
        <v>35</v>
      </c>
      <c r="D145">
        <v>583</v>
      </c>
      <c r="E145" t="s">
        <v>393</v>
      </c>
      <c r="F145" t="s">
        <v>2892</v>
      </c>
      <c r="G145" t="s">
        <v>2893</v>
      </c>
      <c r="H145" t="s">
        <v>2904</v>
      </c>
      <c r="I145" t="s">
        <v>2895</v>
      </c>
      <c r="J145">
        <v>289.13793759510901</v>
      </c>
      <c r="K145">
        <v>2</v>
      </c>
      <c r="L145">
        <v>2</v>
      </c>
      <c r="M145">
        <v>2</v>
      </c>
      <c r="N145">
        <v>2678745.4420946701</v>
      </c>
      <c r="O145">
        <v>657092.70939425705</v>
      </c>
      <c r="P145">
        <v>749497.19027867797</v>
      </c>
      <c r="Q145">
        <v>158027.56067100199</v>
      </c>
      <c r="R145">
        <v>123003.73871829901</v>
      </c>
      <c r="S145">
        <v>144280.247728043</v>
      </c>
      <c r="T145">
        <v>3352681.39</v>
      </c>
      <c r="U145">
        <v>1013685.25115691</v>
      </c>
      <c r="V145">
        <v>3721437.71038965</v>
      </c>
      <c r="W145">
        <v>615453.95417855598</v>
      </c>
      <c r="X145">
        <v>0</v>
      </c>
      <c r="Y145">
        <v>0</v>
      </c>
      <c r="Z145">
        <v>0</v>
      </c>
      <c r="AA145">
        <v>6981.2650630077896</v>
      </c>
      <c r="AB145">
        <v>22493.7115257037</v>
      </c>
      <c r="AC145">
        <v>116090.17359128701</v>
      </c>
      <c r="AD145">
        <v>28190.074136755899</v>
      </c>
      <c r="AE145">
        <v>0</v>
      </c>
      <c r="AF145">
        <v>0</v>
      </c>
      <c r="AG145">
        <v>0</v>
      </c>
      <c r="AH145">
        <v>0</v>
      </c>
      <c r="AI145">
        <v>0</v>
      </c>
      <c r="AJ145">
        <v>4510646.8888849504</v>
      </c>
      <c r="AK145" s="63">
        <v>15600.328778720799</v>
      </c>
      <c r="AL145">
        <v>396.07192657172499</v>
      </c>
      <c r="AM145">
        <v>78891.171681099702</v>
      </c>
      <c r="AN145">
        <v>4004.8895296005699</v>
      </c>
      <c r="AO145">
        <v>22824.928345870299</v>
      </c>
      <c r="AP145">
        <v>396.07192657172499</v>
      </c>
      <c r="AQ145">
        <v>69679.580315536805</v>
      </c>
      <c r="AR145">
        <v>11887.6174743306</v>
      </c>
      <c r="AS145">
        <v>15600.328778720799</v>
      </c>
      <c r="AT145">
        <v>0</v>
      </c>
    </row>
    <row r="146" spans="1:46" x14ac:dyDescent="0.25">
      <c r="A146" t="s">
        <v>3052</v>
      </c>
      <c r="B146">
        <v>2088</v>
      </c>
      <c r="C146" t="s">
        <v>35</v>
      </c>
      <c r="D146">
        <v>584</v>
      </c>
      <c r="E146" t="s">
        <v>394</v>
      </c>
      <c r="F146" t="s">
        <v>2892</v>
      </c>
      <c r="G146" t="s">
        <v>2893</v>
      </c>
      <c r="H146" t="s">
        <v>2904</v>
      </c>
      <c r="I146" t="s">
        <v>2895</v>
      </c>
      <c r="J146">
        <v>379.81078473800198</v>
      </c>
      <c r="K146">
        <v>2</v>
      </c>
      <c r="L146">
        <v>1</v>
      </c>
      <c r="M146">
        <v>2</v>
      </c>
      <c r="N146">
        <v>2773447.0702902102</v>
      </c>
      <c r="O146">
        <v>811774.12816073303</v>
      </c>
      <c r="P146">
        <v>868119.99989116902</v>
      </c>
      <c r="Q146">
        <v>207584.560946599</v>
      </c>
      <c r="R146">
        <v>161577.366556881</v>
      </c>
      <c r="S146">
        <v>189526.12918101001</v>
      </c>
      <c r="T146">
        <v>3490929.02</v>
      </c>
      <c r="U146">
        <v>1331574.1058455899</v>
      </c>
      <c r="V146">
        <v>4154560.01627891</v>
      </c>
      <c r="W146">
        <v>629224.86290071998</v>
      </c>
      <c r="X146">
        <v>0</v>
      </c>
      <c r="Y146">
        <v>0</v>
      </c>
      <c r="Z146">
        <v>0</v>
      </c>
      <c r="AA146">
        <v>9170.5702271352293</v>
      </c>
      <c r="AB146">
        <v>29547.676438819301</v>
      </c>
      <c r="AC146">
        <v>152495.72677599301</v>
      </c>
      <c r="AD146">
        <v>37030.402405017499</v>
      </c>
      <c r="AE146">
        <v>0</v>
      </c>
      <c r="AF146">
        <v>0</v>
      </c>
      <c r="AG146">
        <v>0</v>
      </c>
      <c r="AH146">
        <v>0</v>
      </c>
      <c r="AI146">
        <v>0</v>
      </c>
      <c r="AJ146">
        <v>5012029.2550266003</v>
      </c>
      <c r="AK146" s="63">
        <v>13196.1214805523</v>
      </c>
      <c r="AL146">
        <v>396.07192657172499</v>
      </c>
      <c r="AM146">
        <v>78891.171681099702</v>
      </c>
      <c r="AN146">
        <v>4004.8895296005699</v>
      </c>
      <c r="AO146">
        <v>22824.928345870299</v>
      </c>
      <c r="AP146">
        <v>396.07192657172499</v>
      </c>
      <c r="AQ146">
        <v>69679.580315536805</v>
      </c>
      <c r="AR146">
        <v>11887.6174743306</v>
      </c>
      <c r="AS146">
        <v>15600.328778720799</v>
      </c>
      <c r="AT146">
        <v>0</v>
      </c>
    </row>
    <row r="147" spans="1:46" x14ac:dyDescent="0.25">
      <c r="A147" t="s">
        <v>3053</v>
      </c>
      <c r="B147">
        <v>2088</v>
      </c>
      <c r="C147" t="s">
        <v>35</v>
      </c>
      <c r="D147">
        <v>585</v>
      </c>
      <c r="E147" t="s">
        <v>395</v>
      </c>
      <c r="F147" t="s">
        <v>2892</v>
      </c>
      <c r="G147" t="s">
        <v>2893</v>
      </c>
      <c r="H147" t="s">
        <v>2904</v>
      </c>
      <c r="I147" t="s">
        <v>2895</v>
      </c>
      <c r="J147">
        <v>320.73919178069701</v>
      </c>
      <c r="K147">
        <v>1</v>
      </c>
      <c r="L147">
        <v>1</v>
      </c>
      <c r="M147">
        <v>2</v>
      </c>
      <c r="N147">
        <v>2247324.3928101901</v>
      </c>
      <c r="O147">
        <v>722454.48140706297</v>
      </c>
      <c r="P147">
        <v>756095.196846921</v>
      </c>
      <c r="Q147">
        <v>175299.140992247</v>
      </c>
      <c r="R147">
        <v>136447.39971050699</v>
      </c>
      <c r="S147">
        <v>160049.31912813801</v>
      </c>
      <c r="T147">
        <v>2913144.9</v>
      </c>
      <c r="U147">
        <v>1124475.7117669201</v>
      </c>
      <c r="V147">
        <v>3632268.9885226302</v>
      </c>
      <c r="W147">
        <v>372655.18690857198</v>
      </c>
      <c r="X147">
        <v>0</v>
      </c>
      <c r="Y147">
        <v>0</v>
      </c>
      <c r="Z147">
        <v>0</v>
      </c>
      <c r="AA147">
        <v>7744.2805760464698</v>
      </c>
      <c r="AB147">
        <v>24952.1557596682</v>
      </c>
      <c r="AC147">
        <v>128778.218317001</v>
      </c>
      <c r="AD147">
        <v>31271.100811137399</v>
      </c>
      <c r="AE147">
        <v>0</v>
      </c>
      <c r="AF147">
        <v>0</v>
      </c>
      <c r="AG147">
        <v>0</v>
      </c>
      <c r="AH147">
        <v>0</v>
      </c>
      <c r="AI147">
        <v>0</v>
      </c>
      <c r="AJ147">
        <v>4197669.9308950603</v>
      </c>
      <c r="AK147" s="63">
        <v>13087.4867757514</v>
      </c>
      <c r="AL147">
        <v>396.07192657172499</v>
      </c>
      <c r="AM147">
        <v>78891.171681099702</v>
      </c>
      <c r="AN147">
        <v>4004.8895296005699</v>
      </c>
      <c r="AO147">
        <v>22824.928345870299</v>
      </c>
      <c r="AP147">
        <v>396.07192657172499</v>
      </c>
      <c r="AQ147">
        <v>69679.580315536805</v>
      </c>
      <c r="AR147">
        <v>11887.6174743306</v>
      </c>
      <c r="AS147">
        <v>15600.328778720799</v>
      </c>
      <c r="AT147">
        <v>0</v>
      </c>
    </row>
    <row r="148" spans="1:46" x14ac:dyDescent="0.25">
      <c r="A148" t="s">
        <v>3054</v>
      </c>
      <c r="B148">
        <v>2088</v>
      </c>
      <c r="C148" t="s">
        <v>35</v>
      </c>
      <c r="D148">
        <v>3566</v>
      </c>
      <c r="E148" t="s">
        <v>397</v>
      </c>
      <c r="F148" t="s">
        <v>2945</v>
      </c>
      <c r="G148" t="s">
        <v>2903</v>
      </c>
      <c r="H148" t="s">
        <v>2904</v>
      </c>
      <c r="I148" t="s">
        <v>2895</v>
      </c>
      <c r="J148">
        <v>99.419668485618104</v>
      </c>
      <c r="K148">
        <v>1</v>
      </c>
      <c r="L148">
        <v>2</v>
      </c>
      <c r="M148">
        <v>2</v>
      </c>
      <c r="N148">
        <v>1502057.5348277499</v>
      </c>
      <c r="O148">
        <v>363777.67022996902</v>
      </c>
      <c r="P148">
        <v>248546.83391101201</v>
      </c>
      <c r="Q148">
        <v>54337.551910959402</v>
      </c>
      <c r="R148">
        <v>50916.660560903903</v>
      </c>
      <c r="S148">
        <v>49610.557913821001</v>
      </c>
      <c r="T148">
        <v>1871082.02</v>
      </c>
      <c r="U148">
        <v>348554.23144059</v>
      </c>
      <c r="V148">
        <v>1864996.5322370599</v>
      </c>
      <c r="W148">
        <v>344504.79043754103</v>
      </c>
      <c r="X148">
        <v>0</v>
      </c>
      <c r="Y148">
        <v>0</v>
      </c>
      <c r="Z148">
        <v>0</v>
      </c>
      <c r="AA148">
        <v>2400.4980596714499</v>
      </c>
      <c r="AB148">
        <v>7734.4307063163596</v>
      </c>
      <c r="AC148">
        <v>39917.4410279078</v>
      </c>
      <c r="AD148">
        <v>9693.1168859131994</v>
      </c>
      <c r="AE148">
        <v>0</v>
      </c>
      <c r="AF148">
        <v>0</v>
      </c>
      <c r="AG148">
        <v>0</v>
      </c>
      <c r="AH148">
        <v>0</v>
      </c>
      <c r="AI148">
        <v>0</v>
      </c>
      <c r="AJ148">
        <v>2269246.80935441</v>
      </c>
      <c r="AK148" s="63">
        <v>22824.928345870299</v>
      </c>
      <c r="AL148">
        <v>396.07192657172499</v>
      </c>
      <c r="AM148">
        <v>78891.171681099702</v>
      </c>
      <c r="AN148">
        <v>4004.8895296005699</v>
      </c>
      <c r="AO148">
        <v>22824.928345870299</v>
      </c>
      <c r="AP148">
        <v>396.07192657172499</v>
      </c>
      <c r="AQ148">
        <v>78891.171681099702</v>
      </c>
      <c r="AR148">
        <v>13399.4613865174</v>
      </c>
      <c r="AS148">
        <v>22824.928345870299</v>
      </c>
      <c r="AT148">
        <v>0</v>
      </c>
    </row>
    <row r="149" spans="1:46" x14ac:dyDescent="0.25">
      <c r="A149" t="s">
        <v>3055</v>
      </c>
      <c r="B149">
        <v>2088</v>
      </c>
      <c r="C149" t="s">
        <v>35</v>
      </c>
      <c r="D149">
        <v>586</v>
      </c>
      <c r="E149" t="s">
        <v>400</v>
      </c>
      <c r="F149" t="s">
        <v>2892</v>
      </c>
      <c r="G149" t="s">
        <v>2893</v>
      </c>
      <c r="H149" t="s">
        <v>2904</v>
      </c>
      <c r="I149" t="s">
        <v>2895</v>
      </c>
      <c r="J149">
        <v>422.91659711970601</v>
      </c>
      <c r="K149">
        <v>2</v>
      </c>
      <c r="L149">
        <v>1</v>
      </c>
      <c r="M149">
        <v>2</v>
      </c>
      <c r="N149">
        <v>2838310.7455903199</v>
      </c>
      <c r="O149">
        <v>821545.840735732</v>
      </c>
      <c r="P149">
        <v>888403.533047823</v>
      </c>
      <c r="Q149">
        <v>231143.92654932899</v>
      </c>
      <c r="R149">
        <v>179915.24406800899</v>
      </c>
      <c r="S149">
        <v>211035.99170780199</v>
      </c>
      <c r="T149">
        <v>3476621.03</v>
      </c>
      <c r="U149">
        <v>1482698.25999121</v>
      </c>
      <c r="V149">
        <v>4205262.2763741799</v>
      </c>
      <c r="W149">
        <v>710944.52238616697</v>
      </c>
      <c r="X149">
        <v>0</v>
      </c>
      <c r="Y149">
        <v>0</v>
      </c>
      <c r="Z149">
        <v>0</v>
      </c>
      <c r="AA149">
        <v>10211.364473977999</v>
      </c>
      <c r="AB149">
        <v>32901.126756891797</v>
      </c>
      <c r="AC149">
        <v>169802.90301100101</v>
      </c>
      <c r="AD149">
        <v>41233.088696800303</v>
      </c>
      <c r="AE149">
        <v>0</v>
      </c>
      <c r="AF149">
        <v>0</v>
      </c>
      <c r="AG149">
        <v>0</v>
      </c>
      <c r="AH149">
        <v>0</v>
      </c>
      <c r="AI149">
        <v>0</v>
      </c>
      <c r="AJ149">
        <v>5170355.2816990102</v>
      </c>
      <c r="AK149" s="63">
        <v>12225.4726272555</v>
      </c>
      <c r="AL149">
        <v>396.07192657172499</v>
      </c>
      <c r="AM149">
        <v>78891.171681099702</v>
      </c>
      <c r="AN149">
        <v>4004.8895296005699</v>
      </c>
      <c r="AO149">
        <v>22824.928345870299</v>
      </c>
      <c r="AP149">
        <v>396.07192657172499</v>
      </c>
      <c r="AQ149">
        <v>69679.580315536805</v>
      </c>
      <c r="AR149">
        <v>11887.6174743306</v>
      </c>
      <c r="AS149">
        <v>15600.328778720799</v>
      </c>
      <c r="AT149">
        <v>0</v>
      </c>
    </row>
    <row r="150" spans="1:46" x14ac:dyDescent="0.25">
      <c r="A150" t="s">
        <v>3056</v>
      </c>
      <c r="B150">
        <v>2088</v>
      </c>
      <c r="C150" t="s">
        <v>35</v>
      </c>
      <c r="D150">
        <v>2264</v>
      </c>
      <c r="E150" t="s">
        <v>401</v>
      </c>
      <c r="F150" t="s">
        <v>2892</v>
      </c>
      <c r="G150" t="s">
        <v>2893</v>
      </c>
      <c r="H150" t="s">
        <v>2904</v>
      </c>
      <c r="I150" t="s">
        <v>2895</v>
      </c>
      <c r="J150">
        <v>763.35211137444003</v>
      </c>
      <c r="K150">
        <v>1</v>
      </c>
      <c r="L150">
        <v>1</v>
      </c>
      <c r="M150">
        <v>2</v>
      </c>
      <c r="N150">
        <v>4663780.4406882301</v>
      </c>
      <c r="O150">
        <v>1513827.80565977</v>
      </c>
      <c r="P150">
        <v>1740972.04504833</v>
      </c>
      <c r="Q150">
        <v>417208.03951533302</v>
      </c>
      <c r="R150">
        <v>357735.763182419</v>
      </c>
      <c r="S150">
        <v>380913.80414789298</v>
      </c>
      <c r="T150">
        <v>6017297.0199999996</v>
      </c>
      <c r="U150">
        <v>2676227.0740940901</v>
      </c>
      <c r="V150">
        <v>7686704.2259230902</v>
      </c>
      <c r="W150">
        <v>896009.08010491705</v>
      </c>
      <c r="X150">
        <v>0</v>
      </c>
      <c r="Y150">
        <v>0</v>
      </c>
      <c r="Z150">
        <v>0</v>
      </c>
      <c r="AA150">
        <v>51425.214769796999</v>
      </c>
      <c r="AB150">
        <v>59385.573296293704</v>
      </c>
      <c r="AC150">
        <v>306489.28278941102</v>
      </c>
      <c r="AD150">
        <v>74424.521358482001</v>
      </c>
      <c r="AE150">
        <v>0</v>
      </c>
      <c r="AF150">
        <v>0</v>
      </c>
      <c r="AG150">
        <v>0</v>
      </c>
      <c r="AH150">
        <v>0</v>
      </c>
      <c r="AI150">
        <v>0</v>
      </c>
      <c r="AJ150">
        <v>9074437.8982419893</v>
      </c>
      <c r="AK150" s="63">
        <v>11887.6174743306</v>
      </c>
      <c r="AL150">
        <v>396.07192657172499</v>
      </c>
      <c r="AM150">
        <v>78891.171681099702</v>
      </c>
      <c r="AN150">
        <v>4004.8895296005699</v>
      </c>
      <c r="AO150">
        <v>22824.928345870299</v>
      </c>
      <c r="AP150">
        <v>396.07192657172499</v>
      </c>
      <c r="AQ150">
        <v>69679.580315536805</v>
      </c>
      <c r="AR150">
        <v>11887.6174743306</v>
      </c>
      <c r="AS150">
        <v>15600.328778720799</v>
      </c>
      <c r="AT150">
        <v>0</v>
      </c>
    </row>
    <row r="151" spans="1:46" x14ac:dyDescent="0.25">
      <c r="A151" t="s">
        <v>3057</v>
      </c>
      <c r="B151">
        <v>2088</v>
      </c>
      <c r="C151" t="s">
        <v>35</v>
      </c>
      <c r="D151">
        <v>3567</v>
      </c>
      <c r="E151" t="s">
        <v>402</v>
      </c>
      <c r="F151" t="s">
        <v>2892</v>
      </c>
      <c r="G151" t="s">
        <v>2893</v>
      </c>
      <c r="H151" t="s">
        <v>2904</v>
      </c>
      <c r="I151" t="s">
        <v>2895</v>
      </c>
      <c r="J151">
        <v>682.31556316558499</v>
      </c>
      <c r="K151">
        <v>2</v>
      </c>
      <c r="L151">
        <v>1</v>
      </c>
      <c r="M151">
        <v>2</v>
      </c>
      <c r="N151">
        <v>5013938.0093317302</v>
      </c>
      <c r="O151">
        <v>1441166.56452952</v>
      </c>
      <c r="P151">
        <v>1580990.3331780001</v>
      </c>
      <c r="Q151">
        <v>372917.73245581402</v>
      </c>
      <c r="R151">
        <v>290267.56555404299</v>
      </c>
      <c r="S151">
        <v>340476.44975626102</v>
      </c>
      <c r="T151">
        <v>6307158.2000000002</v>
      </c>
      <c r="U151">
        <v>2392122.0050491001</v>
      </c>
      <c r="V151">
        <v>7735853.4678232605</v>
      </c>
      <c r="W151">
        <v>893870.88641741895</v>
      </c>
      <c r="X151">
        <v>0</v>
      </c>
      <c r="Y151">
        <v>0</v>
      </c>
      <c r="Z151">
        <v>0</v>
      </c>
      <c r="AA151">
        <v>16474.579028590899</v>
      </c>
      <c r="AB151">
        <v>53081.271779827497</v>
      </c>
      <c r="AC151">
        <v>273952.74667432503</v>
      </c>
      <c r="AD151">
        <v>66523.703081935397</v>
      </c>
      <c r="AE151">
        <v>0</v>
      </c>
      <c r="AF151">
        <v>0</v>
      </c>
      <c r="AG151">
        <v>0</v>
      </c>
      <c r="AH151">
        <v>0</v>
      </c>
      <c r="AI151">
        <v>0</v>
      </c>
      <c r="AJ151">
        <v>9039756.6548053604</v>
      </c>
      <c r="AK151" s="63">
        <v>13248.644971346799</v>
      </c>
      <c r="AL151">
        <v>396.07192657172499</v>
      </c>
      <c r="AM151">
        <v>78891.171681099702</v>
      </c>
      <c r="AN151">
        <v>4004.8895296005699</v>
      </c>
      <c r="AO151">
        <v>22824.928345870299</v>
      </c>
      <c r="AP151">
        <v>396.07192657172499</v>
      </c>
      <c r="AQ151">
        <v>69679.580315536805</v>
      </c>
      <c r="AR151">
        <v>11887.6174743306</v>
      </c>
      <c r="AS151">
        <v>15600.328778720799</v>
      </c>
      <c r="AT151">
        <v>0</v>
      </c>
    </row>
    <row r="152" spans="1:46" x14ac:dyDescent="0.25">
      <c r="A152" t="s">
        <v>3058</v>
      </c>
      <c r="B152">
        <v>2088</v>
      </c>
      <c r="C152" t="s">
        <v>35</v>
      </c>
      <c r="D152">
        <v>587</v>
      </c>
      <c r="E152" t="s">
        <v>404</v>
      </c>
      <c r="F152" t="s">
        <v>2892</v>
      </c>
      <c r="G152" t="s">
        <v>2911</v>
      </c>
      <c r="H152" t="s">
        <v>2904</v>
      </c>
      <c r="I152" t="s">
        <v>2895</v>
      </c>
      <c r="J152">
        <v>383.59627175115497</v>
      </c>
      <c r="K152">
        <v>1</v>
      </c>
      <c r="L152">
        <v>2</v>
      </c>
      <c r="M152">
        <v>2</v>
      </c>
      <c r="N152">
        <v>2072702.14222297</v>
      </c>
      <c r="O152">
        <v>1160766.5434495499</v>
      </c>
      <c r="P152">
        <v>871409.34420113405</v>
      </c>
      <c r="Q152">
        <v>209653.50867312599</v>
      </c>
      <c r="R152">
        <v>165410.641124888</v>
      </c>
      <c r="S152">
        <v>191415.09265834501</v>
      </c>
      <c r="T152">
        <v>3135096.58</v>
      </c>
      <c r="U152">
        <v>1344845.59967167</v>
      </c>
      <c r="V152">
        <v>3879742.8883032701</v>
      </c>
      <c r="W152">
        <v>561095.14881476795</v>
      </c>
      <c r="X152">
        <v>0</v>
      </c>
      <c r="Y152">
        <v>0</v>
      </c>
      <c r="Z152">
        <v>0</v>
      </c>
      <c r="AA152">
        <v>9261.9711980738903</v>
      </c>
      <c r="AB152">
        <v>29842.171355558199</v>
      </c>
      <c r="AC152">
        <v>154015.61672242999</v>
      </c>
      <c r="AD152">
        <v>37399.475935914503</v>
      </c>
      <c r="AE152">
        <v>0</v>
      </c>
      <c r="AF152">
        <v>0</v>
      </c>
      <c r="AG152">
        <v>0</v>
      </c>
      <c r="AH152">
        <v>0</v>
      </c>
      <c r="AI152">
        <v>0</v>
      </c>
      <c r="AJ152">
        <v>4671357.2723300196</v>
      </c>
      <c r="AK152" s="63">
        <v>12177.7963352063</v>
      </c>
      <c r="AL152">
        <v>396.07192657172499</v>
      </c>
      <c r="AM152">
        <v>78891.171681099702</v>
      </c>
      <c r="AN152">
        <v>4004.8895296005699</v>
      </c>
      <c r="AO152">
        <v>22824.928345870299</v>
      </c>
      <c r="AP152">
        <v>3712.8033307938799</v>
      </c>
      <c r="AQ152">
        <v>25435.7452526624</v>
      </c>
      <c r="AR152">
        <v>12177.7963352063</v>
      </c>
      <c r="AS152">
        <v>13354.4399537548</v>
      </c>
      <c r="AT152">
        <v>0</v>
      </c>
    </row>
    <row r="153" spans="1:46" x14ac:dyDescent="0.25">
      <c r="A153" t="s">
        <v>3059</v>
      </c>
      <c r="B153">
        <v>2088</v>
      </c>
      <c r="C153" t="s">
        <v>35</v>
      </c>
      <c r="D153">
        <v>588</v>
      </c>
      <c r="E153" t="s">
        <v>406</v>
      </c>
      <c r="F153" t="s">
        <v>2892</v>
      </c>
      <c r="G153" t="s">
        <v>2903</v>
      </c>
      <c r="H153" t="s">
        <v>2904</v>
      </c>
      <c r="I153" t="s">
        <v>2895</v>
      </c>
      <c r="J153">
        <v>1494.2238671222401</v>
      </c>
      <c r="K153">
        <v>1</v>
      </c>
      <c r="L153">
        <v>1</v>
      </c>
      <c r="M153">
        <v>2</v>
      </c>
      <c r="N153">
        <v>8946741.5305230096</v>
      </c>
      <c r="O153">
        <v>4944165.7004659399</v>
      </c>
      <c r="P153">
        <v>3621015.2050742102</v>
      </c>
      <c r="Q153">
        <v>816664.07818567299</v>
      </c>
      <c r="R153">
        <v>947588.63205912395</v>
      </c>
      <c r="S153">
        <v>745619.86400914902</v>
      </c>
      <c r="T153">
        <v>14037593.49</v>
      </c>
      <c r="U153">
        <v>5238581.6563079599</v>
      </c>
      <c r="V153">
        <v>15707166.5020686</v>
      </c>
      <c r="W153">
        <v>3139972.1442311299</v>
      </c>
      <c r="X153">
        <v>0</v>
      </c>
      <c r="Y153">
        <v>0</v>
      </c>
      <c r="Z153">
        <v>0</v>
      </c>
      <c r="AA153">
        <v>310292.188032387</v>
      </c>
      <c r="AB153">
        <v>118744.311975883</v>
      </c>
      <c r="AC153">
        <v>599937.55769737298</v>
      </c>
      <c r="AD153">
        <v>145682.30631177599</v>
      </c>
      <c r="AE153">
        <v>0</v>
      </c>
      <c r="AF153">
        <v>0</v>
      </c>
      <c r="AG153">
        <v>0</v>
      </c>
      <c r="AH153">
        <v>0</v>
      </c>
      <c r="AI153">
        <v>0</v>
      </c>
      <c r="AJ153">
        <v>20021795.010317098</v>
      </c>
      <c r="AK153" s="63">
        <v>13399.4613865174</v>
      </c>
      <c r="AL153">
        <v>396.07192657172499</v>
      </c>
      <c r="AM153">
        <v>78891.171681099702</v>
      </c>
      <c r="AN153">
        <v>4004.8895296005699</v>
      </c>
      <c r="AO153">
        <v>22824.928345870299</v>
      </c>
      <c r="AP153">
        <v>396.07192657172499</v>
      </c>
      <c r="AQ153">
        <v>78891.171681099702</v>
      </c>
      <c r="AR153">
        <v>13399.4613865174</v>
      </c>
      <c r="AS153">
        <v>22824.928345870299</v>
      </c>
      <c r="AT153">
        <v>0</v>
      </c>
    </row>
    <row r="154" spans="1:46" x14ac:dyDescent="0.25">
      <c r="A154" t="s">
        <v>3060</v>
      </c>
      <c r="B154">
        <v>2095</v>
      </c>
      <c r="C154" t="s">
        <v>36</v>
      </c>
      <c r="D154">
        <v>2095</v>
      </c>
      <c r="E154" t="s">
        <v>36</v>
      </c>
      <c r="F154" t="s">
        <v>1871</v>
      </c>
      <c r="G154" t="s">
        <v>1871</v>
      </c>
      <c r="H154" t="s">
        <v>2899</v>
      </c>
      <c r="I154" t="s">
        <v>2895</v>
      </c>
      <c r="J154">
        <v>1.2013150684</v>
      </c>
      <c r="K154">
        <v>0</v>
      </c>
      <c r="L154">
        <v>0</v>
      </c>
      <c r="M154">
        <v>1</v>
      </c>
      <c r="N154">
        <v>2242.2801327115899</v>
      </c>
      <c r="O154">
        <v>1766.6820545769201</v>
      </c>
      <c r="P154">
        <v>4560.8391328521802</v>
      </c>
      <c r="Q154">
        <v>1447.8423018676101</v>
      </c>
      <c r="R154">
        <v>1823.5747268365501</v>
      </c>
      <c r="S154">
        <v>844.59246659103599</v>
      </c>
      <c r="T154">
        <v>0</v>
      </c>
      <c r="U154">
        <v>11841.218348844901</v>
      </c>
      <c r="V154">
        <v>9537.24245303118</v>
      </c>
      <c r="W154">
        <v>2242.5224581632001</v>
      </c>
      <c r="X154">
        <v>0</v>
      </c>
      <c r="Y154">
        <v>0</v>
      </c>
      <c r="Z154">
        <v>0</v>
      </c>
      <c r="AA154">
        <v>0</v>
      </c>
      <c r="AB154">
        <v>61.453437650476403</v>
      </c>
      <c r="AC154">
        <v>730.210188231247</v>
      </c>
      <c r="AD154">
        <v>114.382278359789</v>
      </c>
      <c r="AE154">
        <v>0</v>
      </c>
      <c r="AF154">
        <v>0</v>
      </c>
      <c r="AG154">
        <v>0</v>
      </c>
      <c r="AH154">
        <v>0</v>
      </c>
      <c r="AI154">
        <v>0</v>
      </c>
      <c r="AJ154">
        <v>12685.8108154359</v>
      </c>
      <c r="AK154" s="63">
        <v>10559.936480553601</v>
      </c>
      <c r="AL154">
        <v>396.07192657172499</v>
      </c>
      <c r="AM154">
        <v>78891.171681099702</v>
      </c>
      <c r="AN154">
        <v>10559.936480553601</v>
      </c>
      <c r="AO154">
        <v>19451.046188182099</v>
      </c>
      <c r="AP154">
        <v>539.66620917061095</v>
      </c>
      <c r="AQ154">
        <v>36189.915802998497</v>
      </c>
      <c r="AR154">
        <v>10559.936480553601</v>
      </c>
      <c r="AS154">
        <v>10559.936480553601</v>
      </c>
      <c r="AT154">
        <v>0</v>
      </c>
    </row>
    <row r="155" spans="1:46" x14ac:dyDescent="0.25">
      <c r="A155" t="s">
        <v>3061</v>
      </c>
      <c r="B155">
        <v>2095</v>
      </c>
      <c r="C155" t="s">
        <v>36</v>
      </c>
      <c r="D155">
        <v>3401</v>
      </c>
      <c r="E155" t="s">
        <v>407</v>
      </c>
      <c r="F155" t="s">
        <v>2906</v>
      </c>
      <c r="G155" t="s">
        <v>2907</v>
      </c>
      <c r="H155" t="s">
        <v>2904</v>
      </c>
      <c r="I155" t="s">
        <v>2895</v>
      </c>
      <c r="J155">
        <v>225.403490216807</v>
      </c>
      <c r="K155">
        <v>1</v>
      </c>
      <c r="L155">
        <v>2</v>
      </c>
      <c r="M155">
        <v>1</v>
      </c>
      <c r="N155">
        <v>2010863.26986729</v>
      </c>
      <c r="O155">
        <v>729713.27794542303</v>
      </c>
      <c r="P155">
        <v>855753.070867148</v>
      </c>
      <c r="Q155">
        <v>271659.547698132</v>
      </c>
      <c r="R155">
        <v>357873.12527316302</v>
      </c>
      <c r="S155">
        <v>158471.40753340899</v>
      </c>
      <c r="T155">
        <v>2004087.16</v>
      </c>
      <c r="U155">
        <v>2221775.1316511501</v>
      </c>
      <c r="V155">
        <v>3562469.4375469699</v>
      </c>
      <c r="W155">
        <v>651862.30754183698</v>
      </c>
      <c r="X155">
        <v>0</v>
      </c>
      <c r="Y155">
        <v>0</v>
      </c>
      <c r="Z155">
        <v>0</v>
      </c>
      <c r="AA155">
        <v>0</v>
      </c>
      <c r="AB155">
        <v>11530.5465623495</v>
      </c>
      <c r="AC155">
        <v>137009.78981176901</v>
      </c>
      <c r="AD155">
        <v>21461.617721640199</v>
      </c>
      <c r="AE155">
        <v>0</v>
      </c>
      <c r="AF155">
        <v>0</v>
      </c>
      <c r="AG155">
        <v>0</v>
      </c>
      <c r="AH155">
        <v>0</v>
      </c>
      <c r="AI155">
        <v>0</v>
      </c>
      <c r="AJ155">
        <v>4384333.6991845602</v>
      </c>
      <c r="AK155" s="63">
        <v>19451.046188182099</v>
      </c>
      <c r="AL155">
        <v>396.07192657172499</v>
      </c>
      <c r="AM155">
        <v>78891.171681099702</v>
      </c>
      <c r="AN155">
        <v>10559.936480553601</v>
      </c>
      <c r="AO155">
        <v>19451.046188182099</v>
      </c>
      <c r="AP155">
        <v>396.07192657172499</v>
      </c>
      <c r="AQ155">
        <v>59280.106098625802</v>
      </c>
      <c r="AR155">
        <v>19451.046188182099</v>
      </c>
      <c r="AS155">
        <v>19451.046188182099</v>
      </c>
      <c r="AT155">
        <v>0</v>
      </c>
    </row>
    <row r="156" spans="1:46" x14ac:dyDescent="0.25">
      <c r="A156" t="s">
        <v>3062</v>
      </c>
      <c r="B156">
        <v>2052</v>
      </c>
      <c r="C156" t="s">
        <v>37</v>
      </c>
      <c r="D156">
        <v>428</v>
      </c>
      <c r="E156" t="s">
        <v>408</v>
      </c>
      <c r="F156" t="s">
        <v>2892</v>
      </c>
      <c r="G156" t="s">
        <v>2893</v>
      </c>
      <c r="H156" t="s">
        <v>2904</v>
      </c>
      <c r="I156" t="s">
        <v>2895</v>
      </c>
      <c r="J156">
        <v>26.852941176468001</v>
      </c>
      <c r="K156">
        <v>1</v>
      </c>
      <c r="L156">
        <v>1</v>
      </c>
      <c r="M156">
        <v>2</v>
      </c>
      <c r="N156">
        <v>287744.94822602498</v>
      </c>
      <c r="O156">
        <v>72828.346512081698</v>
      </c>
      <c r="P156">
        <v>72070.970328680894</v>
      </c>
      <c r="Q156">
        <v>114376.560754915</v>
      </c>
      <c r="R156">
        <v>13888.094772625</v>
      </c>
      <c r="S156">
        <v>21895.980364700601</v>
      </c>
      <c r="T156">
        <v>0</v>
      </c>
      <c r="U156">
        <v>560908.92059432797</v>
      </c>
      <c r="V156">
        <v>555893.19895392598</v>
      </c>
      <c r="W156">
        <v>5015.7216404022302</v>
      </c>
      <c r="X156">
        <v>0</v>
      </c>
      <c r="Y156">
        <v>0</v>
      </c>
      <c r="Z156">
        <v>0</v>
      </c>
      <c r="AA156">
        <v>0</v>
      </c>
      <c r="AB156">
        <v>0</v>
      </c>
      <c r="AC156">
        <v>21462.9596608135</v>
      </c>
      <c r="AD156">
        <v>433.02070388713798</v>
      </c>
      <c r="AE156">
        <v>0</v>
      </c>
      <c r="AF156">
        <v>0</v>
      </c>
      <c r="AG156">
        <v>0</v>
      </c>
      <c r="AH156">
        <v>0</v>
      </c>
      <c r="AI156">
        <v>0</v>
      </c>
      <c r="AJ156">
        <v>582804.90095902805</v>
      </c>
      <c r="AK156" s="63">
        <v>21703.577910853099</v>
      </c>
      <c r="AL156">
        <v>396.07192657172499</v>
      </c>
      <c r="AM156">
        <v>78891.171681099702</v>
      </c>
      <c r="AN156">
        <v>21703.577910853099</v>
      </c>
      <c r="AO156">
        <v>21703.577910853099</v>
      </c>
      <c r="AP156">
        <v>396.07192657172499</v>
      </c>
      <c r="AQ156">
        <v>69679.580315536805</v>
      </c>
      <c r="AR156">
        <v>21703.577910853099</v>
      </c>
      <c r="AS156">
        <v>21703.577910853099</v>
      </c>
      <c r="AT156">
        <v>0</v>
      </c>
    </row>
    <row r="157" spans="1:46" x14ac:dyDescent="0.25">
      <c r="A157" t="s">
        <v>3063</v>
      </c>
      <c r="B157">
        <v>2052</v>
      </c>
      <c r="C157" t="s">
        <v>37</v>
      </c>
      <c r="D157">
        <v>2052</v>
      </c>
      <c r="E157" t="s">
        <v>37</v>
      </c>
      <c r="F157" t="s">
        <v>1871</v>
      </c>
      <c r="G157" t="s">
        <v>1871</v>
      </c>
      <c r="H157" t="s">
        <v>2899</v>
      </c>
      <c r="I157" t="s">
        <v>2895</v>
      </c>
      <c r="J157">
        <v>1.142857142857</v>
      </c>
      <c r="K157">
        <v>0</v>
      </c>
      <c r="L157">
        <v>0</v>
      </c>
      <c r="M157">
        <v>2</v>
      </c>
      <c r="N157">
        <v>12246.381773975399</v>
      </c>
      <c r="O157">
        <v>3099.5634879182699</v>
      </c>
      <c r="P157">
        <v>3067.3296713191398</v>
      </c>
      <c r="Q157">
        <v>4867.8492450846597</v>
      </c>
      <c r="R157">
        <v>591.07522737503996</v>
      </c>
      <c r="S157">
        <v>931.88963529938906</v>
      </c>
      <c r="T157">
        <v>0</v>
      </c>
      <c r="U157">
        <v>23872.199405672502</v>
      </c>
      <c r="V157">
        <v>23658.731046074699</v>
      </c>
      <c r="W157">
        <v>213.468359597773</v>
      </c>
      <c r="X157">
        <v>0</v>
      </c>
      <c r="Y157">
        <v>0</v>
      </c>
      <c r="Z157">
        <v>0</v>
      </c>
      <c r="AA157">
        <v>0</v>
      </c>
      <c r="AB157">
        <v>0</v>
      </c>
      <c r="AC157">
        <v>913.46033918652802</v>
      </c>
      <c r="AD157">
        <v>18.4292961128616</v>
      </c>
      <c r="AE157">
        <v>0</v>
      </c>
      <c r="AF157">
        <v>0</v>
      </c>
      <c r="AG157">
        <v>0</v>
      </c>
      <c r="AH157">
        <v>0</v>
      </c>
      <c r="AI157">
        <v>0</v>
      </c>
      <c r="AJ157">
        <v>24804.0890409719</v>
      </c>
      <c r="AK157" s="63">
        <v>21703.577910853099</v>
      </c>
      <c r="AL157">
        <v>396.07192657172499</v>
      </c>
      <c r="AM157">
        <v>78891.171681099702</v>
      </c>
      <c r="AN157">
        <v>21703.577910853099</v>
      </c>
      <c r="AO157">
        <v>21703.577910853099</v>
      </c>
      <c r="AP157">
        <v>539.66620917061095</v>
      </c>
      <c r="AQ157">
        <v>36189.915802998497</v>
      </c>
      <c r="AR157">
        <v>21703.577910853099</v>
      </c>
      <c r="AS157">
        <v>21703.577910853099</v>
      </c>
      <c r="AT157">
        <v>0</v>
      </c>
    </row>
    <row r="158" spans="1:46" x14ac:dyDescent="0.25">
      <c r="A158" t="s">
        <v>3064</v>
      </c>
      <c r="B158">
        <v>1974</v>
      </c>
      <c r="C158" t="s">
        <v>39</v>
      </c>
      <c r="D158">
        <v>235</v>
      </c>
      <c r="E158" t="s">
        <v>409</v>
      </c>
      <c r="F158" t="s">
        <v>2892</v>
      </c>
      <c r="G158" t="s">
        <v>2911</v>
      </c>
      <c r="H158" t="s">
        <v>2904</v>
      </c>
      <c r="I158" t="s">
        <v>2895</v>
      </c>
      <c r="J158">
        <v>368.536293551433</v>
      </c>
      <c r="K158">
        <v>1</v>
      </c>
      <c r="L158">
        <v>1</v>
      </c>
      <c r="M158">
        <v>2</v>
      </c>
      <c r="N158">
        <v>2377511.4610181302</v>
      </c>
      <c r="O158">
        <v>1001719.49006832</v>
      </c>
      <c r="P158">
        <v>922322.87586313696</v>
      </c>
      <c r="Q158">
        <v>354805.295908876</v>
      </c>
      <c r="R158">
        <v>190295.72252770499</v>
      </c>
      <c r="S158">
        <v>126839.175186701</v>
      </c>
      <c r="T158">
        <v>3347249.25</v>
      </c>
      <c r="U158">
        <v>1499405.5953861601</v>
      </c>
      <c r="V158">
        <v>4177771.3296693699</v>
      </c>
      <c r="W158">
        <v>668883.51571678196</v>
      </c>
      <c r="X158">
        <v>0</v>
      </c>
      <c r="Y158">
        <v>0</v>
      </c>
      <c r="Z158">
        <v>0</v>
      </c>
      <c r="AA158">
        <v>0</v>
      </c>
      <c r="AB158">
        <v>0</v>
      </c>
      <c r="AC158">
        <v>114759.72603162299</v>
      </c>
      <c r="AD158">
        <v>12079.4491550778</v>
      </c>
      <c r="AE158">
        <v>0</v>
      </c>
      <c r="AF158">
        <v>0</v>
      </c>
      <c r="AG158">
        <v>0</v>
      </c>
      <c r="AH158">
        <v>0</v>
      </c>
      <c r="AI158">
        <v>0</v>
      </c>
      <c r="AJ158">
        <v>4973494.0205728598</v>
      </c>
      <c r="AK158" s="63">
        <v>13495.2624954393</v>
      </c>
      <c r="AL158">
        <v>396.07192657172499</v>
      </c>
      <c r="AM158">
        <v>78891.171681099702</v>
      </c>
      <c r="AN158">
        <v>12448.2429138588</v>
      </c>
      <c r="AO158">
        <v>14892.5463552236</v>
      </c>
      <c r="AP158">
        <v>3712.8033307938799</v>
      </c>
      <c r="AQ158">
        <v>25435.7452526624</v>
      </c>
      <c r="AR158">
        <v>13495.2624954393</v>
      </c>
      <c r="AS158">
        <v>13495.2624954393</v>
      </c>
      <c r="AT158">
        <v>0</v>
      </c>
    </row>
    <row r="159" spans="1:46" x14ac:dyDescent="0.25">
      <c r="A159" t="s">
        <v>3065</v>
      </c>
      <c r="B159">
        <v>1974</v>
      </c>
      <c r="C159" t="s">
        <v>39</v>
      </c>
      <c r="D159">
        <v>237</v>
      </c>
      <c r="E159" t="s">
        <v>410</v>
      </c>
      <c r="F159" t="s">
        <v>2892</v>
      </c>
      <c r="G159" t="s">
        <v>2903</v>
      </c>
      <c r="H159" t="s">
        <v>2904</v>
      </c>
      <c r="I159" t="s">
        <v>2895</v>
      </c>
      <c r="J159">
        <v>462.888186399495</v>
      </c>
      <c r="K159">
        <v>1</v>
      </c>
      <c r="L159">
        <v>1</v>
      </c>
      <c r="M159">
        <v>2</v>
      </c>
      <c r="N159">
        <v>3280031.3387740999</v>
      </c>
      <c r="O159">
        <v>1631373.0996012299</v>
      </c>
      <c r="P159">
        <v>1124489.4150115801</v>
      </c>
      <c r="Q159">
        <v>445641.80739304901</v>
      </c>
      <c r="R159">
        <v>252735.83631798101</v>
      </c>
      <c r="S159">
        <v>159312.276141904</v>
      </c>
      <c r="T159">
        <v>4850991.21</v>
      </c>
      <c r="U159">
        <v>1883280.28709794</v>
      </c>
      <c r="V159">
        <v>5305758.56703714</v>
      </c>
      <c r="W159">
        <v>1428512.9300607999</v>
      </c>
      <c r="X159">
        <v>0</v>
      </c>
      <c r="Y159">
        <v>0</v>
      </c>
      <c r="Z159">
        <v>0</v>
      </c>
      <c r="AA159">
        <v>0</v>
      </c>
      <c r="AB159">
        <v>0</v>
      </c>
      <c r="AC159">
        <v>144140.27162040499</v>
      </c>
      <c r="AD159">
        <v>15172.004521499101</v>
      </c>
      <c r="AE159">
        <v>0</v>
      </c>
      <c r="AF159">
        <v>0</v>
      </c>
      <c r="AG159">
        <v>0</v>
      </c>
      <c r="AH159">
        <v>0</v>
      </c>
      <c r="AI159">
        <v>0</v>
      </c>
      <c r="AJ159">
        <v>6893583.7732398501</v>
      </c>
      <c r="AK159" s="63">
        <v>14892.5463552236</v>
      </c>
      <c r="AL159">
        <v>396.07192657172499</v>
      </c>
      <c r="AM159">
        <v>78891.171681099702</v>
      </c>
      <c r="AN159">
        <v>12448.2429138588</v>
      </c>
      <c r="AO159">
        <v>14892.5463552236</v>
      </c>
      <c r="AP159">
        <v>396.07192657172499</v>
      </c>
      <c r="AQ159">
        <v>78891.171681099702</v>
      </c>
      <c r="AR159">
        <v>14892.5463552236</v>
      </c>
      <c r="AS159">
        <v>14892.5463552236</v>
      </c>
      <c r="AT159">
        <v>0</v>
      </c>
    </row>
    <row r="160" spans="1:46" x14ac:dyDescent="0.25">
      <c r="A160" t="s">
        <v>3066</v>
      </c>
      <c r="B160">
        <v>1974</v>
      </c>
      <c r="C160" t="s">
        <v>39</v>
      </c>
      <c r="D160">
        <v>236</v>
      </c>
      <c r="E160" t="s">
        <v>411</v>
      </c>
      <c r="F160" t="s">
        <v>2892</v>
      </c>
      <c r="G160" t="s">
        <v>2893</v>
      </c>
      <c r="H160" t="s">
        <v>2904</v>
      </c>
      <c r="I160" t="s">
        <v>2895</v>
      </c>
      <c r="J160">
        <v>697.62270035067104</v>
      </c>
      <c r="K160">
        <v>1</v>
      </c>
      <c r="L160">
        <v>1</v>
      </c>
      <c r="M160">
        <v>2</v>
      </c>
      <c r="N160">
        <v>4800656.5902077695</v>
      </c>
      <c r="O160">
        <v>1131059.70033045</v>
      </c>
      <c r="P160">
        <v>1478882.6491252801</v>
      </c>
      <c r="Q160">
        <v>671630.53669807594</v>
      </c>
      <c r="R160">
        <v>361846.48115431401</v>
      </c>
      <c r="S160">
        <v>240100.87867139501</v>
      </c>
      <c r="T160">
        <v>5605768.3099999996</v>
      </c>
      <c r="U160">
        <v>2838307.6475159</v>
      </c>
      <c r="V160">
        <v>7167473.1832934804</v>
      </c>
      <c r="W160">
        <v>1276602.7742224201</v>
      </c>
      <c r="X160">
        <v>0</v>
      </c>
      <c r="Y160">
        <v>0</v>
      </c>
      <c r="Z160">
        <v>0</v>
      </c>
      <c r="AA160">
        <v>0</v>
      </c>
      <c r="AB160">
        <v>0</v>
      </c>
      <c r="AC160">
        <v>217235.02234797101</v>
      </c>
      <c r="AD160">
        <v>22865.856323423199</v>
      </c>
      <c r="AE160">
        <v>0</v>
      </c>
      <c r="AF160">
        <v>0</v>
      </c>
      <c r="AG160">
        <v>0</v>
      </c>
      <c r="AH160">
        <v>0</v>
      </c>
      <c r="AI160">
        <v>0</v>
      </c>
      <c r="AJ160">
        <v>8684176.83618729</v>
      </c>
      <c r="AK160" s="63">
        <v>12448.2429138588</v>
      </c>
      <c r="AL160">
        <v>396.07192657172499</v>
      </c>
      <c r="AM160">
        <v>78891.171681099702</v>
      </c>
      <c r="AN160">
        <v>12448.2429138588</v>
      </c>
      <c r="AO160">
        <v>14892.5463552236</v>
      </c>
      <c r="AP160">
        <v>396.07192657172499</v>
      </c>
      <c r="AQ160">
        <v>69679.580315536805</v>
      </c>
      <c r="AR160">
        <v>12448.2429138588</v>
      </c>
      <c r="AS160">
        <v>12448.2429138588</v>
      </c>
      <c r="AT160">
        <v>0</v>
      </c>
    </row>
    <row r="161" spans="1:46" x14ac:dyDescent="0.25">
      <c r="A161" t="s">
        <v>3067</v>
      </c>
      <c r="B161">
        <v>1896</v>
      </c>
      <c r="C161" t="s">
        <v>40</v>
      </c>
      <c r="D161">
        <v>3347</v>
      </c>
      <c r="E161" t="s">
        <v>412</v>
      </c>
      <c r="F161" t="s">
        <v>2906</v>
      </c>
      <c r="G161" t="s">
        <v>2907</v>
      </c>
      <c r="H161" t="s">
        <v>2904</v>
      </c>
      <c r="I161" t="s">
        <v>2895</v>
      </c>
      <c r="J161">
        <v>39.985507246372002</v>
      </c>
      <c r="K161">
        <v>1</v>
      </c>
      <c r="L161">
        <v>1</v>
      </c>
      <c r="M161">
        <v>2</v>
      </c>
      <c r="N161">
        <v>504443</v>
      </c>
      <c r="O161">
        <v>125754</v>
      </c>
      <c r="P161">
        <v>694773</v>
      </c>
      <c r="Q161">
        <v>212318</v>
      </c>
      <c r="R161">
        <v>29400</v>
      </c>
      <c r="S161">
        <v>25108.03</v>
      </c>
      <c r="T161">
        <v>1566688</v>
      </c>
      <c r="U161">
        <v>0</v>
      </c>
      <c r="V161">
        <v>1429882</v>
      </c>
      <c r="W161">
        <v>136806</v>
      </c>
      <c r="X161">
        <v>0</v>
      </c>
      <c r="Y161">
        <v>0</v>
      </c>
      <c r="Z161">
        <v>0</v>
      </c>
      <c r="AA161">
        <v>0</v>
      </c>
      <c r="AB161">
        <v>0</v>
      </c>
      <c r="AC161">
        <v>25108.03</v>
      </c>
      <c r="AD161">
        <v>0</v>
      </c>
      <c r="AE161">
        <v>0</v>
      </c>
      <c r="AF161">
        <v>0</v>
      </c>
      <c r="AG161">
        <v>0</v>
      </c>
      <c r="AH161">
        <v>0</v>
      </c>
      <c r="AI161">
        <v>0</v>
      </c>
      <c r="AJ161">
        <v>1591796.03</v>
      </c>
      <c r="AK161" s="63">
        <v>39809.324418272299</v>
      </c>
      <c r="AL161">
        <v>396.07192657172499</v>
      </c>
      <c r="AM161">
        <v>78891.171681099702</v>
      </c>
      <c r="AN161">
        <v>39809.324418272299</v>
      </c>
      <c r="AO161">
        <v>39809.324418272299</v>
      </c>
      <c r="AP161">
        <v>396.07192657172499</v>
      </c>
      <c r="AQ161">
        <v>59280.106098625802</v>
      </c>
      <c r="AR161">
        <v>39809.324418272299</v>
      </c>
      <c r="AS161">
        <v>39809.324418272299</v>
      </c>
      <c r="AT161">
        <v>0</v>
      </c>
    </row>
    <row r="162" spans="1:46" x14ac:dyDescent="0.25">
      <c r="A162" t="s">
        <v>3068</v>
      </c>
      <c r="B162">
        <v>2046</v>
      </c>
      <c r="C162" t="s">
        <v>41</v>
      </c>
      <c r="D162">
        <v>406</v>
      </c>
      <c r="E162" t="s">
        <v>413</v>
      </c>
      <c r="F162" t="s">
        <v>2906</v>
      </c>
      <c r="G162" t="s">
        <v>2907</v>
      </c>
      <c r="H162" t="s">
        <v>2904</v>
      </c>
      <c r="I162" t="s">
        <v>2895</v>
      </c>
      <c r="J162">
        <v>219.74406392686001</v>
      </c>
      <c r="K162">
        <v>1</v>
      </c>
      <c r="L162">
        <v>2</v>
      </c>
      <c r="M162">
        <v>2</v>
      </c>
      <c r="N162">
        <v>2260200.69</v>
      </c>
      <c r="O162">
        <v>595614.79</v>
      </c>
      <c r="P162">
        <v>1024155.82</v>
      </c>
      <c r="Q162">
        <v>269725.38</v>
      </c>
      <c r="R162">
        <v>277542.59999999998</v>
      </c>
      <c r="S162">
        <v>191580.19</v>
      </c>
      <c r="T162">
        <v>1131829.95</v>
      </c>
      <c r="U162">
        <v>3295409.33</v>
      </c>
      <c r="V162">
        <v>3755600.47</v>
      </c>
      <c r="W162">
        <v>671638.81</v>
      </c>
      <c r="X162">
        <v>0</v>
      </c>
      <c r="Y162">
        <v>0</v>
      </c>
      <c r="Z162">
        <v>0</v>
      </c>
      <c r="AA162">
        <v>0</v>
      </c>
      <c r="AB162">
        <v>0</v>
      </c>
      <c r="AC162">
        <v>153645.4</v>
      </c>
      <c r="AD162">
        <v>37934.79</v>
      </c>
      <c r="AE162">
        <v>0</v>
      </c>
      <c r="AF162">
        <v>0</v>
      </c>
      <c r="AG162">
        <v>0</v>
      </c>
      <c r="AH162">
        <v>0</v>
      </c>
      <c r="AI162">
        <v>0</v>
      </c>
      <c r="AJ162">
        <v>4618819.47</v>
      </c>
      <c r="AK162" s="63">
        <v>21019.086420178901</v>
      </c>
      <c r="AL162">
        <v>396.07192657172499</v>
      </c>
      <c r="AM162">
        <v>78891.171681099702</v>
      </c>
      <c r="AN162">
        <v>21019.086420178901</v>
      </c>
      <c r="AO162">
        <v>21019.086420178901</v>
      </c>
      <c r="AP162">
        <v>396.07192657172499</v>
      </c>
      <c r="AQ162">
        <v>59280.106098625802</v>
      </c>
      <c r="AR162">
        <v>21019.086420178901</v>
      </c>
      <c r="AS162">
        <v>21019.086420178901</v>
      </c>
      <c r="AT162">
        <v>0</v>
      </c>
    </row>
    <row r="163" spans="1:46" x14ac:dyDescent="0.25">
      <c r="A163" t="s">
        <v>3069</v>
      </c>
      <c r="B163">
        <v>1995</v>
      </c>
      <c r="C163" t="s">
        <v>43</v>
      </c>
      <c r="D163">
        <v>3400</v>
      </c>
      <c r="E163" t="s">
        <v>414</v>
      </c>
      <c r="F163" t="s">
        <v>2906</v>
      </c>
      <c r="G163" t="s">
        <v>2907</v>
      </c>
      <c r="H163" t="s">
        <v>2904</v>
      </c>
      <c r="I163" t="s">
        <v>2895</v>
      </c>
      <c r="J163">
        <v>213.443548387091</v>
      </c>
      <c r="K163">
        <v>1</v>
      </c>
      <c r="L163">
        <v>1</v>
      </c>
      <c r="M163">
        <v>2</v>
      </c>
      <c r="N163">
        <v>1870258.29</v>
      </c>
      <c r="O163">
        <v>296676.40000000002</v>
      </c>
      <c r="P163">
        <v>735958.36</v>
      </c>
      <c r="Q163">
        <v>386493.86</v>
      </c>
      <c r="R163">
        <v>271198.63</v>
      </c>
      <c r="S163">
        <v>109606.15</v>
      </c>
      <c r="T163">
        <v>1976665.17</v>
      </c>
      <c r="U163">
        <v>1583920.37</v>
      </c>
      <c r="V163">
        <v>2917271.93</v>
      </c>
      <c r="W163">
        <v>633134.28</v>
      </c>
      <c r="X163">
        <v>0</v>
      </c>
      <c r="Y163">
        <v>0</v>
      </c>
      <c r="Z163">
        <v>0</v>
      </c>
      <c r="AA163">
        <v>1373.84</v>
      </c>
      <c r="AB163">
        <v>8805.49</v>
      </c>
      <c r="AC163">
        <v>98292.07</v>
      </c>
      <c r="AD163">
        <v>11314.08</v>
      </c>
      <c r="AE163">
        <v>0</v>
      </c>
      <c r="AF163">
        <v>0</v>
      </c>
      <c r="AG163">
        <v>0</v>
      </c>
      <c r="AH163">
        <v>0</v>
      </c>
      <c r="AI163">
        <v>0</v>
      </c>
      <c r="AJ163">
        <v>3670191.69</v>
      </c>
      <c r="AK163" s="63">
        <v>17195.139969018401</v>
      </c>
      <c r="AL163">
        <v>396.07192657172499</v>
      </c>
      <c r="AM163">
        <v>78891.171681099702</v>
      </c>
      <c r="AN163">
        <v>17195.139969018401</v>
      </c>
      <c r="AO163">
        <v>17195.139969018401</v>
      </c>
      <c r="AP163">
        <v>396.07192657172499</v>
      </c>
      <c r="AQ163">
        <v>59280.106098625802</v>
      </c>
      <c r="AR163">
        <v>17195.139969018401</v>
      </c>
      <c r="AS163">
        <v>17195.139969018401</v>
      </c>
      <c r="AT163">
        <v>0</v>
      </c>
    </row>
    <row r="164" spans="1:46" x14ac:dyDescent="0.25">
      <c r="A164" t="s">
        <v>3070</v>
      </c>
      <c r="B164">
        <v>1929</v>
      </c>
      <c r="C164" t="s">
        <v>45</v>
      </c>
      <c r="D164">
        <v>4434</v>
      </c>
      <c r="E164" t="s">
        <v>415</v>
      </c>
      <c r="F164" t="s">
        <v>2892</v>
      </c>
      <c r="G164" t="s">
        <v>2911</v>
      </c>
      <c r="H164" t="s">
        <v>2894</v>
      </c>
      <c r="I164" t="s">
        <v>2895</v>
      </c>
      <c r="J164">
        <v>609.21921529173005</v>
      </c>
      <c r="K164">
        <v>2</v>
      </c>
      <c r="L164">
        <v>1</v>
      </c>
      <c r="M164">
        <v>1</v>
      </c>
      <c r="N164">
        <v>3486946.51239513</v>
      </c>
      <c r="O164">
        <v>1617910.9756014501</v>
      </c>
      <c r="P164">
        <v>1566242.9706331701</v>
      </c>
      <c r="Q164">
        <v>291345.542197823</v>
      </c>
      <c r="R164">
        <v>314279.31312020699</v>
      </c>
      <c r="S164">
        <v>429330.94118014601</v>
      </c>
      <c r="T164">
        <v>5178902.78</v>
      </c>
      <c r="U164">
        <v>2097822.53394777</v>
      </c>
      <c r="V164">
        <v>6476931.0006120102</v>
      </c>
      <c r="W164">
        <v>757462.98903858301</v>
      </c>
      <c r="X164">
        <v>0</v>
      </c>
      <c r="Y164">
        <v>0</v>
      </c>
      <c r="Z164">
        <v>0</v>
      </c>
      <c r="AA164">
        <v>42297.3950433625</v>
      </c>
      <c r="AB164">
        <v>33.929253820147501</v>
      </c>
      <c r="AC164">
        <v>240228.441517406</v>
      </c>
      <c r="AD164">
        <v>189102.49966274001</v>
      </c>
      <c r="AE164">
        <v>0</v>
      </c>
      <c r="AF164">
        <v>0</v>
      </c>
      <c r="AG164">
        <v>0</v>
      </c>
      <c r="AH164">
        <v>0</v>
      </c>
      <c r="AI164">
        <v>0</v>
      </c>
      <c r="AJ164">
        <v>7706056.2551279301</v>
      </c>
      <c r="AK164" s="63">
        <v>12649.0695987614</v>
      </c>
      <c r="AL164">
        <v>396.07192657172499</v>
      </c>
      <c r="AM164">
        <v>78891.171681099702</v>
      </c>
      <c r="AN164">
        <v>4148.1841210766297</v>
      </c>
      <c r="AO164">
        <v>15675.7314202651</v>
      </c>
      <c r="AP164">
        <v>3712.8033307938799</v>
      </c>
      <c r="AQ164">
        <v>25435.7452526624</v>
      </c>
      <c r="AR164">
        <v>12649.0695987614</v>
      </c>
      <c r="AS164">
        <v>12649.0695987614</v>
      </c>
      <c r="AT164">
        <v>0</v>
      </c>
    </row>
    <row r="165" spans="1:46" x14ac:dyDescent="0.25">
      <c r="A165" t="s">
        <v>3071</v>
      </c>
      <c r="B165">
        <v>1929</v>
      </c>
      <c r="C165" t="s">
        <v>45</v>
      </c>
      <c r="D165">
        <v>140</v>
      </c>
      <c r="E165" t="s">
        <v>416</v>
      </c>
      <c r="F165" t="s">
        <v>2892</v>
      </c>
      <c r="G165" t="s">
        <v>2903</v>
      </c>
      <c r="H165" t="s">
        <v>2894</v>
      </c>
      <c r="I165" t="s">
        <v>2895</v>
      </c>
      <c r="J165">
        <v>1399.07459327467</v>
      </c>
      <c r="K165">
        <v>1</v>
      </c>
      <c r="L165">
        <v>1</v>
      </c>
      <c r="M165">
        <v>1</v>
      </c>
      <c r="N165">
        <v>8501650.5897251908</v>
      </c>
      <c r="O165">
        <v>5095464.4067625999</v>
      </c>
      <c r="P165">
        <v>3547161.87724793</v>
      </c>
      <c r="Q165">
        <v>669961.31230511598</v>
      </c>
      <c r="R165">
        <v>1372309.2612235199</v>
      </c>
      <c r="S165">
        <v>985960.38475938397</v>
      </c>
      <c r="T165">
        <v>14368888.82</v>
      </c>
      <c r="U165">
        <v>4817658.6272643497</v>
      </c>
      <c r="V165">
        <v>16112709.1691797</v>
      </c>
      <c r="W165">
        <v>2822749.4529760201</v>
      </c>
      <c r="X165">
        <v>0</v>
      </c>
      <c r="Y165">
        <v>0</v>
      </c>
      <c r="Z165">
        <v>0</v>
      </c>
      <c r="AA165">
        <v>196692.90642882299</v>
      </c>
      <c r="AB165">
        <v>54395.918679839699</v>
      </c>
      <c r="AC165">
        <v>551685.66695328103</v>
      </c>
      <c r="AD165">
        <v>434274.717806103</v>
      </c>
      <c r="AE165">
        <v>0</v>
      </c>
      <c r="AF165">
        <v>0</v>
      </c>
      <c r="AG165">
        <v>0</v>
      </c>
      <c r="AH165">
        <v>0</v>
      </c>
      <c r="AI165">
        <v>0</v>
      </c>
      <c r="AJ165">
        <v>20172507.832023699</v>
      </c>
      <c r="AK165" s="63">
        <v>14418.464840254201</v>
      </c>
      <c r="AL165">
        <v>396.07192657172499</v>
      </c>
      <c r="AM165">
        <v>78891.171681099702</v>
      </c>
      <c r="AN165">
        <v>4148.1841210766297</v>
      </c>
      <c r="AO165">
        <v>15675.7314202651</v>
      </c>
      <c r="AP165">
        <v>396.07192657172499</v>
      </c>
      <c r="AQ165">
        <v>78891.171681099702</v>
      </c>
      <c r="AR165">
        <v>14418.464840254201</v>
      </c>
      <c r="AS165">
        <v>14418.464840254201</v>
      </c>
      <c r="AT165">
        <v>0</v>
      </c>
    </row>
    <row r="166" spans="1:46" x14ac:dyDescent="0.25">
      <c r="A166" t="s">
        <v>3072</v>
      </c>
      <c r="B166">
        <v>1929</v>
      </c>
      <c r="C166" t="s">
        <v>45</v>
      </c>
      <c r="D166">
        <v>1929</v>
      </c>
      <c r="E166" t="s">
        <v>45</v>
      </c>
      <c r="F166" t="s">
        <v>1871</v>
      </c>
      <c r="G166" t="s">
        <v>1871</v>
      </c>
      <c r="H166" t="s">
        <v>2899</v>
      </c>
      <c r="I166" t="s">
        <v>2895</v>
      </c>
      <c r="J166">
        <v>34.000927880609296</v>
      </c>
      <c r="K166">
        <v>1</v>
      </c>
      <c r="L166">
        <v>4</v>
      </c>
      <c r="M166">
        <v>1</v>
      </c>
      <c r="N166">
        <v>11009.3358332814</v>
      </c>
      <c r="O166">
        <v>19547.452604683898</v>
      </c>
      <c r="P166">
        <v>53789.388211822697</v>
      </c>
      <c r="Q166">
        <v>16260.187663092</v>
      </c>
      <c r="R166">
        <v>16474.5006577354</v>
      </c>
      <c r="S166">
        <v>23961.244165599801</v>
      </c>
      <c r="T166">
        <v>0</v>
      </c>
      <c r="U166">
        <v>117080.864970615</v>
      </c>
      <c r="V166">
        <v>98335.226417980302</v>
      </c>
      <c r="W166">
        <v>17448.735257485601</v>
      </c>
      <c r="X166">
        <v>0</v>
      </c>
      <c r="Y166">
        <v>0</v>
      </c>
      <c r="Z166">
        <v>0</v>
      </c>
      <c r="AA166">
        <v>1295.00968102307</v>
      </c>
      <c r="AB166">
        <v>1.8936141264508499</v>
      </c>
      <c r="AC166">
        <v>13407.3084201607</v>
      </c>
      <c r="AD166">
        <v>10553.935745439199</v>
      </c>
      <c r="AE166">
        <v>0</v>
      </c>
      <c r="AF166">
        <v>0</v>
      </c>
      <c r="AG166">
        <v>0</v>
      </c>
      <c r="AH166">
        <v>0</v>
      </c>
      <c r="AI166">
        <v>0</v>
      </c>
      <c r="AJ166">
        <v>141042.109136215</v>
      </c>
      <c r="AK166" s="63">
        <v>4148.1841210766297</v>
      </c>
      <c r="AL166">
        <v>396.07192657172499</v>
      </c>
      <c r="AM166">
        <v>78891.171681099702</v>
      </c>
      <c r="AN166">
        <v>4148.1841210766297</v>
      </c>
      <c r="AO166">
        <v>15675.7314202651</v>
      </c>
      <c r="AP166">
        <v>539.66620917061095</v>
      </c>
      <c r="AQ166">
        <v>36189.915802998497</v>
      </c>
      <c r="AR166">
        <v>4148.1841210766297</v>
      </c>
      <c r="AS166">
        <v>4148.1841210766297</v>
      </c>
      <c r="AT166">
        <v>0</v>
      </c>
    </row>
    <row r="167" spans="1:46" x14ac:dyDescent="0.25">
      <c r="A167" t="s">
        <v>3073</v>
      </c>
      <c r="B167">
        <v>1929</v>
      </c>
      <c r="C167" t="s">
        <v>45</v>
      </c>
      <c r="D167">
        <v>92</v>
      </c>
      <c r="E167" t="s">
        <v>417</v>
      </c>
      <c r="F167" t="s">
        <v>2892</v>
      </c>
      <c r="G167" t="s">
        <v>2893</v>
      </c>
      <c r="H167" t="s">
        <v>2894</v>
      </c>
      <c r="I167" t="s">
        <v>2895</v>
      </c>
      <c r="J167">
        <v>467.01408450702399</v>
      </c>
      <c r="K167">
        <v>1</v>
      </c>
      <c r="L167">
        <v>1</v>
      </c>
      <c r="M167">
        <v>1</v>
      </c>
      <c r="N167">
        <v>3114707.4695288702</v>
      </c>
      <c r="O167">
        <v>1020273.01103622</v>
      </c>
      <c r="P167">
        <v>1082182.8170485699</v>
      </c>
      <c r="Q167">
        <v>223339.100687367</v>
      </c>
      <c r="R167">
        <v>226372.75114695201</v>
      </c>
      <c r="S167">
        <v>329115.68022320501</v>
      </c>
      <c r="T167">
        <v>4058730.42</v>
      </c>
      <c r="U167">
        <v>1608144.7294479699</v>
      </c>
      <c r="V167">
        <v>5104333.6818394903</v>
      </c>
      <c r="W167">
        <v>544638.07830346294</v>
      </c>
      <c r="X167">
        <v>0</v>
      </c>
      <c r="Y167">
        <v>0</v>
      </c>
      <c r="Z167">
        <v>0</v>
      </c>
      <c r="AA167">
        <v>17877.379883428199</v>
      </c>
      <c r="AB167">
        <v>26.009421589295901</v>
      </c>
      <c r="AC167">
        <v>184153.85278692699</v>
      </c>
      <c r="AD167">
        <v>144961.82743627799</v>
      </c>
      <c r="AE167">
        <v>0</v>
      </c>
      <c r="AF167">
        <v>0</v>
      </c>
      <c r="AG167">
        <v>0</v>
      </c>
      <c r="AH167">
        <v>0</v>
      </c>
      <c r="AI167">
        <v>0</v>
      </c>
      <c r="AJ167">
        <v>5995990.8296711696</v>
      </c>
      <c r="AK167" s="63">
        <v>12838.993573396199</v>
      </c>
      <c r="AL167">
        <v>396.07192657172499</v>
      </c>
      <c r="AM167">
        <v>78891.171681099702</v>
      </c>
      <c r="AN167">
        <v>4148.1841210766297</v>
      </c>
      <c r="AO167">
        <v>15675.7314202651</v>
      </c>
      <c r="AP167">
        <v>396.07192657172499</v>
      </c>
      <c r="AQ167">
        <v>69679.580315536805</v>
      </c>
      <c r="AR167">
        <v>12661.897156552501</v>
      </c>
      <c r="AS167">
        <v>15675.7314202651</v>
      </c>
      <c r="AT167">
        <v>0</v>
      </c>
    </row>
    <row r="168" spans="1:46" x14ac:dyDescent="0.25">
      <c r="A168" t="s">
        <v>3074</v>
      </c>
      <c r="B168">
        <v>1929</v>
      </c>
      <c r="C168" t="s">
        <v>45</v>
      </c>
      <c r="D168">
        <v>1307</v>
      </c>
      <c r="E168" t="s">
        <v>418</v>
      </c>
      <c r="F168" t="s">
        <v>2892</v>
      </c>
      <c r="G168" t="s">
        <v>2893</v>
      </c>
      <c r="H168" t="s">
        <v>2894</v>
      </c>
      <c r="I168" t="s">
        <v>2895</v>
      </c>
      <c r="J168">
        <v>419.14759406817302</v>
      </c>
      <c r="K168">
        <v>5</v>
      </c>
      <c r="L168">
        <v>1</v>
      </c>
      <c r="M168">
        <v>1</v>
      </c>
      <c r="N168">
        <v>3132031.2616689201</v>
      </c>
      <c r="O168">
        <v>897220.13636100397</v>
      </c>
      <c r="P168">
        <v>979450.84136931505</v>
      </c>
      <c r="Q168">
        <v>200448.016066315</v>
      </c>
      <c r="R168">
        <v>204797.46679182901</v>
      </c>
      <c r="S168">
        <v>295383.05184367899</v>
      </c>
      <c r="T168">
        <v>3970629.38</v>
      </c>
      <c r="U168">
        <v>1443318.34225739</v>
      </c>
      <c r="V168">
        <v>4876331.2058749804</v>
      </c>
      <c r="W168">
        <v>521628.896932434</v>
      </c>
      <c r="X168">
        <v>0</v>
      </c>
      <c r="Y168">
        <v>0</v>
      </c>
      <c r="Z168">
        <v>0</v>
      </c>
      <c r="AA168">
        <v>15964.2758574648</v>
      </c>
      <c r="AB168">
        <v>23.343592503780702</v>
      </c>
      <c r="AC168">
        <v>165279.05023572</v>
      </c>
      <c r="AD168">
        <v>130104.00160796</v>
      </c>
      <c r="AE168">
        <v>0</v>
      </c>
      <c r="AF168">
        <v>0</v>
      </c>
      <c r="AG168">
        <v>0</v>
      </c>
      <c r="AH168">
        <v>0</v>
      </c>
      <c r="AI168">
        <v>0</v>
      </c>
      <c r="AJ168">
        <v>5709330.7741010599</v>
      </c>
      <c r="AK168" s="63">
        <v>13621.2896242283</v>
      </c>
      <c r="AL168">
        <v>396.07192657172499</v>
      </c>
      <c r="AM168">
        <v>78891.171681099702</v>
      </c>
      <c r="AN168">
        <v>4148.1841210766297</v>
      </c>
      <c r="AO168">
        <v>15675.7314202651</v>
      </c>
      <c r="AP168">
        <v>396.07192657172499</v>
      </c>
      <c r="AQ168">
        <v>69679.580315536805</v>
      </c>
      <c r="AR168">
        <v>12661.897156552501</v>
      </c>
      <c r="AS168">
        <v>15675.7314202651</v>
      </c>
      <c r="AT168">
        <v>0</v>
      </c>
    </row>
    <row r="169" spans="1:46" x14ac:dyDescent="0.25">
      <c r="A169" t="s">
        <v>3075</v>
      </c>
      <c r="B169">
        <v>1929</v>
      </c>
      <c r="C169" t="s">
        <v>45</v>
      </c>
      <c r="D169">
        <v>124</v>
      </c>
      <c r="E169" t="s">
        <v>419</v>
      </c>
      <c r="F169" t="s">
        <v>2892</v>
      </c>
      <c r="G169" t="s">
        <v>2893</v>
      </c>
      <c r="H169" t="s">
        <v>2894</v>
      </c>
      <c r="I169" t="s">
        <v>2895</v>
      </c>
      <c r="J169">
        <v>449.74647887319497</v>
      </c>
      <c r="K169">
        <v>1</v>
      </c>
      <c r="L169">
        <v>1</v>
      </c>
      <c r="M169">
        <v>1</v>
      </c>
      <c r="N169">
        <v>3214697.9724252201</v>
      </c>
      <c r="O169">
        <v>966766.34246661304</v>
      </c>
      <c r="P169">
        <v>981175.94540965895</v>
      </c>
      <c r="Q169">
        <v>215081.252281458</v>
      </c>
      <c r="R169">
        <v>305457.20240919403</v>
      </c>
      <c r="S169">
        <v>316946.79717976798</v>
      </c>
      <c r="T169">
        <v>4134494.31</v>
      </c>
      <c r="U169">
        <v>1548684.4049921499</v>
      </c>
      <c r="V169">
        <v>5190979.0491590602</v>
      </c>
      <c r="W169">
        <v>472165.20780763897</v>
      </c>
      <c r="X169">
        <v>0</v>
      </c>
      <c r="Y169">
        <v>0</v>
      </c>
      <c r="Z169">
        <v>0</v>
      </c>
      <c r="AA169">
        <v>20009.410288847201</v>
      </c>
      <c r="AB169">
        <v>25.0477366001974</v>
      </c>
      <c r="AC169">
        <v>177344.858772899</v>
      </c>
      <c r="AD169">
        <v>139601.93840686901</v>
      </c>
      <c r="AE169">
        <v>0</v>
      </c>
      <c r="AF169">
        <v>0</v>
      </c>
      <c r="AG169">
        <v>0</v>
      </c>
      <c r="AH169">
        <v>0</v>
      </c>
      <c r="AI169">
        <v>0</v>
      </c>
      <c r="AJ169">
        <v>6000125.5121719204</v>
      </c>
      <c r="AK169" s="63">
        <v>13341.1283779359</v>
      </c>
      <c r="AL169">
        <v>396.07192657172499</v>
      </c>
      <c r="AM169">
        <v>78891.171681099702</v>
      </c>
      <c r="AN169">
        <v>4148.1841210766297</v>
      </c>
      <c r="AO169">
        <v>15675.7314202651</v>
      </c>
      <c r="AP169">
        <v>396.07192657172499</v>
      </c>
      <c r="AQ169">
        <v>69679.580315536805</v>
      </c>
      <c r="AR169">
        <v>12661.897156552501</v>
      </c>
      <c r="AS169">
        <v>15675.7314202651</v>
      </c>
      <c r="AT169">
        <v>0</v>
      </c>
    </row>
    <row r="170" spans="1:46" x14ac:dyDescent="0.25">
      <c r="A170" t="s">
        <v>3076</v>
      </c>
      <c r="B170">
        <v>1929</v>
      </c>
      <c r="C170" t="s">
        <v>45</v>
      </c>
      <c r="D170">
        <v>127</v>
      </c>
      <c r="E170" t="s">
        <v>420</v>
      </c>
      <c r="F170" t="s">
        <v>2892</v>
      </c>
      <c r="G170" t="s">
        <v>2893</v>
      </c>
      <c r="H170" t="s">
        <v>2894</v>
      </c>
      <c r="I170" t="s">
        <v>2895</v>
      </c>
      <c r="J170">
        <v>516.52112676055299</v>
      </c>
      <c r="K170">
        <v>1</v>
      </c>
      <c r="L170">
        <v>1</v>
      </c>
      <c r="M170">
        <v>1</v>
      </c>
      <c r="N170">
        <v>3322906.4101237198</v>
      </c>
      <c r="O170">
        <v>1147636.2243495199</v>
      </c>
      <c r="P170">
        <v>1143209.40185333</v>
      </c>
      <c r="Q170">
        <v>247014.74273201</v>
      </c>
      <c r="R170">
        <v>315366.16357205901</v>
      </c>
      <c r="S170">
        <v>364004.44359810097</v>
      </c>
      <c r="T170">
        <v>4397512.6500000004</v>
      </c>
      <c r="U170">
        <v>1778620.2926306401</v>
      </c>
      <c r="V170">
        <v>5624372.4028521199</v>
      </c>
      <c r="W170">
        <v>530756.30476575904</v>
      </c>
      <c r="X170">
        <v>0</v>
      </c>
      <c r="Y170">
        <v>0</v>
      </c>
      <c r="Z170">
        <v>0</v>
      </c>
      <c r="AA170">
        <v>20975.468394806001</v>
      </c>
      <c r="AB170">
        <v>28.7666179487384</v>
      </c>
      <c r="AC170">
        <v>203675.56074718299</v>
      </c>
      <c r="AD170">
        <v>160328.882850917</v>
      </c>
      <c r="AE170">
        <v>0</v>
      </c>
      <c r="AF170">
        <v>0</v>
      </c>
      <c r="AG170">
        <v>0</v>
      </c>
      <c r="AH170">
        <v>0</v>
      </c>
      <c r="AI170">
        <v>0</v>
      </c>
      <c r="AJ170">
        <v>6540137.38622873</v>
      </c>
      <c r="AK170" s="63">
        <v>12661.897156552501</v>
      </c>
      <c r="AL170">
        <v>396.07192657172499</v>
      </c>
      <c r="AM170">
        <v>78891.171681099702</v>
      </c>
      <c r="AN170">
        <v>4148.1841210766297</v>
      </c>
      <c r="AO170">
        <v>15675.7314202651</v>
      </c>
      <c r="AP170">
        <v>396.07192657172499</v>
      </c>
      <c r="AQ170">
        <v>69679.580315536805</v>
      </c>
      <c r="AR170">
        <v>12661.897156552501</v>
      </c>
      <c r="AS170">
        <v>15675.7314202651</v>
      </c>
      <c r="AT170">
        <v>0</v>
      </c>
    </row>
    <row r="171" spans="1:46" x14ac:dyDescent="0.25">
      <c r="A171" t="s">
        <v>3077</v>
      </c>
      <c r="B171">
        <v>1929</v>
      </c>
      <c r="C171" t="s">
        <v>45</v>
      </c>
      <c r="D171">
        <v>4435</v>
      </c>
      <c r="E171" t="s">
        <v>421</v>
      </c>
      <c r="F171" t="s">
        <v>2892</v>
      </c>
      <c r="G171" t="s">
        <v>2893</v>
      </c>
      <c r="H171" t="s">
        <v>2894</v>
      </c>
      <c r="I171" t="s">
        <v>2895</v>
      </c>
      <c r="J171">
        <v>399.309859154908</v>
      </c>
      <c r="K171">
        <v>2</v>
      </c>
      <c r="L171">
        <v>1</v>
      </c>
      <c r="M171">
        <v>1</v>
      </c>
      <c r="N171">
        <v>3070676.4891478</v>
      </c>
      <c r="O171">
        <v>934570.81634289504</v>
      </c>
      <c r="P171">
        <v>942913.26123450301</v>
      </c>
      <c r="Q171">
        <v>192403.50048577899</v>
      </c>
      <c r="R171">
        <v>193851.89096559401</v>
      </c>
      <c r="S171">
        <v>281402.93895916402</v>
      </c>
      <c r="T171">
        <v>3959408.08</v>
      </c>
      <c r="U171">
        <v>1375007.8781765699</v>
      </c>
      <c r="V171">
        <v>4857382.8959141299</v>
      </c>
      <c r="W171">
        <v>461476.166979353</v>
      </c>
      <c r="X171">
        <v>0</v>
      </c>
      <c r="Y171">
        <v>0</v>
      </c>
      <c r="Z171">
        <v>0</v>
      </c>
      <c r="AA171">
        <v>15534.6565138147</v>
      </c>
      <c r="AB171">
        <v>22.238769270707401</v>
      </c>
      <c r="AC171">
        <v>157456.59811695799</v>
      </c>
      <c r="AD171">
        <v>123946.340842206</v>
      </c>
      <c r="AE171">
        <v>0</v>
      </c>
      <c r="AF171">
        <v>0</v>
      </c>
      <c r="AG171">
        <v>0</v>
      </c>
      <c r="AH171">
        <v>0</v>
      </c>
      <c r="AI171">
        <v>0</v>
      </c>
      <c r="AJ171">
        <v>5615818.8971357197</v>
      </c>
      <c r="AK171" s="63">
        <v>14063.812271054199</v>
      </c>
      <c r="AL171">
        <v>396.07192657172499</v>
      </c>
      <c r="AM171">
        <v>78891.171681099702</v>
      </c>
      <c r="AN171">
        <v>4148.1841210766297</v>
      </c>
      <c r="AO171">
        <v>15675.7314202651</v>
      </c>
      <c r="AP171">
        <v>396.07192657172499</v>
      </c>
      <c r="AQ171">
        <v>69679.580315536805</v>
      </c>
      <c r="AR171">
        <v>12661.897156552501</v>
      </c>
      <c r="AS171">
        <v>15675.7314202651</v>
      </c>
      <c r="AT171">
        <v>0</v>
      </c>
    </row>
    <row r="172" spans="1:46" x14ac:dyDescent="0.25">
      <c r="A172" t="s">
        <v>3078</v>
      </c>
      <c r="B172">
        <v>1929</v>
      </c>
      <c r="C172" t="s">
        <v>45</v>
      </c>
      <c r="D172">
        <v>122</v>
      </c>
      <c r="E172" t="s">
        <v>422</v>
      </c>
      <c r="F172" t="s">
        <v>2892</v>
      </c>
      <c r="G172" t="s">
        <v>2893</v>
      </c>
      <c r="H172" t="s">
        <v>2894</v>
      </c>
      <c r="I172" t="s">
        <v>2895</v>
      </c>
      <c r="J172">
        <v>344.788568360922</v>
      </c>
      <c r="K172">
        <v>2</v>
      </c>
      <c r="L172">
        <v>1</v>
      </c>
      <c r="M172">
        <v>1</v>
      </c>
      <c r="N172">
        <v>3030871.8791518798</v>
      </c>
      <c r="O172">
        <v>981073.37447501905</v>
      </c>
      <c r="P172">
        <v>817136.03699171497</v>
      </c>
      <c r="Q172">
        <v>164887.465581041</v>
      </c>
      <c r="R172">
        <v>167863.72011290799</v>
      </c>
      <c r="S172">
        <v>242980.51809095501</v>
      </c>
      <c r="T172">
        <v>3974566.53</v>
      </c>
      <c r="U172">
        <v>1187265.94631257</v>
      </c>
      <c r="V172">
        <v>4613282.4181505702</v>
      </c>
      <c r="W172">
        <v>534672.17793926003</v>
      </c>
      <c r="X172">
        <v>0</v>
      </c>
      <c r="Y172">
        <v>0</v>
      </c>
      <c r="Z172">
        <v>0</v>
      </c>
      <c r="AA172">
        <v>13858.6779084304</v>
      </c>
      <c r="AB172">
        <v>19.2023143009386</v>
      </c>
      <c r="AC172">
        <v>135957.66244946601</v>
      </c>
      <c r="AD172">
        <v>107022.855641489</v>
      </c>
      <c r="AE172">
        <v>0</v>
      </c>
      <c r="AF172">
        <v>0</v>
      </c>
      <c r="AG172">
        <v>0</v>
      </c>
      <c r="AH172">
        <v>0</v>
      </c>
      <c r="AI172">
        <v>0</v>
      </c>
      <c r="AJ172">
        <v>5404812.9944035197</v>
      </c>
      <c r="AK172" s="63">
        <v>15675.7314202651</v>
      </c>
      <c r="AL172">
        <v>396.07192657172499</v>
      </c>
      <c r="AM172">
        <v>78891.171681099702</v>
      </c>
      <c r="AN172">
        <v>4148.1841210766297</v>
      </c>
      <c r="AO172">
        <v>15675.7314202651</v>
      </c>
      <c r="AP172">
        <v>396.07192657172499</v>
      </c>
      <c r="AQ172">
        <v>69679.580315536805</v>
      </c>
      <c r="AR172">
        <v>12661.897156552501</v>
      </c>
      <c r="AS172">
        <v>15675.7314202651</v>
      </c>
      <c r="AT172">
        <v>0</v>
      </c>
    </row>
    <row r="173" spans="1:46" x14ac:dyDescent="0.25">
      <c r="A173" t="s">
        <v>3079</v>
      </c>
      <c r="B173">
        <v>2139</v>
      </c>
      <c r="C173" t="s">
        <v>47</v>
      </c>
      <c r="D173">
        <v>719</v>
      </c>
      <c r="E173" t="s">
        <v>423</v>
      </c>
      <c r="F173" t="s">
        <v>2892</v>
      </c>
      <c r="G173" t="s">
        <v>2893</v>
      </c>
      <c r="H173" t="s">
        <v>2894</v>
      </c>
      <c r="I173" t="s">
        <v>2895</v>
      </c>
      <c r="J173">
        <v>587.07410132434495</v>
      </c>
      <c r="K173">
        <v>1</v>
      </c>
      <c r="L173">
        <v>1</v>
      </c>
      <c r="M173">
        <v>2</v>
      </c>
      <c r="N173">
        <v>4040042.8845825102</v>
      </c>
      <c r="O173">
        <v>1239778.72139295</v>
      </c>
      <c r="P173">
        <v>1471295.9700625499</v>
      </c>
      <c r="Q173">
        <v>260141.31053675801</v>
      </c>
      <c r="R173">
        <v>459097.13040127599</v>
      </c>
      <c r="S173">
        <v>310530.93157497101</v>
      </c>
      <c r="T173">
        <v>5379567.6100000003</v>
      </c>
      <c r="U173">
        <v>2090788.40697604</v>
      </c>
      <c r="V173">
        <v>6502845.0749123003</v>
      </c>
      <c r="W173">
        <v>967510.94206374697</v>
      </c>
      <c r="X173">
        <v>0</v>
      </c>
      <c r="Y173">
        <v>0</v>
      </c>
      <c r="Z173">
        <v>0</v>
      </c>
      <c r="AA173">
        <v>0</v>
      </c>
      <c r="AB173">
        <v>0</v>
      </c>
      <c r="AC173">
        <v>112302.08439619</v>
      </c>
      <c r="AD173">
        <v>198228.847178781</v>
      </c>
      <c r="AE173">
        <v>0</v>
      </c>
      <c r="AF173">
        <v>0</v>
      </c>
      <c r="AG173">
        <v>0</v>
      </c>
      <c r="AH173">
        <v>0</v>
      </c>
      <c r="AI173">
        <v>0</v>
      </c>
      <c r="AJ173">
        <v>7780886.9485510001</v>
      </c>
      <c r="AK173" s="63">
        <v>13253.670926717101</v>
      </c>
      <c r="AL173">
        <v>396.07192657172499</v>
      </c>
      <c r="AM173">
        <v>78891.171681099702</v>
      </c>
      <c r="AN173">
        <v>4090.3172753388799</v>
      </c>
      <c r="AO173">
        <v>15705.110826312701</v>
      </c>
      <c r="AP173">
        <v>396.07192657172499</v>
      </c>
      <c r="AQ173">
        <v>69679.580315536805</v>
      </c>
      <c r="AR173">
        <v>12151.7049176899</v>
      </c>
      <c r="AS173">
        <v>13253.670926717101</v>
      </c>
      <c r="AT173">
        <v>0</v>
      </c>
    </row>
    <row r="174" spans="1:46" x14ac:dyDescent="0.25">
      <c r="A174" t="s">
        <v>3080</v>
      </c>
      <c r="B174">
        <v>2139</v>
      </c>
      <c r="C174" t="s">
        <v>47</v>
      </c>
      <c r="D174">
        <v>810</v>
      </c>
      <c r="E174" t="s">
        <v>424</v>
      </c>
      <c r="F174" t="s">
        <v>2892</v>
      </c>
      <c r="G174" t="s">
        <v>2911</v>
      </c>
      <c r="H174" t="s">
        <v>2894</v>
      </c>
      <c r="I174" t="s">
        <v>2895</v>
      </c>
      <c r="J174">
        <v>621.62020065584295</v>
      </c>
      <c r="K174">
        <v>1</v>
      </c>
      <c r="L174">
        <v>1</v>
      </c>
      <c r="M174">
        <v>2</v>
      </c>
      <c r="N174">
        <v>3613967.7050785599</v>
      </c>
      <c r="O174">
        <v>1292212.6867010801</v>
      </c>
      <c r="P174">
        <v>1092212.37300845</v>
      </c>
      <c r="Q174">
        <v>264252.727405602</v>
      </c>
      <c r="R174">
        <v>486112.485079451</v>
      </c>
      <c r="S174">
        <v>328803.97816907498</v>
      </c>
      <c r="T174">
        <v>4534938.1100000003</v>
      </c>
      <c r="U174">
        <v>2213819.8672731398</v>
      </c>
      <c r="V174">
        <v>6175435.8621453</v>
      </c>
      <c r="W174">
        <v>573322.11512784299</v>
      </c>
      <c r="X174">
        <v>0</v>
      </c>
      <c r="Y174">
        <v>0</v>
      </c>
      <c r="Z174">
        <v>0</v>
      </c>
      <c r="AA174">
        <v>0</v>
      </c>
      <c r="AB174">
        <v>0</v>
      </c>
      <c r="AC174">
        <v>118910.44772533901</v>
      </c>
      <c r="AD174">
        <v>209893.530443736</v>
      </c>
      <c r="AE174">
        <v>0</v>
      </c>
      <c r="AF174">
        <v>0</v>
      </c>
      <c r="AG174">
        <v>0</v>
      </c>
      <c r="AH174">
        <v>0</v>
      </c>
      <c r="AI174">
        <v>0</v>
      </c>
      <c r="AJ174">
        <v>7077561.95544222</v>
      </c>
      <c r="AK174" s="63">
        <v>11385.6691722293</v>
      </c>
      <c r="AL174">
        <v>396.07192657172499</v>
      </c>
      <c r="AM174">
        <v>78891.171681099702</v>
      </c>
      <c r="AN174">
        <v>4090.3172753388799</v>
      </c>
      <c r="AO174">
        <v>15705.110826312701</v>
      </c>
      <c r="AP174">
        <v>3712.8033307938799</v>
      </c>
      <c r="AQ174">
        <v>25435.7452526624</v>
      </c>
      <c r="AR174">
        <v>11385.6691722293</v>
      </c>
      <c r="AS174">
        <v>11385.6691722293</v>
      </c>
      <c r="AT174">
        <v>0</v>
      </c>
    </row>
    <row r="175" spans="1:46" x14ac:dyDescent="0.25">
      <c r="A175" t="s">
        <v>3081</v>
      </c>
      <c r="B175">
        <v>2139</v>
      </c>
      <c r="C175" t="s">
        <v>47</v>
      </c>
      <c r="D175">
        <v>5380</v>
      </c>
      <c r="E175" t="s">
        <v>425</v>
      </c>
      <c r="F175" t="s">
        <v>2945</v>
      </c>
      <c r="G175" t="s">
        <v>2903</v>
      </c>
      <c r="H175" t="s">
        <v>2904</v>
      </c>
      <c r="I175" t="s">
        <v>2895</v>
      </c>
      <c r="J175">
        <v>62.024020274617698</v>
      </c>
      <c r="K175">
        <v>1</v>
      </c>
      <c r="L175">
        <v>1</v>
      </c>
      <c r="M175">
        <v>2</v>
      </c>
      <c r="N175">
        <v>9500.62218322644</v>
      </c>
      <c r="O175">
        <v>30406.8811509683</v>
      </c>
      <c r="P175">
        <v>106113.07496070801</v>
      </c>
      <c r="Q175">
        <v>26366.6085898362</v>
      </c>
      <c r="R175">
        <v>48503.331453035396</v>
      </c>
      <c r="S175">
        <v>32807.403277462901</v>
      </c>
      <c r="T175">
        <v>0</v>
      </c>
      <c r="U175">
        <v>220890.51833777499</v>
      </c>
      <c r="V175">
        <v>194247.568818003</v>
      </c>
      <c r="W175">
        <v>26642.949519771799</v>
      </c>
      <c r="X175">
        <v>0</v>
      </c>
      <c r="Y175">
        <v>0</v>
      </c>
      <c r="Z175">
        <v>0</v>
      </c>
      <c r="AA175">
        <v>0</v>
      </c>
      <c r="AB175">
        <v>0</v>
      </c>
      <c r="AC175">
        <v>11864.6466327815</v>
      </c>
      <c r="AD175">
        <v>20942.756644681402</v>
      </c>
      <c r="AE175">
        <v>0</v>
      </c>
      <c r="AF175">
        <v>0</v>
      </c>
      <c r="AG175">
        <v>0</v>
      </c>
      <c r="AH175">
        <v>0</v>
      </c>
      <c r="AI175">
        <v>0</v>
      </c>
      <c r="AJ175">
        <v>253697.92161523801</v>
      </c>
      <c r="AK175" s="63">
        <v>4090.3172753388799</v>
      </c>
      <c r="AL175">
        <v>396.07192657172499</v>
      </c>
      <c r="AM175">
        <v>78891.171681099702</v>
      </c>
      <c r="AN175">
        <v>4090.3172753388799</v>
      </c>
      <c r="AO175">
        <v>15705.110826312701</v>
      </c>
      <c r="AP175">
        <v>396.07192657172499</v>
      </c>
      <c r="AQ175">
        <v>78891.171681099702</v>
      </c>
      <c r="AR175">
        <v>4090.3172753388799</v>
      </c>
      <c r="AS175">
        <v>15705.110826312701</v>
      </c>
      <c r="AT175">
        <v>0</v>
      </c>
    </row>
    <row r="176" spans="1:46" x14ac:dyDescent="0.25">
      <c r="A176" t="s">
        <v>3082</v>
      </c>
      <c r="B176">
        <v>2139</v>
      </c>
      <c r="C176" t="s">
        <v>47</v>
      </c>
      <c r="D176">
        <v>2139</v>
      </c>
      <c r="E176" t="s">
        <v>47</v>
      </c>
      <c r="F176" t="s">
        <v>1871</v>
      </c>
      <c r="G176" t="s">
        <v>1871</v>
      </c>
      <c r="H176" t="s">
        <v>2899</v>
      </c>
      <c r="I176" t="s">
        <v>2895</v>
      </c>
      <c r="J176">
        <v>8.3994336934370004</v>
      </c>
      <c r="K176">
        <v>0</v>
      </c>
      <c r="L176">
        <v>0</v>
      </c>
      <c r="M176">
        <v>2</v>
      </c>
      <c r="N176">
        <v>1286.5958336961301</v>
      </c>
      <c r="O176">
        <v>4117.7689050301096</v>
      </c>
      <c r="P176">
        <v>14370.0736133018</v>
      </c>
      <c r="Q176">
        <v>3570.6260186066402</v>
      </c>
      <c r="R176">
        <v>6568.4313052710904</v>
      </c>
      <c r="S176">
        <v>4442.8530634230301</v>
      </c>
      <c r="T176">
        <v>0</v>
      </c>
      <c r="U176">
        <v>29913.4956759058</v>
      </c>
      <c r="V176">
        <v>26305.446940946698</v>
      </c>
      <c r="W176">
        <v>3608.0487349591099</v>
      </c>
      <c r="X176">
        <v>0</v>
      </c>
      <c r="Y176">
        <v>0</v>
      </c>
      <c r="Z176">
        <v>0</v>
      </c>
      <c r="AA176">
        <v>0</v>
      </c>
      <c r="AB176">
        <v>0</v>
      </c>
      <c r="AC176">
        <v>1606.73739378503</v>
      </c>
      <c r="AD176">
        <v>2836.1156696380099</v>
      </c>
      <c r="AE176">
        <v>0</v>
      </c>
      <c r="AF176">
        <v>0</v>
      </c>
      <c r="AG176">
        <v>0</v>
      </c>
      <c r="AH176">
        <v>0</v>
      </c>
      <c r="AI176">
        <v>0</v>
      </c>
      <c r="AJ176">
        <v>34356.348739328801</v>
      </c>
      <c r="AK176" s="63">
        <v>4090.3172753388799</v>
      </c>
      <c r="AL176">
        <v>396.07192657172499</v>
      </c>
      <c r="AM176">
        <v>78891.171681099702</v>
      </c>
      <c r="AN176">
        <v>4090.3172753388799</v>
      </c>
      <c r="AO176">
        <v>15705.110826312701</v>
      </c>
      <c r="AP176">
        <v>539.66620917061095</v>
      </c>
      <c r="AQ176">
        <v>36189.915802998497</v>
      </c>
      <c r="AR176">
        <v>4090.3172753388799</v>
      </c>
      <c r="AS176">
        <v>4090.3172753388799</v>
      </c>
      <c r="AT176">
        <v>0</v>
      </c>
    </row>
    <row r="177" spans="1:46" x14ac:dyDescent="0.25">
      <c r="A177" t="s">
        <v>3083</v>
      </c>
      <c r="B177">
        <v>2139</v>
      </c>
      <c r="C177" t="s">
        <v>47</v>
      </c>
      <c r="D177">
        <v>811</v>
      </c>
      <c r="E177" t="s">
        <v>426</v>
      </c>
      <c r="F177" t="s">
        <v>2892</v>
      </c>
      <c r="G177" t="s">
        <v>2903</v>
      </c>
      <c r="H177" t="s">
        <v>2894</v>
      </c>
      <c r="I177" t="s">
        <v>2895</v>
      </c>
      <c r="J177">
        <v>706.11369147515597</v>
      </c>
      <c r="K177">
        <v>1</v>
      </c>
      <c r="L177">
        <v>1</v>
      </c>
      <c r="M177">
        <v>2</v>
      </c>
      <c r="N177">
        <v>5536084.5520593002</v>
      </c>
      <c r="O177">
        <v>2271784.0527663198</v>
      </c>
      <c r="P177">
        <v>2055870.32077013</v>
      </c>
      <c r="Q177">
        <v>300171.17949816003</v>
      </c>
      <c r="R177">
        <v>552187.14087712194</v>
      </c>
      <c r="S177">
        <v>373496.53462311398</v>
      </c>
      <c r="T177">
        <v>8201364.75</v>
      </c>
      <c r="U177">
        <v>2514732.4959710198</v>
      </c>
      <c r="V177">
        <v>8660214.5676640403</v>
      </c>
      <c r="W177">
        <v>2055882.6783069801</v>
      </c>
      <c r="X177">
        <v>0</v>
      </c>
      <c r="Y177">
        <v>0</v>
      </c>
      <c r="Z177">
        <v>0</v>
      </c>
      <c r="AA177">
        <v>0</v>
      </c>
      <c r="AB177">
        <v>0</v>
      </c>
      <c r="AC177">
        <v>135073.30538762399</v>
      </c>
      <c r="AD177">
        <v>238423.22923549</v>
      </c>
      <c r="AE177">
        <v>0</v>
      </c>
      <c r="AF177">
        <v>0</v>
      </c>
      <c r="AG177">
        <v>0</v>
      </c>
      <c r="AH177">
        <v>0</v>
      </c>
      <c r="AI177">
        <v>0</v>
      </c>
      <c r="AJ177">
        <v>11089593.780594099</v>
      </c>
      <c r="AK177" s="63">
        <v>15705.110826312701</v>
      </c>
      <c r="AL177">
        <v>396.07192657172499</v>
      </c>
      <c r="AM177">
        <v>78891.171681099702</v>
      </c>
      <c r="AN177">
        <v>4090.3172753388799</v>
      </c>
      <c r="AO177">
        <v>15705.110826312701</v>
      </c>
      <c r="AP177">
        <v>396.07192657172499</v>
      </c>
      <c r="AQ177">
        <v>78891.171681099702</v>
      </c>
      <c r="AR177">
        <v>4090.3172753388799</v>
      </c>
      <c r="AS177">
        <v>15705.110826312701</v>
      </c>
      <c r="AT177">
        <v>0</v>
      </c>
    </row>
    <row r="178" spans="1:46" x14ac:dyDescent="0.25">
      <c r="A178" t="s">
        <v>3084</v>
      </c>
      <c r="B178">
        <v>2139</v>
      </c>
      <c r="C178" t="s">
        <v>47</v>
      </c>
      <c r="D178">
        <v>806</v>
      </c>
      <c r="E178" t="s">
        <v>428</v>
      </c>
      <c r="F178" t="s">
        <v>2892</v>
      </c>
      <c r="G178" t="s">
        <v>2893</v>
      </c>
      <c r="H178" t="s">
        <v>2894</v>
      </c>
      <c r="I178" t="s">
        <v>2895</v>
      </c>
      <c r="J178">
        <v>177.85200756778801</v>
      </c>
      <c r="K178">
        <v>1</v>
      </c>
      <c r="L178">
        <v>1</v>
      </c>
      <c r="M178">
        <v>2</v>
      </c>
      <c r="N178">
        <v>1152925.8175830899</v>
      </c>
      <c r="O178">
        <v>406979.29466552299</v>
      </c>
      <c r="P178">
        <v>454146.33220741502</v>
      </c>
      <c r="Q178">
        <v>75605.4549462266</v>
      </c>
      <c r="R178">
        <v>139081.840139576</v>
      </c>
      <c r="S178">
        <v>94074.239466393206</v>
      </c>
      <c r="T178">
        <v>1595341.84</v>
      </c>
      <c r="U178">
        <v>633396.89954183099</v>
      </c>
      <c r="V178">
        <v>1981790.93531312</v>
      </c>
      <c r="W178">
        <v>246947.804228708</v>
      </c>
      <c r="X178">
        <v>0</v>
      </c>
      <c r="Y178">
        <v>0</v>
      </c>
      <c r="Z178">
        <v>0</v>
      </c>
      <c r="AA178">
        <v>0</v>
      </c>
      <c r="AB178">
        <v>0</v>
      </c>
      <c r="AC178">
        <v>34021.516396061998</v>
      </c>
      <c r="AD178">
        <v>60052.723070331202</v>
      </c>
      <c r="AE178">
        <v>0</v>
      </c>
      <c r="AF178">
        <v>0</v>
      </c>
      <c r="AG178">
        <v>0</v>
      </c>
      <c r="AH178">
        <v>0</v>
      </c>
      <c r="AI178">
        <v>0</v>
      </c>
      <c r="AJ178">
        <v>2322812.9790082299</v>
      </c>
      <c r="AK178" s="63">
        <v>13060.369746587699</v>
      </c>
      <c r="AL178">
        <v>396.07192657172499</v>
      </c>
      <c r="AM178">
        <v>78891.171681099702</v>
      </c>
      <c r="AN178">
        <v>4090.3172753388799</v>
      </c>
      <c r="AO178">
        <v>15705.110826312701</v>
      </c>
      <c r="AP178">
        <v>396.07192657172499</v>
      </c>
      <c r="AQ178">
        <v>69679.580315536805</v>
      </c>
      <c r="AR178">
        <v>12151.7049176899</v>
      </c>
      <c r="AS178">
        <v>13253.670926717101</v>
      </c>
      <c r="AT178">
        <v>0</v>
      </c>
    </row>
    <row r="179" spans="1:46" x14ac:dyDescent="0.25">
      <c r="A179" t="s">
        <v>3085</v>
      </c>
      <c r="B179">
        <v>2139</v>
      </c>
      <c r="C179" t="s">
        <v>47</v>
      </c>
      <c r="D179">
        <v>790</v>
      </c>
      <c r="E179" t="s">
        <v>429</v>
      </c>
      <c r="F179" t="s">
        <v>2892</v>
      </c>
      <c r="G179" t="s">
        <v>2893</v>
      </c>
      <c r="H179" t="s">
        <v>2894</v>
      </c>
      <c r="I179" t="s">
        <v>2895</v>
      </c>
      <c r="J179">
        <v>348.33550557073102</v>
      </c>
      <c r="K179">
        <v>1</v>
      </c>
      <c r="L179">
        <v>1</v>
      </c>
      <c r="M179">
        <v>2</v>
      </c>
      <c r="N179">
        <v>2117367.4826796302</v>
      </c>
      <c r="O179">
        <v>656143.98441813001</v>
      </c>
      <c r="P179">
        <v>854627.905377449</v>
      </c>
      <c r="Q179">
        <v>148078.53300481301</v>
      </c>
      <c r="R179">
        <v>272401.44074427203</v>
      </c>
      <c r="S179">
        <v>184250.92982556301</v>
      </c>
      <c r="T179">
        <v>2808067.54</v>
      </c>
      <c r="U179">
        <v>1240551.8062243001</v>
      </c>
      <c r="V179">
        <v>3440069.00420631</v>
      </c>
      <c r="W179">
        <v>608550.34201799205</v>
      </c>
      <c r="X179">
        <v>0</v>
      </c>
      <c r="Y179">
        <v>0</v>
      </c>
      <c r="Z179">
        <v>0</v>
      </c>
      <c r="AA179">
        <v>0</v>
      </c>
      <c r="AB179">
        <v>0</v>
      </c>
      <c r="AC179">
        <v>66633.502068219299</v>
      </c>
      <c r="AD179">
        <v>117617.427757344</v>
      </c>
      <c r="AE179">
        <v>0</v>
      </c>
      <c r="AF179">
        <v>0</v>
      </c>
      <c r="AG179">
        <v>0</v>
      </c>
      <c r="AH179">
        <v>0</v>
      </c>
      <c r="AI179">
        <v>0</v>
      </c>
      <c r="AJ179">
        <v>4232870.2760498598</v>
      </c>
      <c r="AK179" s="63">
        <v>12151.7049176899</v>
      </c>
      <c r="AL179">
        <v>396.07192657172499</v>
      </c>
      <c r="AM179">
        <v>78891.171681099702</v>
      </c>
      <c r="AN179">
        <v>4090.3172753388799</v>
      </c>
      <c r="AO179">
        <v>15705.110826312701</v>
      </c>
      <c r="AP179">
        <v>396.07192657172499</v>
      </c>
      <c r="AQ179">
        <v>69679.580315536805</v>
      </c>
      <c r="AR179">
        <v>12151.7049176899</v>
      </c>
      <c r="AS179">
        <v>13253.670926717101</v>
      </c>
      <c r="AT179">
        <v>0</v>
      </c>
    </row>
    <row r="180" spans="1:46" x14ac:dyDescent="0.25">
      <c r="A180" t="s">
        <v>3086</v>
      </c>
      <c r="B180">
        <v>2185</v>
      </c>
      <c r="C180" t="s">
        <v>49</v>
      </c>
      <c r="D180">
        <v>3649</v>
      </c>
      <c r="E180" t="s">
        <v>430</v>
      </c>
      <c r="F180" t="s">
        <v>2892</v>
      </c>
      <c r="G180" t="s">
        <v>2893</v>
      </c>
      <c r="H180" t="s">
        <v>2894</v>
      </c>
      <c r="I180" t="s">
        <v>2895</v>
      </c>
      <c r="J180">
        <v>596.72338442417401</v>
      </c>
      <c r="K180">
        <v>3</v>
      </c>
      <c r="L180">
        <v>1</v>
      </c>
      <c r="M180">
        <v>2</v>
      </c>
      <c r="N180">
        <v>3816933.5964221298</v>
      </c>
      <c r="O180">
        <v>1163074.9008119199</v>
      </c>
      <c r="P180">
        <v>1167305.71487314</v>
      </c>
      <c r="Q180">
        <v>240324.32175639001</v>
      </c>
      <c r="R180">
        <v>582885.07446991396</v>
      </c>
      <c r="S180">
        <v>241430.72845652001</v>
      </c>
      <c r="T180">
        <v>4555512.2699999996</v>
      </c>
      <c r="U180">
        <v>2415011.3383335001</v>
      </c>
      <c r="V180">
        <v>6030877.7246708302</v>
      </c>
      <c r="W180">
        <v>810723.86804512702</v>
      </c>
      <c r="X180">
        <v>0</v>
      </c>
      <c r="Y180">
        <v>0</v>
      </c>
      <c r="Z180">
        <v>0</v>
      </c>
      <c r="AA180">
        <v>81967.393791916402</v>
      </c>
      <c r="AB180">
        <v>46954.621825624003</v>
      </c>
      <c r="AC180">
        <v>241430.72845652001</v>
      </c>
      <c r="AD180">
        <v>0</v>
      </c>
      <c r="AE180">
        <v>0</v>
      </c>
      <c r="AF180">
        <v>0</v>
      </c>
      <c r="AG180">
        <v>0</v>
      </c>
      <c r="AH180">
        <v>0</v>
      </c>
      <c r="AI180">
        <v>0</v>
      </c>
      <c r="AJ180">
        <v>7211954.3367900103</v>
      </c>
      <c r="AK180" s="63">
        <v>12085.925447264601</v>
      </c>
      <c r="AL180">
        <v>396.07192657172499</v>
      </c>
      <c r="AM180">
        <v>78891.171681099702</v>
      </c>
      <c r="AN180">
        <v>4451.7143724029402</v>
      </c>
      <c r="AO180">
        <v>35736.181041349802</v>
      </c>
      <c r="AP180">
        <v>396.07192657172499</v>
      </c>
      <c r="AQ180">
        <v>69679.580315536805</v>
      </c>
      <c r="AR180">
        <v>12085.925447264601</v>
      </c>
      <c r="AS180">
        <v>16026.6729658486</v>
      </c>
      <c r="AT180">
        <v>0</v>
      </c>
    </row>
    <row r="181" spans="1:46" x14ac:dyDescent="0.25">
      <c r="A181" t="s">
        <v>3087</v>
      </c>
      <c r="B181">
        <v>2185</v>
      </c>
      <c r="C181" t="s">
        <v>49</v>
      </c>
      <c r="D181">
        <v>967</v>
      </c>
      <c r="E181" t="s">
        <v>431</v>
      </c>
      <c r="F181" t="s">
        <v>2892</v>
      </c>
      <c r="G181" t="s">
        <v>2903</v>
      </c>
      <c r="H181" t="s">
        <v>2894</v>
      </c>
      <c r="I181" t="s">
        <v>2895</v>
      </c>
      <c r="J181">
        <v>1685.0023744994</v>
      </c>
      <c r="K181">
        <v>1</v>
      </c>
      <c r="L181">
        <v>1</v>
      </c>
      <c r="M181">
        <v>2</v>
      </c>
      <c r="N181">
        <v>11298172.566563001</v>
      </c>
      <c r="O181">
        <v>5477921.3388098404</v>
      </c>
      <c r="P181">
        <v>3824583.1752824499</v>
      </c>
      <c r="Q181">
        <v>678617.703578418</v>
      </c>
      <c r="R181">
        <v>2082377.3456130601</v>
      </c>
      <c r="S181">
        <v>681741.92824523</v>
      </c>
      <c r="T181">
        <v>16542264.77</v>
      </c>
      <c r="U181">
        <v>6819407.3598468201</v>
      </c>
      <c r="V181">
        <v>19522245.034294002</v>
      </c>
      <c r="W181">
        <v>3058114.52643392</v>
      </c>
      <c r="X181">
        <v>0</v>
      </c>
      <c r="Y181">
        <v>0</v>
      </c>
      <c r="Z181">
        <v>0</v>
      </c>
      <c r="AA181">
        <v>247731.707644143</v>
      </c>
      <c r="AB181">
        <v>533580.86147477198</v>
      </c>
      <c r="AC181">
        <v>681741.92824523</v>
      </c>
      <c r="AD181">
        <v>0</v>
      </c>
      <c r="AE181">
        <v>0</v>
      </c>
      <c r="AF181">
        <v>0</v>
      </c>
      <c r="AG181">
        <v>0</v>
      </c>
      <c r="AH181">
        <v>0</v>
      </c>
      <c r="AI181">
        <v>0</v>
      </c>
      <c r="AJ181">
        <v>24043414.058092002</v>
      </c>
      <c r="AK181" s="63">
        <v>14269.0683538266</v>
      </c>
      <c r="AL181">
        <v>396.07192657172499</v>
      </c>
      <c r="AM181">
        <v>78891.171681099702</v>
      </c>
      <c r="AN181">
        <v>4451.7143724029402</v>
      </c>
      <c r="AO181">
        <v>35736.181041349802</v>
      </c>
      <c r="AP181">
        <v>396.07192657172499</v>
      </c>
      <c r="AQ181">
        <v>78891.171681099702</v>
      </c>
      <c r="AR181">
        <v>14269.0683538266</v>
      </c>
      <c r="AS181">
        <v>35736.181041349802</v>
      </c>
      <c r="AT181">
        <v>0</v>
      </c>
    </row>
    <row r="182" spans="1:46" x14ac:dyDescent="0.25">
      <c r="A182" t="s">
        <v>3088</v>
      </c>
      <c r="B182">
        <v>2185</v>
      </c>
      <c r="C182" t="s">
        <v>49</v>
      </c>
      <c r="D182">
        <v>960</v>
      </c>
      <c r="E182" t="s">
        <v>432</v>
      </c>
      <c r="F182" t="s">
        <v>2892</v>
      </c>
      <c r="G182" t="s">
        <v>2911</v>
      </c>
      <c r="H182" t="s">
        <v>2894</v>
      </c>
      <c r="I182" t="s">
        <v>2895</v>
      </c>
      <c r="J182">
        <v>871.91842650098897</v>
      </c>
      <c r="K182">
        <v>2</v>
      </c>
      <c r="L182">
        <v>1</v>
      </c>
      <c r="M182">
        <v>2</v>
      </c>
      <c r="N182">
        <v>6664799.4148394698</v>
      </c>
      <c r="O182">
        <v>2136864.3383151302</v>
      </c>
      <c r="P182">
        <v>1810525.1029725899</v>
      </c>
      <c r="Q182">
        <v>351156.348058915</v>
      </c>
      <c r="R182">
        <v>901488.692657387</v>
      </c>
      <c r="S182">
        <v>352773.00397391402</v>
      </c>
      <c r="T182">
        <v>8336075.1100000003</v>
      </c>
      <c r="U182">
        <v>3528758.7868434899</v>
      </c>
      <c r="V182">
        <v>10324785.9804282</v>
      </c>
      <c r="W182">
        <v>1301879.5599402599</v>
      </c>
      <c r="X182">
        <v>0</v>
      </c>
      <c r="Y182">
        <v>0</v>
      </c>
      <c r="Z182">
        <v>0</v>
      </c>
      <c r="AA182">
        <v>126754.483115767</v>
      </c>
      <c r="AB182">
        <v>111413.873359228</v>
      </c>
      <c r="AC182">
        <v>352773.00397391402</v>
      </c>
      <c r="AD182">
        <v>0</v>
      </c>
      <c r="AE182">
        <v>0</v>
      </c>
      <c r="AF182">
        <v>0</v>
      </c>
      <c r="AG182">
        <v>0</v>
      </c>
      <c r="AH182">
        <v>0</v>
      </c>
      <c r="AI182">
        <v>0</v>
      </c>
      <c r="AJ182">
        <v>12217606.9008174</v>
      </c>
      <c r="AK182" s="63">
        <v>14012.3279076079</v>
      </c>
      <c r="AL182">
        <v>396.07192657172499</v>
      </c>
      <c r="AM182">
        <v>78891.171681099702</v>
      </c>
      <c r="AN182">
        <v>4451.7143724029402</v>
      </c>
      <c r="AO182">
        <v>35736.181041349802</v>
      </c>
      <c r="AP182">
        <v>3712.8033307938799</v>
      </c>
      <c r="AQ182">
        <v>25435.7452526624</v>
      </c>
      <c r="AR182">
        <v>14012.3279076079</v>
      </c>
      <c r="AS182">
        <v>14012.3279076079</v>
      </c>
      <c r="AT182">
        <v>0</v>
      </c>
    </row>
    <row r="183" spans="1:46" x14ac:dyDescent="0.25">
      <c r="A183" t="s">
        <v>3089</v>
      </c>
      <c r="B183">
        <v>2185</v>
      </c>
      <c r="C183" t="s">
        <v>49</v>
      </c>
      <c r="D183">
        <v>1367</v>
      </c>
      <c r="E183" t="s">
        <v>433</v>
      </c>
      <c r="F183" t="s">
        <v>2945</v>
      </c>
      <c r="G183" t="s">
        <v>2903</v>
      </c>
      <c r="H183" t="s">
        <v>2894</v>
      </c>
      <c r="I183" t="s">
        <v>2895</v>
      </c>
      <c r="J183">
        <v>78.141708978742003</v>
      </c>
      <c r="K183">
        <v>1</v>
      </c>
      <c r="L183">
        <v>1</v>
      </c>
      <c r="M183">
        <v>2</v>
      </c>
      <c r="N183">
        <v>1766722.1837591301</v>
      </c>
      <c r="O183">
        <v>641238.98287508194</v>
      </c>
      <c r="P183">
        <v>236832.341455071</v>
      </c>
      <c r="Q183">
        <v>31470.784791387199</v>
      </c>
      <c r="R183">
        <v>84606.295865807595</v>
      </c>
      <c r="S183">
        <v>31615.6701983118</v>
      </c>
      <c r="T183">
        <v>2444621.69</v>
      </c>
      <c r="U183">
        <v>316248.89874648198</v>
      </c>
      <c r="V183">
        <v>2239044.8013804099</v>
      </c>
      <c r="W183">
        <v>498361.54881002801</v>
      </c>
      <c r="X183">
        <v>0</v>
      </c>
      <c r="Y183">
        <v>0</v>
      </c>
      <c r="Z183">
        <v>0</v>
      </c>
      <c r="AA183">
        <v>14029.0134585247</v>
      </c>
      <c r="AB183">
        <v>9435.2250975162897</v>
      </c>
      <c r="AC183">
        <v>31615.6701983118</v>
      </c>
      <c r="AD183">
        <v>0</v>
      </c>
      <c r="AE183">
        <v>0</v>
      </c>
      <c r="AF183">
        <v>0</v>
      </c>
      <c r="AG183">
        <v>0</v>
      </c>
      <c r="AH183">
        <v>0</v>
      </c>
      <c r="AI183">
        <v>0</v>
      </c>
      <c r="AJ183">
        <v>2792486.2589447899</v>
      </c>
      <c r="AK183" s="63">
        <v>35736.181041349802</v>
      </c>
      <c r="AL183">
        <v>396.07192657172499</v>
      </c>
      <c r="AM183">
        <v>78891.171681099702</v>
      </c>
      <c r="AN183">
        <v>4451.7143724029402</v>
      </c>
      <c r="AO183">
        <v>35736.181041349802</v>
      </c>
      <c r="AP183">
        <v>396.07192657172499</v>
      </c>
      <c r="AQ183">
        <v>78891.171681099702</v>
      </c>
      <c r="AR183">
        <v>14269.0683538266</v>
      </c>
      <c r="AS183">
        <v>35736.181041349802</v>
      </c>
      <c r="AT183">
        <v>0</v>
      </c>
    </row>
    <row r="184" spans="1:46" x14ac:dyDescent="0.25">
      <c r="A184" t="s">
        <v>3090</v>
      </c>
      <c r="B184">
        <v>2185</v>
      </c>
      <c r="C184" t="s">
        <v>49</v>
      </c>
      <c r="D184">
        <v>2185</v>
      </c>
      <c r="E184" t="s">
        <v>49</v>
      </c>
      <c r="F184" t="s">
        <v>1871</v>
      </c>
      <c r="G184" t="s">
        <v>1871</v>
      </c>
      <c r="H184" t="s">
        <v>2899</v>
      </c>
      <c r="I184" t="s">
        <v>2895</v>
      </c>
      <c r="J184">
        <v>240.46961477888499</v>
      </c>
      <c r="K184">
        <v>1</v>
      </c>
      <c r="L184">
        <v>4</v>
      </c>
      <c r="M184">
        <v>2</v>
      </c>
      <c r="N184">
        <v>110950.369894256</v>
      </c>
      <c r="O184">
        <v>229282.556543496</v>
      </c>
      <c r="P184">
        <v>302909.14352491102</v>
      </c>
      <c r="Q184">
        <v>96846.710860046005</v>
      </c>
      <c r="R184">
        <v>233220.68502736301</v>
      </c>
      <c r="S184">
        <v>97292.574387291199</v>
      </c>
      <c r="T184">
        <v>0</v>
      </c>
      <c r="U184">
        <v>973209.46585007105</v>
      </c>
      <c r="V184">
        <v>718192.40876134299</v>
      </c>
      <c r="W184">
        <v>204735.94630214499</v>
      </c>
      <c r="X184">
        <v>0</v>
      </c>
      <c r="Y184">
        <v>0</v>
      </c>
      <c r="Z184">
        <v>0</v>
      </c>
      <c r="AA184">
        <v>32665.6500793983</v>
      </c>
      <c r="AB184">
        <v>17615.460707185699</v>
      </c>
      <c r="AC184">
        <v>97292.574387291199</v>
      </c>
      <c r="AD184">
        <v>0</v>
      </c>
      <c r="AE184">
        <v>0</v>
      </c>
      <c r="AF184">
        <v>0</v>
      </c>
      <c r="AG184">
        <v>0</v>
      </c>
      <c r="AH184">
        <v>0</v>
      </c>
      <c r="AI184">
        <v>0</v>
      </c>
      <c r="AJ184">
        <v>1070502.0402373599</v>
      </c>
      <c r="AK184" s="63">
        <v>4451.7143724029402</v>
      </c>
      <c r="AL184">
        <v>396.07192657172499</v>
      </c>
      <c r="AM184">
        <v>78891.171681099702</v>
      </c>
      <c r="AN184">
        <v>4451.7143724029402</v>
      </c>
      <c r="AO184">
        <v>35736.181041349802</v>
      </c>
      <c r="AP184">
        <v>539.66620917061095</v>
      </c>
      <c r="AQ184">
        <v>36189.915802998497</v>
      </c>
      <c r="AR184">
        <v>4451.7143724029402</v>
      </c>
      <c r="AS184">
        <v>4451.7143724029402</v>
      </c>
      <c r="AT184">
        <v>0</v>
      </c>
    </row>
    <row r="185" spans="1:46" x14ac:dyDescent="0.25">
      <c r="A185" t="s">
        <v>3091</v>
      </c>
      <c r="B185">
        <v>2185</v>
      </c>
      <c r="C185" t="s">
        <v>49</v>
      </c>
      <c r="D185">
        <v>959</v>
      </c>
      <c r="E185" t="s">
        <v>434</v>
      </c>
      <c r="F185" t="s">
        <v>2892</v>
      </c>
      <c r="G185" t="s">
        <v>2893</v>
      </c>
      <c r="H185" t="s">
        <v>2894</v>
      </c>
      <c r="I185" t="s">
        <v>2895</v>
      </c>
      <c r="J185">
        <v>373.00207125101701</v>
      </c>
      <c r="K185">
        <v>4</v>
      </c>
      <c r="L185">
        <v>1</v>
      </c>
      <c r="M185">
        <v>2</v>
      </c>
      <c r="N185">
        <v>3345165.0319757699</v>
      </c>
      <c r="O185">
        <v>1061638.03620535</v>
      </c>
      <c r="P185">
        <v>893192.54043435503</v>
      </c>
      <c r="Q185">
        <v>150222.820366981</v>
      </c>
      <c r="R185">
        <v>376849.36536197399</v>
      </c>
      <c r="S185">
        <v>150914.41717978701</v>
      </c>
      <c r="T185">
        <v>4317483.53</v>
      </c>
      <c r="U185">
        <v>1509584.2643444301</v>
      </c>
      <c r="V185">
        <v>4566068.4014335899</v>
      </c>
      <c r="W185">
        <v>1167914.9438287599</v>
      </c>
      <c r="X185">
        <v>0</v>
      </c>
      <c r="Y185">
        <v>0</v>
      </c>
      <c r="Z185">
        <v>0</v>
      </c>
      <c r="AA185">
        <v>52749.400944589899</v>
      </c>
      <c r="AB185">
        <v>40335.048137486803</v>
      </c>
      <c r="AC185">
        <v>150914.41717978701</v>
      </c>
      <c r="AD185">
        <v>0</v>
      </c>
      <c r="AE185">
        <v>0</v>
      </c>
      <c r="AF185">
        <v>0</v>
      </c>
      <c r="AG185">
        <v>0</v>
      </c>
      <c r="AH185">
        <v>0</v>
      </c>
      <c r="AI185">
        <v>0</v>
      </c>
      <c r="AJ185">
        <v>5977982.2115242202</v>
      </c>
      <c r="AK185" s="63">
        <v>16026.6729658486</v>
      </c>
      <c r="AL185">
        <v>396.07192657172499</v>
      </c>
      <c r="AM185">
        <v>78891.171681099702</v>
      </c>
      <c r="AN185">
        <v>4451.7143724029402</v>
      </c>
      <c r="AO185">
        <v>35736.181041349802</v>
      </c>
      <c r="AP185">
        <v>396.07192657172499</v>
      </c>
      <c r="AQ185">
        <v>69679.580315536805</v>
      </c>
      <c r="AR185">
        <v>12085.925447264601</v>
      </c>
      <c r="AS185">
        <v>16026.6729658486</v>
      </c>
      <c r="AT185">
        <v>0</v>
      </c>
    </row>
    <row r="186" spans="1:46" x14ac:dyDescent="0.25">
      <c r="A186" t="s">
        <v>3092</v>
      </c>
      <c r="B186">
        <v>2185</v>
      </c>
      <c r="C186" t="s">
        <v>49</v>
      </c>
      <c r="D186">
        <v>962</v>
      </c>
      <c r="E186" t="s">
        <v>435</v>
      </c>
      <c r="F186" t="s">
        <v>2892</v>
      </c>
      <c r="G186" t="s">
        <v>2893</v>
      </c>
      <c r="H186" t="s">
        <v>2894</v>
      </c>
      <c r="I186" t="s">
        <v>2895</v>
      </c>
      <c r="J186">
        <v>392.78427920461098</v>
      </c>
      <c r="K186">
        <v>4</v>
      </c>
      <c r="L186">
        <v>1</v>
      </c>
      <c r="M186">
        <v>2</v>
      </c>
      <c r="N186">
        <v>2890722.2926636399</v>
      </c>
      <c r="O186">
        <v>1326435.25197189</v>
      </c>
      <c r="P186">
        <v>901901.65975318197</v>
      </c>
      <c r="Q186">
        <v>158189.905005165</v>
      </c>
      <c r="R186">
        <v>390974.93086035299</v>
      </c>
      <c r="S186">
        <v>158918.18073486001</v>
      </c>
      <c r="T186">
        <v>4078578.8</v>
      </c>
      <c r="U186">
        <v>1589645.2402542301</v>
      </c>
      <c r="V186">
        <v>4446782.5155549096</v>
      </c>
      <c r="W186">
        <v>1129281.0152461701</v>
      </c>
      <c r="X186">
        <v>0</v>
      </c>
      <c r="Y186">
        <v>0</v>
      </c>
      <c r="Z186">
        <v>0</v>
      </c>
      <c r="AA186">
        <v>56219.327265087799</v>
      </c>
      <c r="AB186">
        <v>35941.182188074898</v>
      </c>
      <c r="AC186">
        <v>158918.18073486001</v>
      </c>
      <c r="AD186">
        <v>0</v>
      </c>
      <c r="AE186">
        <v>0</v>
      </c>
      <c r="AF186">
        <v>0</v>
      </c>
      <c r="AG186">
        <v>0</v>
      </c>
      <c r="AH186">
        <v>0</v>
      </c>
      <c r="AI186">
        <v>0</v>
      </c>
      <c r="AJ186">
        <v>5827142.2209890997</v>
      </c>
      <c r="AK186" s="63">
        <v>14835.477205933699</v>
      </c>
      <c r="AL186">
        <v>396.07192657172499</v>
      </c>
      <c r="AM186">
        <v>78891.171681099702</v>
      </c>
      <c r="AN186">
        <v>4451.7143724029402</v>
      </c>
      <c r="AO186">
        <v>35736.181041349802</v>
      </c>
      <c r="AP186">
        <v>396.07192657172499</v>
      </c>
      <c r="AQ186">
        <v>69679.580315536805</v>
      </c>
      <c r="AR186">
        <v>12085.925447264601</v>
      </c>
      <c r="AS186">
        <v>16026.6729658486</v>
      </c>
      <c r="AT186">
        <v>0</v>
      </c>
    </row>
    <row r="187" spans="1:46" x14ac:dyDescent="0.25">
      <c r="A187" t="s">
        <v>3093</v>
      </c>
      <c r="B187">
        <v>2185</v>
      </c>
      <c r="C187" t="s">
        <v>49</v>
      </c>
      <c r="D187">
        <v>963</v>
      </c>
      <c r="E187" t="s">
        <v>437</v>
      </c>
      <c r="F187" t="s">
        <v>2892</v>
      </c>
      <c r="G187" t="s">
        <v>2893</v>
      </c>
      <c r="H187" t="s">
        <v>2894</v>
      </c>
      <c r="I187" t="s">
        <v>2895</v>
      </c>
      <c r="J187">
        <v>377.80260977628899</v>
      </c>
      <c r="K187">
        <v>4</v>
      </c>
      <c r="L187">
        <v>1</v>
      </c>
      <c r="M187">
        <v>2</v>
      </c>
      <c r="N187">
        <v>3055523.4343291</v>
      </c>
      <c r="O187">
        <v>1203962.24545847</v>
      </c>
      <c r="P187">
        <v>882659.58059442497</v>
      </c>
      <c r="Q187">
        <v>152156.18881753099</v>
      </c>
      <c r="R187">
        <v>382317.832188136</v>
      </c>
      <c r="S187">
        <v>152856.686484782</v>
      </c>
      <c r="T187">
        <v>4147606.66</v>
      </c>
      <c r="U187">
        <v>1529012.62138767</v>
      </c>
      <c r="V187">
        <v>4512783.7767227702</v>
      </c>
      <c r="W187">
        <v>1068934.64465049</v>
      </c>
      <c r="X187">
        <v>0</v>
      </c>
      <c r="Y187">
        <v>0</v>
      </c>
      <c r="Z187">
        <v>0</v>
      </c>
      <c r="AA187">
        <v>54178.151240534797</v>
      </c>
      <c r="AB187">
        <v>40722.708773875398</v>
      </c>
      <c r="AC187">
        <v>152856.686484782</v>
      </c>
      <c r="AD187">
        <v>0</v>
      </c>
      <c r="AE187">
        <v>0</v>
      </c>
      <c r="AF187">
        <v>0</v>
      </c>
      <c r="AG187">
        <v>0</v>
      </c>
      <c r="AH187">
        <v>0</v>
      </c>
      <c r="AI187">
        <v>0</v>
      </c>
      <c r="AJ187">
        <v>5829475.9678724501</v>
      </c>
      <c r="AK187" s="63">
        <v>15429.951559424901</v>
      </c>
      <c r="AL187">
        <v>396.07192657172499</v>
      </c>
      <c r="AM187">
        <v>78891.171681099702</v>
      </c>
      <c r="AN187">
        <v>4451.7143724029402</v>
      </c>
      <c r="AO187">
        <v>35736.181041349802</v>
      </c>
      <c r="AP187">
        <v>396.07192657172499</v>
      </c>
      <c r="AQ187">
        <v>69679.580315536805</v>
      </c>
      <c r="AR187">
        <v>12085.925447264601</v>
      </c>
      <c r="AS187">
        <v>16026.6729658486</v>
      </c>
      <c r="AT187">
        <v>0</v>
      </c>
    </row>
    <row r="188" spans="1:46" x14ac:dyDescent="0.25">
      <c r="A188" t="s">
        <v>3094</v>
      </c>
      <c r="B188">
        <v>2185</v>
      </c>
      <c r="C188" t="s">
        <v>49</v>
      </c>
      <c r="D188">
        <v>964</v>
      </c>
      <c r="E188" t="s">
        <v>438</v>
      </c>
      <c r="F188" t="s">
        <v>2892</v>
      </c>
      <c r="G188" t="s">
        <v>2893</v>
      </c>
      <c r="H188" t="s">
        <v>2894</v>
      </c>
      <c r="I188" t="s">
        <v>2895</v>
      </c>
      <c r="J188">
        <v>483.92957746476702</v>
      </c>
      <c r="K188">
        <v>4</v>
      </c>
      <c r="L188">
        <v>1</v>
      </c>
      <c r="M188">
        <v>2</v>
      </c>
      <c r="N188">
        <v>3778252.8375823698</v>
      </c>
      <c r="O188">
        <v>1213708.4148889801</v>
      </c>
      <c r="P188">
        <v>1004572.6286038799</v>
      </c>
      <c r="Q188">
        <v>194897.75416511201</v>
      </c>
      <c r="R188">
        <v>487583.62425716099</v>
      </c>
      <c r="S188">
        <v>195795.02573326899</v>
      </c>
      <c r="T188">
        <v>4720494.03</v>
      </c>
      <c r="U188">
        <v>1958521.22949752</v>
      </c>
      <c r="V188">
        <v>5470996.6034194203</v>
      </c>
      <c r="W188">
        <v>1088589.1162582899</v>
      </c>
      <c r="X188">
        <v>0</v>
      </c>
      <c r="Y188">
        <v>0</v>
      </c>
      <c r="Z188">
        <v>0</v>
      </c>
      <c r="AA188">
        <v>68622.562221952307</v>
      </c>
      <c r="AB188">
        <v>50806.977597851997</v>
      </c>
      <c r="AC188">
        <v>195795.02573326899</v>
      </c>
      <c r="AD188">
        <v>0</v>
      </c>
      <c r="AE188">
        <v>0</v>
      </c>
      <c r="AF188">
        <v>0</v>
      </c>
      <c r="AG188">
        <v>0</v>
      </c>
      <c r="AH188">
        <v>0</v>
      </c>
      <c r="AI188">
        <v>0</v>
      </c>
      <c r="AJ188">
        <v>6874810.28523078</v>
      </c>
      <c r="AK188" s="63">
        <v>14206.2205026749</v>
      </c>
      <c r="AL188">
        <v>396.07192657172499</v>
      </c>
      <c r="AM188">
        <v>78891.171681099702</v>
      </c>
      <c r="AN188">
        <v>4451.7143724029402</v>
      </c>
      <c r="AO188">
        <v>35736.181041349802</v>
      </c>
      <c r="AP188">
        <v>396.07192657172499</v>
      </c>
      <c r="AQ188">
        <v>69679.580315536805</v>
      </c>
      <c r="AR188">
        <v>12085.925447264601</v>
      </c>
      <c r="AS188">
        <v>16026.6729658486</v>
      </c>
      <c r="AT188">
        <v>0</v>
      </c>
    </row>
    <row r="189" spans="1:46" x14ac:dyDescent="0.25">
      <c r="A189" t="s">
        <v>3095</v>
      </c>
      <c r="B189">
        <v>2185</v>
      </c>
      <c r="C189" t="s">
        <v>49</v>
      </c>
      <c r="D189">
        <v>966</v>
      </c>
      <c r="E189" t="s">
        <v>439</v>
      </c>
      <c r="F189" t="s">
        <v>2892</v>
      </c>
      <c r="G189" t="s">
        <v>2893</v>
      </c>
      <c r="H189" t="s">
        <v>2894</v>
      </c>
      <c r="I189" t="s">
        <v>2895</v>
      </c>
      <c r="J189">
        <v>417.20733222865601</v>
      </c>
      <c r="K189">
        <v>2</v>
      </c>
      <c r="L189">
        <v>1</v>
      </c>
      <c r="M189">
        <v>2</v>
      </c>
      <c r="N189">
        <v>3049452.90467908</v>
      </c>
      <c r="O189">
        <v>1061446.5827496899</v>
      </c>
      <c r="P189">
        <v>964109.90031364304</v>
      </c>
      <c r="Q189">
        <v>168026.04316638</v>
      </c>
      <c r="R189">
        <v>411810.21367148001</v>
      </c>
      <c r="S189">
        <v>168799.602573921</v>
      </c>
      <c r="T189">
        <v>3966357.37</v>
      </c>
      <c r="U189">
        <v>1688488.2745802701</v>
      </c>
      <c r="V189">
        <v>4846754.51060348</v>
      </c>
      <c r="W189">
        <v>713675.41440063703</v>
      </c>
      <c r="X189">
        <v>0</v>
      </c>
      <c r="Y189">
        <v>0</v>
      </c>
      <c r="Z189">
        <v>0</v>
      </c>
      <c r="AA189">
        <v>57473.440951553101</v>
      </c>
      <c r="AB189">
        <v>36942.278624604704</v>
      </c>
      <c r="AC189">
        <v>168799.602573921</v>
      </c>
      <c r="AD189">
        <v>0</v>
      </c>
      <c r="AE189">
        <v>0</v>
      </c>
      <c r="AF189">
        <v>0</v>
      </c>
      <c r="AG189">
        <v>0</v>
      </c>
      <c r="AH189">
        <v>0</v>
      </c>
      <c r="AI189">
        <v>0</v>
      </c>
      <c r="AJ189">
        <v>5823645.2471542004</v>
      </c>
      <c r="AK189" s="63">
        <v>13958.6359042282</v>
      </c>
      <c r="AL189">
        <v>396.07192657172499</v>
      </c>
      <c r="AM189">
        <v>78891.171681099702</v>
      </c>
      <c r="AN189">
        <v>4451.7143724029402</v>
      </c>
      <c r="AO189">
        <v>35736.181041349802</v>
      </c>
      <c r="AP189">
        <v>396.07192657172499</v>
      </c>
      <c r="AQ189">
        <v>69679.580315536805</v>
      </c>
      <c r="AR189">
        <v>12085.925447264601</v>
      </c>
      <c r="AS189">
        <v>16026.6729658486</v>
      </c>
      <c r="AT189">
        <v>0</v>
      </c>
    </row>
    <row r="190" spans="1:46" x14ac:dyDescent="0.25">
      <c r="A190" t="s">
        <v>3096</v>
      </c>
      <c r="B190">
        <v>2185</v>
      </c>
      <c r="C190" t="s">
        <v>49</v>
      </c>
      <c r="D190">
        <v>965</v>
      </c>
      <c r="E190" t="s">
        <v>440</v>
      </c>
      <c r="F190" t="s">
        <v>2892</v>
      </c>
      <c r="G190" t="s">
        <v>2893</v>
      </c>
      <c r="H190" t="s">
        <v>2894</v>
      </c>
      <c r="I190" t="s">
        <v>2895</v>
      </c>
      <c r="J190">
        <v>533.18755962017804</v>
      </c>
      <c r="K190">
        <v>3</v>
      </c>
      <c r="L190">
        <v>1</v>
      </c>
      <c r="M190">
        <v>2</v>
      </c>
      <c r="N190">
        <v>4296882.4372919798</v>
      </c>
      <c r="O190">
        <v>1398452.36137013</v>
      </c>
      <c r="P190">
        <v>1098757.5121923401</v>
      </c>
      <c r="Q190">
        <v>214735.90943367299</v>
      </c>
      <c r="R190">
        <v>523817.92002735898</v>
      </c>
      <c r="S190">
        <v>215724.51203211001</v>
      </c>
      <c r="T190">
        <v>5374771.9299999997</v>
      </c>
      <c r="U190">
        <v>2157874.2103154901</v>
      </c>
      <c r="V190">
        <v>6300011.132731</v>
      </c>
      <c r="W190">
        <v>1114444.6560841701</v>
      </c>
      <c r="X190">
        <v>0</v>
      </c>
      <c r="Y190">
        <v>0</v>
      </c>
      <c r="Z190">
        <v>0</v>
      </c>
      <c r="AA190">
        <v>74104.009286531698</v>
      </c>
      <c r="AB190">
        <v>44086.342213779702</v>
      </c>
      <c r="AC190">
        <v>215724.51203211001</v>
      </c>
      <c r="AD190">
        <v>0</v>
      </c>
      <c r="AE190">
        <v>0</v>
      </c>
      <c r="AF190">
        <v>0</v>
      </c>
      <c r="AG190">
        <v>0</v>
      </c>
      <c r="AH190">
        <v>0</v>
      </c>
      <c r="AI190">
        <v>0</v>
      </c>
      <c r="AJ190">
        <v>7748370.6523476001</v>
      </c>
      <c r="AK190" s="63">
        <v>14532.1669880431</v>
      </c>
      <c r="AL190">
        <v>396.07192657172499</v>
      </c>
      <c r="AM190">
        <v>78891.171681099702</v>
      </c>
      <c r="AN190">
        <v>4451.7143724029402</v>
      </c>
      <c r="AO190">
        <v>35736.181041349802</v>
      </c>
      <c r="AP190">
        <v>396.07192657172499</v>
      </c>
      <c r="AQ190">
        <v>69679.580315536805</v>
      </c>
      <c r="AR190">
        <v>12085.925447264601</v>
      </c>
      <c r="AS190">
        <v>16026.6729658486</v>
      </c>
      <c r="AT190">
        <v>0</v>
      </c>
    </row>
    <row r="191" spans="1:46" x14ac:dyDescent="0.25">
      <c r="A191" t="s">
        <v>3097</v>
      </c>
      <c r="B191">
        <v>1972</v>
      </c>
      <c r="C191" t="s">
        <v>50</v>
      </c>
      <c r="D191">
        <v>239</v>
      </c>
      <c r="E191" t="s">
        <v>441</v>
      </c>
      <c r="F191" t="s">
        <v>2892</v>
      </c>
      <c r="G191" t="s">
        <v>2903</v>
      </c>
      <c r="H191" t="s">
        <v>2904</v>
      </c>
      <c r="I191" t="s">
        <v>2895</v>
      </c>
      <c r="J191">
        <v>148.08341481736599</v>
      </c>
      <c r="K191">
        <v>1</v>
      </c>
      <c r="L191">
        <v>1</v>
      </c>
      <c r="M191">
        <v>2</v>
      </c>
      <c r="N191">
        <v>1059180.79240898</v>
      </c>
      <c r="O191">
        <v>690062.64680059196</v>
      </c>
      <c r="P191">
        <v>751127.98848183698</v>
      </c>
      <c r="Q191">
        <v>156698.09562213</v>
      </c>
      <c r="R191">
        <v>21027.009725571501</v>
      </c>
      <c r="S191">
        <v>96801.703462946898</v>
      </c>
      <c r="T191">
        <v>2297881.88</v>
      </c>
      <c r="U191">
        <v>380214.65303910902</v>
      </c>
      <c r="V191">
        <v>2360916.6266076099</v>
      </c>
      <c r="W191">
        <v>317179.90643149801</v>
      </c>
      <c r="X191">
        <v>0</v>
      </c>
      <c r="Y191">
        <v>0</v>
      </c>
      <c r="Z191">
        <v>0</v>
      </c>
      <c r="AA191">
        <v>0</v>
      </c>
      <c r="AB191">
        <v>0</v>
      </c>
      <c r="AC191">
        <v>77094.490349154497</v>
      </c>
      <c r="AD191">
        <v>19707.213113792401</v>
      </c>
      <c r="AE191">
        <v>0</v>
      </c>
      <c r="AF191">
        <v>0</v>
      </c>
      <c r="AG191">
        <v>0</v>
      </c>
      <c r="AH191">
        <v>0</v>
      </c>
      <c r="AI191">
        <v>0</v>
      </c>
      <c r="AJ191">
        <v>2774898.2365020602</v>
      </c>
      <c r="AK191" s="63">
        <v>18738.7509933127</v>
      </c>
      <c r="AL191">
        <v>396.07192657172499</v>
      </c>
      <c r="AM191">
        <v>78891.171681099702</v>
      </c>
      <c r="AN191">
        <v>12705.127526665499</v>
      </c>
      <c r="AO191">
        <v>18738.7509933127</v>
      </c>
      <c r="AP191">
        <v>396.07192657172499</v>
      </c>
      <c r="AQ191">
        <v>78891.171681099702</v>
      </c>
      <c r="AR191">
        <v>18738.7509933127</v>
      </c>
      <c r="AS191">
        <v>18738.7509933127</v>
      </c>
      <c r="AT191">
        <v>0</v>
      </c>
    </row>
    <row r="192" spans="1:46" x14ac:dyDescent="0.25">
      <c r="A192" t="s">
        <v>3098</v>
      </c>
      <c r="B192">
        <v>1972</v>
      </c>
      <c r="C192" t="s">
        <v>50</v>
      </c>
      <c r="D192">
        <v>231</v>
      </c>
      <c r="E192" t="s">
        <v>442</v>
      </c>
      <c r="F192" t="s">
        <v>2892</v>
      </c>
      <c r="G192" t="s">
        <v>2893</v>
      </c>
      <c r="H192" t="s">
        <v>2894</v>
      </c>
      <c r="I192" t="s">
        <v>2895</v>
      </c>
      <c r="J192">
        <v>326.055135204549</v>
      </c>
      <c r="K192">
        <v>1</v>
      </c>
      <c r="L192">
        <v>1</v>
      </c>
      <c r="M192">
        <v>2</v>
      </c>
      <c r="N192">
        <v>2047627.6075910199</v>
      </c>
      <c r="O192">
        <v>510021.09319940797</v>
      </c>
      <c r="P192">
        <v>980725.06151816295</v>
      </c>
      <c r="Q192">
        <v>344759.01437787001</v>
      </c>
      <c r="R192">
        <v>46297.990274428499</v>
      </c>
      <c r="S192">
        <v>213141.30653705299</v>
      </c>
      <c r="T192">
        <v>3092261.12</v>
      </c>
      <c r="U192">
        <v>837169.64696089097</v>
      </c>
      <c r="V192">
        <v>3625483.2133923899</v>
      </c>
      <c r="W192">
        <v>303947.55356850201</v>
      </c>
      <c r="X192">
        <v>0</v>
      </c>
      <c r="Y192">
        <v>0</v>
      </c>
      <c r="Z192">
        <v>0</v>
      </c>
      <c r="AA192">
        <v>0</v>
      </c>
      <c r="AB192">
        <v>0</v>
      </c>
      <c r="AC192">
        <v>169749.28965084499</v>
      </c>
      <c r="AD192">
        <v>43392.016886207603</v>
      </c>
      <c r="AE192">
        <v>0</v>
      </c>
      <c r="AF192">
        <v>0</v>
      </c>
      <c r="AG192">
        <v>0</v>
      </c>
      <c r="AH192">
        <v>0</v>
      </c>
      <c r="AI192">
        <v>0</v>
      </c>
      <c r="AJ192">
        <v>4142572.0734979399</v>
      </c>
      <c r="AK192" s="63">
        <v>12705.127526665499</v>
      </c>
      <c r="AL192">
        <v>396.07192657172499</v>
      </c>
      <c r="AM192">
        <v>78891.171681099702</v>
      </c>
      <c r="AN192">
        <v>12705.127526665499</v>
      </c>
      <c r="AO192">
        <v>18738.7509933127</v>
      </c>
      <c r="AP192">
        <v>396.07192657172499</v>
      </c>
      <c r="AQ192">
        <v>69679.580315536805</v>
      </c>
      <c r="AR192">
        <v>12705.127526665499</v>
      </c>
      <c r="AS192">
        <v>12705.127526665499</v>
      </c>
      <c r="AT192">
        <v>0</v>
      </c>
    </row>
    <row r="193" spans="1:46" x14ac:dyDescent="0.25">
      <c r="A193" t="s">
        <v>3099</v>
      </c>
      <c r="B193">
        <v>2105</v>
      </c>
      <c r="C193" t="s">
        <v>52</v>
      </c>
      <c r="D193">
        <v>1311</v>
      </c>
      <c r="E193" t="s">
        <v>443</v>
      </c>
      <c r="F193" t="s">
        <v>2892</v>
      </c>
      <c r="G193" t="s">
        <v>2893</v>
      </c>
      <c r="H193" t="s">
        <v>2894</v>
      </c>
      <c r="I193" t="s">
        <v>2895</v>
      </c>
      <c r="J193">
        <v>321.18889041089102</v>
      </c>
      <c r="K193">
        <v>1</v>
      </c>
      <c r="L193">
        <v>1</v>
      </c>
      <c r="M193">
        <v>2</v>
      </c>
      <c r="N193">
        <v>2266840.9532440598</v>
      </c>
      <c r="O193">
        <v>518498.691520978</v>
      </c>
      <c r="P193">
        <v>955339.79597627895</v>
      </c>
      <c r="Q193">
        <v>325491.75836802</v>
      </c>
      <c r="R193">
        <v>247820.465703297</v>
      </c>
      <c r="S193">
        <v>163893.90872187499</v>
      </c>
      <c r="T193">
        <v>2519918.17</v>
      </c>
      <c r="U193">
        <v>1794073.4948126399</v>
      </c>
      <c r="V193">
        <v>3606414.22331397</v>
      </c>
      <c r="W193">
        <v>707577.44149866898</v>
      </c>
      <c r="X193">
        <v>0</v>
      </c>
      <c r="Y193">
        <v>0</v>
      </c>
      <c r="Z193">
        <v>0</v>
      </c>
      <c r="AA193">
        <v>0</v>
      </c>
      <c r="AB193">
        <v>0</v>
      </c>
      <c r="AC193">
        <v>163252.50990733501</v>
      </c>
      <c r="AD193">
        <v>641.39881453920498</v>
      </c>
      <c r="AE193">
        <v>0</v>
      </c>
      <c r="AF193">
        <v>0</v>
      </c>
      <c r="AG193">
        <v>0</v>
      </c>
      <c r="AH193">
        <v>0</v>
      </c>
      <c r="AI193">
        <v>0</v>
      </c>
      <c r="AJ193">
        <v>4477885.5735345101</v>
      </c>
      <c r="AK193" s="63">
        <v>13941.5954512189</v>
      </c>
      <c r="AL193">
        <v>396.07192657172499</v>
      </c>
      <c r="AM193">
        <v>78891.171681099702</v>
      </c>
      <c r="AN193">
        <v>13941.5954512189</v>
      </c>
      <c r="AO193">
        <v>16211.6580873192</v>
      </c>
      <c r="AP193">
        <v>396.07192657172499</v>
      </c>
      <c r="AQ193">
        <v>69679.580315536805</v>
      </c>
      <c r="AR193">
        <v>13941.5954512189</v>
      </c>
      <c r="AS193">
        <v>13941.5954512189</v>
      </c>
      <c r="AT193">
        <v>0</v>
      </c>
    </row>
    <row r="194" spans="1:46" x14ac:dyDescent="0.25">
      <c r="A194" t="s">
        <v>3100</v>
      </c>
      <c r="B194">
        <v>2105</v>
      </c>
      <c r="C194" t="s">
        <v>52</v>
      </c>
      <c r="D194">
        <v>687</v>
      </c>
      <c r="E194" t="s">
        <v>444</v>
      </c>
      <c r="F194" t="s">
        <v>2892</v>
      </c>
      <c r="G194" t="s">
        <v>2903</v>
      </c>
      <c r="H194" t="s">
        <v>2904</v>
      </c>
      <c r="I194" t="s">
        <v>2895</v>
      </c>
      <c r="J194">
        <v>313.92901201428299</v>
      </c>
      <c r="K194">
        <v>1</v>
      </c>
      <c r="L194">
        <v>1</v>
      </c>
      <c r="M194">
        <v>2</v>
      </c>
      <c r="N194">
        <v>2552306.3367559402</v>
      </c>
      <c r="O194">
        <v>882444.39847902302</v>
      </c>
      <c r="P194">
        <v>933746.11402372096</v>
      </c>
      <c r="Q194">
        <v>318134.62163198</v>
      </c>
      <c r="R194">
        <v>242488.944296703</v>
      </c>
      <c r="S194">
        <v>160189.391278125</v>
      </c>
      <c r="T194">
        <v>3175598.62</v>
      </c>
      <c r="U194">
        <v>1753521.7951873599</v>
      </c>
      <c r="V194">
        <v>4247267.0366860405</v>
      </c>
      <c r="W194">
        <v>681853.37850133097</v>
      </c>
      <c r="X194">
        <v>0</v>
      </c>
      <c r="Y194">
        <v>0</v>
      </c>
      <c r="Z194">
        <v>0</v>
      </c>
      <c r="AA194">
        <v>0</v>
      </c>
      <c r="AB194">
        <v>0</v>
      </c>
      <c r="AC194">
        <v>159562.49009266499</v>
      </c>
      <c r="AD194">
        <v>626.90118546079498</v>
      </c>
      <c r="AE194">
        <v>0</v>
      </c>
      <c r="AF194">
        <v>0</v>
      </c>
      <c r="AG194">
        <v>0</v>
      </c>
      <c r="AH194">
        <v>0</v>
      </c>
      <c r="AI194">
        <v>0</v>
      </c>
      <c r="AJ194">
        <v>5089309.8064654898</v>
      </c>
      <c r="AK194" s="63">
        <v>16211.6580873192</v>
      </c>
      <c r="AL194">
        <v>396.07192657172499</v>
      </c>
      <c r="AM194">
        <v>78891.171681099702</v>
      </c>
      <c r="AN194">
        <v>13941.5954512189</v>
      </c>
      <c r="AO194">
        <v>16211.6580873192</v>
      </c>
      <c r="AP194">
        <v>396.07192657172499</v>
      </c>
      <c r="AQ194">
        <v>78891.171681099702</v>
      </c>
      <c r="AR194">
        <v>16211.6580873192</v>
      </c>
      <c r="AS194">
        <v>16211.6580873192</v>
      </c>
      <c r="AT194">
        <v>0</v>
      </c>
    </row>
    <row r="195" spans="1:46" x14ac:dyDescent="0.25">
      <c r="A195" t="s">
        <v>3101</v>
      </c>
      <c r="B195">
        <v>2042</v>
      </c>
      <c r="C195" t="s">
        <v>53</v>
      </c>
      <c r="D195">
        <v>382</v>
      </c>
      <c r="E195" t="s">
        <v>446</v>
      </c>
      <c r="F195" t="s">
        <v>2892</v>
      </c>
      <c r="G195" t="s">
        <v>2893</v>
      </c>
      <c r="H195" t="s">
        <v>2904</v>
      </c>
      <c r="I195" t="s">
        <v>2895</v>
      </c>
      <c r="J195">
        <v>552.80476190474894</v>
      </c>
      <c r="K195">
        <v>1</v>
      </c>
      <c r="L195">
        <v>1</v>
      </c>
      <c r="M195">
        <v>2</v>
      </c>
      <c r="N195">
        <v>4500740.5777637996</v>
      </c>
      <c r="O195">
        <v>979702.18500631105</v>
      </c>
      <c r="P195">
        <v>1170981.4207293999</v>
      </c>
      <c r="Q195">
        <v>264403.30799393298</v>
      </c>
      <c r="R195">
        <v>745167.80848156405</v>
      </c>
      <c r="S195">
        <v>272058.64664683898</v>
      </c>
      <c r="T195">
        <v>6234013.5300000003</v>
      </c>
      <c r="U195">
        <v>1426981.7699750101</v>
      </c>
      <c r="V195">
        <v>6704226.9668029901</v>
      </c>
      <c r="W195">
        <v>956768.33317201096</v>
      </c>
      <c r="X195">
        <v>0</v>
      </c>
      <c r="Y195">
        <v>0</v>
      </c>
      <c r="Z195">
        <v>0</v>
      </c>
      <c r="AA195">
        <v>0</v>
      </c>
      <c r="AB195">
        <v>0</v>
      </c>
      <c r="AC195">
        <v>233421.579495493</v>
      </c>
      <c r="AD195">
        <v>38637.067151345902</v>
      </c>
      <c r="AE195">
        <v>0</v>
      </c>
      <c r="AF195">
        <v>0</v>
      </c>
      <c r="AG195">
        <v>0</v>
      </c>
      <c r="AH195">
        <v>0</v>
      </c>
      <c r="AI195">
        <v>0</v>
      </c>
      <c r="AJ195">
        <v>7933053.9466218399</v>
      </c>
      <c r="AK195" s="63">
        <v>14350.5528412737</v>
      </c>
      <c r="AL195">
        <v>396.07192657172499</v>
      </c>
      <c r="AM195">
        <v>78891.171681099702</v>
      </c>
      <c r="AN195">
        <v>3073.4909206780699</v>
      </c>
      <c r="AO195">
        <v>16839.814246796199</v>
      </c>
      <c r="AP195">
        <v>396.07192657172499</v>
      </c>
      <c r="AQ195">
        <v>69679.580315536805</v>
      </c>
      <c r="AR195">
        <v>11639.8820168934</v>
      </c>
      <c r="AS195">
        <v>16839.814246796199</v>
      </c>
      <c r="AT195">
        <v>0</v>
      </c>
    </row>
    <row r="196" spans="1:46" x14ac:dyDescent="0.25">
      <c r="A196" t="s">
        <v>3102</v>
      </c>
      <c r="B196">
        <v>2042</v>
      </c>
      <c r="C196" t="s">
        <v>53</v>
      </c>
      <c r="D196">
        <v>2042</v>
      </c>
      <c r="E196" t="s">
        <v>53</v>
      </c>
      <c r="F196" t="s">
        <v>1871</v>
      </c>
      <c r="G196" t="s">
        <v>1871</v>
      </c>
      <c r="H196" t="s">
        <v>2899</v>
      </c>
      <c r="I196" t="s">
        <v>2895</v>
      </c>
      <c r="J196">
        <v>78.592877846786493</v>
      </c>
      <c r="K196">
        <v>1</v>
      </c>
      <c r="L196">
        <v>3</v>
      </c>
      <c r="M196">
        <v>2</v>
      </c>
      <c r="N196">
        <v>20933.507227760201</v>
      </c>
      <c r="O196">
        <v>34725.319196596502</v>
      </c>
      <c r="P196">
        <v>81952.820797962399</v>
      </c>
      <c r="Q196">
        <v>37590.517158088398</v>
      </c>
      <c r="R196">
        <v>27673.446804289899</v>
      </c>
      <c r="S196">
        <v>38678.885307361503</v>
      </c>
      <c r="T196">
        <v>0</v>
      </c>
      <c r="U196">
        <v>202875.61118469699</v>
      </c>
      <c r="V196">
        <v>165090.16956220899</v>
      </c>
      <c r="W196">
        <v>37785.441622488099</v>
      </c>
      <c r="X196">
        <v>0</v>
      </c>
      <c r="Y196">
        <v>0</v>
      </c>
      <c r="Z196">
        <v>0</v>
      </c>
      <c r="AA196">
        <v>0</v>
      </c>
      <c r="AB196">
        <v>0</v>
      </c>
      <c r="AC196">
        <v>33185.809798169299</v>
      </c>
      <c r="AD196">
        <v>5493.0755091922301</v>
      </c>
      <c r="AE196">
        <v>0</v>
      </c>
      <c r="AF196">
        <v>0</v>
      </c>
      <c r="AG196">
        <v>0</v>
      </c>
      <c r="AH196">
        <v>0</v>
      </c>
      <c r="AI196">
        <v>0</v>
      </c>
      <c r="AJ196">
        <v>241554.496492059</v>
      </c>
      <c r="AK196" s="63">
        <v>3073.4909206780699</v>
      </c>
      <c r="AL196">
        <v>396.07192657172499</v>
      </c>
      <c r="AM196">
        <v>78891.171681099702</v>
      </c>
      <c r="AN196">
        <v>3073.4909206780699</v>
      </c>
      <c r="AO196">
        <v>16839.814246796199</v>
      </c>
      <c r="AP196">
        <v>539.66620917061095</v>
      </c>
      <c r="AQ196">
        <v>36189.915802998497</v>
      </c>
      <c r="AR196">
        <v>3073.4909206780699</v>
      </c>
      <c r="AS196">
        <v>3073.4909206780699</v>
      </c>
      <c r="AT196">
        <v>0</v>
      </c>
    </row>
    <row r="197" spans="1:46" x14ac:dyDescent="0.25">
      <c r="A197" t="s">
        <v>3103</v>
      </c>
      <c r="B197">
        <v>2042</v>
      </c>
      <c r="C197" t="s">
        <v>53</v>
      </c>
      <c r="D197">
        <v>4557</v>
      </c>
      <c r="E197" t="s">
        <v>447</v>
      </c>
      <c r="F197" t="s">
        <v>2892</v>
      </c>
      <c r="G197" t="s">
        <v>2903</v>
      </c>
      <c r="H197" t="s">
        <v>2904</v>
      </c>
      <c r="I197" t="s">
        <v>2895</v>
      </c>
      <c r="J197">
        <v>425.14389233952198</v>
      </c>
      <c r="K197">
        <v>1</v>
      </c>
      <c r="L197">
        <v>1</v>
      </c>
      <c r="M197">
        <v>2</v>
      </c>
      <c r="N197">
        <v>2841311.3672552798</v>
      </c>
      <c r="O197">
        <v>1305852.4729627301</v>
      </c>
      <c r="P197">
        <v>960781.83074266999</v>
      </c>
      <c r="Q197">
        <v>203343.85528928399</v>
      </c>
      <c r="R197">
        <v>174872.27331987099</v>
      </c>
      <c r="S197">
        <v>209231.323517415</v>
      </c>
      <c r="T197">
        <v>4388717.2300000004</v>
      </c>
      <c r="U197">
        <v>1097444.5695698401</v>
      </c>
      <c r="V197">
        <v>4924718.1110064797</v>
      </c>
      <c r="W197">
        <v>555586.18856336002</v>
      </c>
      <c r="X197">
        <v>0</v>
      </c>
      <c r="Y197">
        <v>0</v>
      </c>
      <c r="Z197">
        <v>0</v>
      </c>
      <c r="AA197">
        <v>0</v>
      </c>
      <c r="AB197">
        <v>5857.5</v>
      </c>
      <c r="AC197">
        <v>179516.83071762699</v>
      </c>
      <c r="AD197">
        <v>29714.492799787098</v>
      </c>
      <c r="AE197">
        <v>0</v>
      </c>
      <c r="AF197">
        <v>0</v>
      </c>
      <c r="AG197">
        <v>0</v>
      </c>
      <c r="AH197">
        <v>0</v>
      </c>
      <c r="AI197">
        <v>0</v>
      </c>
      <c r="AJ197">
        <v>5695393.1230872599</v>
      </c>
      <c r="AK197" s="63">
        <v>13396.389377126199</v>
      </c>
      <c r="AL197">
        <v>396.07192657172499</v>
      </c>
      <c r="AM197">
        <v>78891.171681099702</v>
      </c>
      <c r="AN197">
        <v>3073.4909206780699</v>
      </c>
      <c r="AO197">
        <v>16839.814246796199</v>
      </c>
      <c r="AP197">
        <v>396.07192657172499</v>
      </c>
      <c r="AQ197">
        <v>78891.171681099702</v>
      </c>
      <c r="AR197">
        <v>13396.389377126199</v>
      </c>
      <c r="AS197">
        <v>14050.1070390319</v>
      </c>
      <c r="AT197">
        <v>0</v>
      </c>
    </row>
    <row r="198" spans="1:46" x14ac:dyDescent="0.25">
      <c r="A198" t="s">
        <v>3104</v>
      </c>
      <c r="B198">
        <v>2042</v>
      </c>
      <c r="C198" t="s">
        <v>53</v>
      </c>
      <c r="D198">
        <v>4561</v>
      </c>
      <c r="E198" t="s">
        <v>448</v>
      </c>
      <c r="F198" t="s">
        <v>2892</v>
      </c>
      <c r="G198" t="s">
        <v>2903</v>
      </c>
      <c r="H198" t="s">
        <v>2904</v>
      </c>
      <c r="I198" t="s">
        <v>2895</v>
      </c>
      <c r="J198">
        <v>403.50848861281298</v>
      </c>
      <c r="K198">
        <v>1</v>
      </c>
      <c r="L198">
        <v>1</v>
      </c>
      <c r="M198">
        <v>2</v>
      </c>
      <c r="N198">
        <v>2830750.38648031</v>
      </c>
      <c r="O198">
        <v>1325785.5896616499</v>
      </c>
      <c r="P198">
        <v>953205.01668753696</v>
      </c>
      <c r="Q198">
        <v>192995.76730354401</v>
      </c>
      <c r="R198">
        <v>168017.07142170801</v>
      </c>
      <c r="S198">
        <v>198583.62461325701</v>
      </c>
      <c r="T198">
        <v>4429157.78</v>
      </c>
      <c r="U198">
        <v>1041596.05155475</v>
      </c>
      <c r="V198">
        <v>4813239.8106674198</v>
      </c>
      <c r="W198">
        <v>651479.02088733995</v>
      </c>
      <c r="X198">
        <v>0</v>
      </c>
      <c r="Y198">
        <v>0</v>
      </c>
      <c r="Z198">
        <v>0</v>
      </c>
      <c r="AA198">
        <v>0</v>
      </c>
      <c r="AB198">
        <v>6035</v>
      </c>
      <c r="AC198">
        <v>170381.29054335301</v>
      </c>
      <c r="AD198">
        <v>28202.334069903802</v>
      </c>
      <c r="AE198">
        <v>0</v>
      </c>
      <c r="AF198">
        <v>0</v>
      </c>
      <c r="AG198">
        <v>0</v>
      </c>
      <c r="AH198">
        <v>0</v>
      </c>
      <c r="AI198">
        <v>0</v>
      </c>
      <c r="AJ198">
        <v>5669337.4561680201</v>
      </c>
      <c r="AK198" s="63">
        <v>14050.1070390319</v>
      </c>
      <c r="AL198">
        <v>396.07192657172499</v>
      </c>
      <c r="AM198">
        <v>78891.171681099702</v>
      </c>
      <c r="AN198">
        <v>3073.4909206780699</v>
      </c>
      <c r="AO198">
        <v>16839.814246796199</v>
      </c>
      <c r="AP198">
        <v>396.07192657172499</v>
      </c>
      <c r="AQ198">
        <v>78891.171681099702</v>
      </c>
      <c r="AR198">
        <v>13396.389377126199</v>
      </c>
      <c r="AS198">
        <v>14050.1070390319</v>
      </c>
      <c r="AT198">
        <v>0</v>
      </c>
    </row>
    <row r="199" spans="1:46" x14ac:dyDescent="0.25">
      <c r="A199" t="s">
        <v>3105</v>
      </c>
      <c r="B199">
        <v>2042</v>
      </c>
      <c r="C199" t="s">
        <v>53</v>
      </c>
      <c r="D199">
        <v>4559</v>
      </c>
      <c r="E199" t="s">
        <v>449</v>
      </c>
      <c r="F199" t="s">
        <v>2892</v>
      </c>
      <c r="G199" t="s">
        <v>2903</v>
      </c>
      <c r="H199" t="s">
        <v>2904</v>
      </c>
      <c r="I199" t="s">
        <v>2895</v>
      </c>
      <c r="J199">
        <v>414.19914035545202</v>
      </c>
      <c r="K199">
        <v>1</v>
      </c>
      <c r="L199">
        <v>1</v>
      </c>
      <c r="M199">
        <v>2</v>
      </c>
      <c r="N199">
        <v>2781878.2515925299</v>
      </c>
      <c r="O199">
        <v>1311590.2657421899</v>
      </c>
      <c r="P199">
        <v>946175.14704423805</v>
      </c>
      <c r="Q199">
        <v>198109.043961338</v>
      </c>
      <c r="R199">
        <v>171018.501577249</v>
      </c>
      <c r="S199">
        <v>203844.94731759399</v>
      </c>
      <c r="T199">
        <v>4339578.8600000003</v>
      </c>
      <c r="U199">
        <v>1069192.3499175501</v>
      </c>
      <c r="V199">
        <v>4767854.2976344097</v>
      </c>
      <c r="W199">
        <v>635059.41228313698</v>
      </c>
      <c r="X199">
        <v>0</v>
      </c>
      <c r="Y199">
        <v>0</v>
      </c>
      <c r="Z199">
        <v>0</v>
      </c>
      <c r="AA199">
        <v>0</v>
      </c>
      <c r="AB199">
        <v>5857.5</v>
      </c>
      <c r="AC199">
        <v>174895.41377015901</v>
      </c>
      <c r="AD199">
        <v>28949.533547435101</v>
      </c>
      <c r="AE199">
        <v>0</v>
      </c>
      <c r="AF199">
        <v>0</v>
      </c>
      <c r="AG199">
        <v>0</v>
      </c>
      <c r="AH199">
        <v>0</v>
      </c>
      <c r="AI199">
        <v>0</v>
      </c>
      <c r="AJ199">
        <v>5612616.15723514</v>
      </c>
      <c r="AK199" s="63">
        <v>13550.5258471048</v>
      </c>
      <c r="AL199">
        <v>396.07192657172499</v>
      </c>
      <c r="AM199">
        <v>78891.171681099702</v>
      </c>
      <c r="AN199">
        <v>3073.4909206780699</v>
      </c>
      <c r="AO199">
        <v>16839.814246796199</v>
      </c>
      <c r="AP199">
        <v>396.07192657172499</v>
      </c>
      <c r="AQ199">
        <v>78891.171681099702</v>
      </c>
      <c r="AR199">
        <v>13396.389377126199</v>
      </c>
      <c r="AS199">
        <v>14050.1070390319</v>
      </c>
      <c r="AT199">
        <v>0</v>
      </c>
    </row>
    <row r="200" spans="1:46" x14ac:dyDescent="0.25">
      <c r="A200" t="s">
        <v>3106</v>
      </c>
      <c r="B200">
        <v>2042</v>
      </c>
      <c r="C200" t="s">
        <v>53</v>
      </c>
      <c r="D200">
        <v>387</v>
      </c>
      <c r="E200" t="s">
        <v>450</v>
      </c>
      <c r="F200" t="s">
        <v>2892</v>
      </c>
      <c r="G200" t="s">
        <v>2911</v>
      </c>
      <c r="H200" t="s">
        <v>2904</v>
      </c>
      <c r="I200" t="s">
        <v>2895</v>
      </c>
      <c r="J200">
        <v>328.95696027961998</v>
      </c>
      <c r="K200">
        <v>1</v>
      </c>
      <c r="L200">
        <v>1</v>
      </c>
      <c r="M200">
        <v>2</v>
      </c>
      <c r="N200">
        <v>2338098.82782433</v>
      </c>
      <c r="O200">
        <v>825489.87221208098</v>
      </c>
      <c r="P200">
        <v>878011.67810450494</v>
      </c>
      <c r="Q200">
        <v>157338.20415343501</v>
      </c>
      <c r="R200">
        <v>318519.48977826699</v>
      </c>
      <c r="S200">
        <v>161893.65864064699</v>
      </c>
      <c r="T200">
        <v>3668305.5</v>
      </c>
      <c r="U200">
        <v>849152.57207262202</v>
      </c>
      <c r="V200">
        <v>3968278.0155265499</v>
      </c>
      <c r="W200">
        <v>549180.05654607201</v>
      </c>
      <c r="X200">
        <v>0</v>
      </c>
      <c r="Y200">
        <v>0</v>
      </c>
      <c r="Z200">
        <v>0</v>
      </c>
      <c r="AA200">
        <v>0</v>
      </c>
      <c r="AB200">
        <v>0</v>
      </c>
      <c r="AC200">
        <v>138901.938886944</v>
      </c>
      <c r="AD200">
        <v>22991.719753702699</v>
      </c>
      <c r="AE200">
        <v>0</v>
      </c>
      <c r="AF200">
        <v>0</v>
      </c>
      <c r="AG200">
        <v>0</v>
      </c>
      <c r="AH200">
        <v>0</v>
      </c>
      <c r="AI200">
        <v>0</v>
      </c>
      <c r="AJ200">
        <v>4679351.7307132697</v>
      </c>
      <c r="AK200" s="63">
        <v>14224.814476446199</v>
      </c>
      <c r="AL200">
        <v>396.07192657172499</v>
      </c>
      <c r="AM200">
        <v>78891.171681099702</v>
      </c>
      <c r="AN200">
        <v>3073.4909206780699</v>
      </c>
      <c r="AO200">
        <v>16839.814246796199</v>
      </c>
      <c r="AP200">
        <v>3712.8033307938799</v>
      </c>
      <c r="AQ200">
        <v>25435.7452526624</v>
      </c>
      <c r="AR200">
        <v>12266.927073871901</v>
      </c>
      <c r="AS200">
        <v>14224.814476446199</v>
      </c>
      <c r="AT200">
        <v>0</v>
      </c>
    </row>
    <row r="201" spans="1:46" x14ac:dyDescent="0.25">
      <c r="A201" t="s">
        <v>3107</v>
      </c>
      <c r="B201">
        <v>2042</v>
      </c>
      <c r="C201" t="s">
        <v>53</v>
      </c>
      <c r="D201">
        <v>383</v>
      </c>
      <c r="E201" t="s">
        <v>451</v>
      </c>
      <c r="F201" t="s">
        <v>2892</v>
      </c>
      <c r="G201" t="s">
        <v>2893</v>
      </c>
      <c r="H201" t="s">
        <v>2904</v>
      </c>
      <c r="I201" t="s">
        <v>2895</v>
      </c>
      <c r="J201">
        <v>651.90173753183694</v>
      </c>
      <c r="K201">
        <v>1</v>
      </c>
      <c r="L201">
        <v>1</v>
      </c>
      <c r="M201">
        <v>2</v>
      </c>
      <c r="N201">
        <v>4410537.2381926496</v>
      </c>
      <c r="O201">
        <v>1041710.6535582599</v>
      </c>
      <c r="P201">
        <v>1261576.30490452</v>
      </c>
      <c r="Q201">
        <v>311800.81607204</v>
      </c>
      <c r="R201">
        <v>241605.83148419001</v>
      </c>
      <c r="S201">
        <v>320828.46726670198</v>
      </c>
      <c r="T201">
        <v>5584445.2400000002</v>
      </c>
      <c r="U201">
        <v>1682785.6042116601</v>
      </c>
      <c r="V201">
        <v>6323061.1446489599</v>
      </c>
      <c r="W201">
        <v>944169.69956269499</v>
      </c>
      <c r="X201">
        <v>0</v>
      </c>
      <c r="Y201">
        <v>0</v>
      </c>
      <c r="Z201">
        <v>0</v>
      </c>
      <c r="AA201">
        <v>0</v>
      </c>
      <c r="AB201">
        <v>0</v>
      </c>
      <c r="AC201">
        <v>275265.23600525199</v>
      </c>
      <c r="AD201">
        <v>45563.231261449597</v>
      </c>
      <c r="AE201">
        <v>0</v>
      </c>
      <c r="AF201">
        <v>0</v>
      </c>
      <c r="AG201">
        <v>0</v>
      </c>
      <c r="AH201">
        <v>0</v>
      </c>
      <c r="AI201">
        <v>0</v>
      </c>
      <c r="AJ201">
        <v>7588059.3114783596</v>
      </c>
      <c r="AK201" s="63">
        <v>11639.8820168934</v>
      </c>
      <c r="AL201">
        <v>396.07192657172499</v>
      </c>
      <c r="AM201">
        <v>78891.171681099702</v>
      </c>
      <c r="AN201">
        <v>3073.4909206780699</v>
      </c>
      <c r="AO201">
        <v>16839.814246796199</v>
      </c>
      <c r="AP201">
        <v>396.07192657172499</v>
      </c>
      <c r="AQ201">
        <v>69679.580315536805</v>
      </c>
      <c r="AR201">
        <v>11639.8820168934</v>
      </c>
      <c r="AS201">
        <v>16839.814246796199</v>
      </c>
      <c r="AT201">
        <v>0</v>
      </c>
    </row>
    <row r="202" spans="1:46" x14ac:dyDescent="0.25">
      <c r="A202" t="s">
        <v>3108</v>
      </c>
      <c r="B202">
        <v>2042</v>
      </c>
      <c r="C202" t="s">
        <v>53</v>
      </c>
      <c r="D202">
        <v>384</v>
      </c>
      <c r="E202" t="s">
        <v>452</v>
      </c>
      <c r="F202" t="s">
        <v>2892</v>
      </c>
      <c r="G202" t="s">
        <v>2893</v>
      </c>
      <c r="H202" t="s">
        <v>2904</v>
      </c>
      <c r="I202" t="s">
        <v>2895</v>
      </c>
      <c r="J202">
        <v>263.65482396362501</v>
      </c>
      <c r="K202">
        <v>1</v>
      </c>
      <c r="L202">
        <v>1</v>
      </c>
      <c r="M202">
        <v>2</v>
      </c>
      <c r="N202">
        <v>2241707.5193573302</v>
      </c>
      <c r="O202">
        <v>547013.99754251796</v>
      </c>
      <c r="P202">
        <v>675349.04451289296</v>
      </c>
      <c r="Q202">
        <v>126104.571502501</v>
      </c>
      <c r="R202">
        <v>203408.12433716701</v>
      </c>
      <c r="S202">
        <v>129755.71039276601</v>
      </c>
      <c r="T202">
        <v>3112998.26</v>
      </c>
      <c r="U202">
        <v>680584.99725241098</v>
      </c>
      <c r="V202">
        <v>3250261.9143936099</v>
      </c>
      <c r="W202">
        <v>543321.342858791</v>
      </c>
      <c r="X202">
        <v>0</v>
      </c>
      <c r="Y202">
        <v>0</v>
      </c>
      <c r="Z202">
        <v>0</v>
      </c>
      <c r="AA202">
        <v>0</v>
      </c>
      <c r="AB202">
        <v>0</v>
      </c>
      <c r="AC202">
        <v>111328.139141102</v>
      </c>
      <c r="AD202">
        <v>18427.5712516639</v>
      </c>
      <c r="AE202">
        <v>0</v>
      </c>
      <c r="AF202">
        <v>0</v>
      </c>
      <c r="AG202">
        <v>0</v>
      </c>
      <c r="AH202">
        <v>0</v>
      </c>
      <c r="AI202">
        <v>0</v>
      </c>
      <c r="AJ202">
        <v>3923338.9676451702</v>
      </c>
      <c r="AK202" s="63">
        <v>14880.588599381999</v>
      </c>
      <c r="AL202">
        <v>396.07192657172499</v>
      </c>
      <c r="AM202">
        <v>78891.171681099702</v>
      </c>
      <c r="AN202">
        <v>3073.4909206780699</v>
      </c>
      <c r="AO202">
        <v>16839.814246796199</v>
      </c>
      <c r="AP202">
        <v>396.07192657172499</v>
      </c>
      <c r="AQ202">
        <v>69679.580315536805</v>
      </c>
      <c r="AR202">
        <v>11639.8820168934</v>
      </c>
      <c r="AS202">
        <v>16839.814246796199</v>
      </c>
      <c r="AT202">
        <v>0</v>
      </c>
    </row>
    <row r="203" spans="1:46" x14ac:dyDescent="0.25">
      <c r="A203" t="s">
        <v>3109</v>
      </c>
      <c r="B203">
        <v>2042</v>
      </c>
      <c r="C203" t="s">
        <v>53</v>
      </c>
      <c r="D203">
        <v>385</v>
      </c>
      <c r="E203" t="s">
        <v>453</v>
      </c>
      <c r="F203" t="s">
        <v>2892</v>
      </c>
      <c r="G203" t="s">
        <v>2893</v>
      </c>
      <c r="H203" t="s">
        <v>2904</v>
      </c>
      <c r="I203" t="s">
        <v>2895</v>
      </c>
      <c r="J203">
        <v>576.79999999999302</v>
      </c>
      <c r="K203">
        <v>1</v>
      </c>
      <c r="L203">
        <v>1</v>
      </c>
      <c r="M203">
        <v>2</v>
      </c>
      <c r="N203">
        <v>3914946.3092568899</v>
      </c>
      <c r="O203">
        <v>931295.28278213204</v>
      </c>
      <c r="P203">
        <v>1018202.29499756</v>
      </c>
      <c r="Q203">
        <v>275880.09105677099</v>
      </c>
      <c r="R203">
        <v>1426231.4049196299</v>
      </c>
      <c r="S203">
        <v>283867.72003410099</v>
      </c>
      <c r="T203">
        <v>6077633.54</v>
      </c>
      <c r="U203">
        <v>1488921.84301299</v>
      </c>
      <c r="V203">
        <v>5842600.3942744499</v>
      </c>
      <c r="W203">
        <v>1723954.9887385501</v>
      </c>
      <c r="X203">
        <v>0</v>
      </c>
      <c r="Y203">
        <v>0</v>
      </c>
      <c r="Z203">
        <v>0</v>
      </c>
      <c r="AA203">
        <v>0</v>
      </c>
      <c r="AB203">
        <v>0</v>
      </c>
      <c r="AC203">
        <v>243553.558744846</v>
      </c>
      <c r="AD203">
        <v>40314.161289254698</v>
      </c>
      <c r="AE203">
        <v>0</v>
      </c>
      <c r="AF203">
        <v>0</v>
      </c>
      <c r="AG203">
        <v>0</v>
      </c>
      <c r="AH203">
        <v>0</v>
      </c>
      <c r="AI203">
        <v>0</v>
      </c>
      <c r="AJ203">
        <v>7850423.1030470897</v>
      </c>
      <c r="AK203" s="63">
        <v>13610.3035767115</v>
      </c>
      <c r="AL203">
        <v>396.07192657172499</v>
      </c>
      <c r="AM203">
        <v>78891.171681099702</v>
      </c>
      <c r="AN203">
        <v>3073.4909206780699</v>
      </c>
      <c r="AO203">
        <v>16839.814246796199</v>
      </c>
      <c r="AP203">
        <v>396.07192657172499</v>
      </c>
      <c r="AQ203">
        <v>69679.580315536805</v>
      </c>
      <c r="AR203">
        <v>11639.8820168934</v>
      </c>
      <c r="AS203">
        <v>16839.814246796199</v>
      </c>
      <c r="AT203">
        <v>0</v>
      </c>
    </row>
    <row r="204" spans="1:46" x14ac:dyDescent="0.25">
      <c r="A204" t="s">
        <v>3110</v>
      </c>
      <c r="B204">
        <v>2042</v>
      </c>
      <c r="C204" t="s">
        <v>53</v>
      </c>
      <c r="D204">
        <v>386</v>
      </c>
      <c r="E204" t="s">
        <v>454</v>
      </c>
      <c r="F204" t="s">
        <v>2892</v>
      </c>
      <c r="G204" t="s">
        <v>2893</v>
      </c>
      <c r="H204" t="s">
        <v>2904</v>
      </c>
      <c r="I204" t="s">
        <v>2895</v>
      </c>
      <c r="J204">
        <v>297.97192124766599</v>
      </c>
      <c r="K204">
        <v>1</v>
      </c>
      <c r="L204">
        <v>1</v>
      </c>
      <c r="M204">
        <v>2</v>
      </c>
      <c r="N204">
        <v>2137773.0166853499</v>
      </c>
      <c r="O204">
        <v>614434.34483806603</v>
      </c>
      <c r="P204">
        <v>764481.53024508001</v>
      </c>
      <c r="Q204">
        <v>142518.23988586699</v>
      </c>
      <c r="R204">
        <v>1211940.0648751101</v>
      </c>
      <c r="S204">
        <v>146644.60804222699</v>
      </c>
      <c r="T204">
        <v>4101977.81</v>
      </c>
      <c r="U204">
        <v>769169.38652947603</v>
      </c>
      <c r="V204">
        <v>3214067.94271744</v>
      </c>
      <c r="W204">
        <v>1657079.25381204</v>
      </c>
      <c r="X204">
        <v>0</v>
      </c>
      <c r="Y204">
        <v>0</v>
      </c>
      <c r="Z204">
        <v>0</v>
      </c>
      <c r="AA204">
        <v>0</v>
      </c>
      <c r="AB204">
        <v>0</v>
      </c>
      <c r="AC204">
        <v>125818.51911565399</v>
      </c>
      <c r="AD204">
        <v>20826.0889265736</v>
      </c>
      <c r="AE204">
        <v>0</v>
      </c>
      <c r="AF204">
        <v>0</v>
      </c>
      <c r="AG204">
        <v>0</v>
      </c>
      <c r="AH204">
        <v>0</v>
      </c>
      <c r="AI204">
        <v>0</v>
      </c>
      <c r="AJ204">
        <v>5017791.8045717003</v>
      </c>
      <c r="AK204" s="63">
        <v>16839.814246796199</v>
      </c>
      <c r="AL204">
        <v>396.07192657172499</v>
      </c>
      <c r="AM204">
        <v>78891.171681099702</v>
      </c>
      <c r="AN204">
        <v>3073.4909206780699</v>
      </c>
      <c r="AO204">
        <v>16839.814246796199</v>
      </c>
      <c r="AP204">
        <v>396.07192657172499</v>
      </c>
      <c r="AQ204">
        <v>69679.580315536805</v>
      </c>
      <c r="AR204">
        <v>11639.8820168934</v>
      </c>
      <c r="AS204">
        <v>16839.814246796199</v>
      </c>
      <c r="AT204">
        <v>0</v>
      </c>
    </row>
    <row r="205" spans="1:46" x14ac:dyDescent="0.25">
      <c r="A205" t="s">
        <v>3111</v>
      </c>
      <c r="B205">
        <v>2042</v>
      </c>
      <c r="C205" t="s">
        <v>53</v>
      </c>
      <c r="D205">
        <v>388</v>
      </c>
      <c r="E205" t="s">
        <v>455</v>
      </c>
      <c r="F205" t="s">
        <v>2892</v>
      </c>
      <c r="G205" t="s">
        <v>2911</v>
      </c>
      <c r="H205" t="s">
        <v>2904</v>
      </c>
      <c r="I205" t="s">
        <v>2895</v>
      </c>
      <c r="J205">
        <v>853.29151138714701</v>
      </c>
      <c r="K205">
        <v>1</v>
      </c>
      <c r="L205">
        <v>1</v>
      </c>
      <c r="M205">
        <v>2</v>
      </c>
      <c r="N205">
        <v>5698091.1983637596</v>
      </c>
      <c r="O205">
        <v>1639293.85649746</v>
      </c>
      <c r="P205">
        <v>1809887.40123362</v>
      </c>
      <c r="Q205">
        <v>408124.37562319502</v>
      </c>
      <c r="R205">
        <v>491927.003000948</v>
      </c>
      <c r="S205">
        <v>419940.90822108899</v>
      </c>
      <c r="T205">
        <v>7844681.0300000003</v>
      </c>
      <c r="U205">
        <v>2202642.8047189801</v>
      </c>
      <c r="V205">
        <v>8872070.2127654608</v>
      </c>
      <c r="W205">
        <v>1175253.62195351</v>
      </c>
      <c r="X205">
        <v>0</v>
      </c>
      <c r="Y205">
        <v>0</v>
      </c>
      <c r="Z205">
        <v>0</v>
      </c>
      <c r="AA205">
        <v>0</v>
      </c>
      <c r="AB205">
        <v>0</v>
      </c>
      <c r="AC205">
        <v>360301.98378139798</v>
      </c>
      <c r="AD205">
        <v>59638.924439690898</v>
      </c>
      <c r="AE205">
        <v>0</v>
      </c>
      <c r="AF205">
        <v>0</v>
      </c>
      <c r="AG205">
        <v>0</v>
      </c>
      <c r="AH205">
        <v>0</v>
      </c>
      <c r="AI205">
        <v>0</v>
      </c>
      <c r="AJ205">
        <v>10467264.7429401</v>
      </c>
      <c r="AK205" s="63">
        <v>12266.927073871901</v>
      </c>
      <c r="AL205">
        <v>396.07192657172499</v>
      </c>
      <c r="AM205">
        <v>78891.171681099702</v>
      </c>
      <c r="AN205">
        <v>3073.4909206780699</v>
      </c>
      <c r="AO205">
        <v>16839.814246796199</v>
      </c>
      <c r="AP205">
        <v>3712.8033307938799</v>
      </c>
      <c r="AQ205">
        <v>25435.7452526624</v>
      </c>
      <c r="AR205">
        <v>12266.927073871901</v>
      </c>
      <c r="AS205">
        <v>14224.814476446199</v>
      </c>
      <c r="AT205">
        <v>0</v>
      </c>
    </row>
    <row r="206" spans="1:46" x14ac:dyDescent="0.25">
      <c r="A206" t="s">
        <v>3112</v>
      </c>
      <c r="B206">
        <v>2191</v>
      </c>
      <c r="C206" t="s">
        <v>55</v>
      </c>
      <c r="D206">
        <v>3464</v>
      </c>
      <c r="E206" t="s">
        <v>456</v>
      </c>
      <c r="F206" t="s">
        <v>2892</v>
      </c>
      <c r="G206" t="s">
        <v>2893</v>
      </c>
      <c r="H206" t="s">
        <v>2894</v>
      </c>
      <c r="I206" t="s">
        <v>2895</v>
      </c>
      <c r="J206">
        <v>535.04455963514499</v>
      </c>
      <c r="K206">
        <v>2</v>
      </c>
      <c r="L206">
        <v>1</v>
      </c>
      <c r="M206">
        <v>2</v>
      </c>
      <c r="N206">
        <v>3398968.0001645698</v>
      </c>
      <c r="O206">
        <v>1134786.4732421299</v>
      </c>
      <c r="P206">
        <v>1210837.3907399799</v>
      </c>
      <c r="Q206">
        <v>358250.24764607003</v>
      </c>
      <c r="R206">
        <v>214607.03861342801</v>
      </c>
      <c r="S206">
        <v>281800.45729548001</v>
      </c>
      <c r="T206">
        <v>4475898.34</v>
      </c>
      <c r="U206">
        <v>1841550.8104061801</v>
      </c>
      <c r="V206">
        <v>5513841.2012114301</v>
      </c>
      <c r="W206">
        <v>803607.94919476099</v>
      </c>
      <c r="X206">
        <v>0</v>
      </c>
      <c r="Y206">
        <v>0</v>
      </c>
      <c r="Z206">
        <v>0</v>
      </c>
      <c r="AA206">
        <v>0</v>
      </c>
      <c r="AB206">
        <v>0</v>
      </c>
      <c r="AC206">
        <v>162661.168227844</v>
      </c>
      <c r="AD206">
        <v>119139.289067636</v>
      </c>
      <c r="AE206">
        <v>0</v>
      </c>
      <c r="AF206">
        <v>0</v>
      </c>
      <c r="AG206">
        <v>0</v>
      </c>
      <c r="AH206">
        <v>0</v>
      </c>
      <c r="AI206">
        <v>0</v>
      </c>
      <c r="AJ206">
        <v>6599249.6077016704</v>
      </c>
      <c r="AK206" s="63">
        <v>12334.018707155499</v>
      </c>
      <c r="AL206">
        <v>396.07192657172499</v>
      </c>
      <c r="AM206">
        <v>78891.171681099702</v>
      </c>
      <c r="AN206">
        <v>3968.5503374702198</v>
      </c>
      <c r="AO206">
        <v>14437.542038495299</v>
      </c>
      <c r="AP206">
        <v>396.07192657172499</v>
      </c>
      <c r="AQ206">
        <v>69679.580315536805</v>
      </c>
      <c r="AR206">
        <v>12334.018707155499</v>
      </c>
      <c r="AS206">
        <v>13957.750188952999</v>
      </c>
      <c r="AT206">
        <v>0</v>
      </c>
    </row>
    <row r="207" spans="1:46" x14ac:dyDescent="0.25">
      <c r="A207" t="s">
        <v>3113</v>
      </c>
      <c r="B207">
        <v>2191</v>
      </c>
      <c r="C207" t="s">
        <v>55</v>
      </c>
      <c r="D207">
        <v>1002</v>
      </c>
      <c r="E207" t="s">
        <v>457</v>
      </c>
      <c r="F207" t="s">
        <v>2892</v>
      </c>
      <c r="G207" t="s">
        <v>2903</v>
      </c>
      <c r="H207" t="s">
        <v>2894</v>
      </c>
      <c r="I207" t="s">
        <v>2895</v>
      </c>
      <c r="J207">
        <v>1007.1945504520299</v>
      </c>
      <c r="K207">
        <v>1</v>
      </c>
      <c r="L207">
        <v>1</v>
      </c>
      <c r="M207">
        <v>2</v>
      </c>
      <c r="N207">
        <v>6924362.5987351499</v>
      </c>
      <c r="O207">
        <v>3655227.2441702499</v>
      </c>
      <c r="P207">
        <v>2345700.7220767201</v>
      </c>
      <c r="Q207">
        <v>674388.12455782294</v>
      </c>
      <c r="R207">
        <v>411259.74529243301</v>
      </c>
      <c r="S207">
        <v>530475.22826219106</v>
      </c>
      <c r="T207">
        <v>10544311.390000001</v>
      </c>
      <c r="U207">
        <v>3466627.04483238</v>
      </c>
      <c r="V207">
        <v>12365272.2036843</v>
      </c>
      <c r="W207">
        <v>1645666.2311481</v>
      </c>
      <c r="X207">
        <v>0</v>
      </c>
      <c r="Y207">
        <v>0</v>
      </c>
      <c r="Z207">
        <v>0</v>
      </c>
      <c r="AA207">
        <v>0</v>
      </c>
      <c r="AB207">
        <v>0</v>
      </c>
      <c r="AC207">
        <v>306201.49155607598</v>
      </c>
      <c r="AD207">
        <v>224273.73670611501</v>
      </c>
      <c r="AE207">
        <v>0</v>
      </c>
      <c r="AF207">
        <v>0</v>
      </c>
      <c r="AG207">
        <v>0</v>
      </c>
      <c r="AH207">
        <v>0</v>
      </c>
      <c r="AI207">
        <v>0</v>
      </c>
      <c r="AJ207">
        <v>14541413.663094601</v>
      </c>
      <c r="AK207" s="63">
        <v>14437.542038495299</v>
      </c>
      <c r="AL207">
        <v>396.07192657172499</v>
      </c>
      <c r="AM207">
        <v>78891.171681099702</v>
      </c>
      <c r="AN207">
        <v>3968.5503374702198</v>
      </c>
      <c r="AO207">
        <v>14437.542038495299</v>
      </c>
      <c r="AP207">
        <v>396.07192657172499</v>
      </c>
      <c r="AQ207">
        <v>78891.171681099702</v>
      </c>
      <c r="AR207">
        <v>14437.542038495299</v>
      </c>
      <c r="AS207">
        <v>14437.542038495299</v>
      </c>
      <c r="AT207">
        <v>0</v>
      </c>
    </row>
    <row r="208" spans="1:46" x14ac:dyDescent="0.25">
      <c r="A208" t="s">
        <v>3114</v>
      </c>
      <c r="B208">
        <v>2191</v>
      </c>
      <c r="C208" t="s">
        <v>55</v>
      </c>
      <c r="D208">
        <v>2191</v>
      </c>
      <c r="E208" t="s">
        <v>55</v>
      </c>
      <c r="F208" t="s">
        <v>1871</v>
      </c>
      <c r="G208" t="s">
        <v>1871</v>
      </c>
      <c r="H208" t="s">
        <v>2899</v>
      </c>
      <c r="I208" t="s">
        <v>2895</v>
      </c>
      <c r="J208">
        <v>7</v>
      </c>
      <c r="K208">
        <v>0</v>
      </c>
      <c r="L208">
        <v>0</v>
      </c>
      <c r="M208">
        <v>2</v>
      </c>
      <c r="N208">
        <v>1354.83973829447</v>
      </c>
      <c r="O208">
        <v>5464.4205796404303</v>
      </c>
      <c r="P208">
        <v>9824.7973940049305</v>
      </c>
      <c r="Q208">
        <v>4686.9960424091796</v>
      </c>
      <c r="R208">
        <v>2761.9968910659099</v>
      </c>
      <c r="S208">
        <v>3686.8017168766401</v>
      </c>
      <c r="T208">
        <v>0</v>
      </c>
      <c r="U208">
        <v>24093.0506454149</v>
      </c>
      <c r="V208">
        <v>19875.454982163701</v>
      </c>
      <c r="W208">
        <v>4217.5956632511798</v>
      </c>
      <c r="X208">
        <v>0</v>
      </c>
      <c r="Y208">
        <v>0</v>
      </c>
      <c r="Z208">
        <v>0</v>
      </c>
      <c r="AA208">
        <v>0</v>
      </c>
      <c r="AB208">
        <v>0</v>
      </c>
      <c r="AC208">
        <v>2128.0997200893999</v>
      </c>
      <c r="AD208">
        <v>1558.70199678724</v>
      </c>
      <c r="AE208">
        <v>0</v>
      </c>
      <c r="AF208">
        <v>0</v>
      </c>
      <c r="AG208">
        <v>0</v>
      </c>
      <c r="AH208">
        <v>0</v>
      </c>
      <c r="AI208">
        <v>0</v>
      </c>
      <c r="AJ208">
        <v>27779.8523622916</v>
      </c>
      <c r="AK208" s="63">
        <v>3968.5503374702198</v>
      </c>
      <c r="AL208">
        <v>396.07192657172499</v>
      </c>
      <c r="AM208">
        <v>78891.171681099702</v>
      </c>
      <c r="AN208">
        <v>3968.5503374702198</v>
      </c>
      <c r="AO208">
        <v>14437.542038495299</v>
      </c>
      <c r="AP208">
        <v>539.66620917061095</v>
      </c>
      <c r="AQ208">
        <v>36189.915802998497</v>
      </c>
      <c r="AR208">
        <v>3968.5503374702198</v>
      </c>
      <c r="AS208">
        <v>3968.5503374702198</v>
      </c>
      <c r="AT208">
        <v>0</v>
      </c>
    </row>
    <row r="209" spans="1:46" x14ac:dyDescent="0.25">
      <c r="A209" t="s">
        <v>3115</v>
      </c>
      <c r="B209">
        <v>2191</v>
      </c>
      <c r="C209" t="s">
        <v>55</v>
      </c>
      <c r="D209">
        <v>998</v>
      </c>
      <c r="E209" t="s">
        <v>458</v>
      </c>
      <c r="F209" t="s">
        <v>2892</v>
      </c>
      <c r="G209" t="s">
        <v>2893</v>
      </c>
      <c r="H209" t="s">
        <v>2894</v>
      </c>
      <c r="I209" t="s">
        <v>2895</v>
      </c>
      <c r="J209">
        <v>424.091088674253</v>
      </c>
      <c r="K209">
        <v>3</v>
      </c>
      <c r="L209">
        <v>1</v>
      </c>
      <c r="M209">
        <v>2</v>
      </c>
      <c r="N209">
        <v>3212175.9885132099</v>
      </c>
      <c r="O209">
        <v>997025.65751338599</v>
      </c>
      <c r="P209">
        <v>1030321.57040393</v>
      </c>
      <c r="Q209">
        <v>283959.03631960403</v>
      </c>
      <c r="R209">
        <v>172512.398349578</v>
      </c>
      <c r="S209">
        <v>223362.82197661701</v>
      </c>
      <c r="T209">
        <v>4236330.6399999997</v>
      </c>
      <c r="U209">
        <v>1459664.0110997099</v>
      </c>
      <c r="V209">
        <v>4849610.3544688504</v>
      </c>
      <c r="W209">
        <v>846384.29663085705</v>
      </c>
      <c r="X209">
        <v>0</v>
      </c>
      <c r="Y209">
        <v>0</v>
      </c>
      <c r="Z209">
        <v>0</v>
      </c>
      <c r="AA209">
        <v>0</v>
      </c>
      <c r="AB209">
        <v>0</v>
      </c>
      <c r="AC209">
        <v>128929.732442869</v>
      </c>
      <c r="AD209">
        <v>94433.089533747596</v>
      </c>
      <c r="AE209">
        <v>0</v>
      </c>
      <c r="AF209">
        <v>0</v>
      </c>
      <c r="AG209">
        <v>0</v>
      </c>
      <c r="AH209">
        <v>0</v>
      </c>
      <c r="AI209">
        <v>0</v>
      </c>
      <c r="AJ209">
        <v>5919357.4730763203</v>
      </c>
      <c r="AK209" s="63">
        <v>13957.750188952999</v>
      </c>
      <c r="AL209">
        <v>396.07192657172499</v>
      </c>
      <c r="AM209">
        <v>78891.171681099702</v>
      </c>
      <c r="AN209">
        <v>3968.5503374702198</v>
      </c>
      <c r="AO209">
        <v>14437.542038495299</v>
      </c>
      <c r="AP209">
        <v>396.07192657172499</v>
      </c>
      <c r="AQ209">
        <v>69679.580315536805</v>
      </c>
      <c r="AR209">
        <v>12334.018707155499</v>
      </c>
      <c r="AS209">
        <v>13957.750188952999</v>
      </c>
      <c r="AT209">
        <v>0</v>
      </c>
    </row>
    <row r="210" spans="1:46" x14ac:dyDescent="0.25">
      <c r="A210" t="s">
        <v>3116</v>
      </c>
      <c r="B210">
        <v>2191</v>
      </c>
      <c r="C210" t="s">
        <v>55</v>
      </c>
      <c r="D210">
        <v>999</v>
      </c>
      <c r="E210" t="s">
        <v>459</v>
      </c>
      <c r="F210" t="s">
        <v>2892</v>
      </c>
      <c r="G210" t="s">
        <v>2893</v>
      </c>
      <c r="H210" t="s">
        <v>2894</v>
      </c>
      <c r="I210" t="s">
        <v>2895</v>
      </c>
      <c r="J210">
        <v>538.30180884444599</v>
      </c>
      <c r="K210">
        <v>1</v>
      </c>
      <c r="L210">
        <v>1</v>
      </c>
      <c r="M210">
        <v>2</v>
      </c>
      <c r="N210">
        <v>4480590.3959740298</v>
      </c>
      <c r="O210">
        <v>999966.714615323</v>
      </c>
      <c r="P210">
        <v>1123307.11838901</v>
      </c>
      <c r="Q210">
        <v>360431.20681080298</v>
      </c>
      <c r="R210">
        <v>216280.714640502</v>
      </c>
      <c r="S210">
        <v>283516.004720786</v>
      </c>
      <c r="T210">
        <v>5327814.33</v>
      </c>
      <c r="U210">
        <v>1852761.8204296699</v>
      </c>
      <c r="V210">
        <v>6665813.6940721599</v>
      </c>
      <c r="W210">
        <v>514762.45635751402</v>
      </c>
      <c r="X210">
        <v>0</v>
      </c>
      <c r="Y210">
        <v>0</v>
      </c>
      <c r="Z210">
        <v>0</v>
      </c>
      <c r="AA210">
        <v>0</v>
      </c>
      <c r="AB210">
        <v>0</v>
      </c>
      <c r="AC210">
        <v>163651.41838935399</v>
      </c>
      <c r="AD210">
        <v>119864.586331432</v>
      </c>
      <c r="AE210">
        <v>0</v>
      </c>
      <c r="AF210">
        <v>0</v>
      </c>
      <c r="AG210">
        <v>0</v>
      </c>
      <c r="AH210">
        <v>0</v>
      </c>
      <c r="AI210">
        <v>0</v>
      </c>
      <c r="AJ210">
        <v>7464092.1551504601</v>
      </c>
      <c r="AK210" s="63">
        <v>13865.998650781699</v>
      </c>
      <c r="AL210">
        <v>396.07192657172499</v>
      </c>
      <c r="AM210">
        <v>78891.171681099702</v>
      </c>
      <c r="AN210">
        <v>3968.5503374702198</v>
      </c>
      <c r="AO210">
        <v>14437.542038495299</v>
      </c>
      <c r="AP210">
        <v>396.07192657172499</v>
      </c>
      <c r="AQ210">
        <v>69679.580315536805</v>
      </c>
      <c r="AR210">
        <v>12334.018707155499</v>
      </c>
      <c r="AS210">
        <v>13957.750188952999</v>
      </c>
      <c r="AT210">
        <v>0</v>
      </c>
    </row>
    <row r="211" spans="1:46" x14ac:dyDescent="0.25">
      <c r="A211" t="s">
        <v>3117</v>
      </c>
      <c r="B211">
        <v>2191</v>
      </c>
      <c r="C211" t="s">
        <v>55</v>
      </c>
      <c r="D211">
        <v>1001</v>
      </c>
      <c r="E211" t="s">
        <v>460</v>
      </c>
      <c r="F211" t="s">
        <v>2892</v>
      </c>
      <c r="G211" t="s">
        <v>2911</v>
      </c>
      <c r="H211" t="s">
        <v>2894</v>
      </c>
      <c r="I211" t="s">
        <v>2895</v>
      </c>
      <c r="J211">
        <v>790.552393651795</v>
      </c>
      <c r="K211">
        <v>2</v>
      </c>
      <c r="L211">
        <v>1</v>
      </c>
      <c r="M211">
        <v>2</v>
      </c>
      <c r="N211">
        <v>4952081.14687475</v>
      </c>
      <c r="O211">
        <v>2151157.15987927</v>
      </c>
      <c r="P211">
        <v>1760836.4609963601</v>
      </c>
      <c r="Q211">
        <v>529330.84862329601</v>
      </c>
      <c r="R211">
        <v>319255.13621299597</v>
      </c>
      <c r="S211">
        <v>416372.84602805303</v>
      </c>
      <c r="T211">
        <v>6991686.6299999999</v>
      </c>
      <c r="U211">
        <v>2720974.1225866699</v>
      </c>
      <c r="V211">
        <v>8654024.5615811497</v>
      </c>
      <c r="W211">
        <v>1058636.1910055201</v>
      </c>
      <c r="X211">
        <v>0</v>
      </c>
      <c r="Y211">
        <v>0</v>
      </c>
      <c r="Z211">
        <v>0</v>
      </c>
      <c r="AA211">
        <v>0</v>
      </c>
      <c r="AB211">
        <v>0</v>
      </c>
      <c r="AC211">
        <v>240339.18966377</v>
      </c>
      <c r="AD211">
        <v>176033.65636428399</v>
      </c>
      <c r="AE211">
        <v>0</v>
      </c>
      <c r="AF211">
        <v>0</v>
      </c>
      <c r="AG211">
        <v>0</v>
      </c>
      <c r="AH211">
        <v>0</v>
      </c>
      <c r="AI211">
        <v>0</v>
      </c>
      <c r="AJ211">
        <v>10129033.5986147</v>
      </c>
      <c r="AK211" s="63">
        <v>12812.602529512</v>
      </c>
      <c r="AL211">
        <v>396.07192657172499</v>
      </c>
      <c r="AM211">
        <v>78891.171681099702</v>
      </c>
      <c r="AN211">
        <v>3968.5503374702198</v>
      </c>
      <c r="AO211">
        <v>14437.542038495299</v>
      </c>
      <c r="AP211">
        <v>3712.8033307938799</v>
      </c>
      <c r="AQ211">
        <v>25435.7452526624</v>
      </c>
      <c r="AR211">
        <v>12812.602529512</v>
      </c>
      <c r="AS211">
        <v>12812.602529512</v>
      </c>
      <c r="AT211">
        <v>0</v>
      </c>
    </row>
    <row r="212" spans="1:46" x14ac:dyDescent="0.25">
      <c r="A212" t="s">
        <v>3118</v>
      </c>
      <c r="B212">
        <v>1945</v>
      </c>
      <c r="C212" t="s">
        <v>58</v>
      </c>
      <c r="D212">
        <v>163</v>
      </c>
      <c r="E212" t="s">
        <v>461</v>
      </c>
      <c r="F212" t="s">
        <v>2892</v>
      </c>
      <c r="G212" t="s">
        <v>2893</v>
      </c>
      <c r="H212" t="s">
        <v>2894</v>
      </c>
      <c r="I212" t="s">
        <v>2895</v>
      </c>
      <c r="J212">
        <v>403.84739982948201</v>
      </c>
      <c r="K212">
        <v>1</v>
      </c>
      <c r="L212">
        <v>1</v>
      </c>
      <c r="M212">
        <v>2</v>
      </c>
      <c r="N212">
        <v>3059501.4456711998</v>
      </c>
      <c r="O212">
        <v>617049.50318525406</v>
      </c>
      <c r="P212">
        <v>1227355.26855641</v>
      </c>
      <c r="Q212">
        <v>356951.97188462003</v>
      </c>
      <c r="R212">
        <v>257622.26915931501</v>
      </c>
      <c r="S212">
        <v>79327.275600652007</v>
      </c>
      <c r="T212">
        <v>2952210.27</v>
      </c>
      <c r="U212">
        <v>2566270.1884567901</v>
      </c>
      <c r="V212">
        <v>4731774.4612709498</v>
      </c>
      <c r="W212">
        <v>786705.99718584598</v>
      </c>
      <c r="X212">
        <v>0</v>
      </c>
      <c r="Y212">
        <v>0</v>
      </c>
      <c r="Z212">
        <v>0</v>
      </c>
      <c r="AA212">
        <v>0</v>
      </c>
      <c r="AB212">
        <v>0</v>
      </c>
      <c r="AC212">
        <v>79327.275600652007</v>
      </c>
      <c r="AD212">
        <v>0</v>
      </c>
      <c r="AE212">
        <v>0</v>
      </c>
      <c r="AF212">
        <v>0</v>
      </c>
      <c r="AG212">
        <v>0</v>
      </c>
      <c r="AH212">
        <v>0</v>
      </c>
      <c r="AI212">
        <v>0</v>
      </c>
      <c r="AJ212">
        <v>5597807.7340574404</v>
      </c>
      <c r="AK212" s="63">
        <v>13861.1954327823</v>
      </c>
      <c r="AL212">
        <v>396.07192657172499</v>
      </c>
      <c r="AM212">
        <v>78891.171681099702</v>
      </c>
      <c r="AN212">
        <v>6550.9830326368401</v>
      </c>
      <c r="AO212">
        <v>17105.454355182599</v>
      </c>
      <c r="AP212">
        <v>396.07192657172499</v>
      </c>
      <c r="AQ212">
        <v>69679.580315536805</v>
      </c>
      <c r="AR212">
        <v>13861.1954327823</v>
      </c>
      <c r="AS212">
        <v>13861.1954327823</v>
      </c>
      <c r="AT212">
        <v>0</v>
      </c>
    </row>
    <row r="213" spans="1:46" x14ac:dyDescent="0.25">
      <c r="A213" t="s">
        <v>3119</v>
      </c>
      <c r="B213">
        <v>1945</v>
      </c>
      <c r="C213" t="s">
        <v>58</v>
      </c>
      <c r="D213">
        <v>168</v>
      </c>
      <c r="E213" t="s">
        <v>462</v>
      </c>
      <c r="F213" t="s">
        <v>2892</v>
      </c>
      <c r="G213" t="s">
        <v>2903</v>
      </c>
      <c r="H213" t="s">
        <v>2904</v>
      </c>
      <c r="I213" t="s">
        <v>2895</v>
      </c>
      <c r="J213">
        <v>308.89446949708901</v>
      </c>
      <c r="K213">
        <v>1</v>
      </c>
      <c r="L213">
        <v>1</v>
      </c>
      <c r="M213">
        <v>2</v>
      </c>
      <c r="N213">
        <v>2562524.2949409201</v>
      </c>
      <c r="O213">
        <v>1030159.86678047</v>
      </c>
      <c r="P213">
        <v>1153449.6112510799</v>
      </c>
      <c r="Q213">
        <v>273025.13285413099</v>
      </c>
      <c r="R213">
        <v>203945.56092230199</v>
      </c>
      <c r="S213">
        <v>60675.781801886304</v>
      </c>
      <c r="T213">
        <v>3260217.82</v>
      </c>
      <c r="U213">
        <v>1962886.6467488999</v>
      </c>
      <c r="V213">
        <v>4421853.6575455396</v>
      </c>
      <c r="W213">
        <v>801250.80920336198</v>
      </c>
      <c r="X213">
        <v>0</v>
      </c>
      <c r="Y213">
        <v>0</v>
      </c>
      <c r="Z213">
        <v>0</v>
      </c>
      <c r="AA213">
        <v>0</v>
      </c>
      <c r="AB213">
        <v>0</v>
      </c>
      <c r="AC213">
        <v>60675.781801886304</v>
      </c>
      <c r="AD213">
        <v>0</v>
      </c>
      <c r="AE213">
        <v>0</v>
      </c>
      <c r="AF213">
        <v>0</v>
      </c>
      <c r="AG213">
        <v>0</v>
      </c>
      <c r="AH213">
        <v>0</v>
      </c>
      <c r="AI213">
        <v>0</v>
      </c>
      <c r="AJ213">
        <v>5283780.2485507904</v>
      </c>
      <c r="AK213" s="63">
        <v>17105.454355182599</v>
      </c>
      <c r="AL213">
        <v>396.07192657172499</v>
      </c>
      <c r="AM213">
        <v>78891.171681099702</v>
      </c>
      <c r="AN213">
        <v>6550.9830326368401</v>
      </c>
      <c r="AO213">
        <v>17105.454355182599</v>
      </c>
      <c r="AP213">
        <v>396.07192657172499</v>
      </c>
      <c r="AQ213">
        <v>78891.171681099702</v>
      </c>
      <c r="AR213">
        <v>17105.454355182599</v>
      </c>
      <c r="AS213">
        <v>17105.454355182599</v>
      </c>
      <c r="AT213">
        <v>0</v>
      </c>
    </row>
    <row r="214" spans="1:46" x14ac:dyDescent="0.25">
      <c r="A214" t="s">
        <v>3120</v>
      </c>
      <c r="B214">
        <v>1945</v>
      </c>
      <c r="C214" t="s">
        <v>58</v>
      </c>
      <c r="D214">
        <v>1945</v>
      </c>
      <c r="E214" t="s">
        <v>58</v>
      </c>
      <c r="F214" t="s">
        <v>1871</v>
      </c>
      <c r="G214" t="s">
        <v>1871</v>
      </c>
      <c r="H214" t="s">
        <v>2899</v>
      </c>
      <c r="I214" t="s">
        <v>2895</v>
      </c>
      <c r="J214">
        <v>0.51388888888799999</v>
      </c>
      <c r="K214">
        <v>0</v>
      </c>
      <c r="L214">
        <v>0</v>
      </c>
      <c r="M214">
        <v>2</v>
      </c>
      <c r="N214">
        <v>1073.5493878848699</v>
      </c>
      <c r="O214">
        <v>328.54003427310198</v>
      </c>
      <c r="P214">
        <v>1081.4101925150101</v>
      </c>
      <c r="Q214">
        <v>454.21526124872901</v>
      </c>
      <c r="R214">
        <v>327.81991838250002</v>
      </c>
      <c r="S214">
        <v>100.942597461674</v>
      </c>
      <c r="T214">
        <v>0</v>
      </c>
      <c r="U214">
        <v>3265.5347943042102</v>
      </c>
      <c r="V214">
        <v>2822.5411835130499</v>
      </c>
      <c r="W214">
        <v>442.99361079116102</v>
      </c>
      <c r="X214">
        <v>0</v>
      </c>
      <c r="Y214">
        <v>0</v>
      </c>
      <c r="Z214">
        <v>0</v>
      </c>
      <c r="AA214">
        <v>0</v>
      </c>
      <c r="AB214">
        <v>0</v>
      </c>
      <c r="AC214">
        <v>100.942597461674</v>
      </c>
      <c r="AD214">
        <v>0</v>
      </c>
      <c r="AE214">
        <v>0</v>
      </c>
      <c r="AF214">
        <v>0</v>
      </c>
      <c r="AG214">
        <v>0</v>
      </c>
      <c r="AH214">
        <v>0</v>
      </c>
      <c r="AI214">
        <v>0</v>
      </c>
      <c r="AJ214">
        <v>3366.4773917658899</v>
      </c>
      <c r="AK214" s="63">
        <v>6550.9830326368401</v>
      </c>
      <c r="AL214">
        <v>396.07192657172499</v>
      </c>
      <c r="AM214">
        <v>78891.171681099702</v>
      </c>
      <c r="AN214">
        <v>6550.9830326368401</v>
      </c>
      <c r="AO214">
        <v>17105.454355182599</v>
      </c>
      <c r="AP214">
        <v>539.66620917061095</v>
      </c>
      <c r="AQ214">
        <v>36189.915802998497</v>
      </c>
      <c r="AR214">
        <v>6550.9830326368401</v>
      </c>
      <c r="AS214">
        <v>6550.9830326368401</v>
      </c>
      <c r="AT214">
        <v>0</v>
      </c>
    </row>
    <row r="215" spans="1:46" x14ac:dyDescent="0.25">
      <c r="A215" t="s">
        <v>3121</v>
      </c>
      <c r="B215">
        <v>1927</v>
      </c>
      <c r="C215" t="s">
        <v>59</v>
      </c>
      <c r="D215">
        <v>103</v>
      </c>
      <c r="E215" t="s">
        <v>464</v>
      </c>
      <c r="F215" t="s">
        <v>2892</v>
      </c>
      <c r="G215" t="s">
        <v>2893</v>
      </c>
      <c r="H215" t="s">
        <v>2894</v>
      </c>
      <c r="I215" t="s">
        <v>2895</v>
      </c>
      <c r="J215">
        <v>250.78333333332</v>
      </c>
      <c r="K215">
        <v>1</v>
      </c>
      <c r="L215">
        <v>1</v>
      </c>
      <c r="M215">
        <v>1</v>
      </c>
      <c r="N215">
        <v>1726170.29279709</v>
      </c>
      <c r="O215">
        <v>384418.26047679398</v>
      </c>
      <c r="P215">
        <v>804713.09388732002</v>
      </c>
      <c r="Q215">
        <v>165544.97762889799</v>
      </c>
      <c r="R215">
        <v>129267.67118477001</v>
      </c>
      <c r="S215">
        <v>130556.728435058</v>
      </c>
      <c r="T215">
        <v>1656745.05</v>
      </c>
      <c r="U215">
        <v>1553369.2459748699</v>
      </c>
      <c r="V215">
        <v>2922500.2253467701</v>
      </c>
      <c r="W215">
        <v>287614.07062809501</v>
      </c>
      <c r="X215">
        <v>0</v>
      </c>
      <c r="Y215">
        <v>0</v>
      </c>
      <c r="Z215">
        <v>0</v>
      </c>
      <c r="AA215">
        <v>0</v>
      </c>
      <c r="AB215">
        <v>0</v>
      </c>
      <c r="AC215">
        <v>124098.50442132101</v>
      </c>
      <c r="AD215">
        <v>6458.2240137368299</v>
      </c>
      <c r="AE215">
        <v>0</v>
      </c>
      <c r="AF215">
        <v>0</v>
      </c>
      <c r="AG215">
        <v>0</v>
      </c>
      <c r="AH215">
        <v>0</v>
      </c>
      <c r="AI215">
        <v>0</v>
      </c>
      <c r="AJ215">
        <v>3340671.0244099302</v>
      </c>
      <c r="AK215" s="63">
        <v>13320.945136213601</v>
      </c>
      <c r="AL215">
        <v>396.07192657172499</v>
      </c>
      <c r="AM215">
        <v>78891.171681099702</v>
      </c>
      <c r="AN215">
        <v>6714.6646151791501</v>
      </c>
      <c r="AO215">
        <v>16136.3419124303</v>
      </c>
      <c r="AP215">
        <v>396.07192657172499</v>
      </c>
      <c r="AQ215">
        <v>69679.580315536805</v>
      </c>
      <c r="AR215">
        <v>13320.945136213601</v>
      </c>
      <c r="AS215">
        <v>13320.945136213601</v>
      </c>
      <c r="AT215">
        <v>0</v>
      </c>
    </row>
    <row r="216" spans="1:46" x14ac:dyDescent="0.25">
      <c r="A216" t="s">
        <v>3122</v>
      </c>
      <c r="B216">
        <v>1927</v>
      </c>
      <c r="C216" t="s">
        <v>59</v>
      </c>
      <c r="D216">
        <v>104</v>
      </c>
      <c r="E216" t="s">
        <v>465</v>
      </c>
      <c r="F216" t="s">
        <v>2892</v>
      </c>
      <c r="G216" t="s">
        <v>2903</v>
      </c>
      <c r="H216" t="s">
        <v>2894</v>
      </c>
      <c r="I216" t="s">
        <v>2895</v>
      </c>
      <c r="J216">
        <v>194.61666666666301</v>
      </c>
      <c r="K216">
        <v>1</v>
      </c>
      <c r="L216">
        <v>1</v>
      </c>
      <c r="M216">
        <v>1</v>
      </c>
      <c r="N216">
        <v>1481126.23879788</v>
      </c>
      <c r="O216">
        <v>703017.87603160599</v>
      </c>
      <c r="P216">
        <v>626155.39738303598</v>
      </c>
      <c r="Q216">
        <v>128468.711621765</v>
      </c>
      <c r="R216">
        <v>100316.24884858201</v>
      </c>
      <c r="S216">
        <v>101316.60250789</v>
      </c>
      <c r="T216">
        <v>1833615.43</v>
      </c>
      <c r="U216">
        <v>1205469.0426828701</v>
      </c>
      <c r="V216">
        <v>2650858.3294241298</v>
      </c>
      <c r="W216">
        <v>388226.14325874503</v>
      </c>
      <c r="X216">
        <v>0</v>
      </c>
      <c r="Y216">
        <v>0</v>
      </c>
      <c r="Z216">
        <v>0</v>
      </c>
      <c r="AA216">
        <v>0</v>
      </c>
      <c r="AB216">
        <v>0</v>
      </c>
      <c r="AC216">
        <v>96304.794053818798</v>
      </c>
      <c r="AD216">
        <v>5011.8084540710697</v>
      </c>
      <c r="AE216">
        <v>0</v>
      </c>
      <c r="AF216">
        <v>0</v>
      </c>
      <c r="AG216">
        <v>0</v>
      </c>
      <c r="AH216">
        <v>0</v>
      </c>
      <c r="AI216">
        <v>0</v>
      </c>
      <c r="AJ216">
        <v>3140401.0751907602</v>
      </c>
      <c r="AK216" s="63">
        <v>16136.3419124303</v>
      </c>
      <c r="AL216">
        <v>396.07192657172499</v>
      </c>
      <c r="AM216">
        <v>78891.171681099702</v>
      </c>
      <c r="AN216">
        <v>6714.6646151791501</v>
      </c>
      <c r="AO216">
        <v>16136.3419124303</v>
      </c>
      <c r="AP216">
        <v>396.07192657172499</v>
      </c>
      <c r="AQ216">
        <v>78891.171681099702</v>
      </c>
      <c r="AR216">
        <v>16136.3419124303</v>
      </c>
      <c r="AS216">
        <v>16136.3419124303</v>
      </c>
      <c r="AT216">
        <v>0</v>
      </c>
    </row>
    <row r="217" spans="1:46" x14ac:dyDescent="0.25">
      <c r="A217" t="s">
        <v>3123</v>
      </c>
      <c r="B217">
        <v>1927</v>
      </c>
      <c r="C217" t="s">
        <v>59</v>
      </c>
      <c r="D217">
        <v>1248</v>
      </c>
      <c r="E217" t="s">
        <v>466</v>
      </c>
      <c r="F217" t="s">
        <v>2892</v>
      </c>
      <c r="G217" t="s">
        <v>2911</v>
      </c>
      <c r="H217" t="s">
        <v>2894</v>
      </c>
      <c r="I217" t="s">
        <v>2895</v>
      </c>
      <c r="J217">
        <v>142.049999999996</v>
      </c>
      <c r="K217">
        <v>1</v>
      </c>
      <c r="L217">
        <v>1</v>
      </c>
      <c r="M217">
        <v>1</v>
      </c>
      <c r="N217">
        <v>964963.10143481195</v>
      </c>
      <c r="O217">
        <v>411159.872245215</v>
      </c>
      <c r="P217">
        <v>453973.70988315198</v>
      </c>
      <c r="Q217">
        <v>93768.847234075103</v>
      </c>
      <c r="R217">
        <v>73220.466638387705</v>
      </c>
      <c r="S217">
        <v>73950.621150529798</v>
      </c>
      <c r="T217">
        <v>1117218.51</v>
      </c>
      <c r="U217">
        <v>879867.48743564205</v>
      </c>
      <c r="V217">
        <v>1814928.15690774</v>
      </c>
      <c r="W217">
        <v>182157.84052789901</v>
      </c>
      <c r="X217">
        <v>0</v>
      </c>
      <c r="Y217">
        <v>0</v>
      </c>
      <c r="Z217">
        <v>0</v>
      </c>
      <c r="AA217">
        <v>0</v>
      </c>
      <c r="AB217">
        <v>0</v>
      </c>
      <c r="AC217">
        <v>70292.520315208501</v>
      </c>
      <c r="AD217">
        <v>3658.1008353213401</v>
      </c>
      <c r="AE217">
        <v>0</v>
      </c>
      <c r="AF217">
        <v>0</v>
      </c>
      <c r="AG217">
        <v>0</v>
      </c>
      <c r="AH217">
        <v>0</v>
      </c>
      <c r="AI217">
        <v>0</v>
      </c>
      <c r="AJ217">
        <v>2071036.61858617</v>
      </c>
      <c r="AK217" s="63">
        <v>14579.631246647201</v>
      </c>
      <c r="AL217">
        <v>396.07192657172499</v>
      </c>
      <c r="AM217">
        <v>78891.171681099702</v>
      </c>
      <c r="AN217">
        <v>6714.6646151791501</v>
      </c>
      <c r="AO217">
        <v>16136.3419124303</v>
      </c>
      <c r="AP217">
        <v>3712.8033307938799</v>
      </c>
      <c r="AQ217">
        <v>25435.7452526624</v>
      </c>
      <c r="AR217">
        <v>14579.631246647201</v>
      </c>
      <c r="AS217">
        <v>14579.631246647201</v>
      </c>
      <c r="AT217">
        <v>0</v>
      </c>
    </row>
    <row r="218" spans="1:46" x14ac:dyDescent="0.25">
      <c r="A218" t="s">
        <v>3124</v>
      </c>
      <c r="B218">
        <v>1927</v>
      </c>
      <c r="C218" t="s">
        <v>59</v>
      </c>
      <c r="D218">
        <v>1927</v>
      </c>
      <c r="E218" t="s">
        <v>59</v>
      </c>
      <c r="F218" t="s">
        <v>1871</v>
      </c>
      <c r="G218" t="s">
        <v>1871</v>
      </c>
      <c r="H218" t="s">
        <v>2899</v>
      </c>
      <c r="I218" t="s">
        <v>2895</v>
      </c>
      <c r="J218">
        <v>0.84911937377400004</v>
      </c>
      <c r="K218">
        <v>0</v>
      </c>
      <c r="L218">
        <v>0</v>
      </c>
      <c r="M218">
        <v>1</v>
      </c>
      <c r="N218">
        <v>1011.1069702217</v>
      </c>
      <c r="O218">
        <v>554.58124638539095</v>
      </c>
      <c r="P218">
        <v>2695.6188464913798</v>
      </c>
      <c r="Q218">
        <v>560.51351526159795</v>
      </c>
      <c r="R218">
        <v>437.68332826068001</v>
      </c>
      <c r="S218">
        <v>442.04790652261897</v>
      </c>
      <c r="T218">
        <v>0</v>
      </c>
      <c r="U218">
        <v>5259.5039066207401</v>
      </c>
      <c r="V218">
        <v>4678.0683213597404</v>
      </c>
      <c r="W218">
        <v>581.43558526099696</v>
      </c>
      <c r="X218">
        <v>0</v>
      </c>
      <c r="Y218">
        <v>0</v>
      </c>
      <c r="Z218">
        <v>0</v>
      </c>
      <c r="AA218">
        <v>0</v>
      </c>
      <c r="AB218">
        <v>0</v>
      </c>
      <c r="AC218">
        <v>420.18120965186699</v>
      </c>
      <c r="AD218">
        <v>21.866696870751799</v>
      </c>
      <c r="AE218">
        <v>0</v>
      </c>
      <c r="AF218">
        <v>0</v>
      </c>
      <c r="AG218">
        <v>0</v>
      </c>
      <c r="AH218">
        <v>0</v>
      </c>
      <c r="AI218">
        <v>0</v>
      </c>
      <c r="AJ218">
        <v>5701.5518131433601</v>
      </c>
      <c r="AK218" s="63">
        <v>6714.6646151791501</v>
      </c>
      <c r="AL218">
        <v>396.07192657172499</v>
      </c>
      <c r="AM218">
        <v>78891.171681099702</v>
      </c>
      <c r="AN218">
        <v>6714.6646151791501</v>
      </c>
      <c r="AO218">
        <v>16136.3419124303</v>
      </c>
      <c r="AP218">
        <v>539.66620917061095</v>
      </c>
      <c r="AQ218">
        <v>36189.915802998497</v>
      </c>
      <c r="AR218">
        <v>6714.6646151791501</v>
      </c>
      <c r="AS218">
        <v>6714.6646151791501</v>
      </c>
      <c r="AT218">
        <v>0</v>
      </c>
    </row>
    <row r="219" spans="1:46" x14ac:dyDescent="0.25">
      <c r="A219" t="s">
        <v>3125</v>
      </c>
      <c r="B219">
        <v>2006</v>
      </c>
      <c r="C219" t="s">
        <v>60</v>
      </c>
      <c r="D219">
        <v>325</v>
      </c>
      <c r="E219" t="s">
        <v>467</v>
      </c>
      <c r="F219" t="s">
        <v>2892</v>
      </c>
      <c r="G219" t="s">
        <v>2893</v>
      </c>
      <c r="H219" t="s">
        <v>2894</v>
      </c>
      <c r="I219" t="s">
        <v>2895</v>
      </c>
      <c r="J219">
        <v>103.095238095235</v>
      </c>
      <c r="K219">
        <v>1</v>
      </c>
      <c r="L219">
        <v>1</v>
      </c>
      <c r="M219">
        <v>1</v>
      </c>
      <c r="N219">
        <v>743027.41677054798</v>
      </c>
      <c r="O219">
        <v>147111.09166709799</v>
      </c>
      <c r="P219">
        <v>745776.63334897498</v>
      </c>
      <c r="Q219">
        <v>165089.28441930501</v>
      </c>
      <c r="R219">
        <v>460030.25452840299</v>
      </c>
      <c r="S219">
        <v>153854.94720580801</v>
      </c>
      <c r="T219">
        <v>841355.83</v>
      </c>
      <c r="U219">
        <v>1419678.85073433</v>
      </c>
      <c r="V219">
        <v>2102574.7716768701</v>
      </c>
      <c r="W219">
        <v>111023.010182011</v>
      </c>
      <c r="X219">
        <v>0</v>
      </c>
      <c r="Y219">
        <v>0</v>
      </c>
      <c r="Z219">
        <v>0</v>
      </c>
      <c r="AA219">
        <v>47436.898875452003</v>
      </c>
      <c r="AB219">
        <v>0</v>
      </c>
      <c r="AC219">
        <v>153854.94720580801</v>
      </c>
      <c r="AD219">
        <v>0</v>
      </c>
      <c r="AE219">
        <v>0</v>
      </c>
      <c r="AF219">
        <v>0</v>
      </c>
      <c r="AG219">
        <v>0</v>
      </c>
      <c r="AH219">
        <v>0</v>
      </c>
      <c r="AI219">
        <v>0</v>
      </c>
      <c r="AJ219">
        <v>2414889.6279401402</v>
      </c>
      <c r="AK219" s="63">
        <v>23423.871679789601</v>
      </c>
      <c r="AL219">
        <v>396.07192657172499</v>
      </c>
      <c r="AM219">
        <v>78891.171681099702</v>
      </c>
      <c r="AN219">
        <v>23423.871679789601</v>
      </c>
      <c r="AO219">
        <v>33600.519683215498</v>
      </c>
      <c r="AP219">
        <v>396.07192657172499</v>
      </c>
      <c r="AQ219">
        <v>69679.580315536805</v>
      </c>
      <c r="AR219">
        <v>23423.871679789601</v>
      </c>
      <c r="AS219">
        <v>23423.871679789601</v>
      </c>
      <c r="AT219">
        <v>0</v>
      </c>
    </row>
    <row r="220" spans="1:46" x14ac:dyDescent="0.25">
      <c r="A220" t="s">
        <v>3126</v>
      </c>
      <c r="B220">
        <v>2006</v>
      </c>
      <c r="C220" t="s">
        <v>60</v>
      </c>
      <c r="D220">
        <v>326</v>
      </c>
      <c r="E220" t="s">
        <v>468</v>
      </c>
      <c r="F220" t="s">
        <v>2892</v>
      </c>
      <c r="G220" t="s">
        <v>2903</v>
      </c>
      <c r="H220" t="s">
        <v>2904</v>
      </c>
      <c r="I220" t="s">
        <v>2895</v>
      </c>
      <c r="J220">
        <v>35.583333333296999</v>
      </c>
      <c r="K220">
        <v>1</v>
      </c>
      <c r="L220">
        <v>1</v>
      </c>
      <c r="M220">
        <v>1</v>
      </c>
      <c r="N220">
        <v>473008.07322945201</v>
      </c>
      <c r="O220">
        <v>181615.07833290199</v>
      </c>
      <c r="P220">
        <v>257974.20665102499</v>
      </c>
      <c r="Q220">
        <v>56980.585580694598</v>
      </c>
      <c r="R220">
        <v>172937.49547159701</v>
      </c>
      <c r="S220">
        <v>53103.052794192103</v>
      </c>
      <c r="T220">
        <v>652513.12</v>
      </c>
      <c r="U220">
        <v>490002.31926567003</v>
      </c>
      <c r="V220">
        <v>943008.51832313405</v>
      </c>
      <c r="W220">
        <v>183134.06981798899</v>
      </c>
      <c r="X220">
        <v>0</v>
      </c>
      <c r="Y220">
        <v>0</v>
      </c>
      <c r="Z220">
        <v>0</v>
      </c>
      <c r="AA220">
        <v>16372.851124548</v>
      </c>
      <c r="AB220">
        <v>0</v>
      </c>
      <c r="AC220">
        <v>53103.052794192103</v>
      </c>
      <c r="AD220">
        <v>0</v>
      </c>
      <c r="AE220">
        <v>0</v>
      </c>
      <c r="AF220">
        <v>0</v>
      </c>
      <c r="AG220">
        <v>0</v>
      </c>
      <c r="AH220">
        <v>0</v>
      </c>
      <c r="AI220">
        <v>0</v>
      </c>
      <c r="AJ220">
        <v>1195618.4920598599</v>
      </c>
      <c r="AK220" s="63">
        <v>33600.519683215498</v>
      </c>
      <c r="AL220">
        <v>396.07192657172499</v>
      </c>
      <c r="AM220">
        <v>78891.171681099702</v>
      </c>
      <c r="AN220">
        <v>23423.871679789601</v>
      </c>
      <c r="AO220">
        <v>33600.519683215498</v>
      </c>
      <c r="AP220">
        <v>396.07192657172499</v>
      </c>
      <c r="AQ220">
        <v>78891.171681099702</v>
      </c>
      <c r="AR220">
        <v>33600.519683215498</v>
      </c>
      <c r="AS220">
        <v>33600.519683215498</v>
      </c>
      <c r="AT220">
        <v>0</v>
      </c>
    </row>
    <row r="221" spans="1:46" x14ac:dyDescent="0.25">
      <c r="A221" t="s">
        <v>3129</v>
      </c>
      <c r="B221">
        <v>1965</v>
      </c>
      <c r="C221" t="s">
        <v>61</v>
      </c>
      <c r="D221">
        <v>1965</v>
      </c>
      <c r="E221" t="s">
        <v>61</v>
      </c>
      <c r="F221" t="s">
        <v>1871</v>
      </c>
      <c r="G221" t="s">
        <v>1871</v>
      </c>
      <c r="H221" t="s">
        <v>2899</v>
      </c>
      <c r="I221" t="s">
        <v>2895</v>
      </c>
      <c r="J221">
        <v>31.909547060779801</v>
      </c>
      <c r="K221">
        <v>1</v>
      </c>
      <c r="L221">
        <v>1</v>
      </c>
      <c r="M221">
        <v>3</v>
      </c>
      <c r="N221">
        <v>46386.879375888697</v>
      </c>
      <c r="O221">
        <v>30016.508179510201</v>
      </c>
      <c r="P221">
        <v>59377.314574850097</v>
      </c>
      <c r="Q221">
        <v>15407.102935450701</v>
      </c>
      <c r="R221">
        <v>11547.3934181731</v>
      </c>
      <c r="S221">
        <v>17460.722146772401</v>
      </c>
      <c r="T221">
        <v>0</v>
      </c>
      <c r="U221">
        <v>162735.19848387301</v>
      </c>
      <c r="V221">
        <v>126773.566835114</v>
      </c>
      <c r="W221">
        <v>35961.631648758797</v>
      </c>
      <c r="X221">
        <v>0</v>
      </c>
      <c r="Y221">
        <v>0</v>
      </c>
      <c r="Z221">
        <v>0</v>
      </c>
      <c r="AA221">
        <v>0</v>
      </c>
      <c r="AB221">
        <v>0</v>
      </c>
      <c r="AC221">
        <v>15147.697925689001</v>
      </c>
      <c r="AD221">
        <v>2313.0242210834799</v>
      </c>
      <c r="AE221">
        <v>0</v>
      </c>
      <c r="AF221">
        <v>0</v>
      </c>
      <c r="AG221">
        <v>0</v>
      </c>
      <c r="AH221">
        <v>0</v>
      </c>
      <c r="AI221">
        <v>0</v>
      </c>
      <c r="AJ221">
        <v>180195.92063064501</v>
      </c>
      <c r="AK221" s="63">
        <v>5647.0848767428897</v>
      </c>
      <c r="AL221">
        <v>396.07192657172499</v>
      </c>
      <c r="AM221">
        <v>78891.171681099702</v>
      </c>
      <c r="AN221">
        <v>5647.0848767428797</v>
      </c>
      <c r="AO221">
        <v>15491.3380451219</v>
      </c>
      <c r="AP221">
        <v>539.66620917061095</v>
      </c>
      <c r="AQ221">
        <v>36189.915802998497</v>
      </c>
      <c r="AR221">
        <v>5647.0848767428897</v>
      </c>
      <c r="AS221">
        <v>5647.0848767428897</v>
      </c>
      <c r="AT221">
        <v>0</v>
      </c>
    </row>
    <row r="222" spans="1:46" x14ac:dyDescent="0.25">
      <c r="A222" t="s">
        <v>3130</v>
      </c>
      <c r="B222">
        <v>1965</v>
      </c>
      <c r="C222" t="s">
        <v>61</v>
      </c>
      <c r="D222">
        <v>3227</v>
      </c>
      <c r="E222" t="s">
        <v>469</v>
      </c>
      <c r="F222" t="s">
        <v>2945</v>
      </c>
      <c r="G222" t="s">
        <v>2903</v>
      </c>
      <c r="H222" t="s">
        <v>2904</v>
      </c>
      <c r="I222" t="s">
        <v>2895</v>
      </c>
      <c r="J222">
        <v>56.664222221705103</v>
      </c>
      <c r="K222">
        <v>1</v>
      </c>
      <c r="L222">
        <v>1</v>
      </c>
      <c r="M222">
        <v>3</v>
      </c>
      <c r="N222">
        <v>82372.728015229601</v>
      </c>
      <c r="O222">
        <v>53302.608356165998</v>
      </c>
      <c r="P222">
        <v>105440.83692534801</v>
      </c>
      <c r="Q222">
        <v>27359.570565641501</v>
      </c>
      <c r="R222">
        <v>20505.5892984782</v>
      </c>
      <c r="S222">
        <v>31006.339199726099</v>
      </c>
      <c r="T222">
        <v>0</v>
      </c>
      <c r="U222">
        <v>288981.33316086303</v>
      </c>
      <c r="V222">
        <v>225121.51455175001</v>
      </c>
      <c r="W222">
        <v>63859.818609113398</v>
      </c>
      <c r="X222">
        <v>0</v>
      </c>
      <c r="Y222">
        <v>0</v>
      </c>
      <c r="Z222">
        <v>0</v>
      </c>
      <c r="AA222">
        <v>0</v>
      </c>
      <c r="AB222">
        <v>0</v>
      </c>
      <c r="AC222">
        <v>26898.9252581238</v>
      </c>
      <c r="AD222">
        <v>4107.4139416022599</v>
      </c>
      <c r="AE222">
        <v>0</v>
      </c>
      <c r="AF222">
        <v>0</v>
      </c>
      <c r="AG222">
        <v>0</v>
      </c>
      <c r="AH222">
        <v>0</v>
      </c>
      <c r="AI222">
        <v>0</v>
      </c>
      <c r="AJ222">
        <v>319987.67236058897</v>
      </c>
      <c r="AK222" s="63">
        <v>5647.0848767428797</v>
      </c>
      <c r="AL222">
        <v>396.07192657172499</v>
      </c>
      <c r="AM222">
        <v>78891.171681099702</v>
      </c>
      <c r="AN222">
        <v>5647.0848767428797</v>
      </c>
      <c r="AO222">
        <v>15491.3380451219</v>
      </c>
      <c r="AP222">
        <v>396.07192657172499</v>
      </c>
      <c r="AQ222">
        <v>78891.171681099702</v>
      </c>
      <c r="AR222">
        <v>5647.0848767428797</v>
      </c>
      <c r="AS222">
        <v>15491.3380451219</v>
      </c>
      <c r="AT222">
        <v>0</v>
      </c>
    </row>
    <row r="223" spans="1:46" x14ac:dyDescent="0.25">
      <c r="A223" t="s">
        <v>4310</v>
      </c>
      <c r="B223">
        <v>1965</v>
      </c>
      <c r="C223" t="s">
        <v>61</v>
      </c>
      <c r="D223">
        <v>192</v>
      </c>
      <c r="E223" t="s">
        <v>470</v>
      </c>
      <c r="F223" t="s">
        <v>2892</v>
      </c>
      <c r="G223" t="s">
        <v>2893</v>
      </c>
      <c r="H223" t="s">
        <v>2894</v>
      </c>
      <c r="I223" t="s">
        <v>2895</v>
      </c>
      <c r="J223">
        <v>584.51999999996701</v>
      </c>
      <c r="K223">
        <v>1</v>
      </c>
      <c r="L223">
        <v>1</v>
      </c>
      <c r="M223">
        <v>3</v>
      </c>
      <c r="N223">
        <v>3728357.39936325</v>
      </c>
      <c r="O223">
        <v>1208436.35937523</v>
      </c>
      <c r="P223">
        <v>1350933.16462602</v>
      </c>
      <c r="Q223">
        <v>283476.004304234</v>
      </c>
      <c r="R223">
        <v>211525.48445559799</v>
      </c>
      <c r="S223">
        <v>319846.01002924499</v>
      </c>
      <c r="T223">
        <v>3801740.37</v>
      </c>
      <c r="U223">
        <v>2980988.0421243198</v>
      </c>
      <c r="V223">
        <v>5756796.7502025897</v>
      </c>
      <c r="W223">
        <v>1025931.66192173</v>
      </c>
      <c r="X223">
        <v>0</v>
      </c>
      <c r="Y223">
        <v>0</v>
      </c>
      <c r="Z223">
        <v>0</v>
      </c>
      <c r="AA223">
        <v>0</v>
      </c>
      <c r="AB223">
        <v>0</v>
      </c>
      <c r="AC223">
        <v>277475.965881254</v>
      </c>
      <c r="AD223">
        <v>42370.044147991001</v>
      </c>
      <c r="AE223">
        <v>0</v>
      </c>
      <c r="AF223">
        <v>0</v>
      </c>
      <c r="AG223">
        <v>0</v>
      </c>
      <c r="AH223">
        <v>0</v>
      </c>
      <c r="AI223">
        <v>0</v>
      </c>
      <c r="AJ223">
        <v>7102574.4221535604</v>
      </c>
      <c r="AK223" s="63">
        <v>12151.123010596701</v>
      </c>
      <c r="AL223">
        <v>396.07192657172499</v>
      </c>
      <c r="AM223">
        <v>78891.171681099702</v>
      </c>
      <c r="AN223">
        <v>5647.0848767428797</v>
      </c>
      <c r="AO223">
        <v>15491.3380451219</v>
      </c>
      <c r="AP223">
        <v>396.07192657172499</v>
      </c>
      <c r="AQ223">
        <v>69679.580315536805</v>
      </c>
      <c r="AR223">
        <v>5647.0848767428797</v>
      </c>
      <c r="AS223">
        <v>13660.4869374312</v>
      </c>
      <c r="AT223">
        <v>0</v>
      </c>
    </row>
    <row r="224" spans="1:46" x14ac:dyDescent="0.25">
      <c r="A224" t="s">
        <v>3131</v>
      </c>
      <c r="B224">
        <v>1965</v>
      </c>
      <c r="C224" t="s">
        <v>61</v>
      </c>
      <c r="D224">
        <v>3615</v>
      </c>
      <c r="E224" t="s">
        <v>471</v>
      </c>
      <c r="F224" t="s">
        <v>2906</v>
      </c>
      <c r="G224" t="s">
        <v>2893</v>
      </c>
      <c r="H224" t="s">
        <v>2894</v>
      </c>
      <c r="I224" t="s">
        <v>2895</v>
      </c>
      <c r="J224">
        <v>220.51702702702099</v>
      </c>
      <c r="K224">
        <v>1</v>
      </c>
      <c r="L224">
        <v>1</v>
      </c>
      <c r="M224">
        <v>3</v>
      </c>
      <c r="N224">
        <v>320565.40049120999</v>
      </c>
      <c r="O224">
        <v>207434.81983213301</v>
      </c>
      <c r="P224">
        <v>410338.28709488898</v>
      </c>
      <c r="Q224">
        <v>106473.731136121</v>
      </c>
      <c r="R224">
        <v>79800.470424624102</v>
      </c>
      <c r="S224">
        <v>120665.659409614</v>
      </c>
      <c r="T224">
        <v>0</v>
      </c>
      <c r="U224">
        <v>1124612.7089789801</v>
      </c>
      <c r="V224">
        <v>876092.97652648902</v>
      </c>
      <c r="W224">
        <v>248519.732452489</v>
      </c>
      <c r="X224">
        <v>0</v>
      </c>
      <c r="Y224">
        <v>0</v>
      </c>
      <c r="Z224">
        <v>0</v>
      </c>
      <c r="AA224">
        <v>0</v>
      </c>
      <c r="AB224">
        <v>0</v>
      </c>
      <c r="AC224">
        <v>104681.063210136</v>
      </c>
      <c r="AD224">
        <v>15984.596199478399</v>
      </c>
      <c r="AE224">
        <v>0</v>
      </c>
      <c r="AF224">
        <v>0</v>
      </c>
      <c r="AG224">
        <v>0</v>
      </c>
      <c r="AH224">
        <v>0</v>
      </c>
      <c r="AI224">
        <v>0</v>
      </c>
      <c r="AJ224">
        <v>1245278.3683885899</v>
      </c>
      <c r="AK224" s="63">
        <v>5647.0848767428797</v>
      </c>
      <c r="AL224">
        <v>396.07192657172499</v>
      </c>
      <c r="AM224">
        <v>78891.171681099702</v>
      </c>
      <c r="AN224">
        <v>5647.0848767428797</v>
      </c>
      <c r="AO224">
        <v>15491.3380451219</v>
      </c>
      <c r="AP224">
        <v>396.07192657172499</v>
      </c>
      <c r="AQ224">
        <v>69679.580315536805</v>
      </c>
      <c r="AR224">
        <v>5647.0848767428797</v>
      </c>
      <c r="AS224">
        <v>13660.4869374312</v>
      </c>
      <c r="AT224">
        <v>0</v>
      </c>
    </row>
    <row r="225" spans="1:46" x14ac:dyDescent="0.25">
      <c r="A225" t="s">
        <v>3132</v>
      </c>
      <c r="B225">
        <v>1965</v>
      </c>
      <c r="C225" t="s">
        <v>61</v>
      </c>
      <c r="D225">
        <v>196</v>
      </c>
      <c r="E225" t="s">
        <v>472</v>
      </c>
      <c r="F225" t="s">
        <v>2892</v>
      </c>
      <c r="G225" t="s">
        <v>2893</v>
      </c>
      <c r="H225" t="s">
        <v>2894</v>
      </c>
      <c r="I225" t="s">
        <v>2895</v>
      </c>
      <c r="J225">
        <v>382.02777777775299</v>
      </c>
      <c r="K225">
        <v>1</v>
      </c>
      <c r="L225">
        <v>1</v>
      </c>
      <c r="M225">
        <v>3</v>
      </c>
      <c r="N225">
        <v>2571143.6111302199</v>
      </c>
      <c r="O225">
        <v>876773.57997742598</v>
      </c>
      <c r="P225">
        <v>936584.75092149398</v>
      </c>
      <c r="Q225">
        <v>184901.311869667</v>
      </c>
      <c r="R225">
        <v>138247.811486244</v>
      </c>
      <c r="S225">
        <v>209043.42099938399</v>
      </c>
      <c r="T225">
        <v>2759351.2</v>
      </c>
      <c r="U225">
        <v>1948299.86538506</v>
      </c>
      <c r="V225">
        <v>3958965.8026031102</v>
      </c>
      <c r="W225">
        <v>748685.26278195099</v>
      </c>
      <c r="X225">
        <v>0</v>
      </c>
      <c r="Y225">
        <v>0</v>
      </c>
      <c r="Z225">
        <v>0</v>
      </c>
      <c r="AA225">
        <v>0</v>
      </c>
      <c r="AB225">
        <v>0</v>
      </c>
      <c r="AC225">
        <v>181351.41078552799</v>
      </c>
      <c r="AD225">
        <v>27692.0102138562</v>
      </c>
      <c r="AE225">
        <v>0</v>
      </c>
      <c r="AF225">
        <v>0</v>
      </c>
      <c r="AG225">
        <v>0</v>
      </c>
      <c r="AH225">
        <v>0</v>
      </c>
      <c r="AI225">
        <v>0</v>
      </c>
      <c r="AJ225">
        <v>4916694.4863844402</v>
      </c>
      <c r="AK225" s="63">
        <v>12869.9921115285</v>
      </c>
      <c r="AL225">
        <v>396.07192657172499</v>
      </c>
      <c r="AM225">
        <v>78891.171681099702</v>
      </c>
      <c r="AN225">
        <v>5647.0848767428797</v>
      </c>
      <c r="AO225">
        <v>15491.3380451219</v>
      </c>
      <c r="AP225">
        <v>396.07192657172499</v>
      </c>
      <c r="AQ225">
        <v>69679.580315536805</v>
      </c>
      <c r="AR225">
        <v>5647.0848767428797</v>
      </c>
      <c r="AS225">
        <v>13660.4869374312</v>
      </c>
      <c r="AT225">
        <v>0</v>
      </c>
    </row>
    <row r="226" spans="1:46" x14ac:dyDescent="0.25">
      <c r="A226" t="s">
        <v>3133</v>
      </c>
      <c r="B226">
        <v>1965</v>
      </c>
      <c r="C226" t="s">
        <v>61</v>
      </c>
      <c r="D226">
        <v>201</v>
      </c>
      <c r="E226" t="s">
        <v>474</v>
      </c>
      <c r="F226" t="s">
        <v>2892</v>
      </c>
      <c r="G226" t="s">
        <v>2903</v>
      </c>
      <c r="H226" t="s">
        <v>2904</v>
      </c>
      <c r="I226" t="s">
        <v>2895</v>
      </c>
      <c r="J226">
        <v>994.97276354716803</v>
      </c>
      <c r="K226">
        <v>1</v>
      </c>
      <c r="L226">
        <v>1</v>
      </c>
      <c r="M226">
        <v>3</v>
      </c>
      <c r="N226">
        <v>6948649.6163073396</v>
      </c>
      <c r="O226">
        <v>3877543.58838565</v>
      </c>
      <c r="P226">
        <v>3089148.1852604798</v>
      </c>
      <c r="Q226">
        <v>593614.91475776699</v>
      </c>
      <c r="R226">
        <v>360059.69997511001</v>
      </c>
      <c r="S226">
        <v>544443.42111194006</v>
      </c>
      <c r="T226">
        <v>9794763.7799999993</v>
      </c>
      <c r="U226">
        <v>5074252.2246863497</v>
      </c>
      <c r="V226">
        <v>12198363.7121833</v>
      </c>
      <c r="W226">
        <v>2670652.2925030701</v>
      </c>
      <c r="X226">
        <v>0</v>
      </c>
      <c r="Y226">
        <v>0</v>
      </c>
      <c r="Z226">
        <v>0</v>
      </c>
      <c r="AA226">
        <v>0</v>
      </c>
      <c r="AB226">
        <v>0</v>
      </c>
      <c r="AC226">
        <v>472320.92758298502</v>
      </c>
      <c r="AD226">
        <v>72122.493528954496</v>
      </c>
      <c r="AE226">
        <v>0</v>
      </c>
      <c r="AF226">
        <v>0</v>
      </c>
      <c r="AG226">
        <v>0</v>
      </c>
      <c r="AH226">
        <v>0</v>
      </c>
      <c r="AI226">
        <v>0</v>
      </c>
      <c r="AJ226">
        <v>15413459.425798301</v>
      </c>
      <c r="AK226" s="63">
        <v>15491.3380451219</v>
      </c>
      <c r="AL226">
        <v>396.07192657172499</v>
      </c>
      <c r="AM226">
        <v>78891.171681099702</v>
      </c>
      <c r="AN226">
        <v>5647.0848767428797</v>
      </c>
      <c r="AO226">
        <v>15491.3380451219</v>
      </c>
      <c r="AP226">
        <v>396.07192657172499</v>
      </c>
      <c r="AQ226">
        <v>78891.171681099702</v>
      </c>
      <c r="AR226">
        <v>5647.0848767428797</v>
      </c>
      <c r="AS226">
        <v>15491.3380451219</v>
      </c>
      <c r="AT226">
        <v>0</v>
      </c>
    </row>
    <row r="227" spans="1:46" x14ac:dyDescent="0.25">
      <c r="A227" t="s">
        <v>3134</v>
      </c>
      <c r="B227">
        <v>1965</v>
      </c>
      <c r="C227" t="s">
        <v>61</v>
      </c>
      <c r="D227">
        <v>197</v>
      </c>
      <c r="E227" t="s">
        <v>475</v>
      </c>
      <c r="F227" t="s">
        <v>2892</v>
      </c>
      <c r="G227" t="s">
        <v>2893</v>
      </c>
      <c r="H227" t="s">
        <v>2894</v>
      </c>
      <c r="I227" t="s">
        <v>2895</v>
      </c>
      <c r="J227">
        <v>505.97297297295501</v>
      </c>
      <c r="K227">
        <v>1</v>
      </c>
      <c r="L227">
        <v>1</v>
      </c>
      <c r="M227">
        <v>3</v>
      </c>
      <c r="N227">
        <v>3251100.1680178498</v>
      </c>
      <c r="O227">
        <v>1194217.237039</v>
      </c>
      <c r="P227">
        <v>1237183.1843542899</v>
      </c>
      <c r="Q227">
        <v>246907.210741808</v>
      </c>
      <c r="R227">
        <v>183100.96870859701</v>
      </c>
      <c r="S227">
        <v>276865.52485465602</v>
      </c>
      <c r="T227">
        <v>3532101.97</v>
      </c>
      <c r="U227">
        <v>2580406.7988615599</v>
      </c>
      <c r="V227">
        <v>5247211.1831286596</v>
      </c>
      <c r="W227">
        <v>865297.58573290403</v>
      </c>
      <c r="X227">
        <v>0</v>
      </c>
      <c r="Y227">
        <v>0</v>
      </c>
      <c r="Z227">
        <v>0</v>
      </c>
      <c r="AA227">
        <v>0</v>
      </c>
      <c r="AB227">
        <v>0</v>
      </c>
      <c r="AC227">
        <v>240189.11138282399</v>
      </c>
      <c r="AD227">
        <v>36676.413471832602</v>
      </c>
      <c r="AE227">
        <v>0</v>
      </c>
      <c r="AF227">
        <v>0</v>
      </c>
      <c r="AG227">
        <v>0</v>
      </c>
      <c r="AH227">
        <v>0</v>
      </c>
      <c r="AI227">
        <v>0</v>
      </c>
      <c r="AJ227">
        <v>6389374.2937162099</v>
      </c>
      <c r="AK227" s="63">
        <v>12627.8964193958</v>
      </c>
      <c r="AL227">
        <v>396.07192657172499</v>
      </c>
      <c r="AM227">
        <v>78891.171681099702</v>
      </c>
      <c r="AN227">
        <v>5647.0848767428797</v>
      </c>
      <c r="AO227">
        <v>15491.3380451219</v>
      </c>
      <c r="AP227">
        <v>396.07192657172499</v>
      </c>
      <c r="AQ227">
        <v>69679.580315536805</v>
      </c>
      <c r="AR227">
        <v>5647.0848767428797</v>
      </c>
      <c r="AS227">
        <v>13660.4869374312</v>
      </c>
      <c r="AT227">
        <v>0</v>
      </c>
    </row>
    <row r="228" spans="1:46" x14ac:dyDescent="0.25">
      <c r="A228" t="s">
        <v>3135</v>
      </c>
      <c r="B228">
        <v>1965</v>
      </c>
      <c r="C228" t="s">
        <v>61</v>
      </c>
      <c r="D228">
        <v>4079</v>
      </c>
      <c r="E228" t="s">
        <v>476</v>
      </c>
      <c r="F228" t="s">
        <v>2906</v>
      </c>
      <c r="G228" t="s">
        <v>2907</v>
      </c>
      <c r="H228" t="s">
        <v>2904</v>
      </c>
      <c r="I228" t="s">
        <v>2895</v>
      </c>
      <c r="J228">
        <v>66.291666666655999</v>
      </c>
      <c r="K228">
        <v>1</v>
      </c>
      <c r="L228">
        <v>1</v>
      </c>
      <c r="M228">
        <v>3</v>
      </c>
      <c r="N228">
        <v>96368.135199022305</v>
      </c>
      <c r="O228">
        <v>62358.903150297898</v>
      </c>
      <c r="P228">
        <v>123355.59442005301</v>
      </c>
      <c r="Q228">
        <v>32008.054835448202</v>
      </c>
      <c r="R228">
        <v>23989.558795309302</v>
      </c>
      <c r="S228">
        <v>36274.421887223398</v>
      </c>
      <c r="T228">
        <v>0</v>
      </c>
      <c r="U228">
        <v>338080.24640013103</v>
      </c>
      <c r="V228">
        <v>263370.42700006999</v>
      </c>
      <c r="W228">
        <v>74709.819400060194</v>
      </c>
      <c r="X228">
        <v>0</v>
      </c>
      <c r="Y228">
        <v>0</v>
      </c>
      <c r="Z228">
        <v>0</v>
      </c>
      <c r="AA228">
        <v>0</v>
      </c>
      <c r="AB228">
        <v>0</v>
      </c>
      <c r="AC228">
        <v>31469.1443204844</v>
      </c>
      <c r="AD228">
        <v>4805.2775667389997</v>
      </c>
      <c r="AE228">
        <v>0</v>
      </c>
      <c r="AF228">
        <v>0</v>
      </c>
      <c r="AG228">
        <v>0</v>
      </c>
      <c r="AH228">
        <v>0</v>
      </c>
      <c r="AI228">
        <v>0</v>
      </c>
      <c r="AJ228">
        <v>374354.668287354</v>
      </c>
      <c r="AK228" s="63">
        <v>5647.0848767428897</v>
      </c>
      <c r="AL228">
        <v>396.07192657172499</v>
      </c>
      <c r="AM228">
        <v>78891.171681099702</v>
      </c>
      <c r="AN228">
        <v>5647.0848767428797</v>
      </c>
      <c r="AO228">
        <v>15491.3380451219</v>
      </c>
      <c r="AP228">
        <v>396.07192657172499</v>
      </c>
      <c r="AQ228">
        <v>59280.106098625802</v>
      </c>
      <c r="AR228">
        <v>5647.0848767428897</v>
      </c>
      <c r="AS228">
        <v>5647.0848767428897</v>
      </c>
      <c r="AT228">
        <v>0</v>
      </c>
    </row>
    <row r="229" spans="1:46" x14ac:dyDescent="0.25">
      <c r="A229" t="s">
        <v>3136</v>
      </c>
      <c r="B229">
        <v>1965</v>
      </c>
      <c r="C229" t="s">
        <v>61</v>
      </c>
      <c r="D229">
        <v>199</v>
      </c>
      <c r="E229" t="s">
        <v>477</v>
      </c>
      <c r="F229" t="s">
        <v>2892</v>
      </c>
      <c r="G229" t="s">
        <v>2893</v>
      </c>
      <c r="H229" t="s">
        <v>2894</v>
      </c>
      <c r="I229" t="s">
        <v>2895</v>
      </c>
      <c r="J229">
        <v>411.94444444441598</v>
      </c>
      <c r="K229">
        <v>1</v>
      </c>
      <c r="L229">
        <v>2</v>
      </c>
      <c r="M229">
        <v>3</v>
      </c>
      <c r="N229">
        <v>2700497.89209999</v>
      </c>
      <c r="O229">
        <v>986001.84570458904</v>
      </c>
      <c r="P229">
        <v>1366232.41182256</v>
      </c>
      <c r="Q229">
        <v>200141.87885386101</v>
      </c>
      <c r="R229">
        <v>149074.023437867</v>
      </c>
      <c r="S229">
        <v>225413.65036143799</v>
      </c>
      <c r="T229">
        <v>3301076.46</v>
      </c>
      <c r="U229">
        <v>2100871.5919188699</v>
      </c>
      <c r="V229">
        <v>4529908.9469689503</v>
      </c>
      <c r="W229">
        <v>872039.10494992405</v>
      </c>
      <c r="X229">
        <v>0</v>
      </c>
      <c r="Y229">
        <v>0</v>
      </c>
      <c r="Z229">
        <v>0</v>
      </c>
      <c r="AA229">
        <v>0</v>
      </c>
      <c r="AB229">
        <v>0</v>
      </c>
      <c r="AC229">
        <v>195553.07365297599</v>
      </c>
      <c r="AD229">
        <v>29860.5767084625</v>
      </c>
      <c r="AE229">
        <v>0</v>
      </c>
      <c r="AF229">
        <v>0</v>
      </c>
      <c r="AG229">
        <v>0</v>
      </c>
      <c r="AH229">
        <v>0</v>
      </c>
      <c r="AI229">
        <v>0</v>
      </c>
      <c r="AJ229">
        <v>5627361.70228031</v>
      </c>
      <c r="AK229" s="63">
        <v>13660.4869374312</v>
      </c>
      <c r="AL229">
        <v>396.07192657172499</v>
      </c>
      <c r="AM229">
        <v>78891.171681099702</v>
      </c>
      <c r="AN229">
        <v>5647.0848767428797</v>
      </c>
      <c r="AO229">
        <v>15491.3380451219</v>
      </c>
      <c r="AP229">
        <v>396.07192657172499</v>
      </c>
      <c r="AQ229">
        <v>69679.580315536805</v>
      </c>
      <c r="AR229">
        <v>5647.0848767428797</v>
      </c>
      <c r="AS229">
        <v>13660.4869374312</v>
      </c>
      <c r="AT229">
        <v>0</v>
      </c>
    </row>
    <row r="230" spans="1:46" x14ac:dyDescent="0.25">
      <c r="A230" t="s">
        <v>3137</v>
      </c>
      <c r="B230">
        <v>1964</v>
      </c>
      <c r="C230" t="s">
        <v>62</v>
      </c>
      <c r="D230">
        <v>191</v>
      </c>
      <c r="E230" t="s">
        <v>478</v>
      </c>
      <c r="F230" t="s">
        <v>2892</v>
      </c>
      <c r="G230" t="s">
        <v>2903</v>
      </c>
      <c r="H230" t="s">
        <v>2904</v>
      </c>
      <c r="I230" t="s">
        <v>2895</v>
      </c>
      <c r="J230">
        <v>374.14487138499697</v>
      </c>
      <c r="K230">
        <v>1</v>
      </c>
      <c r="L230">
        <v>1</v>
      </c>
      <c r="M230">
        <v>2</v>
      </c>
      <c r="N230">
        <v>2974705.75513204</v>
      </c>
      <c r="O230">
        <v>1292436.5812240499</v>
      </c>
      <c r="P230">
        <v>1133724.53994019</v>
      </c>
      <c r="Q230">
        <v>244471.220496928</v>
      </c>
      <c r="R230">
        <v>461495.76082292001</v>
      </c>
      <c r="S230">
        <v>180780.56041747899</v>
      </c>
      <c r="T230">
        <v>4045646.56</v>
      </c>
      <c r="U230">
        <v>2061187.29761613</v>
      </c>
      <c r="V230">
        <v>5033229.8013841501</v>
      </c>
      <c r="W230">
        <v>1073604.05623198</v>
      </c>
      <c r="X230">
        <v>0</v>
      </c>
      <c r="Y230">
        <v>0</v>
      </c>
      <c r="Z230">
        <v>0</v>
      </c>
      <c r="AA230">
        <v>0</v>
      </c>
      <c r="AB230">
        <v>0</v>
      </c>
      <c r="AC230">
        <v>153907.563545677</v>
      </c>
      <c r="AD230">
        <v>26872.996871802901</v>
      </c>
      <c r="AE230">
        <v>0</v>
      </c>
      <c r="AF230">
        <v>0</v>
      </c>
      <c r="AG230">
        <v>0</v>
      </c>
      <c r="AH230">
        <v>0</v>
      </c>
      <c r="AI230">
        <v>0</v>
      </c>
      <c r="AJ230">
        <v>6287614.4180336101</v>
      </c>
      <c r="AK230" s="63">
        <v>16805.293614631999</v>
      </c>
      <c r="AL230">
        <v>396.07192657172499</v>
      </c>
      <c r="AM230">
        <v>78891.171681099702</v>
      </c>
      <c r="AN230">
        <v>5992.2453292874798</v>
      </c>
      <c r="AO230">
        <v>20450.808941631702</v>
      </c>
      <c r="AP230">
        <v>396.07192657172499</v>
      </c>
      <c r="AQ230">
        <v>78891.171681099702</v>
      </c>
      <c r="AR230">
        <v>16805.293614631999</v>
      </c>
      <c r="AS230">
        <v>16805.293614631999</v>
      </c>
      <c r="AT230">
        <v>0</v>
      </c>
    </row>
    <row r="231" spans="1:46" x14ac:dyDescent="0.25">
      <c r="A231" t="s">
        <v>3138</v>
      </c>
      <c r="B231">
        <v>1964</v>
      </c>
      <c r="C231" t="s">
        <v>62</v>
      </c>
      <c r="D231">
        <v>1964</v>
      </c>
      <c r="E231" t="s">
        <v>62</v>
      </c>
      <c r="F231" t="s">
        <v>1871</v>
      </c>
      <c r="G231" t="s">
        <v>1871</v>
      </c>
      <c r="H231" t="s">
        <v>2899</v>
      </c>
      <c r="I231" t="s">
        <v>2895</v>
      </c>
      <c r="J231">
        <v>12.833333333329</v>
      </c>
      <c r="K231">
        <v>1</v>
      </c>
      <c r="L231">
        <v>1</v>
      </c>
      <c r="M231">
        <v>2</v>
      </c>
      <c r="N231">
        <v>14478.1966073027</v>
      </c>
      <c r="O231">
        <v>10352.044716537701</v>
      </c>
      <c r="P231">
        <v>22014.190155113301</v>
      </c>
      <c r="Q231">
        <v>8309.4237085250006</v>
      </c>
      <c r="R231">
        <v>15545.773955672999</v>
      </c>
      <c r="S231">
        <v>6200.8525826783998</v>
      </c>
      <c r="T231">
        <v>0</v>
      </c>
      <c r="U231">
        <v>70699.6291431516</v>
      </c>
      <c r="V231">
        <v>61369.1988197674</v>
      </c>
      <c r="W231">
        <v>9330.4303233842002</v>
      </c>
      <c r="X231">
        <v>0</v>
      </c>
      <c r="Y231">
        <v>0</v>
      </c>
      <c r="Z231">
        <v>0</v>
      </c>
      <c r="AA231">
        <v>0</v>
      </c>
      <c r="AB231">
        <v>0</v>
      </c>
      <c r="AC231">
        <v>5279.0969930728897</v>
      </c>
      <c r="AD231">
        <v>921.75558960550597</v>
      </c>
      <c r="AE231">
        <v>0</v>
      </c>
      <c r="AF231">
        <v>0</v>
      </c>
      <c r="AG231">
        <v>0</v>
      </c>
      <c r="AH231">
        <v>0</v>
      </c>
      <c r="AI231">
        <v>0</v>
      </c>
      <c r="AJ231">
        <v>76900.481725830003</v>
      </c>
      <c r="AK231" s="63">
        <v>5992.2453292874798</v>
      </c>
      <c r="AL231">
        <v>396.07192657172499</v>
      </c>
      <c r="AM231">
        <v>78891.171681099702</v>
      </c>
      <c r="AN231">
        <v>5992.2453292874798</v>
      </c>
      <c r="AO231">
        <v>20450.808941631702</v>
      </c>
      <c r="AP231">
        <v>539.66620917061095</v>
      </c>
      <c r="AQ231">
        <v>36189.915802998497</v>
      </c>
      <c r="AR231">
        <v>5992.2453292874798</v>
      </c>
      <c r="AS231">
        <v>5992.2453292874798</v>
      </c>
      <c r="AT231">
        <v>0</v>
      </c>
    </row>
    <row r="232" spans="1:46" x14ac:dyDescent="0.25">
      <c r="A232" t="s">
        <v>3139</v>
      </c>
      <c r="B232">
        <v>1964</v>
      </c>
      <c r="C232" t="s">
        <v>62</v>
      </c>
      <c r="D232">
        <v>4025</v>
      </c>
      <c r="E232" t="s">
        <v>479</v>
      </c>
      <c r="F232" t="s">
        <v>2892</v>
      </c>
      <c r="G232" t="s">
        <v>2893</v>
      </c>
      <c r="H232" t="s">
        <v>2894</v>
      </c>
      <c r="I232" t="s">
        <v>2895</v>
      </c>
      <c r="J232">
        <v>384.77464788730703</v>
      </c>
      <c r="K232">
        <v>1</v>
      </c>
      <c r="L232">
        <v>1</v>
      </c>
      <c r="M232">
        <v>2</v>
      </c>
      <c r="N232">
        <v>3066027.1224639001</v>
      </c>
      <c r="O232">
        <v>1008564.19057564</v>
      </c>
      <c r="P232">
        <v>1106249.61756837</v>
      </c>
      <c r="Q232">
        <v>249136.798565862</v>
      </c>
      <c r="R232">
        <v>466100.23635831999</v>
      </c>
      <c r="S232">
        <v>185916.69109885601</v>
      </c>
      <c r="T232">
        <v>3776330.57</v>
      </c>
      <c r="U232">
        <v>2119747.3955320902</v>
      </c>
      <c r="V232">
        <v>5059784.5372994896</v>
      </c>
      <c r="W232">
        <v>836293.42823260406</v>
      </c>
      <c r="X232">
        <v>0</v>
      </c>
      <c r="Y232">
        <v>0</v>
      </c>
      <c r="Z232">
        <v>0</v>
      </c>
      <c r="AA232">
        <v>0</v>
      </c>
      <c r="AB232">
        <v>0</v>
      </c>
      <c r="AC232">
        <v>158280.20935116199</v>
      </c>
      <c r="AD232">
        <v>27636.481747693699</v>
      </c>
      <c r="AE232">
        <v>0</v>
      </c>
      <c r="AF232">
        <v>0</v>
      </c>
      <c r="AG232">
        <v>0</v>
      </c>
      <c r="AH232">
        <v>0</v>
      </c>
      <c r="AI232">
        <v>0</v>
      </c>
      <c r="AJ232">
        <v>6081994.65663095</v>
      </c>
      <c r="AK232" s="63">
        <v>15806.6408221683</v>
      </c>
      <c r="AL232">
        <v>396.07192657172499</v>
      </c>
      <c r="AM232">
        <v>78891.171681099702</v>
      </c>
      <c r="AN232">
        <v>5992.2453292874798</v>
      </c>
      <c r="AO232">
        <v>20450.808941631702</v>
      </c>
      <c r="AP232">
        <v>396.07192657172499</v>
      </c>
      <c r="AQ232">
        <v>69679.580315536805</v>
      </c>
      <c r="AR232">
        <v>15806.6408221683</v>
      </c>
      <c r="AS232">
        <v>20450.808941631702</v>
      </c>
      <c r="AT232">
        <v>0</v>
      </c>
    </row>
    <row r="233" spans="1:46" x14ac:dyDescent="0.25">
      <c r="A233" t="s">
        <v>3140</v>
      </c>
      <c r="B233">
        <v>1964</v>
      </c>
      <c r="C233" t="s">
        <v>62</v>
      </c>
      <c r="D233">
        <v>189</v>
      </c>
      <c r="E233" t="s">
        <v>480</v>
      </c>
      <c r="F233" t="s">
        <v>2892</v>
      </c>
      <c r="G233" t="s">
        <v>2893</v>
      </c>
      <c r="H233" t="s">
        <v>2894</v>
      </c>
      <c r="I233" t="s">
        <v>2895</v>
      </c>
      <c r="J233">
        <v>139.24006726928201</v>
      </c>
      <c r="K233">
        <v>1</v>
      </c>
      <c r="L233">
        <v>1</v>
      </c>
      <c r="M233">
        <v>2</v>
      </c>
      <c r="N233">
        <v>1384957.70879528</v>
      </c>
      <c r="O233">
        <v>595799.21501603699</v>
      </c>
      <c r="P233">
        <v>540710.68959047599</v>
      </c>
      <c r="Q233">
        <v>90156.211647614007</v>
      </c>
      <c r="R233">
        <v>168669.70997467701</v>
      </c>
      <c r="S233">
        <v>67278.477719948001</v>
      </c>
      <c r="T233">
        <v>2013211.37</v>
      </c>
      <c r="U233">
        <v>767082.16502408194</v>
      </c>
      <c r="V233">
        <v>2424383.8388516302</v>
      </c>
      <c r="W233">
        <v>355909.69617245201</v>
      </c>
      <c r="X233">
        <v>0</v>
      </c>
      <c r="Y233">
        <v>0</v>
      </c>
      <c r="Z233">
        <v>0</v>
      </c>
      <c r="AA233">
        <v>0</v>
      </c>
      <c r="AB233">
        <v>0</v>
      </c>
      <c r="AC233">
        <v>57277.544449619403</v>
      </c>
      <c r="AD233">
        <v>10000.9332703286</v>
      </c>
      <c r="AE233">
        <v>0</v>
      </c>
      <c r="AF233">
        <v>0</v>
      </c>
      <c r="AG233">
        <v>0</v>
      </c>
      <c r="AH233">
        <v>0</v>
      </c>
      <c r="AI233">
        <v>0</v>
      </c>
      <c r="AJ233">
        <v>2847572.01274403</v>
      </c>
      <c r="AK233" s="63">
        <v>20450.808941631702</v>
      </c>
      <c r="AL233">
        <v>396.07192657172499</v>
      </c>
      <c r="AM233">
        <v>78891.171681099702</v>
      </c>
      <c r="AN233">
        <v>5992.2453292874798</v>
      </c>
      <c r="AO233">
        <v>20450.808941631702</v>
      </c>
      <c r="AP233">
        <v>396.07192657172499</v>
      </c>
      <c r="AQ233">
        <v>69679.580315536805</v>
      </c>
      <c r="AR233">
        <v>15806.6408221683</v>
      </c>
      <c r="AS233">
        <v>20450.808941631702</v>
      </c>
      <c r="AT233">
        <v>0</v>
      </c>
    </row>
    <row r="234" spans="1:46" x14ac:dyDescent="0.25">
      <c r="A234" t="s">
        <v>4311</v>
      </c>
      <c r="B234">
        <v>1964</v>
      </c>
      <c r="C234" t="s">
        <v>62</v>
      </c>
      <c r="D234">
        <v>4857</v>
      </c>
      <c r="E234" t="s">
        <v>482</v>
      </c>
      <c r="F234" t="s">
        <v>2945</v>
      </c>
      <c r="G234" t="s">
        <v>2907</v>
      </c>
      <c r="H234" t="s">
        <v>2942</v>
      </c>
      <c r="I234" t="s">
        <v>2895</v>
      </c>
      <c r="J234">
        <v>357.18333333326098</v>
      </c>
      <c r="K234">
        <v>1</v>
      </c>
      <c r="L234">
        <v>1</v>
      </c>
      <c r="M234">
        <v>2</v>
      </c>
      <c r="N234">
        <v>402963.93700148701</v>
      </c>
      <c r="O234">
        <v>288122.94846772501</v>
      </c>
      <c r="P234">
        <v>612709.23274583905</v>
      </c>
      <c r="Q234">
        <v>231271.76558106899</v>
      </c>
      <c r="R234">
        <v>432677.24888840702</v>
      </c>
      <c r="S234">
        <v>172585.02818103699</v>
      </c>
      <c r="T234">
        <v>0</v>
      </c>
      <c r="U234">
        <v>1967745.13268453</v>
      </c>
      <c r="V234">
        <v>1708056.23364495</v>
      </c>
      <c r="W234">
        <v>259688.899039576</v>
      </c>
      <c r="X234">
        <v>0</v>
      </c>
      <c r="Y234">
        <v>0</v>
      </c>
      <c r="Z234">
        <v>0</v>
      </c>
      <c r="AA234">
        <v>0</v>
      </c>
      <c r="AB234">
        <v>0</v>
      </c>
      <c r="AC234">
        <v>146930.29566046799</v>
      </c>
      <c r="AD234">
        <v>25654.7325205692</v>
      </c>
      <c r="AE234">
        <v>0</v>
      </c>
      <c r="AF234">
        <v>0</v>
      </c>
      <c r="AG234">
        <v>0</v>
      </c>
      <c r="AH234">
        <v>0</v>
      </c>
      <c r="AI234">
        <v>0</v>
      </c>
      <c r="AJ234">
        <v>2140330.1608655602</v>
      </c>
      <c r="AK234" s="63">
        <v>5992.2453292874798</v>
      </c>
      <c r="AL234">
        <v>396.07192657172499</v>
      </c>
      <c r="AM234">
        <v>78891.171681099702</v>
      </c>
      <c r="AN234">
        <v>5992.2453292874798</v>
      </c>
      <c r="AO234">
        <v>20450.808941631702</v>
      </c>
      <c r="AP234">
        <v>396.07192657172499</v>
      </c>
      <c r="AQ234">
        <v>59280.106098625802</v>
      </c>
      <c r="AR234">
        <v>5992.2453292874798</v>
      </c>
      <c r="AS234">
        <v>5992.2453292874798</v>
      </c>
      <c r="AT234">
        <v>0</v>
      </c>
    </row>
    <row r="235" spans="1:46" x14ac:dyDescent="0.25">
      <c r="A235" t="s">
        <v>3143</v>
      </c>
      <c r="B235">
        <v>2186</v>
      </c>
      <c r="C235" t="s">
        <v>63</v>
      </c>
      <c r="D235">
        <v>4592</v>
      </c>
      <c r="E235" t="s">
        <v>483</v>
      </c>
      <c r="F235" t="s">
        <v>2906</v>
      </c>
      <c r="G235" t="s">
        <v>2907</v>
      </c>
      <c r="H235" t="s">
        <v>2904</v>
      </c>
      <c r="I235" t="s">
        <v>2895</v>
      </c>
      <c r="J235">
        <v>1179.63349232009</v>
      </c>
      <c r="K235">
        <v>1</v>
      </c>
      <c r="L235">
        <v>1</v>
      </c>
      <c r="M235">
        <v>1</v>
      </c>
      <c r="N235">
        <v>7982627.68017748</v>
      </c>
      <c r="O235">
        <v>1823002.39280968</v>
      </c>
      <c r="P235">
        <v>2143499.4975363798</v>
      </c>
      <c r="Q235">
        <v>1185893.0951890899</v>
      </c>
      <c r="R235">
        <v>1556029.1091368799</v>
      </c>
      <c r="S235">
        <v>933092.28256080998</v>
      </c>
      <c r="T235">
        <v>7283191.0999999996</v>
      </c>
      <c r="U235">
        <v>7407860.6748494999</v>
      </c>
      <c r="V235">
        <v>13944472.325748701</v>
      </c>
      <c r="W235">
        <v>746579.44910079904</v>
      </c>
      <c r="X235">
        <v>0</v>
      </c>
      <c r="Y235">
        <v>0</v>
      </c>
      <c r="Z235">
        <v>0</v>
      </c>
      <c r="AA235">
        <v>0</v>
      </c>
      <c r="AB235">
        <v>0</v>
      </c>
      <c r="AC235">
        <v>933092.28256080998</v>
      </c>
      <c r="AD235">
        <v>0</v>
      </c>
      <c r="AE235">
        <v>0</v>
      </c>
      <c r="AF235">
        <v>0</v>
      </c>
      <c r="AG235">
        <v>0</v>
      </c>
      <c r="AH235">
        <v>0</v>
      </c>
      <c r="AI235">
        <v>0</v>
      </c>
      <c r="AJ235">
        <v>15624144.0574103</v>
      </c>
      <c r="AK235" s="63">
        <v>13244.9139153221</v>
      </c>
      <c r="AL235">
        <v>396.07192657172499</v>
      </c>
      <c r="AM235">
        <v>78891.171681099702</v>
      </c>
      <c r="AN235">
        <v>7070.8003898782599</v>
      </c>
      <c r="AO235">
        <v>13244.9139153221</v>
      </c>
      <c r="AP235">
        <v>396.07192657172499</v>
      </c>
      <c r="AQ235">
        <v>59280.106098625802</v>
      </c>
      <c r="AR235">
        <v>13244.9139153221</v>
      </c>
      <c r="AS235">
        <v>13244.9139153221</v>
      </c>
      <c r="AT235">
        <v>0</v>
      </c>
    </row>
    <row r="236" spans="1:46" x14ac:dyDescent="0.25">
      <c r="A236" t="s">
        <v>3144</v>
      </c>
      <c r="B236">
        <v>2186</v>
      </c>
      <c r="C236" t="s">
        <v>63</v>
      </c>
      <c r="D236">
        <v>2186</v>
      </c>
      <c r="E236" t="s">
        <v>63</v>
      </c>
      <c r="F236" t="s">
        <v>1871</v>
      </c>
      <c r="G236" t="s">
        <v>1871</v>
      </c>
      <c r="H236" t="s">
        <v>2899</v>
      </c>
      <c r="I236" t="s">
        <v>2895</v>
      </c>
      <c r="J236">
        <v>4.5626535626529998</v>
      </c>
      <c r="K236">
        <v>0</v>
      </c>
      <c r="L236">
        <v>0</v>
      </c>
      <c r="M236">
        <v>1</v>
      </c>
      <c r="N236">
        <v>8529.4698225349493</v>
      </c>
      <c r="O236">
        <v>2088.4271903164199</v>
      </c>
      <c r="P236">
        <v>7688.0724636206896</v>
      </c>
      <c r="Q236">
        <v>4586.8648109068099</v>
      </c>
      <c r="R236">
        <v>5759.7108631176297</v>
      </c>
      <c r="S236">
        <v>3609.0674391897401</v>
      </c>
      <c r="T236">
        <v>0</v>
      </c>
      <c r="U236">
        <v>28652.545150496499</v>
      </c>
      <c r="V236">
        <v>26354.104251295499</v>
      </c>
      <c r="W236">
        <v>2298.4408992010399</v>
      </c>
      <c r="X236">
        <v>0</v>
      </c>
      <c r="Y236">
        <v>0</v>
      </c>
      <c r="Z236">
        <v>0</v>
      </c>
      <c r="AA236">
        <v>0</v>
      </c>
      <c r="AB236">
        <v>0</v>
      </c>
      <c r="AC236">
        <v>3609.0674391897401</v>
      </c>
      <c r="AD236">
        <v>0</v>
      </c>
      <c r="AE236">
        <v>0</v>
      </c>
      <c r="AF236">
        <v>0</v>
      </c>
      <c r="AG236">
        <v>0</v>
      </c>
      <c r="AH236">
        <v>0</v>
      </c>
      <c r="AI236">
        <v>0</v>
      </c>
      <c r="AJ236">
        <v>32261.612589686301</v>
      </c>
      <c r="AK236" s="63">
        <v>7070.8003898782599</v>
      </c>
      <c r="AL236">
        <v>396.07192657172499</v>
      </c>
      <c r="AM236">
        <v>78891.171681099702</v>
      </c>
      <c r="AN236">
        <v>7070.8003898782599</v>
      </c>
      <c r="AO236">
        <v>13244.9139153221</v>
      </c>
      <c r="AP236">
        <v>539.66620917061095</v>
      </c>
      <c r="AQ236">
        <v>36189.915802998497</v>
      </c>
      <c r="AR236">
        <v>7070.8003898782599</v>
      </c>
      <c r="AS236">
        <v>7070.8003898782599</v>
      </c>
      <c r="AT236">
        <v>0</v>
      </c>
    </row>
    <row r="237" spans="1:46" x14ac:dyDescent="0.25">
      <c r="A237" t="s">
        <v>3145</v>
      </c>
      <c r="B237">
        <v>1901</v>
      </c>
      <c r="C237" t="s">
        <v>64</v>
      </c>
      <c r="D237">
        <v>27</v>
      </c>
      <c r="E237" t="s">
        <v>484</v>
      </c>
      <c r="F237" t="s">
        <v>2892</v>
      </c>
      <c r="G237" t="s">
        <v>2893</v>
      </c>
      <c r="H237" t="s">
        <v>2894</v>
      </c>
      <c r="I237" t="s">
        <v>2895</v>
      </c>
      <c r="J237">
        <v>429.19999999998498</v>
      </c>
      <c r="K237">
        <v>1</v>
      </c>
      <c r="L237">
        <v>1</v>
      </c>
      <c r="M237">
        <v>2</v>
      </c>
      <c r="N237">
        <v>3364051.38796941</v>
      </c>
      <c r="O237">
        <v>1089879.7051711499</v>
      </c>
      <c r="P237">
        <v>1188087.7545547099</v>
      </c>
      <c r="Q237">
        <v>182041.29001658299</v>
      </c>
      <c r="R237">
        <v>1172833.08543337</v>
      </c>
      <c r="S237">
        <v>158956.62666149001</v>
      </c>
      <c r="T237">
        <v>3024847.25</v>
      </c>
      <c r="U237">
        <v>3972045.97314522</v>
      </c>
      <c r="V237">
        <v>5433357.8801429104</v>
      </c>
      <c r="W237">
        <v>630615.01512665697</v>
      </c>
      <c r="X237">
        <v>0</v>
      </c>
      <c r="Y237">
        <v>0</v>
      </c>
      <c r="Z237">
        <v>0</v>
      </c>
      <c r="AA237">
        <v>910070.99810317403</v>
      </c>
      <c r="AB237">
        <v>22849.329772481698</v>
      </c>
      <c r="AC237">
        <v>158305.78491818</v>
      </c>
      <c r="AD237">
        <v>650.84174331062502</v>
      </c>
      <c r="AE237">
        <v>0</v>
      </c>
      <c r="AF237">
        <v>0</v>
      </c>
      <c r="AG237">
        <v>0</v>
      </c>
      <c r="AH237">
        <v>0</v>
      </c>
      <c r="AI237">
        <v>0</v>
      </c>
      <c r="AJ237">
        <v>7155849.8498067204</v>
      </c>
      <c r="AK237" s="63">
        <v>16672.529938972399</v>
      </c>
      <c r="AL237">
        <v>396.07192657172499</v>
      </c>
      <c r="AM237">
        <v>78891.171681099702</v>
      </c>
      <c r="AN237">
        <v>9624.8895615257607</v>
      </c>
      <c r="AO237">
        <v>18331.320898735801</v>
      </c>
      <c r="AP237">
        <v>396.07192657172499</v>
      </c>
      <c r="AQ237">
        <v>69679.580315536805</v>
      </c>
      <c r="AR237">
        <v>9624.8895615257607</v>
      </c>
      <c r="AS237">
        <v>18331.320898735801</v>
      </c>
      <c r="AT237">
        <v>0</v>
      </c>
    </row>
    <row r="238" spans="1:46" x14ac:dyDescent="0.25">
      <c r="A238" t="s">
        <v>3146</v>
      </c>
      <c r="B238">
        <v>1901</v>
      </c>
      <c r="C238" t="s">
        <v>64</v>
      </c>
      <c r="D238">
        <v>28</v>
      </c>
      <c r="E238" t="s">
        <v>485</v>
      </c>
      <c r="F238" t="s">
        <v>2892</v>
      </c>
      <c r="G238" t="s">
        <v>2911</v>
      </c>
      <c r="H238" t="s">
        <v>2894</v>
      </c>
      <c r="I238" t="s">
        <v>2895</v>
      </c>
      <c r="J238">
        <v>613.97142857141398</v>
      </c>
      <c r="K238">
        <v>1</v>
      </c>
      <c r="L238">
        <v>1</v>
      </c>
      <c r="M238">
        <v>2</v>
      </c>
      <c r="N238">
        <v>4334290.87022267</v>
      </c>
      <c r="O238">
        <v>1680252.54863287</v>
      </c>
      <c r="P238">
        <v>1728854.3541024099</v>
      </c>
      <c r="Q238">
        <v>260410.416799787</v>
      </c>
      <c r="R238">
        <v>1686239.9928689899</v>
      </c>
      <c r="S238">
        <v>227387.76130533899</v>
      </c>
      <c r="T238">
        <v>4008028.75</v>
      </c>
      <c r="U238">
        <v>5682019.4326267196</v>
      </c>
      <c r="V238">
        <v>7384300.2858801503</v>
      </c>
      <c r="W238">
        <v>971203.56671594095</v>
      </c>
      <c r="X238">
        <v>0</v>
      </c>
      <c r="Y238">
        <v>0</v>
      </c>
      <c r="Z238">
        <v>0</v>
      </c>
      <c r="AA238">
        <v>1301858.31968042</v>
      </c>
      <c r="AB238">
        <v>32686.010350210701</v>
      </c>
      <c r="AC238">
        <v>226456.73093508201</v>
      </c>
      <c r="AD238">
        <v>931.03037025710103</v>
      </c>
      <c r="AE238">
        <v>0</v>
      </c>
      <c r="AF238">
        <v>0</v>
      </c>
      <c r="AG238">
        <v>0</v>
      </c>
      <c r="AH238">
        <v>0</v>
      </c>
      <c r="AI238">
        <v>0</v>
      </c>
      <c r="AJ238">
        <v>9917435.9439320695</v>
      </c>
      <c r="AK238" s="63">
        <v>16152.927453005301</v>
      </c>
      <c r="AL238">
        <v>396.07192657172499</v>
      </c>
      <c r="AM238">
        <v>78891.171681099702</v>
      </c>
      <c r="AN238">
        <v>9624.8895615257607</v>
      </c>
      <c r="AO238">
        <v>18331.320898735801</v>
      </c>
      <c r="AP238">
        <v>3712.8033307938799</v>
      </c>
      <c r="AQ238">
        <v>25435.7452526624</v>
      </c>
      <c r="AR238">
        <v>16152.927453005301</v>
      </c>
      <c r="AS238">
        <v>16450.760820978499</v>
      </c>
      <c r="AT238">
        <v>0</v>
      </c>
    </row>
    <row r="239" spans="1:46" x14ac:dyDescent="0.25">
      <c r="A239" t="s">
        <v>3147</v>
      </c>
      <c r="B239">
        <v>1901</v>
      </c>
      <c r="C239" t="s">
        <v>64</v>
      </c>
      <c r="D239">
        <v>40</v>
      </c>
      <c r="E239" t="s">
        <v>486</v>
      </c>
      <c r="F239" t="s">
        <v>2892</v>
      </c>
      <c r="G239" t="s">
        <v>2903</v>
      </c>
      <c r="H239" t="s">
        <v>2904</v>
      </c>
      <c r="I239" t="s">
        <v>2895</v>
      </c>
      <c r="J239">
        <v>1199.3164482530301</v>
      </c>
      <c r="K239">
        <v>1</v>
      </c>
      <c r="L239">
        <v>1</v>
      </c>
      <c r="M239">
        <v>2</v>
      </c>
      <c r="N239">
        <v>8565447.8999660499</v>
      </c>
      <c r="O239">
        <v>4447350.4085538303</v>
      </c>
      <c r="P239">
        <v>3352536.4788816101</v>
      </c>
      <c r="Q239">
        <v>508679.20171970403</v>
      </c>
      <c r="R239">
        <v>3345013.7630746602</v>
      </c>
      <c r="S239">
        <v>444173.57156092499</v>
      </c>
      <c r="T239">
        <v>9119912.9600000009</v>
      </c>
      <c r="U239">
        <v>11099114.792195899</v>
      </c>
      <c r="V239">
        <v>14909083.086453799</v>
      </c>
      <c r="W239">
        <v>2703079.1155767902</v>
      </c>
      <c r="X239">
        <v>0</v>
      </c>
      <c r="Y239">
        <v>0</v>
      </c>
      <c r="Z239">
        <v>0</v>
      </c>
      <c r="AA239">
        <v>2543017.5142200198</v>
      </c>
      <c r="AB239">
        <v>63848.035945237803</v>
      </c>
      <c r="AC239">
        <v>442354.92009782599</v>
      </c>
      <c r="AD239">
        <v>1818.6514630991101</v>
      </c>
      <c r="AE239">
        <v>0</v>
      </c>
      <c r="AF239">
        <v>0</v>
      </c>
      <c r="AG239">
        <v>0</v>
      </c>
      <c r="AH239">
        <v>0</v>
      </c>
      <c r="AI239">
        <v>0</v>
      </c>
      <c r="AJ239">
        <v>20663201.323756799</v>
      </c>
      <c r="AK239" s="63">
        <v>17229.148615326299</v>
      </c>
      <c r="AL239">
        <v>396.07192657172499</v>
      </c>
      <c r="AM239">
        <v>78891.171681099702</v>
      </c>
      <c r="AN239">
        <v>9624.8895615257607</v>
      </c>
      <c r="AO239">
        <v>18331.320898735801</v>
      </c>
      <c r="AP239">
        <v>396.07192657172499</v>
      </c>
      <c r="AQ239">
        <v>78891.171681099702</v>
      </c>
      <c r="AR239">
        <v>17229.148615326299</v>
      </c>
      <c r="AS239">
        <v>17863.1853643904</v>
      </c>
      <c r="AT239">
        <v>0</v>
      </c>
    </row>
    <row r="240" spans="1:46" x14ac:dyDescent="0.25">
      <c r="A240" t="s">
        <v>3148</v>
      </c>
      <c r="B240">
        <v>1901</v>
      </c>
      <c r="C240" t="s">
        <v>64</v>
      </c>
      <c r="D240">
        <v>1901</v>
      </c>
      <c r="E240" t="s">
        <v>64</v>
      </c>
      <c r="F240" t="s">
        <v>1871</v>
      </c>
      <c r="G240" t="s">
        <v>1871</v>
      </c>
      <c r="H240" t="s">
        <v>2899</v>
      </c>
      <c r="I240" t="s">
        <v>2895</v>
      </c>
      <c r="J240">
        <v>79.572522114681504</v>
      </c>
      <c r="K240">
        <v>1</v>
      </c>
      <c r="L240">
        <v>1</v>
      </c>
      <c r="M240">
        <v>2</v>
      </c>
      <c r="N240">
        <v>177204.05370245301</v>
      </c>
      <c r="O240">
        <v>92357.202151431498</v>
      </c>
      <c r="P240">
        <v>215655.29781696899</v>
      </c>
      <c r="Q240">
        <v>33749.964062512197</v>
      </c>
      <c r="R240">
        <v>217440.08999878899</v>
      </c>
      <c r="S240">
        <v>29470.129753721001</v>
      </c>
      <c r="T240">
        <v>0</v>
      </c>
      <c r="U240">
        <v>736406.60773215396</v>
      </c>
      <c r="V240">
        <v>452987.02036293299</v>
      </c>
      <c r="W240">
        <v>110458.675390834</v>
      </c>
      <c r="X240">
        <v>0</v>
      </c>
      <c r="Y240">
        <v>0</v>
      </c>
      <c r="Z240">
        <v>0</v>
      </c>
      <c r="AA240">
        <v>168724.70788093601</v>
      </c>
      <c r="AB240">
        <v>4236.2040974522697</v>
      </c>
      <c r="AC240">
        <v>29349.465450336302</v>
      </c>
      <c r="AD240">
        <v>120.66430338477301</v>
      </c>
      <c r="AE240">
        <v>0</v>
      </c>
      <c r="AF240">
        <v>0</v>
      </c>
      <c r="AG240">
        <v>0</v>
      </c>
      <c r="AH240">
        <v>0</v>
      </c>
      <c r="AI240">
        <v>0</v>
      </c>
      <c r="AJ240">
        <v>765876.73748587503</v>
      </c>
      <c r="AK240" s="63">
        <v>9624.8895615257698</v>
      </c>
      <c r="AL240">
        <v>396.07192657172499</v>
      </c>
      <c r="AM240">
        <v>78891.171681099702</v>
      </c>
      <c r="AN240">
        <v>9624.8895615257607</v>
      </c>
      <c r="AO240">
        <v>18331.320898735801</v>
      </c>
      <c r="AP240">
        <v>539.66620917061095</v>
      </c>
      <c r="AQ240">
        <v>36189.915802998497</v>
      </c>
      <c r="AR240">
        <v>9624.8895615257698</v>
      </c>
      <c r="AS240">
        <v>9624.8895615257698</v>
      </c>
      <c r="AT240">
        <v>0</v>
      </c>
    </row>
    <row r="241" spans="1:46" x14ac:dyDescent="0.25">
      <c r="A241" t="s">
        <v>3149</v>
      </c>
      <c r="B241">
        <v>1901</v>
      </c>
      <c r="C241" t="s">
        <v>64</v>
      </c>
      <c r="D241">
        <v>41</v>
      </c>
      <c r="E241" t="s">
        <v>487</v>
      </c>
      <c r="F241" t="s">
        <v>2892</v>
      </c>
      <c r="G241" t="s">
        <v>2903</v>
      </c>
      <c r="H241" t="s">
        <v>2904</v>
      </c>
      <c r="I241" t="s">
        <v>2895</v>
      </c>
      <c r="J241">
        <v>919.69178229378895</v>
      </c>
      <c r="K241">
        <v>1</v>
      </c>
      <c r="L241">
        <v>1</v>
      </c>
      <c r="M241">
        <v>2</v>
      </c>
      <c r="N241">
        <v>6996585.2602207297</v>
      </c>
      <c r="O241">
        <v>3579999.4506744798</v>
      </c>
      <c r="P241">
        <v>2594995.8701698598</v>
      </c>
      <c r="Q241">
        <v>390078.93398512999</v>
      </c>
      <c r="R241">
        <v>2526352.2615922098</v>
      </c>
      <c r="S241">
        <v>340613.00857809797</v>
      </c>
      <c r="T241">
        <v>7576692.9500000002</v>
      </c>
      <c r="U241">
        <v>8511318.8266424201</v>
      </c>
      <c r="V241">
        <v>12037542.283805201</v>
      </c>
      <c r="W241">
        <v>2051403.4185545701</v>
      </c>
      <c r="X241">
        <v>0</v>
      </c>
      <c r="Y241">
        <v>0</v>
      </c>
      <c r="Z241">
        <v>0</v>
      </c>
      <c r="AA241">
        <v>1950104.42278524</v>
      </c>
      <c r="AB241">
        <v>48961.651497374201</v>
      </c>
      <c r="AC241">
        <v>339218.38182391197</v>
      </c>
      <c r="AD241">
        <v>1394.6267541858499</v>
      </c>
      <c r="AE241">
        <v>0</v>
      </c>
      <c r="AF241">
        <v>0</v>
      </c>
      <c r="AG241">
        <v>0</v>
      </c>
      <c r="AH241">
        <v>0</v>
      </c>
      <c r="AI241">
        <v>0</v>
      </c>
      <c r="AJ241">
        <v>16428624.7852205</v>
      </c>
      <c r="AK241" s="63">
        <v>17863.1853643904</v>
      </c>
      <c r="AL241">
        <v>396.07192657172499</v>
      </c>
      <c r="AM241">
        <v>78891.171681099702</v>
      </c>
      <c r="AN241">
        <v>9624.8895615257607</v>
      </c>
      <c r="AO241">
        <v>18331.320898735801</v>
      </c>
      <c r="AP241">
        <v>396.07192657172499</v>
      </c>
      <c r="AQ241">
        <v>78891.171681099702</v>
      </c>
      <c r="AR241">
        <v>17229.148615326299</v>
      </c>
      <c r="AS241">
        <v>17863.1853643904</v>
      </c>
      <c r="AT241">
        <v>0</v>
      </c>
    </row>
    <row r="242" spans="1:46" x14ac:dyDescent="0.25">
      <c r="A242" t="s">
        <v>3150</v>
      </c>
      <c r="B242">
        <v>1901</v>
      </c>
      <c r="C242" t="s">
        <v>64</v>
      </c>
      <c r="D242">
        <v>1322</v>
      </c>
      <c r="E242" t="s">
        <v>488</v>
      </c>
      <c r="F242" t="s">
        <v>2892</v>
      </c>
      <c r="G242" t="s">
        <v>2893</v>
      </c>
      <c r="H242" t="s">
        <v>2894</v>
      </c>
      <c r="I242" t="s">
        <v>2895</v>
      </c>
      <c r="J242">
        <v>317.38571428570901</v>
      </c>
      <c r="K242">
        <v>1</v>
      </c>
      <c r="L242">
        <v>1</v>
      </c>
      <c r="M242">
        <v>2</v>
      </c>
      <c r="N242">
        <v>2443097.5384544898</v>
      </c>
      <c r="O242">
        <v>849607.81132897094</v>
      </c>
      <c r="P242">
        <v>892674.46083818399</v>
      </c>
      <c r="Q242">
        <v>134616.27414120999</v>
      </c>
      <c r="R242">
        <v>867289.06467426603</v>
      </c>
      <c r="S242">
        <v>117545.578968792</v>
      </c>
      <c r="T242">
        <v>2250028.2799999998</v>
      </c>
      <c r="U242">
        <v>2937256.8694371199</v>
      </c>
      <c r="V242">
        <v>4023231.6991830599</v>
      </c>
      <c r="W242">
        <v>474175.57365927199</v>
      </c>
      <c r="X242">
        <v>0</v>
      </c>
      <c r="Y242">
        <v>0</v>
      </c>
      <c r="Z242">
        <v>0</v>
      </c>
      <c r="AA242">
        <v>672981.20639257703</v>
      </c>
      <c r="AB242">
        <v>16896.670202211299</v>
      </c>
      <c r="AC242">
        <v>117064.293154283</v>
      </c>
      <c r="AD242">
        <v>481.28581450979999</v>
      </c>
      <c r="AE242">
        <v>0</v>
      </c>
      <c r="AF242">
        <v>0</v>
      </c>
      <c r="AG242">
        <v>0</v>
      </c>
      <c r="AH242">
        <v>0</v>
      </c>
      <c r="AI242">
        <v>0</v>
      </c>
      <c r="AJ242">
        <v>5304830.7284059199</v>
      </c>
      <c r="AK242" s="63">
        <v>16714.144618464201</v>
      </c>
      <c r="AL242">
        <v>396.07192657172499</v>
      </c>
      <c r="AM242">
        <v>78891.171681099702</v>
      </c>
      <c r="AN242">
        <v>9624.8895615257607</v>
      </c>
      <c r="AO242">
        <v>18331.320898735801</v>
      </c>
      <c r="AP242">
        <v>396.07192657172499</v>
      </c>
      <c r="AQ242">
        <v>69679.580315536805</v>
      </c>
      <c r="AR242">
        <v>9624.8895615257607</v>
      </c>
      <c r="AS242">
        <v>18331.320898735801</v>
      </c>
      <c r="AT242">
        <v>0</v>
      </c>
    </row>
    <row r="243" spans="1:46" x14ac:dyDescent="0.25">
      <c r="A243" t="s">
        <v>3151</v>
      </c>
      <c r="B243">
        <v>1901</v>
      </c>
      <c r="C243" t="s">
        <v>64</v>
      </c>
      <c r="D243">
        <v>30</v>
      </c>
      <c r="E243" t="s">
        <v>489</v>
      </c>
      <c r="F243" t="s">
        <v>2892</v>
      </c>
      <c r="G243" t="s">
        <v>2893</v>
      </c>
      <c r="H243" t="s">
        <v>2894</v>
      </c>
      <c r="I243" t="s">
        <v>2895</v>
      </c>
      <c r="J243">
        <v>445.52857142856197</v>
      </c>
      <c r="K243">
        <v>4</v>
      </c>
      <c r="L243">
        <v>1</v>
      </c>
      <c r="M243">
        <v>2</v>
      </c>
      <c r="N243">
        <v>3657691.1553612198</v>
      </c>
      <c r="O243">
        <v>1192522.28951913</v>
      </c>
      <c r="P243">
        <v>1234177.4073205299</v>
      </c>
      <c r="Q243">
        <v>188966.9055967</v>
      </c>
      <c r="R243">
        <v>1217452.5840570801</v>
      </c>
      <c r="S243">
        <v>165004.00464957999</v>
      </c>
      <c r="T243">
        <v>3367651.05</v>
      </c>
      <c r="U243">
        <v>4123159.2918546698</v>
      </c>
      <c r="V243">
        <v>5554697.6569983298</v>
      </c>
      <c r="W243">
        <v>967700.14772884198</v>
      </c>
      <c r="X243">
        <v>0</v>
      </c>
      <c r="Y243">
        <v>0</v>
      </c>
      <c r="Z243">
        <v>0</v>
      </c>
      <c r="AA243">
        <v>944693.922841302</v>
      </c>
      <c r="AB243">
        <v>23718.6142861935</v>
      </c>
      <c r="AC243">
        <v>164328.40215162199</v>
      </c>
      <c r="AD243">
        <v>675.60249795728703</v>
      </c>
      <c r="AE243">
        <v>0</v>
      </c>
      <c r="AF243">
        <v>0</v>
      </c>
      <c r="AG243">
        <v>0</v>
      </c>
      <c r="AH243">
        <v>0</v>
      </c>
      <c r="AI243">
        <v>0</v>
      </c>
      <c r="AJ243">
        <v>7655814.3465042496</v>
      </c>
      <c r="AK243" s="63">
        <v>17183.666407647699</v>
      </c>
      <c r="AL243">
        <v>396.07192657172499</v>
      </c>
      <c r="AM243">
        <v>78891.171681099702</v>
      </c>
      <c r="AN243">
        <v>9624.8895615257607</v>
      </c>
      <c r="AO243">
        <v>18331.320898735801</v>
      </c>
      <c r="AP243">
        <v>396.07192657172499</v>
      </c>
      <c r="AQ243">
        <v>69679.580315536805</v>
      </c>
      <c r="AR243">
        <v>9624.8895615257607</v>
      </c>
      <c r="AS243">
        <v>18331.320898735801</v>
      </c>
      <c r="AT243">
        <v>0</v>
      </c>
    </row>
    <row r="244" spans="1:46" x14ac:dyDescent="0.25">
      <c r="A244" t="s">
        <v>4312</v>
      </c>
      <c r="B244">
        <v>1901</v>
      </c>
      <c r="C244" t="s">
        <v>64</v>
      </c>
      <c r="D244">
        <v>33</v>
      </c>
      <c r="E244" t="s">
        <v>490</v>
      </c>
      <c r="F244" t="s">
        <v>2892</v>
      </c>
      <c r="G244" t="s">
        <v>2893</v>
      </c>
      <c r="H244" t="s">
        <v>2894</v>
      </c>
      <c r="I244" t="s">
        <v>2895</v>
      </c>
      <c r="J244">
        <v>379.96522309181501</v>
      </c>
      <c r="K244">
        <v>1</v>
      </c>
      <c r="L244">
        <v>1</v>
      </c>
      <c r="M244">
        <v>2</v>
      </c>
      <c r="N244">
        <v>2896200.73570689</v>
      </c>
      <c r="O244">
        <v>965402.22335530794</v>
      </c>
      <c r="P244">
        <v>1066506.3734724701</v>
      </c>
      <c r="Q244">
        <v>161158.805622263</v>
      </c>
      <c r="R244">
        <v>1038294.00036386</v>
      </c>
      <c r="S244">
        <v>140722.25095842901</v>
      </c>
      <c r="T244">
        <v>2611161.08</v>
      </c>
      <c r="U244">
        <v>3516401.0585207902</v>
      </c>
      <c r="V244">
        <v>4750924.1566265896</v>
      </c>
      <c r="W244">
        <v>550735.65079406602</v>
      </c>
      <c r="X244">
        <v>0</v>
      </c>
      <c r="Y244">
        <v>0</v>
      </c>
      <c r="Z244">
        <v>0</v>
      </c>
      <c r="AA244">
        <v>805674.11422105203</v>
      </c>
      <c r="AB244">
        <v>20228.216879076801</v>
      </c>
      <c r="AC244">
        <v>140146.069159281</v>
      </c>
      <c r="AD244">
        <v>576.18179914840698</v>
      </c>
      <c r="AE244">
        <v>0</v>
      </c>
      <c r="AF244">
        <v>0</v>
      </c>
      <c r="AG244">
        <v>0</v>
      </c>
      <c r="AH244">
        <v>0</v>
      </c>
      <c r="AI244">
        <v>0</v>
      </c>
      <c r="AJ244">
        <v>6268284.3894792199</v>
      </c>
      <c r="AK244" s="63">
        <v>16496.995010421098</v>
      </c>
      <c r="AL244">
        <v>396.07192657172499</v>
      </c>
      <c r="AM244">
        <v>78891.171681099702</v>
      </c>
      <c r="AN244">
        <v>9624.8895615257607</v>
      </c>
      <c r="AO244">
        <v>18331.320898735801</v>
      </c>
      <c r="AP244">
        <v>396.07192657172499</v>
      </c>
      <c r="AQ244">
        <v>69679.580315536805</v>
      </c>
      <c r="AR244">
        <v>9624.8895615257607</v>
      </c>
      <c r="AS244">
        <v>18331.320898735801</v>
      </c>
      <c r="AT244">
        <v>0</v>
      </c>
    </row>
    <row r="245" spans="1:46" x14ac:dyDescent="0.25">
      <c r="A245" t="s">
        <v>3153</v>
      </c>
      <c r="B245">
        <v>1901</v>
      </c>
      <c r="C245" t="s">
        <v>64</v>
      </c>
      <c r="D245">
        <v>4637</v>
      </c>
      <c r="E245" t="s">
        <v>491</v>
      </c>
      <c r="F245" t="s">
        <v>2906</v>
      </c>
      <c r="G245" t="s">
        <v>2893</v>
      </c>
      <c r="H245" t="s">
        <v>2894</v>
      </c>
      <c r="I245" t="s">
        <v>2895</v>
      </c>
      <c r="J245">
        <v>120.72896281792499</v>
      </c>
      <c r="K245">
        <v>1</v>
      </c>
      <c r="L245">
        <v>1</v>
      </c>
      <c r="M245">
        <v>2</v>
      </c>
      <c r="N245">
        <v>268857.402556577</v>
      </c>
      <c r="O245">
        <v>140126.125554219</v>
      </c>
      <c r="P245">
        <v>327196.37055251299</v>
      </c>
      <c r="Q245">
        <v>51206.095372180702</v>
      </c>
      <c r="R245">
        <v>329904.29161911103</v>
      </c>
      <c r="S245">
        <v>44712.648345476598</v>
      </c>
      <c r="T245">
        <v>0</v>
      </c>
      <c r="U245">
        <v>1117290.2856546</v>
      </c>
      <c r="V245">
        <v>687280.63010973495</v>
      </c>
      <c r="W245">
        <v>167590.02931888701</v>
      </c>
      <c r="X245">
        <v>0</v>
      </c>
      <c r="Y245">
        <v>0</v>
      </c>
      <c r="Z245">
        <v>0</v>
      </c>
      <c r="AA245">
        <v>255992.37579607099</v>
      </c>
      <c r="AB245">
        <v>6427.2504299080802</v>
      </c>
      <c r="AC245">
        <v>44529.574140843499</v>
      </c>
      <c r="AD245">
        <v>183.07420463304899</v>
      </c>
      <c r="AE245">
        <v>0</v>
      </c>
      <c r="AF245">
        <v>0</v>
      </c>
      <c r="AG245">
        <v>0</v>
      </c>
      <c r="AH245">
        <v>0</v>
      </c>
      <c r="AI245">
        <v>0</v>
      </c>
      <c r="AJ245">
        <v>1162002.93400008</v>
      </c>
      <c r="AK245" s="63">
        <v>9624.8895615257607</v>
      </c>
      <c r="AL245">
        <v>396.07192657172499</v>
      </c>
      <c r="AM245">
        <v>78891.171681099702</v>
      </c>
      <c r="AN245">
        <v>9624.8895615257607</v>
      </c>
      <c r="AO245">
        <v>18331.320898735801</v>
      </c>
      <c r="AP245">
        <v>396.07192657172499</v>
      </c>
      <c r="AQ245">
        <v>69679.580315536805</v>
      </c>
      <c r="AR245">
        <v>9624.8895615257607</v>
      </c>
      <c r="AS245">
        <v>18331.320898735801</v>
      </c>
      <c r="AT245">
        <v>0</v>
      </c>
    </row>
    <row r="246" spans="1:46" x14ac:dyDescent="0.25">
      <c r="A246" t="s">
        <v>4313</v>
      </c>
      <c r="B246">
        <v>1901</v>
      </c>
      <c r="C246" t="s">
        <v>64</v>
      </c>
      <c r="D246">
        <v>35</v>
      </c>
      <c r="E246" t="s">
        <v>492</v>
      </c>
      <c r="F246" t="s">
        <v>2892</v>
      </c>
      <c r="G246" t="s">
        <v>2893</v>
      </c>
      <c r="H246" t="s">
        <v>2894</v>
      </c>
      <c r="I246" t="s">
        <v>2895</v>
      </c>
      <c r="J246">
        <v>328.69999999999101</v>
      </c>
      <c r="K246">
        <v>1</v>
      </c>
      <c r="L246">
        <v>2</v>
      </c>
      <c r="M246">
        <v>2</v>
      </c>
      <c r="N246">
        <v>2794328.7406629701</v>
      </c>
      <c r="O246">
        <v>855533.38961733098</v>
      </c>
      <c r="P246">
        <v>921050.10204598098</v>
      </c>
      <c r="Q246">
        <v>139415.12588176</v>
      </c>
      <c r="R246">
        <v>898206.51253949502</v>
      </c>
      <c r="S246">
        <v>121735.888125891</v>
      </c>
      <c r="T246">
        <v>2566568.56</v>
      </c>
      <c r="U246">
        <v>3041965.3107475401</v>
      </c>
      <c r="V246">
        <v>4403753.2766891401</v>
      </c>
      <c r="W246">
        <v>490309.69058046001</v>
      </c>
      <c r="X246">
        <v>0</v>
      </c>
      <c r="Y246">
        <v>0</v>
      </c>
      <c r="Z246">
        <v>0</v>
      </c>
      <c r="AA246">
        <v>696971.89440008299</v>
      </c>
      <c r="AB246">
        <v>17499.009077853701</v>
      </c>
      <c r="AC246">
        <v>121237.445253043</v>
      </c>
      <c r="AD246">
        <v>498.442872847633</v>
      </c>
      <c r="AE246">
        <v>0</v>
      </c>
      <c r="AF246">
        <v>0</v>
      </c>
      <c r="AG246">
        <v>0</v>
      </c>
      <c r="AH246">
        <v>0</v>
      </c>
      <c r="AI246">
        <v>0</v>
      </c>
      <c r="AJ246">
        <v>5730269.7588734301</v>
      </c>
      <c r="AK246" s="63">
        <v>17433.1297805707</v>
      </c>
      <c r="AL246">
        <v>396.07192657172499</v>
      </c>
      <c r="AM246">
        <v>78891.171681099702</v>
      </c>
      <c r="AN246">
        <v>9624.8895615257607</v>
      </c>
      <c r="AO246">
        <v>18331.320898735801</v>
      </c>
      <c r="AP246">
        <v>396.07192657172499</v>
      </c>
      <c r="AQ246">
        <v>69679.580315536805</v>
      </c>
      <c r="AR246">
        <v>9624.8895615257607</v>
      </c>
      <c r="AS246">
        <v>18331.320898735801</v>
      </c>
      <c r="AT246">
        <v>0</v>
      </c>
    </row>
    <row r="247" spans="1:46" x14ac:dyDescent="0.25">
      <c r="A247" t="s">
        <v>3155</v>
      </c>
      <c r="B247">
        <v>1901</v>
      </c>
      <c r="C247" t="s">
        <v>64</v>
      </c>
      <c r="D247">
        <v>36</v>
      </c>
      <c r="E247" t="s">
        <v>493</v>
      </c>
      <c r="F247" t="s">
        <v>2892</v>
      </c>
      <c r="G247" t="s">
        <v>2893</v>
      </c>
      <c r="H247" t="s">
        <v>2894</v>
      </c>
      <c r="I247" t="s">
        <v>2895</v>
      </c>
      <c r="J247">
        <v>375.05714285713702</v>
      </c>
      <c r="K247">
        <v>2</v>
      </c>
      <c r="L247">
        <v>1</v>
      </c>
      <c r="M247">
        <v>2</v>
      </c>
      <c r="N247">
        <v>3089749.3548505302</v>
      </c>
      <c r="O247">
        <v>1055320.2664932599</v>
      </c>
      <c r="P247">
        <v>1042972.64713353</v>
      </c>
      <c r="Q247">
        <v>159077.08787429999</v>
      </c>
      <c r="R247">
        <v>1024882.16698736</v>
      </c>
      <c r="S247">
        <v>138904.51592234199</v>
      </c>
      <c r="T247">
        <v>2901022.46</v>
      </c>
      <c r="U247">
        <v>3470979.0633389899</v>
      </c>
      <c r="V247">
        <v>4850811.5392488698</v>
      </c>
      <c r="W247">
        <v>705955.98435479798</v>
      </c>
      <c r="X247">
        <v>0</v>
      </c>
      <c r="Y247">
        <v>0</v>
      </c>
      <c r="Z247">
        <v>0</v>
      </c>
      <c r="AA247">
        <v>795267.07443087501</v>
      </c>
      <c r="AB247">
        <v>19966.925304445002</v>
      </c>
      <c r="AC247">
        <v>138335.77676880499</v>
      </c>
      <c r="AD247">
        <v>568.73915353739403</v>
      </c>
      <c r="AE247">
        <v>0</v>
      </c>
      <c r="AF247">
        <v>0</v>
      </c>
      <c r="AG247">
        <v>0</v>
      </c>
      <c r="AH247">
        <v>0</v>
      </c>
      <c r="AI247">
        <v>0</v>
      </c>
      <c r="AJ247">
        <v>6510906.0392613299</v>
      </c>
      <c r="AK247" s="63">
        <v>17359.770806288601</v>
      </c>
      <c r="AL247">
        <v>396.07192657172499</v>
      </c>
      <c r="AM247">
        <v>78891.171681099702</v>
      </c>
      <c r="AN247">
        <v>9624.8895615257607</v>
      </c>
      <c r="AO247">
        <v>18331.320898735801</v>
      </c>
      <c r="AP247">
        <v>396.07192657172499</v>
      </c>
      <c r="AQ247">
        <v>69679.580315536805</v>
      </c>
      <c r="AR247">
        <v>9624.8895615257607</v>
      </c>
      <c r="AS247">
        <v>18331.320898735801</v>
      </c>
      <c r="AT247">
        <v>0</v>
      </c>
    </row>
    <row r="248" spans="1:46" x14ac:dyDescent="0.25">
      <c r="A248" t="s">
        <v>3156</v>
      </c>
      <c r="B248">
        <v>1901</v>
      </c>
      <c r="C248" t="s">
        <v>64</v>
      </c>
      <c r="D248">
        <v>38</v>
      </c>
      <c r="E248" t="s">
        <v>494</v>
      </c>
      <c r="F248" t="s">
        <v>2892</v>
      </c>
      <c r="G248" t="s">
        <v>2911</v>
      </c>
      <c r="H248" t="s">
        <v>2894</v>
      </c>
      <c r="I248" t="s">
        <v>2895</v>
      </c>
      <c r="J248">
        <v>781.43449784719098</v>
      </c>
      <c r="K248">
        <v>1</v>
      </c>
      <c r="L248">
        <v>1</v>
      </c>
      <c r="M248">
        <v>2</v>
      </c>
      <c r="N248">
        <v>5522502.6561785797</v>
      </c>
      <c r="O248">
        <v>2404507.7002822701</v>
      </c>
      <c r="P248">
        <v>2171984.6263001198</v>
      </c>
      <c r="Q248">
        <v>331438.35985920002</v>
      </c>
      <c r="R248">
        <v>2135350.0306948498</v>
      </c>
      <c r="S248">
        <v>289408.64803054399</v>
      </c>
      <c r="T248">
        <v>5333971.28</v>
      </c>
      <c r="U248">
        <v>7231812.0933149997</v>
      </c>
      <c r="V248">
        <v>9608004.6106698196</v>
      </c>
      <c r="W248">
        <v>1259232.3322048699</v>
      </c>
      <c r="X248">
        <v>0</v>
      </c>
      <c r="Y248">
        <v>0</v>
      </c>
      <c r="Z248">
        <v>0</v>
      </c>
      <c r="AA248">
        <v>1656945.1850141401</v>
      </c>
      <c r="AB248">
        <v>41601.245426152702</v>
      </c>
      <c r="AC248">
        <v>288223.675544845</v>
      </c>
      <c r="AD248">
        <v>1184.9724856988501</v>
      </c>
      <c r="AE248">
        <v>0</v>
      </c>
      <c r="AF248">
        <v>0</v>
      </c>
      <c r="AG248">
        <v>0</v>
      </c>
      <c r="AH248">
        <v>0</v>
      </c>
      <c r="AI248">
        <v>0</v>
      </c>
      <c r="AJ248">
        <v>12855192.0213455</v>
      </c>
      <c r="AK248" s="63">
        <v>16450.760820978499</v>
      </c>
      <c r="AL248">
        <v>396.07192657172499</v>
      </c>
      <c r="AM248">
        <v>78891.171681099702</v>
      </c>
      <c r="AN248">
        <v>9624.8895615257607</v>
      </c>
      <c r="AO248">
        <v>18331.320898735801</v>
      </c>
      <c r="AP248">
        <v>3712.8033307938799</v>
      </c>
      <c r="AQ248">
        <v>25435.7452526624</v>
      </c>
      <c r="AR248">
        <v>16152.927453005301</v>
      </c>
      <c r="AS248">
        <v>16450.760820978499</v>
      </c>
      <c r="AT248">
        <v>0</v>
      </c>
    </row>
    <row r="249" spans="1:46" x14ac:dyDescent="0.25">
      <c r="A249" t="s">
        <v>3157</v>
      </c>
      <c r="B249">
        <v>1901</v>
      </c>
      <c r="C249" t="s">
        <v>64</v>
      </c>
      <c r="D249">
        <v>37</v>
      </c>
      <c r="E249" t="s">
        <v>495</v>
      </c>
      <c r="F249" t="s">
        <v>2892</v>
      </c>
      <c r="G249" t="s">
        <v>2893</v>
      </c>
      <c r="H249" t="s">
        <v>2894</v>
      </c>
      <c r="I249" t="s">
        <v>2895</v>
      </c>
      <c r="J249">
        <v>289.58593737763499</v>
      </c>
      <c r="K249">
        <v>1</v>
      </c>
      <c r="L249">
        <v>1</v>
      </c>
      <c r="M249">
        <v>2</v>
      </c>
      <c r="N249">
        <v>2592848.3063326199</v>
      </c>
      <c r="O249">
        <v>876477.20709628903</v>
      </c>
      <c r="P249">
        <v>817768.88715993904</v>
      </c>
      <c r="Q249">
        <v>122825.250724343</v>
      </c>
      <c r="R249">
        <v>791323.31880880101</v>
      </c>
      <c r="S249">
        <v>107249.77570865799</v>
      </c>
      <c r="T249">
        <v>2521260.08</v>
      </c>
      <c r="U249">
        <v>2679982.8901219899</v>
      </c>
      <c r="V249">
        <v>4034104.5887531801</v>
      </c>
      <c r="W249">
        <v>537686.82580838597</v>
      </c>
      <c r="X249">
        <v>0</v>
      </c>
      <c r="Y249">
        <v>0</v>
      </c>
      <c r="Z249">
        <v>0</v>
      </c>
      <c r="AA249">
        <v>614034.86268852896</v>
      </c>
      <c r="AB249">
        <v>15416.6928718897</v>
      </c>
      <c r="AC249">
        <v>106810.645661312</v>
      </c>
      <c r="AD249">
        <v>439.130047346477</v>
      </c>
      <c r="AE249">
        <v>0</v>
      </c>
      <c r="AF249">
        <v>0</v>
      </c>
      <c r="AG249">
        <v>0</v>
      </c>
      <c r="AH249">
        <v>0</v>
      </c>
      <c r="AI249">
        <v>0</v>
      </c>
      <c r="AJ249">
        <v>5308492.7458306504</v>
      </c>
      <c r="AK249" s="63">
        <v>18331.320898735801</v>
      </c>
      <c r="AL249">
        <v>396.07192657172499</v>
      </c>
      <c r="AM249">
        <v>78891.171681099702</v>
      </c>
      <c r="AN249">
        <v>9624.8895615257607</v>
      </c>
      <c r="AO249">
        <v>18331.320898735801</v>
      </c>
      <c r="AP249">
        <v>396.07192657172499</v>
      </c>
      <c r="AQ249">
        <v>69679.580315536805</v>
      </c>
      <c r="AR249">
        <v>9624.8895615257607</v>
      </c>
      <c r="AS249">
        <v>18331.320898735801</v>
      </c>
      <c r="AT249">
        <v>0</v>
      </c>
    </row>
    <row r="250" spans="1:46" x14ac:dyDescent="0.25">
      <c r="A250" t="s">
        <v>4314</v>
      </c>
      <c r="B250">
        <v>1901</v>
      </c>
      <c r="C250" t="s">
        <v>64</v>
      </c>
      <c r="D250">
        <v>39</v>
      </c>
      <c r="E250" t="s">
        <v>496</v>
      </c>
      <c r="F250" t="s">
        <v>2892</v>
      </c>
      <c r="G250" t="s">
        <v>2893</v>
      </c>
      <c r="H250" t="s">
        <v>2894</v>
      </c>
      <c r="I250" t="s">
        <v>2895</v>
      </c>
      <c r="J250">
        <v>410.94285714283899</v>
      </c>
      <c r="K250">
        <v>1</v>
      </c>
      <c r="L250">
        <v>1</v>
      </c>
      <c r="M250">
        <v>2</v>
      </c>
      <c r="N250">
        <v>3351700.4978148001</v>
      </c>
      <c r="O250">
        <v>1107743.84156947</v>
      </c>
      <c r="P250">
        <v>1145833.61965119</v>
      </c>
      <c r="Q250">
        <v>176568.36834432799</v>
      </c>
      <c r="R250">
        <v>1122943.5672871801</v>
      </c>
      <c r="S250">
        <v>152194.99143071499</v>
      </c>
      <c r="T250">
        <v>3101705.27</v>
      </c>
      <c r="U250">
        <v>3803084.6246669702</v>
      </c>
      <c r="V250">
        <v>5191773.0850762296</v>
      </c>
      <c r="W250">
        <v>819780.684185636</v>
      </c>
      <c r="X250">
        <v>0</v>
      </c>
      <c r="Y250">
        <v>0</v>
      </c>
      <c r="Z250">
        <v>0</v>
      </c>
      <c r="AA250">
        <v>871358.75154558802</v>
      </c>
      <c r="AB250">
        <v>21877.373859512802</v>
      </c>
      <c r="AC250">
        <v>151571.834940631</v>
      </c>
      <c r="AD250">
        <v>623.15649008365199</v>
      </c>
      <c r="AE250">
        <v>0</v>
      </c>
      <c r="AF250">
        <v>0</v>
      </c>
      <c r="AG250">
        <v>0</v>
      </c>
      <c r="AH250">
        <v>0</v>
      </c>
      <c r="AI250">
        <v>0</v>
      </c>
      <c r="AJ250">
        <v>7056984.8860976798</v>
      </c>
      <c r="AK250" s="63">
        <v>17172.667107935002</v>
      </c>
      <c r="AL250">
        <v>396.07192657172499</v>
      </c>
      <c r="AM250">
        <v>78891.171681099702</v>
      </c>
      <c r="AN250">
        <v>9624.8895615257607</v>
      </c>
      <c r="AO250">
        <v>18331.320898735801</v>
      </c>
      <c r="AP250">
        <v>396.07192657172499</v>
      </c>
      <c r="AQ250">
        <v>69679.580315536805</v>
      </c>
      <c r="AR250">
        <v>9624.8895615257607</v>
      </c>
      <c r="AS250">
        <v>18331.320898735801</v>
      </c>
      <c r="AT250">
        <v>0</v>
      </c>
    </row>
    <row r="251" spans="1:46" x14ac:dyDescent="0.25">
      <c r="A251" t="s">
        <v>3159</v>
      </c>
      <c r="B251">
        <v>2216</v>
      </c>
      <c r="C251" t="s">
        <v>66</v>
      </c>
      <c r="D251">
        <v>3434</v>
      </c>
      <c r="E251" t="s">
        <v>498</v>
      </c>
      <c r="F251" t="s">
        <v>2906</v>
      </c>
      <c r="G251" t="s">
        <v>2907</v>
      </c>
      <c r="H251" t="s">
        <v>2894</v>
      </c>
      <c r="I251" t="s">
        <v>2895</v>
      </c>
      <c r="J251">
        <v>289.38461538459899</v>
      </c>
      <c r="K251">
        <v>1</v>
      </c>
      <c r="L251">
        <v>1</v>
      </c>
      <c r="M251">
        <v>2</v>
      </c>
      <c r="N251">
        <v>2416380.5</v>
      </c>
      <c r="O251">
        <v>390200.56</v>
      </c>
      <c r="P251">
        <v>2561541.29</v>
      </c>
      <c r="Q251">
        <v>406391.78</v>
      </c>
      <c r="R251">
        <v>2153901</v>
      </c>
      <c r="S251">
        <v>143814.74</v>
      </c>
      <c r="T251">
        <v>2490133.35</v>
      </c>
      <c r="U251">
        <v>5438281.7800000003</v>
      </c>
      <c r="V251">
        <v>7420382.1399999997</v>
      </c>
      <c r="W251">
        <v>508032.99</v>
      </c>
      <c r="X251">
        <v>0</v>
      </c>
      <c r="Y251">
        <v>0</v>
      </c>
      <c r="Z251">
        <v>0</v>
      </c>
      <c r="AA251">
        <v>0</v>
      </c>
      <c r="AB251">
        <v>0</v>
      </c>
      <c r="AC251">
        <v>143814.74</v>
      </c>
      <c r="AD251">
        <v>0</v>
      </c>
      <c r="AE251">
        <v>0</v>
      </c>
      <c r="AF251">
        <v>0</v>
      </c>
      <c r="AG251">
        <v>0</v>
      </c>
      <c r="AH251">
        <v>0</v>
      </c>
      <c r="AI251">
        <v>0</v>
      </c>
      <c r="AJ251">
        <v>8072229.8700000001</v>
      </c>
      <c r="AK251" s="63">
        <v>27894.467918661801</v>
      </c>
      <c r="AL251">
        <v>396.07192657172499</v>
      </c>
      <c r="AM251">
        <v>78891.171681099702</v>
      </c>
      <c r="AN251">
        <v>27894.467918661801</v>
      </c>
      <c r="AO251">
        <v>27894.467918661801</v>
      </c>
      <c r="AP251">
        <v>396.07192657172499</v>
      </c>
      <c r="AQ251">
        <v>59280.106098625802</v>
      </c>
      <c r="AR251">
        <v>27894.467918661801</v>
      </c>
      <c r="AS251">
        <v>27894.467918661801</v>
      </c>
      <c r="AT251">
        <v>0</v>
      </c>
    </row>
    <row r="252" spans="1:46" x14ac:dyDescent="0.25">
      <c r="A252" t="s">
        <v>3160</v>
      </c>
      <c r="B252">
        <v>2086</v>
      </c>
      <c r="C252" t="s">
        <v>67</v>
      </c>
      <c r="D252">
        <v>570</v>
      </c>
      <c r="E252" t="s">
        <v>499</v>
      </c>
      <c r="F252" t="s">
        <v>2892</v>
      </c>
      <c r="G252" t="s">
        <v>2893</v>
      </c>
      <c r="H252" t="s">
        <v>2894</v>
      </c>
      <c r="I252" t="s">
        <v>2895</v>
      </c>
      <c r="J252">
        <v>612.16316526598996</v>
      </c>
      <c r="K252">
        <v>1</v>
      </c>
      <c r="L252">
        <v>1</v>
      </c>
      <c r="M252">
        <v>2</v>
      </c>
      <c r="N252">
        <v>3956751.4097762601</v>
      </c>
      <c r="O252">
        <v>895401.79509250203</v>
      </c>
      <c r="P252">
        <v>1765833.66223345</v>
      </c>
      <c r="Q252">
        <v>363169.329829244</v>
      </c>
      <c r="R252">
        <v>553199.92028443096</v>
      </c>
      <c r="S252">
        <v>389768.44409476803</v>
      </c>
      <c r="T252">
        <v>3551299.79</v>
      </c>
      <c r="U252">
        <v>3983056.3272158899</v>
      </c>
      <c r="V252">
        <v>6474159.2718994496</v>
      </c>
      <c r="W252">
        <v>1060196.8453164501</v>
      </c>
      <c r="X252">
        <v>0</v>
      </c>
      <c r="Y252">
        <v>0</v>
      </c>
      <c r="Z252">
        <v>0</v>
      </c>
      <c r="AA252">
        <v>0</v>
      </c>
      <c r="AB252">
        <v>0</v>
      </c>
      <c r="AC252">
        <v>281356.93886085303</v>
      </c>
      <c r="AD252">
        <v>108411.505233915</v>
      </c>
      <c r="AE252">
        <v>0</v>
      </c>
      <c r="AF252">
        <v>0</v>
      </c>
      <c r="AG252">
        <v>0</v>
      </c>
      <c r="AH252">
        <v>0</v>
      </c>
      <c r="AI252">
        <v>0</v>
      </c>
      <c r="AJ252">
        <v>7924124.5613106601</v>
      </c>
      <c r="AK252" s="63">
        <v>12944.4648272288</v>
      </c>
      <c r="AL252">
        <v>396.07192657172499</v>
      </c>
      <c r="AM252">
        <v>78891.171681099702</v>
      </c>
      <c r="AN252">
        <v>7143.2340582116403</v>
      </c>
      <c r="AO252">
        <v>14779.9816344018</v>
      </c>
      <c r="AP252">
        <v>396.07192657172499</v>
      </c>
      <c r="AQ252">
        <v>69679.580315536805</v>
      </c>
      <c r="AR252">
        <v>12944.4648272288</v>
      </c>
      <c r="AS252">
        <v>12944.4648272288</v>
      </c>
      <c r="AT252">
        <v>0</v>
      </c>
    </row>
    <row r="253" spans="1:46" x14ac:dyDescent="0.25">
      <c r="A253" t="s">
        <v>3161</v>
      </c>
      <c r="B253">
        <v>2086</v>
      </c>
      <c r="C253" t="s">
        <v>67</v>
      </c>
      <c r="D253">
        <v>572</v>
      </c>
      <c r="E253" t="s">
        <v>500</v>
      </c>
      <c r="F253" t="s">
        <v>2892</v>
      </c>
      <c r="G253" t="s">
        <v>2903</v>
      </c>
      <c r="H253" t="s">
        <v>2904</v>
      </c>
      <c r="I253" t="s">
        <v>2895</v>
      </c>
      <c r="J253">
        <v>351.22078126066799</v>
      </c>
      <c r="K253">
        <v>1</v>
      </c>
      <c r="L253">
        <v>2</v>
      </c>
      <c r="M253">
        <v>2</v>
      </c>
      <c r="N253">
        <v>2307168.5242715501</v>
      </c>
      <c r="O253">
        <v>1111557.92345108</v>
      </c>
      <c r="P253">
        <v>1013124.46356771</v>
      </c>
      <c r="Q253">
        <v>208363.75494288001</v>
      </c>
      <c r="R253">
        <v>327197.374097483</v>
      </c>
      <c r="S253">
        <v>223624.65632220401</v>
      </c>
      <c r="T253">
        <v>2682184.4500000002</v>
      </c>
      <c r="U253">
        <v>2285227.5903306999</v>
      </c>
      <c r="V253">
        <v>4044480.3700903398</v>
      </c>
      <c r="W253">
        <v>922931.67024035798</v>
      </c>
      <c r="X253">
        <v>0</v>
      </c>
      <c r="Y253">
        <v>0</v>
      </c>
      <c r="Z253">
        <v>0</v>
      </c>
      <c r="AA253">
        <v>0</v>
      </c>
      <c r="AB253">
        <v>0</v>
      </c>
      <c r="AC253">
        <v>161424.942706053</v>
      </c>
      <c r="AD253">
        <v>62199.713616150599</v>
      </c>
      <c r="AE253">
        <v>0</v>
      </c>
      <c r="AF253">
        <v>0</v>
      </c>
      <c r="AG253">
        <v>0</v>
      </c>
      <c r="AH253">
        <v>0</v>
      </c>
      <c r="AI253">
        <v>0</v>
      </c>
      <c r="AJ253">
        <v>5191036.6966529004</v>
      </c>
      <c r="AK253" s="63">
        <v>14779.9816344018</v>
      </c>
      <c r="AL253">
        <v>396.07192657172499</v>
      </c>
      <c r="AM253">
        <v>78891.171681099702</v>
      </c>
      <c r="AN253">
        <v>7143.2340582116403</v>
      </c>
      <c r="AO253">
        <v>14779.9816344018</v>
      </c>
      <c r="AP253">
        <v>396.07192657172499</v>
      </c>
      <c r="AQ253">
        <v>78891.171681099702</v>
      </c>
      <c r="AR253">
        <v>14779.9816344018</v>
      </c>
      <c r="AS253">
        <v>14779.9816344018</v>
      </c>
      <c r="AT253">
        <v>0</v>
      </c>
    </row>
    <row r="254" spans="1:46" x14ac:dyDescent="0.25">
      <c r="A254" t="s">
        <v>3162</v>
      </c>
      <c r="B254">
        <v>2086</v>
      </c>
      <c r="C254" t="s">
        <v>67</v>
      </c>
      <c r="D254">
        <v>571</v>
      </c>
      <c r="E254" t="s">
        <v>501</v>
      </c>
      <c r="F254" t="s">
        <v>2892</v>
      </c>
      <c r="G254" t="s">
        <v>2911</v>
      </c>
      <c r="H254" t="s">
        <v>2894</v>
      </c>
      <c r="I254" t="s">
        <v>2895</v>
      </c>
      <c r="J254">
        <v>305.610826939464</v>
      </c>
      <c r="K254">
        <v>1</v>
      </c>
      <c r="L254">
        <v>1</v>
      </c>
      <c r="M254">
        <v>2</v>
      </c>
      <c r="N254">
        <v>1992739.97563735</v>
      </c>
      <c r="O254">
        <v>693475.35080466396</v>
      </c>
      <c r="P254">
        <v>881558.89862831298</v>
      </c>
      <c r="Q254">
        <v>181305.386383287</v>
      </c>
      <c r="R254">
        <v>276174.54739785101</v>
      </c>
      <c r="S254">
        <v>194584.48870074199</v>
      </c>
      <c r="T254">
        <v>2036788.98</v>
      </c>
      <c r="U254">
        <v>1988465.1788514601</v>
      </c>
      <c r="V254">
        <v>3461614.7426351998</v>
      </c>
      <c r="W254">
        <v>563639.41621626902</v>
      </c>
      <c r="X254">
        <v>0</v>
      </c>
      <c r="Y254">
        <v>0</v>
      </c>
      <c r="Z254">
        <v>0</v>
      </c>
      <c r="AA254">
        <v>0</v>
      </c>
      <c r="AB254">
        <v>0</v>
      </c>
      <c r="AC254">
        <v>140462.104924363</v>
      </c>
      <c r="AD254">
        <v>54122.383776379203</v>
      </c>
      <c r="AE254">
        <v>0</v>
      </c>
      <c r="AF254">
        <v>0</v>
      </c>
      <c r="AG254">
        <v>0</v>
      </c>
      <c r="AH254">
        <v>0</v>
      </c>
      <c r="AI254">
        <v>0</v>
      </c>
      <c r="AJ254">
        <v>4219838.6475522099</v>
      </c>
      <c r="AK254" s="63">
        <v>13807.883345664601</v>
      </c>
      <c r="AL254">
        <v>396.07192657172499</v>
      </c>
      <c r="AM254">
        <v>78891.171681099702</v>
      </c>
      <c r="AN254">
        <v>7143.2340582116403</v>
      </c>
      <c r="AO254">
        <v>14779.9816344018</v>
      </c>
      <c r="AP254">
        <v>3712.8033307938799</v>
      </c>
      <c r="AQ254">
        <v>25435.7452526624</v>
      </c>
      <c r="AR254">
        <v>13807.883345664601</v>
      </c>
      <c r="AS254">
        <v>13807.883345664601</v>
      </c>
      <c r="AT254">
        <v>0</v>
      </c>
    </row>
    <row r="255" spans="1:46" x14ac:dyDescent="0.25">
      <c r="A255" t="s">
        <v>3163</v>
      </c>
      <c r="B255">
        <v>2086</v>
      </c>
      <c r="C255" t="s">
        <v>67</v>
      </c>
      <c r="D255">
        <v>2086</v>
      </c>
      <c r="E255" t="s">
        <v>67</v>
      </c>
      <c r="F255" t="s">
        <v>1871</v>
      </c>
      <c r="G255" t="s">
        <v>1871</v>
      </c>
      <c r="H255" t="s">
        <v>2899</v>
      </c>
      <c r="I255" t="s">
        <v>2895</v>
      </c>
      <c r="J255">
        <v>23.413305950960002</v>
      </c>
      <c r="K255">
        <v>1</v>
      </c>
      <c r="L255">
        <v>3</v>
      </c>
      <c r="M255">
        <v>2</v>
      </c>
      <c r="N255">
        <v>37530.180314843798</v>
      </c>
      <c r="O255">
        <v>12223.3506517565</v>
      </c>
      <c r="P255">
        <v>67537.555570518001</v>
      </c>
      <c r="Q255">
        <v>13890.078844588101</v>
      </c>
      <c r="R255">
        <v>21158.1482202351</v>
      </c>
      <c r="S255">
        <v>14907.4108822853</v>
      </c>
      <c r="T255">
        <v>0</v>
      </c>
      <c r="U255">
        <v>152339.31360194099</v>
      </c>
      <c r="V255">
        <v>120921.775375016</v>
      </c>
      <c r="W255">
        <v>31417.538226925</v>
      </c>
      <c r="X255">
        <v>0</v>
      </c>
      <c r="Y255">
        <v>0</v>
      </c>
      <c r="Z255">
        <v>0</v>
      </c>
      <c r="AA255">
        <v>0</v>
      </c>
      <c r="AB255">
        <v>0</v>
      </c>
      <c r="AC255">
        <v>10761.013508730801</v>
      </c>
      <c r="AD255">
        <v>4146.3973735545896</v>
      </c>
      <c r="AE255">
        <v>0</v>
      </c>
      <c r="AF255">
        <v>0</v>
      </c>
      <c r="AG255">
        <v>0</v>
      </c>
      <c r="AH255">
        <v>0</v>
      </c>
      <c r="AI255">
        <v>0</v>
      </c>
      <c r="AJ255">
        <v>167246.72448422699</v>
      </c>
      <c r="AK255" s="63">
        <v>7143.2340582116403</v>
      </c>
      <c r="AL255">
        <v>396.07192657172499</v>
      </c>
      <c r="AM255">
        <v>78891.171681099702</v>
      </c>
      <c r="AN255">
        <v>7143.2340582116403</v>
      </c>
      <c r="AO255">
        <v>14779.9816344018</v>
      </c>
      <c r="AP255">
        <v>539.66620917061095</v>
      </c>
      <c r="AQ255">
        <v>36189.915802998497</v>
      </c>
      <c r="AR255">
        <v>7143.2340582116403</v>
      </c>
      <c r="AS255">
        <v>7143.2340582116403</v>
      </c>
      <c r="AT255">
        <v>0</v>
      </c>
    </row>
    <row r="256" spans="1:46" x14ac:dyDescent="0.25">
      <c r="A256" t="s">
        <v>3164</v>
      </c>
      <c r="B256">
        <v>1970</v>
      </c>
      <c r="C256" t="s">
        <v>69</v>
      </c>
      <c r="D256">
        <v>5302</v>
      </c>
      <c r="E256" t="s">
        <v>502</v>
      </c>
      <c r="F256" t="s">
        <v>2892</v>
      </c>
      <c r="G256" t="s">
        <v>2893</v>
      </c>
      <c r="H256" t="s">
        <v>2894</v>
      </c>
      <c r="I256" t="s">
        <v>2895</v>
      </c>
      <c r="J256">
        <v>651.62529124446905</v>
      </c>
      <c r="K256">
        <v>1</v>
      </c>
      <c r="L256">
        <v>1</v>
      </c>
      <c r="M256">
        <v>2</v>
      </c>
      <c r="N256">
        <v>1727416.6660535601</v>
      </c>
      <c r="O256">
        <v>662514.29399379797</v>
      </c>
      <c r="P256">
        <v>1161711.17638807</v>
      </c>
      <c r="Q256">
        <v>322825.93904626998</v>
      </c>
      <c r="R256">
        <v>706264.47488974605</v>
      </c>
      <c r="S256">
        <v>294513.44325084798</v>
      </c>
      <c r="T256">
        <v>0</v>
      </c>
      <c r="U256">
        <v>4580732.5503714504</v>
      </c>
      <c r="V256">
        <v>3757747.96234925</v>
      </c>
      <c r="W256">
        <v>822984.58802219201</v>
      </c>
      <c r="X256">
        <v>0</v>
      </c>
      <c r="Y256">
        <v>0</v>
      </c>
      <c r="Z256">
        <v>0</v>
      </c>
      <c r="AA256">
        <v>0</v>
      </c>
      <c r="AB256">
        <v>0</v>
      </c>
      <c r="AC256">
        <v>294513.44325084798</v>
      </c>
      <c r="AD256">
        <v>0</v>
      </c>
      <c r="AE256">
        <v>0</v>
      </c>
      <c r="AF256">
        <v>0</v>
      </c>
      <c r="AG256">
        <v>0</v>
      </c>
      <c r="AH256">
        <v>0</v>
      </c>
      <c r="AI256">
        <v>0</v>
      </c>
      <c r="AJ256">
        <v>4875245.9936223002</v>
      </c>
      <c r="AK256" s="63">
        <v>7481.6709221208803</v>
      </c>
      <c r="AL256">
        <v>396.07192657172499</v>
      </c>
      <c r="AM256">
        <v>78891.171681099702</v>
      </c>
      <c r="AN256">
        <v>7481.6709221208803</v>
      </c>
      <c r="AO256">
        <v>35425.011687047197</v>
      </c>
      <c r="AP256">
        <v>396.07192657172499</v>
      </c>
      <c r="AQ256">
        <v>69679.580315536805</v>
      </c>
      <c r="AR256">
        <v>7481.6709221208803</v>
      </c>
      <c r="AS256">
        <v>35425.011687047197</v>
      </c>
      <c r="AT256">
        <v>0</v>
      </c>
    </row>
    <row r="257" spans="1:46" x14ac:dyDescent="0.25">
      <c r="A257" t="s">
        <v>3165</v>
      </c>
      <c r="B257">
        <v>1970</v>
      </c>
      <c r="C257" t="s">
        <v>69</v>
      </c>
      <c r="D257">
        <v>265</v>
      </c>
      <c r="E257" t="s">
        <v>503</v>
      </c>
      <c r="F257" t="s">
        <v>2892</v>
      </c>
      <c r="G257" t="s">
        <v>2893</v>
      </c>
      <c r="H257" t="s">
        <v>2894</v>
      </c>
      <c r="I257" t="s">
        <v>2895</v>
      </c>
      <c r="J257">
        <v>7.4642857142850003</v>
      </c>
      <c r="K257">
        <v>0</v>
      </c>
      <c r="L257">
        <v>0</v>
      </c>
      <c r="M257">
        <v>2</v>
      </c>
      <c r="N257">
        <v>19787.3405410903</v>
      </c>
      <c r="O257">
        <v>7589.0178705667304</v>
      </c>
      <c r="P257">
        <v>13307.2553422201</v>
      </c>
      <c r="Q257">
        <v>3697.9305091454498</v>
      </c>
      <c r="R257">
        <v>8090.1706874491701</v>
      </c>
      <c r="S257">
        <v>3373.6144324966799</v>
      </c>
      <c r="T257">
        <v>0</v>
      </c>
      <c r="U257">
        <v>52471.714950471702</v>
      </c>
      <c r="V257">
        <v>43044.530054503397</v>
      </c>
      <c r="W257">
        <v>9427.1848959682702</v>
      </c>
      <c r="X257">
        <v>0</v>
      </c>
      <c r="Y257">
        <v>0</v>
      </c>
      <c r="Z257">
        <v>0</v>
      </c>
      <c r="AA257">
        <v>0</v>
      </c>
      <c r="AB257">
        <v>0</v>
      </c>
      <c r="AC257">
        <v>3373.6144324966799</v>
      </c>
      <c r="AD257">
        <v>0</v>
      </c>
      <c r="AE257">
        <v>0</v>
      </c>
      <c r="AF257">
        <v>0</v>
      </c>
      <c r="AG257">
        <v>0</v>
      </c>
      <c r="AH257">
        <v>0</v>
      </c>
      <c r="AI257">
        <v>0</v>
      </c>
      <c r="AJ257">
        <v>55845.329382968397</v>
      </c>
      <c r="AK257" s="63">
        <v>7481.6709221208803</v>
      </c>
      <c r="AL257">
        <v>396.07192657172499</v>
      </c>
      <c r="AM257">
        <v>78891.171681099702</v>
      </c>
      <c r="AN257">
        <v>7481.6709221208803</v>
      </c>
      <c r="AO257">
        <v>35425.011687047197</v>
      </c>
      <c r="AP257">
        <v>396.07192657172499</v>
      </c>
      <c r="AQ257">
        <v>69679.580315536805</v>
      </c>
      <c r="AR257">
        <v>7481.6709221208803</v>
      </c>
      <c r="AS257">
        <v>35425.011687047197</v>
      </c>
      <c r="AT257">
        <v>0</v>
      </c>
    </row>
    <row r="258" spans="1:46" x14ac:dyDescent="0.25">
      <c r="A258" t="s">
        <v>3166</v>
      </c>
      <c r="B258">
        <v>1970</v>
      </c>
      <c r="C258" t="s">
        <v>69</v>
      </c>
      <c r="D258">
        <v>225</v>
      </c>
      <c r="E258" t="s">
        <v>504</v>
      </c>
      <c r="F258" t="s">
        <v>2892</v>
      </c>
      <c r="G258" t="s">
        <v>2903</v>
      </c>
      <c r="H258" t="s">
        <v>2904</v>
      </c>
      <c r="I258" t="s">
        <v>2895</v>
      </c>
      <c r="J258">
        <v>756.09219836078796</v>
      </c>
      <c r="K258">
        <v>1</v>
      </c>
      <c r="L258">
        <v>1</v>
      </c>
      <c r="M258">
        <v>2</v>
      </c>
      <c r="N258">
        <v>5775550.9565262301</v>
      </c>
      <c r="O258">
        <v>3069321.7482985002</v>
      </c>
      <c r="P258">
        <v>2172962.0335108</v>
      </c>
      <c r="Q258">
        <v>374580.57141279202</v>
      </c>
      <c r="R258">
        <v>1347385.9367716</v>
      </c>
      <c r="S258">
        <v>341729.08839843801</v>
      </c>
      <c r="T258">
        <v>7424697.3200000003</v>
      </c>
      <c r="U258">
        <v>5315103.9265199304</v>
      </c>
      <c r="V258">
        <v>9626617.7053442709</v>
      </c>
      <c r="W258">
        <v>3113183.54117567</v>
      </c>
      <c r="X258">
        <v>0</v>
      </c>
      <c r="Y258">
        <v>0</v>
      </c>
      <c r="Z258">
        <v>0</v>
      </c>
      <c r="AA258">
        <v>0</v>
      </c>
      <c r="AB258">
        <v>0</v>
      </c>
      <c r="AC258">
        <v>341729.08839843801</v>
      </c>
      <c r="AD258">
        <v>0</v>
      </c>
      <c r="AE258">
        <v>0</v>
      </c>
      <c r="AF258">
        <v>0</v>
      </c>
      <c r="AG258">
        <v>0</v>
      </c>
      <c r="AH258">
        <v>0</v>
      </c>
      <c r="AI258">
        <v>0</v>
      </c>
      <c r="AJ258">
        <v>13081530.3349184</v>
      </c>
      <c r="AK258" s="63">
        <v>17301.501540789799</v>
      </c>
      <c r="AL258">
        <v>396.07192657172499</v>
      </c>
      <c r="AM258">
        <v>78891.171681099702</v>
      </c>
      <c r="AN258">
        <v>7481.6709221208803</v>
      </c>
      <c r="AO258">
        <v>35425.011687047197</v>
      </c>
      <c r="AP258">
        <v>396.07192657172499</v>
      </c>
      <c r="AQ258">
        <v>78891.171681099702</v>
      </c>
      <c r="AR258">
        <v>17301.501540789799</v>
      </c>
      <c r="AS258">
        <v>29887.5899166985</v>
      </c>
      <c r="AT258">
        <v>0</v>
      </c>
    </row>
    <row r="259" spans="1:46" x14ac:dyDescent="0.25">
      <c r="A259" t="s">
        <v>3167</v>
      </c>
      <c r="B259">
        <v>1970</v>
      </c>
      <c r="C259" t="s">
        <v>69</v>
      </c>
      <c r="D259">
        <v>224</v>
      </c>
      <c r="E259" t="s">
        <v>505</v>
      </c>
      <c r="F259" t="s">
        <v>2892</v>
      </c>
      <c r="G259" t="s">
        <v>2911</v>
      </c>
      <c r="H259" t="s">
        <v>2894</v>
      </c>
      <c r="I259" t="s">
        <v>2895</v>
      </c>
      <c r="J259">
        <v>671.37631502349996</v>
      </c>
      <c r="K259">
        <v>1</v>
      </c>
      <c r="L259">
        <v>1</v>
      </c>
      <c r="M259">
        <v>2</v>
      </c>
      <c r="N259">
        <v>5015932.0676297601</v>
      </c>
      <c r="O259">
        <v>1639949.0878109799</v>
      </c>
      <c r="P259">
        <v>1753679.2178117</v>
      </c>
      <c r="Q259">
        <v>332610.92266225797</v>
      </c>
      <c r="R259">
        <v>809343.57422696601</v>
      </c>
      <c r="S259">
        <v>303440.26377032598</v>
      </c>
      <c r="T259">
        <v>4831938.4800000004</v>
      </c>
      <c r="U259">
        <v>4719576.3901416697</v>
      </c>
      <c r="V259">
        <v>8118822.4493664103</v>
      </c>
      <c r="W259">
        <v>1432692.4207752501</v>
      </c>
      <c r="X259">
        <v>0</v>
      </c>
      <c r="Y259">
        <v>0</v>
      </c>
      <c r="Z259">
        <v>0</v>
      </c>
      <c r="AA259">
        <v>0</v>
      </c>
      <c r="AB259">
        <v>0</v>
      </c>
      <c r="AC259">
        <v>303440.26377032598</v>
      </c>
      <c r="AD259">
        <v>0</v>
      </c>
      <c r="AE259">
        <v>0</v>
      </c>
      <c r="AF259">
        <v>0</v>
      </c>
      <c r="AG259">
        <v>0</v>
      </c>
      <c r="AH259">
        <v>0</v>
      </c>
      <c r="AI259">
        <v>0</v>
      </c>
      <c r="AJ259">
        <v>9854955.1339119896</v>
      </c>
      <c r="AK259" s="63">
        <v>14678.7351793413</v>
      </c>
      <c r="AL259">
        <v>396.07192657172499</v>
      </c>
      <c r="AM259">
        <v>78891.171681099702</v>
      </c>
      <c r="AN259">
        <v>7481.6709221208803</v>
      </c>
      <c r="AO259">
        <v>35425.011687047197</v>
      </c>
      <c r="AP259">
        <v>3712.8033307938799</v>
      </c>
      <c r="AQ259">
        <v>25435.7452526624</v>
      </c>
      <c r="AR259">
        <v>14678.7351793413</v>
      </c>
      <c r="AS259">
        <v>14678.7351793413</v>
      </c>
      <c r="AT259">
        <v>0</v>
      </c>
    </row>
    <row r="260" spans="1:46" x14ac:dyDescent="0.25">
      <c r="A260" t="s">
        <v>3168</v>
      </c>
      <c r="B260">
        <v>1970</v>
      </c>
      <c r="C260" t="s">
        <v>69</v>
      </c>
      <c r="D260">
        <v>1970</v>
      </c>
      <c r="E260" t="s">
        <v>69</v>
      </c>
      <c r="F260" t="s">
        <v>1871</v>
      </c>
      <c r="G260" t="s">
        <v>1871</v>
      </c>
      <c r="H260" t="s">
        <v>2899</v>
      </c>
      <c r="I260" t="s">
        <v>2895</v>
      </c>
      <c r="J260">
        <v>48.229269211103002</v>
      </c>
      <c r="K260">
        <v>1</v>
      </c>
      <c r="L260">
        <v>1</v>
      </c>
      <c r="M260">
        <v>2</v>
      </c>
      <c r="N260">
        <v>127852.68550233</v>
      </c>
      <c r="O260">
        <v>49035.205770187298</v>
      </c>
      <c r="P260">
        <v>85982.667990931601</v>
      </c>
      <c r="Q260">
        <v>23893.5770784079</v>
      </c>
      <c r="R260">
        <v>52273.323260126002</v>
      </c>
      <c r="S260">
        <v>21798.061449866502</v>
      </c>
      <c r="T260">
        <v>0</v>
      </c>
      <c r="U260">
        <v>339037.45960198302</v>
      </c>
      <c r="V260">
        <v>278125.23629569099</v>
      </c>
      <c r="W260">
        <v>60912.223306292603</v>
      </c>
      <c r="X260">
        <v>0</v>
      </c>
      <c r="Y260">
        <v>0</v>
      </c>
      <c r="Z260">
        <v>0</v>
      </c>
      <c r="AA260">
        <v>0</v>
      </c>
      <c r="AB260">
        <v>0</v>
      </c>
      <c r="AC260">
        <v>21798.061449866502</v>
      </c>
      <c r="AD260">
        <v>0</v>
      </c>
      <c r="AE260">
        <v>0</v>
      </c>
      <c r="AF260">
        <v>0</v>
      </c>
      <c r="AG260">
        <v>0</v>
      </c>
      <c r="AH260">
        <v>0</v>
      </c>
      <c r="AI260">
        <v>0</v>
      </c>
      <c r="AJ260">
        <v>360835.52105185</v>
      </c>
      <c r="AK260" s="63">
        <v>7481.6709221208803</v>
      </c>
      <c r="AL260">
        <v>396.07192657172499</v>
      </c>
      <c r="AM260">
        <v>78891.171681099702</v>
      </c>
      <c r="AN260">
        <v>7481.6709221208803</v>
      </c>
      <c r="AO260">
        <v>35425.011687047197</v>
      </c>
      <c r="AP260">
        <v>539.66620917061095</v>
      </c>
      <c r="AQ260">
        <v>36189.915802998497</v>
      </c>
      <c r="AR260">
        <v>7481.6709221208803</v>
      </c>
      <c r="AS260">
        <v>7481.6709221208803</v>
      </c>
      <c r="AT260">
        <v>0</v>
      </c>
    </row>
    <row r="261" spans="1:46" x14ac:dyDescent="0.25">
      <c r="A261" t="s">
        <v>3169</v>
      </c>
      <c r="B261">
        <v>1970</v>
      </c>
      <c r="C261" t="s">
        <v>69</v>
      </c>
      <c r="D261">
        <v>219</v>
      </c>
      <c r="E261" t="s">
        <v>506</v>
      </c>
      <c r="F261" t="s">
        <v>2892</v>
      </c>
      <c r="G261" t="s">
        <v>2893</v>
      </c>
      <c r="H261" t="s">
        <v>2904</v>
      </c>
      <c r="I261" t="s">
        <v>2895</v>
      </c>
      <c r="J261">
        <v>631.58460154825605</v>
      </c>
      <c r="K261">
        <v>1</v>
      </c>
      <c r="L261">
        <v>1</v>
      </c>
      <c r="M261">
        <v>2</v>
      </c>
      <c r="N261">
        <v>4614763.6687926799</v>
      </c>
      <c r="O261">
        <v>1352618.56378899</v>
      </c>
      <c r="P261">
        <v>1594390.39140908</v>
      </c>
      <c r="Q261">
        <v>312897.45014744397</v>
      </c>
      <c r="R261">
        <v>704701.93096905597</v>
      </c>
      <c r="S261">
        <v>285455.70315564499</v>
      </c>
      <c r="T261">
        <v>4139519.56</v>
      </c>
      <c r="U261">
        <v>4439852.4451072495</v>
      </c>
      <c r="V261">
        <v>7301488.46982117</v>
      </c>
      <c r="W261">
        <v>1277883.5352860701</v>
      </c>
      <c r="X261">
        <v>0</v>
      </c>
      <c r="Y261">
        <v>0</v>
      </c>
      <c r="Z261">
        <v>0</v>
      </c>
      <c r="AA261">
        <v>0</v>
      </c>
      <c r="AB261">
        <v>0</v>
      </c>
      <c r="AC261">
        <v>285455.70315564499</v>
      </c>
      <c r="AD261">
        <v>0</v>
      </c>
      <c r="AE261">
        <v>0</v>
      </c>
      <c r="AF261">
        <v>0</v>
      </c>
      <c r="AG261">
        <v>0</v>
      </c>
      <c r="AH261">
        <v>0</v>
      </c>
      <c r="AI261">
        <v>0</v>
      </c>
      <c r="AJ261">
        <v>8864827.7082628906</v>
      </c>
      <c r="AK261" s="63">
        <v>14035.851549470701</v>
      </c>
      <c r="AL261">
        <v>396.07192657172499</v>
      </c>
      <c r="AM261">
        <v>78891.171681099702</v>
      </c>
      <c r="AN261">
        <v>7481.6709221208803</v>
      </c>
      <c r="AO261">
        <v>35425.011687047197</v>
      </c>
      <c r="AP261">
        <v>396.07192657172499</v>
      </c>
      <c r="AQ261">
        <v>69679.580315536805</v>
      </c>
      <c r="AR261">
        <v>7481.6709221208803</v>
      </c>
      <c r="AS261">
        <v>35425.011687047197</v>
      </c>
      <c r="AT261">
        <v>0</v>
      </c>
    </row>
    <row r="262" spans="1:46" x14ac:dyDescent="0.25">
      <c r="A262" t="s">
        <v>3170</v>
      </c>
      <c r="B262">
        <v>1970</v>
      </c>
      <c r="C262" t="s">
        <v>69</v>
      </c>
      <c r="D262">
        <v>222</v>
      </c>
      <c r="E262" t="s">
        <v>507</v>
      </c>
      <c r="F262" t="s">
        <v>2892</v>
      </c>
      <c r="G262" t="s">
        <v>2893</v>
      </c>
      <c r="H262" t="s">
        <v>2904</v>
      </c>
      <c r="I262" t="s">
        <v>2895</v>
      </c>
      <c r="J262">
        <v>18.807017543859001</v>
      </c>
      <c r="K262">
        <v>1</v>
      </c>
      <c r="L262">
        <v>1</v>
      </c>
      <c r="M262">
        <v>2</v>
      </c>
      <c r="N262">
        <v>294524.86186446802</v>
      </c>
      <c r="O262">
        <v>145269.97273927199</v>
      </c>
      <c r="P262">
        <v>168116.15636884901</v>
      </c>
      <c r="Q262">
        <v>9317.3073249825193</v>
      </c>
      <c r="R262">
        <v>40510.357595440997</v>
      </c>
      <c r="S262">
        <v>8500.1603966949206</v>
      </c>
      <c r="T262">
        <v>525530.9</v>
      </c>
      <c r="U262">
        <v>132207.75589301201</v>
      </c>
      <c r="V262">
        <v>575783.86671418196</v>
      </c>
      <c r="W262">
        <v>81954.789178829902</v>
      </c>
      <c r="X262">
        <v>0</v>
      </c>
      <c r="Y262">
        <v>0</v>
      </c>
      <c r="Z262">
        <v>0</v>
      </c>
      <c r="AA262">
        <v>0</v>
      </c>
      <c r="AB262">
        <v>0</v>
      </c>
      <c r="AC262">
        <v>8500.1603966949206</v>
      </c>
      <c r="AD262">
        <v>0</v>
      </c>
      <c r="AE262">
        <v>0</v>
      </c>
      <c r="AF262">
        <v>0</v>
      </c>
      <c r="AG262">
        <v>0</v>
      </c>
      <c r="AH262">
        <v>0</v>
      </c>
      <c r="AI262">
        <v>0</v>
      </c>
      <c r="AJ262">
        <v>666238.81628970697</v>
      </c>
      <c r="AK262" s="63">
        <v>35425.011687047197</v>
      </c>
      <c r="AL262">
        <v>396.07192657172499</v>
      </c>
      <c r="AM262">
        <v>78891.171681099702</v>
      </c>
      <c r="AN262">
        <v>7481.6709221208803</v>
      </c>
      <c r="AO262">
        <v>35425.011687047197</v>
      </c>
      <c r="AP262">
        <v>396.07192657172499</v>
      </c>
      <c r="AQ262">
        <v>69679.580315536805</v>
      </c>
      <c r="AR262">
        <v>7481.6709221208803</v>
      </c>
      <c r="AS262">
        <v>35425.011687047197</v>
      </c>
      <c r="AT262">
        <v>0</v>
      </c>
    </row>
    <row r="263" spans="1:46" x14ac:dyDescent="0.25">
      <c r="A263" t="s">
        <v>3171</v>
      </c>
      <c r="B263">
        <v>1970</v>
      </c>
      <c r="C263" t="s">
        <v>69</v>
      </c>
      <c r="D263">
        <v>4392</v>
      </c>
      <c r="E263" t="s">
        <v>508</v>
      </c>
      <c r="F263" t="s">
        <v>2945</v>
      </c>
      <c r="G263" t="s">
        <v>2903</v>
      </c>
      <c r="H263" t="s">
        <v>2942</v>
      </c>
      <c r="I263" t="s">
        <v>2895</v>
      </c>
      <c r="J263">
        <v>40.166377920842997</v>
      </c>
      <c r="K263">
        <v>1</v>
      </c>
      <c r="L263">
        <v>2</v>
      </c>
      <c r="M263">
        <v>2</v>
      </c>
      <c r="N263">
        <v>445739.12014456402</v>
      </c>
      <c r="O263">
        <v>356231.57930833899</v>
      </c>
      <c r="P263">
        <v>120665.40450054999</v>
      </c>
      <c r="Q263">
        <v>19899.087473446099</v>
      </c>
      <c r="R263">
        <v>239787.14354896999</v>
      </c>
      <c r="S263">
        <v>18153.896761420001</v>
      </c>
      <c r="T263">
        <v>899964.61</v>
      </c>
      <c r="U263">
        <v>282357.724975869</v>
      </c>
      <c r="V263">
        <v>947935.90873035602</v>
      </c>
      <c r="W263">
        <v>234386.42624551401</v>
      </c>
      <c r="X263">
        <v>0</v>
      </c>
      <c r="Y263">
        <v>0</v>
      </c>
      <c r="Z263">
        <v>0</v>
      </c>
      <c r="AA263">
        <v>0</v>
      </c>
      <c r="AB263">
        <v>0</v>
      </c>
      <c r="AC263">
        <v>18153.896761420001</v>
      </c>
      <c r="AD263">
        <v>0</v>
      </c>
      <c r="AE263">
        <v>0</v>
      </c>
      <c r="AF263">
        <v>0</v>
      </c>
      <c r="AG263">
        <v>0</v>
      </c>
      <c r="AH263">
        <v>0</v>
      </c>
      <c r="AI263">
        <v>0</v>
      </c>
      <c r="AJ263">
        <v>1200476.23173729</v>
      </c>
      <c r="AK263" s="63">
        <v>29887.5899166985</v>
      </c>
      <c r="AL263">
        <v>396.07192657172499</v>
      </c>
      <c r="AM263">
        <v>78891.171681099702</v>
      </c>
      <c r="AN263">
        <v>7481.6709221208803</v>
      </c>
      <c r="AO263">
        <v>35425.011687047197</v>
      </c>
      <c r="AP263">
        <v>396.07192657172499</v>
      </c>
      <c r="AQ263">
        <v>78891.171681099702</v>
      </c>
      <c r="AR263">
        <v>17301.501540789799</v>
      </c>
      <c r="AS263">
        <v>29887.5899166985</v>
      </c>
      <c r="AT263">
        <v>0</v>
      </c>
    </row>
    <row r="264" spans="1:46" x14ac:dyDescent="0.25">
      <c r="A264" t="s">
        <v>3172</v>
      </c>
      <c r="B264">
        <v>1970</v>
      </c>
      <c r="C264" t="s">
        <v>69</v>
      </c>
      <c r="D264">
        <v>223</v>
      </c>
      <c r="E264" t="s">
        <v>509</v>
      </c>
      <c r="F264" t="s">
        <v>2906</v>
      </c>
      <c r="G264" t="s">
        <v>2893</v>
      </c>
      <c r="H264" t="s">
        <v>2894</v>
      </c>
      <c r="I264" t="s">
        <v>2895</v>
      </c>
      <c r="J264">
        <v>213.12404507228001</v>
      </c>
      <c r="K264">
        <v>1</v>
      </c>
      <c r="L264">
        <v>1</v>
      </c>
      <c r="M264">
        <v>2</v>
      </c>
      <c r="N264">
        <v>581907.71294511005</v>
      </c>
      <c r="O264">
        <v>216685.46041929399</v>
      </c>
      <c r="P264">
        <v>390878.63667765498</v>
      </c>
      <c r="Q264">
        <v>105585.174345215</v>
      </c>
      <c r="R264">
        <v>230994.62805055801</v>
      </c>
      <c r="S264">
        <v>96325.138384228005</v>
      </c>
      <c r="T264">
        <v>27852.78</v>
      </c>
      <c r="U264">
        <v>1498198.83243783</v>
      </c>
      <c r="V264">
        <v>1237712.6513237101</v>
      </c>
      <c r="W264">
        <v>288338.96111411997</v>
      </c>
      <c r="X264">
        <v>0</v>
      </c>
      <c r="Y264">
        <v>0</v>
      </c>
      <c r="Z264">
        <v>0</v>
      </c>
      <c r="AA264">
        <v>0</v>
      </c>
      <c r="AB264">
        <v>0</v>
      </c>
      <c r="AC264">
        <v>96325.138384228005</v>
      </c>
      <c r="AD264">
        <v>0</v>
      </c>
      <c r="AE264">
        <v>0</v>
      </c>
      <c r="AF264">
        <v>0</v>
      </c>
      <c r="AG264">
        <v>0</v>
      </c>
      <c r="AH264">
        <v>0</v>
      </c>
      <c r="AI264">
        <v>0</v>
      </c>
      <c r="AJ264">
        <v>1622376.75082206</v>
      </c>
      <c r="AK264" s="63">
        <v>7612.3590384737599</v>
      </c>
      <c r="AL264">
        <v>396.07192657172499</v>
      </c>
      <c r="AM264">
        <v>78891.171681099702</v>
      </c>
      <c r="AN264">
        <v>7481.6709221208803</v>
      </c>
      <c r="AO264">
        <v>35425.011687047197</v>
      </c>
      <c r="AP264">
        <v>396.07192657172499</v>
      </c>
      <c r="AQ264">
        <v>69679.580315536805</v>
      </c>
      <c r="AR264">
        <v>7481.6709221208803</v>
      </c>
      <c r="AS264">
        <v>35425.011687047197</v>
      </c>
      <c r="AT264">
        <v>0</v>
      </c>
    </row>
    <row r="265" spans="1:46" x14ac:dyDescent="0.25">
      <c r="A265" t="s">
        <v>3173</v>
      </c>
      <c r="B265">
        <v>2089</v>
      </c>
      <c r="C265" t="s">
        <v>70</v>
      </c>
      <c r="D265">
        <v>589</v>
      </c>
      <c r="E265" t="s">
        <v>512</v>
      </c>
      <c r="F265" t="s">
        <v>2892</v>
      </c>
      <c r="G265" t="s">
        <v>2893</v>
      </c>
      <c r="H265" t="s">
        <v>2894</v>
      </c>
      <c r="I265" t="s">
        <v>2895</v>
      </c>
      <c r="J265">
        <v>138.56164383561</v>
      </c>
      <c r="K265">
        <v>1</v>
      </c>
      <c r="L265">
        <v>1</v>
      </c>
      <c r="M265">
        <v>1</v>
      </c>
      <c r="N265">
        <v>1003110.0828987299</v>
      </c>
      <c r="O265">
        <v>109806.388365398</v>
      </c>
      <c r="P265">
        <v>628004.59880759299</v>
      </c>
      <c r="Q265">
        <v>193063.47847522001</v>
      </c>
      <c r="R265">
        <v>87597.538143376107</v>
      </c>
      <c r="S265">
        <v>103559.56971605599</v>
      </c>
      <c r="T265">
        <v>1300146.8600000001</v>
      </c>
      <c r="U265">
        <v>721435.22669031494</v>
      </c>
      <c r="V265">
        <v>1790987.4418730401</v>
      </c>
      <c r="W265">
        <v>230594.64481727601</v>
      </c>
      <c r="X265">
        <v>0</v>
      </c>
      <c r="Y265">
        <v>0</v>
      </c>
      <c r="Z265">
        <v>0</v>
      </c>
      <c r="AA265">
        <v>0</v>
      </c>
      <c r="AB265">
        <v>0</v>
      </c>
      <c r="AC265">
        <v>80727.812590966598</v>
      </c>
      <c r="AD265">
        <v>22831.7571250896</v>
      </c>
      <c r="AE265">
        <v>0</v>
      </c>
      <c r="AF265">
        <v>0</v>
      </c>
      <c r="AG265">
        <v>0</v>
      </c>
      <c r="AH265">
        <v>0</v>
      </c>
      <c r="AI265">
        <v>0</v>
      </c>
      <c r="AJ265">
        <v>2125141.65640637</v>
      </c>
      <c r="AK265" s="63">
        <v>15337.156788697201</v>
      </c>
      <c r="AL265">
        <v>396.07192657172499</v>
      </c>
      <c r="AM265">
        <v>78891.171681099702</v>
      </c>
      <c r="AN265">
        <v>5953.9911159335597</v>
      </c>
      <c r="AO265">
        <v>20402.825436893701</v>
      </c>
      <c r="AP265">
        <v>396.07192657172499</v>
      </c>
      <c r="AQ265">
        <v>69679.580315536805</v>
      </c>
      <c r="AR265">
        <v>15337.156788697201</v>
      </c>
      <c r="AS265">
        <v>15337.156788697201</v>
      </c>
      <c r="AT265">
        <v>0</v>
      </c>
    </row>
    <row r="266" spans="1:46" x14ac:dyDescent="0.25">
      <c r="A266" t="s">
        <v>3174</v>
      </c>
      <c r="B266">
        <v>2089</v>
      </c>
      <c r="C266" t="s">
        <v>70</v>
      </c>
      <c r="D266">
        <v>592</v>
      </c>
      <c r="E266" t="s">
        <v>513</v>
      </c>
      <c r="F266" t="s">
        <v>2892</v>
      </c>
      <c r="G266" t="s">
        <v>2903</v>
      </c>
      <c r="H266" t="s">
        <v>2904</v>
      </c>
      <c r="I266" t="s">
        <v>2895</v>
      </c>
      <c r="J266">
        <v>118.267123287662</v>
      </c>
      <c r="K266">
        <v>1</v>
      </c>
      <c r="L266">
        <v>1</v>
      </c>
      <c r="M266">
        <v>1</v>
      </c>
      <c r="N266">
        <v>1164679.0880886</v>
      </c>
      <c r="O266">
        <v>439337.31901558599</v>
      </c>
      <c r="P266">
        <v>481021.59395405598</v>
      </c>
      <c r="Q266">
        <v>164786.311558652</v>
      </c>
      <c r="R266">
        <v>74767.508211647699</v>
      </c>
      <c r="S266">
        <v>88391.650533222593</v>
      </c>
      <c r="T266">
        <v>1708822.07</v>
      </c>
      <c r="U266">
        <v>615769.75082853797</v>
      </c>
      <c r="V266">
        <v>2036924.2522887499</v>
      </c>
      <c r="W266">
        <v>287667.56853978598</v>
      </c>
      <c r="X266">
        <v>0</v>
      </c>
      <c r="Y266">
        <v>0</v>
      </c>
      <c r="Z266">
        <v>0</v>
      </c>
      <c r="AA266">
        <v>0</v>
      </c>
      <c r="AB266">
        <v>0</v>
      </c>
      <c r="AC266">
        <v>68903.961443805296</v>
      </c>
      <c r="AD266">
        <v>19487.689089417301</v>
      </c>
      <c r="AE266">
        <v>0</v>
      </c>
      <c r="AF266">
        <v>0</v>
      </c>
      <c r="AG266">
        <v>0</v>
      </c>
      <c r="AH266">
        <v>0</v>
      </c>
      <c r="AI266">
        <v>0</v>
      </c>
      <c r="AJ266">
        <v>2412983.4713617601</v>
      </c>
      <c r="AK266" s="63">
        <v>20402.825436893701</v>
      </c>
      <c r="AL266">
        <v>396.07192657172499</v>
      </c>
      <c r="AM266">
        <v>78891.171681099702</v>
      </c>
      <c r="AN266">
        <v>5953.9911159335597</v>
      </c>
      <c r="AO266">
        <v>20402.825436893701</v>
      </c>
      <c r="AP266">
        <v>396.07192657172499</v>
      </c>
      <c r="AQ266">
        <v>78891.171681099702</v>
      </c>
      <c r="AR266">
        <v>20402.825436893701</v>
      </c>
      <c r="AS266">
        <v>20402.825436893701</v>
      </c>
      <c r="AT266">
        <v>0</v>
      </c>
    </row>
    <row r="267" spans="1:46" x14ac:dyDescent="0.25">
      <c r="A267" t="s">
        <v>3175</v>
      </c>
      <c r="B267">
        <v>2089</v>
      </c>
      <c r="C267" t="s">
        <v>70</v>
      </c>
      <c r="D267">
        <v>2089</v>
      </c>
      <c r="E267" t="s">
        <v>70</v>
      </c>
      <c r="F267" t="s">
        <v>1871</v>
      </c>
      <c r="G267" t="s">
        <v>1871</v>
      </c>
      <c r="H267" t="s">
        <v>2899</v>
      </c>
      <c r="I267" t="s">
        <v>2895</v>
      </c>
      <c r="J267">
        <v>2</v>
      </c>
      <c r="K267">
        <v>0</v>
      </c>
      <c r="L267">
        <v>0</v>
      </c>
      <c r="M267">
        <v>1</v>
      </c>
      <c r="N267">
        <v>1050.3490126757099</v>
      </c>
      <c r="O267">
        <v>426.952619016141</v>
      </c>
      <c r="P267">
        <v>4884.83723835007</v>
      </c>
      <c r="Q267">
        <v>2786.6799661278701</v>
      </c>
      <c r="R267">
        <v>1264.38364497613</v>
      </c>
      <c r="S267">
        <v>1494.7797507211999</v>
      </c>
      <c r="T267">
        <v>0</v>
      </c>
      <c r="U267">
        <v>10413.2024811459</v>
      </c>
      <c r="V267">
        <v>9228.9058382074199</v>
      </c>
      <c r="W267">
        <v>1184.2966429384901</v>
      </c>
      <c r="X267">
        <v>0</v>
      </c>
      <c r="Y267">
        <v>0</v>
      </c>
      <c r="Z267">
        <v>0</v>
      </c>
      <c r="AA267">
        <v>0</v>
      </c>
      <c r="AB267">
        <v>0</v>
      </c>
      <c r="AC267">
        <v>1165.22596522804</v>
      </c>
      <c r="AD267">
        <v>329.55378549315202</v>
      </c>
      <c r="AE267">
        <v>0</v>
      </c>
      <c r="AF267">
        <v>0</v>
      </c>
      <c r="AG267">
        <v>0</v>
      </c>
      <c r="AH267">
        <v>0</v>
      </c>
      <c r="AI267">
        <v>0</v>
      </c>
      <c r="AJ267">
        <v>11907.982231867099</v>
      </c>
      <c r="AK267" s="63">
        <v>5953.9911159335597</v>
      </c>
      <c r="AL267">
        <v>396.07192657172499</v>
      </c>
      <c r="AM267">
        <v>78891.171681099702</v>
      </c>
      <c r="AN267">
        <v>5953.9911159335597</v>
      </c>
      <c r="AO267">
        <v>20402.825436893701</v>
      </c>
      <c r="AP267">
        <v>539.66620917061095</v>
      </c>
      <c r="AQ267">
        <v>36189.915802998497</v>
      </c>
      <c r="AR267">
        <v>5953.9911159335597</v>
      </c>
      <c r="AS267">
        <v>5953.9911159335597</v>
      </c>
      <c r="AT267">
        <v>0</v>
      </c>
    </row>
    <row r="268" spans="1:46" x14ac:dyDescent="0.25">
      <c r="A268" t="s">
        <v>3176</v>
      </c>
      <c r="B268">
        <v>2050</v>
      </c>
      <c r="C268" t="s">
        <v>71</v>
      </c>
      <c r="D268">
        <v>425</v>
      </c>
      <c r="E268" t="s">
        <v>514</v>
      </c>
      <c r="F268" t="s">
        <v>2892</v>
      </c>
      <c r="G268" t="s">
        <v>2893</v>
      </c>
      <c r="H268" t="s">
        <v>2894</v>
      </c>
      <c r="I268" t="s">
        <v>2895</v>
      </c>
      <c r="J268">
        <v>307.61309648937203</v>
      </c>
      <c r="K268">
        <v>2</v>
      </c>
      <c r="L268">
        <v>1</v>
      </c>
      <c r="M268">
        <v>2</v>
      </c>
      <c r="N268">
        <v>2046900.1852616</v>
      </c>
      <c r="O268">
        <v>406664.10213084298</v>
      </c>
      <c r="P268">
        <v>746110.02595486701</v>
      </c>
      <c r="Q268">
        <v>309835.598530252</v>
      </c>
      <c r="R268">
        <v>319616.55711960001</v>
      </c>
      <c r="S268">
        <v>151528.52694232401</v>
      </c>
      <c r="T268">
        <v>1923106.79</v>
      </c>
      <c r="U268">
        <v>1906019.6789971599</v>
      </c>
      <c r="V268">
        <v>3278532.0659481599</v>
      </c>
      <c r="W268">
        <v>550594.403049001</v>
      </c>
      <c r="X268">
        <v>0</v>
      </c>
      <c r="Y268">
        <v>0</v>
      </c>
      <c r="Z268">
        <v>0</v>
      </c>
      <c r="AA268">
        <v>0</v>
      </c>
      <c r="AB268">
        <v>0</v>
      </c>
      <c r="AC268">
        <v>149684.813028328</v>
      </c>
      <c r="AD268">
        <v>1843.7139139962201</v>
      </c>
      <c r="AE268">
        <v>0</v>
      </c>
      <c r="AF268">
        <v>0</v>
      </c>
      <c r="AG268">
        <v>0</v>
      </c>
      <c r="AH268">
        <v>0</v>
      </c>
      <c r="AI268">
        <v>0</v>
      </c>
      <c r="AJ268">
        <v>3980654.9959394899</v>
      </c>
      <c r="AK268" s="63">
        <v>12940.460082384699</v>
      </c>
      <c r="AL268">
        <v>396.07192657172499</v>
      </c>
      <c r="AM268">
        <v>78891.171681099702</v>
      </c>
      <c r="AN268">
        <v>12940.460082384699</v>
      </c>
      <c r="AO268">
        <v>19323.134982244101</v>
      </c>
      <c r="AP268">
        <v>396.07192657172499</v>
      </c>
      <c r="AQ268">
        <v>69679.580315536805</v>
      </c>
      <c r="AR268">
        <v>12940.460082384699</v>
      </c>
      <c r="AS268">
        <v>12940.460082384699</v>
      </c>
      <c r="AT268">
        <v>0</v>
      </c>
    </row>
    <row r="269" spans="1:46" x14ac:dyDescent="0.25">
      <c r="A269" t="s">
        <v>3177</v>
      </c>
      <c r="B269">
        <v>2050</v>
      </c>
      <c r="C269" t="s">
        <v>71</v>
      </c>
      <c r="D269">
        <v>426</v>
      </c>
      <c r="E269" t="s">
        <v>515</v>
      </c>
      <c r="F269" t="s">
        <v>2892</v>
      </c>
      <c r="G269" t="s">
        <v>2903</v>
      </c>
      <c r="H269" t="s">
        <v>2894</v>
      </c>
      <c r="I269" t="s">
        <v>2895</v>
      </c>
      <c r="J269">
        <v>201.506735674271</v>
      </c>
      <c r="K269">
        <v>1</v>
      </c>
      <c r="L269">
        <v>1</v>
      </c>
      <c r="M269">
        <v>2</v>
      </c>
      <c r="N269">
        <v>2018359.1363782501</v>
      </c>
      <c r="O269">
        <v>827456.09458231099</v>
      </c>
      <c r="P269">
        <v>536333.09858997399</v>
      </c>
      <c r="Q269">
        <v>202962.62014862601</v>
      </c>
      <c r="R269">
        <v>209369.78895774999</v>
      </c>
      <c r="S269">
        <v>99261.114608407297</v>
      </c>
      <c r="T269">
        <v>2545912.9500000002</v>
      </c>
      <c r="U269">
        <v>1248567.78865691</v>
      </c>
      <c r="V269">
        <v>3215848.7690870701</v>
      </c>
      <c r="W269">
        <v>578631.96956983802</v>
      </c>
      <c r="X269">
        <v>0</v>
      </c>
      <c r="Y269">
        <v>0</v>
      </c>
      <c r="Z269">
        <v>0</v>
      </c>
      <c r="AA269">
        <v>0</v>
      </c>
      <c r="AB269">
        <v>0</v>
      </c>
      <c r="AC269">
        <v>98053.361178639199</v>
      </c>
      <c r="AD269">
        <v>1207.75342976806</v>
      </c>
      <c r="AE269">
        <v>0</v>
      </c>
      <c r="AF269">
        <v>0</v>
      </c>
      <c r="AG269">
        <v>0</v>
      </c>
      <c r="AH269">
        <v>0</v>
      </c>
      <c r="AI269">
        <v>0</v>
      </c>
      <c r="AJ269">
        <v>3893741.85326532</v>
      </c>
      <c r="AK269" s="63">
        <v>19323.134982244101</v>
      </c>
      <c r="AL269">
        <v>396.07192657172499</v>
      </c>
      <c r="AM269">
        <v>78891.171681099702</v>
      </c>
      <c r="AN269">
        <v>12940.460082384699</v>
      </c>
      <c r="AO269">
        <v>19323.134982244101</v>
      </c>
      <c r="AP269">
        <v>396.07192657172499</v>
      </c>
      <c r="AQ269">
        <v>78891.171681099702</v>
      </c>
      <c r="AR269">
        <v>19323.134982244101</v>
      </c>
      <c r="AS269">
        <v>19323.134982244101</v>
      </c>
      <c r="AT269">
        <v>0</v>
      </c>
    </row>
    <row r="270" spans="1:46" x14ac:dyDescent="0.25">
      <c r="A270" t="s">
        <v>3178</v>
      </c>
      <c r="B270">
        <v>2050</v>
      </c>
      <c r="C270" t="s">
        <v>71</v>
      </c>
      <c r="D270">
        <v>1295</v>
      </c>
      <c r="E270" t="s">
        <v>516</v>
      </c>
      <c r="F270" t="s">
        <v>2892</v>
      </c>
      <c r="G270" t="s">
        <v>2911</v>
      </c>
      <c r="H270" t="s">
        <v>2894</v>
      </c>
      <c r="I270" t="s">
        <v>2895</v>
      </c>
      <c r="J270">
        <v>178.25352112675</v>
      </c>
      <c r="K270">
        <v>1</v>
      </c>
      <c r="L270">
        <v>1</v>
      </c>
      <c r="M270">
        <v>2</v>
      </c>
      <c r="N270">
        <v>1151414.72836015</v>
      </c>
      <c r="O270">
        <v>366122.34328684502</v>
      </c>
      <c r="P270">
        <v>432350.70545515901</v>
      </c>
      <c r="Q270">
        <v>179541.40132112199</v>
      </c>
      <c r="R270">
        <v>185209.20392264999</v>
      </c>
      <c r="S270">
        <v>87806.708449268306</v>
      </c>
      <c r="T270">
        <v>1210151.21</v>
      </c>
      <c r="U270">
        <v>1104487.17234593</v>
      </c>
      <c r="V270">
        <v>2016589.6149647699</v>
      </c>
      <c r="W270">
        <v>298048.76738116099</v>
      </c>
      <c r="X270">
        <v>0</v>
      </c>
      <c r="Y270">
        <v>0</v>
      </c>
      <c r="Z270">
        <v>0</v>
      </c>
      <c r="AA270">
        <v>0</v>
      </c>
      <c r="AB270">
        <v>0</v>
      </c>
      <c r="AC270">
        <v>86738.325793032607</v>
      </c>
      <c r="AD270">
        <v>1068.3826562357201</v>
      </c>
      <c r="AE270">
        <v>0</v>
      </c>
      <c r="AF270">
        <v>0</v>
      </c>
      <c r="AG270">
        <v>0</v>
      </c>
      <c r="AH270">
        <v>0</v>
      </c>
      <c r="AI270">
        <v>0</v>
      </c>
      <c r="AJ270">
        <v>2402445.0907951999</v>
      </c>
      <c r="AK270" s="63">
        <v>13477.6865871104</v>
      </c>
      <c r="AL270">
        <v>396.07192657172499</v>
      </c>
      <c r="AM270">
        <v>78891.171681099702</v>
      </c>
      <c r="AN270">
        <v>12940.460082384699</v>
      </c>
      <c r="AO270">
        <v>19323.134982244101</v>
      </c>
      <c r="AP270">
        <v>3712.8033307938799</v>
      </c>
      <c r="AQ270">
        <v>25435.7452526624</v>
      </c>
      <c r="AR270">
        <v>13477.6865871104</v>
      </c>
      <c r="AS270">
        <v>13477.6865871104</v>
      </c>
      <c r="AT270">
        <v>0</v>
      </c>
    </row>
    <row r="271" spans="1:46" x14ac:dyDescent="0.25">
      <c r="A271" t="s">
        <v>3179</v>
      </c>
      <c r="B271">
        <v>2190</v>
      </c>
      <c r="C271" t="s">
        <v>72</v>
      </c>
      <c r="D271">
        <v>5298</v>
      </c>
      <c r="E271" t="s">
        <v>517</v>
      </c>
      <c r="F271" t="s">
        <v>2906</v>
      </c>
      <c r="G271" t="s">
        <v>2893</v>
      </c>
      <c r="H271" t="s">
        <v>2894</v>
      </c>
      <c r="I271" t="s">
        <v>2895</v>
      </c>
      <c r="J271">
        <v>197.89705882352399</v>
      </c>
      <c r="K271">
        <v>1</v>
      </c>
      <c r="L271">
        <v>1</v>
      </c>
      <c r="M271">
        <v>1</v>
      </c>
      <c r="N271">
        <v>107947.971257306</v>
      </c>
      <c r="O271">
        <v>49166.119178340603</v>
      </c>
      <c r="P271">
        <v>239368.61218648599</v>
      </c>
      <c r="Q271">
        <v>118766.31242014399</v>
      </c>
      <c r="R271">
        <v>17808.722734247702</v>
      </c>
      <c r="S271">
        <v>100944.344113029</v>
      </c>
      <c r="T271">
        <v>15096.27</v>
      </c>
      <c r="U271">
        <v>517961.46777652402</v>
      </c>
      <c r="V271">
        <v>453217.61579166702</v>
      </c>
      <c r="W271">
        <v>79840.121984857193</v>
      </c>
      <c r="X271">
        <v>0</v>
      </c>
      <c r="Y271">
        <v>0</v>
      </c>
      <c r="Z271">
        <v>0</v>
      </c>
      <c r="AA271">
        <v>0</v>
      </c>
      <c r="AB271">
        <v>0</v>
      </c>
      <c r="AC271">
        <v>65824.360918090097</v>
      </c>
      <c r="AD271">
        <v>35119.983194938497</v>
      </c>
      <c r="AE271">
        <v>0</v>
      </c>
      <c r="AF271">
        <v>0</v>
      </c>
      <c r="AG271">
        <v>0</v>
      </c>
      <c r="AH271">
        <v>0</v>
      </c>
      <c r="AI271">
        <v>0</v>
      </c>
      <c r="AJ271">
        <v>634002.081889553</v>
      </c>
      <c r="AK271" s="63">
        <v>3203.69633413768</v>
      </c>
      <c r="AL271">
        <v>396.07192657172499</v>
      </c>
      <c r="AM271">
        <v>78891.171681099702</v>
      </c>
      <c r="AN271">
        <v>3127.4128861180602</v>
      </c>
      <c r="AO271">
        <v>14111.7419664921</v>
      </c>
      <c r="AP271">
        <v>396.07192657172499</v>
      </c>
      <c r="AQ271">
        <v>69679.580315536805</v>
      </c>
      <c r="AR271">
        <v>3203.69633413768</v>
      </c>
      <c r="AS271">
        <v>13296.022996980901</v>
      </c>
      <c r="AT271">
        <v>0</v>
      </c>
    </row>
    <row r="272" spans="1:46" x14ac:dyDescent="0.25">
      <c r="A272" t="s">
        <v>3180</v>
      </c>
      <c r="B272">
        <v>2190</v>
      </c>
      <c r="C272" t="s">
        <v>72</v>
      </c>
      <c r="D272">
        <v>995</v>
      </c>
      <c r="E272" t="s">
        <v>518</v>
      </c>
      <c r="F272" t="s">
        <v>2892</v>
      </c>
      <c r="G272" t="s">
        <v>2903</v>
      </c>
      <c r="H272" t="s">
        <v>2904</v>
      </c>
      <c r="I272" t="s">
        <v>2895</v>
      </c>
      <c r="J272">
        <v>856.14890369615102</v>
      </c>
      <c r="K272">
        <v>1</v>
      </c>
      <c r="L272">
        <v>1</v>
      </c>
      <c r="M272">
        <v>1</v>
      </c>
      <c r="N272">
        <v>5886525.2346638497</v>
      </c>
      <c r="O272">
        <v>3224030.38639148</v>
      </c>
      <c r="P272">
        <v>1910257.47539517</v>
      </c>
      <c r="Q272">
        <v>513810.81042349502</v>
      </c>
      <c r="R272">
        <v>110419.69452854</v>
      </c>
      <c r="S272">
        <v>436708.81245266501</v>
      </c>
      <c r="T272">
        <v>9404221.3000000007</v>
      </c>
      <c r="U272">
        <v>2240822.3014025302</v>
      </c>
      <c r="V272">
        <v>9738504.2136597391</v>
      </c>
      <c r="W272">
        <v>1906539.3877427899</v>
      </c>
      <c r="X272">
        <v>0</v>
      </c>
      <c r="Y272">
        <v>0</v>
      </c>
      <c r="Z272">
        <v>0</v>
      </c>
      <c r="AA272">
        <v>0</v>
      </c>
      <c r="AB272">
        <v>0</v>
      </c>
      <c r="AC272">
        <v>284771.561394341</v>
      </c>
      <c r="AD272">
        <v>151937.251058325</v>
      </c>
      <c r="AE272">
        <v>0</v>
      </c>
      <c r="AF272">
        <v>0</v>
      </c>
      <c r="AG272">
        <v>0</v>
      </c>
      <c r="AH272">
        <v>0</v>
      </c>
      <c r="AI272">
        <v>0</v>
      </c>
      <c r="AJ272">
        <v>12081752.413855201</v>
      </c>
      <c r="AK272" s="63">
        <v>14111.7419664921</v>
      </c>
      <c r="AL272">
        <v>396.07192657172499</v>
      </c>
      <c r="AM272">
        <v>78891.171681099702</v>
      </c>
      <c r="AN272">
        <v>3127.4128861180602</v>
      </c>
      <c r="AO272">
        <v>14111.7419664921</v>
      </c>
      <c r="AP272">
        <v>396.07192657172499</v>
      </c>
      <c r="AQ272">
        <v>78891.171681099702</v>
      </c>
      <c r="AR272">
        <v>14111.7419664921</v>
      </c>
      <c r="AS272">
        <v>14111.7419664921</v>
      </c>
      <c r="AT272">
        <v>0</v>
      </c>
    </row>
    <row r="273" spans="1:46" x14ac:dyDescent="0.25">
      <c r="A273" t="s">
        <v>3181</v>
      </c>
      <c r="B273">
        <v>2190</v>
      </c>
      <c r="C273" t="s">
        <v>72</v>
      </c>
      <c r="D273">
        <v>2190</v>
      </c>
      <c r="E273" t="s">
        <v>72</v>
      </c>
      <c r="F273" t="s">
        <v>1871</v>
      </c>
      <c r="G273" t="s">
        <v>1871</v>
      </c>
      <c r="H273" t="s">
        <v>2899</v>
      </c>
      <c r="I273" t="s">
        <v>2895</v>
      </c>
      <c r="J273">
        <v>64.668397033818493</v>
      </c>
      <c r="K273">
        <v>1</v>
      </c>
      <c r="L273">
        <v>1</v>
      </c>
      <c r="M273">
        <v>1</v>
      </c>
      <c r="N273">
        <v>30674.559220299499</v>
      </c>
      <c r="O273">
        <v>16066.4040917976</v>
      </c>
      <c r="P273">
        <v>77887.716844861206</v>
      </c>
      <c r="Q273">
        <v>38810.213206238099</v>
      </c>
      <c r="R273">
        <v>5819.4980728365599</v>
      </c>
      <c r="S273">
        <v>32986.386772129998</v>
      </c>
      <c r="T273">
        <v>0</v>
      </c>
      <c r="U273">
        <v>169258.39143603301</v>
      </c>
      <c r="V273">
        <v>143168.39930356</v>
      </c>
      <c r="W273">
        <v>26089.992132472798</v>
      </c>
      <c r="X273">
        <v>0</v>
      </c>
      <c r="Y273">
        <v>0</v>
      </c>
      <c r="Z273">
        <v>0</v>
      </c>
      <c r="AA273">
        <v>0</v>
      </c>
      <c r="AB273">
        <v>0</v>
      </c>
      <c r="AC273">
        <v>21509.9503330386</v>
      </c>
      <c r="AD273">
        <v>11476.4364390914</v>
      </c>
      <c r="AE273">
        <v>0</v>
      </c>
      <c r="AF273">
        <v>0</v>
      </c>
      <c r="AG273">
        <v>0</v>
      </c>
      <c r="AH273">
        <v>0</v>
      </c>
      <c r="AI273">
        <v>0</v>
      </c>
      <c r="AJ273">
        <v>202244.77820816301</v>
      </c>
      <c r="AK273" s="63">
        <v>3127.4128861180602</v>
      </c>
      <c r="AL273">
        <v>396.07192657172499</v>
      </c>
      <c r="AM273">
        <v>78891.171681099702</v>
      </c>
      <c r="AN273">
        <v>3127.4128861180602</v>
      </c>
      <c r="AO273">
        <v>14111.7419664921</v>
      </c>
      <c r="AP273">
        <v>539.66620917061095</v>
      </c>
      <c r="AQ273">
        <v>36189.915802998497</v>
      </c>
      <c r="AR273">
        <v>3127.4128861180602</v>
      </c>
      <c r="AS273">
        <v>3127.4128861180602</v>
      </c>
      <c r="AT273">
        <v>0</v>
      </c>
    </row>
    <row r="274" spans="1:46" x14ac:dyDescent="0.25">
      <c r="A274" t="s">
        <v>3182</v>
      </c>
      <c r="B274">
        <v>2190</v>
      </c>
      <c r="C274" t="s">
        <v>72</v>
      </c>
      <c r="D274">
        <v>994</v>
      </c>
      <c r="E274" t="s">
        <v>519</v>
      </c>
      <c r="F274" t="s">
        <v>2892</v>
      </c>
      <c r="G274" t="s">
        <v>2911</v>
      </c>
      <c r="H274" t="s">
        <v>2904</v>
      </c>
      <c r="I274" t="s">
        <v>2895</v>
      </c>
      <c r="J274">
        <v>694.95304437755499</v>
      </c>
      <c r="K274">
        <v>1</v>
      </c>
      <c r="L274">
        <v>2</v>
      </c>
      <c r="M274">
        <v>1</v>
      </c>
      <c r="N274">
        <v>4609408.9895026702</v>
      </c>
      <c r="O274">
        <v>1235921.6696484201</v>
      </c>
      <c r="P274">
        <v>1397263.93186648</v>
      </c>
      <c r="Q274">
        <v>417070.42477815598</v>
      </c>
      <c r="R274">
        <v>62871.206508406503</v>
      </c>
      <c r="S274">
        <v>354485.20392919402</v>
      </c>
      <c r="T274">
        <v>5903616.3200000003</v>
      </c>
      <c r="U274">
        <v>1818919.9023041499</v>
      </c>
      <c r="V274">
        <v>6629518.3858490698</v>
      </c>
      <c r="W274">
        <v>1093017.83645508</v>
      </c>
      <c r="X274">
        <v>0</v>
      </c>
      <c r="Y274">
        <v>0</v>
      </c>
      <c r="Z274">
        <v>0</v>
      </c>
      <c r="AA274">
        <v>0</v>
      </c>
      <c r="AB274">
        <v>0</v>
      </c>
      <c r="AC274">
        <v>231154.724007429</v>
      </c>
      <c r="AD274">
        <v>123330.479921765</v>
      </c>
      <c r="AE274">
        <v>0</v>
      </c>
      <c r="AF274">
        <v>0</v>
      </c>
      <c r="AG274">
        <v>0</v>
      </c>
      <c r="AH274">
        <v>0</v>
      </c>
      <c r="AI274">
        <v>0</v>
      </c>
      <c r="AJ274">
        <v>8077021.4262333401</v>
      </c>
      <c r="AK274" s="63">
        <v>11622.3987959757</v>
      </c>
      <c r="AL274">
        <v>396.07192657172499</v>
      </c>
      <c r="AM274">
        <v>78891.171681099702</v>
      </c>
      <c r="AN274">
        <v>3127.4128861180602</v>
      </c>
      <c r="AO274">
        <v>14111.7419664921</v>
      </c>
      <c r="AP274">
        <v>3712.8033307938799</v>
      </c>
      <c r="AQ274">
        <v>25435.7452526624</v>
      </c>
      <c r="AR274">
        <v>11622.3987959757</v>
      </c>
      <c r="AS274">
        <v>11622.3987959757</v>
      </c>
      <c r="AT274">
        <v>0</v>
      </c>
    </row>
    <row r="275" spans="1:46" x14ac:dyDescent="0.25">
      <c r="A275" t="s">
        <v>3183</v>
      </c>
      <c r="B275">
        <v>2190</v>
      </c>
      <c r="C275" t="s">
        <v>72</v>
      </c>
      <c r="D275">
        <v>3461</v>
      </c>
      <c r="E275" t="s">
        <v>520</v>
      </c>
      <c r="F275" t="s">
        <v>2906</v>
      </c>
      <c r="G275" t="s">
        <v>2893</v>
      </c>
      <c r="H275" t="s">
        <v>2894</v>
      </c>
      <c r="I275" t="s">
        <v>2895</v>
      </c>
      <c r="J275">
        <v>191.932947976869</v>
      </c>
      <c r="K275">
        <v>1</v>
      </c>
      <c r="L275">
        <v>1</v>
      </c>
      <c r="M275">
        <v>1</v>
      </c>
      <c r="N275">
        <v>292928.09781145799</v>
      </c>
      <c r="O275">
        <v>77930.788184196004</v>
      </c>
      <c r="P275">
        <v>429479.03568416799</v>
      </c>
      <c r="Q275">
        <v>115689.259739435</v>
      </c>
      <c r="R275">
        <v>17482.013411452201</v>
      </c>
      <c r="S275">
        <v>97902.139942779497</v>
      </c>
      <c r="T275">
        <v>431157.76000000001</v>
      </c>
      <c r="U275">
        <v>502351.43483070901</v>
      </c>
      <c r="V275">
        <v>777462.78977621603</v>
      </c>
      <c r="W275">
        <v>156046.40505449299</v>
      </c>
      <c r="X275">
        <v>0</v>
      </c>
      <c r="Y275">
        <v>0</v>
      </c>
      <c r="Z275">
        <v>0</v>
      </c>
      <c r="AA275">
        <v>0</v>
      </c>
      <c r="AB275">
        <v>0</v>
      </c>
      <c r="AC275">
        <v>63840.583153733503</v>
      </c>
      <c r="AD275">
        <v>34061.556789046102</v>
      </c>
      <c r="AE275">
        <v>0</v>
      </c>
      <c r="AF275">
        <v>0</v>
      </c>
      <c r="AG275">
        <v>0</v>
      </c>
      <c r="AH275">
        <v>0</v>
      </c>
      <c r="AI275">
        <v>0</v>
      </c>
      <c r="AJ275">
        <v>1031411.33477349</v>
      </c>
      <c r="AK275" s="63">
        <v>5373.8107273681198</v>
      </c>
      <c r="AL275">
        <v>396.07192657172499</v>
      </c>
      <c r="AM275">
        <v>78891.171681099702</v>
      </c>
      <c r="AN275">
        <v>3127.4128861180602</v>
      </c>
      <c r="AO275">
        <v>14111.7419664921</v>
      </c>
      <c r="AP275">
        <v>396.07192657172499</v>
      </c>
      <c r="AQ275">
        <v>69679.580315536805</v>
      </c>
      <c r="AR275">
        <v>3203.69633413768</v>
      </c>
      <c r="AS275">
        <v>13296.022996980901</v>
      </c>
      <c r="AT275">
        <v>0</v>
      </c>
    </row>
    <row r="276" spans="1:46" x14ac:dyDescent="0.25">
      <c r="A276" t="s">
        <v>3184</v>
      </c>
      <c r="B276">
        <v>2190</v>
      </c>
      <c r="C276" t="s">
        <v>72</v>
      </c>
      <c r="D276">
        <v>989</v>
      </c>
      <c r="E276" t="s">
        <v>521</v>
      </c>
      <c r="F276" t="s">
        <v>2892</v>
      </c>
      <c r="G276" t="s">
        <v>2893</v>
      </c>
      <c r="H276" t="s">
        <v>2894</v>
      </c>
      <c r="I276" t="s">
        <v>2895</v>
      </c>
      <c r="J276">
        <v>400.388791153537</v>
      </c>
      <c r="K276">
        <v>1</v>
      </c>
      <c r="L276">
        <v>1</v>
      </c>
      <c r="M276">
        <v>1</v>
      </c>
      <c r="N276">
        <v>3466478.3223090898</v>
      </c>
      <c r="O276">
        <v>564830.35236678598</v>
      </c>
      <c r="P276">
        <v>810850.28726035799</v>
      </c>
      <c r="Q276">
        <v>240290.08082464899</v>
      </c>
      <c r="R276">
        <v>36897.169357485502</v>
      </c>
      <c r="S276">
        <v>204232.36279243699</v>
      </c>
      <c r="T276">
        <v>4071397.51</v>
      </c>
      <c r="U276">
        <v>1047948.70211837</v>
      </c>
      <c r="V276">
        <v>4511218.5807041796</v>
      </c>
      <c r="W276">
        <v>608127.631414184</v>
      </c>
      <c r="X276">
        <v>0</v>
      </c>
      <c r="Y276">
        <v>0</v>
      </c>
      <c r="Z276">
        <v>0</v>
      </c>
      <c r="AA276">
        <v>0</v>
      </c>
      <c r="AB276">
        <v>0</v>
      </c>
      <c r="AC276">
        <v>133176.99845125401</v>
      </c>
      <c r="AD276">
        <v>71055.364341182707</v>
      </c>
      <c r="AE276">
        <v>0</v>
      </c>
      <c r="AF276">
        <v>0</v>
      </c>
      <c r="AG276">
        <v>0</v>
      </c>
      <c r="AH276">
        <v>0</v>
      </c>
      <c r="AI276">
        <v>0</v>
      </c>
      <c r="AJ276">
        <v>5323578.5749108102</v>
      </c>
      <c r="AK276" s="63">
        <v>13296.022996980901</v>
      </c>
      <c r="AL276">
        <v>396.07192657172499</v>
      </c>
      <c r="AM276">
        <v>78891.171681099702</v>
      </c>
      <c r="AN276">
        <v>3127.4128861180602</v>
      </c>
      <c r="AO276">
        <v>14111.7419664921</v>
      </c>
      <c r="AP276">
        <v>396.07192657172499</v>
      </c>
      <c r="AQ276">
        <v>69679.580315536805</v>
      </c>
      <c r="AR276">
        <v>3203.69633413768</v>
      </c>
      <c r="AS276">
        <v>13296.022996980901</v>
      </c>
      <c r="AT276">
        <v>0</v>
      </c>
    </row>
    <row r="277" spans="1:46" x14ac:dyDescent="0.25">
      <c r="A277" t="s">
        <v>3185</v>
      </c>
      <c r="B277">
        <v>2190</v>
      </c>
      <c r="C277" t="s">
        <v>72</v>
      </c>
      <c r="D277">
        <v>990</v>
      </c>
      <c r="E277" t="s">
        <v>522</v>
      </c>
      <c r="F277" t="s">
        <v>2892</v>
      </c>
      <c r="G277" t="s">
        <v>2893</v>
      </c>
      <c r="H277" t="s">
        <v>2894</v>
      </c>
      <c r="I277" t="s">
        <v>2895</v>
      </c>
      <c r="J277">
        <v>378.59420289853603</v>
      </c>
      <c r="K277">
        <v>1</v>
      </c>
      <c r="L277">
        <v>1</v>
      </c>
      <c r="M277">
        <v>1</v>
      </c>
      <c r="N277">
        <v>3230177.4809744302</v>
      </c>
      <c r="O277">
        <v>552418.49165830703</v>
      </c>
      <c r="P277">
        <v>791521.92462615797</v>
      </c>
      <c r="Q277">
        <v>227210.23571148701</v>
      </c>
      <c r="R277">
        <v>34148.378059636903</v>
      </c>
      <c r="S277">
        <v>193115.26772445801</v>
      </c>
      <c r="T277">
        <v>3844571.39</v>
      </c>
      <c r="U277">
        <v>990905.12103001901</v>
      </c>
      <c r="V277">
        <v>4334708.7769542104</v>
      </c>
      <c r="W277">
        <v>500767.73407581297</v>
      </c>
      <c r="X277">
        <v>0</v>
      </c>
      <c r="Y277">
        <v>0</v>
      </c>
      <c r="Z277">
        <v>0</v>
      </c>
      <c r="AA277">
        <v>0</v>
      </c>
      <c r="AB277">
        <v>0</v>
      </c>
      <c r="AC277">
        <v>125927.699993324</v>
      </c>
      <c r="AD277">
        <v>67187.567731133895</v>
      </c>
      <c r="AE277">
        <v>0</v>
      </c>
      <c r="AF277">
        <v>0</v>
      </c>
      <c r="AG277">
        <v>0</v>
      </c>
      <c r="AH277">
        <v>0</v>
      </c>
      <c r="AI277">
        <v>0</v>
      </c>
      <c r="AJ277">
        <v>5028591.7787544699</v>
      </c>
      <c r="AK277" s="63">
        <v>13282.273580142901</v>
      </c>
      <c r="AL277">
        <v>396.07192657172499</v>
      </c>
      <c r="AM277">
        <v>78891.171681099702</v>
      </c>
      <c r="AN277">
        <v>3127.4128861180602</v>
      </c>
      <c r="AO277">
        <v>14111.7419664921</v>
      </c>
      <c r="AP277">
        <v>396.07192657172499</v>
      </c>
      <c r="AQ277">
        <v>69679.580315536805</v>
      </c>
      <c r="AR277">
        <v>3203.69633413768</v>
      </c>
      <c r="AS277">
        <v>13296.022996980901</v>
      </c>
      <c r="AT277">
        <v>0</v>
      </c>
    </row>
    <row r="278" spans="1:46" x14ac:dyDescent="0.25">
      <c r="A278" t="s">
        <v>3186</v>
      </c>
      <c r="B278">
        <v>2190</v>
      </c>
      <c r="C278" t="s">
        <v>72</v>
      </c>
      <c r="D278">
        <v>993</v>
      </c>
      <c r="E278" t="s">
        <v>524</v>
      </c>
      <c r="F278" t="s">
        <v>2892</v>
      </c>
      <c r="G278" t="s">
        <v>2893</v>
      </c>
      <c r="H278" t="s">
        <v>2894</v>
      </c>
      <c r="I278" t="s">
        <v>2895</v>
      </c>
      <c r="J278">
        <v>420.47826086921901</v>
      </c>
      <c r="K278">
        <v>1</v>
      </c>
      <c r="L278">
        <v>2</v>
      </c>
      <c r="M278">
        <v>1</v>
      </c>
      <c r="N278">
        <v>3468760.5142608802</v>
      </c>
      <c r="O278">
        <v>688403.08848066104</v>
      </c>
      <c r="P278">
        <v>817553.85613629199</v>
      </c>
      <c r="Q278">
        <v>252346.61289638301</v>
      </c>
      <c r="R278">
        <v>38297.777327392403</v>
      </c>
      <c r="S278">
        <v>214479.70227329599</v>
      </c>
      <c r="T278">
        <v>4164832.42</v>
      </c>
      <c r="U278">
        <v>1100529.4291016101</v>
      </c>
      <c r="V278">
        <v>4698547.31796131</v>
      </c>
      <c r="W278">
        <v>566814.53114030196</v>
      </c>
      <c r="X278">
        <v>0</v>
      </c>
      <c r="Y278">
        <v>0</v>
      </c>
      <c r="Z278">
        <v>0</v>
      </c>
      <c r="AA278">
        <v>0</v>
      </c>
      <c r="AB278">
        <v>0</v>
      </c>
      <c r="AC278">
        <v>139859.14174878201</v>
      </c>
      <c r="AD278">
        <v>74620.560524513305</v>
      </c>
      <c r="AE278">
        <v>0</v>
      </c>
      <c r="AF278">
        <v>0</v>
      </c>
      <c r="AG278">
        <v>0</v>
      </c>
      <c r="AH278">
        <v>0</v>
      </c>
      <c r="AI278">
        <v>0</v>
      </c>
      <c r="AJ278">
        <v>5479841.5513749104</v>
      </c>
      <c r="AK278" s="63">
        <v>13032.4015801599</v>
      </c>
      <c r="AL278">
        <v>396.07192657172499</v>
      </c>
      <c r="AM278">
        <v>78891.171681099702</v>
      </c>
      <c r="AN278">
        <v>3127.4128861180602</v>
      </c>
      <c r="AO278">
        <v>14111.7419664921</v>
      </c>
      <c r="AP278">
        <v>396.07192657172499</v>
      </c>
      <c r="AQ278">
        <v>69679.580315536805</v>
      </c>
      <c r="AR278">
        <v>3203.69633413768</v>
      </c>
      <c r="AS278">
        <v>13296.022996980901</v>
      </c>
      <c r="AT278">
        <v>0</v>
      </c>
    </row>
    <row r="279" spans="1:46" x14ac:dyDescent="0.25">
      <c r="A279" t="s">
        <v>3187</v>
      </c>
      <c r="B279">
        <v>2187</v>
      </c>
      <c r="C279" t="s">
        <v>73</v>
      </c>
      <c r="D279">
        <v>980</v>
      </c>
      <c r="E279" t="s">
        <v>525</v>
      </c>
      <c r="F279" t="s">
        <v>2892</v>
      </c>
      <c r="G279" t="s">
        <v>2911</v>
      </c>
      <c r="H279" t="s">
        <v>2894</v>
      </c>
      <c r="I279" t="s">
        <v>2895</v>
      </c>
      <c r="J279">
        <v>717.37891236302403</v>
      </c>
      <c r="K279">
        <v>2</v>
      </c>
      <c r="L279">
        <v>1</v>
      </c>
      <c r="M279">
        <v>3</v>
      </c>
      <c r="N279">
        <v>6007333.0973207103</v>
      </c>
      <c r="O279">
        <v>2986893.6703611999</v>
      </c>
      <c r="P279">
        <v>1766729.80490767</v>
      </c>
      <c r="Q279">
        <v>534947.37916852499</v>
      </c>
      <c r="R279">
        <v>394436.20033843699</v>
      </c>
      <c r="S279">
        <v>341335.126196525</v>
      </c>
      <c r="T279">
        <v>7197953.2000000002</v>
      </c>
      <c r="U279">
        <v>4492386.9520965395</v>
      </c>
      <c r="V279">
        <v>8733003.5654681195</v>
      </c>
      <c r="W279">
        <v>2929094.5989099499</v>
      </c>
      <c r="X279">
        <v>0</v>
      </c>
      <c r="Y279">
        <v>0</v>
      </c>
      <c r="Z279">
        <v>0</v>
      </c>
      <c r="AA279">
        <v>28241.987718481301</v>
      </c>
      <c r="AB279">
        <v>0</v>
      </c>
      <c r="AC279">
        <v>341335.126196525</v>
      </c>
      <c r="AD279">
        <v>0</v>
      </c>
      <c r="AE279">
        <v>0</v>
      </c>
      <c r="AF279">
        <v>0</v>
      </c>
      <c r="AG279">
        <v>0</v>
      </c>
      <c r="AH279">
        <v>0</v>
      </c>
      <c r="AI279">
        <v>0</v>
      </c>
      <c r="AJ279">
        <v>12031675.278293099</v>
      </c>
      <c r="AK279" s="63">
        <v>16771.715854681501</v>
      </c>
      <c r="AL279">
        <v>396.07192657172499</v>
      </c>
      <c r="AM279">
        <v>78891.171681099702</v>
      </c>
      <c r="AN279">
        <v>6738.0320148677702</v>
      </c>
      <c r="AO279">
        <v>20837.976684027501</v>
      </c>
      <c r="AP279">
        <v>3712.8033307938799</v>
      </c>
      <c r="AQ279">
        <v>25435.7452526624</v>
      </c>
      <c r="AR279">
        <v>16771.715854681501</v>
      </c>
      <c r="AS279">
        <v>17034.0022407465</v>
      </c>
      <c r="AT279">
        <v>0</v>
      </c>
    </row>
    <row r="280" spans="1:46" x14ac:dyDescent="0.25">
      <c r="A280" t="s">
        <v>3188</v>
      </c>
      <c r="B280">
        <v>2187</v>
      </c>
      <c r="C280" t="s">
        <v>73</v>
      </c>
      <c r="D280">
        <v>3580</v>
      </c>
      <c r="E280" t="s">
        <v>526</v>
      </c>
      <c r="F280" t="s">
        <v>2906</v>
      </c>
      <c r="G280" t="s">
        <v>2893</v>
      </c>
      <c r="H280" t="s">
        <v>2894</v>
      </c>
      <c r="I280" t="s">
        <v>2895</v>
      </c>
      <c r="J280">
        <v>163.15492957746099</v>
      </c>
      <c r="K280">
        <v>2</v>
      </c>
      <c r="L280">
        <v>1</v>
      </c>
      <c r="M280">
        <v>3</v>
      </c>
      <c r="N280">
        <v>168154.548161196</v>
      </c>
      <c r="O280">
        <v>394382.968140996</v>
      </c>
      <c r="P280">
        <v>249027.77914094599</v>
      </c>
      <c r="Q280">
        <v>120439.890090748</v>
      </c>
      <c r="R280">
        <v>89707.418743378104</v>
      </c>
      <c r="S280">
        <v>77630.534599163104</v>
      </c>
      <c r="T280">
        <v>0</v>
      </c>
      <c r="U280">
        <v>1021712.60427726</v>
      </c>
      <c r="V280">
        <v>483531.81494681601</v>
      </c>
      <c r="W280">
        <v>531757.65723396896</v>
      </c>
      <c r="X280">
        <v>0</v>
      </c>
      <c r="Y280">
        <v>0</v>
      </c>
      <c r="Z280">
        <v>0</v>
      </c>
      <c r="AA280">
        <v>6423.1320964792803</v>
      </c>
      <c r="AB280">
        <v>0</v>
      </c>
      <c r="AC280">
        <v>77630.534599163104</v>
      </c>
      <c r="AD280">
        <v>0</v>
      </c>
      <c r="AE280">
        <v>0</v>
      </c>
      <c r="AF280">
        <v>0</v>
      </c>
      <c r="AG280">
        <v>0</v>
      </c>
      <c r="AH280">
        <v>0</v>
      </c>
      <c r="AI280">
        <v>0</v>
      </c>
      <c r="AJ280">
        <v>1099343.13887643</v>
      </c>
      <c r="AK280" s="63">
        <v>6738.0320148677702</v>
      </c>
      <c r="AL280">
        <v>396.07192657172499</v>
      </c>
      <c r="AM280">
        <v>78891.171681099702</v>
      </c>
      <c r="AN280">
        <v>6738.0320148677702</v>
      </c>
      <c r="AO280">
        <v>20837.976684027501</v>
      </c>
      <c r="AP280">
        <v>396.07192657172499</v>
      </c>
      <c r="AQ280">
        <v>69679.580315536805</v>
      </c>
      <c r="AR280">
        <v>6738.0320148677702</v>
      </c>
      <c r="AS280">
        <v>20837.976684027501</v>
      </c>
      <c r="AT280">
        <v>0</v>
      </c>
    </row>
    <row r="281" spans="1:46" x14ac:dyDescent="0.25">
      <c r="A281" t="s">
        <v>3189</v>
      </c>
      <c r="B281">
        <v>2187</v>
      </c>
      <c r="C281" t="s">
        <v>73</v>
      </c>
      <c r="D281">
        <v>972</v>
      </c>
      <c r="E281" t="s">
        <v>527</v>
      </c>
      <c r="F281" t="s">
        <v>2892</v>
      </c>
      <c r="G281" t="s">
        <v>2893</v>
      </c>
      <c r="H281" t="s">
        <v>2894</v>
      </c>
      <c r="I281" t="s">
        <v>2895</v>
      </c>
      <c r="J281">
        <v>464.61689230805598</v>
      </c>
      <c r="K281">
        <v>2</v>
      </c>
      <c r="L281">
        <v>1</v>
      </c>
      <c r="M281">
        <v>3</v>
      </c>
      <c r="N281">
        <v>4043332.6945150802</v>
      </c>
      <c r="O281">
        <v>1936118.08714261</v>
      </c>
      <c r="P281">
        <v>1209691.89146427</v>
      </c>
      <c r="Q281">
        <v>343453.28744786797</v>
      </c>
      <c r="R281">
        <v>255460.14589609799</v>
      </c>
      <c r="S281">
        <v>221068.758554133</v>
      </c>
      <c r="T281">
        <v>4878521.37</v>
      </c>
      <c r="U281">
        <v>2909534.7364659202</v>
      </c>
      <c r="V281">
        <v>5749601.9456802197</v>
      </c>
      <c r="W281">
        <v>2020162.98391917</v>
      </c>
      <c r="X281">
        <v>0</v>
      </c>
      <c r="Y281">
        <v>0</v>
      </c>
      <c r="Z281">
        <v>0</v>
      </c>
      <c r="AA281">
        <v>18291.176866546899</v>
      </c>
      <c r="AB281">
        <v>0</v>
      </c>
      <c r="AC281">
        <v>221068.758554133</v>
      </c>
      <c r="AD281">
        <v>0</v>
      </c>
      <c r="AE281">
        <v>0</v>
      </c>
      <c r="AF281">
        <v>0</v>
      </c>
      <c r="AG281">
        <v>0</v>
      </c>
      <c r="AH281">
        <v>0</v>
      </c>
      <c r="AI281">
        <v>0</v>
      </c>
      <c r="AJ281">
        <v>8009124.8650200702</v>
      </c>
      <c r="AK281" s="63">
        <v>17238.126718194599</v>
      </c>
      <c r="AL281">
        <v>396.07192657172499</v>
      </c>
      <c r="AM281">
        <v>78891.171681099702</v>
      </c>
      <c r="AN281">
        <v>6738.0320148677702</v>
      </c>
      <c r="AO281">
        <v>20837.976684027501</v>
      </c>
      <c r="AP281">
        <v>396.07192657172499</v>
      </c>
      <c r="AQ281">
        <v>69679.580315536805</v>
      </c>
      <c r="AR281">
        <v>6738.0320148677702</v>
      </c>
      <c r="AS281">
        <v>20837.976684027501</v>
      </c>
      <c r="AT281">
        <v>0</v>
      </c>
    </row>
    <row r="282" spans="1:46" x14ac:dyDescent="0.25">
      <c r="A282" t="s">
        <v>3190</v>
      </c>
      <c r="B282">
        <v>2187</v>
      </c>
      <c r="C282" t="s">
        <v>73</v>
      </c>
      <c r="D282">
        <v>983</v>
      </c>
      <c r="E282" t="s">
        <v>528</v>
      </c>
      <c r="F282" t="s">
        <v>2892</v>
      </c>
      <c r="G282" t="s">
        <v>2903</v>
      </c>
      <c r="H282" t="s">
        <v>2904</v>
      </c>
      <c r="I282" t="s">
        <v>2895</v>
      </c>
      <c r="J282">
        <v>2810.7762361821701</v>
      </c>
      <c r="K282">
        <v>2</v>
      </c>
      <c r="L282">
        <v>1</v>
      </c>
      <c r="M282">
        <v>3</v>
      </c>
      <c r="N282">
        <v>23230859.8118231</v>
      </c>
      <c r="O282">
        <v>14501661.907528199</v>
      </c>
      <c r="P282">
        <v>7519364.8454127498</v>
      </c>
      <c r="Q282">
        <v>2329866.6602347</v>
      </c>
      <c r="R282">
        <v>2414628.1599838301</v>
      </c>
      <c r="S282">
        <v>1337391.78104238</v>
      </c>
      <c r="T282">
        <v>32394672.899999999</v>
      </c>
      <c r="U282">
        <v>17601708.484982599</v>
      </c>
      <c r="V282">
        <v>36602016.274940498</v>
      </c>
      <c r="W282">
        <v>13283709.6299692</v>
      </c>
      <c r="X282">
        <v>0</v>
      </c>
      <c r="Y282">
        <v>0</v>
      </c>
      <c r="Z282">
        <v>0</v>
      </c>
      <c r="AA282">
        <v>110655.48007283099</v>
      </c>
      <c r="AB282">
        <v>0</v>
      </c>
      <c r="AC282">
        <v>1337391.78104238</v>
      </c>
      <c r="AD282">
        <v>0</v>
      </c>
      <c r="AE282">
        <v>0</v>
      </c>
      <c r="AF282">
        <v>0</v>
      </c>
      <c r="AG282">
        <v>0</v>
      </c>
      <c r="AH282">
        <v>0</v>
      </c>
      <c r="AI282">
        <v>0</v>
      </c>
      <c r="AJ282">
        <v>51333773.166024998</v>
      </c>
      <c r="AK282" s="63">
        <v>18263.201639896699</v>
      </c>
      <c r="AL282">
        <v>396.07192657172499</v>
      </c>
      <c r="AM282">
        <v>78891.171681099702</v>
      </c>
      <c r="AN282">
        <v>6738.0320148677702</v>
      </c>
      <c r="AO282">
        <v>20837.976684027501</v>
      </c>
      <c r="AP282">
        <v>396.07192657172499</v>
      </c>
      <c r="AQ282">
        <v>78891.171681099702</v>
      </c>
      <c r="AR282">
        <v>18263.201639896699</v>
      </c>
      <c r="AS282">
        <v>18263.201639896699</v>
      </c>
      <c r="AT282">
        <v>0</v>
      </c>
    </row>
    <row r="283" spans="1:46" x14ac:dyDescent="0.25">
      <c r="A283" t="s">
        <v>3191</v>
      </c>
      <c r="B283">
        <v>2187</v>
      </c>
      <c r="C283" t="s">
        <v>73</v>
      </c>
      <c r="D283">
        <v>2187</v>
      </c>
      <c r="E283" t="s">
        <v>73</v>
      </c>
      <c r="F283" t="s">
        <v>1871</v>
      </c>
      <c r="G283" t="s">
        <v>1871</v>
      </c>
      <c r="H283" t="s">
        <v>2899</v>
      </c>
      <c r="I283" t="s">
        <v>2895</v>
      </c>
      <c r="J283">
        <v>242.27606246934701</v>
      </c>
      <c r="K283">
        <v>2</v>
      </c>
      <c r="L283">
        <v>4</v>
      </c>
      <c r="M283">
        <v>3</v>
      </c>
      <c r="N283">
        <v>249700.22003205601</v>
      </c>
      <c r="O283">
        <v>585636.93339593697</v>
      </c>
      <c r="P283">
        <v>369792.50294187502</v>
      </c>
      <c r="Q283">
        <v>178846.58717329</v>
      </c>
      <c r="R283">
        <v>133210.56399411999</v>
      </c>
      <c r="S283">
        <v>115277.057817283</v>
      </c>
      <c r="T283">
        <v>0</v>
      </c>
      <c r="U283">
        <v>1517186.80753728</v>
      </c>
      <c r="V283">
        <v>718018.04890212195</v>
      </c>
      <c r="W283">
        <v>789630.76209968305</v>
      </c>
      <c r="X283">
        <v>0</v>
      </c>
      <c r="Y283">
        <v>0</v>
      </c>
      <c r="Z283">
        <v>0</v>
      </c>
      <c r="AA283">
        <v>9537.9965354749602</v>
      </c>
      <c r="AB283">
        <v>0</v>
      </c>
      <c r="AC283">
        <v>115277.057817283</v>
      </c>
      <c r="AD283">
        <v>0</v>
      </c>
      <c r="AE283">
        <v>0</v>
      </c>
      <c r="AF283">
        <v>0</v>
      </c>
      <c r="AG283">
        <v>0</v>
      </c>
      <c r="AH283">
        <v>0</v>
      </c>
      <c r="AI283">
        <v>0</v>
      </c>
      <c r="AJ283">
        <v>1632463.8653545601</v>
      </c>
      <c r="AK283" s="63">
        <v>6738.0320148677702</v>
      </c>
      <c r="AL283">
        <v>396.07192657172499</v>
      </c>
      <c r="AM283">
        <v>78891.171681099702</v>
      </c>
      <c r="AN283">
        <v>6738.0320148677702</v>
      </c>
      <c r="AO283">
        <v>20837.976684027501</v>
      </c>
      <c r="AP283">
        <v>539.66620917061095</v>
      </c>
      <c r="AQ283">
        <v>36189.915802998497</v>
      </c>
      <c r="AR283">
        <v>6738.0320148677702</v>
      </c>
      <c r="AS283">
        <v>6738.0320148677702</v>
      </c>
      <c r="AT283">
        <v>0</v>
      </c>
    </row>
    <row r="284" spans="1:46" x14ac:dyDescent="0.25">
      <c r="A284" t="s">
        <v>3192</v>
      </c>
      <c r="B284">
        <v>2187</v>
      </c>
      <c r="C284" t="s">
        <v>73</v>
      </c>
      <c r="D284">
        <v>3525</v>
      </c>
      <c r="E284" t="s">
        <v>529</v>
      </c>
      <c r="F284" t="s">
        <v>2892</v>
      </c>
      <c r="G284" t="s">
        <v>2893</v>
      </c>
      <c r="H284" t="s">
        <v>2894</v>
      </c>
      <c r="I284" t="s">
        <v>2895</v>
      </c>
      <c r="J284">
        <v>426.647887323921</v>
      </c>
      <c r="K284">
        <v>3</v>
      </c>
      <c r="L284">
        <v>1</v>
      </c>
      <c r="M284">
        <v>3</v>
      </c>
      <c r="N284">
        <v>3802677.5008648802</v>
      </c>
      <c r="O284">
        <v>1789434.4244101101</v>
      </c>
      <c r="P284">
        <v>1192886.31284335</v>
      </c>
      <c r="Q284">
        <v>315390.02905290399</v>
      </c>
      <c r="R284">
        <v>234583.660961182</v>
      </c>
      <c r="S284">
        <v>203002.77573185301</v>
      </c>
      <c r="T284">
        <v>4663207.58</v>
      </c>
      <c r="U284">
        <v>2671764.3481324199</v>
      </c>
      <c r="V284">
        <v>5250946.0874696597</v>
      </c>
      <c r="W284">
        <v>2067229.43894776</v>
      </c>
      <c r="X284">
        <v>0</v>
      </c>
      <c r="Y284">
        <v>0</v>
      </c>
      <c r="Z284">
        <v>0</v>
      </c>
      <c r="AA284">
        <v>16796.401714998701</v>
      </c>
      <c r="AB284">
        <v>0</v>
      </c>
      <c r="AC284">
        <v>203002.77573185301</v>
      </c>
      <c r="AD284">
        <v>0</v>
      </c>
      <c r="AE284">
        <v>0</v>
      </c>
      <c r="AF284">
        <v>0</v>
      </c>
      <c r="AG284">
        <v>0</v>
      </c>
      <c r="AH284">
        <v>0</v>
      </c>
      <c r="AI284">
        <v>0</v>
      </c>
      <c r="AJ284">
        <v>7537974.7038642699</v>
      </c>
      <c r="AK284" s="63">
        <v>17667.9058488839</v>
      </c>
      <c r="AL284">
        <v>396.07192657172499</v>
      </c>
      <c r="AM284">
        <v>78891.171681099702</v>
      </c>
      <c r="AN284">
        <v>6738.0320148677702</v>
      </c>
      <c r="AO284">
        <v>20837.976684027501</v>
      </c>
      <c r="AP284">
        <v>396.07192657172499</v>
      </c>
      <c r="AQ284">
        <v>69679.580315536805</v>
      </c>
      <c r="AR284">
        <v>6738.0320148677702</v>
      </c>
      <c r="AS284">
        <v>20837.976684027501</v>
      </c>
      <c r="AT284">
        <v>0</v>
      </c>
    </row>
    <row r="285" spans="1:46" x14ac:dyDescent="0.25">
      <c r="A285" t="s">
        <v>3193</v>
      </c>
      <c r="B285">
        <v>2187</v>
      </c>
      <c r="C285" t="s">
        <v>73</v>
      </c>
      <c r="D285">
        <v>981</v>
      </c>
      <c r="E285" t="s">
        <v>530</v>
      </c>
      <c r="F285" t="s">
        <v>2892</v>
      </c>
      <c r="G285" t="s">
        <v>2911</v>
      </c>
      <c r="H285" t="s">
        <v>2894</v>
      </c>
      <c r="I285" t="s">
        <v>2895</v>
      </c>
      <c r="J285">
        <v>724.840817938854</v>
      </c>
      <c r="K285">
        <v>2</v>
      </c>
      <c r="L285">
        <v>1</v>
      </c>
      <c r="M285">
        <v>3</v>
      </c>
      <c r="N285">
        <v>6217745.6709081801</v>
      </c>
      <c r="O285">
        <v>3001840.7213572199</v>
      </c>
      <c r="P285">
        <v>1844095.1530856099</v>
      </c>
      <c r="Q285">
        <v>539834.02851994603</v>
      </c>
      <c r="R285">
        <v>398538.97731151403</v>
      </c>
      <c r="S285">
        <v>344885.565772456</v>
      </c>
      <c r="T285">
        <v>7462939.4800000004</v>
      </c>
      <c r="U285">
        <v>4539115.0711824801</v>
      </c>
      <c r="V285">
        <v>8963020.4270987306</v>
      </c>
      <c r="W285">
        <v>3010498.3738333602</v>
      </c>
      <c r="X285">
        <v>0</v>
      </c>
      <c r="Y285">
        <v>0</v>
      </c>
      <c r="Z285">
        <v>0</v>
      </c>
      <c r="AA285">
        <v>28535.7502503836</v>
      </c>
      <c r="AB285">
        <v>0</v>
      </c>
      <c r="AC285">
        <v>344885.565772456</v>
      </c>
      <c r="AD285">
        <v>0</v>
      </c>
      <c r="AE285">
        <v>0</v>
      </c>
      <c r="AF285">
        <v>0</v>
      </c>
      <c r="AG285">
        <v>0</v>
      </c>
      <c r="AH285">
        <v>0</v>
      </c>
      <c r="AI285">
        <v>0</v>
      </c>
      <c r="AJ285">
        <v>12346940.1169549</v>
      </c>
      <c r="AK285" s="63">
        <v>17034.0022407465</v>
      </c>
      <c r="AL285">
        <v>396.07192657172499</v>
      </c>
      <c r="AM285">
        <v>78891.171681099702</v>
      </c>
      <c r="AN285">
        <v>6738.0320148677702</v>
      </c>
      <c r="AO285">
        <v>20837.976684027501</v>
      </c>
      <c r="AP285">
        <v>3712.8033307938799</v>
      </c>
      <c r="AQ285">
        <v>25435.7452526624</v>
      </c>
      <c r="AR285">
        <v>16771.715854681501</v>
      </c>
      <c r="AS285">
        <v>17034.0022407465</v>
      </c>
      <c r="AT285">
        <v>0</v>
      </c>
    </row>
    <row r="286" spans="1:46" x14ac:dyDescent="0.25">
      <c r="A286" t="s">
        <v>3194</v>
      </c>
      <c r="B286">
        <v>2187</v>
      </c>
      <c r="C286" t="s">
        <v>73</v>
      </c>
      <c r="D286">
        <v>973</v>
      </c>
      <c r="E286" t="s">
        <v>531</v>
      </c>
      <c r="F286" t="s">
        <v>2892</v>
      </c>
      <c r="G286" t="s">
        <v>2893</v>
      </c>
      <c r="H286" t="s">
        <v>2894</v>
      </c>
      <c r="I286" t="s">
        <v>2895</v>
      </c>
      <c r="J286">
        <v>554.97869399947001</v>
      </c>
      <c r="K286">
        <v>3</v>
      </c>
      <c r="L286">
        <v>1</v>
      </c>
      <c r="M286">
        <v>3</v>
      </c>
      <c r="N286">
        <v>4235002.8372763097</v>
      </c>
      <c r="O286">
        <v>2096934.8627047299</v>
      </c>
      <c r="P286">
        <v>1414970.26189258</v>
      </c>
      <c r="Q286">
        <v>410336.28190507099</v>
      </c>
      <c r="R286">
        <v>305143.74420189898</v>
      </c>
      <c r="S286">
        <v>264063.689757346</v>
      </c>
      <c r="T286">
        <v>4986987.47</v>
      </c>
      <c r="U286">
        <v>3475400.5179805802</v>
      </c>
      <c r="V286">
        <v>6081753.1298077703</v>
      </c>
      <c r="W286">
        <v>2358786.2908538701</v>
      </c>
      <c r="X286">
        <v>0</v>
      </c>
      <c r="Y286">
        <v>0</v>
      </c>
      <c r="Z286">
        <v>0</v>
      </c>
      <c r="AA286">
        <v>21848.567318940499</v>
      </c>
      <c r="AB286">
        <v>0</v>
      </c>
      <c r="AC286">
        <v>264063.689757346</v>
      </c>
      <c r="AD286">
        <v>0</v>
      </c>
      <c r="AE286">
        <v>0</v>
      </c>
      <c r="AF286">
        <v>0</v>
      </c>
      <c r="AG286">
        <v>0</v>
      </c>
      <c r="AH286">
        <v>0</v>
      </c>
      <c r="AI286">
        <v>0</v>
      </c>
      <c r="AJ286">
        <v>8726451.6777379308</v>
      </c>
      <c r="AK286" s="63">
        <v>15723.939985606499</v>
      </c>
      <c r="AL286">
        <v>396.07192657172499</v>
      </c>
      <c r="AM286">
        <v>78891.171681099702</v>
      </c>
      <c r="AN286">
        <v>6738.0320148677702</v>
      </c>
      <c r="AO286">
        <v>20837.976684027501</v>
      </c>
      <c r="AP286">
        <v>396.07192657172499</v>
      </c>
      <c r="AQ286">
        <v>69679.580315536805</v>
      </c>
      <c r="AR286">
        <v>6738.0320148677702</v>
      </c>
      <c r="AS286">
        <v>20837.976684027501</v>
      </c>
      <c r="AT286">
        <v>0</v>
      </c>
    </row>
    <row r="287" spans="1:46" x14ac:dyDescent="0.25">
      <c r="A287" t="s">
        <v>3195</v>
      </c>
      <c r="B287">
        <v>2187</v>
      </c>
      <c r="C287" t="s">
        <v>73</v>
      </c>
      <c r="D287">
        <v>974</v>
      </c>
      <c r="E287" t="s">
        <v>532</v>
      </c>
      <c r="F287" t="s">
        <v>2892</v>
      </c>
      <c r="G287" t="s">
        <v>2893</v>
      </c>
      <c r="H287" t="s">
        <v>2894</v>
      </c>
      <c r="I287" t="s">
        <v>2895</v>
      </c>
      <c r="J287">
        <v>534.80281690137804</v>
      </c>
      <c r="K287">
        <v>4</v>
      </c>
      <c r="L287">
        <v>1</v>
      </c>
      <c r="M287">
        <v>3</v>
      </c>
      <c r="N287">
        <v>4394898.8330998402</v>
      </c>
      <c r="O287">
        <v>2065973.5900622599</v>
      </c>
      <c r="P287">
        <v>1361128.8053177299</v>
      </c>
      <c r="Q287">
        <v>395202.66285183502</v>
      </c>
      <c r="R287">
        <v>294050.44864508801</v>
      </c>
      <c r="S287">
        <v>254463.83194619499</v>
      </c>
      <c r="T287">
        <v>5162199.67</v>
      </c>
      <c r="U287">
        <v>3349054.6699767499</v>
      </c>
      <c r="V287">
        <v>6236608.0850884803</v>
      </c>
      <c r="W287">
        <v>2253591.97753715</v>
      </c>
      <c r="X287">
        <v>0</v>
      </c>
      <c r="Y287">
        <v>0</v>
      </c>
      <c r="Z287">
        <v>0</v>
      </c>
      <c r="AA287">
        <v>21054.277351122801</v>
      </c>
      <c r="AB287">
        <v>0</v>
      </c>
      <c r="AC287">
        <v>254463.83194619499</v>
      </c>
      <c r="AD287">
        <v>0</v>
      </c>
      <c r="AE287">
        <v>0</v>
      </c>
      <c r="AF287">
        <v>0</v>
      </c>
      <c r="AG287">
        <v>0</v>
      </c>
      <c r="AH287">
        <v>0</v>
      </c>
      <c r="AI287">
        <v>0</v>
      </c>
      <c r="AJ287">
        <v>8765718.1719229408</v>
      </c>
      <c r="AK287" s="63">
        <v>16390.560959852701</v>
      </c>
      <c r="AL287">
        <v>396.07192657172499</v>
      </c>
      <c r="AM287">
        <v>78891.171681099702</v>
      </c>
      <c r="AN287">
        <v>6738.0320148677702</v>
      </c>
      <c r="AO287">
        <v>20837.976684027501</v>
      </c>
      <c r="AP287">
        <v>396.07192657172499</v>
      </c>
      <c r="AQ287">
        <v>69679.580315536805</v>
      </c>
      <c r="AR287">
        <v>6738.0320148677702</v>
      </c>
      <c r="AS287">
        <v>20837.976684027501</v>
      </c>
      <c r="AT287">
        <v>0</v>
      </c>
    </row>
    <row r="288" spans="1:46" x14ac:dyDescent="0.25">
      <c r="A288" t="s">
        <v>3196</v>
      </c>
      <c r="B288">
        <v>2187</v>
      </c>
      <c r="C288" t="s">
        <v>73</v>
      </c>
      <c r="D288">
        <v>975</v>
      </c>
      <c r="E288" t="s">
        <v>533</v>
      </c>
      <c r="F288" t="s">
        <v>2892</v>
      </c>
      <c r="G288" t="s">
        <v>2893</v>
      </c>
      <c r="H288" t="s">
        <v>2894</v>
      </c>
      <c r="I288" t="s">
        <v>2895</v>
      </c>
      <c r="J288">
        <v>553.32083997679297</v>
      </c>
      <c r="K288">
        <v>4</v>
      </c>
      <c r="L288">
        <v>1</v>
      </c>
      <c r="M288">
        <v>3</v>
      </c>
      <c r="N288">
        <v>4523545.5710020401</v>
      </c>
      <c r="O288">
        <v>2057061.2784519</v>
      </c>
      <c r="P288">
        <v>1415169.9344854699</v>
      </c>
      <c r="Q288">
        <v>409144.66502871399</v>
      </c>
      <c r="R288">
        <v>364500.20689553098</v>
      </c>
      <c r="S288">
        <v>263274.86839349801</v>
      </c>
      <c r="T288">
        <v>5304402.99</v>
      </c>
      <c r="U288">
        <v>3465018.6658636602</v>
      </c>
      <c r="V288">
        <v>6303522.1040239604</v>
      </c>
      <c r="W288">
        <v>2444116.2514140802</v>
      </c>
      <c r="X288">
        <v>0</v>
      </c>
      <c r="Y288">
        <v>0</v>
      </c>
      <c r="Z288">
        <v>0</v>
      </c>
      <c r="AA288">
        <v>21783.3004256145</v>
      </c>
      <c r="AB288">
        <v>0</v>
      </c>
      <c r="AC288">
        <v>263274.86839349801</v>
      </c>
      <c r="AD288">
        <v>0</v>
      </c>
      <c r="AE288">
        <v>0</v>
      </c>
      <c r="AF288">
        <v>0</v>
      </c>
      <c r="AG288">
        <v>0</v>
      </c>
      <c r="AH288">
        <v>0</v>
      </c>
      <c r="AI288">
        <v>0</v>
      </c>
      <c r="AJ288">
        <v>9032696.5242571495</v>
      </c>
      <c r="AK288" s="63">
        <v>16324.5189258297</v>
      </c>
      <c r="AL288">
        <v>396.07192657172499</v>
      </c>
      <c r="AM288">
        <v>78891.171681099702</v>
      </c>
      <c r="AN288">
        <v>6738.0320148677702</v>
      </c>
      <c r="AO288">
        <v>20837.976684027501</v>
      </c>
      <c r="AP288">
        <v>396.07192657172499</v>
      </c>
      <c r="AQ288">
        <v>69679.580315536805</v>
      </c>
      <c r="AR288">
        <v>6738.0320148677702</v>
      </c>
      <c r="AS288">
        <v>20837.976684027501</v>
      </c>
      <c r="AT288">
        <v>0</v>
      </c>
    </row>
    <row r="289" spans="1:46" x14ac:dyDescent="0.25">
      <c r="A289" t="s">
        <v>3197</v>
      </c>
      <c r="B289">
        <v>2187</v>
      </c>
      <c r="C289" t="s">
        <v>73</v>
      </c>
      <c r="D289">
        <v>976</v>
      </c>
      <c r="E289" t="s">
        <v>534</v>
      </c>
      <c r="F289" t="s">
        <v>2892</v>
      </c>
      <c r="G289" t="s">
        <v>2893</v>
      </c>
      <c r="H289" t="s">
        <v>2894</v>
      </c>
      <c r="I289" t="s">
        <v>2895</v>
      </c>
      <c r="J289">
        <v>448.84507042249197</v>
      </c>
      <c r="K289">
        <v>3</v>
      </c>
      <c r="L289">
        <v>1</v>
      </c>
      <c r="M289">
        <v>3</v>
      </c>
      <c r="N289">
        <v>4063134.9906906602</v>
      </c>
      <c r="O289">
        <v>1799002.01828007</v>
      </c>
      <c r="P289">
        <v>1157597.34340324</v>
      </c>
      <c r="Q289">
        <v>331904.90282904799</v>
      </c>
      <c r="R289">
        <v>246788.33050015199</v>
      </c>
      <c r="S289">
        <v>213564.38851916001</v>
      </c>
      <c r="T289">
        <v>4787659.5199999996</v>
      </c>
      <c r="U289">
        <v>2810768.0657031699</v>
      </c>
      <c r="V289">
        <v>5684850.2173207896</v>
      </c>
      <c r="W289">
        <v>1895907.1013199999</v>
      </c>
      <c r="X289">
        <v>0</v>
      </c>
      <c r="Y289">
        <v>0</v>
      </c>
      <c r="Z289">
        <v>0</v>
      </c>
      <c r="AA289">
        <v>17670.267062378</v>
      </c>
      <c r="AB289">
        <v>0</v>
      </c>
      <c r="AC289">
        <v>213564.38851916001</v>
      </c>
      <c r="AD289">
        <v>0</v>
      </c>
      <c r="AE289">
        <v>0</v>
      </c>
      <c r="AF289">
        <v>0</v>
      </c>
      <c r="AG289">
        <v>0</v>
      </c>
      <c r="AH289">
        <v>0</v>
      </c>
      <c r="AI289">
        <v>0</v>
      </c>
      <c r="AJ289">
        <v>7811991.9742223304</v>
      </c>
      <c r="AK289" s="63">
        <v>17404.651379748899</v>
      </c>
      <c r="AL289">
        <v>396.07192657172499</v>
      </c>
      <c r="AM289">
        <v>78891.171681099702</v>
      </c>
      <c r="AN289">
        <v>6738.0320148677702</v>
      </c>
      <c r="AO289">
        <v>20837.976684027501</v>
      </c>
      <c r="AP289">
        <v>396.07192657172499</v>
      </c>
      <c r="AQ289">
        <v>69679.580315536805</v>
      </c>
      <c r="AR289">
        <v>6738.0320148677702</v>
      </c>
      <c r="AS289">
        <v>20837.976684027501</v>
      </c>
      <c r="AT289">
        <v>0</v>
      </c>
    </row>
    <row r="290" spans="1:46" x14ac:dyDescent="0.25">
      <c r="A290" t="s">
        <v>3198</v>
      </c>
      <c r="B290">
        <v>2187</v>
      </c>
      <c r="C290" t="s">
        <v>73</v>
      </c>
      <c r="D290">
        <v>977</v>
      </c>
      <c r="E290" t="s">
        <v>535</v>
      </c>
      <c r="F290" t="s">
        <v>2892</v>
      </c>
      <c r="G290" t="s">
        <v>2893</v>
      </c>
      <c r="H290" t="s">
        <v>2894</v>
      </c>
      <c r="I290" t="s">
        <v>2895</v>
      </c>
      <c r="J290">
        <v>464.31823864493401</v>
      </c>
      <c r="K290">
        <v>5</v>
      </c>
      <c r="L290">
        <v>1</v>
      </c>
      <c r="M290">
        <v>3</v>
      </c>
      <c r="N290">
        <v>4281796.4590941202</v>
      </c>
      <c r="O290">
        <v>1859569.8125892801</v>
      </c>
      <c r="P290">
        <v>1248255.5683055499</v>
      </c>
      <c r="Q290">
        <v>362460.18328871002</v>
      </c>
      <c r="R290">
        <v>255295.93725535201</v>
      </c>
      <c r="S290">
        <v>220926.656543558</v>
      </c>
      <c r="T290">
        <v>5099713.46</v>
      </c>
      <c r="U290">
        <v>2907664.5005330201</v>
      </c>
      <c r="V290">
        <v>5506034.9649471501</v>
      </c>
      <c r="W290">
        <v>2483063.57620611</v>
      </c>
      <c r="X290">
        <v>0</v>
      </c>
      <c r="Y290">
        <v>0</v>
      </c>
      <c r="Z290">
        <v>0</v>
      </c>
      <c r="AA290">
        <v>18279.4193797562</v>
      </c>
      <c r="AB290">
        <v>0</v>
      </c>
      <c r="AC290">
        <v>220926.656543558</v>
      </c>
      <c r="AD290">
        <v>0</v>
      </c>
      <c r="AE290">
        <v>0</v>
      </c>
      <c r="AF290">
        <v>0</v>
      </c>
      <c r="AG290">
        <v>0</v>
      </c>
      <c r="AH290">
        <v>0</v>
      </c>
      <c r="AI290">
        <v>0</v>
      </c>
      <c r="AJ290">
        <v>8228304.6170765804</v>
      </c>
      <c r="AK290" s="63">
        <v>17721.2608341427</v>
      </c>
      <c r="AL290">
        <v>396.07192657172499</v>
      </c>
      <c r="AM290">
        <v>78891.171681099702</v>
      </c>
      <c r="AN290">
        <v>6738.0320148677702</v>
      </c>
      <c r="AO290">
        <v>20837.976684027501</v>
      </c>
      <c r="AP290">
        <v>396.07192657172499</v>
      </c>
      <c r="AQ290">
        <v>69679.580315536805</v>
      </c>
      <c r="AR290">
        <v>6738.0320148677702</v>
      </c>
      <c r="AS290">
        <v>20837.976684027501</v>
      </c>
      <c r="AT290">
        <v>0</v>
      </c>
    </row>
    <row r="291" spans="1:46" x14ac:dyDescent="0.25">
      <c r="A291" t="s">
        <v>3199</v>
      </c>
      <c r="B291">
        <v>2187</v>
      </c>
      <c r="C291" t="s">
        <v>73</v>
      </c>
      <c r="D291">
        <v>4232</v>
      </c>
      <c r="E291" t="s">
        <v>536</v>
      </c>
      <c r="F291" t="s">
        <v>2892</v>
      </c>
      <c r="G291" t="s">
        <v>2911</v>
      </c>
      <c r="H291" t="s">
        <v>2894</v>
      </c>
      <c r="I291" t="s">
        <v>2895</v>
      </c>
      <c r="J291">
        <v>867.19366197176305</v>
      </c>
      <c r="K291">
        <v>2</v>
      </c>
      <c r="L291">
        <v>1</v>
      </c>
      <c r="M291">
        <v>3</v>
      </c>
      <c r="N291">
        <v>7399276.9473027801</v>
      </c>
      <c r="O291">
        <v>3574394.8270982299</v>
      </c>
      <c r="P291">
        <v>2209202.3967732699</v>
      </c>
      <c r="Q291">
        <v>646008.50662332005</v>
      </c>
      <c r="R291">
        <v>479228.79252361401</v>
      </c>
      <c r="S291">
        <v>412618.28713494103</v>
      </c>
      <c r="T291">
        <v>8877551.0999999996</v>
      </c>
      <c r="U291">
        <v>5430560.3703212095</v>
      </c>
      <c r="V291">
        <v>10607509.853461299</v>
      </c>
      <c r="W291">
        <v>3664041.67724245</v>
      </c>
      <c r="X291">
        <v>0</v>
      </c>
      <c r="Y291">
        <v>0</v>
      </c>
      <c r="Z291">
        <v>0</v>
      </c>
      <c r="AA291">
        <v>36559.939617513803</v>
      </c>
      <c r="AB291">
        <v>0</v>
      </c>
      <c r="AC291">
        <v>412618.28713494103</v>
      </c>
      <c r="AD291">
        <v>0</v>
      </c>
      <c r="AE291">
        <v>0</v>
      </c>
      <c r="AF291">
        <v>0</v>
      </c>
      <c r="AG291">
        <v>0</v>
      </c>
      <c r="AH291">
        <v>0</v>
      </c>
      <c r="AI291">
        <v>0</v>
      </c>
      <c r="AJ291">
        <v>14720729.7574562</v>
      </c>
      <c r="AK291" s="63">
        <v>16975.135316355099</v>
      </c>
      <c r="AL291">
        <v>396.07192657172499</v>
      </c>
      <c r="AM291">
        <v>78891.171681099702</v>
      </c>
      <c r="AN291">
        <v>6738.0320148677702</v>
      </c>
      <c r="AO291">
        <v>20837.976684027501</v>
      </c>
      <c r="AP291">
        <v>3712.8033307938799</v>
      </c>
      <c r="AQ291">
        <v>25435.7452526624</v>
      </c>
      <c r="AR291">
        <v>16771.715854681501</v>
      </c>
      <c r="AS291">
        <v>17034.0022407465</v>
      </c>
      <c r="AT291">
        <v>0</v>
      </c>
    </row>
    <row r="292" spans="1:46" x14ac:dyDescent="0.25">
      <c r="A292" t="s">
        <v>3200</v>
      </c>
      <c r="B292">
        <v>2187</v>
      </c>
      <c r="C292" t="s">
        <v>73</v>
      </c>
      <c r="D292">
        <v>978</v>
      </c>
      <c r="E292" t="s">
        <v>537</v>
      </c>
      <c r="F292" t="s">
        <v>2892</v>
      </c>
      <c r="G292" t="s">
        <v>2893</v>
      </c>
      <c r="H292" t="s">
        <v>2894</v>
      </c>
      <c r="I292" t="s">
        <v>2895</v>
      </c>
      <c r="J292">
        <v>386.23239436616501</v>
      </c>
      <c r="K292">
        <v>4</v>
      </c>
      <c r="L292">
        <v>1</v>
      </c>
      <c r="M292">
        <v>3</v>
      </c>
      <c r="N292">
        <v>3850421.4005792602</v>
      </c>
      <c r="O292">
        <v>1706447.22788724</v>
      </c>
      <c r="P292">
        <v>1003841.57349898</v>
      </c>
      <c r="Q292">
        <v>285410.24941413599</v>
      </c>
      <c r="R292">
        <v>1018408.44438623</v>
      </c>
      <c r="S292">
        <v>183772.73265240199</v>
      </c>
      <c r="T292">
        <v>5445855.3899999997</v>
      </c>
      <c r="U292">
        <v>2418673.5057658502</v>
      </c>
      <c r="V292">
        <v>5776509.69954577</v>
      </c>
      <c r="W292">
        <v>2072813.88372735</v>
      </c>
      <c r="X292">
        <v>0</v>
      </c>
      <c r="Y292">
        <v>0</v>
      </c>
      <c r="Z292">
        <v>0</v>
      </c>
      <c r="AA292">
        <v>15205.3124927221</v>
      </c>
      <c r="AB292">
        <v>0</v>
      </c>
      <c r="AC292">
        <v>183772.73265240199</v>
      </c>
      <c r="AD292">
        <v>0</v>
      </c>
      <c r="AE292">
        <v>0</v>
      </c>
      <c r="AF292">
        <v>0</v>
      </c>
      <c r="AG292">
        <v>0</v>
      </c>
      <c r="AH292">
        <v>0</v>
      </c>
      <c r="AI292">
        <v>0</v>
      </c>
      <c r="AJ292">
        <v>8048301.6284182603</v>
      </c>
      <c r="AK292" s="63">
        <v>20837.976684027501</v>
      </c>
      <c r="AL292">
        <v>396.07192657172499</v>
      </c>
      <c r="AM292">
        <v>78891.171681099702</v>
      </c>
      <c r="AN292">
        <v>6738.0320148677702</v>
      </c>
      <c r="AO292">
        <v>20837.976684027501</v>
      </c>
      <c r="AP292">
        <v>396.07192657172499</v>
      </c>
      <c r="AQ292">
        <v>69679.580315536805</v>
      </c>
      <c r="AR292">
        <v>6738.0320148677702</v>
      </c>
      <c r="AS292">
        <v>20837.976684027501</v>
      </c>
      <c r="AT292">
        <v>0</v>
      </c>
    </row>
    <row r="293" spans="1:46" x14ac:dyDescent="0.25">
      <c r="A293" t="s">
        <v>3201</v>
      </c>
      <c r="B293">
        <v>2187</v>
      </c>
      <c r="C293" t="s">
        <v>73</v>
      </c>
      <c r="D293">
        <v>979</v>
      </c>
      <c r="E293" t="s">
        <v>538</v>
      </c>
      <c r="F293" t="s">
        <v>2892</v>
      </c>
      <c r="G293" t="s">
        <v>2893</v>
      </c>
      <c r="H293" t="s">
        <v>2894</v>
      </c>
      <c r="I293" t="s">
        <v>2895</v>
      </c>
      <c r="J293">
        <v>385.52112676053798</v>
      </c>
      <c r="K293">
        <v>4</v>
      </c>
      <c r="L293">
        <v>1</v>
      </c>
      <c r="M293">
        <v>3</v>
      </c>
      <c r="N293">
        <v>3270336.64732977</v>
      </c>
      <c r="O293">
        <v>1646284.8205900299</v>
      </c>
      <c r="P293">
        <v>999958.68652673298</v>
      </c>
      <c r="Q293">
        <v>284885.196371186</v>
      </c>
      <c r="R293">
        <v>211970.94836357399</v>
      </c>
      <c r="S293">
        <v>183434.30533910601</v>
      </c>
      <c r="T293">
        <v>3999216.91</v>
      </c>
      <c r="U293">
        <v>2414219.3891812898</v>
      </c>
      <c r="V293">
        <v>4721917.1112986598</v>
      </c>
      <c r="W293">
        <v>1676341.8767858699</v>
      </c>
      <c r="X293">
        <v>0</v>
      </c>
      <c r="Y293">
        <v>0</v>
      </c>
      <c r="Z293">
        <v>0</v>
      </c>
      <c r="AA293">
        <v>15177.311096756201</v>
      </c>
      <c r="AB293">
        <v>0</v>
      </c>
      <c r="AC293">
        <v>183434.30533910601</v>
      </c>
      <c r="AD293">
        <v>0</v>
      </c>
      <c r="AE293">
        <v>0</v>
      </c>
      <c r="AF293">
        <v>0</v>
      </c>
      <c r="AG293">
        <v>0</v>
      </c>
      <c r="AH293">
        <v>0</v>
      </c>
      <c r="AI293">
        <v>0</v>
      </c>
      <c r="AJ293">
        <v>6596870.6045204001</v>
      </c>
      <c r="AK293" s="63">
        <v>17111.567036423399</v>
      </c>
      <c r="AL293">
        <v>396.07192657172499</v>
      </c>
      <c r="AM293">
        <v>78891.171681099702</v>
      </c>
      <c r="AN293">
        <v>6738.0320148677702</v>
      </c>
      <c r="AO293">
        <v>20837.976684027501</v>
      </c>
      <c r="AP293">
        <v>396.07192657172499</v>
      </c>
      <c r="AQ293">
        <v>69679.580315536805</v>
      </c>
      <c r="AR293">
        <v>6738.0320148677702</v>
      </c>
      <c r="AS293">
        <v>20837.976684027501</v>
      </c>
      <c r="AT293">
        <v>0</v>
      </c>
    </row>
    <row r="294" spans="1:46" x14ac:dyDescent="0.25">
      <c r="A294" t="s">
        <v>3202</v>
      </c>
      <c r="B294">
        <v>2253</v>
      </c>
      <c r="C294" t="s">
        <v>74</v>
      </c>
      <c r="D294">
        <v>1211</v>
      </c>
      <c r="E294" t="s">
        <v>539</v>
      </c>
      <c r="F294" t="s">
        <v>2892</v>
      </c>
      <c r="G294" t="s">
        <v>2893</v>
      </c>
      <c r="H294" t="s">
        <v>2894</v>
      </c>
      <c r="I294" t="s">
        <v>2895</v>
      </c>
      <c r="J294">
        <v>442.46478873237101</v>
      </c>
      <c r="K294">
        <v>2</v>
      </c>
      <c r="L294">
        <v>1</v>
      </c>
      <c r="M294">
        <v>1</v>
      </c>
      <c r="N294">
        <v>2712278.4756857799</v>
      </c>
      <c r="O294">
        <v>886415.76433119003</v>
      </c>
      <c r="P294">
        <v>988475.722233076</v>
      </c>
      <c r="Q294">
        <v>496075.07519415801</v>
      </c>
      <c r="R294">
        <v>144533.29182772199</v>
      </c>
      <c r="S294">
        <v>245370.328799073</v>
      </c>
      <c r="T294">
        <v>3877690.38</v>
      </c>
      <c r="U294">
        <v>1350087.9492719299</v>
      </c>
      <c r="V294">
        <v>4533381.4538591905</v>
      </c>
      <c r="W294">
        <v>694396.87541273795</v>
      </c>
      <c r="X294">
        <v>0</v>
      </c>
      <c r="Y294">
        <v>0</v>
      </c>
      <c r="Z294">
        <v>0</v>
      </c>
      <c r="AA294">
        <v>0</v>
      </c>
      <c r="AB294">
        <v>0</v>
      </c>
      <c r="AC294">
        <v>134172.445076745</v>
      </c>
      <c r="AD294">
        <v>111197.883722328</v>
      </c>
      <c r="AE294">
        <v>0</v>
      </c>
      <c r="AF294">
        <v>0</v>
      </c>
      <c r="AG294">
        <v>0</v>
      </c>
      <c r="AH294">
        <v>0</v>
      </c>
      <c r="AI294">
        <v>0</v>
      </c>
      <c r="AJ294">
        <v>5473148.6580710001</v>
      </c>
      <c r="AK294" s="63">
        <v>12369.6818310699</v>
      </c>
      <c r="AL294">
        <v>396.07192657172499</v>
      </c>
      <c r="AM294">
        <v>78891.171681099702</v>
      </c>
      <c r="AN294">
        <v>3605.8423601160898</v>
      </c>
      <c r="AO294">
        <v>14350.1124516456</v>
      </c>
      <c r="AP294">
        <v>396.07192657172499</v>
      </c>
      <c r="AQ294">
        <v>69679.580315536805</v>
      </c>
      <c r="AR294">
        <v>12369.6818310699</v>
      </c>
      <c r="AS294">
        <v>12369.6818310699</v>
      </c>
      <c r="AT294">
        <v>0</v>
      </c>
    </row>
    <row r="295" spans="1:46" x14ac:dyDescent="0.25">
      <c r="A295" t="s">
        <v>3203</v>
      </c>
      <c r="B295">
        <v>2253</v>
      </c>
      <c r="C295" t="s">
        <v>74</v>
      </c>
      <c r="D295">
        <v>1212</v>
      </c>
      <c r="E295" t="s">
        <v>540</v>
      </c>
      <c r="F295" t="s">
        <v>2892</v>
      </c>
      <c r="G295" t="s">
        <v>2903</v>
      </c>
      <c r="H295" t="s">
        <v>2904</v>
      </c>
      <c r="I295" t="s">
        <v>2895</v>
      </c>
      <c r="J295">
        <v>321.14950858507399</v>
      </c>
      <c r="K295">
        <v>1</v>
      </c>
      <c r="L295">
        <v>1</v>
      </c>
      <c r="M295">
        <v>1</v>
      </c>
      <c r="N295">
        <v>2211046.54521664</v>
      </c>
      <c r="O295">
        <v>878565.19038682396</v>
      </c>
      <c r="P295">
        <v>873202.09626969101</v>
      </c>
      <c r="Q295">
        <v>360060.89224937197</v>
      </c>
      <c r="R295">
        <v>107562.303514867</v>
      </c>
      <c r="S295">
        <v>178094.534349136</v>
      </c>
      <c r="T295">
        <v>3450517.06</v>
      </c>
      <c r="U295">
        <v>979919.96763739095</v>
      </c>
      <c r="V295">
        <v>4058621.4490854298</v>
      </c>
      <c r="W295">
        <v>371815.578551966</v>
      </c>
      <c r="X295">
        <v>0</v>
      </c>
      <c r="Y295">
        <v>0</v>
      </c>
      <c r="Z295">
        <v>0</v>
      </c>
      <c r="AA295">
        <v>0</v>
      </c>
      <c r="AB295">
        <v>0</v>
      </c>
      <c r="AC295">
        <v>97384.957852809894</v>
      </c>
      <c r="AD295">
        <v>80709.576496325899</v>
      </c>
      <c r="AE295">
        <v>0</v>
      </c>
      <c r="AF295">
        <v>0</v>
      </c>
      <c r="AG295">
        <v>0</v>
      </c>
      <c r="AH295">
        <v>0</v>
      </c>
      <c r="AI295">
        <v>0</v>
      </c>
      <c r="AJ295">
        <v>4608531.5619865302</v>
      </c>
      <c r="AK295" s="63">
        <v>14350.1124516456</v>
      </c>
      <c r="AL295">
        <v>396.07192657172499</v>
      </c>
      <c r="AM295">
        <v>78891.171681099702</v>
      </c>
      <c r="AN295">
        <v>3605.8423601160898</v>
      </c>
      <c r="AO295">
        <v>14350.1124516456</v>
      </c>
      <c r="AP295">
        <v>396.07192657172499</v>
      </c>
      <c r="AQ295">
        <v>78891.171681099702</v>
      </c>
      <c r="AR295">
        <v>14350.1124516456</v>
      </c>
      <c r="AS295">
        <v>14350.1124516456</v>
      </c>
      <c r="AT295">
        <v>0</v>
      </c>
    </row>
    <row r="296" spans="1:46" x14ac:dyDescent="0.25">
      <c r="A296" t="s">
        <v>3204</v>
      </c>
      <c r="B296">
        <v>2253</v>
      </c>
      <c r="C296" t="s">
        <v>74</v>
      </c>
      <c r="D296">
        <v>1291</v>
      </c>
      <c r="E296" t="s">
        <v>541</v>
      </c>
      <c r="F296" t="s">
        <v>2892</v>
      </c>
      <c r="G296" t="s">
        <v>2911</v>
      </c>
      <c r="H296" t="s">
        <v>2894</v>
      </c>
      <c r="I296" t="s">
        <v>2895</v>
      </c>
      <c r="J296">
        <v>243.74647887323101</v>
      </c>
      <c r="K296">
        <v>1</v>
      </c>
      <c r="L296">
        <v>1</v>
      </c>
      <c r="M296">
        <v>1</v>
      </c>
      <c r="N296">
        <v>1461790.9715676701</v>
      </c>
      <c r="O296">
        <v>458397.19510474702</v>
      </c>
      <c r="P296">
        <v>561320.29562297405</v>
      </c>
      <c r="Q296">
        <v>273279.492322465</v>
      </c>
      <c r="R296">
        <v>79467.9087515711</v>
      </c>
      <c r="S296">
        <v>135170.42528081601</v>
      </c>
      <c r="T296">
        <v>2090514.91</v>
      </c>
      <c r="U296">
        <v>743740.95336942305</v>
      </c>
      <c r="V296">
        <v>2549846.5703386101</v>
      </c>
      <c r="W296">
        <v>284409.29303081002</v>
      </c>
      <c r="X296">
        <v>0</v>
      </c>
      <c r="Y296">
        <v>0</v>
      </c>
      <c r="Z296">
        <v>0</v>
      </c>
      <c r="AA296">
        <v>0</v>
      </c>
      <c r="AB296">
        <v>0</v>
      </c>
      <c r="AC296">
        <v>73913.364141275903</v>
      </c>
      <c r="AD296">
        <v>61257.061139539997</v>
      </c>
      <c r="AE296">
        <v>0</v>
      </c>
      <c r="AF296">
        <v>0</v>
      </c>
      <c r="AG296">
        <v>0</v>
      </c>
      <c r="AH296">
        <v>0</v>
      </c>
      <c r="AI296">
        <v>0</v>
      </c>
      <c r="AJ296">
        <v>2969426.2886502398</v>
      </c>
      <c r="AK296" s="63">
        <v>12182.4376802366</v>
      </c>
      <c r="AL296">
        <v>396.07192657172499</v>
      </c>
      <c r="AM296">
        <v>78891.171681099702</v>
      </c>
      <c r="AN296">
        <v>3605.8423601160898</v>
      </c>
      <c r="AO296">
        <v>14350.1124516456</v>
      </c>
      <c r="AP296">
        <v>3712.8033307938799</v>
      </c>
      <c r="AQ296">
        <v>25435.7452526624</v>
      </c>
      <c r="AR296">
        <v>12182.4376802366</v>
      </c>
      <c r="AS296">
        <v>12182.4376802366</v>
      </c>
      <c r="AT296">
        <v>0</v>
      </c>
    </row>
    <row r="297" spans="1:46" x14ac:dyDescent="0.25">
      <c r="A297" t="s">
        <v>3205</v>
      </c>
      <c r="B297">
        <v>2253</v>
      </c>
      <c r="C297" t="s">
        <v>74</v>
      </c>
      <c r="D297">
        <v>2253</v>
      </c>
      <c r="E297" t="s">
        <v>74</v>
      </c>
      <c r="F297" t="s">
        <v>1871</v>
      </c>
      <c r="G297" t="s">
        <v>1871</v>
      </c>
      <c r="H297" t="s">
        <v>2899</v>
      </c>
      <c r="I297" t="s">
        <v>2895</v>
      </c>
      <c r="J297">
        <v>1.534246575342</v>
      </c>
      <c r="K297">
        <v>0</v>
      </c>
      <c r="L297">
        <v>0</v>
      </c>
      <c r="M297">
        <v>1</v>
      </c>
      <c r="N297">
        <v>564.86752991351705</v>
      </c>
      <c r="O297">
        <v>620.82017723898105</v>
      </c>
      <c r="P297">
        <v>1279.25587425808</v>
      </c>
      <c r="Q297">
        <v>1720.1402340052</v>
      </c>
      <c r="R297">
        <v>496.34590584018298</v>
      </c>
      <c r="S297">
        <v>850.82157097527295</v>
      </c>
      <c r="T297">
        <v>0</v>
      </c>
      <c r="U297">
        <v>4681.4297212559604</v>
      </c>
      <c r="V297">
        <v>4060.0567167703898</v>
      </c>
      <c r="W297">
        <v>621.37300448557096</v>
      </c>
      <c r="X297">
        <v>0</v>
      </c>
      <c r="Y297">
        <v>0</v>
      </c>
      <c r="Z297">
        <v>0</v>
      </c>
      <c r="AA297">
        <v>0</v>
      </c>
      <c r="AB297">
        <v>0</v>
      </c>
      <c r="AC297">
        <v>465.24292916960297</v>
      </c>
      <c r="AD297">
        <v>385.57864180566997</v>
      </c>
      <c r="AE297">
        <v>0</v>
      </c>
      <c r="AF297">
        <v>0</v>
      </c>
      <c r="AG297">
        <v>0</v>
      </c>
      <c r="AH297">
        <v>0</v>
      </c>
      <c r="AI297">
        <v>0</v>
      </c>
      <c r="AJ297">
        <v>5532.2512922312299</v>
      </c>
      <c r="AK297" s="63">
        <v>3605.8423601160898</v>
      </c>
      <c r="AL297">
        <v>396.07192657172499</v>
      </c>
      <c r="AM297">
        <v>78891.171681099702</v>
      </c>
      <c r="AN297">
        <v>3605.8423601160898</v>
      </c>
      <c r="AO297">
        <v>14350.1124516456</v>
      </c>
      <c r="AP297">
        <v>539.66620917061095</v>
      </c>
      <c r="AQ297">
        <v>36189.915802998497</v>
      </c>
      <c r="AR297">
        <v>3605.8423601160898</v>
      </c>
      <c r="AS297">
        <v>3605.8423601160898</v>
      </c>
      <c r="AT297">
        <v>0</v>
      </c>
    </row>
    <row r="298" spans="1:46" x14ac:dyDescent="0.25">
      <c r="A298" t="s">
        <v>3206</v>
      </c>
      <c r="B298">
        <v>2011</v>
      </c>
      <c r="C298" t="s">
        <v>76</v>
      </c>
      <c r="D298">
        <v>3353</v>
      </c>
      <c r="E298" t="s">
        <v>542</v>
      </c>
      <c r="F298" t="s">
        <v>2892</v>
      </c>
      <c r="G298" t="s">
        <v>2907</v>
      </c>
      <c r="H298" t="s">
        <v>2904</v>
      </c>
      <c r="I298" t="s">
        <v>2895</v>
      </c>
      <c r="J298">
        <v>53.884057971010002</v>
      </c>
      <c r="K298">
        <v>1</v>
      </c>
      <c r="L298">
        <v>1</v>
      </c>
      <c r="M298">
        <v>2</v>
      </c>
      <c r="N298">
        <v>636482.55000000005</v>
      </c>
      <c r="O298">
        <v>138559.20000000001</v>
      </c>
      <c r="P298">
        <v>305667.75</v>
      </c>
      <c r="Q298">
        <v>262812.32</v>
      </c>
      <c r="R298">
        <v>86654.71</v>
      </c>
      <c r="S298">
        <v>215377.34</v>
      </c>
      <c r="T298">
        <v>692094.52</v>
      </c>
      <c r="U298">
        <v>738082.01</v>
      </c>
      <c r="V298">
        <v>1274642.74</v>
      </c>
      <c r="W298">
        <v>152199.39000000001</v>
      </c>
      <c r="X298">
        <v>0</v>
      </c>
      <c r="Y298">
        <v>0</v>
      </c>
      <c r="Z298">
        <v>3334.4</v>
      </c>
      <c r="AA298">
        <v>0</v>
      </c>
      <c r="AB298">
        <v>0</v>
      </c>
      <c r="AC298">
        <v>200713.47</v>
      </c>
      <c r="AD298">
        <v>14663.87</v>
      </c>
      <c r="AE298">
        <v>0</v>
      </c>
      <c r="AF298">
        <v>0</v>
      </c>
      <c r="AG298">
        <v>0</v>
      </c>
      <c r="AH298">
        <v>0</v>
      </c>
      <c r="AI298">
        <v>0</v>
      </c>
      <c r="AJ298">
        <v>1645553.87</v>
      </c>
      <c r="AK298" s="63">
        <v>30538.788873052599</v>
      </c>
      <c r="AL298">
        <v>396.07192657172499</v>
      </c>
      <c r="AM298">
        <v>78891.171681099702</v>
      </c>
      <c r="AN298">
        <v>30538.788873052599</v>
      </c>
      <c r="AO298">
        <v>30538.788873052599</v>
      </c>
      <c r="AP298">
        <v>396.07192657172499</v>
      </c>
      <c r="AQ298">
        <v>59280.106098625802</v>
      </c>
      <c r="AR298">
        <v>30538.788873052599</v>
      </c>
      <c r="AS298">
        <v>30538.788873052599</v>
      </c>
      <c r="AT298">
        <v>0</v>
      </c>
    </row>
    <row r="299" spans="1:46" x14ac:dyDescent="0.25">
      <c r="A299" t="s">
        <v>3207</v>
      </c>
      <c r="B299">
        <v>2017</v>
      </c>
      <c r="C299" t="s">
        <v>78</v>
      </c>
      <c r="D299">
        <v>348</v>
      </c>
      <c r="E299" t="s">
        <v>543</v>
      </c>
      <c r="F299" t="s">
        <v>2892</v>
      </c>
      <c r="G299" t="s">
        <v>2893</v>
      </c>
      <c r="H299" t="s">
        <v>2894</v>
      </c>
      <c r="I299" t="s">
        <v>2895</v>
      </c>
      <c r="J299">
        <v>4</v>
      </c>
      <c r="K299">
        <v>0</v>
      </c>
      <c r="L299">
        <v>0</v>
      </c>
      <c r="M299">
        <v>2</v>
      </c>
      <c r="N299">
        <v>59633.34</v>
      </c>
      <c r="O299">
        <v>15249.12</v>
      </c>
      <c r="P299">
        <v>43280.38</v>
      </c>
      <c r="Q299">
        <v>47064.53</v>
      </c>
      <c r="R299">
        <v>60000</v>
      </c>
      <c r="S299">
        <v>24546.09</v>
      </c>
      <c r="T299">
        <v>225227.37</v>
      </c>
      <c r="U299">
        <v>0</v>
      </c>
      <c r="V299">
        <v>215932.73</v>
      </c>
      <c r="W299">
        <v>9294.64</v>
      </c>
      <c r="X299">
        <v>0</v>
      </c>
      <c r="Y299">
        <v>0</v>
      </c>
      <c r="Z299">
        <v>0</v>
      </c>
      <c r="AA299">
        <v>0</v>
      </c>
      <c r="AB299">
        <v>0</v>
      </c>
      <c r="AC299">
        <v>24546.09</v>
      </c>
      <c r="AD299">
        <v>0</v>
      </c>
      <c r="AE299">
        <v>0</v>
      </c>
      <c r="AF299">
        <v>0</v>
      </c>
      <c r="AG299">
        <v>0</v>
      </c>
      <c r="AH299">
        <v>0</v>
      </c>
      <c r="AI299">
        <v>0</v>
      </c>
      <c r="AJ299">
        <v>249773.46</v>
      </c>
      <c r="AK299" s="63">
        <v>62443.364999999998</v>
      </c>
      <c r="AL299">
        <v>396.07192657172499</v>
      </c>
      <c r="AM299">
        <v>78891.171681099702</v>
      </c>
      <c r="AN299">
        <v>62443.364999999998</v>
      </c>
      <c r="AO299">
        <v>62443.364999999998</v>
      </c>
      <c r="AP299">
        <v>396.07192657172499</v>
      </c>
      <c r="AQ299">
        <v>69679.580315536805</v>
      </c>
      <c r="AR299">
        <v>62443.364999999998</v>
      </c>
      <c r="AS299">
        <v>62443.364999999998</v>
      </c>
      <c r="AT299">
        <v>0</v>
      </c>
    </row>
    <row r="300" spans="1:46" x14ac:dyDescent="0.25">
      <c r="A300" t="s">
        <v>3208</v>
      </c>
      <c r="B300">
        <v>2021</v>
      </c>
      <c r="C300" t="s">
        <v>79</v>
      </c>
      <c r="D300">
        <v>352</v>
      </c>
      <c r="E300" t="s">
        <v>544</v>
      </c>
      <c r="F300" t="s">
        <v>2892</v>
      </c>
      <c r="G300" t="s">
        <v>2893</v>
      </c>
      <c r="H300" t="s">
        <v>2894</v>
      </c>
      <c r="I300" t="s">
        <v>2895</v>
      </c>
      <c r="J300">
        <v>7</v>
      </c>
      <c r="K300">
        <v>0</v>
      </c>
      <c r="L300">
        <v>0</v>
      </c>
      <c r="M300">
        <v>2</v>
      </c>
      <c r="N300">
        <v>99543.87</v>
      </c>
      <c r="O300">
        <v>23666.37</v>
      </c>
      <c r="P300">
        <v>63333.97</v>
      </c>
      <c r="Q300">
        <v>53120.32</v>
      </c>
      <c r="R300">
        <v>5000</v>
      </c>
      <c r="S300">
        <v>25780.58</v>
      </c>
      <c r="T300">
        <v>0</v>
      </c>
      <c r="U300">
        <v>244664.53</v>
      </c>
      <c r="V300">
        <v>226177.97</v>
      </c>
      <c r="W300">
        <v>18486.560000000001</v>
      </c>
      <c r="X300">
        <v>0</v>
      </c>
      <c r="Y300">
        <v>0</v>
      </c>
      <c r="Z300">
        <v>0</v>
      </c>
      <c r="AA300">
        <v>0</v>
      </c>
      <c r="AB300">
        <v>0</v>
      </c>
      <c r="AC300">
        <v>25780.58</v>
      </c>
      <c r="AD300">
        <v>0</v>
      </c>
      <c r="AE300">
        <v>0</v>
      </c>
      <c r="AF300">
        <v>0</v>
      </c>
      <c r="AG300">
        <v>0</v>
      </c>
      <c r="AH300">
        <v>0</v>
      </c>
      <c r="AI300">
        <v>0</v>
      </c>
      <c r="AJ300">
        <v>270445.11</v>
      </c>
      <c r="AK300" s="63">
        <v>38635.015714285699</v>
      </c>
      <c r="AL300">
        <v>396.07192657172499</v>
      </c>
      <c r="AM300">
        <v>78891.171681099702</v>
      </c>
      <c r="AN300">
        <v>38635.015714285699</v>
      </c>
      <c r="AO300">
        <v>38635.015714285699</v>
      </c>
      <c r="AP300">
        <v>396.07192657172499</v>
      </c>
      <c r="AQ300">
        <v>69679.580315536805</v>
      </c>
      <c r="AR300">
        <v>38635.015714285699</v>
      </c>
      <c r="AS300">
        <v>38635.015714285699</v>
      </c>
      <c r="AT300">
        <v>0</v>
      </c>
    </row>
    <row r="301" spans="1:46" x14ac:dyDescent="0.25">
      <c r="A301" t="s">
        <v>3209</v>
      </c>
      <c r="B301">
        <v>1993</v>
      </c>
      <c r="C301" t="s">
        <v>80</v>
      </c>
      <c r="D301">
        <v>3348</v>
      </c>
      <c r="E301" t="s">
        <v>545</v>
      </c>
      <c r="F301" t="s">
        <v>2906</v>
      </c>
      <c r="G301" t="s">
        <v>2907</v>
      </c>
      <c r="H301" t="s">
        <v>2904</v>
      </c>
      <c r="I301" t="s">
        <v>2895</v>
      </c>
      <c r="J301">
        <v>201.712121212098</v>
      </c>
      <c r="K301">
        <v>1</v>
      </c>
      <c r="L301">
        <v>1</v>
      </c>
      <c r="M301">
        <v>2</v>
      </c>
      <c r="N301">
        <v>1790994.9352822599</v>
      </c>
      <c r="O301">
        <v>476182.145318706</v>
      </c>
      <c r="P301">
        <v>1002666.32586686</v>
      </c>
      <c r="Q301">
        <v>223426.08389810301</v>
      </c>
      <c r="R301">
        <v>332128.80287839298</v>
      </c>
      <c r="S301">
        <v>113158.281991818</v>
      </c>
      <c r="T301">
        <v>2250513.08</v>
      </c>
      <c r="U301">
        <v>1574885.2132443299</v>
      </c>
      <c r="V301">
        <v>3295630.52436519</v>
      </c>
      <c r="W301">
        <v>529767.768879137</v>
      </c>
      <c r="X301">
        <v>0</v>
      </c>
      <c r="Y301">
        <v>0</v>
      </c>
      <c r="Z301">
        <v>0</v>
      </c>
      <c r="AA301">
        <v>0</v>
      </c>
      <c r="AB301">
        <v>0</v>
      </c>
      <c r="AC301">
        <v>107556.781544068</v>
      </c>
      <c r="AD301">
        <v>5601.5004477500897</v>
      </c>
      <c r="AE301">
        <v>0</v>
      </c>
      <c r="AF301">
        <v>0</v>
      </c>
      <c r="AG301">
        <v>0</v>
      </c>
      <c r="AH301">
        <v>0</v>
      </c>
      <c r="AI301">
        <v>0</v>
      </c>
      <c r="AJ301">
        <v>3938556.5752361398</v>
      </c>
      <c r="AK301" s="63">
        <v>19525.631635665501</v>
      </c>
      <c r="AL301">
        <v>396.07192657172499</v>
      </c>
      <c r="AM301">
        <v>78891.171681099702</v>
      </c>
      <c r="AN301">
        <v>8368.5773819273309</v>
      </c>
      <c r="AO301">
        <v>19525.631635665501</v>
      </c>
      <c r="AP301">
        <v>396.07192657172499</v>
      </c>
      <c r="AQ301">
        <v>59280.106098625802</v>
      </c>
      <c r="AR301">
        <v>19525.631635665501</v>
      </c>
      <c r="AS301">
        <v>19525.631635665501</v>
      </c>
      <c r="AT301">
        <v>0</v>
      </c>
    </row>
    <row r="302" spans="1:46" x14ac:dyDescent="0.25">
      <c r="A302" t="s">
        <v>4315</v>
      </c>
      <c r="B302">
        <v>1993</v>
      </c>
      <c r="C302" t="s">
        <v>80</v>
      </c>
      <c r="D302">
        <v>1993</v>
      </c>
      <c r="E302" t="s">
        <v>80</v>
      </c>
      <c r="F302" t="s">
        <v>1871</v>
      </c>
      <c r="G302" t="s">
        <v>1871</v>
      </c>
      <c r="H302" t="s">
        <v>2899</v>
      </c>
      <c r="I302" t="s">
        <v>2895</v>
      </c>
      <c r="J302">
        <v>2</v>
      </c>
      <c r="K302">
        <v>0</v>
      </c>
      <c r="L302">
        <v>0</v>
      </c>
      <c r="M302">
        <v>2</v>
      </c>
      <c r="N302">
        <v>3825.8547177393698</v>
      </c>
      <c r="O302">
        <v>758.70468129424796</v>
      </c>
      <c r="P302">
        <v>5531.7141331356297</v>
      </c>
      <c r="Q302">
        <v>2205.8061018968701</v>
      </c>
      <c r="R302">
        <v>3293.0971216069202</v>
      </c>
      <c r="S302">
        <v>1121.97800818161</v>
      </c>
      <c r="T302">
        <v>0</v>
      </c>
      <c r="U302">
        <v>15615.176755672999</v>
      </c>
      <c r="V302">
        <v>13352.80563481</v>
      </c>
      <c r="W302">
        <v>2262.3711208630298</v>
      </c>
      <c r="X302">
        <v>0</v>
      </c>
      <c r="Y302">
        <v>0</v>
      </c>
      <c r="Z302">
        <v>0</v>
      </c>
      <c r="AA302">
        <v>0</v>
      </c>
      <c r="AB302">
        <v>0</v>
      </c>
      <c r="AC302">
        <v>1066.43845593169</v>
      </c>
      <c r="AD302">
        <v>55.539552249913399</v>
      </c>
      <c r="AE302">
        <v>0</v>
      </c>
      <c r="AF302">
        <v>0</v>
      </c>
      <c r="AG302">
        <v>0</v>
      </c>
      <c r="AH302">
        <v>0</v>
      </c>
      <c r="AI302">
        <v>0</v>
      </c>
      <c r="AJ302">
        <v>16737.1547638546</v>
      </c>
      <c r="AK302" s="63">
        <v>8368.5773819273309</v>
      </c>
      <c r="AL302">
        <v>396.07192657172499</v>
      </c>
      <c r="AM302">
        <v>78891.171681099702</v>
      </c>
      <c r="AN302">
        <v>8368.5773819273309</v>
      </c>
      <c r="AO302">
        <v>19525.631635665501</v>
      </c>
      <c r="AP302">
        <v>539.66620917061095</v>
      </c>
      <c r="AQ302">
        <v>36189.915802998497</v>
      </c>
      <c r="AR302">
        <v>8368.5773819273309</v>
      </c>
      <c r="AS302">
        <v>8368.5773819273309</v>
      </c>
      <c r="AT302">
        <v>0</v>
      </c>
    </row>
    <row r="303" spans="1:46" x14ac:dyDescent="0.25">
      <c r="A303" t="s">
        <v>3210</v>
      </c>
      <c r="B303">
        <v>1991</v>
      </c>
      <c r="C303" t="s">
        <v>81</v>
      </c>
      <c r="D303">
        <v>1991</v>
      </c>
      <c r="E303" t="s">
        <v>81</v>
      </c>
      <c r="F303" t="s">
        <v>1871</v>
      </c>
      <c r="G303" t="s">
        <v>1871</v>
      </c>
      <c r="H303" t="s">
        <v>2899</v>
      </c>
      <c r="I303" t="s">
        <v>2895</v>
      </c>
      <c r="J303">
        <v>57.457526292413</v>
      </c>
      <c r="K303">
        <v>1</v>
      </c>
      <c r="L303">
        <v>2</v>
      </c>
      <c r="M303">
        <v>2</v>
      </c>
      <c r="N303">
        <v>31880.049739474998</v>
      </c>
      <c r="O303">
        <v>29396.010397618302</v>
      </c>
      <c r="P303">
        <v>75985.122449858594</v>
      </c>
      <c r="Q303">
        <v>29285.030667281801</v>
      </c>
      <c r="R303">
        <v>20440.062488662999</v>
      </c>
      <c r="S303">
        <v>30525.732269759301</v>
      </c>
      <c r="T303">
        <v>0</v>
      </c>
      <c r="U303">
        <v>186986.27574289701</v>
      </c>
      <c r="V303">
        <v>149644.792427951</v>
      </c>
      <c r="W303">
        <v>37341.483314945901</v>
      </c>
      <c r="X303">
        <v>0</v>
      </c>
      <c r="Y303">
        <v>0</v>
      </c>
      <c r="Z303">
        <v>0</v>
      </c>
      <c r="AA303">
        <v>0</v>
      </c>
      <c r="AB303">
        <v>0</v>
      </c>
      <c r="AC303">
        <v>27598.192092817499</v>
      </c>
      <c r="AD303">
        <v>2927.5401769417299</v>
      </c>
      <c r="AE303">
        <v>0</v>
      </c>
      <c r="AF303">
        <v>0</v>
      </c>
      <c r="AG303">
        <v>0</v>
      </c>
      <c r="AH303">
        <v>0</v>
      </c>
      <c r="AI303">
        <v>0</v>
      </c>
      <c r="AJ303">
        <v>217512.00801265601</v>
      </c>
      <c r="AK303" s="63">
        <v>3785.61386206732</v>
      </c>
      <c r="AL303">
        <v>396.07192657172499</v>
      </c>
      <c r="AM303">
        <v>78891.171681099702</v>
      </c>
      <c r="AN303">
        <v>3785.61386206731</v>
      </c>
      <c r="AO303">
        <v>20142.966381367802</v>
      </c>
      <c r="AP303">
        <v>539.66620917061095</v>
      </c>
      <c r="AQ303">
        <v>36189.915802998497</v>
      </c>
      <c r="AR303">
        <v>3785.61386206732</v>
      </c>
      <c r="AS303">
        <v>3785.61386206732</v>
      </c>
      <c r="AT303">
        <v>0</v>
      </c>
    </row>
    <row r="304" spans="1:46" x14ac:dyDescent="0.25">
      <c r="A304" t="s">
        <v>3211</v>
      </c>
      <c r="B304">
        <v>1991</v>
      </c>
      <c r="C304" t="s">
        <v>81</v>
      </c>
      <c r="D304">
        <v>269</v>
      </c>
      <c r="E304" t="s">
        <v>546</v>
      </c>
      <c r="F304" t="s">
        <v>2892</v>
      </c>
      <c r="G304" t="s">
        <v>2893</v>
      </c>
      <c r="H304" t="s">
        <v>2894</v>
      </c>
      <c r="I304" t="s">
        <v>2895</v>
      </c>
      <c r="J304">
        <v>403.37671232867802</v>
      </c>
      <c r="K304">
        <v>1</v>
      </c>
      <c r="L304">
        <v>1</v>
      </c>
      <c r="M304">
        <v>2</v>
      </c>
      <c r="N304">
        <v>2811444.45248198</v>
      </c>
      <c r="O304">
        <v>673194.30077159801</v>
      </c>
      <c r="P304">
        <v>921190.53936681501</v>
      </c>
      <c r="Q304">
        <v>205593.595013026</v>
      </c>
      <c r="R304">
        <v>143498.08873617201</v>
      </c>
      <c r="S304">
        <v>214303.85745699701</v>
      </c>
      <c r="T304">
        <v>3442196.36</v>
      </c>
      <c r="U304">
        <v>1312724.6163695899</v>
      </c>
      <c r="V304">
        <v>3886961.4455156699</v>
      </c>
      <c r="W304">
        <v>867959.53085391899</v>
      </c>
      <c r="X304">
        <v>0</v>
      </c>
      <c r="Y304">
        <v>0</v>
      </c>
      <c r="Z304">
        <v>0</v>
      </c>
      <c r="AA304">
        <v>0</v>
      </c>
      <c r="AB304">
        <v>0</v>
      </c>
      <c r="AC304">
        <v>193751.25785890399</v>
      </c>
      <c r="AD304">
        <v>20552.5995980931</v>
      </c>
      <c r="AE304">
        <v>0</v>
      </c>
      <c r="AF304">
        <v>0</v>
      </c>
      <c r="AG304">
        <v>0</v>
      </c>
      <c r="AH304">
        <v>0</v>
      </c>
      <c r="AI304">
        <v>0</v>
      </c>
      <c r="AJ304">
        <v>4969224.8338265801</v>
      </c>
      <c r="AK304" s="63">
        <v>12319.0672191745</v>
      </c>
      <c r="AL304">
        <v>396.07192657172499</v>
      </c>
      <c r="AM304">
        <v>78891.171681099702</v>
      </c>
      <c r="AN304">
        <v>3785.61386206731</v>
      </c>
      <c r="AO304">
        <v>20142.966381367802</v>
      </c>
      <c r="AP304">
        <v>396.07192657172499</v>
      </c>
      <c r="AQ304">
        <v>69679.580315536805</v>
      </c>
      <c r="AR304">
        <v>10579.6820200532</v>
      </c>
      <c r="AS304">
        <v>14060.528013769101</v>
      </c>
      <c r="AT304">
        <v>0</v>
      </c>
    </row>
    <row r="305" spans="1:46" x14ac:dyDescent="0.25">
      <c r="A305" t="s">
        <v>3212</v>
      </c>
      <c r="B305">
        <v>1991</v>
      </c>
      <c r="C305" t="s">
        <v>81</v>
      </c>
      <c r="D305">
        <v>270</v>
      </c>
      <c r="E305" t="s">
        <v>312</v>
      </c>
      <c r="F305" t="s">
        <v>2892</v>
      </c>
      <c r="G305" t="s">
        <v>2893</v>
      </c>
      <c r="H305" t="s">
        <v>2894</v>
      </c>
      <c r="I305" t="s">
        <v>2895</v>
      </c>
      <c r="J305">
        <v>294.53501832906301</v>
      </c>
      <c r="K305">
        <v>1</v>
      </c>
      <c r="L305">
        <v>2</v>
      </c>
      <c r="M305">
        <v>2</v>
      </c>
      <c r="N305">
        <v>2270382.51866647</v>
      </c>
      <c r="O305">
        <v>577058.088442154</v>
      </c>
      <c r="P305">
        <v>700271.381585052</v>
      </c>
      <c r="Q305">
        <v>150119.01139736199</v>
      </c>
      <c r="R305">
        <v>104778.513246584</v>
      </c>
      <c r="S305">
        <v>156479.014913122</v>
      </c>
      <c r="T305">
        <v>2844092.68</v>
      </c>
      <c r="U305">
        <v>958516.83333762805</v>
      </c>
      <c r="V305">
        <v>3011110.4806008302</v>
      </c>
      <c r="W305">
        <v>791499.03273680096</v>
      </c>
      <c r="X305">
        <v>0</v>
      </c>
      <c r="Y305">
        <v>0</v>
      </c>
      <c r="Z305">
        <v>0</v>
      </c>
      <c r="AA305">
        <v>0</v>
      </c>
      <c r="AB305">
        <v>0</v>
      </c>
      <c r="AC305">
        <v>141472.049676116</v>
      </c>
      <c r="AD305">
        <v>15006.965237005999</v>
      </c>
      <c r="AE305">
        <v>0</v>
      </c>
      <c r="AF305">
        <v>0</v>
      </c>
      <c r="AG305">
        <v>0</v>
      </c>
      <c r="AH305">
        <v>0</v>
      </c>
      <c r="AI305">
        <v>0</v>
      </c>
      <c r="AJ305">
        <v>3959088.5282507502</v>
      </c>
      <c r="AK305" s="63">
        <v>13441.826206986199</v>
      </c>
      <c r="AL305">
        <v>396.07192657172499</v>
      </c>
      <c r="AM305">
        <v>78891.171681099702</v>
      </c>
      <c r="AN305">
        <v>3785.61386206731</v>
      </c>
      <c r="AO305">
        <v>20142.966381367802</v>
      </c>
      <c r="AP305">
        <v>396.07192657172499</v>
      </c>
      <c r="AQ305">
        <v>69679.580315536805</v>
      </c>
      <c r="AR305">
        <v>10579.6820200532</v>
      </c>
      <c r="AS305">
        <v>14060.528013769101</v>
      </c>
      <c r="AT305">
        <v>0</v>
      </c>
    </row>
    <row r="306" spans="1:46" x14ac:dyDescent="0.25">
      <c r="A306" t="s">
        <v>3213</v>
      </c>
      <c r="B306">
        <v>1991</v>
      </c>
      <c r="C306" t="s">
        <v>81</v>
      </c>
      <c r="D306">
        <v>271</v>
      </c>
      <c r="E306" t="s">
        <v>547</v>
      </c>
      <c r="F306" t="s">
        <v>2892</v>
      </c>
      <c r="G306" t="s">
        <v>2893</v>
      </c>
      <c r="H306" t="s">
        <v>2894</v>
      </c>
      <c r="I306" t="s">
        <v>2895</v>
      </c>
      <c r="J306">
        <v>348.62959984557801</v>
      </c>
      <c r="K306">
        <v>1</v>
      </c>
      <c r="L306">
        <v>1</v>
      </c>
      <c r="M306">
        <v>2</v>
      </c>
      <c r="N306">
        <v>2507184.1936399499</v>
      </c>
      <c r="O306">
        <v>595792.08298392897</v>
      </c>
      <c r="P306">
        <v>812312.08332078101</v>
      </c>
      <c r="Q306">
        <v>177690.011766971</v>
      </c>
      <c r="R306">
        <v>124022.234615105</v>
      </c>
      <c r="S306">
        <v>185218.09957566299</v>
      </c>
      <c r="T306">
        <v>3082441.66</v>
      </c>
      <c r="U306">
        <v>1134558.9463267401</v>
      </c>
      <c r="V306">
        <v>3460754.7085432601</v>
      </c>
      <c r="W306">
        <v>756245.89778347197</v>
      </c>
      <c r="X306">
        <v>0</v>
      </c>
      <c r="Y306">
        <v>0</v>
      </c>
      <c r="Z306">
        <v>0</v>
      </c>
      <c r="AA306">
        <v>0</v>
      </c>
      <c r="AB306">
        <v>0</v>
      </c>
      <c r="AC306">
        <v>167454.94083428499</v>
      </c>
      <c r="AD306">
        <v>17763.158741378302</v>
      </c>
      <c r="AE306">
        <v>0</v>
      </c>
      <c r="AF306">
        <v>0</v>
      </c>
      <c r="AG306">
        <v>0</v>
      </c>
      <c r="AH306">
        <v>0</v>
      </c>
      <c r="AI306">
        <v>0</v>
      </c>
      <c r="AJ306">
        <v>4402218.7059024004</v>
      </c>
      <c r="AK306" s="63">
        <v>12627.208670326099</v>
      </c>
      <c r="AL306">
        <v>396.07192657172499</v>
      </c>
      <c r="AM306">
        <v>78891.171681099702</v>
      </c>
      <c r="AN306">
        <v>3785.61386206731</v>
      </c>
      <c r="AO306">
        <v>20142.966381367802</v>
      </c>
      <c r="AP306">
        <v>396.07192657172499</v>
      </c>
      <c r="AQ306">
        <v>69679.580315536805</v>
      </c>
      <c r="AR306">
        <v>10579.6820200532</v>
      </c>
      <c r="AS306">
        <v>14060.528013769101</v>
      </c>
      <c r="AT306">
        <v>0</v>
      </c>
    </row>
    <row r="307" spans="1:46" x14ac:dyDescent="0.25">
      <c r="A307" t="s">
        <v>3214</v>
      </c>
      <c r="B307">
        <v>1991</v>
      </c>
      <c r="C307" t="s">
        <v>81</v>
      </c>
      <c r="D307">
        <v>272</v>
      </c>
      <c r="E307" t="s">
        <v>548</v>
      </c>
      <c r="F307" t="s">
        <v>2892</v>
      </c>
      <c r="G307" t="s">
        <v>2893</v>
      </c>
      <c r="H307" t="s">
        <v>2894</v>
      </c>
      <c r="I307" t="s">
        <v>2895</v>
      </c>
      <c r="J307">
        <v>282.77464788730401</v>
      </c>
      <c r="K307">
        <v>1</v>
      </c>
      <c r="L307">
        <v>1</v>
      </c>
      <c r="M307">
        <v>2</v>
      </c>
      <c r="N307">
        <v>1912733.3700823099</v>
      </c>
      <c r="O307">
        <v>523226.15147238201</v>
      </c>
      <c r="P307">
        <v>711857.99438307399</v>
      </c>
      <c r="Q307">
        <v>144124.96968918401</v>
      </c>
      <c r="R307">
        <v>100594.85407727001</v>
      </c>
      <c r="S307">
        <v>150231.027179169</v>
      </c>
      <c r="T307">
        <v>2472292.7400000002</v>
      </c>
      <c r="U307">
        <v>920244.59970421402</v>
      </c>
      <c r="V307">
        <v>2875987.3183501698</v>
      </c>
      <c r="W307">
        <v>516550.02135404397</v>
      </c>
      <c r="X307">
        <v>0</v>
      </c>
      <c r="Y307">
        <v>0</v>
      </c>
      <c r="Z307">
        <v>0</v>
      </c>
      <c r="AA307">
        <v>0</v>
      </c>
      <c r="AB307">
        <v>0</v>
      </c>
      <c r="AC307">
        <v>135823.26902930299</v>
      </c>
      <c r="AD307">
        <v>14407.7581498657</v>
      </c>
      <c r="AE307">
        <v>0</v>
      </c>
      <c r="AF307">
        <v>0</v>
      </c>
      <c r="AG307">
        <v>0</v>
      </c>
      <c r="AH307">
        <v>0</v>
      </c>
      <c r="AI307">
        <v>0</v>
      </c>
      <c r="AJ307">
        <v>3542768.3668833901</v>
      </c>
      <c r="AK307" s="63">
        <v>12528.592620846601</v>
      </c>
      <c r="AL307">
        <v>396.07192657172499</v>
      </c>
      <c r="AM307">
        <v>78891.171681099702</v>
      </c>
      <c r="AN307">
        <v>3785.61386206731</v>
      </c>
      <c r="AO307">
        <v>20142.966381367802</v>
      </c>
      <c r="AP307">
        <v>396.07192657172499</v>
      </c>
      <c r="AQ307">
        <v>69679.580315536805</v>
      </c>
      <c r="AR307">
        <v>10579.6820200532</v>
      </c>
      <c r="AS307">
        <v>14060.528013769101</v>
      </c>
      <c r="AT307">
        <v>0</v>
      </c>
    </row>
    <row r="308" spans="1:46" x14ac:dyDescent="0.25">
      <c r="A308" t="s">
        <v>3215</v>
      </c>
      <c r="B308">
        <v>1991</v>
      </c>
      <c r="C308" t="s">
        <v>81</v>
      </c>
      <c r="D308">
        <v>273</v>
      </c>
      <c r="E308" t="s">
        <v>549</v>
      </c>
      <c r="F308" t="s">
        <v>2892</v>
      </c>
      <c r="G308" t="s">
        <v>2893</v>
      </c>
      <c r="H308" t="s">
        <v>2894</v>
      </c>
      <c r="I308" t="s">
        <v>2895</v>
      </c>
      <c r="J308">
        <v>468.21830985914698</v>
      </c>
      <c r="K308">
        <v>1</v>
      </c>
      <c r="L308">
        <v>1</v>
      </c>
      <c r="M308">
        <v>2</v>
      </c>
      <c r="N308">
        <v>2616618.6008983599</v>
      </c>
      <c r="O308">
        <v>719862.36710775504</v>
      </c>
      <c r="P308">
        <v>963160.18039046496</v>
      </c>
      <c r="Q308">
        <v>238642.14921864</v>
      </c>
      <c r="R308">
        <v>166564.976416691</v>
      </c>
      <c r="S308">
        <v>248752.56024460599</v>
      </c>
      <c r="T308">
        <v>3181107.11</v>
      </c>
      <c r="U308">
        <v>1523741.16403191</v>
      </c>
      <c r="V308">
        <v>4214362.7729160301</v>
      </c>
      <c r="W308">
        <v>490485.501115878</v>
      </c>
      <c r="X308">
        <v>0</v>
      </c>
      <c r="Y308">
        <v>0</v>
      </c>
      <c r="Z308">
        <v>0</v>
      </c>
      <c r="AA308">
        <v>0</v>
      </c>
      <c r="AB308">
        <v>0</v>
      </c>
      <c r="AC308">
        <v>224896.19186013201</v>
      </c>
      <c r="AD308">
        <v>23856.368384474001</v>
      </c>
      <c r="AE308">
        <v>0</v>
      </c>
      <c r="AF308">
        <v>0</v>
      </c>
      <c r="AG308">
        <v>0</v>
      </c>
      <c r="AH308">
        <v>0</v>
      </c>
      <c r="AI308">
        <v>0</v>
      </c>
      <c r="AJ308">
        <v>4953600.8342765197</v>
      </c>
      <c r="AK308" s="63">
        <v>10579.6820200532</v>
      </c>
      <c r="AL308">
        <v>396.07192657172499</v>
      </c>
      <c r="AM308">
        <v>78891.171681099702</v>
      </c>
      <c r="AN308">
        <v>3785.61386206731</v>
      </c>
      <c r="AO308">
        <v>20142.966381367802</v>
      </c>
      <c r="AP308">
        <v>396.07192657172499</v>
      </c>
      <c r="AQ308">
        <v>69679.580315536805</v>
      </c>
      <c r="AR308">
        <v>10579.6820200532</v>
      </c>
      <c r="AS308">
        <v>14060.528013769101</v>
      </c>
      <c r="AT308">
        <v>0</v>
      </c>
    </row>
    <row r="309" spans="1:46" x14ac:dyDescent="0.25">
      <c r="A309" t="s">
        <v>3216</v>
      </c>
      <c r="B309">
        <v>1991</v>
      </c>
      <c r="C309" t="s">
        <v>81</v>
      </c>
      <c r="D309">
        <v>278</v>
      </c>
      <c r="E309" t="s">
        <v>550</v>
      </c>
      <c r="F309" t="s">
        <v>2892</v>
      </c>
      <c r="G309" t="s">
        <v>2911</v>
      </c>
      <c r="H309" t="s">
        <v>2894</v>
      </c>
      <c r="I309" t="s">
        <v>2895</v>
      </c>
      <c r="J309">
        <v>747.07746478869603</v>
      </c>
      <c r="K309">
        <v>1</v>
      </c>
      <c r="L309">
        <v>1</v>
      </c>
      <c r="M309">
        <v>2</v>
      </c>
      <c r="N309">
        <v>4581413.2973440196</v>
      </c>
      <c r="O309">
        <v>1605760.13195866</v>
      </c>
      <c r="P309">
        <v>1670754.9627080599</v>
      </c>
      <c r="Q309">
        <v>380771.46509631397</v>
      </c>
      <c r="R309">
        <v>265766.92470955302</v>
      </c>
      <c r="S309">
        <v>396903.38492559799</v>
      </c>
      <c r="T309">
        <v>6073223.3600000003</v>
      </c>
      <c r="U309">
        <v>2431243.4218166</v>
      </c>
      <c r="V309">
        <v>7513228.7371106204</v>
      </c>
      <c r="W309">
        <v>991238.044705985</v>
      </c>
      <c r="X309">
        <v>0</v>
      </c>
      <c r="Y309">
        <v>0</v>
      </c>
      <c r="Z309">
        <v>0</v>
      </c>
      <c r="AA309">
        <v>0</v>
      </c>
      <c r="AB309">
        <v>0</v>
      </c>
      <c r="AC309">
        <v>358838.75815544999</v>
      </c>
      <c r="AD309">
        <v>38064.626770148199</v>
      </c>
      <c r="AE309">
        <v>0</v>
      </c>
      <c r="AF309">
        <v>0</v>
      </c>
      <c r="AG309">
        <v>0</v>
      </c>
      <c r="AH309">
        <v>0</v>
      </c>
      <c r="AI309">
        <v>0</v>
      </c>
      <c r="AJ309">
        <v>8901370.1667422</v>
      </c>
      <c r="AK309" s="63">
        <v>11914.9225967616</v>
      </c>
      <c r="AL309">
        <v>396.07192657172499</v>
      </c>
      <c r="AM309">
        <v>78891.171681099702</v>
      </c>
      <c r="AN309">
        <v>3785.61386206731</v>
      </c>
      <c r="AO309">
        <v>20142.966381367802</v>
      </c>
      <c r="AP309">
        <v>3712.8033307938799</v>
      </c>
      <c r="AQ309">
        <v>25435.7452526624</v>
      </c>
      <c r="AR309">
        <v>11914.9225967616</v>
      </c>
      <c r="AS309">
        <v>12001.4424020721</v>
      </c>
      <c r="AT309">
        <v>0</v>
      </c>
    </row>
    <row r="310" spans="1:46" x14ac:dyDescent="0.25">
      <c r="A310" t="s">
        <v>3217</v>
      </c>
      <c r="B310">
        <v>1991</v>
      </c>
      <c r="C310" t="s">
        <v>81</v>
      </c>
      <c r="D310">
        <v>279</v>
      </c>
      <c r="E310" t="s">
        <v>551</v>
      </c>
      <c r="F310" t="s">
        <v>2892</v>
      </c>
      <c r="G310" t="s">
        <v>2911</v>
      </c>
      <c r="H310" t="s">
        <v>2894</v>
      </c>
      <c r="I310" t="s">
        <v>2895</v>
      </c>
      <c r="J310">
        <v>702.90611614889497</v>
      </c>
      <c r="K310">
        <v>1</v>
      </c>
      <c r="L310">
        <v>1</v>
      </c>
      <c r="M310">
        <v>2</v>
      </c>
      <c r="N310">
        <v>4367932.9334491398</v>
      </c>
      <c r="O310">
        <v>1487830.9511494499</v>
      </c>
      <c r="P310">
        <v>1598375.65227457</v>
      </c>
      <c r="Q310">
        <v>358258.15164545999</v>
      </c>
      <c r="R310">
        <v>250053.315289419</v>
      </c>
      <c r="S310">
        <v>373436.26321710902</v>
      </c>
      <c r="T310">
        <v>5774956.1299999999</v>
      </c>
      <c r="U310">
        <v>2287494.8738080398</v>
      </c>
      <c r="V310">
        <v>7057939.9032570403</v>
      </c>
      <c r="W310">
        <v>1004511.100551</v>
      </c>
      <c r="X310">
        <v>0</v>
      </c>
      <c r="Y310">
        <v>0</v>
      </c>
      <c r="Z310">
        <v>0</v>
      </c>
      <c r="AA310">
        <v>0</v>
      </c>
      <c r="AB310">
        <v>0</v>
      </c>
      <c r="AC310">
        <v>337622.22755585401</v>
      </c>
      <c r="AD310">
        <v>35814.035661254697</v>
      </c>
      <c r="AE310">
        <v>0</v>
      </c>
      <c r="AF310">
        <v>0</v>
      </c>
      <c r="AG310">
        <v>0</v>
      </c>
      <c r="AH310">
        <v>0</v>
      </c>
      <c r="AI310">
        <v>0</v>
      </c>
      <c r="AJ310">
        <v>8435887.2670251597</v>
      </c>
      <c r="AK310" s="63">
        <v>12001.4424020721</v>
      </c>
      <c r="AL310">
        <v>396.07192657172499</v>
      </c>
      <c r="AM310">
        <v>78891.171681099702</v>
      </c>
      <c r="AN310">
        <v>3785.61386206731</v>
      </c>
      <c r="AO310">
        <v>20142.966381367802</v>
      </c>
      <c r="AP310">
        <v>3712.8033307938799</v>
      </c>
      <c r="AQ310">
        <v>25435.7452526624</v>
      </c>
      <c r="AR310">
        <v>11914.9225967616</v>
      </c>
      <c r="AS310">
        <v>12001.4424020721</v>
      </c>
      <c r="AT310">
        <v>0</v>
      </c>
    </row>
    <row r="311" spans="1:46" x14ac:dyDescent="0.25">
      <c r="A311" t="s">
        <v>3218</v>
      </c>
      <c r="B311">
        <v>1991</v>
      </c>
      <c r="C311" t="s">
        <v>81</v>
      </c>
      <c r="D311">
        <v>274</v>
      </c>
      <c r="E311" t="s">
        <v>552</v>
      </c>
      <c r="F311" t="s">
        <v>2892</v>
      </c>
      <c r="G311" t="s">
        <v>2893</v>
      </c>
      <c r="H311" t="s">
        <v>2894</v>
      </c>
      <c r="I311" t="s">
        <v>2895</v>
      </c>
      <c r="J311">
        <v>342.29295871113601</v>
      </c>
      <c r="K311">
        <v>1</v>
      </c>
      <c r="L311">
        <v>1</v>
      </c>
      <c r="M311">
        <v>2</v>
      </c>
      <c r="N311">
        <v>2248896.7068395899</v>
      </c>
      <c r="O311">
        <v>576889.80577535799</v>
      </c>
      <c r="P311">
        <v>716778.19628570997</v>
      </c>
      <c r="Q311">
        <v>174460.34383791199</v>
      </c>
      <c r="R311">
        <v>121768.024433882</v>
      </c>
      <c r="S311">
        <v>181851.602212461</v>
      </c>
      <c r="T311">
        <v>2724855.71</v>
      </c>
      <c r="U311">
        <v>1113937.3671724501</v>
      </c>
      <c r="V311">
        <v>3461136.5944834901</v>
      </c>
      <c r="W311">
        <v>377656.482688958</v>
      </c>
      <c r="X311">
        <v>0</v>
      </c>
      <c r="Y311">
        <v>0</v>
      </c>
      <c r="Z311">
        <v>0</v>
      </c>
      <c r="AA311">
        <v>0</v>
      </c>
      <c r="AB311">
        <v>0</v>
      </c>
      <c r="AC311">
        <v>164411.30407273001</v>
      </c>
      <c r="AD311">
        <v>17440.298139730901</v>
      </c>
      <c r="AE311">
        <v>0</v>
      </c>
      <c r="AF311">
        <v>0</v>
      </c>
      <c r="AG311">
        <v>0</v>
      </c>
      <c r="AH311">
        <v>0</v>
      </c>
      <c r="AI311">
        <v>0</v>
      </c>
      <c r="AJ311">
        <v>4020644.67938491</v>
      </c>
      <c r="AK311" s="63">
        <v>11746.2091377053</v>
      </c>
      <c r="AL311">
        <v>396.07192657172499</v>
      </c>
      <c r="AM311">
        <v>78891.171681099702</v>
      </c>
      <c r="AN311">
        <v>3785.61386206731</v>
      </c>
      <c r="AO311">
        <v>20142.966381367802</v>
      </c>
      <c r="AP311">
        <v>396.07192657172499</v>
      </c>
      <c r="AQ311">
        <v>69679.580315536805</v>
      </c>
      <c r="AR311">
        <v>10579.6820200532</v>
      </c>
      <c r="AS311">
        <v>14060.528013769101</v>
      </c>
      <c r="AT311">
        <v>0</v>
      </c>
    </row>
    <row r="312" spans="1:46" x14ac:dyDescent="0.25">
      <c r="A312" t="s">
        <v>3219</v>
      </c>
      <c r="B312">
        <v>1991</v>
      </c>
      <c r="C312" t="s">
        <v>81</v>
      </c>
      <c r="D312">
        <v>4391</v>
      </c>
      <c r="E312" t="s">
        <v>553</v>
      </c>
      <c r="F312" t="s">
        <v>2906</v>
      </c>
      <c r="G312" t="s">
        <v>2903</v>
      </c>
      <c r="H312" t="s">
        <v>2904</v>
      </c>
      <c r="I312" t="s">
        <v>2895</v>
      </c>
      <c r="J312">
        <v>189.218309859111</v>
      </c>
      <c r="K312">
        <v>1</v>
      </c>
      <c r="L312">
        <v>1</v>
      </c>
      <c r="M312">
        <v>2</v>
      </c>
      <c r="N312">
        <v>104986.92719955101</v>
      </c>
      <c r="O312">
        <v>96806.524104965894</v>
      </c>
      <c r="P312">
        <v>250233.12648770199</v>
      </c>
      <c r="Q312">
        <v>96441.047232605895</v>
      </c>
      <c r="R312">
        <v>67312.923599186295</v>
      </c>
      <c r="S312">
        <v>100526.90813558899</v>
      </c>
      <c r="T312">
        <v>0</v>
      </c>
      <c r="U312">
        <v>615780.54862401099</v>
      </c>
      <c r="V312">
        <v>492808.10590993502</v>
      </c>
      <c r="W312">
        <v>122972.44271407599</v>
      </c>
      <c r="X312">
        <v>0</v>
      </c>
      <c r="Y312">
        <v>0</v>
      </c>
      <c r="Z312">
        <v>0</v>
      </c>
      <c r="AA312">
        <v>0</v>
      </c>
      <c r="AB312">
        <v>0</v>
      </c>
      <c r="AC312">
        <v>90885.974387302704</v>
      </c>
      <c r="AD312">
        <v>9640.9337482860501</v>
      </c>
      <c r="AE312">
        <v>0</v>
      </c>
      <c r="AF312">
        <v>0</v>
      </c>
      <c r="AG312">
        <v>0</v>
      </c>
      <c r="AH312">
        <v>0</v>
      </c>
      <c r="AI312">
        <v>0</v>
      </c>
      <c r="AJ312">
        <v>716307.45675959997</v>
      </c>
      <c r="AK312" s="63">
        <v>3785.61386206731</v>
      </c>
      <c r="AL312">
        <v>396.07192657172499</v>
      </c>
      <c r="AM312">
        <v>78891.171681099702</v>
      </c>
      <c r="AN312">
        <v>3785.61386206731</v>
      </c>
      <c r="AO312">
        <v>20142.966381367802</v>
      </c>
      <c r="AP312">
        <v>396.07192657172499</v>
      </c>
      <c r="AQ312">
        <v>78891.171681099702</v>
      </c>
      <c r="AR312">
        <v>3785.61386206731</v>
      </c>
      <c r="AS312">
        <v>20142.966381367802</v>
      </c>
      <c r="AT312">
        <v>0</v>
      </c>
    </row>
    <row r="313" spans="1:46" x14ac:dyDescent="0.25">
      <c r="A313" t="s">
        <v>3220</v>
      </c>
      <c r="B313">
        <v>1991</v>
      </c>
      <c r="C313" t="s">
        <v>81</v>
      </c>
      <c r="D313">
        <v>5398</v>
      </c>
      <c r="E313" t="s">
        <v>555</v>
      </c>
      <c r="F313" t="s">
        <v>2945</v>
      </c>
      <c r="G313" t="s">
        <v>2903</v>
      </c>
      <c r="H313" t="s">
        <v>2904</v>
      </c>
      <c r="I313" t="s">
        <v>2895</v>
      </c>
      <c r="J313">
        <v>64.717739545621399</v>
      </c>
      <c r="K313">
        <v>1</v>
      </c>
      <c r="L313">
        <v>1</v>
      </c>
      <c r="M313">
        <v>2</v>
      </c>
      <c r="N313">
        <v>755246.86637120903</v>
      </c>
      <c r="O313">
        <v>179337.018996047</v>
      </c>
      <c r="P313">
        <v>145888.214133106</v>
      </c>
      <c r="Q313">
        <v>32985.426098320197</v>
      </c>
      <c r="R313">
        <v>155766.82617781599</v>
      </c>
      <c r="S313">
        <v>34382.9001690683</v>
      </c>
      <c r="T313">
        <v>1058610.8799999999</v>
      </c>
      <c r="U313">
        <v>210613.47177649799</v>
      </c>
      <c r="V313">
        <v>1213556.4664674699</v>
      </c>
      <c r="W313">
        <v>55667.885309023601</v>
      </c>
      <c r="X313">
        <v>0</v>
      </c>
      <c r="Y313">
        <v>0</v>
      </c>
      <c r="Z313">
        <v>0</v>
      </c>
      <c r="AA313">
        <v>0</v>
      </c>
      <c r="AB313">
        <v>0</v>
      </c>
      <c r="AC313">
        <v>31085.442117768998</v>
      </c>
      <c r="AD313">
        <v>3297.4580512992802</v>
      </c>
      <c r="AE313">
        <v>0</v>
      </c>
      <c r="AF313">
        <v>0</v>
      </c>
      <c r="AG313">
        <v>0</v>
      </c>
      <c r="AH313">
        <v>0</v>
      </c>
      <c r="AI313">
        <v>0</v>
      </c>
      <c r="AJ313">
        <v>1303607.2519455701</v>
      </c>
      <c r="AK313" s="63">
        <v>20142.966381367802</v>
      </c>
      <c r="AL313">
        <v>396.07192657172499</v>
      </c>
      <c r="AM313">
        <v>78891.171681099702</v>
      </c>
      <c r="AN313">
        <v>3785.61386206731</v>
      </c>
      <c r="AO313">
        <v>20142.966381367802</v>
      </c>
      <c r="AP313">
        <v>396.07192657172499</v>
      </c>
      <c r="AQ313">
        <v>78891.171681099702</v>
      </c>
      <c r="AR313">
        <v>3785.61386206731</v>
      </c>
      <c r="AS313">
        <v>20142.966381367802</v>
      </c>
      <c r="AT313">
        <v>0</v>
      </c>
    </row>
    <row r="314" spans="1:46" x14ac:dyDescent="0.25">
      <c r="A314" t="s">
        <v>3221</v>
      </c>
      <c r="B314">
        <v>1991</v>
      </c>
      <c r="C314" t="s">
        <v>81</v>
      </c>
      <c r="D314">
        <v>280</v>
      </c>
      <c r="E314" t="s">
        <v>556</v>
      </c>
      <c r="F314" t="s">
        <v>2892</v>
      </c>
      <c r="G314" t="s">
        <v>2903</v>
      </c>
      <c r="H314" t="s">
        <v>2904</v>
      </c>
      <c r="I314" t="s">
        <v>2895</v>
      </c>
      <c r="J314">
        <v>1545.3171918783501</v>
      </c>
      <c r="K314">
        <v>1</v>
      </c>
      <c r="L314">
        <v>1</v>
      </c>
      <c r="M314">
        <v>2</v>
      </c>
      <c r="N314">
        <v>9635519.4355486091</v>
      </c>
      <c r="O314">
        <v>4654905.9761855798</v>
      </c>
      <c r="P314">
        <v>3609395.28033379</v>
      </c>
      <c r="Q314">
        <v>787619.38208973897</v>
      </c>
      <c r="R314">
        <v>549734.42131930997</v>
      </c>
      <c r="S314">
        <v>820987.98738858197</v>
      </c>
      <c r="T314">
        <v>14208188.300000001</v>
      </c>
      <c r="U314">
        <v>5028986.1954770302</v>
      </c>
      <c r="V314">
        <v>16343764.6169568</v>
      </c>
      <c r="W314">
        <v>2893409.8785202298</v>
      </c>
      <c r="X314">
        <v>0</v>
      </c>
      <c r="Y314">
        <v>0</v>
      </c>
      <c r="Z314">
        <v>0</v>
      </c>
      <c r="AA314">
        <v>0</v>
      </c>
      <c r="AB314">
        <v>0</v>
      </c>
      <c r="AC314">
        <v>742251.94605051295</v>
      </c>
      <c r="AD314">
        <v>78736.041338069495</v>
      </c>
      <c r="AE314">
        <v>0</v>
      </c>
      <c r="AF314">
        <v>0</v>
      </c>
      <c r="AG314">
        <v>0</v>
      </c>
      <c r="AH314">
        <v>0</v>
      </c>
      <c r="AI314">
        <v>0</v>
      </c>
      <c r="AJ314">
        <v>20058162.482865602</v>
      </c>
      <c r="AK314" s="63">
        <v>12979.964623628301</v>
      </c>
      <c r="AL314">
        <v>396.07192657172499</v>
      </c>
      <c r="AM314">
        <v>78891.171681099702</v>
      </c>
      <c r="AN314">
        <v>3785.61386206731</v>
      </c>
      <c r="AO314">
        <v>20142.966381367802</v>
      </c>
      <c r="AP314">
        <v>396.07192657172499</v>
      </c>
      <c r="AQ314">
        <v>78891.171681099702</v>
      </c>
      <c r="AR314">
        <v>3785.61386206731</v>
      </c>
      <c r="AS314">
        <v>20142.966381367802</v>
      </c>
      <c r="AT314">
        <v>0</v>
      </c>
    </row>
    <row r="315" spans="1:46" x14ac:dyDescent="0.25">
      <c r="A315" t="s">
        <v>3222</v>
      </c>
      <c r="B315">
        <v>1991</v>
      </c>
      <c r="C315" t="s">
        <v>81</v>
      </c>
      <c r="D315">
        <v>276</v>
      </c>
      <c r="E315" t="s">
        <v>557</v>
      </c>
      <c r="F315" t="s">
        <v>2892</v>
      </c>
      <c r="G315" t="s">
        <v>2893</v>
      </c>
      <c r="H315" t="s">
        <v>2894</v>
      </c>
      <c r="I315" t="s">
        <v>2895</v>
      </c>
      <c r="J315">
        <v>271.75352112674801</v>
      </c>
      <c r="K315">
        <v>1</v>
      </c>
      <c r="L315">
        <v>1</v>
      </c>
      <c r="M315">
        <v>2</v>
      </c>
      <c r="N315">
        <v>2120099.7575259302</v>
      </c>
      <c r="O315">
        <v>597462.55108999996</v>
      </c>
      <c r="P315">
        <v>723878.02534987195</v>
      </c>
      <c r="Q315">
        <v>138507.70671255799</v>
      </c>
      <c r="R315">
        <v>96674.175025846795</v>
      </c>
      <c r="S315">
        <v>144375.78093881201</v>
      </c>
      <c r="T315">
        <v>2792244.1</v>
      </c>
      <c r="U315">
        <v>884378.11570420605</v>
      </c>
      <c r="V315">
        <v>3104413.9333619401</v>
      </c>
      <c r="W315">
        <v>572208.28234226594</v>
      </c>
      <c r="X315">
        <v>0</v>
      </c>
      <c r="Y315">
        <v>0</v>
      </c>
      <c r="Z315">
        <v>0</v>
      </c>
      <c r="AA315">
        <v>0</v>
      </c>
      <c r="AB315">
        <v>0</v>
      </c>
      <c r="AC315">
        <v>130529.56439139</v>
      </c>
      <c r="AD315">
        <v>13846.2165474219</v>
      </c>
      <c r="AE315">
        <v>0</v>
      </c>
      <c r="AF315">
        <v>0</v>
      </c>
      <c r="AG315">
        <v>0</v>
      </c>
      <c r="AH315">
        <v>0</v>
      </c>
      <c r="AI315">
        <v>0</v>
      </c>
      <c r="AJ315">
        <v>3820997.9966430198</v>
      </c>
      <c r="AK315" s="63">
        <v>14060.528013769101</v>
      </c>
      <c r="AL315">
        <v>396.07192657172499</v>
      </c>
      <c r="AM315">
        <v>78891.171681099702</v>
      </c>
      <c r="AN315">
        <v>3785.61386206731</v>
      </c>
      <c r="AO315">
        <v>20142.966381367802</v>
      </c>
      <c r="AP315">
        <v>396.07192657172499</v>
      </c>
      <c r="AQ315">
        <v>69679.580315536805</v>
      </c>
      <c r="AR315">
        <v>10579.6820200532</v>
      </c>
      <c r="AS315">
        <v>14060.528013769101</v>
      </c>
      <c r="AT315">
        <v>0</v>
      </c>
    </row>
    <row r="316" spans="1:46" x14ac:dyDescent="0.25">
      <c r="A316" t="s">
        <v>3223</v>
      </c>
      <c r="B316">
        <v>1991</v>
      </c>
      <c r="C316" t="s">
        <v>81</v>
      </c>
      <c r="D316">
        <v>277</v>
      </c>
      <c r="E316" t="s">
        <v>558</v>
      </c>
      <c r="F316" t="s">
        <v>2892</v>
      </c>
      <c r="G316" t="s">
        <v>2893</v>
      </c>
      <c r="H316" t="s">
        <v>2894</v>
      </c>
      <c r="I316" t="s">
        <v>2895</v>
      </c>
      <c r="J316">
        <v>332.76056338026098</v>
      </c>
      <c r="K316">
        <v>1</v>
      </c>
      <c r="L316">
        <v>1</v>
      </c>
      <c r="M316">
        <v>2</v>
      </c>
      <c r="N316">
        <v>2368444.8302134098</v>
      </c>
      <c r="O316">
        <v>687833.57956450304</v>
      </c>
      <c r="P316">
        <v>809461.45093114302</v>
      </c>
      <c r="Q316">
        <v>169601.85953462601</v>
      </c>
      <c r="R316">
        <v>118376.949864501</v>
      </c>
      <c r="S316">
        <v>176787.281373465</v>
      </c>
      <c r="T316">
        <v>3070802.95</v>
      </c>
      <c r="U316">
        <v>1082915.7201081801</v>
      </c>
      <c r="V316">
        <v>3500756.6540987799</v>
      </c>
      <c r="W316">
        <v>652962.01600939804</v>
      </c>
      <c r="X316">
        <v>0</v>
      </c>
      <c r="Y316">
        <v>0</v>
      </c>
      <c r="Z316">
        <v>0</v>
      </c>
      <c r="AA316">
        <v>0</v>
      </c>
      <c r="AB316">
        <v>0</v>
      </c>
      <c r="AC316">
        <v>159832.67191743499</v>
      </c>
      <c r="AD316">
        <v>16954.609456030699</v>
      </c>
      <c r="AE316">
        <v>0</v>
      </c>
      <c r="AF316">
        <v>0</v>
      </c>
      <c r="AG316">
        <v>0</v>
      </c>
      <c r="AH316">
        <v>0</v>
      </c>
      <c r="AI316">
        <v>0</v>
      </c>
      <c r="AJ316">
        <v>4330505.9514816403</v>
      </c>
      <c r="AK316" s="63">
        <v>13013.8797322956</v>
      </c>
      <c r="AL316">
        <v>396.07192657172499</v>
      </c>
      <c r="AM316">
        <v>78891.171681099702</v>
      </c>
      <c r="AN316">
        <v>3785.61386206731</v>
      </c>
      <c r="AO316">
        <v>20142.966381367802</v>
      </c>
      <c r="AP316">
        <v>396.07192657172499</v>
      </c>
      <c r="AQ316">
        <v>69679.580315536805</v>
      </c>
      <c r="AR316">
        <v>10579.6820200532</v>
      </c>
      <c r="AS316">
        <v>14060.528013769101</v>
      </c>
      <c r="AT316">
        <v>0</v>
      </c>
    </row>
    <row r="317" spans="1:46" x14ac:dyDescent="0.25">
      <c r="A317" t="s">
        <v>3224</v>
      </c>
      <c r="B317">
        <v>2019</v>
      </c>
      <c r="C317" t="s">
        <v>83</v>
      </c>
      <c r="D317">
        <v>350</v>
      </c>
      <c r="E317" t="s">
        <v>560</v>
      </c>
      <c r="F317" t="s">
        <v>2892</v>
      </c>
      <c r="G317" t="s">
        <v>2893</v>
      </c>
      <c r="H317" t="s">
        <v>2894</v>
      </c>
      <c r="I317" t="s">
        <v>2895</v>
      </c>
      <c r="J317">
        <v>6</v>
      </c>
      <c r="K317">
        <v>0</v>
      </c>
      <c r="L317">
        <v>0</v>
      </c>
      <c r="M317">
        <v>1</v>
      </c>
      <c r="N317">
        <v>134133.23000000001</v>
      </c>
      <c r="O317">
        <v>28287.7</v>
      </c>
      <c r="P317">
        <v>60310.32</v>
      </c>
      <c r="Q317">
        <v>27066.22</v>
      </c>
      <c r="R317">
        <v>26756.81</v>
      </c>
      <c r="S317">
        <v>25939.01</v>
      </c>
      <c r="T317">
        <v>264756.84000000003</v>
      </c>
      <c r="U317">
        <v>11797.44</v>
      </c>
      <c r="V317">
        <v>264419.34000000003</v>
      </c>
      <c r="W317">
        <v>12134.94</v>
      </c>
      <c r="X317">
        <v>0</v>
      </c>
      <c r="Y317">
        <v>0</v>
      </c>
      <c r="Z317">
        <v>0</v>
      </c>
      <c r="AA317">
        <v>0</v>
      </c>
      <c r="AB317">
        <v>0</v>
      </c>
      <c r="AC317">
        <v>25939.01</v>
      </c>
      <c r="AD317">
        <v>0</v>
      </c>
      <c r="AE317">
        <v>0</v>
      </c>
      <c r="AF317">
        <v>0</v>
      </c>
      <c r="AG317">
        <v>0</v>
      </c>
      <c r="AH317">
        <v>0</v>
      </c>
      <c r="AI317">
        <v>0</v>
      </c>
      <c r="AJ317">
        <v>302493.28999999998</v>
      </c>
      <c r="AK317" s="63">
        <v>50415.548333333303</v>
      </c>
      <c r="AL317">
        <v>396.07192657172499</v>
      </c>
      <c r="AM317">
        <v>78891.171681099702</v>
      </c>
      <c r="AN317">
        <v>50415.548333333303</v>
      </c>
      <c r="AO317">
        <v>50415.548333333303</v>
      </c>
      <c r="AP317">
        <v>396.07192657172499</v>
      </c>
      <c r="AQ317">
        <v>69679.580315536805</v>
      </c>
      <c r="AR317">
        <v>50415.548333333303</v>
      </c>
      <c r="AS317">
        <v>50415.548333333303</v>
      </c>
      <c r="AT317">
        <v>0</v>
      </c>
    </row>
    <row r="318" spans="1:46" x14ac:dyDescent="0.25">
      <c r="A318" t="s">
        <v>3225</v>
      </c>
      <c r="B318">
        <v>2229</v>
      </c>
      <c r="C318" t="s">
        <v>85</v>
      </c>
      <c r="D318">
        <v>3402</v>
      </c>
      <c r="E318" t="s">
        <v>561</v>
      </c>
      <c r="F318" t="s">
        <v>2892</v>
      </c>
      <c r="G318" t="s">
        <v>2907</v>
      </c>
      <c r="H318" t="s">
        <v>2904</v>
      </c>
      <c r="I318" t="s">
        <v>2895</v>
      </c>
      <c r="J318">
        <v>336.41791044773601</v>
      </c>
      <c r="K318">
        <v>1</v>
      </c>
      <c r="L318">
        <v>1</v>
      </c>
      <c r="M318">
        <v>2</v>
      </c>
      <c r="N318">
        <v>3046208.3</v>
      </c>
      <c r="O318">
        <v>997682.93</v>
      </c>
      <c r="P318">
        <v>1305405.99</v>
      </c>
      <c r="Q318">
        <v>357987.61</v>
      </c>
      <c r="R318">
        <v>405595.61</v>
      </c>
      <c r="S318">
        <v>95034</v>
      </c>
      <c r="T318">
        <v>5250437.09</v>
      </c>
      <c r="U318">
        <v>862443.35</v>
      </c>
      <c r="V318">
        <v>5144205.05</v>
      </c>
      <c r="W318">
        <v>932447.74</v>
      </c>
      <c r="X318">
        <v>0</v>
      </c>
      <c r="Y318">
        <v>0</v>
      </c>
      <c r="Z318">
        <v>0</v>
      </c>
      <c r="AA318">
        <v>0</v>
      </c>
      <c r="AB318">
        <v>36227.65</v>
      </c>
      <c r="AC318">
        <v>95034</v>
      </c>
      <c r="AD318">
        <v>0</v>
      </c>
      <c r="AE318">
        <v>0</v>
      </c>
      <c r="AF318">
        <v>0</v>
      </c>
      <c r="AG318">
        <v>0</v>
      </c>
      <c r="AH318">
        <v>0</v>
      </c>
      <c r="AI318">
        <v>0</v>
      </c>
      <c r="AJ318">
        <v>6207914.4400000004</v>
      </c>
      <c r="AK318" s="63">
        <v>18452.9843602498</v>
      </c>
      <c r="AL318">
        <v>396.07192657172499</v>
      </c>
      <c r="AM318">
        <v>78891.171681099702</v>
      </c>
      <c r="AN318">
        <v>18452.9843602498</v>
      </c>
      <c r="AO318">
        <v>18452.9843602498</v>
      </c>
      <c r="AP318">
        <v>396.07192657172499</v>
      </c>
      <c r="AQ318">
        <v>59280.106098625802</v>
      </c>
      <c r="AR318">
        <v>18452.9843602498</v>
      </c>
      <c r="AS318">
        <v>18452.9843602498</v>
      </c>
      <c r="AT318">
        <v>0</v>
      </c>
    </row>
    <row r="319" spans="1:46" x14ac:dyDescent="0.25">
      <c r="A319" t="s">
        <v>4316</v>
      </c>
      <c r="B319">
        <v>2043</v>
      </c>
      <c r="C319" t="s">
        <v>86</v>
      </c>
      <c r="D319">
        <v>5251</v>
      </c>
      <c r="E319" t="s">
        <v>562</v>
      </c>
      <c r="F319" t="s">
        <v>2906</v>
      </c>
      <c r="G319" t="s">
        <v>2907</v>
      </c>
      <c r="H319" t="s">
        <v>2942</v>
      </c>
      <c r="I319" t="s">
        <v>2895</v>
      </c>
      <c r="J319">
        <v>320.45070422532501</v>
      </c>
      <c r="K319">
        <v>1</v>
      </c>
      <c r="L319">
        <v>1</v>
      </c>
      <c r="M319">
        <v>2</v>
      </c>
      <c r="N319">
        <v>416561.42285622598</v>
      </c>
      <c r="O319">
        <v>313688.92053424398</v>
      </c>
      <c r="P319">
        <v>536708.731402823</v>
      </c>
      <c r="Q319">
        <v>149168.85782392099</v>
      </c>
      <c r="R319">
        <v>187549.24751707801</v>
      </c>
      <c r="S319">
        <v>179790.18901414899</v>
      </c>
      <c r="T319">
        <v>0</v>
      </c>
      <c r="U319">
        <v>1603677.1801342899</v>
      </c>
      <c r="V319">
        <v>1309452.1844609999</v>
      </c>
      <c r="W319">
        <v>294224.99567328801</v>
      </c>
      <c r="X319">
        <v>0</v>
      </c>
      <c r="Y319">
        <v>0</v>
      </c>
      <c r="Z319">
        <v>0</v>
      </c>
      <c r="AA319">
        <v>0</v>
      </c>
      <c r="AB319">
        <v>0</v>
      </c>
      <c r="AC319">
        <v>136269.35424007801</v>
      </c>
      <c r="AD319">
        <v>43520.834774071503</v>
      </c>
      <c r="AE319">
        <v>0</v>
      </c>
      <c r="AF319">
        <v>0</v>
      </c>
      <c r="AG319">
        <v>0</v>
      </c>
      <c r="AH319">
        <v>0</v>
      </c>
      <c r="AI319">
        <v>0</v>
      </c>
      <c r="AJ319">
        <v>1783467.36914844</v>
      </c>
      <c r="AK319" s="63">
        <v>5565.4968007010402</v>
      </c>
      <c r="AL319">
        <v>396.07192657172499</v>
      </c>
      <c r="AM319">
        <v>78891.171681099702</v>
      </c>
      <c r="AN319">
        <v>5565.4968007010402</v>
      </c>
      <c r="AO319">
        <v>14876.093416624801</v>
      </c>
      <c r="AP319">
        <v>396.07192657172499</v>
      </c>
      <c r="AQ319">
        <v>59280.106098625802</v>
      </c>
      <c r="AR319">
        <v>5565.4968007010402</v>
      </c>
      <c r="AS319">
        <v>5565.4968007010402</v>
      </c>
      <c r="AT319">
        <v>0</v>
      </c>
    </row>
    <row r="320" spans="1:46" x14ac:dyDescent="0.25">
      <c r="A320" t="s">
        <v>3228</v>
      </c>
      <c r="B320">
        <v>2043</v>
      </c>
      <c r="C320" t="s">
        <v>86</v>
      </c>
      <c r="D320">
        <v>397</v>
      </c>
      <c r="E320" t="s">
        <v>563</v>
      </c>
      <c r="F320" t="s">
        <v>2892</v>
      </c>
      <c r="G320" t="s">
        <v>2903</v>
      </c>
      <c r="H320" t="s">
        <v>2904</v>
      </c>
      <c r="I320" t="s">
        <v>2895</v>
      </c>
      <c r="J320">
        <v>1025.4739533081599</v>
      </c>
      <c r="K320">
        <v>1</v>
      </c>
      <c r="L320">
        <v>1</v>
      </c>
      <c r="M320">
        <v>2</v>
      </c>
      <c r="N320">
        <v>6207617.7404402997</v>
      </c>
      <c r="O320">
        <v>3857592.0466041001</v>
      </c>
      <c r="P320">
        <v>3296069.9030624102</v>
      </c>
      <c r="Q320">
        <v>477355.10119396902</v>
      </c>
      <c r="R320">
        <v>757633.63489644905</v>
      </c>
      <c r="S320">
        <v>575346.39014155697</v>
      </c>
      <c r="T320">
        <v>9464342.8100000005</v>
      </c>
      <c r="U320">
        <v>5131925.6161972303</v>
      </c>
      <c r="V320">
        <v>13084056.0045684</v>
      </c>
      <c r="W320">
        <v>1393907.2816287901</v>
      </c>
      <c r="X320">
        <v>0</v>
      </c>
      <c r="Y320">
        <v>0</v>
      </c>
      <c r="Z320">
        <v>0</v>
      </c>
      <c r="AA320">
        <v>0</v>
      </c>
      <c r="AB320">
        <v>118305.14</v>
      </c>
      <c r="AC320">
        <v>436075.41367443401</v>
      </c>
      <c r="AD320">
        <v>139270.97646712299</v>
      </c>
      <c r="AE320">
        <v>0</v>
      </c>
      <c r="AF320">
        <v>0</v>
      </c>
      <c r="AG320">
        <v>0</v>
      </c>
      <c r="AH320">
        <v>0</v>
      </c>
      <c r="AI320">
        <v>0</v>
      </c>
      <c r="AJ320">
        <v>15171614.8163388</v>
      </c>
      <c r="AK320" s="63">
        <v>14794.7344419578</v>
      </c>
      <c r="AL320">
        <v>396.07192657172499</v>
      </c>
      <c r="AM320">
        <v>78891.171681099702</v>
      </c>
      <c r="AN320">
        <v>5565.4968007010402</v>
      </c>
      <c r="AO320">
        <v>14876.093416624801</v>
      </c>
      <c r="AP320">
        <v>396.07192657172499</v>
      </c>
      <c r="AQ320">
        <v>78891.171681099702</v>
      </c>
      <c r="AR320">
        <v>12997.751511452099</v>
      </c>
      <c r="AS320">
        <v>14794.7344419578</v>
      </c>
      <c r="AT320">
        <v>0</v>
      </c>
    </row>
    <row r="321" spans="1:46" x14ac:dyDescent="0.25">
      <c r="A321" t="s">
        <v>3229</v>
      </c>
      <c r="B321">
        <v>2043</v>
      </c>
      <c r="C321" t="s">
        <v>86</v>
      </c>
      <c r="D321">
        <v>396</v>
      </c>
      <c r="E321" t="s">
        <v>564</v>
      </c>
      <c r="F321" t="s">
        <v>2892</v>
      </c>
      <c r="G321" t="s">
        <v>2911</v>
      </c>
      <c r="H321" t="s">
        <v>2904</v>
      </c>
      <c r="I321" t="s">
        <v>2895</v>
      </c>
      <c r="J321">
        <v>446.70422535209298</v>
      </c>
      <c r="K321">
        <v>1</v>
      </c>
      <c r="L321">
        <v>1</v>
      </c>
      <c r="M321">
        <v>2</v>
      </c>
      <c r="N321">
        <v>2257996.1105322</v>
      </c>
      <c r="O321">
        <v>958761.73447892396</v>
      </c>
      <c r="P321">
        <v>1014828.66779416</v>
      </c>
      <c r="Q321">
        <v>208032.279593165</v>
      </c>
      <c r="R321">
        <v>261441.27699771</v>
      </c>
      <c r="S321">
        <v>250625.24766055701</v>
      </c>
      <c r="T321">
        <v>2465554.38</v>
      </c>
      <c r="U321">
        <v>2235505.6893961499</v>
      </c>
      <c r="V321">
        <v>4261830.2897945996</v>
      </c>
      <c r="W321">
        <v>439229.77960154699</v>
      </c>
      <c r="X321">
        <v>0</v>
      </c>
      <c r="Y321">
        <v>0</v>
      </c>
      <c r="Z321">
        <v>0</v>
      </c>
      <c r="AA321">
        <v>0</v>
      </c>
      <c r="AB321">
        <v>0</v>
      </c>
      <c r="AC321">
        <v>189957.75488214201</v>
      </c>
      <c r="AD321">
        <v>60667.492778415399</v>
      </c>
      <c r="AE321">
        <v>0</v>
      </c>
      <c r="AF321">
        <v>0</v>
      </c>
      <c r="AG321">
        <v>0</v>
      </c>
      <c r="AH321">
        <v>0</v>
      </c>
      <c r="AI321">
        <v>0</v>
      </c>
      <c r="AJ321">
        <v>4951685.3170567099</v>
      </c>
      <c r="AK321" s="63">
        <v>11084.9305559037</v>
      </c>
      <c r="AL321">
        <v>396.07192657172499</v>
      </c>
      <c r="AM321">
        <v>78891.171681099702</v>
      </c>
      <c r="AN321">
        <v>5565.4968007010402</v>
      </c>
      <c r="AO321">
        <v>14876.093416624801</v>
      </c>
      <c r="AP321">
        <v>3712.8033307938799</v>
      </c>
      <c r="AQ321">
        <v>25435.7452526624</v>
      </c>
      <c r="AR321">
        <v>11084.9305559037</v>
      </c>
      <c r="AS321">
        <v>12451.2316260097</v>
      </c>
      <c r="AT321">
        <v>0</v>
      </c>
    </row>
    <row r="322" spans="1:46" x14ac:dyDescent="0.25">
      <c r="A322" t="s">
        <v>3230</v>
      </c>
      <c r="B322">
        <v>2043</v>
      </c>
      <c r="C322" t="s">
        <v>86</v>
      </c>
      <c r="D322">
        <v>2043</v>
      </c>
      <c r="E322" t="s">
        <v>86</v>
      </c>
      <c r="F322" t="s">
        <v>1871</v>
      </c>
      <c r="G322" t="s">
        <v>1871</v>
      </c>
      <c r="H322" t="s">
        <v>2899</v>
      </c>
      <c r="I322" t="s">
        <v>2895</v>
      </c>
      <c r="J322">
        <v>77.317505948472004</v>
      </c>
      <c r="K322">
        <v>1</v>
      </c>
      <c r="L322">
        <v>1</v>
      </c>
      <c r="M322">
        <v>2</v>
      </c>
      <c r="N322">
        <v>100506.848213832</v>
      </c>
      <c r="O322">
        <v>75686.040503509706</v>
      </c>
      <c r="P322">
        <v>129495.675889219</v>
      </c>
      <c r="Q322">
        <v>35991.071013587498</v>
      </c>
      <c r="R322">
        <v>45251.390835879902</v>
      </c>
      <c r="S322">
        <v>43379.305538376902</v>
      </c>
      <c r="T322">
        <v>0</v>
      </c>
      <c r="U322">
        <v>386931.02645602799</v>
      </c>
      <c r="V322">
        <v>315941.19072403101</v>
      </c>
      <c r="W322">
        <v>70989.835731997198</v>
      </c>
      <c r="X322">
        <v>0</v>
      </c>
      <c r="Y322">
        <v>0</v>
      </c>
      <c r="Z322">
        <v>0</v>
      </c>
      <c r="AA322">
        <v>0</v>
      </c>
      <c r="AB322">
        <v>0</v>
      </c>
      <c r="AC322">
        <v>32878.712601122199</v>
      </c>
      <c r="AD322">
        <v>10500.5929372547</v>
      </c>
      <c r="AE322">
        <v>0</v>
      </c>
      <c r="AF322">
        <v>0</v>
      </c>
      <c r="AG322">
        <v>0</v>
      </c>
      <c r="AH322">
        <v>0</v>
      </c>
      <c r="AI322">
        <v>0</v>
      </c>
      <c r="AJ322">
        <v>430310.33199440502</v>
      </c>
      <c r="AK322" s="63">
        <v>5565.4968007010402</v>
      </c>
      <c r="AL322">
        <v>396.07192657172499</v>
      </c>
      <c r="AM322">
        <v>78891.171681099702</v>
      </c>
      <c r="AN322">
        <v>5565.4968007010402</v>
      </c>
      <c r="AO322">
        <v>14876.093416624801</v>
      </c>
      <c r="AP322">
        <v>539.66620917061095</v>
      </c>
      <c r="AQ322">
        <v>36189.915802998497</v>
      </c>
      <c r="AR322">
        <v>5565.4968007010402</v>
      </c>
      <c r="AS322">
        <v>5565.4968007010402</v>
      </c>
      <c r="AT322">
        <v>0</v>
      </c>
    </row>
    <row r="323" spans="1:46" x14ac:dyDescent="0.25">
      <c r="A323" t="s">
        <v>3231</v>
      </c>
      <c r="B323">
        <v>2043</v>
      </c>
      <c r="C323" t="s">
        <v>86</v>
      </c>
      <c r="D323">
        <v>4020</v>
      </c>
      <c r="E323" t="s">
        <v>565</v>
      </c>
      <c r="F323" t="s">
        <v>2892</v>
      </c>
      <c r="G323" t="s">
        <v>2893</v>
      </c>
      <c r="H323" t="s">
        <v>2904</v>
      </c>
      <c r="I323" t="s">
        <v>2895</v>
      </c>
      <c r="J323">
        <v>305.40845070420897</v>
      </c>
      <c r="K323">
        <v>1</v>
      </c>
      <c r="L323">
        <v>1</v>
      </c>
      <c r="M323">
        <v>2</v>
      </c>
      <c r="N323">
        <v>2028074.3629858801</v>
      </c>
      <c r="O323">
        <v>680888.30141634902</v>
      </c>
      <c r="P323">
        <v>778031.96534015401</v>
      </c>
      <c r="Q323">
        <v>142166.73316868901</v>
      </c>
      <c r="R323">
        <v>178745.511742284</v>
      </c>
      <c r="S323">
        <v>171350.67064798399</v>
      </c>
      <c r="T323">
        <v>2279507.79</v>
      </c>
      <c r="U323">
        <v>1528399.0846533501</v>
      </c>
      <c r="V323">
        <v>3453920.9133972102</v>
      </c>
      <c r="W323">
        <v>353985.96125614399</v>
      </c>
      <c r="X323">
        <v>0</v>
      </c>
      <c r="Y323">
        <v>0</v>
      </c>
      <c r="Z323">
        <v>0</v>
      </c>
      <c r="AA323">
        <v>0</v>
      </c>
      <c r="AB323">
        <v>0</v>
      </c>
      <c r="AC323">
        <v>129872.74425729401</v>
      </c>
      <c r="AD323">
        <v>41477.9263906907</v>
      </c>
      <c r="AE323">
        <v>0</v>
      </c>
      <c r="AF323">
        <v>0</v>
      </c>
      <c r="AG323">
        <v>0</v>
      </c>
      <c r="AH323">
        <v>0</v>
      </c>
      <c r="AI323">
        <v>0</v>
      </c>
      <c r="AJ323">
        <v>3979257.5453013298</v>
      </c>
      <c r="AK323" s="63">
        <v>13029.2974412659</v>
      </c>
      <c r="AL323">
        <v>396.07192657172499</v>
      </c>
      <c r="AM323">
        <v>78891.171681099702</v>
      </c>
      <c r="AN323">
        <v>5565.4968007010402</v>
      </c>
      <c r="AO323">
        <v>14876.093416624801</v>
      </c>
      <c r="AP323">
        <v>396.07192657172499</v>
      </c>
      <c r="AQ323">
        <v>69679.580315536805</v>
      </c>
      <c r="AR323">
        <v>11901.221040683</v>
      </c>
      <c r="AS323">
        <v>14876.093416624801</v>
      </c>
      <c r="AT323">
        <v>0</v>
      </c>
    </row>
    <row r="324" spans="1:46" x14ac:dyDescent="0.25">
      <c r="A324" t="s">
        <v>3232</v>
      </c>
      <c r="B324">
        <v>2043</v>
      </c>
      <c r="C324" t="s">
        <v>86</v>
      </c>
      <c r="D324">
        <v>390</v>
      </c>
      <c r="E324" t="s">
        <v>566</v>
      </c>
      <c r="F324" t="s">
        <v>2892</v>
      </c>
      <c r="G324" t="s">
        <v>2893</v>
      </c>
      <c r="H324" t="s">
        <v>2904</v>
      </c>
      <c r="I324" t="s">
        <v>2895</v>
      </c>
      <c r="J324">
        <v>464.05633802811798</v>
      </c>
      <c r="K324">
        <v>1</v>
      </c>
      <c r="L324">
        <v>1</v>
      </c>
      <c r="M324">
        <v>2</v>
      </c>
      <c r="N324">
        <v>2922897.9007571498</v>
      </c>
      <c r="O324">
        <v>921441.46274973697</v>
      </c>
      <c r="P324">
        <v>1114798.7749375801</v>
      </c>
      <c r="Q324">
        <v>216016.856873349</v>
      </c>
      <c r="R324">
        <v>271596.89729221701</v>
      </c>
      <c r="S324">
        <v>260360.72203050501</v>
      </c>
      <c r="T324">
        <v>3124408.55</v>
      </c>
      <c r="U324">
        <v>2322343.34261003</v>
      </c>
      <c r="V324">
        <v>4891266.7284748601</v>
      </c>
      <c r="W324">
        <v>555485.16413516505</v>
      </c>
      <c r="X324">
        <v>0</v>
      </c>
      <c r="Y324">
        <v>0</v>
      </c>
      <c r="Z324">
        <v>0</v>
      </c>
      <c r="AA324">
        <v>0</v>
      </c>
      <c r="AB324">
        <v>0</v>
      </c>
      <c r="AC324">
        <v>197336.61583605799</v>
      </c>
      <c r="AD324">
        <v>63024.106194447602</v>
      </c>
      <c r="AE324">
        <v>0</v>
      </c>
      <c r="AF324">
        <v>0</v>
      </c>
      <c r="AG324">
        <v>0</v>
      </c>
      <c r="AH324">
        <v>0</v>
      </c>
      <c r="AI324">
        <v>0</v>
      </c>
      <c r="AJ324">
        <v>5707112.6146405302</v>
      </c>
      <c r="AK324" s="63">
        <v>12298.3184302392</v>
      </c>
      <c r="AL324">
        <v>396.07192657172499</v>
      </c>
      <c r="AM324">
        <v>78891.171681099702</v>
      </c>
      <c r="AN324">
        <v>5565.4968007010402</v>
      </c>
      <c r="AO324">
        <v>14876.093416624801</v>
      </c>
      <c r="AP324">
        <v>396.07192657172499</v>
      </c>
      <c r="AQ324">
        <v>69679.580315536805</v>
      </c>
      <c r="AR324">
        <v>11901.221040683</v>
      </c>
      <c r="AS324">
        <v>14876.093416624801</v>
      </c>
      <c r="AT324">
        <v>0</v>
      </c>
    </row>
    <row r="325" spans="1:46" x14ac:dyDescent="0.25">
      <c r="A325" t="s">
        <v>3233</v>
      </c>
      <c r="B325">
        <v>2043</v>
      </c>
      <c r="C325" t="s">
        <v>86</v>
      </c>
      <c r="D325">
        <v>3147</v>
      </c>
      <c r="E325" t="s">
        <v>568</v>
      </c>
      <c r="F325" t="s">
        <v>2892</v>
      </c>
      <c r="G325" t="s">
        <v>2893</v>
      </c>
      <c r="H325" t="s">
        <v>2904</v>
      </c>
      <c r="I325" t="s">
        <v>2895</v>
      </c>
      <c r="J325">
        <v>65.042253521120003</v>
      </c>
      <c r="K325">
        <v>1</v>
      </c>
      <c r="L325">
        <v>1</v>
      </c>
      <c r="M325">
        <v>2</v>
      </c>
      <c r="N325">
        <v>441943.83827839402</v>
      </c>
      <c r="O325">
        <v>91902.966391838505</v>
      </c>
      <c r="P325">
        <v>182842.29775044799</v>
      </c>
      <c r="Q325">
        <v>30276.977207755601</v>
      </c>
      <c r="R325">
        <v>38067.0897078872</v>
      </c>
      <c r="S325">
        <v>36492.224545856501</v>
      </c>
      <c r="T325">
        <v>459532.94</v>
      </c>
      <c r="U325">
        <v>325500.22933632298</v>
      </c>
      <c r="V325">
        <v>703872.84849511296</v>
      </c>
      <c r="W325">
        <v>81160.320841210501</v>
      </c>
      <c r="X325">
        <v>0</v>
      </c>
      <c r="Y325">
        <v>0</v>
      </c>
      <c r="Z325">
        <v>0</v>
      </c>
      <c r="AA325">
        <v>0</v>
      </c>
      <c r="AB325">
        <v>0</v>
      </c>
      <c r="AC325">
        <v>27658.7499068508</v>
      </c>
      <c r="AD325">
        <v>8833.4746390057207</v>
      </c>
      <c r="AE325">
        <v>0</v>
      </c>
      <c r="AF325">
        <v>0</v>
      </c>
      <c r="AG325">
        <v>0</v>
      </c>
      <c r="AH325">
        <v>0</v>
      </c>
      <c r="AI325">
        <v>0</v>
      </c>
      <c r="AJ325">
        <v>821525.39388217998</v>
      </c>
      <c r="AK325" s="63">
        <v>12630.6416123085</v>
      </c>
      <c r="AL325">
        <v>396.07192657172499</v>
      </c>
      <c r="AM325">
        <v>78891.171681099702</v>
      </c>
      <c r="AN325">
        <v>5565.4968007010402</v>
      </c>
      <c r="AO325">
        <v>14876.093416624801</v>
      </c>
      <c r="AP325">
        <v>396.07192657172499</v>
      </c>
      <c r="AQ325">
        <v>69679.580315536805</v>
      </c>
      <c r="AR325">
        <v>11901.221040683</v>
      </c>
      <c r="AS325">
        <v>14876.093416624801</v>
      </c>
      <c r="AT325">
        <v>0</v>
      </c>
    </row>
    <row r="326" spans="1:46" x14ac:dyDescent="0.25">
      <c r="A326" t="s">
        <v>3234</v>
      </c>
      <c r="B326">
        <v>2043</v>
      </c>
      <c r="C326" t="s">
        <v>86</v>
      </c>
      <c r="D326">
        <v>393</v>
      </c>
      <c r="E326" t="s">
        <v>569</v>
      </c>
      <c r="F326" t="s">
        <v>2892</v>
      </c>
      <c r="G326" t="s">
        <v>2893</v>
      </c>
      <c r="H326" t="s">
        <v>2904</v>
      </c>
      <c r="I326" t="s">
        <v>2895</v>
      </c>
      <c r="J326">
        <v>241.478873239416</v>
      </c>
      <c r="K326">
        <v>1</v>
      </c>
      <c r="L326">
        <v>1</v>
      </c>
      <c r="M326">
        <v>2</v>
      </c>
      <c r="N326">
        <v>1831942.3385368299</v>
      </c>
      <c r="O326">
        <v>665782.23266524205</v>
      </c>
      <c r="P326">
        <v>705317.64957372495</v>
      </c>
      <c r="Q326">
        <v>112407.703383928</v>
      </c>
      <c r="R326">
        <v>141329.63469938</v>
      </c>
      <c r="S326">
        <v>135482.71759175399</v>
      </c>
      <c r="T326">
        <v>2248312.38</v>
      </c>
      <c r="U326">
        <v>1208467.17885911</v>
      </c>
      <c r="V326">
        <v>3149026.3738758699</v>
      </c>
      <c r="W326">
        <v>307753.18498323398</v>
      </c>
      <c r="X326">
        <v>0</v>
      </c>
      <c r="Y326">
        <v>0</v>
      </c>
      <c r="Z326">
        <v>0</v>
      </c>
      <c r="AA326">
        <v>0</v>
      </c>
      <c r="AB326">
        <v>0</v>
      </c>
      <c r="AC326">
        <v>102687.151830439</v>
      </c>
      <c r="AD326">
        <v>32795.565761315702</v>
      </c>
      <c r="AE326">
        <v>0</v>
      </c>
      <c r="AF326">
        <v>0</v>
      </c>
      <c r="AG326">
        <v>0</v>
      </c>
      <c r="AH326">
        <v>0</v>
      </c>
      <c r="AI326">
        <v>0</v>
      </c>
      <c r="AJ326">
        <v>3592262.2764508598</v>
      </c>
      <c r="AK326" s="63">
        <v>14876.093416624801</v>
      </c>
      <c r="AL326">
        <v>396.07192657172499</v>
      </c>
      <c r="AM326">
        <v>78891.171681099702</v>
      </c>
      <c r="AN326">
        <v>5565.4968007010402</v>
      </c>
      <c r="AO326">
        <v>14876.093416624801</v>
      </c>
      <c r="AP326">
        <v>396.07192657172499</v>
      </c>
      <c r="AQ326">
        <v>69679.580315536805</v>
      </c>
      <c r="AR326">
        <v>11901.221040683</v>
      </c>
      <c r="AS326">
        <v>14876.093416624801</v>
      </c>
      <c r="AT326">
        <v>0</v>
      </c>
    </row>
    <row r="327" spans="1:46" x14ac:dyDescent="0.25">
      <c r="A327" t="s">
        <v>3235</v>
      </c>
      <c r="B327">
        <v>2043</v>
      </c>
      <c r="C327" t="s">
        <v>86</v>
      </c>
      <c r="D327">
        <v>394</v>
      </c>
      <c r="E327" t="s">
        <v>570</v>
      </c>
      <c r="F327" t="s">
        <v>2892</v>
      </c>
      <c r="G327" t="s">
        <v>2893</v>
      </c>
      <c r="H327" t="s">
        <v>2904</v>
      </c>
      <c r="I327" t="s">
        <v>2895</v>
      </c>
      <c r="J327">
        <v>787.97183098585299</v>
      </c>
      <c r="K327">
        <v>3</v>
      </c>
      <c r="L327">
        <v>1</v>
      </c>
      <c r="M327">
        <v>2</v>
      </c>
      <c r="N327">
        <v>5092793.5641453303</v>
      </c>
      <c r="O327">
        <v>1397284.1720133999</v>
      </c>
      <c r="P327">
        <v>1617681.8179616099</v>
      </c>
      <c r="Q327">
        <v>366798.56363471999</v>
      </c>
      <c r="R327">
        <v>461173.97158889403</v>
      </c>
      <c r="S327">
        <v>442094.84505035501</v>
      </c>
      <c r="T327">
        <v>4992372.2300000004</v>
      </c>
      <c r="U327">
        <v>3943359.8593439502</v>
      </c>
      <c r="V327">
        <v>8010151.2493607402</v>
      </c>
      <c r="W327">
        <v>925580.83998320496</v>
      </c>
      <c r="X327">
        <v>0</v>
      </c>
      <c r="Y327">
        <v>0</v>
      </c>
      <c r="Z327">
        <v>0</v>
      </c>
      <c r="AA327">
        <v>0</v>
      </c>
      <c r="AB327">
        <v>0</v>
      </c>
      <c r="AC327">
        <v>335079.34653285198</v>
      </c>
      <c r="AD327">
        <v>107015.498517502</v>
      </c>
      <c r="AE327">
        <v>0</v>
      </c>
      <c r="AF327">
        <v>0</v>
      </c>
      <c r="AG327">
        <v>0</v>
      </c>
      <c r="AH327">
        <v>0</v>
      </c>
      <c r="AI327">
        <v>0</v>
      </c>
      <c r="AJ327">
        <v>9377826.9343943093</v>
      </c>
      <c r="AK327" s="63">
        <v>11901.221040683</v>
      </c>
      <c r="AL327">
        <v>396.07192657172499</v>
      </c>
      <c r="AM327">
        <v>78891.171681099702</v>
      </c>
      <c r="AN327">
        <v>5565.4968007010402</v>
      </c>
      <c r="AO327">
        <v>14876.093416624801</v>
      </c>
      <c r="AP327">
        <v>396.07192657172499</v>
      </c>
      <c r="AQ327">
        <v>69679.580315536805</v>
      </c>
      <c r="AR327">
        <v>11901.221040683</v>
      </c>
      <c r="AS327">
        <v>14876.093416624801</v>
      </c>
      <c r="AT327">
        <v>0</v>
      </c>
    </row>
    <row r="328" spans="1:46" x14ac:dyDescent="0.25">
      <c r="A328" t="s">
        <v>3236</v>
      </c>
      <c r="B328">
        <v>2043</v>
      </c>
      <c r="C328" t="s">
        <v>86</v>
      </c>
      <c r="D328">
        <v>4378</v>
      </c>
      <c r="E328" t="s">
        <v>571</v>
      </c>
      <c r="F328" t="s">
        <v>2945</v>
      </c>
      <c r="G328" t="s">
        <v>2903</v>
      </c>
      <c r="H328" t="s">
        <v>2942</v>
      </c>
      <c r="I328" t="s">
        <v>2895</v>
      </c>
      <c r="J328">
        <v>47.683870345206003</v>
      </c>
      <c r="K328">
        <v>1</v>
      </c>
      <c r="L328">
        <v>1</v>
      </c>
      <c r="M328">
        <v>2</v>
      </c>
      <c r="N328">
        <v>382182.97688285698</v>
      </c>
      <c r="O328">
        <v>46677.699934042997</v>
      </c>
      <c r="P328">
        <v>114064.688423706</v>
      </c>
      <c r="Q328">
        <v>22196.701028364299</v>
      </c>
      <c r="R328">
        <v>27907.799496227599</v>
      </c>
      <c r="S328">
        <v>26753.232086088999</v>
      </c>
      <c r="T328">
        <v>354398.67</v>
      </c>
      <c r="U328">
        <v>238631.195765198</v>
      </c>
      <c r="V328">
        <v>542184.05677933397</v>
      </c>
      <c r="W328">
        <v>50845.808985863201</v>
      </c>
      <c r="X328">
        <v>0</v>
      </c>
      <c r="Y328">
        <v>0</v>
      </c>
      <c r="Z328">
        <v>0</v>
      </c>
      <c r="AA328">
        <v>0</v>
      </c>
      <c r="AB328">
        <v>0</v>
      </c>
      <c r="AC328">
        <v>20277.222468014501</v>
      </c>
      <c r="AD328">
        <v>6476.0096180745204</v>
      </c>
      <c r="AE328">
        <v>0</v>
      </c>
      <c r="AF328">
        <v>0</v>
      </c>
      <c r="AG328">
        <v>0</v>
      </c>
      <c r="AH328">
        <v>0</v>
      </c>
      <c r="AI328">
        <v>0</v>
      </c>
      <c r="AJ328">
        <v>619783.09785128699</v>
      </c>
      <c r="AK328" s="63">
        <v>12997.751511452099</v>
      </c>
      <c r="AL328">
        <v>396.07192657172499</v>
      </c>
      <c r="AM328">
        <v>78891.171681099702</v>
      </c>
      <c r="AN328">
        <v>5565.4968007010402</v>
      </c>
      <c r="AO328">
        <v>14876.093416624801</v>
      </c>
      <c r="AP328">
        <v>396.07192657172499</v>
      </c>
      <c r="AQ328">
        <v>78891.171681099702</v>
      </c>
      <c r="AR328">
        <v>12997.751511452099</v>
      </c>
      <c r="AS328">
        <v>14794.7344419578</v>
      </c>
      <c r="AT328">
        <v>0</v>
      </c>
    </row>
    <row r="329" spans="1:46" x14ac:dyDescent="0.25">
      <c r="A329" t="s">
        <v>3237</v>
      </c>
      <c r="B329">
        <v>2043</v>
      </c>
      <c r="C329" t="s">
        <v>86</v>
      </c>
      <c r="D329">
        <v>4021</v>
      </c>
      <c r="E329" t="s">
        <v>572</v>
      </c>
      <c r="F329" t="s">
        <v>2892</v>
      </c>
      <c r="G329" t="s">
        <v>2911</v>
      </c>
      <c r="H329" t="s">
        <v>2904</v>
      </c>
      <c r="I329" t="s">
        <v>2895</v>
      </c>
      <c r="J329">
        <v>362.40845070419101</v>
      </c>
      <c r="K329">
        <v>2</v>
      </c>
      <c r="L329">
        <v>1</v>
      </c>
      <c r="M329">
        <v>2</v>
      </c>
      <c r="N329">
        <v>2164377.7163710198</v>
      </c>
      <c r="O329">
        <v>863109.48270862096</v>
      </c>
      <c r="P329">
        <v>900718.21786418301</v>
      </c>
      <c r="Q329">
        <v>168789.65507855499</v>
      </c>
      <c r="R329">
        <v>212105.73522599699</v>
      </c>
      <c r="S329">
        <v>203330.75569282001</v>
      </c>
      <c r="T329">
        <v>2495448.4900000002</v>
      </c>
      <c r="U329">
        <v>1813652.31724838</v>
      </c>
      <c r="V329">
        <v>3878966.0900688199</v>
      </c>
      <c r="W329">
        <v>430134.71717955801</v>
      </c>
      <c r="X329">
        <v>0</v>
      </c>
      <c r="Y329">
        <v>0</v>
      </c>
      <c r="Z329">
        <v>0</v>
      </c>
      <c r="AA329">
        <v>0</v>
      </c>
      <c r="AB329">
        <v>0</v>
      </c>
      <c r="AC329">
        <v>154111.58377072</v>
      </c>
      <c r="AD329">
        <v>49219.171922100097</v>
      </c>
      <c r="AE329">
        <v>0</v>
      </c>
      <c r="AF329">
        <v>0</v>
      </c>
      <c r="AG329">
        <v>0</v>
      </c>
      <c r="AH329">
        <v>0</v>
      </c>
      <c r="AI329">
        <v>0</v>
      </c>
      <c r="AJ329">
        <v>4512431.5629412001</v>
      </c>
      <c r="AK329" s="63">
        <v>12451.2316260097</v>
      </c>
      <c r="AL329">
        <v>396.07192657172499</v>
      </c>
      <c r="AM329">
        <v>78891.171681099702</v>
      </c>
      <c r="AN329">
        <v>5565.4968007010402</v>
      </c>
      <c r="AO329">
        <v>14876.093416624801</v>
      </c>
      <c r="AP329">
        <v>3712.8033307938799</v>
      </c>
      <c r="AQ329">
        <v>25435.7452526624</v>
      </c>
      <c r="AR329">
        <v>11084.9305559037</v>
      </c>
      <c r="AS329">
        <v>12451.2316260097</v>
      </c>
      <c r="AT329">
        <v>0</v>
      </c>
    </row>
    <row r="330" spans="1:46" x14ac:dyDescent="0.25">
      <c r="A330" t="s">
        <v>3238</v>
      </c>
      <c r="B330">
        <v>2203</v>
      </c>
      <c r="C330" t="s">
        <v>87</v>
      </c>
      <c r="D330">
        <v>3433</v>
      </c>
      <c r="E330" t="s">
        <v>573</v>
      </c>
      <c r="F330" t="s">
        <v>2892</v>
      </c>
      <c r="G330" t="s">
        <v>2907</v>
      </c>
      <c r="H330" t="s">
        <v>2904</v>
      </c>
      <c r="I330" t="s">
        <v>2895</v>
      </c>
      <c r="J330">
        <v>276.546875</v>
      </c>
      <c r="K330">
        <v>1</v>
      </c>
      <c r="L330">
        <v>1</v>
      </c>
      <c r="M330">
        <v>1</v>
      </c>
      <c r="N330">
        <v>2300592.2400000002</v>
      </c>
      <c r="O330">
        <v>656215.38</v>
      </c>
      <c r="P330">
        <v>1190906.6299999999</v>
      </c>
      <c r="Q330">
        <v>311966.40000000002</v>
      </c>
      <c r="R330">
        <v>242580.25</v>
      </c>
      <c r="S330">
        <v>145927.17000000001</v>
      </c>
      <c r="T330">
        <v>4702260.9000000004</v>
      </c>
      <c r="U330">
        <v>0</v>
      </c>
      <c r="V330">
        <v>4041818.12</v>
      </c>
      <c r="W330">
        <v>660442.78</v>
      </c>
      <c r="X330">
        <v>0</v>
      </c>
      <c r="Y330">
        <v>0</v>
      </c>
      <c r="Z330">
        <v>0</v>
      </c>
      <c r="AA330">
        <v>0</v>
      </c>
      <c r="AB330">
        <v>0</v>
      </c>
      <c r="AC330">
        <v>145927.17000000001</v>
      </c>
      <c r="AD330">
        <v>0</v>
      </c>
      <c r="AE330">
        <v>0</v>
      </c>
      <c r="AF330">
        <v>0</v>
      </c>
      <c r="AG330">
        <v>0</v>
      </c>
      <c r="AH330">
        <v>0</v>
      </c>
      <c r="AI330">
        <v>0</v>
      </c>
      <c r="AJ330">
        <v>4848188.0700000096</v>
      </c>
      <c r="AK330" s="63">
        <v>17531.1620136731</v>
      </c>
      <c r="AL330">
        <v>396.07192657172499</v>
      </c>
      <c r="AM330">
        <v>78891.171681099702</v>
      </c>
      <c r="AN330">
        <v>17531.1620136731</v>
      </c>
      <c r="AO330">
        <v>17531.1620136731</v>
      </c>
      <c r="AP330">
        <v>396.07192657172499</v>
      </c>
      <c r="AQ330">
        <v>59280.106098625802</v>
      </c>
      <c r="AR330">
        <v>17531.1620136731</v>
      </c>
      <c r="AS330">
        <v>17531.1620136731</v>
      </c>
      <c r="AT330">
        <v>0</v>
      </c>
    </row>
    <row r="331" spans="1:46" x14ac:dyDescent="0.25">
      <c r="A331" t="s">
        <v>3239</v>
      </c>
      <c r="B331">
        <v>2217</v>
      </c>
      <c r="C331" t="s">
        <v>88</v>
      </c>
      <c r="D331">
        <v>1083</v>
      </c>
      <c r="E331" t="s">
        <v>574</v>
      </c>
      <c r="F331" t="s">
        <v>2892</v>
      </c>
      <c r="G331" t="s">
        <v>2903</v>
      </c>
      <c r="H331" t="s">
        <v>2904</v>
      </c>
      <c r="I331" t="s">
        <v>2895</v>
      </c>
      <c r="J331">
        <v>179.430769230761</v>
      </c>
      <c r="K331">
        <v>1</v>
      </c>
      <c r="L331">
        <v>1</v>
      </c>
      <c r="M331">
        <v>2</v>
      </c>
      <c r="N331">
        <v>1451287.2294712099</v>
      </c>
      <c r="O331">
        <v>356079.61194651801</v>
      </c>
      <c r="P331">
        <v>610816.75252180104</v>
      </c>
      <c r="Q331">
        <v>111089.809225091</v>
      </c>
      <c r="R331">
        <v>60894.968669457397</v>
      </c>
      <c r="S331">
        <v>82302.830046918607</v>
      </c>
      <c r="T331">
        <v>1709776.5</v>
      </c>
      <c r="U331">
        <v>880391.87183407997</v>
      </c>
      <c r="V331">
        <v>2233216.69567391</v>
      </c>
      <c r="W331">
        <v>356951.67616016901</v>
      </c>
      <c r="X331">
        <v>0</v>
      </c>
      <c r="Y331">
        <v>0</v>
      </c>
      <c r="Z331">
        <v>0</v>
      </c>
      <c r="AA331">
        <v>0</v>
      </c>
      <c r="AB331">
        <v>0</v>
      </c>
      <c r="AC331">
        <v>82302.830046918607</v>
      </c>
      <c r="AD331">
        <v>0</v>
      </c>
      <c r="AE331">
        <v>0</v>
      </c>
      <c r="AF331">
        <v>0</v>
      </c>
      <c r="AG331">
        <v>0</v>
      </c>
      <c r="AH331">
        <v>0</v>
      </c>
      <c r="AI331">
        <v>0</v>
      </c>
      <c r="AJ331">
        <v>2672471.2018809998</v>
      </c>
      <c r="AK331" s="63">
        <v>14894.163433273799</v>
      </c>
      <c r="AL331">
        <v>396.07192657172499</v>
      </c>
      <c r="AM331">
        <v>78891.171681099702</v>
      </c>
      <c r="AN331">
        <v>12935.257694612499</v>
      </c>
      <c r="AO331">
        <v>14894.163433273799</v>
      </c>
      <c r="AP331">
        <v>396.07192657172499</v>
      </c>
      <c r="AQ331">
        <v>78891.171681099702</v>
      </c>
      <c r="AR331">
        <v>14894.163433273799</v>
      </c>
      <c r="AS331">
        <v>14894.163433273799</v>
      </c>
      <c r="AT331">
        <v>0</v>
      </c>
    </row>
    <row r="332" spans="1:46" x14ac:dyDescent="0.25">
      <c r="A332" t="s">
        <v>3240</v>
      </c>
      <c r="B332">
        <v>2217</v>
      </c>
      <c r="C332" t="s">
        <v>88</v>
      </c>
      <c r="D332">
        <v>1082</v>
      </c>
      <c r="E332" t="s">
        <v>575</v>
      </c>
      <c r="F332" t="s">
        <v>2892</v>
      </c>
      <c r="G332" t="s">
        <v>2893</v>
      </c>
      <c r="H332" t="s">
        <v>2904</v>
      </c>
      <c r="I332" t="s">
        <v>2895</v>
      </c>
      <c r="J332">
        <v>240.83333333331899</v>
      </c>
      <c r="K332">
        <v>1</v>
      </c>
      <c r="L332">
        <v>1</v>
      </c>
      <c r="M332">
        <v>2</v>
      </c>
      <c r="N332">
        <v>1707972.45052879</v>
      </c>
      <c r="O332">
        <v>246416.65805348201</v>
      </c>
      <c r="P332">
        <v>819842.85747819894</v>
      </c>
      <c r="Q332">
        <v>149105.580774909</v>
      </c>
      <c r="R332">
        <v>81436.201330542593</v>
      </c>
      <c r="S332">
        <v>110467.479953081</v>
      </c>
      <c r="T332">
        <v>1823105.13</v>
      </c>
      <c r="U332">
        <v>1181668.61816592</v>
      </c>
      <c r="V332">
        <v>2607075.1743260901</v>
      </c>
      <c r="W332">
        <v>397698.57383983099</v>
      </c>
      <c r="X332">
        <v>0</v>
      </c>
      <c r="Y332">
        <v>0</v>
      </c>
      <c r="Z332">
        <v>0</v>
      </c>
      <c r="AA332">
        <v>0</v>
      </c>
      <c r="AB332">
        <v>0</v>
      </c>
      <c r="AC332">
        <v>110467.479953081</v>
      </c>
      <c r="AD332">
        <v>0</v>
      </c>
      <c r="AE332">
        <v>0</v>
      </c>
      <c r="AF332">
        <v>0</v>
      </c>
      <c r="AG332">
        <v>0</v>
      </c>
      <c r="AH332">
        <v>0</v>
      </c>
      <c r="AI332">
        <v>0</v>
      </c>
      <c r="AJ332">
        <v>3115241.2281189999</v>
      </c>
      <c r="AK332" s="63">
        <v>12935.257694612499</v>
      </c>
      <c r="AL332">
        <v>396.07192657172499</v>
      </c>
      <c r="AM332">
        <v>78891.171681099702</v>
      </c>
      <c r="AN332">
        <v>12935.257694612499</v>
      </c>
      <c r="AO332">
        <v>14894.163433273799</v>
      </c>
      <c r="AP332">
        <v>396.07192657172499</v>
      </c>
      <c r="AQ332">
        <v>69679.580315536805</v>
      </c>
      <c r="AR332">
        <v>12935.257694612499</v>
      </c>
      <c r="AS332">
        <v>12935.257694612499</v>
      </c>
      <c r="AT332">
        <v>0</v>
      </c>
    </row>
    <row r="333" spans="1:46" x14ac:dyDescent="0.25">
      <c r="A333" t="s">
        <v>3241</v>
      </c>
      <c r="B333">
        <v>1998</v>
      </c>
      <c r="C333" t="s">
        <v>89</v>
      </c>
      <c r="D333">
        <v>302</v>
      </c>
      <c r="E333" t="s">
        <v>576</v>
      </c>
      <c r="F333" t="s">
        <v>2906</v>
      </c>
      <c r="G333" t="s">
        <v>2907</v>
      </c>
      <c r="H333" t="s">
        <v>2894</v>
      </c>
      <c r="I333" t="s">
        <v>2895</v>
      </c>
      <c r="J333">
        <v>232.895522388042</v>
      </c>
      <c r="K333">
        <v>1</v>
      </c>
      <c r="L333">
        <v>1</v>
      </c>
      <c r="M333">
        <v>2</v>
      </c>
      <c r="N333">
        <v>2218749.12</v>
      </c>
      <c r="O333">
        <v>704414.39</v>
      </c>
      <c r="P333">
        <v>1305257.9099999999</v>
      </c>
      <c r="Q333">
        <v>318294.5</v>
      </c>
      <c r="R333">
        <v>239143.35</v>
      </c>
      <c r="S333">
        <v>111394.89</v>
      </c>
      <c r="T333">
        <v>3093534.36</v>
      </c>
      <c r="U333">
        <v>1692324.91</v>
      </c>
      <c r="V333">
        <v>4187238.68</v>
      </c>
      <c r="W333">
        <v>592620.59</v>
      </c>
      <c r="X333">
        <v>0</v>
      </c>
      <c r="Y333">
        <v>0</v>
      </c>
      <c r="Z333">
        <v>0</v>
      </c>
      <c r="AA333">
        <v>0</v>
      </c>
      <c r="AB333">
        <v>6000</v>
      </c>
      <c r="AC333">
        <v>111394.89</v>
      </c>
      <c r="AD333">
        <v>0</v>
      </c>
      <c r="AE333">
        <v>0</v>
      </c>
      <c r="AF333">
        <v>0</v>
      </c>
      <c r="AG333">
        <v>0</v>
      </c>
      <c r="AH333">
        <v>0</v>
      </c>
      <c r="AI333">
        <v>0</v>
      </c>
      <c r="AJ333">
        <v>4897254.16</v>
      </c>
      <c r="AK333" s="63">
        <v>21027.687049476099</v>
      </c>
      <c r="AL333">
        <v>396.07192657172499</v>
      </c>
      <c r="AM333">
        <v>78891.171681099702</v>
      </c>
      <c r="AN333">
        <v>21027.687049476099</v>
      </c>
      <c r="AO333">
        <v>21027.687049476099</v>
      </c>
      <c r="AP333">
        <v>396.07192657172499</v>
      </c>
      <c r="AQ333">
        <v>59280.106098625802</v>
      </c>
      <c r="AR333">
        <v>21027.687049476099</v>
      </c>
      <c r="AS333">
        <v>21027.687049476099</v>
      </c>
      <c r="AT333">
        <v>0</v>
      </c>
    </row>
    <row r="334" spans="1:46" x14ac:dyDescent="0.25">
      <c r="A334" t="s">
        <v>3242</v>
      </c>
      <c r="B334">
        <v>2221</v>
      </c>
      <c r="C334" t="s">
        <v>91</v>
      </c>
      <c r="D334">
        <v>1090</v>
      </c>
      <c r="E334" t="s">
        <v>577</v>
      </c>
      <c r="F334" t="s">
        <v>2892</v>
      </c>
      <c r="G334" t="s">
        <v>2893</v>
      </c>
      <c r="H334" t="s">
        <v>2894</v>
      </c>
      <c r="I334" t="s">
        <v>2895</v>
      </c>
      <c r="J334">
        <v>205.209677419352</v>
      </c>
      <c r="K334">
        <v>1</v>
      </c>
      <c r="L334">
        <v>1</v>
      </c>
      <c r="M334">
        <v>2</v>
      </c>
      <c r="N334">
        <v>1581894.1429594101</v>
      </c>
      <c r="O334">
        <v>284935.84492172202</v>
      </c>
      <c r="P334">
        <v>545626.11095008499</v>
      </c>
      <c r="Q334">
        <v>126413.291152452</v>
      </c>
      <c r="R334">
        <v>80037.355556706301</v>
      </c>
      <c r="S334">
        <v>229186.03900410299</v>
      </c>
      <c r="T334">
        <v>1410716.53</v>
      </c>
      <c r="U334">
        <v>1208190.21554037</v>
      </c>
      <c r="V334">
        <v>2320122.6984272799</v>
      </c>
      <c r="W334">
        <v>298784.04711309401</v>
      </c>
      <c r="X334">
        <v>0</v>
      </c>
      <c r="Y334">
        <v>0</v>
      </c>
      <c r="Z334">
        <v>0</v>
      </c>
      <c r="AA334">
        <v>0</v>
      </c>
      <c r="AB334">
        <v>0</v>
      </c>
      <c r="AC334">
        <v>229186.03900410299</v>
      </c>
      <c r="AD334">
        <v>0</v>
      </c>
      <c r="AE334">
        <v>0</v>
      </c>
      <c r="AF334">
        <v>0</v>
      </c>
      <c r="AG334">
        <v>0</v>
      </c>
      <c r="AH334">
        <v>0</v>
      </c>
      <c r="AI334">
        <v>0</v>
      </c>
      <c r="AJ334">
        <v>2848092.78454448</v>
      </c>
      <c r="AK334" s="63">
        <v>13878.939923112501</v>
      </c>
      <c r="AL334">
        <v>396.07192657172499</v>
      </c>
      <c r="AM334">
        <v>78891.171681099702</v>
      </c>
      <c r="AN334">
        <v>13878.939923112501</v>
      </c>
      <c r="AO334">
        <v>16927.016616982699</v>
      </c>
      <c r="AP334">
        <v>396.07192657172499</v>
      </c>
      <c r="AQ334">
        <v>69679.580315536805</v>
      </c>
      <c r="AR334">
        <v>13878.939923112501</v>
      </c>
      <c r="AS334">
        <v>13878.939923112501</v>
      </c>
      <c r="AT334">
        <v>0</v>
      </c>
    </row>
    <row r="335" spans="1:46" x14ac:dyDescent="0.25">
      <c r="A335" t="s">
        <v>3243</v>
      </c>
      <c r="B335">
        <v>2221</v>
      </c>
      <c r="C335" t="s">
        <v>91</v>
      </c>
      <c r="D335">
        <v>1091</v>
      </c>
      <c r="E335" t="s">
        <v>578</v>
      </c>
      <c r="F335" t="s">
        <v>2892</v>
      </c>
      <c r="G335" t="s">
        <v>2903</v>
      </c>
      <c r="H335" t="s">
        <v>2894</v>
      </c>
      <c r="I335" t="s">
        <v>2895</v>
      </c>
      <c r="J335">
        <v>199.67741935483599</v>
      </c>
      <c r="K335">
        <v>1</v>
      </c>
      <c r="L335">
        <v>1</v>
      </c>
      <c r="M335">
        <v>2</v>
      </c>
      <c r="N335">
        <v>1823950.0970405899</v>
      </c>
      <c r="O335">
        <v>538581.615078278</v>
      </c>
      <c r="P335">
        <v>530916.549049914</v>
      </c>
      <c r="Q335">
        <v>123005.308847548</v>
      </c>
      <c r="R335">
        <v>140482.02444329401</v>
      </c>
      <c r="S335">
        <v>223007.40099589701</v>
      </c>
      <c r="T335">
        <v>1981317.04</v>
      </c>
      <c r="U335">
        <v>1175618.55445963</v>
      </c>
      <c r="V335">
        <v>2866206.4815727202</v>
      </c>
      <c r="W335">
        <v>290729.11288690602</v>
      </c>
      <c r="X335">
        <v>0</v>
      </c>
      <c r="Y335">
        <v>0</v>
      </c>
      <c r="Z335">
        <v>0</v>
      </c>
      <c r="AA335">
        <v>0</v>
      </c>
      <c r="AB335">
        <v>0</v>
      </c>
      <c r="AC335">
        <v>223007.40099589701</v>
      </c>
      <c r="AD335">
        <v>0</v>
      </c>
      <c r="AE335">
        <v>0</v>
      </c>
      <c r="AF335">
        <v>0</v>
      </c>
      <c r="AG335">
        <v>0</v>
      </c>
      <c r="AH335">
        <v>0</v>
      </c>
      <c r="AI335">
        <v>0</v>
      </c>
      <c r="AJ335">
        <v>3379942.9954555202</v>
      </c>
      <c r="AK335" s="63">
        <v>16927.016616982699</v>
      </c>
      <c r="AL335">
        <v>396.07192657172499</v>
      </c>
      <c r="AM335">
        <v>78891.171681099702</v>
      </c>
      <c r="AN335">
        <v>13878.939923112501</v>
      </c>
      <c r="AO335">
        <v>16927.016616982699</v>
      </c>
      <c r="AP335">
        <v>396.07192657172499</v>
      </c>
      <c r="AQ335">
        <v>78891.171681099702</v>
      </c>
      <c r="AR335">
        <v>16927.016616982699</v>
      </c>
      <c r="AS335">
        <v>16927.016616982699</v>
      </c>
      <c r="AT335">
        <v>0</v>
      </c>
    </row>
    <row r="336" spans="1:46" x14ac:dyDescent="0.25">
      <c r="A336" t="s">
        <v>3244</v>
      </c>
      <c r="B336">
        <v>1930</v>
      </c>
      <c r="C336" t="s">
        <v>92</v>
      </c>
      <c r="D336">
        <v>131</v>
      </c>
      <c r="E336" t="s">
        <v>579</v>
      </c>
      <c r="F336" t="s">
        <v>2892</v>
      </c>
      <c r="G336" t="s">
        <v>2893</v>
      </c>
      <c r="H336" t="s">
        <v>2904</v>
      </c>
      <c r="I336" t="s">
        <v>2895</v>
      </c>
      <c r="J336">
        <v>434.34404675492698</v>
      </c>
      <c r="K336">
        <v>1</v>
      </c>
      <c r="L336">
        <v>1</v>
      </c>
      <c r="M336">
        <v>1</v>
      </c>
      <c r="N336">
        <v>2863396.4625558001</v>
      </c>
      <c r="O336">
        <v>717959.85338203097</v>
      </c>
      <c r="P336">
        <v>970104.63703098497</v>
      </c>
      <c r="Q336">
        <v>275230.56040586898</v>
      </c>
      <c r="R336">
        <v>134506.39853128701</v>
      </c>
      <c r="S336">
        <v>158486.483939228</v>
      </c>
      <c r="T336">
        <v>3288345.15</v>
      </c>
      <c r="U336">
        <v>1672852.7619059701</v>
      </c>
      <c r="V336">
        <v>4553705.7811898198</v>
      </c>
      <c r="W336">
        <v>407492.13071614702</v>
      </c>
      <c r="X336">
        <v>0</v>
      </c>
      <c r="Y336">
        <v>0</v>
      </c>
      <c r="Z336">
        <v>0</v>
      </c>
      <c r="AA336">
        <v>0</v>
      </c>
      <c r="AB336">
        <v>0</v>
      </c>
      <c r="AC336">
        <v>153006.139505723</v>
      </c>
      <c r="AD336">
        <v>5480.3444335041704</v>
      </c>
      <c r="AE336">
        <v>0</v>
      </c>
      <c r="AF336">
        <v>0</v>
      </c>
      <c r="AG336">
        <v>0</v>
      </c>
      <c r="AH336">
        <v>0</v>
      </c>
      <c r="AI336">
        <v>0</v>
      </c>
      <c r="AJ336">
        <v>5119684.3958451999</v>
      </c>
      <c r="AK336" s="63">
        <v>11787.163733670101</v>
      </c>
      <c r="AL336">
        <v>396.07192657172499</v>
      </c>
      <c r="AM336">
        <v>78891.171681099702</v>
      </c>
      <c r="AN336">
        <v>4216.3332490165503</v>
      </c>
      <c r="AO336">
        <v>15753.457438432601</v>
      </c>
      <c r="AP336">
        <v>396.07192657172499</v>
      </c>
      <c r="AQ336">
        <v>69679.580315536805</v>
      </c>
      <c r="AR336">
        <v>11078.302913783</v>
      </c>
      <c r="AS336">
        <v>11787.163733670101</v>
      </c>
      <c r="AT336">
        <v>0</v>
      </c>
    </row>
    <row r="337" spans="1:46" x14ac:dyDescent="0.25">
      <c r="A337" t="s">
        <v>3245</v>
      </c>
      <c r="B337">
        <v>1930</v>
      </c>
      <c r="C337" t="s">
        <v>92</v>
      </c>
      <c r="D337">
        <v>135</v>
      </c>
      <c r="E337" t="s">
        <v>580</v>
      </c>
      <c r="F337" t="s">
        <v>2892</v>
      </c>
      <c r="G337" t="s">
        <v>2903</v>
      </c>
      <c r="H337" t="s">
        <v>2904</v>
      </c>
      <c r="I337" t="s">
        <v>2895</v>
      </c>
      <c r="J337">
        <v>455.68591476400798</v>
      </c>
      <c r="K337">
        <v>1</v>
      </c>
      <c r="L337">
        <v>2</v>
      </c>
      <c r="M337">
        <v>1</v>
      </c>
      <c r="N337">
        <v>3550490.53106398</v>
      </c>
      <c r="O337">
        <v>1587502.58304187</v>
      </c>
      <c r="P337">
        <v>1431802.6293533901</v>
      </c>
      <c r="Q337">
        <v>301443.58052234002</v>
      </c>
      <c r="R337">
        <v>141115.486016838</v>
      </c>
      <c r="S337">
        <v>166273.85352959001</v>
      </c>
      <c r="T337">
        <v>5257304.99</v>
      </c>
      <c r="U337">
        <v>1755049.8199984201</v>
      </c>
      <c r="V337">
        <v>5324156.2957669804</v>
      </c>
      <c r="W337">
        <v>1688198.5142314299</v>
      </c>
      <c r="X337">
        <v>0</v>
      </c>
      <c r="Y337">
        <v>0</v>
      </c>
      <c r="Z337">
        <v>0</v>
      </c>
      <c r="AA337">
        <v>0</v>
      </c>
      <c r="AB337">
        <v>0</v>
      </c>
      <c r="AC337">
        <v>160524.22766258201</v>
      </c>
      <c r="AD337">
        <v>5749.6258670082898</v>
      </c>
      <c r="AE337">
        <v>0</v>
      </c>
      <c r="AF337">
        <v>0</v>
      </c>
      <c r="AG337">
        <v>0</v>
      </c>
      <c r="AH337">
        <v>0</v>
      </c>
      <c r="AI337">
        <v>0</v>
      </c>
      <c r="AJ337">
        <v>7178628.6635280102</v>
      </c>
      <c r="AK337" s="63">
        <v>15753.457438432601</v>
      </c>
      <c r="AL337">
        <v>396.07192657172499</v>
      </c>
      <c r="AM337">
        <v>78891.171681099702</v>
      </c>
      <c r="AN337">
        <v>4216.3332490165503</v>
      </c>
      <c r="AO337">
        <v>15753.457438432601</v>
      </c>
      <c r="AP337">
        <v>396.07192657172499</v>
      </c>
      <c r="AQ337">
        <v>78891.171681099702</v>
      </c>
      <c r="AR337">
        <v>4216.3332490165503</v>
      </c>
      <c r="AS337">
        <v>15753.457438432601</v>
      </c>
      <c r="AT337">
        <v>0</v>
      </c>
    </row>
    <row r="338" spans="1:46" x14ac:dyDescent="0.25">
      <c r="A338" t="s">
        <v>3246</v>
      </c>
      <c r="B338">
        <v>1930</v>
      </c>
      <c r="C338" t="s">
        <v>92</v>
      </c>
      <c r="D338">
        <v>134</v>
      </c>
      <c r="E338" t="s">
        <v>581</v>
      </c>
      <c r="F338" t="s">
        <v>2892</v>
      </c>
      <c r="G338" t="s">
        <v>2911</v>
      </c>
      <c r="H338" t="s">
        <v>2904</v>
      </c>
      <c r="I338" t="s">
        <v>2895</v>
      </c>
      <c r="J338">
        <v>408.72112633167598</v>
      </c>
      <c r="K338">
        <v>1</v>
      </c>
      <c r="L338">
        <v>1</v>
      </c>
      <c r="M338">
        <v>1</v>
      </c>
      <c r="N338">
        <v>2302908.68534532</v>
      </c>
      <c r="O338">
        <v>798960.00161904003</v>
      </c>
      <c r="P338">
        <v>935760.63816521899</v>
      </c>
      <c r="Q338">
        <v>262674.09808984399</v>
      </c>
      <c r="R338">
        <v>126571.567210968</v>
      </c>
      <c r="S338">
        <v>149137.01409734701</v>
      </c>
      <c r="T338">
        <v>2852707.53</v>
      </c>
      <c r="U338">
        <v>1574167.46043039</v>
      </c>
      <c r="V338">
        <v>4034230.93395539</v>
      </c>
      <c r="W338">
        <v>392644.056475005</v>
      </c>
      <c r="X338">
        <v>0</v>
      </c>
      <c r="Y338">
        <v>0</v>
      </c>
      <c r="Z338">
        <v>0</v>
      </c>
      <c r="AA338">
        <v>0</v>
      </c>
      <c r="AB338">
        <v>0</v>
      </c>
      <c r="AC338">
        <v>143979.96735920801</v>
      </c>
      <c r="AD338">
        <v>5157.0467381384697</v>
      </c>
      <c r="AE338">
        <v>0</v>
      </c>
      <c r="AF338">
        <v>0</v>
      </c>
      <c r="AG338">
        <v>0</v>
      </c>
      <c r="AH338">
        <v>0</v>
      </c>
      <c r="AI338">
        <v>0</v>
      </c>
      <c r="AJ338">
        <v>4576012.0045277402</v>
      </c>
      <c r="AK338" s="63">
        <v>11195.927270992899</v>
      </c>
      <c r="AL338">
        <v>396.07192657172499</v>
      </c>
      <c r="AM338">
        <v>78891.171681099702</v>
      </c>
      <c r="AN338">
        <v>4216.3332490165503</v>
      </c>
      <c r="AO338">
        <v>15753.457438432601</v>
      </c>
      <c r="AP338">
        <v>3712.8033307938799</v>
      </c>
      <c r="AQ338">
        <v>25435.7452526624</v>
      </c>
      <c r="AR338">
        <v>11195.927270992899</v>
      </c>
      <c r="AS338">
        <v>11195.927270992899</v>
      </c>
      <c r="AT338">
        <v>0</v>
      </c>
    </row>
    <row r="339" spans="1:46" x14ac:dyDescent="0.25">
      <c r="A339" t="s">
        <v>3247</v>
      </c>
      <c r="B339">
        <v>1930</v>
      </c>
      <c r="C339" t="s">
        <v>92</v>
      </c>
      <c r="D339">
        <v>1930</v>
      </c>
      <c r="E339" t="s">
        <v>92</v>
      </c>
      <c r="F339" t="s">
        <v>1871</v>
      </c>
      <c r="G339" t="s">
        <v>1871</v>
      </c>
      <c r="H339" t="s">
        <v>2899</v>
      </c>
      <c r="I339" t="s">
        <v>2895</v>
      </c>
      <c r="J339">
        <v>17.070098064612001</v>
      </c>
      <c r="K339">
        <v>1</v>
      </c>
      <c r="L339">
        <v>1</v>
      </c>
      <c r="M339">
        <v>1</v>
      </c>
      <c r="N339">
        <v>19628.413450081302</v>
      </c>
      <c r="O339">
        <v>8864.5879900102791</v>
      </c>
      <c r="P339">
        <v>21148.546049114801</v>
      </c>
      <c r="Q339">
        <v>10816.7999345395</v>
      </c>
      <c r="R339">
        <v>5286.2182189465102</v>
      </c>
      <c r="S339">
        <v>6228.6563911042704</v>
      </c>
      <c r="T339">
        <v>0</v>
      </c>
      <c r="U339">
        <v>65744.565642692294</v>
      </c>
      <c r="V339">
        <v>56672.839781398499</v>
      </c>
      <c r="W339">
        <v>9071.7258612938404</v>
      </c>
      <c r="X339">
        <v>0</v>
      </c>
      <c r="Y339">
        <v>0</v>
      </c>
      <c r="Z339">
        <v>0</v>
      </c>
      <c r="AA339">
        <v>0</v>
      </c>
      <c r="AB339">
        <v>0</v>
      </c>
      <c r="AC339">
        <v>6013.2740977202702</v>
      </c>
      <c r="AD339">
        <v>215.382293384007</v>
      </c>
      <c r="AE339">
        <v>0</v>
      </c>
      <c r="AF339">
        <v>0</v>
      </c>
      <c r="AG339">
        <v>0</v>
      </c>
      <c r="AH339">
        <v>0</v>
      </c>
      <c r="AI339">
        <v>0</v>
      </c>
      <c r="AJ339">
        <v>71973.222033796599</v>
      </c>
      <c r="AK339" s="63">
        <v>4216.3332490165503</v>
      </c>
      <c r="AL339">
        <v>396.07192657172499</v>
      </c>
      <c r="AM339">
        <v>78891.171681099702</v>
      </c>
      <c r="AN339">
        <v>4216.3332490165503</v>
      </c>
      <c r="AO339">
        <v>15753.457438432601</v>
      </c>
      <c r="AP339">
        <v>539.66620917061095</v>
      </c>
      <c r="AQ339">
        <v>36189.915802998497</v>
      </c>
      <c r="AR339">
        <v>4216.3332490165503</v>
      </c>
      <c r="AS339">
        <v>4216.3332490165503</v>
      </c>
      <c r="AT339">
        <v>0</v>
      </c>
    </row>
    <row r="340" spans="1:46" x14ac:dyDescent="0.25">
      <c r="A340" t="s">
        <v>3248</v>
      </c>
      <c r="B340">
        <v>1930</v>
      </c>
      <c r="C340" t="s">
        <v>92</v>
      </c>
      <c r="D340">
        <v>132</v>
      </c>
      <c r="E340" t="s">
        <v>582</v>
      </c>
      <c r="F340" t="s">
        <v>2892</v>
      </c>
      <c r="G340" t="s">
        <v>2893</v>
      </c>
      <c r="H340" t="s">
        <v>2904</v>
      </c>
      <c r="I340" t="s">
        <v>2895</v>
      </c>
      <c r="J340">
        <v>399.38888888884298</v>
      </c>
      <c r="K340">
        <v>2</v>
      </c>
      <c r="L340">
        <v>1</v>
      </c>
      <c r="M340">
        <v>1</v>
      </c>
      <c r="N340">
        <v>2347007.9446585299</v>
      </c>
      <c r="O340">
        <v>680465.32366313494</v>
      </c>
      <c r="P340">
        <v>874583.88966580504</v>
      </c>
      <c r="Q340">
        <v>253080.54416773599</v>
      </c>
      <c r="R340">
        <v>123681.587117877</v>
      </c>
      <c r="S340">
        <v>145731.802236724</v>
      </c>
      <c r="T340">
        <v>2740594.44</v>
      </c>
      <c r="U340">
        <v>1538224.84927308</v>
      </c>
      <c r="V340">
        <v>3930076.3232081798</v>
      </c>
      <c r="W340">
        <v>348742.96606490301</v>
      </c>
      <c r="X340">
        <v>0</v>
      </c>
      <c r="Y340">
        <v>0</v>
      </c>
      <c r="Z340">
        <v>0</v>
      </c>
      <c r="AA340">
        <v>0</v>
      </c>
      <c r="AB340">
        <v>0</v>
      </c>
      <c r="AC340">
        <v>140692.50518550799</v>
      </c>
      <c r="AD340">
        <v>5039.2970512161401</v>
      </c>
      <c r="AE340">
        <v>0</v>
      </c>
      <c r="AF340">
        <v>0</v>
      </c>
      <c r="AG340">
        <v>0</v>
      </c>
      <c r="AH340">
        <v>0</v>
      </c>
      <c r="AI340">
        <v>0</v>
      </c>
      <c r="AJ340">
        <v>4424551.0915098097</v>
      </c>
      <c r="AK340" s="63">
        <v>11078.302913783</v>
      </c>
      <c r="AL340">
        <v>396.07192657172499</v>
      </c>
      <c r="AM340">
        <v>78891.171681099702</v>
      </c>
      <c r="AN340">
        <v>4216.3332490165503</v>
      </c>
      <c r="AO340">
        <v>15753.457438432601</v>
      </c>
      <c r="AP340">
        <v>396.07192657172499</v>
      </c>
      <c r="AQ340">
        <v>69679.580315536805</v>
      </c>
      <c r="AR340">
        <v>11078.302913783</v>
      </c>
      <c r="AS340">
        <v>11787.163733670101</v>
      </c>
      <c r="AT340">
        <v>0</v>
      </c>
    </row>
    <row r="341" spans="1:46" x14ac:dyDescent="0.25">
      <c r="A341" t="s">
        <v>3249</v>
      </c>
      <c r="B341">
        <v>1930</v>
      </c>
      <c r="C341" t="s">
        <v>92</v>
      </c>
      <c r="D341">
        <v>4760</v>
      </c>
      <c r="E341" t="s">
        <v>583</v>
      </c>
      <c r="F341" t="s">
        <v>2906</v>
      </c>
      <c r="G341" t="s">
        <v>2903</v>
      </c>
      <c r="H341" t="s">
        <v>2904</v>
      </c>
      <c r="I341" t="s">
        <v>2895</v>
      </c>
      <c r="J341">
        <v>57.589743589735001</v>
      </c>
      <c r="K341">
        <v>1</v>
      </c>
      <c r="L341">
        <v>1</v>
      </c>
      <c r="M341">
        <v>1</v>
      </c>
      <c r="N341">
        <v>66220.785222488499</v>
      </c>
      <c r="O341">
        <v>29906.644205616602</v>
      </c>
      <c r="P341">
        <v>71349.288074046402</v>
      </c>
      <c r="Q341">
        <v>36492.862099193197</v>
      </c>
      <c r="R341">
        <v>17834.223953266701</v>
      </c>
      <c r="S341">
        <v>21013.747145125901</v>
      </c>
      <c r="T341">
        <v>0</v>
      </c>
      <c r="U341">
        <v>221803.80355461201</v>
      </c>
      <c r="V341">
        <v>191198.33402005999</v>
      </c>
      <c r="W341">
        <v>30605.469534551001</v>
      </c>
      <c r="X341">
        <v>0</v>
      </c>
      <c r="Y341">
        <v>0</v>
      </c>
      <c r="Z341">
        <v>0</v>
      </c>
      <c r="AA341">
        <v>0</v>
      </c>
      <c r="AB341">
        <v>0</v>
      </c>
      <c r="AC341">
        <v>20287.107438499501</v>
      </c>
      <c r="AD341">
        <v>726.63970662643101</v>
      </c>
      <c r="AE341">
        <v>0</v>
      </c>
      <c r="AF341">
        <v>0</v>
      </c>
      <c r="AG341">
        <v>0</v>
      </c>
      <c r="AH341">
        <v>0</v>
      </c>
      <c r="AI341">
        <v>0</v>
      </c>
      <c r="AJ341">
        <v>242817.55069973701</v>
      </c>
      <c r="AK341" s="63">
        <v>4216.3332490165503</v>
      </c>
      <c r="AL341">
        <v>396.07192657172499</v>
      </c>
      <c r="AM341">
        <v>78891.171681099702</v>
      </c>
      <c r="AN341">
        <v>4216.3332490165503</v>
      </c>
      <c r="AO341">
        <v>15753.457438432601</v>
      </c>
      <c r="AP341">
        <v>396.07192657172499</v>
      </c>
      <c r="AQ341">
        <v>78891.171681099702</v>
      </c>
      <c r="AR341">
        <v>4216.3332490165503</v>
      </c>
      <c r="AS341">
        <v>15753.457438432601</v>
      </c>
      <c r="AT341">
        <v>0</v>
      </c>
    </row>
    <row r="342" spans="1:46" x14ac:dyDescent="0.25">
      <c r="A342" t="s">
        <v>3250</v>
      </c>
      <c r="B342">
        <v>1930</v>
      </c>
      <c r="C342" t="s">
        <v>92</v>
      </c>
      <c r="D342">
        <v>4670</v>
      </c>
      <c r="E342" t="s">
        <v>584</v>
      </c>
      <c r="F342" t="s">
        <v>2906</v>
      </c>
      <c r="G342" t="s">
        <v>2907</v>
      </c>
      <c r="H342" t="s">
        <v>2942</v>
      </c>
      <c r="I342" t="s">
        <v>2895</v>
      </c>
      <c r="J342">
        <v>1163.2765088005301</v>
      </c>
      <c r="K342">
        <v>1</v>
      </c>
      <c r="L342">
        <v>1</v>
      </c>
      <c r="M342">
        <v>1</v>
      </c>
      <c r="N342">
        <v>1337618.10770376</v>
      </c>
      <c r="O342">
        <v>604095.35609827703</v>
      </c>
      <c r="P342">
        <v>1441210.6316614</v>
      </c>
      <c r="Q342">
        <v>737132.80478045798</v>
      </c>
      <c r="R342">
        <v>360240.07895080798</v>
      </c>
      <c r="S342">
        <v>424464.44266086898</v>
      </c>
      <c r="T342">
        <v>0</v>
      </c>
      <c r="U342">
        <v>4480296.97919471</v>
      </c>
      <c r="V342">
        <v>3862085.7920780601</v>
      </c>
      <c r="W342">
        <v>618211.18711665005</v>
      </c>
      <c r="X342">
        <v>0</v>
      </c>
      <c r="Y342">
        <v>0</v>
      </c>
      <c r="Z342">
        <v>0</v>
      </c>
      <c r="AA342">
        <v>0</v>
      </c>
      <c r="AB342">
        <v>0</v>
      </c>
      <c r="AC342">
        <v>409786.77875074698</v>
      </c>
      <c r="AD342">
        <v>14677.663910122101</v>
      </c>
      <c r="AE342">
        <v>0</v>
      </c>
      <c r="AF342">
        <v>0</v>
      </c>
      <c r="AG342">
        <v>0</v>
      </c>
      <c r="AH342">
        <v>0</v>
      </c>
      <c r="AI342">
        <v>0</v>
      </c>
      <c r="AJ342">
        <v>4904761.4218555801</v>
      </c>
      <c r="AK342" s="63">
        <v>4216.3332490165503</v>
      </c>
      <c r="AL342">
        <v>396.07192657172499</v>
      </c>
      <c r="AM342">
        <v>78891.171681099702</v>
      </c>
      <c r="AN342">
        <v>4216.3332490165503</v>
      </c>
      <c r="AO342">
        <v>15753.457438432601</v>
      </c>
      <c r="AP342">
        <v>396.07192657172499</v>
      </c>
      <c r="AQ342">
        <v>59280.106098625802</v>
      </c>
      <c r="AR342">
        <v>4216.3332490165503</v>
      </c>
      <c r="AS342">
        <v>4216.3332490165503</v>
      </c>
      <c r="AT342">
        <v>0</v>
      </c>
    </row>
    <row r="343" spans="1:46" x14ac:dyDescent="0.25">
      <c r="A343" t="s">
        <v>3251</v>
      </c>
      <c r="B343">
        <v>2082</v>
      </c>
      <c r="C343" t="s">
        <v>93</v>
      </c>
      <c r="D343">
        <v>503</v>
      </c>
      <c r="E343" t="s">
        <v>484</v>
      </c>
      <c r="F343" t="s">
        <v>2892</v>
      </c>
      <c r="G343" t="s">
        <v>2893</v>
      </c>
      <c r="H343" t="s">
        <v>2894</v>
      </c>
      <c r="I343" t="s">
        <v>2895</v>
      </c>
      <c r="J343">
        <v>478.22535211265603</v>
      </c>
      <c r="K343">
        <v>1</v>
      </c>
      <c r="L343">
        <v>1</v>
      </c>
      <c r="M343">
        <v>2</v>
      </c>
      <c r="N343">
        <v>3220971.7751692701</v>
      </c>
      <c r="O343">
        <v>1260032.56908332</v>
      </c>
      <c r="P343">
        <v>957062.00003122201</v>
      </c>
      <c r="Q343">
        <v>239360.28895191799</v>
      </c>
      <c r="R343">
        <v>1179125.55234402</v>
      </c>
      <c r="S343">
        <v>230148.292681533</v>
      </c>
      <c r="T343">
        <v>3045834.28</v>
      </c>
      <c r="U343">
        <v>3810717.90557975</v>
      </c>
      <c r="V343">
        <v>5190754.1671516197</v>
      </c>
      <c r="W343">
        <v>654781.53298390599</v>
      </c>
      <c r="X343">
        <v>0</v>
      </c>
      <c r="Y343">
        <v>0</v>
      </c>
      <c r="Z343">
        <v>0</v>
      </c>
      <c r="AA343">
        <v>1011016.48544423</v>
      </c>
      <c r="AB343">
        <v>0</v>
      </c>
      <c r="AC343">
        <v>190481.42054033701</v>
      </c>
      <c r="AD343">
        <v>39666.872141195301</v>
      </c>
      <c r="AE343">
        <v>0</v>
      </c>
      <c r="AF343">
        <v>0</v>
      </c>
      <c r="AG343">
        <v>0</v>
      </c>
      <c r="AH343">
        <v>0</v>
      </c>
      <c r="AI343">
        <v>0</v>
      </c>
      <c r="AJ343">
        <v>7086700.4782612901</v>
      </c>
      <c r="AK343" s="63">
        <v>14818.746950479301</v>
      </c>
      <c r="AL343">
        <v>396.07192657172499</v>
      </c>
      <c r="AM343">
        <v>78891.171681099702</v>
      </c>
      <c r="AN343">
        <v>8449.7113764670794</v>
      </c>
      <c r="AO343">
        <v>26302.4692575997</v>
      </c>
      <c r="AP343">
        <v>396.07192657172499</v>
      </c>
      <c r="AQ343">
        <v>69679.580315536805</v>
      </c>
      <c r="AR343">
        <v>8449.7113764670794</v>
      </c>
      <c r="AS343">
        <v>17870.785130879602</v>
      </c>
      <c r="AT343">
        <v>0</v>
      </c>
    </row>
    <row r="344" spans="1:46" x14ac:dyDescent="0.25">
      <c r="A344" t="s">
        <v>3252</v>
      </c>
      <c r="B344">
        <v>2082</v>
      </c>
      <c r="C344" t="s">
        <v>93</v>
      </c>
      <c r="D344">
        <v>4554</v>
      </c>
      <c r="E344" t="s">
        <v>585</v>
      </c>
      <c r="F344" t="s">
        <v>2892</v>
      </c>
      <c r="G344" t="s">
        <v>2911</v>
      </c>
      <c r="H344" t="s">
        <v>2904</v>
      </c>
      <c r="I344" t="s">
        <v>2895</v>
      </c>
      <c r="J344">
        <v>441.78571428569597</v>
      </c>
      <c r="K344">
        <v>1</v>
      </c>
      <c r="L344">
        <v>1</v>
      </c>
      <c r="M344">
        <v>2</v>
      </c>
      <c r="N344">
        <v>3028423.52866964</v>
      </c>
      <c r="O344">
        <v>1242540.3501957001</v>
      </c>
      <c r="P344">
        <v>1022666.96476115</v>
      </c>
      <c r="Q344">
        <v>223074.252522953</v>
      </c>
      <c r="R344">
        <v>1089278.9812868501</v>
      </c>
      <c r="S344">
        <v>212611.53852418999</v>
      </c>
      <c r="T344">
        <v>3085633.84</v>
      </c>
      <c r="U344">
        <v>3520350.2374362899</v>
      </c>
      <c r="V344">
        <v>4913957.6554380599</v>
      </c>
      <c r="W344">
        <v>758046.99534630403</v>
      </c>
      <c r="X344">
        <v>0</v>
      </c>
      <c r="Y344">
        <v>0</v>
      </c>
      <c r="Z344">
        <v>0</v>
      </c>
      <c r="AA344">
        <v>933979.42665192403</v>
      </c>
      <c r="AB344">
        <v>0</v>
      </c>
      <c r="AC344">
        <v>175967.18797907501</v>
      </c>
      <c r="AD344">
        <v>36644.350545115303</v>
      </c>
      <c r="AE344">
        <v>0</v>
      </c>
      <c r="AF344">
        <v>0</v>
      </c>
      <c r="AG344">
        <v>0</v>
      </c>
      <c r="AH344">
        <v>0</v>
      </c>
      <c r="AI344">
        <v>0</v>
      </c>
      <c r="AJ344">
        <v>6818595.6159604797</v>
      </c>
      <c r="AK344" s="63">
        <v>15434.1695429993</v>
      </c>
      <c r="AL344">
        <v>396.07192657172499</v>
      </c>
      <c r="AM344">
        <v>78891.171681099702</v>
      </c>
      <c r="AN344">
        <v>8449.7113764670794</v>
      </c>
      <c r="AO344">
        <v>26302.4692575997</v>
      </c>
      <c r="AP344">
        <v>3712.8033307938799</v>
      </c>
      <c r="AQ344">
        <v>25435.7452526624</v>
      </c>
      <c r="AR344">
        <v>14386.102398503001</v>
      </c>
      <c r="AS344">
        <v>15464.0813651013</v>
      </c>
      <c r="AT344">
        <v>0</v>
      </c>
    </row>
    <row r="345" spans="1:46" x14ac:dyDescent="0.25">
      <c r="A345" t="s">
        <v>3253</v>
      </c>
      <c r="B345">
        <v>2082</v>
      </c>
      <c r="C345" t="s">
        <v>93</v>
      </c>
      <c r="D345">
        <v>504</v>
      </c>
      <c r="E345" t="s">
        <v>586</v>
      </c>
      <c r="F345" t="s">
        <v>2892</v>
      </c>
      <c r="G345" t="s">
        <v>2893</v>
      </c>
      <c r="H345" t="s">
        <v>2894</v>
      </c>
      <c r="I345" t="s">
        <v>2895</v>
      </c>
      <c r="J345">
        <v>439.06338028167499</v>
      </c>
      <c r="K345">
        <v>1</v>
      </c>
      <c r="L345">
        <v>1</v>
      </c>
      <c r="M345">
        <v>2</v>
      </c>
      <c r="N345">
        <v>3124231.2054922702</v>
      </c>
      <c r="O345">
        <v>1024799.9139609199</v>
      </c>
      <c r="P345">
        <v>942783.042128128</v>
      </c>
      <c r="Q345">
        <v>221175.26596579701</v>
      </c>
      <c r="R345">
        <v>1082566.71985618</v>
      </c>
      <c r="S345">
        <v>211301.40195287199</v>
      </c>
      <c r="T345">
        <v>2896898.71</v>
      </c>
      <c r="U345">
        <v>3498657.4374032901</v>
      </c>
      <c r="V345">
        <v>4717097.6439696802</v>
      </c>
      <c r="W345">
        <v>750234.36462828796</v>
      </c>
      <c r="X345">
        <v>0</v>
      </c>
      <c r="Y345">
        <v>0</v>
      </c>
      <c r="Z345">
        <v>0</v>
      </c>
      <c r="AA345">
        <v>928224.138805322</v>
      </c>
      <c r="AB345">
        <v>0</v>
      </c>
      <c r="AC345">
        <v>174882.858078997</v>
      </c>
      <c r="AD345">
        <v>36418.5438738753</v>
      </c>
      <c r="AE345">
        <v>0</v>
      </c>
      <c r="AF345">
        <v>0</v>
      </c>
      <c r="AG345">
        <v>0</v>
      </c>
      <c r="AH345">
        <v>0</v>
      </c>
      <c r="AI345">
        <v>0</v>
      </c>
      <c r="AJ345">
        <v>6606857.5493561598</v>
      </c>
      <c r="AK345" s="63">
        <v>15047.6169183538</v>
      </c>
      <c r="AL345">
        <v>396.07192657172499</v>
      </c>
      <c r="AM345">
        <v>78891.171681099702</v>
      </c>
      <c r="AN345">
        <v>8449.7113764670794</v>
      </c>
      <c r="AO345">
        <v>26302.4692575997</v>
      </c>
      <c r="AP345">
        <v>396.07192657172499</v>
      </c>
      <c r="AQ345">
        <v>69679.580315536805</v>
      </c>
      <c r="AR345">
        <v>8449.7113764670794</v>
      </c>
      <c r="AS345">
        <v>17870.785130879602</v>
      </c>
      <c r="AT345">
        <v>0</v>
      </c>
    </row>
    <row r="346" spans="1:46" x14ac:dyDescent="0.25">
      <c r="A346" t="s">
        <v>3254</v>
      </c>
      <c r="B346">
        <v>2082</v>
      </c>
      <c r="C346" t="s">
        <v>93</v>
      </c>
      <c r="D346">
        <v>1241</v>
      </c>
      <c r="E346" t="s">
        <v>587</v>
      </c>
      <c r="F346" t="s">
        <v>2892</v>
      </c>
      <c r="G346" t="s">
        <v>2893</v>
      </c>
      <c r="H346" t="s">
        <v>2894</v>
      </c>
      <c r="I346" t="s">
        <v>2895</v>
      </c>
      <c r="J346">
        <v>450.94366197182001</v>
      </c>
      <c r="K346">
        <v>2</v>
      </c>
      <c r="L346">
        <v>1</v>
      </c>
      <c r="M346">
        <v>2</v>
      </c>
      <c r="N346">
        <v>2530619.31013445</v>
      </c>
      <c r="O346">
        <v>1076891.87536022</v>
      </c>
      <c r="P346">
        <v>897538.89297196397</v>
      </c>
      <c r="Q346">
        <v>225705.31811785599</v>
      </c>
      <c r="R346">
        <v>1111859.06842785</v>
      </c>
      <c r="S346">
        <v>217018.84569667099</v>
      </c>
      <c r="T346">
        <v>2249289.52</v>
      </c>
      <c r="U346">
        <v>3593324.9450123501</v>
      </c>
      <c r="V346">
        <v>4310084.74891809</v>
      </c>
      <c r="W346">
        <v>579189.46709654306</v>
      </c>
      <c r="X346">
        <v>0</v>
      </c>
      <c r="Y346">
        <v>0</v>
      </c>
      <c r="Z346">
        <v>0</v>
      </c>
      <c r="AA346">
        <v>953340.248997716</v>
      </c>
      <c r="AB346">
        <v>0</v>
      </c>
      <c r="AC346">
        <v>179614.88017435599</v>
      </c>
      <c r="AD346">
        <v>37403.965522314698</v>
      </c>
      <c r="AE346">
        <v>0</v>
      </c>
      <c r="AF346">
        <v>0</v>
      </c>
      <c r="AG346">
        <v>0</v>
      </c>
      <c r="AH346">
        <v>0</v>
      </c>
      <c r="AI346">
        <v>0</v>
      </c>
      <c r="AJ346">
        <v>6059633.3107090201</v>
      </c>
      <c r="AK346" s="63">
        <v>13437.6726445435</v>
      </c>
      <c r="AL346">
        <v>396.07192657172499</v>
      </c>
      <c r="AM346">
        <v>78891.171681099702</v>
      </c>
      <c r="AN346">
        <v>8449.7113764670794</v>
      </c>
      <c r="AO346">
        <v>26302.4692575997</v>
      </c>
      <c r="AP346">
        <v>396.07192657172499</v>
      </c>
      <c r="AQ346">
        <v>69679.580315536805</v>
      </c>
      <c r="AR346">
        <v>8449.7113764670794</v>
      </c>
      <c r="AS346">
        <v>17870.785130879602</v>
      </c>
      <c r="AT346">
        <v>0</v>
      </c>
    </row>
    <row r="347" spans="1:46" x14ac:dyDescent="0.25">
      <c r="A347" t="s">
        <v>3255</v>
      </c>
      <c r="B347">
        <v>2082</v>
      </c>
      <c r="C347" t="s">
        <v>93</v>
      </c>
      <c r="D347">
        <v>506</v>
      </c>
      <c r="E347" t="s">
        <v>588</v>
      </c>
      <c r="F347" t="s">
        <v>2892</v>
      </c>
      <c r="G347" t="s">
        <v>2911</v>
      </c>
      <c r="H347" t="s">
        <v>2904</v>
      </c>
      <c r="I347" t="s">
        <v>2895</v>
      </c>
      <c r="J347">
        <v>529.88736560023005</v>
      </c>
      <c r="K347">
        <v>1</v>
      </c>
      <c r="L347">
        <v>1</v>
      </c>
      <c r="M347">
        <v>2</v>
      </c>
      <c r="N347">
        <v>3391277.4141174098</v>
      </c>
      <c r="O347">
        <v>1511047.41136073</v>
      </c>
      <c r="P347">
        <v>1061468.71065292</v>
      </c>
      <c r="Q347">
        <v>265218.04496923299</v>
      </c>
      <c r="R347">
        <v>1319722.3105852001</v>
      </c>
      <c r="S347">
        <v>255010.88967295</v>
      </c>
      <c r="T347">
        <v>3326349.48</v>
      </c>
      <c r="U347">
        <v>4222384.41168549</v>
      </c>
      <c r="V347">
        <v>5725607.4839914702</v>
      </c>
      <c r="W347">
        <v>702891.23052540305</v>
      </c>
      <c r="X347">
        <v>0</v>
      </c>
      <c r="Y347">
        <v>0</v>
      </c>
      <c r="Z347">
        <v>0</v>
      </c>
      <c r="AA347">
        <v>1120235.1771686201</v>
      </c>
      <c r="AB347">
        <v>0</v>
      </c>
      <c r="AC347">
        <v>211058.861016076</v>
      </c>
      <c r="AD347">
        <v>43952.028656873998</v>
      </c>
      <c r="AE347">
        <v>0</v>
      </c>
      <c r="AF347">
        <v>0</v>
      </c>
      <c r="AG347">
        <v>0</v>
      </c>
      <c r="AH347">
        <v>0</v>
      </c>
      <c r="AI347">
        <v>0</v>
      </c>
      <c r="AJ347">
        <v>7803744.7813584497</v>
      </c>
      <c r="AK347" s="63">
        <v>14727.1765434882</v>
      </c>
      <c r="AL347">
        <v>396.07192657172499</v>
      </c>
      <c r="AM347">
        <v>78891.171681099702</v>
      </c>
      <c r="AN347">
        <v>8449.7113764670794</v>
      </c>
      <c r="AO347">
        <v>26302.4692575997</v>
      </c>
      <c r="AP347">
        <v>3712.8033307938799</v>
      </c>
      <c r="AQ347">
        <v>25435.7452526624</v>
      </c>
      <c r="AR347">
        <v>14386.102398503001</v>
      </c>
      <c r="AS347">
        <v>15464.0813651013</v>
      </c>
      <c r="AT347">
        <v>0</v>
      </c>
    </row>
    <row r="348" spans="1:46" x14ac:dyDescent="0.25">
      <c r="A348" t="s">
        <v>3256</v>
      </c>
      <c r="B348">
        <v>2082</v>
      </c>
      <c r="C348" t="s">
        <v>93</v>
      </c>
      <c r="D348">
        <v>4739</v>
      </c>
      <c r="E348" t="s">
        <v>589</v>
      </c>
      <c r="F348" t="s">
        <v>2892</v>
      </c>
      <c r="G348" t="s">
        <v>2893</v>
      </c>
      <c r="H348" t="s">
        <v>2894</v>
      </c>
      <c r="I348" t="s">
        <v>2895</v>
      </c>
      <c r="J348">
        <v>359.072088309028</v>
      </c>
      <c r="K348">
        <v>1</v>
      </c>
      <c r="L348">
        <v>1</v>
      </c>
      <c r="M348">
        <v>2</v>
      </c>
      <c r="N348">
        <v>2557551.9054381102</v>
      </c>
      <c r="O348">
        <v>904768.05729588598</v>
      </c>
      <c r="P348">
        <v>736955.88821137999</v>
      </c>
      <c r="Q348">
        <v>180576.47252776401</v>
      </c>
      <c r="R348">
        <v>885337.99512780004</v>
      </c>
      <c r="S348">
        <v>172805.20095565301</v>
      </c>
      <c r="T348">
        <v>2403940.0099999998</v>
      </c>
      <c r="U348">
        <v>2861250.3086009398</v>
      </c>
      <c r="V348">
        <v>3931506.0640005302</v>
      </c>
      <c r="W348">
        <v>574569.75107280095</v>
      </c>
      <c r="X348">
        <v>0</v>
      </c>
      <c r="Y348">
        <v>0</v>
      </c>
      <c r="Z348">
        <v>0</v>
      </c>
      <c r="AA348">
        <v>759114.50352760602</v>
      </c>
      <c r="AB348">
        <v>0</v>
      </c>
      <c r="AC348">
        <v>143021.61346179899</v>
      </c>
      <c r="AD348">
        <v>29783.5874938536</v>
      </c>
      <c r="AE348">
        <v>0</v>
      </c>
      <c r="AF348">
        <v>0</v>
      </c>
      <c r="AG348">
        <v>0</v>
      </c>
      <c r="AH348">
        <v>0</v>
      </c>
      <c r="AI348">
        <v>0</v>
      </c>
      <c r="AJ348">
        <v>5437995.5195565801</v>
      </c>
      <c r="AK348" s="63">
        <v>15144.5787534354</v>
      </c>
      <c r="AL348">
        <v>396.07192657172499</v>
      </c>
      <c r="AM348">
        <v>78891.171681099702</v>
      </c>
      <c r="AN348">
        <v>8449.7113764670794</v>
      </c>
      <c r="AO348">
        <v>26302.4692575997</v>
      </c>
      <c r="AP348">
        <v>396.07192657172499</v>
      </c>
      <c r="AQ348">
        <v>69679.580315536805</v>
      </c>
      <c r="AR348">
        <v>8449.7113764670794</v>
      </c>
      <c r="AS348">
        <v>17870.785130879602</v>
      </c>
      <c r="AT348">
        <v>0</v>
      </c>
    </row>
    <row r="349" spans="1:46" x14ac:dyDescent="0.25">
      <c r="A349" t="s">
        <v>3257</v>
      </c>
      <c r="B349">
        <v>2082</v>
      </c>
      <c r="C349" t="s">
        <v>93</v>
      </c>
      <c r="D349">
        <v>4146</v>
      </c>
      <c r="E349" t="s">
        <v>590</v>
      </c>
      <c r="F349" t="s">
        <v>2892</v>
      </c>
      <c r="G349" t="s">
        <v>2893</v>
      </c>
      <c r="H349" t="s">
        <v>2894</v>
      </c>
      <c r="I349" t="s">
        <v>2895</v>
      </c>
      <c r="J349">
        <v>427.04225352110501</v>
      </c>
      <c r="K349">
        <v>2</v>
      </c>
      <c r="L349">
        <v>1</v>
      </c>
      <c r="M349">
        <v>2</v>
      </c>
      <c r="N349">
        <v>3376685.5202200599</v>
      </c>
      <c r="O349">
        <v>949465.113724633</v>
      </c>
      <c r="P349">
        <v>976530.37986942497</v>
      </c>
      <c r="Q349">
        <v>216523.628352539</v>
      </c>
      <c r="R349">
        <v>1052927.0998135901</v>
      </c>
      <c r="S349">
        <v>205516.17582918101</v>
      </c>
      <c r="T349">
        <v>3169264.13</v>
      </c>
      <c r="U349">
        <v>3402867.6119802399</v>
      </c>
      <c r="V349">
        <v>4636357.6414877903</v>
      </c>
      <c r="W349">
        <v>1032963.832522</v>
      </c>
      <c r="X349">
        <v>0</v>
      </c>
      <c r="Y349">
        <v>0</v>
      </c>
      <c r="Z349">
        <v>0</v>
      </c>
      <c r="AA349">
        <v>902810.26797045302</v>
      </c>
      <c r="AB349">
        <v>0</v>
      </c>
      <c r="AC349">
        <v>170094.736136625</v>
      </c>
      <c r="AD349">
        <v>35421.439692555497</v>
      </c>
      <c r="AE349">
        <v>0</v>
      </c>
      <c r="AF349">
        <v>0</v>
      </c>
      <c r="AG349">
        <v>0</v>
      </c>
      <c r="AH349">
        <v>0</v>
      </c>
      <c r="AI349">
        <v>0</v>
      </c>
      <c r="AJ349">
        <v>6777647.9178094203</v>
      </c>
      <c r="AK349" s="63">
        <v>15871.141232338199</v>
      </c>
      <c r="AL349">
        <v>396.07192657172499</v>
      </c>
      <c r="AM349">
        <v>78891.171681099702</v>
      </c>
      <c r="AN349">
        <v>8449.7113764670794</v>
      </c>
      <c r="AO349">
        <v>26302.4692575997</v>
      </c>
      <c r="AP349">
        <v>396.07192657172499</v>
      </c>
      <c r="AQ349">
        <v>69679.580315536805</v>
      </c>
      <c r="AR349">
        <v>8449.7113764670794</v>
      </c>
      <c r="AS349">
        <v>17870.785130879602</v>
      </c>
      <c r="AT349">
        <v>0</v>
      </c>
    </row>
    <row r="350" spans="1:46" x14ac:dyDescent="0.25">
      <c r="A350" t="s">
        <v>3258</v>
      </c>
      <c r="B350">
        <v>2082</v>
      </c>
      <c r="C350" t="s">
        <v>93</v>
      </c>
      <c r="D350">
        <v>1240</v>
      </c>
      <c r="E350" t="s">
        <v>591</v>
      </c>
      <c r="F350" t="s">
        <v>2892</v>
      </c>
      <c r="G350" t="s">
        <v>2893</v>
      </c>
      <c r="H350" t="s">
        <v>2894</v>
      </c>
      <c r="I350" t="s">
        <v>2895</v>
      </c>
      <c r="J350">
        <v>351.92957746477902</v>
      </c>
      <c r="K350">
        <v>1</v>
      </c>
      <c r="L350">
        <v>1</v>
      </c>
      <c r="M350">
        <v>2</v>
      </c>
      <c r="N350">
        <v>2257266.7672305098</v>
      </c>
      <c r="O350">
        <v>871323.33296298503</v>
      </c>
      <c r="P350">
        <v>725161.99832215405</v>
      </c>
      <c r="Q350">
        <v>176147.00889561299</v>
      </c>
      <c r="R350">
        <v>867727.22437475901</v>
      </c>
      <c r="S350">
        <v>169367.83263337301</v>
      </c>
      <c r="T350">
        <v>2093290.81</v>
      </c>
      <c r="U350">
        <v>2804335.5217860299</v>
      </c>
      <c r="V350">
        <v>3693972.5928870901</v>
      </c>
      <c r="W350">
        <v>459639.221557963</v>
      </c>
      <c r="X350">
        <v>0</v>
      </c>
      <c r="Y350">
        <v>0</v>
      </c>
      <c r="Z350">
        <v>0</v>
      </c>
      <c r="AA350">
        <v>744014.51734097104</v>
      </c>
      <c r="AB350">
        <v>0</v>
      </c>
      <c r="AC350">
        <v>140176.68772578999</v>
      </c>
      <c r="AD350">
        <v>29191.144907582599</v>
      </c>
      <c r="AE350">
        <v>0</v>
      </c>
      <c r="AF350">
        <v>0</v>
      </c>
      <c r="AG350">
        <v>0</v>
      </c>
      <c r="AH350">
        <v>0</v>
      </c>
      <c r="AI350">
        <v>0</v>
      </c>
      <c r="AJ350">
        <v>5066994.1644193996</v>
      </c>
      <c r="AK350" s="63">
        <v>14397.750257085199</v>
      </c>
      <c r="AL350">
        <v>396.07192657172499</v>
      </c>
      <c r="AM350">
        <v>78891.171681099702</v>
      </c>
      <c r="AN350">
        <v>8449.7113764670794</v>
      </c>
      <c r="AO350">
        <v>26302.4692575997</v>
      </c>
      <c r="AP350">
        <v>396.07192657172499</v>
      </c>
      <c r="AQ350">
        <v>69679.580315536805</v>
      </c>
      <c r="AR350">
        <v>8449.7113764670794</v>
      </c>
      <c r="AS350">
        <v>17870.785130879602</v>
      </c>
      <c r="AT350">
        <v>0</v>
      </c>
    </row>
    <row r="351" spans="1:46" x14ac:dyDescent="0.25">
      <c r="A351" t="s">
        <v>3259</v>
      </c>
      <c r="B351">
        <v>2082</v>
      </c>
      <c r="C351" t="s">
        <v>93</v>
      </c>
      <c r="D351">
        <v>5408</v>
      </c>
      <c r="E351" t="s">
        <v>592</v>
      </c>
      <c r="F351" t="s">
        <v>2892</v>
      </c>
      <c r="G351" t="s">
        <v>2893</v>
      </c>
      <c r="H351" t="s">
        <v>2894</v>
      </c>
      <c r="I351" t="s">
        <v>2895</v>
      </c>
      <c r="J351">
        <v>72.520662315352794</v>
      </c>
      <c r="K351">
        <v>1</v>
      </c>
      <c r="L351">
        <v>1</v>
      </c>
      <c r="M351">
        <v>2</v>
      </c>
      <c r="N351">
        <v>495620.91814614797</v>
      </c>
      <c r="O351">
        <v>218143.734660079</v>
      </c>
      <c r="P351">
        <v>121647.45296647699</v>
      </c>
      <c r="Q351">
        <v>36297.880507803202</v>
      </c>
      <c r="R351">
        <v>178808.93522516801</v>
      </c>
      <c r="S351">
        <v>34900.923889289399</v>
      </c>
      <c r="T351">
        <v>472641.18</v>
      </c>
      <c r="U351">
        <v>577877.74150567595</v>
      </c>
      <c r="V351">
        <v>801890.959288207</v>
      </c>
      <c r="W351">
        <v>95311.989293297695</v>
      </c>
      <c r="X351">
        <v>0</v>
      </c>
      <c r="Y351">
        <v>0</v>
      </c>
      <c r="Z351">
        <v>0</v>
      </c>
      <c r="AA351">
        <v>153315.97292417</v>
      </c>
      <c r="AB351">
        <v>0</v>
      </c>
      <c r="AC351">
        <v>28885.6262331746</v>
      </c>
      <c r="AD351">
        <v>6015.2976561147298</v>
      </c>
      <c r="AE351">
        <v>0</v>
      </c>
      <c r="AF351">
        <v>0</v>
      </c>
      <c r="AG351">
        <v>0</v>
      </c>
      <c r="AH351">
        <v>0</v>
      </c>
      <c r="AI351">
        <v>0</v>
      </c>
      <c r="AJ351">
        <v>1085419.8453949699</v>
      </c>
      <c r="AK351" s="63">
        <v>14967.0426433099</v>
      </c>
      <c r="AL351">
        <v>396.07192657172499</v>
      </c>
      <c r="AM351">
        <v>78891.171681099702</v>
      </c>
      <c r="AN351">
        <v>8449.7113764670794</v>
      </c>
      <c r="AO351">
        <v>26302.4692575997</v>
      </c>
      <c r="AP351">
        <v>396.07192657172499</v>
      </c>
      <c r="AQ351">
        <v>69679.580315536805</v>
      </c>
      <c r="AR351">
        <v>8449.7113764670794</v>
      </c>
      <c r="AS351">
        <v>17870.785130879602</v>
      </c>
      <c r="AT351">
        <v>0</v>
      </c>
    </row>
    <row r="352" spans="1:46" x14ac:dyDescent="0.25">
      <c r="A352" t="s">
        <v>3260</v>
      </c>
      <c r="B352">
        <v>2082</v>
      </c>
      <c r="C352" t="s">
        <v>93</v>
      </c>
      <c r="D352">
        <v>540</v>
      </c>
      <c r="E352" t="s">
        <v>593</v>
      </c>
      <c r="F352" t="s">
        <v>2892</v>
      </c>
      <c r="G352" t="s">
        <v>2903</v>
      </c>
      <c r="H352" t="s">
        <v>2904</v>
      </c>
      <c r="I352" t="s">
        <v>2895</v>
      </c>
      <c r="J352">
        <v>1066.79496512679</v>
      </c>
      <c r="K352">
        <v>1</v>
      </c>
      <c r="L352">
        <v>1</v>
      </c>
      <c r="M352">
        <v>2</v>
      </c>
      <c r="N352">
        <v>7537989.6459532902</v>
      </c>
      <c r="O352">
        <v>3722354.3560072901</v>
      </c>
      <c r="P352">
        <v>2269184.5555277802</v>
      </c>
      <c r="Q352">
        <v>534900.40179978905</v>
      </c>
      <c r="R352">
        <v>2715965.0525989202</v>
      </c>
      <c r="S352">
        <v>513400.30130261602</v>
      </c>
      <c r="T352">
        <v>8279684.7599999998</v>
      </c>
      <c r="U352">
        <v>8500709.2518870495</v>
      </c>
      <c r="V352">
        <v>12816208.103634801</v>
      </c>
      <c r="W352">
        <v>1623383.7134292601</v>
      </c>
      <c r="X352">
        <v>0</v>
      </c>
      <c r="Y352">
        <v>0</v>
      </c>
      <c r="Z352">
        <v>0</v>
      </c>
      <c r="AA352">
        <v>2336502.1948230499</v>
      </c>
      <c r="AB352">
        <v>4300</v>
      </c>
      <c r="AC352">
        <v>424913.94378180598</v>
      </c>
      <c r="AD352">
        <v>88486.357520809397</v>
      </c>
      <c r="AE352">
        <v>0</v>
      </c>
      <c r="AF352">
        <v>0</v>
      </c>
      <c r="AG352">
        <v>0</v>
      </c>
      <c r="AH352">
        <v>0</v>
      </c>
      <c r="AI352">
        <v>0</v>
      </c>
      <c r="AJ352">
        <v>17293794.3131897</v>
      </c>
      <c r="AK352" s="63">
        <v>16210.9823148014</v>
      </c>
      <c r="AL352">
        <v>396.07192657172499</v>
      </c>
      <c r="AM352">
        <v>78891.171681099702</v>
      </c>
      <c r="AN352">
        <v>8449.7113764670794</v>
      </c>
      <c r="AO352">
        <v>26302.4692575997</v>
      </c>
      <c r="AP352">
        <v>396.07192657172499</v>
      </c>
      <c r="AQ352">
        <v>78891.171681099702</v>
      </c>
      <c r="AR352">
        <v>8449.7113764670903</v>
      </c>
      <c r="AS352">
        <v>26302.4692575997</v>
      </c>
      <c r="AT352">
        <v>0</v>
      </c>
    </row>
    <row r="353" spans="1:46" x14ac:dyDescent="0.25">
      <c r="A353" t="s">
        <v>3261</v>
      </c>
      <c r="B353">
        <v>2082</v>
      </c>
      <c r="C353" t="s">
        <v>93</v>
      </c>
      <c r="D353">
        <v>507</v>
      </c>
      <c r="E353" t="s">
        <v>594</v>
      </c>
      <c r="F353" t="s">
        <v>2906</v>
      </c>
      <c r="G353" t="s">
        <v>2893</v>
      </c>
      <c r="H353" t="s">
        <v>2894</v>
      </c>
      <c r="I353" t="s">
        <v>2895</v>
      </c>
      <c r="J353">
        <v>223.15492957746301</v>
      </c>
      <c r="K353">
        <v>1</v>
      </c>
      <c r="L353">
        <v>1</v>
      </c>
      <c r="M353">
        <v>2</v>
      </c>
      <c r="N353">
        <v>462379.40420340502</v>
      </c>
      <c r="O353">
        <v>283241.34531179001</v>
      </c>
      <c r="P353">
        <v>373112.59771146602</v>
      </c>
      <c r="Q353">
        <v>111693.008722222</v>
      </c>
      <c r="R353">
        <v>550216.91851738701</v>
      </c>
      <c r="S353">
        <v>107394.402699132</v>
      </c>
      <c r="T353">
        <v>2442.9299999999998</v>
      </c>
      <c r="U353">
        <v>1778200.3444662699</v>
      </c>
      <c r="V353">
        <v>1058343.6040334399</v>
      </c>
      <c r="W353">
        <v>250527.70850260099</v>
      </c>
      <c r="X353">
        <v>0</v>
      </c>
      <c r="Y353">
        <v>0</v>
      </c>
      <c r="Z353">
        <v>0</v>
      </c>
      <c r="AA353">
        <v>471771.961930227</v>
      </c>
      <c r="AB353">
        <v>0</v>
      </c>
      <c r="AC353">
        <v>88884.597603852497</v>
      </c>
      <c r="AD353">
        <v>18509.805095279498</v>
      </c>
      <c r="AE353">
        <v>0</v>
      </c>
      <c r="AF353">
        <v>0</v>
      </c>
      <c r="AG353">
        <v>0</v>
      </c>
      <c r="AH353">
        <v>0</v>
      </c>
      <c r="AI353">
        <v>0</v>
      </c>
      <c r="AJ353">
        <v>1888037.6771654</v>
      </c>
      <c r="AK353" s="63">
        <v>8460.6586139071296</v>
      </c>
      <c r="AL353">
        <v>396.07192657172499</v>
      </c>
      <c r="AM353">
        <v>78891.171681099702</v>
      </c>
      <c r="AN353">
        <v>8449.7113764670794</v>
      </c>
      <c r="AO353">
        <v>26302.4692575997</v>
      </c>
      <c r="AP353">
        <v>396.07192657172499</v>
      </c>
      <c r="AQ353">
        <v>69679.580315536805</v>
      </c>
      <c r="AR353">
        <v>8449.7113764670794</v>
      </c>
      <c r="AS353">
        <v>17870.785130879602</v>
      </c>
      <c r="AT353">
        <v>0</v>
      </c>
    </row>
    <row r="354" spans="1:46" x14ac:dyDescent="0.25">
      <c r="A354" t="s">
        <v>3262</v>
      </c>
      <c r="B354">
        <v>2082</v>
      </c>
      <c r="C354" t="s">
        <v>93</v>
      </c>
      <c r="D354">
        <v>1242</v>
      </c>
      <c r="E354" t="s">
        <v>595</v>
      </c>
      <c r="F354" t="s">
        <v>2945</v>
      </c>
      <c r="G354" t="s">
        <v>2893</v>
      </c>
      <c r="H354" t="s">
        <v>2894</v>
      </c>
      <c r="I354" t="s">
        <v>2895</v>
      </c>
      <c r="J354">
        <v>142.23943661971501</v>
      </c>
      <c r="K354">
        <v>1</v>
      </c>
      <c r="L354">
        <v>1</v>
      </c>
      <c r="M354">
        <v>2</v>
      </c>
      <c r="N354">
        <v>1091116.3172570099</v>
      </c>
      <c r="O354">
        <v>464772.638466531</v>
      </c>
      <c r="P354">
        <v>314050.92987175199</v>
      </c>
      <c r="Q354">
        <v>71933.006263929594</v>
      </c>
      <c r="R354">
        <v>350709.45847683703</v>
      </c>
      <c r="S354">
        <v>68453.425451812494</v>
      </c>
      <c r="T354">
        <v>1159153.5900000001</v>
      </c>
      <c r="U354">
        <v>1133428.7603360601</v>
      </c>
      <c r="V354">
        <v>1722980.84105362</v>
      </c>
      <c r="W354">
        <v>268893.03645150998</v>
      </c>
      <c r="X354">
        <v>0</v>
      </c>
      <c r="Y354">
        <v>0</v>
      </c>
      <c r="Z354">
        <v>0</v>
      </c>
      <c r="AA354">
        <v>300708.47283093201</v>
      </c>
      <c r="AB354">
        <v>0</v>
      </c>
      <c r="AC354">
        <v>56655.235496168403</v>
      </c>
      <c r="AD354">
        <v>11798.1899556441</v>
      </c>
      <c r="AE354">
        <v>0</v>
      </c>
      <c r="AF354">
        <v>0</v>
      </c>
      <c r="AG354">
        <v>0</v>
      </c>
      <c r="AH354">
        <v>0</v>
      </c>
      <c r="AI354">
        <v>0</v>
      </c>
      <c r="AJ354">
        <v>2361035.7757878699</v>
      </c>
      <c r="AK354" s="63">
        <v>16599.023673724401</v>
      </c>
      <c r="AL354">
        <v>396.07192657172499</v>
      </c>
      <c r="AM354">
        <v>78891.171681099702</v>
      </c>
      <c r="AN354">
        <v>8449.7113764670794</v>
      </c>
      <c r="AO354">
        <v>26302.4692575997</v>
      </c>
      <c r="AP354">
        <v>396.07192657172499</v>
      </c>
      <c r="AQ354">
        <v>69679.580315536805</v>
      </c>
      <c r="AR354">
        <v>8449.7113764670794</v>
      </c>
      <c r="AS354">
        <v>17870.785130879602</v>
      </c>
      <c r="AT354">
        <v>0</v>
      </c>
    </row>
    <row r="355" spans="1:46" x14ac:dyDescent="0.25">
      <c r="A355" t="s">
        <v>3263</v>
      </c>
      <c r="B355">
        <v>2082</v>
      </c>
      <c r="C355" t="s">
        <v>93</v>
      </c>
      <c r="D355">
        <v>1774</v>
      </c>
      <c r="E355" t="s">
        <v>596</v>
      </c>
      <c r="F355" t="s">
        <v>2892</v>
      </c>
      <c r="G355" t="s">
        <v>2893</v>
      </c>
      <c r="H355" t="s">
        <v>2894</v>
      </c>
      <c r="I355" t="s">
        <v>2895</v>
      </c>
      <c r="J355">
        <v>382.03487860599802</v>
      </c>
      <c r="K355">
        <v>1</v>
      </c>
      <c r="L355">
        <v>1</v>
      </c>
      <c r="M355">
        <v>2</v>
      </c>
      <c r="N355">
        <v>2574857.6437605801</v>
      </c>
      <c r="O355">
        <v>944854.89963391097</v>
      </c>
      <c r="P355">
        <v>817339.54204291594</v>
      </c>
      <c r="Q355">
        <v>191215.24722365901</v>
      </c>
      <c r="R355">
        <v>958595.32106323098</v>
      </c>
      <c r="S355">
        <v>183856.156240029</v>
      </c>
      <c r="T355">
        <v>2442634.35</v>
      </c>
      <c r="U355">
        <v>3044228.3037243001</v>
      </c>
      <c r="V355">
        <v>4125641.1229724302</v>
      </c>
      <c r="W355">
        <v>553561.37936290505</v>
      </c>
      <c r="X355">
        <v>0</v>
      </c>
      <c r="Y355">
        <v>0</v>
      </c>
      <c r="Z355">
        <v>0</v>
      </c>
      <c r="AA355">
        <v>807660.15138896601</v>
      </c>
      <c r="AB355">
        <v>0</v>
      </c>
      <c r="AC355">
        <v>152167.89752226099</v>
      </c>
      <c r="AD355">
        <v>31688.258717767301</v>
      </c>
      <c r="AE355">
        <v>0</v>
      </c>
      <c r="AF355">
        <v>0</v>
      </c>
      <c r="AG355">
        <v>0</v>
      </c>
      <c r="AH355">
        <v>0</v>
      </c>
      <c r="AI355">
        <v>0</v>
      </c>
      <c r="AJ355">
        <v>5670718.8099643197</v>
      </c>
      <c r="AK355" s="63">
        <v>14843.4583529549</v>
      </c>
      <c r="AL355">
        <v>396.07192657172499</v>
      </c>
      <c r="AM355">
        <v>78891.171681099702</v>
      </c>
      <c r="AN355">
        <v>8449.7113764670794</v>
      </c>
      <c r="AO355">
        <v>26302.4692575997</v>
      </c>
      <c r="AP355">
        <v>396.07192657172499</v>
      </c>
      <c r="AQ355">
        <v>69679.580315536805</v>
      </c>
      <c r="AR355">
        <v>8449.7113764670794</v>
      </c>
      <c r="AS355">
        <v>17870.785130879602</v>
      </c>
      <c r="AT355">
        <v>0</v>
      </c>
    </row>
    <row r="356" spans="1:46" x14ac:dyDescent="0.25">
      <c r="A356" t="s">
        <v>3264</v>
      </c>
      <c r="B356">
        <v>2082</v>
      </c>
      <c r="C356" t="s">
        <v>93</v>
      </c>
      <c r="D356">
        <v>510</v>
      </c>
      <c r="E356" t="s">
        <v>597</v>
      </c>
      <c r="F356" t="s">
        <v>2892</v>
      </c>
      <c r="G356" t="s">
        <v>2893</v>
      </c>
      <c r="H356" t="s">
        <v>2894</v>
      </c>
      <c r="I356" t="s">
        <v>2895</v>
      </c>
      <c r="J356">
        <v>309.52112676053798</v>
      </c>
      <c r="K356">
        <v>1</v>
      </c>
      <c r="L356">
        <v>1</v>
      </c>
      <c r="M356">
        <v>2</v>
      </c>
      <c r="N356">
        <v>2250893.6185315098</v>
      </c>
      <c r="O356">
        <v>789158.58614815795</v>
      </c>
      <c r="P356">
        <v>633450.823306398</v>
      </c>
      <c r="Q356">
        <v>155722.78552886701</v>
      </c>
      <c r="R356">
        <v>763163.784482277</v>
      </c>
      <c r="S356">
        <v>148958.558048217</v>
      </c>
      <c r="T356">
        <v>2125983.9700000002</v>
      </c>
      <c r="U356">
        <v>2466405.62799722</v>
      </c>
      <c r="V356">
        <v>3438563.9075585199</v>
      </c>
      <c r="W356">
        <v>499466.90254561597</v>
      </c>
      <c r="X356">
        <v>0</v>
      </c>
      <c r="Y356">
        <v>0</v>
      </c>
      <c r="Z356">
        <v>0</v>
      </c>
      <c r="AA356">
        <v>654358.78789307596</v>
      </c>
      <c r="AB356">
        <v>0</v>
      </c>
      <c r="AC356">
        <v>123285.023790843</v>
      </c>
      <c r="AD356">
        <v>25673.5342573739</v>
      </c>
      <c r="AE356">
        <v>0</v>
      </c>
      <c r="AF356">
        <v>0</v>
      </c>
      <c r="AG356">
        <v>0</v>
      </c>
      <c r="AH356">
        <v>0</v>
      </c>
      <c r="AI356">
        <v>0</v>
      </c>
      <c r="AJ356">
        <v>4741348.1560454303</v>
      </c>
      <c r="AK356" s="63">
        <v>15318.3345048805</v>
      </c>
      <c r="AL356">
        <v>396.07192657172499</v>
      </c>
      <c r="AM356">
        <v>78891.171681099702</v>
      </c>
      <c r="AN356">
        <v>8449.7113764670794</v>
      </c>
      <c r="AO356">
        <v>26302.4692575997</v>
      </c>
      <c r="AP356">
        <v>396.07192657172499</v>
      </c>
      <c r="AQ356">
        <v>69679.580315536805</v>
      </c>
      <c r="AR356">
        <v>8449.7113764670794</v>
      </c>
      <c r="AS356">
        <v>17870.785130879602</v>
      </c>
      <c r="AT356">
        <v>0</v>
      </c>
    </row>
    <row r="357" spans="1:46" x14ac:dyDescent="0.25">
      <c r="A357" t="s">
        <v>3265</v>
      </c>
      <c r="B357">
        <v>2082</v>
      </c>
      <c r="C357" t="s">
        <v>93</v>
      </c>
      <c r="D357">
        <v>537</v>
      </c>
      <c r="E357" t="s">
        <v>598</v>
      </c>
      <c r="F357" t="s">
        <v>2945</v>
      </c>
      <c r="G357" t="s">
        <v>2903</v>
      </c>
      <c r="H357" t="s">
        <v>2904</v>
      </c>
      <c r="I357" t="s">
        <v>2895</v>
      </c>
      <c r="J357">
        <v>88.7551111458572</v>
      </c>
      <c r="K357">
        <v>1</v>
      </c>
      <c r="L357">
        <v>1</v>
      </c>
      <c r="M357">
        <v>2</v>
      </c>
      <c r="N357">
        <v>1080821.73763727</v>
      </c>
      <c r="O357">
        <v>759115.63076885603</v>
      </c>
      <c r="P357">
        <v>187654.543571438</v>
      </c>
      <c r="Q357">
        <v>45335.800706783702</v>
      </c>
      <c r="R357">
        <v>218837.037791674</v>
      </c>
      <c r="S357">
        <v>42713.831892723902</v>
      </c>
      <c r="T357">
        <v>1584523.51</v>
      </c>
      <c r="U357">
        <v>707241.24047602701</v>
      </c>
      <c r="V357">
        <v>1906049.8136064899</v>
      </c>
      <c r="W357">
        <v>198077.706556499</v>
      </c>
      <c r="X357">
        <v>0</v>
      </c>
      <c r="Y357">
        <v>0</v>
      </c>
      <c r="Z357">
        <v>0</v>
      </c>
      <c r="AA357">
        <v>187637.23031303901</v>
      </c>
      <c r="AB357">
        <v>0</v>
      </c>
      <c r="AC357">
        <v>35351.951912611701</v>
      </c>
      <c r="AD357">
        <v>7361.8799801122505</v>
      </c>
      <c r="AE357">
        <v>0</v>
      </c>
      <c r="AF357">
        <v>0</v>
      </c>
      <c r="AG357">
        <v>0</v>
      </c>
      <c r="AH357">
        <v>0</v>
      </c>
      <c r="AI357">
        <v>0</v>
      </c>
      <c r="AJ357">
        <v>2334478.5823687501</v>
      </c>
      <c r="AK357" s="63">
        <v>26302.4692575997</v>
      </c>
      <c r="AL357">
        <v>396.07192657172499</v>
      </c>
      <c r="AM357">
        <v>78891.171681099702</v>
      </c>
      <c r="AN357">
        <v>8449.7113764670794</v>
      </c>
      <c r="AO357">
        <v>26302.4692575997</v>
      </c>
      <c r="AP357">
        <v>396.07192657172499</v>
      </c>
      <c r="AQ357">
        <v>78891.171681099702</v>
      </c>
      <c r="AR357">
        <v>8449.7113764670903</v>
      </c>
      <c r="AS357">
        <v>26302.4692575997</v>
      </c>
      <c r="AT357">
        <v>0</v>
      </c>
    </row>
    <row r="358" spans="1:46" x14ac:dyDescent="0.25">
      <c r="A358" t="s">
        <v>3266</v>
      </c>
      <c r="B358">
        <v>2082</v>
      </c>
      <c r="C358" t="s">
        <v>93</v>
      </c>
      <c r="D358">
        <v>2082</v>
      </c>
      <c r="E358" t="s">
        <v>93</v>
      </c>
      <c r="F358" t="s">
        <v>1871</v>
      </c>
      <c r="G358" t="s">
        <v>1871</v>
      </c>
      <c r="H358" t="s">
        <v>2899</v>
      </c>
      <c r="I358" t="s">
        <v>2895</v>
      </c>
      <c r="J358">
        <v>263.99220820076198</v>
      </c>
      <c r="K358">
        <v>1</v>
      </c>
      <c r="L358">
        <v>3</v>
      </c>
      <c r="M358">
        <v>2</v>
      </c>
      <c r="N358">
        <v>544104.69751635694</v>
      </c>
      <c r="O358">
        <v>335074.41822681302</v>
      </c>
      <c r="P358">
        <v>441392.08021923102</v>
      </c>
      <c r="Q358">
        <v>132132.792535649</v>
      </c>
      <c r="R358">
        <v>650906.43340864405</v>
      </c>
      <c r="S358">
        <v>127047.543025951</v>
      </c>
      <c r="T358">
        <v>0</v>
      </c>
      <c r="U358">
        <v>2103610.4219066901</v>
      </c>
      <c r="V358">
        <v>1252020.1350378699</v>
      </c>
      <c r="W358">
        <v>293484.211269302</v>
      </c>
      <c r="X358">
        <v>0</v>
      </c>
      <c r="Y358">
        <v>0</v>
      </c>
      <c r="Z358">
        <v>0</v>
      </c>
      <c r="AA358">
        <v>558106.07559952501</v>
      </c>
      <c r="AB358">
        <v>0</v>
      </c>
      <c r="AC358">
        <v>105150.449693884</v>
      </c>
      <c r="AD358">
        <v>21897.093332067001</v>
      </c>
      <c r="AE358">
        <v>0</v>
      </c>
      <c r="AF358">
        <v>0</v>
      </c>
      <c r="AG358">
        <v>0</v>
      </c>
      <c r="AH358">
        <v>0</v>
      </c>
      <c r="AI358">
        <v>0</v>
      </c>
      <c r="AJ358">
        <v>2230657.9649326401</v>
      </c>
      <c r="AK358" s="63">
        <v>8449.7113764670794</v>
      </c>
      <c r="AL358">
        <v>396.07192657172499</v>
      </c>
      <c r="AM358">
        <v>78891.171681099702</v>
      </c>
      <c r="AN358">
        <v>8449.7113764670794</v>
      </c>
      <c r="AO358">
        <v>26302.4692575997</v>
      </c>
      <c r="AP358">
        <v>539.66620917061095</v>
      </c>
      <c r="AQ358">
        <v>36189.915802998497</v>
      </c>
      <c r="AR358">
        <v>8449.7113764670794</v>
      </c>
      <c r="AS358">
        <v>8449.7113764670794</v>
      </c>
      <c r="AT358">
        <v>0</v>
      </c>
    </row>
    <row r="359" spans="1:46" x14ac:dyDescent="0.25">
      <c r="A359" t="s">
        <v>3267</v>
      </c>
      <c r="B359">
        <v>2082</v>
      </c>
      <c r="C359" t="s">
        <v>93</v>
      </c>
      <c r="D359">
        <v>1339</v>
      </c>
      <c r="E359" t="s">
        <v>599</v>
      </c>
      <c r="F359" t="s">
        <v>2945</v>
      </c>
      <c r="G359" t="s">
        <v>2893</v>
      </c>
      <c r="H359" t="s">
        <v>2894</v>
      </c>
      <c r="I359" t="s">
        <v>2895</v>
      </c>
      <c r="J359">
        <v>151.63380281689399</v>
      </c>
      <c r="K359">
        <v>1</v>
      </c>
      <c r="L359">
        <v>1</v>
      </c>
      <c r="M359">
        <v>2</v>
      </c>
      <c r="N359">
        <v>1460938.1022793299</v>
      </c>
      <c r="O359">
        <v>355799.39989311999</v>
      </c>
      <c r="P359">
        <v>369511.34724321403</v>
      </c>
      <c r="Q359">
        <v>76719.283525838895</v>
      </c>
      <c r="R359">
        <v>373872.46558684402</v>
      </c>
      <c r="S359">
        <v>72974.510190533198</v>
      </c>
      <c r="T359">
        <v>1428553.24</v>
      </c>
      <c r="U359">
        <v>1208287.35852834</v>
      </c>
      <c r="V359">
        <v>2016033.1725361999</v>
      </c>
      <c r="W359">
        <v>300238.318308438</v>
      </c>
      <c r="X359">
        <v>0</v>
      </c>
      <c r="Y359">
        <v>0</v>
      </c>
      <c r="Z359">
        <v>0</v>
      </c>
      <c r="AA359">
        <v>320569.10768370499</v>
      </c>
      <c r="AB359">
        <v>0</v>
      </c>
      <c r="AC359">
        <v>60397.095291784703</v>
      </c>
      <c r="AD359">
        <v>12577.4148987485</v>
      </c>
      <c r="AE359">
        <v>0</v>
      </c>
      <c r="AF359">
        <v>0</v>
      </c>
      <c r="AG359">
        <v>0</v>
      </c>
      <c r="AH359">
        <v>0</v>
      </c>
      <c r="AI359">
        <v>0</v>
      </c>
      <c r="AJ359">
        <v>2709815.10871888</v>
      </c>
      <c r="AK359" s="63">
        <v>17870.785130879602</v>
      </c>
      <c r="AL359">
        <v>396.07192657172499</v>
      </c>
      <c r="AM359">
        <v>78891.171681099702</v>
      </c>
      <c r="AN359">
        <v>8449.7113764670794</v>
      </c>
      <c r="AO359">
        <v>26302.4692575997</v>
      </c>
      <c r="AP359">
        <v>396.07192657172499</v>
      </c>
      <c r="AQ359">
        <v>69679.580315536805</v>
      </c>
      <c r="AR359">
        <v>8449.7113764670794</v>
      </c>
      <c r="AS359">
        <v>17870.785130879602</v>
      </c>
      <c r="AT359">
        <v>0</v>
      </c>
    </row>
    <row r="360" spans="1:46" x14ac:dyDescent="0.25">
      <c r="A360" t="s">
        <v>3268</v>
      </c>
      <c r="B360">
        <v>2082</v>
      </c>
      <c r="C360" t="s">
        <v>93</v>
      </c>
      <c r="D360">
        <v>513</v>
      </c>
      <c r="E360" t="s">
        <v>600</v>
      </c>
      <c r="F360" t="s">
        <v>2892</v>
      </c>
      <c r="G360" t="s">
        <v>2893</v>
      </c>
      <c r="H360" t="s">
        <v>2894</v>
      </c>
      <c r="I360" t="s">
        <v>2895</v>
      </c>
      <c r="J360">
        <v>559.07042253519603</v>
      </c>
      <c r="K360">
        <v>1</v>
      </c>
      <c r="L360">
        <v>1</v>
      </c>
      <c r="M360">
        <v>2</v>
      </c>
      <c r="N360">
        <v>3790758.8868006598</v>
      </c>
      <c r="O360">
        <v>1168599.0415101</v>
      </c>
      <c r="P360">
        <v>1135183.21216351</v>
      </c>
      <c r="Q360">
        <v>279824.68367961299</v>
      </c>
      <c r="R360">
        <v>1382396.8766491199</v>
      </c>
      <c r="S360">
        <v>269055.37873890798</v>
      </c>
      <c r="T360">
        <v>3301834.37</v>
      </c>
      <c r="U360">
        <v>4454928.3308030004</v>
      </c>
      <c r="V360">
        <v>5852944.5913647199</v>
      </c>
      <c r="W360">
        <v>721887.01521598303</v>
      </c>
      <c r="X360">
        <v>0</v>
      </c>
      <c r="Y360">
        <v>0</v>
      </c>
      <c r="Z360">
        <v>0</v>
      </c>
      <c r="AA360">
        <v>1181931.0942223</v>
      </c>
      <c r="AB360">
        <v>0</v>
      </c>
      <c r="AC360">
        <v>222682.732724517</v>
      </c>
      <c r="AD360">
        <v>46372.646014390899</v>
      </c>
      <c r="AE360">
        <v>0</v>
      </c>
      <c r="AF360">
        <v>0</v>
      </c>
      <c r="AG360">
        <v>0</v>
      </c>
      <c r="AH360">
        <v>0</v>
      </c>
      <c r="AI360">
        <v>0</v>
      </c>
      <c r="AJ360">
        <v>8025818.0795419002</v>
      </c>
      <c r="AK360" s="63">
        <v>14355.647796833</v>
      </c>
      <c r="AL360">
        <v>396.07192657172499</v>
      </c>
      <c r="AM360">
        <v>78891.171681099702</v>
      </c>
      <c r="AN360">
        <v>8449.7113764670794</v>
      </c>
      <c r="AO360">
        <v>26302.4692575997</v>
      </c>
      <c r="AP360">
        <v>396.07192657172499</v>
      </c>
      <c r="AQ360">
        <v>69679.580315536805</v>
      </c>
      <c r="AR360">
        <v>8449.7113764670794</v>
      </c>
      <c r="AS360">
        <v>17870.785130879602</v>
      </c>
      <c r="AT360">
        <v>0</v>
      </c>
    </row>
    <row r="361" spans="1:46" x14ac:dyDescent="0.25">
      <c r="A361" t="s">
        <v>3269</v>
      </c>
      <c r="B361">
        <v>2082</v>
      </c>
      <c r="C361" t="s">
        <v>93</v>
      </c>
      <c r="D361">
        <v>4157</v>
      </c>
      <c r="E361" t="s">
        <v>601</v>
      </c>
      <c r="F361" t="s">
        <v>2892</v>
      </c>
      <c r="G361" t="s">
        <v>2893</v>
      </c>
      <c r="H361" t="s">
        <v>2894</v>
      </c>
      <c r="I361" t="s">
        <v>2895</v>
      </c>
      <c r="J361">
        <v>526.33802816898799</v>
      </c>
      <c r="K361">
        <v>1</v>
      </c>
      <c r="L361">
        <v>1</v>
      </c>
      <c r="M361">
        <v>2</v>
      </c>
      <c r="N361">
        <v>3904368.4943840299</v>
      </c>
      <c r="O361">
        <v>1245658.6137958299</v>
      </c>
      <c r="P361">
        <v>1175079.67734896</v>
      </c>
      <c r="Q361">
        <v>265231.15849717602</v>
      </c>
      <c r="R361">
        <v>1297753.4868085</v>
      </c>
      <c r="S361">
        <v>253302.75365225901</v>
      </c>
      <c r="T361">
        <v>3693989.76</v>
      </c>
      <c r="U361">
        <v>4194101.6708344999</v>
      </c>
      <c r="V361">
        <v>5840419.1525857197</v>
      </c>
      <c r="W361">
        <v>934940.75733664399</v>
      </c>
      <c r="X361">
        <v>0</v>
      </c>
      <c r="Y361">
        <v>0</v>
      </c>
      <c r="Z361">
        <v>0</v>
      </c>
      <c r="AA361">
        <v>1112731.5209121299</v>
      </c>
      <c r="AB361">
        <v>0</v>
      </c>
      <c r="AC361">
        <v>209645.12827921199</v>
      </c>
      <c r="AD361">
        <v>43657.625373047602</v>
      </c>
      <c r="AE361">
        <v>0</v>
      </c>
      <c r="AF361">
        <v>0</v>
      </c>
      <c r="AG361">
        <v>0</v>
      </c>
      <c r="AH361">
        <v>0</v>
      </c>
      <c r="AI361">
        <v>0</v>
      </c>
      <c r="AJ361">
        <v>8141394.1844867496</v>
      </c>
      <c r="AK361" s="63">
        <v>15467.995373256301</v>
      </c>
      <c r="AL361">
        <v>396.07192657172499</v>
      </c>
      <c r="AM361">
        <v>78891.171681099702</v>
      </c>
      <c r="AN361">
        <v>8449.7113764670794</v>
      </c>
      <c r="AO361">
        <v>26302.4692575997</v>
      </c>
      <c r="AP361">
        <v>396.07192657172499</v>
      </c>
      <c r="AQ361">
        <v>69679.580315536805</v>
      </c>
      <c r="AR361">
        <v>8449.7113764670794</v>
      </c>
      <c r="AS361">
        <v>17870.785130879602</v>
      </c>
      <c r="AT361">
        <v>0</v>
      </c>
    </row>
    <row r="362" spans="1:46" x14ac:dyDescent="0.25">
      <c r="A362" t="s">
        <v>3270</v>
      </c>
      <c r="B362">
        <v>2082</v>
      </c>
      <c r="C362" t="s">
        <v>93</v>
      </c>
      <c r="D362">
        <v>515</v>
      </c>
      <c r="E362" t="s">
        <v>602</v>
      </c>
      <c r="F362" t="s">
        <v>2892</v>
      </c>
      <c r="G362" t="s">
        <v>2893</v>
      </c>
      <c r="H362" t="s">
        <v>2894</v>
      </c>
      <c r="I362" t="s">
        <v>2895</v>
      </c>
      <c r="J362">
        <v>504.239436619679</v>
      </c>
      <c r="K362">
        <v>1</v>
      </c>
      <c r="L362">
        <v>2</v>
      </c>
      <c r="M362">
        <v>2</v>
      </c>
      <c r="N362">
        <v>4026866.9545338899</v>
      </c>
      <c r="O362">
        <v>1092420.73327358</v>
      </c>
      <c r="P362">
        <v>1163664.82435668</v>
      </c>
      <c r="Q362">
        <v>267722.20063519198</v>
      </c>
      <c r="R362">
        <v>1243266.59302194</v>
      </c>
      <c r="S362">
        <v>242667.698247372</v>
      </c>
      <c r="T362">
        <v>3775931.3</v>
      </c>
      <c r="U362">
        <v>4018010.0058212802</v>
      </c>
      <c r="V362">
        <v>5383613.8875838602</v>
      </c>
      <c r="W362">
        <v>1344314.5421289401</v>
      </c>
      <c r="X362">
        <v>0</v>
      </c>
      <c r="Y362">
        <v>0</v>
      </c>
      <c r="Z362">
        <v>0</v>
      </c>
      <c r="AA362">
        <v>1066012.8761084899</v>
      </c>
      <c r="AB362">
        <v>0</v>
      </c>
      <c r="AC362">
        <v>200843.06228321799</v>
      </c>
      <c r="AD362">
        <v>41824.635964153902</v>
      </c>
      <c r="AE362">
        <v>0</v>
      </c>
      <c r="AF362">
        <v>0</v>
      </c>
      <c r="AG362">
        <v>0</v>
      </c>
      <c r="AH362">
        <v>0</v>
      </c>
      <c r="AI362">
        <v>0</v>
      </c>
      <c r="AJ362">
        <v>8036609.0040686699</v>
      </c>
      <c r="AK362" s="63">
        <v>15938.0810393263</v>
      </c>
      <c r="AL362">
        <v>396.07192657172499</v>
      </c>
      <c r="AM362">
        <v>78891.171681099702</v>
      </c>
      <c r="AN362">
        <v>8449.7113764670794</v>
      </c>
      <c r="AO362">
        <v>26302.4692575997</v>
      </c>
      <c r="AP362">
        <v>396.07192657172499</v>
      </c>
      <c r="AQ362">
        <v>69679.580315536805</v>
      </c>
      <c r="AR362">
        <v>8449.7113764670794</v>
      </c>
      <c r="AS362">
        <v>17870.785130879602</v>
      </c>
      <c r="AT362">
        <v>0</v>
      </c>
    </row>
    <row r="363" spans="1:46" x14ac:dyDescent="0.25">
      <c r="A363" t="s">
        <v>3271</v>
      </c>
      <c r="B363">
        <v>2082</v>
      </c>
      <c r="C363" t="s">
        <v>93</v>
      </c>
      <c r="D363">
        <v>518</v>
      </c>
      <c r="E363" t="s">
        <v>603</v>
      </c>
      <c r="F363" t="s">
        <v>2892</v>
      </c>
      <c r="G363" t="s">
        <v>2911</v>
      </c>
      <c r="H363" t="s">
        <v>2904</v>
      </c>
      <c r="I363" t="s">
        <v>2895</v>
      </c>
      <c r="J363">
        <v>455.85338228947398</v>
      </c>
      <c r="K363">
        <v>1</v>
      </c>
      <c r="L363">
        <v>1</v>
      </c>
      <c r="M363">
        <v>2</v>
      </c>
      <c r="N363">
        <v>2981100.9253445002</v>
      </c>
      <c r="O363">
        <v>1371373.8807969401</v>
      </c>
      <c r="P363">
        <v>1013715.48155974</v>
      </c>
      <c r="Q363">
        <v>229832.910404697</v>
      </c>
      <c r="R363">
        <v>1123964.6095829399</v>
      </c>
      <c r="S363">
        <v>219381.67264354799</v>
      </c>
      <c r="T363">
        <v>3087539.97</v>
      </c>
      <c r="U363">
        <v>3632447.8376888102</v>
      </c>
      <c r="V363">
        <v>4981548.8272796404</v>
      </c>
      <c r="W363">
        <v>774719.08893089998</v>
      </c>
      <c r="X363">
        <v>0</v>
      </c>
      <c r="Y363">
        <v>0</v>
      </c>
      <c r="Z363">
        <v>0</v>
      </c>
      <c r="AA363">
        <v>963719.89147827495</v>
      </c>
      <c r="AB363">
        <v>0</v>
      </c>
      <c r="AC363">
        <v>181570.46554102699</v>
      </c>
      <c r="AD363">
        <v>37811.207102521599</v>
      </c>
      <c r="AE363">
        <v>0</v>
      </c>
      <c r="AF363">
        <v>0</v>
      </c>
      <c r="AG363">
        <v>0</v>
      </c>
      <c r="AH363">
        <v>0</v>
      </c>
      <c r="AI363">
        <v>0</v>
      </c>
      <c r="AJ363">
        <v>6939369.4803323699</v>
      </c>
      <c r="AK363" s="63">
        <v>15222.810118201</v>
      </c>
      <c r="AL363">
        <v>396.07192657172499</v>
      </c>
      <c r="AM363">
        <v>78891.171681099702</v>
      </c>
      <c r="AN363">
        <v>8449.7113764670794</v>
      </c>
      <c r="AO363">
        <v>26302.4692575997</v>
      </c>
      <c r="AP363">
        <v>3712.8033307938799</v>
      </c>
      <c r="AQ363">
        <v>25435.7452526624</v>
      </c>
      <c r="AR363">
        <v>14386.102398503001</v>
      </c>
      <c r="AS363">
        <v>15464.0813651013</v>
      </c>
      <c r="AT363">
        <v>0</v>
      </c>
    </row>
    <row r="364" spans="1:46" x14ac:dyDescent="0.25">
      <c r="A364" t="s">
        <v>3272</v>
      </c>
      <c r="B364">
        <v>2082</v>
      </c>
      <c r="C364" t="s">
        <v>93</v>
      </c>
      <c r="D364">
        <v>519</v>
      </c>
      <c r="E364" t="s">
        <v>604</v>
      </c>
      <c r="F364" t="s">
        <v>2892</v>
      </c>
      <c r="G364" t="s">
        <v>2911</v>
      </c>
      <c r="H364" t="s">
        <v>2904</v>
      </c>
      <c r="I364" t="s">
        <v>2895</v>
      </c>
      <c r="J364">
        <v>374.45786749480601</v>
      </c>
      <c r="K364">
        <v>1</v>
      </c>
      <c r="L364">
        <v>1</v>
      </c>
      <c r="M364">
        <v>2</v>
      </c>
      <c r="N364">
        <v>2477800.8329237201</v>
      </c>
      <c r="O364">
        <v>1115346.62203855</v>
      </c>
      <c r="P364">
        <v>867460.312467076</v>
      </c>
      <c r="Q364">
        <v>187422.818484875</v>
      </c>
      <c r="R364">
        <v>923273.59452780697</v>
      </c>
      <c r="S364">
        <v>180209.68253643601</v>
      </c>
      <c r="T364">
        <v>2587452.96</v>
      </c>
      <c r="U364">
        <v>2983851.2204420301</v>
      </c>
      <c r="V364">
        <v>4298355.8333010897</v>
      </c>
      <c r="W364">
        <v>481306.759196945</v>
      </c>
      <c r="X364">
        <v>0</v>
      </c>
      <c r="Y364">
        <v>0</v>
      </c>
      <c r="Z364">
        <v>0</v>
      </c>
      <c r="AA364">
        <v>791641.58794399502</v>
      </c>
      <c r="AB364">
        <v>0</v>
      </c>
      <c r="AC364">
        <v>149149.90645688999</v>
      </c>
      <c r="AD364">
        <v>31059.7760795459</v>
      </c>
      <c r="AE364">
        <v>0</v>
      </c>
      <c r="AF364">
        <v>0</v>
      </c>
      <c r="AG364">
        <v>0</v>
      </c>
      <c r="AH364">
        <v>0</v>
      </c>
      <c r="AI364">
        <v>0</v>
      </c>
      <c r="AJ364">
        <v>5751513.8629784603</v>
      </c>
      <c r="AK364" s="63">
        <v>15359.5754349005</v>
      </c>
      <c r="AL364">
        <v>396.07192657172499</v>
      </c>
      <c r="AM364">
        <v>78891.171681099702</v>
      </c>
      <c r="AN364">
        <v>8449.7113764670794</v>
      </c>
      <c r="AO364">
        <v>26302.4692575997</v>
      </c>
      <c r="AP364">
        <v>3712.8033307938799</v>
      </c>
      <c r="AQ364">
        <v>25435.7452526624</v>
      </c>
      <c r="AR364">
        <v>14386.102398503001</v>
      </c>
      <c r="AS364">
        <v>15464.0813651013</v>
      </c>
      <c r="AT364">
        <v>0</v>
      </c>
    </row>
    <row r="365" spans="1:46" x14ac:dyDescent="0.25">
      <c r="A365" t="s">
        <v>3273</v>
      </c>
      <c r="B365">
        <v>2082</v>
      </c>
      <c r="C365" t="s">
        <v>93</v>
      </c>
      <c r="D365">
        <v>520</v>
      </c>
      <c r="E365" t="s">
        <v>605</v>
      </c>
      <c r="F365" t="s">
        <v>2892</v>
      </c>
      <c r="G365" t="s">
        <v>2911</v>
      </c>
      <c r="H365" t="s">
        <v>2904</v>
      </c>
      <c r="I365" t="s">
        <v>2895</v>
      </c>
      <c r="J365">
        <v>427.05171469122899</v>
      </c>
      <c r="K365">
        <v>1</v>
      </c>
      <c r="L365">
        <v>1</v>
      </c>
      <c r="M365">
        <v>2</v>
      </c>
      <c r="N365">
        <v>2654774.6402922198</v>
      </c>
      <c r="O365">
        <v>1283501.3323975301</v>
      </c>
      <c r="P365">
        <v>900212.49884222902</v>
      </c>
      <c r="Q365">
        <v>214792.97383635299</v>
      </c>
      <c r="R365">
        <v>1066654.9575342899</v>
      </c>
      <c r="S365">
        <v>205520.729063637</v>
      </c>
      <c r="T365">
        <v>2716993.4</v>
      </c>
      <c r="U365">
        <v>3402943.00290262</v>
      </c>
      <c r="V365">
        <v>4614022.9524162896</v>
      </c>
      <c r="W365">
        <v>603083.18065081001</v>
      </c>
      <c r="X365">
        <v>0</v>
      </c>
      <c r="Y365">
        <v>0</v>
      </c>
      <c r="Z365">
        <v>0</v>
      </c>
      <c r="AA365">
        <v>902830.26983552403</v>
      </c>
      <c r="AB365">
        <v>0</v>
      </c>
      <c r="AC365">
        <v>170098.50460502101</v>
      </c>
      <c r="AD365">
        <v>35422.224458616001</v>
      </c>
      <c r="AE365">
        <v>0</v>
      </c>
      <c r="AF365">
        <v>0</v>
      </c>
      <c r="AG365">
        <v>0</v>
      </c>
      <c r="AH365">
        <v>0</v>
      </c>
      <c r="AI365">
        <v>0</v>
      </c>
      <c r="AJ365">
        <v>6325457.1319662696</v>
      </c>
      <c r="AK365" s="63">
        <v>14811.923039671599</v>
      </c>
      <c r="AL365">
        <v>396.07192657172499</v>
      </c>
      <c r="AM365">
        <v>78891.171681099702</v>
      </c>
      <c r="AN365">
        <v>8449.7113764670794</v>
      </c>
      <c r="AO365">
        <v>26302.4692575997</v>
      </c>
      <c r="AP365">
        <v>3712.8033307938799</v>
      </c>
      <c r="AQ365">
        <v>25435.7452526624</v>
      </c>
      <c r="AR365">
        <v>14386.102398503001</v>
      </c>
      <c r="AS365">
        <v>15464.0813651013</v>
      </c>
      <c r="AT365">
        <v>0</v>
      </c>
    </row>
    <row r="366" spans="1:46" x14ac:dyDescent="0.25">
      <c r="A366" t="s">
        <v>3274</v>
      </c>
      <c r="B366">
        <v>2082</v>
      </c>
      <c r="C366" t="s">
        <v>93</v>
      </c>
      <c r="D366">
        <v>522</v>
      </c>
      <c r="E366" t="s">
        <v>606</v>
      </c>
      <c r="F366" t="s">
        <v>2892</v>
      </c>
      <c r="G366" t="s">
        <v>2893</v>
      </c>
      <c r="H366" t="s">
        <v>2894</v>
      </c>
      <c r="I366" t="s">
        <v>2895</v>
      </c>
      <c r="J366">
        <v>320.73239436617598</v>
      </c>
      <c r="K366">
        <v>1</v>
      </c>
      <c r="L366">
        <v>1</v>
      </c>
      <c r="M366">
        <v>2</v>
      </c>
      <c r="N366">
        <v>2745601.0626810999</v>
      </c>
      <c r="O366">
        <v>822926.49557180598</v>
      </c>
      <c r="P366">
        <v>680343.25992962695</v>
      </c>
      <c r="Q366">
        <v>162946.80424023501</v>
      </c>
      <c r="R366">
        <v>790806.59356710501</v>
      </c>
      <c r="S366">
        <v>154354.03548753401</v>
      </c>
      <c r="T366">
        <v>2646882.09</v>
      </c>
      <c r="U366">
        <v>2555742.1259898799</v>
      </c>
      <c r="V366">
        <v>3768719.2692229301</v>
      </c>
      <c r="W366">
        <v>755844.41173320403</v>
      </c>
      <c r="X366">
        <v>0</v>
      </c>
      <c r="Y366">
        <v>0</v>
      </c>
      <c r="Z366">
        <v>0</v>
      </c>
      <c r="AA366">
        <v>678060.53503373498</v>
      </c>
      <c r="AB366">
        <v>0</v>
      </c>
      <c r="AC366">
        <v>127750.571612902</v>
      </c>
      <c r="AD366">
        <v>26603.4638746327</v>
      </c>
      <c r="AE366">
        <v>0</v>
      </c>
      <c r="AF366">
        <v>0</v>
      </c>
      <c r="AG366">
        <v>0</v>
      </c>
      <c r="AH366">
        <v>0</v>
      </c>
      <c r="AI366">
        <v>0</v>
      </c>
      <c r="AJ366">
        <v>5356978.2514773998</v>
      </c>
      <c r="AK366" s="63">
        <v>16702.329872427599</v>
      </c>
      <c r="AL366">
        <v>396.07192657172499</v>
      </c>
      <c r="AM366">
        <v>78891.171681099702</v>
      </c>
      <c r="AN366">
        <v>8449.7113764670794</v>
      </c>
      <c r="AO366">
        <v>26302.4692575997</v>
      </c>
      <c r="AP366">
        <v>396.07192657172499</v>
      </c>
      <c r="AQ366">
        <v>69679.580315536805</v>
      </c>
      <c r="AR366">
        <v>8449.7113764670794</v>
      </c>
      <c r="AS366">
        <v>17870.785130879602</v>
      </c>
      <c r="AT366">
        <v>0</v>
      </c>
    </row>
    <row r="367" spans="1:46" x14ac:dyDescent="0.25">
      <c r="A367" t="s">
        <v>3275</v>
      </c>
      <c r="B367">
        <v>2082</v>
      </c>
      <c r="C367" t="s">
        <v>93</v>
      </c>
      <c r="D367">
        <v>524</v>
      </c>
      <c r="E367" t="s">
        <v>607</v>
      </c>
      <c r="F367" t="s">
        <v>2892</v>
      </c>
      <c r="G367" t="s">
        <v>2911</v>
      </c>
      <c r="H367" t="s">
        <v>2904</v>
      </c>
      <c r="I367" t="s">
        <v>2895</v>
      </c>
      <c r="J367">
        <v>574.24886128362505</v>
      </c>
      <c r="K367">
        <v>1</v>
      </c>
      <c r="L367">
        <v>1</v>
      </c>
      <c r="M367">
        <v>2</v>
      </c>
      <c r="N367">
        <v>3579841.71248435</v>
      </c>
      <c r="O367">
        <v>1605133.97758997</v>
      </c>
      <c r="P367">
        <v>1195577.38547926</v>
      </c>
      <c r="Q367">
        <v>287421.76206245698</v>
      </c>
      <c r="R367">
        <v>1415883.7517766601</v>
      </c>
      <c r="S367">
        <v>276360.07671882497</v>
      </c>
      <c r="T367">
        <v>3507981.53</v>
      </c>
      <c r="U367">
        <v>4575877.0593926897</v>
      </c>
      <c r="V367">
        <v>6086330.4195123799</v>
      </c>
      <c r="W367">
        <v>783508.32977665402</v>
      </c>
      <c r="X367">
        <v>0</v>
      </c>
      <c r="Y367">
        <v>0</v>
      </c>
      <c r="Z367">
        <v>0</v>
      </c>
      <c r="AA367">
        <v>1214019.84010366</v>
      </c>
      <c r="AB367">
        <v>0</v>
      </c>
      <c r="AC367">
        <v>228728.44017522599</v>
      </c>
      <c r="AD367">
        <v>47631.636543598703</v>
      </c>
      <c r="AE367">
        <v>0</v>
      </c>
      <c r="AF367">
        <v>0</v>
      </c>
      <c r="AG367">
        <v>0</v>
      </c>
      <c r="AH367">
        <v>0</v>
      </c>
      <c r="AI367">
        <v>0</v>
      </c>
      <c r="AJ367">
        <v>8360218.6661115102</v>
      </c>
      <c r="AK367" s="63">
        <v>14558.528940612699</v>
      </c>
      <c r="AL367">
        <v>396.07192657172499</v>
      </c>
      <c r="AM367">
        <v>78891.171681099702</v>
      </c>
      <c r="AN367">
        <v>8449.7113764670794</v>
      </c>
      <c r="AO367">
        <v>26302.4692575997</v>
      </c>
      <c r="AP367">
        <v>3712.8033307938799</v>
      </c>
      <c r="AQ367">
        <v>25435.7452526624</v>
      </c>
      <c r="AR367">
        <v>14386.102398503001</v>
      </c>
      <c r="AS367">
        <v>15464.0813651013</v>
      </c>
      <c r="AT367">
        <v>0</v>
      </c>
    </row>
    <row r="368" spans="1:46" x14ac:dyDescent="0.25">
      <c r="A368" t="s">
        <v>3276</v>
      </c>
      <c r="B368">
        <v>2082</v>
      </c>
      <c r="C368" t="s">
        <v>93</v>
      </c>
      <c r="D368">
        <v>4041</v>
      </c>
      <c r="E368" t="s">
        <v>608</v>
      </c>
      <c r="F368" t="s">
        <v>2906</v>
      </c>
      <c r="G368" t="s">
        <v>2903</v>
      </c>
      <c r="H368" t="s">
        <v>2904</v>
      </c>
      <c r="I368" t="s">
        <v>2895</v>
      </c>
      <c r="J368">
        <v>104.028284566821</v>
      </c>
      <c r="K368">
        <v>1</v>
      </c>
      <c r="L368">
        <v>2</v>
      </c>
      <c r="M368">
        <v>2</v>
      </c>
      <c r="N368">
        <v>214408.897494167</v>
      </c>
      <c r="O368">
        <v>132038.80966006601</v>
      </c>
      <c r="P368">
        <v>173934.15222190201</v>
      </c>
      <c r="Q368">
        <v>52068.005477093502</v>
      </c>
      <c r="R368">
        <v>256494.993327662</v>
      </c>
      <c r="S368">
        <v>50064.121397734998</v>
      </c>
      <c r="T368">
        <v>0</v>
      </c>
      <c r="U368">
        <v>828944.85818089196</v>
      </c>
      <c r="V368">
        <v>493368.75424770103</v>
      </c>
      <c r="W368">
        <v>115649.84911438799</v>
      </c>
      <c r="X368">
        <v>0</v>
      </c>
      <c r="Y368">
        <v>0</v>
      </c>
      <c r="Z368">
        <v>0</v>
      </c>
      <c r="AA368">
        <v>219926.25481880299</v>
      </c>
      <c r="AB368">
        <v>0</v>
      </c>
      <c r="AC368">
        <v>41435.393027834798</v>
      </c>
      <c r="AD368">
        <v>8628.7283699002001</v>
      </c>
      <c r="AE368">
        <v>0</v>
      </c>
      <c r="AF368">
        <v>0</v>
      </c>
      <c r="AG368">
        <v>0</v>
      </c>
      <c r="AH368">
        <v>0</v>
      </c>
      <c r="AI368">
        <v>0</v>
      </c>
      <c r="AJ368">
        <v>879008.97957862797</v>
      </c>
      <c r="AK368" s="63">
        <v>8449.7113764670903</v>
      </c>
      <c r="AL368">
        <v>396.07192657172499</v>
      </c>
      <c r="AM368">
        <v>78891.171681099702</v>
      </c>
      <c r="AN368">
        <v>8449.7113764670794</v>
      </c>
      <c r="AO368">
        <v>26302.4692575997</v>
      </c>
      <c r="AP368">
        <v>396.07192657172499</v>
      </c>
      <c r="AQ368">
        <v>78891.171681099702</v>
      </c>
      <c r="AR368">
        <v>8449.7113764670903</v>
      </c>
      <c r="AS368">
        <v>26302.4692575997</v>
      </c>
      <c r="AT368">
        <v>0</v>
      </c>
    </row>
    <row r="369" spans="1:46" x14ac:dyDescent="0.25">
      <c r="A369" t="s">
        <v>3277</v>
      </c>
      <c r="B369">
        <v>2082</v>
      </c>
      <c r="C369" t="s">
        <v>93</v>
      </c>
      <c r="D369">
        <v>536</v>
      </c>
      <c r="E369" t="s">
        <v>610</v>
      </c>
      <c r="F369" t="s">
        <v>2892</v>
      </c>
      <c r="G369" t="s">
        <v>2903</v>
      </c>
      <c r="H369" t="s">
        <v>2904</v>
      </c>
      <c r="I369" t="s">
        <v>2895</v>
      </c>
      <c r="J369">
        <v>993.93443713508498</v>
      </c>
      <c r="K369">
        <v>1</v>
      </c>
      <c r="L369">
        <v>1</v>
      </c>
      <c r="M369">
        <v>2</v>
      </c>
      <c r="N369">
        <v>6878445.8930758303</v>
      </c>
      <c r="O369">
        <v>3634624.6738661998</v>
      </c>
      <c r="P369">
        <v>2085935.01087348</v>
      </c>
      <c r="Q369">
        <v>497509.77248002402</v>
      </c>
      <c r="R369">
        <v>2516744.5152350198</v>
      </c>
      <c r="S369">
        <v>478335.81539218099</v>
      </c>
      <c r="T369">
        <v>7693136.5599999996</v>
      </c>
      <c r="U369">
        <v>7920123.3055305704</v>
      </c>
      <c r="V369">
        <v>11887276.7436295</v>
      </c>
      <c r="W369">
        <v>1566288.2802194201</v>
      </c>
      <c r="X369">
        <v>0</v>
      </c>
      <c r="Y369">
        <v>0</v>
      </c>
      <c r="Z369">
        <v>0</v>
      </c>
      <c r="AA369">
        <v>2150619.8416816401</v>
      </c>
      <c r="AB369">
        <v>9075</v>
      </c>
      <c r="AC369">
        <v>395892.94602025201</v>
      </c>
      <c r="AD369">
        <v>82442.869371928799</v>
      </c>
      <c r="AE369">
        <v>0</v>
      </c>
      <c r="AF369">
        <v>0</v>
      </c>
      <c r="AG369">
        <v>0</v>
      </c>
      <c r="AH369">
        <v>0</v>
      </c>
      <c r="AI369">
        <v>0</v>
      </c>
      <c r="AJ369">
        <v>16091595.680922801</v>
      </c>
      <c r="AK369" s="63">
        <v>16189.7959057593</v>
      </c>
      <c r="AL369">
        <v>396.07192657172499</v>
      </c>
      <c r="AM369">
        <v>78891.171681099702</v>
      </c>
      <c r="AN369">
        <v>8449.7113764670794</v>
      </c>
      <c r="AO369">
        <v>26302.4692575997</v>
      </c>
      <c r="AP369">
        <v>396.07192657172499</v>
      </c>
      <c r="AQ369">
        <v>78891.171681099702</v>
      </c>
      <c r="AR369">
        <v>8449.7113764670903</v>
      </c>
      <c r="AS369">
        <v>26302.4692575997</v>
      </c>
      <c r="AT369">
        <v>0</v>
      </c>
    </row>
    <row r="370" spans="1:46" x14ac:dyDescent="0.25">
      <c r="A370" t="s">
        <v>3278</v>
      </c>
      <c r="B370">
        <v>2082</v>
      </c>
      <c r="C370" t="s">
        <v>93</v>
      </c>
      <c r="D370">
        <v>3233</v>
      </c>
      <c r="E370" t="s">
        <v>612</v>
      </c>
      <c r="F370" t="s">
        <v>2906</v>
      </c>
      <c r="G370" t="s">
        <v>2893</v>
      </c>
      <c r="H370" t="s">
        <v>2894</v>
      </c>
      <c r="I370" t="s">
        <v>2895</v>
      </c>
      <c r="J370">
        <v>247.27041256922399</v>
      </c>
      <c r="K370">
        <v>1</v>
      </c>
      <c r="L370">
        <v>1</v>
      </c>
      <c r="M370">
        <v>2</v>
      </c>
      <c r="N370">
        <v>509640.01533487102</v>
      </c>
      <c r="O370">
        <v>313850.13293016498</v>
      </c>
      <c r="P370">
        <v>413433.42110156402</v>
      </c>
      <c r="Q370">
        <v>123763.236600403</v>
      </c>
      <c r="R370">
        <v>609676.71519500995</v>
      </c>
      <c r="S370">
        <v>119000.09698787201</v>
      </c>
      <c r="T370">
        <v>0</v>
      </c>
      <c r="U370">
        <v>1970363.52116201</v>
      </c>
      <c r="V370">
        <v>1172714.6700494799</v>
      </c>
      <c r="W370">
        <v>274894.33304760797</v>
      </c>
      <c r="X370">
        <v>0</v>
      </c>
      <c r="Y370">
        <v>0</v>
      </c>
      <c r="Z370">
        <v>0</v>
      </c>
      <c r="AA370">
        <v>522754.51806492801</v>
      </c>
      <c r="AB370">
        <v>0</v>
      </c>
      <c r="AC370">
        <v>98490.009439494694</v>
      </c>
      <c r="AD370">
        <v>20510.087548377101</v>
      </c>
      <c r="AE370">
        <v>0</v>
      </c>
      <c r="AF370">
        <v>0</v>
      </c>
      <c r="AG370">
        <v>0</v>
      </c>
      <c r="AH370">
        <v>0</v>
      </c>
      <c r="AI370">
        <v>0</v>
      </c>
      <c r="AJ370">
        <v>2089363.6181498801</v>
      </c>
      <c r="AK370" s="63">
        <v>8449.7113764670794</v>
      </c>
      <c r="AL370">
        <v>396.07192657172499</v>
      </c>
      <c r="AM370">
        <v>78891.171681099702</v>
      </c>
      <c r="AN370">
        <v>8449.7113764670794</v>
      </c>
      <c r="AO370">
        <v>26302.4692575997</v>
      </c>
      <c r="AP370">
        <v>396.07192657172499</v>
      </c>
      <c r="AQ370">
        <v>69679.580315536805</v>
      </c>
      <c r="AR370">
        <v>8449.7113764670794</v>
      </c>
      <c r="AS370">
        <v>17870.785130879602</v>
      </c>
      <c r="AT370">
        <v>0</v>
      </c>
    </row>
    <row r="371" spans="1:46" x14ac:dyDescent="0.25">
      <c r="A371" t="s">
        <v>3279</v>
      </c>
      <c r="B371">
        <v>2082</v>
      </c>
      <c r="C371" t="s">
        <v>93</v>
      </c>
      <c r="D371">
        <v>525</v>
      </c>
      <c r="E371" t="s">
        <v>614</v>
      </c>
      <c r="F371" t="s">
        <v>2892</v>
      </c>
      <c r="G371" t="s">
        <v>2893</v>
      </c>
      <c r="H371" t="s">
        <v>2894</v>
      </c>
      <c r="I371" t="s">
        <v>2895</v>
      </c>
      <c r="J371">
        <v>423.25352112674602</v>
      </c>
      <c r="K371">
        <v>2</v>
      </c>
      <c r="L371">
        <v>1</v>
      </c>
      <c r="M371">
        <v>2</v>
      </c>
      <c r="N371">
        <v>3131903.20227254</v>
      </c>
      <c r="O371">
        <v>922730.75200986897</v>
      </c>
      <c r="P371">
        <v>931288.65080957895</v>
      </c>
      <c r="Q371">
        <v>214222.74044631401</v>
      </c>
      <c r="R371">
        <v>1043585.497246</v>
      </c>
      <c r="S371">
        <v>203692.829810119</v>
      </c>
      <c r="T371">
        <v>2871053.58</v>
      </c>
      <c r="U371">
        <v>3372677.2627842999</v>
      </c>
      <c r="V371">
        <v>4452557.6158374203</v>
      </c>
      <c r="W371">
        <v>896372.72025886399</v>
      </c>
      <c r="X371">
        <v>0</v>
      </c>
      <c r="Y371">
        <v>0</v>
      </c>
      <c r="Z371">
        <v>0</v>
      </c>
      <c r="AA371">
        <v>894800.50668801204</v>
      </c>
      <c r="AB371">
        <v>0</v>
      </c>
      <c r="AC371">
        <v>168585.65025203899</v>
      </c>
      <c r="AD371">
        <v>35107.179558080599</v>
      </c>
      <c r="AE371">
        <v>0</v>
      </c>
      <c r="AF371">
        <v>0</v>
      </c>
      <c r="AG371">
        <v>0</v>
      </c>
      <c r="AH371">
        <v>0</v>
      </c>
      <c r="AI371">
        <v>0</v>
      </c>
      <c r="AJ371">
        <v>6447423.6725944197</v>
      </c>
      <c r="AK371" s="63">
        <v>15233.0065806203</v>
      </c>
      <c r="AL371">
        <v>396.07192657172499</v>
      </c>
      <c r="AM371">
        <v>78891.171681099702</v>
      </c>
      <c r="AN371">
        <v>8449.7113764670794</v>
      </c>
      <c r="AO371">
        <v>26302.4692575997</v>
      </c>
      <c r="AP371">
        <v>396.07192657172499</v>
      </c>
      <c r="AQ371">
        <v>69679.580315536805</v>
      </c>
      <c r="AR371">
        <v>8449.7113764670794</v>
      </c>
      <c r="AS371">
        <v>17870.785130879602</v>
      </c>
      <c r="AT371">
        <v>0</v>
      </c>
    </row>
    <row r="372" spans="1:46" x14ac:dyDescent="0.25">
      <c r="A372" t="s">
        <v>3280</v>
      </c>
      <c r="B372">
        <v>2082</v>
      </c>
      <c r="C372" t="s">
        <v>93</v>
      </c>
      <c r="D372">
        <v>526</v>
      </c>
      <c r="E372" t="s">
        <v>615</v>
      </c>
      <c r="F372" t="s">
        <v>2892</v>
      </c>
      <c r="G372" t="s">
        <v>2911</v>
      </c>
      <c r="H372" t="s">
        <v>2904</v>
      </c>
      <c r="I372" t="s">
        <v>2895</v>
      </c>
      <c r="J372">
        <v>590.840420885399</v>
      </c>
      <c r="K372">
        <v>1</v>
      </c>
      <c r="L372">
        <v>1</v>
      </c>
      <c r="M372">
        <v>2</v>
      </c>
      <c r="N372">
        <v>3652947.0299419998</v>
      </c>
      <c r="O372">
        <v>1557218.3296672399</v>
      </c>
      <c r="P372">
        <v>1252862.1013818299</v>
      </c>
      <c r="Q372">
        <v>295726.13254992501</v>
      </c>
      <c r="R372">
        <v>1456792.3564611799</v>
      </c>
      <c r="S372">
        <v>284344.846029785</v>
      </c>
      <c r="T372">
        <v>3507459.77</v>
      </c>
      <c r="U372">
        <v>4708086.1800021697</v>
      </c>
      <c r="V372">
        <v>6205292.6418330604</v>
      </c>
      <c r="W372">
        <v>761157.24259451102</v>
      </c>
      <c r="X372">
        <v>0</v>
      </c>
      <c r="Y372">
        <v>0</v>
      </c>
      <c r="Z372">
        <v>0</v>
      </c>
      <c r="AA372">
        <v>1249096.0655745999</v>
      </c>
      <c r="AB372">
        <v>0</v>
      </c>
      <c r="AC372">
        <v>235337.006258065</v>
      </c>
      <c r="AD372">
        <v>49007.839771719402</v>
      </c>
      <c r="AE372">
        <v>0</v>
      </c>
      <c r="AF372">
        <v>0</v>
      </c>
      <c r="AG372">
        <v>0</v>
      </c>
      <c r="AH372">
        <v>0</v>
      </c>
      <c r="AI372">
        <v>0</v>
      </c>
      <c r="AJ372">
        <v>8499890.79603195</v>
      </c>
      <c r="AK372" s="63">
        <v>14386.102398503001</v>
      </c>
      <c r="AL372">
        <v>396.07192657172499</v>
      </c>
      <c r="AM372">
        <v>78891.171681099702</v>
      </c>
      <c r="AN372">
        <v>8449.7113764670794</v>
      </c>
      <c r="AO372">
        <v>26302.4692575997</v>
      </c>
      <c r="AP372">
        <v>3712.8033307938799</v>
      </c>
      <c r="AQ372">
        <v>25435.7452526624</v>
      </c>
      <c r="AR372">
        <v>14386.102398503001</v>
      </c>
      <c r="AS372">
        <v>15464.0813651013</v>
      </c>
      <c r="AT372">
        <v>0</v>
      </c>
    </row>
    <row r="373" spans="1:46" x14ac:dyDescent="0.25">
      <c r="A373" t="s">
        <v>3281</v>
      </c>
      <c r="B373">
        <v>2082</v>
      </c>
      <c r="C373" t="s">
        <v>93</v>
      </c>
      <c r="D373">
        <v>538</v>
      </c>
      <c r="E373" t="s">
        <v>616</v>
      </c>
      <c r="F373" t="s">
        <v>2892</v>
      </c>
      <c r="G373" t="s">
        <v>2903</v>
      </c>
      <c r="H373" t="s">
        <v>2904</v>
      </c>
      <c r="I373" t="s">
        <v>2895</v>
      </c>
      <c r="J373">
        <v>1387.79547134829</v>
      </c>
      <c r="K373">
        <v>1</v>
      </c>
      <c r="L373">
        <v>1</v>
      </c>
      <c r="M373">
        <v>2</v>
      </c>
      <c r="N373">
        <v>9546846.08418612</v>
      </c>
      <c r="O373">
        <v>4630659.2848954499</v>
      </c>
      <c r="P373">
        <v>2805812.09554249</v>
      </c>
      <c r="Q373">
        <v>696207.37078917003</v>
      </c>
      <c r="R373">
        <v>3537055.2801144398</v>
      </c>
      <c r="S373">
        <v>667883.36693352903</v>
      </c>
      <c r="T373">
        <v>10157992.300000001</v>
      </c>
      <c r="U373">
        <v>11058587.8155277</v>
      </c>
      <c r="V373">
        <v>15891038.140998</v>
      </c>
      <c r="W373">
        <v>2276540.84924901</v>
      </c>
      <c r="X373">
        <v>0</v>
      </c>
      <c r="Y373">
        <v>0</v>
      </c>
      <c r="Z373">
        <v>0</v>
      </c>
      <c r="AA373">
        <v>3018940.94528068</v>
      </c>
      <c r="AB373">
        <v>30060.18</v>
      </c>
      <c r="AC373">
        <v>552771.30673657195</v>
      </c>
      <c r="AD373">
        <v>115112.06019695599</v>
      </c>
      <c r="AE373">
        <v>0</v>
      </c>
      <c r="AF373">
        <v>0</v>
      </c>
      <c r="AG373">
        <v>0</v>
      </c>
      <c r="AH373">
        <v>0</v>
      </c>
      <c r="AI373">
        <v>0</v>
      </c>
      <c r="AJ373">
        <v>21884463.482461199</v>
      </c>
      <c r="AK373" s="63">
        <v>15769.2281998871</v>
      </c>
      <c r="AL373">
        <v>396.07192657172499</v>
      </c>
      <c r="AM373">
        <v>78891.171681099702</v>
      </c>
      <c r="AN373">
        <v>8449.7113764670794</v>
      </c>
      <c r="AO373">
        <v>26302.4692575997</v>
      </c>
      <c r="AP373">
        <v>396.07192657172499</v>
      </c>
      <c r="AQ373">
        <v>78891.171681099702</v>
      </c>
      <c r="AR373">
        <v>8449.7113764670903</v>
      </c>
      <c r="AS373">
        <v>26302.4692575997</v>
      </c>
      <c r="AT373">
        <v>0</v>
      </c>
    </row>
    <row r="374" spans="1:46" x14ac:dyDescent="0.25">
      <c r="A374" t="s">
        <v>3282</v>
      </c>
      <c r="B374">
        <v>2082</v>
      </c>
      <c r="C374" t="s">
        <v>93</v>
      </c>
      <c r="D374">
        <v>539</v>
      </c>
      <c r="E374" t="s">
        <v>617</v>
      </c>
      <c r="F374" t="s">
        <v>2892</v>
      </c>
      <c r="G374" t="s">
        <v>2903</v>
      </c>
      <c r="H374" t="s">
        <v>2904</v>
      </c>
      <c r="I374" t="s">
        <v>2895</v>
      </c>
      <c r="J374">
        <v>1508.7102721999699</v>
      </c>
      <c r="K374">
        <v>1</v>
      </c>
      <c r="L374">
        <v>1</v>
      </c>
      <c r="M374">
        <v>2</v>
      </c>
      <c r="N374">
        <v>9844737.4335835893</v>
      </c>
      <c r="O374">
        <v>4702842.1429814696</v>
      </c>
      <c r="P374">
        <v>3071103.3880099799</v>
      </c>
      <c r="Q374">
        <v>756586.64781632402</v>
      </c>
      <c r="R374">
        <v>3869995.1014190698</v>
      </c>
      <c r="S374">
        <v>726074.20699042699</v>
      </c>
      <c r="T374">
        <v>10223172.57</v>
      </c>
      <c r="U374">
        <v>12022092.143810401</v>
      </c>
      <c r="V374">
        <v>16525485.8510736</v>
      </c>
      <c r="W374">
        <v>2381893.47907703</v>
      </c>
      <c r="X374">
        <v>0</v>
      </c>
      <c r="Y374">
        <v>0</v>
      </c>
      <c r="Z374">
        <v>0</v>
      </c>
      <c r="AA374">
        <v>3336885.38365976</v>
      </c>
      <c r="AB374">
        <v>1000</v>
      </c>
      <c r="AC374">
        <v>600932.74972329696</v>
      </c>
      <c r="AD374">
        <v>125141.45726713</v>
      </c>
      <c r="AE374">
        <v>0</v>
      </c>
      <c r="AF374">
        <v>0</v>
      </c>
      <c r="AG374">
        <v>0</v>
      </c>
      <c r="AH374">
        <v>0</v>
      </c>
      <c r="AI374">
        <v>0</v>
      </c>
      <c r="AJ374">
        <v>22971338.920800898</v>
      </c>
      <c r="AK374" s="63">
        <v>15225.8119693879</v>
      </c>
      <c r="AL374">
        <v>396.07192657172499</v>
      </c>
      <c r="AM374">
        <v>78891.171681099702</v>
      </c>
      <c r="AN374">
        <v>8449.7113764670794</v>
      </c>
      <c r="AO374">
        <v>26302.4692575997</v>
      </c>
      <c r="AP374">
        <v>396.07192657172499</v>
      </c>
      <c r="AQ374">
        <v>78891.171681099702</v>
      </c>
      <c r="AR374">
        <v>8449.7113764670903</v>
      </c>
      <c r="AS374">
        <v>26302.4692575997</v>
      </c>
      <c r="AT374">
        <v>0</v>
      </c>
    </row>
    <row r="375" spans="1:46" x14ac:dyDescent="0.25">
      <c r="A375" t="s">
        <v>3283</v>
      </c>
      <c r="B375">
        <v>2082</v>
      </c>
      <c r="C375" t="s">
        <v>93</v>
      </c>
      <c r="D375">
        <v>528</v>
      </c>
      <c r="E375" t="s">
        <v>618</v>
      </c>
      <c r="F375" t="s">
        <v>2892</v>
      </c>
      <c r="G375" t="s">
        <v>2911</v>
      </c>
      <c r="H375" t="s">
        <v>2904</v>
      </c>
      <c r="I375" t="s">
        <v>2895</v>
      </c>
      <c r="J375">
        <v>405.71946085127098</v>
      </c>
      <c r="K375">
        <v>1</v>
      </c>
      <c r="L375">
        <v>1</v>
      </c>
      <c r="M375">
        <v>2</v>
      </c>
      <c r="N375">
        <v>2705972.6911029099</v>
      </c>
      <c r="O375">
        <v>1297052.83271263</v>
      </c>
      <c r="P375">
        <v>871385.25410516898</v>
      </c>
      <c r="Q375">
        <v>203069.80161917399</v>
      </c>
      <c r="R375">
        <v>1001343.6970348899</v>
      </c>
      <c r="S375">
        <v>195254.47743430201</v>
      </c>
      <c r="T375">
        <v>2845866.41</v>
      </c>
      <c r="U375">
        <v>3232957.8665747698</v>
      </c>
      <c r="V375">
        <v>4683834.671662</v>
      </c>
      <c r="W375">
        <v>536267.20489922306</v>
      </c>
      <c r="X375">
        <v>0</v>
      </c>
      <c r="Y375">
        <v>0</v>
      </c>
      <c r="Z375">
        <v>0</v>
      </c>
      <c r="AA375">
        <v>857731.74001354596</v>
      </c>
      <c r="AB375">
        <v>990.66</v>
      </c>
      <c r="AC375">
        <v>161601.67774962401</v>
      </c>
      <c r="AD375">
        <v>33652.799684678503</v>
      </c>
      <c r="AE375">
        <v>0</v>
      </c>
      <c r="AF375">
        <v>0</v>
      </c>
      <c r="AG375">
        <v>0</v>
      </c>
      <c r="AH375">
        <v>0</v>
      </c>
      <c r="AI375">
        <v>0</v>
      </c>
      <c r="AJ375">
        <v>6274078.7540090699</v>
      </c>
      <c r="AK375" s="63">
        <v>15464.0813651013</v>
      </c>
      <c r="AL375">
        <v>396.07192657172499</v>
      </c>
      <c r="AM375">
        <v>78891.171681099702</v>
      </c>
      <c r="AN375">
        <v>8449.7113764670794</v>
      </c>
      <c r="AO375">
        <v>26302.4692575997</v>
      </c>
      <c r="AP375">
        <v>3712.8033307938799</v>
      </c>
      <c r="AQ375">
        <v>25435.7452526624</v>
      </c>
      <c r="AR375">
        <v>14386.102398503001</v>
      </c>
      <c r="AS375">
        <v>15464.0813651013</v>
      </c>
      <c r="AT375">
        <v>0</v>
      </c>
    </row>
    <row r="376" spans="1:46" x14ac:dyDescent="0.25">
      <c r="A376" t="s">
        <v>3284</v>
      </c>
      <c r="B376">
        <v>2082</v>
      </c>
      <c r="C376" t="s">
        <v>93</v>
      </c>
      <c r="D376">
        <v>529</v>
      </c>
      <c r="E376" t="s">
        <v>619</v>
      </c>
      <c r="F376" t="s">
        <v>2892</v>
      </c>
      <c r="G376" t="s">
        <v>2893</v>
      </c>
      <c r="H376" t="s">
        <v>2894</v>
      </c>
      <c r="I376" t="s">
        <v>2895</v>
      </c>
      <c r="J376">
        <v>295.90123239435502</v>
      </c>
      <c r="K376">
        <v>1</v>
      </c>
      <c r="L376">
        <v>2</v>
      </c>
      <c r="M376">
        <v>2</v>
      </c>
      <c r="N376">
        <v>2048447.6317453401</v>
      </c>
      <c r="O376">
        <v>768786.01615112205</v>
      </c>
      <c r="P376">
        <v>624116.34912474605</v>
      </c>
      <c r="Q376">
        <v>149095.79631169399</v>
      </c>
      <c r="R376">
        <v>729582.19915551401</v>
      </c>
      <c r="S376">
        <v>142403.9171848</v>
      </c>
      <c r="T376">
        <v>1962151.9</v>
      </c>
      <c r="U376">
        <v>2357876.0924884202</v>
      </c>
      <c r="V376">
        <v>3204987.1850998998</v>
      </c>
      <c r="W376">
        <v>489475.84582310298</v>
      </c>
      <c r="X376">
        <v>0</v>
      </c>
      <c r="Y376">
        <v>0</v>
      </c>
      <c r="Z376">
        <v>0</v>
      </c>
      <c r="AA376">
        <v>625564.96156540699</v>
      </c>
      <c r="AB376">
        <v>0</v>
      </c>
      <c r="AC376">
        <v>117860.09846009901</v>
      </c>
      <c r="AD376">
        <v>24543.818724700301</v>
      </c>
      <c r="AE376">
        <v>0</v>
      </c>
      <c r="AF376">
        <v>0</v>
      </c>
      <c r="AG376">
        <v>0</v>
      </c>
      <c r="AH376">
        <v>0</v>
      </c>
      <c r="AI376">
        <v>0</v>
      </c>
      <c r="AJ376">
        <v>4462431.9096732102</v>
      </c>
      <c r="AK376" s="63">
        <v>15080.8155598555</v>
      </c>
      <c r="AL376">
        <v>396.07192657172499</v>
      </c>
      <c r="AM376">
        <v>78891.171681099702</v>
      </c>
      <c r="AN376">
        <v>8449.7113764670794</v>
      </c>
      <c r="AO376">
        <v>26302.4692575997</v>
      </c>
      <c r="AP376">
        <v>396.07192657172499</v>
      </c>
      <c r="AQ376">
        <v>69679.580315536805</v>
      </c>
      <c r="AR376">
        <v>8449.7113764670794</v>
      </c>
      <c r="AS376">
        <v>17870.785130879602</v>
      </c>
      <c r="AT376">
        <v>0</v>
      </c>
    </row>
    <row r="377" spans="1:46" x14ac:dyDescent="0.25">
      <c r="A377" t="s">
        <v>3285</v>
      </c>
      <c r="B377">
        <v>2082</v>
      </c>
      <c r="C377" t="s">
        <v>93</v>
      </c>
      <c r="D377">
        <v>530</v>
      </c>
      <c r="E377" t="s">
        <v>621</v>
      </c>
      <c r="F377" t="s">
        <v>2892</v>
      </c>
      <c r="G377" t="s">
        <v>2893</v>
      </c>
      <c r="H377" t="s">
        <v>2894</v>
      </c>
      <c r="I377" t="s">
        <v>2895</v>
      </c>
      <c r="J377">
        <v>227.563380281674</v>
      </c>
      <c r="K377">
        <v>1</v>
      </c>
      <c r="L377">
        <v>1</v>
      </c>
      <c r="M377">
        <v>2</v>
      </c>
      <c r="N377">
        <v>1523899.940923</v>
      </c>
      <c r="O377">
        <v>716528.52990925906</v>
      </c>
      <c r="P377">
        <v>532300.58899670397</v>
      </c>
      <c r="Q377">
        <v>114412.476657714</v>
      </c>
      <c r="R377">
        <v>561086.515556984</v>
      </c>
      <c r="S377">
        <v>109515.99118971</v>
      </c>
      <c r="T377">
        <v>1634899.16</v>
      </c>
      <c r="U377">
        <v>1813328.8920436499</v>
      </c>
      <c r="V377">
        <v>2603929.4808310601</v>
      </c>
      <c r="W377">
        <v>363206.70117307903</v>
      </c>
      <c r="X377">
        <v>0</v>
      </c>
      <c r="Y377">
        <v>0</v>
      </c>
      <c r="Z377">
        <v>0</v>
      </c>
      <c r="AA377">
        <v>481091.87003952201</v>
      </c>
      <c r="AB377">
        <v>0</v>
      </c>
      <c r="AC377">
        <v>90640.522815283693</v>
      </c>
      <c r="AD377">
        <v>18875.4683744264</v>
      </c>
      <c r="AE377">
        <v>0</v>
      </c>
      <c r="AF377">
        <v>0</v>
      </c>
      <c r="AG377">
        <v>0</v>
      </c>
      <c r="AH377">
        <v>0</v>
      </c>
      <c r="AI377">
        <v>0</v>
      </c>
      <c r="AJ377">
        <v>3557744.0432333602</v>
      </c>
      <c r="AK377" s="63">
        <v>15634.079783969</v>
      </c>
      <c r="AL377">
        <v>396.07192657172499</v>
      </c>
      <c r="AM377">
        <v>78891.171681099702</v>
      </c>
      <c r="AN377">
        <v>8449.7113764670794</v>
      </c>
      <c r="AO377">
        <v>26302.4692575997</v>
      </c>
      <c r="AP377">
        <v>396.07192657172499</v>
      </c>
      <c r="AQ377">
        <v>69679.580315536805</v>
      </c>
      <c r="AR377">
        <v>8449.7113764670794</v>
      </c>
      <c r="AS377">
        <v>17870.785130879602</v>
      </c>
      <c r="AT377">
        <v>0</v>
      </c>
    </row>
    <row r="378" spans="1:46" x14ac:dyDescent="0.25">
      <c r="A378" t="s">
        <v>3286</v>
      </c>
      <c r="B378">
        <v>2082</v>
      </c>
      <c r="C378" t="s">
        <v>93</v>
      </c>
      <c r="D378">
        <v>1861</v>
      </c>
      <c r="E378" t="s">
        <v>622</v>
      </c>
      <c r="F378" t="s">
        <v>2906</v>
      </c>
      <c r="G378" t="s">
        <v>2907</v>
      </c>
      <c r="H378" t="s">
        <v>2894</v>
      </c>
      <c r="I378" t="s">
        <v>2895</v>
      </c>
      <c r="J378">
        <v>41.167288873795599</v>
      </c>
      <c r="K378">
        <v>1</v>
      </c>
      <c r="L378">
        <v>2</v>
      </c>
      <c r="M378">
        <v>2</v>
      </c>
      <c r="N378">
        <v>84848.395386013595</v>
      </c>
      <c r="O378">
        <v>52251.941310601098</v>
      </c>
      <c r="P378">
        <v>68831.256031511104</v>
      </c>
      <c r="Q378">
        <v>20604.9598095701</v>
      </c>
      <c r="R378">
        <v>101503.197221517</v>
      </c>
      <c r="S378">
        <v>19811.959376004801</v>
      </c>
      <c r="T378">
        <v>0</v>
      </c>
      <c r="U378">
        <v>328039.74975921301</v>
      </c>
      <c r="V378">
        <v>195241.65097977201</v>
      </c>
      <c r="W378">
        <v>45766.310254253003</v>
      </c>
      <c r="X378">
        <v>0</v>
      </c>
      <c r="Y378">
        <v>0</v>
      </c>
      <c r="Z378">
        <v>0</v>
      </c>
      <c r="AA378">
        <v>87031.788525187701</v>
      </c>
      <c r="AB378">
        <v>0</v>
      </c>
      <c r="AC378">
        <v>16397.298114441601</v>
      </c>
      <c r="AD378">
        <v>3414.6612615631898</v>
      </c>
      <c r="AE378">
        <v>0</v>
      </c>
      <c r="AF378">
        <v>0</v>
      </c>
      <c r="AG378">
        <v>0</v>
      </c>
      <c r="AH378">
        <v>0</v>
      </c>
      <c r="AI378">
        <v>0</v>
      </c>
      <c r="AJ378">
        <v>347851.70913521701</v>
      </c>
      <c r="AK378" s="63">
        <v>8449.7113764670994</v>
      </c>
      <c r="AL378">
        <v>396.07192657172499</v>
      </c>
      <c r="AM378">
        <v>78891.171681099702</v>
      </c>
      <c r="AN378">
        <v>8449.7113764670794</v>
      </c>
      <c r="AO378">
        <v>26302.4692575997</v>
      </c>
      <c r="AP378">
        <v>396.07192657172499</v>
      </c>
      <c r="AQ378">
        <v>59280.106098625802</v>
      </c>
      <c r="AR378">
        <v>8449.7113764670994</v>
      </c>
      <c r="AS378">
        <v>8449.7113764670994</v>
      </c>
      <c r="AT378">
        <v>0</v>
      </c>
    </row>
    <row r="379" spans="1:46" x14ac:dyDescent="0.25">
      <c r="A379" t="s">
        <v>3287</v>
      </c>
      <c r="B379">
        <v>2082</v>
      </c>
      <c r="C379" t="s">
        <v>93</v>
      </c>
      <c r="D379">
        <v>3229</v>
      </c>
      <c r="E379" t="s">
        <v>623</v>
      </c>
      <c r="F379" t="s">
        <v>2906</v>
      </c>
      <c r="G379" t="s">
        <v>2893</v>
      </c>
      <c r="H379" t="s">
        <v>2894</v>
      </c>
      <c r="I379" t="s">
        <v>2895</v>
      </c>
      <c r="J379">
        <v>219.86086514444199</v>
      </c>
      <c r="K379">
        <v>1</v>
      </c>
      <c r="L379">
        <v>1</v>
      </c>
      <c r="M379">
        <v>2</v>
      </c>
      <c r="N379">
        <v>521806.81832233397</v>
      </c>
      <c r="O379">
        <v>279060.325231619</v>
      </c>
      <c r="P379">
        <v>368208.07806415699</v>
      </c>
      <c r="Q379">
        <v>110044.27092312599</v>
      </c>
      <c r="R379">
        <v>542094.98285069002</v>
      </c>
      <c r="S379">
        <v>105809.118058965</v>
      </c>
      <c r="T379">
        <v>69262.740000000005</v>
      </c>
      <c r="U379">
        <v>1751951.73539192</v>
      </c>
      <c r="V379">
        <v>1042721.04068446</v>
      </c>
      <c r="W379">
        <v>313685.45624483802</v>
      </c>
      <c r="X379">
        <v>0</v>
      </c>
      <c r="Y379">
        <v>0</v>
      </c>
      <c r="Z379">
        <v>0</v>
      </c>
      <c r="AA379">
        <v>464807.97846262698</v>
      </c>
      <c r="AB379">
        <v>0</v>
      </c>
      <c r="AC379">
        <v>87572.542377626494</v>
      </c>
      <c r="AD379">
        <v>18236.5756813384</v>
      </c>
      <c r="AE379">
        <v>0</v>
      </c>
      <c r="AF379">
        <v>0</v>
      </c>
      <c r="AG379">
        <v>0</v>
      </c>
      <c r="AH379">
        <v>0</v>
      </c>
      <c r="AI379">
        <v>0</v>
      </c>
      <c r="AJ379">
        <v>1927023.5934508899</v>
      </c>
      <c r="AK379" s="63">
        <v>8764.7412475380297</v>
      </c>
      <c r="AL379">
        <v>396.07192657172499</v>
      </c>
      <c r="AM379">
        <v>78891.171681099702</v>
      </c>
      <c r="AN379">
        <v>8449.7113764670794</v>
      </c>
      <c r="AO379">
        <v>26302.4692575997</v>
      </c>
      <c r="AP379">
        <v>396.07192657172499</v>
      </c>
      <c r="AQ379">
        <v>69679.580315536805</v>
      </c>
      <c r="AR379">
        <v>8449.7113764670794</v>
      </c>
      <c r="AS379">
        <v>17870.785130879602</v>
      </c>
      <c r="AT379">
        <v>0</v>
      </c>
    </row>
    <row r="380" spans="1:46" x14ac:dyDescent="0.25">
      <c r="A380" t="s">
        <v>3288</v>
      </c>
      <c r="B380">
        <v>2082</v>
      </c>
      <c r="C380" t="s">
        <v>93</v>
      </c>
      <c r="D380">
        <v>534</v>
      </c>
      <c r="E380" t="s">
        <v>624</v>
      </c>
      <c r="F380" t="s">
        <v>2892</v>
      </c>
      <c r="G380" t="s">
        <v>2893</v>
      </c>
      <c r="H380" t="s">
        <v>2894</v>
      </c>
      <c r="I380" t="s">
        <v>2895</v>
      </c>
      <c r="J380">
        <v>517.76056338024705</v>
      </c>
      <c r="K380">
        <v>1</v>
      </c>
      <c r="L380">
        <v>1</v>
      </c>
      <c r="M380">
        <v>2</v>
      </c>
      <c r="N380">
        <v>3595349.6750158002</v>
      </c>
      <c r="O380">
        <v>1108574.38162371</v>
      </c>
      <c r="P380">
        <v>1044128.02018369</v>
      </c>
      <c r="Q380">
        <v>260658.274910209</v>
      </c>
      <c r="R380">
        <v>1276604.6542297699</v>
      </c>
      <c r="S380">
        <v>249174.8067169</v>
      </c>
      <c r="T380">
        <v>3159562.49</v>
      </c>
      <c r="U380">
        <v>4125752.51596318</v>
      </c>
      <c r="V380">
        <v>5414380.6507972199</v>
      </c>
      <c r="W380">
        <v>776336.45738030598</v>
      </c>
      <c r="X380">
        <v>0</v>
      </c>
      <c r="Y380">
        <v>0</v>
      </c>
      <c r="Z380">
        <v>0</v>
      </c>
      <c r="AA380">
        <v>1094597.8977856601</v>
      </c>
      <c r="AB380">
        <v>0</v>
      </c>
      <c r="AC380">
        <v>206228.64759625299</v>
      </c>
      <c r="AD380">
        <v>42946.159120646902</v>
      </c>
      <c r="AE380">
        <v>0</v>
      </c>
      <c r="AF380">
        <v>0</v>
      </c>
      <c r="AG380">
        <v>0</v>
      </c>
      <c r="AH380">
        <v>0</v>
      </c>
      <c r="AI380">
        <v>0</v>
      </c>
      <c r="AJ380">
        <v>7534489.8126800898</v>
      </c>
      <c r="AK380" s="63">
        <v>14552.0735752651</v>
      </c>
      <c r="AL380">
        <v>396.07192657172499</v>
      </c>
      <c r="AM380">
        <v>78891.171681099702</v>
      </c>
      <c r="AN380">
        <v>8449.7113764670794</v>
      </c>
      <c r="AO380">
        <v>26302.4692575997</v>
      </c>
      <c r="AP380">
        <v>396.07192657172499</v>
      </c>
      <c r="AQ380">
        <v>69679.580315536805</v>
      </c>
      <c r="AR380">
        <v>8449.7113764670794</v>
      </c>
      <c r="AS380">
        <v>17870.785130879602</v>
      </c>
      <c r="AT380">
        <v>0</v>
      </c>
    </row>
    <row r="381" spans="1:46" x14ac:dyDescent="0.25">
      <c r="A381" t="s">
        <v>3289</v>
      </c>
      <c r="B381">
        <v>2082</v>
      </c>
      <c r="C381" t="s">
        <v>93</v>
      </c>
      <c r="D381">
        <v>1259</v>
      </c>
      <c r="E381" t="s">
        <v>625</v>
      </c>
      <c r="F381" t="s">
        <v>2892</v>
      </c>
      <c r="G381" t="s">
        <v>2893</v>
      </c>
      <c r="H381" t="s">
        <v>2894</v>
      </c>
      <c r="I381" t="s">
        <v>2895</v>
      </c>
      <c r="J381">
        <v>305.35915492956798</v>
      </c>
      <c r="K381">
        <v>1</v>
      </c>
      <c r="L381">
        <v>1</v>
      </c>
      <c r="M381">
        <v>2</v>
      </c>
      <c r="N381">
        <v>2157586.7804144602</v>
      </c>
      <c r="O381">
        <v>672045.46701540705</v>
      </c>
      <c r="P381">
        <v>558841.21199717605</v>
      </c>
      <c r="Q381">
        <v>152837.68465047199</v>
      </c>
      <c r="R381">
        <v>752901.91251678497</v>
      </c>
      <c r="S381">
        <v>146955.588722449</v>
      </c>
      <c r="T381">
        <v>1860971.92</v>
      </c>
      <c r="U381">
        <v>2433241.1365943002</v>
      </c>
      <c r="V381">
        <v>3280877.4314444899</v>
      </c>
      <c r="W381">
        <v>367775.66424170003</v>
      </c>
      <c r="X381">
        <v>0</v>
      </c>
      <c r="Y381">
        <v>0</v>
      </c>
      <c r="Z381">
        <v>0</v>
      </c>
      <c r="AA381">
        <v>645559.96090810699</v>
      </c>
      <c r="AB381">
        <v>0</v>
      </c>
      <c r="AC381">
        <v>121627.273311681</v>
      </c>
      <c r="AD381">
        <v>25328.3154107673</v>
      </c>
      <c r="AE381">
        <v>0</v>
      </c>
      <c r="AF381">
        <v>0</v>
      </c>
      <c r="AG381">
        <v>0</v>
      </c>
      <c r="AH381">
        <v>0</v>
      </c>
      <c r="AI381">
        <v>0</v>
      </c>
      <c r="AJ381">
        <v>4441168.6453167498</v>
      </c>
      <c r="AK381" s="63">
        <v>14544.0821852586</v>
      </c>
      <c r="AL381">
        <v>396.07192657172499</v>
      </c>
      <c r="AM381">
        <v>78891.171681099702</v>
      </c>
      <c r="AN381">
        <v>8449.7113764670794</v>
      </c>
      <c r="AO381">
        <v>26302.4692575997</v>
      </c>
      <c r="AP381">
        <v>396.07192657172499</v>
      </c>
      <c r="AQ381">
        <v>69679.580315536805</v>
      </c>
      <c r="AR381">
        <v>8449.7113764670794</v>
      </c>
      <c r="AS381">
        <v>17870.785130879602</v>
      </c>
      <c r="AT381">
        <v>0</v>
      </c>
    </row>
    <row r="382" spans="1:46" x14ac:dyDescent="0.25">
      <c r="A382" t="s">
        <v>3290</v>
      </c>
      <c r="B382">
        <v>2193</v>
      </c>
      <c r="C382" t="s">
        <v>94</v>
      </c>
      <c r="D382">
        <v>1005</v>
      </c>
      <c r="E382" t="s">
        <v>626</v>
      </c>
      <c r="F382" t="s">
        <v>2892</v>
      </c>
      <c r="G382" t="s">
        <v>2893</v>
      </c>
      <c r="H382" t="s">
        <v>2894</v>
      </c>
      <c r="I382" t="s">
        <v>2895</v>
      </c>
      <c r="J382">
        <v>114.366666666662</v>
      </c>
      <c r="K382">
        <v>1</v>
      </c>
      <c r="L382">
        <v>1</v>
      </c>
      <c r="M382">
        <v>4</v>
      </c>
      <c r="N382">
        <v>1182276.54</v>
      </c>
      <c r="O382">
        <v>413727.48411792697</v>
      </c>
      <c r="P382">
        <v>426582.419093456</v>
      </c>
      <c r="Q382">
        <v>184480.03225970999</v>
      </c>
      <c r="R382">
        <v>126117.821830795</v>
      </c>
      <c r="S382">
        <v>93565.290207416794</v>
      </c>
      <c r="T382">
        <v>1542731.91</v>
      </c>
      <c r="U382">
        <v>790452.38730188797</v>
      </c>
      <c r="V382">
        <v>1876473.3194979299</v>
      </c>
      <c r="W382">
        <v>456710.977803958</v>
      </c>
      <c r="X382">
        <v>0</v>
      </c>
      <c r="Y382">
        <v>0</v>
      </c>
      <c r="Z382">
        <v>0</v>
      </c>
      <c r="AA382">
        <v>0</v>
      </c>
      <c r="AB382">
        <v>0</v>
      </c>
      <c r="AC382">
        <v>23681.0298784226</v>
      </c>
      <c r="AD382">
        <v>69884.260328994307</v>
      </c>
      <c r="AE382">
        <v>0</v>
      </c>
      <c r="AF382">
        <v>0</v>
      </c>
      <c r="AG382">
        <v>0</v>
      </c>
      <c r="AH382">
        <v>0</v>
      </c>
      <c r="AI382">
        <v>0</v>
      </c>
      <c r="AJ382">
        <v>2426749.5875093001</v>
      </c>
      <c r="AK382" s="63">
        <v>21219.028745346001</v>
      </c>
      <c r="AL382">
        <v>396.07192657172499</v>
      </c>
      <c r="AM382">
        <v>78891.171681099702</v>
      </c>
      <c r="AN382">
        <v>21219.028745346001</v>
      </c>
      <c r="AO382">
        <v>22269.8304673655</v>
      </c>
      <c r="AP382">
        <v>396.07192657172499</v>
      </c>
      <c r="AQ382">
        <v>69679.580315536805</v>
      </c>
      <c r="AR382">
        <v>21219.028745346001</v>
      </c>
      <c r="AS382">
        <v>21219.028745346001</v>
      </c>
      <c r="AT382">
        <v>0</v>
      </c>
    </row>
    <row r="383" spans="1:46" x14ac:dyDescent="0.25">
      <c r="A383" t="s">
        <v>3291</v>
      </c>
      <c r="B383">
        <v>2193</v>
      </c>
      <c r="C383" t="s">
        <v>94</v>
      </c>
      <c r="D383">
        <v>1006</v>
      </c>
      <c r="E383" t="s">
        <v>627</v>
      </c>
      <c r="F383" t="s">
        <v>2892</v>
      </c>
      <c r="G383" t="s">
        <v>2903</v>
      </c>
      <c r="H383" t="s">
        <v>2904</v>
      </c>
      <c r="I383" t="s">
        <v>2895</v>
      </c>
      <c r="J383">
        <v>73.542054794297002</v>
      </c>
      <c r="K383">
        <v>1</v>
      </c>
      <c r="L383">
        <v>1</v>
      </c>
      <c r="M383">
        <v>4</v>
      </c>
      <c r="N383">
        <v>695708.01</v>
      </c>
      <c r="O383">
        <v>349075.38588207302</v>
      </c>
      <c r="P383">
        <v>309402.69090654398</v>
      </c>
      <c r="Q383">
        <v>118627.57774029</v>
      </c>
      <c r="R383">
        <v>104789.43816920499</v>
      </c>
      <c r="S383">
        <v>60165.989792583197</v>
      </c>
      <c r="T383">
        <v>1069312.58</v>
      </c>
      <c r="U383">
        <v>508290.52269811201</v>
      </c>
      <c r="V383">
        <v>1262834.10050207</v>
      </c>
      <c r="W383">
        <v>314769.00219604198</v>
      </c>
      <c r="X383">
        <v>0</v>
      </c>
      <c r="Y383">
        <v>0</v>
      </c>
      <c r="Z383">
        <v>0</v>
      </c>
      <c r="AA383">
        <v>0</v>
      </c>
      <c r="AB383">
        <v>0</v>
      </c>
      <c r="AC383">
        <v>15227.7901215774</v>
      </c>
      <c r="AD383">
        <v>44938.199671005699</v>
      </c>
      <c r="AE383">
        <v>0</v>
      </c>
      <c r="AF383">
        <v>0</v>
      </c>
      <c r="AG383">
        <v>0</v>
      </c>
      <c r="AH383">
        <v>0</v>
      </c>
      <c r="AI383">
        <v>0</v>
      </c>
      <c r="AJ383">
        <v>1637769.0924907001</v>
      </c>
      <c r="AK383" s="63">
        <v>22269.8304673655</v>
      </c>
      <c r="AL383">
        <v>396.07192657172499</v>
      </c>
      <c r="AM383">
        <v>78891.171681099702</v>
      </c>
      <c r="AN383">
        <v>21219.028745346001</v>
      </c>
      <c r="AO383">
        <v>22269.8304673655</v>
      </c>
      <c r="AP383">
        <v>396.07192657172499</v>
      </c>
      <c r="AQ383">
        <v>78891.171681099702</v>
      </c>
      <c r="AR383">
        <v>22269.8304673655</v>
      </c>
      <c r="AS383">
        <v>22269.8304673655</v>
      </c>
      <c r="AT383">
        <v>0</v>
      </c>
    </row>
    <row r="384" spans="1:46" x14ac:dyDescent="0.25">
      <c r="A384" t="s">
        <v>3293</v>
      </c>
      <c r="B384">
        <v>2084</v>
      </c>
      <c r="C384" t="s">
        <v>95</v>
      </c>
      <c r="D384">
        <v>563</v>
      </c>
      <c r="E384" t="s">
        <v>628</v>
      </c>
      <c r="F384" t="s">
        <v>2892</v>
      </c>
      <c r="G384" t="s">
        <v>2893</v>
      </c>
      <c r="H384" t="s">
        <v>2894</v>
      </c>
      <c r="I384" t="s">
        <v>2895</v>
      </c>
      <c r="J384">
        <v>288.16576673737899</v>
      </c>
      <c r="K384">
        <v>1</v>
      </c>
      <c r="L384">
        <v>1</v>
      </c>
      <c r="M384">
        <v>2</v>
      </c>
      <c r="N384">
        <v>1753620.7991053299</v>
      </c>
      <c r="O384">
        <v>375485.18279473</v>
      </c>
      <c r="P384">
        <v>628602.35791283404</v>
      </c>
      <c r="Q384">
        <v>227802.72019196799</v>
      </c>
      <c r="R384">
        <v>192563.37183170801</v>
      </c>
      <c r="S384">
        <v>152295.82983080501</v>
      </c>
      <c r="T384">
        <v>1555381.97</v>
      </c>
      <c r="U384">
        <v>1622692.4618365699</v>
      </c>
      <c r="V384">
        <v>2713741.1492829099</v>
      </c>
      <c r="W384">
        <v>464333.28255366703</v>
      </c>
      <c r="X384">
        <v>0</v>
      </c>
      <c r="Y384">
        <v>0</v>
      </c>
      <c r="Z384">
        <v>0</v>
      </c>
      <c r="AA384">
        <v>0</v>
      </c>
      <c r="AB384">
        <v>0</v>
      </c>
      <c r="AC384">
        <v>120102.996693441</v>
      </c>
      <c r="AD384">
        <v>32192.833137364101</v>
      </c>
      <c r="AE384">
        <v>0</v>
      </c>
      <c r="AF384">
        <v>0</v>
      </c>
      <c r="AG384">
        <v>0</v>
      </c>
      <c r="AH384">
        <v>0</v>
      </c>
      <c r="AI384">
        <v>0</v>
      </c>
      <c r="AJ384">
        <v>3330370.2616673801</v>
      </c>
      <c r="AK384" s="63">
        <v>11557.1335879828</v>
      </c>
      <c r="AL384">
        <v>396.07192657172499</v>
      </c>
      <c r="AM384">
        <v>78891.171681099702</v>
      </c>
      <c r="AN384">
        <v>6159.6084495526502</v>
      </c>
      <c r="AO384">
        <v>15545.6786896455</v>
      </c>
      <c r="AP384">
        <v>396.07192657172499</v>
      </c>
      <c r="AQ384">
        <v>69679.580315536805</v>
      </c>
      <c r="AR384">
        <v>11491.6452651203</v>
      </c>
      <c r="AS384">
        <v>11557.1335879828</v>
      </c>
      <c r="AT384">
        <v>0</v>
      </c>
    </row>
    <row r="385" spans="1:46" x14ac:dyDescent="0.25">
      <c r="A385" t="s">
        <v>3294</v>
      </c>
      <c r="B385">
        <v>2084</v>
      </c>
      <c r="C385" t="s">
        <v>95</v>
      </c>
      <c r="D385">
        <v>567</v>
      </c>
      <c r="E385" t="s">
        <v>629</v>
      </c>
      <c r="F385" t="s">
        <v>2892</v>
      </c>
      <c r="G385" t="s">
        <v>2903</v>
      </c>
      <c r="H385" t="s">
        <v>2894</v>
      </c>
      <c r="I385" t="s">
        <v>2895</v>
      </c>
      <c r="J385">
        <v>398.40177777776802</v>
      </c>
      <c r="K385">
        <v>1</v>
      </c>
      <c r="L385">
        <v>1</v>
      </c>
      <c r="M385">
        <v>2</v>
      </c>
      <c r="N385">
        <v>2817211.34992419</v>
      </c>
      <c r="O385">
        <v>1369667.5246240799</v>
      </c>
      <c r="P385">
        <v>1011670.74519815</v>
      </c>
      <c r="Q385">
        <v>314947.22546208301</v>
      </c>
      <c r="R385">
        <v>469373.53487575898</v>
      </c>
      <c r="S385">
        <v>210555.64663248</v>
      </c>
      <c r="T385">
        <v>3739427.07</v>
      </c>
      <c r="U385">
        <v>2243443.3100842601</v>
      </c>
      <c r="V385">
        <v>4763336.5916000996</v>
      </c>
      <c r="W385">
        <v>1219533.7884841501</v>
      </c>
      <c r="X385">
        <v>0</v>
      </c>
      <c r="Y385">
        <v>0</v>
      </c>
      <c r="Z385">
        <v>0</v>
      </c>
      <c r="AA385">
        <v>0</v>
      </c>
      <c r="AB385">
        <v>0</v>
      </c>
      <c r="AC385">
        <v>166047.64660582301</v>
      </c>
      <c r="AD385">
        <v>44508.000026656999</v>
      </c>
      <c r="AE385">
        <v>0</v>
      </c>
      <c r="AF385">
        <v>0</v>
      </c>
      <c r="AG385">
        <v>0</v>
      </c>
      <c r="AH385">
        <v>0</v>
      </c>
      <c r="AI385">
        <v>0</v>
      </c>
      <c r="AJ385">
        <v>6193426.0267167296</v>
      </c>
      <c r="AK385" s="63">
        <v>15545.6786896455</v>
      </c>
      <c r="AL385">
        <v>396.07192657172499</v>
      </c>
      <c r="AM385">
        <v>78891.171681099702</v>
      </c>
      <c r="AN385">
        <v>6159.6084495526502</v>
      </c>
      <c r="AO385">
        <v>15545.6786896455</v>
      </c>
      <c r="AP385">
        <v>396.07192657172499</v>
      </c>
      <c r="AQ385">
        <v>78891.171681099702</v>
      </c>
      <c r="AR385">
        <v>7196.4001726772503</v>
      </c>
      <c r="AS385">
        <v>15545.6786896455</v>
      </c>
      <c r="AT385">
        <v>0</v>
      </c>
    </row>
    <row r="386" spans="1:46" x14ac:dyDescent="0.25">
      <c r="A386" t="s">
        <v>3295</v>
      </c>
      <c r="B386">
        <v>2084</v>
      </c>
      <c r="C386" t="s">
        <v>95</v>
      </c>
      <c r="D386">
        <v>564</v>
      </c>
      <c r="E386" t="s">
        <v>630</v>
      </c>
      <c r="F386" t="s">
        <v>2892</v>
      </c>
      <c r="G386" t="s">
        <v>2911</v>
      </c>
      <c r="H386" t="s">
        <v>2894</v>
      </c>
      <c r="I386" t="s">
        <v>2895</v>
      </c>
      <c r="J386">
        <v>376.42261111110003</v>
      </c>
      <c r="K386">
        <v>1</v>
      </c>
      <c r="L386">
        <v>1</v>
      </c>
      <c r="M386">
        <v>2</v>
      </c>
      <c r="N386">
        <v>2034831.12043745</v>
      </c>
      <c r="O386">
        <v>692039.766693666</v>
      </c>
      <c r="P386">
        <v>836281.51423177402</v>
      </c>
      <c r="Q386">
        <v>297572.10831715597</v>
      </c>
      <c r="R386">
        <v>251539.96621433701</v>
      </c>
      <c r="S386">
        <v>198939.64010821999</v>
      </c>
      <c r="T386">
        <v>1992588.22</v>
      </c>
      <c r="U386">
        <v>2119676.2558943802</v>
      </c>
      <c r="V386">
        <v>3579278.37788072</v>
      </c>
      <c r="W386">
        <v>532986.09801365505</v>
      </c>
      <c r="X386">
        <v>0</v>
      </c>
      <c r="Y386">
        <v>0</v>
      </c>
      <c r="Z386">
        <v>0</v>
      </c>
      <c r="AA386">
        <v>0</v>
      </c>
      <c r="AB386">
        <v>0</v>
      </c>
      <c r="AC386">
        <v>156887.072775771</v>
      </c>
      <c r="AD386">
        <v>42052.567332449398</v>
      </c>
      <c r="AE386">
        <v>0</v>
      </c>
      <c r="AF386">
        <v>0</v>
      </c>
      <c r="AG386">
        <v>0</v>
      </c>
      <c r="AH386">
        <v>0</v>
      </c>
      <c r="AI386">
        <v>0</v>
      </c>
      <c r="AJ386">
        <v>4311204.1160025997</v>
      </c>
      <c r="AK386" s="63">
        <v>11453.095506874801</v>
      </c>
      <c r="AL386">
        <v>396.07192657172499</v>
      </c>
      <c r="AM386">
        <v>78891.171681099702</v>
      </c>
      <c r="AN386">
        <v>6159.6084495526502</v>
      </c>
      <c r="AO386">
        <v>15545.6786896455</v>
      </c>
      <c r="AP386">
        <v>3712.8033307938799</v>
      </c>
      <c r="AQ386">
        <v>25435.7452526624</v>
      </c>
      <c r="AR386">
        <v>11453.095506874801</v>
      </c>
      <c r="AS386">
        <v>11453.095506874801</v>
      </c>
      <c r="AT386">
        <v>0</v>
      </c>
    </row>
    <row r="387" spans="1:46" x14ac:dyDescent="0.25">
      <c r="A387" t="s">
        <v>3296</v>
      </c>
      <c r="B387">
        <v>2084</v>
      </c>
      <c r="C387" t="s">
        <v>95</v>
      </c>
      <c r="D387">
        <v>2084</v>
      </c>
      <c r="E387" t="s">
        <v>95</v>
      </c>
      <c r="F387" t="s">
        <v>1871</v>
      </c>
      <c r="G387" t="s">
        <v>1871</v>
      </c>
      <c r="H387" t="s">
        <v>2899</v>
      </c>
      <c r="I387" t="s">
        <v>2895</v>
      </c>
      <c r="J387">
        <v>6</v>
      </c>
      <c r="K387">
        <v>0</v>
      </c>
      <c r="L387">
        <v>0</v>
      </c>
      <c r="M387">
        <v>2</v>
      </c>
      <c r="N387">
        <v>9954.6802769473597</v>
      </c>
      <c r="O387">
        <v>2794.7541648912802</v>
      </c>
      <c r="P387">
        <v>12284.622519729101</v>
      </c>
      <c r="Q387">
        <v>4743.1599409844503</v>
      </c>
      <c r="R387">
        <v>4009.4291701318102</v>
      </c>
      <c r="S387">
        <v>3171.0046246319198</v>
      </c>
      <c r="T387">
        <v>0</v>
      </c>
      <c r="U387">
        <v>33786.646072684001</v>
      </c>
      <c r="V387">
        <v>25888.181792586802</v>
      </c>
      <c r="W387">
        <v>7898.4642800971696</v>
      </c>
      <c r="X387">
        <v>0</v>
      </c>
      <c r="Y387">
        <v>0</v>
      </c>
      <c r="Z387">
        <v>0</v>
      </c>
      <c r="AA387">
        <v>0</v>
      </c>
      <c r="AB387">
        <v>0</v>
      </c>
      <c r="AC387">
        <v>2500.70641047861</v>
      </c>
      <c r="AD387">
        <v>670.29821415331105</v>
      </c>
      <c r="AE387">
        <v>0</v>
      </c>
      <c r="AF387">
        <v>0</v>
      </c>
      <c r="AG387">
        <v>0</v>
      </c>
      <c r="AH387">
        <v>0</v>
      </c>
      <c r="AI387">
        <v>0</v>
      </c>
      <c r="AJ387">
        <v>36957.650697315898</v>
      </c>
      <c r="AK387" s="63">
        <v>6159.6084495526502</v>
      </c>
      <c r="AL387">
        <v>396.07192657172499</v>
      </c>
      <c r="AM387">
        <v>78891.171681099702</v>
      </c>
      <c r="AN387">
        <v>6159.6084495526502</v>
      </c>
      <c r="AO387">
        <v>15545.6786896455</v>
      </c>
      <c r="AP387">
        <v>539.66620917061095</v>
      </c>
      <c r="AQ387">
        <v>36189.915802998497</v>
      </c>
      <c r="AR387">
        <v>6159.6084495526502</v>
      </c>
      <c r="AS387">
        <v>6159.6084495526502</v>
      </c>
      <c r="AT387">
        <v>0</v>
      </c>
    </row>
    <row r="388" spans="1:46" x14ac:dyDescent="0.25">
      <c r="A388" t="s">
        <v>3297</v>
      </c>
      <c r="B388">
        <v>2084</v>
      </c>
      <c r="C388" t="s">
        <v>95</v>
      </c>
      <c r="D388">
        <v>566</v>
      </c>
      <c r="E388" t="s">
        <v>631</v>
      </c>
      <c r="F388" t="s">
        <v>2892</v>
      </c>
      <c r="G388" t="s">
        <v>2893</v>
      </c>
      <c r="H388" t="s">
        <v>2894</v>
      </c>
      <c r="I388" t="s">
        <v>2895</v>
      </c>
      <c r="J388">
        <v>362.842655990558</v>
      </c>
      <c r="K388">
        <v>1</v>
      </c>
      <c r="L388">
        <v>1</v>
      </c>
      <c r="M388">
        <v>2</v>
      </c>
      <c r="N388">
        <v>2292851.1352040698</v>
      </c>
      <c r="O388">
        <v>382092.47733830399</v>
      </c>
      <c r="P388">
        <v>773650.74048332102</v>
      </c>
      <c r="Q388">
        <v>286836.791795803</v>
      </c>
      <c r="R388">
        <v>242465.32151610701</v>
      </c>
      <c r="S388">
        <v>191762.62335996499</v>
      </c>
      <c r="T388">
        <v>1934690.4</v>
      </c>
      <c r="U388">
        <v>2043206.0663375999</v>
      </c>
      <c r="V388">
        <v>3436582.4567314298</v>
      </c>
      <c r="W388">
        <v>541314.00960616802</v>
      </c>
      <c r="X388">
        <v>0</v>
      </c>
      <c r="Y388">
        <v>0</v>
      </c>
      <c r="Z388">
        <v>0</v>
      </c>
      <c r="AA388">
        <v>0</v>
      </c>
      <c r="AB388">
        <v>0</v>
      </c>
      <c r="AC388">
        <v>151227.159305112</v>
      </c>
      <c r="AD388">
        <v>40535.464054852499</v>
      </c>
      <c r="AE388">
        <v>0</v>
      </c>
      <c r="AF388">
        <v>0</v>
      </c>
      <c r="AG388">
        <v>0</v>
      </c>
      <c r="AH388">
        <v>0</v>
      </c>
      <c r="AI388">
        <v>0</v>
      </c>
      <c r="AJ388">
        <v>4169659.0896975701</v>
      </c>
      <c r="AK388" s="63">
        <v>11491.6452651203</v>
      </c>
      <c r="AL388">
        <v>396.07192657172499</v>
      </c>
      <c r="AM388">
        <v>78891.171681099702</v>
      </c>
      <c r="AN388">
        <v>6159.6084495526502</v>
      </c>
      <c r="AO388">
        <v>15545.6786896455</v>
      </c>
      <c r="AP388">
        <v>396.07192657172499</v>
      </c>
      <c r="AQ388">
        <v>69679.580315536805</v>
      </c>
      <c r="AR388">
        <v>11491.6452651203</v>
      </c>
      <c r="AS388">
        <v>11557.1335879828</v>
      </c>
      <c r="AT388">
        <v>0</v>
      </c>
    </row>
    <row r="389" spans="1:46" x14ac:dyDescent="0.25">
      <c r="A389" t="s">
        <v>3298</v>
      </c>
      <c r="B389">
        <v>2084</v>
      </c>
      <c r="C389" t="s">
        <v>95</v>
      </c>
      <c r="D389">
        <v>4045</v>
      </c>
      <c r="E389" t="s">
        <v>632</v>
      </c>
      <c r="F389" t="s">
        <v>2906</v>
      </c>
      <c r="G389" t="s">
        <v>2903</v>
      </c>
      <c r="H389" t="s">
        <v>2942</v>
      </c>
      <c r="I389" t="s">
        <v>2895</v>
      </c>
      <c r="J389">
        <v>89.322964231332094</v>
      </c>
      <c r="K389">
        <v>1</v>
      </c>
      <c r="L389">
        <v>2</v>
      </c>
      <c r="M389">
        <v>2</v>
      </c>
      <c r="N389">
        <v>148196.92505201901</v>
      </c>
      <c r="O389">
        <v>41605.954384324999</v>
      </c>
      <c r="P389">
        <v>182883.14965419599</v>
      </c>
      <c r="Q389">
        <v>72460.554292006796</v>
      </c>
      <c r="R389">
        <v>150449.95639195701</v>
      </c>
      <c r="S389">
        <v>47207.2554438976</v>
      </c>
      <c r="T389">
        <v>92609.31</v>
      </c>
      <c r="U389">
        <v>502987.22977450502</v>
      </c>
      <c r="V389">
        <v>385401.52271224302</v>
      </c>
      <c r="W389">
        <v>210195.01706226199</v>
      </c>
      <c r="X389">
        <v>0</v>
      </c>
      <c r="Y389">
        <v>0</v>
      </c>
      <c r="Z389">
        <v>0</v>
      </c>
      <c r="AA389">
        <v>0</v>
      </c>
      <c r="AB389">
        <v>0</v>
      </c>
      <c r="AC389">
        <v>37228.418209374002</v>
      </c>
      <c r="AD389">
        <v>9978.8372345236603</v>
      </c>
      <c r="AE389">
        <v>0</v>
      </c>
      <c r="AF389">
        <v>0</v>
      </c>
      <c r="AG389">
        <v>0</v>
      </c>
      <c r="AH389">
        <v>0</v>
      </c>
      <c r="AI389">
        <v>0</v>
      </c>
      <c r="AJ389">
        <v>642803.79521840205</v>
      </c>
      <c r="AK389" s="63">
        <v>7196.4001726772503</v>
      </c>
      <c r="AL389">
        <v>396.07192657172499</v>
      </c>
      <c r="AM389">
        <v>78891.171681099702</v>
      </c>
      <c r="AN389">
        <v>6159.6084495526502</v>
      </c>
      <c r="AO389">
        <v>15545.6786896455</v>
      </c>
      <c r="AP389">
        <v>396.07192657172499</v>
      </c>
      <c r="AQ389">
        <v>78891.171681099702</v>
      </c>
      <c r="AR389">
        <v>7196.4001726772503</v>
      </c>
      <c r="AS389">
        <v>15545.6786896455</v>
      </c>
      <c r="AT389">
        <v>0</v>
      </c>
    </row>
    <row r="390" spans="1:46" x14ac:dyDescent="0.25">
      <c r="A390" t="s">
        <v>3299</v>
      </c>
      <c r="B390">
        <v>2241</v>
      </c>
      <c r="C390" t="s">
        <v>96</v>
      </c>
      <c r="D390">
        <v>1128</v>
      </c>
      <c r="E390" t="s">
        <v>633</v>
      </c>
      <c r="F390" t="s">
        <v>2892</v>
      </c>
      <c r="G390" t="s">
        <v>2893</v>
      </c>
      <c r="H390" t="s">
        <v>2904</v>
      </c>
      <c r="I390" t="s">
        <v>2895</v>
      </c>
      <c r="J390">
        <v>364.98437499998602</v>
      </c>
      <c r="K390">
        <v>6</v>
      </c>
      <c r="L390">
        <v>1</v>
      </c>
      <c r="M390">
        <v>2</v>
      </c>
      <c r="N390">
        <v>3417742.5396883399</v>
      </c>
      <c r="O390">
        <v>825705.62631093303</v>
      </c>
      <c r="P390">
        <v>812757.05936548102</v>
      </c>
      <c r="Q390">
        <v>122887.408846112</v>
      </c>
      <c r="R390">
        <v>101516.51453150601</v>
      </c>
      <c r="S390">
        <v>101357.424434225</v>
      </c>
      <c r="T390">
        <v>3953183.16</v>
      </c>
      <c r="U390">
        <v>1327425.9887423699</v>
      </c>
      <c r="V390">
        <v>4451506.4012181303</v>
      </c>
      <c r="W390">
        <v>776980.15787706198</v>
      </c>
      <c r="X390">
        <v>0</v>
      </c>
      <c r="Y390">
        <v>0</v>
      </c>
      <c r="Z390">
        <v>1386.13077981829</v>
      </c>
      <c r="AA390">
        <v>440.795315692842</v>
      </c>
      <c r="AB390">
        <v>50295.663551671198</v>
      </c>
      <c r="AC390">
        <v>101357.424434225</v>
      </c>
      <c r="AD390">
        <v>0</v>
      </c>
      <c r="AE390">
        <v>0</v>
      </c>
      <c r="AF390">
        <v>0</v>
      </c>
      <c r="AG390">
        <v>0</v>
      </c>
      <c r="AH390">
        <v>0</v>
      </c>
      <c r="AI390">
        <v>0</v>
      </c>
      <c r="AJ390">
        <v>5381966.5731765898</v>
      </c>
      <c r="AK390" s="63">
        <v>14745.7451382043</v>
      </c>
      <c r="AL390">
        <v>396.07192657172499</v>
      </c>
      <c r="AM390">
        <v>78891.171681099702</v>
      </c>
      <c r="AN390">
        <v>3914.6426834755498</v>
      </c>
      <c r="AO390">
        <v>15551.2104053286</v>
      </c>
      <c r="AP390">
        <v>396.07192657172499</v>
      </c>
      <c r="AQ390">
        <v>69679.580315536805</v>
      </c>
      <c r="AR390">
        <v>3914.6426834755498</v>
      </c>
      <c r="AS390">
        <v>15551.2104053286</v>
      </c>
      <c r="AT390">
        <v>0</v>
      </c>
    </row>
    <row r="391" spans="1:46" x14ac:dyDescent="0.25">
      <c r="A391" t="s">
        <v>3300</v>
      </c>
      <c r="B391">
        <v>2241</v>
      </c>
      <c r="C391" t="s">
        <v>96</v>
      </c>
      <c r="D391">
        <v>1129</v>
      </c>
      <c r="E391" t="s">
        <v>635</v>
      </c>
      <c r="F391" t="s">
        <v>2892</v>
      </c>
      <c r="G391" t="s">
        <v>2893</v>
      </c>
      <c r="H391" t="s">
        <v>2904</v>
      </c>
      <c r="I391" t="s">
        <v>2895</v>
      </c>
      <c r="J391">
        <v>254.18913246267999</v>
      </c>
      <c r="K391">
        <v>1</v>
      </c>
      <c r="L391">
        <v>1</v>
      </c>
      <c r="M391">
        <v>2</v>
      </c>
      <c r="N391">
        <v>1760272.1871759</v>
      </c>
      <c r="O391">
        <v>703700.30744573195</v>
      </c>
      <c r="P391">
        <v>520283.372646451</v>
      </c>
      <c r="Q391">
        <v>85734.459828827399</v>
      </c>
      <c r="R391">
        <v>70699.998484591197</v>
      </c>
      <c r="S391">
        <v>70589.202032520596</v>
      </c>
      <c r="T391">
        <v>2216219.9</v>
      </c>
      <c r="U391">
        <v>924470.42558150797</v>
      </c>
      <c r="V391">
        <v>2839087.3782171202</v>
      </c>
      <c r="W391">
        <v>265302.77466761298</v>
      </c>
      <c r="X391">
        <v>0</v>
      </c>
      <c r="Y391">
        <v>0</v>
      </c>
      <c r="Z391">
        <v>965.35469607936795</v>
      </c>
      <c r="AA391">
        <v>306.98678235083599</v>
      </c>
      <c r="AB391">
        <v>35027.831218348998</v>
      </c>
      <c r="AC391">
        <v>70589.202032520596</v>
      </c>
      <c r="AD391">
        <v>0</v>
      </c>
      <c r="AE391">
        <v>0</v>
      </c>
      <c r="AF391">
        <v>0</v>
      </c>
      <c r="AG391">
        <v>0</v>
      </c>
      <c r="AH391">
        <v>0</v>
      </c>
      <c r="AI391">
        <v>0</v>
      </c>
      <c r="AJ391">
        <v>3211279.5276140301</v>
      </c>
      <c r="AK391" s="63">
        <v>12633.4257350105</v>
      </c>
      <c r="AL391">
        <v>396.07192657172499</v>
      </c>
      <c r="AM391">
        <v>78891.171681099702</v>
      </c>
      <c r="AN391">
        <v>3914.6426834755498</v>
      </c>
      <c r="AO391">
        <v>15551.2104053286</v>
      </c>
      <c r="AP391">
        <v>396.07192657172499</v>
      </c>
      <c r="AQ391">
        <v>69679.580315536805</v>
      </c>
      <c r="AR391">
        <v>3914.6426834755498</v>
      </c>
      <c r="AS391">
        <v>15551.2104053286</v>
      </c>
      <c r="AT391">
        <v>0</v>
      </c>
    </row>
    <row r="392" spans="1:46" x14ac:dyDescent="0.25">
      <c r="A392" t="s">
        <v>3301</v>
      </c>
      <c r="B392">
        <v>2241</v>
      </c>
      <c r="C392" t="s">
        <v>96</v>
      </c>
      <c r="D392">
        <v>1130</v>
      </c>
      <c r="E392" t="s">
        <v>636</v>
      </c>
      <c r="F392" t="s">
        <v>2892</v>
      </c>
      <c r="G392" t="s">
        <v>2893</v>
      </c>
      <c r="H392" t="s">
        <v>2904</v>
      </c>
      <c r="I392" t="s">
        <v>2895</v>
      </c>
      <c r="J392">
        <v>407.147854477598</v>
      </c>
      <c r="K392">
        <v>5</v>
      </c>
      <c r="L392">
        <v>1</v>
      </c>
      <c r="M392">
        <v>2</v>
      </c>
      <c r="N392">
        <v>3859308.3259381</v>
      </c>
      <c r="O392">
        <v>954286.10000760702</v>
      </c>
      <c r="P392">
        <v>851285.30255347304</v>
      </c>
      <c r="Q392">
        <v>138648.62543587</v>
      </c>
      <c r="R392">
        <v>113243.837042471</v>
      </c>
      <c r="S392">
        <v>113066.368645977</v>
      </c>
      <c r="T392">
        <v>4436000.1900000004</v>
      </c>
      <c r="U392">
        <v>1480772.0009775199</v>
      </c>
      <c r="V392">
        <v>4969839.3686569296</v>
      </c>
      <c r="W392">
        <v>888788.96193021</v>
      </c>
      <c r="X392">
        <v>0</v>
      </c>
      <c r="Y392">
        <v>0</v>
      </c>
      <c r="Z392">
        <v>1546.25844744285</v>
      </c>
      <c r="AA392">
        <v>491.71657567018599</v>
      </c>
      <c r="AB392">
        <v>56105.885367259398</v>
      </c>
      <c r="AC392">
        <v>113066.368645977</v>
      </c>
      <c r="AD392">
        <v>0</v>
      </c>
      <c r="AE392">
        <v>0</v>
      </c>
      <c r="AF392">
        <v>0</v>
      </c>
      <c r="AG392">
        <v>0</v>
      </c>
      <c r="AH392">
        <v>0</v>
      </c>
      <c r="AI392">
        <v>0</v>
      </c>
      <c r="AJ392">
        <v>6029838.5596235003</v>
      </c>
      <c r="AK392" s="63">
        <v>14809.9480159615</v>
      </c>
      <c r="AL392">
        <v>396.07192657172499</v>
      </c>
      <c r="AM392">
        <v>78891.171681099702</v>
      </c>
      <c r="AN392">
        <v>3914.6426834755498</v>
      </c>
      <c r="AO392">
        <v>15551.2104053286</v>
      </c>
      <c r="AP392">
        <v>396.07192657172499</v>
      </c>
      <c r="AQ392">
        <v>69679.580315536805</v>
      </c>
      <c r="AR392">
        <v>3914.6426834755498</v>
      </c>
      <c r="AS392">
        <v>15551.2104053286</v>
      </c>
      <c r="AT392">
        <v>0</v>
      </c>
    </row>
    <row r="393" spans="1:46" x14ac:dyDescent="0.25">
      <c r="A393" t="s">
        <v>3302</v>
      </c>
      <c r="B393">
        <v>2241</v>
      </c>
      <c r="C393" t="s">
        <v>96</v>
      </c>
      <c r="D393">
        <v>3986</v>
      </c>
      <c r="E393" t="s">
        <v>637</v>
      </c>
      <c r="F393" t="s">
        <v>2892</v>
      </c>
      <c r="G393" t="s">
        <v>2893</v>
      </c>
      <c r="H393" t="s">
        <v>2904</v>
      </c>
      <c r="I393" t="s">
        <v>2895</v>
      </c>
      <c r="J393">
        <v>239.04967350744499</v>
      </c>
      <c r="K393">
        <v>4</v>
      </c>
      <c r="L393">
        <v>1</v>
      </c>
      <c r="M393">
        <v>2</v>
      </c>
      <c r="N393">
        <v>2267202.1576927602</v>
      </c>
      <c r="O393">
        <v>629123.02761198604</v>
      </c>
      <c r="P393">
        <v>560950.86750553898</v>
      </c>
      <c r="Q393">
        <v>80486.171395254903</v>
      </c>
      <c r="R393">
        <v>66489.1193064666</v>
      </c>
      <c r="S393">
        <v>66384.921871129205</v>
      </c>
      <c r="T393">
        <v>2734842.21</v>
      </c>
      <c r="U393">
        <v>869409.13351200905</v>
      </c>
      <c r="V393">
        <v>3166156.7611640198</v>
      </c>
      <c r="W393">
        <v>403956.44140011299</v>
      </c>
      <c r="X393">
        <v>0</v>
      </c>
      <c r="Y393">
        <v>0</v>
      </c>
      <c r="Z393">
        <v>907.858344221435</v>
      </c>
      <c r="AA393">
        <v>288.702704876035</v>
      </c>
      <c r="AB393">
        <v>32941.5798987772</v>
      </c>
      <c r="AC393">
        <v>66384.921871129205</v>
      </c>
      <c r="AD393">
        <v>0</v>
      </c>
      <c r="AE393">
        <v>0</v>
      </c>
      <c r="AF393">
        <v>0</v>
      </c>
      <c r="AG393">
        <v>0</v>
      </c>
      <c r="AH393">
        <v>0</v>
      </c>
      <c r="AI393">
        <v>0</v>
      </c>
      <c r="AJ393">
        <v>3670636.2653831402</v>
      </c>
      <c r="AK393" s="63">
        <v>15355.119342042601</v>
      </c>
      <c r="AL393">
        <v>396.07192657172499</v>
      </c>
      <c r="AM393">
        <v>78891.171681099702</v>
      </c>
      <c r="AN393">
        <v>3914.6426834755498</v>
      </c>
      <c r="AO393">
        <v>15551.2104053286</v>
      </c>
      <c r="AP393">
        <v>396.07192657172499</v>
      </c>
      <c r="AQ393">
        <v>69679.580315536805</v>
      </c>
      <c r="AR393">
        <v>3914.6426834755498</v>
      </c>
      <c r="AS393">
        <v>15551.2104053286</v>
      </c>
      <c r="AT393">
        <v>0</v>
      </c>
    </row>
    <row r="394" spans="1:46" x14ac:dyDescent="0.25">
      <c r="A394" t="s">
        <v>3303</v>
      </c>
      <c r="B394">
        <v>2241</v>
      </c>
      <c r="C394" t="s">
        <v>96</v>
      </c>
      <c r="D394">
        <v>4595</v>
      </c>
      <c r="E394" t="s">
        <v>638</v>
      </c>
      <c r="F394" t="s">
        <v>2906</v>
      </c>
      <c r="G394" t="s">
        <v>2893</v>
      </c>
      <c r="H394" t="s">
        <v>2894</v>
      </c>
      <c r="I394" t="s">
        <v>2895</v>
      </c>
      <c r="J394">
        <v>203.74999999999699</v>
      </c>
      <c r="K394">
        <v>1</v>
      </c>
      <c r="L394">
        <v>1</v>
      </c>
      <c r="M394">
        <v>2</v>
      </c>
      <c r="N394">
        <v>122643.977085319</v>
      </c>
      <c r="O394">
        <v>139221.39967869499</v>
      </c>
      <c r="P394">
        <v>353889.053321035</v>
      </c>
      <c r="Q394">
        <v>68601.045051300607</v>
      </c>
      <c r="R394">
        <v>56670.8912834824</v>
      </c>
      <c r="S394">
        <v>56582.080338298903</v>
      </c>
      <c r="T394">
        <v>0</v>
      </c>
      <c r="U394">
        <v>741026.36641983304</v>
      </c>
      <c r="V394">
        <v>514753.43406329898</v>
      </c>
      <c r="W394">
        <v>197175.85761021401</v>
      </c>
      <c r="X394">
        <v>0</v>
      </c>
      <c r="Y394">
        <v>0</v>
      </c>
      <c r="Z394">
        <v>773.79790953512304</v>
      </c>
      <c r="AA394">
        <v>246.070932686964</v>
      </c>
      <c r="AB394">
        <v>28077.205904097202</v>
      </c>
      <c r="AC394">
        <v>56582.080338298903</v>
      </c>
      <c r="AD394">
        <v>0</v>
      </c>
      <c r="AE394">
        <v>0</v>
      </c>
      <c r="AF394">
        <v>0</v>
      </c>
      <c r="AG394">
        <v>0</v>
      </c>
      <c r="AH394">
        <v>0</v>
      </c>
      <c r="AI394">
        <v>0</v>
      </c>
      <c r="AJ394">
        <v>797608.44675813103</v>
      </c>
      <c r="AK394" s="63">
        <v>3914.6426834755498</v>
      </c>
      <c r="AL394">
        <v>396.07192657172499</v>
      </c>
      <c r="AM394">
        <v>78891.171681099702</v>
      </c>
      <c r="AN394">
        <v>3914.6426834755498</v>
      </c>
      <c r="AO394">
        <v>15551.2104053286</v>
      </c>
      <c r="AP394">
        <v>396.07192657172499</v>
      </c>
      <c r="AQ394">
        <v>69679.580315536805</v>
      </c>
      <c r="AR394">
        <v>3914.6426834755498</v>
      </c>
      <c r="AS394">
        <v>15551.2104053286</v>
      </c>
      <c r="AT394">
        <v>0</v>
      </c>
    </row>
    <row r="395" spans="1:46" x14ac:dyDescent="0.25">
      <c r="A395" t="s">
        <v>3304</v>
      </c>
      <c r="B395">
        <v>2241</v>
      </c>
      <c r="C395" t="s">
        <v>96</v>
      </c>
      <c r="D395">
        <v>1134</v>
      </c>
      <c r="E395" t="s">
        <v>639</v>
      </c>
      <c r="F395" t="s">
        <v>2892</v>
      </c>
      <c r="G395" t="s">
        <v>2903</v>
      </c>
      <c r="H395" t="s">
        <v>2904</v>
      </c>
      <c r="I395" t="s">
        <v>2895</v>
      </c>
      <c r="J395">
        <v>1905.24528867189</v>
      </c>
      <c r="K395">
        <v>1</v>
      </c>
      <c r="L395">
        <v>1</v>
      </c>
      <c r="M395">
        <v>2</v>
      </c>
      <c r="N395">
        <v>14060269.032396501</v>
      </c>
      <c r="O395">
        <v>5185695.9556203298</v>
      </c>
      <c r="P395">
        <v>4456832.5903188698</v>
      </c>
      <c r="Q395">
        <v>650008.794758089</v>
      </c>
      <c r="R395">
        <v>535308.56422180799</v>
      </c>
      <c r="S395">
        <v>529093.21221006103</v>
      </c>
      <c r="T395">
        <v>17958853.620000001</v>
      </c>
      <c r="U395">
        <v>6929261.3173156204</v>
      </c>
      <c r="V395">
        <v>19988599.605284899</v>
      </c>
      <c r="W395">
        <v>4132538.4695175798</v>
      </c>
      <c r="X395">
        <v>0</v>
      </c>
      <c r="Y395">
        <v>0</v>
      </c>
      <c r="Z395">
        <v>498743.92464552599</v>
      </c>
      <c r="AA395">
        <v>5685.8739763481899</v>
      </c>
      <c r="AB395">
        <v>262547.06389130198</v>
      </c>
      <c r="AC395">
        <v>529093.21221006103</v>
      </c>
      <c r="AD395">
        <v>0</v>
      </c>
      <c r="AE395">
        <v>0</v>
      </c>
      <c r="AF395">
        <v>0</v>
      </c>
      <c r="AG395">
        <v>0</v>
      </c>
      <c r="AH395">
        <v>0</v>
      </c>
      <c r="AI395">
        <v>0</v>
      </c>
      <c r="AJ395">
        <v>25417208.149525698</v>
      </c>
      <c r="AK395" s="63">
        <v>13340.6487346537</v>
      </c>
      <c r="AL395">
        <v>396.07192657172499</v>
      </c>
      <c r="AM395">
        <v>78891.171681099702</v>
      </c>
      <c r="AN395">
        <v>3914.6426834755498</v>
      </c>
      <c r="AO395">
        <v>15551.2104053286</v>
      </c>
      <c r="AP395">
        <v>396.07192657172499</v>
      </c>
      <c r="AQ395">
        <v>78891.171681099702</v>
      </c>
      <c r="AR395">
        <v>13340.6487346537</v>
      </c>
      <c r="AS395">
        <v>13340.6487346537</v>
      </c>
      <c r="AT395">
        <v>0</v>
      </c>
    </row>
    <row r="396" spans="1:46" x14ac:dyDescent="0.25">
      <c r="A396" t="s">
        <v>3305</v>
      </c>
      <c r="B396">
        <v>2241</v>
      </c>
      <c r="C396" t="s">
        <v>96</v>
      </c>
      <c r="D396">
        <v>2241</v>
      </c>
      <c r="E396" t="s">
        <v>96</v>
      </c>
      <c r="F396" t="s">
        <v>1871</v>
      </c>
      <c r="G396" t="s">
        <v>1871</v>
      </c>
      <c r="H396" t="s">
        <v>2899</v>
      </c>
      <c r="I396" t="s">
        <v>2895</v>
      </c>
      <c r="J396">
        <v>35.704075221907701</v>
      </c>
      <c r="K396">
        <v>2</v>
      </c>
      <c r="L396">
        <v>2</v>
      </c>
      <c r="M396">
        <v>2</v>
      </c>
      <c r="N396">
        <v>21491.483599353302</v>
      </c>
      <c r="O396">
        <v>24396.4236889692</v>
      </c>
      <c r="P396">
        <v>62013.6509447075</v>
      </c>
      <c r="Q396">
        <v>12021.285265340601</v>
      </c>
      <c r="R396">
        <v>9930.7080504443693</v>
      </c>
      <c r="S396">
        <v>9915.1452888867698</v>
      </c>
      <c r="T396">
        <v>0</v>
      </c>
      <c r="U396">
        <v>129853.551548815</v>
      </c>
      <c r="V396">
        <v>90202.676468866906</v>
      </c>
      <c r="W396">
        <v>34552.057188021397</v>
      </c>
      <c r="X396">
        <v>0</v>
      </c>
      <c r="Y396">
        <v>0</v>
      </c>
      <c r="Z396">
        <v>135.59626389495699</v>
      </c>
      <c r="AA396">
        <v>43.120172223708003</v>
      </c>
      <c r="AB396">
        <v>4920.1014558080697</v>
      </c>
      <c r="AC396">
        <v>9915.1452888867698</v>
      </c>
      <c r="AD396">
        <v>0</v>
      </c>
      <c r="AE396">
        <v>0</v>
      </c>
      <c r="AF396">
        <v>0</v>
      </c>
      <c r="AG396">
        <v>0</v>
      </c>
      <c r="AH396">
        <v>0</v>
      </c>
      <c r="AI396">
        <v>0</v>
      </c>
      <c r="AJ396">
        <v>139768.69683770201</v>
      </c>
      <c r="AK396" s="63">
        <v>3914.6426834755498</v>
      </c>
      <c r="AL396">
        <v>396.07192657172499</v>
      </c>
      <c r="AM396">
        <v>78891.171681099702</v>
      </c>
      <c r="AN396">
        <v>3914.6426834755498</v>
      </c>
      <c r="AO396">
        <v>15551.2104053286</v>
      </c>
      <c r="AP396">
        <v>539.66620917061095</v>
      </c>
      <c r="AQ396">
        <v>36189.915802998497</v>
      </c>
      <c r="AR396">
        <v>3914.6426834755498</v>
      </c>
      <c r="AS396">
        <v>3914.6426834755498</v>
      </c>
      <c r="AT396">
        <v>0</v>
      </c>
    </row>
    <row r="397" spans="1:46" x14ac:dyDescent="0.25">
      <c r="A397" t="s">
        <v>3306</v>
      </c>
      <c r="B397">
        <v>2241</v>
      </c>
      <c r="C397" t="s">
        <v>96</v>
      </c>
      <c r="D397">
        <v>1132</v>
      </c>
      <c r="E397" t="s">
        <v>640</v>
      </c>
      <c r="F397" t="s">
        <v>2892</v>
      </c>
      <c r="G397" t="s">
        <v>2893</v>
      </c>
      <c r="H397" t="s">
        <v>2904</v>
      </c>
      <c r="I397" t="s">
        <v>2895</v>
      </c>
      <c r="J397">
        <v>490.92374067163098</v>
      </c>
      <c r="K397">
        <v>1</v>
      </c>
      <c r="L397">
        <v>1</v>
      </c>
      <c r="M397">
        <v>2</v>
      </c>
      <c r="N397">
        <v>4036215.4392101699</v>
      </c>
      <c r="O397">
        <v>1037808.97202113</v>
      </c>
      <c r="P397">
        <v>983543.26233917801</v>
      </c>
      <c r="Q397">
        <v>167051.06668990501</v>
      </c>
      <c r="R397">
        <v>136545.20704826</v>
      </c>
      <c r="S397">
        <v>136331.222256004</v>
      </c>
      <c r="T397">
        <v>4575704.1399999997</v>
      </c>
      <c r="U397">
        <v>1785459.8073086401</v>
      </c>
      <c r="V397">
        <v>5787344.1048413496</v>
      </c>
      <c r="W397">
        <v>503712.13803997397</v>
      </c>
      <c r="X397">
        <v>0</v>
      </c>
      <c r="Y397">
        <v>0</v>
      </c>
      <c r="Z397">
        <v>1864.4209289466301</v>
      </c>
      <c r="AA397">
        <v>592.89355948585705</v>
      </c>
      <c r="AB397">
        <v>67650.389938881999</v>
      </c>
      <c r="AC397">
        <v>136331.222256004</v>
      </c>
      <c r="AD397">
        <v>0</v>
      </c>
      <c r="AE397">
        <v>0</v>
      </c>
      <c r="AF397">
        <v>0</v>
      </c>
      <c r="AG397">
        <v>0</v>
      </c>
      <c r="AH397">
        <v>0</v>
      </c>
      <c r="AI397">
        <v>0</v>
      </c>
      <c r="AJ397">
        <v>6497495.1695646401</v>
      </c>
      <c r="AK397" s="63">
        <v>13235.2433407996</v>
      </c>
      <c r="AL397">
        <v>396.07192657172499</v>
      </c>
      <c r="AM397">
        <v>78891.171681099702</v>
      </c>
      <c r="AN397">
        <v>3914.6426834755498</v>
      </c>
      <c r="AO397">
        <v>15551.2104053286</v>
      </c>
      <c r="AP397">
        <v>396.07192657172499</v>
      </c>
      <c r="AQ397">
        <v>69679.580315536805</v>
      </c>
      <c r="AR397">
        <v>3914.6426834755498</v>
      </c>
      <c r="AS397">
        <v>15551.2104053286</v>
      </c>
      <c r="AT397">
        <v>0</v>
      </c>
    </row>
    <row r="398" spans="1:46" x14ac:dyDescent="0.25">
      <c r="A398" t="s">
        <v>3307</v>
      </c>
      <c r="B398">
        <v>2241</v>
      </c>
      <c r="C398" t="s">
        <v>96</v>
      </c>
      <c r="D398">
        <v>1133</v>
      </c>
      <c r="E398" t="s">
        <v>641</v>
      </c>
      <c r="F398" t="s">
        <v>2892</v>
      </c>
      <c r="G398" t="s">
        <v>2893</v>
      </c>
      <c r="H398" t="s">
        <v>2904</v>
      </c>
      <c r="I398" t="s">
        <v>2895</v>
      </c>
      <c r="J398">
        <v>456.82042910445699</v>
      </c>
      <c r="K398">
        <v>3</v>
      </c>
      <c r="L398">
        <v>1</v>
      </c>
      <c r="M398">
        <v>2</v>
      </c>
      <c r="N398">
        <v>4498303.8090880699</v>
      </c>
      <c r="O398">
        <v>1231047.03247482</v>
      </c>
      <c r="P398">
        <v>967031.52383306902</v>
      </c>
      <c r="Q398">
        <v>153807.896134232</v>
      </c>
      <c r="R398">
        <v>127059.73435019801</v>
      </c>
      <c r="S398">
        <v>126860.61457553301</v>
      </c>
      <c r="T398">
        <v>5315821.8600000003</v>
      </c>
      <c r="U398">
        <v>1661428.1358803899</v>
      </c>
      <c r="V398">
        <v>6066935.0432235198</v>
      </c>
      <c r="W398">
        <v>845077.46469957696</v>
      </c>
      <c r="X398">
        <v>0</v>
      </c>
      <c r="Y398">
        <v>0</v>
      </c>
      <c r="Z398">
        <v>1734.9040150869801</v>
      </c>
      <c r="AA398">
        <v>551.70664569420705</v>
      </c>
      <c r="AB398">
        <v>62950.8772965108</v>
      </c>
      <c r="AC398">
        <v>126860.61457553301</v>
      </c>
      <c r="AD398">
        <v>0</v>
      </c>
      <c r="AE398">
        <v>0</v>
      </c>
      <c r="AF398">
        <v>0</v>
      </c>
      <c r="AG398">
        <v>0</v>
      </c>
      <c r="AH398">
        <v>0</v>
      </c>
      <c r="AI398">
        <v>0</v>
      </c>
      <c r="AJ398">
        <v>7104110.6104559302</v>
      </c>
      <c r="AK398" s="63">
        <v>15551.2104053286</v>
      </c>
      <c r="AL398">
        <v>396.07192657172499</v>
      </c>
      <c r="AM398">
        <v>78891.171681099702</v>
      </c>
      <c r="AN398">
        <v>3914.6426834755498</v>
      </c>
      <c r="AO398">
        <v>15551.2104053286</v>
      </c>
      <c r="AP398">
        <v>396.07192657172499</v>
      </c>
      <c r="AQ398">
        <v>69679.580315536805</v>
      </c>
      <c r="AR398">
        <v>3914.6426834755498</v>
      </c>
      <c r="AS398">
        <v>15551.2104053286</v>
      </c>
      <c r="AT398">
        <v>0</v>
      </c>
    </row>
    <row r="399" spans="1:46" x14ac:dyDescent="0.25">
      <c r="A399" t="s">
        <v>3308</v>
      </c>
      <c r="B399">
        <v>2241</v>
      </c>
      <c r="C399" t="s">
        <v>96</v>
      </c>
      <c r="D399">
        <v>1126</v>
      </c>
      <c r="E399" t="s">
        <v>642</v>
      </c>
      <c r="F399" t="s">
        <v>2892</v>
      </c>
      <c r="G399" t="s">
        <v>2911</v>
      </c>
      <c r="H399" t="s">
        <v>2904</v>
      </c>
      <c r="I399" t="s">
        <v>2895</v>
      </c>
      <c r="J399">
        <v>882.40724154307998</v>
      </c>
      <c r="K399">
        <v>2</v>
      </c>
      <c r="L399">
        <v>1</v>
      </c>
      <c r="M399">
        <v>2</v>
      </c>
      <c r="N399">
        <v>6260766.1239226097</v>
      </c>
      <c r="O399">
        <v>2192635.3841926199</v>
      </c>
      <c r="P399">
        <v>1804604.14136595</v>
      </c>
      <c r="Q399">
        <v>309518.98573345598</v>
      </c>
      <c r="R399">
        <v>245432.17105887699</v>
      </c>
      <c r="S399">
        <v>245047.545678959</v>
      </c>
      <c r="T399">
        <v>7603695.2999999998</v>
      </c>
      <c r="U399">
        <v>3209261.5062735002</v>
      </c>
      <c r="V399">
        <v>9448976.4140570797</v>
      </c>
      <c r="W399">
        <v>1237965.8181606</v>
      </c>
      <c r="X399">
        <v>0</v>
      </c>
      <c r="Y399">
        <v>0</v>
      </c>
      <c r="Z399">
        <v>3351.18958952</v>
      </c>
      <c r="AA399">
        <v>1065.6921371103799</v>
      </c>
      <c r="AB399">
        <v>121597.692329187</v>
      </c>
      <c r="AC399">
        <v>245047.545678959</v>
      </c>
      <c r="AD399">
        <v>0</v>
      </c>
      <c r="AE399">
        <v>0</v>
      </c>
      <c r="AF399">
        <v>0</v>
      </c>
      <c r="AG399">
        <v>0</v>
      </c>
      <c r="AH399">
        <v>0</v>
      </c>
      <c r="AI399">
        <v>0</v>
      </c>
      <c r="AJ399">
        <v>11058004.3519524</v>
      </c>
      <c r="AK399" s="63">
        <v>12531.6337302662</v>
      </c>
      <c r="AL399">
        <v>396.07192657172499</v>
      </c>
      <c r="AM399">
        <v>78891.171681099702</v>
      </c>
      <c r="AN399">
        <v>3914.6426834755498</v>
      </c>
      <c r="AO399">
        <v>15551.2104053286</v>
      </c>
      <c r="AP399">
        <v>3712.8033307938799</v>
      </c>
      <c r="AQ399">
        <v>25435.7452526624</v>
      </c>
      <c r="AR399">
        <v>12531.6337302662</v>
      </c>
      <c r="AS399">
        <v>12531.6337302662</v>
      </c>
      <c r="AT399">
        <v>0</v>
      </c>
    </row>
    <row r="400" spans="1:46" x14ac:dyDescent="0.25">
      <c r="A400" t="s">
        <v>3309</v>
      </c>
      <c r="B400">
        <v>2241</v>
      </c>
      <c r="C400" t="s">
        <v>96</v>
      </c>
      <c r="D400">
        <v>2376</v>
      </c>
      <c r="E400" t="s">
        <v>643</v>
      </c>
      <c r="F400" t="s">
        <v>3310</v>
      </c>
      <c r="G400" t="s">
        <v>3311</v>
      </c>
      <c r="H400" t="s">
        <v>2899</v>
      </c>
      <c r="I400" t="s">
        <v>2895</v>
      </c>
      <c r="J400">
        <v>14.188405797101</v>
      </c>
      <c r="K400">
        <v>2</v>
      </c>
      <c r="L400">
        <v>5</v>
      </c>
      <c r="M400">
        <v>2</v>
      </c>
      <c r="N400">
        <v>8540.4786034694207</v>
      </c>
      <c r="O400">
        <v>9694.8697633459597</v>
      </c>
      <c r="P400">
        <v>24643.541083047101</v>
      </c>
      <c r="Q400">
        <v>4777.1262100273598</v>
      </c>
      <c r="R400">
        <v>3946.3538768758499</v>
      </c>
      <c r="S400">
        <v>3940.1694070378699</v>
      </c>
      <c r="T400">
        <v>0</v>
      </c>
      <c r="U400">
        <v>51602.369536765596</v>
      </c>
      <c r="V400">
        <v>35845.548996031699</v>
      </c>
      <c r="W400">
        <v>13730.606533325999</v>
      </c>
      <c r="X400">
        <v>0</v>
      </c>
      <c r="Y400">
        <v>0</v>
      </c>
      <c r="Z400">
        <v>53.8844601002844</v>
      </c>
      <c r="AA400">
        <v>17.135480970963599</v>
      </c>
      <c r="AB400">
        <v>1955.1940663366699</v>
      </c>
      <c r="AC400">
        <v>3940.1694070378699</v>
      </c>
      <c r="AD400">
        <v>0</v>
      </c>
      <c r="AE400">
        <v>0</v>
      </c>
      <c r="AF400">
        <v>0</v>
      </c>
      <c r="AG400">
        <v>0</v>
      </c>
      <c r="AH400">
        <v>0</v>
      </c>
      <c r="AI400">
        <v>0</v>
      </c>
      <c r="AJ400">
        <v>55542.538943803404</v>
      </c>
      <c r="AK400" s="63">
        <v>3914.6426834755498</v>
      </c>
      <c r="AL400">
        <v>396.07192657172499</v>
      </c>
      <c r="AM400">
        <v>78891.171681099702</v>
      </c>
      <c r="AN400">
        <v>3914.6426834755498</v>
      </c>
      <c r="AO400">
        <v>15551.2104053286</v>
      </c>
      <c r="AP400">
        <v>3914.6426834755498</v>
      </c>
      <c r="AQ400">
        <v>3914.6426834755498</v>
      </c>
      <c r="AR400">
        <v>3914.6426834755498</v>
      </c>
      <c r="AS400">
        <v>3914.6426834755498</v>
      </c>
      <c r="AT400">
        <v>0</v>
      </c>
    </row>
    <row r="401" spans="1:46" x14ac:dyDescent="0.25">
      <c r="A401" t="s">
        <v>3312</v>
      </c>
      <c r="B401">
        <v>2241</v>
      </c>
      <c r="C401" t="s">
        <v>96</v>
      </c>
      <c r="D401">
        <v>1127</v>
      </c>
      <c r="E401" t="s">
        <v>644</v>
      </c>
      <c r="F401" t="s">
        <v>2892</v>
      </c>
      <c r="G401" t="s">
        <v>2893</v>
      </c>
      <c r="H401" t="s">
        <v>2904</v>
      </c>
      <c r="I401" t="s">
        <v>2895</v>
      </c>
      <c r="J401">
        <v>777.56716417906296</v>
      </c>
      <c r="K401">
        <v>2</v>
      </c>
      <c r="L401">
        <v>1</v>
      </c>
      <c r="M401">
        <v>2</v>
      </c>
      <c r="N401">
        <v>6354120.0955993896</v>
      </c>
      <c r="O401">
        <v>2137897.7611838202</v>
      </c>
      <c r="P401">
        <v>1703464.84472321</v>
      </c>
      <c r="Q401">
        <v>269443.21465158602</v>
      </c>
      <c r="R401">
        <v>216272.020745021</v>
      </c>
      <c r="S401">
        <v>215933.093261367</v>
      </c>
      <c r="T401">
        <v>7853233.4199999999</v>
      </c>
      <c r="U401">
        <v>2827964.5169030302</v>
      </c>
      <c r="V401">
        <v>8562176.2838087901</v>
      </c>
      <c r="W401">
        <v>2007979.0523757101</v>
      </c>
      <c r="X401">
        <v>0</v>
      </c>
      <c r="Y401">
        <v>0</v>
      </c>
      <c r="Z401">
        <v>2953.0299198278399</v>
      </c>
      <c r="AA401">
        <v>939.07571688982898</v>
      </c>
      <c r="AB401">
        <v>107150.49508182</v>
      </c>
      <c r="AC401">
        <v>215933.093261367</v>
      </c>
      <c r="AD401">
        <v>0</v>
      </c>
      <c r="AE401">
        <v>0</v>
      </c>
      <c r="AF401">
        <v>0</v>
      </c>
      <c r="AG401">
        <v>0</v>
      </c>
      <c r="AH401">
        <v>0</v>
      </c>
      <c r="AI401">
        <v>0</v>
      </c>
      <c r="AJ401">
        <v>10897131.0301644</v>
      </c>
      <c r="AK401" s="63">
        <v>14014.3919807485</v>
      </c>
      <c r="AL401">
        <v>396.07192657172499</v>
      </c>
      <c r="AM401">
        <v>78891.171681099702</v>
      </c>
      <c r="AN401">
        <v>3914.6426834755498</v>
      </c>
      <c r="AO401">
        <v>15551.2104053286</v>
      </c>
      <c r="AP401">
        <v>396.07192657172499</v>
      </c>
      <c r="AQ401">
        <v>69679.580315536805</v>
      </c>
      <c r="AR401">
        <v>3914.6426834755498</v>
      </c>
      <c r="AS401">
        <v>15551.2104053286</v>
      </c>
      <c r="AT401">
        <v>0</v>
      </c>
    </row>
    <row r="402" spans="1:46" x14ac:dyDescent="0.25">
      <c r="A402" t="s">
        <v>3313</v>
      </c>
      <c r="B402">
        <v>2248</v>
      </c>
      <c r="C402" t="s">
        <v>98</v>
      </c>
      <c r="D402">
        <v>1205</v>
      </c>
      <c r="E402" t="s">
        <v>645</v>
      </c>
      <c r="F402" t="s">
        <v>2906</v>
      </c>
      <c r="G402" t="s">
        <v>2907</v>
      </c>
      <c r="H402" t="s">
        <v>2942</v>
      </c>
      <c r="I402" t="s">
        <v>2895</v>
      </c>
      <c r="J402">
        <v>1019.93939393935</v>
      </c>
      <c r="K402">
        <v>1</v>
      </c>
      <c r="L402">
        <v>1</v>
      </c>
      <c r="M402">
        <v>1</v>
      </c>
      <c r="N402">
        <v>8267800.54</v>
      </c>
      <c r="O402">
        <v>482956.18</v>
      </c>
      <c r="P402">
        <v>474198.64</v>
      </c>
      <c r="Q402">
        <v>241511.23</v>
      </c>
      <c r="R402">
        <v>178615.93</v>
      </c>
      <c r="S402">
        <v>322738</v>
      </c>
      <c r="T402">
        <v>8904902.9499999993</v>
      </c>
      <c r="U402">
        <v>740179.57</v>
      </c>
      <c r="V402">
        <v>9279585.7399999909</v>
      </c>
      <c r="W402">
        <v>343148.51</v>
      </c>
      <c r="X402">
        <v>0</v>
      </c>
      <c r="Y402">
        <v>0</v>
      </c>
      <c r="Z402">
        <v>0</v>
      </c>
      <c r="AA402">
        <v>0</v>
      </c>
      <c r="AB402">
        <v>22348.27</v>
      </c>
      <c r="AC402">
        <v>322738</v>
      </c>
      <c r="AD402">
        <v>0</v>
      </c>
      <c r="AE402">
        <v>0</v>
      </c>
      <c r="AF402">
        <v>0</v>
      </c>
      <c r="AG402">
        <v>0</v>
      </c>
      <c r="AH402">
        <v>0</v>
      </c>
      <c r="AI402">
        <v>0</v>
      </c>
      <c r="AJ402">
        <v>9967820.5199999902</v>
      </c>
      <c r="AK402" s="63">
        <v>9772.9537453210105</v>
      </c>
      <c r="AL402">
        <v>396.07192657172499</v>
      </c>
      <c r="AM402">
        <v>78891.171681099702</v>
      </c>
      <c r="AN402">
        <v>9772.9537453210105</v>
      </c>
      <c r="AO402">
        <v>9772.9537453210105</v>
      </c>
      <c r="AP402">
        <v>396.07192657172499</v>
      </c>
      <c r="AQ402">
        <v>59280.106098625802</v>
      </c>
      <c r="AR402">
        <v>9772.9537453210105</v>
      </c>
      <c r="AS402">
        <v>9772.9537453210105</v>
      </c>
      <c r="AT402">
        <v>0</v>
      </c>
    </row>
    <row r="403" spans="1:46" x14ac:dyDescent="0.25">
      <c r="A403" t="s">
        <v>3315</v>
      </c>
      <c r="B403">
        <v>2245</v>
      </c>
      <c r="C403" t="s">
        <v>100</v>
      </c>
      <c r="D403">
        <v>1194</v>
      </c>
      <c r="E403" t="s">
        <v>647</v>
      </c>
      <c r="F403" t="s">
        <v>2892</v>
      </c>
      <c r="G403" t="s">
        <v>2893</v>
      </c>
      <c r="H403" t="s">
        <v>2894</v>
      </c>
      <c r="I403" t="s">
        <v>2895</v>
      </c>
      <c r="J403">
        <v>260.84085414981899</v>
      </c>
      <c r="K403">
        <v>1</v>
      </c>
      <c r="L403">
        <v>1</v>
      </c>
      <c r="M403">
        <v>1</v>
      </c>
      <c r="N403">
        <v>1833225.84583818</v>
      </c>
      <c r="O403">
        <v>506730.26843823702</v>
      </c>
      <c r="P403">
        <v>601945.90427969501</v>
      </c>
      <c r="Q403">
        <v>303477.37608247099</v>
      </c>
      <c r="R403">
        <v>178992.27047350301</v>
      </c>
      <c r="S403">
        <v>342.576438373896</v>
      </c>
      <c r="T403">
        <v>1711244</v>
      </c>
      <c r="U403">
        <v>1713127.6651120901</v>
      </c>
      <c r="V403">
        <v>2997011.7859595302</v>
      </c>
      <c r="W403">
        <v>425923.54609669902</v>
      </c>
      <c r="X403">
        <v>0</v>
      </c>
      <c r="Y403">
        <v>0</v>
      </c>
      <c r="Z403">
        <v>0</v>
      </c>
      <c r="AA403">
        <v>0</v>
      </c>
      <c r="AB403">
        <v>1436.3330558637399</v>
      </c>
      <c r="AC403">
        <v>342.576438373896</v>
      </c>
      <c r="AD403">
        <v>0</v>
      </c>
      <c r="AE403">
        <v>0</v>
      </c>
      <c r="AF403">
        <v>0</v>
      </c>
      <c r="AG403">
        <v>0</v>
      </c>
      <c r="AH403">
        <v>0</v>
      </c>
      <c r="AI403">
        <v>0</v>
      </c>
      <c r="AJ403">
        <v>3424714.24155046</v>
      </c>
      <c r="AK403" s="63">
        <v>13129.5162819219</v>
      </c>
      <c r="AL403">
        <v>396.07192657172499</v>
      </c>
      <c r="AM403">
        <v>78891.171681099702</v>
      </c>
      <c r="AN403">
        <v>6569.0255736024301</v>
      </c>
      <c r="AO403">
        <v>14523.687306354401</v>
      </c>
      <c r="AP403">
        <v>396.07192657172499</v>
      </c>
      <c r="AQ403">
        <v>69679.580315536805</v>
      </c>
      <c r="AR403">
        <v>13129.5162819219</v>
      </c>
      <c r="AS403">
        <v>13129.5162819219</v>
      </c>
      <c r="AT403">
        <v>0</v>
      </c>
    </row>
    <row r="404" spans="1:46" x14ac:dyDescent="0.25">
      <c r="A404" t="s">
        <v>3316</v>
      </c>
      <c r="B404">
        <v>2245</v>
      </c>
      <c r="C404" t="s">
        <v>100</v>
      </c>
      <c r="D404">
        <v>1195</v>
      </c>
      <c r="E404" t="s">
        <v>648</v>
      </c>
      <c r="F404" t="s">
        <v>2892</v>
      </c>
      <c r="G404" t="s">
        <v>2903</v>
      </c>
      <c r="H404" t="s">
        <v>2904</v>
      </c>
      <c r="I404" t="s">
        <v>2895</v>
      </c>
      <c r="J404">
        <v>275.17060354529298</v>
      </c>
      <c r="K404">
        <v>1</v>
      </c>
      <c r="L404">
        <v>1</v>
      </c>
      <c r="M404">
        <v>1</v>
      </c>
      <c r="N404">
        <v>2088527.37318128</v>
      </c>
      <c r="O404">
        <v>763008.73875686002</v>
      </c>
      <c r="P404">
        <v>634795.831355653</v>
      </c>
      <c r="Q404">
        <v>320149.43752251001</v>
      </c>
      <c r="R404">
        <v>189649.02450102899</v>
      </c>
      <c r="S404">
        <v>361.39647531439903</v>
      </c>
      <c r="T404">
        <v>2188889.0699999998</v>
      </c>
      <c r="U404">
        <v>1807241.33531733</v>
      </c>
      <c r="V404">
        <v>3437869.6971136699</v>
      </c>
      <c r="W404">
        <v>556745.467674479</v>
      </c>
      <c r="X404">
        <v>0</v>
      </c>
      <c r="Y404">
        <v>0</v>
      </c>
      <c r="Z404">
        <v>0</v>
      </c>
      <c r="AA404">
        <v>0</v>
      </c>
      <c r="AB404">
        <v>1515.24052918132</v>
      </c>
      <c r="AC404">
        <v>361.39647531439903</v>
      </c>
      <c r="AD404">
        <v>0</v>
      </c>
      <c r="AE404">
        <v>0</v>
      </c>
      <c r="AF404">
        <v>0</v>
      </c>
      <c r="AG404">
        <v>0</v>
      </c>
      <c r="AH404">
        <v>0</v>
      </c>
      <c r="AI404">
        <v>0</v>
      </c>
      <c r="AJ404">
        <v>3996491.8017926398</v>
      </c>
      <c r="AK404" s="63">
        <v>14523.687306354401</v>
      </c>
      <c r="AL404">
        <v>396.07192657172499</v>
      </c>
      <c r="AM404">
        <v>78891.171681099702</v>
      </c>
      <c r="AN404">
        <v>6569.0255736024301</v>
      </c>
      <c r="AO404">
        <v>14523.687306354401</v>
      </c>
      <c r="AP404">
        <v>396.07192657172499</v>
      </c>
      <c r="AQ404">
        <v>78891.171681099702</v>
      </c>
      <c r="AR404">
        <v>14523.687306354401</v>
      </c>
      <c r="AS404">
        <v>14523.687306354401</v>
      </c>
      <c r="AT404">
        <v>0</v>
      </c>
    </row>
    <row r="405" spans="1:46" x14ac:dyDescent="0.25">
      <c r="A405" t="s">
        <v>3317</v>
      </c>
      <c r="B405">
        <v>2245</v>
      </c>
      <c r="C405" t="s">
        <v>100</v>
      </c>
      <c r="D405">
        <v>2245</v>
      </c>
      <c r="E405" t="s">
        <v>100</v>
      </c>
      <c r="F405" t="s">
        <v>1871</v>
      </c>
      <c r="G405" t="s">
        <v>1871</v>
      </c>
      <c r="H405" t="s">
        <v>2899</v>
      </c>
      <c r="I405" t="s">
        <v>2895</v>
      </c>
      <c r="J405">
        <v>9.1575342465750005</v>
      </c>
      <c r="K405">
        <v>0</v>
      </c>
      <c r="L405">
        <v>0</v>
      </c>
      <c r="M405">
        <v>1</v>
      </c>
      <c r="N405">
        <v>12651.1709805387</v>
      </c>
      <c r="O405">
        <v>9428.7828049030504</v>
      </c>
      <c r="P405">
        <v>21125.674364651401</v>
      </c>
      <c r="Q405">
        <v>10654.406395018599</v>
      </c>
      <c r="R405">
        <v>6284.0150254678001</v>
      </c>
      <c r="S405">
        <v>12.0270863117047</v>
      </c>
      <c r="T405">
        <v>0</v>
      </c>
      <c r="U405">
        <v>60144.049570579497</v>
      </c>
      <c r="V405">
        <v>50087.546926802403</v>
      </c>
      <c r="W405">
        <v>10006.076228822199</v>
      </c>
      <c r="X405">
        <v>0</v>
      </c>
      <c r="Y405">
        <v>0</v>
      </c>
      <c r="Z405">
        <v>0</v>
      </c>
      <c r="AA405">
        <v>0</v>
      </c>
      <c r="AB405">
        <v>50.426414954940597</v>
      </c>
      <c r="AC405">
        <v>12.0270863117047</v>
      </c>
      <c r="AD405">
        <v>0</v>
      </c>
      <c r="AE405">
        <v>0</v>
      </c>
      <c r="AF405">
        <v>0</v>
      </c>
      <c r="AG405">
        <v>0</v>
      </c>
      <c r="AH405">
        <v>0</v>
      </c>
      <c r="AI405">
        <v>0</v>
      </c>
      <c r="AJ405">
        <v>60156.0766568912</v>
      </c>
      <c r="AK405" s="63">
        <v>6569.0255736024301</v>
      </c>
      <c r="AL405">
        <v>396.07192657172499</v>
      </c>
      <c r="AM405">
        <v>78891.171681099702</v>
      </c>
      <c r="AN405">
        <v>6569.0255736024301</v>
      </c>
      <c r="AO405">
        <v>14523.687306354401</v>
      </c>
      <c r="AP405">
        <v>539.66620917061095</v>
      </c>
      <c r="AQ405">
        <v>36189.915802998497</v>
      </c>
      <c r="AR405">
        <v>6569.0255736024301</v>
      </c>
      <c r="AS405">
        <v>6569.0255736024301</v>
      </c>
      <c r="AT405">
        <v>0</v>
      </c>
    </row>
    <row r="406" spans="1:46" x14ac:dyDescent="0.25">
      <c r="A406" t="s">
        <v>3318</v>
      </c>
      <c r="B406">
        <v>2137</v>
      </c>
      <c r="C406" t="s">
        <v>101</v>
      </c>
      <c r="D406">
        <v>5392</v>
      </c>
      <c r="E406" t="s">
        <v>650</v>
      </c>
      <c r="F406" t="s">
        <v>2906</v>
      </c>
      <c r="G406" t="s">
        <v>2907</v>
      </c>
      <c r="H406" t="s">
        <v>2899</v>
      </c>
      <c r="I406" t="s">
        <v>2895</v>
      </c>
      <c r="J406">
        <v>382.481325116032</v>
      </c>
      <c r="K406">
        <v>1</v>
      </c>
      <c r="L406">
        <v>1</v>
      </c>
      <c r="M406">
        <v>1</v>
      </c>
      <c r="N406">
        <v>560068.77418056806</v>
      </c>
      <c r="O406">
        <v>199801.52040460001</v>
      </c>
      <c r="P406">
        <v>595369.00070505706</v>
      </c>
      <c r="Q406">
        <v>214172.55543688001</v>
      </c>
      <c r="R406">
        <v>173864.98553065999</v>
      </c>
      <c r="S406">
        <v>234630.544143912</v>
      </c>
      <c r="T406">
        <v>0</v>
      </c>
      <c r="U406">
        <v>1743276.83625777</v>
      </c>
      <c r="V406">
        <v>1459669.7708501299</v>
      </c>
      <c r="W406">
        <v>283607.06540763599</v>
      </c>
      <c r="X406">
        <v>0</v>
      </c>
      <c r="Y406">
        <v>0</v>
      </c>
      <c r="Z406">
        <v>0</v>
      </c>
      <c r="AA406">
        <v>0</v>
      </c>
      <c r="AB406">
        <v>0</v>
      </c>
      <c r="AC406">
        <v>92404.009801718799</v>
      </c>
      <c r="AD406">
        <v>142226.53434219401</v>
      </c>
      <c r="AE406">
        <v>0</v>
      </c>
      <c r="AF406">
        <v>0</v>
      </c>
      <c r="AG406">
        <v>0</v>
      </c>
      <c r="AH406">
        <v>0</v>
      </c>
      <c r="AI406">
        <v>0</v>
      </c>
      <c r="AJ406">
        <v>1977907.38040168</v>
      </c>
      <c r="AK406" s="63">
        <v>5171.2521645380903</v>
      </c>
      <c r="AL406">
        <v>396.07192657172499</v>
      </c>
      <c r="AM406">
        <v>78891.171681099702</v>
      </c>
      <c r="AN406">
        <v>5171.2521645380903</v>
      </c>
      <c r="AO406">
        <v>18620.347961700099</v>
      </c>
      <c r="AP406">
        <v>396.07192657172499</v>
      </c>
      <c r="AQ406">
        <v>59280.106098625802</v>
      </c>
      <c r="AR406">
        <v>5171.2521645380903</v>
      </c>
      <c r="AS406">
        <v>15692.584800644299</v>
      </c>
      <c r="AT406">
        <v>0</v>
      </c>
    </row>
    <row r="407" spans="1:46" x14ac:dyDescent="0.25">
      <c r="A407" t="s">
        <v>3319</v>
      </c>
      <c r="B407">
        <v>2137</v>
      </c>
      <c r="C407" t="s">
        <v>101</v>
      </c>
      <c r="D407">
        <v>776</v>
      </c>
      <c r="E407" t="s">
        <v>651</v>
      </c>
      <c r="F407" t="s">
        <v>2892</v>
      </c>
      <c r="G407" t="s">
        <v>2893</v>
      </c>
      <c r="H407" t="s">
        <v>2894</v>
      </c>
      <c r="I407" t="s">
        <v>2895</v>
      </c>
      <c r="J407">
        <v>404.102941176434</v>
      </c>
      <c r="K407">
        <v>5</v>
      </c>
      <c r="L407">
        <v>1</v>
      </c>
      <c r="M407">
        <v>1</v>
      </c>
      <c r="N407">
        <v>2869864.8640131601</v>
      </c>
      <c r="O407">
        <v>793409.82253704104</v>
      </c>
      <c r="P407">
        <v>1445474.0674286401</v>
      </c>
      <c r="Q407">
        <v>239525.44017898399</v>
      </c>
      <c r="R407">
        <v>389979.54895751702</v>
      </c>
      <c r="S407">
        <v>247894.17613949801</v>
      </c>
      <c r="T407">
        <v>3896429.71</v>
      </c>
      <c r="U407">
        <v>1841824.0331153499</v>
      </c>
      <c r="V407">
        <v>4518575.5797835104</v>
      </c>
      <c r="W407">
        <v>1219678.1633318299</v>
      </c>
      <c r="X407">
        <v>0</v>
      </c>
      <c r="Y407">
        <v>0</v>
      </c>
      <c r="Z407">
        <v>0</v>
      </c>
      <c r="AA407">
        <v>0</v>
      </c>
      <c r="AB407">
        <v>0</v>
      </c>
      <c r="AC407">
        <v>97627.595611479002</v>
      </c>
      <c r="AD407">
        <v>150266.580528019</v>
      </c>
      <c r="AE407">
        <v>0</v>
      </c>
      <c r="AF407">
        <v>0</v>
      </c>
      <c r="AG407">
        <v>0</v>
      </c>
      <c r="AH407">
        <v>0</v>
      </c>
      <c r="AI407">
        <v>0</v>
      </c>
      <c r="AJ407">
        <v>5986147.9192548404</v>
      </c>
      <c r="AK407" s="63">
        <v>14813.4232872145</v>
      </c>
      <c r="AL407">
        <v>396.07192657172499</v>
      </c>
      <c r="AM407">
        <v>78891.171681099702</v>
      </c>
      <c r="AN407">
        <v>5171.2521645380903</v>
      </c>
      <c r="AO407">
        <v>18620.347961700099</v>
      </c>
      <c r="AP407">
        <v>396.07192657172499</v>
      </c>
      <c r="AQ407">
        <v>69679.580315536805</v>
      </c>
      <c r="AR407">
        <v>14813.4232872145</v>
      </c>
      <c r="AS407">
        <v>14813.4232872145</v>
      </c>
      <c r="AT407">
        <v>0</v>
      </c>
    </row>
    <row r="408" spans="1:46" x14ac:dyDescent="0.25">
      <c r="A408" t="s">
        <v>3320</v>
      </c>
      <c r="B408">
        <v>2137</v>
      </c>
      <c r="C408" t="s">
        <v>101</v>
      </c>
      <c r="D408">
        <v>808</v>
      </c>
      <c r="E408" t="s">
        <v>652</v>
      </c>
      <c r="F408" t="s">
        <v>2892</v>
      </c>
      <c r="G408" t="s">
        <v>2903</v>
      </c>
      <c r="H408" t="s">
        <v>2904</v>
      </c>
      <c r="I408" t="s">
        <v>2895</v>
      </c>
      <c r="J408">
        <v>317.68789325610902</v>
      </c>
      <c r="K408">
        <v>2</v>
      </c>
      <c r="L408">
        <v>1</v>
      </c>
      <c r="M408">
        <v>1</v>
      </c>
      <c r="N408">
        <v>2298444.15985781</v>
      </c>
      <c r="O408">
        <v>952151.79063805402</v>
      </c>
      <c r="P408">
        <v>917832.98691301001</v>
      </c>
      <c r="Q408">
        <v>239513.43117877099</v>
      </c>
      <c r="R408">
        <v>1312633.2890512</v>
      </c>
      <c r="S408">
        <v>194883.45800935899</v>
      </c>
      <c r="T408">
        <v>4272614.91</v>
      </c>
      <c r="U408">
        <v>1447960.74763884</v>
      </c>
      <c r="V408">
        <v>3546290.2113313102</v>
      </c>
      <c r="W408">
        <v>2174285.4463075302</v>
      </c>
      <c r="X408">
        <v>0</v>
      </c>
      <c r="Y408">
        <v>0</v>
      </c>
      <c r="Z408">
        <v>0</v>
      </c>
      <c r="AA408">
        <v>0</v>
      </c>
      <c r="AB408">
        <v>0</v>
      </c>
      <c r="AC408">
        <v>76750.505906188802</v>
      </c>
      <c r="AD408">
        <v>118132.95210317</v>
      </c>
      <c r="AE408">
        <v>0</v>
      </c>
      <c r="AF408">
        <v>0</v>
      </c>
      <c r="AG408">
        <v>0</v>
      </c>
      <c r="AH408">
        <v>0</v>
      </c>
      <c r="AI408">
        <v>0</v>
      </c>
      <c r="AJ408">
        <v>5915459.11564821</v>
      </c>
      <c r="AK408" s="63">
        <v>18620.347961700099</v>
      </c>
      <c r="AL408">
        <v>396.07192657172499</v>
      </c>
      <c r="AM408">
        <v>78891.171681099702</v>
      </c>
      <c r="AN408">
        <v>5171.2521645380903</v>
      </c>
      <c r="AO408">
        <v>18620.347961700099</v>
      </c>
      <c r="AP408">
        <v>396.07192657172499</v>
      </c>
      <c r="AQ408">
        <v>78891.171681099702</v>
      </c>
      <c r="AR408">
        <v>18620.347961700099</v>
      </c>
      <c r="AS408">
        <v>18620.347961700099</v>
      </c>
      <c r="AT408">
        <v>0</v>
      </c>
    </row>
    <row r="409" spans="1:46" x14ac:dyDescent="0.25">
      <c r="A409" t="s">
        <v>3321</v>
      </c>
      <c r="B409">
        <v>2137</v>
      </c>
      <c r="C409" t="s">
        <v>101</v>
      </c>
      <c r="D409">
        <v>786</v>
      </c>
      <c r="E409" t="s">
        <v>653</v>
      </c>
      <c r="F409" t="s">
        <v>2892</v>
      </c>
      <c r="G409" t="s">
        <v>2911</v>
      </c>
      <c r="H409" t="s">
        <v>2894</v>
      </c>
      <c r="I409" t="s">
        <v>2895</v>
      </c>
      <c r="J409">
        <v>242.647058823517</v>
      </c>
      <c r="K409">
        <v>3</v>
      </c>
      <c r="L409">
        <v>1</v>
      </c>
      <c r="M409">
        <v>1</v>
      </c>
      <c r="N409">
        <v>1538499.0872479901</v>
      </c>
      <c r="O409">
        <v>477769.407911908</v>
      </c>
      <c r="P409">
        <v>578657.70458797703</v>
      </c>
      <c r="Q409">
        <v>147030.48658406001</v>
      </c>
      <c r="R409">
        <v>310300.35873937001</v>
      </c>
      <c r="S409">
        <v>148850.17308860901</v>
      </c>
      <c r="T409">
        <v>1946318.09</v>
      </c>
      <c r="U409">
        <v>1105938.95507131</v>
      </c>
      <c r="V409">
        <v>2444663.23085844</v>
      </c>
      <c r="W409">
        <v>607593.81421286799</v>
      </c>
      <c r="X409">
        <v>0</v>
      </c>
      <c r="Y409">
        <v>0</v>
      </c>
      <c r="Z409">
        <v>0</v>
      </c>
      <c r="AA409">
        <v>0</v>
      </c>
      <c r="AB409">
        <v>0</v>
      </c>
      <c r="AC409">
        <v>58621.322740618903</v>
      </c>
      <c r="AD409">
        <v>90228.850347989603</v>
      </c>
      <c r="AE409">
        <v>0</v>
      </c>
      <c r="AF409">
        <v>0</v>
      </c>
      <c r="AG409">
        <v>0</v>
      </c>
      <c r="AH409">
        <v>0</v>
      </c>
      <c r="AI409">
        <v>0</v>
      </c>
      <c r="AJ409">
        <v>3201107.2181599201</v>
      </c>
      <c r="AK409" s="63">
        <v>13192.441868780899</v>
      </c>
      <c r="AL409">
        <v>396.07192657172499</v>
      </c>
      <c r="AM409">
        <v>78891.171681099702</v>
      </c>
      <c r="AN409">
        <v>5171.2521645380903</v>
      </c>
      <c r="AO409">
        <v>18620.347961700099</v>
      </c>
      <c r="AP409">
        <v>3712.8033307938799</v>
      </c>
      <c r="AQ409">
        <v>25435.7452526624</v>
      </c>
      <c r="AR409">
        <v>13192.441868780899</v>
      </c>
      <c r="AS409">
        <v>13192.441868780899</v>
      </c>
      <c r="AT409">
        <v>0</v>
      </c>
    </row>
    <row r="410" spans="1:46" x14ac:dyDescent="0.25">
      <c r="A410" t="s">
        <v>3322</v>
      </c>
      <c r="B410">
        <v>2137</v>
      </c>
      <c r="C410" t="s">
        <v>101</v>
      </c>
      <c r="D410">
        <v>2137</v>
      </c>
      <c r="E410" t="s">
        <v>101</v>
      </c>
      <c r="F410" t="s">
        <v>1871</v>
      </c>
      <c r="G410" t="s">
        <v>1871</v>
      </c>
      <c r="H410" t="s">
        <v>2899</v>
      </c>
      <c r="I410" t="s">
        <v>2895</v>
      </c>
      <c r="J410">
        <v>3.7777777777770001</v>
      </c>
      <c r="K410">
        <v>0</v>
      </c>
      <c r="L410">
        <v>0</v>
      </c>
      <c r="M410">
        <v>1</v>
      </c>
      <c r="N410">
        <v>5531.8135296783103</v>
      </c>
      <c r="O410">
        <v>1973.44469961135</v>
      </c>
      <c r="P410">
        <v>5880.4747650320996</v>
      </c>
      <c r="Q410">
        <v>2115.3877781972901</v>
      </c>
      <c r="R410">
        <v>1717.2688848847399</v>
      </c>
      <c r="S410">
        <v>2317.4518530694199</v>
      </c>
      <c r="T410">
        <v>0</v>
      </c>
      <c r="U410">
        <v>17218.389657403801</v>
      </c>
      <c r="V410">
        <v>14417.1954579419</v>
      </c>
      <c r="W410">
        <v>2801.1941994618601</v>
      </c>
      <c r="X410">
        <v>0</v>
      </c>
      <c r="Y410">
        <v>0</v>
      </c>
      <c r="Z410">
        <v>0</v>
      </c>
      <c r="AA410">
        <v>0</v>
      </c>
      <c r="AB410">
        <v>0</v>
      </c>
      <c r="AC410">
        <v>912.67675539589197</v>
      </c>
      <c r="AD410">
        <v>1404.7750976735299</v>
      </c>
      <c r="AE410">
        <v>0</v>
      </c>
      <c r="AF410">
        <v>0</v>
      </c>
      <c r="AG410">
        <v>0</v>
      </c>
      <c r="AH410">
        <v>0</v>
      </c>
      <c r="AI410">
        <v>0</v>
      </c>
      <c r="AJ410">
        <v>19535.841510473201</v>
      </c>
      <c r="AK410" s="63">
        <v>5171.2521645380903</v>
      </c>
      <c r="AL410">
        <v>396.07192657172499</v>
      </c>
      <c r="AM410">
        <v>78891.171681099702</v>
      </c>
      <c r="AN410">
        <v>5171.2521645380903</v>
      </c>
      <c r="AO410">
        <v>18620.347961700099</v>
      </c>
      <c r="AP410">
        <v>539.66620917061095</v>
      </c>
      <c r="AQ410">
        <v>36189.915802998497</v>
      </c>
      <c r="AR410">
        <v>5171.2521645380903</v>
      </c>
      <c r="AS410">
        <v>5171.2521645380903</v>
      </c>
      <c r="AT410">
        <v>0</v>
      </c>
    </row>
    <row r="411" spans="1:46" x14ac:dyDescent="0.25">
      <c r="A411" t="s">
        <v>3323</v>
      </c>
      <c r="B411">
        <v>2137</v>
      </c>
      <c r="C411" t="s">
        <v>101</v>
      </c>
      <c r="D411">
        <v>4024</v>
      </c>
      <c r="E411" t="s">
        <v>654</v>
      </c>
      <c r="F411" t="s">
        <v>2945</v>
      </c>
      <c r="G411" t="s">
        <v>2907</v>
      </c>
      <c r="H411" t="s">
        <v>2942</v>
      </c>
      <c r="I411" t="s">
        <v>2895</v>
      </c>
      <c r="J411">
        <v>20.529411764700001</v>
      </c>
      <c r="K411">
        <v>1</v>
      </c>
      <c r="L411">
        <v>2</v>
      </c>
      <c r="M411">
        <v>1</v>
      </c>
      <c r="N411">
        <v>189154.87117079299</v>
      </c>
      <c r="O411">
        <v>55577.203808786697</v>
      </c>
      <c r="P411">
        <v>43880.725600284299</v>
      </c>
      <c r="Q411">
        <v>11621.028843109299</v>
      </c>
      <c r="R411">
        <v>9332.0788363711799</v>
      </c>
      <c r="S411">
        <v>12593.6267655545</v>
      </c>
      <c r="T411">
        <v>215996.77</v>
      </c>
      <c r="U411">
        <v>93569.138259344196</v>
      </c>
      <c r="V411">
        <v>284396.20171867101</v>
      </c>
      <c r="W411">
        <v>25169.706540673</v>
      </c>
      <c r="X411">
        <v>0</v>
      </c>
      <c r="Y411">
        <v>0</v>
      </c>
      <c r="Z411">
        <v>0</v>
      </c>
      <c r="AA411">
        <v>0</v>
      </c>
      <c r="AB411">
        <v>0</v>
      </c>
      <c r="AC411">
        <v>4959.7191845990701</v>
      </c>
      <c r="AD411">
        <v>7633.9075809553797</v>
      </c>
      <c r="AE411">
        <v>0</v>
      </c>
      <c r="AF411">
        <v>0</v>
      </c>
      <c r="AG411">
        <v>0</v>
      </c>
      <c r="AH411">
        <v>0</v>
      </c>
      <c r="AI411">
        <v>0</v>
      </c>
      <c r="AJ411">
        <v>322159.535024899</v>
      </c>
      <c r="AK411" s="63">
        <v>15692.584800644299</v>
      </c>
      <c r="AL411">
        <v>396.07192657172499</v>
      </c>
      <c r="AM411">
        <v>78891.171681099702</v>
      </c>
      <c r="AN411">
        <v>5171.2521645380903</v>
      </c>
      <c r="AO411">
        <v>18620.347961700099</v>
      </c>
      <c r="AP411">
        <v>396.07192657172499</v>
      </c>
      <c r="AQ411">
        <v>59280.106098625802</v>
      </c>
      <c r="AR411">
        <v>5171.2521645380903</v>
      </c>
      <c r="AS411">
        <v>15692.584800644299</v>
      </c>
      <c r="AT411">
        <v>0</v>
      </c>
    </row>
    <row r="412" spans="1:46" x14ac:dyDescent="0.25">
      <c r="A412" t="s">
        <v>3324</v>
      </c>
      <c r="B412">
        <v>1931</v>
      </c>
      <c r="C412" t="s">
        <v>102</v>
      </c>
      <c r="D412">
        <v>4719</v>
      </c>
      <c r="E412" t="s">
        <v>655</v>
      </c>
      <c r="F412" t="s">
        <v>2892</v>
      </c>
      <c r="G412" t="s">
        <v>2893</v>
      </c>
      <c r="H412" t="s">
        <v>2894</v>
      </c>
      <c r="I412" t="s">
        <v>2895</v>
      </c>
      <c r="J412">
        <v>148.29850746267999</v>
      </c>
      <c r="K412">
        <v>1</v>
      </c>
      <c r="L412">
        <v>1</v>
      </c>
      <c r="M412">
        <v>2</v>
      </c>
      <c r="N412">
        <v>215547.470650709</v>
      </c>
      <c r="O412">
        <v>153533.70154169301</v>
      </c>
      <c r="P412">
        <v>237371.41334037401</v>
      </c>
      <c r="Q412">
        <v>126546.42701774101</v>
      </c>
      <c r="R412">
        <v>150763.780783055</v>
      </c>
      <c r="S412">
        <v>60637.263173909101</v>
      </c>
      <c r="T412">
        <v>0</v>
      </c>
      <c r="U412">
        <v>883762.79333357199</v>
      </c>
      <c r="V412">
        <v>724459.71785253996</v>
      </c>
      <c r="W412">
        <v>158957.935229058</v>
      </c>
      <c r="X412">
        <v>0</v>
      </c>
      <c r="Y412">
        <v>0</v>
      </c>
      <c r="Z412">
        <v>0</v>
      </c>
      <c r="AA412">
        <v>0</v>
      </c>
      <c r="AB412">
        <v>345.140251974058</v>
      </c>
      <c r="AC412">
        <v>58586.2379611695</v>
      </c>
      <c r="AD412">
        <v>2051.0252127396502</v>
      </c>
      <c r="AE412">
        <v>0</v>
      </c>
      <c r="AF412">
        <v>0</v>
      </c>
      <c r="AG412">
        <v>0</v>
      </c>
      <c r="AH412">
        <v>0</v>
      </c>
      <c r="AI412">
        <v>0</v>
      </c>
      <c r="AJ412">
        <v>944400.05650748103</v>
      </c>
      <c r="AK412" s="63">
        <v>6368.2370960149001</v>
      </c>
      <c r="AL412">
        <v>396.07192657172499</v>
      </c>
      <c r="AM412">
        <v>78891.171681099702</v>
      </c>
      <c r="AN412">
        <v>6368.2370960149001</v>
      </c>
      <c r="AO412">
        <v>14416.843557378001</v>
      </c>
      <c r="AP412">
        <v>396.07192657172499</v>
      </c>
      <c r="AQ412">
        <v>69679.580315536805</v>
      </c>
      <c r="AR412">
        <v>6368.2370960149001</v>
      </c>
      <c r="AS412">
        <v>13196.3573772481</v>
      </c>
      <c r="AT412">
        <v>0</v>
      </c>
    </row>
    <row r="413" spans="1:46" x14ac:dyDescent="0.25">
      <c r="A413" t="s">
        <v>3325</v>
      </c>
      <c r="B413">
        <v>1931</v>
      </c>
      <c r="C413" t="s">
        <v>102</v>
      </c>
      <c r="D413">
        <v>138</v>
      </c>
      <c r="E413" t="s">
        <v>656</v>
      </c>
      <c r="F413" t="s">
        <v>2892</v>
      </c>
      <c r="G413" t="s">
        <v>2903</v>
      </c>
      <c r="H413" t="s">
        <v>2894</v>
      </c>
      <c r="I413" t="s">
        <v>2895</v>
      </c>
      <c r="J413">
        <v>640.27394366194699</v>
      </c>
      <c r="K413">
        <v>1</v>
      </c>
      <c r="L413">
        <v>1</v>
      </c>
      <c r="M413">
        <v>2</v>
      </c>
      <c r="N413">
        <v>3925021.13731409</v>
      </c>
      <c r="O413">
        <v>2232395.7224501902</v>
      </c>
      <c r="P413">
        <v>1603671.29432849</v>
      </c>
      <c r="Q413">
        <v>550868.04953298497</v>
      </c>
      <c r="R413">
        <v>656973.680393002</v>
      </c>
      <c r="S413">
        <v>261799.39562100099</v>
      </c>
      <c r="T413">
        <v>5153313</v>
      </c>
      <c r="U413">
        <v>3815616.8840187602</v>
      </c>
      <c r="V413">
        <v>7725488.0787477</v>
      </c>
      <c r="W413">
        <v>1237101.6735493899</v>
      </c>
      <c r="X413">
        <v>0</v>
      </c>
      <c r="Y413">
        <v>0</v>
      </c>
      <c r="Z413">
        <v>0</v>
      </c>
      <c r="AA413">
        <v>0</v>
      </c>
      <c r="AB413">
        <v>6340.1317216797997</v>
      </c>
      <c r="AC413">
        <v>252944.16151258399</v>
      </c>
      <c r="AD413">
        <v>8855.2341084173004</v>
      </c>
      <c r="AE413">
        <v>0</v>
      </c>
      <c r="AF413">
        <v>0</v>
      </c>
      <c r="AG413">
        <v>0</v>
      </c>
      <c r="AH413">
        <v>0</v>
      </c>
      <c r="AI413">
        <v>0</v>
      </c>
      <c r="AJ413">
        <v>9230729.2796397693</v>
      </c>
      <c r="AK413" s="63">
        <v>14416.843557378001</v>
      </c>
      <c r="AL413">
        <v>396.07192657172499</v>
      </c>
      <c r="AM413">
        <v>78891.171681099702</v>
      </c>
      <c r="AN413">
        <v>6368.2370960149001</v>
      </c>
      <c r="AO413">
        <v>14416.843557378001</v>
      </c>
      <c r="AP413">
        <v>396.07192657172499</v>
      </c>
      <c r="AQ413">
        <v>78891.171681099702</v>
      </c>
      <c r="AR413">
        <v>14416.843557378001</v>
      </c>
      <c r="AS413">
        <v>14416.843557378001</v>
      </c>
      <c r="AT413">
        <v>0</v>
      </c>
    </row>
    <row r="414" spans="1:46" x14ac:dyDescent="0.25">
      <c r="A414" t="s">
        <v>3326</v>
      </c>
      <c r="B414">
        <v>1931</v>
      </c>
      <c r="C414" t="s">
        <v>102</v>
      </c>
      <c r="D414">
        <v>1931</v>
      </c>
      <c r="E414" t="s">
        <v>102</v>
      </c>
      <c r="F414" t="s">
        <v>1871</v>
      </c>
      <c r="G414" t="s">
        <v>1871</v>
      </c>
      <c r="H414" t="s">
        <v>2899</v>
      </c>
      <c r="I414" t="s">
        <v>2895</v>
      </c>
      <c r="J414">
        <v>25.458624657236999</v>
      </c>
      <c r="K414">
        <v>1</v>
      </c>
      <c r="L414">
        <v>5</v>
      </c>
      <c r="M414">
        <v>2</v>
      </c>
      <c r="N414">
        <v>37003.353877274603</v>
      </c>
      <c r="O414">
        <v>26357.358186965401</v>
      </c>
      <c r="P414">
        <v>40749.902477010597</v>
      </c>
      <c r="Q414">
        <v>21724.4127556028</v>
      </c>
      <c r="R414">
        <v>25881.841783388601</v>
      </c>
      <c r="S414">
        <v>10409.688875494199</v>
      </c>
      <c r="T414">
        <v>0</v>
      </c>
      <c r="U414">
        <v>151716.869080242</v>
      </c>
      <c r="V414">
        <v>124369.07391490199</v>
      </c>
      <c r="W414">
        <v>27288.544426547101</v>
      </c>
      <c r="X414">
        <v>0</v>
      </c>
      <c r="Y414">
        <v>0</v>
      </c>
      <c r="Z414">
        <v>0</v>
      </c>
      <c r="AA414">
        <v>0</v>
      </c>
      <c r="AB414">
        <v>59.250738793328601</v>
      </c>
      <c r="AC414">
        <v>10057.586336183</v>
      </c>
      <c r="AD414">
        <v>352.10253931118598</v>
      </c>
      <c r="AE414">
        <v>0</v>
      </c>
      <c r="AF414">
        <v>0</v>
      </c>
      <c r="AG414">
        <v>0</v>
      </c>
      <c r="AH414">
        <v>0</v>
      </c>
      <c r="AI414">
        <v>0</v>
      </c>
      <c r="AJ414">
        <v>162126.557955736</v>
      </c>
      <c r="AK414" s="63">
        <v>6368.2370960149001</v>
      </c>
      <c r="AL414">
        <v>396.07192657172499</v>
      </c>
      <c r="AM414">
        <v>78891.171681099702</v>
      </c>
      <c r="AN414">
        <v>6368.2370960149001</v>
      </c>
      <c r="AO414">
        <v>14416.843557378001</v>
      </c>
      <c r="AP414">
        <v>539.66620917061095</v>
      </c>
      <c r="AQ414">
        <v>36189.915802998497</v>
      </c>
      <c r="AR414">
        <v>6368.2370960149001</v>
      </c>
      <c r="AS414">
        <v>6368.2370960149001</v>
      </c>
      <c r="AT414">
        <v>0</v>
      </c>
    </row>
    <row r="415" spans="1:46" x14ac:dyDescent="0.25">
      <c r="A415" t="s">
        <v>3327</v>
      </c>
      <c r="B415">
        <v>1931</v>
      </c>
      <c r="C415" t="s">
        <v>102</v>
      </c>
      <c r="D415">
        <v>136</v>
      </c>
      <c r="E415" t="s">
        <v>657</v>
      </c>
      <c r="F415" t="s">
        <v>2892</v>
      </c>
      <c r="G415" t="s">
        <v>2893</v>
      </c>
      <c r="H415" t="s">
        <v>2894</v>
      </c>
      <c r="I415" t="s">
        <v>2895</v>
      </c>
      <c r="J415">
        <v>660.35714285713095</v>
      </c>
      <c r="K415">
        <v>1</v>
      </c>
      <c r="L415">
        <v>1</v>
      </c>
      <c r="M415">
        <v>2</v>
      </c>
      <c r="N415">
        <v>4466973.4701310704</v>
      </c>
      <c r="O415">
        <v>1410439.89334922</v>
      </c>
      <c r="P415">
        <v>1327825.11601558</v>
      </c>
      <c r="Q415">
        <v>567724.49174140196</v>
      </c>
      <c r="R415">
        <v>671334.73713004997</v>
      </c>
      <c r="S415">
        <v>270011.14539386297</v>
      </c>
      <c r="T415">
        <v>4508998</v>
      </c>
      <c r="U415">
        <v>3935299.70836733</v>
      </c>
      <c r="V415">
        <v>7427046.4196402896</v>
      </c>
      <c r="W415">
        <v>1015714.41668039</v>
      </c>
      <c r="X415">
        <v>0</v>
      </c>
      <c r="Y415">
        <v>0</v>
      </c>
      <c r="Z415">
        <v>0</v>
      </c>
      <c r="AA415">
        <v>0</v>
      </c>
      <c r="AB415">
        <v>1536.87204664508</v>
      </c>
      <c r="AC415">
        <v>260878.15294110001</v>
      </c>
      <c r="AD415">
        <v>9132.9924527631501</v>
      </c>
      <c r="AE415">
        <v>0</v>
      </c>
      <c r="AF415">
        <v>0</v>
      </c>
      <c r="AG415">
        <v>0</v>
      </c>
      <c r="AH415">
        <v>0</v>
      </c>
      <c r="AI415">
        <v>0</v>
      </c>
      <c r="AJ415">
        <v>8714308.8537611999</v>
      </c>
      <c r="AK415" s="63">
        <v>13196.3573772481</v>
      </c>
      <c r="AL415">
        <v>396.07192657172499</v>
      </c>
      <c r="AM415">
        <v>78891.171681099702</v>
      </c>
      <c r="AN415">
        <v>6368.2370960149001</v>
      </c>
      <c r="AO415">
        <v>14416.843557378001</v>
      </c>
      <c r="AP415">
        <v>396.07192657172499</v>
      </c>
      <c r="AQ415">
        <v>69679.580315536805</v>
      </c>
      <c r="AR415">
        <v>6368.2370960149001</v>
      </c>
      <c r="AS415">
        <v>13196.3573772481</v>
      </c>
      <c r="AT415">
        <v>0</v>
      </c>
    </row>
    <row r="416" spans="1:46" x14ac:dyDescent="0.25">
      <c r="A416" t="s">
        <v>3328</v>
      </c>
      <c r="B416">
        <v>1931</v>
      </c>
      <c r="C416" t="s">
        <v>102</v>
      </c>
      <c r="D416">
        <v>137</v>
      </c>
      <c r="E416" t="s">
        <v>658</v>
      </c>
      <c r="F416" t="s">
        <v>2892</v>
      </c>
      <c r="G416" t="s">
        <v>2911</v>
      </c>
      <c r="H416" t="s">
        <v>2894</v>
      </c>
      <c r="I416" t="s">
        <v>2895</v>
      </c>
      <c r="J416">
        <v>463.88053830226102</v>
      </c>
      <c r="K416">
        <v>1</v>
      </c>
      <c r="L416">
        <v>1</v>
      </c>
      <c r="M416">
        <v>2</v>
      </c>
      <c r="N416">
        <v>3174243.56802685</v>
      </c>
      <c r="O416">
        <v>1203431.32447193</v>
      </c>
      <c r="P416">
        <v>1112415.2738385401</v>
      </c>
      <c r="Q416">
        <v>398136.61895226798</v>
      </c>
      <c r="R416">
        <v>471591.95991050301</v>
      </c>
      <c r="S416">
        <v>189674.506935732</v>
      </c>
      <c r="T416">
        <v>3595392</v>
      </c>
      <c r="U416">
        <v>2764426.7452000799</v>
      </c>
      <c r="V416">
        <v>5810314.7098445697</v>
      </c>
      <c r="W416">
        <v>548424.43011461198</v>
      </c>
      <c r="X416">
        <v>0</v>
      </c>
      <c r="Y416">
        <v>0</v>
      </c>
      <c r="Z416">
        <v>0</v>
      </c>
      <c r="AA416">
        <v>0</v>
      </c>
      <c r="AB416">
        <v>1079.6052409077299</v>
      </c>
      <c r="AC416">
        <v>183258.86124896299</v>
      </c>
      <c r="AD416">
        <v>6415.6456867687002</v>
      </c>
      <c r="AE416">
        <v>0</v>
      </c>
      <c r="AF416">
        <v>0</v>
      </c>
      <c r="AG416">
        <v>0</v>
      </c>
      <c r="AH416">
        <v>0</v>
      </c>
      <c r="AI416">
        <v>0</v>
      </c>
      <c r="AJ416">
        <v>6549493.2521358198</v>
      </c>
      <c r="AK416" s="63">
        <v>14118.9222468916</v>
      </c>
      <c r="AL416">
        <v>396.07192657172499</v>
      </c>
      <c r="AM416">
        <v>78891.171681099702</v>
      </c>
      <c r="AN416">
        <v>6368.2370960149001</v>
      </c>
      <c r="AO416">
        <v>14416.843557378001</v>
      </c>
      <c r="AP416">
        <v>3712.8033307938799</v>
      </c>
      <c r="AQ416">
        <v>25435.7452526624</v>
      </c>
      <c r="AR416">
        <v>14118.9222468916</v>
      </c>
      <c r="AS416">
        <v>14118.9222468916</v>
      </c>
      <c r="AT416">
        <v>0</v>
      </c>
    </row>
    <row r="417" spans="1:46" x14ac:dyDescent="0.25">
      <c r="A417" t="s">
        <v>3329</v>
      </c>
      <c r="B417">
        <v>2000</v>
      </c>
      <c r="C417" t="s">
        <v>103</v>
      </c>
      <c r="D417">
        <v>307</v>
      </c>
      <c r="E417" t="s">
        <v>659</v>
      </c>
      <c r="F417" t="s">
        <v>2906</v>
      </c>
      <c r="G417" t="s">
        <v>2903</v>
      </c>
      <c r="H417" t="s">
        <v>2904</v>
      </c>
      <c r="I417" t="s">
        <v>2895</v>
      </c>
      <c r="J417">
        <v>97.4140625</v>
      </c>
      <c r="K417">
        <v>1</v>
      </c>
      <c r="L417">
        <v>1</v>
      </c>
      <c r="M417">
        <v>3</v>
      </c>
      <c r="N417">
        <v>189737.551965183</v>
      </c>
      <c r="O417">
        <v>124698.01210330099</v>
      </c>
      <c r="P417">
        <v>323445.28557465301</v>
      </c>
      <c r="Q417">
        <v>116987.64248025299</v>
      </c>
      <c r="R417">
        <v>1268828.33914472</v>
      </c>
      <c r="S417">
        <v>74110.208941983801</v>
      </c>
      <c r="T417">
        <v>1424177.2</v>
      </c>
      <c r="U417">
        <v>599519.63126811199</v>
      </c>
      <c r="V417">
        <v>563368.94949013705</v>
      </c>
      <c r="W417">
        <v>303184.11177797499</v>
      </c>
      <c r="X417">
        <v>0</v>
      </c>
      <c r="Y417">
        <v>0</v>
      </c>
      <c r="Z417">
        <v>0</v>
      </c>
      <c r="AA417">
        <v>0</v>
      </c>
      <c r="AB417">
        <v>1157143.77</v>
      </c>
      <c r="AC417">
        <v>70341.371887154994</v>
      </c>
      <c r="AD417">
        <v>3768.8370548288799</v>
      </c>
      <c r="AE417">
        <v>0</v>
      </c>
      <c r="AF417">
        <v>0</v>
      </c>
      <c r="AG417">
        <v>0</v>
      </c>
      <c r="AH417">
        <v>0</v>
      </c>
      <c r="AI417">
        <v>0</v>
      </c>
      <c r="AJ417">
        <v>2097807.0402100999</v>
      </c>
      <c r="AK417" s="63">
        <v>21534.950769660099</v>
      </c>
      <c r="AL417">
        <v>396.07192657172499</v>
      </c>
      <c r="AM417">
        <v>78891.171681099702</v>
      </c>
      <c r="AN417">
        <v>17419.980031399999</v>
      </c>
      <c r="AO417">
        <v>21534.950769660099</v>
      </c>
      <c r="AP417">
        <v>396.07192657172499</v>
      </c>
      <c r="AQ417">
        <v>78891.171681099702</v>
      </c>
      <c r="AR417">
        <v>21534.950769660099</v>
      </c>
      <c r="AS417">
        <v>21534.950769660099</v>
      </c>
      <c r="AT417">
        <v>0</v>
      </c>
    </row>
    <row r="418" spans="1:46" x14ac:dyDescent="0.25">
      <c r="A418" t="s">
        <v>3330</v>
      </c>
      <c r="B418">
        <v>2000</v>
      </c>
      <c r="C418" t="s">
        <v>103</v>
      </c>
      <c r="D418">
        <v>306</v>
      </c>
      <c r="E418" t="s">
        <v>660</v>
      </c>
      <c r="F418" t="s">
        <v>2892</v>
      </c>
      <c r="G418" t="s">
        <v>2893</v>
      </c>
      <c r="H418" t="s">
        <v>2894</v>
      </c>
      <c r="I418" t="s">
        <v>2895</v>
      </c>
      <c r="J418">
        <v>195.02375856149999</v>
      </c>
      <c r="K418">
        <v>1</v>
      </c>
      <c r="L418">
        <v>2</v>
      </c>
      <c r="M418">
        <v>3</v>
      </c>
      <c r="N418">
        <v>1602821.50803482</v>
      </c>
      <c r="O418">
        <v>434377.557896699</v>
      </c>
      <c r="P418">
        <v>753938.00442534697</v>
      </c>
      <c r="Q418">
        <v>234210.22751974699</v>
      </c>
      <c r="R418">
        <v>223593.43085527801</v>
      </c>
      <c r="S418">
        <v>148369.251058016</v>
      </c>
      <c r="T418">
        <v>2048697.47</v>
      </c>
      <c r="U418">
        <v>1200243.25873189</v>
      </c>
      <c r="V418">
        <v>2625555.7005098602</v>
      </c>
      <c r="W418">
        <v>623385.02822202502</v>
      </c>
      <c r="X418">
        <v>0</v>
      </c>
      <c r="Y418">
        <v>0</v>
      </c>
      <c r="Z418">
        <v>0</v>
      </c>
      <c r="AA418">
        <v>0</v>
      </c>
      <c r="AB418">
        <v>0</v>
      </c>
      <c r="AC418">
        <v>140824.00811284501</v>
      </c>
      <c r="AD418">
        <v>7545.2429451711096</v>
      </c>
      <c r="AE418">
        <v>0</v>
      </c>
      <c r="AF418">
        <v>0</v>
      </c>
      <c r="AG418">
        <v>0</v>
      </c>
      <c r="AH418">
        <v>0</v>
      </c>
      <c r="AI418">
        <v>0</v>
      </c>
      <c r="AJ418">
        <v>3397309.9797899001</v>
      </c>
      <c r="AK418" s="63">
        <v>17419.980031399999</v>
      </c>
      <c r="AL418">
        <v>396.07192657172499</v>
      </c>
      <c r="AM418">
        <v>78891.171681099702</v>
      </c>
      <c r="AN418">
        <v>17419.980031399999</v>
      </c>
      <c r="AO418">
        <v>21534.950769660099</v>
      </c>
      <c r="AP418">
        <v>396.07192657172499</v>
      </c>
      <c r="AQ418">
        <v>69679.580315536805</v>
      </c>
      <c r="AR418">
        <v>17419.980031399999</v>
      </c>
      <c r="AS418">
        <v>17419.980031399999</v>
      </c>
      <c r="AT418">
        <v>0</v>
      </c>
    </row>
    <row r="419" spans="1:46" x14ac:dyDescent="0.25">
      <c r="A419" t="s">
        <v>3331</v>
      </c>
      <c r="B419">
        <v>1992</v>
      </c>
      <c r="C419" t="s">
        <v>104</v>
      </c>
      <c r="D419">
        <v>282</v>
      </c>
      <c r="E419" t="s">
        <v>661</v>
      </c>
      <c r="F419" t="s">
        <v>2892</v>
      </c>
      <c r="G419" t="s">
        <v>2893</v>
      </c>
      <c r="H419" t="s">
        <v>2904</v>
      </c>
      <c r="I419" t="s">
        <v>2895</v>
      </c>
      <c r="J419">
        <v>425.76426092618999</v>
      </c>
      <c r="K419">
        <v>1</v>
      </c>
      <c r="L419">
        <v>1</v>
      </c>
      <c r="M419">
        <v>2</v>
      </c>
      <c r="N419">
        <v>3065984.45489123</v>
      </c>
      <c r="O419">
        <v>432841.32571909798</v>
      </c>
      <c r="P419">
        <v>1195163.76668148</v>
      </c>
      <c r="Q419">
        <v>334786.87943034997</v>
      </c>
      <c r="R419">
        <v>483633.49556697003</v>
      </c>
      <c r="S419">
        <v>220012.274911496</v>
      </c>
      <c r="T419">
        <v>3564518.38</v>
      </c>
      <c r="U419">
        <v>1947891.5422891299</v>
      </c>
      <c r="V419">
        <v>4745709.1781157805</v>
      </c>
      <c r="W419">
        <v>761925.92379042006</v>
      </c>
      <c r="X419">
        <v>0</v>
      </c>
      <c r="Y419">
        <v>0</v>
      </c>
      <c r="Z419">
        <v>0</v>
      </c>
      <c r="AA419">
        <v>0</v>
      </c>
      <c r="AB419">
        <v>4774.8203829328004</v>
      </c>
      <c r="AC419">
        <v>202534.342623865</v>
      </c>
      <c r="AD419">
        <v>17477.932287631102</v>
      </c>
      <c r="AE419">
        <v>0</v>
      </c>
      <c r="AF419">
        <v>0</v>
      </c>
      <c r="AG419">
        <v>0</v>
      </c>
      <c r="AH419">
        <v>0</v>
      </c>
      <c r="AI419">
        <v>0</v>
      </c>
      <c r="AJ419">
        <v>5732422.1972006299</v>
      </c>
      <c r="AK419" s="63">
        <v>13463.8407289765</v>
      </c>
      <c r="AL419">
        <v>396.07192657172499</v>
      </c>
      <c r="AM419">
        <v>78891.171681099702</v>
      </c>
      <c r="AN419">
        <v>12307.415342292101</v>
      </c>
      <c r="AO419">
        <v>16657.111669349</v>
      </c>
      <c r="AP419">
        <v>396.07192657172499</v>
      </c>
      <c r="AQ419">
        <v>69679.580315536805</v>
      </c>
      <c r="AR419">
        <v>13463.8407289765</v>
      </c>
      <c r="AS419">
        <v>13463.8407289765</v>
      </c>
      <c r="AT419">
        <v>0</v>
      </c>
    </row>
    <row r="420" spans="1:46" x14ac:dyDescent="0.25">
      <c r="A420" t="s">
        <v>3332</v>
      </c>
      <c r="B420">
        <v>1992</v>
      </c>
      <c r="C420" t="s">
        <v>104</v>
      </c>
      <c r="D420">
        <v>285</v>
      </c>
      <c r="E420" t="s">
        <v>662</v>
      </c>
      <c r="F420" t="s">
        <v>2892</v>
      </c>
      <c r="G420" t="s">
        <v>2903</v>
      </c>
      <c r="H420" t="s">
        <v>2904</v>
      </c>
      <c r="I420" t="s">
        <v>2895</v>
      </c>
      <c r="J420">
        <v>209.40206866703301</v>
      </c>
      <c r="K420">
        <v>1</v>
      </c>
      <c r="L420">
        <v>1</v>
      </c>
      <c r="M420">
        <v>2</v>
      </c>
      <c r="N420">
        <v>1504002.0442399699</v>
      </c>
      <c r="O420">
        <v>788167.70742790704</v>
      </c>
      <c r="P420">
        <v>685135.38350932405</v>
      </c>
      <c r="Q420">
        <v>164656.998130355</v>
      </c>
      <c r="R420">
        <v>237863.68124953701</v>
      </c>
      <c r="S420">
        <v>108207.827022367</v>
      </c>
      <c r="T420">
        <v>2421801.4900000002</v>
      </c>
      <c r="U420">
        <v>958024.32455709204</v>
      </c>
      <c r="V420">
        <v>2895774.3833945198</v>
      </c>
      <c r="W420">
        <v>481703.04883587401</v>
      </c>
      <c r="X420">
        <v>0</v>
      </c>
      <c r="Y420">
        <v>0</v>
      </c>
      <c r="Z420">
        <v>0</v>
      </c>
      <c r="AA420">
        <v>0</v>
      </c>
      <c r="AB420">
        <v>2348.3823267002199</v>
      </c>
      <c r="AC420">
        <v>99611.719944026394</v>
      </c>
      <c r="AD420">
        <v>8596.1070783410705</v>
      </c>
      <c r="AE420">
        <v>0</v>
      </c>
      <c r="AF420">
        <v>0</v>
      </c>
      <c r="AG420">
        <v>0</v>
      </c>
      <c r="AH420">
        <v>0</v>
      </c>
      <c r="AI420">
        <v>0</v>
      </c>
      <c r="AJ420">
        <v>3488033.6415794599</v>
      </c>
      <c r="AK420" s="63">
        <v>16657.111669349</v>
      </c>
      <c r="AL420">
        <v>396.07192657172499</v>
      </c>
      <c r="AM420">
        <v>78891.171681099702</v>
      </c>
      <c r="AN420">
        <v>12307.415342292101</v>
      </c>
      <c r="AO420">
        <v>16657.111669349</v>
      </c>
      <c r="AP420">
        <v>396.07192657172499</v>
      </c>
      <c r="AQ420">
        <v>78891.171681099702</v>
      </c>
      <c r="AR420">
        <v>16657.111669349</v>
      </c>
      <c r="AS420">
        <v>16657.111669349</v>
      </c>
      <c r="AT420">
        <v>0</v>
      </c>
    </row>
    <row r="421" spans="1:46" x14ac:dyDescent="0.25">
      <c r="A421" t="s">
        <v>3333</v>
      </c>
      <c r="B421">
        <v>1992</v>
      </c>
      <c r="C421" t="s">
        <v>104</v>
      </c>
      <c r="D421">
        <v>284</v>
      </c>
      <c r="E421" t="s">
        <v>663</v>
      </c>
      <c r="F421" t="s">
        <v>2892</v>
      </c>
      <c r="G421" t="s">
        <v>2911</v>
      </c>
      <c r="H421" t="s">
        <v>2904</v>
      </c>
      <c r="I421" t="s">
        <v>2895</v>
      </c>
      <c r="J421">
        <v>122.767148032116</v>
      </c>
      <c r="K421">
        <v>1</v>
      </c>
      <c r="L421">
        <v>1</v>
      </c>
      <c r="M421">
        <v>2</v>
      </c>
      <c r="N421">
        <v>679346.70086879702</v>
      </c>
      <c r="O421">
        <v>192661.37685299601</v>
      </c>
      <c r="P421">
        <v>339510.969809192</v>
      </c>
      <c r="Q421">
        <v>96534.2424392947</v>
      </c>
      <c r="R421">
        <v>139453.47318349301</v>
      </c>
      <c r="S421">
        <v>63439.518066136501</v>
      </c>
      <c r="T421">
        <v>885841.28</v>
      </c>
      <c r="U421">
        <v>561665.48315377196</v>
      </c>
      <c r="V421">
        <v>1301973.0084897</v>
      </c>
      <c r="W421">
        <v>144156.95737370601</v>
      </c>
      <c r="X421">
        <v>0</v>
      </c>
      <c r="Y421">
        <v>0</v>
      </c>
      <c r="Z421">
        <v>0</v>
      </c>
      <c r="AA421">
        <v>0</v>
      </c>
      <c r="AB421">
        <v>1376.79729036698</v>
      </c>
      <c r="AC421">
        <v>58399.837432108601</v>
      </c>
      <c r="AD421">
        <v>5039.6806340278599</v>
      </c>
      <c r="AE421">
        <v>0</v>
      </c>
      <c r="AF421">
        <v>0</v>
      </c>
      <c r="AG421">
        <v>0</v>
      </c>
      <c r="AH421">
        <v>0</v>
      </c>
      <c r="AI421">
        <v>0</v>
      </c>
      <c r="AJ421">
        <v>1510946.2812199099</v>
      </c>
      <c r="AK421" s="63">
        <v>12307.415342292101</v>
      </c>
      <c r="AL421">
        <v>396.07192657172499</v>
      </c>
      <c r="AM421">
        <v>78891.171681099702</v>
      </c>
      <c r="AN421">
        <v>12307.415342292101</v>
      </c>
      <c r="AO421">
        <v>16657.111669349</v>
      </c>
      <c r="AP421">
        <v>3712.8033307938799</v>
      </c>
      <c r="AQ421">
        <v>25435.7452526624</v>
      </c>
      <c r="AR421">
        <v>12307.415342292101</v>
      </c>
      <c r="AS421">
        <v>12307.415342292101</v>
      </c>
      <c r="AT421">
        <v>0</v>
      </c>
    </row>
    <row r="422" spans="1:46" x14ac:dyDescent="0.25">
      <c r="A422" t="s">
        <v>3334</v>
      </c>
      <c r="B422">
        <v>2054</v>
      </c>
      <c r="C422" t="s">
        <v>106</v>
      </c>
      <c r="D422">
        <v>435</v>
      </c>
      <c r="E422" t="s">
        <v>664</v>
      </c>
      <c r="F422" t="s">
        <v>2892</v>
      </c>
      <c r="G422" t="s">
        <v>2893</v>
      </c>
      <c r="H422" t="s">
        <v>2894</v>
      </c>
      <c r="I422" t="s">
        <v>2895</v>
      </c>
      <c r="J422">
        <v>433.04285714285197</v>
      </c>
      <c r="K422">
        <v>1</v>
      </c>
      <c r="L422">
        <v>1</v>
      </c>
      <c r="M422">
        <v>2</v>
      </c>
      <c r="N422">
        <v>3266094.4203419299</v>
      </c>
      <c r="O422">
        <v>660948.73328570696</v>
      </c>
      <c r="P422">
        <v>1011588.94552958</v>
      </c>
      <c r="Q422">
        <v>192061.26801310299</v>
      </c>
      <c r="R422">
        <v>68233.366773542002</v>
      </c>
      <c r="S422">
        <v>217817.39255571499</v>
      </c>
      <c r="T422">
        <v>3903086.9</v>
      </c>
      <c r="U422">
        <v>1295839.8339438599</v>
      </c>
      <c r="V422">
        <v>4450009.7102030497</v>
      </c>
      <c r="W422">
        <v>745488.85470268806</v>
      </c>
      <c r="X422">
        <v>0</v>
      </c>
      <c r="Y422">
        <v>0</v>
      </c>
      <c r="Z422">
        <v>0</v>
      </c>
      <c r="AA422">
        <v>3428.1690381244898</v>
      </c>
      <c r="AB422">
        <v>0</v>
      </c>
      <c r="AC422">
        <v>180567.838500788</v>
      </c>
      <c r="AD422">
        <v>37249.554054927001</v>
      </c>
      <c r="AE422">
        <v>0</v>
      </c>
      <c r="AF422">
        <v>0</v>
      </c>
      <c r="AG422">
        <v>0</v>
      </c>
      <c r="AH422">
        <v>0</v>
      </c>
      <c r="AI422">
        <v>0</v>
      </c>
      <c r="AJ422">
        <v>5416744.1264995802</v>
      </c>
      <c r="AK422" s="63">
        <v>12508.5636147849</v>
      </c>
      <c r="AL422">
        <v>396.07192657172499</v>
      </c>
      <c r="AM422">
        <v>78891.171681099702</v>
      </c>
      <c r="AN422">
        <v>3495.3982072038998</v>
      </c>
      <c r="AO422">
        <v>13698.4910083961</v>
      </c>
      <c r="AP422">
        <v>396.07192657172499</v>
      </c>
      <c r="AQ422">
        <v>69679.580315536805</v>
      </c>
      <c r="AR422">
        <v>11306.6748344682</v>
      </c>
      <c r="AS422">
        <v>13386.397505770001</v>
      </c>
      <c r="AT422">
        <v>0</v>
      </c>
    </row>
    <row r="423" spans="1:46" x14ac:dyDescent="0.25">
      <c r="A423" t="s">
        <v>3335</v>
      </c>
      <c r="B423">
        <v>2054</v>
      </c>
      <c r="C423" t="s">
        <v>106</v>
      </c>
      <c r="D423">
        <v>442</v>
      </c>
      <c r="E423" t="s">
        <v>665</v>
      </c>
      <c r="F423" t="s">
        <v>2892</v>
      </c>
      <c r="G423" t="s">
        <v>2903</v>
      </c>
      <c r="H423" t="s">
        <v>2904</v>
      </c>
      <c r="I423" t="s">
        <v>2895</v>
      </c>
      <c r="J423">
        <v>1913.4841993908601</v>
      </c>
      <c r="K423">
        <v>1</v>
      </c>
      <c r="L423">
        <v>1</v>
      </c>
      <c r="M423">
        <v>2</v>
      </c>
      <c r="N423">
        <v>14175920.6403923</v>
      </c>
      <c r="O423">
        <v>5053324.1104146196</v>
      </c>
      <c r="P423">
        <v>4858171.6441176701</v>
      </c>
      <c r="Q423">
        <v>848768.31665171497</v>
      </c>
      <c r="R423">
        <v>313192.81953845097</v>
      </c>
      <c r="S423">
        <v>962468.56894902396</v>
      </c>
      <c r="T423">
        <v>19523456.859999999</v>
      </c>
      <c r="U423">
        <v>5725920.6711147698</v>
      </c>
      <c r="V423">
        <v>21665012.326730199</v>
      </c>
      <c r="W423">
        <v>3569217.1718536098</v>
      </c>
      <c r="X423">
        <v>0</v>
      </c>
      <c r="Y423">
        <v>0</v>
      </c>
      <c r="Z423">
        <v>0</v>
      </c>
      <c r="AA423">
        <v>15148.032530942401</v>
      </c>
      <c r="AB423">
        <v>0</v>
      </c>
      <c r="AC423">
        <v>797874.16000592499</v>
      </c>
      <c r="AD423">
        <v>164594.408943099</v>
      </c>
      <c r="AE423">
        <v>0</v>
      </c>
      <c r="AF423">
        <v>0</v>
      </c>
      <c r="AG423">
        <v>0</v>
      </c>
      <c r="AH423">
        <v>0</v>
      </c>
      <c r="AI423">
        <v>0</v>
      </c>
      <c r="AJ423">
        <v>26211846.100063801</v>
      </c>
      <c r="AK423" s="63">
        <v>13698.4910083961</v>
      </c>
      <c r="AL423">
        <v>396.07192657172499</v>
      </c>
      <c r="AM423">
        <v>78891.171681099702</v>
      </c>
      <c r="AN423">
        <v>3495.3982072038998</v>
      </c>
      <c r="AO423">
        <v>13698.4910083961</v>
      </c>
      <c r="AP423">
        <v>396.07192657172499</v>
      </c>
      <c r="AQ423">
        <v>78891.171681099702</v>
      </c>
      <c r="AR423">
        <v>13698.4910083961</v>
      </c>
      <c r="AS423">
        <v>13698.4910083961</v>
      </c>
      <c r="AT423">
        <v>0</v>
      </c>
    </row>
    <row r="424" spans="1:46" x14ac:dyDescent="0.25">
      <c r="A424" t="s">
        <v>3336</v>
      </c>
      <c r="B424">
        <v>2054</v>
      </c>
      <c r="C424" t="s">
        <v>106</v>
      </c>
      <c r="D424">
        <v>2054</v>
      </c>
      <c r="E424" t="s">
        <v>106</v>
      </c>
      <c r="F424" t="s">
        <v>1871</v>
      </c>
      <c r="G424" t="s">
        <v>1871</v>
      </c>
      <c r="H424" t="s">
        <v>2899</v>
      </c>
      <c r="I424" t="s">
        <v>2895</v>
      </c>
      <c r="J424">
        <v>103.31061483276601</v>
      </c>
      <c r="K424">
        <v>1</v>
      </c>
      <c r="L424">
        <v>3</v>
      </c>
      <c r="M424">
        <v>2</v>
      </c>
      <c r="N424">
        <v>51843.956300074598</v>
      </c>
      <c r="O424">
        <v>42619.0412803414</v>
      </c>
      <c r="P424">
        <v>152586.017193565</v>
      </c>
      <c r="Q424">
        <v>45819.870612595798</v>
      </c>
      <c r="R424">
        <v>16278.3681966121</v>
      </c>
      <c r="S424">
        <v>51964.484288393804</v>
      </c>
      <c r="T424">
        <v>0</v>
      </c>
      <c r="U424">
        <v>309147.25358318898</v>
      </c>
      <c r="V424">
        <v>219157.76169034</v>
      </c>
      <c r="W424">
        <v>89171.636927139494</v>
      </c>
      <c r="X424">
        <v>0</v>
      </c>
      <c r="Y424">
        <v>0</v>
      </c>
      <c r="Z424">
        <v>0</v>
      </c>
      <c r="AA424">
        <v>817.85496570945895</v>
      </c>
      <c r="AB424">
        <v>0</v>
      </c>
      <c r="AC424">
        <v>43077.894270373101</v>
      </c>
      <c r="AD424">
        <v>8886.5900180207609</v>
      </c>
      <c r="AE424">
        <v>0</v>
      </c>
      <c r="AF424">
        <v>0</v>
      </c>
      <c r="AG424">
        <v>0</v>
      </c>
      <c r="AH424">
        <v>0</v>
      </c>
      <c r="AI424">
        <v>0</v>
      </c>
      <c r="AJ424">
        <v>361111.73787158303</v>
      </c>
      <c r="AK424" s="63">
        <v>3495.3982072038998</v>
      </c>
      <c r="AL424">
        <v>396.07192657172499</v>
      </c>
      <c r="AM424">
        <v>78891.171681099702</v>
      </c>
      <c r="AN424">
        <v>3495.3982072038998</v>
      </c>
      <c r="AO424">
        <v>13698.4910083961</v>
      </c>
      <c r="AP424">
        <v>539.66620917061095</v>
      </c>
      <c r="AQ424">
        <v>36189.915802998497</v>
      </c>
      <c r="AR424">
        <v>3495.3982072038998</v>
      </c>
      <c r="AS424">
        <v>3495.3982072038998</v>
      </c>
      <c r="AT424">
        <v>0</v>
      </c>
    </row>
    <row r="425" spans="1:46" x14ac:dyDescent="0.25">
      <c r="A425" t="s">
        <v>3337</v>
      </c>
      <c r="B425">
        <v>2054</v>
      </c>
      <c r="C425" t="s">
        <v>106</v>
      </c>
      <c r="D425">
        <v>436</v>
      </c>
      <c r="E425" t="s">
        <v>666</v>
      </c>
      <c r="F425" t="s">
        <v>2892</v>
      </c>
      <c r="G425" t="s">
        <v>2893</v>
      </c>
      <c r="H425" t="s">
        <v>2894</v>
      </c>
      <c r="I425" t="s">
        <v>2895</v>
      </c>
      <c r="J425">
        <v>450.90587084144198</v>
      </c>
      <c r="K425">
        <v>1</v>
      </c>
      <c r="L425">
        <v>1</v>
      </c>
      <c r="M425">
        <v>2</v>
      </c>
      <c r="N425">
        <v>3100227.24569416</v>
      </c>
      <c r="O425">
        <v>543428.91650570196</v>
      </c>
      <c r="P425">
        <v>956755.75647814805</v>
      </c>
      <c r="Q425">
        <v>199983.79347425999</v>
      </c>
      <c r="R425">
        <v>71047.992497699001</v>
      </c>
      <c r="S425">
        <v>226802.35790691699</v>
      </c>
      <c r="T425">
        <v>3522150.49</v>
      </c>
      <c r="U425">
        <v>1349293.2146499699</v>
      </c>
      <c r="V425">
        <v>4159065.1378146899</v>
      </c>
      <c r="W425">
        <v>708808.98585725599</v>
      </c>
      <c r="X425">
        <v>0</v>
      </c>
      <c r="Y425">
        <v>0</v>
      </c>
      <c r="Z425">
        <v>0</v>
      </c>
      <c r="AA425">
        <v>3569.5809780260902</v>
      </c>
      <c r="AB425">
        <v>0</v>
      </c>
      <c r="AC425">
        <v>188016.26010493501</v>
      </c>
      <c r="AD425">
        <v>38786.097801981603</v>
      </c>
      <c r="AE425">
        <v>0</v>
      </c>
      <c r="AF425">
        <v>0</v>
      </c>
      <c r="AG425">
        <v>0</v>
      </c>
      <c r="AH425">
        <v>0</v>
      </c>
      <c r="AI425">
        <v>0</v>
      </c>
      <c r="AJ425">
        <v>5098246.0625568898</v>
      </c>
      <c r="AK425" s="63">
        <v>11306.6748344682</v>
      </c>
      <c r="AL425">
        <v>396.07192657172499</v>
      </c>
      <c r="AM425">
        <v>78891.171681099702</v>
      </c>
      <c r="AN425">
        <v>3495.3982072038998</v>
      </c>
      <c r="AO425">
        <v>13698.4910083961</v>
      </c>
      <c r="AP425">
        <v>396.07192657172499</v>
      </c>
      <c r="AQ425">
        <v>69679.580315536805</v>
      </c>
      <c r="AR425">
        <v>11306.6748344682</v>
      </c>
      <c r="AS425">
        <v>13386.397505770001</v>
      </c>
      <c r="AT425">
        <v>0</v>
      </c>
    </row>
    <row r="426" spans="1:46" x14ac:dyDescent="0.25">
      <c r="A426" t="s">
        <v>3338</v>
      </c>
      <c r="B426">
        <v>2054</v>
      </c>
      <c r="C426" t="s">
        <v>106</v>
      </c>
      <c r="D426">
        <v>437</v>
      </c>
      <c r="E426" t="s">
        <v>493</v>
      </c>
      <c r="F426" t="s">
        <v>2892</v>
      </c>
      <c r="G426" t="s">
        <v>2893</v>
      </c>
      <c r="H426" t="s">
        <v>2894</v>
      </c>
      <c r="I426" t="s">
        <v>2895</v>
      </c>
      <c r="J426">
        <v>449.45714285713001</v>
      </c>
      <c r="K426">
        <v>1</v>
      </c>
      <c r="L426">
        <v>1</v>
      </c>
      <c r="M426">
        <v>2</v>
      </c>
      <c r="N426">
        <v>3397478.9162728102</v>
      </c>
      <c r="O426">
        <v>639515.07835631003</v>
      </c>
      <c r="P426">
        <v>1045974.15798474</v>
      </c>
      <c r="Q426">
        <v>199341.25999498999</v>
      </c>
      <c r="R426">
        <v>70819.720431139896</v>
      </c>
      <c r="S426">
        <v>226073.658317811</v>
      </c>
      <c r="T426">
        <v>4008171.1</v>
      </c>
      <c r="U426">
        <v>1344958.0330399901</v>
      </c>
      <c r="V426">
        <v>4574017.6716652196</v>
      </c>
      <c r="W426">
        <v>775553.349202513</v>
      </c>
      <c r="X426">
        <v>0</v>
      </c>
      <c r="Y426">
        <v>0</v>
      </c>
      <c r="Z426">
        <v>0</v>
      </c>
      <c r="AA426">
        <v>3558.1121722518701</v>
      </c>
      <c r="AB426">
        <v>0</v>
      </c>
      <c r="AC426">
        <v>187412.177445707</v>
      </c>
      <c r="AD426">
        <v>38661.480872104097</v>
      </c>
      <c r="AE426">
        <v>0</v>
      </c>
      <c r="AF426">
        <v>0</v>
      </c>
      <c r="AG426">
        <v>0</v>
      </c>
      <c r="AH426">
        <v>0</v>
      </c>
      <c r="AI426">
        <v>0</v>
      </c>
      <c r="AJ426">
        <v>5579202.7913578004</v>
      </c>
      <c r="AK426" s="63">
        <v>12413.203082927201</v>
      </c>
      <c r="AL426">
        <v>396.07192657172499</v>
      </c>
      <c r="AM426">
        <v>78891.171681099702</v>
      </c>
      <c r="AN426">
        <v>3495.3982072038998</v>
      </c>
      <c r="AO426">
        <v>13698.4910083961</v>
      </c>
      <c r="AP426">
        <v>396.07192657172499</v>
      </c>
      <c r="AQ426">
        <v>69679.580315536805</v>
      </c>
      <c r="AR426">
        <v>11306.6748344682</v>
      </c>
      <c r="AS426">
        <v>13386.397505770001</v>
      </c>
      <c r="AT426">
        <v>0</v>
      </c>
    </row>
    <row r="427" spans="1:46" x14ac:dyDescent="0.25">
      <c r="A427" t="s">
        <v>3339</v>
      </c>
      <c r="B427">
        <v>2054</v>
      </c>
      <c r="C427" t="s">
        <v>106</v>
      </c>
      <c r="D427">
        <v>438</v>
      </c>
      <c r="E427" t="s">
        <v>667</v>
      </c>
      <c r="F427" t="s">
        <v>2892</v>
      </c>
      <c r="G427" t="s">
        <v>2911</v>
      </c>
      <c r="H427" t="s">
        <v>2894</v>
      </c>
      <c r="I427" t="s">
        <v>2895</v>
      </c>
      <c r="J427">
        <v>780.56757686436197</v>
      </c>
      <c r="K427">
        <v>1</v>
      </c>
      <c r="L427">
        <v>1</v>
      </c>
      <c r="M427">
        <v>2</v>
      </c>
      <c r="N427">
        <v>5603622.5127906399</v>
      </c>
      <c r="O427">
        <v>1597457.6799625801</v>
      </c>
      <c r="P427">
        <v>1762291.9052858199</v>
      </c>
      <c r="Q427">
        <v>346193.90693016298</v>
      </c>
      <c r="R427">
        <v>122991.876866708</v>
      </c>
      <c r="S427">
        <v>392619.78693725902</v>
      </c>
      <c r="T427">
        <v>7096783.1600000001</v>
      </c>
      <c r="U427">
        <v>2335774.7218359201</v>
      </c>
      <c r="V427">
        <v>8466838.98431875</v>
      </c>
      <c r="W427">
        <v>959539.56086485798</v>
      </c>
      <c r="X427">
        <v>0</v>
      </c>
      <c r="Y427">
        <v>0</v>
      </c>
      <c r="Z427">
        <v>0</v>
      </c>
      <c r="AA427">
        <v>6179.3366523247796</v>
      </c>
      <c r="AB427">
        <v>0</v>
      </c>
      <c r="AC427">
        <v>325476.792500704</v>
      </c>
      <c r="AD427">
        <v>67142.994436555105</v>
      </c>
      <c r="AE427">
        <v>0</v>
      </c>
      <c r="AF427">
        <v>0</v>
      </c>
      <c r="AG427">
        <v>0</v>
      </c>
      <c r="AH427">
        <v>0</v>
      </c>
      <c r="AI427">
        <v>0</v>
      </c>
      <c r="AJ427">
        <v>9825177.6687731799</v>
      </c>
      <c r="AK427" s="63">
        <v>12587.222375085301</v>
      </c>
      <c r="AL427">
        <v>396.07192657172499</v>
      </c>
      <c r="AM427">
        <v>78891.171681099702</v>
      </c>
      <c r="AN427">
        <v>3495.3982072038998</v>
      </c>
      <c r="AO427">
        <v>13698.4910083961</v>
      </c>
      <c r="AP427">
        <v>3712.8033307938799</v>
      </c>
      <c r="AQ427">
        <v>25435.7452526624</v>
      </c>
      <c r="AR427">
        <v>11468.887700008599</v>
      </c>
      <c r="AS427">
        <v>12587.222375085301</v>
      </c>
      <c r="AT427">
        <v>0</v>
      </c>
    </row>
    <row r="428" spans="1:46" x14ac:dyDescent="0.25">
      <c r="A428" t="s">
        <v>3340</v>
      </c>
      <c r="B428">
        <v>2054</v>
      </c>
      <c r="C428" t="s">
        <v>106</v>
      </c>
      <c r="D428">
        <v>1351</v>
      </c>
      <c r="E428" t="s">
        <v>668</v>
      </c>
      <c r="F428" t="s">
        <v>2892</v>
      </c>
      <c r="G428" t="s">
        <v>2893</v>
      </c>
      <c r="H428" t="s">
        <v>2894</v>
      </c>
      <c r="I428" t="s">
        <v>2895</v>
      </c>
      <c r="J428">
        <v>448.657142857125</v>
      </c>
      <c r="K428">
        <v>1</v>
      </c>
      <c r="L428">
        <v>1</v>
      </c>
      <c r="M428">
        <v>2</v>
      </c>
      <c r="N428">
        <v>3586198.2654441399</v>
      </c>
      <c r="O428">
        <v>601376.57192988996</v>
      </c>
      <c r="P428">
        <v>1069690.1971078899</v>
      </c>
      <c r="Q428">
        <v>198986.44750500901</v>
      </c>
      <c r="R428">
        <v>70693.666641038493</v>
      </c>
      <c r="S428">
        <v>225671.26416404199</v>
      </c>
      <c r="T428">
        <v>4184381.04</v>
      </c>
      <c r="U428">
        <v>1342564.1086279801</v>
      </c>
      <c r="V428">
        <v>4695291.59329978</v>
      </c>
      <c r="W428">
        <v>828101.77632871305</v>
      </c>
      <c r="X428">
        <v>0</v>
      </c>
      <c r="Y428">
        <v>0</v>
      </c>
      <c r="Z428">
        <v>0</v>
      </c>
      <c r="AA428">
        <v>3551.7789994832201</v>
      </c>
      <c r="AB428">
        <v>0</v>
      </c>
      <c r="AC428">
        <v>187078.59782784901</v>
      </c>
      <c r="AD428">
        <v>38592.666336192502</v>
      </c>
      <c r="AE428">
        <v>0</v>
      </c>
      <c r="AF428">
        <v>0</v>
      </c>
      <c r="AG428">
        <v>0</v>
      </c>
      <c r="AH428">
        <v>0</v>
      </c>
      <c r="AI428">
        <v>0</v>
      </c>
      <c r="AJ428">
        <v>5752616.4127920195</v>
      </c>
      <c r="AK428" s="63">
        <v>12821.8540691415</v>
      </c>
      <c r="AL428">
        <v>396.07192657172499</v>
      </c>
      <c r="AM428">
        <v>78891.171681099702</v>
      </c>
      <c r="AN428">
        <v>3495.3982072038998</v>
      </c>
      <c r="AO428">
        <v>13698.4910083961</v>
      </c>
      <c r="AP428">
        <v>396.07192657172499</v>
      </c>
      <c r="AQ428">
        <v>69679.580315536805</v>
      </c>
      <c r="AR428">
        <v>11306.6748344682</v>
      </c>
      <c r="AS428">
        <v>13386.397505770001</v>
      </c>
      <c r="AT428">
        <v>0</v>
      </c>
    </row>
    <row r="429" spans="1:46" x14ac:dyDescent="0.25">
      <c r="A429" t="s">
        <v>3341</v>
      </c>
      <c r="B429">
        <v>2054</v>
      </c>
      <c r="C429" t="s">
        <v>106</v>
      </c>
      <c r="D429">
        <v>439</v>
      </c>
      <c r="E429" t="s">
        <v>669</v>
      </c>
      <c r="F429" t="s">
        <v>2892</v>
      </c>
      <c r="G429" t="s">
        <v>2893</v>
      </c>
      <c r="H429" t="s">
        <v>2894</v>
      </c>
      <c r="I429" t="s">
        <v>2895</v>
      </c>
      <c r="J429">
        <v>463.385714285706</v>
      </c>
      <c r="K429">
        <v>1</v>
      </c>
      <c r="L429">
        <v>1</v>
      </c>
      <c r="M429">
        <v>2</v>
      </c>
      <c r="N429">
        <v>3971169.9360575001</v>
      </c>
      <c r="O429">
        <v>621810.21417340601</v>
      </c>
      <c r="P429">
        <v>1058956.3209297301</v>
      </c>
      <c r="Q429">
        <v>205518.79888302</v>
      </c>
      <c r="R429">
        <v>73014.406955212893</v>
      </c>
      <c r="S429">
        <v>233079.627959281</v>
      </c>
      <c r="T429">
        <v>4543831.71</v>
      </c>
      <c r="U429">
        <v>1386637.96699887</v>
      </c>
      <c r="V429">
        <v>5127034.7582062604</v>
      </c>
      <c r="W429">
        <v>799766.54155877104</v>
      </c>
      <c r="X429">
        <v>0</v>
      </c>
      <c r="Y429">
        <v>0</v>
      </c>
      <c r="Z429">
        <v>0</v>
      </c>
      <c r="AA429">
        <v>3668.3772338483</v>
      </c>
      <c r="AB429">
        <v>0</v>
      </c>
      <c r="AC429">
        <v>193220.03686372301</v>
      </c>
      <c r="AD429">
        <v>39859.591095558302</v>
      </c>
      <c r="AE429">
        <v>0</v>
      </c>
      <c r="AF429">
        <v>0</v>
      </c>
      <c r="AG429">
        <v>0</v>
      </c>
      <c r="AH429">
        <v>0</v>
      </c>
      <c r="AI429">
        <v>0</v>
      </c>
      <c r="AJ429">
        <v>6163549.3049581498</v>
      </c>
      <c r="AK429" s="63">
        <v>13301.1206753731</v>
      </c>
      <c r="AL429">
        <v>396.07192657172499</v>
      </c>
      <c r="AM429">
        <v>78891.171681099702</v>
      </c>
      <c r="AN429">
        <v>3495.3982072038998</v>
      </c>
      <c r="AO429">
        <v>13698.4910083961</v>
      </c>
      <c r="AP429">
        <v>396.07192657172499</v>
      </c>
      <c r="AQ429">
        <v>69679.580315536805</v>
      </c>
      <c r="AR429">
        <v>11306.6748344682</v>
      </c>
      <c r="AS429">
        <v>13386.397505770001</v>
      </c>
      <c r="AT429">
        <v>0</v>
      </c>
    </row>
    <row r="430" spans="1:46" x14ac:dyDescent="0.25">
      <c r="A430" t="s">
        <v>3342</v>
      </c>
      <c r="B430">
        <v>2054</v>
      </c>
      <c r="C430" t="s">
        <v>106</v>
      </c>
      <c r="D430">
        <v>440</v>
      </c>
      <c r="E430" t="s">
        <v>670</v>
      </c>
      <c r="F430" t="s">
        <v>2892</v>
      </c>
      <c r="G430" t="s">
        <v>2893</v>
      </c>
      <c r="H430" t="s">
        <v>2894</v>
      </c>
      <c r="I430" t="s">
        <v>2895</v>
      </c>
      <c r="J430">
        <v>417.552848335428</v>
      </c>
      <c r="K430">
        <v>1</v>
      </c>
      <c r="L430">
        <v>1</v>
      </c>
      <c r="M430">
        <v>2</v>
      </c>
      <c r="N430">
        <v>3645371.1206272198</v>
      </c>
      <c r="O430">
        <v>508125.18297084101</v>
      </c>
      <c r="P430">
        <v>975022.21641852101</v>
      </c>
      <c r="Q430">
        <v>185191.207269654</v>
      </c>
      <c r="R430">
        <v>65792.648874958395</v>
      </c>
      <c r="S430">
        <v>210026.03132334401</v>
      </c>
      <c r="T430">
        <v>4130014.93</v>
      </c>
      <c r="U430">
        <v>1249487.44616119</v>
      </c>
      <c r="V430">
        <v>4616952.8016687399</v>
      </c>
      <c r="W430">
        <v>759244.03158178099</v>
      </c>
      <c r="X430">
        <v>0</v>
      </c>
      <c r="Y430">
        <v>0</v>
      </c>
      <c r="Z430">
        <v>0</v>
      </c>
      <c r="AA430">
        <v>3305.5429106685501</v>
      </c>
      <c r="AB430">
        <v>0</v>
      </c>
      <c r="AC430">
        <v>174108.89947759599</v>
      </c>
      <c r="AD430">
        <v>35917.131845748001</v>
      </c>
      <c r="AE430">
        <v>0</v>
      </c>
      <c r="AF430">
        <v>0</v>
      </c>
      <c r="AG430">
        <v>0</v>
      </c>
      <c r="AH430">
        <v>0</v>
      </c>
      <c r="AI430">
        <v>0</v>
      </c>
      <c r="AJ430">
        <v>5589528.4074845398</v>
      </c>
      <c r="AK430" s="63">
        <v>13386.397505770001</v>
      </c>
      <c r="AL430">
        <v>396.07192657172499</v>
      </c>
      <c r="AM430">
        <v>78891.171681099702</v>
      </c>
      <c r="AN430">
        <v>3495.3982072038998</v>
      </c>
      <c r="AO430">
        <v>13698.4910083961</v>
      </c>
      <c r="AP430">
        <v>396.07192657172499</v>
      </c>
      <c r="AQ430">
        <v>69679.580315536805</v>
      </c>
      <c r="AR430">
        <v>11306.6748344682</v>
      </c>
      <c r="AS430">
        <v>13386.397505770001</v>
      </c>
      <c r="AT430">
        <v>0</v>
      </c>
    </row>
    <row r="431" spans="1:46" x14ac:dyDescent="0.25">
      <c r="A431" t="s">
        <v>3343</v>
      </c>
      <c r="B431">
        <v>2054</v>
      </c>
      <c r="C431" t="s">
        <v>106</v>
      </c>
      <c r="D431">
        <v>441</v>
      </c>
      <c r="E431" t="s">
        <v>671</v>
      </c>
      <c r="F431" t="s">
        <v>2892</v>
      </c>
      <c r="G431" t="s">
        <v>2911</v>
      </c>
      <c r="H431" t="s">
        <v>2894</v>
      </c>
      <c r="I431" t="s">
        <v>2895</v>
      </c>
      <c r="J431">
        <v>720.69336834087699</v>
      </c>
      <c r="K431">
        <v>1</v>
      </c>
      <c r="L431">
        <v>1</v>
      </c>
      <c r="M431">
        <v>2</v>
      </c>
      <c r="N431">
        <v>4292874.8260792</v>
      </c>
      <c r="O431">
        <v>1610619.86112059</v>
      </c>
      <c r="P431">
        <v>1566356.69895431</v>
      </c>
      <c r="Q431">
        <v>319638.76066548697</v>
      </c>
      <c r="R431">
        <v>113557.663224637</v>
      </c>
      <c r="S431">
        <v>362503.49759820901</v>
      </c>
      <c r="T431">
        <v>5746441</v>
      </c>
      <c r="U431">
        <v>2156606.81004423</v>
      </c>
      <c r="V431">
        <v>6934584.0144029502</v>
      </c>
      <c r="W431">
        <v>962758.45112265903</v>
      </c>
      <c r="X431">
        <v>0</v>
      </c>
      <c r="Y431">
        <v>0</v>
      </c>
      <c r="Z431">
        <v>0</v>
      </c>
      <c r="AA431">
        <v>5705.34451862076</v>
      </c>
      <c r="AB431">
        <v>0</v>
      </c>
      <c r="AC431">
        <v>300510.77300239599</v>
      </c>
      <c r="AD431">
        <v>61992.724595813197</v>
      </c>
      <c r="AE431">
        <v>0</v>
      </c>
      <c r="AF431">
        <v>0</v>
      </c>
      <c r="AG431">
        <v>0</v>
      </c>
      <c r="AH431">
        <v>0</v>
      </c>
      <c r="AI431">
        <v>0</v>
      </c>
      <c r="AJ431">
        <v>8265551.3076424403</v>
      </c>
      <c r="AK431" s="63">
        <v>11468.887700008599</v>
      </c>
      <c r="AL431">
        <v>396.07192657172499</v>
      </c>
      <c r="AM431">
        <v>78891.171681099702</v>
      </c>
      <c r="AN431">
        <v>3495.3982072038998</v>
      </c>
      <c r="AO431">
        <v>13698.4910083961</v>
      </c>
      <c r="AP431">
        <v>3712.8033307938799</v>
      </c>
      <c r="AQ431">
        <v>25435.7452526624</v>
      </c>
      <c r="AR431">
        <v>11468.887700008599</v>
      </c>
      <c r="AS431">
        <v>12587.222375085301</v>
      </c>
      <c r="AT431">
        <v>0</v>
      </c>
    </row>
    <row r="432" spans="1:46" x14ac:dyDescent="0.25">
      <c r="A432" t="s">
        <v>3344</v>
      </c>
      <c r="B432">
        <v>2100</v>
      </c>
      <c r="C432" t="s">
        <v>107</v>
      </c>
      <c r="D432">
        <v>3950</v>
      </c>
      <c r="E432" t="s">
        <v>672</v>
      </c>
      <c r="F432" t="s">
        <v>2945</v>
      </c>
      <c r="G432" t="s">
        <v>2903</v>
      </c>
      <c r="H432" t="s">
        <v>2904</v>
      </c>
      <c r="I432" t="s">
        <v>2895</v>
      </c>
      <c r="J432">
        <v>142.440639269173</v>
      </c>
      <c r="K432">
        <v>1</v>
      </c>
      <c r="L432">
        <v>2</v>
      </c>
      <c r="M432">
        <v>2</v>
      </c>
      <c r="N432">
        <v>1201382.73800766</v>
      </c>
      <c r="O432">
        <v>530599.28636310995</v>
      </c>
      <c r="P432">
        <v>289494.01568478101</v>
      </c>
      <c r="Q432">
        <v>52800.622374236402</v>
      </c>
      <c r="R432">
        <v>82577.998106757703</v>
      </c>
      <c r="S432">
        <v>59627.4885594191</v>
      </c>
      <c r="T432">
        <v>1420120.79</v>
      </c>
      <c r="U432">
        <v>736733.87053654494</v>
      </c>
      <c r="V432">
        <v>1933032.48945935</v>
      </c>
      <c r="W432">
        <v>223822.171077198</v>
      </c>
      <c r="X432">
        <v>0</v>
      </c>
      <c r="Y432">
        <v>0</v>
      </c>
      <c r="Z432">
        <v>0</v>
      </c>
      <c r="AA432">
        <v>0</v>
      </c>
      <c r="AB432">
        <v>0</v>
      </c>
      <c r="AC432">
        <v>58092.449661489503</v>
      </c>
      <c r="AD432">
        <v>1535.0388979296499</v>
      </c>
      <c r="AE432">
        <v>0</v>
      </c>
      <c r="AF432">
        <v>0</v>
      </c>
      <c r="AG432">
        <v>0</v>
      </c>
      <c r="AH432">
        <v>0</v>
      </c>
      <c r="AI432">
        <v>0</v>
      </c>
      <c r="AJ432">
        <v>2216482.14909596</v>
      </c>
      <c r="AK432" s="63">
        <v>15560.7427800674</v>
      </c>
      <c r="AL432">
        <v>396.07192657172499</v>
      </c>
      <c r="AM432">
        <v>78891.171681099702</v>
      </c>
      <c r="AN432">
        <v>5590.8297181330599</v>
      </c>
      <c r="AO432">
        <v>15560.7427800674</v>
      </c>
      <c r="AP432">
        <v>396.07192657172499</v>
      </c>
      <c r="AQ432">
        <v>78891.171681099702</v>
      </c>
      <c r="AR432">
        <v>12840.4969726005</v>
      </c>
      <c r="AS432">
        <v>15560.7427800674</v>
      </c>
      <c r="AT432">
        <v>0</v>
      </c>
    </row>
    <row r="433" spans="1:46" x14ac:dyDescent="0.25">
      <c r="A433" t="s">
        <v>3345</v>
      </c>
      <c r="B433">
        <v>2100</v>
      </c>
      <c r="C433" t="s">
        <v>107</v>
      </c>
      <c r="D433">
        <v>632</v>
      </c>
      <c r="E433" t="s">
        <v>673</v>
      </c>
      <c r="F433" t="s">
        <v>2892</v>
      </c>
      <c r="G433" t="s">
        <v>2911</v>
      </c>
      <c r="H433" t="s">
        <v>2904</v>
      </c>
      <c r="I433" t="s">
        <v>2895</v>
      </c>
      <c r="J433">
        <v>697.42683654944801</v>
      </c>
      <c r="K433">
        <v>1</v>
      </c>
      <c r="L433">
        <v>1</v>
      </c>
      <c r="M433">
        <v>2</v>
      </c>
      <c r="N433">
        <v>4525683.4501865199</v>
      </c>
      <c r="O433">
        <v>1739757.439514</v>
      </c>
      <c r="P433">
        <v>1419746.4205115</v>
      </c>
      <c r="Q433">
        <v>258525.73548703</v>
      </c>
      <c r="R433">
        <v>174569.69027962099</v>
      </c>
      <c r="S433">
        <v>291951.86802551901</v>
      </c>
      <c r="T433">
        <v>4511039.92</v>
      </c>
      <c r="U433">
        <v>3607242.81597867</v>
      </c>
      <c r="V433">
        <v>7211610.8669489902</v>
      </c>
      <c r="W433">
        <v>906671.86902967806</v>
      </c>
      <c r="X433">
        <v>0</v>
      </c>
      <c r="Y433">
        <v>0</v>
      </c>
      <c r="Z433">
        <v>0</v>
      </c>
      <c r="AA433">
        <v>0</v>
      </c>
      <c r="AB433">
        <v>0</v>
      </c>
      <c r="AC433">
        <v>284435.913814303</v>
      </c>
      <c r="AD433">
        <v>7515.9542112159097</v>
      </c>
      <c r="AE433">
        <v>0</v>
      </c>
      <c r="AF433">
        <v>0</v>
      </c>
      <c r="AG433">
        <v>0</v>
      </c>
      <c r="AH433">
        <v>0</v>
      </c>
      <c r="AI433">
        <v>0</v>
      </c>
      <c r="AJ433">
        <v>8410234.6040041894</v>
      </c>
      <c r="AK433" s="63">
        <v>12058.948929488</v>
      </c>
      <c r="AL433">
        <v>396.07192657172499</v>
      </c>
      <c r="AM433">
        <v>78891.171681099702</v>
      </c>
      <c r="AN433">
        <v>5590.8297181330599</v>
      </c>
      <c r="AO433">
        <v>15560.7427800674</v>
      </c>
      <c r="AP433">
        <v>3712.8033307938799</v>
      </c>
      <c r="AQ433">
        <v>25435.7452526624</v>
      </c>
      <c r="AR433">
        <v>11658.456253975</v>
      </c>
      <c r="AS433">
        <v>12351.3667798731</v>
      </c>
      <c r="AT433">
        <v>0</v>
      </c>
    </row>
    <row r="434" spans="1:46" x14ac:dyDescent="0.25">
      <c r="A434" t="s">
        <v>3346</v>
      </c>
      <c r="B434">
        <v>2100</v>
      </c>
      <c r="C434" t="s">
        <v>107</v>
      </c>
      <c r="D434">
        <v>631</v>
      </c>
      <c r="E434" t="s">
        <v>674</v>
      </c>
      <c r="F434" t="s">
        <v>2892</v>
      </c>
      <c r="G434" t="s">
        <v>2893</v>
      </c>
      <c r="H434" t="s">
        <v>2904</v>
      </c>
      <c r="I434" t="s">
        <v>2895</v>
      </c>
      <c r="J434">
        <v>140.63543444216401</v>
      </c>
      <c r="K434">
        <v>1</v>
      </c>
      <c r="L434">
        <v>1</v>
      </c>
      <c r="M434">
        <v>2</v>
      </c>
      <c r="N434">
        <v>1137938.9052287899</v>
      </c>
      <c r="O434">
        <v>353496.23908295901</v>
      </c>
      <c r="P434">
        <v>331272.89393637399</v>
      </c>
      <c r="Q434">
        <v>52131.459845423698</v>
      </c>
      <c r="R434">
        <v>42074.6116699454</v>
      </c>
      <c r="S434">
        <v>58871.806538317898</v>
      </c>
      <c r="T434">
        <v>1189517.1499999999</v>
      </c>
      <c r="U434">
        <v>727396.95976348699</v>
      </c>
      <c r="V434">
        <v>1685884.70133989</v>
      </c>
      <c r="W434">
        <v>231029.40842359199</v>
      </c>
      <c r="X434">
        <v>0</v>
      </c>
      <c r="Y434">
        <v>0</v>
      </c>
      <c r="Z434">
        <v>0</v>
      </c>
      <c r="AA434">
        <v>0</v>
      </c>
      <c r="AB434">
        <v>0</v>
      </c>
      <c r="AC434">
        <v>57356.221776808903</v>
      </c>
      <c r="AD434">
        <v>1515.5847615089799</v>
      </c>
      <c r="AE434">
        <v>0</v>
      </c>
      <c r="AF434">
        <v>0</v>
      </c>
      <c r="AG434">
        <v>0</v>
      </c>
      <c r="AH434">
        <v>0</v>
      </c>
      <c r="AI434">
        <v>0</v>
      </c>
      <c r="AJ434">
        <v>1975785.9163017999</v>
      </c>
      <c r="AK434" s="63">
        <v>14048.9907407677</v>
      </c>
      <c r="AL434">
        <v>396.07192657172499</v>
      </c>
      <c r="AM434">
        <v>78891.171681099702</v>
      </c>
      <c r="AN434">
        <v>5590.8297181330599</v>
      </c>
      <c r="AO434">
        <v>15560.7427800674</v>
      </c>
      <c r="AP434">
        <v>396.07192657172499</v>
      </c>
      <c r="AQ434">
        <v>69679.580315536805</v>
      </c>
      <c r="AR434">
        <v>5590.8297181330699</v>
      </c>
      <c r="AS434">
        <v>15379.248922918499</v>
      </c>
      <c r="AT434">
        <v>0</v>
      </c>
    </row>
    <row r="435" spans="1:46" x14ac:dyDescent="0.25">
      <c r="A435" t="s">
        <v>3351</v>
      </c>
      <c r="B435">
        <v>2100</v>
      </c>
      <c r="C435" t="s">
        <v>107</v>
      </c>
      <c r="D435">
        <v>2100</v>
      </c>
      <c r="E435" t="s">
        <v>107</v>
      </c>
      <c r="F435" t="s">
        <v>1871</v>
      </c>
      <c r="G435" t="s">
        <v>1871</v>
      </c>
      <c r="H435" t="s">
        <v>2899</v>
      </c>
      <c r="I435" t="s">
        <v>2895</v>
      </c>
      <c r="J435">
        <v>81.126646898914402</v>
      </c>
      <c r="K435">
        <v>1</v>
      </c>
      <c r="L435">
        <v>1</v>
      </c>
      <c r="M435">
        <v>2</v>
      </c>
      <c r="N435">
        <v>173212.15345705999</v>
      </c>
      <c r="O435">
        <v>73228.479907599904</v>
      </c>
      <c r="P435">
        <v>123430.715053743</v>
      </c>
      <c r="Q435">
        <v>30072.4390832233</v>
      </c>
      <c r="R435">
        <v>19660.8202854991</v>
      </c>
      <c r="S435">
        <v>33960.660627812496</v>
      </c>
      <c r="T435">
        <v>0</v>
      </c>
      <c r="U435">
        <v>419604.60778712598</v>
      </c>
      <c r="V435">
        <v>326377.85289501399</v>
      </c>
      <c r="W435">
        <v>93226.754892111596</v>
      </c>
      <c r="X435">
        <v>0</v>
      </c>
      <c r="Y435">
        <v>0</v>
      </c>
      <c r="Z435">
        <v>0</v>
      </c>
      <c r="AA435">
        <v>0</v>
      </c>
      <c r="AB435">
        <v>0</v>
      </c>
      <c r="AC435">
        <v>33086.383741051999</v>
      </c>
      <c r="AD435">
        <v>874.27688676056596</v>
      </c>
      <c r="AE435">
        <v>0</v>
      </c>
      <c r="AF435">
        <v>0</v>
      </c>
      <c r="AG435">
        <v>0</v>
      </c>
      <c r="AH435">
        <v>0</v>
      </c>
      <c r="AI435">
        <v>0</v>
      </c>
      <c r="AJ435">
        <v>453565.268414939</v>
      </c>
      <c r="AK435" s="63">
        <v>5590.8297181330599</v>
      </c>
      <c r="AL435">
        <v>396.07192657172499</v>
      </c>
      <c r="AM435">
        <v>78891.171681099702</v>
      </c>
      <c r="AN435">
        <v>5590.8297181330599</v>
      </c>
      <c r="AO435">
        <v>15560.7427800674</v>
      </c>
      <c r="AP435">
        <v>539.66620917061095</v>
      </c>
      <c r="AQ435">
        <v>36189.915802998497</v>
      </c>
      <c r="AR435">
        <v>5590.8297181330599</v>
      </c>
      <c r="AS435">
        <v>5590.8297181330599</v>
      </c>
      <c r="AT435">
        <v>0</v>
      </c>
    </row>
    <row r="436" spans="1:46" x14ac:dyDescent="0.25">
      <c r="A436" t="s">
        <v>3352</v>
      </c>
      <c r="B436">
        <v>2100</v>
      </c>
      <c r="C436" t="s">
        <v>107</v>
      </c>
      <c r="D436">
        <v>640</v>
      </c>
      <c r="E436" t="s">
        <v>675</v>
      </c>
      <c r="F436" t="s">
        <v>2892</v>
      </c>
      <c r="G436" t="s">
        <v>2893</v>
      </c>
      <c r="H436" t="s">
        <v>2904</v>
      </c>
      <c r="I436" t="s">
        <v>2895</v>
      </c>
      <c r="J436">
        <v>312.41298701297802</v>
      </c>
      <c r="K436">
        <v>2</v>
      </c>
      <c r="L436">
        <v>1</v>
      </c>
      <c r="M436">
        <v>2</v>
      </c>
      <c r="N436">
        <v>2786481.93851972</v>
      </c>
      <c r="O436">
        <v>691384.04379834805</v>
      </c>
      <c r="P436">
        <v>664066.61542634002</v>
      </c>
      <c r="Q436">
        <v>115806.838811692</v>
      </c>
      <c r="R436">
        <v>75712.430222483599</v>
      </c>
      <c r="S436">
        <v>130780.105344289</v>
      </c>
      <c r="T436">
        <v>2717584.16</v>
      </c>
      <c r="U436">
        <v>1615867.7067785901</v>
      </c>
      <c r="V436">
        <v>3559879.8285472002</v>
      </c>
      <c r="W436">
        <v>773572.03823138901</v>
      </c>
      <c r="X436">
        <v>0</v>
      </c>
      <c r="Y436">
        <v>0</v>
      </c>
      <c r="Z436">
        <v>0</v>
      </c>
      <c r="AA436">
        <v>0</v>
      </c>
      <c r="AB436">
        <v>0</v>
      </c>
      <c r="AC436">
        <v>127413.326805918</v>
      </c>
      <c r="AD436">
        <v>3366.7785383710998</v>
      </c>
      <c r="AE436">
        <v>0</v>
      </c>
      <c r="AF436">
        <v>0</v>
      </c>
      <c r="AG436">
        <v>0</v>
      </c>
      <c r="AH436">
        <v>0</v>
      </c>
      <c r="AI436">
        <v>0</v>
      </c>
      <c r="AJ436">
        <v>4464231.9721228797</v>
      </c>
      <c r="AK436" s="63">
        <v>14289.521107320101</v>
      </c>
      <c r="AL436">
        <v>396.07192657172499</v>
      </c>
      <c r="AM436">
        <v>78891.171681099702</v>
      </c>
      <c r="AN436">
        <v>5590.8297181330599</v>
      </c>
      <c r="AO436">
        <v>15560.7427800674</v>
      </c>
      <c r="AP436">
        <v>396.07192657172499</v>
      </c>
      <c r="AQ436">
        <v>69679.580315536805</v>
      </c>
      <c r="AR436">
        <v>5590.8297181330699</v>
      </c>
      <c r="AS436">
        <v>15379.248922918499</v>
      </c>
      <c r="AT436">
        <v>0</v>
      </c>
    </row>
    <row r="437" spans="1:46" x14ac:dyDescent="0.25">
      <c r="A437" t="s">
        <v>3353</v>
      </c>
      <c r="B437">
        <v>2100</v>
      </c>
      <c r="C437" t="s">
        <v>107</v>
      </c>
      <c r="D437">
        <v>641</v>
      </c>
      <c r="E437" t="s">
        <v>676</v>
      </c>
      <c r="F437" t="s">
        <v>2892</v>
      </c>
      <c r="G437" t="s">
        <v>2893</v>
      </c>
      <c r="H437" t="s">
        <v>2904</v>
      </c>
      <c r="I437" t="s">
        <v>2895</v>
      </c>
      <c r="J437">
        <v>325.85952380952</v>
      </c>
      <c r="K437">
        <v>1</v>
      </c>
      <c r="L437">
        <v>1</v>
      </c>
      <c r="M437">
        <v>2</v>
      </c>
      <c r="N437">
        <v>2380737.6754191001</v>
      </c>
      <c r="O437">
        <v>670121.20936694997</v>
      </c>
      <c r="P437">
        <v>631954.69465892494</v>
      </c>
      <c r="Q437">
        <v>120791.269626368</v>
      </c>
      <c r="R437">
        <v>78971.161521320304</v>
      </c>
      <c r="S437">
        <v>136408.99905828401</v>
      </c>
      <c r="T437">
        <v>2197159.9</v>
      </c>
      <c r="U437">
        <v>1685416.11059267</v>
      </c>
      <c r="V437">
        <v>3475206.8032299001</v>
      </c>
      <c r="W437">
        <v>407369.20736277499</v>
      </c>
      <c r="X437">
        <v>0</v>
      </c>
      <c r="Y437">
        <v>0</v>
      </c>
      <c r="Z437">
        <v>0</v>
      </c>
      <c r="AA437">
        <v>0</v>
      </c>
      <c r="AB437">
        <v>0</v>
      </c>
      <c r="AC437">
        <v>132897.311334367</v>
      </c>
      <c r="AD437">
        <v>3511.6877239170099</v>
      </c>
      <c r="AE437">
        <v>0</v>
      </c>
      <c r="AF437">
        <v>0</v>
      </c>
      <c r="AG437">
        <v>0</v>
      </c>
      <c r="AH437">
        <v>0</v>
      </c>
      <c r="AI437">
        <v>0</v>
      </c>
      <c r="AJ437">
        <v>4018985.0096509601</v>
      </c>
      <c r="AK437" s="63">
        <v>12333.4894824196</v>
      </c>
      <c r="AL437">
        <v>396.07192657172499</v>
      </c>
      <c r="AM437">
        <v>78891.171681099702</v>
      </c>
      <c r="AN437">
        <v>5590.8297181330599</v>
      </c>
      <c r="AO437">
        <v>15560.7427800674</v>
      </c>
      <c r="AP437">
        <v>396.07192657172499</v>
      </c>
      <c r="AQ437">
        <v>69679.580315536805</v>
      </c>
      <c r="AR437">
        <v>5590.8297181330699</v>
      </c>
      <c r="AS437">
        <v>15379.248922918499</v>
      </c>
      <c r="AT437">
        <v>0</v>
      </c>
    </row>
    <row r="438" spans="1:46" x14ac:dyDescent="0.25">
      <c r="A438" t="s">
        <v>4317</v>
      </c>
      <c r="B438">
        <v>2100</v>
      </c>
      <c r="C438" t="s">
        <v>107</v>
      </c>
      <c r="D438">
        <v>633</v>
      </c>
      <c r="E438" t="s">
        <v>677</v>
      </c>
      <c r="F438" t="s">
        <v>2892</v>
      </c>
      <c r="G438" t="s">
        <v>2893</v>
      </c>
      <c r="H438" t="s">
        <v>2904</v>
      </c>
      <c r="I438" t="s">
        <v>2895</v>
      </c>
      <c r="J438">
        <v>385.22730354632603</v>
      </c>
      <c r="K438">
        <v>1</v>
      </c>
      <c r="L438">
        <v>1</v>
      </c>
      <c r="M438">
        <v>2</v>
      </c>
      <c r="N438">
        <v>2965635.8537703399</v>
      </c>
      <c r="O438">
        <v>735157.66869387799</v>
      </c>
      <c r="P438">
        <v>720365.22620958497</v>
      </c>
      <c r="Q438">
        <v>142798.020895972</v>
      </c>
      <c r="R438">
        <v>93358.780050763802</v>
      </c>
      <c r="S438">
        <v>161261.11728252901</v>
      </c>
      <c r="T438">
        <v>2664836.41</v>
      </c>
      <c r="U438">
        <v>1992479.13962054</v>
      </c>
      <c r="V438">
        <v>4204124.6779663004</v>
      </c>
      <c r="W438">
        <v>453190.87165423197</v>
      </c>
      <c r="X438">
        <v>0</v>
      </c>
      <c r="Y438">
        <v>0</v>
      </c>
      <c r="Z438">
        <v>0</v>
      </c>
      <c r="AA438">
        <v>0</v>
      </c>
      <c r="AB438">
        <v>0</v>
      </c>
      <c r="AC438">
        <v>157109.641281563</v>
      </c>
      <c r="AD438">
        <v>4151.4760009655502</v>
      </c>
      <c r="AE438">
        <v>0</v>
      </c>
      <c r="AF438">
        <v>0</v>
      </c>
      <c r="AG438">
        <v>0</v>
      </c>
      <c r="AH438">
        <v>0</v>
      </c>
      <c r="AI438">
        <v>0</v>
      </c>
      <c r="AJ438">
        <v>4818576.6669030702</v>
      </c>
      <c r="AK438" s="63">
        <v>12508.3986065998</v>
      </c>
      <c r="AL438">
        <v>396.07192657172499</v>
      </c>
      <c r="AM438">
        <v>78891.171681099702</v>
      </c>
      <c r="AN438">
        <v>5590.8297181330599</v>
      </c>
      <c r="AO438">
        <v>15560.7427800674</v>
      </c>
      <c r="AP438">
        <v>396.07192657172499</v>
      </c>
      <c r="AQ438">
        <v>69679.580315536805</v>
      </c>
      <c r="AR438">
        <v>5590.8297181330699</v>
      </c>
      <c r="AS438">
        <v>15379.248922918499</v>
      </c>
      <c r="AT438">
        <v>0</v>
      </c>
    </row>
    <row r="439" spans="1:46" x14ac:dyDescent="0.25">
      <c r="A439" t="s">
        <v>3354</v>
      </c>
      <c r="B439">
        <v>2100</v>
      </c>
      <c r="C439" t="s">
        <v>107</v>
      </c>
      <c r="D439">
        <v>642</v>
      </c>
      <c r="E439" t="s">
        <v>678</v>
      </c>
      <c r="F439" t="s">
        <v>2892</v>
      </c>
      <c r="G439" t="s">
        <v>2911</v>
      </c>
      <c r="H439" t="s">
        <v>2904</v>
      </c>
      <c r="I439" t="s">
        <v>2895</v>
      </c>
      <c r="J439">
        <v>621.95930117118303</v>
      </c>
      <c r="K439">
        <v>1</v>
      </c>
      <c r="L439">
        <v>1</v>
      </c>
      <c r="M439">
        <v>2</v>
      </c>
      <c r="N439">
        <v>3798154.6215424198</v>
      </c>
      <c r="O439">
        <v>1526016.0225852099</v>
      </c>
      <c r="P439">
        <v>1285273.30100914</v>
      </c>
      <c r="Q439">
        <v>230551.044714321</v>
      </c>
      <c r="R439">
        <v>150730.130144019</v>
      </c>
      <c r="S439">
        <v>260360.184462014</v>
      </c>
      <c r="T439">
        <v>3773816.76</v>
      </c>
      <c r="U439">
        <v>3216908.3599951002</v>
      </c>
      <c r="V439">
        <v>6166810.5330677098</v>
      </c>
      <c r="W439">
        <v>823914.58692738996</v>
      </c>
      <c r="X439">
        <v>0</v>
      </c>
      <c r="Y439">
        <v>0</v>
      </c>
      <c r="Z439">
        <v>0</v>
      </c>
      <c r="AA439">
        <v>0</v>
      </c>
      <c r="AB439">
        <v>0</v>
      </c>
      <c r="AC439">
        <v>253657.520635697</v>
      </c>
      <c r="AD439">
        <v>6702.6638263166697</v>
      </c>
      <c r="AE439">
        <v>0</v>
      </c>
      <c r="AF439">
        <v>0</v>
      </c>
      <c r="AG439">
        <v>0</v>
      </c>
      <c r="AH439">
        <v>0</v>
      </c>
      <c r="AI439">
        <v>0</v>
      </c>
      <c r="AJ439">
        <v>7251085.3044571104</v>
      </c>
      <c r="AK439" s="63">
        <v>11658.456253975</v>
      </c>
      <c r="AL439">
        <v>396.07192657172499</v>
      </c>
      <c r="AM439">
        <v>78891.171681099702</v>
      </c>
      <c r="AN439">
        <v>5590.8297181330599</v>
      </c>
      <c r="AO439">
        <v>15560.7427800674</v>
      </c>
      <c r="AP439">
        <v>3712.8033307938799</v>
      </c>
      <c r="AQ439">
        <v>25435.7452526624</v>
      </c>
      <c r="AR439">
        <v>11658.456253975</v>
      </c>
      <c r="AS439">
        <v>12351.3667798731</v>
      </c>
      <c r="AT439">
        <v>0</v>
      </c>
    </row>
    <row r="440" spans="1:46" x14ac:dyDescent="0.25">
      <c r="A440" t="s">
        <v>3355</v>
      </c>
      <c r="B440">
        <v>2100</v>
      </c>
      <c r="C440" t="s">
        <v>107</v>
      </c>
      <c r="D440">
        <v>637</v>
      </c>
      <c r="E440" t="s">
        <v>679</v>
      </c>
      <c r="F440" t="s">
        <v>2892</v>
      </c>
      <c r="G440" t="s">
        <v>2893</v>
      </c>
      <c r="H440" t="s">
        <v>2904</v>
      </c>
      <c r="I440" t="s">
        <v>2895</v>
      </c>
      <c r="J440">
        <v>317.40306588386898</v>
      </c>
      <c r="K440">
        <v>1</v>
      </c>
      <c r="L440">
        <v>1</v>
      </c>
      <c r="M440">
        <v>2</v>
      </c>
      <c r="N440">
        <v>2460060.9228580999</v>
      </c>
      <c r="O440">
        <v>575274.21847958898</v>
      </c>
      <c r="P440">
        <v>609538.556485045</v>
      </c>
      <c r="Q440">
        <v>117656.586688642</v>
      </c>
      <c r="R440">
        <v>95959.0221453634</v>
      </c>
      <c r="S440">
        <v>132869.01671334301</v>
      </c>
      <c r="T440">
        <v>2216811.83</v>
      </c>
      <c r="U440">
        <v>1641677.4766567401</v>
      </c>
      <c r="V440">
        <v>3465400.32507079</v>
      </c>
      <c r="W440">
        <v>393088.98158594698</v>
      </c>
      <c r="X440">
        <v>0</v>
      </c>
      <c r="Y440">
        <v>0</v>
      </c>
      <c r="Z440">
        <v>0</v>
      </c>
      <c r="AA440">
        <v>0</v>
      </c>
      <c r="AB440">
        <v>0</v>
      </c>
      <c r="AC440">
        <v>129448.461631916</v>
      </c>
      <c r="AD440">
        <v>3420.5550814269</v>
      </c>
      <c r="AE440">
        <v>0</v>
      </c>
      <c r="AF440">
        <v>0</v>
      </c>
      <c r="AG440">
        <v>0</v>
      </c>
      <c r="AH440">
        <v>0</v>
      </c>
      <c r="AI440">
        <v>0</v>
      </c>
      <c r="AJ440">
        <v>3991358.32337008</v>
      </c>
      <c r="AK440" s="63">
        <v>12575.0465335153</v>
      </c>
      <c r="AL440">
        <v>396.07192657172499</v>
      </c>
      <c r="AM440">
        <v>78891.171681099702</v>
      </c>
      <c r="AN440">
        <v>5590.8297181330599</v>
      </c>
      <c r="AO440">
        <v>15560.7427800674</v>
      </c>
      <c r="AP440">
        <v>396.07192657172499</v>
      </c>
      <c r="AQ440">
        <v>69679.580315536805</v>
      </c>
      <c r="AR440">
        <v>5590.8297181330699</v>
      </c>
      <c r="AS440">
        <v>15379.248922918499</v>
      </c>
      <c r="AT440">
        <v>0</v>
      </c>
    </row>
    <row r="441" spans="1:46" x14ac:dyDescent="0.25">
      <c r="A441" t="s">
        <v>3356</v>
      </c>
      <c r="B441">
        <v>2100</v>
      </c>
      <c r="C441" t="s">
        <v>107</v>
      </c>
      <c r="D441">
        <v>638</v>
      </c>
      <c r="E441" t="s">
        <v>680</v>
      </c>
      <c r="F441" t="s">
        <v>2892</v>
      </c>
      <c r="G441" t="s">
        <v>2911</v>
      </c>
      <c r="H441" t="s">
        <v>2904</v>
      </c>
      <c r="I441" t="s">
        <v>2895</v>
      </c>
      <c r="J441">
        <v>561.26086956520396</v>
      </c>
      <c r="K441">
        <v>1</v>
      </c>
      <c r="L441">
        <v>1</v>
      </c>
      <c r="M441">
        <v>2</v>
      </c>
      <c r="N441">
        <v>3735028.1505337502</v>
      </c>
      <c r="O441">
        <v>1434434.69835145</v>
      </c>
      <c r="P441">
        <v>1183853.8996895601</v>
      </c>
      <c r="Q441">
        <v>208051.04062574601</v>
      </c>
      <c r="R441">
        <v>136020.03178504499</v>
      </c>
      <c r="S441">
        <v>234951.03820480901</v>
      </c>
      <c r="T441">
        <v>3794424.91</v>
      </c>
      <c r="U441">
        <v>2902962.9109855401</v>
      </c>
      <c r="V441">
        <v>5927815.27807038</v>
      </c>
      <c r="W441">
        <v>769572.54291515099</v>
      </c>
      <c r="X441">
        <v>0</v>
      </c>
      <c r="Y441">
        <v>0</v>
      </c>
      <c r="Z441">
        <v>0</v>
      </c>
      <c r="AA441">
        <v>0</v>
      </c>
      <c r="AB441">
        <v>0</v>
      </c>
      <c r="AC441">
        <v>228902.502680896</v>
      </c>
      <c r="AD441">
        <v>6048.5355239125602</v>
      </c>
      <c r="AE441">
        <v>0</v>
      </c>
      <c r="AF441">
        <v>0</v>
      </c>
      <c r="AG441">
        <v>0</v>
      </c>
      <c r="AH441">
        <v>0</v>
      </c>
      <c r="AI441">
        <v>0</v>
      </c>
      <c r="AJ441">
        <v>6932338.8591903299</v>
      </c>
      <c r="AK441" s="63">
        <v>12351.3667798731</v>
      </c>
      <c r="AL441">
        <v>396.07192657172499</v>
      </c>
      <c r="AM441">
        <v>78891.171681099702</v>
      </c>
      <c r="AN441">
        <v>5590.8297181330599</v>
      </c>
      <c r="AO441">
        <v>15560.7427800674</v>
      </c>
      <c r="AP441">
        <v>3712.8033307938799</v>
      </c>
      <c r="AQ441">
        <v>25435.7452526624</v>
      </c>
      <c r="AR441">
        <v>11658.456253975</v>
      </c>
      <c r="AS441">
        <v>12351.3667798731</v>
      </c>
      <c r="AT441">
        <v>0</v>
      </c>
    </row>
    <row r="442" spans="1:46" x14ac:dyDescent="0.25">
      <c r="A442" t="s">
        <v>3357</v>
      </c>
      <c r="B442">
        <v>2100</v>
      </c>
      <c r="C442" t="s">
        <v>107</v>
      </c>
      <c r="D442">
        <v>643</v>
      </c>
      <c r="E442" t="s">
        <v>681</v>
      </c>
      <c r="F442" t="s">
        <v>2892</v>
      </c>
      <c r="G442" t="s">
        <v>2893</v>
      </c>
      <c r="H442" t="s">
        <v>2904</v>
      </c>
      <c r="I442" t="s">
        <v>2895</v>
      </c>
      <c r="J442">
        <v>306.98311688310798</v>
      </c>
      <c r="K442">
        <v>1</v>
      </c>
      <c r="L442">
        <v>1</v>
      </c>
      <c r="M442">
        <v>2</v>
      </c>
      <c r="N442">
        <v>2455109.6531845401</v>
      </c>
      <c r="O442">
        <v>626515.264182201</v>
      </c>
      <c r="P442">
        <v>607053.47082259599</v>
      </c>
      <c r="Q442">
        <v>113794.066868661</v>
      </c>
      <c r="R442">
        <v>89728.226094663201</v>
      </c>
      <c r="S442">
        <v>128507.091682534</v>
      </c>
      <c r="T442">
        <v>2304417.44</v>
      </c>
      <c r="U442">
        <v>1587783.24115266</v>
      </c>
      <c r="V442">
        <v>3484574.10277302</v>
      </c>
      <c r="W442">
        <v>407626.578379646</v>
      </c>
      <c r="X442">
        <v>0</v>
      </c>
      <c r="Y442">
        <v>0</v>
      </c>
      <c r="Z442">
        <v>0</v>
      </c>
      <c r="AA442">
        <v>0</v>
      </c>
      <c r="AB442">
        <v>0</v>
      </c>
      <c r="AC442">
        <v>125198.82918216199</v>
      </c>
      <c r="AD442">
        <v>3308.2625003722401</v>
      </c>
      <c r="AE442">
        <v>0</v>
      </c>
      <c r="AF442">
        <v>0</v>
      </c>
      <c r="AG442">
        <v>0</v>
      </c>
      <c r="AH442">
        <v>0</v>
      </c>
      <c r="AI442">
        <v>0</v>
      </c>
      <c r="AJ442">
        <v>4020707.7728351899</v>
      </c>
      <c r="AK442" s="63">
        <v>13097.4882712074</v>
      </c>
      <c r="AL442">
        <v>396.07192657172499</v>
      </c>
      <c r="AM442">
        <v>78891.171681099702</v>
      </c>
      <c r="AN442">
        <v>5590.8297181330599</v>
      </c>
      <c r="AO442">
        <v>15560.7427800674</v>
      </c>
      <c r="AP442">
        <v>396.07192657172499</v>
      </c>
      <c r="AQ442">
        <v>69679.580315536805</v>
      </c>
      <c r="AR442">
        <v>5590.8297181330699</v>
      </c>
      <c r="AS442">
        <v>15379.248922918499</v>
      </c>
      <c r="AT442">
        <v>0</v>
      </c>
    </row>
    <row r="443" spans="1:46" x14ac:dyDescent="0.25">
      <c r="A443" t="s">
        <v>3358</v>
      </c>
      <c r="B443">
        <v>2100</v>
      </c>
      <c r="C443" t="s">
        <v>107</v>
      </c>
      <c r="D443">
        <v>639</v>
      </c>
      <c r="E443" t="s">
        <v>682</v>
      </c>
      <c r="F443" t="s">
        <v>2892</v>
      </c>
      <c r="G443" t="s">
        <v>2893</v>
      </c>
      <c r="H443" t="s">
        <v>2904</v>
      </c>
      <c r="I443" t="s">
        <v>2895</v>
      </c>
      <c r="J443">
        <v>363.58744588744003</v>
      </c>
      <c r="K443">
        <v>1</v>
      </c>
      <c r="L443">
        <v>1</v>
      </c>
      <c r="M443">
        <v>2</v>
      </c>
      <c r="N443">
        <v>2917761.2338739601</v>
      </c>
      <c r="O443">
        <v>638340.63132553594</v>
      </c>
      <c r="P443">
        <v>728248.260563271</v>
      </c>
      <c r="Q443">
        <v>134776.44813175601</v>
      </c>
      <c r="R443">
        <v>88114.419921282897</v>
      </c>
      <c r="S443">
        <v>152202.39379179501</v>
      </c>
      <c r="T443">
        <v>2626687.89</v>
      </c>
      <c r="U443">
        <v>1880553.1038158</v>
      </c>
      <c r="V443">
        <v>4085506.8928909502</v>
      </c>
      <c r="W443">
        <v>421734.10092485102</v>
      </c>
      <c r="X443">
        <v>0</v>
      </c>
      <c r="Y443">
        <v>0</v>
      </c>
      <c r="Z443">
        <v>0</v>
      </c>
      <c r="AA443">
        <v>0</v>
      </c>
      <c r="AB443">
        <v>0</v>
      </c>
      <c r="AC443">
        <v>148284.12387178</v>
      </c>
      <c r="AD443">
        <v>3918.26992001503</v>
      </c>
      <c r="AE443">
        <v>0</v>
      </c>
      <c r="AF443">
        <v>0</v>
      </c>
      <c r="AG443">
        <v>0</v>
      </c>
      <c r="AH443">
        <v>0</v>
      </c>
      <c r="AI443">
        <v>0</v>
      </c>
      <c r="AJ443">
        <v>4659443.3876075903</v>
      </c>
      <c r="AK443" s="63">
        <v>12815.193264538801</v>
      </c>
      <c r="AL443">
        <v>396.07192657172499</v>
      </c>
      <c r="AM443">
        <v>78891.171681099702</v>
      </c>
      <c r="AN443">
        <v>5590.8297181330599</v>
      </c>
      <c r="AO443">
        <v>15560.7427800674</v>
      </c>
      <c r="AP443">
        <v>396.07192657172499</v>
      </c>
      <c r="AQ443">
        <v>69679.580315536805</v>
      </c>
      <c r="AR443">
        <v>5590.8297181330699</v>
      </c>
      <c r="AS443">
        <v>15379.248922918499</v>
      </c>
      <c r="AT443">
        <v>0</v>
      </c>
    </row>
    <row r="444" spans="1:46" x14ac:dyDescent="0.25">
      <c r="A444" t="s">
        <v>3359</v>
      </c>
      <c r="B444">
        <v>2100</v>
      </c>
      <c r="C444" t="s">
        <v>107</v>
      </c>
      <c r="D444">
        <v>636</v>
      </c>
      <c r="E444" t="s">
        <v>683</v>
      </c>
      <c r="F444" t="s">
        <v>2892</v>
      </c>
      <c r="G444" t="s">
        <v>2893</v>
      </c>
      <c r="H444" t="s">
        <v>2904</v>
      </c>
      <c r="I444" t="s">
        <v>2895</v>
      </c>
      <c r="J444">
        <v>430.87089101269203</v>
      </c>
      <c r="K444">
        <v>2</v>
      </c>
      <c r="L444">
        <v>1</v>
      </c>
      <c r="M444">
        <v>2</v>
      </c>
      <c r="N444">
        <v>3411276.6176414001</v>
      </c>
      <c r="O444">
        <v>945959.85840857704</v>
      </c>
      <c r="P444">
        <v>786155.30762825301</v>
      </c>
      <c r="Q444">
        <v>159717.41860425301</v>
      </c>
      <c r="R444">
        <v>106777.878239086</v>
      </c>
      <c r="S444">
        <v>180368.11163066901</v>
      </c>
      <c r="T444">
        <v>3181329.41</v>
      </c>
      <c r="U444">
        <v>2228557.6705215601</v>
      </c>
      <c r="V444">
        <v>4856273.2117299</v>
      </c>
      <c r="W444">
        <v>553613.86879166099</v>
      </c>
      <c r="X444">
        <v>0</v>
      </c>
      <c r="Y444">
        <v>0</v>
      </c>
      <c r="Z444">
        <v>0</v>
      </c>
      <c r="AA444">
        <v>0</v>
      </c>
      <c r="AB444">
        <v>0</v>
      </c>
      <c r="AC444">
        <v>175724.74874572601</v>
      </c>
      <c r="AD444">
        <v>4643.3628849433999</v>
      </c>
      <c r="AE444">
        <v>0</v>
      </c>
      <c r="AF444">
        <v>0</v>
      </c>
      <c r="AG444">
        <v>0</v>
      </c>
      <c r="AH444">
        <v>0</v>
      </c>
      <c r="AI444">
        <v>0</v>
      </c>
      <c r="AJ444">
        <v>5590255.1921522301</v>
      </c>
      <c r="AK444" s="63">
        <v>12974.316225013999</v>
      </c>
      <c r="AL444">
        <v>396.07192657172499</v>
      </c>
      <c r="AM444">
        <v>78891.171681099702</v>
      </c>
      <c r="AN444">
        <v>5590.8297181330599</v>
      </c>
      <c r="AO444">
        <v>15560.7427800674</v>
      </c>
      <c r="AP444">
        <v>396.07192657172499</v>
      </c>
      <c r="AQ444">
        <v>69679.580315536805</v>
      </c>
      <c r="AR444">
        <v>5590.8297181330699</v>
      </c>
      <c r="AS444">
        <v>15379.248922918499</v>
      </c>
      <c r="AT444">
        <v>0</v>
      </c>
    </row>
    <row r="445" spans="1:46" x14ac:dyDescent="0.25">
      <c r="A445" t="s">
        <v>3360</v>
      </c>
      <c r="B445">
        <v>2100</v>
      </c>
      <c r="C445" t="s">
        <v>107</v>
      </c>
      <c r="D445">
        <v>650</v>
      </c>
      <c r="E445" t="s">
        <v>684</v>
      </c>
      <c r="F445" t="s">
        <v>2892</v>
      </c>
      <c r="G445" t="s">
        <v>2903</v>
      </c>
      <c r="H445" t="s">
        <v>2904</v>
      </c>
      <c r="I445" t="s">
        <v>2895</v>
      </c>
      <c r="J445">
        <v>1414.8183356521399</v>
      </c>
      <c r="K445">
        <v>1</v>
      </c>
      <c r="L445">
        <v>1</v>
      </c>
      <c r="M445">
        <v>2</v>
      </c>
      <c r="N445">
        <v>9442086.7190826703</v>
      </c>
      <c r="O445">
        <v>4614085.2016092502</v>
      </c>
      <c r="P445">
        <v>2908804.2291379701</v>
      </c>
      <c r="Q445">
        <v>524452.07387581305</v>
      </c>
      <c r="R445">
        <v>436025.13175117201</v>
      </c>
      <c r="S445">
        <v>592261.20126668201</v>
      </c>
      <c r="T445">
        <v>10607706.16</v>
      </c>
      <c r="U445">
        <v>7317747.1954568597</v>
      </c>
      <c r="V445">
        <v>15294167.5285405</v>
      </c>
      <c r="W445">
        <v>2631285.8269163901</v>
      </c>
      <c r="X445">
        <v>0</v>
      </c>
      <c r="Y445">
        <v>0</v>
      </c>
      <c r="Z445">
        <v>0</v>
      </c>
      <c r="AA445">
        <v>0</v>
      </c>
      <c r="AB445">
        <v>0</v>
      </c>
      <c r="AC445">
        <v>577014.139824996</v>
      </c>
      <c r="AD445">
        <v>15247.061441686101</v>
      </c>
      <c r="AE445">
        <v>0</v>
      </c>
      <c r="AF445">
        <v>0</v>
      </c>
      <c r="AG445">
        <v>0</v>
      </c>
      <c r="AH445">
        <v>0</v>
      </c>
      <c r="AI445">
        <v>0</v>
      </c>
      <c r="AJ445">
        <v>18517714.556723598</v>
      </c>
      <c r="AK445" s="63">
        <v>13088.404419206299</v>
      </c>
      <c r="AL445">
        <v>396.07192657172499</v>
      </c>
      <c r="AM445">
        <v>78891.171681099702</v>
      </c>
      <c r="AN445">
        <v>5590.8297181330599</v>
      </c>
      <c r="AO445">
        <v>15560.7427800674</v>
      </c>
      <c r="AP445">
        <v>396.07192657172499</v>
      </c>
      <c r="AQ445">
        <v>78891.171681099702</v>
      </c>
      <c r="AR445">
        <v>12840.4969726005</v>
      </c>
      <c r="AS445">
        <v>15560.7427800674</v>
      </c>
      <c r="AT445">
        <v>0</v>
      </c>
    </row>
    <row r="446" spans="1:46" x14ac:dyDescent="0.25">
      <c r="A446" t="s">
        <v>3361</v>
      </c>
      <c r="B446">
        <v>2100</v>
      </c>
      <c r="C446" t="s">
        <v>107</v>
      </c>
      <c r="D446">
        <v>645</v>
      </c>
      <c r="E446" t="s">
        <v>685</v>
      </c>
      <c r="F446" t="s">
        <v>2892</v>
      </c>
      <c r="G446" t="s">
        <v>2893</v>
      </c>
      <c r="H446" t="s">
        <v>2904</v>
      </c>
      <c r="I446" t="s">
        <v>2895</v>
      </c>
      <c r="J446">
        <v>406.42548775419601</v>
      </c>
      <c r="K446">
        <v>5</v>
      </c>
      <c r="L446">
        <v>1</v>
      </c>
      <c r="M446">
        <v>2</v>
      </c>
      <c r="N446">
        <v>3600869.1440330301</v>
      </c>
      <c r="O446">
        <v>778981.46217799303</v>
      </c>
      <c r="P446">
        <v>783880.35463637102</v>
      </c>
      <c r="Q446">
        <v>150655.87189356601</v>
      </c>
      <c r="R446">
        <v>116069.761831228</v>
      </c>
      <c r="S446">
        <v>170134.95057069999</v>
      </c>
      <c r="T446">
        <v>3328335.85</v>
      </c>
      <c r="U446">
        <v>2102120.7445721799</v>
      </c>
      <c r="V446">
        <v>4425841.6916083302</v>
      </c>
      <c r="W446">
        <v>1004614.90296386</v>
      </c>
      <c r="X446">
        <v>0</v>
      </c>
      <c r="Y446">
        <v>0</v>
      </c>
      <c r="Z446">
        <v>0</v>
      </c>
      <c r="AA446">
        <v>0</v>
      </c>
      <c r="AB446">
        <v>0</v>
      </c>
      <c r="AC446">
        <v>165755.02826753099</v>
      </c>
      <c r="AD446">
        <v>4379.9223031691399</v>
      </c>
      <c r="AE446">
        <v>0</v>
      </c>
      <c r="AF446">
        <v>0</v>
      </c>
      <c r="AG446">
        <v>0</v>
      </c>
      <c r="AH446">
        <v>0</v>
      </c>
      <c r="AI446">
        <v>0</v>
      </c>
      <c r="AJ446">
        <v>5600591.5451428797</v>
      </c>
      <c r="AK446" s="63">
        <v>13780.118899752901</v>
      </c>
      <c r="AL446">
        <v>396.07192657172499</v>
      </c>
      <c r="AM446">
        <v>78891.171681099702</v>
      </c>
      <c r="AN446">
        <v>5590.8297181330599</v>
      </c>
      <c r="AO446">
        <v>15560.7427800674</v>
      </c>
      <c r="AP446">
        <v>396.07192657172499</v>
      </c>
      <c r="AQ446">
        <v>69679.580315536805</v>
      </c>
      <c r="AR446">
        <v>5590.8297181330699</v>
      </c>
      <c r="AS446">
        <v>15379.248922918499</v>
      </c>
      <c r="AT446">
        <v>0</v>
      </c>
    </row>
    <row r="447" spans="1:46" x14ac:dyDescent="0.25">
      <c r="A447" t="s">
        <v>3362</v>
      </c>
      <c r="B447">
        <v>2100</v>
      </c>
      <c r="C447" t="s">
        <v>107</v>
      </c>
      <c r="D447">
        <v>644</v>
      </c>
      <c r="E447" t="s">
        <v>686</v>
      </c>
      <c r="F447" t="s">
        <v>2892</v>
      </c>
      <c r="G447" t="s">
        <v>2893</v>
      </c>
      <c r="H447" t="s">
        <v>2904</v>
      </c>
      <c r="I447" t="s">
        <v>2895</v>
      </c>
      <c r="J447">
        <v>331.825974025954</v>
      </c>
      <c r="K447">
        <v>3</v>
      </c>
      <c r="L447">
        <v>1</v>
      </c>
      <c r="M447">
        <v>2</v>
      </c>
      <c r="N447">
        <v>2740196.1639658399</v>
      </c>
      <c r="O447">
        <v>822127.30977110798</v>
      </c>
      <c r="P447">
        <v>709833.88285918103</v>
      </c>
      <c r="Q447">
        <v>123002.943811552</v>
      </c>
      <c r="R447">
        <v>86041.674360883</v>
      </c>
      <c r="S447">
        <v>138906.63206418799</v>
      </c>
      <c r="T447">
        <v>2764926.09</v>
      </c>
      <c r="U447">
        <v>1716275.8847685701</v>
      </c>
      <c r="V447">
        <v>3600229.2160937898</v>
      </c>
      <c r="W447">
        <v>880972.75867477502</v>
      </c>
      <c r="X447">
        <v>0</v>
      </c>
      <c r="Y447">
        <v>0</v>
      </c>
      <c r="Z447">
        <v>0</v>
      </c>
      <c r="AA447">
        <v>0</v>
      </c>
      <c r="AB447">
        <v>0</v>
      </c>
      <c r="AC447">
        <v>135330.645743945</v>
      </c>
      <c r="AD447">
        <v>3575.9863202430201</v>
      </c>
      <c r="AE447">
        <v>0</v>
      </c>
      <c r="AF447">
        <v>0</v>
      </c>
      <c r="AG447">
        <v>0</v>
      </c>
      <c r="AH447">
        <v>0</v>
      </c>
      <c r="AI447">
        <v>0</v>
      </c>
      <c r="AJ447">
        <v>4620108.6068327501</v>
      </c>
      <c r="AK447" s="63">
        <v>13923.2880138291</v>
      </c>
      <c r="AL447">
        <v>396.07192657172499</v>
      </c>
      <c r="AM447">
        <v>78891.171681099702</v>
      </c>
      <c r="AN447">
        <v>5590.8297181330599</v>
      </c>
      <c r="AO447">
        <v>15560.7427800674</v>
      </c>
      <c r="AP447">
        <v>396.07192657172499</v>
      </c>
      <c r="AQ447">
        <v>69679.580315536805</v>
      </c>
      <c r="AR447">
        <v>5590.8297181330699</v>
      </c>
      <c r="AS447">
        <v>15379.248922918499</v>
      </c>
      <c r="AT447">
        <v>0</v>
      </c>
    </row>
    <row r="448" spans="1:46" x14ac:dyDescent="0.25">
      <c r="A448" t="s">
        <v>3363</v>
      </c>
      <c r="B448">
        <v>2100</v>
      </c>
      <c r="C448" t="s">
        <v>107</v>
      </c>
      <c r="D448">
        <v>647</v>
      </c>
      <c r="E448" t="s">
        <v>687</v>
      </c>
      <c r="F448" t="s">
        <v>2892</v>
      </c>
      <c r="G448" t="s">
        <v>2893</v>
      </c>
      <c r="H448" t="s">
        <v>2904</v>
      </c>
      <c r="I448" t="s">
        <v>2895</v>
      </c>
      <c r="J448">
        <v>139.70909090908199</v>
      </c>
      <c r="K448">
        <v>1</v>
      </c>
      <c r="L448">
        <v>2</v>
      </c>
      <c r="M448">
        <v>2</v>
      </c>
      <c r="N448">
        <v>1225226.1945701099</v>
      </c>
      <c r="O448">
        <v>320719.420664081</v>
      </c>
      <c r="P448">
        <v>301980.081966603</v>
      </c>
      <c r="Q448">
        <v>51788.078101772197</v>
      </c>
      <c r="R448">
        <v>48442.604856348997</v>
      </c>
      <c r="S448">
        <v>58484.027188938802</v>
      </c>
      <c r="T448">
        <v>1225550.67</v>
      </c>
      <c r="U448">
        <v>722605.71015891002</v>
      </c>
      <c r="V448">
        <v>1762292.5701897601</v>
      </c>
      <c r="W448">
        <v>185863.80996914901</v>
      </c>
      <c r="X448">
        <v>0</v>
      </c>
      <c r="Y448">
        <v>0</v>
      </c>
      <c r="Z448">
        <v>0</v>
      </c>
      <c r="AA448">
        <v>0</v>
      </c>
      <c r="AB448">
        <v>0</v>
      </c>
      <c r="AC448">
        <v>56978.425346373602</v>
      </c>
      <c r="AD448">
        <v>1505.6018425651901</v>
      </c>
      <c r="AE448">
        <v>0</v>
      </c>
      <c r="AF448">
        <v>0</v>
      </c>
      <c r="AG448">
        <v>0</v>
      </c>
      <c r="AH448">
        <v>0</v>
      </c>
      <c r="AI448">
        <v>0</v>
      </c>
      <c r="AJ448">
        <v>2006640.40734785</v>
      </c>
      <c r="AK448" s="63">
        <v>14362.9909427562</v>
      </c>
      <c r="AL448">
        <v>396.07192657172499</v>
      </c>
      <c r="AM448">
        <v>78891.171681099702</v>
      </c>
      <c r="AN448">
        <v>5590.8297181330599</v>
      </c>
      <c r="AO448">
        <v>15560.7427800674</v>
      </c>
      <c r="AP448">
        <v>396.07192657172499</v>
      </c>
      <c r="AQ448">
        <v>69679.580315536805</v>
      </c>
      <c r="AR448">
        <v>5590.8297181330699</v>
      </c>
      <c r="AS448">
        <v>15379.248922918499</v>
      </c>
      <c r="AT448">
        <v>0</v>
      </c>
    </row>
    <row r="449" spans="1:46" x14ac:dyDescent="0.25">
      <c r="A449" t="s">
        <v>3364</v>
      </c>
      <c r="B449">
        <v>2100</v>
      </c>
      <c r="C449" t="s">
        <v>107</v>
      </c>
      <c r="D449">
        <v>646</v>
      </c>
      <c r="E449" t="s">
        <v>688</v>
      </c>
      <c r="F449" t="s">
        <v>2892</v>
      </c>
      <c r="G449" t="s">
        <v>2893</v>
      </c>
      <c r="H449" t="s">
        <v>2904</v>
      </c>
      <c r="I449" t="s">
        <v>2895</v>
      </c>
      <c r="J449">
        <v>135.26796536796101</v>
      </c>
      <c r="K449">
        <v>1</v>
      </c>
      <c r="L449">
        <v>1</v>
      </c>
      <c r="M449">
        <v>2</v>
      </c>
      <c r="N449">
        <v>1221582.9313489001</v>
      </c>
      <c r="O449">
        <v>399391.52540441399</v>
      </c>
      <c r="P449">
        <v>316162.18986346002</v>
      </c>
      <c r="Q449">
        <v>50141.819043848598</v>
      </c>
      <c r="R449">
        <v>36416.330266753597</v>
      </c>
      <c r="S449">
        <v>56624.914763209497</v>
      </c>
      <c r="T449">
        <v>1324059.55</v>
      </c>
      <c r="U449">
        <v>699635.24592738005</v>
      </c>
      <c r="V449">
        <v>1730610.8791296401</v>
      </c>
      <c r="W449">
        <v>293083.91679774201</v>
      </c>
      <c r="X449">
        <v>0</v>
      </c>
      <c r="Y449">
        <v>0</v>
      </c>
      <c r="Z449">
        <v>0</v>
      </c>
      <c r="AA449">
        <v>0</v>
      </c>
      <c r="AB449">
        <v>0</v>
      </c>
      <c r="AC449">
        <v>55167.173562741897</v>
      </c>
      <c r="AD449">
        <v>1457.7412004676301</v>
      </c>
      <c r="AE449">
        <v>0</v>
      </c>
      <c r="AF449">
        <v>0</v>
      </c>
      <c r="AG449">
        <v>0</v>
      </c>
      <c r="AH449">
        <v>0</v>
      </c>
      <c r="AI449">
        <v>0</v>
      </c>
      <c r="AJ449">
        <v>2080319.7106905901</v>
      </c>
      <c r="AK449" s="63">
        <v>15379.248922918499</v>
      </c>
      <c r="AL449">
        <v>396.07192657172499</v>
      </c>
      <c r="AM449">
        <v>78891.171681099702</v>
      </c>
      <c r="AN449">
        <v>5590.8297181330599</v>
      </c>
      <c r="AO449">
        <v>15560.7427800674</v>
      </c>
      <c r="AP449">
        <v>396.07192657172499</v>
      </c>
      <c r="AQ449">
        <v>69679.580315536805</v>
      </c>
      <c r="AR449">
        <v>5590.8297181330699</v>
      </c>
      <c r="AS449">
        <v>15379.248922918499</v>
      </c>
      <c r="AT449">
        <v>0</v>
      </c>
    </row>
    <row r="450" spans="1:46" x14ac:dyDescent="0.25">
      <c r="A450" t="s">
        <v>3365</v>
      </c>
      <c r="B450">
        <v>2100</v>
      </c>
      <c r="C450" t="s">
        <v>107</v>
      </c>
      <c r="D450">
        <v>4744</v>
      </c>
      <c r="E450" t="s">
        <v>689</v>
      </c>
      <c r="F450" t="s">
        <v>2892</v>
      </c>
      <c r="G450" t="s">
        <v>2893</v>
      </c>
      <c r="H450" t="s">
        <v>2904</v>
      </c>
      <c r="I450" t="s">
        <v>2895</v>
      </c>
      <c r="J450">
        <v>762.42857142854098</v>
      </c>
      <c r="K450">
        <v>1</v>
      </c>
      <c r="L450">
        <v>1</v>
      </c>
      <c r="M450">
        <v>2</v>
      </c>
      <c r="N450">
        <v>1627848.5523860001</v>
      </c>
      <c r="O450">
        <v>688201.56456610805</v>
      </c>
      <c r="P450">
        <v>1160002.3832624101</v>
      </c>
      <c r="Q450">
        <v>282620.90997256001</v>
      </c>
      <c r="R450">
        <v>184772.472379688</v>
      </c>
      <c r="S450">
        <v>319162.43252966402</v>
      </c>
      <c r="T450">
        <v>0</v>
      </c>
      <c r="U450">
        <v>3943445.8825667598</v>
      </c>
      <c r="V450">
        <v>3067300.4449292701</v>
      </c>
      <c r="W450">
        <v>876145.43763748906</v>
      </c>
      <c r="X450">
        <v>0</v>
      </c>
      <c r="Y450">
        <v>0</v>
      </c>
      <c r="Z450">
        <v>0</v>
      </c>
      <c r="AA450">
        <v>0</v>
      </c>
      <c r="AB450">
        <v>0</v>
      </c>
      <c r="AC450">
        <v>310945.97464208002</v>
      </c>
      <c r="AD450">
        <v>8216.4578875842908</v>
      </c>
      <c r="AE450">
        <v>0</v>
      </c>
      <c r="AF450">
        <v>0</v>
      </c>
      <c r="AG450">
        <v>0</v>
      </c>
      <c r="AH450">
        <v>0</v>
      </c>
      <c r="AI450">
        <v>0</v>
      </c>
      <c r="AJ450">
        <v>4262608.3150964202</v>
      </c>
      <c r="AK450" s="63">
        <v>5590.8297181330699</v>
      </c>
      <c r="AL450">
        <v>396.07192657172499</v>
      </c>
      <c r="AM450">
        <v>78891.171681099702</v>
      </c>
      <c r="AN450">
        <v>5590.8297181330599</v>
      </c>
      <c r="AO450">
        <v>15560.7427800674</v>
      </c>
      <c r="AP450">
        <v>396.07192657172499</v>
      </c>
      <c r="AQ450">
        <v>69679.580315536805</v>
      </c>
      <c r="AR450">
        <v>5590.8297181330699</v>
      </c>
      <c r="AS450">
        <v>15379.248922918499</v>
      </c>
      <c r="AT450">
        <v>0</v>
      </c>
    </row>
    <row r="451" spans="1:46" x14ac:dyDescent="0.25">
      <c r="A451" t="s">
        <v>3366</v>
      </c>
      <c r="B451">
        <v>2100</v>
      </c>
      <c r="C451" t="s">
        <v>107</v>
      </c>
      <c r="D451">
        <v>648</v>
      </c>
      <c r="E451" t="s">
        <v>690</v>
      </c>
      <c r="F451" t="s">
        <v>2892</v>
      </c>
      <c r="G451" t="s">
        <v>2893</v>
      </c>
      <c r="H451" t="s">
        <v>2904</v>
      </c>
      <c r="I451" t="s">
        <v>2895</v>
      </c>
      <c r="J451">
        <v>284.68658008656098</v>
      </c>
      <c r="K451">
        <v>2</v>
      </c>
      <c r="L451">
        <v>1</v>
      </c>
      <c r="M451">
        <v>2</v>
      </c>
      <c r="N451">
        <v>2607585.5985916299</v>
      </c>
      <c r="O451">
        <v>636639.68933968095</v>
      </c>
      <c r="P451">
        <v>586683.44602262299</v>
      </c>
      <c r="Q451">
        <v>105529.072933727</v>
      </c>
      <c r="R451">
        <v>76245.831577927296</v>
      </c>
      <c r="S451">
        <v>119173.47383602599</v>
      </c>
      <c r="T451">
        <v>2540222.92</v>
      </c>
      <c r="U451">
        <v>1472460.7184655899</v>
      </c>
      <c r="V451">
        <v>3198963.9842017102</v>
      </c>
      <c r="W451">
        <v>813719.654263873</v>
      </c>
      <c r="X451">
        <v>0</v>
      </c>
      <c r="Y451">
        <v>0</v>
      </c>
      <c r="Z451">
        <v>0</v>
      </c>
      <c r="AA451">
        <v>0</v>
      </c>
      <c r="AB451">
        <v>0</v>
      </c>
      <c r="AC451">
        <v>116105.494245415</v>
      </c>
      <c r="AD451">
        <v>3067.9795906111999</v>
      </c>
      <c r="AE451">
        <v>0</v>
      </c>
      <c r="AF451">
        <v>0</v>
      </c>
      <c r="AG451">
        <v>0</v>
      </c>
      <c r="AH451">
        <v>0</v>
      </c>
      <c r="AI451">
        <v>0</v>
      </c>
      <c r="AJ451">
        <v>4131857.1123016099</v>
      </c>
      <c r="AK451" s="63">
        <v>14513.705251035301</v>
      </c>
      <c r="AL451">
        <v>396.07192657172499</v>
      </c>
      <c r="AM451">
        <v>78891.171681099702</v>
      </c>
      <c r="AN451">
        <v>5590.8297181330599</v>
      </c>
      <c r="AO451">
        <v>15560.7427800674</v>
      </c>
      <c r="AP451">
        <v>396.07192657172499</v>
      </c>
      <c r="AQ451">
        <v>69679.580315536805</v>
      </c>
      <c r="AR451">
        <v>5590.8297181330699</v>
      </c>
      <c r="AS451">
        <v>15379.248922918499</v>
      </c>
      <c r="AT451">
        <v>0</v>
      </c>
    </row>
    <row r="452" spans="1:46" x14ac:dyDescent="0.25">
      <c r="A452" t="s">
        <v>3367</v>
      </c>
      <c r="B452">
        <v>2100</v>
      </c>
      <c r="C452" t="s">
        <v>107</v>
      </c>
      <c r="D452">
        <v>649</v>
      </c>
      <c r="E452" t="s">
        <v>691</v>
      </c>
      <c r="F452" t="s">
        <v>2892</v>
      </c>
      <c r="G452" t="s">
        <v>2903</v>
      </c>
      <c r="H452" t="s">
        <v>2904</v>
      </c>
      <c r="I452" t="s">
        <v>2895</v>
      </c>
      <c r="J452">
        <v>1252.76686518314</v>
      </c>
      <c r="K452">
        <v>1</v>
      </c>
      <c r="L452">
        <v>1</v>
      </c>
      <c r="M452">
        <v>2</v>
      </c>
      <c r="N452">
        <v>8336033.9417986097</v>
      </c>
      <c r="O452">
        <v>4009658.8164080102</v>
      </c>
      <c r="P452">
        <v>2447445.3945723702</v>
      </c>
      <c r="Q452">
        <v>464382.00860985799</v>
      </c>
      <c r="R452">
        <v>304204.61251016299</v>
      </c>
      <c r="S452">
        <v>524424.36585928302</v>
      </c>
      <c r="T452">
        <v>9082142.9199999999</v>
      </c>
      <c r="U452">
        <v>6479581.8538990002</v>
      </c>
      <c r="V452">
        <v>13148559.7313178</v>
      </c>
      <c r="W452">
        <v>2413165.0425811601</v>
      </c>
      <c r="X452">
        <v>0</v>
      </c>
      <c r="Y452">
        <v>0</v>
      </c>
      <c r="Z452">
        <v>0</v>
      </c>
      <c r="AA452">
        <v>0</v>
      </c>
      <c r="AB452">
        <v>0</v>
      </c>
      <c r="AC452">
        <v>510923.68320326501</v>
      </c>
      <c r="AD452">
        <v>13500.6826560185</v>
      </c>
      <c r="AE452">
        <v>0</v>
      </c>
      <c r="AF452">
        <v>0</v>
      </c>
      <c r="AG452">
        <v>0</v>
      </c>
      <c r="AH452">
        <v>0</v>
      </c>
      <c r="AI452">
        <v>0</v>
      </c>
      <c r="AJ452">
        <v>16086149.1397583</v>
      </c>
      <c r="AK452" s="63">
        <v>12840.4969726005</v>
      </c>
      <c r="AL452">
        <v>396.07192657172499</v>
      </c>
      <c r="AM452">
        <v>78891.171681099702</v>
      </c>
      <c r="AN452">
        <v>5590.8297181330599</v>
      </c>
      <c r="AO452">
        <v>15560.7427800674</v>
      </c>
      <c r="AP452">
        <v>396.07192657172499</v>
      </c>
      <c r="AQ452">
        <v>78891.171681099702</v>
      </c>
      <c r="AR452">
        <v>12840.4969726005</v>
      </c>
      <c r="AS452">
        <v>15560.7427800674</v>
      </c>
      <c r="AT452">
        <v>0</v>
      </c>
    </row>
    <row r="453" spans="1:46" x14ac:dyDescent="0.25">
      <c r="A453" t="s">
        <v>3368</v>
      </c>
      <c r="B453">
        <v>2183</v>
      </c>
      <c r="C453" t="s">
        <v>108</v>
      </c>
      <c r="D453">
        <v>1312</v>
      </c>
      <c r="E453" t="s">
        <v>693</v>
      </c>
      <c r="F453" t="s">
        <v>2892</v>
      </c>
      <c r="G453" t="s">
        <v>2911</v>
      </c>
      <c r="H453" t="s">
        <v>2894</v>
      </c>
      <c r="I453" t="s">
        <v>2895</v>
      </c>
      <c r="J453">
        <v>649.54967461548995</v>
      </c>
      <c r="K453">
        <v>2</v>
      </c>
      <c r="L453">
        <v>1</v>
      </c>
      <c r="M453">
        <v>2</v>
      </c>
      <c r="N453">
        <v>4105918.51063482</v>
      </c>
      <c r="O453">
        <v>1592921.88185975</v>
      </c>
      <c r="P453">
        <v>1296847.9576064399</v>
      </c>
      <c r="Q453">
        <v>213359.976038305</v>
      </c>
      <c r="R453">
        <v>181979.39025152099</v>
      </c>
      <c r="S453">
        <v>245160.85547942101</v>
      </c>
      <c r="T453">
        <v>5258648.7300000004</v>
      </c>
      <c r="U453">
        <v>2132378.98639083</v>
      </c>
      <c r="V453">
        <v>6892372.2595684398</v>
      </c>
      <c r="W453">
        <v>478860.62711824197</v>
      </c>
      <c r="X453">
        <v>0</v>
      </c>
      <c r="Y453">
        <v>0</v>
      </c>
      <c r="Z453">
        <v>0</v>
      </c>
      <c r="AA453">
        <v>0</v>
      </c>
      <c r="AB453">
        <v>19794.829704139898</v>
      </c>
      <c r="AC453">
        <v>245160.85547942101</v>
      </c>
      <c r="AD453">
        <v>0</v>
      </c>
      <c r="AE453">
        <v>0</v>
      </c>
      <c r="AF453">
        <v>0</v>
      </c>
      <c r="AG453">
        <v>0</v>
      </c>
      <c r="AH453">
        <v>0</v>
      </c>
      <c r="AI453">
        <v>0</v>
      </c>
      <c r="AJ453">
        <v>7636188.5718702497</v>
      </c>
      <c r="AK453" s="63">
        <v>11756.1271605449</v>
      </c>
      <c r="AL453">
        <v>396.07192657172499</v>
      </c>
      <c r="AM453">
        <v>78891.171681099702</v>
      </c>
      <c r="AN453">
        <v>3660.2894817515999</v>
      </c>
      <c r="AO453">
        <v>26749.0218902378</v>
      </c>
      <c r="AP453">
        <v>3712.8033307938799</v>
      </c>
      <c r="AQ453">
        <v>25435.7452526624</v>
      </c>
      <c r="AR453">
        <v>11361.3792267508</v>
      </c>
      <c r="AS453">
        <v>12975.742939353</v>
      </c>
      <c r="AT453">
        <v>0</v>
      </c>
    </row>
    <row r="454" spans="1:46" x14ac:dyDescent="0.25">
      <c r="A454" t="s">
        <v>3369</v>
      </c>
      <c r="B454">
        <v>2183</v>
      </c>
      <c r="C454" t="s">
        <v>108</v>
      </c>
      <c r="D454">
        <v>90</v>
      </c>
      <c r="E454" t="s">
        <v>694</v>
      </c>
      <c r="F454" t="s">
        <v>2892</v>
      </c>
      <c r="G454" t="s">
        <v>2893</v>
      </c>
      <c r="H454" t="s">
        <v>2894</v>
      </c>
      <c r="I454" t="s">
        <v>2895</v>
      </c>
      <c r="J454">
        <v>440.03622037602503</v>
      </c>
      <c r="K454">
        <v>1</v>
      </c>
      <c r="L454">
        <v>1</v>
      </c>
      <c r="M454">
        <v>2</v>
      </c>
      <c r="N454">
        <v>3100430.9903852702</v>
      </c>
      <c r="O454">
        <v>935442.12669949501</v>
      </c>
      <c r="P454">
        <v>1122094.0965905001</v>
      </c>
      <c r="Q454">
        <v>144540.31940050199</v>
      </c>
      <c r="R454">
        <v>123281.59985611</v>
      </c>
      <c r="S454">
        <v>166083.76610022699</v>
      </c>
      <c r="T454">
        <v>3981212.95</v>
      </c>
      <c r="U454">
        <v>1444576.18293187</v>
      </c>
      <c r="V454">
        <v>5051362.4137819996</v>
      </c>
      <c r="W454">
        <v>361016.74854037201</v>
      </c>
      <c r="X454">
        <v>0</v>
      </c>
      <c r="Y454">
        <v>0</v>
      </c>
      <c r="Z454">
        <v>0</v>
      </c>
      <c r="AA454">
        <v>0</v>
      </c>
      <c r="AB454">
        <v>13409.970609488901</v>
      </c>
      <c r="AC454">
        <v>166083.76610022699</v>
      </c>
      <c r="AD454">
        <v>0</v>
      </c>
      <c r="AE454">
        <v>0</v>
      </c>
      <c r="AF454">
        <v>0</v>
      </c>
      <c r="AG454">
        <v>0</v>
      </c>
      <c r="AH454">
        <v>0</v>
      </c>
      <c r="AI454">
        <v>0</v>
      </c>
      <c r="AJ454">
        <v>5591872.8990320899</v>
      </c>
      <c r="AK454" s="63">
        <v>12707.7559530297</v>
      </c>
      <c r="AL454">
        <v>396.07192657172499</v>
      </c>
      <c r="AM454">
        <v>78891.171681099702</v>
      </c>
      <c r="AN454">
        <v>3660.2894817515999</v>
      </c>
      <c r="AO454">
        <v>26749.0218902378</v>
      </c>
      <c r="AP454">
        <v>396.07192657172499</v>
      </c>
      <c r="AQ454">
        <v>69679.580315536805</v>
      </c>
      <c r="AR454">
        <v>3660.2894817515999</v>
      </c>
      <c r="AS454">
        <v>26749.0218902378</v>
      </c>
      <c r="AT454">
        <v>0</v>
      </c>
    </row>
    <row r="455" spans="1:46" x14ac:dyDescent="0.25">
      <c r="A455" t="s">
        <v>3370</v>
      </c>
      <c r="B455">
        <v>2183</v>
      </c>
      <c r="C455" t="s">
        <v>108</v>
      </c>
      <c r="D455">
        <v>932</v>
      </c>
      <c r="E455" t="s">
        <v>695</v>
      </c>
      <c r="F455" t="s">
        <v>2892</v>
      </c>
      <c r="G455" t="s">
        <v>2911</v>
      </c>
      <c r="H455" t="s">
        <v>2894</v>
      </c>
      <c r="I455" t="s">
        <v>2895</v>
      </c>
      <c r="J455">
        <v>534.01891627086798</v>
      </c>
      <c r="K455">
        <v>1</v>
      </c>
      <c r="L455">
        <v>1</v>
      </c>
      <c r="M455">
        <v>2</v>
      </c>
      <c r="N455">
        <v>3799451.9243917</v>
      </c>
      <c r="O455">
        <v>1320929.1702717999</v>
      </c>
      <c r="P455">
        <v>1282332.0626924699</v>
      </c>
      <c r="Q455">
        <v>175411.16196694499</v>
      </c>
      <c r="R455">
        <v>149612.01669953601</v>
      </c>
      <c r="S455">
        <v>201555.84626019499</v>
      </c>
      <c r="T455">
        <v>4974628.3600000003</v>
      </c>
      <c r="U455">
        <v>1753107.97602245</v>
      </c>
      <c r="V455">
        <v>6285806.9444620404</v>
      </c>
      <c r="W455">
        <v>425655.32674369903</v>
      </c>
      <c r="X455">
        <v>0</v>
      </c>
      <c r="Y455">
        <v>0</v>
      </c>
      <c r="Z455">
        <v>0</v>
      </c>
      <c r="AA455">
        <v>0</v>
      </c>
      <c r="AB455">
        <v>16274.064816718899</v>
      </c>
      <c r="AC455">
        <v>201555.84626019499</v>
      </c>
      <c r="AD455">
        <v>0</v>
      </c>
      <c r="AE455">
        <v>0</v>
      </c>
      <c r="AF455">
        <v>0</v>
      </c>
      <c r="AG455">
        <v>0</v>
      </c>
      <c r="AH455">
        <v>0</v>
      </c>
      <c r="AI455">
        <v>0</v>
      </c>
      <c r="AJ455">
        <v>6929292.1822826499</v>
      </c>
      <c r="AK455" s="63">
        <v>12975.742939353</v>
      </c>
      <c r="AL455">
        <v>396.07192657172499</v>
      </c>
      <c r="AM455">
        <v>78891.171681099702</v>
      </c>
      <c r="AN455">
        <v>3660.2894817515999</v>
      </c>
      <c r="AO455">
        <v>26749.0218902378</v>
      </c>
      <c r="AP455">
        <v>3712.8033307938799</v>
      </c>
      <c r="AQ455">
        <v>25435.7452526624</v>
      </c>
      <c r="AR455">
        <v>11361.3792267508</v>
      </c>
      <c r="AS455">
        <v>12975.742939353</v>
      </c>
      <c r="AT455">
        <v>0</v>
      </c>
    </row>
    <row r="456" spans="1:46" x14ac:dyDescent="0.25">
      <c r="A456" t="s">
        <v>3371</v>
      </c>
      <c r="B456">
        <v>2183</v>
      </c>
      <c r="C456" t="s">
        <v>108</v>
      </c>
      <c r="D456">
        <v>933</v>
      </c>
      <c r="E456" t="s">
        <v>696</v>
      </c>
      <c r="F456" t="s">
        <v>2892</v>
      </c>
      <c r="G456" t="s">
        <v>2893</v>
      </c>
      <c r="H456" t="s">
        <v>2894</v>
      </c>
      <c r="I456" t="s">
        <v>2895</v>
      </c>
      <c r="J456">
        <v>384.79768884520598</v>
      </c>
      <c r="K456">
        <v>3</v>
      </c>
      <c r="L456">
        <v>1</v>
      </c>
      <c r="M456">
        <v>2</v>
      </c>
      <c r="N456">
        <v>3170036.96553898</v>
      </c>
      <c r="O456">
        <v>765981.70644604403</v>
      </c>
      <c r="P456">
        <v>902333.21027686901</v>
      </c>
      <c r="Q456">
        <v>126395.915324273</v>
      </c>
      <c r="R456">
        <v>107805.840758365</v>
      </c>
      <c r="S456">
        <v>145234.97473790499</v>
      </c>
      <c r="T456">
        <v>3809317.68</v>
      </c>
      <c r="U456">
        <v>1263235.9583445301</v>
      </c>
      <c r="V456">
        <v>4363078.4928145902</v>
      </c>
      <c r="W456">
        <v>697748.55244720995</v>
      </c>
      <c r="X456">
        <v>0</v>
      </c>
      <c r="Y456">
        <v>0</v>
      </c>
      <c r="Z456">
        <v>0</v>
      </c>
      <c r="AA456">
        <v>0</v>
      </c>
      <c r="AB456">
        <v>11726.593082732999</v>
      </c>
      <c r="AC456">
        <v>145234.97473790499</v>
      </c>
      <c r="AD456">
        <v>0</v>
      </c>
      <c r="AE456">
        <v>0</v>
      </c>
      <c r="AF456">
        <v>0</v>
      </c>
      <c r="AG456">
        <v>0</v>
      </c>
      <c r="AH456">
        <v>0</v>
      </c>
      <c r="AI456">
        <v>0</v>
      </c>
      <c r="AJ456">
        <v>5217788.6130824396</v>
      </c>
      <c r="AK456" s="63">
        <v>13559.823159908299</v>
      </c>
      <c r="AL456">
        <v>396.07192657172499</v>
      </c>
      <c r="AM456">
        <v>78891.171681099702</v>
      </c>
      <c r="AN456">
        <v>3660.2894817515999</v>
      </c>
      <c r="AO456">
        <v>26749.0218902378</v>
      </c>
      <c r="AP456">
        <v>396.07192657172499</v>
      </c>
      <c r="AQ456">
        <v>69679.580315536805</v>
      </c>
      <c r="AR456">
        <v>3660.2894817515999</v>
      </c>
      <c r="AS456">
        <v>26749.0218902378</v>
      </c>
      <c r="AT456">
        <v>0</v>
      </c>
    </row>
    <row r="457" spans="1:46" x14ac:dyDescent="0.25">
      <c r="A457" t="s">
        <v>3372</v>
      </c>
      <c r="B457">
        <v>2183</v>
      </c>
      <c r="C457" t="s">
        <v>108</v>
      </c>
      <c r="D457">
        <v>941</v>
      </c>
      <c r="E457" t="s">
        <v>697</v>
      </c>
      <c r="F457" t="s">
        <v>2892</v>
      </c>
      <c r="G457" t="s">
        <v>2893</v>
      </c>
      <c r="H457" t="s">
        <v>2894</v>
      </c>
      <c r="I457" t="s">
        <v>2895</v>
      </c>
      <c r="J457">
        <v>482.610389610379</v>
      </c>
      <c r="K457">
        <v>1</v>
      </c>
      <c r="L457">
        <v>1</v>
      </c>
      <c r="M457">
        <v>2</v>
      </c>
      <c r="N457">
        <v>3095729.9649957698</v>
      </c>
      <c r="O457">
        <v>842470.17073486396</v>
      </c>
      <c r="P457">
        <v>966050.42107969197</v>
      </c>
      <c r="Q457">
        <v>158524.81370891599</v>
      </c>
      <c r="R457">
        <v>135209.28092579701</v>
      </c>
      <c r="S457">
        <v>182152.62142988</v>
      </c>
      <c r="T457">
        <v>3613643.54</v>
      </c>
      <c r="U457">
        <v>1584341.11144503</v>
      </c>
      <c r="V457">
        <v>4806276.7470678203</v>
      </c>
      <c r="W457">
        <v>377000.49884824001</v>
      </c>
      <c r="X457">
        <v>0</v>
      </c>
      <c r="Y457">
        <v>0</v>
      </c>
      <c r="Z457">
        <v>0</v>
      </c>
      <c r="AA457">
        <v>0</v>
      </c>
      <c r="AB457">
        <v>14707.405528978499</v>
      </c>
      <c r="AC457">
        <v>182152.62142988</v>
      </c>
      <c r="AD457">
        <v>0</v>
      </c>
      <c r="AE457">
        <v>0</v>
      </c>
      <c r="AF457">
        <v>0</v>
      </c>
      <c r="AG457">
        <v>0</v>
      </c>
      <c r="AH457">
        <v>0</v>
      </c>
      <c r="AI457">
        <v>0</v>
      </c>
      <c r="AJ457">
        <v>5380137.2728749104</v>
      </c>
      <c r="AK457" s="63">
        <v>11147.993057543599</v>
      </c>
      <c r="AL457">
        <v>396.07192657172499</v>
      </c>
      <c r="AM457">
        <v>78891.171681099702</v>
      </c>
      <c r="AN457">
        <v>3660.2894817515999</v>
      </c>
      <c r="AO457">
        <v>26749.0218902378</v>
      </c>
      <c r="AP457">
        <v>396.07192657172499</v>
      </c>
      <c r="AQ457">
        <v>69679.580315536805</v>
      </c>
      <c r="AR457">
        <v>3660.2894817515999</v>
      </c>
      <c r="AS457">
        <v>26749.0218902378</v>
      </c>
      <c r="AT457">
        <v>0</v>
      </c>
    </row>
    <row r="458" spans="1:46" x14ac:dyDescent="0.25">
      <c r="A458" t="s">
        <v>3373</v>
      </c>
      <c r="B458">
        <v>2183</v>
      </c>
      <c r="C458" t="s">
        <v>108</v>
      </c>
      <c r="D458">
        <v>934</v>
      </c>
      <c r="E458" t="s">
        <v>698</v>
      </c>
      <c r="F458" t="s">
        <v>2892</v>
      </c>
      <c r="G458" t="s">
        <v>2911</v>
      </c>
      <c r="H458" t="s">
        <v>2894</v>
      </c>
      <c r="I458" t="s">
        <v>2895</v>
      </c>
      <c r="J458">
        <v>799.84172551681195</v>
      </c>
      <c r="K458">
        <v>1</v>
      </c>
      <c r="L458">
        <v>1</v>
      </c>
      <c r="M458">
        <v>2</v>
      </c>
      <c r="N458">
        <v>5067589.2427466298</v>
      </c>
      <c r="O458">
        <v>1657326.67636065</v>
      </c>
      <c r="P458">
        <v>1573690.8251088699</v>
      </c>
      <c r="Q458">
        <v>262726.96001537499</v>
      </c>
      <c r="R458">
        <v>224085.570658529</v>
      </c>
      <c r="S458">
        <v>301885.89008518303</v>
      </c>
      <c r="T458">
        <v>6159652.9100000001</v>
      </c>
      <c r="U458">
        <v>2625766.3648900599</v>
      </c>
      <c r="V458">
        <v>8088880.3929955596</v>
      </c>
      <c r="W458">
        <v>672163.94743510999</v>
      </c>
      <c r="X458">
        <v>0</v>
      </c>
      <c r="Y458">
        <v>0</v>
      </c>
      <c r="Z458">
        <v>0</v>
      </c>
      <c r="AA458">
        <v>0</v>
      </c>
      <c r="AB458">
        <v>24374.934459389999</v>
      </c>
      <c r="AC458">
        <v>301885.89008518303</v>
      </c>
      <c r="AD458">
        <v>0</v>
      </c>
      <c r="AE458">
        <v>0</v>
      </c>
      <c r="AF458">
        <v>0</v>
      </c>
      <c r="AG458">
        <v>0</v>
      </c>
      <c r="AH458">
        <v>0</v>
      </c>
      <c r="AI458">
        <v>0</v>
      </c>
      <c r="AJ458">
        <v>9087305.1649752297</v>
      </c>
      <c r="AK458" s="63">
        <v>11361.3792267508</v>
      </c>
      <c r="AL458">
        <v>396.07192657172499</v>
      </c>
      <c r="AM458">
        <v>78891.171681099702</v>
      </c>
      <c r="AN458">
        <v>3660.2894817515999</v>
      </c>
      <c r="AO458">
        <v>26749.0218902378</v>
      </c>
      <c r="AP458">
        <v>3712.8033307938799</v>
      </c>
      <c r="AQ458">
        <v>25435.7452526624</v>
      </c>
      <c r="AR458">
        <v>11361.3792267508</v>
      </c>
      <c r="AS458">
        <v>12975.742939353</v>
      </c>
      <c r="AT458">
        <v>0</v>
      </c>
    </row>
    <row r="459" spans="1:46" x14ac:dyDescent="0.25">
      <c r="A459" t="s">
        <v>3374</v>
      </c>
      <c r="B459">
        <v>2183</v>
      </c>
      <c r="C459" t="s">
        <v>108</v>
      </c>
      <c r="D459">
        <v>4601</v>
      </c>
      <c r="E459" t="s">
        <v>699</v>
      </c>
      <c r="F459" t="s">
        <v>2906</v>
      </c>
      <c r="G459" t="s">
        <v>2893</v>
      </c>
      <c r="H459" t="s">
        <v>2894</v>
      </c>
      <c r="I459" t="s">
        <v>2895</v>
      </c>
      <c r="J459">
        <v>173.90410958904101</v>
      </c>
      <c r="K459">
        <v>1</v>
      </c>
      <c r="L459">
        <v>1</v>
      </c>
      <c r="M459">
        <v>2</v>
      </c>
      <c r="N459">
        <v>110198.555609373</v>
      </c>
      <c r="O459">
        <v>108926.52658898399</v>
      </c>
      <c r="P459">
        <v>245933.00382619799</v>
      </c>
      <c r="Q459">
        <v>57122.9239347166</v>
      </c>
      <c r="R459">
        <v>48721.391237677497</v>
      </c>
      <c r="S459">
        <v>65636.981965196799</v>
      </c>
      <c r="T459">
        <v>0</v>
      </c>
      <c r="U459">
        <v>570902.40119694802</v>
      </c>
      <c r="V459">
        <v>448525.98803787999</v>
      </c>
      <c r="W459">
        <v>117076.738063083</v>
      </c>
      <c r="X459">
        <v>0</v>
      </c>
      <c r="Y459">
        <v>0</v>
      </c>
      <c r="Z459">
        <v>0</v>
      </c>
      <c r="AA459">
        <v>0</v>
      </c>
      <c r="AB459">
        <v>5299.6750959854198</v>
      </c>
      <c r="AC459">
        <v>65636.981965196799</v>
      </c>
      <c r="AD459">
        <v>0</v>
      </c>
      <c r="AE459">
        <v>0</v>
      </c>
      <c r="AF459">
        <v>0</v>
      </c>
      <c r="AG459">
        <v>0</v>
      </c>
      <c r="AH459">
        <v>0</v>
      </c>
      <c r="AI459">
        <v>0</v>
      </c>
      <c r="AJ459">
        <v>636539.38316214504</v>
      </c>
      <c r="AK459" s="63">
        <v>3660.2894817515999</v>
      </c>
      <c r="AL459">
        <v>396.07192657172499</v>
      </c>
      <c r="AM459">
        <v>78891.171681099702</v>
      </c>
      <c r="AN459">
        <v>3660.2894817515999</v>
      </c>
      <c r="AO459">
        <v>26749.0218902378</v>
      </c>
      <c r="AP459">
        <v>396.07192657172499</v>
      </c>
      <c r="AQ459">
        <v>69679.580315536805</v>
      </c>
      <c r="AR459">
        <v>3660.2894817515999</v>
      </c>
      <c r="AS459">
        <v>26749.0218902378</v>
      </c>
      <c r="AT459">
        <v>0</v>
      </c>
    </row>
    <row r="460" spans="1:46" x14ac:dyDescent="0.25">
      <c r="A460" t="s">
        <v>3375</v>
      </c>
      <c r="B460">
        <v>2183</v>
      </c>
      <c r="C460" t="s">
        <v>108</v>
      </c>
      <c r="D460">
        <v>986</v>
      </c>
      <c r="E460" t="s">
        <v>700</v>
      </c>
      <c r="F460" t="s">
        <v>2892</v>
      </c>
      <c r="G460" t="s">
        <v>2903</v>
      </c>
      <c r="H460" t="s">
        <v>2894</v>
      </c>
      <c r="I460" t="s">
        <v>2895</v>
      </c>
      <c r="J460">
        <v>1496.18865019651</v>
      </c>
      <c r="K460">
        <v>1</v>
      </c>
      <c r="L460">
        <v>1</v>
      </c>
      <c r="M460">
        <v>2</v>
      </c>
      <c r="N460">
        <v>8961703.5255547706</v>
      </c>
      <c r="O460">
        <v>4831810.5799139002</v>
      </c>
      <c r="P460">
        <v>3400781.72498187</v>
      </c>
      <c r="Q460">
        <v>491458.60128970398</v>
      </c>
      <c r="R460">
        <v>419175.79040461202</v>
      </c>
      <c r="S460">
        <v>564709.52688555</v>
      </c>
      <c r="T460">
        <v>13193156.17</v>
      </c>
      <c r="U460">
        <v>4911774.0521448497</v>
      </c>
      <c r="V460">
        <v>16018028.924005</v>
      </c>
      <c r="W460">
        <v>2041305.4019469901</v>
      </c>
      <c r="X460">
        <v>0</v>
      </c>
      <c r="Y460">
        <v>0</v>
      </c>
      <c r="Z460">
        <v>0</v>
      </c>
      <c r="AA460">
        <v>0</v>
      </c>
      <c r="AB460">
        <v>45595.896192910601</v>
      </c>
      <c r="AC460">
        <v>564709.52688555</v>
      </c>
      <c r="AD460">
        <v>0</v>
      </c>
      <c r="AE460">
        <v>0</v>
      </c>
      <c r="AF460">
        <v>0</v>
      </c>
      <c r="AG460">
        <v>0</v>
      </c>
      <c r="AH460">
        <v>0</v>
      </c>
      <c r="AI460">
        <v>0</v>
      </c>
      <c r="AJ460">
        <v>18669639.7490304</v>
      </c>
      <c r="AK460" s="63">
        <v>12478.132183784701</v>
      </c>
      <c r="AL460">
        <v>396.07192657172499</v>
      </c>
      <c r="AM460">
        <v>78891.171681099702</v>
      </c>
      <c r="AN460">
        <v>3660.2894817515999</v>
      </c>
      <c r="AO460">
        <v>26749.0218902378</v>
      </c>
      <c r="AP460">
        <v>396.07192657172499</v>
      </c>
      <c r="AQ460">
        <v>78891.171681099702</v>
      </c>
      <c r="AR460">
        <v>12210.4340176274</v>
      </c>
      <c r="AS460">
        <v>14545.91268123</v>
      </c>
      <c r="AT460">
        <v>0</v>
      </c>
    </row>
    <row r="461" spans="1:46" x14ac:dyDescent="0.25">
      <c r="A461" t="s">
        <v>3376</v>
      </c>
      <c r="B461">
        <v>2183</v>
      </c>
      <c r="C461" t="s">
        <v>108</v>
      </c>
      <c r="D461">
        <v>2183</v>
      </c>
      <c r="E461" t="s">
        <v>108</v>
      </c>
      <c r="F461" t="s">
        <v>1871</v>
      </c>
      <c r="G461" t="s">
        <v>1871</v>
      </c>
      <c r="H461" t="s">
        <v>2899</v>
      </c>
      <c r="I461" t="s">
        <v>2895</v>
      </c>
      <c r="J461">
        <v>145.86811852969799</v>
      </c>
      <c r="K461">
        <v>1</v>
      </c>
      <c r="L461">
        <v>2</v>
      </c>
      <c r="M461">
        <v>2</v>
      </c>
      <c r="N461">
        <v>92432.870099594205</v>
      </c>
      <c r="O461">
        <v>91365.911530543104</v>
      </c>
      <c r="P461">
        <v>206284.85800168299</v>
      </c>
      <c r="Q461">
        <v>47913.838603140401</v>
      </c>
      <c r="R461">
        <v>40866.760933849502</v>
      </c>
      <c r="S461">
        <v>55055.300808338703</v>
      </c>
      <c r="T461">
        <v>0</v>
      </c>
      <c r="U461">
        <v>478864.23916881002</v>
      </c>
      <c r="V461">
        <v>376216.76762768201</v>
      </c>
      <c r="W461">
        <v>98202.184785703401</v>
      </c>
      <c r="X461">
        <v>0</v>
      </c>
      <c r="Y461">
        <v>0</v>
      </c>
      <c r="Z461">
        <v>0</v>
      </c>
      <c r="AA461">
        <v>0</v>
      </c>
      <c r="AB461">
        <v>4445.2867554246895</v>
      </c>
      <c r="AC461">
        <v>55055.300808338703</v>
      </c>
      <c r="AD461">
        <v>0</v>
      </c>
      <c r="AE461">
        <v>0</v>
      </c>
      <c r="AF461">
        <v>0</v>
      </c>
      <c r="AG461">
        <v>0</v>
      </c>
      <c r="AH461">
        <v>0</v>
      </c>
      <c r="AI461">
        <v>0</v>
      </c>
      <c r="AJ461">
        <v>533919.53997714794</v>
      </c>
      <c r="AK461" s="63">
        <v>3660.2894817515999</v>
      </c>
      <c r="AL461">
        <v>396.07192657172499</v>
      </c>
      <c r="AM461">
        <v>78891.171681099702</v>
      </c>
      <c r="AN461">
        <v>3660.2894817515999</v>
      </c>
      <c r="AO461">
        <v>26749.0218902378</v>
      </c>
      <c r="AP461">
        <v>539.66620917061095</v>
      </c>
      <c r="AQ461">
        <v>36189.915802998497</v>
      </c>
      <c r="AR461">
        <v>3660.2894817515999</v>
      </c>
      <c r="AS461">
        <v>3660.2894817515999</v>
      </c>
      <c r="AT461">
        <v>0</v>
      </c>
    </row>
    <row r="462" spans="1:46" x14ac:dyDescent="0.25">
      <c r="A462" t="s">
        <v>3377</v>
      </c>
      <c r="B462">
        <v>2183</v>
      </c>
      <c r="C462" t="s">
        <v>108</v>
      </c>
      <c r="D462">
        <v>936</v>
      </c>
      <c r="E462" t="s">
        <v>701</v>
      </c>
      <c r="F462" t="s">
        <v>2892</v>
      </c>
      <c r="G462" t="s">
        <v>2893</v>
      </c>
      <c r="H462" t="s">
        <v>2894</v>
      </c>
      <c r="I462" t="s">
        <v>2895</v>
      </c>
      <c r="J462">
        <v>376.72380952377699</v>
      </c>
      <c r="K462">
        <v>3</v>
      </c>
      <c r="L462">
        <v>1</v>
      </c>
      <c r="M462">
        <v>2</v>
      </c>
      <c r="N462">
        <v>2959752.6961435298</v>
      </c>
      <c r="O462">
        <v>827266.00378495804</v>
      </c>
      <c r="P462">
        <v>918499.391721091</v>
      </c>
      <c r="Q462">
        <v>123743.85842104</v>
      </c>
      <c r="R462">
        <v>5105543.8434188301</v>
      </c>
      <c r="S462">
        <v>142187.63403582401</v>
      </c>
      <c r="T462">
        <v>8698075.2300000004</v>
      </c>
      <c r="U462">
        <v>1236730.5634894499</v>
      </c>
      <c r="V462">
        <v>4248675.0310740704</v>
      </c>
      <c r="W462">
        <v>5674650.2183608701</v>
      </c>
      <c r="X462">
        <v>0</v>
      </c>
      <c r="Y462">
        <v>0</v>
      </c>
      <c r="Z462">
        <v>0</v>
      </c>
      <c r="AA462">
        <v>0</v>
      </c>
      <c r="AB462">
        <v>11480.544054513401</v>
      </c>
      <c r="AC462">
        <v>142187.63403582401</v>
      </c>
      <c r="AD462">
        <v>0</v>
      </c>
      <c r="AE462">
        <v>0</v>
      </c>
      <c r="AF462">
        <v>0</v>
      </c>
      <c r="AG462">
        <v>0</v>
      </c>
      <c r="AH462">
        <v>0</v>
      </c>
      <c r="AI462">
        <v>0</v>
      </c>
      <c r="AJ462">
        <v>10076993.427525301</v>
      </c>
      <c r="AK462" s="63">
        <v>26749.0218902378</v>
      </c>
      <c r="AL462">
        <v>396.07192657172499</v>
      </c>
      <c r="AM462">
        <v>78891.171681099702</v>
      </c>
      <c r="AN462">
        <v>3660.2894817515999</v>
      </c>
      <c r="AO462">
        <v>26749.0218902378</v>
      </c>
      <c r="AP462">
        <v>396.07192657172499</v>
      </c>
      <c r="AQ462">
        <v>69679.580315536805</v>
      </c>
      <c r="AR462">
        <v>3660.2894817515999</v>
      </c>
      <c r="AS462">
        <v>26749.0218902378</v>
      </c>
      <c r="AT462">
        <v>0</v>
      </c>
    </row>
    <row r="463" spans="1:46" x14ac:dyDescent="0.25">
      <c r="A463" t="s">
        <v>3378</v>
      </c>
      <c r="B463">
        <v>2183</v>
      </c>
      <c r="C463" t="s">
        <v>108</v>
      </c>
      <c r="D463">
        <v>935</v>
      </c>
      <c r="E463" t="s">
        <v>666</v>
      </c>
      <c r="F463" t="s">
        <v>2892</v>
      </c>
      <c r="G463" t="s">
        <v>2893</v>
      </c>
      <c r="H463" t="s">
        <v>2894</v>
      </c>
      <c r="I463" t="s">
        <v>2895</v>
      </c>
      <c r="J463">
        <v>447.35634228772699</v>
      </c>
      <c r="K463">
        <v>3</v>
      </c>
      <c r="L463">
        <v>1</v>
      </c>
      <c r="M463">
        <v>2</v>
      </c>
      <c r="N463">
        <v>3834575.71312204</v>
      </c>
      <c r="O463">
        <v>920098.18609261105</v>
      </c>
      <c r="P463">
        <v>973213.00090075296</v>
      </c>
      <c r="Q463">
        <v>146944.78682880601</v>
      </c>
      <c r="R463">
        <v>125332.422717112</v>
      </c>
      <c r="S463">
        <v>168846.61460930901</v>
      </c>
      <c r="T463">
        <v>4531557.01</v>
      </c>
      <c r="U463">
        <v>1468607.09966133</v>
      </c>
      <c r="V463">
        <v>4986474.5768815996</v>
      </c>
      <c r="W463">
        <v>1000056.48367091</v>
      </c>
      <c r="X463">
        <v>0</v>
      </c>
      <c r="Y463">
        <v>0</v>
      </c>
      <c r="Z463">
        <v>0</v>
      </c>
      <c r="AA463">
        <v>0</v>
      </c>
      <c r="AB463">
        <v>13633.049108822201</v>
      </c>
      <c r="AC463">
        <v>168846.61460930901</v>
      </c>
      <c r="AD463">
        <v>0</v>
      </c>
      <c r="AE463">
        <v>0</v>
      </c>
      <c r="AF463">
        <v>0</v>
      </c>
      <c r="AG463">
        <v>0</v>
      </c>
      <c r="AH463">
        <v>0</v>
      </c>
      <c r="AI463">
        <v>0</v>
      </c>
      <c r="AJ463">
        <v>6169010.7242706399</v>
      </c>
      <c r="AK463" s="63">
        <v>13789.9257060335</v>
      </c>
      <c r="AL463">
        <v>396.07192657172499</v>
      </c>
      <c r="AM463">
        <v>78891.171681099702</v>
      </c>
      <c r="AN463">
        <v>3660.2894817515999</v>
      </c>
      <c r="AO463">
        <v>26749.0218902378</v>
      </c>
      <c r="AP463">
        <v>396.07192657172499</v>
      </c>
      <c r="AQ463">
        <v>69679.580315536805</v>
      </c>
      <c r="AR463">
        <v>3660.2894817515999</v>
      </c>
      <c r="AS463">
        <v>26749.0218902378</v>
      </c>
      <c r="AT463">
        <v>0</v>
      </c>
    </row>
    <row r="464" spans="1:46" x14ac:dyDescent="0.25">
      <c r="A464" t="s">
        <v>3379</v>
      </c>
      <c r="B464">
        <v>2183</v>
      </c>
      <c r="C464" t="s">
        <v>108</v>
      </c>
      <c r="D464">
        <v>3543</v>
      </c>
      <c r="E464" t="s">
        <v>702</v>
      </c>
      <c r="F464" t="s">
        <v>2892</v>
      </c>
      <c r="G464" t="s">
        <v>2893</v>
      </c>
      <c r="H464" t="s">
        <v>2894</v>
      </c>
      <c r="I464" t="s">
        <v>2895</v>
      </c>
      <c r="J464">
        <v>556.53160173158199</v>
      </c>
      <c r="K464">
        <v>3</v>
      </c>
      <c r="L464">
        <v>1</v>
      </c>
      <c r="M464">
        <v>2</v>
      </c>
      <c r="N464">
        <v>4308217.5233880002</v>
      </c>
      <c r="O464">
        <v>1000933.99927094</v>
      </c>
      <c r="P464">
        <v>1105048.5792302401</v>
      </c>
      <c r="Q464">
        <v>182805.98674812799</v>
      </c>
      <c r="R464">
        <v>155919.22449775401</v>
      </c>
      <c r="S464">
        <v>210052.85494541199</v>
      </c>
      <c r="T464">
        <v>4925911.4000000004</v>
      </c>
      <c r="U464">
        <v>1827013.9131350699</v>
      </c>
      <c r="V464">
        <v>5953990.7530043498</v>
      </c>
      <c r="W464">
        <v>781974.42803956196</v>
      </c>
      <c r="X464">
        <v>0</v>
      </c>
      <c r="Y464">
        <v>0</v>
      </c>
      <c r="Z464">
        <v>0</v>
      </c>
      <c r="AA464">
        <v>0</v>
      </c>
      <c r="AB464">
        <v>16960.132091160202</v>
      </c>
      <c r="AC464">
        <v>210052.85494541199</v>
      </c>
      <c r="AD464">
        <v>0</v>
      </c>
      <c r="AE464">
        <v>0</v>
      </c>
      <c r="AF464">
        <v>0</v>
      </c>
      <c r="AG464">
        <v>0</v>
      </c>
      <c r="AH464">
        <v>0</v>
      </c>
      <c r="AI464">
        <v>0</v>
      </c>
      <c r="AJ464">
        <v>6962978.1680804901</v>
      </c>
      <c r="AK464" s="63">
        <v>12511.379670832701</v>
      </c>
      <c r="AL464">
        <v>396.07192657172499</v>
      </c>
      <c r="AM464">
        <v>78891.171681099702</v>
      </c>
      <c r="AN464">
        <v>3660.2894817515999</v>
      </c>
      <c r="AO464">
        <v>26749.0218902378</v>
      </c>
      <c r="AP464">
        <v>396.07192657172499</v>
      </c>
      <c r="AQ464">
        <v>69679.580315536805</v>
      </c>
      <c r="AR464">
        <v>3660.2894817515999</v>
      </c>
      <c r="AS464">
        <v>26749.0218902378</v>
      </c>
      <c r="AT464">
        <v>0</v>
      </c>
    </row>
    <row r="465" spans="1:46" x14ac:dyDescent="0.25">
      <c r="A465" t="s">
        <v>3380</v>
      </c>
      <c r="B465">
        <v>2183</v>
      </c>
      <c r="C465" t="s">
        <v>108</v>
      </c>
      <c r="D465">
        <v>937</v>
      </c>
      <c r="E465" t="s">
        <v>703</v>
      </c>
      <c r="F465" t="s">
        <v>2892</v>
      </c>
      <c r="G465" t="s">
        <v>2893</v>
      </c>
      <c r="H465" t="s">
        <v>2894</v>
      </c>
      <c r="I465" t="s">
        <v>2895</v>
      </c>
      <c r="J465">
        <v>431.31867698504601</v>
      </c>
      <c r="K465">
        <v>2</v>
      </c>
      <c r="L465">
        <v>1</v>
      </c>
      <c r="M465">
        <v>2</v>
      </c>
      <c r="N465">
        <v>3482458.9476455399</v>
      </c>
      <c r="O465">
        <v>726413.00880239496</v>
      </c>
      <c r="P465">
        <v>926410.866405749</v>
      </c>
      <c r="Q465">
        <v>141676.83578762299</v>
      </c>
      <c r="R465">
        <v>3120839.2720515099</v>
      </c>
      <c r="S465">
        <v>162793.48595856299</v>
      </c>
      <c r="T465">
        <v>6981841.2000000002</v>
      </c>
      <c r="U465">
        <v>1415957.7306928199</v>
      </c>
      <c r="V465">
        <v>4779006.9914009701</v>
      </c>
      <c r="W465">
        <v>3605647.6331782499</v>
      </c>
      <c r="X465">
        <v>0</v>
      </c>
      <c r="Y465">
        <v>0</v>
      </c>
      <c r="Z465">
        <v>0</v>
      </c>
      <c r="AA465">
        <v>0</v>
      </c>
      <c r="AB465">
        <v>13144.306113597901</v>
      </c>
      <c r="AC465">
        <v>162793.48595856299</v>
      </c>
      <c r="AD465">
        <v>0</v>
      </c>
      <c r="AE465">
        <v>0</v>
      </c>
      <c r="AF465">
        <v>0</v>
      </c>
      <c r="AG465">
        <v>0</v>
      </c>
      <c r="AH465">
        <v>0</v>
      </c>
      <c r="AI465">
        <v>0</v>
      </c>
      <c r="AJ465">
        <v>8560592.4166513793</v>
      </c>
      <c r="AK465" s="63">
        <v>19847.488350123502</v>
      </c>
      <c r="AL465">
        <v>396.07192657172499</v>
      </c>
      <c r="AM465">
        <v>78891.171681099702</v>
      </c>
      <c r="AN465">
        <v>3660.2894817515999</v>
      </c>
      <c r="AO465">
        <v>26749.0218902378</v>
      </c>
      <c r="AP465">
        <v>396.07192657172499</v>
      </c>
      <c r="AQ465">
        <v>69679.580315536805</v>
      </c>
      <c r="AR465">
        <v>3660.2894817515999</v>
      </c>
      <c r="AS465">
        <v>26749.0218902378</v>
      </c>
      <c r="AT465">
        <v>0</v>
      </c>
    </row>
    <row r="466" spans="1:46" x14ac:dyDescent="0.25">
      <c r="A466" t="s">
        <v>3381</v>
      </c>
      <c r="B466">
        <v>2183</v>
      </c>
      <c r="C466" t="s">
        <v>108</v>
      </c>
      <c r="D466">
        <v>1313</v>
      </c>
      <c r="E466" t="s">
        <v>704</v>
      </c>
      <c r="F466" t="s">
        <v>2892</v>
      </c>
      <c r="G466" t="s">
        <v>2893</v>
      </c>
      <c r="H466" t="s">
        <v>2894</v>
      </c>
      <c r="I466" t="s">
        <v>2895</v>
      </c>
      <c r="J466">
        <v>514.32114237656697</v>
      </c>
      <c r="K466">
        <v>2</v>
      </c>
      <c r="L466">
        <v>1</v>
      </c>
      <c r="M466">
        <v>2</v>
      </c>
      <c r="N466">
        <v>3473489.4823612398</v>
      </c>
      <c r="O466">
        <v>831454.49844790203</v>
      </c>
      <c r="P466">
        <v>1012748.05867643</v>
      </c>
      <c r="Q466">
        <v>168940.961564514</v>
      </c>
      <c r="R466">
        <v>144093.44125768199</v>
      </c>
      <c r="S466">
        <v>194121.275375642</v>
      </c>
      <c r="T466">
        <v>3942283.45</v>
      </c>
      <c r="U466">
        <v>1688442.9923077701</v>
      </c>
      <c r="V466">
        <v>5182522.6645714901</v>
      </c>
      <c r="W466">
        <v>432529.99661613902</v>
      </c>
      <c r="X466">
        <v>0</v>
      </c>
      <c r="Y466">
        <v>0</v>
      </c>
      <c r="Z466">
        <v>0</v>
      </c>
      <c r="AA466">
        <v>0</v>
      </c>
      <c r="AB466">
        <v>15673.781120142199</v>
      </c>
      <c r="AC466">
        <v>194121.275375642</v>
      </c>
      <c r="AD466">
        <v>0</v>
      </c>
      <c r="AE466">
        <v>0</v>
      </c>
      <c r="AF466">
        <v>0</v>
      </c>
      <c r="AG466">
        <v>0</v>
      </c>
      <c r="AH466">
        <v>0</v>
      </c>
      <c r="AI466">
        <v>0</v>
      </c>
      <c r="AJ466">
        <v>5824847.7176834103</v>
      </c>
      <c r="AK466" s="63">
        <v>11325.312606765599</v>
      </c>
      <c r="AL466">
        <v>396.07192657172499</v>
      </c>
      <c r="AM466">
        <v>78891.171681099702</v>
      </c>
      <c r="AN466">
        <v>3660.2894817515999</v>
      </c>
      <c r="AO466">
        <v>26749.0218902378</v>
      </c>
      <c r="AP466">
        <v>396.07192657172499</v>
      </c>
      <c r="AQ466">
        <v>69679.580315536805</v>
      </c>
      <c r="AR466">
        <v>3660.2894817515999</v>
      </c>
      <c r="AS466">
        <v>26749.0218902378</v>
      </c>
      <c r="AT466">
        <v>0</v>
      </c>
    </row>
    <row r="467" spans="1:46" x14ac:dyDescent="0.25">
      <c r="A467" t="s">
        <v>3382</v>
      </c>
      <c r="B467">
        <v>2183</v>
      </c>
      <c r="C467" t="s">
        <v>108</v>
      </c>
      <c r="D467">
        <v>4667</v>
      </c>
      <c r="E467" t="s">
        <v>705</v>
      </c>
      <c r="F467" t="s">
        <v>2906</v>
      </c>
      <c r="G467" t="s">
        <v>2893</v>
      </c>
      <c r="H467" t="s">
        <v>2894</v>
      </c>
      <c r="I467" t="s">
        <v>2895</v>
      </c>
      <c r="J467">
        <v>367.878591562304</v>
      </c>
      <c r="K467">
        <v>1</v>
      </c>
      <c r="L467">
        <v>1</v>
      </c>
      <c r="M467">
        <v>2</v>
      </c>
      <c r="N467">
        <v>233115.18931655501</v>
      </c>
      <c r="O467">
        <v>230424.32568168899</v>
      </c>
      <c r="P467">
        <v>520249.27576507197</v>
      </c>
      <c r="Q467">
        <v>120838.437071348</v>
      </c>
      <c r="R467">
        <v>103065.746001222</v>
      </c>
      <c r="S467">
        <v>138849.16542121</v>
      </c>
      <c r="T467">
        <v>0</v>
      </c>
      <c r="U467">
        <v>1207692.9738358899</v>
      </c>
      <c r="V467">
        <v>948816.61594076699</v>
      </c>
      <c r="W467">
        <v>247665.36918038499</v>
      </c>
      <c r="X467">
        <v>0</v>
      </c>
      <c r="Y467">
        <v>0</v>
      </c>
      <c r="Z467">
        <v>0</v>
      </c>
      <c r="AA467">
        <v>0</v>
      </c>
      <c r="AB467">
        <v>11210.9887147359</v>
      </c>
      <c r="AC467">
        <v>138849.16542121</v>
      </c>
      <c r="AD467">
        <v>0</v>
      </c>
      <c r="AE467">
        <v>0</v>
      </c>
      <c r="AF467">
        <v>0</v>
      </c>
      <c r="AG467">
        <v>0</v>
      </c>
      <c r="AH467">
        <v>0</v>
      </c>
      <c r="AI467">
        <v>0</v>
      </c>
      <c r="AJ467">
        <v>1346542.1392570999</v>
      </c>
      <c r="AK467" s="63">
        <v>3660.2894817516099</v>
      </c>
      <c r="AL467">
        <v>396.07192657172499</v>
      </c>
      <c r="AM467">
        <v>78891.171681099702</v>
      </c>
      <c r="AN467">
        <v>3660.2894817515999</v>
      </c>
      <c r="AO467">
        <v>26749.0218902378</v>
      </c>
      <c r="AP467">
        <v>396.07192657172499</v>
      </c>
      <c r="AQ467">
        <v>69679.580315536805</v>
      </c>
      <c r="AR467">
        <v>3660.2894817515999</v>
      </c>
      <c r="AS467">
        <v>26749.0218902378</v>
      </c>
      <c r="AT467">
        <v>0</v>
      </c>
    </row>
    <row r="468" spans="1:46" x14ac:dyDescent="0.25">
      <c r="A468" t="s">
        <v>3383</v>
      </c>
      <c r="B468">
        <v>2183</v>
      </c>
      <c r="C468" t="s">
        <v>108</v>
      </c>
      <c r="D468">
        <v>4740</v>
      </c>
      <c r="E468" t="s">
        <v>706</v>
      </c>
      <c r="F468" t="s">
        <v>2906</v>
      </c>
      <c r="G468" t="s">
        <v>2907</v>
      </c>
      <c r="H468" t="s">
        <v>2942</v>
      </c>
      <c r="I468" t="s">
        <v>2895</v>
      </c>
      <c r="J468">
        <v>523.84108687193304</v>
      </c>
      <c r="K468">
        <v>1</v>
      </c>
      <c r="L468">
        <v>1</v>
      </c>
      <c r="M468">
        <v>2</v>
      </c>
      <c r="N468">
        <v>679831.78601619101</v>
      </c>
      <c r="O468">
        <v>328112.94806315302</v>
      </c>
      <c r="P468">
        <v>740809.47440768895</v>
      </c>
      <c r="Q468">
        <v>172068.01282602001</v>
      </c>
      <c r="R468">
        <v>146760.57167464399</v>
      </c>
      <c r="S468">
        <v>197714.407398966</v>
      </c>
      <c r="T468">
        <v>347887.18</v>
      </c>
      <c r="U468">
        <v>1719695.6129876999</v>
      </c>
      <c r="V468">
        <v>1351068.3653152499</v>
      </c>
      <c r="W468">
        <v>700550.52912565495</v>
      </c>
      <c r="X468">
        <v>0</v>
      </c>
      <c r="Y468">
        <v>0</v>
      </c>
      <c r="Z468">
        <v>0</v>
      </c>
      <c r="AA468">
        <v>0</v>
      </c>
      <c r="AB468">
        <v>15963.8985467889</v>
      </c>
      <c r="AC468">
        <v>197714.407398966</v>
      </c>
      <c r="AD468">
        <v>0</v>
      </c>
      <c r="AE468">
        <v>0</v>
      </c>
      <c r="AF468">
        <v>0</v>
      </c>
      <c r="AG468">
        <v>0</v>
      </c>
      <c r="AH468">
        <v>0</v>
      </c>
      <c r="AI468">
        <v>0</v>
      </c>
      <c r="AJ468">
        <v>2265297.2003866602</v>
      </c>
      <c r="AK468" s="63">
        <v>4324.39771747128</v>
      </c>
      <c r="AL468">
        <v>396.07192657172499</v>
      </c>
      <c r="AM468">
        <v>78891.171681099702</v>
      </c>
      <c r="AN468">
        <v>3660.2894817515999</v>
      </c>
      <c r="AO468">
        <v>26749.0218902378</v>
      </c>
      <c r="AP468">
        <v>396.07192657172499</v>
      </c>
      <c r="AQ468">
        <v>59280.106098625802</v>
      </c>
      <c r="AR468">
        <v>4324.39771747128</v>
      </c>
      <c r="AS468">
        <v>4324.39771747128</v>
      </c>
      <c r="AT468">
        <v>0</v>
      </c>
    </row>
    <row r="469" spans="1:46" x14ac:dyDescent="0.25">
      <c r="A469" t="s">
        <v>3384</v>
      </c>
      <c r="B469">
        <v>2183</v>
      </c>
      <c r="C469" t="s">
        <v>108</v>
      </c>
      <c r="D469">
        <v>938</v>
      </c>
      <c r="E469" t="s">
        <v>707</v>
      </c>
      <c r="F469" t="s">
        <v>2892</v>
      </c>
      <c r="G469" t="s">
        <v>2893</v>
      </c>
      <c r="H469" t="s">
        <v>2894</v>
      </c>
      <c r="I469" t="s">
        <v>2895</v>
      </c>
      <c r="J469">
        <v>511.06515151513298</v>
      </c>
      <c r="K469">
        <v>3</v>
      </c>
      <c r="L469">
        <v>1</v>
      </c>
      <c r="M469">
        <v>2</v>
      </c>
      <c r="N469">
        <v>4066975.1848054701</v>
      </c>
      <c r="O469">
        <v>875784.80697603698</v>
      </c>
      <c r="P469">
        <v>1065708.0973650699</v>
      </c>
      <c r="Q469">
        <v>167871.454243788</v>
      </c>
      <c r="R469">
        <v>143181.23507117399</v>
      </c>
      <c r="S469">
        <v>192892.36011909199</v>
      </c>
      <c r="T469">
        <v>4641766.74</v>
      </c>
      <c r="U469">
        <v>1677754.0384615399</v>
      </c>
      <c r="V469">
        <v>5519897.0032027503</v>
      </c>
      <c r="W469">
        <v>784049.21947450505</v>
      </c>
      <c r="X469">
        <v>0</v>
      </c>
      <c r="Y469">
        <v>0</v>
      </c>
      <c r="Z469">
        <v>0</v>
      </c>
      <c r="AA469">
        <v>0</v>
      </c>
      <c r="AB469">
        <v>15574.555784284001</v>
      </c>
      <c r="AC469">
        <v>192892.36011909199</v>
      </c>
      <c r="AD469">
        <v>0</v>
      </c>
      <c r="AE469">
        <v>0</v>
      </c>
      <c r="AF469">
        <v>0</v>
      </c>
      <c r="AG469">
        <v>0</v>
      </c>
      <c r="AH469">
        <v>0</v>
      </c>
      <c r="AI469">
        <v>0</v>
      </c>
      <c r="AJ469">
        <v>6512413.1385806296</v>
      </c>
      <c r="AK469" s="63">
        <v>12742.8237266297</v>
      </c>
      <c r="AL469">
        <v>396.07192657172499</v>
      </c>
      <c r="AM469">
        <v>78891.171681099702</v>
      </c>
      <c r="AN469">
        <v>3660.2894817515999</v>
      </c>
      <c r="AO469">
        <v>26749.0218902378</v>
      </c>
      <c r="AP469">
        <v>396.07192657172499</v>
      </c>
      <c r="AQ469">
        <v>69679.580315536805</v>
      </c>
      <c r="AR469">
        <v>3660.2894817515999</v>
      </c>
      <c r="AS469">
        <v>26749.0218902378</v>
      </c>
      <c r="AT469">
        <v>0</v>
      </c>
    </row>
    <row r="470" spans="1:46" x14ac:dyDescent="0.25">
      <c r="A470" t="s">
        <v>3385</v>
      </c>
      <c r="B470">
        <v>2183</v>
      </c>
      <c r="C470" t="s">
        <v>108</v>
      </c>
      <c r="D470">
        <v>939</v>
      </c>
      <c r="E470" t="s">
        <v>708</v>
      </c>
      <c r="F470" t="s">
        <v>2892</v>
      </c>
      <c r="G470" t="s">
        <v>2893</v>
      </c>
      <c r="H470" t="s">
        <v>2894</v>
      </c>
      <c r="I470" t="s">
        <v>2895</v>
      </c>
      <c r="J470">
        <v>441.99160917360598</v>
      </c>
      <c r="K470">
        <v>2</v>
      </c>
      <c r="L470">
        <v>1</v>
      </c>
      <c r="M470">
        <v>2</v>
      </c>
      <c r="N470">
        <v>2908300.5399082098</v>
      </c>
      <c r="O470">
        <v>820066.64344775397</v>
      </c>
      <c r="P470">
        <v>1038539.23282654</v>
      </c>
      <c r="Q470">
        <v>145182.61316693999</v>
      </c>
      <c r="R470">
        <v>123829.426257992</v>
      </c>
      <c r="S470">
        <v>166821.79247318101</v>
      </c>
      <c r="T470">
        <v>3584923.01</v>
      </c>
      <c r="U470">
        <v>1450995.4456074401</v>
      </c>
      <c r="V470">
        <v>4707670.9583347896</v>
      </c>
      <c r="W470">
        <v>314777.93678147497</v>
      </c>
      <c r="X470">
        <v>0</v>
      </c>
      <c r="Y470">
        <v>0</v>
      </c>
      <c r="Z470">
        <v>0</v>
      </c>
      <c r="AA470">
        <v>0</v>
      </c>
      <c r="AB470">
        <v>13469.560491165599</v>
      </c>
      <c r="AC470">
        <v>166821.79247318101</v>
      </c>
      <c r="AD470">
        <v>0</v>
      </c>
      <c r="AE470">
        <v>0</v>
      </c>
      <c r="AF470">
        <v>0</v>
      </c>
      <c r="AG470">
        <v>0</v>
      </c>
      <c r="AH470">
        <v>0</v>
      </c>
      <c r="AI470">
        <v>0</v>
      </c>
      <c r="AJ470">
        <v>5202740.2480806103</v>
      </c>
      <c r="AK470" s="63">
        <v>11771.128999050899</v>
      </c>
      <c r="AL470">
        <v>396.07192657172499</v>
      </c>
      <c r="AM470">
        <v>78891.171681099702</v>
      </c>
      <c r="AN470">
        <v>3660.2894817515999</v>
      </c>
      <c r="AO470">
        <v>26749.0218902378</v>
      </c>
      <c r="AP470">
        <v>396.07192657172499</v>
      </c>
      <c r="AQ470">
        <v>69679.580315536805</v>
      </c>
      <c r="AR470">
        <v>3660.2894817515999</v>
      </c>
      <c r="AS470">
        <v>26749.0218902378</v>
      </c>
      <c r="AT470">
        <v>0</v>
      </c>
    </row>
    <row r="471" spans="1:46" x14ac:dyDescent="0.25">
      <c r="A471" t="s">
        <v>3386</v>
      </c>
      <c r="B471">
        <v>2183</v>
      </c>
      <c r="C471" t="s">
        <v>108</v>
      </c>
      <c r="D471">
        <v>987</v>
      </c>
      <c r="E471" t="s">
        <v>710</v>
      </c>
      <c r="F471" t="s">
        <v>2892</v>
      </c>
      <c r="G471" t="s">
        <v>2903</v>
      </c>
      <c r="H471" t="s">
        <v>2894</v>
      </c>
      <c r="I471" t="s">
        <v>2895</v>
      </c>
      <c r="J471">
        <v>1641.3127685873001</v>
      </c>
      <c r="K471">
        <v>1</v>
      </c>
      <c r="L471">
        <v>1</v>
      </c>
      <c r="M471">
        <v>2</v>
      </c>
      <c r="N471">
        <v>9298751.5819269493</v>
      </c>
      <c r="O471">
        <v>5560654.5397377396</v>
      </c>
      <c r="P471">
        <v>3563288.9573476701</v>
      </c>
      <c r="Q471">
        <v>539128.05542463204</v>
      </c>
      <c r="R471">
        <v>459834.11048025597</v>
      </c>
      <c r="S471">
        <v>619484.01820747403</v>
      </c>
      <c r="T471">
        <v>14033461.4</v>
      </c>
      <c r="U471">
        <v>5388195.8449172396</v>
      </c>
      <c r="V471">
        <v>17120270.958524302</v>
      </c>
      <c r="W471">
        <v>2251367.7766236099</v>
      </c>
      <c r="X471">
        <v>0</v>
      </c>
      <c r="Y471">
        <v>0</v>
      </c>
      <c r="Z471">
        <v>0</v>
      </c>
      <c r="AA471">
        <v>0</v>
      </c>
      <c r="AB471">
        <v>50018.509769323799</v>
      </c>
      <c r="AC471">
        <v>619484.01820747403</v>
      </c>
      <c r="AD471">
        <v>0</v>
      </c>
      <c r="AE471">
        <v>0</v>
      </c>
      <c r="AF471">
        <v>0</v>
      </c>
      <c r="AG471">
        <v>0</v>
      </c>
      <c r="AH471">
        <v>0</v>
      </c>
      <c r="AI471">
        <v>0</v>
      </c>
      <c r="AJ471">
        <v>20041141.263124701</v>
      </c>
      <c r="AK471" s="63">
        <v>12210.4340176274</v>
      </c>
      <c r="AL471">
        <v>396.07192657172499</v>
      </c>
      <c r="AM471">
        <v>78891.171681099702</v>
      </c>
      <c r="AN471">
        <v>3660.2894817515999</v>
      </c>
      <c r="AO471">
        <v>26749.0218902378</v>
      </c>
      <c r="AP471">
        <v>396.07192657172499</v>
      </c>
      <c r="AQ471">
        <v>78891.171681099702</v>
      </c>
      <c r="AR471">
        <v>12210.4340176274</v>
      </c>
      <c r="AS471">
        <v>14545.91268123</v>
      </c>
      <c r="AT471">
        <v>0</v>
      </c>
    </row>
    <row r="472" spans="1:46" x14ac:dyDescent="0.25">
      <c r="A472" t="s">
        <v>3387</v>
      </c>
      <c r="B472">
        <v>2183</v>
      </c>
      <c r="C472" t="s">
        <v>108</v>
      </c>
      <c r="D472">
        <v>3577</v>
      </c>
      <c r="E472" t="s">
        <v>711</v>
      </c>
      <c r="F472" t="s">
        <v>2892</v>
      </c>
      <c r="G472" t="s">
        <v>2903</v>
      </c>
      <c r="H472" t="s">
        <v>2894</v>
      </c>
      <c r="I472" t="s">
        <v>2895</v>
      </c>
      <c r="J472">
        <v>189.922233400387</v>
      </c>
      <c r="K472">
        <v>1</v>
      </c>
      <c r="L472">
        <v>2</v>
      </c>
      <c r="M472">
        <v>2</v>
      </c>
      <c r="N472">
        <v>1434084.9481460799</v>
      </c>
      <c r="O472">
        <v>681848.47387647396</v>
      </c>
      <c r="P472">
        <v>420826.292990015</v>
      </c>
      <c r="Q472">
        <v>62384.456110205101</v>
      </c>
      <c r="R472">
        <v>91765.317112332894</v>
      </c>
      <c r="S472">
        <v>71682.735031103002</v>
      </c>
      <c r="T472">
        <v>2067421.87</v>
      </c>
      <c r="U472">
        <v>623487.61823510798</v>
      </c>
      <c r="V472">
        <v>2315562.54294586</v>
      </c>
      <c r="W472">
        <v>369559.12271907303</v>
      </c>
      <c r="X472">
        <v>0</v>
      </c>
      <c r="Y472">
        <v>0</v>
      </c>
      <c r="Z472">
        <v>0</v>
      </c>
      <c r="AA472">
        <v>0</v>
      </c>
      <c r="AB472">
        <v>5787.8225701768697</v>
      </c>
      <c r="AC472">
        <v>71682.735031103002</v>
      </c>
      <c r="AD472">
        <v>0</v>
      </c>
      <c r="AE472">
        <v>0</v>
      </c>
      <c r="AF472">
        <v>0</v>
      </c>
      <c r="AG472">
        <v>0</v>
      </c>
      <c r="AH472">
        <v>0</v>
      </c>
      <c r="AI472">
        <v>0</v>
      </c>
      <c r="AJ472">
        <v>2762592.2232662099</v>
      </c>
      <c r="AK472" s="63">
        <v>14545.91268123</v>
      </c>
      <c r="AL472">
        <v>396.07192657172499</v>
      </c>
      <c r="AM472">
        <v>78891.171681099702</v>
      </c>
      <c r="AN472">
        <v>3660.2894817515999</v>
      </c>
      <c r="AO472">
        <v>26749.0218902378</v>
      </c>
      <c r="AP472">
        <v>396.07192657172499</v>
      </c>
      <c r="AQ472">
        <v>78891.171681099702</v>
      </c>
      <c r="AR472">
        <v>12210.4340176274</v>
      </c>
      <c r="AS472">
        <v>14545.91268123</v>
      </c>
      <c r="AT472">
        <v>0</v>
      </c>
    </row>
    <row r="473" spans="1:46" x14ac:dyDescent="0.25">
      <c r="A473" t="s">
        <v>3388</v>
      </c>
      <c r="B473">
        <v>2183</v>
      </c>
      <c r="C473" t="s">
        <v>108</v>
      </c>
      <c r="D473">
        <v>940</v>
      </c>
      <c r="E473" t="s">
        <v>712</v>
      </c>
      <c r="F473" t="s">
        <v>2892</v>
      </c>
      <c r="G473" t="s">
        <v>2893</v>
      </c>
      <c r="H473" t="s">
        <v>2894</v>
      </c>
      <c r="I473" t="s">
        <v>2895</v>
      </c>
      <c r="J473">
        <v>288.840437644399</v>
      </c>
      <c r="K473">
        <v>2</v>
      </c>
      <c r="L473">
        <v>1</v>
      </c>
      <c r="M473">
        <v>2</v>
      </c>
      <c r="N473">
        <v>2127573.2766868402</v>
      </c>
      <c r="O473">
        <v>665930.03099695803</v>
      </c>
      <c r="P473">
        <v>606517.38290384598</v>
      </c>
      <c r="Q473">
        <v>94876.483297729996</v>
      </c>
      <c r="R473">
        <v>80922.227778230503</v>
      </c>
      <c r="S473">
        <v>109017.634150721</v>
      </c>
      <c r="T473">
        <v>2627597.42</v>
      </c>
      <c r="U473">
        <v>948221.98166360206</v>
      </c>
      <c r="V473">
        <v>3366695.1541490001</v>
      </c>
      <c r="W473">
        <v>200321.92261431599</v>
      </c>
      <c r="X473">
        <v>0</v>
      </c>
      <c r="Y473">
        <v>0</v>
      </c>
      <c r="Z473">
        <v>0</v>
      </c>
      <c r="AA473">
        <v>0</v>
      </c>
      <c r="AB473">
        <v>8802.3249002852408</v>
      </c>
      <c r="AC473">
        <v>109017.634150721</v>
      </c>
      <c r="AD473">
        <v>0</v>
      </c>
      <c r="AE473">
        <v>0</v>
      </c>
      <c r="AF473">
        <v>0</v>
      </c>
      <c r="AG473">
        <v>0</v>
      </c>
      <c r="AH473">
        <v>0</v>
      </c>
      <c r="AI473">
        <v>0</v>
      </c>
      <c r="AJ473">
        <v>3684837.0358143202</v>
      </c>
      <c r="AK473" s="63">
        <v>12757.3447328412</v>
      </c>
      <c r="AL473">
        <v>396.07192657172499</v>
      </c>
      <c r="AM473">
        <v>78891.171681099702</v>
      </c>
      <c r="AN473">
        <v>3660.2894817515999</v>
      </c>
      <c r="AO473">
        <v>26749.0218902378</v>
      </c>
      <c r="AP473">
        <v>396.07192657172499</v>
      </c>
      <c r="AQ473">
        <v>69679.580315536805</v>
      </c>
      <c r="AR473">
        <v>3660.2894817515999</v>
      </c>
      <c r="AS473">
        <v>26749.0218902378</v>
      </c>
      <c r="AT473">
        <v>0</v>
      </c>
    </row>
    <row r="474" spans="1:46" x14ac:dyDescent="0.25">
      <c r="A474" t="s">
        <v>3389</v>
      </c>
      <c r="B474">
        <v>2183</v>
      </c>
      <c r="C474" t="s">
        <v>108</v>
      </c>
      <c r="D474">
        <v>942</v>
      </c>
      <c r="E474" t="s">
        <v>713</v>
      </c>
      <c r="F474" t="s">
        <v>2892</v>
      </c>
      <c r="G474" t="s">
        <v>2911</v>
      </c>
      <c r="H474" t="s">
        <v>2894</v>
      </c>
      <c r="I474" t="s">
        <v>2895</v>
      </c>
      <c r="J474">
        <v>464.05315166334299</v>
      </c>
      <c r="K474">
        <v>1</v>
      </c>
      <c r="L474">
        <v>1</v>
      </c>
      <c r="M474">
        <v>2</v>
      </c>
      <c r="N474">
        <v>3001539.13122231</v>
      </c>
      <c r="O474">
        <v>1091009.9446691801</v>
      </c>
      <c r="P474">
        <v>930151.34865075501</v>
      </c>
      <c r="Q474">
        <v>152429.24935341001</v>
      </c>
      <c r="R474">
        <v>130010.240762544</v>
      </c>
      <c r="S474">
        <v>175148.525348817</v>
      </c>
      <c r="T474">
        <v>3781719.57</v>
      </c>
      <c r="U474">
        <v>1523420.3446581999</v>
      </c>
      <c r="V474">
        <v>4810721.9683606299</v>
      </c>
      <c r="W474">
        <v>480276.06697743502</v>
      </c>
      <c r="X474">
        <v>0</v>
      </c>
      <c r="Y474">
        <v>0</v>
      </c>
      <c r="Z474">
        <v>0</v>
      </c>
      <c r="AA474">
        <v>0</v>
      </c>
      <c r="AB474">
        <v>14141.8793201351</v>
      </c>
      <c r="AC474">
        <v>175148.525348817</v>
      </c>
      <c r="AD474">
        <v>0</v>
      </c>
      <c r="AE474">
        <v>0</v>
      </c>
      <c r="AF474">
        <v>0</v>
      </c>
      <c r="AG474">
        <v>0</v>
      </c>
      <c r="AH474">
        <v>0</v>
      </c>
      <c r="AI474">
        <v>0</v>
      </c>
      <c r="AJ474">
        <v>5480288.4400070095</v>
      </c>
      <c r="AK474" s="63">
        <v>11809.613662494399</v>
      </c>
      <c r="AL474">
        <v>396.07192657172499</v>
      </c>
      <c r="AM474">
        <v>78891.171681099702</v>
      </c>
      <c r="AN474">
        <v>3660.2894817515999</v>
      </c>
      <c r="AO474">
        <v>26749.0218902378</v>
      </c>
      <c r="AP474">
        <v>3712.8033307938799</v>
      </c>
      <c r="AQ474">
        <v>25435.7452526624</v>
      </c>
      <c r="AR474">
        <v>11361.3792267508</v>
      </c>
      <c r="AS474">
        <v>12975.742939353</v>
      </c>
      <c r="AT474">
        <v>0</v>
      </c>
    </row>
    <row r="475" spans="1:46" x14ac:dyDescent="0.25">
      <c r="A475" t="s">
        <v>3390</v>
      </c>
      <c r="B475">
        <v>2014</v>
      </c>
      <c r="C475" t="s">
        <v>109</v>
      </c>
      <c r="D475">
        <v>3740</v>
      </c>
      <c r="E475" t="s">
        <v>714</v>
      </c>
      <c r="F475" t="s">
        <v>2945</v>
      </c>
      <c r="G475" t="s">
        <v>2907</v>
      </c>
      <c r="H475" t="s">
        <v>2904</v>
      </c>
      <c r="I475" t="s">
        <v>2895</v>
      </c>
      <c r="J475">
        <v>3.2100737100729901</v>
      </c>
      <c r="K475">
        <v>0</v>
      </c>
      <c r="L475">
        <v>0</v>
      </c>
      <c r="M475">
        <v>2</v>
      </c>
      <c r="N475">
        <v>2796.7848962463299</v>
      </c>
      <c r="O475">
        <v>31722.176612293599</v>
      </c>
      <c r="P475">
        <v>5408.5441028997602</v>
      </c>
      <c r="Q475">
        <v>1845.00521208803</v>
      </c>
      <c r="R475">
        <v>1707.13927990356</v>
      </c>
      <c r="S475">
        <v>0</v>
      </c>
      <c r="T475">
        <v>28880.38</v>
      </c>
      <c r="U475">
        <v>14599.270103431199</v>
      </c>
      <c r="V475">
        <v>38745.0544137162</v>
      </c>
      <c r="W475">
        <v>4734.5956897150099</v>
      </c>
      <c r="X475">
        <v>0</v>
      </c>
      <c r="Y475">
        <v>0</v>
      </c>
      <c r="Z475">
        <v>0</v>
      </c>
      <c r="AA475">
        <v>0</v>
      </c>
      <c r="AB475">
        <v>0</v>
      </c>
      <c r="AC475">
        <v>0</v>
      </c>
      <c r="AD475">
        <v>0</v>
      </c>
      <c r="AE475">
        <v>0</v>
      </c>
      <c r="AF475">
        <v>0</v>
      </c>
      <c r="AG475">
        <v>0</v>
      </c>
      <c r="AH475">
        <v>0</v>
      </c>
      <c r="AI475">
        <v>0</v>
      </c>
      <c r="AJ475">
        <v>43479.650103431297</v>
      </c>
      <c r="AK475" s="63">
        <v>13544.7513142752</v>
      </c>
      <c r="AL475">
        <v>396.07192657172499</v>
      </c>
      <c r="AM475">
        <v>78891.171681099702</v>
      </c>
      <c r="AN475">
        <v>11985.2429188635</v>
      </c>
      <c r="AO475">
        <v>17402.863840602698</v>
      </c>
      <c r="AP475">
        <v>396.07192657172499</v>
      </c>
      <c r="AQ475">
        <v>59280.106098625802</v>
      </c>
      <c r="AR475">
        <v>13544.7513142752</v>
      </c>
      <c r="AS475">
        <v>13544.7513142752</v>
      </c>
      <c r="AT475">
        <v>0</v>
      </c>
    </row>
    <row r="476" spans="1:46" x14ac:dyDescent="0.25">
      <c r="A476" t="s">
        <v>3391</v>
      </c>
      <c r="B476">
        <v>2014</v>
      </c>
      <c r="C476" t="s">
        <v>109</v>
      </c>
      <c r="D476">
        <v>359</v>
      </c>
      <c r="E476" t="s">
        <v>715</v>
      </c>
      <c r="F476" t="s">
        <v>2892</v>
      </c>
      <c r="G476" t="s">
        <v>2903</v>
      </c>
      <c r="H476" t="s">
        <v>2904</v>
      </c>
      <c r="I476" t="s">
        <v>2895</v>
      </c>
      <c r="J476">
        <v>226.88841113840101</v>
      </c>
      <c r="K476">
        <v>1</v>
      </c>
      <c r="L476">
        <v>1</v>
      </c>
      <c r="M476">
        <v>2</v>
      </c>
      <c r="N476">
        <v>2035041.79732643</v>
      </c>
      <c r="O476">
        <v>852630.25860984495</v>
      </c>
      <c r="P476">
        <v>809770.05334728095</v>
      </c>
      <c r="Q476">
        <v>130405.199045477</v>
      </c>
      <c r="R476">
        <v>120660.81772323701</v>
      </c>
      <c r="S476">
        <v>0</v>
      </c>
      <c r="T476">
        <v>2916629.89</v>
      </c>
      <c r="U476">
        <v>1031878.23605227</v>
      </c>
      <c r="V476">
        <v>3181175.0008031898</v>
      </c>
      <c r="W476">
        <v>767333.12524907605</v>
      </c>
      <c r="X476">
        <v>0</v>
      </c>
      <c r="Y476">
        <v>0</v>
      </c>
      <c r="Z476">
        <v>0</v>
      </c>
      <c r="AA476">
        <v>0</v>
      </c>
      <c r="AB476">
        <v>0</v>
      </c>
      <c r="AC476">
        <v>0</v>
      </c>
      <c r="AD476">
        <v>0</v>
      </c>
      <c r="AE476">
        <v>0</v>
      </c>
      <c r="AF476">
        <v>0</v>
      </c>
      <c r="AG476">
        <v>0</v>
      </c>
      <c r="AH476">
        <v>0</v>
      </c>
      <c r="AI476">
        <v>0</v>
      </c>
      <c r="AJ476">
        <v>3948508.1260522702</v>
      </c>
      <c r="AK476" s="63">
        <v>17402.863840602698</v>
      </c>
      <c r="AL476">
        <v>396.07192657172499</v>
      </c>
      <c r="AM476">
        <v>78891.171681099702</v>
      </c>
      <c r="AN476">
        <v>11985.2429188635</v>
      </c>
      <c r="AO476">
        <v>17402.863840602698</v>
      </c>
      <c r="AP476">
        <v>396.07192657172499</v>
      </c>
      <c r="AQ476">
        <v>78891.171681099702</v>
      </c>
      <c r="AR476">
        <v>17402.863840602698</v>
      </c>
      <c r="AS476">
        <v>17402.863840602698</v>
      </c>
      <c r="AT476">
        <v>0</v>
      </c>
    </row>
    <row r="477" spans="1:46" x14ac:dyDescent="0.25">
      <c r="A477" t="s">
        <v>3392</v>
      </c>
      <c r="B477">
        <v>2014</v>
      </c>
      <c r="C477" t="s">
        <v>109</v>
      </c>
      <c r="D477">
        <v>342</v>
      </c>
      <c r="E477" t="s">
        <v>716</v>
      </c>
      <c r="F477" t="s">
        <v>2892</v>
      </c>
      <c r="G477" t="s">
        <v>2893</v>
      </c>
      <c r="H477" t="s">
        <v>2894</v>
      </c>
      <c r="I477" t="s">
        <v>2895</v>
      </c>
      <c r="J477">
        <v>392.51930261501002</v>
      </c>
      <c r="K477">
        <v>1</v>
      </c>
      <c r="L477">
        <v>1</v>
      </c>
      <c r="M477">
        <v>2</v>
      </c>
      <c r="N477">
        <v>2459362.5558534199</v>
      </c>
      <c r="O477">
        <v>710511.24181858695</v>
      </c>
      <c r="P477">
        <v>1100218.58359305</v>
      </c>
      <c r="Q477">
        <v>225602.345795787</v>
      </c>
      <c r="R477">
        <v>208744.46512295201</v>
      </c>
      <c r="S477">
        <v>0</v>
      </c>
      <c r="T477">
        <v>2919279.15</v>
      </c>
      <c r="U477">
        <v>1785160.0421837999</v>
      </c>
      <c r="V477">
        <v>3806885.7537608398</v>
      </c>
      <c r="W477">
        <v>897553.43842295802</v>
      </c>
      <c r="X477">
        <v>0</v>
      </c>
      <c r="Y477">
        <v>0</v>
      </c>
      <c r="Z477">
        <v>0</v>
      </c>
      <c r="AA477">
        <v>0</v>
      </c>
      <c r="AB477">
        <v>0</v>
      </c>
      <c r="AC477">
        <v>0</v>
      </c>
      <c r="AD477">
        <v>0</v>
      </c>
      <c r="AE477">
        <v>0</v>
      </c>
      <c r="AF477">
        <v>0</v>
      </c>
      <c r="AG477">
        <v>0</v>
      </c>
      <c r="AH477">
        <v>0</v>
      </c>
      <c r="AI477">
        <v>0</v>
      </c>
      <c r="AJ477">
        <v>4704439.1921837898</v>
      </c>
      <c r="AK477" s="63">
        <v>11985.2429188635</v>
      </c>
      <c r="AL477">
        <v>396.07192657172499</v>
      </c>
      <c r="AM477">
        <v>78891.171681099702</v>
      </c>
      <c r="AN477">
        <v>11985.2429188635</v>
      </c>
      <c r="AO477">
        <v>17402.863840602698</v>
      </c>
      <c r="AP477">
        <v>396.07192657172499</v>
      </c>
      <c r="AQ477">
        <v>69679.580315536805</v>
      </c>
      <c r="AR477">
        <v>11985.2429188635</v>
      </c>
      <c r="AS477">
        <v>11985.2429188635</v>
      </c>
      <c r="AT477">
        <v>0</v>
      </c>
    </row>
    <row r="478" spans="1:46" x14ac:dyDescent="0.25">
      <c r="A478" t="s">
        <v>3393</v>
      </c>
      <c r="B478">
        <v>2014</v>
      </c>
      <c r="C478" t="s">
        <v>109</v>
      </c>
      <c r="D478">
        <v>355</v>
      </c>
      <c r="E478" t="s">
        <v>717</v>
      </c>
      <c r="F478" t="s">
        <v>2892</v>
      </c>
      <c r="G478" t="s">
        <v>2911</v>
      </c>
      <c r="H478" t="s">
        <v>2894</v>
      </c>
      <c r="I478" t="s">
        <v>2895</v>
      </c>
      <c r="J478">
        <v>207.75757575757001</v>
      </c>
      <c r="K478">
        <v>1</v>
      </c>
      <c r="L478">
        <v>1</v>
      </c>
      <c r="M478">
        <v>2</v>
      </c>
      <c r="N478">
        <v>1479561.9919239001</v>
      </c>
      <c r="O478">
        <v>519960.81295927399</v>
      </c>
      <c r="P478">
        <v>564048.15895676997</v>
      </c>
      <c r="Q478">
        <v>119409.659946648</v>
      </c>
      <c r="R478">
        <v>110486.907873908</v>
      </c>
      <c r="S478">
        <v>0</v>
      </c>
      <c r="T478">
        <v>1848595.47</v>
      </c>
      <c r="U478">
        <v>944872.06166050199</v>
      </c>
      <c r="V478">
        <v>2404892.9010222498</v>
      </c>
      <c r="W478">
        <v>388574.63063825102</v>
      </c>
      <c r="X478">
        <v>0</v>
      </c>
      <c r="Y478">
        <v>0</v>
      </c>
      <c r="Z478">
        <v>0</v>
      </c>
      <c r="AA478">
        <v>0</v>
      </c>
      <c r="AB478">
        <v>0</v>
      </c>
      <c r="AC478">
        <v>0</v>
      </c>
      <c r="AD478">
        <v>0</v>
      </c>
      <c r="AE478">
        <v>0</v>
      </c>
      <c r="AF478">
        <v>0</v>
      </c>
      <c r="AG478">
        <v>0</v>
      </c>
      <c r="AH478">
        <v>0</v>
      </c>
      <c r="AI478">
        <v>0</v>
      </c>
      <c r="AJ478">
        <v>2793467.5316605</v>
      </c>
      <c r="AK478" s="63">
        <v>13445.8034633604</v>
      </c>
      <c r="AL478">
        <v>396.07192657172499</v>
      </c>
      <c r="AM478">
        <v>78891.171681099702</v>
      </c>
      <c r="AN478">
        <v>11985.2429188635</v>
      </c>
      <c r="AO478">
        <v>17402.863840602698</v>
      </c>
      <c r="AP478">
        <v>3712.8033307938799</v>
      </c>
      <c r="AQ478">
        <v>25435.7452526624</v>
      </c>
      <c r="AR478">
        <v>13445.8034633604</v>
      </c>
      <c r="AS478">
        <v>13445.8034633604</v>
      </c>
      <c r="AT478">
        <v>0</v>
      </c>
    </row>
    <row r="479" spans="1:46" x14ac:dyDescent="0.25">
      <c r="A479" t="s">
        <v>3394</v>
      </c>
      <c r="B479">
        <v>2015</v>
      </c>
      <c r="C479" t="s">
        <v>110</v>
      </c>
      <c r="D479">
        <v>346</v>
      </c>
      <c r="E479" t="s">
        <v>718</v>
      </c>
      <c r="F479" t="s">
        <v>2892</v>
      </c>
      <c r="G479" t="s">
        <v>2893</v>
      </c>
      <c r="H479" t="s">
        <v>2894</v>
      </c>
      <c r="I479" t="s">
        <v>2895</v>
      </c>
      <c r="J479">
        <v>123.218181818179</v>
      </c>
      <c r="K479">
        <v>1</v>
      </c>
      <c r="L479">
        <v>1</v>
      </c>
      <c r="M479">
        <v>1</v>
      </c>
      <c r="N479">
        <v>921514.76</v>
      </c>
      <c r="O479">
        <v>148852.48000000001</v>
      </c>
      <c r="P479">
        <v>567065.43000000005</v>
      </c>
      <c r="Q479">
        <v>3409107.35</v>
      </c>
      <c r="R479">
        <v>251978.69</v>
      </c>
      <c r="S479">
        <v>52314.208175622698</v>
      </c>
      <c r="T479">
        <v>5298518.71</v>
      </c>
      <c r="U479">
        <v>0</v>
      </c>
      <c r="V479">
        <v>5177626.57</v>
      </c>
      <c r="W479">
        <v>112348.45</v>
      </c>
      <c r="X479">
        <v>0</v>
      </c>
      <c r="Y479">
        <v>0</v>
      </c>
      <c r="Z479">
        <v>0</v>
      </c>
      <c r="AA479">
        <v>0</v>
      </c>
      <c r="AB479">
        <v>8543.69</v>
      </c>
      <c r="AC479">
        <v>52314.208175622698</v>
      </c>
      <c r="AD479">
        <v>0</v>
      </c>
      <c r="AE479">
        <v>0</v>
      </c>
      <c r="AF479">
        <v>0</v>
      </c>
      <c r="AG479">
        <v>0</v>
      </c>
      <c r="AH479">
        <v>0</v>
      </c>
      <c r="AI479">
        <v>0</v>
      </c>
      <c r="AJ479">
        <v>5350832.91817562</v>
      </c>
      <c r="AK479" s="63">
        <v>43425.676626776702</v>
      </c>
      <c r="AL479">
        <v>396.07192657172499</v>
      </c>
      <c r="AM479">
        <v>78891.171681099702</v>
      </c>
      <c r="AN479">
        <v>424.56565584466802</v>
      </c>
      <c r="AO479">
        <v>43425.676626776702</v>
      </c>
      <c r="AP479">
        <v>396.07192657172499</v>
      </c>
      <c r="AQ479">
        <v>69679.580315536805</v>
      </c>
      <c r="AR479">
        <v>43425.676626776702</v>
      </c>
      <c r="AS479">
        <v>43425.676626776702</v>
      </c>
      <c r="AT479">
        <v>0</v>
      </c>
    </row>
    <row r="480" spans="1:46" x14ac:dyDescent="0.25">
      <c r="A480" t="s">
        <v>3395</v>
      </c>
      <c r="B480">
        <v>2015</v>
      </c>
      <c r="C480" t="s">
        <v>110</v>
      </c>
      <c r="D480">
        <v>5446</v>
      </c>
      <c r="E480" t="s">
        <v>719</v>
      </c>
      <c r="F480" t="s">
        <v>2906</v>
      </c>
      <c r="G480" t="s">
        <v>2907</v>
      </c>
      <c r="H480" t="s">
        <v>2942</v>
      </c>
      <c r="I480" t="s">
        <v>2895</v>
      </c>
      <c r="J480">
        <v>474.83431372540002</v>
      </c>
      <c r="K480">
        <v>1</v>
      </c>
      <c r="L480">
        <v>1</v>
      </c>
      <c r="M480">
        <v>1</v>
      </c>
      <c r="N480">
        <v>0</v>
      </c>
      <c r="O480">
        <v>0</v>
      </c>
      <c r="P480">
        <v>0</v>
      </c>
      <c r="Q480">
        <v>0</v>
      </c>
      <c r="R480">
        <v>0</v>
      </c>
      <c r="S480">
        <v>201598.34182437701</v>
      </c>
      <c r="T480">
        <v>0</v>
      </c>
      <c r="U480">
        <v>0</v>
      </c>
      <c r="V480">
        <v>0</v>
      </c>
      <c r="W480">
        <v>0</v>
      </c>
      <c r="X480">
        <v>0</v>
      </c>
      <c r="Y480">
        <v>0</v>
      </c>
      <c r="Z480">
        <v>0</v>
      </c>
      <c r="AA480">
        <v>0</v>
      </c>
      <c r="AB480">
        <v>0</v>
      </c>
      <c r="AC480">
        <v>201598.34182437701</v>
      </c>
      <c r="AD480">
        <v>0</v>
      </c>
      <c r="AE480">
        <v>0</v>
      </c>
      <c r="AF480">
        <v>0</v>
      </c>
      <c r="AG480">
        <v>0</v>
      </c>
      <c r="AH480">
        <v>0</v>
      </c>
      <c r="AI480">
        <v>0</v>
      </c>
      <c r="AJ480">
        <v>201598.34182437701</v>
      </c>
      <c r="AK480" s="63">
        <v>424.56565584466802</v>
      </c>
      <c r="AL480">
        <v>396.07192657172499</v>
      </c>
      <c r="AM480">
        <v>78891.171681099702</v>
      </c>
      <c r="AN480">
        <v>424.56565584466802</v>
      </c>
      <c r="AO480">
        <v>43425.676626776702</v>
      </c>
      <c r="AP480">
        <v>396.07192657172499</v>
      </c>
      <c r="AQ480">
        <v>59280.106098625802</v>
      </c>
      <c r="AR480">
        <v>424.56565584466802</v>
      </c>
      <c r="AS480">
        <v>424.56565584466802</v>
      </c>
      <c r="AT480">
        <v>0</v>
      </c>
    </row>
    <row r="481" spans="1:46" x14ac:dyDescent="0.25">
      <c r="A481" t="s">
        <v>3396</v>
      </c>
      <c r="B481">
        <v>2023</v>
      </c>
      <c r="C481" t="s">
        <v>111</v>
      </c>
      <c r="D481">
        <v>358</v>
      </c>
      <c r="E481" t="s">
        <v>720</v>
      </c>
      <c r="F481" t="s">
        <v>2892</v>
      </c>
      <c r="G481" t="s">
        <v>2903</v>
      </c>
      <c r="H481" t="s">
        <v>2894</v>
      </c>
      <c r="I481" t="s">
        <v>2895</v>
      </c>
      <c r="J481">
        <v>85.607142857141</v>
      </c>
      <c r="K481">
        <v>1</v>
      </c>
      <c r="L481">
        <v>1</v>
      </c>
      <c r="M481">
        <v>1</v>
      </c>
      <c r="N481">
        <v>761056.19</v>
      </c>
      <c r="O481">
        <v>350555.64</v>
      </c>
      <c r="P481">
        <v>960178.98</v>
      </c>
      <c r="Q481">
        <v>4261169.0199999996</v>
      </c>
      <c r="R481">
        <v>386561.65</v>
      </c>
      <c r="S481">
        <v>34126.324271136</v>
      </c>
      <c r="T481">
        <v>6719521.4800000004</v>
      </c>
      <c r="U481">
        <v>0</v>
      </c>
      <c r="V481">
        <v>6330733.9699999997</v>
      </c>
      <c r="W481">
        <v>298196.86</v>
      </c>
      <c r="X481">
        <v>0</v>
      </c>
      <c r="Y481">
        <v>0</v>
      </c>
      <c r="Z481">
        <v>0</v>
      </c>
      <c r="AA481">
        <v>0</v>
      </c>
      <c r="AB481">
        <v>90590.65</v>
      </c>
      <c r="AC481">
        <v>34126.324271136</v>
      </c>
      <c r="AD481">
        <v>0</v>
      </c>
      <c r="AE481">
        <v>0</v>
      </c>
      <c r="AF481">
        <v>0</v>
      </c>
      <c r="AG481">
        <v>0</v>
      </c>
      <c r="AH481">
        <v>0</v>
      </c>
      <c r="AI481">
        <v>0</v>
      </c>
      <c r="AJ481">
        <v>6753647.8042711401</v>
      </c>
      <c r="AK481" s="63">
        <v>78891.171681099702</v>
      </c>
      <c r="AL481">
        <v>396.07192657172499</v>
      </c>
      <c r="AM481">
        <v>78891.171681099702</v>
      </c>
      <c r="AN481">
        <v>398.63874826526001</v>
      </c>
      <c r="AO481">
        <v>78891.171681099702</v>
      </c>
      <c r="AP481">
        <v>396.07192657172499</v>
      </c>
      <c r="AQ481">
        <v>78891.171681099702</v>
      </c>
      <c r="AR481">
        <v>78891.171681099702</v>
      </c>
      <c r="AS481">
        <v>78891.171681099702</v>
      </c>
      <c r="AT481">
        <v>0</v>
      </c>
    </row>
    <row r="482" spans="1:46" x14ac:dyDescent="0.25">
      <c r="A482" t="s">
        <v>4318</v>
      </c>
      <c r="B482">
        <v>2023</v>
      </c>
      <c r="C482" t="s">
        <v>111</v>
      </c>
      <c r="D482">
        <v>4702</v>
      </c>
      <c r="E482" t="s">
        <v>721</v>
      </c>
      <c r="F482" t="s">
        <v>2906</v>
      </c>
      <c r="G482" t="s">
        <v>2907</v>
      </c>
      <c r="H482" t="s">
        <v>2942</v>
      </c>
      <c r="I482" t="s">
        <v>2895</v>
      </c>
      <c r="J482">
        <v>570.625</v>
      </c>
      <c r="K482">
        <v>1</v>
      </c>
      <c r="L482">
        <v>1</v>
      </c>
      <c r="M482">
        <v>1</v>
      </c>
      <c r="N482">
        <v>0</v>
      </c>
      <c r="O482">
        <v>0</v>
      </c>
      <c r="P482">
        <v>0</v>
      </c>
      <c r="Q482">
        <v>0</v>
      </c>
      <c r="R482">
        <v>0</v>
      </c>
      <c r="S482">
        <v>227473.23572886401</v>
      </c>
      <c r="T482">
        <v>0</v>
      </c>
      <c r="U482">
        <v>0</v>
      </c>
      <c r="V482">
        <v>0</v>
      </c>
      <c r="W482">
        <v>0</v>
      </c>
      <c r="X482">
        <v>0</v>
      </c>
      <c r="Y482">
        <v>0</v>
      </c>
      <c r="Z482">
        <v>0</v>
      </c>
      <c r="AA482">
        <v>0</v>
      </c>
      <c r="AB482">
        <v>0</v>
      </c>
      <c r="AC482">
        <v>227473.23572886401</v>
      </c>
      <c r="AD482">
        <v>0</v>
      </c>
      <c r="AE482">
        <v>0</v>
      </c>
      <c r="AF482">
        <v>0</v>
      </c>
      <c r="AG482">
        <v>0</v>
      </c>
      <c r="AH482">
        <v>0</v>
      </c>
      <c r="AI482">
        <v>0</v>
      </c>
      <c r="AJ482">
        <v>227473.23572886401</v>
      </c>
      <c r="AK482" s="63">
        <v>398.63874826526001</v>
      </c>
      <c r="AL482">
        <v>396.07192657172499</v>
      </c>
      <c r="AM482">
        <v>78891.171681099702</v>
      </c>
      <c r="AN482">
        <v>398.63874826526001</v>
      </c>
      <c r="AO482">
        <v>78891.171681099702</v>
      </c>
      <c r="AP482">
        <v>396.07192657172499</v>
      </c>
      <c r="AQ482">
        <v>59280.106098625802</v>
      </c>
      <c r="AR482">
        <v>398.63874826526001</v>
      </c>
      <c r="AS482">
        <v>398.63874826526001</v>
      </c>
      <c r="AT482">
        <v>0</v>
      </c>
    </row>
    <row r="483" spans="1:46" x14ac:dyDescent="0.25">
      <c r="A483" t="s">
        <v>3397</v>
      </c>
      <c r="B483">
        <v>2114</v>
      </c>
      <c r="C483" t="s">
        <v>112</v>
      </c>
      <c r="D483">
        <v>3362</v>
      </c>
      <c r="E483" t="s">
        <v>722</v>
      </c>
      <c r="F483" t="s">
        <v>2906</v>
      </c>
      <c r="G483" t="s">
        <v>2907</v>
      </c>
      <c r="H483" t="s">
        <v>2894</v>
      </c>
      <c r="I483" t="s">
        <v>2895</v>
      </c>
      <c r="J483">
        <v>117.159420289851</v>
      </c>
      <c r="K483">
        <v>1</v>
      </c>
      <c r="L483">
        <v>1</v>
      </c>
      <c r="M483">
        <v>2</v>
      </c>
      <c r="N483">
        <v>1254642.94</v>
      </c>
      <c r="O483">
        <v>219636.8</v>
      </c>
      <c r="P483">
        <v>672274.37</v>
      </c>
      <c r="Q483">
        <v>218104.5</v>
      </c>
      <c r="R483">
        <v>255041.24</v>
      </c>
      <c r="S483">
        <v>87843.72</v>
      </c>
      <c r="T483">
        <v>0</v>
      </c>
      <c r="U483">
        <v>2619699.85</v>
      </c>
      <c r="V483">
        <v>2358823.71</v>
      </c>
      <c r="W483">
        <v>260876.14</v>
      </c>
      <c r="X483">
        <v>0</v>
      </c>
      <c r="Y483">
        <v>0</v>
      </c>
      <c r="Z483">
        <v>0</v>
      </c>
      <c r="AA483">
        <v>0</v>
      </c>
      <c r="AB483">
        <v>0</v>
      </c>
      <c r="AC483">
        <v>87843.72</v>
      </c>
      <c r="AD483">
        <v>0</v>
      </c>
      <c r="AE483">
        <v>0</v>
      </c>
      <c r="AF483">
        <v>0</v>
      </c>
      <c r="AG483">
        <v>0</v>
      </c>
      <c r="AH483">
        <v>0</v>
      </c>
      <c r="AI483">
        <v>0</v>
      </c>
      <c r="AJ483">
        <v>2707543.57</v>
      </c>
      <c r="AK483" s="63">
        <v>23109.9092441869</v>
      </c>
      <c r="AL483">
        <v>396.07192657172499</v>
      </c>
      <c r="AM483">
        <v>78891.171681099702</v>
      </c>
      <c r="AN483">
        <v>23109.9092441869</v>
      </c>
      <c r="AO483">
        <v>23109.9092441869</v>
      </c>
      <c r="AP483">
        <v>396.07192657172499</v>
      </c>
      <c r="AQ483">
        <v>59280.106098625802</v>
      </c>
      <c r="AR483">
        <v>23109.9092441869</v>
      </c>
      <c r="AS483">
        <v>23109.9092441869</v>
      </c>
      <c r="AT483">
        <v>0</v>
      </c>
    </row>
    <row r="484" spans="1:46" x14ac:dyDescent="0.25">
      <c r="A484" t="s">
        <v>3398</v>
      </c>
      <c r="B484">
        <v>2099</v>
      </c>
      <c r="C484" t="s">
        <v>113</v>
      </c>
      <c r="D484">
        <v>659</v>
      </c>
      <c r="E484" t="s">
        <v>723</v>
      </c>
      <c r="F484" t="s">
        <v>2892</v>
      </c>
      <c r="G484" t="s">
        <v>2893</v>
      </c>
      <c r="H484" t="s">
        <v>2904</v>
      </c>
      <c r="I484" t="s">
        <v>2895</v>
      </c>
      <c r="J484">
        <v>422.16666666664798</v>
      </c>
      <c r="K484">
        <v>1</v>
      </c>
      <c r="L484">
        <v>1</v>
      </c>
      <c r="M484">
        <v>3</v>
      </c>
      <c r="N484">
        <v>3101559.4585103798</v>
      </c>
      <c r="O484">
        <v>658849.39690650499</v>
      </c>
      <c r="P484">
        <v>936040.06226856099</v>
      </c>
      <c r="Q484">
        <v>380812.145055626</v>
      </c>
      <c r="R484">
        <v>206491.259321413</v>
      </c>
      <c r="S484">
        <v>189015.32816855301</v>
      </c>
      <c r="T484">
        <v>4379005</v>
      </c>
      <c r="U484">
        <v>904747.32206249202</v>
      </c>
      <c r="V484">
        <v>4545618.9335221499</v>
      </c>
      <c r="W484">
        <v>738133.38854034105</v>
      </c>
      <c r="X484">
        <v>0</v>
      </c>
      <c r="Y484">
        <v>0</v>
      </c>
      <c r="Z484">
        <v>0</v>
      </c>
      <c r="AA484">
        <v>0</v>
      </c>
      <c r="AB484">
        <v>0</v>
      </c>
      <c r="AC484">
        <v>189015.32816855301</v>
      </c>
      <c r="AD484">
        <v>0</v>
      </c>
      <c r="AE484">
        <v>0</v>
      </c>
      <c r="AF484">
        <v>0</v>
      </c>
      <c r="AG484">
        <v>0</v>
      </c>
      <c r="AH484">
        <v>0</v>
      </c>
      <c r="AI484">
        <v>0</v>
      </c>
      <c r="AJ484">
        <v>5472767.6502310401</v>
      </c>
      <c r="AK484" s="63">
        <v>12963.5238457906</v>
      </c>
      <c r="AL484">
        <v>396.07192657172499</v>
      </c>
      <c r="AM484">
        <v>78891.171681099702</v>
      </c>
      <c r="AN484">
        <v>12963.5238457906</v>
      </c>
      <c r="AO484">
        <v>13127.1634231928</v>
      </c>
      <c r="AP484">
        <v>396.07192657172499</v>
      </c>
      <c r="AQ484">
        <v>69679.580315536805</v>
      </c>
      <c r="AR484">
        <v>12963.5238457906</v>
      </c>
      <c r="AS484">
        <v>12963.5238457906</v>
      </c>
      <c r="AT484">
        <v>0</v>
      </c>
    </row>
    <row r="485" spans="1:46" x14ac:dyDescent="0.25">
      <c r="A485" t="s">
        <v>3399</v>
      </c>
      <c r="B485">
        <v>2099</v>
      </c>
      <c r="C485" t="s">
        <v>113</v>
      </c>
      <c r="D485">
        <v>689</v>
      </c>
      <c r="E485" t="s">
        <v>724</v>
      </c>
      <c r="F485" t="s">
        <v>2892</v>
      </c>
      <c r="G485" t="s">
        <v>2903</v>
      </c>
      <c r="H485" t="s">
        <v>2904</v>
      </c>
      <c r="I485" t="s">
        <v>2895</v>
      </c>
      <c r="J485">
        <v>388.60455570745302</v>
      </c>
      <c r="K485">
        <v>1</v>
      </c>
      <c r="L485">
        <v>1</v>
      </c>
      <c r="M485">
        <v>3</v>
      </c>
      <c r="N485">
        <v>2450895.9114896101</v>
      </c>
      <c r="O485">
        <v>1003191.5330935</v>
      </c>
      <c r="P485">
        <v>905665.24773143895</v>
      </c>
      <c r="Q485">
        <v>350537.70494437497</v>
      </c>
      <c r="R485">
        <v>216996.44067858701</v>
      </c>
      <c r="S485">
        <v>173988.67183144699</v>
      </c>
      <c r="T485">
        <v>4094466.63</v>
      </c>
      <c r="U485">
        <v>832820.20793750801</v>
      </c>
      <c r="V485">
        <v>4384662.0464778496</v>
      </c>
      <c r="W485">
        <v>542624.791459659</v>
      </c>
      <c r="X485">
        <v>0</v>
      </c>
      <c r="Y485">
        <v>0</v>
      </c>
      <c r="Z485">
        <v>0</v>
      </c>
      <c r="AA485">
        <v>0</v>
      </c>
      <c r="AB485">
        <v>0</v>
      </c>
      <c r="AC485">
        <v>173988.67183144699</v>
      </c>
      <c r="AD485">
        <v>0</v>
      </c>
      <c r="AE485">
        <v>0</v>
      </c>
      <c r="AF485">
        <v>0</v>
      </c>
      <c r="AG485">
        <v>0</v>
      </c>
      <c r="AH485">
        <v>0</v>
      </c>
      <c r="AI485">
        <v>0</v>
      </c>
      <c r="AJ485">
        <v>5101275.5097689601</v>
      </c>
      <c r="AK485" s="63">
        <v>13127.1634231928</v>
      </c>
      <c r="AL485">
        <v>396.07192657172499</v>
      </c>
      <c r="AM485">
        <v>78891.171681099702</v>
      </c>
      <c r="AN485">
        <v>12963.5238457906</v>
      </c>
      <c r="AO485">
        <v>13127.1634231928</v>
      </c>
      <c r="AP485">
        <v>396.07192657172499</v>
      </c>
      <c r="AQ485">
        <v>78891.171681099702</v>
      </c>
      <c r="AR485">
        <v>13127.1634231928</v>
      </c>
      <c r="AS485">
        <v>13127.1634231928</v>
      </c>
      <c r="AT485">
        <v>0</v>
      </c>
    </row>
    <row r="486" spans="1:46" x14ac:dyDescent="0.25">
      <c r="A486" t="s">
        <v>3401</v>
      </c>
      <c r="B486">
        <v>2201</v>
      </c>
      <c r="C486" t="s">
        <v>114</v>
      </c>
      <c r="D486">
        <v>3364</v>
      </c>
      <c r="E486" t="s">
        <v>726</v>
      </c>
      <c r="F486" t="s">
        <v>2892</v>
      </c>
      <c r="G486" t="s">
        <v>2907</v>
      </c>
      <c r="H486" t="s">
        <v>2894</v>
      </c>
      <c r="I486" t="s">
        <v>2895</v>
      </c>
      <c r="J486">
        <v>181.512820512818</v>
      </c>
      <c r="K486">
        <v>1</v>
      </c>
      <c r="L486">
        <v>1</v>
      </c>
      <c r="M486">
        <v>1</v>
      </c>
      <c r="N486">
        <v>1647553.89</v>
      </c>
      <c r="O486">
        <v>522343.55</v>
      </c>
      <c r="P486">
        <v>520381.52</v>
      </c>
      <c r="Q486">
        <v>84593.35</v>
      </c>
      <c r="R486">
        <v>595920.74</v>
      </c>
      <c r="S486">
        <v>82452.34</v>
      </c>
      <c r="T486">
        <v>0</v>
      </c>
      <c r="U486">
        <v>3370793.05</v>
      </c>
      <c r="V486">
        <v>3097926.75</v>
      </c>
      <c r="W486">
        <v>272866.3</v>
      </c>
      <c r="X486">
        <v>0</v>
      </c>
      <c r="Y486">
        <v>0</v>
      </c>
      <c r="Z486">
        <v>0</v>
      </c>
      <c r="AA486">
        <v>0</v>
      </c>
      <c r="AB486">
        <v>0</v>
      </c>
      <c r="AC486">
        <v>82452.34</v>
      </c>
      <c r="AD486">
        <v>0</v>
      </c>
      <c r="AE486">
        <v>0</v>
      </c>
      <c r="AF486">
        <v>0</v>
      </c>
      <c r="AG486">
        <v>0</v>
      </c>
      <c r="AH486">
        <v>0</v>
      </c>
      <c r="AI486">
        <v>0</v>
      </c>
      <c r="AJ486">
        <v>3453245.39</v>
      </c>
      <c r="AK486" s="63">
        <v>19024.801555304701</v>
      </c>
      <c r="AL486">
        <v>396.07192657172499</v>
      </c>
      <c r="AM486">
        <v>78891.171681099702</v>
      </c>
      <c r="AN486">
        <v>19024.801555304701</v>
      </c>
      <c r="AO486">
        <v>19024.801555304701</v>
      </c>
      <c r="AP486">
        <v>396.07192657172499</v>
      </c>
      <c r="AQ486">
        <v>59280.106098625802</v>
      </c>
      <c r="AR486">
        <v>19024.801555304701</v>
      </c>
      <c r="AS486">
        <v>19024.801555304701</v>
      </c>
      <c r="AT486">
        <v>0</v>
      </c>
    </row>
    <row r="487" spans="1:46" x14ac:dyDescent="0.25">
      <c r="A487" t="s">
        <v>3402</v>
      </c>
      <c r="B487">
        <v>2206</v>
      </c>
      <c r="C487" t="s">
        <v>115</v>
      </c>
      <c r="D487">
        <v>1039</v>
      </c>
      <c r="E487" t="s">
        <v>727</v>
      </c>
      <c r="F487" t="s">
        <v>2892</v>
      </c>
      <c r="G487" t="s">
        <v>2911</v>
      </c>
      <c r="H487" t="s">
        <v>2904</v>
      </c>
      <c r="I487" t="s">
        <v>2895</v>
      </c>
      <c r="J487">
        <v>804.94618673384798</v>
      </c>
      <c r="K487">
        <v>2</v>
      </c>
      <c r="L487">
        <v>1</v>
      </c>
      <c r="M487">
        <v>2</v>
      </c>
      <c r="N487">
        <v>4748338.3251946801</v>
      </c>
      <c r="O487">
        <v>1810514.9206848</v>
      </c>
      <c r="P487">
        <v>1930488.36396044</v>
      </c>
      <c r="Q487">
        <v>337412.08015073201</v>
      </c>
      <c r="R487">
        <v>37891.326568759199</v>
      </c>
      <c r="S487">
        <v>334846.53214079002</v>
      </c>
      <c r="T487">
        <v>4911826.66</v>
      </c>
      <c r="U487">
        <v>3952818.3565594</v>
      </c>
      <c r="V487">
        <v>7921260.4094499703</v>
      </c>
      <c r="W487">
        <v>943384.60710943595</v>
      </c>
      <c r="X487">
        <v>0</v>
      </c>
      <c r="Y487">
        <v>0</v>
      </c>
      <c r="Z487">
        <v>0</v>
      </c>
      <c r="AA487">
        <v>0</v>
      </c>
      <c r="AB487">
        <v>0</v>
      </c>
      <c r="AC487">
        <v>334846.53214079002</v>
      </c>
      <c r="AD487">
        <v>0</v>
      </c>
      <c r="AE487">
        <v>0</v>
      </c>
      <c r="AF487">
        <v>0</v>
      </c>
      <c r="AG487">
        <v>0</v>
      </c>
      <c r="AH487">
        <v>0</v>
      </c>
      <c r="AI487">
        <v>0</v>
      </c>
      <c r="AJ487">
        <v>9199491.5487001892</v>
      </c>
      <c r="AK487" s="63">
        <v>11428.7038069316</v>
      </c>
      <c r="AL487">
        <v>396.07192657172499</v>
      </c>
      <c r="AM487">
        <v>78891.171681099702</v>
      </c>
      <c r="AN487">
        <v>5326.64786710505</v>
      </c>
      <c r="AO487">
        <v>13326.786640001999</v>
      </c>
      <c r="AP487">
        <v>3712.8033307938799</v>
      </c>
      <c r="AQ487">
        <v>25435.7452526624</v>
      </c>
      <c r="AR487">
        <v>11428.7038069316</v>
      </c>
      <c r="AS487">
        <v>13221.8862465374</v>
      </c>
      <c r="AT487">
        <v>0</v>
      </c>
    </row>
    <row r="488" spans="1:46" x14ac:dyDescent="0.25">
      <c r="A488" t="s">
        <v>3403</v>
      </c>
      <c r="B488">
        <v>2206</v>
      </c>
      <c r="C488" t="s">
        <v>115</v>
      </c>
      <c r="D488">
        <v>3426</v>
      </c>
      <c r="E488" t="s">
        <v>728</v>
      </c>
      <c r="F488" t="s">
        <v>2892</v>
      </c>
      <c r="G488" t="s">
        <v>2893</v>
      </c>
      <c r="H488" t="s">
        <v>2904</v>
      </c>
      <c r="I488" t="s">
        <v>2895</v>
      </c>
      <c r="J488">
        <v>576.350118721326</v>
      </c>
      <c r="K488">
        <v>3</v>
      </c>
      <c r="L488">
        <v>1</v>
      </c>
      <c r="M488">
        <v>2</v>
      </c>
      <c r="N488">
        <v>3829162.4654109599</v>
      </c>
      <c r="O488">
        <v>1114972.70127673</v>
      </c>
      <c r="P488">
        <v>1382741.8172319001</v>
      </c>
      <c r="Q488">
        <v>241590.67482753799</v>
      </c>
      <c r="R488">
        <v>27130.596959562601</v>
      </c>
      <c r="S488">
        <v>239753.714886011</v>
      </c>
      <c r="T488">
        <v>3765337.84</v>
      </c>
      <c r="U488">
        <v>2830260.4157066802</v>
      </c>
      <c r="V488">
        <v>6053497.3955977103</v>
      </c>
      <c r="W488">
        <v>542100.86010896601</v>
      </c>
      <c r="X488">
        <v>0</v>
      </c>
      <c r="Y488">
        <v>0</v>
      </c>
      <c r="Z488">
        <v>0</v>
      </c>
      <c r="AA488">
        <v>0</v>
      </c>
      <c r="AB488">
        <v>0</v>
      </c>
      <c r="AC488">
        <v>239753.714886011</v>
      </c>
      <c r="AD488">
        <v>0</v>
      </c>
      <c r="AE488">
        <v>0</v>
      </c>
      <c r="AF488">
        <v>0</v>
      </c>
      <c r="AG488">
        <v>0</v>
      </c>
      <c r="AH488">
        <v>0</v>
      </c>
      <c r="AI488">
        <v>0</v>
      </c>
      <c r="AJ488">
        <v>6835351.9705926897</v>
      </c>
      <c r="AK488" s="63">
        <v>11859.7216319785</v>
      </c>
      <c r="AL488">
        <v>396.07192657172499</v>
      </c>
      <c r="AM488">
        <v>78891.171681099702</v>
      </c>
      <c r="AN488">
        <v>5326.64786710505</v>
      </c>
      <c r="AO488">
        <v>13326.786640001999</v>
      </c>
      <c r="AP488">
        <v>396.07192657172499</v>
      </c>
      <c r="AQ488">
        <v>69679.580315536805</v>
      </c>
      <c r="AR488">
        <v>11859.7216319785</v>
      </c>
      <c r="AS488">
        <v>12635.825504231299</v>
      </c>
      <c r="AT488">
        <v>0</v>
      </c>
    </row>
    <row r="489" spans="1:46" x14ac:dyDescent="0.25">
      <c r="A489" t="s">
        <v>3404</v>
      </c>
      <c r="B489">
        <v>2206</v>
      </c>
      <c r="C489" t="s">
        <v>115</v>
      </c>
      <c r="D489">
        <v>1040</v>
      </c>
      <c r="E489" t="s">
        <v>729</v>
      </c>
      <c r="F489" t="s">
        <v>2892</v>
      </c>
      <c r="G489" t="s">
        <v>2903</v>
      </c>
      <c r="H489" t="s">
        <v>2904</v>
      </c>
      <c r="I489" t="s">
        <v>2895</v>
      </c>
      <c r="J489">
        <v>1604.28613482069</v>
      </c>
      <c r="K489">
        <v>1</v>
      </c>
      <c r="L489">
        <v>1</v>
      </c>
      <c r="M489">
        <v>2</v>
      </c>
      <c r="N489">
        <v>10381712.1792298</v>
      </c>
      <c r="O489">
        <v>5684766.5481896503</v>
      </c>
      <c r="P489">
        <v>3880419.4308223198</v>
      </c>
      <c r="Q489">
        <v>672474.17383667396</v>
      </c>
      <c r="R489">
        <v>93245.750005983296</v>
      </c>
      <c r="S489">
        <v>667360.94618444098</v>
      </c>
      <c r="T489">
        <v>12834511.710000001</v>
      </c>
      <c r="U489">
        <v>7878106.3720843699</v>
      </c>
      <c r="V489">
        <v>17485619.230304401</v>
      </c>
      <c r="W489">
        <v>3226998.8517800001</v>
      </c>
      <c r="X489">
        <v>0</v>
      </c>
      <c r="Y489">
        <v>0</v>
      </c>
      <c r="Z489">
        <v>0</v>
      </c>
      <c r="AA489">
        <v>0</v>
      </c>
      <c r="AB489">
        <v>0</v>
      </c>
      <c r="AC489">
        <v>667360.94618444098</v>
      </c>
      <c r="AD489">
        <v>0</v>
      </c>
      <c r="AE489">
        <v>0</v>
      </c>
      <c r="AF489">
        <v>0</v>
      </c>
      <c r="AG489">
        <v>0</v>
      </c>
      <c r="AH489">
        <v>0</v>
      </c>
      <c r="AI489">
        <v>0</v>
      </c>
      <c r="AJ489">
        <v>21379979.028268799</v>
      </c>
      <c r="AK489" s="63">
        <v>13326.786640001999</v>
      </c>
      <c r="AL489">
        <v>396.07192657172499</v>
      </c>
      <c r="AM489">
        <v>78891.171681099702</v>
      </c>
      <c r="AN489">
        <v>5326.64786710505</v>
      </c>
      <c r="AO489">
        <v>13326.786640001999</v>
      </c>
      <c r="AP489">
        <v>396.07192657172499</v>
      </c>
      <c r="AQ489">
        <v>78891.171681099702</v>
      </c>
      <c r="AR489">
        <v>13326.786640001999</v>
      </c>
      <c r="AS489">
        <v>13326.786640001999</v>
      </c>
      <c r="AT489">
        <v>0</v>
      </c>
    </row>
    <row r="490" spans="1:46" x14ac:dyDescent="0.25">
      <c r="A490" t="s">
        <v>3405</v>
      </c>
      <c r="B490">
        <v>2206</v>
      </c>
      <c r="C490" t="s">
        <v>115</v>
      </c>
      <c r="D490">
        <v>2206</v>
      </c>
      <c r="E490" t="s">
        <v>115</v>
      </c>
      <c r="F490" t="s">
        <v>1871</v>
      </c>
      <c r="G490" t="s">
        <v>1871</v>
      </c>
      <c r="H490" t="s">
        <v>2899</v>
      </c>
      <c r="I490" t="s">
        <v>2895</v>
      </c>
      <c r="J490">
        <v>0.69736842105200003</v>
      </c>
      <c r="K490">
        <v>0</v>
      </c>
      <c r="L490">
        <v>0</v>
      </c>
      <c r="M490">
        <v>2</v>
      </c>
      <c r="N490">
        <v>772.62434571233405</v>
      </c>
      <c r="O490">
        <v>655.13185191069294</v>
      </c>
      <c r="P490">
        <v>1671.63851096349</v>
      </c>
      <c r="Q490">
        <v>292.31833563103498</v>
      </c>
      <c r="R490">
        <v>32.827305745791797</v>
      </c>
      <c r="S490">
        <v>290.09566261970502</v>
      </c>
      <c r="T490">
        <v>0</v>
      </c>
      <c r="U490">
        <v>3424.5403499633499</v>
      </c>
      <c r="V490">
        <v>2779.5104237544001</v>
      </c>
      <c r="W490">
        <v>645.029926208951</v>
      </c>
      <c r="X490">
        <v>0</v>
      </c>
      <c r="Y490">
        <v>0</v>
      </c>
      <c r="Z490">
        <v>0</v>
      </c>
      <c r="AA490">
        <v>0</v>
      </c>
      <c r="AB490">
        <v>0</v>
      </c>
      <c r="AC490">
        <v>290.09566261970502</v>
      </c>
      <c r="AD490">
        <v>0</v>
      </c>
      <c r="AE490">
        <v>0</v>
      </c>
      <c r="AF490">
        <v>0</v>
      </c>
      <c r="AG490">
        <v>0</v>
      </c>
      <c r="AH490">
        <v>0</v>
      </c>
      <c r="AI490">
        <v>0</v>
      </c>
      <c r="AJ490">
        <v>3714.6360125830502</v>
      </c>
      <c r="AK490" s="63">
        <v>5326.64786710505</v>
      </c>
      <c r="AL490">
        <v>396.07192657172499</v>
      </c>
      <c r="AM490">
        <v>78891.171681099702</v>
      </c>
      <c r="AN490">
        <v>5326.64786710505</v>
      </c>
      <c r="AO490">
        <v>13326.786640001999</v>
      </c>
      <c r="AP490">
        <v>539.66620917061095</v>
      </c>
      <c r="AQ490">
        <v>36189.915802998497</v>
      </c>
      <c r="AR490">
        <v>5326.64786710505</v>
      </c>
      <c r="AS490">
        <v>5326.64786710505</v>
      </c>
      <c r="AT490">
        <v>0</v>
      </c>
    </row>
    <row r="491" spans="1:46" x14ac:dyDescent="0.25">
      <c r="A491" t="s">
        <v>3406</v>
      </c>
      <c r="B491">
        <v>2206</v>
      </c>
      <c r="C491" t="s">
        <v>115</v>
      </c>
      <c r="D491">
        <v>1034</v>
      </c>
      <c r="E491" t="s">
        <v>730</v>
      </c>
      <c r="F491" t="s">
        <v>2892</v>
      </c>
      <c r="G491" t="s">
        <v>2893</v>
      </c>
      <c r="H491" t="s">
        <v>2904</v>
      </c>
      <c r="I491" t="s">
        <v>2895</v>
      </c>
      <c r="J491">
        <v>461.79152511401998</v>
      </c>
      <c r="K491">
        <v>2</v>
      </c>
      <c r="L491">
        <v>1</v>
      </c>
      <c r="M491">
        <v>2</v>
      </c>
      <c r="N491">
        <v>3058372.9178485898</v>
      </c>
      <c r="O491">
        <v>1040070.77293229</v>
      </c>
      <c r="P491">
        <v>1108478.46516523</v>
      </c>
      <c r="Q491">
        <v>193570.75249580599</v>
      </c>
      <c r="R491">
        <v>21737.9668022035</v>
      </c>
      <c r="S491">
        <v>192098.917051661</v>
      </c>
      <c r="T491">
        <v>3154528.95</v>
      </c>
      <c r="U491">
        <v>2267701.9252441199</v>
      </c>
      <c r="V491">
        <v>4984746.1828666702</v>
      </c>
      <c r="W491">
        <v>437484.69237745</v>
      </c>
      <c r="X491">
        <v>0</v>
      </c>
      <c r="Y491">
        <v>0</v>
      </c>
      <c r="Z491">
        <v>0</v>
      </c>
      <c r="AA491">
        <v>0</v>
      </c>
      <c r="AB491">
        <v>0</v>
      </c>
      <c r="AC491">
        <v>192098.917051661</v>
      </c>
      <c r="AD491">
        <v>0</v>
      </c>
      <c r="AE491">
        <v>0</v>
      </c>
      <c r="AF491">
        <v>0</v>
      </c>
      <c r="AG491">
        <v>0</v>
      </c>
      <c r="AH491">
        <v>0</v>
      </c>
      <c r="AI491">
        <v>0</v>
      </c>
      <c r="AJ491">
        <v>5614329.79229578</v>
      </c>
      <c r="AK491" s="63">
        <v>12157.7150877976</v>
      </c>
      <c r="AL491">
        <v>396.07192657172499</v>
      </c>
      <c r="AM491">
        <v>78891.171681099702</v>
      </c>
      <c r="AN491">
        <v>5326.64786710505</v>
      </c>
      <c r="AO491">
        <v>13326.786640001999</v>
      </c>
      <c r="AP491">
        <v>396.07192657172499</v>
      </c>
      <c r="AQ491">
        <v>69679.580315536805</v>
      </c>
      <c r="AR491">
        <v>11859.7216319785</v>
      </c>
      <c r="AS491">
        <v>12635.825504231299</v>
      </c>
      <c r="AT491">
        <v>0</v>
      </c>
    </row>
    <row r="492" spans="1:46" x14ac:dyDescent="0.25">
      <c r="A492" t="s">
        <v>3407</v>
      </c>
      <c r="B492">
        <v>2206</v>
      </c>
      <c r="C492" t="s">
        <v>115</v>
      </c>
      <c r="D492">
        <v>1036</v>
      </c>
      <c r="E492" t="s">
        <v>731</v>
      </c>
      <c r="F492" t="s">
        <v>2892</v>
      </c>
      <c r="G492" t="s">
        <v>2893</v>
      </c>
      <c r="H492" t="s">
        <v>2904</v>
      </c>
      <c r="I492" t="s">
        <v>2895</v>
      </c>
      <c r="J492">
        <v>494.459999999952</v>
      </c>
      <c r="K492">
        <v>3</v>
      </c>
      <c r="L492">
        <v>1</v>
      </c>
      <c r="M492">
        <v>2</v>
      </c>
      <c r="N492">
        <v>3242404.1636334602</v>
      </c>
      <c r="O492">
        <v>1017509.2405226</v>
      </c>
      <c r="P492">
        <v>1186561.79335863</v>
      </c>
      <c r="Q492">
        <v>207264.51022554899</v>
      </c>
      <c r="R492">
        <v>23275.773764714701</v>
      </c>
      <c r="S492">
        <v>205688.55286355101</v>
      </c>
      <c r="T492">
        <v>3248889.73</v>
      </c>
      <c r="U492">
        <v>2428125.75150496</v>
      </c>
      <c r="V492">
        <v>5204891.9698855402</v>
      </c>
      <c r="W492">
        <v>472123.51161941001</v>
      </c>
      <c r="X492">
        <v>0</v>
      </c>
      <c r="Y492">
        <v>0</v>
      </c>
      <c r="Z492">
        <v>0</v>
      </c>
      <c r="AA492">
        <v>0</v>
      </c>
      <c r="AB492">
        <v>0</v>
      </c>
      <c r="AC492">
        <v>205688.55286355101</v>
      </c>
      <c r="AD492">
        <v>0</v>
      </c>
      <c r="AE492">
        <v>0</v>
      </c>
      <c r="AF492">
        <v>0</v>
      </c>
      <c r="AG492">
        <v>0</v>
      </c>
      <c r="AH492">
        <v>0</v>
      </c>
      <c r="AI492">
        <v>0</v>
      </c>
      <c r="AJ492">
        <v>5882704.0343685104</v>
      </c>
      <c r="AK492" s="63">
        <v>11897.229370159501</v>
      </c>
      <c r="AL492">
        <v>396.07192657172499</v>
      </c>
      <c r="AM492">
        <v>78891.171681099702</v>
      </c>
      <c r="AN492">
        <v>5326.64786710505</v>
      </c>
      <c r="AO492">
        <v>13326.786640001999</v>
      </c>
      <c r="AP492">
        <v>396.07192657172499</v>
      </c>
      <c r="AQ492">
        <v>69679.580315536805</v>
      </c>
      <c r="AR492">
        <v>11859.7216319785</v>
      </c>
      <c r="AS492">
        <v>12635.825504231299</v>
      </c>
      <c r="AT492">
        <v>0</v>
      </c>
    </row>
    <row r="493" spans="1:46" x14ac:dyDescent="0.25">
      <c r="A493" t="s">
        <v>3408</v>
      </c>
      <c r="B493">
        <v>2206</v>
      </c>
      <c r="C493" t="s">
        <v>115</v>
      </c>
      <c r="D493">
        <v>1333</v>
      </c>
      <c r="E493" t="s">
        <v>732</v>
      </c>
      <c r="F493" t="s">
        <v>2892</v>
      </c>
      <c r="G493" t="s">
        <v>2911</v>
      </c>
      <c r="H493" t="s">
        <v>2904</v>
      </c>
      <c r="I493" t="s">
        <v>2895</v>
      </c>
      <c r="J493">
        <v>567.05263157892102</v>
      </c>
      <c r="K493">
        <v>2</v>
      </c>
      <c r="L493">
        <v>1</v>
      </c>
      <c r="M493">
        <v>2</v>
      </c>
      <c r="N493">
        <v>4027714.5277895699</v>
      </c>
      <c r="O493">
        <v>1609281.7524522201</v>
      </c>
      <c r="P493">
        <v>1360236.67185933</v>
      </c>
      <c r="Q493">
        <v>237693.41495030001</v>
      </c>
      <c r="R493">
        <v>26692.935253242598</v>
      </c>
      <c r="S493">
        <v>235886.08823150099</v>
      </c>
      <c r="T493">
        <v>4477015.7</v>
      </c>
      <c r="U493">
        <v>2784603.6023046598</v>
      </c>
      <c r="V493">
        <v>6627437.8196645696</v>
      </c>
      <c r="W493">
        <v>634181.48264009098</v>
      </c>
      <c r="X493">
        <v>0</v>
      </c>
      <c r="Y493">
        <v>0</v>
      </c>
      <c r="Z493">
        <v>0</v>
      </c>
      <c r="AA493">
        <v>0</v>
      </c>
      <c r="AB493">
        <v>0</v>
      </c>
      <c r="AC493">
        <v>235886.08823150099</v>
      </c>
      <c r="AD493">
        <v>0</v>
      </c>
      <c r="AE493">
        <v>0</v>
      </c>
      <c r="AF493">
        <v>0</v>
      </c>
      <c r="AG493">
        <v>0</v>
      </c>
      <c r="AH493">
        <v>0</v>
      </c>
      <c r="AI493">
        <v>0</v>
      </c>
      <c r="AJ493">
        <v>7497505.3905361705</v>
      </c>
      <c r="AK493" s="63">
        <v>13221.8862465374</v>
      </c>
      <c r="AL493">
        <v>396.07192657172499</v>
      </c>
      <c r="AM493">
        <v>78891.171681099702</v>
      </c>
      <c r="AN493">
        <v>5326.64786710505</v>
      </c>
      <c r="AO493">
        <v>13326.786640001999</v>
      </c>
      <c r="AP493">
        <v>3712.8033307938799</v>
      </c>
      <c r="AQ493">
        <v>25435.7452526624</v>
      </c>
      <c r="AR493">
        <v>11428.7038069316</v>
      </c>
      <c r="AS493">
        <v>13221.8862465374</v>
      </c>
      <c r="AT493">
        <v>0</v>
      </c>
    </row>
    <row r="494" spans="1:46" x14ac:dyDescent="0.25">
      <c r="A494" t="s">
        <v>3409</v>
      </c>
      <c r="B494">
        <v>2206</v>
      </c>
      <c r="C494" t="s">
        <v>115</v>
      </c>
      <c r="D494">
        <v>1037</v>
      </c>
      <c r="E494" t="s">
        <v>733</v>
      </c>
      <c r="F494" t="s">
        <v>2892</v>
      </c>
      <c r="G494" t="s">
        <v>2893</v>
      </c>
      <c r="H494" t="s">
        <v>2904</v>
      </c>
      <c r="I494" t="s">
        <v>2895</v>
      </c>
      <c r="J494">
        <v>606.313333333272</v>
      </c>
      <c r="K494">
        <v>4</v>
      </c>
      <c r="L494">
        <v>1</v>
      </c>
      <c r="M494">
        <v>2</v>
      </c>
      <c r="N494">
        <v>4268056.1050423002</v>
      </c>
      <c r="O494">
        <v>1164891.9344299999</v>
      </c>
      <c r="P494">
        <v>1454497.01652964</v>
      </c>
      <c r="Q494">
        <v>254150.45924150199</v>
      </c>
      <c r="R494">
        <v>28541.058886859701</v>
      </c>
      <c r="S494">
        <v>252217.999666724</v>
      </c>
      <c r="T494">
        <v>4192736.95</v>
      </c>
      <c r="U494">
        <v>2977399.6241302998</v>
      </c>
      <c r="V494">
        <v>6598198.9414105499</v>
      </c>
      <c r="W494">
        <v>571937.63271973794</v>
      </c>
      <c r="X494">
        <v>0</v>
      </c>
      <c r="Y494">
        <v>0</v>
      </c>
      <c r="Z494">
        <v>0</v>
      </c>
      <c r="AA494">
        <v>0</v>
      </c>
      <c r="AB494">
        <v>0</v>
      </c>
      <c r="AC494">
        <v>252217.999666724</v>
      </c>
      <c r="AD494">
        <v>0</v>
      </c>
      <c r="AE494">
        <v>0</v>
      </c>
      <c r="AF494">
        <v>0</v>
      </c>
      <c r="AG494">
        <v>0</v>
      </c>
      <c r="AH494">
        <v>0</v>
      </c>
      <c r="AI494">
        <v>0</v>
      </c>
      <c r="AJ494">
        <v>7422354.5737970201</v>
      </c>
      <c r="AK494" s="63">
        <v>12241.7802244127</v>
      </c>
      <c r="AL494">
        <v>396.07192657172499</v>
      </c>
      <c r="AM494">
        <v>78891.171681099702</v>
      </c>
      <c r="AN494">
        <v>5326.64786710505</v>
      </c>
      <c r="AO494">
        <v>13326.786640001999</v>
      </c>
      <c r="AP494">
        <v>396.07192657172499</v>
      </c>
      <c r="AQ494">
        <v>69679.580315536805</v>
      </c>
      <c r="AR494">
        <v>11859.7216319785</v>
      </c>
      <c r="AS494">
        <v>12635.825504231299</v>
      </c>
      <c r="AT494">
        <v>0</v>
      </c>
    </row>
    <row r="495" spans="1:46" x14ac:dyDescent="0.25">
      <c r="A495" t="s">
        <v>3410</v>
      </c>
      <c r="B495">
        <v>2206</v>
      </c>
      <c r="C495" t="s">
        <v>115</v>
      </c>
      <c r="D495">
        <v>1038</v>
      </c>
      <c r="E495" t="s">
        <v>734</v>
      </c>
      <c r="F495" t="s">
        <v>2892</v>
      </c>
      <c r="G495" t="s">
        <v>2893</v>
      </c>
      <c r="H495" t="s">
        <v>2904</v>
      </c>
      <c r="I495" t="s">
        <v>2895</v>
      </c>
      <c r="J495">
        <v>553.506666666623</v>
      </c>
      <c r="K495">
        <v>4</v>
      </c>
      <c r="L495">
        <v>1</v>
      </c>
      <c r="M495">
        <v>2</v>
      </c>
      <c r="N495">
        <v>4037125.71150498</v>
      </c>
      <c r="O495">
        <v>1140416.5776598</v>
      </c>
      <c r="P495">
        <v>1328149.62256152</v>
      </c>
      <c r="Q495">
        <v>232015.30593626399</v>
      </c>
      <c r="R495">
        <v>26055.284452928299</v>
      </c>
      <c r="S495">
        <v>230251.15331269801</v>
      </c>
      <c r="T495">
        <v>4045678.55</v>
      </c>
      <c r="U495">
        <v>2718083.9521154999</v>
      </c>
      <c r="V495">
        <v>6239942.1403967999</v>
      </c>
      <c r="W495">
        <v>523820.36171869398</v>
      </c>
      <c r="X495">
        <v>0</v>
      </c>
      <c r="Y495">
        <v>0</v>
      </c>
      <c r="Z495">
        <v>0</v>
      </c>
      <c r="AA495">
        <v>0</v>
      </c>
      <c r="AB495">
        <v>0</v>
      </c>
      <c r="AC495">
        <v>230251.15331269801</v>
      </c>
      <c r="AD495">
        <v>0</v>
      </c>
      <c r="AE495">
        <v>0</v>
      </c>
      <c r="AF495">
        <v>0</v>
      </c>
      <c r="AG495">
        <v>0</v>
      </c>
      <c r="AH495">
        <v>0</v>
      </c>
      <c r="AI495">
        <v>0</v>
      </c>
      <c r="AJ495">
        <v>6994013.6554281898</v>
      </c>
      <c r="AK495" s="63">
        <v>12635.825504231299</v>
      </c>
      <c r="AL495">
        <v>396.07192657172499</v>
      </c>
      <c r="AM495">
        <v>78891.171681099702</v>
      </c>
      <c r="AN495">
        <v>5326.64786710505</v>
      </c>
      <c r="AO495">
        <v>13326.786640001999</v>
      </c>
      <c r="AP495">
        <v>396.07192657172499</v>
      </c>
      <c r="AQ495">
        <v>69679.580315536805</v>
      </c>
      <c r="AR495">
        <v>11859.7216319785</v>
      </c>
      <c r="AS495">
        <v>12635.825504231299</v>
      </c>
      <c r="AT495">
        <v>0</v>
      </c>
    </row>
    <row r="496" spans="1:46" x14ac:dyDescent="0.25">
      <c r="A496" t="s">
        <v>3411</v>
      </c>
      <c r="B496">
        <v>2239</v>
      </c>
      <c r="C496" t="s">
        <v>116</v>
      </c>
      <c r="D496">
        <v>1112</v>
      </c>
      <c r="E496" t="s">
        <v>736</v>
      </c>
      <c r="F496" t="s">
        <v>2892</v>
      </c>
      <c r="G496" t="s">
        <v>2893</v>
      </c>
      <c r="H496" t="s">
        <v>2894</v>
      </c>
      <c r="I496" t="s">
        <v>2895</v>
      </c>
      <c r="J496">
        <v>342.91967748518903</v>
      </c>
      <c r="K496">
        <v>3</v>
      </c>
      <c r="L496">
        <v>1</v>
      </c>
      <c r="M496">
        <v>1</v>
      </c>
      <c r="N496">
        <v>2913452.9920250401</v>
      </c>
      <c r="O496">
        <v>874838.54349084699</v>
      </c>
      <c r="P496">
        <v>904056.370672827</v>
      </c>
      <c r="Q496">
        <v>145964.74604076301</v>
      </c>
      <c r="R496">
        <v>56329.759739818903</v>
      </c>
      <c r="S496">
        <v>150096.174699964</v>
      </c>
      <c r="T496">
        <v>3562533.09</v>
      </c>
      <c r="U496">
        <v>1332109.3219693</v>
      </c>
      <c r="V496">
        <v>4446631.0678981496</v>
      </c>
      <c r="W496">
        <v>448011.34407114598</v>
      </c>
      <c r="X496">
        <v>0</v>
      </c>
      <c r="Y496">
        <v>0</v>
      </c>
      <c r="Z496">
        <v>0</v>
      </c>
      <c r="AA496">
        <v>0</v>
      </c>
      <c r="AB496">
        <v>0</v>
      </c>
      <c r="AC496">
        <v>150096.174699964</v>
      </c>
      <c r="AD496">
        <v>0</v>
      </c>
      <c r="AE496">
        <v>0</v>
      </c>
      <c r="AF496">
        <v>0</v>
      </c>
      <c r="AG496">
        <v>0</v>
      </c>
      <c r="AH496">
        <v>0</v>
      </c>
      <c r="AI496">
        <v>0</v>
      </c>
      <c r="AJ496">
        <v>5044738.5866692597</v>
      </c>
      <c r="AK496" s="63">
        <v>14711.1376741778</v>
      </c>
      <c r="AL496">
        <v>396.07192657172499</v>
      </c>
      <c r="AM496">
        <v>78891.171681099702</v>
      </c>
      <c r="AN496">
        <v>4322.3110074611704</v>
      </c>
      <c r="AO496">
        <v>17729.830995947999</v>
      </c>
      <c r="AP496">
        <v>396.07192657172499</v>
      </c>
      <c r="AQ496">
        <v>69679.580315536805</v>
      </c>
      <c r="AR496">
        <v>4322.3110074611704</v>
      </c>
      <c r="AS496">
        <v>17729.830995947999</v>
      </c>
      <c r="AT496">
        <v>0</v>
      </c>
    </row>
    <row r="497" spans="1:46" x14ac:dyDescent="0.25">
      <c r="A497" t="s">
        <v>3412</v>
      </c>
      <c r="B497">
        <v>2239</v>
      </c>
      <c r="C497" t="s">
        <v>116</v>
      </c>
      <c r="D497">
        <v>1147</v>
      </c>
      <c r="E497" t="s">
        <v>737</v>
      </c>
      <c r="F497" t="s">
        <v>2892</v>
      </c>
      <c r="G497" t="s">
        <v>2893</v>
      </c>
      <c r="H497" t="s">
        <v>2894</v>
      </c>
      <c r="I497" t="s">
        <v>2895</v>
      </c>
      <c r="J497">
        <v>372.62363859540102</v>
      </c>
      <c r="K497">
        <v>3</v>
      </c>
      <c r="L497">
        <v>2</v>
      </c>
      <c r="M497">
        <v>1</v>
      </c>
      <c r="N497">
        <v>3259679.06047425</v>
      </c>
      <c r="O497">
        <v>854430.36245303601</v>
      </c>
      <c r="P497">
        <v>886372.03720482904</v>
      </c>
      <c r="Q497">
        <v>155003.170031733</v>
      </c>
      <c r="R497">
        <v>61209.086015084802</v>
      </c>
      <c r="S497">
        <v>163097.618562199</v>
      </c>
      <c r="T497">
        <v>3769196.08</v>
      </c>
      <c r="U497">
        <v>1447497.6361789301</v>
      </c>
      <c r="V497">
        <v>4742073.7780272597</v>
      </c>
      <c r="W497">
        <v>474619.93815168098</v>
      </c>
      <c r="X497">
        <v>0</v>
      </c>
      <c r="Y497">
        <v>0</v>
      </c>
      <c r="Z497">
        <v>0</v>
      </c>
      <c r="AA497">
        <v>0</v>
      </c>
      <c r="AB497">
        <v>0</v>
      </c>
      <c r="AC497">
        <v>163097.618562199</v>
      </c>
      <c r="AD497">
        <v>0</v>
      </c>
      <c r="AE497">
        <v>0</v>
      </c>
      <c r="AF497">
        <v>0</v>
      </c>
      <c r="AG497">
        <v>0</v>
      </c>
      <c r="AH497">
        <v>0</v>
      </c>
      <c r="AI497">
        <v>0</v>
      </c>
      <c r="AJ497">
        <v>5379791.3347411398</v>
      </c>
      <c r="AK497" s="63">
        <v>14437.6007786843</v>
      </c>
      <c r="AL497">
        <v>396.07192657172499</v>
      </c>
      <c r="AM497">
        <v>78891.171681099702</v>
      </c>
      <c r="AN497">
        <v>4322.3110074611704</v>
      </c>
      <c r="AO497">
        <v>17729.830995947999</v>
      </c>
      <c r="AP497">
        <v>396.07192657172499</v>
      </c>
      <c r="AQ497">
        <v>69679.580315536805</v>
      </c>
      <c r="AR497">
        <v>4322.3110074611704</v>
      </c>
      <c r="AS497">
        <v>17729.830995947999</v>
      </c>
      <c r="AT497">
        <v>0</v>
      </c>
    </row>
    <row r="498" spans="1:46" x14ac:dyDescent="0.25">
      <c r="A498" t="s">
        <v>3413</v>
      </c>
      <c r="B498">
        <v>2239</v>
      </c>
      <c r="C498" t="s">
        <v>116</v>
      </c>
      <c r="D498">
        <v>1368</v>
      </c>
      <c r="E498" t="s">
        <v>738</v>
      </c>
      <c r="F498" t="s">
        <v>2892</v>
      </c>
      <c r="G498" t="s">
        <v>2903</v>
      </c>
      <c r="H498" t="s">
        <v>2904</v>
      </c>
      <c r="I498" t="s">
        <v>2895</v>
      </c>
      <c r="J498">
        <v>1573.1991655463601</v>
      </c>
      <c r="K498">
        <v>1</v>
      </c>
      <c r="L498">
        <v>1</v>
      </c>
      <c r="M498">
        <v>1</v>
      </c>
      <c r="N498">
        <v>10464834.7009703</v>
      </c>
      <c r="O498">
        <v>4584547.5995893702</v>
      </c>
      <c r="P498">
        <v>3701544.68981427</v>
      </c>
      <c r="Q498">
        <v>645643.87009666394</v>
      </c>
      <c r="R498">
        <v>258421.83122296099</v>
      </c>
      <c r="S498">
        <v>688590.33847622504</v>
      </c>
      <c r="T498">
        <v>13543726.960000001</v>
      </c>
      <c r="U498">
        <v>6111265.73169351</v>
      </c>
      <c r="V498">
        <v>17280230.252582099</v>
      </c>
      <c r="W498">
        <v>2374762.4391114302</v>
      </c>
      <c r="X498">
        <v>0</v>
      </c>
      <c r="Y498">
        <v>0</v>
      </c>
      <c r="Z498">
        <v>0</v>
      </c>
      <c r="AA498">
        <v>0</v>
      </c>
      <c r="AB498">
        <v>0</v>
      </c>
      <c r="AC498">
        <v>688590.33847622504</v>
      </c>
      <c r="AD498">
        <v>0</v>
      </c>
      <c r="AE498">
        <v>0</v>
      </c>
      <c r="AF498">
        <v>0</v>
      </c>
      <c r="AG498">
        <v>0</v>
      </c>
      <c r="AH498">
        <v>0</v>
      </c>
      <c r="AI498">
        <v>0</v>
      </c>
      <c r="AJ498">
        <v>20343583.0301698</v>
      </c>
      <c r="AK498" s="63">
        <v>12931.3461866124</v>
      </c>
      <c r="AL498">
        <v>396.07192657172499</v>
      </c>
      <c r="AM498">
        <v>78891.171681099702</v>
      </c>
      <c r="AN498">
        <v>4322.3110074611704</v>
      </c>
      <c r="AO498">
        <v>17729.830995947999</v>
      </c>
      <c r="AP498">
        <v>396.07192657172499</v>
      </c>
      <c r="AQ498">
        <v>78891.171681099702</v>
      </c>
      <c r="AR498">
        <v>4329.57292411648</v>
      </c>
      <c r="AS498">
        <v>14575.2955211876</v>
      </c>
      <c r="AT498">
        <v>0</v>
      </c>
    </row>
    <row r="499" spans="1:46" x14ac:dyDescent="0.25">
      <c r="A499" t="s">
        <v>3414</v>
      </c>
      <c r="B499">
        <v>2239</v>
      </c>
      <c r="C499" t="s">
        <v>116</v>
      </c>
      <c r="D499">
        <v>4206</v>
      </c>
      <c r="E499" t="s">
        <v>739</v>
      </c>
      <c r="F499" t="s">
        <v>2906</v>
      </c>
      <c r="G499" t="s">
        <v>2893</v>
      </c>
      <c r="H499" t="s">
        <v>2894</v>
      </c>
      <c r="I499" t="s">
        <v>2895</v>
      </c>
      <c r="J499">
        <v>225.54733680985399</v>
      </c>
      <c r="K499">
        <v>1</v>
      </c>
      <c r="L499">
        <v>1</v>
      </c>
      <c r="M499">
        <v>1</v>
      </c>
      <c r="N499">
        <v>164418.54752278901</v>
      </c>
      <c r="O499">
        <v>224108.11035311301</v>
      </c>
      <c r="P499">
        <v>360079.58518301602</v>
      </c>
      <c r="Q499">
        <v>90507.699679842495</v>
      </c>
      <c r="R499">
        <v>37049.572032808901</v>
      </c>
      <c r="S499">
        <v>98722.221825213695</v>
      </c>
      <c r="T499">
        <v>0</v>
      </c>
      <c r="U499">
        <v>876163.51477157103</v>
      </c>
      <c r="V499">
        <v>660449.31537178799</v>
      </c>
      <c r="W499">
        <v>215714.19939978101</v>
      </c>
      <c r="X499">
        <v>0</v>
      </c>
      <c r="Y499">
        <v>0</v>
      </c>
      <c r="Z499">
        <v>0</v>
      </c>
      <c r="AA499">
        <v>0</v>
      </c>
      <c r="AB499">
        <v>0</v>
      </c>
      <c r="AC499">
        <v>98722.221825213695</v>
      </c>
      <c r="AD499">
        <v>0</v>
      </c>
      <c r="AE499">
        <v>0</v>
      </c>
      <c r="AF499">
        <v>0</v>
      </c>
      <c r="AG499">
        <v>0</v>
      </c>
      <c r="AH499">
        <v>0</v>
      </c>
      <c r="AI499">
        <v>0</v>
      </c>
      <c r="AJ499">
        <v>974885.73659678397</v>
      </c>
      <c r="AK499" s="63">
        <v>4322.3110074611704</v>
      </c>
      <c r="AL499">
        <v>396.07192657172499</v>
      </c>
      <c r="AM499">
        <v>78891.171681099702</v>
      </c>
      <c r="AN499">
        <v>4322.3110074611704</v>
      </c>
      <c r="AO499">
        <v>17729.830995947999</v>
      </c>
      <c r="AP499">
        <v>396.07192657172499</v>
      </c>
      <c r="AQ499">
        <v>69679.580315536805</v>
      </c>
      <c r="AR499">
        <v>4322.3110074611704</v>
      </c>
      <c r="AS499">
        <v>17729.830995947999</v>
      </c>
      <c r="AT499">
        <v>0</v>
      </c>
    </row>
    <row r="500" spans="1:46" x14ac:dyDescent="0.25">
      <c r="A500" t="s">
        <v>3415</v>
      </c>
      <c r="B500">
        <v>2239</v>
      </c>
      <c r="C500" t="s">
        <v>116</v>
      </c>
      <c r="D500">
        <v>1115</v>
      </c>
      <c r="E500" t="s">
        <v>546</v>
      </c>
      <c r="F500" t="s">
        <v>2892</v>
      </c>
      <c r="G500" t="s">
        <v>2893</v>
      </c>
      <c r="H500" t="s">
        <v>2894</v>
      </c>
      <c r="I500" t="s">
        <v>2895</v>
      </c>
      <c r="J500">
        <v>434.63797329673002</v>
      </c>
      <c r="K500">
        <v>5</v>
      </c>
      <c r="L500">
        <v>1</v>
      </c>
      <c r="M500">
        <v>1</v>
      </c>
      <c r="N500">
        <v>3367208.0289640902</v>
      </c>
      <c r="O500">
        <v>1029891.44123742</v>
      </c>
      <c r="P500">
        <v>1108566.04993025</v>
      </c>
      <c r="Q500">
        <v>180171.97995780699</v>
      </c>
      <c r="R500">
        <v>71395.881359605206</v>
      </c>
      <c r="S500">
        <v>190241.33479188301</v>
      </c>
      <c r="T500">
        <v>4068834.22</v>
      </c>
      <c r="U500">
        <v>1688399.16144918</v>
      </c>
      <c r="V500">
        <v>4909046.2238445999</v>
      </c>
      <c r="W500">
        <v>848187.15760459297</v>
      </c>
      <c r="X500">
        <v>0</v>
      </c>
      <c r="Y500">
        <v>0</v>
      </c>
      <c r="Z500">
        <v>0</v>
      </c>
      <c r="AA500">
        <v>0</v>
      </c>
      <c r="AB500">
        <v>0</v>
      </c>
      <c r="AC500">
        <v>190241.33479188301</v>
      </c>
      <c r="AD500">
        <v>0</v>
      </c>
      <c r="AE500">
        <v>0</v>
      </c>
      <c r="AF500">
        <v>0</v>
      </c>
      <c r="AG500">
        <v>0</v>
      </c>
      <c r="AH500">
        <v>0</v>
      </c>
      <c r="AI500">
        <v>0</v>
      </c>
      <c r="AJ500">
        <v>5947474.7162410803</v>
      </c>
      <c r="AK500" s="63">
        <v>13683.743900997601</v>
      </c>
      <c r="AL500">
        <v>396.07192657172499</v>
      </c>
      <c r="AM500">
        <v>78891.171681099702</v>
      </c>
      <c r="AN500">
        <v>4322.3110074611704</v>
      </c>
      <c r="AO500">
        <v>17729.830995947999</v>
      </c>
      <c r="AP500">
        <v>396.07192657172499</v>
      </c>
      <c r="AQ500">
        <v>69679.580315536805</v>
      </c>
      <c r="AR500">
        <v>4322.3110074611704</v>
      </c>
      <c r="AS500">
        <v>17729.830995947999</v>
      </c>
      <c r="AT500">
        <v>0</v>
      </c>
    </row>
    <row r="501" spans="1:46" x14ac:dyDescent="0.25">
      <c r="A501" t="s">
        <v>3416</v>
      </c>
      <c r="B501">
        <v>2239</v>
      </c>
      <c r="C501" t="s">
        <v>116</v>
      </c>
      <c r="D501">
        <v>1197</v>
      </c>
      <c r="E501" t="s">
        <v>740</v>
      </c>
      <c r="F501" t="s">
        <v>2892</v>
      </c>
      <c r="G501" t="s">
        <v>2911</v>
      </c>
      <c r="H501" t="s">
        <v>2894</v>
      </c>
      <c r="I501" t="s">
        <v>2895</v>
      </c>
      <c r="J501">
        <v>780.83264866977402</v>
      </c>
      <c r="K501">
        <v>2</v>
      </c>
      <c r="L501">
        <v>1</v>
      </c>
      <c r="M501">
        <v>1</v>
      </c>
      <c r="N501">
        <v>5166509.25515428</v>
      </c>
      <c r="O501">
        <v>1916259.88472536</v>
      </c>
      <c r="P501">
        <v>1920441.9468932799</v>
      </c>
      <c r="Q501">
        <v>333488.56808559899</v>
      </c>
      <c r="R501">
        <v>128263.609190156</v>
      </c>
      <c r="S501">
        <v>341770.97828174703</v>
      </c>
      <c r="T501">
        <v>6431732.6900000004</v>
      </c>
      <c r="U501">
        <v>3033230.57404867</v>
      </c>
      <c r="V501">
        <v>8387136.2838444198</v>
      </c>
      <c r="W501">
        <v>1077826.98020426</v>
      </c>
      <c r="X501">
        <v>0</v>
      </c>
      <c r="Y501">
        <v>0</v>
      </c>
      <c r="Z501">
        <v>0</v>
      </c>
      <c r="AA501">
        <v>0</v>
      </c>
      <c r="AB501">
        <v>0</v>
      </c>
      <c r="AC501">
        <v>341770.97828174703</v>
      </c>
      <c r="AD501">
        <v>0</v>
      </c>
      <c r="AE501">
        <v>0</v>
      </c>
      <c r="AF501">
        <v>0</v>
      </c>
      <c r="AG501">
        <v>0</v>
      </c>
      <c r="AH501">
        <v>0</v>
      </c>
      <c r="AI501">
        <v>0</v>
      </c>
      <c r="AJ501">
        <v>9806734.2423304208</v>
      </c>
      <c r="AK501" s="63">
        <v>12559.3291456719</v>
      </c>
      <c r="AL501">
        <v>396.07192657172499</v>
      </c>
      <c r="AM501">
        <v>78891.171681099702</v>
      </c>
      <c r="AN501">
        <v>4322.3110074611704</v>
      </c>
      <c r="AO501">
        <v>17729.830995947999</v>
      </c>
      <c r="AP501">
        <v>3712.8033307938799</v>
      </c>
      <c r="AQ501">
        <v>25435.7452526624</v>
      </c>
      <c r="AR501">
        <v>12010.9213087628</v>
      </c>
      <c r="AS501">
        <v>13245.3297231172</v>
      </c>
      <c r="AT501">
        <v>0</v>
      </c>
    </row>
    <row r="502" spans="1:46" x14ac:dyDescent="0.25">
      <c r="A502" t="s">
        <v>3417</v>
      </c>
      <c r="B502">
        <v>2239</v>
      </c>
      <c r="C502" t="s">
        <v>116</v>
      </c>
      <c r="D502">
        <v>1189</v>
      </c>
      <c r="E502" t="s">
        <v>741</v>
      </c>
      <c r="F502" t="s">
        <v>2892</v>
      </c>
      <c r="G502" t="s">
        <v>2893</v>
      </c>
      <c r="H502" t="s">
        <v>2894</v>
      </c>
      <c r="I502" t="s">
        <v>2895</v>
      </c>
      <c r="J502">
        <v>308.89267346421201</v>
      </c>
      <c r="K502">
        <v>2</v>
      </c>
      <c r="L502">
        <v>1</v>
      </c>
      <c r="M502">
        <v>1</v>
      </c>
      <c r="N502">
        <v>1793469.55996455</v>
      </c>
      <c r="O502">
        <v>746852.92712530296</v>
      </c>
      <c r="P502">
        <v>765121.98528100003</v>
      </c>
      <c r="Q502">
        <v>127502.03015688799</v>
      </c>
      <c r="R502">
        <v>50740.308078065696</v>
      </c>
      <c r="S502">
        <v>135202.53203266801</v>
      </c>
      <c r="T502">
        <v>2283759.14</v>
      </c>
      <c r="U502">
        <v>1199927.6706058001</v>
      </c>
      <c r="V502">
        <v>3095733.0627793102</v>
      </c>
      <c r="W502">
        <v>387953.74782648502</v>
      </c>
      <c r="X502">
        <v>0</v>
      </c>
      <c r="Y502">
        <v>0</v>
      </c>
      <c r="Z502">
        <v>0</v>
      </c>
      <c r="AA502">
        <v>0</v>
      </c>
      <c r="AB502">
        <v>0</v>
      </c>
      <c r="AC502">
        <v>135202.53203266801</v>
      </c>
      <c r="AD502">
        <v>0</v>
      </c>
      <c r="AE502">
        <v>0</v>
      </c>
      <c r="AF502">
        <v>0</v>
      </c>
      <c r="AG502">
        <v>0</v>
      </c>
      <c r="AH502">
        <v>0</v>
      </c>
      <c r="AI502">
        <v>0</v>
      </c>
      <c r="AJ502">
        <v>3618889.3426384702</v>
      </c>
      <c r="AK502" s="63">
        <v>11715.6852639231</v>
      </c>
      <c r="AL502">
        <v>396.07192657172499</v>
      </c>
      <c r="AM502">
        <v>78891.171681099702</v>
      </c>
      <c r="AN502">
        <v>4322.3110074611704</v>
      </c>
      <c r="AO502">
        <v>17729.830995947999</v>
      </c>
      <c r="AP502">
        <v>396.07192657172499</v>
      </c>
      <c r="AQ502">
        <v>69679.580315536805</v>
      </c>
      <c r="AR502">
        <v>4322.3110074611704</v>
      </c>
      <c r="AS502">
        <v>17729.830995947999</v>
      </c>
      <c r="AT502">
        <v>0</v>
      </c>
    </row>
    <row r="503" spans="1:46" x14ac:dyDescent="0.25">
      <c r="A503" t="s">
        <v>3418</v>
      </c>
      <c r="B503">
        <v>2239</v>
      </c>
      <c r="C503" t="s">
        <v>116</v>
      </c>
      <c r="D503">
        <v>4641</v>
      </c>
      <c r="E503" t="s">
        <v>742</v>
      </c>
      <c r="F503" t="s">
        <v>2892</v>
      </c>
      <c r="G503" t="s">
        <v>2893</v>
      </c>
      <c r="H503" t="s">
        <v>2894</v>
      </c>
      <c r="I503" t="s">
        <v>2895</v>
      </c>
      <c r="J503">
        <v>362.12022861806798</v>
      </c>
      <c r="K503">
        <v>3</v>
      </c>
      <c r="L503">
        <v>1</v>
      </c>
      <c r="M503">
        <v>1</v>
      </c>
      <c r="N503">
        <v>3110452.0889121001</v>
      </c>
      <c r="O503">
        <v>985402.16514925496</v>
      </c>
      <c r="P503">
        <v>966505.17695641401</v>
      </c>
      <c r="Q503">
        <v>151029.05867865501</v>
      </c>
      <c r="R503">
        <v>59483.741570546299</v>
      </c>
      <c r="S503">
        <v>158500.26891325301</v>
      </c>
      <c r="T503">
        <v>3866176.25</v>
      </c>
      <c r="U503">
        <v>1406695.9812669801</v>
      </c>
      <c r="V503">
        <v>4658652.9582484802</v>
      </c>
      <c r="W503">
        <v>614219.27301848796</v>
      </c>
      <c r="X503">
        <v>0</v>
      </c>
      <c r="Y503">
        <v>0</v>
      </c>
      <c r="Z503">
        <v>0</v>
      </c>
      <c r="AA503">
        <v>0</v>
      </c>
      <c r="AB503">
        <v>0</v>
      </c>
      <c r="AC503">
        <v>158500.26891325301</v>
      </c>
      <c r="AD503">
        <v>0</v>
      </c>
      <c r="AE503">
        <v>0</v>
      </c>
      <c r="AF503">
        <v>0</v>
      </c>
      <c r="AG503">
        <v>0</v>
      </c>
      <c r="AH503">
        <v>0</v>
      </c>
      <c r="AI503">
        <v>0</v>
      </c>
      <c r="AJ503">
        <v>5431372.5001802202</v>
      </c>
      <c r="AK503" s="63">
        <v>14998.8099833792</v>
      </c>
      <c r="AL503">
        <v>396.07192657172499</v>
      </c>
      <c r="AM503">
        <v>78891.171681099702</v>
      </c>
      <c r="AN503">
        <v>4322.3110074611704</v>
      </c>
      <c r="AO503">
        <v>17729.830995947999</v>
      </c>
      <c r="AP503">
        <v>396.07192657172499</v>
      </c>
      <c r="AQ503">
        <v>69679.580315536805</v>
      </c>
      <c r="AR503">
        <v>4322.3110074611704</v>
      </c>
      <c r="AS503">
        <v>17729.830995947999</v>
      </c>
      <c r="AT503">
        <v>0</v>
      </c>
    </row>
    <row r="504" spans="1:46" x14ac:dyDescent="0.25">
      <c r="A504" t="s">
        <v>3419</v>
      </c>
      <c r="B504">
        <v>2239</v>
      </c>
      <c r="C504" t="s">
        <v>116</v>
      </c>
      <c r="D504">
        <v>1200</v>
      </c>
      <c r="E504" t="s">
        <v>743</v>
      </c>
      <c r="F504" t="s">
        <v>2892</v>
      </c>
      <c r="G504" t="s">
        <v>2903</v>
      </c>
      <c r="H504" t="s">
        <v>2904</v>
      </c>
      <c r="I504" t="s">
        <v>2895</v>
      </c>
      <c r="J504">
        <v>1474.6602816294101</v>
      </c>
      <c r="K504">
        <v>1</v>
      </c>
      <c r="L504">
        <v>1</v>
      </c>
      <c r="M504">
        <v>1</v>
      </c>
      <c r="N504">
        <v>9526840.2004442494</v>
      </c>
      <c r="O504">
        <v>4566589.0361792399</v>
      </c>
      <c r="P504">
        <v>3402262.4654058102</v>
      </c>
      <c r="Q504">
        <v>612576.27863828198</v>
      </c>
      <c r="R504">
        <v>242235.324526182</v>
      </c>
      <c r="S504">
        <v>645459.80235883803</v>
      </c>
      <c r="T504">
        <v>12622022.74</v>
      </c>
      <c r="U504">
        <v>5728480.5651937397</v>
      </c>
      <c r="V504">
        <v>16120314.1420485</v>
      </c>
      <c r="W504">
        <v>2230189.16314526</v>
      </c>
      <c r="X504">
        <v>0</v>
      </c>
      <c r="Y504">
        <v>0</v>
      </c>
      <c r="Z504">
        <v>0</v>
      </c>
      <c r="AA504">
        <v>0</v>
      </c>
      <c r="AB504">
        <v>0</v>
      </c>
      <c r="AC504">
        <v>645459.80235883803</v>
      </c>
      <c r="AD504">
        <v>0</v>
      </c>
      <c r="AE504">
        <v>0</v>
      </c>
      <c r="AF504">
        <v>0</v>
      </c>
      <c r="AG504">
        <v>0</v>
      </c>
      <c r="AH504">
        <v>0</v>
      </c>
      <c r="AI504">
        <v>0</v>
      </c>
      <c r="AJ504">
        <v>18995963.107552499</v>
      </c>
      <c r="AK504" s="63">
        <v>12881.5859111382</v>
      </c>
      <c r="AL504">
        <v>396.07192657172499</v>
      </c>
      <c r="AM504">
        <v>78891.171681099702</v>
      </c>
      <c r="AN504">
        <v>4322.3110074611704</v>
      </c>
      <c r="AO504">
        <v>17729.830995947999</v>
      </c>
      <c r="AP504">
        <v>396.07192657172499</v>
      </c>
      <c r="AQ504">
        <v>78891.171681099702</v>
      </c>
      <c r="AR504">
        <v>4329.57292411648</v>
      </c>
      <c r="AS504">
        <v>14575.2955211876</v>
      </c>
      <c r="AT504">
        <v>0</v>
      </c>
    </row>
    <row r="505" spans="1:46" x14ac:dyDescent="0.25">
      <c r="A505" t="s">
        <v>3420</v>
      </c>
      <c r="B505">
        <v>2239</v>
      </c>
      <c r="C505" t="s">
        <v>116</v>
      </c>
      <c r="D505">
        <v>1152</v>
      </c>
      <c r="E505" t="s">
        <v>744</v>
      </c>
      <c r="F505" t="s">
        <v>2892</v>
      </c>
      <c r="G505" t="s">
        <v>2893</v>
      </c>
      <c r="H505" t="s">
        <v>2894</v>
      </c>
      <c r="I505" t="s">
        <v>2895</v>
      </c>
      <c r="J505">
        <v>207.099512276328</v>
      </c>
      <c r="K505">
        <v>2</v>
      </c>
      <c r="L505">
        <v>1</v>
      </c>
      <c r="M505">
        <v>1</v>
      </c>
      <c r="N505">
        <v>2101675.7901014402</v>
      </c>
      <c r="O505">
        <v>648864.23211592401</v>
      </c>
      <c r="P505">
        <v>536304.39442823303</v>
      </c>
      <c r="Q505">
        <v>86250.801386545703</v>
      </c>
      <c r="R505">
        <v>34019.236966251701</v>
      </c>
      <c r="S505">
        <v>90647.596553416806</v>
      </c>
      <c r="T505">
        <v>2602613.5499999998</v>
      </c>
      <c r="U505">
        <v>804500.90499839606</v>
      </c>
      <c r="V505">
        <v>3139658.1444018502</v>
      </c>
      <c r="W505">
        <v>267456.31059654901</v>
      </c>
      <c r="X505">
        <v>0</v>
      </c>
      <c r="Y505">
        <v>0</v>
      </c>
      <c r="Z505">
        <v>0</v>
      </c>
      <c r="AA505">
        <v>0</v>
      </c>
      <c r="AB505">
        <v>0</v>
      </c>
      <c r="AC505">
        <v>90647.596553416806</v>
      </c>
      <c r="AD505">
        <v>0</v>
      </c>
      <c r="AE505">
        <v>0</v>
      </c>
      <c r="AF505">
        <v>0</v>
      </c>
      <c r="AG505">
        <v>0</v>
      </c>
      <c r="AH505">
        <v>0</v>
      </c>
      <c r="AI505">
        <v>0</v>
      </c>
      <c r="AJ505">
        <v>3497762.05155181</v>
      </c>
      <c r="AK505" s="63">
        <v>16889.281935559698</v>
      </c>
      <c r="AL505">
        <v>396.07192657172499</v>
      </c>
      <c r="AM505">
        <v>78891.171681099702</v>
      </c>
      <c r="AN505">
        <v>4322.3110074611704</v>
      </c>
      <c r="AO505">
        <v>17729.830995947999</v>
      </c>
      <c r="AP505">
        <v>396.07192657172499</v>
      </c>
      <c r="AQ505">
        <v>69679.580315536805</v>
      </c>
      <c r="AR505">
        <v>4322.3110074611704</v>
      </c>
      <c r="AS505">
        <v>17729.830995947999</v>
      </c>
      <c r="AT505">
        <v>0</v>
      </c>
    </row>
    <row r="506" spans="1:46" x14ac:dyDescent="0.25">
      <c r="A506" t="s">
        <v>3421</v>
      </c>
      <c r="B506">
        <v>2239</v>
      </c>
      <c r="C506" t="s">
        <v>116</v>
      </c>
      <c r="D506">
        <v>1201</v>
      </c>
      <c r="E506" t="s">
        <v>745</v>
      </c>
      <c r="F506" t="s">
        <v>2892</v>
      </c>
      <c r="G506" t="s">
        <v>2903</v>
      </c>
      <c r="H506" t="s">
        <v>2904</v>
      </c>
      <c r="I506" t="s">
        <v>2895</v>
      </c>
      <c r="J506">
        <v>1230.51781197069</v>
      </c>
      <c r="K506">
        <v>2</v>
      </c>
      <c r="L506">
        <v>1</v>
      </c>
      <c r="M506">
        <v>1</v>
      </c>
      <c r="N506">
        <v>9013425.6613049004</v>
      </c>
      <c r="O506">
        <v>4446531.3092537699</v>
      </c>
      <c r="P506">
        <v>3224401.43614328</v>
      </c>
      <c r="Q506">
        <v>510072.64874232601</v>
      </c>
      <c r="R506">
        <v>202131.21980108699</v>
      </c>
      <c r="S506">
        <v>538598.47831260099</v>
      </c>
      <c r="T506">
        <v>12616480.07</v>
      </c>
      <c r="U506">
        <v>4780082.2052453402</v>
      </c>
      <c r="V506">
        <v>15118699.8064503</v>
      </c>
      <c r="W506">
        <v>2277862.4687949801</v>
      </c>
      <c r="X506">
        <v>0</v>
      </c>
      <c r="Y506">
        <v>0</v>
      </c>
      <c r="Z506">
        <v>0</v>
      </c>
      <c r="AA506">
        <v>0</v>
      </c>
      <c r="AB506">
        <v>0</v>
      </c>
      <c r="AC506">
        <v>538598.47831260099</v>
      </c>
      <c r="AD506">
        <v>0</v>
      </c>
      <c r="AE506">
        <v>0</v>
      </c>
      <c r="AF506">
        <v>0</v>
      </c>
      <c r="AG506">
        <v>0</v>
      </c>
      <c r="AH506">
        <v>0</v>
      </c>
      <c r="AI506">
        <v>0</v>
      </c>
      <c r="AJ506">
        <v>17935160.753557902</v>
      </c>
      <c r="AK506" s="63">
        <v>14575.2955211876</v>
      </c>
      <c r="AL506">
        <v>396.07192657172499</v>
      </c>
      <c r="AM506">
        <v>78891.171681099702</v>
      </c>
      <c r="AN506">
        <v>4322.3110074611704</v>
      </c>
      <c r="AO506">
        <v>17729.830995947999</v>
      </c>
      <c r="AP506">
        <v>396.07192657172499</v>
      </c>
      <c r="AQ506">
        <v>78891.171681099702</v>
      </c>
      <c r="AR506">
        <v>4329.57292411648</v>
      </c>
      <c r="AS506">
        <v>14575.2955211876</v>
      </c>
      <c r="AT506">
        <v>0</v>
      </c>
    </row>
    <row r="507" spans="1:46" x14ac:dyDescent="0.25">
      <c r="A507" t="s">
        <v>3422</v>
      </c>
      <c r="B507">
        <v>2239</v>
      </c>
      <c r="C507" t="s">
        <v>116</v>
      </c>
      <c r="D507">
        <v>4973</v>
      </c>
      <c r="E507" t="s">
        <v>746</v>
      </c>
      <c r="F507" t="s">
        <v>2892</v>
      </c>
      <c r="G507" t="s">
        <v>2903</v>
      </c>
      <c r="H507" t="s">
        <v>2942</v>
      </c>
      <c r="I507" t="s">
        <v>2895</v>
      </c>
      <c r="J507">
        <v>149.33936197231299</v>
      </c>
      <c r="K507">
        <v>1</v>
      </c>
      <c r="L507">
        <v>1</v>
      </c>
      <c r="M507">
        <v>1</v>
      </c>
      <c r="N507">
        <v>109949.269033804</v>
      </c>
      <c r="O507">
        <v>148386.42161033201</v>
      </c>
      <c r="P507">
        <v>238415.83000299701</v>
      </c>
      <c r="Q507">
        <v>59926.941789449098</v>
      </c>
      <c r="R507">
        <v>24531.2559526759</v>
      </c>
      <c r="S507">
        <v>65365.939710898201</v>
      </c>
      <c r="T507">
        <v>1084.49</v>
      </c>
      <c r="U507">
        <v>580125.22838925803</v>
      </c>
      <c r="V507">
        <v>437296.58158554998</v>
      </c>
      <c r="W507">
        <v>143913.13680370801</v>
      </c>
      <c r="X507">
        <v>0</v>
      </c>
      <c r="Y507">
        <v>0</v>
      </c>
      <c r="Z507">
        <v>0</v>
      </c>
      <c r="AA507">
        <v>0</v>
      </c>
      <c r="AB507">
        <v>0</v>
      </c>
      <c r="AC507">
        <v>65365.939710898201</v>
      </c>
      <c r="AD507">
        <v>0</v>
      </c>
      <c r="AE507">
        <v>0</v>
      </c>
      <c r="AF507">
        <v>0</v>
      </c>
      <c r="AG507">
        <v>0</v>
      </c>
      <c r="AH507">
        <v>0</v>
      </c>
      <c r="AI507">
        <v>0</v>
      </c>
      <c r="AJ507">
        <v>646575.65810015704</v>
      </c>
      <c r="AK507" s="63">
        <v>4329.57292411648</v>
      </c>
      <c r="AL507">
        <v>396.07192657172499</v>
      </c>
      <c r="AM507">
        <v>78891.171681099702</v>
      </c>
      <c r="AN507">
        <v>4322.3110074611704</v>
      </c>
      <c r="AO507">
        <v>17729.830995947999</v>
      </c>
      <c r="AP507">
        <v>396.07192657172499</v>
      </c>
      <c r="AQ507">
        <v>78891.171681099702</v>
      </c>
      <c r="AR507">
        <v>4329.57292411648</v>
      </c>
      <c r="AS507">
        <v>14575.2955211876</v>
      </c>
      <c r="AT507">
        <v>0</v>
      </c>
    </row>
    <row r="508" spans="1:46" x14ac:dyDescent="0.25">
      <c r="A508" t="s">
        <v>3423</v>
      </c>
      <c r="B508">
        <v>2239</v>
      </c>
      <c r="C508" t="s">
        <v>116</v>
      </c>
      <c r="D508">
        <v>2239</v>
      </c>
      <c r="E508" t="s">
        <v>116</v>
      </c>
      <c r="F508" t="s">
        <v>1871</v>
      </c>
      <c r="G508" t="s">
        <v>1871</v>
      </c>
      <c r="H508" t="s">
        <v>2899</v>
      </c>
      <c r="I508" t="s">
        <v>2895</v>
      </c>
      <c r="J508">
        <v>311.21940963931797</v>
      </c>
      <c r="K508">
        <v>1</v>
      </c>
      <c r="L508">
        <v>3</v>
      </c>
      <c r="M508">
        <v>1</v>
      </c>
      <c r="N508">
        <v>226871.41430065001</v>
      </c>
      <c r="O508">
        <v>309233.50630505901</v>
      </c>
      <c r="P508">
        <v>496852.49007530301</v>
      </c>
      <c r="Q508">
        <v>124886.213513219</v>
      </c>
      <c r="R508">
        <v>51122.5097956307</v>
      </c>
      <c r="S508">
        <v>136220.946029732</v>
      </c>
      <c r="T508">
        <v>0</v>
      </c>
      <c r="U508">
        <v>1208966.1339898601</v>
      </c>
      <c r="V508">
        <v>911314.88819122303</v>
      </c>
      <c r="W508">
        <v>297651.24579863797</v>
      </c>
      <c r="X508">
        <v>0</v>
      </c>
      <c r="Y508">
        <v>0</v>
      </c>
      <c r="Z508">
        <v>0</v>
      </c>
      <c r="AA508">
        <v>0</v>
      </c>
      <c r="AB508">
        <v>0</v>
      </c>
      <c r="AC508">
        <v>136220.946029732</v>
      </c>
      <c r="AD508">
        <v>0</v>
      </c>
      <c r="AE508">
        <v>0</v>
      </c>
      <c r="AF508">
        <v>0</v>
      </c>
      <c r="AG508">
        <v>0</v>
      </c>
      <c r="AH508">
        <v>0</v>
      </c>
      <c r="AI508">
        <v>0</v>
      </c>
      <c r="AJ508">
        <v>1345187.08001959</v>
      </c>
      <c r="AK508" s="63">
        <v>4322.3110074611704</v>
      </c>
      <c r="AL508">
        <v>396.07192657172499</v>
      </c>
      <c r="AM508">
        <v>78891.171681099702</v>
      </c>
      <c r="AN508">
        <v>4322.3110074611704</v>
      </c>
      <c r="AO508">
        <v>17729.830995947999</v>
      </c>
      <c r="AP508">
        <v>539.66620917061095</v>
      </c>
      <c r="AQ508">
        <v>36189.915802998497</v>
      </c>
      <c r="AR508">
        <v>4322.3110074611704</v>
      </c>
      <c r="AS508">
        <v>4322.3110074611704</v>
      </c>
      <c r="AT508">
        <v>0</v>
      </c>
    </row>
    <row r="509" spans="1:46" x14ac:dyDescent="0.25">
      <c r="A509" t="s">
        <v>3424</v>
      </c>
      <c r="B509">
        <v>2239</v>
      </c>
      <c r="C509" t="s">
        <v>116</v>
      </c>
      <c r="D509">
        <v>3536</v>
      </c>
      <c r="E509" t="s">
        <v>747</v>
      </c>
      <c r="F509" t="s">
        <v>2892</v>
      </c>
      <c r="G509" t="s">
        <v>2893</v>
      </c>
      <c r="H509" t="s">
        <v>2894</v>
      </c>
      <c r="I509" t="s">
        <v>2895</v>
      </c>
      <c r="J509">
        <v>552.32458669608297</v>
      </c>
      <c r="K509">
        <v>2</v>
      </c>
      <c r="L509">
        <v>1</v>
      </c>
      <c r="M509">
        <v>1</v>
      </c>
      <c r="N509">
        <v>4172840.4206729</v>
      </c>
      <c r="O509">
        <v>1219392.0217125199</v>
      </c>
      <c r="P509">
        <v>1283654.7624353301</v>
      </c>
      <c r="Q509">
        <v>230157.67776710601</v>
      </c>
      <c r="R509">
        <v>90727.693129621999</v>
      </c>
      <c r="S509">
        <v>241752.84505043199</v>
      </c>
      <c r="T509">
        <v>4851206.78</v>
      </c>
      <c r="U509">
        <v>2145565.7957174899</v>
      </c>
      <c r="V509">
        <v>6318838.2619960299</v>
      </c>
      <c r="W509">
        <v>677934.31372146204</v>
      </c>
      <c r="X509">
        <v>0</v>
      </c>
      <c r="Y509">
        <v>0</v>
      </c>
      <c r="Z509">
        <v>0</v>
      </c>
      <c r="AA509">
        <v>0</v>
      </c>
      <c r="AB509">
        <v>0</v>
      </c>
      <c r="AC509">
        <v>241752.84505043199</v>
      </c>
      <c r="AD509">
        <v>0</v>
      </c>
      <c r="AE509">
        <v>0</v>
      </c>
      <c r="AF509">
        <v>0</v>
      </c>
      <c r="AG509">
        <v>0</v>
      </c>
      <c r="AH509">
        <v>0</v>
      </c>
      <c r="AI509">
        <v>0</v>
      </c>
      <c r="AJ509">
        <v>7238525.4207679201</v>
      </c>
      <c r="AK509" s="63">
        <v>13105.5643640049</v>
      </c>
      <c r="AL509">
        <v>396.07192657172499</v>
      </c>
      <c r="AM509">
        <v>78891.171681099702</v>
      </c>
      <c r="AN509">
        <v>4322.3110074611704</v>
      </c>
      <c r="AO509">
        <v>17729.830995947999</v>
      </c>
      <c r="AP509">
        <v>396.07192657172499</v>
      </c>
      <c r="AQ509">
        <v>69679.580315536805</v>
      </c>
      <c r="AR509">
        <v>4322.3110074611704</v>
      </c>
      <c r="AS509">
        <v>17729.830995947999</v>
      </c>
      <c r="AT509">
        <v>0</v>
      </c>
    </row>
    <row r="510" spans="1:46" x14ac:dyDescent="0.25">
      <c r="A510" t="s">
        <v>3425</v>
      </c>
      <c r="B510">
        <v>2239</v>
      </c>
      <c r="C510" t="s">
        <v>116</v>
      </c>
      <c r="D510">
        <v>1148</v>
      </c>
      <c r="E510" t="s">
        <v>748</v>
      </c>
      <c r="F510" t="s">
        <v>2892</v>
      </c>
      <c r="G510" t="s">
        <v>2893</v>
      </c>
      <c r="H510" t="s">
        <v>2894</v>
      </c>
      <c r="I510" t="s">
        <v>2895</v>
      </c>
      <c r="J510">
        <v>464.92569912226003</v>
      </c>
      <c r="K510">
        <v>2</v>
      </c>
      <c r="L510">
        <v>2</v>
      </c>
      <c r="M510">
        <v>1</v>
      </c>
      <c r="N510">
        <v>3428658.3177565001</v>
      </c>
      <c r="O510">
        <v>1088197.1998892501</v>
      </c>
      <c r="P510">
        <v>1067455.8093907901</v>
      </c>
      <c r="Q510">
        <v>189035.35722033001</v>
      </c>
      <c r="R510">
        <v>76371.099846130499</v>
      </c>
      <c r="S510">
        <v>203498.292864724</v>
      </c>
      <c r="T510">
        <v>4043662.61</v>
      </c>
      <c r="U510">
        <v>1806055.174103</v>
      </c>
      <c r="V510">
        <v>5268907.4279638603</v>
      </c>
      <c r="W510">
        <v>580810.35613913101</v>
      </c>
      <c r="X510">
        <v>0</v>
      </c>
      <c r="Y510">
        <v>0</v>
      </c>
      <c r="Z510">
        <v>0</v>
      </c>
      <c r="AA510">
        <v>0</v>
      </c>
      <c r="AB510">
        <v>0</v>
      </c>
      <c r="AC510">
        <v>203498.292864724</v>
      </c>
      <c r="AD510">
        <v>0</v>
      </c>
      <c r="AE510">
        <v>0</v>
      </c>
      <c r="AF510">
        <v>0</v>
      </c>
      <c r="AG510">
        <v>0</v>
      </c>
      <c r="AH510">
        <v>0</v>
      </c>
      <c r="AI510">
        <v>0</v>
      </c>
      <c r="AJ510">
        <v>6053216.0769677097</v>
      </c>
      <c r="AK510" s="63">
        <v>13019.749367255199</v>
      </c>
      <c r="AL510">
        <v>396.07192657172499</v>
      </c>
      <c r="AM510">
        <v>78891.171681099702</v>
      </c>
      <c r="AN510">
        <v>4322.3110074611704</v>
      </c>
      <c r="AO510">
        <v>17729.830995947999</v>
      </c>
      <c r="AP510">
        <v>396.07192657172499</v>
      </c>
      <c r="AQ510">
        <v>69679.580315536805</v>
      </c>
      <c r="AR510">
        <v>4322.3110074611704</v>
      </c>
      <c r="AS510">
        <v>17729.830995947999</v>
      </c>
      <c r="AT510">
        <v>0</v>
      </c>
    </row>
    <row r="511" spans="1:46" x14ac:dyDescent="0.25">
      <c r="A511" t="s">
        <v>3426</v>
      </c>
      <c r="B511">
        <v>2239</v>
      </c>
      <c r="C511" t="s">
        <v>116</v>
      </c>
      <c r="D511">
        <v>1199</v>
      </c>
      <c r="E511" t="s">
        <v>749</v>
      </c>
      <c r="F511" t="s">
        <v>2892</v>
      </c>
      <c r="G511" t="s">
        <v>2911</v>
      </c>
      <c r="H511" t="s">
        <v>2894</v>
      </c>
      <c r="I511" t="s">
        <v>2895</v>
      </c>
      <c r="J511">
        <v>730.93413676607304</v>
      </c>
      <c r="K511">
        <v>2</v>
      </c>
      <c r="L511">
        <v>1</v>
      </c>
      <c r="M511">
        <v>1</v>
      </c>
      <c r="N511">
        <v>4597876.9681324</v>
      </c>
      <c r="O511">
        <v>1936986.3171952199</v>
      </c>
      <c r="P511">
        <v>1704162.4433144201</v>
      </c>
      <c r="Q511">
        <v>305111.85898926802</v>
      </c>
      <c r="R511">
        <v>120067.021559132</v>
      </c>
      <c r="S511">
        <v>319930.36588268302</v>
      </c>
      <c r="T511">
        <v>5824810.3099999996</v>
      </c>
      <c r="U511">
        <v>2839394.29919043</v>
      </c>
      <c r="V511">
        <v>7556577.1364910798</v>
      </c>
      <c r="W511">
        <v>1107627.47269936</v>
      </c>
      <c r="X511">
        <v>0</v>
      </c>
      <c r="Y511">
        <v>0</v>
      </c>
      <c r="Z511">
        <v>0</v>
      </c>
      <c r="AA511">
        <v>0</v>
      </c>
      <c r="AB511">
        <v>0</v>
      </c>
      <c r="AC511">
        <v>319930.36588268302</v>
      </c>
      <c r="AD511">
        <v>0</v>
      </c>
      <c r="AE511">
        <v>0</v>
      </c>
      <c r="AF511">
        <v>0</v>
      </c>
      <c r="AG511">
        <v>0</v>
      </c>
      <c r="AH511">
        <v>0</v>
      </c>
      <c r="AI511">
        <v>0</v>
      </c>
      <c r="AJ511">
        <v>8984134.9750731196</v>
      </c>
      <c r="AK511" s="63">
        <v>12291.305773215499</v>
      </c>
      <c r="AL511">
        <v>396.07192657172499</v>
      </c>
      <c r="AM511">
        <v>78891.171681099702</v>
      </c>
      <c r="AN511">
        <v>4322.3110074611704</v>
      </c>
      <c r="AO511">
        <v>17729.830995947999</v>
      </c>
      <c r="AP511">
        <v>3712.8033307938799</v>
      </c>
      <c r="AQ511">
        <v>25435.7452526624</v>
      </c>
      <c r="AR511">
        <v>12010.9213087628</v>
      </c>
      <c r="AS511">
        <v>13245.3297231172</v>
      </c>
      <c r="AT511">
        <v>0</v>
      </c>
    </row>
    <row r="512" spans="1:46" x14ac:dyDescent="0.25">
      <c r="A512" t="s">
        <v>3427</v>
      </c>
      <c r="B512">
        <v>2239</v>
      </c>
      <c r="C512" t="s">
        <v>116</v>
      </c>
      <c r="D512">
        <v>1285</v>
      </c>
      <c r="E512" t="s">
        <v>750</v>
      </c>
      <c r="F512" t="s">
        <v>2892</v>
      </c>
      <c r="G512" t="s">
        <v>2893</v>
      </c>
      <c r="H512" t="s">
        <v>2894</v>
      </c>
      <c r="I512" t="s">
        <v>2895</v>
      </c>
      <c r="J512">
        <v>539.13931414572596</v>
      </c>
      <c r="K512">
        <v>1</v>
      </c>
      <c r="L512">
        <v>1</v>
      </c>
      <c r="M512">
        <v>1</v>
      </c>
      <c r="N512">
        <v>3903573.0062289899</v>
      </c>
      <c r="O512">
        <v>1351614.07490663</v>
      </c>
      <c r="P512">
        <v>1161390.8687074301</v>
      </c>
      <c r="Q512">
        <v>220659.937835397</v>
      </c>
      <c r="R512">
        <v>88561.812068749496</v>
      </c>
      <c r="S512">
        <v>235981.642339935</v>
      </c>
      <c r="T512">
        <v>4631453.55</v>
      </c>
      <c r="U512">
        <v>2094346.1497472001</v>
      </c>
      <c r="V512">
        <v>6081186.2331618899</v>
      </c>
      <c r="W512">
        <v>644613.46658530599</v>
      </c>
      <c r="X512">
        <v>0</v>
      </c>
      <c r="Y512">
        <v>0</v>
      </c>
      <c r="Z512">
        <v>0</v>
      </c>
      <c r="AA512">
        <v>0</v>
      </c>
      <c r="AB512">
        <v>0</v>
      </c>
      <c r="AC512">
        <v>235981.642339935</v>
      </c>
      <c r="AD512">
        <v>0</v>
      </c>
      <c r="AE512">
        <v>0</v>
      </c>
      <c r="AF512">
        <v>0</v>
      </c>
      <c r="AG512">
        <v>0</v>
      </c>
      <c r="AH512">
        <v>0</v>
      </c>
      <c r="AI512">
        <v>0</v>
      </c>
      <c r="AJ512">
        <v>6961781.3420871301</v>
      </c>
      <c r="AK512" s="63">
        <v>12912.7688510681</v>
      </c>
      <c r="AL512">
        <v>396.07192657172499</v>
      </c>
      <c r="AM512">
        <v>78891.171681099702</v>
      </c>
      <c r="AN512">
        <v>4322.3110074611704</v>
      </c>
      <c r="AO512">
        <v>17729.830995947999</v>
      </c>
      <c r="AP512">
        <v>396.07192657172499</v>
      </c>
      <c r="AQ512">
        <v>69679.580315536805</v>
      </c>
      <c r="AR512">
        <v>4322.3110074611704</v>
      </c>
      <c r="AS512">
        <v>17729.830995947999</v>
      </c>
      <c r="AT512">
        <v>0</v>
      </c>
    </row>
    <row r="513" spans="1:46" x14ac:dyDescent="0.25">
      <c r="A513" t="s">
        <v>3428</v>
      </c>
      <c r="B513">
        <v>2239</v>
      </c>
      <c r="C513" t="s">
        <v>116</v>
      </c>
      <c r="D513">
        <v>1150</v>
      </c>
      <c r="E513" t="s">
        <v>751</v>
      </c>
      <c r="F513" t="s">
        <v>2892</v>
      </c>
      <c r="G513" t="s">
        <v>2893</v>
      </c>
      <c r="H513" t="s">
        <v>2894</v>
      </c>
      <c r="I513" t="s">
        <v>2895</v>
      </c>
      <c r="J513">
        <v>482.94880736907902</v>
      </c>
      <c r="K513">
        <v>2</v>
      </c>
      <c r="L513">
        <v>1</v>
      </c>
      <c r="M513">
        <v>1</v>
      </c>
      <c r="N513">
        <v>3435289.2572881798</v>
      </c>
      <c r="O513">
        <v>1087766.1719711099</v>
      </c>
      <c r="P513">
        <v>1139953.56328188</v>
      </c>
      <c r="Q513">
        <v>199387.29524089501</v>
      </c>
      <c r="R513">
        <v>79331.668818880498</v>
      </c>
      <c r="S513">
        <v>211387.019530658</v>
      </c>
      <c r="T513">
        <v>4065660.03</v>
      </c>
      <c r="U513">
        <v>1876067.9266009601</v>
      </c>
      <c r="V513">
        <v>5313365.2716831798</v>
      </c>
      <c r="W513">
        <v>628362.68491777102</v>
      </c>
      <c r="X513">
        <v>0</v>
      </c>
      <c r="Y513">
        <v>0</v>
      </c>
      <c r="Z513">
        <v>0</v>
      </c>
      <c r="AA513">
        <v>0</v>
      </c>
      <c r="AB513">
        <v>0</v>
      </c>
      <c r="AC513">
        <v>211387.019530658</v>
      </c>
      <c r="AD513">
        <v>0</v>
      </c>
      <c r="AE513">
        <v>0</v>
      </c>
      <c r="AF513">
        <v>0</v>
      </c>
      <c r="AG513">
        <v>0</v>
      </c>
      <c r="AH513">
        <v>0</v>
      </c>
      <c r="AI513">
        <v>0</v>
      </c>
      <c r="AJ513">
        <v>6153114.9761316003</v>
      </c>
      <c r="AK513" s="63">
        <v>12740.718855175201</v>
      </c>
      <c r="AL513">
        <v>396.07192657172499</v>
      </c>
      <c r="AM513">
        <v>78891.171681099702</v>
      </c>
      <c r="AN513">
        <v>4322.3110074611704</v>
      </c>
      <c r="AO513">
        <v>17729.830995947999</v>
      </c>
      <c r="AP513">
        <v>396.07192657172499</v>
      </c>
      <c r="AQ513">
        <v>69679.580315536805</v>
      </c>
      <c r="AR513">
        <v>4322.3110074611704</v>
      </c>
      <c r="AS513">
        <v>17729.830995947999</v>
      </c>
      <c r="AT513">
        <v>0</v>
      </c>
    </row>
    <row r="514" spans="1:46" x14ac:dyDescent="0.25">
      <c r="A514" t="s">
        <v>3429</v>
      </c>
      <c r="B514">
        <v>2239</v>
      </c>
      <c r="C514" t="s">
        <v>116</v>
      </c>
      <c r="D514">
        <v>1110</v>
      </c>
      <c r="E514" t="s">
        <v>752</v>
      </c>
      <c r="F514" t="s">
        <v>2892</v>
      </c>
      <c r="G514" t="s">
        <v>2893</v>
      </c>
      <c r="H514" t="s">
        <v>2894</v>
      </c>
      <c r="I514" t="s">
        <v>2895</v>
      </c>
      <c r="J514">
        <v>495.09267197385202</v>
      </c>
      <c r="K514">
        <v>2</v>
      </c>
      <c r="L514">
        <v>1</v>
      </c>
      <c r="M514">
        <v>1</v>
      </c>
      <c r="N514">
        <v>3440518.5905546099</v>
      </c>
      <c r="O514">
        <v>1211373.2460966201</v>
      </c>
      <c r="P514">
        <v>1110144.24033583</v>
      </c>
      <c r="Q514">
        <v>205126.67869501101</v>
      </c>
      <c r="R514">
        <v>81326.482824645107</v>
      </c>
      <c r="S514">
        <v>216702.39727922599</v>
      </c>
      <c r="T514">
        <v>4125247.13</v>
      </c>
      <c r="U514">
        <v>1923242.10850672</v>
      </c>
      <c r="V514">
        <v>5457331.5023662597</v>
      </c>
      <c r="W514">
        <v>591157.73614045605</v>
      </c>
      <c r="X514">
        <v>0</v>
      </c>
      <c r="Y514">
        <v>0</v>
      </c>
      <c r="Z514">
        <v>0</v>
      </c>
      <c r="AA514">
        <v>0</v>
      </c>
      <c r="AB514">
        <v>0</v>
      </c>
      <c r="AC514">
        <v>216702.39727922599</v>
      </c>
      <c r="AD514">
        <v>0</v>
      </c>
      <c r="AE514">
        <v>0</v>
      </c>
      <c r="AF514">
        <v>0</v>
      </c>
      <c r="AG514">
        <v>0</v>
      </c>
      <c r="AH514">
        <v>0</v>
      </c>
      <c r="AI514">
        <v>0</v>
      </c>
      <c r="AJ514">
        <v>6265191.6357859401</v>
      </c>
      <c r="AK514" s="63">
        <v>12654.5836576568</v>
      </c>
      <c r="AL514">
        <v>396.07192657172499</v>
      </c>
      <c r="AM514">
        <v>78891.171681099702</v>
      </c>
      <c r="AN514">
        <v>4322.3110074611704</v>
      </c>
      <c r="AO514">
        <v>17729.830995947999</v>
      </c>
      <c r="AP514">
        <v>396.07192657172499</v>
      </c>
      <c r="AQ514">
        <v>69679.580315536805</v>
      </c>
      <c r="AR514">
        <v>4322.3110074611704</v>
      </c>
      <c r="AS514">
        <v>17729.830995947999</v>
      </c>
      <c r="AT514">
        <v>0</v>
      </c>
    </row>
    <row r="515" spans="1:46" x14ac:dyDescent="0.25">
      <c r="A515" t="s">
        <v>3430</v>
      </c>
      <c r="B515">
        <v>2239</v>
      </c>
      <c r="C515" t="s">
        <v>116</v>
      </c>
      <c r="D515">
        <v>4018</v>
      </c>
      <c r="E515" t="s">
        <v>753</v>
      </c>
      <c r="F515" t="s">
        <v>2892</v>
      </c>
      <c r="G515" t="s">
        <v>2903</v>
      </c>
      <c r="H515" t="s">
        <v>2904</v>
      </c>
      <c r="I515" t="s">
        <v>2895</v>
      </c>
      <c r="J515">
        <v>1497.31270468963</v>
      </c>
      <c r="K515">
        <v>1</v>
      </c>
      <c r="L515">
        <v>1</v>
      </c>
      <c r="M515">
        <v>1</v>
      </c>
      <c r="N515">
        <v>10141130.4283887</v>
      </c>
      <c r="O515">
        <v>4618714.3532339996</v>
      </c>
      <c r="P515">
        <v>3965202.1020996701</v>
      </c>
      <c r="Q515">
        <v>645389.33942824195</v>
      </c>
      <c r="R515">
        <v>245956.32869212699</v>
      </c>
      <c r="S515">
        <v>655374.78324870195</v>
      </c>
      <c r="T515">
        <v>13799916.15</v>
      </c>
      <c r="U515">
        <v>5816476.4018427301</v>
      </c>
      <c r="V515">
        <v>17067984.918320499</v>
      </c>
      <c r="W515">
        <v>2548407.6335221902</v>
      </c>
      <c r="X515">
        <v>0</v>
      </c>
      <c r="Y515">
        <v>0</v>
      </c>
      <c r="Z515">
        <v>0</v>
      </c>
      <c r="AA515">
        <v>0</v>
      </c>
      <c r="AB515">
        <v>0</v>
      </c>
      <c r="AC515">
        <v>655374.78324870195</v>
      </c>
      <c r="AD515">
        <v>0</v>
      </c>
      <c r="AE515">
        <v>0</v>
      </c>
      <c r="AF515">
        <v>0</v>
      </c>
      <c r="AG515">
        <v>0</v>
      </c>
      <c r="AH515">
        <v>0</v>
      </c>
      <c r="AI515">
        <v>0</v>
      </c>
      <c r="AJ515">
        <v>20271767.335091401</v>
      </c>
      <c r="AK515" s="63">
        <v>13538.766666174401</v>
      </c>
      <c r="AL515">
        <v>396.07192657172499</v>
      </c>
      <c r="AM515">
        <v>78891.171681099702</v>
      </c>
      <c r="AN515">
        <v>4322.3110074611704</v>
      </c>
      <c r="AO515">
        <v>17729.830995947999</v>
      </c>
      <c r="AP515">
        <v>396.07192657172499</v>
      </c>
      <c r="AQ515">
        <v>78891.171681099702</v>
      </c>
      <c r="AR515">
        <v>4329.57292411648</v>
      </c>
      <c r="AS515">
        <v>14575.2955211876</v>
      </c>
      <c r="AT515">
        <v>0</v>
      </c>
    </row>
    <row r="516" spans="1:46" x14ac:dyDescent="0.25">
      <c r="A516" t="s">
        <v>3431</v>
      </c>
      <c r="B516">
        <v>2239</v>
      </c>
      <c r="C516" t="s">
        <v>116</v>
      </c>
      <c r="D516">
        <v>4642</v>
      </c>
      <c r="E516" t="s">
        <v>754</v>
      </c>
      <c r="F516" t="s">
        <v>2892</v>
      </c>
      <c r="G516" t="s">
        <v>2893</v>
      </c>
      <c r="H516" t="s">
        <v>2894</v>
      </c>
      <c r="I516" t="s">
        <v>2895</v>
      </c>
      <c r="J516">
        <v>467.822820983844</v>
      </c>
      <c r="K516">
        <v>5</v>
      </c>
      <c r="L516">
        <v>1</v>
      </c>
      <c r="M516">
        <v>1</v>
      </c>
      <c r="N516">
        <v>4031883.81944772</v>
      </c>
      <c r="O516">
        <v>1159290.65510191</v>
      </c>
      <c r="P516">
        <v>1246790.9478937699</v>
      </c>
      <c r="Q516">
        <v>190068.865107702</v>
      </c>
      <c r="R516">
        <v>76846.996066483902</v>
      </c>
      <c r="S516">
        <v>204766.365062425</v>
      </c>
      <c r="T516">
        <v>4887571.92</v>
      </c>
      <c r="U516">
        <v>1817309.3636175799</v>
      </c>
      <c r="V516">
        <v>5676612.0707985703</v>
      </c>
      <c r="W516">
        <v>1028269.21281901</v>
      </c>
      <c r="X516">
        <v>0</v>
      </c>
      <c r="Y516">
        <v>0</v>
      </c>
      <c r="Z516">
        <v>0</v>
      </c>
      <c r="AA516">
        <v>0</v>
      </c>
      <c r="AB516">
        <v>0</v>
      </c>
      <c r="AC516">
        <v>204766.365062425</v>
      </c>
      <c r="AD516">
        <v>0</v>
      </c>
      <c r="AE516">
        <v>0</v>
      </c>
      <c r="AF516">
        <v>0</v>
      </c>
      <c r="AG516">
        <v>0</v>
      </c>
      <c r="AH516">
        <v>0</v>
      </c>
      <c r="AI516">
        <v>0</v>
      </c>
      <c r="AJ516">
        <v>6909647.6486799996</v>
      </c>
      <c r="AK516" s="63">
        <v>14769.7960397674</v>
      </c>
      <c r="AL516">
        <v>396.07192657172499</v>
      </c>
      <c r="AM516">
        <v>78891.171681099702</v>
      </c>
      <c r="AN516">
        <v>4322.3110074611704</v>
      </c>
      <c r="AO516">
        <v>17729.830995947999</v>
      </c>
      <c r="AP516">
        <v>396.07192657172499</v>
      </c>
      <c r="AQ516">
        <v>69679.580315536805</v>
      </c>
      <c r="AR516">
        <v>4322.3110074611704</v>
      </c>
      <c r="AS516">
        <v>17729.830995947999</v>
      </c>
      <c r="AT516">
        <v>0</v>
      </c>
    </row>
    <row r="517" spans="1:46" x14ac:dyDescent="0.25">
      <c r="A517" t="s">
        <v>3432</v>
      </c>
      <c r="B517">
        <v>2239</v>
      </c>
      <c r="C517" t="s">
        <v>116</v>
      </c>
      <c r="D517">
        <v>1116</v>
      </c>
      <c r="E517" t="s">
        <v>755</v>
      </c>
      <c r="F517" t="s">
        <v>2892</v>
      </c>
      <c r="G517" t="s">
        <v>2893</v>
      </c>
      <c r="H517" t="s">
        <v>2894</v>
      </c>
      <c r="I517" t="s">
        <v>2895</v>
      </c>
      <c r="J517">
        <v>432.56868748722201</v>
      </c>
      <c r="K517">
        <v>3</v>
      </c>
      <c r="L517">
        <v>1</v>
      </c>
      <c r="M517">
        <v>1</v>
      </c>
      <c r="N517">
        <v>2992693.6897110599</v>
      </c>
      <c r="O517">
        <v>995539.09962232504</v>
      </c>
      <c r="P517">
        <v>1053749.8669535201</v>
      </c>
      <c r="Q517">
        <v>176083.87635765201</v>
      </c>
      <c r="R517">
        <v>71055.969770578304</v>
      </c>
      <c r="S517">
        <v>189335.606993917</v>
      </c>
      <c r="T517">
        <v>3608761.71</v>
      </c>
      <c r="U517">
        <v>1680360.79241514</v>
      </c>
      <c r="V517">
        <v>4726545.4764238102</v>
      </c>
      <c r="W517">
        <v>562577.02599133004</v>
      </c>
      <c r="X517">
        <v>0</v>
      </c>
      <c r="Y517">
        <v>0</v>
      </c>
      <c r="Z517">
        <v>0</v>
      </c>
      <c r="AA517">
        <v>0</v>
      </c>
      <c r="AB517">
        <v>0</v>
      </c>
      <c r="AC517">
        <v>189335.606993917</v>
      </c>
      <c r="AD517">
        <v>0</v>
      </c>
      <c r="AE517">
        <v>0</v>
      </c>
      <c r="AF517">
        <v>0</v>
      </c>
      <c r="AG517">
        <v>0</v>
      </c>
      <c r="AH517">
        <v>0</v>
      </c>
      <c r="AI517">
        <v>0</v>
      </c>
      <c r="AJ517">
        <v>5478458.1094090501</v>
      </c>
      <c r="AK517" s="63">
        <v>12664.9437832249</v>
      </c>
      <c r="AL517">
        <v>396.07192657172499</v>
      </c>
      <c r="AM517">
        <v>78891.171681099702</v>
      </c>
      <c r="AN517">
        <v>4322.3110074611704</v>
      </c>
      <c r="AO517">
        <v>17729.830995947999</v>
      </c>
      <c r="AP517">
        <v>396.07192657172499</v>
      </c>
      <c r="AQ517">
        <v>69679.580315536805</v>
      </c>
      <c r="AR517">
        <v>4322.3110074611704</v>
      </c>
      <c r="AS517">
        <v>17729.830995947999</v>
      </c>
      <c r="AT517">
        <v>0</v>
      </c>
    </row>
    <row r="518" spans="1:46" x14ac:dyDescent="0.25">
      <c r="A518" t="s">
        <v>3433</v>
      </c>
      <c r="B518">
        <v>2239</v>
      </c>
      <c r="C518" t="s">
        <v>116</v>
      </c>
      <c r="D518">
        <v>1117</v>
      </c>
      <c r="E518" t="s">
        <v>756</v>
      </c>
      <c r="F518" t="s">
        <v>2892</v>
      </c>
      <c r="G518" t="s">
        <v>2893</v>
      </c>
      <c r="H518" t="s">
        <v>2894</v>
      </c>
      <c r="I518" t="s">
        <v>2895</v>
      </c>
      <c r="J518">
        <v>421.624821392108</v>
      </c>
      <c r="K518">
        <v>5</v>
      </c>
      <c r="L518">
        <v>1</v>
      </c>
      <c r="M518">
        <v>1</v>
      </c>
      <c r="N518">
        <v>3255547.8763034898</v>
      </c>
      <c r="O518">
        <v>1028241.52676863</v>
      </c>
      <c r="P518">
        <v>1131547.0216713201</v>
      </c>
      <c r="Q518">
        <v>171763.498647937</v>
      </c>
      <c r="R518">
        <v>69258.273726176907</v>
      </c>
      <c r="S518">
        <v>184545.46940440399</v>
      </c>
      <c r="T518">
        <v>4018510.06</v>
      </c>
      <c r="U518">
        <v>1637848.13711755</v>
      </c>
      <c r="V518">
        <v>4808293.1399091398</v>
      </c>
      <c r="W518">
        <v>848065.05720840802</v>
      </c>
      <c r="X518">
        <v>0</v>
      </c>
      <c r="Y518">
        <v>0</v>
      </c>
      <c r="Z518">
        <v>0</v>
      </c>
      <c r="AA518">
        <v>0</v>
      </c>
      <c r="AB518">
        <v>0</v>
      </c>
      <c r="AC518">
        <v>184545.46940440399</v>
      </c>
      <c r="AD518">
        <v>0</v>
      </c>
      <c r="AE518">
        <v>0</v>
      </c>
      <c r="AF518">
        <v>0</v>
      </c>
      <c r="AG518">
        <v>0</v>
      </c>
      <c r="AH518">
        <v>0</v>
      </c>
      <c r="AI518">
        <v>0</v>
      </c>
      <c r="AJ518">
        <v>5840903.6665219497</v>
      </c>
      <c r="AK518" s="63">
        <v>13853.320227297399</v>
      </c>
      <c r="AL518">
        <v>396.07192657172499</v>
      </c>
      <c r="AM518">
        <v>78891.171681099702</v>
      </c>
      <c r="AN518">
        <v>4322.3110074611704</v>
      </c>
      <c r="AO518">
        <v>17729.830995947999</v>
      </c>
      <c r="AP518">
        <v>396.07192657172499</v>
      </c>
      <c r="AQ518">
        <v>69679.580315536805</v>
      </c>
      <c r="AR518">
        <v>4322.3110074611704</v>
      </c>
      <c r="AS518">
        <v>17729.830995947999</v>
      </c>
      <c r="AT518">
        <v>0</v>
      </c>
    </row>
    <row r="519" spans="1:46" x14ac:dyDescent="0.25">
      <c r="A519" t="s">
        <v>3434</v>
      </c>
      <c r="B519">
        <v>2239</v>
      </c>
      <c r="C519" t="s">
        <v>116</v>
      </c>
      <c r="D519">
        <v>1190</v>
      </c>
      <c r="E519" t="s">
        <v>757</v>
      </c>
      <c r="F519" t="s">
        <v>2892</v>
      </c>
      <c r="G519" t="s">
        <v>2893</v>
      </c>
      <c r="H519" t="s">
        <v>2894</v>
      </c>
      <c r="I519" t="s">
        <v>2895</v>
      </c>
      <c r="J519">
        <v>412.87480697358598</v>
      </c>
      <c r="K519">
        <v>1</v>
      </c>
      <c r="L519">
        <v>1</v>
      </c>
      <c r="M519">
        <v>1</v>
      </c>
      <c r="N519">
        <v>3457351.2276500501</v>
      </c>
      <c r="O519">
        <v>1102893.50653741</v>
      </c>
      <c r="P519">
        <v>962617.27505134896</v>
      </c>
      <c r="Q519">
        <v>167949.29036506801</v>
      </c>
      <c r="R519">
        <v>67820.951104360895</v>
      </c>
      <c r="S519">
        <v>180715.582177106</v>
      </c>
      <c r="T519">
        <v>4154774.51</v>
      </c>
      <c r="U519">
        <v>1603857.7407082301</v>
      </c>
      <c r="V519">
        <v>5252040.7054729797</v>
      </c>
      <c r="W519">
        <v>506591.54523524601</v>
      </c>
      <c r="X519">
        <v>0</v>
      </c>
      <c r="Y519">
        <v>0</v>
      </c>
      <c r="Z519">
        <v>0</v>
      </c>
      <c r="AA519">
        <v>0</v>
      </c>
      <c r="AB519">
        <v>0</v>
      </c>
      <c r="AC519">
        <v>180715.582177106</v>
      </c>
      <c r="AD519">
        <v>0</v>
      </c>
      <c r="AE519">
        <v>0</v>
      </c>
      <c r="AF519">
        <v>0</v>
      </c>
      <c r="AG519">
        <v>0</v>
      </c>
      <c r="AH519">
        <v>0</v>
      </c>
      <c r="AI519">
        <v>0</v>
      </c>
      <c r="AJ519">
        <v>5939347.8328853296</v>
      </c>
      <c r="AK519" s="63">
        <v>14385.348131123201</v>
      </c>
      <c r="AL519">
        <v>396.07192657172499</v>
      </c>
      <c r="AM519">
        <v>78891.171681099702</v>
      </c>
      <c r="AN519">
        <v>4322.3110074611704</v>
      </c>
      <c r="AO519">
        <v>17729.830995947999</v>
      </c>
      <c r="AP519">
        <v>396.07192657172499</v>
      </c>
      <c r="AQ519">
        <v>69679.580315536805</v>
      </c>
      <c r="AR519">
        <v>4322.3110074611704</v>
      </c>
      <c r="AS519">
        <v>17729.830995947999</v>
      </c>
      <c r="AT519">
        <v>0</v>
      </c>
    </row>
    <row r="520" spans="1:46" x14ac:dyDescent="0.25">
      <c r="A520" t="s">
        <v>3435</v>
      </c>
      <c r="B520">
        <v>2239</v>
      </c>
      <c r="C520" t="s">
        <v>116</v>
      </c>
      <c r="D520">
        <v>3160</v>
      </c>
      <c r="E520" t="s">
        <v>758</v>
      </c>
      <c r="F520" t="s">
        <v>2892</v>
      </c>
      <c r="G520" t="s">
        <v>2893</v>
      </c>
      <c r="H520" t="s">
        <v>2894</v>
      </c>
      <c r="I520" t="s">
        <v>2895</v>
      </c>
      <c r="J520">
        <v>597.66349277583902</v>
      </c>
      <c r="K520">
        <v>2</v>
      </c>
      <c r="L520">
        <v>1</v>
      </c>
      <c r="M520">
        <v>1</v>
      </c>
      <c r="N520">
        <v>4558204.0854474902</v>
      </c>
      <c r="O520">
        <v>1400218.7884434201</v>
      </c>
      <c r="P520">
        <v>1381710.8115305901</v>
      </c>
      <c r="Q520">
        <v>244630.436937222</v>
      </c>
      <c r="R520">
        <v>98175.296326580996</v>
      </c>
      <c r="S520">
        <v>261597.71489738399</v>
      </c>
      <c r="T520">
        <v>5361249.6399999997</v>
      </c>
      <c r="U520">
        <v>2321689.7786853099</v>
      </c>
      <c r="V520">
        <v>6935309.1291552</v>
      </c>
      <c r="W520">
        <v>747630.28953011695</v>
      </c>
      <c r="X520">
        <v>0</v>
      </c>
      <c r="Y520">
        <v>0</v>
      </c>
      <c r="Z520">
        <v>0</v>
      </c>
      <c r="AA520">
        <v>0</v>
      </c>
      <c r="AB520">
        <v>0</v>
      </c>
      <c r="AC520">
        <v>261597.71489738399</v>
      </c>
      <c r="AD520">
        <v>0</v>
      </c>
      <c r="AE520">
        <v>0</v>
      </c>
      <c r="AF520">
        <v>0</v>
      </c>
      <c r="AG520">
        <v>0</v>
      </c>
      <c r="AH520">
        <v>0</v>
      </c>
      <c r="AI520">
        <v>0</v>
      </c>
      <c r="AJ520">
        <v>7944537.1335826898</v>
      </c>
      <c r="AK520" s="63">
        <v>13292.659213104</v>
      </c>
      <c r="AL520">
        <v>396.07192657172499</v>
      </c>
      <c r="AM520">
        <v>78891.171681099702</v>
      </c>
      <c r="AN520">
        <v>4322.3110074611704</v>
      </c>
      <c r="AO520">
        <v>17729.830995947999</v>
      </c>
      <c r="AP520">
        <v>396.07192657172499</v>
      </c>
      <c r="AQ520">
        <v>69679.580315536805</v>
      </c>
      <c r="AR520">
        <v>4322.3110074611704</v>
      </c>
      <c r="AS520">
        <v>17729.830995947999</v>
      </c>
      <c r="AT520">
        <v>0</v>
      </c>
    </row>
    <row r="521" spans="1:46" x14ac:dyDescent="0.25">
      <c r="A521" t="s">
        <v>3436</v>
      </c>
      <c r="B521">
        <v>2239</v>
      </c>
      <c r="C521" t="s">
        <v>116</v>
      </c>
      <c r="D521">
        <v>3159</v>
      </c>
      <c r="E521" t="s">
        <v>759</v>
      </c>
      <c r="F521" t="s">
        <v>2892</v>
      </c>
      <c r="G521" t="s">
        <v>2893</v>
      </c>
      <c r="H521" t="s">
        <v>2894</v>
      </c>
      <c r="I521" t="s">
        <v>2895</v>
      </c>
      <c r="J521">
        <v>455.17881200244</v>
      </c>
      <c r="K521">
        <v>1</v>
      </c>
      <c r="L521">
        <v>1</v>
      </c>
      <c r="M521">
        <v>1</v>
      </c>
      <c r="N521">
        <v>3338357.46304035</v>
      </c>
      <c r="O521">
        <v>1179601.30804077</v>
      </c>
      <c r="P521">
        <v>1142861.37528392</v>
      </c>
      <c r="Q521">
        <v>185149.76357540401</v>
      </c>
      <c r="R521">
        <v>74770.0257587612</v>
      </c>
      <c r="S521">
        <v>199232.07378203399</v>
      </c>
      <c r="T521">
        <v>4152547.62</v>
      </c>
      <c r="U521">
        <v>1768192.3156992099</v>
      </c>
      <c r="V521">
        <v>5293894.0637956299</v>
      </c>
      <c r="W521">
        <v>626845.87190357898</v>
      </c>
      <c r="X521">
        <v>0</v>
      </c>
      <c r="Y521">
        <v>0</v>
      </c>
      <c r="Z521">
        <v>0</v>
      </c>
      <c r="AA521">
        <v>0</v>
      </c>
      <c r="AB521">
        <v>0</v>
      </c>
      <c r="AC521">
        <v>199232.07378203399</v>
      </c>
      <c r="AD521">
        <v>0</v>
      </c>
      <c r="AE521">
        <v>0</v>
      </c>
      <c r="AF521">
        <v>0</v>
      </c>
      <c r="AG521">
        <v>0</v>
      </c>
      <c r="AH521">
        <v>0</v>
      </c>
      <c r="AI521">
        <v>0</v>
      </c>
      <c r="AJ521">
        <v>6119972.0094812401</v>
      </c>
      <c r="AK521" s="63">
        <v>13445.2040563093</v>
      </c>
      <c r="AL521">
        <v>396.07192657172499</v>
      </c>
      <c r="AM521">
        <v>78891.171681099702</v>
      </c>
      <c r="AN521">
        <v>4322.3110074611704</v>
      </c>
      <c r="AO521">
        <v>17729.830995947999</v>
      </c>
      <c r="AP521">
        <v>396.07192657172499</v>
      </c>
      <c r="AQ521">
        <v>69679.580315536805</v>
      </c>
      <c r="AR521">
        <v>4322.3110074611704</v>
      </c>
      <c r="AS521">
        <v>17729.830995947999</v>
      </c>
      <c r="AT521">
        <v>0</v>
      </c>
    </row>
    <row r="522" spans="1:46" x14ac:dyDescent="0.25">
      <c r="A522" t="s">
        <v>3437</v>
      </c>
      <c r="B522">
        <v>2239</v>
      </c>
      <c r="C522" t="s">
        <v>116</v>
      </c>
      <c r="D522">
        <v>4643</v>
      </c>
      <c r="E522" t="s">
        <v>760</v>
      </c>
      <c r="F522" t="s">
        <v>2892</v>
      </c>
      <c r="G522" t="s">
        <v>2893</v>
      </c>
      <c r="H522" t="s">
        <v>2894</v>
      </c>
      <c r="I522" t="s">
        <v>2895</v>
      </c>
      <c r="J522">
        <v>519.58947740485303</v>
      </c>
      <c r="K522">
        <v>2</v>
      </c>
      <c r="L522">
        <v>1</v>
      </c>
      <c r="M522">
        <v>1</v>
      </c>
      <c r="N522">
        <v>3841259.0685907002</v>
      </c>
      <c r="O522">
        <v>1206977.42644547</v>
      </c>
      <c r="P522">
        <v>1198884.37838529</v>
      </c>
      <c r="Q522">
        <v>211453.60376905301</v>
      </c>
      <c r="R522">
        <v>85350.4547776135</v>
      </c>
      <c r="S522">
        <v>227424.665579858</v>
      </c>
      <c r="T522">
        <v>4525522.28</v>
      </c>
      <c r="U522">
        <v>2018402.6519681299</v>
      </c>
      <c r="V522">
        <v>5892331.9022106798</v>
      </c>
      <c r="W522">
        <v>651593.02975744905</v>
      </c>
      <c r="X522">
        <v>0</v>
      </c>
      <c r="Y522">
        <v>0</v>
      </c>
      <c r="Z522">
        <v>0</v>
      </c>
      <c r="AA522">
        <v>0</v>
      </c>
      <c r="AB522">
        <v>0</v>
      </c>
      <c r="AC522">
        <v>227424.665579858</v>
      </c>
      <c r="AD522">
        <v>0</v>
      </c>
      <c r="AE522">
        <v>0</v>
      </c>
      <c r="AF522">
        <v>0</v>
      </c>
      <c r="AG522">
        <v>0</v>
      </c>
      <c r="AH522">
        <v>0</v>
      </c>
      <c r="AI522">
        <v>0</v>
      </c>
      <c r="AJ522">
        <v>6771349.59754798</v>
      </c>
      <c r="AK522" s="63">
        <v>13032.114567385501</v>
      </c>
      <c r="AL522">
        <v>396.07192657172499</v>
      </c>
      <c r="AM522">
        <v>78891.171681099702</v>
      </c>
      <c r="AN522">
        <v>4322.3110074611704</v>
      </c>
      <c r="AO522">
        <v>17729.830995947999</v>
      </c>
      <c r="AP522">
        <v>396.07192657172499</v>
      </c>
      <c r="AQ522">
        <v>69679.580315536805</v>
      </c>
      <c r="AR522">
        <v>4322.3110074611704</v>
      </c>
      <c r="AS522">
        <v>17729.830995947999</v>
      </c>
      <c r="AT522">
        <v>0</v>
      </c>
    </row>
    <row r="523" spans="1:46" x14ac:dyDescent="0.25">
      <c r="A523" t="s">
        <v>3438</v>
      </c>
      <c r="B523">
        <v>2239</v>
      </c>
      <c r="C523" t="s">
        <v>116</v>
      </c>
      <c r="D523">
        <v>1196</v>
      </c>
      <c r="E523" t="s">
        <v>761</v>
      </c>
      <c r="F523" t="s">
        <v>2892</v>
      </c>
      <c r="G523" t="s">
        <v>2911</v>
      </c>
      <c r="H523" t="s">
        <v>2894</v>
      </c>
      <c r="I523" t="s">
        <v>2895</v>
      </c>
      <c r="J523">
        <v>740.00351390377898</v>
      </c>
      <c r="K523">
        <v>1</v>
      </c>
      <c r="L523">
        <v>1</v>
      </c>
      <c r="M523">
        <v>1</v>
      </c>
      <c r="N523">
        <v>4487269.0744756497</v>
      </c>
      <c r="O523">
        <v>1931245.6322795099</v>
      </c>
      <c r="P523">
        <v>1715855.35297487</v>
      </c>
      <c r="Q523">
        <v>308297.07123522903</v>
      </c>
      <c r="R523">
        <v>121556.804352885</v>
      </c>
      <c r="S523">
        <v>323900.038388104</v>
      </c>
      <c r="T523">
        <v>5689598.6399999997</v>
      </c>
      <c r="U523">
        <v>2874625.2953181402</v>
      </c>
      <c r="V523">
        <v>7517761.9811123498</v>
      </c>
      <c r="W523">
        <v>1046461.9542058</v>
      </c>
      <c r="X523">
        <v>0</v>
      </c>
      <c r="Y523">
        <v>0</v>
      </c>
      <c r="Z523">
        <v>0</v>
      </c>
      <c r="AA523">
        <v>0</v>
      </c>
      <c r="AB523">
        <v>0</v>
      </c>
      <c r="AC523">
        <v>323900.038388104</v>
      </c>
      <c r="AD523">
        <v>0</v>
      </c>
      <c r="AE523">
        <v>0</v>
      </c>
      <c r="AF523">
        <v>0</v>
      </c>
      <c r="AG523">
        <v>0</v>
      </c>
      <c r="AH523">
        <v>0</v>
      </c>
      <c r="AI523">
        <v>0</v>
      </c>
      <c r="AJ523">
        <v>8888123.9737062603</v>
      </c>
      <c r="AK523" s="63">
        <v>12010.9213087628</v>
      </c>
      <c r="AL523">
        <v>396.07192657172499</v>
      </c>
      <c r="AM523">
        <v>78891.171681099702</v>
      </c>
      <c r="AN523">
        <v>4322.3110074611704</v>
      </c>
      <c r="AO523">
        <v>17729.830995947999</v>
      </c>
      <c r="AP523">
        <v>3712.8033307938799</v>
      </c>
      <c r="AQ523">
        <v>25435.7452526624</v>
      </c>
      <c r="AR523">
        <v>12010.9213087628</v>
      </c>
      <c r="AS523">
        <v>13245.3297231172</v>
      </c>
      <c r="AT523">
        <v>0</v>
      </c>
    </row>
    <row r="524" spans="1:46" x14ac:dyDescent="0.25">
      <c r="A524" t="s">
        <v>3439</v>
      </c>
      <c r="B524">
        <v>2239</v>
      </c>
      <c r="C524" t="s">
        <v>116</v>
      </c>
      <c r="D524">
        <v>1149</v>
      </c>
      <c r="E524" t="s">
        <v>762</v>
      </c>
      <c r="F524" t="s">
        <v>2892</v>
      </c>
      <c r="G524" t="s">
        <v>2893</v>
      </c>
      <c r="H524" t="s">
        <v>2894</v>
      </c>
      <c r="I524" t="s">
        <v>2895</v>
      </c>
      <c r="J524">
        <v>247.29194234631899</v>
      </c>
      <c r="K524">
        <v>6</v>
      </c>
      <c r="L524">
        <v>1</v>
      </c>
      <c r="M524">
        <v>1</v>
      </c>
      <c r="N524">
        <v>2677697.6684727501</v>
      </c>
      <c r="O524">
        <v>745337.91270356299</v>
      </c>
      <c r="P524">
        <v>711801.38832047698</v>
      </c>
      <c r="Q524">
        <v>100746.07119480601</v>
      </c>
      <c r="R524">
        <v>40621.453397240402</v>
      </c>
      <c r="S524">
        <v>108239.850371111</v>
      </c>
      <c r="T524">
        <v>3315571.66</v>
      </c>
      <c r="U524">
        <v>960632.83408883505</v>
      </c>
      <c r="V524">
        <v>3692986.8939158702</v>
      </c>
      <c r="W524">
        <v>583217.60017296497</v>
      </c>
      <c r="X524">
        <v>0</v>
      </c>
      <c r="Y524">
        <v>0</v>
      </c>
      <c r="Z524">
        <v>0</v>
      </c>
      <c r="AA524">
        <v>0</v>
      </c>
      <c r="AB524">
        <v>0</v>
      </c>
      <c r="AC524">
        <v>108239.850371111</v>
      </c>
      <c r="AD524">
        <v>0</v>
      </c>
      <c r="AE524">
        <v>0</v>
      </c>
      <c r="AF524">
        <v>0</v>
      </c>
      <c r="AG524">
        <v>0</v>
      </c>
      <c r="AH524">
        <v>0</v>
      </c>
      <c r="AI524">
        <v>0</v>
      </c>
      <c r="AJ524">
        <v>4384444.34445995</v>
      </c>
      <c r="AK524" s="63">
        <v>17729.830995947999</v>
      </c>
      <c r="AL524">
        <v>396.07192657172499</v>
      </c>
      <c r="AM524">
        <v>78891.171681099702</v>
      </c>
      <c r="AN524">
        <v>4322.3110074611704</v>
      </c>
      <c r="AO524">
        <v>17729.830995947999</v>
      </c>
      <c r="AP524">
        <v>396.07192657172499</v>
      </c>
      <c r="AQ524">
        <v>69679.580315536805</v>
      </c>
      <c r="AR524">
        <v>4322.3110074611704</v>
      </c>
      <c r="AS524">
        <v>17729.830995947999</v>
      </c>
      <c r="AT524">
        <v>0</v>
      </c>
    </row>
    <row r="525" spans="1:46" x14ac:dyDescent="0.25">
      <c r="A525" t="s">
        <v>3440</v>
      </c>
      <c r="B525">
        <v>2239</v>
      </c>
      <c r="C525" t="s">
        <v>116</v>
      </c>
      <c r="D525">
        <v>4703</v>
      </c>
      <c r="E525" t="s">
        <v>763</v>
      </c>
      <c r="F525" t="s">
        <v>2892</v>
      </c>
      <c r="G525" t="s">
        <v>2893</v>
      </c>
      <c r="H525" t="s">
        <v>2894</v>
      </c>
      <c r="I525" t="s">
        <v>2895</v>
      </c>
      <c r="J525">
        <v>407.06078389767498</v>
      </c>
      <c r="K525">
        <v>3</v>
      </c>
      <c r="L525">
        <v>2</v>
      </c>
      <c r="M525">
        <v>1</v>
      </c>
      <c r="N525">
        <v>296737.45559836598</v>
      </c>
      <c r="O525">
        <v>404463.31297217699</v>
      </c>
      <c r="P525">
        <v>649860.38089962699</v>
      </c>
      <c r="Q525">
        <v>163345.46752601</v>
      </c>
      <c r="R525">
        <v>66865.909604877495</v>
      </c>
      <c r="S525">
        <v>178170.78034563601</v>
      </c>
      <c r="T525">
        <v>0</v>
      </c>
      <c r="U525">
        <v>1581272.5266010601</v>
      </c>
      <c r="V525">
        <v>1191958.28176224</v>
      </c>
      <c r="W525">
        <v>389314.244838816</v>
      </c>
      <c r="X525">
        <v>0</v>
      </c>
      <c r="Y525">
        <v>0</v>
      </c>
      <c r="Z525">
        <v>0</v>
      </c>
      <c r="AA525">
        <v>0</v>
      </c>
      <c r="AB525">
        <v>0</v>
      </c>
      <c r="AC525">
        <v>178170.78034563601</v>
      </c>
      <c r="AD525">
        <v>0</v>
      </c>
      <c r="AE525">
        <v>0</v>
      </c>
      <c r="AF525">
        <v>0</v>
      </c>
      <c r="AG525">
        <v>0</v>
      </c>
      <c r="AH525">
        <v>0</v>
      </c>
      <c r="AI525">
        <v>0</v>
      </c>
      <c r="AJ525">
        <v>1759443.30694669</v>
      </c>
      <c r="AK525" s="63">
        <v>4322.3110074611704</v>
      </c>
      <c r="AL525">
        <v>396.07192657172499</v>
      </c>
      <c r="AM525">
        <v>78891.171681099702</v>
      </c>
      <c r="AN525">
        <v>4322.3110074611704</v>
      </c>
      <c r="AO525">
        <v>17729.830995947999</v>
      </c>
      <c r="AP525">
        <v>396.07192657172499</v>
      </c>
      <c r="AQ525">
        <v>69679.580315536805</v>
      </c>
      <c r="AR525">
        <v>4322.3110074611704</v>
      </c>
      <c r="AS525">
        <v>17729.830995947999</v>
      </c>
      <c r="AT525">
        <v>0</v>
      </c>
    </row>
    <row r="526" spans="1:46" x14ac:dyDescent="0.25">
      <c r="A526" t="s">
        <v>3441</v>
      </c>
      <c r="B526">
        <v>2239</v>
      </c>
      <c r="C526" t="s">
        <v>116</v>
      </c>
      <c r="D526">
        <v>1198</v>
      </c>
      <c r="E526" t="s">
        <v>764</v>
      </c>
      <c r="F526" t="s">
        <v>2892</v>
      </c>
      <c r="G526" t="s">
        <v>2911</v>
      </c>
      <c r="H526" t="s">
        <v>2894</v>
      </c>
      <c r="I526" t="s">
        <v>2895</v>
      </c>
      <c r="J526">
        <v>734.55946791859799</v>
      </c>
      <c r="K526">
        <v>2</v>
      </c>
      <c r="L526">
        <v>1</v>
      </c>
      <c r="M526">
        <v>1</v>
      </c>
      <c r="N526">
        <v>4956606.1867651204</v>
      </c>
      <c r="O526">
        <v>1990556.4749666001</v>
      </c>
      <c r="P526">
        <v>2029675.1061957499</v>
      </c>
      <c r="Q526">
        <v>310464.87290871999</v>
      </c>
      <c r="R526">
        <v>120662.537203777</v>
      </c>
      <c r="S526">
        <v>321517.17577940598</v>
      </c>
      <c r="T526">
        <v>6554487.8799999999</v>
      </c>
      <c r="U526">
        <v>2853477.29803997</v>
      </c>
      <c r="V526">
        <v>8220873.72694935</v>
      </c>
      <c r="W526">
        <v>1187091.4510906199</v>
      </c>
      <c r="X526">
        <v>0</v>
      </c>
      <c r="Y526">
        <v>0</v>
      </c>
      <c r="Z526">
        <v>0</v>
      </c>
      <c r="AA526">
        <v>0</v>
      </c>
      <c r="AB526">
        <v>0</v>
      </c>
      <c r="AC526">
        <v>321517.17577940598</v>
      </c>
      <c r="AD526">
        <v>0</v>
      </c>
      <c r="AE526">
        <v>0</v>
      </c>
      <c r="AF526">
        <v>0</v>
      </c>
      <c r="AG526">
        <v>0</v>
      </c>
      <c r="AH526">
        <v>0</v>
      </c>
      <c r="AI526">
        <v>0</v>
      </c>
      <c r="AJ526">
        <v>9729482.3538193796</v>
      </c>
      <c r="AK526" s="63">
        <v>13245.3297231172</v>
      </c>
      <c r="AL526">
        <v>396.07192657172499</v>
      </c>
      <c r="AM526">
        <v>78891.171681099702</v>
      </c>
      <c r="AN526">
        <v>4322.3110074611704</v>
      </c>
      <c r="AO526">
        <v>17729.830995947999</v>
      </c>
      <c r="AP526">
        <v>3712.8033307938799</v>
      </c>
      <c r="AQ526">
        <v>25435.7452526624</v>
      </c>
      <c r="AR526">
        <v>12010.9213087628</v>
      </c>
      <c r="AS526">
        <v>13245.3297231172</v>
      </c>
      <c r="AT526">
        <v>0</v>
      </c>
    </row>
    <row r="527" spans="1:46" x14ac:dyDescent="0.25">
      <c r="A527" t="s">
        <v>3442</v>
      </c>
      <c r="B527">
        <v>2239</v>
      </c>
      <c r="C527" t="s">
        <v>116</v>
      </c>
      <c r="D527">
        <v>1302</v>
      </c>
      <c r="E527" t="s">
        <v>765</v>
      </c>
      <c r="F527" t="s">
        <v>2892</v>
      </c>
      <c r="G527" t="s">
        <v>2893</v>
      </c>
      <c r="H527" t="s">
        <v>2894</v>
      </c>
      <c r="I527" t="s">
        <v>2895</v>
      </c>
      <c r="J527">
        <v>475.28373137372699</v>
      </c>
      <c r="K527">
        <v>2</v>
      </c>
      <c r="L527">
        <v>1</v>
      </c>
      <c r="M527">
        <v>1</v>
      </c>
      <c r="N527">
        <v>3747430.1024764101</v>
      </c>
      <c r="O527">
        <v>1073287.02712817</v>
      </c>
      <c r="P527">
        <v>1101785.3084429</v>
      </c>
      <c r="Q527">
        <v>194212.421358085</v>
      </c>
      <c r="R527">
        <v>78072.563793551904</v>
      </c>
      <c r="S527">
        <v>208032.010584762</v>
      </c>
      <c r="T527">
        <v>4348495.33</v>
      </c>
      <c r="U527">
        <v>1846292.0931991199</v>
      </c>
      <c r="V527">
        <v>5608112.0516520599</v>
      </c>
      <c r="W527">
        <v>586675.37154705299</v>
      </c>
      <c r="X527">
        <v>0</v>
      </c>
      <c r="Y527">
        <v>0</v>
      </c>
      <c r="Z527">
        <v>0</v>
      </c>
      <c r="AA527">
        <v>0</v>
      </c>
      <c r="AB527">
        <v>0</v>
      </c>
      <c r="AC527">
        <v>208032.010584762</v>
      </c>
      <c r="AD527">
        <v>0</v>
      </c>
      <c r="AE527">
        <v>0</v>
      </c>
      <c r="AF527">
        <v>0</v>
      </c>
      <c r="AG527">
        <v>0</v>
      </c>
      <c r="AH527">
        <v>0</v>
      </c>
      <c r="AI527">
        <v>0</v>
      </c>
      <c r="AJ527">
        <v>6402819.4337838804</v>
      </c>
      <c r="AK527" s="63">
        <v>13471.5728966308</v>
      </c>
      <c r="AL527">
        <v>396.07192657172499</v>
      </c>
      <c r="AM527">
        <v>78891.171681099702</v>
      </c>
      <c r="AN527">
        <v>4322.3110074611704</v>
      </c>
      <c r="AO527">
        <v>17729.830995947999</v>
      </c>
      <c r="AP527">
        <v>396.07192657172499</v>
      </c>
      <c r="AQ527">
        <v>69679.580315536805</v>
      </c>
      <c r="AR527">
        <v>4322.3110074611704</v>
      </c>
      <c r="AS527">
        <v>17729.830995947999</v>
      </c>
      <c r="AT527">
        <v>0</v>
      </c>
    </row>
    <row r="528" spans="1:46" x14ac:dyDescent="0.25">
      <c r="A528" t="s">
        <v>3443</v>
      </c>
      <c r="B528">
        <v>2239</v>
      </c>
      <c r="C528" t="s">
        <v>116</v>
      </c>
      <c r="D528">
        <v>1119</v>
      </c>
      <c r="E528" t="s">
        <v>766</v>
      </c>
      <c r="F528" t="s">
        <v>2892</v>
      </c>
      <c r="G528" t="s">
        <v>2893</v>
      </c>
      <c r="H528" t="s">
        <v>2894</v>
      </c>
      <c r="I528" t="s">
        <v>2895</v>
      </c>
      <c r="J528">
        <v>361.21065523574799</v>
      </c>
      <c r="K528">
        <v>6</v>
      </c>
      <c r="L528">
        <v>1</v>
      </c>
      <c r="M528">
        <v>1</v>
      </c>
      <c r="N528">
        <v>3205261.1919392301</v>
      </c>
      <c r="O528">
        <v>924053.14579057996</v>
      </c>
      <c r="P528">
        <v>1010326.47022427</v>
      </c>
      <c r="Q528">
        <v>148056.59481223099</v>
      </c>
      <c r="R528">
        <v>59334.3303426239</v>
      </c>
      <c r="S528">
        <v>158102.14802880501</v>
      </c>
      <c r="T528">
        <v>3943869.09</v>
      </c>
      <c r="U528">
        <v>1403162.64310893</v>
      </c>
      <c r="V528">
        <v>4509101.95900298</v>
      </c>
      <c r="W528">
        <v>837929.77410595398</v>
      </c>
      <c r="X528">
        <v>0</v>
      </c>
      <c r="Y528">
        <v>0</v>
      </c>
      <c r="Z528">
        <v>0</v>
      </c>
      <c r="AA528">
        <v>0</v>
      </c>
      <c r="AB528">
        <v>0</v>
      </c>
      <c r="AC528">
        <v>158102.14802880501</v>
      </c>
      <c r="AD528">
        <v>0</v>
      </c>
      <c r="AE528">
        <v>0</v>
      </c>
      <c r="AF528">
        <v>0</v>
      </c>
      <c r="AG528">
        <v>0</v>
      </c>
      <c r="AH528">
        <v>0</v>
      </c>
      <c r="AI528">
        <v>0</v>
      </c>
      <c r="AJ528">
        <v>5505133.8811377399</v>
      </c>
      <c r="AK528" s="63">
        <v>15240.784847680499</v>
      </c>
      <c r="AL528">
        <v>396.07192657172499</v>
      </c>
      <c r="AM528">
        <v>78891.171681099702</v>
      </c>
      <c r="AN528">
        <v>4322.3110074611704</v>
      </c>
      <c r="AO528">
        <v>17729.830995947999</v>
      </c>
      <c r="AP528">
        <v>396.07192657172499</v>
      </c>
      <c r="AQ528">
        <v>69679.580315536805</v>
      </c>
      <c r="AR528">
        <v>4322.3110074611704</v>
      </c>
      <c r="AS528">
        <v>17729.830995947999</v>
      </c>
      <c r="AT528">
        <v>0</v>
      </c>
    </row>
    <row r="529" spans="1:46" x14ac:dyDescent="0.25">
      <c r="A529" t="s">
        <v>3444</v>
      </c>
      <c r="B529">
        <v>2239</v>
      </c>
      <c r="C529" t="s">
        <v>116</v>
      </c>
      <c r="D529">
        <v>1114</v>
      </c>
      <c r="E529" t="s">
        <v>767</v>
      </c>
      <c r="F529" t="s">
        <v>2892</v>
      </c>
      <c r="G529" t="s">
        <v>2893</v>
      </c>
      <c r="H529" t="s">
        <v>2894</v>
      </c>
      <c r="I529" t="s">
        <v>2895</v>
      </c>
      <c r="J529">
        <v>450.84373103813402</v>
      </c>
      <c r="K529">
        <v>3</v>
      </c>
      <c r="L529">
        <v>1</v>
      </c>
      <c r="M529">
        <v>1</v>
      </c>
      <c r="N529">
        <v>3648507.4039794998</v>
      </c>
      <c r="O529">
        <v>1031642.49939917</v>
      </c>
      <c r="P529">
        <v>1116678.4280312499</v>
      </c>
      <c r="Q529">
        <v>184621.361048939</v>
      </c>
      <c r="R529">
        <v>74057.922939340497</v>
      </c>
      <c r="S529">
        <v>197334.605912798</v>
      </c>
      <c r="T529">
        <v>4304155.4000000004</v>
      </c>
      <c r="U529">
        <v>1751352.2153981901</v>
      </c>
      <c r="V529">
        <v>5227241.8688919097</v>
      </c>
      <c r="W529">
        <v>828265.74650627398</v>
      </c>
      <c r="X529">
        <v>0</v>
      </c>
      <c r="Y529">
        <v>0</v>
      </c>
      <c r="Z529">
        <v>0</v>
      </c>
      <c r="AA529">
        <v>0</v>
      </c>
      <c r="AB529">
        <v>0</v>
      </c>
      <c r="AC529">
        <v>197334.605912798</v>
      </c>
      <c r="AD529">
        <v>0</v>
      </c>
      <c r="AE529">
        <v>0</v>
      </c>
      <c r="AF529">
        <v>0</v>
      </c>
      <c r="AG529">
        <v>0</v>
      </c>
      <c r="AH529">
        <v>0</v>
      </c>
      <c r="AI529">
        <v>0</v>
      </c>
      <c r="AJ529">
        <v>6252842.2213109899</v>
      </c>
      <c r="AK529" s="63">
        <v>13869.200769217499</v>
      </c>
      <c r="AL529">
        <v>396.07192657172499</v>
      </c>
      <c r="AM529">
        <v>78891.171681099702</v>
      </c>
      <c r="AN529">
        <v>4322.3110074611704</v>
      </c>
      <c r="AO529">
        <v>17729.830995947999</v>
      </c>
      <c r="AP529">
        <v>396.07192657172499</v>
      </c>
      <c r="AQ529">
        <v>69679.580315536805</v>
      </c>
      <c r="AR529">
        <v>4322.3110074611704</v>
      </c>
      <c r="AS529">
        <v>17729.830995947999</v>
      </c>
      <c r="AT529">
        <v>0</v>
      </c>
    </row>
    <row r="530" spans="1:46" x14ac:dyDescent="0.25">
      <c r="A530" t="s">
        <v>3445</v>
      </c>
      <c r="B530">
        <v>2239</v>
      </c>
      <c r="C530" t="s">
        <v>116</v>
      </c>
      <c r="D530">
        <v>1111</v>
      </c>
      <c r="E530" t="s">
        <v>768</v>
      </c>
      <c r="F530" t="s">
        <v>2892</v>
      </c>
      <c r="G530" t="s">
        <v>2893</v>
      </c>
      <c r="H530" t="s">
        <v>2894</v>
      </c>
      <c r="I530" t="s">
        <v>2895</v>
      </c>
      <c r="J530">
        <v>371.28373137372699</v>
      </c>
      <c r="K530">
        <v>2</v>
      </c>
      <c r="L530">
        <v>1</v>
      </c>
      <c r="M530">
        <v>1</v>
      </c>
      <c r="N530">
        <v>2881543.0305518401</v>
      </c>
      <c r="O530">
        <v>969690.84523221897</v>
      </c>
      <c r="P530">
        <v>848960.06535400997</v>
      </c>
      <c r="Q530">
        <v>151228.951679449</v>
      </c>
      <c r="R530">
        <v>60988.985925104302</v>
      </c>
      <c r="S530">
        <v>162511.14026529601</v>
      </c>
      <c r="T530">
        <v>3470119.26</v>
      </c>
      <c r="U530">
        <v>1442292.6187426201</v>
      </c>
      <c r="V530">
        <v>4465715.4421735099</v>
      </c>
      <c r="W530">
        <v>446696.43656910898</v>
      </c>
      <c r="X530">
        <v>0</v>
      </c>
      <c r="Y530">
        <v>0</v>
      </c>
      <c r="Z530">
        <v>0</v>
      </c>
      <c r="AA530">
        <v>0</v>
      </c>
      <c r="AB530">
        <v>0</v>
      </c>
      <c r="AC530">
        <v>162511.14026529601</v>
      </c>
      <c r="AD530">
        <v>0</v>
      </c>
      <c r="AE530">
        <v>0</v>
      </c>
      <c r="AF530">
        <v>0</v>
      </c>
      <c r="AG530">
        <v>0</v>
      </c>
      <c r="AH530">
        <v>0</v>
      </c>
      <c r="AI530">
        <v>0</v>
      </c>
      <c r="AJ530">
        <v>5074923.01900791</v>
      </c>
      <c r="AK530" s="63">
        <v>13668.5844010213</v>
      </c>
      <c r="AL530">
        <v>396.07192657172499</v>
      </c>
      <c r="AM530">
        <v>78891.171681099702</v>
      </c>
      <c r="AN530">
        <v>4322.3110074611704</v>
      </c>
      <c r="AO530">
        <v>17729.830995947999</v>
      </c>
      <c r="AP530">
        <v>396.07192657172499</v>
      </c>
      <c r="AQ530">
        <v>69679.580315536805</v>
      </c>
      <c r="AR530">
        <v>4322.3110074611704</v>
      </c>
      <c r="AS530">
        <v>17729.830995947999</v>
      </c>
      <c r="AT530">
        <v>0</v>
      </c>
    </row>
    <row r="531" spans="1:46" x14ac:dyDescent="0.25">
      <c r="A531" t="s">
        <v>3446</v>
      </c>
      <c r="B531">
        <v>2239</v>
      </c>
      <c r="C531" t="s">
        <v>116</v>
      </c>
      <c r="D531">
        <v>1151</v>
      </c>
      <c r="E531" t="s">
        <v>769</v>
      </c>
      <c r="F531" t="s">
        <v>2892</v>
      </c>
      <c r="G531" t="s">
        <v>2893</v>
      </c>
      <c r="H531" t="s">
        <v>2894</v>
      </c>
      <c r="I531" t="s">
        <v>2895</v>
      </c>
      <c r="J531">
        <v>523.34211063478801</v>
      </c>
      <c r="K531">
        <v>5</v>
      </c>
      <c r="L531">
        <v>1</v>
      </c>
      <c r="M531">
        <v>1</v>
      </c>
      <c r="N531">
        <v>3863044.9773555798</v>
      </c>
      <c r="O531">
        <v>1292950.7139746801</v>
      </c>
      <c r="P531">
        <v>1315040.6952301799</v>
      </c>
      <c r="Q531">
        <v>217259.77150245599</v>
      </c>
      <c r="R531">
        <v>85966.881719876197</v>
      </c>
      <c r="S531">
        <v>229067.19568193899</v>
      </c>
      <c r="T531">
        <v>4741282.87</v>
      </c>
      <c r="U531">
        <v>2032980.1697827601</v>
      </c>
      <c r="V531">
        <v>5864860.2695171898</v>
      </c>
      <c r="W531">
        <v>909402.77026557305</v>
      </c>
      <c r="X531">
        <v>0</v>
      </c>
      <c r="Y531">
        <v>0</v>
      </c>
      <c r="Z531">
        <v>0</v>
      </c>
      <c r="AA531">
        <v>0</v>
      </c>
      <c r="AB531">
        <v>0</v>
      </c>
      <c r="AC531">
        <v>229067.19568193899</v>
      </c>
      <c r="AD531">
        <v>0</v>
      </c>
      <c r="AE531">
        <v>0</v>
      </c>
      <c r="AF531">
        <v>0</v>
      </c>
      <c r="AG531">
        <v>0</v>
      </c>
      <c r="AH531">
        <v>0</v>
      </c>
      <c r="AI531">
        <v>0</v>
      </c>
      <c r="AJ531">
        <v>7003330.2354646996</v>
      </c>
      <c r="AK531" s="63">
        <v>13381.935244939499</v>
      </c>
      <c r="AL531">
        <v>396.07192657172499</v>
      </c>
      <c r="AM531">
        <v>78891.171681099702</v>
      </c>
      <c r="AN531">
        <v>4322.3110074611704</v>
      </c>
      <c r="AO531">
        <v>17729.830995947999</v>
      </c>
      <c r="AP531">
        <v>396.07192657172499</v>
      </c>
      <c r="AQ531">
        <v>69679.580315536805</v>
      </c>
      <c r="AR531">
        <v>4322.3110074611704</v>
      </c>
      <c r="AS531">
        <v>17729.830995947999</v>
      </c>
      <c r="AT531">
        <v>0</v>
      </c>
    </row>
    <row r="532" spans="1:46" x14ac:dyDescent="0.25">
      <c r="A532" t="s">
        <v>3447</v>
      </c>
      <c r="B532">
        <v>2024</v>
      </c>
      <c r="C532" t="s">
        <v>118</v>
      </c>
      <c r="D532">
        <v>3372</v>
      </c>
      <c r="E532" t="s">
        <v>770</v>
      </c>
      <c r="F532" t="s">
        <v>2892</v>
      </c>
      <c r="G532" t="s">
        <v>2893</v>
      </c>
      <c r="H532" t="s">
        <v>2894</v>
      </c>
      <c r="I532" t="s">
        <v>2895</v>
      </c>
      <c r="J532">
        <v>67.405405405398</v>
      </c>
      <c r="K532">
        <v>2</v>
      </c>
      <c r="L532">
        <v>1</v>
      </c>
      <c r="M532">
        <v>2</v>
      </c>
      <c r="N532">
        <v>747805.67244533997</v>
      </c>
      <c r="O532">
        <v>380458.04594066797</v>
      </c>
      <c r="P532">
        <v>254535.278466438</v>
      </c>
      <c r="Q532">
        <v>43462.035717445498</v>
      </c>
      <c r="R532">
        <v>12337.116314496699</v>
      </c>
      <c r="S532">
        <v>14583.0430906853</v>
      </c>
      <c r="T532">
        <v>1149577.29</v>
      </c>
      <c r="U532">
        <v>289020.858884388</v>
      </c>
      <c r="V532">
        <v>1275101.21785823</v>
      </c>
      <c r="W532">
        <v>163496.931026156</v>
      </c>
      <c r="X532">
        <v>0</v>
      </c>
      <c r="Y532">
        <v>0</v>
      </c>
      <c r="Z532">
        <v>0</v>
      </c>
      <c r="AA532">
        <v>0</v>
      </c>
      <c r="AB532">
        <v>0</v>
      </c>
      <c r="AC532">
        <v>14583.0430906853</v>
      </c>
      <c r="AD532">
        <v>0</v>
      </c>
      <c r="AE532">
        <v>0</v>
      </c>
      <c r="AF532">
        <v>0</v>
      </c>
      <c r="AG532">
        <v>0</v>
      </c>
      <c r="AH532">
        <v>0</v>
      </c>
      <c r="AI532">
        <v>0</v>
      </c>
      <c r="AJ532">
        <v>1453181.1919750699</v>
      </c>
      <c r="AK532" s="63">
        <v>21558.8228159918</v>
      </c>
      <c r="AL532">
        <v>396.07192657172499</v>
      </c>
      <c r="AM532">
        <v>78891.171681099702</v>
      </c>
      <c r="AN532">
        <v>4504.1477037205104</v>
      </c>
      <c r="AO532">
        <v>21558.8228159918</v>
      </c>
      <c r="AP532">
        <v>396.07192657172499</v>
      </c>
      <c r="AQ532">
        <v>69679.580315536805</v>
      </c>
      <c r="AR532">
        <v>14262.642968198899</v>
      </c>
      <c r="AS532">
        <v>21558.8228159918</v>
      </c>
      <c r="AT532">
        <v>0</v>
      </c>
    </row>
    <row r="533" spans="1:46" x14ac:dyDescent="0.25">
      <c r="A533" t="s">
        <v>3448</v>
      </c>
      <c r="B533">
        <v>2024</v>
      </c>
      <c r="C533" t="s">
        <v>118</v>
      </c>
      <c r="D533">
        <v>2024</v>
      </c>
      <c r="E533" t="s">
        <v>118</v>
      </c>
      <c r="F533" t="s">
        <v>1871</v>
      </c>
      <c r="G533" t="s">
        <v>1871</v>
      </c>
      <c r="H533" t="s">
        <v>2899</v>
      </c>
      <c r="I533" t="s">
        <v>2895</v>
      </c>
      <c r="J533">
        <v>30.072876815164999</v>
      </c>
      <c r="K533">
        <v>5</v>
      </c>
      <c r="L533">
        <v>1</v>
      </c>
      <c r="M533">
        <v>2</v>
      </c>
      <c r="N533">
        <v>30936.973065592902</v>
      </c>
      <c r="O533">
        <v>30337.831759711698</v>
      </c>
      <c r="P533">
        <v>42776.9046572476</v>
      </c>
      <c r="Q533">
        <v>19390.558344781799</v>
      </c>
      <c r="R533">
        <v>5504.1962428507404</v>
      </c>
      <c r="S533">
        <v>6506.21498111041</v>
      </c>
      <c r="T533">
        <v>0</v>
      </c>
      <c r="U533">
        <v>128946.464070185</v>
      </c>
      <c r="V533">
        <v>91167.363278045799</v>
      </c>
      <c r="W533">
        <v>37779.100792138903</v>
      </c>
      <c r="X533">
        <v>0</v>
      </c>
      <c r="Y533">
        <v>0</v>
      </c>
      <c r="Z533">
        <v>0</v>
      </c>
      <c r="AA533">
        <v>0</v>
      </c>
      <c r="AB533">
        <v>0</v>
      </c>
      <c r="AC533">
        <v>6506.21498111041</v>
      </c>
      <c r="AD533">
        <v>0</v>
      </c>
      <c r="AE533">
        <v>0</v>
      </c>
      <c r="AF533">
        <v>0</v>
      </c>
      <c r="AG533">
        <v>0</v>
      </c>
      <c r="AH533">
        <v>0</v>
      </c>
      <c r="AI533">
        <v>0</v>
      </c>
      <c r="AJ533">
        <v>135452.67905129501</v>
      </c>
      <c r="AK533" s="63">
        <v>4504.1477037205104</v>
      </c>
      <c r="AL533">
        <v>396.07192657172499</v>
      </c>
      <c r="AM533">
        <v>78891.171681099702</v>
      </c>
      <c r="AN533">
        <v>4504.1477037205104</v>
      </c>
      <c r="AO533">
        <v>21558.8228159918</v>
      </c>
      <c r="AP533">
        <v>539.66620917061095</v>
      </c>
      <c r="AQ533">
        <v>36189.915802998497</v>
      </c>
      <c r="AR533">
        <v>4504.1477037205104</v>
      </c>
      <c r="AS533">
        <v>4504.1477037205104</v>
      </c>
      <c r="AT533">
        <v>0</v>
      </c>
    </row>
    <row r="534" spans="1:46" x14ac:dyDescent="0.25">
      <c r="A534" t="s">
        <v>3449</v>
      </c>
      <c r="B534">
        <v>2024</v>
      </c>
      <c r="C534" t="s">
        <v>118</v>
      </c>
      <c r="D534">
        <v>361</v>
      </c>
      <c r="E534" t="s">
        <v>771</v>
      </c>
      <c r="F534" t="s">
        <v>2892</v>
      </c>
      <c r="G534" t="s">
        <v>2911</v>
      </c>
      <c r="H534" t="s">
        <v>2904</v>
      </c>
      <c r="I534" t="s">
        <v>2895</v>
      </c>
      <c r="J534">
        <v>572.03813402431103</v>
      </c>
      <c r="K534">
        <v>1</v>
      </c>
      <c r="L534">
        <v>1</v>
      </c>
      <c r="M534">
        <v>2</v>
      </c>
      <c r="N534">
        <v>4430953.0893331496</v>
      </c>
      <c r="O534">
        <v>1353864.07536167</v>
      </c>
      <c r="P534">
        <v>1187984.98771438</v>
      </c>
      <c r="Q534">
        <v>368841.95953095501</v>
      </c>
      <c r="R534">
        <v>104699.333137168</v>
      </c>
      <c r="S534">
        <v>123759.46272883999</v>
      </c>
      <c r="T534">
        <v>4993558.66</v>
      </c>
      <c r="U534">
        <v>2452784.7850773199</v>
      </c>
      <c r="V534">
        <v>6673874.2215694897</v>
      </c>
      <c r="W534">
        <v>772469.22350783495</v>
      </c>
      <c r="X534">
        <v>0</v>
      </c>
      <c r="Y534">
        <v>0</v>
      </c>
      <c r="Z534">
        <v>0</v>
      </c>
      <c r="AA534">
        <v>0</v>
      </c>
      <c r="AB534">
        <v>0</v>
      </c>
      <c r="AC534">
        <v>123759.46272883999</v>
      </c>
      <c r="AD534">
        <v>0</v>
      </c>
      <c r="AE534">
        <v>0</v>
      </c>
      <c r="AF534">
        <v>0</v>
      </c>
      <c r="AG534">
        <v>0</v>
      </c>
      <c r="AH534">
        <v>0</v>
      </c>
      <c r="AI534">
        <v>0</v>
      </c>
      <c r="AJ534">
        <v>7570102.9078061599</v>
      </c>
      <c r="AK534" s="63">
        <v>13233.5633894723</v>
      </c>
      <c r="AL534">
        <v>396.07192657172499</v>
      </c>
      <c r="AM534">
        <v>78891.171681099702</v>
      </c>
      <c r="AN534">
        <v>4504.1477037205104</v>
      </c>
      <c r="AO534">
        <v>21558.8228159918</v>
      </c>
      <c r="AP534">
        <v>3712.8033307938799</v>
      </c>
      <c r="AQ534">
        <v>25435.7452526624</v>
      </c>
      <c r="AR534">
        <v>13233.5633894723</v>
      </c>
      <c r="AS534">
        <v>16494.2467987085</v>
      </c>
      <c r="AT534">
        <v>0</v>
      </c>
    </row>
    <row r="535" spans="1:46" x14ac:dyDescent="0.25">
      <c r="A535" t="s">
        <v>3450</v>
      </c>
      <c r="B535">
        <v>2024</v>
      </c>
      <c r="C535" t="s">
        <v>118</v>
      </c>
      <c r="D535">
        <v>369</v>
      </c>
      <c r="E535" t="s">
        <v>772</v>
      </c>
      <c r="F535" t="s">
        <v>2892</v>
      </c>
      <c r="G535" t="s">
        <v>2903</v>
      </c>
      <c r="H535" t="s">
        <v>2904</v>
      </c>
      <c r="I535" t="s">
        <v>2895</v>
      </c>
      <c r="J535">
        <v>1311.5512829520101</v>
      </c>
      <c r="K535">
        <v>1</v>
      </c>
      <c r="L535">
        <v>1</v>
      </c>
      <c r="M535">
        <v>2</v>
      </c>
      <c r="N535">
        <v>10833139.3215649</v>
      </c>
      <c r="O535">
        <v>4564271.0923466804</v>
      </c>
      <c r="P535">
        <v>3218853.9181897901</v>
      </c>
      <c r="Q535">
        <v>854327.98939146998</v>
      </c>
      <c r="R535">
        <v>332077.04212417803</v>
      </c>
      <c r="S535">
        <v>283751.85580296197</v>
      </c>
      <c r="T535">
        <v>14179000.52</v>
      </c>
      <c r="U535">
        <v>5623668.8436169997</v>
      </c>
      <c r="V535">
        <v>16001780.3846171</v>
      </c>
      <c r="W535">
        <v>3800888.9789998899</v>
      </c>
      <c r="X535">
        <v>0</v>
      </c>
      <c r="Y535">
        <v>0</v>
      </c>
      <c r="Z535">
        <v>0</v>
      </c>
      <c r="AA535">
        <v>0</v>
      </c>
      <c r="AB535">
        <v>0</v>
      </c>
      <c r="AC535">
        <v>283751.85580296197</v>
      </c>
      <c r="AD535">
        <v>0</v>
      </c>
      <c r="AE535">
        <v>0</v>
      </c>
      <c r="AF535">
        <v>0</v>
      </c>
      <c r="AG535">
        <v>0</v>
      </c>
      <c r="AH535">
        <v>0</v>
      </c>
      <c r="AI535">
        <v>0</v>
      </c>
      <c r="AJ535">
        <v>20086421.219420001</v>
      </c>
      <c r="AK535" s="63">
        <v>15315.0101566825</v>
      </c>
      <c r="AL535">
        <v>396.07192657172499</v>
      </c>
      <c r="AM535">
        <v>78891.171681099702</v>
      </c>
      <c r="AN535">
        <v>4504.1477037205104</v>
      </c>
      <c r="AO535">
        <v>21558.8228159918</v>
      </c>
      <c r="AP535">
        <v>396.07192657172499</v>
      </c>
      <c r="AQ535">
        <v>78891.171681099702</v>
      </c>
      <c r="AR535">
        <v>15315.0101566825</v>
      </c>
      <c r="AS535">
        <v>15315.0101566825</v>
      </c>
      <c r="AT535">
        <v>0</v>
      </c>
    </row>
    <row r="536" spans="1:46" x14ac:dyDescent="0.25">
      <c r="A536" t="s">
        <v>3451</v>
      </c>
      <c r="B536">
        <v>2024</v>
      </c>
      <c r="C536" t="s">
        <v>118</v>
      </c>
      <c r="D536">
        <v>362</v>
      </c>
      <c r="E536" t="s">
        <v>773</v>
      </c>
      <c r="F536" t="s">
        <v>2892</v>
      </c>
      <c r="G536" t="s">
        <v>2893</v>
      </c>
      <c r="H536" t="s">
        <v>2894</v>
      </c>
      <c r="I536" t="s">
        <v>2895</v>
      </c>
      <c r="J536">
        <v>496.519807478639</v>
      </c>
      <c r="K536">
        <v>2</v>
      </c>
      <c r="L536">
        <v>1</v>
      </c>
      <c r="M536">
        <v>2</v>
      </c>
      <c r="N536">
        <v>4178345.8938713302</v>
      </c>
      <c r="O536">
        <v>1238214.8099654301</v>
      </c>
      <c r="P536">
        <v>1146676.68443528</v>
      </c>
      <c r="Q536">
        <v>320148.82897399802</v>
      </c>
      <c r="R536">
        <v>90877.320305011293</v>
      </c>
      <c r="S536">
        <v>107421.203155613</v>
      </c>
      <c r="T536">
        <v>4845286.1900000004</v>
      </c>
      <c r="U536">
        <v>2128977.3475510501</v>
      </c>
      <c r="V536">
        <v>6020786.0155499</v>
      </c>
      <c r="W536">
        <v>953477.52200114902</v>
      </c>
      <c r="X536">
        <v>0</v>
      </c>
      <c r="Y536">
        <v>0</v>
      </c>
      <c r="Z536">
        <v>0</v>
      </c>
      <c r="AA536">
        <v>0</v>
      </c>
      <c r="AB536">
        <v>0</v>
      </c>
      <c r="AC536">
        <v>107421.203155613</v>
      </c>
      <c r="AD536">
        <v>0</v>
      </c>
      <c r="AE536">
        <v>0</v>
      </c>
      <c r="AF536">
        <v>0</v>
      </c>
      <c r="AG536">
        <v>0</v>
      </c>
      <c r="AH536">
        <v>0</v>
      </c>
      <c r="AI536">
        <v>0</v>
      </c>
      <c r="AJ536">
        <v>7081684.7407066599</v>
      </c>
      <c r="AK536" s="63">
        <v>14262.642968198899</v>
      </c>
      <c r="AL536">
        <v>396.07192657172499</v>
      </c>
      <c r="AM536">
        <v>78891.171681099702</v>
      </c>
      <c r="AN536">
        <v>4504.1477037205104</v>
      </c>
      <c r="AO536">
        <v>21558.8228159918</v>
      </c>
      <c r="AP536">
        <v>396.07192657172499</v>
      </c>
      <c r="AQ536">
        <v>69679.580315536805</v>
      </c>
      <c r="AR536">
        <v>14262.642968198899</v>
      </c>
      <c r="AS536">
        <v>21558.8228159918</v>
      </c>
      <c r="AT536">
        <v>0</v>
      </c>
    </row>
    <row r="537" spans="1:46" x14ac:dyDescent="0.25">
      <c r="A537" t="s">
        <v>3452</v>
      </c>
      <c r="B537">
        <v>2024</v>
      </c>
      <c r="C537" t="s">
        <v>118</v>
      </c>
      <c r="D537">
        <v>363</v>
      </c>
      <c r="E537" t="s">
        <v>774</v>
      </c>
      <c r="F537" t="s">
        <v>2892</v>
      </c>
      <c r="G537" t="s">
        <v>2893</v>
      </c>
      <c r="H537" t="s">
        <v>2894</v>
      </c>
      <c r="I537" t="s">
        <v>2895</v>
      </c>
      <c r="J537">
        <v>471.02702702701202</v>
      </c>
      <c r="K537">
        <v>7</v>
      </c>
      <c r="L537">
        <v>1</v>
      </c>
      <c r="M537">
        <v>2</v>
      </c>
      <c r="N537">
        <v>4259516.4689484704</v>
      </c>
      <c r="O537">
        <v>1244887.3271828601</v>
      </c>
      <c r="P537">
        <v>1284917.5784094699</v>
      </c>
      <c r="Q537">
        <v>303711.45087558101</v>
      </c>
      <c r="R537">
        <v>86211.412641967006</v>
      </c>
      <c r="S537">
        <v>101905.884115671</v>
      </c>
      <c r="T537">
        <v>5159574.82</v>
      </c>
      <c r="U537">
        <v>2019669.41805834</v>
      </c>
      <c r="V537">
        <v>5978508.5932853101</v>
      </c>
      <c r="W537">
        <v>1200735.64477304</v>
      </c>
      <c r="X537">
        <v>0</v>
      </c>
      <c r="Y537">
        <v>0</v>
      </c>
      <c r="Z537">
        <v>0</v>
      </c>
      <c r="AA537">
        <v>0</v>
      </c>
      <c r="AB537">
        <v>0</v>
      </c>
      <c r="AC537">
        <v>101905.884115671</v>
      </c>
      <c r="AD537">
        <v>0</v>
      </c>
      <c r="AE537">
        <v>0</v>
      </c>
      <c r="AF537">
        <v>0</v>
      </c>
      <c r="AG537">
        <v>0</v>
      </c>
      <c r="AH537">
        <v>0</v>
      </c>
      <c r="AI537">
        <v>0</v>
      </c>
      <c r="AJ537">
        <v>7281150.1221740199</v>
      </c>
      <c r="AK537" s="63">
        <v>15458.0304406958</v>
      </c>
      <c r="AL537">
        <v>396.07192657172499</v>
      </c>
      <c r="AM537">
        <v>78891.171681099702</v>
      </c>
      <c r="AN537">
        <v>4504.1477037205104</v>
      </c>
      <c r="AO537">
        <v>21558.8228159918</v>
      </c>
      <c r="AP537">
        <v>396.07192657172499</v>
      </c>
      <c r="AQ537">
        <v>69679.580315536805</v>
      </c>
      <c r="AR537">
        <v>14262.642968198899</v>
      </c>
      <c r="AS537">
        <v>21558.8228159918</v>
      </c>
      <c r="AT537">
        <v>0</v>
      </c>
    </row>
    <row r="538" spans="1:46" x14ac:dyDescent="0.25">
      <c r="A538" t="s">
        <v>3453</v>
      </c>
      <c r="B538">
        <v>2024</v>
      </c>
      <c r="C538" t="s">
        <v>118</v>
      </c>
      <c r="D538">
        <v>364</v>
      </c>
      <c r="E538" t="s">
        <v>775</v>
      </c>
      <c r="F538" t="s">
        <v>2892</v>
      </c>
      <c r="G538" t="s">
        <v>2893</v>
      </c>
      <c r="H538" t="s">
        <v>2894</v>
      </c>
      <c r="I538" t="s">
        <v>2895</v>
      </c>
      <c r="J538">
        <v>246.29729729728399</v>
      </c>
      <c r="K538">
        <v>4</v>
      </c>
      <c r="L538">
        <v>1</v>
      </c>
      <c r="M538">
        <v>2</v>
      </c>
      <c r="N538">
        <v>2335519.9281212599</v>
      </c>
      <c r="O538">
        <v>680095.38213606295</v>
      </c>
      <c r="P538">
        <v>689950.55958488304</v>
      </c>
      <c r="Q538">
        <v>158808.95408704999</v>
      </c>
      <c r="R538">
        <v>45079.447062556101</v>
      </c>
      <c r="S538">
        <v>53285.9950623185</v>
      </c>
      <c r="T538">
        <v>2853380.86</v>
      </c>
      <c r="U538">
        <v>1056073.41099181</v>
      </c>
      <c r="V538">
        <v>3405286.32755099</v>
      </c>
      <c r="W538">
        <v>504167.94344081701</v>
      </c>
      <c r="X538">
        <v>0</v>
      </c>
      <c r="Y538">
        <v>0</v>
      </c>
      <c r="Z538">
        <v>0</v>
      </c>
      <c r="AA538">
        <v>0</v>
      </c>
      <c r="AB538">
        <v>0</v>
      </c>
      <c r="AC538">
        <v>53285.9950623185</v>
      </c>
      <c r="AD538">
        <v>0</v>
      </c>
      <c r="AE538">
        <v>0</v>
      </c>
      <c r="AF538">
        <v>0</v>
      </c>
      <c r="AG538">
        <v>0</v>
      </c>
      <c r="AH538">
        <v>0</v>
      </c>
      <c r="AI538">
        <v>0</v>
      </c>
      <c r="AJ538">
        <v>3962740.2660541302</v>
      </c>
      <c r="AK538" s="63">
        <v>16089.2559907836</v>
      </c>
      <c r="AL538">
        <v>396.07192657172499</v>
      </c>
      <c r="AM538">
        <v>78891.171681099702</v>
      </c>
      <c r="AN538">
        <v>4504.1477037205104</v>
      </c>
      <c r="AO538">
        <v>21558.8228159918</v>
      </c>
      <c r="AP538">
        <v>396.07192657172499</v>
      </c>
      <c r="AQ538">
        <v>69679.580315536805</v>
      </c>
      <c r="AR538">
        <v>14262.642968198899</v>
      </c>
      <c r="AS538">
        <v>21558.8228159918</v>
      </c>
      <c r="AT538">
        <v>0</v>
      </c>
    </row>
    <row r="539" spans="1:46" x14ac:dyDescent="0.25">
      <c r="A539" t="s">
        <v>3454</v>
      </c>
      <c r="B539">
        <v>2024</v>
      </c>
      <c r="C539" t="s">
        <v>118</v>
      </c>
      <c r="D539">
        <v>366</v>
      </c>
      <c r="E539" t="s">
        <v>777</v>
      </c>
      <c r="F539" t="s">
        <v>2892</v>
      </c>
      <c r="G539" t="s">
        <v>2893</v>
      </c>
      <c r="H539" t="s">
        <v>2894</v>
      </c>
      <c r="I539" t="s">
        <v>2895</v>
      </c>
      <c r="J539">
        <v>440.040540540525</v>
      </c>
      <c r="K539">
        <v>2</v>
      </c>
      <c r="L539">
        <v>1</v>
      </c>
      <c r="M539">
        <v>2</v>
      </c>
      <c r="N539">
        <v>4001099.6250917702</v>
      </c>
      <c r="O539">
        <v>1195170.03645873</v>
      </c>
      <c r="P539">
        <v>1313063.3075426701</v>
      </c>
      <c r="Q539">
        <v>283731.81015783502</v>
      </c>
      <c r="R539">
        <v>80539.999709099196</v>
      </c>
      <c r="S539">
        <v>95202.011259426596</v>
      </c>
      <c r="T539">
        <v>4986799.2</v>
      </c>
      <c r="U539">
        <v>1886805.57896011</v>
      </c>
      <c r="V539">
        <v>5793926.3786263298</v>
      </c>
      <c r="W539">
        <v>1079678.4003337801</v>
      </c>
      <c r="X539">
        <v>0</v>
      </c>
      <c r="Y539">
        <v>0</v>
      </c>
      <c r="Z539">
        <v>0</v>
      </c>
      <c r="AA539">
        <v>0</v>
      </c>
      <c r="AB539">
        <v>0</v>
      </c>
      <c r="AC539">
        <v>95202.011259426596</v>
      </c>
      <c r="AD539">
        <v>0</v>
      </c>
      <c r="AE539">
        <v>0</v>
      </c>
      <c r="AF539">
        <v>0</v>
      </c>
      <c r="AG539">
        <v>0</v>
      </c>
      <c r="AH539">
        <v>0</v>
      </c>
      <c r="AI539">
        <v>0</v>
      </c>
      <c r="AJ539">
        <v>6968806.7902195305</v>
      </c>
      <c r="AK539" s="63">
        <v>15836.738091584401</v>
      </c>
      <c r="AL539">
        <v>396.07192657172499</v>
      </c>
      <c r="AM539">
        <v>78891.171681099702</v>
      </c>
      <c r="AN539">
        <v>4504.1477037205104</v>
      </c>
      <c r="AO539">
        <v>21558.8228159918</v>
      </c>
      <c r="AP539">
        <v>396.07192657172499</v>
      </c>
      <c r="AQ539">
        <v>69679.580315536805</v>
      </c>
      <c r="AR539">
        <v>14262.642968198899</v>
      </c>
      <c r="AS539">
        <v>21558.8228159918</v>
      </c>
      <c r="AT539">
        <v>0</v>
      </c>
    </row>
    <row r="540" spans="1:46" x14ac:dyDescent="0.25">
      <c r="A540" t="s">
        <v>3455</v>
      </c>
      <c r="B540">
        <v>2024</v>
      </c>
      <c r="C540" t="s">
        <v>118</v>
      </c>
      <c r="D540">
        <v>367</v>
      </c>
      <c r="E540" t="s">
        <v>778</v>
      </c>
      <c r="F540" t="s">
        <v>2892</v>
      </c>
      <c r="G540" t="s">
        <v>2911</v>
      </c>
      <c r="H540" t="s">
        <v>2904</v>
      </c>
      <c r="I540" t="s">
        <v>2895</v>
      </c>
      <c r="J540">
        <v>387.70048130320902</v>
      </c>
      <c r="K540">
        <v>3</v>
      </c>
      <c r="L540">
        <v>1</v>
      </c>
      <c r="M540">
        <v>2</v>
      </c>
      <c r="N540">
        <v>3696180.9975582198</v>
      </c>
      <c r="O540">
        <v>1161697.4888481901</v>
      </c>
      <c r="P540">
        <v>1132003.6409998499</v>
      </c>
      <c r="Q540">
        <v>250106.69292088601</v>
      </c>
      <c r="R540">
        <v>70960.272462674198</v>
      </c>
      <c r="S540">
        <v>83878.329803374203</v>
      </c>
      <c r="T540">
        <v>4648567.1900000004</v>
      </c>
      <c r="U540">
        <v>1662381.90278981</v>
      </c>
      <c r="V540">
        <v>5534135.6076646</v>
      </c>
      <c r="W540">
        <v>776813.48512520804</v>
      </c>
      <c r="X540">
        <v>0</v>
      </c>
      <c r="Y540">
        <v>0</v>
      </c>
      <c r="Z540">
        <v>0</v>
      </c>
      <c r="AA540">
        <v>0</v>
      </c>
      <c r="AB540">
        <v>0</v>
      </c>
      <c r="AC540">
        <v>83878.329803374203</v>
      </c>
      <c r="AD540">
        <v>0</v>
      </c>
      <c r="AE540">
        <v>0</v>
      </c>
      <c r="AF540">
        <v>0</v>
      </c>
      <c r="AG540">
        <v>0</v>
      </c>
      <c r="AH540">
        <v>0</v>
      </c>
      <c r="AI540">
        <v>0</v>
      </c>
      <c r="AJ540">
        <v>6394827.4225931801</v>
      </c>
      <c r="AK540" s="63">
        <v>16494.2467987085</v>
      </c>
      <c r="AL540">
        <v>396.07192657172499</v>
      </c>
      <c r="AM540">
        <v>78891.171681099702</v>
      </c>
      <c r="AN540">
        <v>4504.1477037205104</v>
      </c>
      <c r="AO540">
        <v>21558.8228159918</v>
      </c>
      <c r="AP540">
        <v>3712.8033307938799</v>
      </c>
      <c r="AQ540">
        <v>25435.7452526624</v>
      </c>
      <c r="AR540">
        <v>13233.5633894723</v>
      </c>
      <c r="AS540">
        <v>16494.2467987085</v>
      </c>
      <c r="AT540">
        <v>0</v>
      </c>
    </row>
    <row r="541" spans="1:46" x14ac:dyDescent="0.25">
      <c r="A541" t="s">
        <v>3456</v>
      </c>
      <c r="B541">
        <v>1895</v>
      </c>
      <c r="C541" t="s">
        <v>119</v>
      </c>
      <c r="D541">
        <v>3351</v>
      </c>
      <c r="E541" t="s">
        <v>779</v>
      </c>
      <c r="F541" t="s">
        <v>2906</v>
      </c>
      <c r="G541" t="s">
        <v>2907</v>
      </c>
      <c r="H541" t="s">
        <v>2904</v>
      </c>
      <c r="I541" t="s">
        <v>2895</v>
      </c>
      <c r="J541">
        <v>98.334165834144002</v>
      </c>
      <c r="K541">
        <v>1</v>
      </c>
      <c r="L541">
        <v>1</v>
      </c>
      <c r="M541">
        <v>2</v>
      </c>
      <c r="N541">
        <v>897078.66</v>
      </c>
      <c r="O541">
        <v>285389.94</v>
      </c>
      <c r="P541">
        <v>573193.93000000005</v>
      </c>
      <c r="Q541">
        <v>235551.23</v>
      </c>
      <c r="R541">
        <v>120829.16</v>
      </c>
      <c r="S541">
        <v>78762.06</v>
      </c>
      <c r="T541">
        <v>0</v>
      </c>
      <c r="U541">
        <v>2112042.92</v>
      </c>
      <c r="V541">
        <v>1860067.86</v>
      </c>
      <c r="W541">
        <v>251975.06</v>
      </c>
      <c r="X541">
        <v>0</v>
      </c>
      <c r="Y541">
        <v>0</v>
      </c>
      <c r="Z541">
        <v>0</v>
      </c>
      <c r="AA541">
        <v>0</v>
      </c>
      <c r="AB541">
        <v>0</v>
      </c>
      <c r="AC541">
        <v>78762.06</v>
      </c>
      <c r="AD541">
        <v>0</v>
      </c>
      <c r="AE541">
        <v>0</v>
      </c>
      <c r="AF541">
        <v>0</v>
      </c>
      <c r="AG541">
        <v>0</v>
      </c>
      <c r="AH541">
        <v>0</v>
      </c>
      <c r="AI541">
        <v>0</v>
      </c>
      <c r="AJ541">
        <v>2190804.98</v>
      </c>
      <c r="AK541" s="63">
        <v>22279.184059944499</v>
      </c>
      <c r="AL541">
        <v>396.07192657172499</v>
      </c>
      <c r="AM541">
        <v>78891.171681099702</v>
      </c>
      <c r="AN541">
        <v>22279.184059944499</v>
      </c>
      <c r="AO541">
        <v>22279.184059944499</v>
      </c>
      <c r="AP541">
        <v>396.07192657172499</v>
      </c>
      <c r="AQ541">
        <v>59280.106098625802</v>
      </c>
      <c r="AR541">
        <v>22279.184059944499</v>
      </c>
      <c r="AS541">
        <v>22279.184059944499</v>
      </c>
      <c r="AT541">
        <v>0</v>
      </c>
    </row>
    <row r="542" spans="1:46" x14ac:dyDescent="0.25">
      <c r="A542" t="s">
        <v>3457</v>
      </c>
      <c r="B542">
        <v>2215</v>
      </c>
      <c r="C542" t="s">
        <v>120</v>
      </c>
      <c r="D542">
        <v>1079</v>
      </c>
      <c r="E542" t="s">
        <v>780</v>
      </c>
      <c r="F542" t="s">
        <v>2906</v>
      </c>
      <c r="G542" t="s">
        <v>2907</v>
      </c>
      <c r="H542" t="s">
        <v>2894</v>
      </c>
      <c r="I542" t="s">
        <v>2895</v>
      </c>
      <c r="J542">
        <v>290.85862050950101</v>
      </c>
      <c r="K542">
        <v>1</v>
      </c>
      <c r="L542">
        <v>1</v>
      </c>
      <c r="M542">
        <v>1</v>
      </c>
      <c r="N542">
        <v>2603861.98</v>
      </c>
      <c r="O542">
        <v>731920.63</v>
      </c>
      <c r="P542">
        <v>1113891.1599999999</v>
      </c>
      <c r="Q542">
        <v>292071.46999999997</v>
      </c>
      <c r="R542">
        <v>910697.63</v>
      </c>
      <c r="S542">
        <v>141700.45000000001</v>
      </c>
      <c r="T542">
        <v>27254.240000000002</v>
      </c>
      <c r="U542">
        <v>5625188.6299999999</v>
      </c>
      <c r="V542">
        <v>5049263</v>
      </c>
      <c r="W542">
        <v>603179.87</v>
      </c>
      <c r="X542">
        <v>0</v>
      </c>
      <c r="Y542">
        <v>0</v>
      </c>
      <c r="Z542">
        <v>0</v>
      </c>
      <c r="AA542">
        <v>0</v>
      </c>
      <c r="AB542">
        <v>0</v>
      </c>
      <c r="AC542">
        <v>141700.45000000001</v>
      </c>
      <c r="AD542">
        <v>0</v>
      </c>
      <c r="AE542">
        <v>0</v>
      </c>
      <c r="AF542">
        <v>0</v>
      </c>
      <c r="AG542">
        <v>0</v>
      </c>
      <c r="AH542">
        <v>0</v>
      </c>
      <c r="AI542">
        <v>0</v>
      </c>
      <c r="AJ542">
        <v>5794143.3200000003</v>
      </c>
      <c r="AK542" s="63">
        <v>19920.823766028701</v>
      </c>
      <c r="AL542">
        <v>396.07192657172499</v>
      </c>
      <c r="AM542">
        <v>78891.171681099702</v>
      </c>
      <c r="AN542">
        <v>19920.823766028701</v>
      </c>
      <c r="AO542">
        <v>19920.823766028701</v>
      </c>
      <c r="AP542">
        <v>396.07192657172499</v>
      </c>
      <c r="AQ542">
        <v>59280.106098625802</v>
      </c>
      <c r="AR542">
        <v>19920.823766028701</v>
      </c>
      <c r="AS542">
        <v>19920.823766028701</v>
      </c>
      <c r="AT542">
        <v>0</v>
      </c>
    </row>
    <row r="543" spans="1:46" x14ac:dyDescent="0.25">
      <c r="A543" t="s">
        <v>3458</v>
      </c>
      <c r="B543">
        <v>3997</v>
      </c>
      <c r="C543" t="s">
        <v>123</v>
      </c>
      <c r="D543">
        <v>3363</v>
      </c>
      <c r="E543" t="s">
        <v>782</v>
      </c>
      <c r="F543" t="s">
        <v>2906</v>
      </c>
      <c r="G543" t="s">
        <v>2907</v>
      </c>
      <c r="H543" t="s">
        <v>2904</v>
      </c>
      <c r="I543" t="s">
        <v>2895</v>
      </c>
      <c r="J543">
        <v>179.955479451987</v>
      </c>
      <c r="K543">
        <v>1</v>
      </c>
      <c r="L543">
        <v>1</v>
      </c>
      <c r="M543">
        <v>1</v>
      </c>
      <c r="N543">
        <v>2174585.7000000002</v>
      </c>
      <c r="O543">
        <v>756056.04</v>
      </c>
      <c r="P543">
        <v>907086.27</v>
      </c>
      <c r="Q543">
        <v>82172.87</v>
      </c>
      <c r="R543">
        <v>56429.01</v>
      </c>
      <c r="S543">
        <v>90328.639999999999</v>
      </c>
      <c r="T543">
        <v>49700.6</v>
      </c>
      <c r="U543">
        <v>3926629.29</v>
      </c>
      <c r="V543">
        <v>3418137.7</v>
      </c>
      <c r="W543">
        <v>558192.18999999994</v>
      </c>
      <c r="X543">
        <v>0</v>
      </c>
      <c r="Y543">
        <v>0</v>
      </c>
      <c r="Z543">
        <v>0</v>
      </c>
      <c r="AA543">
        <v>0</v>
      </c>
      <c r="AB543">
        <v>0</v>
      </c>
      <c r="AC543">
        <v>90328.639999999999</v>
      </c>
      <c r="AD543">
        <v>0</v>
      </c>
      <c r="AE543">
        <v>0</v>
      </c>
      <c r="AF543">
        <v>0</v>
      </c>
      <c r="AG543">
        <v>0</v>
      </c>
      <c r="AH543">
        <v>0</v>
      </c>
      <c r="AI543">
        <v>0</v>
      </c>
      <c r="AJ543">
        <v>4066658.53</v>
      </c>
      <c r="AK543" s="63">
        <v>22598.136730173901</v>
      </c>
      <c r="AL543">
        <v>396.07192657172499</v>
      </c>
      <c r="AM543">
        <v>78891.171681099702</v>
      </c>
      <c r="AN543">
        <v>22598.136730173901</v>
      </c>
      <c r="AO543">
        <v>22598.136730173901</v>
      </c>
      <c r="AP543">
        <v>396.07192657172499</v>
      </c>
      <c r="AQ543">
        <v>59280.106098625802</v>
      </c>
      <c r="AR543">
        <v>22598.136730173901</v>
      </c>
      <c r="AS543">
        <v>22598.136730173901</v>
      </c>
      <c r="AT543">
        <v>0</v>
      </c>
    </row>
    <row r="544" spans="1:46" x14ac:dyDescent="0.25">
      <c r="A544" t="s">
        <v>3459</v>
      </c>
      <c r="B544">
        <v>2053</v>
      </c>
      <c r="C544" t="s">
        <v>124</v>
      </c>
      <c r="D544">
        <v>3458</v>
      </c>
      <c r="E544" t="s">
        <v>783</v>
      </c>
      <c r="F544" t="s">
        <v>2892</v>
      </c>
      <c r="G544" t="s">
        <v>2893</v>
      </c>
      <c r="H544" t="s">
        <v>2894</v>
      </c>
      <c r="I544" t="s">
        <v>2895</v>
      </c>
      <c r="J544">
        <v>15</v>
      </c>
      <c r="K544">
        <v>1</v>
      </c>
      <c r="L544">
        <v>1</v>
      </c>
      <c r="M544">
        <v>3</v>
      </c>
      <c r="N544">
        <v>249045.298700221</v>
      </c>
      <c r="O544">
        <v>13463.618149874999</v>
      </c>
      <c r="P544">
        <v>30459.237757188399</v>
      </c>
      <c r="Q544">
        <v>11984.410195120099</v>
      </c>
      <c r="R544">
        <v>25832.942722126601</v>
      </c>
      <c r="S544">
        <v>8355.4354589494596</v>
      </c>
      <c r="T544">
        <v>247526.01</v>
      </c>
      <c r="U544">
        <v>83259.497524531107</v>
      </c>
      <c r="V544">
        <v>315476.40535252698</v>
      </c>
      <c r="W544">
        <v>15309.102172004101</v>
      </c>
      <c r="X544">
        <v>0</v>
      </c>
      <c r="Y544">
        <v>0</v>
      </c>
      <c r="Z544">
        <v>0</v>
      </c>
      <c r="AA544">
        <v>0</v>
      </c>
      <c r="AB544">
        <v>0</v>
      </c>
      <c r="AC544">
        <v>8298.6668283112904</v>
      </c>
      <c r="AD544">
        <v>56.768630638165597</v>
      </c>
      <c r="AE544">
        <v>0</v>
      </c>
      <c r="AF544">
        <v>0</v>
      </c>
      <c r="AG544">
        <v>0</v>
      </c>
      <c r="AH544">
        <v>0</v>
      </c>
      <c r="AI544">
        <v>0</v>
      </c>
      <c r="AJ544">
        <v>339140.94298348099</v>
      </c>
      <c r="AK544" s="63">
        <v>22609.396198898699</v>
      </c>
      <c r="AL544">
        <v>396.07192657172499</v>
      </c>
      <c r="AM544">
        <v>78891.171681099702</v>
      </c>
      <c r="AN544">
        <v>6107.6621988987099</v>
      </c>
      <c r="AO544">
        <v>22609.396198898699</v>
      </c>
      <c r="AP544">
        <v>396.07192657172499</v>
      </c>
      <c r="AQ544">
        <v>69679.580315536805</v>
      </c>
      <c r="AR544">
        <v>16010.7915294051</v>
      </c>
      <c r="AS544">
        <v>22609.396198898699</v>
      </c>
      <c r="AT544">
        <v>0</v>
      </c>
    </row>
    <row r="545" spans="1:46" x14ac:dyDescent="0.25">
      <c r="A545" t="s">
        <v>3460</v>
      </c>
      <c r="B545">
        <v>2053</v>
      </c>
      <c r="C545" t="s">
        <v>124</v>
      </c>
      <c r="D545">
        <v>5359</v>
      </c>
      <c r="E545" t="s">
        <v>784</v>
      </c>
      <c r="F545" t="s">
        <v>2945</v>
      </c>
      <c r="G545" t="s">
        <v>2903</v>
      </c>
      <c r="H545" t="s">
        <v>2894</v>
      </c>
      <c r="I545" t="s">
        <v>2895</v>
      </c>
      <c r="J545">
        <v>108.778569584986</v>
      </c>
      <c r="K545">
        <v>3</v>
      </c>
      <c r="L545">
        <v>2</v>
      </c>
      <c r="M545">
        <v>3</v>
      </c>
      <c r="N545">
        <v>744814.69902956195</v>
      </c>
      <c r="O545">
        <v>458260.96918241098</v>
      </c>
      <c r="P545">
        <v>258411.40107165801</v>
      </c>
      <c r="Q545">
        <v>86909.799889658898</v>
      </c>
      <c r="R545">
        <v>187338.03716558599</v>
      </c>
      <c r="S545">
        <v>60592.8211656126</v>
      </c>
      <c r="T545">
        <v>1131944.97</v>
      </c>
      <c r="U545">
        <v>603789.93633887602</v>
      </c>
      <c r="V545">
        <v>1519449.5233217401</v>
      </c>
      <c r="W545">
        <v>216285.38301713101</v>
      </c>
      <c r="X545">
        <v>0</v>
      </c>
      <c r="Y545">
        <v>0</v>
      </c>
      <c r="Z545">
        <v>0</v>
      </c>
      <c r="AA545">
        <v>0</v>
      </c>
      <c r="AB545">
        <v>0</v>
      </c>
      <c r="AC545">
        <v>60181.1404697381</v>
      </c>
      <c r="AD545">
        <v>411.68069587453601</v>
      </c>
      <c r="AE545">
        <v>0</v>
      </c>
      <c r="AF545">
        <v>0</v>
      </c>
      <c r="AG545">
        <v>0</v>
      </c>
      <c r="AH545">
        <v>0</v>
      </c>
      <c r="AI545">
        <v>0</v>
      </c>
      <c r="AJ545">
        <v>1796327.7275044899</v>
      </c>
      <c r="AK545" s="63">
        <v>16513.6178418036</v>
      </c>
      <c r="AL545">
        <v>396.07192657172499</v>
      </c>
      <c r="AM545">
        <v>78891.171681099702</v>
      </c>
      <c r="AN545">
        <v>6107.6621988987099</v>
      </c>
      <c r="AO545">
        <v>22609.396198898699</v>
      </c>
      <c r="AP545">
        <v>396.07192657172499</v>
      </c>
      <c r="AQ545">
        <v>78891.171681099702</v>
      </c>
      <c r="AR545">
        <v>16513.6178418036</v>
      </c>
      <c r="AS545">
        <v>18204.429483890501</v>
      </c>
      <c r="AT545">
        <v>0</v>
      </c>
    </row>
    <row r="546" spans="1:46" x14ac:dyDescent="0.25">
      <c r="A546" t="s">
        <v>3461</v>
      </c>
      <c r="B546">
        <v>2053</v>
      </c>
      <c r="C546" t="s">
        <v>124</v>
      </c>
      <c r="D546">
        <v>429</v>
      </c>
      <c r="E546" t="s">
        <v>785</v>
      </c>
      <c r="F546" t="s">
        <v>2892</v>
      </c>
      <c r="G546" t="s">
        <v>2893</v>
      </c>
      <c r="H546" t="s">
        <v>2894</v>
      </c>
      <c r="I546" t="s">
        <v>2895</v>
      </c>
      <c r="J546">
        <v>306.75175983434798</v>
      </c>
      <c r="K546">
        <v>2</v>
      </c>
      <c r="L546">
        <v>1</v>
      </c>
      <c r="M546">
        <v>3</v>
      </c>
      <c r="N546">
        <v>2210814.6076984499</v>
      </c>
      <c r="O546">
        <v>680369.33119935403</v>
      </c>
      <c r="P546">
        <v>1075915.5996976199</v>
      </c>
      <c r="Q546">
        <v>245082.59452865299</v>
      </c>
      <c r="R546">
        <v>528286.70944748202</v>
      </c>
      <c r="S546">
        <v>170869.63541433701</v>
      </c>
      <c r="T546">
        <v>3037802.35</v>
      </c>
      <c r="U546">
        <v>1702666.49257156</v>
      </c>
      <c r="V546">
        <v>4185572.9775283099</v>
      </c>
      <c r="W546">
        <v>554895.86504325399</v>
      </c>
      <c r="X546">
        <v>0</v>
      </c>
      <c r="Y546">
        <v>0</v>
      </c>
      <c r="Z546">
        <v>0</v>
      </c>
      <c r="AA546">
        <v>0</v>
      </c>
      <c r="AB546">
        <v>0</v>
      </c>
      <c r="AC546">
        <v>169708.710257561</v>
      </c>
      <c r="AD546">
        <v>1160.9251567762301</v>
      </c>
      <c r="AE546">
        <v>0</v>
      </c>
      <c r="AF546">
        <v>0</v>
      </c>
      <c r="AG546">
        <v>0</v>
      </c>
      <c r="AH546">
        <v>0</v>
      </c>
      <c r="AI546">
        <v>0</v>
      </c>
      <c r="AJ546">
        <v>4911338.4779858999</v>
      </c>
      <c r="AK546" s="63">
        <v>16010.7915294051</v>
      </c>
      <c r="AL546">
        <v>396.07192657172499</v>
      </c>
      <c r="AM546">
        <v>78891.171681099702</v>
      </c>
      <c r="AN546">
        <v>6107.6621988987099</v>
      </c>
      <c r="AO546">
        <v>22609.396198898699</v>
      </c>
      <c r="AP546">
        <v>396.07192657172499</v>
      </c>
      <c r="AQ546">
        <v>69679.580315536805</v>
      </c>
      <c r="AR546">
        <v>16010.7915294051</v>
      </c>
      <c r="AS546">
        <v>22609.396198898699</v>
      </c>
      <c r="AT546">
        <v>0</v>
      </c>
    </row>
    <row r="547" spans="1:46" x14ac:dyDescent="0.25">
      <c r="A547" t="s">
        <v>3462</v>
      </c>
      <c r="B547">
        <v>2053</v>
      </c>
      <c r="C547" t="s">
        <v>124</v>
      </c>
      <c r="D547">
        <v>1773</v>
      </c>
      <c r="E547" t="s">
        <v>786</v>
      </c>
      <c r="F547" t="s">
        <v>2892</v>
      </c>
      <c r="G547" t="s">
        <v>2911</v>
      </c>
      <c r="H547" t="s">
        <v>2894</v>
      </c>
      <c r="I547" t="s">
        <v>2895</v>
      </c>
      <c r="J547">
        <v>470.59622507709298</v>
      </c>
      <c r="K547">
        <v>2</v>
      </c>
      <c r="L547">
        <v>1</v>
      </c>
      <c r="M547">
        <v>3</v>
      </c>
      <c r="N547">
        <v>3000505.0839776099</v>
      </c>
      <c r="O547">
        <v>1385772.5900149399</v>
      </c>
      <c r="P547">
        <v>1780880.3801138101</v>
      </c>
      <c r="Q547">
        <v>375987.87983993097</v>
      </c>
      <c r="R547">
        <v>1278071.93184437</v>
      </c>
      <c r="S547">
        <v>262135.759057127</v>
      </c>
      <c r="T547">
        <v>5209110.8499999996</v>
      </c>
      <c r="U547">
        <v>2612107.0157906599</v>
      </c>
      <c r="V547">
        <v>6864931.94479346</v>
      </c>
      <c r="W547">
        <v>956285.920997201</v>
      </c>
      <c r="X547">
        <v>0</v>
      </c>
      <c r="Y547">
        <v>0</v>
      </c>
      <c r="Z547">
        <v>0</v>
      </c>
      <c r="AA547">
        <v>0</v>
      </c>
      <c r="AB547">
        <v>0</v>
      </c>
      <c r="AC547">
        <v>260354.75217171901</v>
      </c>
      <c r="AD547">
        <v>1781.0068854077699</v>
      </c>
      <c r="AE547">
        <v>0</v>
      </c>
      <c r="AF547">
        <v>0</v>
      </c>
      <c r="AG547">
        <v>0</v>
      </c>
      <c r="AH547">
        <v>0</v>
      </c>
      <c r="AI547">
        <v>0</v>
      </c>
      <c r="AJ547">
        <v>8083353.6248477902</v>
      </c>
      <c r="AK547" s="63">
        <v>17176.834819538901</v>
      </c>
      <c r="AL547">
        <v>396.07192657172499</v>
      </c>
      <c r="AM547">
        <v>78891.171681099702</v>
      </c>
      <c r="AN547">
        <v>6107.6621988987099</v>
      </c>
      <c r="AO547">
        <v>22609.396198898699</v>
      </c>
      <c r="AP547">
        <v>3712.8033307938799</v>
      </c>
      <c r="AQ547">
        <v>25435.7452526624</v>
      </c>
      <c r="AR547">
        <v>17176.834819538901</v>
      </c>
      <c r="AS547">
        <v>17176.834819538901</v>
      </c>
      <c r="AT547">
        <v>0</v>
      </c>
    </row>
    <row r="548" spans="1:46" x14ac:dyDescent="0.25">
      <c r="A548" t="s">
        <v>3463</v>
      </c>
      <c r="B548">
        <v>2053</v>
      </c>
      <c r="C548" t="s">
        <v>124</v>
      </c>
      <c r="D548">
        <v>2053</v>
      </c>
      <c r="E548" t="s">
        <v>124</v>
      </c>
      <c r="F548" t="s">
        <v>1871</v>
      </c>
      <c r="G548" t="s">
        <v>1871</v>
      </c>
      <c r="H548" t="s">
        <v>2899</v>
      </c>
      <c r="I548" t="s">
        <v>2895</v>
      </c>
      <c r="J548">
        <v>2</v>
      </c>
      <c r="K548">
        <v>0</v>
      </c>
      <c r="L548">
        <v>0</v>
      </c>
      <c r="M548">
        <v>3</v>
      </c>
      <c r="N548">
        <v>528.77582669613196</v>
      </c>
      <c r="O548">
        <v>1746.79441998334</v>
      </c>
      <c r="P548">
        <v>3783.38236762512</v>
      </c>
      <c r="Q548">
        <v>1597.92135934935</v>
      </c>
      <c r="R548">
        <v>3444.3923629502101</v>
      </c>
      <c r="S548">
        <v>1114.0580611932601</v>
      </c>
      <c r="T548">
        <v>0</v>
      </c>
      <c r="U548">
        <v>11101.2663366041</v>
      </c>
      <c r="V548">
        <v>9178.7833803369394</v>
      </c>
      <c r="W548">
        <v>1922.4829562672201</v>
      </c>
      <c r="X548">
        <v>0</v>
      </c>
      <c r="Y548">
        <v>0</v>
      </c>
      <c r="Z548">
        <v>0</v>
      </c>
      <c r="AA548">
        <v>0</v>
      </c>
      <c r="AB548">
        <v>0</v>
      </c>
      <c r="AC548">
        <v>1106.4889104415099</v>
      </c>
      <c r="AD548">
        <v>7.5691507517554202</v>
      </c>
      <c r="AE548">
        <v>0</v>
      </c>
      <c r="AF548">
        <v>0</v>
      </c>
      <c r="AG548">
        <v>0</v>
      </c>
      <c r="AH548">
        <v>0</v>
      </c>
      <c r="AI548">
        <v>0</v>
      </c>
      <c r="AJ548">
        <v>12215.3243977974</v>
      </c>
      <c r="AK548" s="63">
        <v>6107.6621988987099</v>
      </c>
      <c r="AL548">
        <v>396.07192657172499</v>
      </c>
      <c r="AM548">
        <v>78891.171681099702</v>
      </c>
      <c r="AN548">
        <v>6107.6621988987099</v>
      </c>
      <c r="AO548">
        <v>22609.396198898699</v>
      </c>
      <c r="AP548">
        <v>539.66620917061095</v>
      </c>
      <c r="AQ548">
        <v>36189.915802998497</v>
      </c>
      <c r="AR548">
        <v>6107.6621988987099</v>
      </c>
      <c r="AS548">
        <v>6107.6621988987099</v>
      </c>
      <c r="AT548">
        <v>0</v>
      </c>
    </row>
    <row r="549" spans="1:46" x14ac:dyDescent="0.25">
      <c r="A549" t="s">
        <v>3464</v>
      </c>
      <c r="B549">
        <v>2053</v>
      </c>
      <c r="C549" t="s">
        <v>124</v>
      </c>
      <c r="D549">
        <v>430</v>
      </c>
      <c r="E549" t="s">
        <v>787</v>
      </c>
      <c r="F549" t="s">
        <v>2892</v>
      </c>
      <c r="G549" t="s">
        <v>2893</v>
      </c>
      <c r="H549" t="s">
        <v>2894</v>
      </c>
      <c r="I549" t="s">
        <v>2895</v>
      </c>
      <c r="J549">
        <v>403.68964803310899</v>
      </c>
      <c r="K549">
        <v>2</v>
      </c>
      <c r="L549">
        <v>1</v>
      </c>
      <c r="M549">
        <v>3</v>
      </c>
      <c r="N549">
        <v>3162399.0836836901</v>
      </c>
      <c r="O549">
        <v>931831.472294637</v>
      </c>
      <c r="P549">
        <v>1255678.4681806299</v>
      </c>
      <c r="Q549">
        <v>322532.15557016298</v>
      </c>
      <c r="R549">
        <v>695232.77034364897</v>
      </c>
      <c r="S549">
        <v>224866.853305778</v>
      </c>
      <c r="T549">
        <v>4126940.8</v>
      </c>
      <c r="U549">
        <v>2240733.1500727599</v>
      </c>
      <c r="V549">
        <v>5519629.8660901804</v>
      </c>
      <c r="W549">
        <v>848044.08398258197</v>
      </c>
      <c r="X549">
        <v>0</v>
      </c>
      <c r="Y549">
        <v>0</v>
      </c>
      <c r="Z549">
        <v>0</v>
      </c>
      <c r="AA549">
        <v>0</v>
      </c>
      <c r="AB549">
        <v>0</v>
      </c>
      <c r="AC549">
        <v>223339.05940433501</v>
      </c>
      <c r="AD549">
        <v>1527.79390144284</v>
      </c>
      <c r="AE549">
        <v>0</v>
      </c>
      <c r="AF549">
        <v>0</v>
      </c>
      <c r="AG549">
        <v>0</v>
      </c>
      <c r="AH549">
        <v>0</v>
      </c>
      <c r="AI549">
        <v>0</v>
      </c>
      <c r="AJ549">
        <v>6592540.8033785503</v>
      </c>
      <c r="AK549" s="63">
        <v>16330.7155273842</v>
      </c>
      <c r="AL549">
        <v>396.07192657172499</v>
      </c>
      <c r="AM549">
        <v>78891.171681099702</v>
      </c>
      <c r="AN549">
        <v>6107.6621988987099</v>
      </c>
      <c r="AO549">
        <v>22609.396198898699</v>
      </c>
      <c r="AP549">
        <v>396.07192657172499</v>
      </c>
      <c r="AQ549">
        <v>69679.580315536805</v>
      </c>
      <c r="AR549">
        <v>16010.7915294051</v>
      </c>
      <c r="AS549">
        <v>22609.396198898699</v>
      </c>
      <c r="AT549">
        <v>0</v>
      </c>
    </row>
    <row r="550" spans="1:46" x14ac:dyDescent="0.25">
      <c r="A550" t="s">
        <v>3465</v>
      </c>
      <c r="B550">
        <v>2053</v>
      </c>
      <c r="C550" t="s">
        <v>124</v>
      </c>
      <c r="D550">
        <v>434</v>
      </c>
      <c r="E550" t="s">
        <v>788</v>
      </c>
      <c r="F550" t="s">
        <v>2892</v>
      </c>
      <c r="G550" t="s">
        <v>2903</v>
      </c>
      <c r="H550" t="s">
        <v>2904</v>
      </c>
      <c r="I550" t="s">
        <v>2895</v>
      </c>
      <c r="J550">
        <v>677.96451703051696</v>
      </c>
      <c r="K550">
        <v>2</v>
      </c>
      <c r="L550">
        <v>1</v>
      </c>
      <c r="M550">
        <v>3</v>
      </c>
      <c r="N550">
        <v>5084063.1839817297</v>
      </c>
      <c r="O550">
        <v>2828791.69764781</v>
      </c>
      <c r="P550">
        <v>2332679.8098043702</v>
      </c>
      <c r="Q550">
        <v>541666.99132201495</v>
      </c>
      <c r="R550">
        <v>1177109.64240557</v>
      </c>
      <c r="S550">
        <v>377645.917700422</v>
      </c>
      <c r="T550">
        <v>8201178.9900000002</v>
      </c>
      <c r="U550">
        <v>3763132.3351614801</v>
      </c>
      <c r="V550">
        <v>9763723.5606889296</v>
      </c>
      <c r="W550">
        <v>2200587.7644725498</v>
      </c>
      <c r="X550">
        <v>0</v>
      </c>
      <c r="Y550">
        <v>0</v>
      </c>
      <c r="Z550">
        <v>0</v>
      </c>
      <c r="AA550">
        <v>0</v>
      </c>
      <c r="AB550">
        <v>0</v>
      </c>
      <c r="AC550">
        <v>375080.10988354898</v>
      </c>
      <c r="AD550">
        <v>2565.8078168725201</v>
      </c>
      <c r="AE550">
        <v>0</v>
      </c>
      <c r="AF550">
        <v>0</v>
      </c>
      <c r="AG550">
        <v>0</v>
      </c>
      <c r="AH550">
        <v>0</v>
      </c>
      <c r="AI550">
        <v>0</v>
      </c>
      <c r="AJ550">
        <v>12341957.2428619</v>
      </c>
      <c r="AK550" s="63">
        <v>18204.429483890501</v>
      </c>
      <c r="AL550">
        <v>396.07192657172499</v>
      </c>
      <c r="AM550">
        <v>78891.171681099702</v>
      </c>
      <c r="AN550">
        <v>6107.6621988987099</v>
      </c>
      <c r="AO550">
        <v>22609.396198898699</v>
      </c>
      <c r="AP550">
        <v>396.07192657172499</v>
      </c>
      <c r="AQ550">
        <v>78891.171681099702</v>
      </c>
      <c r="AR550">
        <v>16513.6178418036</v>
      </c>
      <c r="AS550">
        <v>18204.429483890501</v>
      </c>
      <c r="AT550">
        <v>0</v>
      </c>
    </row>
    <row r="551" spans="1:46" x14ac:dyDescent="0.25">
      <c r="A551" t="s">
        <v>3466</v>
      </c>
      <c r="B551">
        <v>2053</v>
      </c>
      <c r="C551" t="s">
        <v>124</v>
      </c>
      <c r="D551">
        <v>431</v>
      </c>
      <c r="E551" t="s">
        <v>789</v>
      </c>
      <c r="F551" t="s">
        <v>2892</v>
      </c>
      <c r="G551" t="s">
        <v>2893</v>
      </c>
      <c r="H551" t="s">
        <v>2894</v>
      </c>
      <c r="I551" t="s">
        <v>2895</v>
      </c>
      <c r="J551">
        <v>287.53892339543</v>
      </c>
      <c r="K551">
        <v>3</v>
      </c>
      <c r="L551">
        <v>1</v>
      </c>
      <c r="M551">
        <v>3</v>
      </c>
      <c r="N551">
        <v>2446097.7759628701</v>
      </c>
      <c r="O551">
        <v>684333.09345757705</v>
      </c>
      <c r="P551">
        <v>910894.29639009002</v>
      </c>
      <c r="Q551">
        <v>229732.293668937</v>
      </c>
      <c r="R551">
        <v>496427.79589707201</v>
      </c>
      <c r="S551">
        <v>160167.52775775499</v>
      </c>
      <c r="T551">
        <v>3171462.17</v>
      </c>
      <c r="U551">
        <v>1596023.08537654</v>
      </c>
      <c r="V551">
        <v>4173220.75563097</v>
      </c>
      <c r="W551">
        <v>594264.49974557001</v>
      </c>
      <c r="X551">
        <v>0</v>
      </c>
      <c r="Y551">
        <v>0</v>
      </c>
      <c r="Z551">
        <v>0</v>
      </c>
      <c r="AA551">
        <v>0</v>
      </c>
      <c r="AB551">
        <v>0</v>
      </c>
      <c r="AC551">
        <v>159079.31502866599</v>
      </c>
      <c r="AD551">
        <v>1088.2127290887299</v>
      </c>
      <c r="AE551">
        <v>0</v>
      </c>
      <c r="AF551">
        <v>0</v>
      </c>
      <c r="AG551">
        <v>0</v>
      </c>
      <c r="AH551">
        <v>0</v>
      </c>
      <c r="AI551">
        <v>0</v>
      </c>
      <c r="AJ551">
        <v>4927652.7831343096</v>
      </c>
      <c r="AK551" s="63">
        <v>17137.3417029794</v>
      </c>
      <c r="AL551">
        <v>396.07192657172499</v>
      </c>
      <c r="AM551">
        <v>78891.171681099702</v>
      </c>
      <c r="AN551">
        <v>6107.6621988987099</v>
      </c>
      <c r="AO551">
        <v>22609.396198898699</v>
      </c>
      <c r="AP551">
        <v>396.07192657172499</v>
      </c>
      <c r="AQ551">
        <v>69679.580315536805</v>
      </c>
      <c r="AR551">
        <v>16010.7915294051</v>
      </c>
      <c r="AS551">
        <v>22609.396198898699</v>
      </c>
      <c r="AT551">
        <v>0</v>
      </c>
    </row>
    <row r="552" spans="1:46" x14ac:dyDescent="0.25">
      <c r="A552" t="s">
        <v>3467</v>
      </c>
      <c r="B552">
        <v>2053</v>
      </c>
      <c r="C552" t="s">
        <v>124</v>
      </c>
      <c r="D552">
        <v>432</v>
      </c>
      <c r="E552" t="s">
        <v>790</v>
      </c>
      <c r="F552" t="s">
        <v>2892</v>
      </c>
      <c r="G552" t="s">
        <v>2893</v>
      </c>
      <c r="H552" t="s">
        <v>2894</v>
      </c>
      <c r="I552" t="s">
        <v>2895</v>
      </c>
      <c r="J552">
        <v>604.92784679086299</v>
      </c>
      <c r="K552">
        <v>5</v>
      </c>
      <c r="L552">
        <v>2</v>
      </c>
      <c r="M552">
        <v>3</v>
      </c>
      <c r="N552">
        <v>5724651.5911391703</v>
      </c>
      <c r="O552">
        <v>2120098.9536334099</v>
      </c>
      <c r="P552">
        <v>2062893.81461699</v>
      </c>
      <c r="Q552">
        <v>483313.56362616603</v>
      </c>
      <c r="R552">
        <v>1233801.61781118</v>
      </c>
      <c r="S552">
        <v>336962.372078821</v>
      </c>
      <c r="T552">
        <v>8267026.9699999997</v>
      </c>
      <c r="U552">
        <v>3357732.5708269202</v>
      </c>
      <c r="V552">
        <v>8997480.39321349</v>
      </c>
      <c r="W552">
        <v>2627279.1476134299</v>
      </c>
      <c r="X552">
        <v>0</v>
      </c>
      <c r="Y552">
        <v>0</v>
      </c>
      <c r="Z552">
        <v>0</v>
      </c>
      <c r="AA552">
        <v>0</v>
      </c>
      <c r="AB552">
        <v>0</v>
      </c>
      <c r="AC552">
        <v>334672.97704567399</v>
      </c>
      <c r="AD552">
        <v>2289.3950331474198</v>
      </c>
      <c r="AE552">
        <v>0</v>
      </c>
      <c r="AF552">
        <v>0</v>
      </c>
      <c r="AG552">
        <v>0</v>
      </c>
      <c r="AH552">
        <v>0</v>
      </c>
      <c r="AI552">
        <v>0</v>
      </c>
      <c r="AJ552">
        <v>11961721.912905701</v>
      </c>
      <c r="AK552" s="63">
        <v>19773.799431390999</v>
      </c>
      <c r="AL552">
        <v>396.07192657172499</v>
      </c>
      <c r="AM552">
        <v>78891.171681099702</v>
      </c>
      <c r="AN552">
        <v>6107.6621988987099</v>
      </c>
      <c r="AO552">
        <v>22609.396198898699</v>
      </c>
      <c r="AP552">
        <v>396.07192657172499</v>
      </c>
      <c r="AQ552">
        <v>69679.580315536805</v>
      </c>
      <c r="AR552">
        <v>16010.7915294051</v>
      </c>
      <c r="AS552">
        <v>22609.396198898699</v>
      </c>
      <c r="AT552">
        <v>0</v>
      </c>
    </row>
    <row r="553" spans="1:46" x14ac:dyDescent="0.25">
      <c r="A553" t="s">
        <v>3468</v>
      </c>
      <c r="B553">
        <v>2140</v>
      </c>
      <c r="C553" t="s">
        <v>125</v>
      </c>
      <c r="D553">
        <v>721</v>
      </c>
      <c r="E553" t="s">
        <v>791</v>
      </c>
      <c r="F553" t="s">
        <v>2892</v>
      </c>
      <c r="G553" t="s">
        <v>2893</v>
      </c>
      <c r="H553" t="s">
        <v>2894</v>
      </c>
      <c r="I553" t="s">
        <v>2895</v>
      </c>
      <c r="J553">
        <v>357.75362318838103</v>
      </c>
      <c r="K553">
        <v>1</v>
      </c>
      <c r="L553">
        <v>1</v>
      </c>
      <c r="M553">
        <v>1</v>
      </c>
      <c r="N553">
        <v>2558054.3355745701</v>
      </c>
      <c r="O553">
        <v>793350.77737503301</v>
      </c>
      <c r="P553">
        <v>1077419.55686899</v>
      </c>
      <c r="Q553">
        <v>255143.641338488</v>
      </c>
      <c r="R553">
        <v>94691.534068726702</v>
      </c>
      <c r="S553">
        <v>228749.532672175</v>
      </c>
      <c r="T553">
        <v>0</v>
      </c>
      <c r="U553">
        <v>4778659.8452257998</v>
      </c>
      <c r="V553">
        <v>4149068.9414810902</v>
      </c>
      <c r="W553">
        <v>629590.90374471399</v>
      </c>
      <c r="X553">
        <v>0</v>
      </c>
      <c r="Y553">
        <v>0</v>
      </c>
      <c r="Z553">
        <v>0</v>
      </c>
      <c r="AA553">
        <v>0</v>
      </c>
      <c r="AB553">
        <v>0</v>
      </c>
      <c r="AC553">
        <v>77679.7470740969</v>
      </c>
      <c r="AD553">
        <v>151069.78559807799</v>
      </c>
      <c r="AE553">
        <v>0</v>
      </c>
      <c r="AF553">
        <v>0</v>
      </c>
      <c r="AG553">
        <v>0</v>
      </c>
      <c r="AH553">
        <v>0</v>
      </c>
      <c r="AI553">
        <v>0</v>
      </c>
      <c r="AJ553">
        <v>5007409.3778979797</v>
      </c>
      <c r="AK553" s="63">
        <v>13996.809685030799</v>
      </c>
      <c r="AL553">
        <v>396.07192657172499</v>
      </c>
      <c r="AM553">
        <v>78891.171681099702</v>
      </c>
      <c r="AN553">
        <v>13996.809685030799</v>
      </c>
      <c r="AO553">
        <v>14190.8871143381</v>
      </c>
      <c r="AP553">
        <v>396.07192657172499</v>
      </c>
      <c r="AQ553">
        <v>69679.580315536805</v>
      </c>
      <c r="AR553">
        <v>13996.809685030799</v>
      </c>
      <c r="AS553">
        <v>13996.809685030799</v>
      </c>
      <c r="AT553">
        <v>0</v>
      </c>
    </row>
    <row r="554" spans="1:46" x14ac:dyDescent="0.25">
      <c r="A554" t="s">
        <v>3469</v>
      </c>
      <c r="B554">
        <v>2140</v>
      </c>
      <c r="C554" t="s">
        <v>125</v>
      </c>
      <c r="D554">
        <v>723</v>
      </c>
      <c r="E554" t="s">
        <v>792</v>
      </c>
      <c r="F554" t="s">
        <v>2892</v>
      </c>
      <c r="G554" t="s">
        <v>2903</v>
      </c>
      <c r="H554" t="s">
        <v>2904</v>
      </c>
      <c r="I554" t="s">
        <v>2895</v>
      </c>
      <c r="J554">
        <v>258.89249553294701</v>
      </c>
      <c r="K554">
        <v>1</v>
      </c>
      <c r="L554">
        <v>2</v>
      </c>
      <c r="M554">
        <v>1</v>
      </c>
      <c r="N554">
        <v>1900910.42696826</v>
      </c>
      <c r="O554">
        <v>574117.35136913799</v>
      </c>
      <c r="P554">
        <v>779686.96816506097</v>
      </c>
      <c r="Q554">
        <v>184637.61019885499</v>
      </c>
      <c r="R554">
        <v>69024.610156042996</v>
      </c>
      <c r="S554">
        <v>165537.21199997701</v>
      </c>
      <c r="T554">
        <v>50245.19</v>
      </c>
      <c r="U554">
        <v>3458131.7768573598</v>
      </c>
      <c r="V554">
        <v>3038952.3184377798</v>
      </c>
      <c r="W554">
        <v>469424.64841958001</v>
      </c>
      <c r="X554">
        <v>0</v>
      </c>
      <c r="Y554">
        <v>0</v>
      </c>
      <c r="Z554">
        <v>0</v>
      </c>
      <c r="AA554">
        <v>0</v>
      </c>
      <c r="AB554">
        <v>0</v>
      </c>
      <c r="AC554">
        <v>56213.836195843302</v>
      </c>
      <c r="AD554">
        <v>109323.375804133</v>
      </c>
      <c r="AE554">
        <v>0</v>
      </c>
      <c r="AF554">
        <v>0</v>
      </c>
      <c r="AG554">
        <v>0</v>
      </c>
      <c r="AH554">
        <v>0</v>
      </c>
      <c r="AI554">
        <v>0</v>
      </c>
      <c r="AJ554">
        <v>3673914.17885734</v>
      </c>
      <c r="AK554" s="63">
        <v>14190.8871143381</v>
      </c>
      <c r="AL554">
        <v>396.07192657172499</v>
      </c>
      <c r="AM554">
        <v>78891.171681099702</v>
      </c>
      <c r="AN554">
        <v>13996.809685030799</v>
      </c>
      <c r="AO554">
        <v>14190.8871143381</v>
      </c>
      <c r="AP554">
        <v>396.07192657172499</v>
      </c>
      <c r="AQ554">
        <v>78891.171681099702</v>
      </c>
      <c r="AR554">
        <v>14190.8871143381</v>
      </c>
      <c r="AS554">
        <v>14190.8871143381</v>
      </c>
      <c r="AT554">
        <v>0</v>
      </c>
    </row>
    <row r="555" spans="1:46" x14ac:dyDescent="0.25">
      <c r="A555" t="s">
        <v>3470</v>
      </c>
      <c r="B555">
        <v>2140</v>
      </c>
      <c r="C555" t="s">
        <v>125</v>
      </c>
      <c r="D555">
        <v>722</v>
      </c>
      <c r="E555" t="s">
        <v>793</v>
      </c>
      <c r="F555" t="s">
        <v>2892</v>
      </c>
      <c r="G555" t="s">
        <v>2911</v>
      </c>
      <c r="H555" t="s">
        <v>2894</v>
      </c>
      <c r="I555" t="s">
        <v>2895</v>
      </c>
      <c r="J555">
        <v>211.80821917799301</v>
      </c>
      <c r="K555">
        <v>1</v>
      </c>
      <c r="L555">
        <v>1</v>
      </c>
      <c r="M555">
        <v>1</v>
      </c>
      <c r="N555">
        <v>1554525.5934079599</v>
      </c>
      <c r="O555">
        <v>469703.74147908698</v>
      </c>
      <c r="P555">
        <v>637886.81052098505</v>
      </c>
      <c r="Q555">
        <v>151057.92591242999</v>
      </c>
      <c r="R555">
        <v>56062.172127235797</v>
      </c>
      <c r="S555">
        <v>135431.28011195199</v>
      </c>
      <c r="T555">
        <v>40028.19</v>
      </c>
      <c r="U555">
        <v>2829208.0534477001</v>
      </c>
      <c r="V555">
        <v>2472907.6405525799</v>
      </c>
      <c r="W555">
        <v>396328.60289511801</v>
      </c>
      <c r="X555">
        <v>0</v>
      </c>
      <c r="Y555">
        <v>0</v>
      </c>
      <c r="Z555">
        <v>0</v>
      </c>
      <c r="AA555">
        <v>0</v>
      </c>
      <c r="AB555">
        <v>0</v>
      </c>
      <c r="AC555">
        <v>45990.334765380299</v>
      </c>
      <c r="AD555">
        <v>89440.945346572204</v>
      </c>
      <c r="AE555">
        <v>0</v>
      </c>
      <c r="AF555">
        <v>0</v>
      </c>
      <c r="AG555">
        <v>0</v>
      </c>
      <c r="AH555">
        <v>0</v>
      </c>
      <c r="AI555">
        <v>0</v>
      </c>
      <c r="AJ555">
        <v>3004667.5235596499</v>
      </c>
      <c r="AK555" s="63">
        <v>14185.7928612047</v>
      </c>
      <c r="AL555">
        <v>396.07192657172499</v>
      </c>
      <c r="AM555">
        <v>78891.171681099702</v>
      </c>
      <c r="AN555">
        <v>13996.809685030799</v>
      </c>
      <c r="AO555">
        <v>14190.8871143381</v>
      </c>
      <c r="AP555">
        <v>3712.8033307938799</v>
      </c>
      <c r="AQ555">
        <v>25435.7452526624</v>
      </c>
      <c r="AR555">
        <v>14185.7928612047</v>
      </c>
      <c r="AS555">
        <v>14185.7928612047</v>
      </c>
      <c r="AT555">
        <v>0</v>
      </c>
    </row>
    <row r="556" spans="1:46" x14ac:dyDescent="0.25">
      <c r="A556" t="s">
        <v>3471</v>
      </c>
      <c r="B556">
        <v>2140</v>
      </c>
      <c r="C556" t="s">
        <v>125</v>
      </c>
      <c r="D556">
        <v>2140</v>
      </c>
      <c r="E556" t="s">
        <v>125</v>
      </c>
      <c r="F556" t="s">
        <v>1871</v>
      </c>
      <c r="G556" t="s">
        <v>1871</v>
      </c>
      <c r="H556" t="s">
        <v>2899</v>
      </c>
      <c r="I556" t="s">
        <v>2895</v>
      </c>
      <c r="J556">
        <v>1</v>
      </c>
      <c r="K556">
        <v>0</v>
      </c>
      <c r="L556">
        <v>0</v>
      </c>
      <c r="M556">
        <v>1</v>
      </c>
      <c r="N556">
        <v>7150.3240492062896</v>
      </c>
      <c r="O556">
        <v>2217.5897767421902</v>
      </c>
      <c r="P556">
        <v>3011.6244449651799</v>
      </c>
      <c r="Q556">
        <v>713.18255022713799</v>
      </c>
      <c r="R556">
        <v>264.68364799443401</v>
      </c>
      <c r="S556">
        <v>639.405215895531</v>
      </c>
      <c r="T556">
        <v>0</v>
      </c>
      <c r="U556">
        <v>13357.404469135199</v>
      </c>
      <c r="V556">
        <v>11597.5595285483</v>
      </c>
      <c r="W556">
        <v>1759.8449405869301</v>
      </c>
      <c r="X556">
        <v>0</v>
      </c>
      <c r="Y556">
        <v>0</v>
      </c>
      <c r="Z556">
        <v>0</v>
      </c>
      <c r="AA556">
        <v>0</v>
      </c>
      <c r="AB556">
        <v>0</v>
      </c>
      <c r="AC556">
        <v>217.13196467948401</v>
      </c>
      <c r="AD556">
        <v>422.27325121604702</v>
      </c>
      <c r="AE556">
        <v>0</v>
      </c>
      <c r="AF556">
        <v>0</v>
      </c>
      <c r="AG556">
        <v>0</v>
      </c>
      <c r="AH556">
        <v>0</v>
      </c>
      <c r="AI556">
        <v>0</v>
      </c>
      <c r="AJ556">
        <v>13996.809685030799</v>
      </c>
      <c r="AK556" s="63">
        <v>13996.809685030799</v>
      </c>
      <c r="AL556">
        <v>396.07192657172499</v>
      </c>
      <c r="AM556">
        <v>78891.171681099702</v>
      </c>
      <c r="AN556">
        <v>13996.809685030799</v>
      </c>
      <c r="AO556">
        <v>14190.8871143381</v>
      </c>
      <c r="AP556">
        <v>539.66620917061095</v>
      </c>
      <c r="AQ556">
        <v>36189.915802998497</v>
      </c>
      <c r="AR556">
        <v>13996.809685030799</v>
      </c>
      <c r="AS556">
        <v>13996.809685030799</v>
      </c>
      <c r="AT556">
        <v>0</v>
      </c>
    </row>
    <row r="557" spans="1:46" x14ac:dyDescent="0.25">
      <c r="A557" t="s">
        <v>3472</v>
      </c>
      <c r="B557">
        <v>1934</v>
      </c>
      <c r="C557" t="s">
        <v>126</v>
      </c>
      <c r="D557">
        <v>3352</v>
      </c>
      <c r="E557" t="s">
        <v>794</v>
      </c>
      <c r="F557" t="s">
        <v>2892</v>
      </c>
      <c r="G557" t="s">
        <v>2907</v>
      </c>
      <c r="H557" t="s">
        <v>2904</v>
      </c>
      <c r="I557" t="s">
        <v>2895</v>
      </c>
      <c r="J557">
        <v>150.79493911714201</v>
      </c>
      <c r="K557">
        <v>1</v>
      </c>
      <c r="L557">
        <v>2</v>
      </c>
      <c r="M557">
        <v>3</v>
      </c>
      <c r="N557">
        <v>2285845.02</v>
      </c>
      <c r="O557">
        <v>779979.34</v>
      </c>
      <c r="P557">
        <v>1619878.51</v>
      </c>
      <c r="Q557">
        <v>511092.58</v>
      </c>
      <c r="R557">
        <v>3636995.54</v>
      </c>
      <c r="S557">
        <v>105349</v>
      </c>
      <c r="T557">
        <v>8833790.9900000002</v>
      </c>
      <c r="U557">
        <v>0</v>
      </c>
      <c r="V557">
        <v>6598715.9900000002</v>
      </c>
      <c r="W557">
        <v>2235075</v>
      </c>
      <c r="X557">
        <v>0</v>
      </c>
      <c r="Y557">
        <v>0</v>
      </c>
      <c r="Z557">
        <v>0</v>
      </c>
      <c r="AA557">
        <v>0</v>
      </c>
      <c r="AB557">
        <v>0</v>
      </c>
      <c r="AC557">
        <v>105349</v>
      </c>
      <c r="AD557">
        <v>0</v>
      </c>
      <c r="AE557">
        <v>0</v>
      </c>
      <c r="AF557">
        <v>0</v>
      </c>
      <c r="AG557">
        <v>0</v>
      </c>
      <c r="AH557">
        <v>0</v>
      </c>
      <c r="AI557">
        <v>0</v>
      </c>
      <c r="AJ557">
        <v>8939139.9899999909</v>
      </c>
      <c r="AK557" s="63">
        <v>59280.106098625802</v>
      </c>
      <c r="AL557">
        <v>396.07192657172499</v>
      </c>
      <c r="AM557">
        <v>78891.171681099702</v>
      </c>
      <c r="AN557">
        <v>59280.106098625802</v>
      </c>
      <c r="AO557">
        <v>59280.106098625802</v>
      </c>
      <c r="AP557">
        <v>396.07192657172499</v>
      </c>
      <c r="AQ557">
        <v>59280.106098625802</v>
      </c>
      <c r="AR557">
        <v>59280.106098625802</v>
      </c>
      <c r="AS557">
        <v>59280.106098625802</v>
      </c>
      <c r="AT557">
        <v>0</v>
      </c>
    </row>
    <row r="558" spans="1:46" x14ac:dyDescent="0.25">
      <c r="A558" t="s">
        <v>3473</v>
      </c>
      <c r="B558">
        <v>2008</v>
      </c>
      <c r="C558" t="s">
        <v>127</v>
      </c>
      <c r="D558">
        <v>331</v>
      </c>
      <c r="E558" t="s">
        <v>795</v>
      </c>
      <c r="F558" t="s">
        <v>2892</v>
      </c>
      <c r="G558" t="s">
        <v>2903</v>
      </c>
      <c r="H558" t="s">
        <v>2904</v>
      </c>
      <c r="I558" t="s">
        <v>2895</v>
      </c>
      <c r="J558">
        <v>267.87737596186298</v>
      </c>
      <c r="K558">
        <v>1</v>
      </c>
      <c r="L558">
        <v>1</v>
      </c>
      <c r="M558">
        <v>2</v>
      </c>
      <c r="N558">
        <v>2170674.23423965</v>
      </c>
      <c r="O558">
        <v>788953.38660152804</v>
      </c>
      <c r="P558">
        <v>1076489.9600819501</v>
      </c>
      <c r="Q558">
        <v>147061.477419656</v>
      </c>
      <c r="R558">
        <v>770860.01611494401</v>
      </c>
      <c r="S558">
        <v>583888.04919472197</v>
      </c>
      <c r="T558">
        <v>3227003.54</v>
      </c>
      <c r="U558">
        <v>1727035.5344577199</v>
      </c>
      <c r="V558">
        <v>4284531.9399830298</v>
      </c>
      <c r="W558">
        <v>669507.134474691</v>
      </c>
      <c r="X558">
        <v>0</v>
      </c>
      <c r="Y558">
        <v>0</v>
      </c>
      <c r="Z558">
        <v>0</v>
      </c>
      <c r="AA558">
        <v>0</v>
      </c>
      <c r="AB558">
        <v>0</v>
      </c>
      <c r="AC558">
        <v>533711.25610216404</v>
      </c>
      <c r="AD558">
        <v>50176.793092557702</v>
      </c>
      <c r="AE558">
        <v>0</v>
      </c>
      <c r="AF558">
        <v>0</v>
      </c>
      <c r="AG558">
        <v>0</v>
      </c>
      <c r="AH558">
        <v>0</v>
      </c>
      <c r="AI558">
        <v>0</v>
      </c>
      <c r="AJ558">
        <v>5537927.1236524396</v>
      </c>
      <c r="AK558" s="63">
        <v>20673.366325795501</v>
      </c>
      <c r="AL558">
        <v>396.07192657172499</v>
      </c>
      <c r="AM558">
        <v>78891.171681099702</v>
      </c>
      <c r="AN558">
        <v>16361.055635171901</v>
      </c>
      <c r="AO558">
        <v>25073.524749292999</v>
      </c>
      <c r="AP558">
        <v>396.07192657172499</v>
      </c>
      <c r="AQ558">
        <v>78891.171681099702</v>
      </c>
      <c r="AR558">
        <v>20673.366325795501</v>
      </c>
      <c r="AS558">
        <v>20673.366325795501</v>
      </c>
      <c r="AT558">
        <v>0</v>
      </c>
    </row>
    <row r="559" spans="1:46" x14ac:dyDescent="0.25">
      <c r="A559" t="s">
        <v>3474</v>
      </c>
      <c r="B559">
        <v>2008</v>
      </c>
      <c r="C559" t="s">
        <v>127</v>
      </c>
      <c r="D559">
        <v>327</v>
      </c>
      <c r="E559" t="s">
        <v>796</v>
      </c>
      <c r="F559" t="s">
        <v>2892</v>
      </c>
      <c r="G559" t="s">
        <v>2893</v>
      </c>
      <c r="H559" t="s">
        <v>2894</v>
      </c>
      <c r="I559" t="s">
        <v>2895</v>
      </c>
      <c r="J559">
        <v>295.00907220627403</v>
      </c>
      <c r="K559">
        <v>1</v>
      </c>
      <c r="L559">
        <v>1</v>
      </c>
      <c r="M559">
        <v>2</v>
      </c>
      <c r="N559">
        <v>2084269.0896893099</v>
      </c>
      <c r="O559">
        <v>364992.68622178602</v>
      </c>
      <c r="P559">
        <v>965907.57234217902</v>
      </c>
      <c r="Q559">
        <v>161956.45434810099</v>
      </c>
      <c r="R559">
        <v>606507.46534533496</v>
      </c>
      <c r="S559">
        <v>643026.575300592</v>
      </c>
      <c r="T559">
        <v>2281676.64</v>
      </c>
      <c r="U559">
        <v>1901956.62794671</v>
      </c>
      <c r="V559">
        <v>3735215.88315845</v>
      </c>
      <c r="W559">
        <v>448417.384788253</v>
      </c>
      <c r="X559">
        <v>0</v>
      </c>
      <c r="Y559">
        <v>0</v>
      </c>
      <c r="Z559">
        <v>0</v>
      </c>
      <c r="AA559">
        <v>0</v>
      </c>
      <c r="AB559">
        <v>0</v>
      </c>
      <c r="AC559">
        <v>587767.675128937</v>
      </c>
      <c r="AD559">
        <v>55258.900171655398</v>
      </c>
      <c r="AE559">
        <v>0</v>
      </c>
      <c r="AF559">
        <v>0</v>
      </c>
      <c r="AG559">
        <v>0</v>
      </c>
      <c r="AH559">
        <v>0</v>
      </c>
      <c r="AI559">
        <v>0</v>
      </c>
      <c r="AJ559">
        <v>4826659.8432473</v>
      </c>
      <c r="AK559" s="63">
        <v>16361.055635171901</v>
      </c>
      <c r="AL559">
        <v>396.07192657172499</v>
      </c>
      <c r="AM559">
        <v>78891.171681099702</v>
      </c>
      <c r="AN559">
        <v>16361.055635171901</v>
      </c>
      <c r="AO559">
        <v>25073.524749292999</v>
      </c>
      <c r="AP559">
        <v>396.07192657172499</v>
      </c>
      <c r="AQ559">
        <v>69679.580315536805</v>
      </c>
      <c r="AR559">
        <v>16361.055635171901</v>
      </c>
      <c r="AS559">
        <v>25073.524749292999</v>
      </c>
      <c r="AT559">
        <v>0</v>
      </c>
    </row>
    <row r="560" spans="1:46" x14ac:dyDescent="0.25">
      <c r="A560" t="s">
        <v>3475</v>
      </c>
      <c r="B560">
        <v>2008</v>
      </c>
      <c r="C560" t="s">
        <v>127</v>
      </c>
      <c r="D560">
        <v>330</v>
      </c>
      <c r="E560" t="s">
        <v>797</v>
      </c>
      <c r="F560" t="s">
        <v>2892</v>
      </c>
      <c r="G560" t="s">
        <v>2893</v>
      </c>
      <c r="H560" t="s">
        <v>2894</v>
      </c>
      <c r="I560" t="s">
        <v>2895</v>
      </c>
      <c r="J560">
        <v>21.384615384615</v>
      </c>
      <c r="K560">
        <v>1</v>
      </c>
      <c r="L560">
        <v>1</v>
      </c>
      <c r="M560">
        <v>2</v>
      </c>
      <c r="N560">
        <v>224510.95607104601</v>
      </c>
      <c r="O560">
        <v>55114.2571766853</v>
      </c>
      <c r="P560">
        <v>154246.357575876</v>
      </c>
      <c r="Q560">
        <v>11739.898232243</v>
      </c>
      <c r="R560">
        <v>43964.5085397203</v>
      </c>
      <c r="S560">
        <v>46611.705504685502</v>
      </c>
      <c r="T560">
        <v>351706.96</v>
      </c>
      <c r="U560">
        <v>137869.01759557001</v>
      </c>
      <c r="V560">
        <v>472110.91685851401</v>
      </c>
      <c r="W560">
        <v>17465.060737056101</v>
      </c>
      <c r="X560">
        <v>0</v>
      </c>
      <c r="Y560">
        <v>0</v>
      </c>
      <c r="Z560">
        <v>0</v>
      </c>
      <c r="AA560">
        <v>0</v>
      </c>
      <c r="AB560">
        <v>0</v>
      </c>
      <c r="AC560">
        <v>42606.098768898599</v>
      </c>
      <c r="AD560">
        <v>4005.6067357868701</v>
      </c>
      <c r="AE560">
        <v>0</v>
      </c>
      <c r="AF560">
        <v>0</v>
      </c>
      <c r="AG560">
        <v>0</v>
      </c>
      <c r="AH560">
        <v>0</v>
      </c>
      <c r="AI560">
        <v>0</v>
      </c>
      <c r="AJ560">
        <v>536187.68310025602</v>
      </c>
      <c r="AK560" s="63">
        <v>25073.524749292999</v>
      </c>
      <c r="AL560">
        <v>396.07192657172499</v>
      </c>
      <c r="AM560">
        <v>78891.171681099702</v>
      </c>
      <c r="AN560">
        <v>16361.055635171901</v>
      </c>
      <c r="AO560">
        <v>25073.524749292999</v>
      </c>
      <c r="AP560">
        <v>396.07192657172499</v>
      </c>
      <c r="AQ560">
        <v>69679.580315536805</v>
      </c>
      <c r="AR560">
        <v>16361.055635171901</v>
      </c>
      <c r="AS560">
        <v>25073.524749292999</v>
      </c>
      <c r="AT560">
        <v>0</v>
      </c>
    </row>
    <row r="561" spans="1:46" x14ac:dyDescent="0.25">
      <c r="A561" t="s">
        <v>3476</v>
      </c>
      <c r="B561">
        <v>2107</v>
      </c>
      <c r="C561" t="s">
        <v>128</v>
      </c>
      <c r="D561">
        <v>691</v>
      </c>
      <c r="E561" t="s">
        <v>798</v>
      </c>
      <c r="F561" t="s">
        <v>2892</v>
      </c>
      <c r="G561" t="s">
        <v>2893</v>
      </c>
      <c r="H561" t="s">
        <v>2904</v>
      </c>
      <c r="I561" t="s">
        <v>2895</v>
      </c>
      <c r="J561">
        <v>20.558823529411001</v>
      </c>
      <c r="K561">
        <v>1</v>
      </c>
      <c r="L561">
        <v>1</v>
      </c>
      <c r="M561">
        <v>3</v>
      </c>
      <c r="N561">
        <v>205938.62247400801</v>
      </c>
      <c r="O561">
        <v>58377.806765693298</v>
      </c>
      <c r="P561">
        <v>142340.698554662</v>
      </c>
      <c r="Q561">
        <v>87185.227472315994</v>
      </c>
      <c r="R561">
        <v>20186.477252940698</v>
      </c>
      <c r="S561">
        <v>28738.6479783426</v>
      </c>
      <c r="T561">
        <v>173183.83</v>
      </c>
      <c r="U561">
        <v>340845.00251962</v>
      </c>
      <c r="V561">
        <v>474337.07754131302</v>
      </c>
      <c r="W561">
        <v>39691.754978306497</v>
      </c>
      <c r="X561">
        <v>0</v>
      </c>
      <c r="Y561">
        <v>0</v>
      </c>
      <c r="Z561">
        <v>0</v>
      </c>
      <c r="AA561">
        <v>0</v>
      </c>
      <c r="AB561">
        <v>0</v>
      </c>
      <c r="AC561">
        <v>28738.6479783426</v>
      </c>
      <c r="AD561">
        <v>0</v>
      </c>
      <c r="AE561">
        <v>0</v>
      </c>
      <c r="AF561">
        <v>0</v>
      </c>
      <c r="AG561">
        <v>0</v>
      </c>
      <c r="AH561">
        <v>0</v>
      </c>
      <c r="AI561">
        <v>0</v>
      </c>
      <c r="AJ561">
        <v>542767.48049796198</v>
      </c>
      <c r="AK561" s="63">
        <v>26400.707205910501</v>
      </c>
      <c r="AL561">
        <v>396.07192657172499</v>
      </c>
      <c r="AM561">
        <v>78891.171681099702</v>
      </c>
      <c r="AN561">
        <v>26400.707205910501</v>
      </c>
      <c r="AO561">
        <v>38519.464207783203</v>
      </c>
      <c r="AP561">
        <v>396.07192657172499</v>
      </c>
      <c r="AQ561">
        <v>69679.580315536805</v>
      </c>
      <c r="AR561">
        <v>26400.707205910501</v>
      </c>
      <c r="AS561">
        <v>32865.860482018899</v>
      </c>
      <c r="AT561">
        <v>0</v>
      </c>
    </row>
    <row r="562" spans="1:46" x14ac:dyDescent="0.25">
      <c r="A562" t="s">
        <v>3477</v>
      </c>
      <c r="B562">
        <v>2107</v>
      </c>
      <c r="C562" t="s">
        <v>128</v>
      </c>
      <c r="D562">
        <v>712</v>
      </c>
      <c r="E562" t="s">
        <v>799</v>
      </c>
      <c r="F562" t="s">
        <v>2892</v>
      </c>
      <c r="G562" t="s">
        <v>2903</v>
      </c>
      <c r="H562" t="s">
        <v>2904</v>
      </c>
      <c r="I562" t="s">
        <v>2895</v>
      </c>
      <c r="J562">
        <v>29.438356164382999</v>
      </c>
      <c r="K562">
        <v>1</v>
      </c>
      <c r="L562">
        <v>1</v>
      </c>
      <c r="M562">
        <v>3</v>
      </c>
      <c r="N562">
        <v>585023.38894988701</v>
      </c>
      <c r="O562">
        <v>149722.86340569201</v>
      </c>
      <c r="P562">
        <v>203818.87002165799</v>
      </c>
      <c r="Q562">
        <v>124841.27678469</v>
      </c>
      <c r="R562">
        <v>29392.190329891801</v>
      </c>
      <c r="S562">
        <v>41151.117118106398</v>
      </c>
      <c r="T562">
        <v>604739.69999999995</v>
      </c>
      <c r="U562">
        <v>488058.88949181797</v>
      </c>
      <c r="V562">
        <v>924634.61429211998</v>
      </c>
      <c r="W562">
        <v>168163.975199698</v>
      </c>
      <c r="X562">
        <v>0</v>
      </c>
      <c r="Y562">
        <v>0</v>
      </c>
      <c r="Z562">
        <v>0</v>
      </c>
      <c r="AA562">
        <v>0</v>
      </c>
      <c r="AB562">
        <v>0</v>
      </c>
      <c r="AC562">
        <v>41151.117118106398</v>
      </c>
      <c r="AD562">
        <v>0</v>
      </c>
      <c r="AE562">
        <v>0</v>
      </c>
      <c r="AF562">
        <v>0</v>
      </c>
      <c r="AG562">
        <v>0</v>
      </c>
      <c r="AH562">
        <v>0</v>
      </c>
      <c r="AI562">
        <v>0</v>
      </c>
      <c r="AJ562">
        <v>1133949.7066099199</v>
      </c>
      <c r="AK562" s="63">
        <v>38519.464207783203</v>
      </c>
      <c r="AL562">
        <v>396.07192657172499</v>
      </c>
      <c r="AM562">
        <v>78891.171681099702</v>
      </c>
      <c r="AN562">
        <v>26400.707205910501</v>
      </c>
      <c r="AO562">
        <v>38519.464207783203</v>
      </c>
      <c r="AP562">
        <v>396.07192657172499</v>
      </c>
      <c r="AQ562">
        <v>78891.171681099702</v>
      </c>
      <c r="AR562">
        <v>38519.464207783203</v>
      </c>
      <c r="AS562">
        <v>38519.464207783203</v>
      </c>
      <c r="AT562">
        <v>0</v>
      </c>
    </row>
    <row r="563" spans="1:46" x14ac:dyDescent="0.25">
      <c r="A563" t="s">
        <v>3478</v>
      </c>
      <c r="B563">
        <v>2107</v>
      </c>
      <c r="C563" t="s">
        <v>128</v>
      </c>
      <c r="D563">
        <v>3132</v>
      </c>
      <c r="E563" t="s">
        <v>800</v>
      </c>
      <c r="F563" t="s">
        <v>2892</v>
      </c>
      <c r="G563" t="s">
        <v>2893</v>
      </c>
      <c r="H563" t="s">
        <v>2904</v>
      </c>
      <c r="I563" t="s">
        <v>2895</v>
      </c>
      <c r="J563">
        <v>6</v>
      </c>
      <c r="K563">
        <v>0</v>
      </c>
      <c r="L563">
        <v>0</v>
      </c>
      <c r="M563">
        <v>3</v>
      </c>
      <c r="N563">
        <v>98893.178576105594</v>
      </c>
      <c r="O563">
        <v>17037.299828615</v>
      </c>
      <c r="P563">
        <v>41541.491423679799</v>
      </c>
      <c r="Q563">
        <v>25444.6157429944</v>
      </c>
      <c r="R563">
        <v>5891.3324171674603</v>
      </c>
      <c r="S563">
        <v>8387.2449035509399</v>
      </c>
      <c r="T563">
        <v>89333.84</v>
      </c>
      <c r="U563">
        <v>99474.077988562203</v>
      </c>
      <c r="V563">
        <v>177224.058166567</v>
      </c>
      <c r="W563">
        <v>11583.8598219955</v>
      </c>
      <c r="X563">
        <v>0</v>
      </c>
      <c r="Y563">
        <v>0</v>
      </c>
      <c r="Z563">
        <v>0</v>
      </c>
      <c r="AA563">
        <v>0</v>
      </c>
      <c r="AB563">
        <v>0</v>
      </c>
      <c r="AC563">
        <v>8387.2449035509399</v>
      </c>
      <c r="AD563">
        <v>0</v>
      </c>
      <c r="AE563">
        <v>0</v>
      </c>
      <c r="AF563">
        <v>0</v>
      </c>
      <c r="AG563">
        <v>0</v>
      </c>
      <c r="AH563">
        <v>0</v>
      </c>
      <c r="AI563">
        <v>0</v>
      </c>
      <c r="AJ563">
        <v>197195.162892113</v>
      </c>
      <c r="AK563" s="63">
        <v>32865.860482018899</v>
      </c>
      <c r="AL563">
        <v>396.07192657172499</v>
      </c>
      <c r="AM563">
        <v>78891.171681099702</v>
      </c>
      <c r="AN563">
        <v>26400.707205910501</v>
      </c>
      <c r="AO563">
        <v>38519.464207783203</v>
      </c>
      <c r="AP563">
        <v>396.07192657172499</v>
      </c>
      <c r="AQ563">
        <v>69679.580315536805</v>
      </c>
      <c r="AR563">
        <v>26400.707205910501</v>
      </c>
      <c r="AS563">
        <v>32865.860482018899</v>
      </c>
      <c r="AT563">
        <v>0</v>
      </c>
    </row>
    <row r="564" spans="1:46" x14ac:dyDescent="0.25">
      <c r="A564" t="s">
        <v>3479</v>
      </c>
      <c r="B564">
        <v>2219</v>
      </c>
      <c r="C564" t="s">
        <v>129</v>
      </c>
      <c r="D564">
        <v>1084</v>
      </c>
      <c r="E564" t="s">
        <v>801</v>
      </c>
      <c r="F564" t="s">
        <v>2892</v>
      </c>
      <c r="G564" t="s">
        <v>2893</v>
      </c>
      <c r="H564" t="s">
        <v>2894</v>
      </c>
      <c r="I564" t="s">
        <v>2895</v>
      </c>
      <c r="J564">
        <v>8</v>
      </c>
      <c r="K564">
        <v>0</v>
      </c>
      <c r="L564">
        <v>0</v>
      </c>
      <c r="M564">
        <v>2</v>
      </c>
      <c r="N564">
        <v>137382.77083575499</v>
      </c>
      <c r="O564">
        <v>13165.596330389</v>
      </c>
      <c r="P564">
        <v>27601.321403018501</v>
      </c>
      <c r="Q564">
        <v>4678.8627136790401</v>
      </c>
      <c r="R564">
        <v>5182.1026879918099</v>
      </c>
      <c r="S564">
        <v>6607.1307177158396</v>
      </c>
      <c r="T564">
        <v>132099.9</v>
      </c>
      <c r="U564">
        <v>55910.753970833197</v>
      </c>
      <c r="V564">
        <v>174173.504061043</v>
      </c>
      <c r="W564">
        <v>13837.1499097903</v>
      </c>
      <c r="X564">
        <v>0</v>
      </c>
      <c r="Y564">
        <v>0</v>
      </c>
      <c r="Z564">
        <v>0</v>
      </c>
      <c r="AA564">
        <v>0</v>
      </c>
      <c r="AB564">
        <v>0</v>
      </c>
      <c r="AC564">
        <v>6607.1307177158396</v>
      </c>
      <c r="AD564">
        <v>0</v>
      </c>
      <c r="AE564">
        <v>0</v>
      </c>
      <c r="AF564">
        <v>0</v>
      </c>
      <c r="AG564">
        <v>0</v>
      </c>
      <c r="AH564">
        <v>0</v>
      </c>
      <c r="AI564">
        <v>0</v>
      </c>
      <c r="AJ564">
        <v>194617.784688549</v>
      </c>
      <c r="AK564" s="63">
        <v>24327.223086068701</v>
      </c>
      <c r="AL564">
        <v>396.07192657172499</v>
      </c>
      <c r="AM564">
        <v>78891.171681099702</v>
      </c>
      <c r="AN564">
        <v>16806.437098972001</v>
      </c>
      <c r="AO564">
        <v>24327.223086068701</v>
      </c>
      <c r="AP564">
        <v>396.07192657172499</v>
      </c>
      <c r="AQ564">
        <v>69679.580315536805</v>
      </c>
      <c r="AR564">
        <v>24327.223086068701</v>
      </c>
      <c r="AS564">
        <v>24327.223086068701</v>
      </c>
      <c r="AT564">
        <v>0</v>
      </c>
    </row>
    <row r="565" spans="1:46" x14ac:dyDescent="0.25">
      <c r="A565" t="s">
        <v>3480</v>
      </c>
      <c r="B565">
        <v>2219</v>
      </c>
      <c r="C565" t="s">
        <v>129</v>
      </c>
      <c r="D565">
        <v>1087</v>
      </c>
      <c r="E565" t="s">
        <v>802</v>
      </c>
      <c r="F565" t="s">
        <v>2906</v>
      </c>
      <c r="G565" t="s">
        <v>2907</v>
      </c>
      <c r="H565" t="s">
        <v>2904</v>
      </c>
      <c r="I565" t="s">
        <v>2895</v>
      </c>
      <c r="J565">
        <v>243.54615384612401</v>
      </c>
      <c r="K565">
        <v>1</v>
      </c>
      <c r="L565">
        <v>1</v>
      </c>
      <c r="M565">
        <v>2</v>
      </c>
      <c r="N565">
        <v>2209453.9591642399</v>
      </c>
      <c r="O565">
        <v>498563.01366961101</v>
      </c>
      <c r="P565">
        <v>840274.45859698195</v>
      </c>
      <c r="Q565">
        <v>142439.87728632099</v>
      </c>
      <c r="R565">
        <v>201269.14731200799</v>
      </c>
      <c r="S565">
        <v>201142.659282284</v>
      </c>
      <c r="T565">
        <v>2189894.3199999998</v>
      </c>
      <c r="U565">
        <v>1702106.1360291699</v>
      </c>
      <c r="V565">
        <v>3470752.3759389599</v>
      </c>
      <c r="W565">
        <v>421248.08009021002</v>
      </c>
      <c r="X565">
        <v>0</v>
      </c>
      <c r="Y565">
        <v>0</v>
      </c>
      <c r="Z565">
        <v>0</v>
      </c>
      <c r="AA565">
        <v>0</v>
      </c>
      <c r="AB565">
        <v>0</v>
      </c>
      <c r="AC565">
        <v>201142.659282284</v>
      </c>
      <c r="AD565">
        <v>0</v>
      </c>
      <c r="AE565">
        <v>0</v>
      </c>
      <c r="AF565">
        <v>0</v>
      </c>
      <c r="AG565">
        <v>0</v>
      </c>
      <c r="AH565">
        <v>0</v>
      </c>
      <c r="AI565">
        <v>0</v>
      </c>
      <c r="AJ565">
        <v>4093143.1153114499</v>
      </c>
      <c r="AK565" s="63">
        <v>16806.437098972001</v>
      </c>
      <c r="AL565">
        <v>396.07192657172499</v>
      </c>
      <c r="AM565">
        <v>78891.171681099702</v>
      </c>
      <c r="AN565">
        <v>16806.437098972001</v>
      </c>
      <c r="AO565">
        <v>24327.223086068701</v>
      </c>
      <c r="AP565">
        <v>396.07192657172499</v>
      </c>
      <c r="AQ565">
        <v>59280.106098625802</v>
      </c>
      <c r="AR565">
        <v>16806.437098972001</v>
      </c>
      <c r="AS565">
        <v>16806.437098972001</v>
      </c>
      <c r="AT565">
        <v>0</v>
      </c>
    </row>
    <row r="566" spans="1:46" x14ac:dyDescent="0.25">
      <c r="A566" t="s">
        <v>3481</v>
      </c>
      <c r="B566">
        <v>2091</v>
      </c>
      <c r="C566" t="s">
        <v>130</v>
      </c>
      <c r="D566">
        <v>597</v>
      </c>
      <c r="E566" t="s">
        <v>803</v>
      </c>
      <c r="F566" t="s">
        <v>2892</v>
      </c>
      <c r="G566" t="s">
        <v>2903</v>
      </c>
      <c r="H566" t="s">
        <v>2904</v>
      </c>
      <c r="I566" t="s">
        <v>2895</v>
      </c>
      <c r="J566">
        <v>551.08528942694704</v>
      </c>
      <c r="K566">
        <v>1</v>
      </c>
      <c r="L566">
        <v>1</v>
      </c>
      <c r="M566">
        <v>2</v>
      </c>
      <c r="N566">
        <v>3654498.16755311</v>
      </c>
      <c r="O566">
        <v>1876313.7113930001</v>
      </c>
      <c r="P566">
        <v>1568100.0586349999</v>
      </c>
      <c r="Q566">
        <v>299479.86686842801</v>
      </c>
      <c r="R566">
        <v>498002.67082203599</v>
      </c>
      <c r="S566">
        <v>309088.18464904901</v>
      </c>
      <c r="T566">
        <v>5775604.8700000001</v>
      </c>
      <c r="U566">
        <v>2120789.6052715699</v>
      </c>
      <c r="V566">
        <v>6358718.95847621</v>
      </c>
      <c r="W566">
        <v>1537675.51679536</v>
      </c>
      <c r="X566">
        <v>0</v>
      </c>
      <c r="Y566">
        <v>0</v>
      </c>
      <c r="Z566">
        <v>0</v>
      </c>
      <c r="AA566">
        <v>0</v>
      </c>
      <c r="AB566">
        <v>0</v>
      </c>
      <c r="AC566">
        <v>232454.705098821</v>
      </c>
      <c r="AD566">
        <v>76633.479550227596</v>
      </c>
      <c r="AE566">
        <v>0</v>
      </c>
      <c r="AF566">
        <v>0</v>
      </c>
      <c r="AG566">
        <v>0</v>
      </c>
      <c r="AH566">
        <v>0</v>
      </c>
      <c r="AI566">
        <v>0</v>
      </c>
      <c r="AJ566">
        <v>8205482.6599206198</v>
      </c>
      <c r="AK566" s="63">
        <v>14889.678271857299</v>
      </c>
      <c r="AL566">
        <v>396.07192657172499</v>
      </c>
      <c r="AM566">
        <v>78891.171681099702</v>
      </c>
      <c r="AN566">
        <v>4409.2590322041897</v>
      </c>
      <c r="AO566">
        <v>14889.678271857299</v>
      </c>
      <c r="AP566">
        <v>396.07192657172499</v>
      </c>
      <c r="AQ566">
        <v>78891.171681099702</v>
      </c>
      <c r="AR566">
        <v>14889.678271857299</v>
      </c>
      <c r="AS566">
        <v>14889.678271857299</v>
      </c>
      <c r="AT566">
        <v>0</v>
      </c>
    </row>
    <row r="567" spans="1:46" x14ac:dyDescent="0.25">
      <c r="A567" t="s">
        <v>3482</v>
      </c>
      <c r="B567">
        <v>2091</v>
      </c>
      <c r="C567" t="s">
        <v>130</v>
      </c>
      <c r="D567">
        <v>2091</v>
      </c>
      <c r="E567" t="s">
        <v>130</v>
      </c>
      <c r="F567" t="s">
        <v>1871</v>
      </c>
      <c r="G567" t="s">
        <v>1871</v>
      </c>
      <c r="H567" t="s">
        <v>2899</v>
      </c>
      <c r="I567" t="s">
        <v>2895</v>
      </c>
      <c r="J567">
        <v>11.390369242481</v>
      </c>
      <c r="K567">
        <v>1</v>
      </c>
      <c r="L567">
        <v>1</v>
      </c>
      <c r="M567">
        <v>2</v>
      </c>
      <c r="N567">
        <v>3172.91509055897</v>
      </c>
      <c r="O567">
        <v>6444.4223654064899</v>
      </c>
      <c r="P567">
        <v>20005.204266798599</v>
      </c>
      <c r="Q567">
        <v>6189.9425184577403</v>
      </c>
      <c r="R567">
        <v>8022.0676024288596</v>
      </c>
      <c r="S567">
        <v>6388.5366188993803</v>
      </c>
      <c r="T567">
        <v>0</v>
      </c>
      <c r="U567">
        <v>43834.551843650697</v>
      </c>
      <c r="V567">
        <v>34568.456001992003</v>
      </c>
      <c r="W567">
        <v>9266.0958416586709</v>
      </c>
      <c r="X567">
        <v>0</v>
      </c>
      <c r="Y567">
        <v>0</v>
      </c>
      <c r="Z567">
        <v>0</v>
      </c>
      <c r="AA567">
        <v>0</v>
      </c>
      <c r="AB567">
        <v>0</v>
      </c>
      <c r="AC567">
        <v>4804.6009828730803</v>
      </c>
      <c r="AD567">
        <v>1583.9356360263</v>
      </c>
      <c r="AE567">
        <v>0</v>
      </c>
      <c r="AF567">
        <v>0</v>
      </c>
      <c r="AG567">
        <v>0</v>
      </c>
      <c r="AH567">
        <v>0</v>
      </c>
      <c r="AI567">
        <v>0</v>
      </c>
      <c r="AJ567">
        <v>50223.088462550098</v>
      </c>
      <c r="AK567" s="63">
        <v>4409.2590322041897</v>
      </c>
      <c r="AL567">
        <v>396.07192657172499</v>
      </c>
      <c r="AM567">
        <v>78891.171681099702</v>
      </c>
      <c r="AN567">
        <v>4409.2590322041897</v>
      </c>
      <c r="AO567">
        <v>14889.678271857299</v>
      </c>
      <c r="AP567">
        <v>539.66620917061095</v>
      </c>
      <c r="AQ567">
        <v>36189.915802998497</v>
      </c>
      <c r="AR567">
        <v>4409.2590322041897</v>
      </c>
      <c r="AS567">
        <v>4409.2590322041897</v>
      </c>
      <c r="AT567">
        <v>0</v>
      </c>
    </row>
    <row r="568" spans="1:46" x14ac:dyDescent="0.25">
      <c r="A568" t="s">
        <v>3483</v>
      </c>
      <c r="B568">
        <v>2091</v>
      </c>
      <c r="C568" t="s">
        <v>130</v>
      </c>
      <c r="D568">
        <v>595</v>
      </c>
      <c r="E568" t="s">
        <v>804</v>
      </c>
      <c r="F568" t="s">
        <v>2892</v>
      </c>
      <c r="G568" t="s">
        <v>2893</v>
      </c>
      <c r="H568" t="s">
        <v>2904</v>
      </c>
      <c r="I568" t="s">
        <v>2895</v>
      </c>
      <c r="J568">
        <v>489.891954675259</v>
      </c>
      <c r="K568">
        <v>1</v>
      </c>
      <c r="L568">
        <v>1</v>
      </c>
      <c r="M568">
        <v>2</v>
      </c>
      <c r="N568">
        <v>3438355.0379012399</v>
      </c>
      <c r="O568">
        <v>793508.12790498603</v>
      </c>
      <c r="P568">
        <v>1200882.5797263901</v>
      </c>
      <c r="Q568">
        <v>266225.17454352998</v>
      </c>
      <c r="R568">
        <v>345023.61553249601</v>
      </c>
      <c r="S568">
        <v>274766.57034740603</v>
      </c>
      <c r="T568">
        <v>4158700.58</v>
      </c>
      <c r="U568">
        <v>1885293.9556086401</v>
      </c>
      <c r="V568">
        <v>4854111.1702918997</v>
      </c>
      <c r="W568">
        <v>1189883.36531674</v>
      </c>
      <c r="X568">
        <v>0</v>
      </c>
      <c r="Y568">
        <v>0</v>
      </c>
      <c r="Z568">
        <v>0</v>
      </c>
      <c r="AA568">
        <v>0</v>
      </c>
      <c r="AB568">
        <v>0</v>
      </c>
      <c r="AC568">
        <v>206642.586980936</v>
      </c>
      <c r="AD568">
        <v>68123.983366469707</v>
      </c>
      <c r="AE568">
        <v>0</v>
      </c>
      <c r="AF568">
        <v>0</v>
      </c>
      <c r="AG568">
        <v>0</v>
      </c>
      <c r="AH568">
        <v>0</v>
      </c>
      <c r="AI568">
        <v>0</v>
      </c>
      <c r="AJ568">
        <v>6318761.1059560496</v>
      </c>
      <c r="AK568" s="63">
        <v>12898.2749066468</v>
      </c>
      <c r="AL568">
        <v>396.07192657172499</v>
      </c>
      <c r="AM568">
        <v>78891.171681099702</v>
      </c>
      <c r="AN568">
        <v>4409.2590322041897</v>
      </c>
      <c r="AO568">
        <v>14889.678271857299</v>
      </c>
      <c r="AP568">
        <v>396.07192657172499</v>
      </c>
      <c r="AQ568">
        <v>69679.580315536805</v>
      </c>
      <c r="AR568">
        <v>12266.3931718039</v>
      </c>
      <c r="AS568">
        <v>12898.2749066468</v>
      </c>
      <c r="AT568">
        <v>0</v>
      </c>
    </row>
    <row r="569" spans="1:46" x14ac:dyDescent="0.25">
      <c r="A569" t="s">
        <v>3484</v>
      </c>
      <c r="B569">
        <v>2091</v>
      </c>
      <c r="C569" t="s">
        <v>130</v>
      </c>
      <c r="D569">
        <v>596</v>
      </c>
      <c r="E569" t="s">
        <v>805</v>
      </c>
      <c r="F569" t="s">
        <v>2892</v>
      </c>
      <c r="G569" t="s">
        <v>2911</v>
      </c>
      <c r="H569" t="s">
        <v>2904</v>
      </c>
      <c r="I569" t="s">
        <v>2895</v>
      </c>
      <c r="J569">
        <v>514.00856212023905</v>
      </c>
      <c r="K569">
        <v>1</v>
      </c>
      <c r="L569">
        <v>1</v>
      </c>
      <c r="M569">
        <v>2</v>
      </c>
      <c r="N569">
        <v>2971487.1593623599</v>
      </c>
      <c r="O569">
        <v>1023229.23814306</v>
      </c>
      <c r="P569">
        <v>1398946.5799539399</v>
      </c>
      <c r="Q569">
        <v>279331.019547034</v>
      </c>
      <c r="R569">
        <v>362008.58337211102</v>
      </c>
      <c r="S569">
        <v>288292.89478044299</v>
      </c>
      <c r="T569">
        <v>4056898.58</v>
      </c>
      <c r="U569">
        <v>1978104.00037851</v>
      </c>
      <c r="V569">
        <v>5093764.2404067703</v>
      </c>
      <c r="W569">
        <v>941238.33997173503</v>
      </c>
      <c r="X569">
        <v>0</v>
      </c>
      <c r="Y569">
        <v>0</v>
      </c>
      <c r="Z569">
        <v>0</v>
      </c>
      <c r="AA569">
        <v>0</v>
      </c>
      <c r="AB569">
        <v>0</v>
      </c>
      <c r="AC569">
        <v>216815.275272864</v>
      </c>
      <c r="AD569">
        <v>71477.619507578798</v>
      </c>
      <c r="AE569">
        <v>0</v>
      </c>
      <c r="AF569">
        <v>0</v>
      </c>
      <c r="AG569">
        <v>0</v>
      </c>
      <c r="AH569">
        <v>0</v>
      </c>
      <c r="AI569">
        <v>0</v>
      </c>
      <c r="AJ569">
        <v>6323295.4751589503</v>
      </c>
      <c r="AK569" s="63">
        <v>12301.9263513353</v>
      </c>
      <c r="AL569">
        <v>396.07192657172499</v>
      </c>
      <c r="AM569">
        <v>78891.171681099702</v>
      </c>
      <c r="AN569">
        <v>4409.2590322041897</v>
      </c>
      <c r="AO569">
        <v>14889.678271857299</v>
      </c>
      <c r="AP569">
        <v>3712.8033307938799</v>
      </c>
      <c r="AQ569">
        <v>25435.7452526624</v>
      </c>
      <c r="AR569">
        <v>12301.9263513353</v>
      </c>
      <c r="AS569">
        <v>12301.9263513353</v>
      </c>
      <c r="AT569">
        <v>0</v>
      </c>
    </row>
    <row r="570" spans="1:46" x14ac:dyDescent="0.25">
      <c r="A570" t="s">
        <v>3485</v>
      </c>
      <c r="B570">
        <v>2091</v>
      </c>
      <c r="C570" t="s">
        <v>130</v>
      </c>
      <c r="D570">
        <v>1297</v>
      </c>
      <c r="E570" t="s">
        <v>806</v>
      </c>
      <c r="F570" t="s">
        <v>2892</v>
      </c>
      <c r="G570" t="s">
        <v>2893</v>
      </c>
      <c r="H570" t="s">
        <v>2904</v>
      </c>
      <c r="I570" t="s">
        <v>2895</v>
      </c>
      <c r="J570">
        <v>141.292211673575</v>
      </c>
      <c r="K570">
        <v>1</v>
      </c>
      <c r="L570">
        <v>1</v>
      </c>
      <c r="M570">
        <v>2</v>
      </c>
      <c r="N570">
        <v>854705.74009273399</v>
      </c>
      <c r="O570">
        <v>326527.20019354398</v>
      </c>
      <c r="P570">
        <v>296372.71741786401</v>
      </c>
      <c r="Q570">
        <v>76783.346522548294</v>
      </c>
      <c r="R570">
        <v>99510.002670924994</v>
      </c>
      <c r="S570">
        <v>79246.813604201103</v>
      </c>
      <c r="T570">
        <v>1110151.8600000001</v>
      </c>
      <c r="U570">
        <v>543747.14689761505</v>
      </c>
      <c r="V570">
        <v>1449263.5748231099</v>
      </c>
      <c r="W570">
        <v>204635.43207450799</v>
      </c>
      <c r="X570">
        <v>0</v>
      </c>
      <c r="Y570">
        <v>0</v>
      </c>
      <c r="Z570">
        <v>0</v>
      </c>
      <c r="AA570">
        <v>0</v>
      </c>
      <c r="AB570">
        <v>0</v>
      </c>
      <c r="AC570">
        <v>59598.831664504098</v>
      </c>
      <c r="AD570">
        <v>19647.981939697002</v>
      </c>
      <c r="AE570">
        <v>0</v>
      </c>
      <c r="AF570">
        <v>0</v>
      </c>
      <c r="AG570">
        <v>0</v>
      </c>
      <c r="AH570">
        <v>0</v>
      </c>
      <c r="AI570">
        <v>0</v>
      </c>
      <c r="AJ570">
        <v>1733145.8205018099</v>
      </c>
      <c r="AK570" s="63">
        <v>12266.3931718039</v>
      </c>
      <c r="AL570">
        <v>396.07192657172499</v>
      </c>
      <c r="AM570">
        <v>78891.171681099702</v>
      </c>
      <c r="AN570">
        <v>4409.2590322041897</v>
      </c>
      <c r="AO570">
        <v>14889.678271857299</v>
      </c>
      <c r="AP570">
        <v>396.07192657172499</v>
      </c>
      <c r="AQ570">
        <v>69679.580315536805</v>
      </c>
      <c r="AR570">
        <v>12266.3931718039</v>
      </c>
      <c r="AS570">
        <v>12898.2749066468</v>
      </c>
      <c r="AT570">
        <v>0</v>
      </c>
    </row>
    <row r="571" spans="1:46" x14ac:dyDescent="0.25">
      <c r="A571" t="s">
        <v>3487</v>
      </c>
      <c r="B571">
        <v>2057</v>
      </c>
      <c r="C571" t="s">
        <v>133</v>
      </c>
      <c r="D571">
        <v>467</v>
      </c>
      <c r="E571" t="s">
        <v>808</v>
      </c>
      <c r="F571" t="s">
        <v>2892</v>
      </c>
      <c r="G571" t="s">
        <v>2893</v>
      </c>
      <c r="H571" t="s">
        <v>2894</v>
      </c>
      <c r="I571" t="s">
        <v>2895</v>
      </c>
      <c r="J571">
        <v>241.565217391289</v>
      </c>
      <c r="K571">
        <v>1</v>
      </c>
      <c r="L571">
        <v>1</v>
      </c>
      <c r="M571">
        <v>2</v>
      </c>
      <c r="N571">
        <v>1596792.89174229</v>
      </c>
      <c r="O571">
        <v>472358.85010064399</v>
      </c>
      <c r="P571">
        <v>540727.58939264901</v>
      </c>
      <c r="Q571">
        <v>126835.83829954499</v>
      </c>
      <c r="R571">
        <v>113459.30533164</v>
      </c>
      <c r="S571">
        <v>119693.59544462799</v>
      </c>
      <c r="T571">
        <v>1997315.73</v>
      </c>
      <c r="U571">
        <v>852858.74486677197</v>
      </c>
      <c r="V571">
        <v>2575361.9995846599</v>
      </c>
      <c r="W571">
        <v>274628.77294644399</v>
      </c>
      <c r="X571">
        <v>0</v>
      </c>
      <c r="Y571">
        <v>0</v>
      </c>
      <c r="Z571">
        <v>0</v>
      </c>
      <c r="AA571">
        <v>0</v>
      </c>
      <c r="AB571">
        <v>183.702335661072</v>
      </c>
      <c r="AC571">
        <v>99094.967460017593</v>
      </c>
      <c r="AD571">
        <v>20598.627984610499</v>
      </c>
      <c r="AE571">
        <v>0</v>
      </c>
      <c r="AF571">
        <v>0</v>
      </c>
      <c r="AG571">
        <v>0</v>
      </c>
      <c r="AH571">
        <v>0</v>
      </c>
      <c r="AI571">
        <v>0</v>
      </c>
      <c r="AJ571">
        <v>2969868.0703114001</v>
      </c>
      <c r="AK571" s="63">
        <v>12294.270269468399</v>
      </c>
      <c r="AL571">
        <v>396.07192657172499</v>
      </c>
      <c r="AM571">
        <v>78891.171681099702</v>
      </c>
      <c r="AN571">
        <v>4026.0446053210298</v>
      </c>
      <c r="AO571">
        <v>29185.736566722499</v>
      </c>
      <c r="AP571">
        <v>396.07192657172499</v>
      </c>
      <c r="AQ571">
        <v>69679.580315536805</v>
      </c>
      <c r="AR571">
        <v>4026.0446053210298</v>
      </c>
      <c r="AS571">
        <v>23121.976874548898</v>
      </c>
      <c r="AT571">
        <v>0</v>
      </c>
    </row>
    <row r="572" spans="1:46" x14ac:dyDescent="0.25">
      <c r="A572" t="s">
        <v>3488</v>
      </c>
      <c r="B572">
        <v>2057</v>
      </c>
      <c r="C572" t="s">
        <v>133</v>
      </c>
      <c r="D572">
        <v>482</v>
      </c>
      <c r="E572" t="s">
        <v>809</v>
      </c>
      <c r="F572" t="s">
        <v>2892</v>
      </c>
      <c r="G572" t="s">
        <v>2903</v>
      </c>
      <c r="H572" t="s">
        <v>2894</v>
      </c>
      <c r="I572" t="s">
        <v>2895</v>
      </c>
      <c r="J572">
        <v>189.18840579709001</v>
      </c>
      <c r="K572">
        <v>1</v>
      </c>
      <c r="L572">
        <v>1</v>
      </c>
      <c r="M572">
        <v>2</v>
      </c>
      <c r="N572">
        <v>1700508.76054619</v>
      </c>
      <c r="O572">
        <v>810764.12376132805</v>
      </c>
      <c r="P572">
        <v>697153.83858001197</v>
      </c>
      <c r="Q572">
        <v>99334.955193320697</v>
      </c>
      <c r="R572">
        <v>86320.890076747703</v>
      </c>
      <c r="S572">
        <v>93741.312391059502</v>
      </c>
      <c r="T572">
        <v>2726142.92</v>
      </c>
      <c r="U572">
        <v>667939.64815759996</v>
      </c>
      <c r="V572">
        <v>2800190.2823865102</v>
      </c>
      <c r="W572">
        <v>593748.41426343203</v>
      </c>
      <c r="X572">
        <v>0</v>
      </c>
      <c r="Y572">
        <v>0</v>
      </c>
      <c r="Z572">
        <v>0</v>
      </c>
      <c r="AA572">
        <v>0</v>
      </c>
      <c r="AB572">
        <v>143.87150766256499</v>
      </c>
      <c r="AC572">
        <v>77608.933598696603</v>
      </c>
      <c r="AD572">
        <v>16132.378792363001</v>
      </c>
      <c r="AE572">
        <v>0</v>
      </c>
      <c r="AF572">
        <v>0</v>
      </c>
      <c r="AG572">
        <v>0</v>
      </c>
      <c r="AH572">
        <v>0</v>
      </c>
      <c r="AI572">
        <v>0</v>
      </c>
      <c r="AJ572">
        <v>3487823.88054867</v>
      </c>
      <c r="AK572" s="63">
        <v>18435.716849844699</v>
      </c>
      <c r="AL572">
        <v>396.07192657172499</v>
      </c>
      <c r="AM572">
        <v>78891.171681099702</v>
      </c>
      <c r="AN572">
        <v>4026.0446053210298</v>
      </c>
      <c r="AO572">
        <v>29185.736566722499</v>
      </c>
      <c r="AP572">
        <v>396.07192657172499</v>
      </c>
      <c r="AQ572">
        <v>78891.171681099702</v>
      </c>
      <c r="AR572">
        <v>4026.0446053210298</v>
      </c>
      <c r="AS572">
        <v>29185.736566722499</v>
      </c>
      <c r="AT572">
        <v>0</v>
      </c>
    </row>
    <row r="573" spans="1:46" x14ac:dyDescent="0.25">
      <c r="A573" t="s">
        <v>3489</v>
      </c>
      <c r="B573">
        <v>2057</v>
      </c>
      <c r="C573" t="s">
        <v>133</v>
      </c>
      <c r="D573">
        <v>480</v>
      </c>
      <c r="E573" t="s">
        <v>810</v>
      </c>
      <c r="F573" t="s">
        <v>2892</v>
      </c>
      <c r="G573" t="s">
        <v>2911</v>
      </c>
      <c r="H573" t="s">
        <v>2894</v>
      </c>
      <c r="I573" t="s">
        <v>2895</v>
      </c>
      <c r="J573">
        <v>399.328620408939</v>
      </c>
      <c r="K573">
        <v>1</v>
      </c>
      <c r="L573">
        <v>1</v>
      </c>
      <c r="M573">
        <v>2</v>
      </c>
      <c r="N573">
        <v>2643124.3159475699</v>
      </c>
      <c r="O573">
        <v>979305.81225805695</v>
      </c>
      <c r="P573">
        <v>1029013.6087600701</v>
      </c>
      <c r="Q573">
        <v>209670.83288537699</v>
      </c>
      <c r="R573">
        <v>176711.822892172</v>
      </c>
      <c r="S573">
        <v>197864.07520444901</v>
      </c>
      <c r="T573">
        <v>3627975.63</v>
      </c>
      <c r="U573">
        <v>1409850.76274325</v>
      </c>
      <c r="V573">
        <v>4385744.2326646298</v>
      </c>
      <c r="W573">
        <v>651778.48390760506</v>
      </c>
      <c r="X573">
        <v>0</v>
      </c>
      <c r="Y573">
        <v>0</v>
      </c>
      <c r="Z573">
        <v>0</v>
      </c>
      <c r="AA573">
        <v>0</v>
      </c>
      <c r="AB573">
        <v>303.676171005242</v>
      </c>
      <c r="AC573">
        <v>163812.72549342</v>
      </c>
      <c r="AD573">
        <v>34051.349711028801</v>
      </c>
      <c r="AE573">
        <v>0</v>
      </c>
      <c r="AF573">
        <v>0</v>
      </c>
      <c r="AG573">
        <v>0</v>
      </c>
      <c r="AH573">
        <v>0</v>
      </c>
      <c r="AI573">
        <v>0</v>
      </c>
      <c r="AJ573">
        <v>5235690.4679477001</v>
      </c>
      <c r="AK573" s="63">
        <v>13111.2327049987</v>
      </c>
      <c r="AL573">
        <v>396.07192657172499</v>
      </c>
      <c r="AM573">
        <v>78891.171681099702</v>
      </c>
      <c r="AN573">
        <v>4026.0446053210298</v>
      </c>
      <c r="AO573">
        <v>29185.736566722499</v>
      </c>
      <c r="AP573">
        <v>3712.8033307938799</v>
      </c>
      <c r="AQ573">
        <v>25435.7452526624</v>
      </c>
      <c r="AR573">
        <v>13111.2327049987</v>
      </c>
      <c r="AS573">
        <v>15231.313849509899</v>
      </c>
      <c r="AT573">
        <v>0</v>
      </c>
    </row>
    <row r="574" spans="1:46" x14ac:dyDescent="0.25">
      <c r="A574" t="s">
        <v>3490</v>
      </c>
      <c r="B574">
        <v>2057</v>
      </c>
      <c r="C574" t="s">
        <v>133</v>
      </c>
      <c r="D574">
        <v>468</v>
      </c>
      <c r="E574" t="s">
        <v>811</v>
      </c>
      <c r="F574" t="s">
        <v>2892</v>
      </c>
      <c r="G574" t="s">
        <v>2893</v>
      </c>
      <c r="H574" t="s">
        <v>2894</v>
      </c>
      <c r="I574" t="s">
        <v>2895</v>
      </c>
      <c r="J574">
        <v>175.76129582266</v>
      </c>
      <c r="K574">
        <v>1</v>
      </c>
      <c r="L574">
        <v>1</v>
      </c>
      <c r="M574">
        <v>2</v>
      </c>
      <c r="N574">
        <v>1408830.7101152099</v>
      </c>
      <c r="O574">
        <v>413238.66408288002</v>
      </c>
      <c r="P574">
        <v>727921.09467461903</v>
      </c>
      <c r="Q574">
        <v>94407.628771509495</v>
      </c>
      <c r="R574">
        <v>81682.650340676904</v>
      </c>
      <c r="S574">
        <v>87088.288886162001</v>
      </c>
      <c r="T574">
        <v>2105546.2200000002</v>
      </c>
      <c r="U574">
        <v>620534.52798489097</v>
      </c>
      <c r="V574">
        <v>2210724.61187978</v>
      </c>
      <c r="W574">
        <v>510809.75546923903</v>
      </c>
      <c r="X574">
        <v>0</v>
      </c>
      <c r="Y574">
        <v>0</v>
      </c>
      <c r="Z574">
        <v>0</v>
      </c>
      <c r="AA574">
        <v>4412.72</v>
      </c>
      <c r="AB574">
        <v>133.660635873497</v>
      </c>
      <c r="AC574">
        <v>72100.859876961404</v>
      </c>
      <c r="AD574">
        <v>14987.429009200599</v>
      </c>
      <c r="AE574">
        <v>0</v>
      </c>
      <c r="AF574">
        <v>0</v>
      </c>
      <c r="AG574">
        <v>0</v>
      </c>
      <c r="AH574">
        <v>0</v>
      </c>
      <c r="AI574">
        <v>0</v>
      </c>
      <c r="AJ574">
        <v>2813169.03687105</v>
      </c>
      <c r="AK574" s="63">
        <v>16005.622988291399</v>
      </c>
      <c r="AL574">
        <v>396.07192657172499</v>
      </c>
      <c r="AM574">
        <v>78891.171681099702</v>
      </c>
      <c r="AN574">
        <v>4026.0446053210298</v>
      </c>
      <c r="AO574">
        <v>29185.736566722499</v>
      </c>
      <c r="AP574">
        <v>396.07192657172499</v>
      </c>
      <c r="AQ574">
        <v>69679.580315536805</v>
      </c>
      <c r="AR574">
        <v>4026.0446053210298</v>
      </c>
      <c r="AS574">
        <v>23121.976874548898</v>
      </c>
      <c r="AT574">
        <v>0</v>
      </c>
    </row>
    <row r="575" spans="1:46" x14ac:dyDescent="0.25">
      <c r="A575" t="s">
        <v>3491</v>
      </c>
      <c r="B575">
        <v>2057</v>
      </c>
      <c r="C575" t="s">
        <v>133</v>
      </c>
      <c r="D575">
        <v>483</v>
      </c>
      <c r="E575" t="s">
        <v>812</v>
      </c>
      <c r="F575" t="s">
        <v>2892</v>
      </c>
      <c r="G575" t="s">
        <v>2903</v>
      </c>
      <c r="H575" t="s">
        <v>2894</v>
      </c>
      <c r="I575" t="s">
        <v>2895</v>
      </c>
      <c r="J575">
        <v>119.231884057961</v>
      </c>
      <c r="K575">
        <v>1</v>
      </c>
      <c r="L575">
        <v>1</v>
      </c>
      <c r="M575">
        <v>2</v>
      </c>
      <c r="N575">
        <v>1414548.09307978</v>
      </c>
      <c r="O575">
        <v>708178.60256047396</v>
      </c>
      <c r="P575">
        <v>494053.28577353398</v>
      </c>
      <c r="Q575">
        <v>62925.978205563901</v>
      </c>
      <c r="R575">
        <v>53061.907665189799</v>
      </c>
      <c r="S575">
        <v>59078.426309271403</v>
      </c>
      <c r="T575">
        <v>2311813.41</v>
      </c>
      <c r="U575">
        <v>420954.45728454401</v>
      </c>
      <c r="V575">
        <v>2339284.1028055502</v>
      </c>
      <c r="W575">
        <v>393393.09258581599</v>
      </c>
      <c r="X575">
        <v>0</v>
      </c>
      <c r="Y575">
        <v>0</v>
      </c>
      <c r="Z575">
        <v>0</v>
      </c>
      <c r="AA575">
        <v>0</v>
      </c>
      <c r="AB575">
        <v>90.671893177562197</v>
      </c>
      <c r="AC575">
        <v>48911.344930018502</v>
      </c>
      <c r="AD575">
        <v>10167.081379252901</v>
      </c>
      <c r="AE575">
        <v>0</v>
      </c>
      <c r="AF575">
        <v>0</v>
      </c>
      <c r="AG575">
        <v>0</v>
      </c>
      <c r="AH575">
        <v>0</v>
      </c>
      <c r="AI575">
        <v>0</v>
      </c>
      <c r="AJ575">
        <v>2791846.2935938099</v>
      </c>
      <c r="AK575" s="63">
        <v>23415.2661064774</v>
      </c>
      <c r="AL575">
        <v>396.07192657172499</v>
      </c>
      <c r="AM575">
        <v>78891.171681099702</v>
      </c>
      <c r="AN575">
        <v>4026.0446053210298</v>
      </c>
      <c r="AO575">
        <v>29185.736566722499</v>
      </c>
      <c r="AP575">
        <v>396.07192657172499</v>
      </c>
      <c r="AQ575">
        <v>78891.171681099702</v>
      </c>
      <c r="AR575">
        <v>4026.0446053210298</v>
      </c>
      <c r="AS575">
        <v>29185.736566722499</v>
      </c>
      <c r="AT575">
        <v>0</v>
      </c>
    </row>
    <row r="576" spans="1:46" x14ac:dyDescent="0.25">
      <c r="A576" t="s">
        <v>3492</v>
      </c>
      <c r="B576">
        <v>2057</v>
      </c>
      <c r="C576" t="s">
        <v>133</v>
      </c>
      <c r="D576">
        <v>4848</v>
      </c>
      <c r="E576" t="s">
        <v>813</v>
      </c>
      <c r="F576" t="s">
        <v>2945</v>
      </c>
      <c r="G576" t="s">
        <v>2903</v>
      </c>
      <c r="H576" t="s">
        <v>2904</v>
      </c>
      <c r="I576" t="s">
        <v>2895</v>
      </c>
      <c r="J576">
        <v>122.12648997175</v>
      </c>
      <c r="K576">
        <v>1</v>
      </c>
      <c r="L576">
        <v>2</v>
      </c>
      <c r="M576">
        <v>2</v>
      </c>
      <c r="N576">
        <v>62222.154158838202</v>
      </c>
      <c r="O576">
        <v>78873.580825270794</v>
      </c>
      <c r="P576">
        <v>172264.28281157199</v>
      </c>
      <c r="Q576">
        <v>64123.535256555901</v>
      </c>
      <c r="R576">
        <v>53690.463128981202</v>
      </c>
      <c r="S576">
        <v>60512.679936338398</v>
      </c>
      <c r="T576">
        <v>0</v>
      </c>
      <c r="U576">
        <v>431174.01618121797</v>
      </c>
      <c r="V576">
        <v>371615.30885148799</v>
      </c>
      <c r="W576">
        <v>59465.834184763</v>
      </c>
      <c r="X576">
        <v>0</v>
      </c>
      <c r="Y576">
        <v>0</v>
      </c>
      <c r="Z576">
        <v>0</v>
      </c>
      <c r="AA576">
        <v>0</v>
      </c>
      <c r="AB576">
        <v>92.873144967550004</v>
      </c>
      <c r="AC576">
        <v>50098.771174302099</v>
      </c>
      <c r="AD576">
        <v>10413.908762036301</v>
      </c>
      <c r="AE576">
        <v>0</v>
      </c>
      <c r="AF576">
        <v>0</v>
      </c>
      <c r="AG576">
        <v>0</v>
      </c>
      <c r="AH576">
        <v>0</v>
      </c>
      <c r="AI576">
        <v>0</v>
      </c>
      <c r="AJ576">
        <v>491686.69611755601</v>
      </c>
      <c r="AK576" s="63">
        <v>4026.0446053210298</v>
      </c>
      <c r="AL576">
        <v>396.07192657172499</v>
      </c>
      <c r="AM576">
        <v>78891.171681099702</v>
      </c>
      <c r="AN576">
        <v>4026.0446053210298</v>
      </c>
      <c r="AO576">
        <v>29185.736566722499</v>
      </c>
      <c r="AP576">
        <v>396.07192657172499</v>
      </c>
      <c r="AQ576">
        <v>78891.171681099702</v>
      </c>
      <c r="AR576">
        <v>4026.0446053210298</v>
      </c>
      <c r="AS576">
        <v>29185.736566722499</v>
      </c>
      <c r="AT576">
        <v>0</v>
      </c>
    </row>
    <row r="577" spans="1:46" x14ac:dyDescent="0.25">
      <c r="A577" t="s">
        <v>3493</v>
      </c>
      <c r="B577">
        <v>2057</v>
      </c>
      <c r="C577" t="s">
        <v>133</v>
      </c>
      <c r="D577">
        <v>470</v>
      </c>
      <c r="E577" t="s">
        <v>814</v>
      </c>
      <c r="F577" t="s">
        <v>2892</v>
      </c>
      <c r="G577" t="s">
        <v>2893</v>
      </c>
      <c r="H577" t="s">
        <v>2894</v>
      </c>
      <c r="I577" t="s">
        <v>2895</v>
      </c>
      <c r="J577">
        <v>534.84057971011396</v>
      </c>
      <c r="K577">
        <v>1</v>
      </c>
      <c r="L577">
        <v>1</v>
      </c>
      <c r="M577">
        <v>2</v>
      </c>
      <c r="N577">
        <v>2995418.3450694499</v>
      </c>
      <c r="O577">
        <v>852862.63976927195</v>
      </c>
      <c r="P577">
        <v>1256899.2196872099</v>
      </c>
      <c r="Q577">
        <v>280822.52079472301</v>
      </c>
      <c r="R577">
        <v>248185.53928238901</v>
      </c>
      <c r="S577">
        <v>265009.14604563097</v>
      </c>
      <c r="T577">
        <v>3745905.38</v>
      </c>
      <c r="U577">
        <v>1888282.8846030401</v>
      </c>
      <c r="V577">
        <v>4889514.9148591701</v>
      </c>
      <c r="W577">
        <v>744266.62122243806</v>
      </c>
      <c r="X577">
        <v>0</v>
      </c>
      <c r="Y577">
        <v>0</v>
      </c>
      <c r="Z577">
        <v>0</v>
      </c>
      <c r="AA577">
        <v>0</v>
      </c>
      <c r="AB577">
        <v>406.72852143245899</v>
      </c>
      <c r="AC577">
        <v>219402.488549587</v>
      </c>
      <c r="AD577">
        <v>45606.657496044601</v>
      </c>
      <c r="AE577">
        <v>0</v>
      </c>
      <c r="AF577">
        <v>0</v>
      </c>
      <c r="AG577">
        <v>0</v>
      </c>
      <c r="AH577">
        <v>0</v>
      </c>
      <c r="AI577">
        <v>0</v>
      </c>
      <c r="AJ577">
        <v>5899197.41064867</v>
      </c>
      <c r="AK577" s="63">
        <v>11029.823903500501</v>
      </c>
      <c r="AL577">
        <v>396.07192657172499</v>
      </c>
      <c r="AM577">
        <v>78891.171681099702</v>
      </c>
      <c r="AN577">
        <v>4026.0446053210298</v>
      </c>
      <c r="AO577">
        <v>29185.736566722499</v>
      </c>
      <c r="AP577">
        <v>396.07192657172499</v>
      </c>
      <c r="AQ577">
        <v>69679.580315536805</v>
      </c>
      <c r="AR577">
        <v>4026.0446053210298</v>
      </c>
      <c r="AS577">
        <v>23121.976874548898</v>
      </c>
      <c r="AT577">
        <v>0</v>
      </c>
    </row>
    <row r="578" spans="1:46" x14ac:dyDescent="0.25">
      <c r="A578" t="s">
        <v>3494</v>
      </c>
      <c r="B578">
        <v>2057</v>
      </c>
      <c r="C578" t="s">
        <v>133</v>
      </c>
      <c r="D578">
        <v>471</v>
      </c>
      <c r="E578" t="s">
        <v>815</v>
      </c>
      <c r="F578" t="s">
        <v>2892</v>
      </c>
      <c r="G578" t="s">
        <v>2893</v>
      </c>
      <c r="H578" t="s">
        <v>2894</v>
      </c>
      <c r="I578" t="s">
        <v>2895</v>
      </c>
      <c r="J578">
        <v>13.794117647056</v>
      </c>
      <c r="K578">
        <v>1</v>
      </c>
      <c r="L578">
        <v>1</v>
      </c>
      <c r="M578">
        <v>2</v>
      </c>
      <c r="N578">
        <v>123304.706956094</v>
      </c>
      <c r="O578">
        <v>21354.846136320099</v>
      </c>
      <c r="P578">
        <v>134474.362858796</v>
      </c>
      <c r="Q578">
        <v>7242.7168706697703</v>
      </c>
      <c r="R578">
        <v>6064.3073021865002</v>
      </c>
      <c r="S578">
        <v>6834.8728140273497</v>
      </c>
      <c r="T578">
        <v>243740.08</v>
      </c>
      <c r="U578">
        <v>48700.860124065999</v>
      </c>
      <c r="V578">
        <v>258756.40797388399</v>
      </c>
      <c r="W578">
        <v>33674.042181230201</v>
      </c>
      <c r="X578">
        <v>0</v>
      </c>
      <c r="Y578">
        <v>0</v>
      </c>
      <c r="Z578">
        <v>0</v>
      </c>
      <c r="AA578">
        <v>0</v>
      </c>
      <c r="AB578">
        <v>10.489968951296399</v>
      </c>
      <c r="AC578">
        <v>5658.6277367925504</v>
      </c>
      <c r="AD578">
        <v>1176.2450772348</v>
      </c>
      <c r="AE578">
        <v>0</v>
      </c>
      <c r="AF578">
        <v>0</v>
      </c>
      <c r="AG578">
        <v>0</v>
      </c>
      <c r="AH578">
        <v>0</v>
      </c>
      <c r="AI578">
        <v>0</v>
      </c>
      <c r="AJ578">
        <v>299275.81293809297</v>
      </c>
      <c r="AK578" s="63">
        <v>21695.901151166901</v>
      </c>
      <c r="AL578">
        <v>396.07192657172499</v>
      </c>
      <c r="AM578">
        <v>78891.171681099702</v>
      </c>
      <c r="AN578">
        <v>4026.0446053210298</v>
      </c>
      <c r="AO578">
        <v>29185.736566722499</v>
      </c>
      <c r="AP578">
        <v>396.07192657172499</v>
      </c>
      <c r="AQ578">
        <v>69679.580315536805</v>
      </c>
      <c r="AR578">
        <v>4026.0446053210298</v>
      </c>
      <c r="AS578">
        <v>23121.976874548898</v>
      </c>
      <c r="AT578">
        <v>0</v>
      </c>
    </row>
    <row r="579" spans="1:46" x14ac:dyDescent="0.25">
      <c r="A579" t="s">
        <v>3495</v>
      </c>
      <c r="B579">
        <v>2057</v>
      </c>
      <c r="C579" t="s">
        <v>133</v>
      </c>
      <c r="D579">
        <v>472</v>
      </c>
      <c r="E579" t="s">
        <v>816</v>
      </c>
      <c r="F579" t="s">
        <v>2892</v>
      </c>
      <c r="G579" t="s">
        <v>2893</v>
      </c>
      <c r="H579" t="s">
        <v>2894</v>
      </c>
      <c r="I579" t="s">
        <v>2895</v>
      </c>
      <c r="J579">
        <v>123.20289855071699</v>
      </c>
      <c r="K579">
        <v>1</v>
      </c>
      <c r="L579">
        <v>1</v>
      </c>
      <c r="M579">
        <v>2</v>
      </c>
      <c r="N579">
        <v>1123046.7729380401</v>
      </c>
      <c r="O579">
        <v>321106.72332886799</v>
      </c>
      <c r="P579">
        <v>291777.49002441298</v>
      </c>
      <c r="Q579">
        <v>64688.712586059301</v>
      </c>
      <c r="R579">
        <v>57868.684582689697</v>
      </c>
      <c r="S579">
        <v>61046.0316099583</v>
      </c>
      <c r="T579">
        <v>1423514.05</v>
      </c>
      <c r="U579">
        <v>434974.33346006903</v>
      </c>
      <c r="V579">
        <v>1693619.9526595401</v>
      </c>
      <c r="W579">
        <v>164774.73908253701</v>
      </c>
      <c r="X579">
        <v>0</v>
      </c>
      <c r="Y579">
        <v>0</v>
      </c>
      <c r="Z579">
        <v>0</v>
      </c>
      <c r="AA579">
        <v>0</v>
      </c>
      <c r="AB579">
        <v>93.691717989847206</v>
      </c>
      <c r="AC579">
        <v>50540.335875786601</v>
      </c>
      <c r="AD579">
        <v>10505.695734171701</v>
      </c>
      <c r="AE579">
        <v>0</v>
      </c>
      <c r="AF579">
        <v>0</v>
      </c>
      <c r="AG579">
        <v>0</v>
      </c>
      <c r="AH579">
        <v>0</v>
      </c>
      <c r="AI579">
        <v>0</v>
      </c>
      <c r="AJ579">
        <v>1919534.4150700299</v>
      </c>
      <c r="AK579" s="63">
        <v>15580.269925872301</v>
      </c>
      <c r="AL579">
        <v>396.07192657172499</v>
      </c>
      <c r="AM579">
        <v>78891.171681099702</v>
      </c>
      <c r="AN579">
        <v>4026.0446053210298</v>
      </c>
      <c r="AO579">
        <v>29185.736566722499</v>
      </c>
      <c r="AP579">
        <v>396.07192657172499</v>
      </c>
      <c r="AQ579">
        <v>69679.580315536805</v>
      </c>
      <c r="AR579">
        <v>4026.0446053210298</v>
      </c>
      <c r="AS579">
        <v>23121.976874548898</v>
      </c>
      <c r="AT579">
        <v>0</v>
      </c>
    </row>
    <row r="580" spans="1:46" x14ac:dyDescent="0.25">
      <c r="A580" t="s">
        <v>3496</v>
      </c>
      <c r="B580">
        <v>2057</v>
      </c>
      <c r="C580" t="s">
        <v>133</v>
      </c>
      <c r="D580">
        <v>484</v>
      </c>
      <c r="E580" t="s">
        <v>817</v>
      </c>
      <c r="F580" t="s">
        <v>2892</v>
      </c>
      <c r="G580" t="s">
        <v>2903</v>
      </c>
      <c r="H580" t="s">
        <v>2894</v>
      </c>
      <c r="I580" t="s">
        <v>2895</v>
      </c>
      <c r="J580">
        <v>83.347826086945005</v>
      </c>
      <c r="K580">
        <v>1</v>
      </c>
      <c r="L580">
        <v>1</v>
      </c>
      <c r="M580">
        <v>2</v>
      </c>
      <c r="N580">
        <v>1264240.4753095701</v>
      </c>
      <c r="O580">
        <v>487410.00634681701</v>
      </c>
      <c r="P580">
        <v>557464.37144810299</v>
      </c>
      <c r="Q580">
        <v>43762.473365768601</v>
      </c>
      <c r="R580">
        <v>38392.200921659198</v>
      </c>
      <c r="S580">
        <v>41298.168190665099</v>
      </c>
      <c r="T580">
        <v>2097005.63</v>
      </c>
      <c r="U580">
        <v>294263.89739191497</v>
      </c>
      <c r="V580">
        <v>2031999.67813962</v>
      </c>
      <c r="W580">
        <v>357956.46599501802</v>
      </c>
      <c r="X580">
        <v>0</v>
      </c>
      <c r="Y580">
        <v>0</v>
      </c>
      <c r="Z580">
        <v>0</v>
      </c>
      <c r="AA580">
        <v>1250</v>
      </c>
      <c r="AB580">
        <v>63.383257282622097</v>
      </c>
      <c r="AC580">
        <v>34190.9741938156</v>
      </c>
      <c r="AD580">
        <v>7107.1939968494298</v>
      </c>
      <c r="AE580">
        <v>0</v>
      </c>
      <c r="AF580">
        <v>0</v>
      </c>
      <c r="AG580">
        <v>0</v>
      </c>
      <c r="AH580">
        <v>0</v>
      </c>
      <c r="AI580">
        <v>0</v>
      </c>
      <c r="AJ580">
        <v>2432567.6955825798</v>
      </c>
      <c r="AK580" s="63">
        <v>29185.736566722499</v>
      </c>
      <c r="AL580">
        <v>396.07192657172499</v>
      </c>
      <c r="AM580">
        <v>78891.171681099702</v>
      </c>
      <c r="AN580">
        <v>4026.0446053210298</v>
      </c>
      <c r="AO580">
        <v>29185.736566722499</v>
      </c>
      <c r="AP580">
        <v>396.07192657172499</v>
      </c>
      <c r="AQ580">
        <v>78891.171681099702</v>
      </c>
      <c r="AR580">
        <v>4026.0446053210298</v>
      </c>
      <c r="AS580">
        <v>29185.736566722499</v>
      </c>
      <c r="AT580">
        <v>0</v>
      </c>
    </row>
    <row r="581" spans="1:46" x14ac:dyDescent="0.25">
      <c r="A581" t="s">
        <v>3497</v>
      </c>
      <c r="B581">
        <v>2057</v>
      </c>
      <c r="C581" t="s">
        <v>133</v>
      </c>
      <c r="D581">
        <v>473</v>
      </c>
      <c r="E581" t="s">
        <v>818</v>
      </c>
      <c r="F581" t="s">
        <v>2892</v>
      </c>
      <c r="G581" t="s">
        <v>2893</v>
      </c>
      <c r="H581" t="s">
        <v>2894</v>
      </c>
      <c r="I581" t="s">
        <v>2895</v>
      </c>
      <c r="J581">
        <v>557.69565217390198</v>
      </c>
      <c r="K581">
        <v>1</v>
      </c>
      <c r="L581">
        <v>1</v>
      </c>
      <c r="M581">
        <v>2</v>
      </c>
      <c r="N581">
        <v>3685520.0426113098</v>
      </c>
      <c r="O581">
        <v>880519.88908226404</v>
      </c>
      <c r="P581">
        <v>1264506.4205399</v>
      </c>
      <c r="Q581">
        <v>293912.55779487803</v>
      </c>
      <c r="R581">
        <v>258699.51373092199</v>
      </c>
      <c r="S581">
        <v>276333.64808644901</v>
      </c>
      <c r="T581">
        <v>4414184.5</v>
      </c>
      <c r="U581">
        <v>1968973.92375928</v>
      </c>
      <c r="V581">
        <v>5670475.2009166498</v>
      </c>
      <c r="W581">
        <v>712259.11379663495</v>
      </c>
      <c r="X581">
        <v>0</v>
      </c>
      <c r="Y581">
        <v>0</v>
      </c>
      <c r="Z581">
        <v>0</v>
      </c>
      <c r="AA581">
        <v>0</v>
      </c>
      <c r="AB581">
        <v>424.10904599076099</v>
      </c>
      <c r="AC581">
        <v>228778.10432140101</v>
      </c>
      <c r="AD581">
        <v>47555.5437650487</v>
      </c>
      <c r="AE581">
        <v>0</v>
      </c>
      <c r="AF581">
        <v>0</v>
      </c>
      <c r="AG581">
        <v>0</v>
      </c>
      <c r="AH581">
        <v>0</v>
      </c>
      <c r="AI581">
        <v>0</v>
      </c>
      <c r="AJ581">
        <v>6659492.0718457298</v>
      </c>
      <c r="AK581" s="63">
        <v>11941.0865870784</v>
      </c>
      <c r="AL581">
        <v>396.07192657172499</v>
      </c>
      <c r="AM581">
        <v>78891.171681099702</v>
      </c>
      <c r="AN581">
        <v>4026.0446053210298</v>
      </c>
      <c r="AO581">
        <v>29185.736566722499</v>
      </c>
      <c r="AP581">
        <v>396.07192657172499</v>
      </c>
      <c r="AQ581">
        <v>69679.580315536805</v>
      </c>
      <c r="AR581">
        <v>4026.0446053210298</v>
      </c>
      <c r="AS581">
        <v>23121.976874548898</v>
      </c>
      <c r="AT581">
        <v>0</v>
      </c>
    </row>
    <row r="582" spans="1:46" x14ac:dyDescent="0.25">
      <c r="A582" t="s">
        <v>3498</v>
      </c>
      <c r="B582">
        <v>2057</v>
      </c>
      <c r="C582" t="s">
        <v>133</v>
      </c>
      <c r="D582">
        <v>485</v>
      </c>
      <c r="E582" t="s">
        <v>819</v>
      </c>
      <c r="F582" t="s">
        <v>2892</v>
      </c>
      <c r="G582" t="s">
        <v>2903</v>
      </c>
      <c r="H582" t="s">
        <v>2894</v>
      </c>
      <c r="I582" t="s">
        <v>2895</v>
      </c>
      <c r="J582">
        <v>664.98079432178599</v>
      </c>
      <c r="K582">
        <v>1</v>
      </c>
      <c r="L582">
        <v>1</v>
      </c>
      <c r="M582">
        <v>2</v>
      </c>
      <c r="N582">
        <v>4332112.1571219601</v>
      </c>
      <c r="O582">
        <v>2092330.5557055499</v>
      </c>
      <c r="P582">
        <v>1791902.67057931</v>
      </c>
      <c r="Q582">
        <v>350273.48921541602</v>
      </c>
      <c r="R582">
        <v>1520362.6958035999</v>
      </c>
      <c r="S582">
        <v>329492.56119548302</v>
      </c>
      <c r="T582">
        <v>7739231.79</v>
      </c>
      <c r="U582">
        <v>2347749.77842583</v>
      </c>
      <c r="V582">
        <v>7530034.3641367899</v>
      </c>
      <c r="W582">
        <v>2552690.9384508501</v>
      </c>
      <c r="X582">
        <v>0</v>
      </c>
      <c r="Y582">
        <v>0</v>
      </c>
      <c r="Z582">
        <v>0</v>
      </c>
      <c r="AA582">
        <v>3750.57</v>
      </c>
      <c r="AB582">
        <v>505.695838191777</v>
      </c>
      <c r="AC582">
        <v>272788.65263170301</v>
      </c>
      <c r="AD582">
        <v>56703.9085637799</v>
      </c>
      <c r="AE582">
        <v>0</v>
      </c>
      <c r="AF582">
        <v>0</v>
      </c>
      <c r="AG582">
        <v>0</v>
      </c>
      <c r="AH582">
        <v>0</v>
      </c>
      <c r="AI582">
        <v>0</v>
      </c>
      <c r="AJ582">
        <v>10416474.129621301</v>
      </c>
      <c r="AK582" s="63">
        <v>15664.3232685315</v>
      </c>
      <c r="AL582">
        <v>396.07192657172499</v>
      </c>
      <c r="AM582">
        <v>78891.171681099702</v>
      </c>
      <c r="AN582">
        <v>4026.0446053210298</v>
      </c>
      <c r="AO582">
        <v>29185.736566722499</v>
      </c>
      <c r="AP582">
        <v>396.07192657172499</v>
      </c>
      <c r="AQ582">
        <v>78891.171681099702</v>
      </c>
      <c r="AR582">
        <v>4026.0446053210298</v>
      </c>
      <c r="AS582">
        <v>29185.736566722499</v>
      </c>
      <c r="AT582">
        <v>0</v>
      </c>
    </row>
    <row r="583" spans="1:46" x14ac:dyDescent="0.25">
      <c r="A583" t="s">
        <v>3499</v>
      </c>
      <c r="B583">
        <v>2057</v>
      </c>
      <c r="C583" t="s">
        <v>133</v>
      </c>
      <c r="D583">
        <v>481</v>
      </c>
      <c r="E583" t="s">
        <v>820</v>
      </c>
      <c r="F583" t="s">
        <v>2892</v>
      </c>
      <c r="G583" t="s">
        <v>2911</v>
      </c>
      <c r="H583" t="s">
        <v>2894</v>
      </c>
      <c r="I583" t="s">
        <v>2895</v>
      </c>
      <c r="J583">
        <v>364.71014492752101</v>
      </c>
      <c r="K583">
        <v>1</v>
      </c>
      <c r="L583">
        <v>1</v>
      </c>
      <c r="M583">
        <v>2</v>
      </c>
      <c r="N583">
        <v>2043491.3790619699</v>
      </c>
      <c r="O583">
        <v>961603.58371027105</v>
      </c>
      <c r="P583">
        <v>957808.168990053</v>
      </c>
      <c r="Q583">
        <v>191517.00271947001</v>
      </c>
      <c r="R583">
        <v>1219883.64411992</v>
      </c>
      <c r="S583">
        <v>180710.90288961699</v>
      </c>
      <c r="T583">
        <v>4086675.37</v>
      </c>
      <c r="U583">
        <v>1287628.4086016801</v>
      </c>
      <c r="V583">
        <v>3744466.4338521999</v>
      </c>
      <c r="W583">
        <v>1627824.9947808599</v>
      </c>
      <c r="X583">
        <v>0</v>
      </c>
      <c r="Y583">
        <v>0</v>
      </c>
      <c r="Z583">
        <v>0</v>
      </c>
      <c r="AA583">
        <v>1735</v>
      </c>
      <c r="AB583">
        <v>277.349968617169</v>
      </c>
      <c r="AC583">
        <v>149611.522446088</v>
      </c>
      <c r="AD583">
        <v>31099.3804435286</v>
      </c>
      <c r="AE583">
        <v>0</v>
      </c>
      <c r="AF583">
        <v>0</v>
      </c>
      <c r="AG583">
        <v>0</v>
      </c>
      <c r="AH583">
        <v>0</v>
      </c>
      <c r="AI583">
        <v>0</v>
      </c>
      <c r="AJ583">
        <v>5555014.6814913005</v>
      </c>
      <c r="AK583" s="63">
        <v>15231.313849509899</v>
      </c>
      <c r="AL583">
        <v>396.07192657172499</v>
      </c>
      <c r="AM583">
        <v>78891.171681099702</v>
      </c>
      <c r="AN583">
        <v>4026.0446053210298</v>
      </c>
      <c r="AO583">
        <v>29185.736566722499</v>
      </c>
      <c r="AP583">
        <v>3712.8033307938799</v>
      </c>
      <c r="AQ583">
        <v>25435.7452526624</v>
      </c>
      <c r="AR583">
        <v>13111.2327049987</v>
      </c>
      <c r="AS583">
        <v>15231.313849509899</v>
      </c>
      <c r="AT583">
        <v>0</v>
      </c>
    </row>
    <row r="584" spans="1:46" x14ac:dyDescent="0.25">
      <c r="A584" t="s">
        <v>3500</v>
      </c>
      <c r="B584">
        <v>2057</v>
      </c>
      <c r="C584" t="s">
        <v>133</v>
      </c>
      <c r="D584">
        <v>474</v>
      </c>
      <c r="E584" t="s">
        <v>821</v>
      </c>
      <c r="F584" t="s">
        <v>2892</v>
      </c>
      <c r="G584" t="s">
        <v>2893</v>
      </c>
      <c r="H584" t="s">
        <v>2894</v>
      </c>
      <c r="I584" t="s">
        <v>2895</v>
      </c>
      <c r="J584">
        <v>219.40115922158401</v>
      </c>
      <c r="K584">
        <v>1</v>
      </c>
      <c r="L584">
        <v>1</v>
      </c>
      <c r="M584">
        <v>2</v>
      </c>
      <c r="N584">
        <v>1503279.7686701601</v>
      </c>
      <c r="O584">
        <v>420898.632112764</v>
      </c>
      <c r="P584">
        <v>594928.97174980096</v>
      </c>
      <c r="Q584">
        <v>115198.41413545</v>
      </c>
      <c r="R584">
        <v>104784.821465204</v>
      </c>
      <c r="S584">
        <v>108711.48535185499</v>
      </c>
      <c r="T584">
        <v>1964483.24</v>
      </c>
      <c r="U584">
        <v>774607.36813338299</v>
      </c>
      <c r="V584">
        <v>2413677.0717556402</v>
      </c>
      <c r="W584">
        <v>324065.58907318697</v>
      </c>
      <c r="X584">
        <v>0</v>
      </c>
      <c r="Y584">
        <v>0</v>
      </c>
      <c r="Z584">
        <v>0</v>
      </c>
      <c r="AA584">
        <v>1181.0999999999999</v>
      </c>
      <c r="AB584">
        <v>166.84730455405801</v>
      </c>
      <c r="AC584">
        <v>90002.819812158297</v>
      </c>
      <c r="AD584">
        <v>18708.6655396965</v>
      </c>
      <c r="AE584">
        <v>0</v>
      </c>
      <c r="AF584">
        <v>0</v>
      </c>
      <c r="AG584">
        <v>0</v>
      </c>
      <c r="AH584">
        <v>0</v>
      </c>
      <c r="AI584">
        <v>0</v>
      </c>
      <c r="AJ584">
        <v>2847802.0934852399</v>
      </c>
      <c r="AK584" s="63">
        <v>12979.886266731601</v>
      </c>
      <c r="AL584">
        <v>396.07192657172499</v>
      </c>
      <c r="AM584">
        <v>78891.171681099702</v>
      </c>
      <c r="AN584">
        <v>4026.0446053210298</v>
      </c>
      <c r="AO584">
        <v>29185.736566722499</v>
      </c>
      <c r="AP584">
        <v>396.07192657172499</v>
      </c>
      <c r="AQ584">
        <v>69679.580315536805</v>
      </c>
      <c r="AR584">
        <v>4026.0446053210298</v>
      </c>
      <c r="AS584">
        <v>23121.976874548898</v>
      </c>
      <c r="AT584">
        <v>0</v>
      </c>
    </row>
    <row r="585" spans="1:46" x14ac:dyDescent="0.25">
      <c r="A585" t="s">
        <v>3501</v>
      </c>
      <c r="B585">
        <v>2057</v>
      </c>
      <c r="C585" t="s">
        <v>133</v>
      </c>
      <c r="D585">
        <v>2057</v>
      </c>
      <c r="E585" t="s">
        <v>133</v>
      </c>
      <c r="F585" t="s">
        <v>1871</v>
      </c>
      <c r="G585" t="s">
        <v>1871</v>
      </c>
      <c r="H585" t="s">
        <v>2899</v>
      </c>
      <c r="I585" t="s">
        <v>2895</v>
      </c>
      <c r="J585">
        <v>151.57027039827699</v>
      </c>
      <c r="K585">
        <v>1</v>
      </c>
      <c r="L585">
        <v>1</v>
      </c>
      <c r="M585">
        <v>2</v>
      </c>
      <c r="N585">
        <v>77223.448678496701</v>
      </c>
      <c r="O585">
        <v>97889.409379832607</v>
      </c>
      <c r="P585">
        <v>213795.908911776</v>
      </c>
      <c r="Q585">
        <v>79583.238492958102</v>
      </c>
      <c r="R585">
        <v>66634.830953962897</v>
      </c>
      <c r="S585">
        <v>75101.833047005901</v>
      </c>
      <c r="T585">
        <v>0</v>
      </c>
      <c r="U585">
        <v>535126.836417026</v>
      </c>
      <c r="V585">
        <v>461208.971614498</v>
      </c>
      <c r="W585">
        <v>73802.600639128796</v>
      </c>
      <c r="X585">
        <v>0</v>
      </c>
      <c r="Y585">
        <v>0</v>
      </c>
      <c r="Z585">
        <v>0</v>
      </c>
      <c r="AA585">
        <v>0</v>
      </c>
      <c r="AB585">
        <v>115.264163399162</v>
      </c>
      <c r="AC585">
        <v>62177.209017199202</v>
      </c>
      <c r="AD585">
        <v>12924.6240298067</v>
      </c>
      <c r="AE585">
        <v>0</v>
      </c>
      <c r="AF585">
        <v>0</v>
      </c>
      <c r="AG585">
        <v>0</v>
      </c>
      <c r="AH585">
        <v>0</v>
      </c>
      <c r="AI585">
        <v>0</v>
      </c>
      <c r="AJ585">
        <v>610228.66946403298</v>
      </c>
      <c r="AK585" s="63">
        <v>4026.0446053210298</v>
      </c>
      <c r="AL585">
        <v>396.07192657172499</v>
      </c>
      <c r="AM585">
        <v>78891.171681099702</v>
      </c>
      <c r="AN585">
        <v>4026.0446053210298</v>
      </c>
      <c r="AO585">
        <v>29185.736566722499</v>
      </c>
      <c r="AP585">
        <v>539.66620917061095</v>
      </c>
      <c r="AQ585">
        <v>36189.915802998497</v>
      </c>
      <c r="AR585">
        <v>4026.0446053210298</v>
      </c>
      <c r="AS585">
        <v>4026.0446053210298</v>
      </c>
      <c r="AT585">
        <v>0</v>
      </c>
    </row>
    <row r="586" spans="1:46" x14ac:dyDescent="0.25">
      <c r="A586" t="s">
        <v>3502</v>
      </c>
      <c r="B586">
        <v>2057</v>
      </c>
      <c r="C586" t="s">
        <v>133</v>
      </c>
      <c r="D586">
        <v>486</v>
      </c>
      <c r="E586" t="s">
        <v>822</v>
      </c>
      <c r="F586" t="s">
        <v>2892</v>
      </c>
      <c r="G586" t="s">
        <v>2903</v>
      </c>
      <c r="H586" t="s">
        <v>2894</v>
      </c>
      <c r="I586" t="s">
        <v>2895</v>
      </c>
      <c r="J586">
        <v>220.47826086955499</v>
      </c>
      <c r="K586">
        <v>1</v>
      </c>
      <c r="L586">
        <v>1</v>
      </c>
      <c r="M586">
        <v>2</v>
      </c>
      <c r="N586">
        <v>1840430.9505606899</v>
      </c>
      <c r="O586">
        <v>1003748.03222469</v>
      </c>
      <c r="P586">
        <v>720563.94656410196</v>
      </c>
      <c r="Q586">
        <v>115763.955366632</v>
      </c>
      <c r="R586">
        <v>127210.69761280699</v>
      </c>
      <c r="S586">
        <v>109245.18043551499</v>
      </c>
      <c r="T586">
        <v>3029307.45</v>
      </c>
      <c r="U586">
        <v>778410.13232891902</v>
      </c>
      <c r="V586">
        <v>3143217.0444841501</v>
      </c>
      <c r="W586">
        <v>662745.26144014206</v>
      </c>
      <c r="X586">
        <v>0</v>
      </c>
      <c r="Y586">
        <v>0</v>
      </c>
      <c r="Z586">
        <v>0</v>
      </c>
      <c r="AA586">
        <v>1587.61</v>
      </c>
      <c r="AB586">
        <v>167.66640463234501</v>
      </c>
      <c r="AC586">
        <v>90444.668824650493</v>
      </c>
      <c r="AD586">
        <v>18800.5116108642</v>
      </c>
      <c r="AE586">
        <v>0</v>
      </c>
      <c r="AF586">
        <v>0</v>
      </c>
      <c r="AG586">
        <v>0</v>
      </c>
      <c r="AH586">
        <v>0</v>
      </c>
      <c r="AI586">
        <v>0</v>
      </c>
      <c r="AJ586">
        <v>3916962.7627644399</v>
      </c>
      <c r="AK586" s="63">
        <v>17765.754987889199</v>
      </c>
      <c r="AL586">
        <v>396.07192657172499</v>
      </c>
      <c r="AM586">
        <v>78891.171681099702</v>
      </c>
      <c r="AN586">
        <v>4026.0446053210298</v>
      </c>
      <c r="AO586">
        <v>29185.736566722499</v>
      </c>
      <c r="AP586">
        <v>396.07192657172499</v>
      </c>
      <c r="AQ586">
        <v>78891.171681099702</v>
      </c>
      <c r="AR586">
        <v>4026.0446053210298</v>
      </c>
      <c r="AS586">
        <v>29185.736566722499</v>
      </c>
      <c r="AT586">
        <v>0</v>
      </c>
    </row>
    <row r="587" spans="1:46" x14ac:dyDescent="0.25">
      <c r="A587" t="s">
        <v>3503</v>
      </c>
      <c r="B587">
        <v>2057</v>
      </c>
      <c r="C587" t="s">
        <v>133</v>
      </c>
      <c r="D587">
        <v>475</v>
      </c>
      <c r="E587" t="s">
        <v>823</v>
      </c>
      <c r="F587" t="s">
        <v>2892</v>
      </c>
      <c r="G587" t="s">
        <v>2893</v>
      </c>
      <c r="H587" t="s">
        <v>2894</v>
      </c>
      <c r="I587" t="s">
        <v>2895</v>
      </c>
      <c r="J587">
        <v>125.884057971007</v>
      </c>
      <c r="K587">
        <v>3</v>
      </c>
      <c r="L587">
        <v>1</v>
      </c>
      <c r="M587">
        <v>2</v>
      </c>
      <c r="N587">
        <v>1035825.40528759</v>
      </c>
      <c r="O587">
        <v>277419.01034402498</v>
      </c>
      <c r="P587">
        <v>415904.76227409201</v>
      </c>
      <c r="Q587">
        <v>66096.477769969701</v>
      </c>
      <c r="R587">
        <v>57337.402574431697</v>
      </c>
      <c r="S587">
        <v>62374.524239983497</v>
      </c>
      <c r="T587">
        <v>1408142.75</v>
      </c>
      <c r="U587">
        <v>444440.30825010798</v>
      </c>
      <c r="V587">
        <v>1691959.9282908801</v>
      </c>
      <c r="W587">
        <v>160527.39930842401</v>
      </c>
      <c r="X587">
        <v>0</v>
      </c>
      <c r="Y587">
        <v>0</v>
      </c>
      <c r="Z587">
        <v>0</v>
      </c>
      <c r="AA587">
        <v>0</v>
      </c>
      <c r="AB587">
        <v>95.730650801060406</v>
      </c>
      <c r="AC587">
        <v>51640.202025300998</v>
      </c>
      <c r="AD587">
        <v>10734.322214682499</v>
      </c>
      <c r="AE587">
        <v>0</v>
      </c>
      <c r="AF587">
        <v>0</v>
      </c>
      <c r="AG587">
        <v>0</v>
      </c>
      <c r="AH587">
        <v>0</v>
      </c>
      <c r="AI587">
        <v>0</v>
      </c>
      <c r="AJ587">
        <v>1914957.58249009</v>
      </c>
      <c r="AK587" s="63">
        <v>15212.073818998901</v>
      </c>
      <c r="AL587">
        <v>396.07192657172499</v>
      </c>
      <c r="AM587">
        <v>78891.171681099702</v>
      </c>
      <c r="AN587">
        <v>4026.0446053210298</v>
      </c>
      <c r="AO587">
        <v>29185.736566722499</v>
      </c>
      <c r="AP587">
        <v>396.07192657172499</v>
      </c>
      <c r="AQ587">
        <v>69679.580315536805</v>
      </c>
      <c r="AR587">
        <v>4026.0446053210298</v>
      </c>
      <c r="AS587">
        <v>23121.976874548898</v>
      </c>
      <c r="AT587">
        <v>0</v>
      </c>
    </row>
    <row r="588" spans="1:46" x14ac:dyDescent="0.25">
      <c r="A588" t="s">
        <v>3504</v>
      </c>
      <c r="B588">
        <v>2057</v>
      </c>
      <c r="C588" t="s">
        <v>133</v>
      </c>
      <c r="D588">
        <v>488</v>
      </c>
      <c r="E588" t="s">
        <v>824</v>
      </c>
      <c r="F588" t="s">
        <v>2892</v>
      </c>
      <c r="G588" t="s">
        <v>2903</v>
      </c>
      <c r="H588" t="s">
        <v>2894</v>
      </c>
      <c r="I588" t="s">
        <v>2895</v>
      </c>
      <c r="J588">
        <v>722.88441195150199</v>
      </c>
      <c r="K588">
        <v>1</v>
      </c>
      <c r="L588">
        <v>1</v>
      </c>
      <c r="M588">
        <v>2</v>
      </c>
      <c r="N588">
        <v>5561199.6175022004</v>
      </c>
      <c r="O588">
        <v>2309315.6276885499</v>
      </c>
      <c r="P588">
        <v>2021477.9216372201</v>
      </c>
      <c r="Q588">
        <v>384292.97806724499</v>
      </c>
      <c r="R588">
        <v>343071.14053986402</v>
      </c>
      <c r="S588">
        <v>358183.33157292998</v>
      </c>
      <c r="T588">
        <v>8067175.7300000004</v>
      </c>
      <c r="U588">
        <v>2552181.5554350801</v>
      </c>
      <c r="V588">
        <v>9284626.9161206391</v>
      </c>
      <c r="W588">
        <v>1334180.6396955701</v>
      </c>
      <c r="X588">
        <v>0</v>
      </c>
      <c r="Y588">
        <v>0</v>
      </c>
      <c r="Z588">
        <v>0</v>
      </c>
      <c r="AA588">
        <v>0</v>
      </c>
      <c r="AB588">
        <v>549.72961886879705</v>
      </c>
      <c r="AC588">
        <v>296541.89478634502</v>
      </c>
      <c r="AD588">
        <v>61641.436786585502</v>
      </c>
      <c r="AE588">
        <v>0</v>
      </c>
      <c r="AF588">
        <v>0</v>
      </c>
      <c r="AG588">
        <v>0</v>
      </c>
      <c r="AH588">
        <v>0</v>
      </c>
      <c r="AI588">
        <v>0</v>
      </c>
      <c r="AJ588">
        <v>10977540.617008001</v>
      </c>
      <c r="AK588" s="63">
        <v>15185.7481438464</v>
      </c>
      <c r="AL588">
        <v>396.07192657172499</v>
      </c>
      <c r="AM588">
        <v>78891.171681099702</v>
      </c>
      <c r="AN588">
        <v>4026.0446053210298</v>
      </c>
      <c r="AO588">
        <v>29185.736566722499</v>
      </c>
      <c r="AP588">
        <v>396.07192657172499</v>
      </c>
      <c r="AQ588">
        <v>78891.171681099702</v>
      </c>
      <c r="AR588">
        <v>4026.0446053210298</v>
      </c>
      <c r="AS588">
        <v>29185.736566722499</v>
      </c>
      <c r="AT588">
        <v>0</v>
      </c>
    </row>
    <row r="589" spans="1:46" x14ac:dyDescent="0.25">
      <c r="A589" t="s">
        <v>3505</v>
      </c>
      <c r="B589">
        <v>2057</v>
      </c>
      <c r="C589" t="s">
        <v>133</v>
      </c>
      <c r="D589">
        <v>476</v>
      </c>
      <c r="E589" t="s">
        <v>825</v>
      </c>
      <c r="F589" t="s">
        <v>2892</v>
      </c>
      <c r="G589" t="s">
        <v>2893</v>
      </c>
      <c r="H589" t="s">
        <v>2894</v>
      </c>
      <c r="I589" t="s">
        <v>2895</v>
      </c>
      <c r="J589">
        <v>148.681159420283</v>
      </c>
      <c r="K589">
        <v>2</v>
      </c>
      <c r="L589">
        <v>1</v>
      </c>
      <c r="M589">
        <v>2</v>
      </c>
      <c r="N589">
        <v>1273554.21721108</v>
      </c>
      <c r="O589">
        <v>289290.31993775797</v>
      </c>
      <c r="P589">
        <v>493768.622699739</v>
      </c>
      <c r="Q589">
        <v>78066.286603975197</v>
      </c>
      <c r="R589">
        <v>1229452.58122854</v>
      </c>
      <c r="S589">
        <v>73670.302115818398</v>
      </c>
      <c r="T589">
        <v>2839205.35</v>
      </c>
      <c r="U589">
        <v>524926.67768108705</v>
      </c>
      <c r="V589">
        <v>1978368.20595628</v>
      </c>
      <c r="W589">
        <v>1385650.75463448</v>
      </c>
      <c r="X589">
        <v>0</v>
      </c>
      <c r="Y589">
        <v>0</v>
      </c>
      <c r="Z589">
        <v>0</v>
      </c>
      <c r="AA589">
        <v>0</v>
      </c>
      <c r="AB589">
        <v>113.06709032559201</v>
      </c>
      <c r="AC589">
        <v>60992.036907387701</v>
      </c>
      <c r="AD589">
        <v>12678.265208430699</v>
      </c>
      <c r="AE589">
        <v>0</v>
      </c>
      <c r="AF589">
        <v>0</v>
      </c>
      <c r="AG589">
        <v>0</v>
      </c>
      <c r="AH589">
        <v>0</v>
      </c>
      <c r="AI589">
        <v>0</v>
      </c>
      <c r="AJ589">
        <v>3437802.3297969098</v>
      </c>
      <c r="AK589" s="63">
        <v>23121.976874548898</v>
      </c>
      <c r="AL589">
        <v>396.07192657172499</v>
      </c>
      <c r="AM589">
        <v>78891.171681099702</v>
      </c>
      <c r="AN589">
        <v>4026.0446053210298</v>
      </c>
      <c r="AO589">
        <v>29185.736566722499</v>
      </c>
      <c r="AP589">
        <v>396.07192657172499</v>
      </c>
      <c r="AQ589">
        <v>69679.580315536805</v>
      </c>
      <c r="AR589">
        <v>4026.0446053210298</v>
      </c>
      <c r="AS589">
        <v>23121.976874548898</v>
      </c>
      <c r="AT589">
        <v>0</v>
      </c>
    </row>
    <row r="590" spans="1:46" x14ac:dyDescent="0.25">
      <c r="A590" t="s">
        <v>3506</v>
      </c>
      <c r="B590">
        <v>2057</v>
      </c>
      <c r="C590" t="s">
        <v>133</v>
      </c>
      <c r="D590">
        <v>477</v>
      </c>
      <c r="E590" t="s">
        <v>826</v>
      </c>
      <c r="F590" t="s">
        <v>2892</v>
      </c>
      <c r="G590" t="s">
        <v>2893</v>
      </c>
      <c r="H590" t="s">
        <v>2894</v>
      </c>
      <c r="I590" t="s">
        <v>2895</v>
      </c>
      <c r="J590">
        <v>625.57971014489397</v>
      </c>
      <c r="K590">
        <v>1</v>
      </c>
      <c r="L590">
        <v>1</v>
      </c>
      <c r="M590">
        <v>2</v>
      </c>
      <c r="N590">
        <v>3735238.9917210299</v>
      </c>
      <c r="O590">
        <v>976423.00032003701</v>
      </c>
      <c r="P590">
        <v>1428249.56058038</v>
      </c>
      <c r="Q590">
        <v>331861.86034316802</v>
      </c>
      <c r="R590">
        <v>290874.37899209798</v>
      </c>
      <c r="S590">
        <v>309969.64527042402</v>
      </c>
      <c r="T590">
        <v>4554005.62</v>
      </c>
      <c r="U590">
        <v>2208642.1719567198</v>
      </c>
      <c r="V590">
        <v>5986502.63798251</v>
      </c>
      <c r="W590">
        <v>775669.42135368998</v>
      </c>
      <c r="X590">
        <v>0</v>
      </c>
      <c r="Y590">
        <v>0</v>
      </c>
      <c r="Z590">
        <v>0</v>
      </c>
      <c r="AA590">
        <v>0</v>
      </c>
      <c r="AB590">
        <v>475.73262051897302</v>
      </c>
      <c r="AC590">
        <v>256625.52618260801</v>
      </c>
      <c r="AD590">
        <v>53344.119087816303</v>
      </c>
      <c r="AE590">
        <v>0</v>
      </c>
      <c r="AF590">
        <v>0</v>
      </c>
      <c r="AG590">
        <v>0</v>
      </c>
      <c r="AH590">
        <v>0</v>
      </c>
      <c r="AI590">
        <v>0</v>
      </c>
      <c r="AJ590">
        <v>7072617.4372271402</v>
      </c>
      <c r="AK590" s="63">
        <v>11305.701451840599</v>
      </c>
      <c r="AL590">
        <v>396.07192657172499</v>
      </c>
      <c r="AM590">
        <v>78891.171681099702</v>
      </c>
      <c r="AN590">
        <v>4026.0446053210298</v>
      </c>
      <c r="AO590">
        <v>29185.736566722499</v>
      </c>
      <c r="AP590">
        <v>396.07192657172499</v>
      </c>
      <c r="AQ590">
        <v>69679.580315536805</v>
      </c>
      <c r="AR590">
        <v>4026.0446053210298</v>
      </c>
      <c r="AS590">
        <v>23121.976874548898</v>
      </c>
      <c r="AT590">
        <v>0</v>
      </c>
    </row>
    <row r="591" spans="1:46" x14ac:dyDescent="0.25">
      <c r="A591" t="s">
        <v>3507</v>
      </c>
      <c r="B591">
        <v>2057</v>
      </c>
      <c r="C591" t="s">
        <v>133</v>
      </c>
      <c r="D591">
        <v>4581</v>
      </c>
      <c r="E591" t="s">
        <v>827</v>
      </c>
      <c r="F591" t="s">
        <v>2906</v>
      </c>
      <c r="G591" t="s">
        <v>2893</v>
      </c>
      <c r="H591" t="s">
        <v>2894</v>
      </c>
      <c r="I591" t="s">
        <v>2895</v>
      </c>
      <c r="J591">
        <v>48.999999999991999</v>
      </c>
      <c r="K591">
        <v>1</v>
      </c>
      <c r="L591">
        <v>1</v>
      </c>
      <c r="M591">
        <v>2</v>
      </c>
      <c r="N591">
        <v>24964.981426124999</v>
      </c>
      <c r="O591">
        <v>31645.922693198201</v>
      </c>
      <c r="P591">
        <v>69116.453438710698</v>
      </c>
      <c r="Q591">
        <v>25727.859928648901</v>
      </c>
      <c r="R591">
        <v>21541.8677301559</v>
      </c>
      <c r="S591">
        <v>24279.100443859301</v>
      </c>
      <c r="T591">
        <v>0</v>
      </c>
      <c r="U591">
        <v>172997.08521683901</v>
      </c>
      <c r="V591">
        <v>149100.74086246101</v>
      </c>
      <c r="W591">
        <v>23859.081479594901</v>
      </c>
      <c r="X591">
        <v>0</v>
      </c>
      <c r="Y591">
        <v>0</v>
      </c>
      <c r="Z591">
        <v>0</v>
      </c>
      <c r="AA591">
        <v>0</v>
      </c>
      <c r="AB591">
        <v>37.262874782218702</v>
      </c>
      <c r="AC591">
        <v>20100.797035174401</v>
      </c>
      <c r="AD591">
        <v>4178.3034086849802</v>
      </c>
      <c r="AE591">
        <v>0</v>
      </c>
      <c r="AF591">
        <v>0</v>
      </c>
      <c r="AG591">
        <v>0</v>
      </c>
      <c r="AH591">
        <v>0</v>
      </c>
      <c r="AI591">
        <v>0</v>
      </c>
      <c r="AJ591">
        <v>197276.18566069799</v>
      </c>
      <c r="AK591" s="63">
        <v>4026.0446053210298</v>
      </c>
      <c r="AL591">
        <v>396.07192657172499</v>
      </c>
      <c r="AM591">
        <v>78891.171681099702</v>
      </c>
      <c r="AN591">
        <v>4026.0446053210298</v>
      </c>
      <c r="AO591">
        <v>29185.736566722499</v>
      </c>
      <c r="AP591">
        <v>396.07192657172499</v>
      </c>
      <c r="AQ591">
        <v>69679.580315536805</v>
      </c>
      <c r="AR591">
        <v>4026.0446053210298</v>
      </c>
      <c r="AS591">
        <v>23121.976874548898</v>
      </c>
      <c r="AT591">
        <v>0</v>
      </c>
    </row>
    <row r="592" spans="1:46" x14ac:dyDescent="0.25">
      <c r="A592" t="s">
        <v>3508</v>
      </c>
      <c r="B592">
        <v>2057</v>
      </c>
      <c r="C592" t="s">
        <v>133</v>
      </c>
      <c r="D592">
        <v>478</v>
      </c>
      <c r="E592" t="s">
        <v>828</v>
      </c>
      <c r="F592" t="s">
        <v>2892</v>
      </c>
      <c r="G592" t="s">
        <v>2893</v>
      </c>
      <c r="H592" t="s">
        <v>2894</v>
      </c>
      <c r="I592" t="s">
        <v>2895</v>
      </c>
      <c r="J592">
        <v>601.05754576097297</v>
      </c>
      <c r="K592">
        <v>1</v>
      </c>
      <c r="L592">
        <v>1</v>
      </c>
      <c r="M592">
        <v>2</v>
      </c>
      <c r="N592">
        <v>4194448.8784889299</v>
      </c>
      <c r="O592">
        <v>974024.01443506696</v>
      </c>
      <c r="P592">
        <v>1514307.24011389</v>
      </c>
      <c r="Q592">
        <v>315590.29278363899</v>
      </c>
      <c r="R592">
        <v>279122.90099994099</v>
      </c>
      <c r="S592">
        <v>297819.11277699203</v>
      </c>
      <c r="T592">
        <v>5155427.95</v>
      </c>
      <c r="U592">
        <v>2122065.37682147</v>
      </c>
      <c r="V592">
        <v>6394975.4441622104</v>
      </c>
      <c r="W592">
        <v>882060.79833140201</v>
      </c>
      <c r="X592">
        <v>0</v>
      </c>
      <c r="Y592">
        <v>0</v>
      </c>
      <c r="Z592">
        <v>0</v>
      </c>
      <c r="AA592">
        <v>0</v>
      </c>
      <c r="AB592">
        <v>457.08432784902999</v>
      </c>
      <c r="AC592">
        <v>246566.03538374099</v>
      </c>
      <c r="AD592">
        <v>51253.077393251202</v>
      </c>
      <c r="AE592">
        <v>0</v>
      </c>
      <c r="AF592">
        <v>0</v>
      </c>
      <c r="AG592">
        <v>0</v>
      </c>
      <c r="AH592">
        <v>0</v>
      </c>
      <c r="AI592">
        <v>0</v>
      </c>
      <c r="AJ592">
        <v>7575312.4395984598</v>
      </c>
      <c r="AK592" s="63">
        <v>12603.3064438243</v>
      </c>
      <c r="AL592">
        <v>396.07192657172499</v>
      </c>
      <c r="AM592">
        <v>78891.171681099702</v>
      </c>
      <c r="AN592">
        <v>4026.0446053210298</v>
      </c>
      <c r="AO592">
        <v>29185.736566722499</v>
      </c>
      <c r="AP592">
        <v>396.07192657172499</v>
      </c>
      <c r="AQ592">
        <v>69679.580315536805</v>
      </c>
      <c r="AR592">
        <v>4026.0446053210298</v>
      </c>
      <c r="AS592">
        <v>23121.976874548898</v>
      </c>
      <c r="AT592">
        <v>0</v>
      </c>
    </row>
    <row r="593" spans="1:46" x14ac:dyDescent="0.25">
      <c r="A593" t="s">
        <v>3509</v>
      </c>
      <c r="B593">
        <v>2057</v>
      </c>
      <c r="C593" t="s">
        <v>133</v>
      </c>
      <c r="D593">
        <v>479</v>
      </c>
      <c r="E593" t="s">
        <v>829</v>
      </c>
      <c r="F593" t="s">
        <v>2892</v>
      </c>
      <c r="G593" t="s">
        <v>2893</v>
      </c>
      <c r="H593" t="s">
        <v>2894</v>
      </c>
      <c r="I593" t="s">
        <v>2895</v>
      </c>
      <c r="J593">
        <v>330.995287075487</v>
      </c>
      <c r="K593">
        <v>1</v>
      </c>
      <c r="L593">
        <v>1</v>
      </c>
      <c r="M593">
        <v>2</v>
      </c>
      <c r="N593">
        <v>2613428.7557954201</v>
      </c>
      <c r="O593">
        <v>629264.99319603096</v>
      </c>
      <c r="P593">
        <v>843624.36790998699</v>
      </c>
      <c r="Q593">
        <v>173791.84454943801</v>
      </c>
      <c r="R593">
        <v>154217.84272421</v>
      </c>
      <c r="S593">
        <v>164005.46574186001</v>
      </c>
      <c r="T593">
        <v>3245731.48</v>
      </c>
      <c r="U593">
        <v>1168596.3241750901</v>
      </c>
      <c r="V593">
        <v>3902718.9080601302</v>
      </c>
      <c r="W593">
        <v>511357.185177495</v>
      </c>
      <c r="X593">
        <v>0</v>
      </c>
      <c r="Y593">
        <v>0</v>
      </c>
      <c r="Z593">
        <v>0</v>
      </c>
      <c r="AA593">
        <v>0</v>
      </c>
      <c r="AB593">
        <v>251.710937465315</v>
      </c>
      <c r="AC593">
        <v>135781.00173683101</v>
      </c>
      <c r="AD593">
        <v>28224.464005028502</v>
      </c>
      <c r="AE593">
        <v>0</v>
      </c>
      <c r="AF593">
        <v>0</v>
      </c>
      <c r="AG593">
        <v>0</v>
      </c>
      <c r="AH593">
        <v>0</v>
      </c>
      <c r="AI593">
        <v>0</v>
      </c>
      <c r="AJ593">
        <v>4578333.2699169498</v>
      </c>
      <c r="AK593" s="63">
        <v>13832.019514141301</v>
      </c>
      <c r="AL593">
        <v>396.07192657172499</v>
      </c>
      <c r="AM593">
        <v>78891.171681099702</v>
      </c>
      <c r="AN593">
        <v>4026.0446053210298</v>
      </c>
      <c r="AO593">
        <v>29185.736566722499</v>
      </c>
      <c r="AP593">
        <v>396.07192657172499</v>
      </c>
      <c r="AQ593">
        <v>69679.580315536805</v>
      </c>
      <c r="AR593">
        <v>4026.0446053210298</v>
      </c>
      <c r="AS593">
        <v>23121.976874548898</v>
      </c>
      <c r="AT593">
        <v>0</v>
      </c>
    </row>
    <row r="594" spans="1:46" x14ac:dyDescent="0.25">
      <c r="A594" t="s">
        <v>3510</v>
      </c>
      <c r="B594">
        <v>2056</v>
      </c>
      <c r="C594" t="s">
        <v>134</v>
      </c>
      <c r="D594">
        <v>4545</v>
      </c>
      <c r="E594" t="s">
        <v>830</v>
      </c>
      <c r="F594" t="s">
        <v>2906</v>
      </c>
      <c r="G594" t="s">
        <v>2903</v>
      </c>
      <c r="H594" t="s">
        <v>2894</v>
      </c>
      <c r="I594" t="s">
        <v>2895</v>
      </c>
      <c r="J594">
        <v>180.757142857128</v>
      </c>
      <c r="K594">
        <v>1</v>
      </c>
      <c r="L594">
        <v>2</v>
      </c>
      <c r="M594">
        <v>3</v>
      </c>
      <c r="N594">
        <v>503599.57888602198</v>
      </c>
      <c r="O594">
        <v>208754.24675827101</v>
      </c>
      <c r="P594">
        <v>313210.34048532799</v>
      </c>
      <c r="Q594">
        <v>138072.585819281</v>
      </c>
      <c r="R594">
        <v>198035.826403118</v>
      </c>
      <c r="S594">
        <v>97224.048515278206</v>
      </c>
      <c r="T594">
        <v>0</v>
      </c>
      <c r="U594">
        <v>1361672.5783520199</v>
      </c>
      <c r="V594">
        <v>751677.44090094802</v>
      </c>
      <c r="W594">
        <v>609995.13745107397</v>
      </c>
      <c r="X594">
        <v>0</v>
      </c>
      <c r="Y594">
        <v>0</v>
      </c>
      <c r="Z594">
        <v>0</v>
      </c>
      <c r="AA594">
        <v>0</v>
      </c>
      <c r="AB594">
        <v>0</v>
      </c>
      <c r="AC594">
        <v>78331.512678810293</v>
      </c>
      <c r="AD594">
        <v>18892.535836467901</v>
      </c>
      <c r="AE594">
        <v>0</v>
      </c>
      <c r="AF594">
        <v>0</v>
      </c>
      <c r="AG594">
        <v>0</v>
      </c>
      <c r="AH594">
        <v>0</v>
      </c>
      <c r="AI594">
        <v>0</v>
      </c>
      <c r="AJ594">
        <v>1458896.6268672999</v>
      </c>
      <c r="AK594" s="63">
        <v>8071.03168266176</v>
      </c>
      <c r="AL594">
        <v>396.07192657172499</v>
      </c>
      <c r="AM594">
        <v>78891.171681099702</v>
      </c>
      <c r="AN594">
        <v>8071.03168266176</v>
      </c>
      <c r="AO594">
        <v>17725.5441009186</v>
      </c>
      <c r="AP594">
        <v>396.07192657172499</v>
      </c>
      <c r="AQ594">
        <v>78891.171681099702</v>
      </c>
      <c r="AR594">
        <v>8071.03168266176</v>
      </c>
      <c r="AS594">
        <v>17725.5441009186</v>
      </c>
      <c r="AT594">
        <v>0</v>
      </c>
    </row>
    <row r="595" spans="1:46" x14ac:dyDescent="0.25">
      <c r="A595" t="s">
        <v>3511</v>
      </c>
      <c r="B595">
        <v>2056</v>
      </c>
      <c r="C595" t="s">
        <v>134</v>
      </c>
      <c r="D595">
        <v>459</v>
      </c>
      <c r="E595" t="s">
        <v>831</v>
      </c>
      <c r="F595" t="s">
        <v>2892</v>
      </c>
      <c r="G595" t="s">
        <v>2893</v>
      </c>
      <c r="H595" t="s">
        <v>2894</v>
      </c>
      <c r="I595" t="s">
        <v>2895</v>
      </c>
      <c r="J595">
        <v>383.562499999983</v>
      </c>
      <c r="K595">
        <v>1</v>
      </c>
      <c r="L595">
        <v>2</v>
      </c>
      <c r="M595">
        <v>3</v>
      </c>
      <c r="N595">
        <v>3267109.8143620798</v>
      </c>
      <c r="O595">
        <v>740117.88058686198</v>
      </c>
      <c r="P595">
        <v>1009871.41914238</v>
      </c>
      <c r="Q595">
        <v>292986.85164638498</v>
      </c>
      <c r="R595">
        <v>440822.11910080002</v>
      </c>
      <c r="S595">
        <v>206307.194942306</v>
      </c>
      <c r="T595">
        <v>2861470.19</v>
      </c>
      <c r="U595">
        <v>2889437.8948385101</v>
      </c>
      <c r="V595">
        <v>4026072.0521394699</v>
      </c>
      <c r="W595">
        <v>1724836.0326990499</v>
      </c>
      <c r="X595">
        <v>0</v>
      </c>
      <c r="Y595">
        <v>0</v>
      </c>
      <c r="Z595">
        <v>0</v>
      </c>
      <c r="AA595">
        <v>0</v>
      </c>
      <c r="AB595">
        <v>0</v>
      </c>
      <c r="AC595">
        <v>166217.66839727401</v>
      </c>
      <c r="AD595">
        <v>40089.5265450316</v>
      </c>
      <c r="AE595">
        <v>0</v>
      </c>
      <c r="AF595">
        <v>0</v>
      </c>
      <c r="AG595">
        <v>0</v>
      </c>
      <c r="AH595">
        <v>0</v>
      </c>
      <c r="AI595">
        <v>0</v>
      </c>
      <c r="AJ595">
        <v>5957215.2797808098</v>
      </c>
      <c r="AK595" s="63">
        <v>15531.2765971154</v>
      </c>
      <c r="AL595">
        <v>396.07192657172499</v>
      </c>
      <c r="AM595">
        <v>78891.171681099702</v>
      </c>
      <c r="AN595">
        <v>8071.03168266176</v>
      </c>
      <c r="AO595">
        <v>17725.5441009186</v>
      </c>
      <c r="AP595">
        <v>396.07192657172499</v>
      </c>
      <c r="AQ595">
        <v>69679.580315536805</v>
      </c>
      <c r="AR595">
        <v>14687.605037887601</v>
      </c>
      <c r="AS595">
        <v>17622.331698681301</v>
      </c>
      <c r="AT595">
        <v>0</v>
      </c>
    </row>
    <row r="596" spans="1:46" x14ac:dyDescent="0.25">
      <c r="A596" t="s">
        <v>3512</v>
      </c>
      <c r="B596">
        <v>2056</v>
      </c>
      <c r="C596" t="s">
        <v>134</v>
      </c>
      <c r="D596">
        <v>2056</v>
      </c>
      <c r="E596" t="s">
        <v>134</v>
      </c>
      <c r="F596" t="s">
        <v>1871</v>
      </c>
      <c r="G596" t="s">
        <v>1871</v>
      </c>
      <c r="H596" t="s">
        <v>2899</v>
      </c>
      <c r="I596" t="s">
        <v>2895</v>
      </c>
      <c r="J596">
        <v>29.077435311877</v>
      </c>
      <c r="K596">
        <v>1</v>
      </c>
      <c r="L596">
        <v>2</v>
      </c>
      <c r="M596">
        <v>3</v>
      </c>
      <c r="N596">
        <v>81011.372201877806</v>
      </c>
      <c r="O596">
        <v>33581.179754489902</v>
      </c>
      <c r="P596">
        <v>50384.473169459401</v>
      </c>
      <c r="Q596">
        <v>22210.998796750599</v>
      </c>
      <c r="R596">
        <v>31856.964768591399</v>
      </c>
      <c r="S596">
        <v>15639.912961538101</v>
      </c>
      <c r="T596">
        <v>0</v>
      </c>
      <c r="U596">
        <v>219044.98869116901</v>
      </c>
      <c r="V596">
        <v>120918.331733482</v>
      </c>
      <c r="W596">
        <v>98126.656957687403</v>
      </c>
      <c r="X596">
        <v>0</v>
      </c>
      <c r="Y596">
        <v>0</v>
      </c>
      <c r="Z596">
        <v>0</v>
      </c>
      <c r="AA596">
        <v>0</v>
      </c>
      <c r="AB596">
        <v>0</v>
      </c>
      <c r="AC596">
        <v>12600.7717139005</v>
      </c>
      <c r="AD596">
        <v>3039.1412476375599</v>
      </c>
      <c r="AE596">
        <v>0</v>
      </c>
      <c r="AF596">
        <v>0</v>
      </c>
      <c r="AG596">
        <v>0</v>
      </c>
      <c r="AH596">
        <v>0</v>
      </c>
      <c r="AI596">
        <v>0</v>
      </c>
      <c r="AJ596">
        <v>234684.90165270699</v>
      </c>
      <c r="AK596" s="63">
        <v>8071.03168266176</v>
      </c>
      <c r="AL596">
        <v>396.07192657172499</v>
      </c>
      <c r="AM596">
        <v>78891.171681099702</v>
      </c>
      <c r="AN596">
        <v>8071.03168266176</v>
      </c>
      <c r="AO596">
        <v>17725.5441009186</v>
      </c>
      <c r="AP596">
        <v>539.66620917061095</v>
      </c>
      <c r="AQ596">
        <v>36189.915802998497</v>
      </c>
      <c r="AR596">
        <v>8071.03168266176</v>
      </c>
      <c r="AS596">
        <v>8071.03168266176</v>
      </c>
      <c r="AT596">
        <v>0</v>
      </c>
    </row>
    <row r="597" spans="1:46" x14ac:dyDescent="0.25">
      <c r="A597" t="s">
        <v>3513</v>
      </c>
      <c r="B597">
        <v>2056</v>
      </c>
      <c r="C597" t="s">
        <v>134</v>
      </c>
      <c r="D597">
        <v>5355</v>
      </c>
      <c r="E597" t="s">
        <v>833</v>
      </c>
      <c r="F597" t="s">
        <v>2945</v>
      </c>
      <c r="G597" t="s">
        <v>2907</v>
      </c>
      <c r="H597" t="s">
        <v>2942</v>
      </c>
      <c r="I597" t="s">
        <v>2895</v>
      </c>
      <c r="J597">
        <v>86.993613389844995</v>
      </c>
      <c r="K597">
        <v>1</v>
      </c>
      <c r="L597">
        <v>2</v>
      </c>
      <c r="M597">
        <v>3</v>
      </c>
      <c r="N597">
        <v>242369.10573169999</v>
      </c>
      <c r="O597">
        <v>100467.8761178</v>
      </c>
      <c r="P597">
        <v>150739.82050833199</v>
      </c>
      <c r="Q597">
        <v>66450.669448746004</v>
      </c>
      <c r="R597">
        <v>95309.384996577297</v>
      </c>
      <c r="S597">
        <v>46791.353055512802</v>
      </c>
      <c r="T597">
        <v>0</v>
      </c>
      <c r="U597">
        <v>655336.85680315504</v>
      </c>
      <c r="V597">
        <v>361762.39375110599</v>
      </c>
      <c r="W597">
        <v>293574.46305204998</v>
      </c>
      <c r="X597">
        <v>0</v>
      </c>
      <c r="Y597">
        <v>0</v>
      </c>
      <c r="Z597">
        <v>0</v>
      </c>
      <c r="AA597">
        <v>0</v>
      </c>
      <c r="AB597">
        <v>0</v>
      </c>
      <c r="AC597">
        <v>37698.877192412103</v>
      </c>
      <c r="AD597">
        <v>9092.4758631007007</v>
      </c>
      <c r="AE597">
        <v>0</v>
      </c>
      <c r="AF597">
        <v>0</v>
      </c>
      <c r="AG597">
        <v>0</v>
      </c>
      <c r="AH597">
        <v>0</v>
      </c>
      <c r="AI597">
        <v>0</v>
      </c>
      <c r="AJ597">
        <v>702128.20985866804</v>
      </c>
      <c r="AK597" s="63">
        <v>8071.03168266177</v>
      </c>
      <c r="AL597">
        <v>396.07192657172499</v>
      </c>
      <c r="AM597">
        <v>78891.171681099702</v>
      </c>
      <c r="AN597">
        <v>8071.03168266176</v>
      </c>
      <c r="AO597">
        <v>17725.5441009186</v>
      </c>
      <c r="AP597">
        <v>396.07192657172499</v>
      </c>
      <c r="AQ597">
        <v>59280.106098625802</v>
      </c>
      <c r="AR597">
        <v>8071.03168266177</v>
      </c>
      <c r="AS597">
        <v>8071.03168266177</v>
      </c>
      <c r="AT597">
        <v>0</v>
      </c>
    </row>
    <row r="598" spans="1:46" x14ac:dyDescent="0.25">
      <c r="A598" t="s">
        <v>3514</v>
      </c>
      <c r="B598">
        <v>2056</v>
      </c>
      <c r="C598" t="s">
        <v>134</v>
      </c>
      <c r="D598">
        <v>487</v>
      </c>
      <c r="E598" t="s">
        <v>834</v>
      </c>
      <c r="F598" t="s">
        <v>2892</v>
      </c>
      <c r="G598" t="s">
        <v>2903</v>
      </c>
      <c r="H598" t="s">
        <v>2904</v>
      </c>
      <c r="I598" t="s">
        <v>2895</v>
      </c>
      <c r="J598">
        <v>654.56944444440398</v>
      </c>
      <c r="K598">
        <v>1</v>
      </c>
      <c r="L598">
        <v>1</v>
      </c>
      <c r="M598">
        <v>3</v>
      </c>
      <c r="N598">
        <v>4841320.5826619798</v>
      </c>
      <c r="O598">
        <v>2966552.80598584</v>
      </c>
      <c r="P598">
        <v>2124351.3315049298</v>
      </c>
      <c r="Q598">
        <v>505100.82864708599</v>
      </c>
      <c r="R598">
        <v>813199.99967795599</v>
      </c>
      <c r="S598">
        <v>352074.006135309</v>
      </c>
      <c r="T598">
        <v>6319548.8300000001</v>
      </c>
      <c r="U598">
        <v>4930976.71847778</v>
      </c>
      <c r="V598">
        <v>8190020.5449164296</v>
      </c>
      <c r="W598">
        <v>3060505.0035613598</v>
      </c>
      <c r="X598">
        <v>0</v>
      </c>
      <c r="Y598">
        <v>0</v>
      </c>
      <c r="Z598">
        <v>0</v>
      </c>
      <c r="AA598">
        <v>0</v>
      </c>
      <c r="AB598">
        <v>0</v>
      </c>
      <c r="AC598">
        <v>283659.13471638301</v>
      </c>
      <c r="AD598">
        <v>68414.871418925701</v>
      </c>
      <c r="AE598">
        <v>0</v>
      </c>
      <c r="AF598">
        <v>0</v>
      </c>
      <c r="AG598">
        <v>0</v>
      </c>
      <c r="AH598">
        <v>0</v>
      </c>
      <c r="AI598">
        <v>0</v>
      </c>
      <c r="AJ598">
        <v>11602599.5546131</v>
      </c>
      <c r="AK598" s="63">
        <v>17725.5441009186</v>
      </c>
      <c r="AL598">
        <v>396.07192657172499</v>
      </c>
      <c r="AM598">
        <v>78891.171681099702</v>
      </c>
      <c r="AN598">
        <v>8071.03168266176</v>
      </c>
      <c r="AO598">
        <v>17725.5441009186</v>
      </c>
      <c r="AP598">
        <v>396.07192657172499</v>
      </c>
      <c r="AQ598">
        <v>78891.171681099702</v>
      </c>
      <c r="AR598">
        <v>8071.03168266176</v>
      </c>
      <c r="AS598">
        <v>17725.5441009186</v>
      </c>
      <c r="AT598">
        <v>0</v>
      </c>
    </row>
    <row r="599" spans="1:46" x14ac:dyDescent="0.25">
      <c r="A599" t="s">
        <v>3515</v>
      </c>
      <c r="B599">
        <v>2056</v>
      </c>
      <c r="C599" t="s">
        <v>134</v>
      </c>
      <c r="D599">
        <v>461</v>
      </c>
      <c r="E599" t="s">
        <v>835</v>
      </c>
      <c r="F599" t="s">
        <v>2892</v>
      </c>
      <c r="G599" t="s">
        <v>2893</v>
      </c>
      <c r="H599" t="s">
        <v>2894</v>
      </c>
      <c r="I599" t="s">
        <v>2895</v>
      </c>
      <c r="J599">
        <v>353.93055555553099</v>
      </c>
      <c r="K599">
        <v>2</v>
      </c>
      <c r="L599">
        <v>1</v>
      </c>
      <c r="M599">
        <v>3</v>
      </c>
      <c r="N599">
        <v>3239174.7084910502</v>
      </c>
      <c r="O599">
        <v>972745.72491516697</v>
      </c>
      <c r="P599">
        <v>993503.66983958695</v>
      </c>
      <c r="Q599">
        <v>275190.24723787</v>
      </c>
      <c r="R599">
        <v>463906.06933954102</v>
      </c>
      <c r="S599">
        <v>190369.02752755201</v>
      </c>
      <c r="T599">
        <v>3278304.72</v>
      </c>
      <c r="U599">
        <v>2666215.6998232198</v>
      </c>
      <c r="V599">
        <v>3943720.3876681998</v>
      </c>
      <c r="W599">
        <v>2000800.0321550099</v>
      </c>
      <c r="X599">
        <v>0</v>
      </c>
      <c r="Y599">
        <v>0</v>
      </c>
      <c r="Z599">
        <v>0</v>
      </c>
      <c r="AA599">
        <v>0</v>
      </c>
      <c r="AB599">
        <v>0</v>
      </c>
      <c r="AC599">
        <v>153376.59890889999</v>
      </c>
      <c r="AD599">
        <v>36992.428618652397</v>
      </c>
      <c r="AE599">
        <v>0</v>
      </c>
      <c r="AF599">
        <v>0</v>
      </c>
      <c r="AG599">
        <v>0</v>
      </c>
      <c r="AH599">
        <v>0</v>
      </c>
      <c r="AI599">
        <v>0</v>
      </c>
      <c r="AJ599">
        <v>6134889.4473507702</v>
      </c>
      <c r="AK599" s="63">
        <v>17333.5965235367</v>
      </c>
      <c r="AL599">
        <v>396.07192657172499</v>
      </c>
      <c r="AM599">
        <v>78891.171681099702</v>
      </c>
      <c r="AN599">
        <v>8071.03168266176</v>
      </c>
      <c r="AO599">
        <v>17725.5441009186</v>
      </c>
      <c r="AP599">
        <v>396.07192657172499</v>
      </c>
      <c r="AQ599">
        <v>69679.580315536805</v>
      </c>
      <c r="AR599">
        <v>14687.605037887601</v>
      </c>
      <c r="AS599">
        <v>17622.331698681301</v>
      </c>
      <c r="AT599">
        <v>0</v>
      </c>
    </row>
    <row r="600" spans="1:46" x14ac:dyDescent="0.25">
      <c r="A600" t="s">
        <v>3516</v>
      </c>
      <c r="B600">
        <v>2056</v>
      </c>
      <c r="C600" t="s">
        <v>134</v>
      </c>
      <c r="D600">
        <v>462</v>
      </c>
      <c r="E600" t="s">
        <v>836</v>
      </c>
      <c r="F600" t="s">
        <v>2892</v>
      </c>
      <c r="G600" t="s">
        <v>2893</v>
      </c>
      <c r="H600" t="s">
        <v>2894</v>
      </c>
      <c r="I600" t="s">
        <v>2895</v>
      </c>
      <c r="J600">
        <v>223.095319634616</v>
      </c>
      <c r="K600">
        <v>1</v>
      </c>
      <c r="L600">
        <v>1</v>
      </c>
      <c r="M600">
        <v>3</v>
      </c>
      <c r="N600">
        <v>2191924.93355656</v>
      </c>
      <c r="O600">
        <v>521607.50708319503</v>
      </c>
      <c r="P600">
        <v>665377.43294881005</v>
      </c>
      <c r="Q600">
        <v>170412.89311857399</v>
      </c>
      <c r="R600">
        <v>262140.42485623099</v>
      </c>
      <c r="S600">
        <v>119996.53146117499</v>
      </c>
      <c r="T600">
        <v>2130850.33</v>
      </c>
      <c r="U600">
        <v>1680612.8615633701</v>
      </c>
      <c r="V600">
        <v>2755675.5125571699</v>
      </c>
      <c r="W600">
        <v>1055787.6790062001</v>
      </c>
      <c r="X600">
        <v>0</v>
      </c>
      <c r="Y600">
        <v>0</v>
      </c>
      <c r="Z600">
        <v>0</v>
      </c>
      <c r="AA600">
        <v>0</v>
      </c>
      <c r="AB600">
        <v>0</v>
      </c>
      <c r="AC600">
        <v>96678.856405441504</v>
      </c>
      <c r="AD600">
        <v>23317.6750557331</v>
      </c>
      <c r="AE600">
        <v>0</v>
      </c>
      <c r="AF600">
        <v>0</v>
      </c>
      <c r="AG600">
        <v>0</v>
      </c>
      <c r="AH600">
        <v>0</v>
      </c>
      <c r="AI600">
        <v>0</v>
      </c>
      <c r="AJ600">
        <v>3931459.7230245401</v>
      </c>
      <c r="AK600" s="63">
        <v>17622.331698681301</v>
      </c>
      <c r="AL600">
        <v>396.07192657172499</v>
      </c>
      <c r="AM600">
        <v>78891.171681099702</v>
      </c>
      <c r="AN600">
        <v>8071.03168266176</v>
      </c>
      <c r="AO600">
        <v>17725.5441009186</v>
      </c>
      <c r="AP600">
        <v>396.07192657172499</v>
      </c>
      <c r="AQ600">
        <v>69679.580315536805</v>
      </c>
      <c r="AR600">
        <v>14687.605037887601</v>
      </c>
      <c r="AS600">
        <v>17622.331698681301</v>
      </c>
      <c r="AT600">
        <v>0</v>
      </c>
    </row>
    <row r="601" spans="1:46" x14ac:dyDescent="0.25">
      <c r="A601" t="s">
        <v>3517</v>
      </c>
      <c r="B601">
        <v>2056</v>
      </c>
      <c r="C601" t="s">
        <v>134</v>
      </c>
      <c r="D601">
        <v>463</v>
      </c>
      <c r="E601" t="s">
        <v>837</v>
      </c>
      <c r="F601" t="s">
        <v>2892</v>
      </c>
      <c r="G601" t="s">
        <v>2911</v>
      </c>
      <c r="H601" t="s">
        <v>2894</v>
      </c>
      <c r="I601" t="s">
        <v>2895</v>
      </c>
      <c r="J601">
        <v>627.58143074569898</v>
      </c>
      <c r="K601">
        <v>1</v>
      </c>
      <c r="L601">
        <v>1</v>
      </c>
      <c r="M601">
        <v>3</v>
      </c>
      <c r="N601">
        <v>4863376.7067349404</v>
      </c>
      <c r="O601">
        <v>1601617.88408176</v>
      </c>
      <c r="P601">
        <v>1663331.3529511001</v>
      </c>
      <c r="Q601">
        <v>479382.38890904101</v>
      </c>
      <c r="R601">
        <v>844656.22558594996</v>
      </c>
      <c r="S601">
        <v>337557.93273594201</v>
      </c>
      <c r="T601">
        <v>4724692.88</v>
      </c>
      <c r="U601">
        <v>4727671.6782627897</v>
      </c>
      <c r="V601">
        <v>6847924.0898106797</v>
      </c>
      <c r="W601">
        <v>2604440.4684521202</v>
      </c>
      <c r="X601">
        <v>0</v>
      </c>
      <c r="Y601">
        <v>0</v>
      </c>
      <c r="Z601">
        <v>0</v>
      </c>
      <c r="AA601">
        <v>0</v>
      </c>
      <c r="AB601">
        <v>0</v>
      </c>
      <c r="AC601">
        <v>271963.81853799598</v>
      </c>
      <c r="AD601">
        <v>65594.114197946095</v>
      </c>
      <c r="AE601">
        <v>0</v>
      </c>
      <c r="AF601">
        <v>0</v>
      </c>
      <c r="AG601">
        <v>0</v>
      </c>
      <c r="AH601">
        <v>0</v>
      </c>
      <c r="AI601">
        <v>0</v>
      </c>
      <c r="AJ601">
        <v>9789922.4909987506</v>
      </c>
      <c r="AK601" s="63">
        <v>15599.445763342999</v>
      </c>
      <c r="AL601">
        <v>396.07192657172499</v>
      </c>
      <c r="AM601">
        <v>78891.171681099702</v>
      </c>
      <c r="AN601">
        <v>8071.03168266176</v>
      </c>
      <c r="AO601">
        <v>17725.5441009186</v>
      </c>
      <c r="AP601">
        <v>3712.8033307938799</v>
      </c>
      <c r="AQ601">
        <v>25435.7452526624</v>
      </c>
      <c r="AR601">
        <v>15599.445763342999</v>
      </c>
      <c r="AS601">
        <v>15599.445763342999</v>
      </c>
      <c r="AT601">
        <v>0</v>
      </c>
    </row>
    <row r="602" spans="1:46" x14ac:dyDescent="0.25">
      <c r="A602" t="s">
        <v>3518</v>
      </c>
      <c r="B602">
        <v>2056</v>
      </c>
      <c r="C602" t="s">
        <v>134</v>
      </c>
      <c r="D602">
        <v>465</v>
      </c>
      <c r="E602" t="s">
        <v>838</v>
      </c>
      <c r="F602" t="s">
        <v>2892</v>
      </c>
      <c r="G602" t="s">
        <v>2893</v>
      </c>
      <c r="H602" t="s">
        <v>2894</v>
      </c>
      <c r="I602" t="s">
        <v>2895</v>
      </c>
      <c r="J602">
        <v>389.11111111109602</v>
      </c>
      <c r="K602">
        <v>1</v>
      </c>
      <c r="L602">
        <v>1</v>
      </c>
      <c r="M602">
        <v>3</v>
      </c>
      <c r="N602">
        <v>2991956.8173737898</v>
      </c>
      <c r="O602">
        <v>834015.33471662202</v>
      </c>
      <c r="P602">
        <v>949937.17945008003</v>
      </c>
      <c r="Q602">
        <v>297225.19637626701</v>
      </c>
      <c r="R602">
        <v>432684.15527123603</v>
      </c>
      <c r="S602">
        <v>209291.63266538701</v>
      </c>
      <c r="T602">
        <v>2574582.21</v>
      </c>
      <c r="U602">
        <v>2931236.47318799</v>
      </c>
      <c r="V602">
        <v>3862896.7365225302</v>
      </c>
      <c r="W602">
        <v>1642921.94666546</v>
      </c>
      <c r="X602">
        <v>0</v>
      </c>
      <c r="Y602">
        <v>0</v>
      </c>
      <c r="Z602">
        <v>0</v>
      </c>
      <c r="AA602">
        <v>0</v>
      </c>
      <c r="AB602">
        <v>0</v>
      </c>
      <c r="AC602">
        <v>168622.171448882</v>
      </c>
      <c r="AD602">
        <v>40669.461216504998</v>
      </c>
      <c r="AE602">
        <v>0</v>
      </c>
      <c r="AF602">
        <v>0</v>
      </c>
      <c r="AG602">
        <v>0</v>
      </c>
      <c r="AH602">
        <v>0</v>
      </c>
      <c r="AI602">
        <v>0</v>
      </c>
      <c r="AJ602">
        <v>5715110.3158533797</v>
      </c>
      <c r="AK602" s="63">
        <v>14687.605037887601</v>
      </c>
      <c r="AL602">
        <v>396.07192657172499</v>
      </c>
      <c r="AM602">
        <v>78891.171681099702</v>
      </c>
      <c r="AN602">
        <v>8071.03168266176</v>
      </c>
      <c r="AO602">
        <v>17725.5441009186</v>
      </c>
      <c r="AP602">
        <v>396.07192657172499</v>
      </c>
      <c r="AQ602">
        <v>69679.580315536805</v>
      </c>
      <c r="AR602">
        <v>14687.605037887601</v>
      </c>
      <c r="AS602">
        <v>17622.331698681301</v>
      </c>
      <c r="AT602">
        <v>0</v>
      </c>
    </row>
    <row r="603" spans="1:46" x14ac:dyDescent="0.25">
      <c r="A603" t="s">
        <v>3519</v>
      </c>
      <c r="B603">
        <v>2262</v>
      </c>
      <c r="C603" t="s">
        <v>135</v>
      </c>
      <c r="D603">
        <v>166</v>
      </c>
      <c r="E603" t="s">
        <v>839</v>
      </c>
      <c r="F603" t="s">
        <v>2892</v>
      </c>
      <c r="G603" t="s">
        <v>2893</v>
      </c>
      <c r="H603" t="s">
        <v>2894</v>
      </c>
      <c r="I603" t="s">
        <v>2895</v>
      </c>
      <c r="J603">
        <v>358.66216216215099</v>
      </c>
      <c r="K603">
        <v>1</v>
      </c>
      <c r="L603">
        <v>2</v>
      </c>
      <c r="M603">
        <v>1</v>
      </c>
      <c r="N603">
        <v>2490979.6981480098</v>
      </c>
      <c r="O603">
        <v>587437.71998400602</v>
      </c>
      <c r="P603">
        <v>968077.01124105102</v>
      </c>
      <c r="Q603">
        <v>331738.66660345998</v>
      </c>
      <c r="R603">
        <v>186347.21083172399</v>
      </c>
      <c r="S603">
        <v>58555.402265780001</v>
      </c>
      <c r="T603">
        <v>2776080.29</v>
      </c>
      <c r="U603">
        <v>1788500.01680825</v>
      </c>
      <c r="V603">
        <v>3838437.21935507</v>
      </c>
      <c r="W603">
        <v>726143.08745318104</v>
      </c>
      <c r="X603">
        <v>0</v>
      </c>
      <c r="Y603">
        <v>0</v>
      </c>
      <c r="Z603">
        <v>0</v>
      </c>
      <c r="AA603">
        <v>0</v>
      </c>
      <c r="AB603">
        <v>0</v>
      </c>
      <c r="AC603">
        <v>58555.402265780001</v>
      </c>
      <c r="AD603">
        <v>0</v>
      </c>
      <c r="AE603">
        <v>0</v>
      </c>
      <c r="AF603">
        <v>0</v>
      </c>
      <c r="AG603">
        <v>0</v>
      </c>
      <c r="AH603">
        <v>0</v>
      </c>
      <c r="AI603">
        <v>0</v>
      </c>
      <c r="AJ603">
        <v>4623135.7090740399</v>
      </c>
      <c r="AK603" s="63">
        <v>12889.945460664199</v>
      </c>
      <c r="AL603">
        <v>396.07192657172499</v>
      </c>
      <c r="AM603">
        <v>78891.171681099702</v>
      </c>
      <c r="AN603">
        <v>5149.8474440105001</v>
      </c>
      <c r="AO603">
        <v>17117.131859328601</v>
      </c>
      <c r="AP603">
        <v>396.07192657172499</v>
      </c>
      <c r="AQ603">
        <v>69679.580315536805</v>
      </c>
      <c r="AR603">
        <v>12889.945460664199</v>
      </c>
      <c r="AS603">
        <v>12889.945460664199</v>
      </c>
      <c r="AT603">
        <v>0</v>
      </c>
    </row>
    <row r="604" spans="1:46" x14ac:dyDescent="0.25">
      <c r="A604" t="s">
        <v>3520</v>
      </c>
      <c r="B604">
        <v>2262</v>
      </c>
      <c r="C604" t="s">
        <v>135</v>
      </c>
      <c r="D604">
        <v>169</v>
      </c>
      <c r="E604" t="s">
        <v>840</v>
      </c>
      <c r="F604" t="s">
        <v>2892</v>
      </c>
      <c r="G604" t="s">
        <v>2903</v>
      </c>
      <c r="H604" t="s">
        <v>2904</v>
      </c>
      <c r="I604" t="s">
        <v>2895</v>
      </c>
      <c r="J604">
        <v>138.15540540539999</v>
      </c>
      <c r="K604">
        <v>1</v>
      </c>
      <c r="L604">
        <v>1</v>
      </c>
      <c r="M604">
        <v>1</v>
      </c>
      <c r="N604">
        <v>1108245.7820003401</v>
      </c>
      <c r="O604">
        <v>652263.395775271</v>
      </c>
      <c r="P604">
        <v>382403.01614135999</v>
      </c>
      <c r="Q604">
        <v>127576.470908423</v>
      </c>
      <c r="R604">
        <v>71780.291245172295</v>
      </c>
      <c r="S604">
        <v>22555.3353326625</v>
      </c>
      <c r="T604">
        <v>1653345.03</v>
      </c>
      <c r="U604">
        <v>688923.92607057001</v>
      </c>
      <c r="V604">
        <v>1860315.9054612301</v>
      </c>
      <c r="W604">
        <v>481953.05060934299</v>
      </c>
      <c r="X604">
        <v>0</v>
      </c>
      <c r="Y604">
        <v>0</v>
      </c>
      <c r="Z604">
        <v>0</v>
      </c>
      <c r="AA604">
        <v>0</v>
      </c>
      <c r="AB604">
        <v>0</v>
      </c>
      <c r="AC604">
        <v>22555.3353326625</v>
      </c>
      <c r="AD604">
        <v>0</v>
      </c>
      <c r="AE604">
        <v>0</v>
      </c>
      <c r="AF604">
        <v>0</v>
      </c>
      <c r="AG604">
        <v>0</v>
      </c>
      <c r="AH604">
        <v>0</v>
      </c>
      <c r="AI604">
        <v>0</v>
      </c>
      <c r="AJ604">
        <v>2364824.2914032298</v>
      </c>
      <c r="AK604" s="63">
        <v>17117.131859328601</v>
      </c>
      <c r="AL604">
        <v>396.07192657172499</v>
      </c>
      <c r="AM604">
        <v>78891.171681099702</v>
      </c>
      <c r="AN604">
        <v>5149.8474440105001</v>
      </c>
      <c r="AO604">
        <v>17117.131859328601</v>
      </c>
      <c r="AP604">
        <v>396.07192657172499</v>
      </c>
      <c r="AQ604">
        <v>78891.171681099702</v>
      </c>
      <c r="AR604">
        <v>17117.131859328601</v>
      </c>
      <c r="AS604">
        <v>17117.131859328601</v>
      </c>
      <c r="AT604">
        <v>0</v>
      </c>
    </row>
    <row r="605" spans="1:46" x14ac:dyDescent="0.25">
      <c r="A605" t="s">
        <v>3521</v>
      </c>
      <c r="B605">
        <v>2262</v>
      </c>
      <c r="C605" t="s">
        <v>135</v>
      </c>
      <c r="D605">
        <v>2262</v>
      </c>
      <c r="E605" t="s">
        <v>135</v>
      </c>
      <c r="F605" t="s">
        <v>1871</v>
      </c>
      <c r="G605" t="s">
        <v>1871</v>
      </c>
      <c r="H605" t="s">
        <v>2899</v>
      </c>
      <c r="I605" t="s">
        <v>2895</v>
      </c>
      <c r="J605">
        <v>3.4929577464779999</v>
      </c>
      <c r="K605">
        <v>0</v>
      </c>
      <c r="L605">
        <v>0</v>
      </c>
      <c r="M605">
        <v>1</v>
      </c>
      <c r="N605">
        <v>5059.2698516460496</v>
      </c>
      <c r="O605">
        <v>1625.48424072339</v>
      </c>
      <c r="P605">
        <v>5692.8826175889499</v>
      </c>
      <c r="Q605">
        <v>3225.4924881171701</v>
      </c>
      <c r="R605">
        <v>1814.80792310332</v>
      </c>
      <c r="S605">
        <v>570.26240155749394</v>
      </c>
      <c r="T605">
        <v>0</v>
      </c>
      <c r="U605">
        <v>17417.9371211789</v>
      </c>
      <c r="V605">
        <v>15330.355183703499</v>
      </c>
      <c r="W605">
        <v>2087.5819374753801</v>
      </c>
      <c r="X605">
        <v>0</v>
      </c>
      <c r="Y605">
        <v>0</v>
      </c>
      <c r="Z605">
        <v>0</v>
      </c>
      <c r="AA605">
        <v>0</v>
      </c>
      <c r="AB605">
        <v>0</v>
      </c>
      <c r="AC605">
        <v>570.26240155749394</v>
      </c>
      <c r="AD605">
        <v>0</v>
      </c>
      <c r="AE605">
        <v>0</v>
      </c>
      <c r="AF605">
        <v>0</v>
      </c>
      <c r="AG605">
        <v>0</v>
      </c>
      <c r="AH605">
        <v>0</v>
      </c>
      <c r="AI605">
        <v>0</v>
      </c>
      <c r="AJ605">
        <v>17988.199522736399</v>
      </c>
      <c r="AK605" s="63">
        <v>5149.8474440105001</v>
      </c>
      <c r="AL605">
        <v>396.07192657172499</v>
      </c>
      <c r="AM605">
        <v>78891.171681099702</v>
      </c>
      <c r="AN605">
        <v>5149.8474440105001</v>
      </c>
      <c r="AO605">
        <v>17117.131859328601</v>
      </c>
      <c r="AP605">
        <v>539.66620917061095</v>
      </c>
      <c r="AQ605">
        <v>36189.915802998497</v>
      </c>
      <c r="AR605">
        <v>5149.8474440105001</v>
      </c>
      <c r="AS605">
        <v>5149.8474440105001</v>
      </c>
      <c r="AT605">
        <v>0</v>
      </c>
    </row>
    <row r="606" spans="1:46" x14ac:dyDescent="0.25">
      <c r="A606" t="s">
        <v>3522</v>
      </c>
      <c r="B606">
        <v>2212</v>
      </c>
      <c r="C606" t="s">
        <v>136</v>
      </c>
      <c r="D606">
        <v>1066</v>
      </c>
      <c r="E606" t="s">
        <v>674</v>
      </c>
      <c r="F606" t="s">
        <v>2892</v>
      </c>
      <c r="G606" t="s">
        <v>2893</v>
      </c>
      <c r="H606" t="s">
        <v>2894</v>
      </c>
      <c r="I606" t="s">
        <v>2895</v>
      </c>
      <c r="J606">
        <v>466.57692307689803</v>
      </c>
      <c r="K606">
        <v>1</v>
      </c>
      <c r="L606">
        <v>1</v>
      </c>
      <c r="M606">
        <v>2</v>
      </c>
      <c r="N606">
        <v>3337482.0370213198</v>
      </c>
      <c r="O606">
        <v>845392.92934860103</v>
      </c>
      <c r="P606">
        <v>940497.31768208602</v>
      </c>
      <c r="Q606">
        <v>210142.79735931801</v>
      </c>
      <c r="R606">
        <v>271292.89937897801</v>
      </c>
      <c r="S606">
        <v>243242.85016877699</v>
      </c>
      <c r="T606">
        <v>3801254.04</v>
      </c>
      <c r="U606">
        <v>1803553.9407903</v>
      </c>
      <c r="V606">
        <v>4986434.9214802198</v>
      </c>
      <c r="W606">
        <v>618373.05931007594</v>
      </c>
      <c r="X606">
        <v>0</v>
      </c>
      <c r="Y606">
        <v>0</v>
      </c>
      <c r="Z606">
        <v>0</v>
      </c>
      <c r="AA606">
        <v>0</v>
      </c>
      <c r="AB606">
        <v>0</v>
      </c>
      <c r="AC606">
        <v>243242.85016877699</v>
      </c>
      <c r="AD606">
        <v>0</v>
      </c>
      <c r="AE606">
        <v>0</v>
      </c>
      <c r="AF606">
        <v>0</v>
      </c>
      <c r="AG606">
        <v>0</v>
      </c>
      <c r="AH606">
        <v>0</v>
      </c>
      <c r="AI606">
        <v>0</v>
      </c>
      <c r="AJ606">
        <v>5848050.8309590798</v>
      </c>
      <c r="AK606" s="63">
        <v>12533.947869503299</v>
      </c>
      <c r="AL606">
        <v>396.07192657172499</v>
      </c>
      <c r="AM606">
        <v>78891.171681099702</v>
      </c>
      <c r="AN606">
        <v>4386.8367459351202</v>
      </c>
      <c r="AO606">
        <v>13494.5399558768</v>
      </c>
      <c r="AP606">
        <v>396.07192657172499</v>
      </c>
      <c r="AQ606">
        <v>69679.580315536805</v>
      </c>
      <c r="AR606">
        <v>12508.437495649399</v>
      </c>
      <c r="AS606">
        <v>13494.5399558768</v>
      </c>
      <c r="AT606">
        <v>0</v>
      </c>
    </row>
    <row r="607" spans="1:46" x14ac:dyDescent="0.25">
      <c r="A607" t="s">
        <v>3523</v>
      </c>
      <c r="B607">
        <v>2212</v>
      </c>
      <c r="C607" t="s">
        <v>136</v>
      </c>
      <c r="D607">
        <v>1068</v>
      </c>
      <c r="E607" t="s">
        <v>841</v>
      </c>
      <c r="F607" t="s">
        <v>2892</v>
      </c>
      <c r="G607" t="s">
        <v>2893</v>
      </c>
      <c r="H607" t="s">
        <v>2894</v>
      </c>
      <c r="I607" t="s">
        <v>2895</v>
      </c>
      <c r="J607">
        <v>294.03846153844501</v>
      </c>
      <c r="K607">
        <v>1</v>
      </c>
      <c r="L607">
        <v>1</v>
      </c>
      <c r="M607">
        <v>2</v>
      </c>
      <c r="N607">
        <v>2251484.8618653002</v>
      </c>
      <c r="O607">
        <v>671497.66512489098</v>
      </c>
      <c r="P607">
        <v>590848.99682957202</v>
      </c>
      <c r="Q607">
        <v>129569.956835544</v>
      </c>
      <c r="R607">
        <v>171219.76471455599</v>
      </c>
      <c r="S607">
        <v>153292.52242521601</v>
      </c>
      <c r="T607">
        <v>2678015.04</v>
      </c>
      <c r="U607">
        <v>1136606.2053698599</v>
      </c>
      <c r="V607">
        <v>3168927.97749124</v>
      </c>
      <c r="W607">
        <v>645443.26787861902</v>
      </c>
      <c r="X607">
        <v>0</v>
      </c>
      <c r="Y607">
        <v>0</v>
      </c>
      <c r="Z607">
        <v>0</v>
      </c>
      <c r="AA607">
        <v>0</v>
      </c>
      <c r="AB607">
        <v>250</v>
      </c>
      <c r="AC607">
        <v>153292.52242521601</v>
      </c>
      <c r="AD607">
        <v>0</v>
      </c>
      <c r="AE607">
        <v>0</v>
      </c>
      <c r="AF607">
        <v>0</v>
      </c>
      <c r="AG607">
        <v>0</v>
      </c>
      <c r="AH607">
        <v>0</v>
      </c>
      <c r="AI607">
        <v>0</v>
      </c>
      <c r="AJ607">
        <v>3967913.7677950799</v>
      </c>
      <c r="AK607" s="63">
        <v>13494.5399558768</v>
      </c>
      <c r="AL607">
        <v>396.07192657172499</v>
      </c>
      <c r="AM607">
        <v>78891.171681099702</v>
      </c>
      <c r="AN607">
        <v>4386.8367459351202</v>
      </c>
      <c r="AO607">
        <v>13494.5399558768</v>
      </c>
      <c r="AP607">
        <v>396.07192657172499</v>
      </c>
      <c r="AQ607">
        <v>69679.580315536805</v>
      </c>
      <c r="AR607">
        <v>12508.437495649399</v>
      </c>
      <c r="AS607">
        <v>13494.5399558768</v>
      </c>
      <c r="AT607">
        <v>0</v>
      </c>
    </row>
    <row r="608" spans="1:46" x14ac:dyDescent="0.25">
      <c r="A608" t="s">
        <v>3524</v>
      </c>
      <c r="B608">
        <v>2212</v>
      </c>
      <c r="C608" t="s">
        <v>136</v>
      </c>
      <c r="D608">
        <v>1069</v>
      </c>
      <c r="E608" t="s">
        <v>842</v>
      </c>
      <c r="F608" t="s">
        <v>2892</v>
      </c>
      <c r="G608" t="s">
        <v>2893</v>
      </c>
      <c r="H608" t="s">
        <v>2894</v>
      </c>
      <c r="I608" t="s">
        <v>2895</v>
      </c>
      <c r="J608">
        <v>302.67948717947797</v>
      </c>
      <c r="K608">
        <v>1</v>
      </c>
      <c r="L608">
        <v>1</v>
      </c>
      <c r="M608">
        <v>2</v>
      </c>
      <c r="N608">
        <v>2081254.42100449</v>
      </c>
      <c r="O608">
        <v>647670.43857613602</v>
      </c>
      <c r="P608">
        <v>588056.24481402501</v>
      </c>
      <c r="Q608">
        <v>135174.82979683601</v>
      </c>
      <c r="R608">
        <v>176094.12143649699</v>
      </c>
      <c r="S608">
        <v>157797.39097174699</v>
      </c>
      <c r="T608">
        <v>2458241.9500000002</v>
      </c>
      <c r="U608">
        <v>1170008.1056279801</v>
      </c>
      <c r="V608">
        <v>3215674.1272169701</v>
      </c>
      <c r="W608">
        <v>412475.928411006</v>
      </c>
      <c r="X608">
        <v>0</v>
      </c>
      <c r="Y608">
        <v>0</v>
      </c>
      <c r="Z608">
        <v>0</v>
      </c>
      <c r="AA608">
        <v>0</v>
      </c>
      <c r="AB608">
        <v>100</v>
      </c>
      <c r="AC608">
        <v>157797.39097174699</v>
      </c>
      <c r="AD608">
        <v>0</v>
      </c>
      <c r="AE608">
        <v>0</v>
      </c>
      <c r="AF608">
        <v>0</v>
      </c>
      <c r="AG608">
        <v>0</v>
      </c>
      <c r="AH608">
        <v>0</v>
      </c>
      <c r="AI608">
        <v>0</v>
      </c>
      <c r="AJ608">
        <v>3786047.4465997298</v>
      </c>
      <c r="AK608" s="63">
        <v>12508.437495649399</v>
      </c>
      <c r="AL608">
        <v>396.07192657172499</v>
      </c>
      <c r="AM608">
        <v>78891.171681099702</v>
      </c>
      <c r="AN608">
        <v>4386.8367459351202</v>
      </c>
      <c r="AO608">
        <v>13494.5399558768</v>
      </c>
      <c r="AP608">
        <v>396.07192657172499</v>
      </c>
      <c r="AQ608">
        <v>69679.580315536805</v>
      </c>
      <c r="AR608">
        <v>12508.437495649399</v>
      </c>
      <c r="AS608">
        <v>13494.5399558768</v>
      </c>
      <c r="AT608">
        <v>0</v>
      </c>
    </row>
    <row r="609" spans="1:46" x14ac:dyDescent="0.25">
      <c r="A609" t="s">
        <v>3525</v>
      </c>
      <c r="B609">
        <v>2212</v>
      </c>
      <c r="C609" t="s">
        <v>136</v>
      </c>
      <c r="D609">
        <v>1073</v>
      </c>
      <c r="E609" t="s">
        <v>843</v>
      </c>
      <c r="F609" t="s">
        <v>2892</v>
      </c>
      <c r="G609" t="s">
        <v>2903</v>
      </c>
      <c r="H609" t="s">
        <v>2904</v>
      </c>
      <c r="I609" t="s">
        <v>2895</v>
      </c>
      <c r="J609">
        <v>670.67284745047903</v>
      </c>
      <c r="K609">
        <v>1</v>
      </c>
      <c r="L609">
        <v>1</v>
      </c>
      <c r="M609">
        <v>2</v>
      </c>
      <c r="N609">
        <v>3808846.2163074501</v>
      </c>
      <c r="O609">
        <v>2291761.80668263</v>
      </c>
      <c r="P609">
        <v>1301134.80452061</v>
      </c>
      <c r="Q609">
        <v>333625.07941713801</v>
      </c>
      <c r="R609">
        <v>450659.549000061</v>
      </c>
      <c r="S609">
        <v>349645.18576881499</v>
      </c>
      <c r="T609">
        <v>5593540.3499999996</v>
      </c>
      <c r="U609">
        <v>2592487.1059278799</v>
      </c>
      <c r="V609">
        <v>6375281.44730746</v>
      </c>
      <c r="W609">
        <v>1798764.28862041</v>
      </c>
      <c r="X609">
        <v>0</v>
      </c>
      <c r="Y609">
        <v>0</v>
      </c>
      <c r="Z609">
        <v>0</v>
      </c>
      <c r="AA609">
        <v>0</v>
      </c>
      <c r="AB609">
        <v>11981.72</v>
      </c>
      <c r="AC609">
        <v>349645.18576881499</v>
      </c>
      <c r="AD609">
        <v>0</v>
      </c>
      <c r="AE609">
        <v>0</v>
      </c>
      <c r="AF609">
        <v>0</v>
      </c>
      <c r="AG609">
        <v>0</v>
      </c>
      <c r="AH609">
        <v>0</v>
      </c>
      <c r="AI609">
        <v>0</v>
      </c>
      <c r="AJ609">
        <v>8535672.6416967008</v>
      </c>
      <c r="AK609" s="63">
        <v>12727.0287952532</v>
      </c>
      <c r="AL609">
        <v>396.07192657172499</v>
      </c>
      <c r="AM609">
        <v>78891.171681099702</v>
      </c>
      <c r="AN609">
        <v>4386.8367459351202</v>
      </c>
      <c r="AO609">
        <v>13494.5399558768</v>
      </c>
      <c r="AP609">
        <v>396.07192657172499</v>
      </c>
      <c r="AQ609">
        <v>78891.171681099702</v>
      </c>
      <c r="AR609">
        <v>12727.0287952532</v>
      </c>
      <c r="AS609">
        <v>12727.0287952532</v>
      </c>
      <c r="AT609">
        <v>0</v>
      </c>
    </row>
    <row r="610" spans="1:46" x14ac:dyDescent="0.25">
      <c r="A610" t="s">
        <v>3526</v>
      </c>
      <c r="B610">
        <v>2212</v>
      </c>
      <c r="C610" t="s">
        <v>136</v>
      </c>
      <c r="D610">
        <v>1072</v>
      </c>
      <c r="E610" t="s">
        <v>844</v>
      </c>
      <c r="F610" t="s">
        <v>2892</v>
      </c>
      <c r="G610" t="s">
        <v>2911</v>
      </c>
      <c r="H610" t="s">
        <v>2894</v>
      </c>
      <c r="I610" t="s">
        <v>2895</v>
      </c>
      <c r="J610">
        <v>543.20781978271202</v>
      </c>
      <c r="K610">
        <v>1</v>
      </c>
      <c r="L610">
        <v>1</v>
      </c>
      <c r="M610">
        <v>2</v>
      </c>
      <c r="N610">
        <v>3429148.7340037599</v>
      </c>
      <c r="O610">
        <v>1201844.0426771699</v>
      </c>
      <c r="P610">
        <v>1041659.82016737</v>
      </c>
      <c r="Q610">
        <v>240319.60261011799</v>
      </c>
      <c r="R610">
        <v>315970.22127186798</v>
      </c>
      <c r="S610">
        <v>283193.213771821</v>
      </c>
      <c r="T610">
        <v>4129171.61</v>
      </c>
      <c r="U610">
        <v>2099770.8107302799</v>
      </c>
      <c r="V610">
        <v>5272814.0786450095</v>
      </c>
      <c r="W610">
        <v>956008.34208526602</v>
      </c>
      <c r="X610">
        <v>0</v>
      </c>
      <c r="Y610">
        <v>0</v>
      </c>
      <c r="Z610">
        <v>0</v>
      </c>
      <c r="AA610">
        <v>0</v>
      </c>
      <c r="AB610">
        <v>120</v>
      </c>
      <c r="AC610">
        <v>283193.213771821</v>
      </c>
      <c r="AD610">
        <v>0</v>
      </c>
      <c r="AE610">
        <v>0</v>
      </c>
      <c r="AF610">
        <v>0</v>
      </c>
      <c r="AG610">
        <v>0</v>
      </c>
      <c r="AH610">
        <v>0</v>
      </c>
      <c r="AI610">
        <v>0</v>
      </c>
      <c r="AJ610">
        <v>6512135.6345020998</v>
      </c>
      <c r="AK610" s="63">
        <v>11988.2950821787</v>
      </c>
      <c r="AL610">
        <v>396.07192657172499</v>
      </c>
      <c r="AM610">
        <v>78891.171681099702</v>
      </c>
      <c r="AN610">
        <v>4386.8367459351202</v>
      </c>
      <c r="AO610">
        <v>13494.5399558768</v>
      </c>
      <c r="AP610">
        <v>3712.8033307938799</v>
      </c>
      <c r="AQ610">
        <v>25435.7452526624</v>
      </c>
      <c r="AR610">
        <v>11988.2950821787</v>
      </c>
      <c r="AS610">
        <v>11988.2950821787</v>
      </c>
      <c r="AT610">
        <v>0</v>
      </c>
    </row>
    <row r="611" spans="1:46" x14ac:dyDescent="0.25">
      <c r="A611" t="s">
        <v>3527</v>
      </c>
      <c r="B611">
        <v>2212</v>
      </c>
      <c r="C611" t="s">
        <v>136</v>
      </c>
      <c r="D611">
        <v>2212</v>
      </c>
      <c r="E611" t="s">
        <v>136</v>
      </c>
      <c r="F611" t="s">
        <v>1871</v>
      </c>
      <c r="G611" t="s">
        <v>1871</v>
      </c>
      <c r="H611" t="s">
        <v>2899</v>
      </c>
      <c r="I611" t="s">
        <v>2895</v>
      </c>
      <c r="J611">
        <v>31.646789358177799</v>
      </c>
      <c r="K611">
        <v>1</v>
      </c>
      <c r="L611">
        <v>1</v>
      </c>
      <c r="M611">
        <v>2</v>
      </c>
      <c r="N611">
        <v>15136.939797687601</v>
      </c>
      <c r="O611">
        <v>19366.6475905806</v>
      </c>
      <c r="P611">
        <v>55501.835986343896</v>
      </c>
      <c r="Q611">
        <v>13924.153981047801</v>
      </c>
      <c r="R611">
        <v>18401.1441980401</v>
      </c>
      <c r="S611">
        <v>16498.576893622801</v>
      </c>
      <c r="T611">
        <v>0</v>
      </c>
      <c r="U611">
        <v>122330.7215537</v>
      </c>
      <c r="V611">
        <v>102131.037859074</v>
      </c>
      <c r="W611">
        <v>20199.683694625899</v>
      </c>
      <c r="X611">
        <v>0</v>
      </c>
      <c r="Y611">
        <v>0</v>
      </c>
      <c r="Z611">
        <v>0</v>
      </c>
      <c r="AA611">
        <v>0</v>
      </c>
      <c r="AB611">
        <v>0</v>
      </c>
      <c r="AC611">
        <v>16498.576893622801</v>
      </c>
      <c r="AD611">
        <v>0</v>
      </c>
      <c r="AE611">
        <v>0</v>
      </c>
      <c r="AF611">
        <v>0</v>
      </c>
      <c r="AG611">
        <v>0</v>
      </c>
      <c r="AH611">
        <v>0</v>
      </c>
      <c r="AI611">
        <v>0</v>
      </c>
      <c r="AJ611">
        <v>138829.298447323</v>
      </c>
      <c r="AK611" s="63">
        <v>4386.8367459351202</v>
      </c>
      <c r="AL611">
        <v>396.07192657172499</v>
      </c>
      <c r="AM611">
        <v>78891.171681099702</v>
      </c>
      <c r="AN611">
        <v>4386.8367459351202</v>
      </c>
      <c r="AO611">
        <v>13494.5399558768</v>
      </c>
      <c r="AP611">
        <v>539.66620917061095</v>
      </c>
      <c r="AQ611">
        <v>36189.915802998497</v>
      </c>
      <c r="AR611">
        <v>4386.8367459351202</v>
      </c>
      <c r="AS611">
        <v>4386.8367459351202</v>
      </c>
      <c r="AT611">
        <v>0</v>
      </c>
    </row>
    <row r="612" spans="1:46" x14ac:dyDescent="0.25">
      <c r="A612" t="s">
        <v>3528</v>
      </c>
      <c r="B612">
        <v>2059</v>
      </c>
      <c r="C612" t="s">
        <v>137</v>
      </c>
      <c r="D612">
        <v>491</v>
      </c>
      <c r="E612" t="s">
        <v>846</v>
      </c>
      <c r="F612" t="s">
        <v>2892</v>
      </c>
      <c r="G612" t="s">
        <v>2911</v>
      </c>
      <c r="H612" t="s">
        <v>2894</v>
      </c>
      <c r="I612" t="s">
        <v>2895</v>
      </c>
      <c r="J612">
        <v>116.802660313335</v>
      </c>
      <c r="K612">
        <v>1</v>
      </c>
      <c r="L612">
        <v>1</v>
      </c>
      <c r="M612">
        <v>3</v>
      </c>
      <c r="N612">
        <v>700688.663716382</v>
      </c>
      <c r="O612">
        <v>134696.890576498</v>
      </c>
      <c r="P612">
        <v>198671.69524433601</v>
      </c>
      <c r="Q612">
        <v>100424.482448872</v>
      </c>
      <c r="R612">
        <v>93028.395532214097</v>
      </c>
      <c r="S612">
        <v>126176.06470988</v>
      </c>
      <c r="T612">
        <v>814945.97</v>
      </c>
      <c r="U612">
        <v>412564.15751830098</v>
      </c>
      <c r="V612">
        <v>1170784.10557229</v>
      </c>
      <c r="W612">
        <v>47635.937394566201</v>
      </c>
      <c r="X612">
        <v>0</v>
      </c>
      <c r="Y612">
        <v>0</v>
      </c>
      <c r="Z612">
        <v>0</v>
      </c>
      <c r="AA612">
        <v>8960.0841826949109</v>
      </c>
      <c r="AB612">
        <v>130.00036875205799</v>
      </c>
      <c r="AC612">
        <v>118384.153193215</v>
      </c>
      <c r="AD612">
        <v>7791.9115166649599</v>
      </c>
      <c r="AE612">
        <v>0</v>
      </c>
      <c r="AF612">
        <v>0</v>
      </c>
      <c r="AG612">
        <v>0</v>
      </c>
      <c r="AH612">
        <v>0</v>
      </c>
      <c r="AI612">
        <v>0</v>
      </c>
      <c r="AJ612">
        <v>1353686.1922281799</v>
      </c>
      <c r="AK612" s="63">
        <v>11589.51507266</v>
      </c>
      <c r="AL612">
        <v>396.07192657172499</v>
      </c>
      <c r="AM612">
        <v>78891.171681099702</v>
      </c>
      <c r="AN612">
        <v>11589.51507266</v>
      </c>
      <c r="AO612">
        <v>24036.7902586337</v>
      </c>
      <c r="AP612">
        <v>3712.8033307938799</v>
      </c>
      <c r="AQ612">
        <v>25435.7452526624</v>
      </c>
      <c r="AR612">
        <v>11589.51507266</v>
      </c>
      <c r="AS612">
        <v>11589.51507266</v>
      </c>
      <c r="AT612">
        <v>0</v>
      </c>
    </row>
    <row r="613" spans="1:46" x14ac:dyDescent="0.25">
      <c r="A613" t="s">
        <v>3529</v>
      </c>
      <c r="B613">
        <v>2059</v>
      </c>
      <c r="C613" t="s">
        <v>137</v>
      </c>
      <c r="D613">
        <v>490</v>
      </c>
      <c r="E613" t="s">
        <v>847</v>
      </c>
      <c r="F613" t="s">
        <v>2892</v>
      </c>
      <c r="G613" t="s">
        <v>2893</v>
      </c>
      <c r="H613" t="s">
        <v>2894</v>
      </c>
      <c r="I613" t="s">
        <v>2895</v>
      </c>
      <c r="J613">
        <v>356.12731667999998</v>
      </c>
      <c r="K613">
        <v>1</v>
      </c>
      <c r="L613">
        <v>1</v>
      </c>
      <c r="M613">
        <v>3</v>
      </c>
      <c r="N613">
        <v>2970314.0172308399</v>
      </c>
      <c r="O613">
        <v>507445.28080688202</v>
      </c>
      <c r="P613">
        <v>1001016.02973231</v>
      </c>
      <c r="Q613">
        <v>306190.81249993999</v>
      </c>
      <c r="R613">
        <v>319471.59643496701</v>
      </c>
      <c r="S613">
        <v>384706.50611749501</v>
      </c>
      <c r="T613">
        <v>3846543.73</v>
      </c>
      <c r="U613">
        <v>1257894.00670494</v>
      </c>
      <c r="V613">
        <v>4426411.1524663903</v>
      </c>
      <c r="W613">
        <v>650311.22731930402</v>
      </c>
      <c r="X613">
        <v>0</v>
      </c>
      <c r="Y613">
        <v>0</v>
      </c>
      <c r="Z613">
        <v>0</v>
      </c>
      <c r="AA613">
        <v>27318.9902408905</v>
      </c>
      <c r="AB613">
        <v>396.36667835206202</v>
      </c>
      <c r="AC613">
        <v>360949.23438418098</v>
      </c>
      <c r="AD613">
        <v>23757.271733314101</v>
      </c>
      <c r="AE613">
        <v>0</v>
      </c>
      <c r="AF613">
        <v>0</v>
      </c>
      <c r="AG613">
        <v>0</v>
      </c>
      <c r="AH613">
        <v>0</v>
      </c>
      <c r="AI613">
        <v>0</v>
      </c>
      <c r="AJ613">
        <v>5489144.2428224403</v>
      </c>
      <c r="AK613" s="63">
        <v>15413.432179241499</v>
      </c>
      <c r="AL613">
        <v>396.07192657172499</v>
      </c>
      <c r="AM613">
        <v>78891.171681099702</v>
      </c>
      <c r="AN613">
        <v>11589.51507266</v>
      </c>
      <c r="AO613">
        <v>24036.7902586337</v>
      </c>
      <c r="AP613">
        <v>396.07192657172499</v>
      </c>
      <c r="AQ613">
        <v>69679.580315536805</v>
      </c>
      <c r="AR613">
        <v>15413.432179241499</v>
      </c>
      <c r="AS613">
        <v>15760.5199849205</v>
      </c>
      <c r="AT613">
        <v>0</v>
      </c>
    </row>
    <row r="614" spans="1:46" x14ac:dyDescent="0.25">
      <c r="A614" t="s">
        <v>3530</v>
      </c>
      <c r="B614">
        <v>2059</v>
      </c>
      <c r="C614" t="s">
        <v>137</v>
      </c>
      <c r="D614">
        <v>492</v>
      </c>
      <c r="E614" t="s">
        <v>848</v>
      </c>
      <c r="F614" t="s">
        <v>2892</v>
      </c>
      <c r="G614" t="s">
        <v>2903</v>
      </c>
      <c r="H614" t="s">
        <v>2904</v>
      </c>
      <c r="I614" t="s">
        <v>2895</v>
      </c>
      <c r="J614">
        <v>205.34782608695099</v>
      </c>
      <c r="K614">
        <v>1</v>
      </c>
      <c r="L614">
        <v>1</v>
      </c>
      <c r="M614">
        <v>3</v>
      </c>
      <c r="N614">
        <v>2464008.0941343699</v>
      </c>
      <c r="O614">
        <v>1052322.1817972001</v>
      </c>
      <c r="P614">
        <v>777352.72631195502</v>
      </c>
      <c r="Q614">
        <v>176553.76257238101</v>
      </c>
      <c r="R614">
        <v>243838.887759328</v>
      </c>
      <c r="S614">
        <v>221826.97314319899</v>
      </c>
      <c r="T614">
        <v>3988756.96</v>
      </c>
      <c r="U614">
        <v>725318.69257523702</v>
      </c>
      <c r="V614">
        <v>3524988.3640863802</v>
      </c>
      <c r="W614">
        <v>1173106.23894274</v>
      </c>
      <c r="X614">
        <v>0</v>
      </c>
      <c r="Y614">
        <v>0</v>
      </c>
      <c r="Z614">
        <v>0</v>
      </c>
      <c r="AA614">
        <v>15752.499160007699</v>
      </c>
      <c r="AB614">
        <v>228.550386113846</v>
      </c>
      <c r="AC614">
        <v>208128.20903357401</v>
      </c>
      <c r="AD614">
        <v>13698.764109624901</v>
      </c>
      <c r="AE614">
        <v>0</v>
      </c>
      <c r="AF614">
        <v>0</v>
      </c>
      <c r="AG614">
        <v>0</v>
      </c>
      <c r="AH614">
        <v>0</v>
      </c>
      <c r="AI614">
        <v>0</v>
      </c>
      <c r="AJ614">
        <v>4935902.6257184399</v>
      </c>
      <c r="AK614" s="63">
        <v>24036.7902586337</v>
      </c>
      <c r="AL614">
        <v>396.07192657172499</v>
      </c>
      <c r="AM614">
        <v>78891.171681099702</v>
      </c>
      <c r="AN614">
        <v>11589.51507266</v>
      </c>
      <c r="AO614">
        <v>24036.7902586337</v>
      </c>
      <c r="AP614">
        <v>396.07192657172499</v>
      </c>
      <c r="AQ614">
        <v>78891.171681099702</v>
      </c>
      <c r="AR614">
        <v>24036.7902586337</v>
      </c>
      <c r="AS614">
        <v>24036.7902586337</v>
      </c>
      <c r="AT614">
        <v>0</v>
      </c>
    </row>
    <row r="615" spans="1:46" x14ac:dyDescent="0.25">
      <c r="A615" t="s">
        <v>3531</v>
      </c>
      <c r="B615">
        <v>2059</v>
      </c>
      <c r="C615" t="s">
        <v>137</v>
      </c>
      <c r="D615">
        <v>489</v>
      </c>
      <c r="E615" t="s">
        <v>849</v>
      </c>
      <c r="F615" t="s">
        <v>2892</v>
      </c>
      <c r="G615" t="s">
        <v>2893</v>
      </c>
      <c r="H615" t="s">
        <v>2894</v>
      </c>
      <c r="I615" t="s">
        <v>2895</v>
      </c>
      <c r="J615">
        <v>51</v>
      </c>
      <c r="K615">
        <v>1</v>
      </c>
      <c r="L615">
        <v>1</v>
      </c>
      <c r="M615">
        <v>3</v>
      </c>
      <c r="N615">
        <v>433820.884918403</v>
      </c>
      <c r="O615">
        <v>12211.7868194194</v>
      </c>
      <c r="P615">
        <v>187101.71871139799</v>
      </c>
      <c r="Q615">
        <v>50492.032478807603</v>
      </c>
      <c r="R615">
        <v>65067.350273490803</v>
      </c>
      <c r="S615">
        <v>55092.746029426104</v>
      </c>
      <c r="T615">
        <v>568554.28</v>
      </c>
      <c r="U615">
        <v>180139.49320151901</v>
      </c>
      <c r="V615">
        <v>635711.94787494</v>
      </c>
      <c r="W615">
        <v>109012.786343391</v>
      </c>
      <c r="X615">
        <v>0</v>
      </c>
      <c r="Y615">
        <v>0</v>
      </c>
      <c r="Z615">
        <v>0</v>
      </c>
      <c r="AA615">
        <v>3912.2764164068499</v>
      </c>
      <c r="AB615">
        <v>56.762566782034298</v>
      </c>
      <c r="AC615">
        <v>51690.533389030097</v>
      </c>
      <c r="AD615">
        <v>3402.2126403960401</v>
      </c>
      <c r="AE615">
        <v>0</v>
      </c>
      <c r="AF615">
        <v>0</v>
      </c>
      <c r="AG615">
        <v>0</v>
      </c>
      <c r="AH615">
        <v>0</v>
      </c>
      <c r="AI615">
        <v>0</v>
      </c>
      <c r="AJ615">
        <v>803786.51923094504</v>
      </c>
      <c r="AK615" s="63">
        <v>15760.5199849205</v>
      </c>
      <c r="AL615">
        <v>396.07192657172499</v>
      </c>
      <c r="AM615">
        <v>78891.171681099702</v>
      </c>
      <c r="AN615">
        <v>11589.51507266</v>
      </c>
      <c r="AO615">
        <v>24036.7902586337</v>
      </c>
      <c r="AP615">
        <v>396.07192657172499</v>
      </c>
      <c r="AQ615">
        <v>69679.580315536805</v>
      </c>
      <c r="AR615">
        <v>15413.432179241499</v>
      </c>
      <c r="AS615">
        <v>15760.5199849205</v>
      </c>
      <c r="AT615">
        <v>0</v>
      </c>
    </row>
    <row r="616" spans="1:46" x14ac:dyDescent="0.25">
      <c r="A616" t="s">
        <v>3532</v>
      </c>
      <c r="B616">
        <v>1923</v>
      </c>
      <c r="C616" t="s">
        <v>138</v>
      </c>
      <c r="D616">
        <v>53</v>
      </c>
      <c r="E616" t="s">
        <v>850</v>
      </c>
      <c r="F616" t="s">
        <v>2892</v>
      </c>
      <c r="G616" t="s">
        <v>2893</v>
      </c>
      <c r="H616" t="s">
        <v>2894</v>
      </c>
      <c r="I616" t="s">
        <v>2895</v>
      </c>
      <c r="J616">
        <v>431.32255707756099</v>
      </c>
      <c r="K616">
        <v>1</v>
      </c>
      <c r="L616">
        <v>1</v>
      </c>
      <c r="M616">
        <v>1</v>
      </c>
      <c r="N616">
        <v>3768269.9352776599</v>
      </c>
      <c r="O616">
        <v>1068108.64060615</v>
      </c>
      <c r="P616">
        <v>889772.09710619599</v>
      </c>
      <c r="Q616">
        <v>204662.02149761</v>
      </c>
      <c r="R616">
        <v>495016.25721632998</v>
      </c>
      <c r="S616">
        <v>141908.156942134</v>
      </c>
      <c r="T616">
        <v>3637555.01</v>
      </c>
      <c r="U616">
        <v>2788273.9417039501</v>
      </c>
      <c r="V616">
        <v>5747419.7930505499</v>
      </c>
      <c r="W616">
        <v>678409.15865339595</v>
      </c>
      <c r="X616">
        <v>0</v>
      </c>
      <c r="Y616">
        <v>0</v>
      </c>
      <c r="Z616">
        <v>0</v>
      </c>
      <c r="AA616">
        <v>0</v>
      </c>
      <c r="AB616">
        <v>0</v>
      </c>
      <c r="AC616">
        <v>141404.11671100301</v>
      </c>
      <c r="AD616">
        <v>504.04023113104398</v>
      </c>
      <c r="AE616">
        <v>0</v>
      </c>
      <c r="AF616">
        <v>0</v>
      </c>
      <c r="AG616">
        <v>0</v>
      </c>
      <c r="AH616">
        <v>0</v>
      </c>
      <c r="AI616">
        <v>0</v>
      </c>
      <c r="AJ616">
        <v>6567737.1086460799</v>
      </c>
      <c r="AK616" s="63">
        <v>15226.97341207</v>
      </c>
      <c r="AL616">
        <v>396.07192657172499</v>
      </c>
      <c r="AM616">
        <v>78891.171681099702</v>
      </c>
      <c r="AN616">
        <v>6793.4821644840804</v>
      </c>
      <c r="AO616">
        <v>15625.8912006544</v>
      </c>
      <c r="AP616">
        <v>396.07192657172499</v>
      </c>
      <c r="AQ616">
        <v>69679.580315536805</v>
      </c>
      <c r="AR616">
        <v>14163.3787357784</v>
      </c>
      <c r="AS616">
        <v>15625.8912006544</v>
      </c>
      <c r="AT616">
        <v>0</v>
      </c>
    </row>
    <row r="617" spans="1:46" x14ac:dyDescent="0.25">
      <c r="A617" t="s">
        <v>3533</v>
      </c>
      <c r="B617">
        <v>1923</v>
      </c>
      <c r="C617" t="s">
        <v>138</v>
      </c>
      <c r="D617">
        <v>54</v>
      </c>
      <c r="E617" t="s">
        <v>851</v>
      </c>
      <c r="F617" t="s">
        <v>2892</v>
      </c>
      <c r="G617" t="s">
        <v>2893</v>
      </c>
      <c r="H617" t="s">
        <v>2894</v>
      </c>
      <c r="I617" t="s">
        <v>2895</v>
      </c>
      <c r="J617">
        <v>422.17388888888098</v>
      </c>
      <c r="K617">
        <v>1</v>
      </c>
      <c r="L617">
        <v>1</v>
      </c>
      <c r="M617">
        <v>1</v>
      </c>
      <c r="N617">
        <v>3426364.7555157002</v>
      </c>
      <c r="O617">
        <v>991019.27914684894</v>
      </c>
      <c r="P617">
        <v>902249.01050027902</v>
      </c>
      <c r="Q617">
        <v>200320.98972270801</v>
      </c>
      <c r="R617">
        <v>484516.59887256299</v>
      </c>
      <c r="S617">
        <v>138898.18071940399</v>
      </c>
      <c r="T617">
        <v>3275338.03</v>
      </c>
      <c r="U617">
        <v>2729132.6037581</v>
      </c>
      <c r="V617">
        <v>5366454.2645219602</v>
      </c>
      <c r="W617">
        <v>638016.36923613795</v>
      </c>
      <c r="X617">
        <v>0</v>
      </c>
      <c r="Y617">
        <v>0</v>
      </c>
      <c r="Z617">
        <v>0</v>
      </c>
      <c r="AA617">
        <v>0</v>
      </c>
      <c r="AB617">
        <v>0</v>
      </c>
      <c r="AC617">
        <v>138404.83155172999</v>
      </c>
      <c r="AD617">
        <v>493.34916767355401</v>
      </c>
      <c r="AE617">
        <v>0</v>
      </c>
      <c r="AF617">
        <v>0</v>
      </c>
      <c r="AG617">
        <v>0</v>
      </c>
      <c r="AH617">
        <v>0</v>
      </c>
      <c r="AI617">
        <v>0</v>
      </c>
      <c r="AJ617">
        <v>6143368.8144774996</v>
      </c>
      <c r="AK617" s="63">
        <v>14551.749826703501</v>
      </c>
      <c r="AL617">
        <v>396.07192657172499</v>
      </c>
      <c r="AM617">
        <v>78891.171681099702</v>
      </c>
      <c r="AN617">
        <v>6793.4821644840804</v>
      </c>
      <c r="AO617">
        <v>15625.8912006544</v>
      </c>
      <c r="AP617">
        <v>396.07192657172499</v>
      </c>
      <c r="AQ617">
        <v>69679.580315536805</v>
      </c>
      <c r="AR617">
        <v>14163.3787357784</v>
      </c>
      <c r="AS617">
        <v>15625.8912006544</v>
      </c>
      <c r="AT617">
        <v>0</v>
      </c>
    </row>
    <row r="618" spans="1:46" x14ac:dyDescent="0.25">
      <c r="A618" t="s">
        <v>4319</v>
      </c>
      <c r="B618">
        <v>1923</v>
      </c>
      <c r="C618" t="s">
        <v>138</v>
      </c>
      <c r="D618">
        <v>5455</v>
      </c>
      <c r="E618" t="s">
        <v>852</v>
      </c>
      <c r="F618" t="s">
        <v>2906</v>
      </c>
      <c r="G618" t="s">
        <v>2903</v>
      </c>
      <c r="H618" t="s">
        <v>2894</v>
      </c>
      <c r="I618" t="s">
        <v>2895</v>
      </c>
      <c r="J618">
        <v>16.492957746464999</v>
      </c>
      <c r="K618">
        <v>1</v>
      </c>
      <c r="L618">
        <v>2</v>
      </c>
      <c r="M618">
        <v>1</v>
      </c>
      <c r="N618">
        <v>31247.274732406</v>
      </c>
      <c r="O618">
        <v>24121.715499987</v>
      </c>
      <c r="P618">
        <v>24494.952549875801</v>
      </c>
      <c r="Q618">
        <v>7825.8881143079498</v>
      </c>
      <c r="R618">
        <v>18928.484217008099</v>
      </c>
      <c r="S618">
        <v>5426.2991766147597</v>
      </c>
      <c r="T618">
        <v>0</v>
      </c>
      <c r="U618">
        <v>106618.31511358501</v>
      </c>
      <c r="V618">
        <v>88588.366303634306</v>
      </c>
      <c r="W618">
        <v>18029.9488099505</v>
      </c>
      <c r="X618">
        <v>0</v>
      </c>
      <c r="Y618">
        <v>0</v>
      </c>
      <c r="Z618">
        <v>0</v>
      </c>
      <c r="AA618">
        <v>0</v>
      </c>
      <c r="AB618">
        <v>0</v>
      </c>
      <c r="AC618">
        <v>5407.0256327247998</v>
      </c>
      <c r="AD618">
        <v>19.273543889956802</v>
      </c>
      <c r="AE618">
        <v>0</v>
      </c>
      <c r="AF618">
        <v>0</v>
      </c>
      <c r="AG618">
        <v>0</v>
      </c>
      <c r="AH618">
        <v>0</v>
      </c>
      <c r="AI618">
        <v>0</v>
      </c>
      <c r="AJ618">
        <v>112044.6142902</v>
      </c>
      <c r="AK618" s="63">
        <v>6793.4821644840904</v>
      </c>
      <c r="AL618">
        <v>396.07192657172499</v>
      </c>
      <c r="AM618">
        <v>78891.171681099702</v>
      </c>
      <c r="AN618">
        <v>6793.4821644840804</v>
      </c>
      <c r="AO618">
        <v>15625.8912006544</v>
      </c>
      <c r="AP618">
        <v>396.07192657172499</v>
      </c>
      <c r="AQ618">
        <v>78891.171681099702</v>
      </c>
      <c r="AR618">
        <v>6793.4821644840904</v>
      </c>
      <c r="AS618">
        <v>15555.5812946688</v>
      </c>
      <c r="AT618">
        <v>0</v>
      </c>
    </row>
    <row r="619" spans="1:46" x14ac:dyDescent="0.25">
      <c r="A619" t="s">
        <v>3534</v>
      </c>
      <c r="B619">
        <v>1923</v>
      </c>
      <c r="C619" t="s">
        <v>138</v>
      </c>
      <c r="D619">
        <v>55</v>
      </c>
      <c r="E619" t="s">
        <v>853</v>
      </c>
      <c r="F619" t="s">
        <v>2892</v>
      </c>
      <c r="G619" t="s">
        <v>2893</v>
      </c>
      <c r="H619" t="s">
        <v>2894</v>
      </c>
      <c r="I619" t="s">
        <v>2895</v>
      </c>
      <c r="J619">
        <v>405.50611111110499</v>
      </c>
      <c r="K619">
        <v>1</v>
      </c>
      <c r="L619">
        <v>1</v>
      </c>
      <c r="M619">
        <v>1</v>
      </c>
      <c r="N619">
        <v>3605696.4497518302</v>
      </c>
      <c r="O619">
        <v>1059617.3312444801</v>
      </c>
      <c r="P619">
        <v>879866.59935570299</v>
      </c>
      <c r="Q619">
        <v>192412.149719101</v>
      </c>
      <c r="R619">
        <v>465387.47882938199</v>
      </c>
      <c r="S619">
        <v>133414.36452209801</v>
      </c>
      <c r="T619">
        <v>3581595.84</v>
      </c>
      <c r="U619">
        <v>2621384.1689005001</v>
      </c>
      <c r="V619">
        <v>5569942.8201150401</v>
      </c>
      <c r="W619">
        <v>633037.18878545298</v>
      </c>
      <c r="X619">
        <v>0</v>
      </c>
      <c r="Y619">
        <v>0</v>
      </c>
      <c r="Z619">
        <v>0</v>
      </c>
      <c r="AA619">
        <v>0</v>
      </c>
      <c r="AB619">
        <v>0</v>
      </c>
      <c r="AC619">
        <v>132940.49319166201</v>
      </c>
      <c r="AD619">
        <v>473.871330436211</v>
      </c>
      <c r="AE619">
        <v>0</v>
      </c>
      <c r="AF619">
        <v>0</v>
      </c>
      <c r="AG619">
        <v>0</v>
      </c>
      <c r="AH619">
        <v>0</v>
      </c>
      <c r="AI619">
        <v>0</v>
      </c>
      <c r="AJ619">
        <v>6336394.3734225901</v>
      </c>
      <c r="AK619" s="63">
        <v>15625.8912006544</v>
      </c>
      <c r="AL619">
        <v>396.07192657172499</v>
      </c>
      <c r="AM619">
        <v>78891.171681099702</v>
      </c>
      <c r="AN619">
        <v>6793.4821644840804</v>
      </c>
      <c r="AO619">
        <v>15625.8912006544</v>
      </c>
      <c r="AP619">
        <v>396.07192657172499</v>
      </c>
      <c r="AQ619">
        <v>69679.580315536805</v>
      </c>
      <c r="AR619">
        <v>14163.3787357784</v>
      </c>
      <c r="AS619">
        <v>15625.8912006544</v>
      </c>
      <c r="AT619">
        <v>0</v>
      </c>
    </row>
    <row r="620" spans="1:46" x14ac:dyDescent="0.25">
      <c r="A620" t="s">
        <v>3535</v>
      </c>
      <c r="B620">
        <v>1923</v>
      </c>
      <c r="C620" t="s">
        <v>138</v>
      </c>
      <c r="D620">
        <v>59</v>
      </c>
      <c r="E620" t="s">
        <v>854</v>
      </c>
      <c r="F620" t="s">
        <v>2892</v>
      </c>
      <c r="G620" t="s">
        <v>2911</v>
      </c>
      <c r="H620" t="s">
        <v>2894</v>
      </c>
      <c r="I620" t="s">
        <v>2895</v>
      </c>
      <c r="J620">
        <v>858.12199185485497</v>
      </c>
      <c r="K620">
        <v>1</v>
      </c>
      <c r="L620">
        <v>1</v>
      </c>
      <c r="M620">
        <v>1</v>
      </c>
      <c r="N620">
        <v>5872967.0806606105</v>
      </c>
      <c r="O620">
        <v>2523806.8751062201</v>
      </c>
      <c r="P620">
        <v>1807687.6094603001</v>
      </c>
      <c r="Q620">
        <v>407177.82704091101</v>
      </c>
      <c r="R620">
        <v>984841.45953587699</v>
      </c>
      <c r="S620">
        <v>282328.17481358402</v>
      </c>
      <c r="T620">
        <v>6049172.5800000001</v>
      </c>
      <c r="U620">
        <v>5547308.2718039304</v>
      </c>
      <c r="V620">
        <v>10168121.2299463</v>
      </c>
      <c r="W620">
        <v>1428359.6218576101</v>
      </c>
      <c r="X620">
        <v>0</v>
      </c>
      <c r="Y620">
        <v>0</v>
      </c>
      <c r="Z620">
        <v>0</v>
      </c>
      <c r="AA620">
        <v>0</v>
      </c>
      <c r="AB620">
        <v>0</v>
      </c>
      <c r="AC620">
        <v>281325.38003734098</v>
      </c>
      <c r="AD620">
        <v>1002.794776243</v>
      </c>
      <c r="AE620">
        <v>0</v>
      </c>
      <c r="AF620">
        <v>0</v>
      </c>
      <c r="AG620">
        <v>0</v>
      </c>
      <c r="AH620">
        <v>0</v>
      </c>
      <c r="AI620">
        <v>0</v>
      </c>
      <c r="AJ620">
        <v>11878809.026617501</v>
      </c>
      <c r="AK620" s="63">
        <v>13842.797573502499</v>
      </c>
      <c r="AL620">
        <v>396.07192657172499</v>
      </c>
      <c r="AM620">
        <v>78891.171681099702</v>
      </c>
      <c r="AN620">
        <v>6793.4821644840804</v>
      </c>
      <c r="AO620">
        <v>15625.8912006544</v>
      </c>
      <c r="AP620">
        <v>3712.8033307938799</v>
      </c>
      <c r="AQ620">
        <v>25435.7452526624</v>
      </c>
      <c r="AR620">
        <v>13204.050310668499</v>
      </c>
      <c r="AS620">
        <v>13842.797573502499</v>
      </c>
      <c r="AT620">
        <v>0</v>
      </c>
    </row>
    <row r="621" spans="1:46" x14ac:dyDescent="0.25">
      <c r="A621" t="s">
        <v>3536</v>
      </c>
      <c r="B621">
        <v>1923</v>
      </c>
      <c r="C621" t="s">
        <v>138</v>
      </c>
      <c r="D621">
        <v>1923</v>
      </c>
      <c r="E621" t="s">
        <v>138</v>
      </c>
      <c r="F621" t="s">
        <v>1871</v>
      </c>
      <c r="G621" t="s">
        <v>1871</v>
      </c>
      <c r="H621" t="s">
        <v>2899</v>
      </c>
      <c r="I621" t="s">
        <v>2895</v>
      </c>
      <c r="J621">
        <v>48.5810957978914</v>
      </c>
      <c r="K621">
        <v>1</v>
      </c>
      <c r="L621">
        <v>5</v>
      </c>
      <c r="M621">
        <v>1</v>
      </c>
      <c r="N621">
        <v>92040.910462127998</v>
      </c>
      <c r="O621">
        <v>71052.105360878704</v>
      </c>
      <c r="P621">
        <v>72151.499729960604</v>
      </c>
      <c r="Q621">
        <v>23051.6700539212</v>
      </c>
      <c r="R621">
        <v>55755.099794179601</v>
      </c>
      <c r="S621">
        <v>15983.5224329998</v>
      </c>
      <c r="T621">
        <v>0</v>
      </c>
      <c r="U621">
        <v>314051.28540106799</v>
      </c>
      <c r="V621">
        <v>260942.88096372399</v>
      </c>
      <c r="W621">
        <v>53108.404437343699</v>
      </c>
      <c r="X621">
        <v>0</v>
      </c>
      <c r="Y621">
        <v>0</v>
      </c>
      <c r="Z621">
        <v>0</v>
      </c>
      <c r="AA621">
        <v>0</v>
      </c>
      <c r="AB621">
        <v>0</v>
      </c>
      <c r="AC621">
        <v>15926.750937160399</v>
      </c>
      <c r="AD621">
        <v>56.771495839400998</v>
      </c>
      <c r="AE621">
        <v>0</v>
      </c>
      <c r="AF621">
        <v>0</v>
      </c>
      <c r="AG621">
        <v>0</v>
      </c>
      <c r="AH621">
        <v>0</v>
      </c>
      <c r="AI621">
        <v>0</v>
      </c>
      <c r="AJ621">
        <v>330034.80783406802</v>
      </c>
      <c r="AK621" s="63">
        <v>6793.4821644840804</v>
      </c>
      <c r="AL621">
        <v>396.07192657172499</v>
      </c>
      <c r="AM621">
        <v>78891.171681099702</v>
      </c>
      <c r="AN621">
        <v>6793.4821644840804</v>
      </c>
      <c r="AO621">
        <v>15625.8912006544</v>
      </c>
      <c r="AP621">
        <v>539.66620917061095</v>
      </c>
      <c r="AQ621">
        <v>36189.915802998497</v>
      </c>
      <c r="AR621">
        <v>6793.4821644840804</v>
      </c>
      <c r="AS621">
        <v>6793.4821644840804</v>
      </c>
      <c r="AT621">
        <v>0</v>
      </c>
    </row>
    <row r="622" spans="1:46" x14ac:dyDescent="0.25">
      <c r="A622" t="s">
        <v>3537</v>
      </c>
      <c r="B622">
        <v>1923</v>
      </c>
      <c r="C622" t="s">
        <v>138</v>
      </c>
      <c r="D622">
        <v>61</v>
      </c>
      <c r="E622" t="s">
        <v>855</v>
      </c>
      <c r="F622" t="s">
        <v>2892</v>
      </c>
      <c r="G622" t="s">
        <v>2903</v>
      </c>
      <c r="H622" t="s">
        <v>2894</v>
      </c>
      <c r="I622" t="s">
        <v>2895</v>
      </c>
      <c r="J622">
        <v>1262.61646046531</v>
      </c>
      <c r="K622">
        <v>1</v>
      </c>
      <c r="L622">
        <v>1</v>
      </c>
      <c r="M622">
        <v>1</v>
      </c>
      <c r="N622">
        <v>9508868.8498901892</v>
      </c>
      <c r="O622">
        <v>4614261.3122825902</v>
      </c>
      <c r="P622">
        <v>3054015.2711912398</v>
      </c>
      <c r="Q622">
        <v>599109.95364084595</v>
      </c>
      <c r="R622">
        <v>1449067.9059172799</v>
      </c>
      <c r="S622">
        <v>415409.70183299301</v>
      </c>
      <c r="T622">
        <v>11063170.59</v>
      </c>
      <c r="U622">
        <v>8162152.7029221402</v>
      </c>
      <c r="V622">
        <v>17128088.930500701</v>
      </c>
      <c r="W622">
        <v>2097234.3624214199</v>
      </c>
      <c r="X622">
        <v>0</v>
      </c>
      <c r="Y622">
        <v>0</v>
      </c>
      <c r="Z622">
        <v>0</v>
      </c>
      <c r="AA622">
        <v>0</v>
      </c>
      <c r="AB622">
        <v>0</v>
      </c>
      <c r="AC622">
        <v>413934.21792397898</v>
      </c>
      <c r="AD622">
        <v>1475.48390901419</v>
      </c>
      <c r="AE622">
        <v>0</v>
      </c>
      <c r="AF622">
        <v>0</v>
      </c>
      <c r="AG622">
        <v>0</v>
      </c>
      <c r="AH622">
        <v>0</v>
      </c>
      <c r="AI622">
        <v>0</v>
      </c>
      <c r="AJ622">
        <v>19640732.9947551</v>
      </c>
      <c r="AK622" s="63">
        <v>15555.5812946688</v>
      </c>
      <c r="AL622">
        <v>396.07192657172499</v>
      </c>
      <c r="AM622">
        <v>78891.171681099702</v>
      </c>
      <c r="AN622">
        <v>6793.4821644840804</v>
      </c>
      <c r="AO622">
        <v>15625.8912006544</v>
      </c>
      <c r="AP622">
        <v>396.07192657172499</v>
      </c>
      <c r="AQ622">
        <v>78891.171681099702</v>
      </c>
      <c r="AR622">
        <v>6793.4821644840904</v>
      </c>
      <c r="AS622">
        <v>15555.5812946688</v>
      </c>
      <c r="AT622">
        <v>0</v>
      </c>
    </row>
    <row r="623" spans="1:46" x14ac:dyDescent="0.25">
      <c r="A623" t="s">
        <v>3538</v>
      </c>
      <c r="B623">
        <v>1923</v>
      </c>
      <c r="C623" t="s">
        <v>138</v>
      </c>
      <c r="D623">
        <v>62</v>
      </c>
      <c r="E623" t="s">
        <v>856</v>
      </c>
      <c r="F623" t="s">
        <v>2892</v>
      </c>
      <c r="G623" t="s">
        <v>2903</v>
      </c>
      <c r="H623" t="s">
        <v>2894</v>
      </c>
      <c r="I623" t="s">
        <v>2895</v>
      </c>
      <c r="J623">
        <v>1220.1728009127801</v>
      </c>
      <c r="K623">
        <v>1</v>
      </c>
      <c r="L623">
        <v>1</v>
      </c>
      <c r="M623">
        <v>1</v>
      </c>
      <c r="N623">
        <v>9064978.4908220004</v>
      </c>
      <c r="O623">
        <v>4504148.3420299003</v>
      </c>
      <c r="P623">
        <v>2792732.2772786701</v>
      </c>
      <c r="Q623">
        <v>578970.48951767397</v>
      </c>
      <c r="R623">
        <v>1400356.56182108</v>
      </c>
      <c r="S623">
        <v>401445.439120211</v>
      </c>
      <c r="T623">
        <v>10453409.439999999</v>
      </c>
      <c r="U623">
        <v>7887776.7214693399</v>
      </c>
      <c r="V623">
        <v>16075609.2549675</v>
      </c>
      <c r="W623">
        <v>2265576.9065018399</v>
      </c>
      <c r="X623">
        <v>0</v>
      </c>
      <c r="Y623">
        <v>0</v>
      </c>
      <c r="Z623">
        <v>0</v>
      </c>
      <c r="AA623">
        <v>0</v>
      </c>
      <c r="AB623">
        <v>0</v>
      </c>
      <c r="AC623">
        <v>400019.55454612599</v>
      </c>
      <c r="AD623">
        <v>1425.88457408523</v>
      </c>
      <c r="AE623">
        <v>0</v>
      </c>
      <c r="AF623">
        <v>0</v>
      </c>
      <c r="AG623">
        <v>0</v>
      </c>
      <c r="AH623">
        <v>0</v>
      </c>
      <c r="AI623">
        <v>0</v>
      </c>
      <c r="AJ623">
        <v>18742631.600589599</v>
      </c>
      <c r="AK623" s="63">
        <v>15360.637105308901</v>
      </c>
      <c r="AL623">
        <v>396.07192657172499</v>
      </c>
      <c r="AM623">
        <v>78891.171681099702</v>
      </c>
      <c r="AN623">
        <v>6793.4821644840804</v>
      </c>
      <c r="AO623">
        <v>15625.8912006544</v>
      </c>
      <c r="AP623">
        <v>396.07192657172499</v>
      </c>
      <c r="AQ623">
        <v>78891.171681099702</v>
      </c>
      <c r="AR623">
        <v>6793.4821644840904</v>
      </c>
      <c r="AS623">
        <v>15555.5812946688</v>
      </c>
      <c r="AT623">
        <v>0</v>
      </c>
    </row>
    <row r="624" spans="1:46" x14ac:dyDescent="0.25">
      <c r="A624" t="s">
        <v>3539</v>
      </c>
      <c r="B624">
        <v>1923</v>
      </c>
      <c r="C624" t="s">
        <v>138</v>
      </c>
      <c r="D624">
        <v>60</v>
      </c>
      <c r="E624" t="s">
        <v>857</v>
      </c>
      <c r="F624" t="s">
        <v>2892</v>
      </c>
      <c r="G624" t="s">
        <v>2911</v>
      </c>
      <c r="H624" t="s">
        <v>2894</v>
      </c>
      <c r="I624" t="s">
        <v>2895</v>
      </c>
      <c r="J624">
        <v>831.01863961477204</v>
      </c>
      <c r="K624">
        <v>1</v>
      </c>
      <c r="L624">
        <v>1</v>
      </c>
      <c r="M624">
        <v>1</v>
      </c>
      <c r="N624">
        <v>5329421.7545916801</v>
      </c>
      <c r="O624">
        <v>2312177.0756441802</v>
      </c>
      <c r="P624">
        <v>1709749.05880997</v>
      </c>
      <c r="Q624">
        <v>394317.319822366</v>
      </c>
      <c r="R624">
        <v>953735.73653635196</v>
      </c>
      <c r="S624">
        <v>273410.98117223202</v>
      </c>
      <c r="T624">
        <v>5327301.62</v>
      </c>
      <c r="U624">
        <v>5372099.3254045499</v>
      </c>
      <c r="V624">
        <v>9371471.1874463093</v>
      </c>
      <c r="W624">
        <v>1327929.7579582401</v>
      </c>
      <c r="X624">
        <v>0</v>
      </c>
      <c r="Y624">
        <v>0</v>
      </c>
      <c r="Z624">
        <v>0</v>
      </c>
      <c r="AA624">
        <v>0</v>
      </c>
      <c r="AB624">
        <v>0</v>
      </c>
      <c r="AC624">
        <v>272439.85916548199</v>
      </c>
      <c r="AD624">
        <v>971.12200674984501</v>
      </c>
      <c r="AE624">
        <v>0</v>
      </c>
      <c r="AF624">
        <v>0</v>
      </c>
      <c r="AG624">
        <v>0</v>
      </c>
      <c r="AH624">
        <v>0</v>
      </c>
      <c r="AI624">
        <v>0</v>
      </c>
      <c r="AJ624">
        <v>10972811.926576801</v>
      </c>
      <c r="AK624" s="63">
        <v>13204.050310668499</v>
      </c>
      <c r="AL624">
        <v>396.07192657172499</v>
      </c>
      <c r="AM624">
        <v>78891.171681099702</v>
      </c>
      <c r="AN624">
        <v>6793.4821644840804</v>
      </c>
      <c r="AO624">
        <v>15625.8912006544</v>
      </c>
      <c r="AP624">
        <v>3712.8033307938799</v>
      </c>
      <c r="AQ624">
        <v>25435.7452526624</v>
      </c>
      <c r="AR624">
        <v>13204.050310668499</v>
      </c>
      <c r="AS624">
        <v>13842.797573502499</v>
      </c>
      <c r="AT624">
        <v>0</v>
      </c>
    </row>
    <row r="625" spans="1:46" x14ac:dyDescent="0.25">
      <c r="A625" t="s">
        <v>3540</v>
      </c>
      <c r="B625">
        <v>1923</v>
      </c>
      <c r="C625" t="s">
        <v>138</v>
      </c>
      <c r="D625">
        <v>1288</v>
      </c>
      <c r="E625" t="s">
        <v>858</v>
      </c>
      <c r="F625" t="s">
        <v>2892</v>
      </c>
      <c r="G625" t="s">
        <v>2893</v>
      </c>
      <c r="H625" t="s">
        <v>2894</v>
      </c>
      <c r="I625" t="s">
        <v>2895</v>
      </c>
      <c r="J625">
        <v>567.55034956950703</v>
      </c>
      <c r="K625">
        <v>1</v>
      </c>
      <c r="L625">
        <v>1</v>
      </c>
      <c r="M625">
        <v>1</v>
      </c>
      <c r="N625">
        <v>4633282.9933061702</v>
      </c>
      <c r="O625">
        <v>1291558.44415151</v>
      </c>
      <c r="P625">
        <v>1095373.63729217</v>
      </c>
      <c r="Q625">
        <v>269301.94106143899</v>
      </c>
      <c r="R625">
        <v>651360.90198778198</v>
      </c>
      <c r="S625">
        <v>186728.059448071</v>
      </c>
      <c r="T625">
        <v>4271962.8</v>
      </c>
      <c r="U625">
        <v>3668915.11779908</v>
      </c>
      <c r="V625">
        <v>6862484.98681961</v>
      </c>
      <c r="W625">
        <v>1078392.93097947</v>
      </c>
      <c r="X625">
        <v>0</v>
      </c>
      <c r="Y625">
        <v>0</v>
      </c>
      <c r="Z625">
        <v>0</v>
      </c>
      <c r="AA625">
        <v>0</v>
      </c>
      <c r="AB625">
        <v>0</v>
      </c>
      <c r="AC625">
        <v>186064.82446376199</v>
      </c>
      <c r="AD625">
        <v>663.23498430915095</v>
      </c>
      <c r="AE625">
        <v>0</v>
      </c>
      <c r="AF625">
        <v>0</v>
      </c>
      <c r="AG625">
        <v>0</v>
      </c>
      <c r="AH625">
        <v>0</v>
      </c>
      <c r="AI625">
        <v>0</v>
      </c>
      <c r="AJ625">
        <v>8127605.9772471497</v>
      </c>
      <c r="AK625" s="63">
        <v>14320.5021077197</v>
      </c>
      <c r="AL625">
        <v>396.07192657172499</v>
      </c>
      <c r="AM625">
        <v>78891.171681099702</v>
      </c>
      <c r="AN625">
        <v>6793.4821644840804</v>
      </c>
      <c r="AO625">
        <v>15625.8912006544</v>
      </c>
      <c r="AP625">
        <v>396.07192657172499</v>
      </c>
      <c r="AQ625">
        <v>69679.580315536805</v>
      </c>
      <c r="AR625">
        <v>14163.3787357784</v>
      </c>
      <c r="AS625">
        <v>15625.8912006544</v>
      </c>
      <c r="AT625">
        <v>0</v>
      </c>
    </row>
    <row r="626" spans="1:46" x14ac:dyDescent="0.25">
      <c r="A626" t="s">
        <v>3541</v>
      </c>
      <c r="B626">
        <v>1923</v>
      </c>
      <c r="C626" t="s">
        <v>138</v>
      </c>
      <c r="D626">
        <v>56</v>
      </c>
      <c r="E626" t="s">
        <v>859</v>
      </c>
      <c r="F626" t="s">
        <v>2892</v>
      </c>
      <c r="G626" t="s">
        <v>2893</v>
      </c>
      <c r="H626" t="s">
        <v>2894</v>
      </c>
      <c r="I626" t="s">
        <v>2895</v>
      </c>
      <c r="J626">
        <v>566.82277777777404</v>
      </c>
      <c r="K626">
        <v>1</v>
      </c>
      <c r="L626">
        <v>1</v>
      </c>
      <c r="M626">
        <v>1</v>
      </c>
      <c r="N626">
        <v>4678974.23827447</v>
      </c>
      <c r="O626">
        <v>1308172.17666783</v>
      </c>
      <c r="P626">
        <v>1231583.6747963801</v>
      </c>
      <c r="Q626">
        <v>268956.70914338302</v>
      </c>
      <c r="R626">
        <v>650525.88916665805</v>
      </c>
      <c r="S626">
        <v>186488.683207914</v>
      </c>
      <c r="T626">
        <v>4474000.9400000004</v>
      </c>
      <c r="U626">
        <v>3664211.74804872</v>
      </c>
      <c r="V626">
        <v>7161971.58182023</v>
      </c>
      <c r="W626">
        <v>976241.10622849094</v>
      </c>
      <c r="X626">
        <v>0</v>
      </c>
      <c r="Y626">
        <v>0</v>
      </c>
      <c r="Z626">
        <v>0</v>
      </c>
      <c r="AA626">
        <v>0</v>
      </c>
      <c r="AB626">
        <v>0</v>
      </c>
      <c r="AC626">
        <v>185826.29845841901</v>
      </c>
      <c r="AD626">
        <v>662.38474949520105</v>
      </c>
      <c r="AE626">
        <v>0</v>
      </c>
      <c r="AF626">
        <v>0</v>
      </c>
      <c r="AG626">
        <v>0</v>
      </c>
      <c r="AH626">
        <v>0</v>
      </c>
      <c r="AI626">
        <v>0</v>
      </c>
      <c r="AJ626">
        <v>8324701.3712566299</v>
      </c>
      <c r="AK626" s="63">
        <v>14686.603463420401</v>
      </c>
      <c r="AL626">
        <v>396.07192657172499</v>
      </c>
      <c r="AM626">
        <v>78891.171681099702</v>
      </c>
      <c r="AN626">
        <v>6793.4821644840804</v>
      </c>
      <c r="AO626">
        <v>15625.8912006544</v>
      </c>
      <c r="AP626">
        <v>396.07192657172499</v>
      </c>
      <c r="AQ626">
        <v>69679.580315536805</v>
      </c>
      <c r="AR626">
        <v>14163.3787357784</v>
      </c>
      <c r="AS626">
        <v>15625.8912006544</v>
      </c>
      <c r="AT626">
        <v>0</v>
      </c>
    </row>
    <row r="627" spans="1:46" x14ac:dyDescent="0.25">
      <c r="A627" t="s">
        <v>3542</v>
      </c>
      <c r="B627">
        <v>1923</v>
      </c>
      <c r="C627" t="s">
        <v>138</v>
      </c>
      <c r="D627">
        <v>58</v>
      </c>
      <c r="E627" t="s">
        <v>860</v>
      </c>
      <c r="F627" t="s">
        <v>2892</v>
      </c>
      <c r="G627" t="s">
        <v>2893</v>
      </c>
      <c r="H627" t="s">
        <v>2894</v>
      </c>
      <c r="I627" t="s">
        <v>2895</v>
      </c>
      <c r="J627">
        <v>461.05833333333197</v>
      </c>
      <c r="K627">
        <v>1</v>
      </c>
      <c r="L627">
        <v>1</v>
      </c>
      <c r="M627">
        <v>1</v>
      </c>
      <c r="N627">
        <v>3588559.3067151299</v>
      </c>
      <c r="O627">
        <v>1118551.3622594101</v>
      </c>
      <c r="P627">
        <v>923426.94192923605</v>
      </c>
      <c r="Q627">
        <v>218771.61066572901</v>
      </c>
      <c r="R627">
        <v>529143.13610550202</v>
      </c>
      <c r="S627">
        <v>151691.43661174201</v>
      </c>
      <c r="T627">
        <v>3397952.23</v>
      </c>
      <c r="U627">
        <v>2980500.1276750099</v>
      </c>
      <c r="V627">
        <v>5691843.0635443795</v>
      </c>
      <c r="W627">
        <v>686609.29413063405</v>
      </c>
      <c r="X627">
        <v>0</v>
      </c>
      <c r="Y627">
        <v>0</v>
      </c>
      <c r="Z627">
        <v>0</v>
      </c>
      <c r="AA627">
        <v>0</v>
      </c>
      <c r="AB627">
        <v>0</v>
      </c>
      <c r="AC627">
        <v>151152.64738060901</v>
      </c>
      <c r="AD627">
        <v>538.789231133204</v>
      </c>
      <c r="AE627">
        <v>0</v>
      </c>
      <c r="AF627">
        <v>0</v>
      </c>
      <c r="AG627">
        <v>0</v>
      </c>
      <c r="AH627">
        <v>0</v>
      </c>
      <c r="AI627">
        <v>0</v>
      </c>
      <c r="AJ627">
        <v>6530143.7942867503</v>
      </c>
      <c r="AK627" s="63">
        <v>14163.3787357784</v>
      </c>
      <c r="AL627">
        <v>396.07192657172499</v>
      </c>
      <c r="AM627">
        <v>78891.171681099702</v>
      </c>
      <c r="AN627">
        <v>6793.4821644840804</v>
      </c>
      <c r="AO627">
        <v>15625.8912006544</v>
      </c>
      <c r="AP627">
        <v>396.07192657172499</v>
      </c>
      <c r="AQ627">
        <v>69679.580315536805</v>
      </c>
      <c r="AR627">
        <v>14163.3787357784</v>
      </c>
      <c r="AS627">
        <v>15625.8912006544</v>
      </c>
      <c r="AT627">
        <v>0</v>
      </c>
    </row>
    <row r="628" spans="1:46" x14ac:dyDescent="0.25">
      <c r="A628" t="s">
        <v>3543</v>
      </c>
      <c r="B628">
        <v>2101</v>
      </c>
      <c r="C628" t="s">
        <v>140</v>
      </c>
      <c r="D628">
        <v>652</v>
      </c>
      <c r="E628" t="s">
        <v>862</v>
      </c>
      <c r="F628" t="s">
        <v>2892</v>
      </c>
      <c r="G628" t="s">
        <v>2893</v>
      </c>
      <c r="H628" t="s">
        <v>2894</v>
      </c>
      <c r="I628" t="s">
        <v>2895</v>
      </c>
      <c r="J628">
        <v>312.79703916787798</v>
      </c>
      <c r="K628">
        <v>1</v>
      </c>
      <c r="L628">
        <v>2</v>
      </c>
      <c r="M628">
        <v>2</v>
      </c>
      <c r="N628">
        <v>2432971.19008731</v>
      </c>
      <c r="O628">
        <v>718228.56495894305</v>
      </c>
      <c r="P628">
        <v>705152.94094670203</v>
      </c>
      <c r="Q628">
        <v>152606.23065441201</v>
      </c>
      <c r="R628">
        <v>166935.70501486101</v>
      </c>
      <c r="S628">
        <v>150999.616067503</v>
      </c>
      <c r="T628">
        <v>3295163.42</v>
      </c>
      <c r="U628">
        <v>880731.21166222799</v>
      </c>
      <c r="V628">
        <v>3536534.6058009202</v>
      </c>
      <c r="W628">
        <v>634606.44696816395</v>
      </c>
      <c r="X628">
        <v>0</v>
      </c>
      <c r="Y628">
        <v>0</v>
      </c>
      <c r="Z628">
        <v>0</v>
      </c>
      <c r="AA628">
        <v>4746.1552562501302</v>
      </c>
      <c r="AB628">
        <v>7.4236368878712904</v>
      </c>
      <c r="AC628">
        <v>149963.923699092</v>
      </c>
      <c r="AD628">
        <v>1035.6923684102101</v>
      </c>
      <c r="AE628">
        <v>0</v>
      </c>
      <c r="AF628">
        <v>0</v>
      </c>
      <c r="AG628">
        <v>0</v>
      </c>
      <c r="AH628">
        <v>0</v>
      </c>
      <c r="AI628">
        <v>0</v>
      </c>
      <c r="AJ628">
        <v>4326894.2477297299</v>
      </c>
      <c r="AK628" s="63">
        <v>13832.9130583857</v>
      </c>
      <c r="AL628">
        <v>396.07192657172499</v>
      </c>
      <c r="AM628">
        <v>78891.171681099702</v>
      </c>
      <c r="AN628">
        <v>3298.4034327000199</v>
      </c>
      <c r="AO628">
        <v>14220.731640951401</v>
      </c>
      <c r="AP628">
        <v>396.07192657172499</v>
      </c>
      <c r="AQ628">
        <v>69679.580315536805</v>
      </c>
      <c r="AR628">
        <v>3826.3480616383399</v>
      </c>
      <c r="AS628">
        <v>14220.731640951401</v>
      </c>
      <c r="AT628">
        <v>0</v>
      </c>
    </row>
    <row r="629" spans="1:46" x14ac:dyDescent="0.25">
      <c r="A629" t="s">
        <v>3544</v>
      </c>
      <c r="B629">
        <v>2101</v>
      </c>
      <c r="C629" t="s">
        <v>140</v>
      </c>
      <c r="D629">
        <v>653</v>
      </c>
      <c r="E629" t="s">
        <v>863</v>
      </c>
      <c r="F629" t="s">
        <v>2892</v>
      </c>
      <c r="G629" t="s">
        <v>2893</v>
      </c>
      <c r="H629" t="s">
        <v>2894</v>
      </c>
      <c r="I629" t="s">
        <v>2895</v>
      </c>
      <c r="J629">
        <v>341.21040394890599</v>
      </c>
      <c r="K629">
        <v>2</v>
      </c>
      <c r="L629">
        <v>2</v>
      </c>
      <c r="M629">
        <v>2</v>
      </c>
      <c r="N629">
        <v>2970433.80039025</v>
      </c>
      <c r="O629">
        <v>634558.77310713299</v>
      </c>
      <c r="P629">
        <v>733985.15006153402</v>
      </c>
      <c r="Q629">
        <v>166468.43507609199</v>
      </c>
      <c r="R629">
        <v>182099.547659228</v>
      </c>
      <c r="S629">
        <v>164715.881363794</v>
      </c>
      <c r="T629">
        <v>3726812.02</v>
      </c>
      <c r="U629">
        <v>960733.68629423599</v>
      </c>
      <c r="V629">
        <v>3918931.63967722</v>
      </c>
      <c r="W629">
        <v>763428.68961138197</v>
      </c>
      <c r="X629">
        <v>0</v>
      </c>
      <c r="Y629">
        <v>0</v>
      </c>
      <c r="Z629">
        <v>0</v>
      </c>
      <c r="AA629">
        <v>5177.2790321080302</v>
      </c>
      <c r="AB629">
        <v>8.0979735230840504</v>
      </c>
      <c r="AC629">
        <v>163586.11040326301</v>
      </c>
      <c r="AD629">
        <v>1129.77096053132</v>
      </c>
      <c r="AE629">
        <v>0</v>
      </c>
      <c r="AF629">
        <v>0</v>
      </c>
      <c r="AG629">
        <v>0</v>
      </c>
      <c r="AH629">
        <v>0</v>
      </c>
      <c r="AI629">
        <v>0</v>
      </c>
      <c r="AJ629">
        <v>4852261.58765803</v>
      </c>
      <c r="AK629" s="63">
        <v>14220.731640951401</v>
      </c>
      <c r="AL629">
        <v>396.07192657172499</v>
      </c>
      <c r="AM629">
        <v>78891.171681099702</v>
      </c>
      <c r="AN629">
        <v>3298.4034327000199</v>
      </c>
      <c r="AO629">
        <v>14220.731640951401</v>
      </c>
      <c r="AP629">
        <v>396.07192657172499</v>
      </c>
      <c r="AQ629">
        <v>69679.580315536805</v>
      </c>
      <c r="AR629">
        <v>3826.3480616383399</v>
      </c>
      <c r="AS629">
        <v>14220.731640951401</v>
      </c>
      <c r="AT629">
        <v>0</v>
      </c>
    </row>
    <row r="630" spans="1:46" x14ac:dyDescent="0.25">
      <c r="A630" t="s">
        <v>3545</v>
      </c>
      <c r="B630">
        <v>2101</v>
      </c>
      <c r="C630" t="s">
        <v>140</v>
      </c>
      <c r="D630">
        <v>658</v>
      </c>
      <c r="E630" t="s">
        <v>864</v>
      </c>
      <c r="F630" t="s">
        <v>2892</v>
      </c>
      <c r="G630" t="s">
        <v>2893</v>
      </c>
      <c r="H630" t="s">
        <v>2894</v>
      </c>
      <c r="I630" t="s">
        <v>2895</v>
      </c>
      <c r="J630">
        <v>300.56296635207002</v>
      </c>
      <c r="K630">
        <v>1</v>
      </c>
      <c r="L630">
        <v>1</v>
      </c>
      <c r="M630">
        <v>2</v>
      </c>
      <c r="N630">
        <v>2076509.19238526</v>
      </c>
      <c r="O630">
        <v>665973.46192438796</v>
      </c>
      <c r="P630">
        <v>646946.91741952603</v>
      </c>
      <c r="Q630">
        <v>146637.51770578901</v>
      </c>
      <c r="R630">
        <v>160406.53972562801</v>
      </c>
      <c r="S630">
        <v>145093.740797573</v>
      </c>
      <c r="T630">
        <v>2850189.45</v>
      </c>
      <c r="U630">
        <v>846284.17916059401</v>
      </c>
      <c r="V630">
        <v>3192643.5569539699</v>
      </c>
      <c r="W630">
        <v>499262.41460758698</v>
      </c>
      <c r="X630">
        <v>0</v>
      </c>
      <c r="Y630">
        <v>0</v>
      </c>
      <c r="Z630">
        <v>0</v>
      </c>
      <c r="AA630">
        <v>4560.5243143634598</v>
      </c>
      <c r="AB630">
        <v>7.1332846694297602</v>
      </c>
      <c r="AC630">
        <v>144098.556280144</v>
      </c>
      <c r="AD630">
        <v>995.18451742922002</v>
      </c>
      <c r="AE630">
        <v>0</v>
      </c>
      <c r="AF630">
        <v>0</v>
      </c>
      <c r="AG630">
        <v>0</v>
      </c>
      <c r="AH630">
        <v>0</v>
      </c>
      <c r="AI630">
        <v>0</v>
      </c>
      <c r="AJ630">
        <v>3841567.3699581702</v>
      </c>
      <c r="AK630" s="63">
        <v>12781.239873239299</v>
      </c>
      <c r="AL630">
        <v>396.07192657172499</v>
      </c>
      <c r="AM630">
        <v>78891.171681099702</v>
      </c>
      <c r="AN630">
        <v>3298.4034327000199</v>
      </c>
      <c r="AO630">
        <v>14220.731640951401</v>
      </c>
      <c r="AP630">
        <v>396.07192657172499</v>
      </c>
      <c r="AQ630">
        <v>69679.580315536805</v>
      </c>
      <c r="AR630">
        <v>3826.3480616383399</v>
      </c>
      <c r="AS630">
        <v>14220.731640951401</v>
      </c>
      <c r="AT630">
        <v>0</v>
      </c>
    </row>
    <row r="631" spans="1:46" x14ac:dyDescent="0.25">
      <c r="A631" t="s">
        <v>3546</v>
      </c>
      <c r="B631">
        <v>2101</v>
      </c>
      <c r="C631" t="s">
        <v>140</v>
      </c>
      <c r="D631">
        <v>671</v>
      </c>
      <c r="E631" t="s">
        <v>865</v>
      </c>
      <c r="F631" t="s">
        <v>2892</v>
      </c>
      <c r="G631" t="s">
        <v>2893</v>
      </c>
      <c r="H631" t="s">
        <v>2894</v>
      </c>
      <c r="I631" t="s">
        <v>2895</v>
      </c>
      <c r="J631">
        <v>238.88262260126601</v>
      </c>
      <c r="K631">
        <v>1</v>
      </c>
      <c r="L631">
        <v>1</v>
      </c>
      <c r="M631">
        <v>2</v>
      </c>
      <c r="N631">
        <v>1534531.80586517</v>
      </c>
      <c r="O631">
        <v>587306.37731852499</v>
      </c>
      <c r="P631">
        <v>522672.23252137302</v>
      </c>
      <c r="Q631">
        <v>116545.146018643</v>
      </c>
      <c r="R631">
        <v>127488.543772113</v>
      </c>
      <c r="S631">
        <v>115318.17690457701</v>
      </c>
      <c r="T631">
        <v>2215931.02</v>
      </c>
      <c r="U631">
        <v>672613.08549582202</v>
      </c>
      <c r="V631">
        <v>2529986.7117079701</v>
      </c>
      <c r="W631">
        <v>354927.09282415098</v>
      </c>
      <c r="X631">
        <v>0</v>
      </c>
      <c r="Y631">
        <v>0</v>
      </c>
      <c r="Z631">
        <v>0</v>
      </c>
      <c r="AA631">
        <v>3624.6315435144502</v>
      </c>
      <c r="AB631">
        <v>5.6694201893081999</v>
      </c>
      <c r="AC631">
        <v>114527.22021959</v>
      </c>
      <c r="AD631">
        <v>790.95668498691703</v>
      </c>
      <c r="AE631">
        <v>0</v>
      </c>
      <c r="AF631">
        <v>0</v>
      </c>
      <c r="AG631">
        <v>0</v>
      </c>
      <c r="AH631">
        <v>0</v>
      </c>
      <c r="AI631">
        <v>0</v>
      </c>
      <c r="AJ631">
        <v>3003862.2824003999</v>
      </c>
      <c r="AK631" s="63">
        <v>12574.6370735988</v>
      </c>
      <c r="AL631">
        <v>396.07192657172499</v>
      </c>
      <c r="AM631">
        <v>78891.171681099702</v>
      </c>
      <c r="AN631">
        <v>3298.4034327000199</v>
      </c>
      <c r="AO631">
        <v>14220.731640951401</v>
      </c>
      <c r="AP631">
        <v>396.07192657172499</v>
      </c>
      <c r="AQ631">
        <v>69679.580315536805</v>
      </c>
      <c r="AR631">
        <v>3826.3480616383399</v>
      </c>
      <c r="AS631">
        <v>14220.731640951401</v>
      </c>
      <c r="AT631">
        <v>0</v>
      </c>
    </row>
    <row r="632" spans="1:46" x14ac:dyDescent="0.25">
      <c r="A632" t="s">
        <v>3547</v>
      </c>
      <c r="B632">
        <v>2101</v>
      </c>
      <c r="C632" t="s">
        <v>140</v>
      </c>
      <c r="D632">
        <v>2101</v>
      </c>
      <c r="E632" t="s">
        <v>140</v>
      </c>
      <c r="F632" t="s">
        <v>1871</v>
      </c>
      <c r="G632" t="s">
        <v>1871</v>
      </c>
      <c r="H632" t="s">
        <v>2899</v>
      </c>
      <c r="I632" t="s">
        <v>2895</v>
      </c>
      <c r="J632">
        <v>2.7228410958000002</v>
      </c>
      <c r="K632">
        <v>0</v>
      </c>
      <c r="L632">
        <v>0</v>
      </c>
      <c r="M632">
        <v>2</v>
      </c>
      <c r="N632">
        <v>327.650979996795</v>
      </c>
      <c r="O632">
        <v>1338.24662992034</v>
      </c>
      <c r="P632">
        <v>3219.1525403682499</v>
      </c>
      <c r="Q632">
        <v>1328.4093654030901</v>
      </c>
      <c r="R632">
        <v>1453.1448225341401</v>
      </c>
      <c r="S632">
        <v>1314.4240788607799</v>
      </c>
      <c r="T632">
        <v>0</v>
      </c>
      <c r="U632">
        <v>7666.6043382226198</v>
      </c>
      <c r="V632">
        <v>5794.4956043447501</v>
      </c>
      <c r="W632">
        <v>1830.7296978205</v>
      </c>
      <c r="X632">
        <v>0</v>
      </c>
      <c r="Y632">
        <v>0</v>
      </c>
      <c r="Z632">
        <v>0</v>
      </c>
      <c r="AA632">
        <v>41.314414654127397</v>
      </c>
      <c r="AB632">
        <v>6.4621403234396496E-2</v>
      </c>
      <c r="AC632">
        <v>1305.4085659556199</v>
      </c>
      <c r="AD632">
        <v>9.01551290515971</v>
      </c>
      <c r="AE632">
        <v>0</v>
      </c>
      <c r="AF632">
        <v>0</v>
      </c>
      <c r="AG632">
        <v>0</v>
      </c>
      <c r="AH632">
        <v>0</v>
      </c>
      <c r="AI632">
        <v>0</v>
      </c>
      <c r="AJ632">
        <v>8981.0284170834002</v>
      </c>
      <c r="AK632" s="63">
        <v>3298.4034327000199</v>
      </c>
      <c r="AL632">
        <v>396.07192657172499</v>
      </c>
      <c r="AM632">
        <v>78891.171681099702</v>
      </c>
      <c r="AN632">
        <v>3298.4034327000199</v>
      </c>
      <c r="AO632">
        <v>14220.731640951401</v>
      </c>
      <c r="AP632">
        <v>539.66620917061095</v>
      </c>
      <c r="AQ632">
        <v>36189.915802998497</v>
      </c>
      <c r="AR632">
        <v>3298.4034327000199</v>
      </c>
      <c r="AS632">
        <v>3298.4034327000199</v>
      </c>
      <c r="AT632">
        <v>0</v>
      </c>
    </row>
    <row r="633" spans="1:46" x14ac:dyDescent="0.25">
      <c r="A633" t="s">
        <v>3548</v>
      </c>
      <c r="B633">
        <v>2101</v>
      </c>
      <c r="C633" t="s">
        <v>140</v>
      </c>
      <c r="D633">
        <v>688</v>
      </c>
      <c r="E633" t="s">
        <v>866</v>
      </c>
      <c r="F633" t="s">
        <v>2892</v>
      </c>
      <c r="G633" t="s">
        <v>2903</v>
      </c>
      <c r="H633" t="s">
        <v>2904</v>
      </c>
      <c r="I633" t="s">
        <v>2895</v>
      </c>
      <c r="J633">
        <v>1255.6346480751299</v>
      </c>
      <c r="K633">
        <v>1</v>
      </c>
      <c r="L633">
        <v>1</v>
      </c>
      <c r="M633">
        <v>2</v>
      </c>
      <c r="N633">
        <v>8011111.0654575899</v>
      </c>
      <c r="O633">
        <v>3657266.43174741</v>
      </c>
      <c r="P633">
        <v>2623892.8885296001</v>
      </c>
      <c r="Q633">
        <v>687893.90994432999</v>
      </c>
      <c r="R633">
        <v>816389.83459736803</v>
      </c>
      <c r="S633">
        <v>606144.96315177705</v>
      </c>
      <c r="T633">
        <v>12261109.460000001</v>
      </c>
      <c r="U633">
        <v>3535444.6702763001</v>
      </c>
      <c r="V633">
        <v>12108982.370086201</v>
      </c>
      <c r="W633">
        <v>3384774.1712551699</v>
      </c>
      <c r="X633">
        <v>0</v>
      </c>
      <c r="Y633">
        <v>0</v>
      </c>
      <c r="Z633">
        <v>283715.7</v>
      </c>
      <c r="AA633">
        <v>19052.088858466199</v>
      </c>
      <c r="AB633">
        <v>29.8000764838987</v>
      </c>
      <c r="AC633">
        <v>601987.47104129405</v>
      </c>
      <c r="AD633">
        <v>4157.49211048286</v>
      </c>
      <c r="AE633">
        <v>0</v>
      </c>
      <c r="AF633">
        <v>0</v>
      </c>
      <c r="AG633">
        <v>0</v>
      </c>
      <c r="AH633">
        <v>0</v>
      </c>
      <c r="AI633">
        <v>0</v>
      </c>
      <c r="AJ633">
        <v>16402699.0934281</v>
      </c>
      <c r="AK633" s="63">
        <v>13063.2737146695</v>
      </c>
      <c r="AL633">
        <v>396.07192657172499</v>
      </c>
      <c r="AM633">
        <v>78891.171681099702</v>
      </c>
      <c r="AN633">
        <v>3298.4034327000199</v>
      </c>
      <c r="AO633">
        <v>14220.731640951401</v>
      </c>
      <c r="AP633">
        <v>396.07192657172499</v>
      </c>
      <c r="AQ633">
        <v>78891.171681099702</v>
      </c>
      <c r="AR633">
        <v>13063.2737146695</v>
      </c>
      <c r="AS633">
        <v>13063.2737146695</v>
      </c>
      <c r="AT633">
        <v>0</v>
      </c>
    </row>
    <row r="634" spans="1:46" x14ac:dyDescent="0.25">
      <c r="A634" t="s">
        <v>3549</v>
      </c>
      <c r="B634">
        <v>2101</v>
      </c>
      <c r="C634" t="s">
        <v>140</v>
      </c>
      <c r="D634">
        <v>3504</v>
      </c>
      <c r="E634" t="s">
        <v>867</v>
      </c>
      <c r="F634" t="s">
        <v>2892</v>
      </c>
      <c r="G634" t="s">
        <v>2893</v>
      </c>
      <c r="H634" t="s">
        <v>2894</v>
      </c>
      <c r="I634" t="s">
        <v>2895</v>
      </c>
      <c r="J634">
        <v>361.05397006129101</v>
      </c>
      <c r="K634">
        <v>1</v>
      </c>
      <c r="L634">
        <v>1</v>
      </c>
      <c r="M634">
        <v>2</v>
      </c>
      <c r="N634">
        <v>2106547.8305901699</v>
      </c>
      <c r="O634">
        <v>715460.12890280096</v>
      </c>
      <c r="P634">
        <v>799061.18288099102</v>
      </c>
      <c r="Q634">
        <v>176149.63869364699</v>
      </c>
      <c r="R634">
        <v>192689.80039241299</v>
      </c>
      <c r="S634">
        <v>174295.16278011299</v>
      </c>
      <c r="T634">
        <v>2973302.09</v>
      </c>
      <c r="U634">
        <v>1016606.49146002</v>
      </c>
      <c r="V634">
        <v>3308802.71002729</v>
      </c>
      <c r="W634">
        <v>675618.93160768703</v>
      </c>
      <c r="X634">
        <v>0</v>
      </c>
      <c r="Y634">
        <v>0</v>
      </c>
      <c r="Z634">
        <v>0</v>
      </c>
      <c r="AA634">
        <v>5478.3709025988401</v>
      </c>
      <c r="AB634">
        <v>8.5689224482103992</v>
      </c>
      <c r="AC634">
        <v>173099.68841638</v>
      </c>
      <c r="AD634">
        <v>1195.4743637326901</v>
      </c>
      <c r="AE634">
        <v>0</v>
      </c>
      <c r="AF634">
        <v>0</v>
      </c>
      <c r="AG634">
        <v>0</v>
      </c>
      <c r="AH634">
        <v>0</v>
      </c>
      <c r="AI634">
        <v>0</v>
      </c>
      <c r="AJ634">
        <v>4164203.7442401401</v>
      </c>
      <c r="AK634" s="63">
        <v>11533.4661561351</v>
      </c>
      <c r="AL634">
        <v>396.07192657172499</v>
      </c>
      <c r="AM634">
        <v>78891.171681099702</v>
      </c>
      <c r="AN634">
        <v>3298.4034327000199</v>
      </c>
      <c r="AO634">
        <v>14220.731640951401</v>
      </c>
      <c r="AP634">
        <v>396.07192657172499</v>
      </c>
      <c r="AQ634">
        <v>69679.580315536805</v>
      </c>
      <c r="AR634">
        <v>3826.3480616383399</v>
      </c>
      <c r="AS634">
        <v>14220.731640951401</v>
      </c>
      <c r="AT634">
        <v>0</v>
      </c>
    </row>
    <row r="635" spans="1:46" x14ac:dyDescent="0.25">
      <c r="A635" t="s">
        <v>3550</v>
      </c>
      <c r="B635">
        <v>2101</v>
      </c>
      <c r="C635" t="s">
        <v>140</v>
      </c>
      <c r="D635">
        <v>3503</v>
      </c>
      <c r="E635" t="s">
        <v>868</v>
      </c>
      <c r="F635" t="s">
        <v>2892</v>
      </c>
      <c r="G635" t="s">
        <v>2893</v>
      </c>
      <c r="H635" t="s">
        <v>2894</v>
      </c>
      <c r="I635" t="s">
        <v>2895</v>
      </c>
      <c r="J635">
        <v>411.210431214724</v>
      </c>
      <c r="K635">
        <v>1</v>
      </c>
      <c r="L635">
        <v>1</v>
      </c>
      <c r="M635">
        <v>2</v>
      </c>
      <c r="N635">
        <v>2562655.9795995601</v>
      </c>
      <c r="O635">
        <v>701154.30120200303</v>
      </c>
      <c r="P635">
        <v>846382.49584888399</v>
      </c>
      <c r="Q635">
        <v>200619.78233679701</v>
      </c>
      <c r="R635">
        <v>219457.65032466699</v>
      </c>
      <c r="S635">
        <v>198507.68856878599</v>
      </c>
      <c r="T635">
        <v>3372440</v>
      </c>
      <c r="U635">
        <v>1157830.20931191</v>
      </c>
      <c r="V635">
        <v>3860288.8067864198</v>
      </c>
      <c r="W635">
        <v>663732.23459327803</v>
      </c>
      <c r="X635">
        <v>0</v>
      </c>
      <c r="Y635">
        <v>0</v>
      </c>
      <c r="Z635">
        <v>0</v>
      </c>
      <c r="AA635">
        <v>6239.4086425069599</v>
      </c>
      <c r="AB635">
        <v>9.75928971055483</v>
      </c>
      <c r="AC635">
        <v>197146.142735256</v>
      </c>
      <c r="AD635">
        <v>1361.5458335306901</v>
      </c>
      <c r="AE635">
        <v>0</v>
      </c>
      <c r="AF635">
        <v>0</v>
      </c>
      <c r="AG635">
        <v>0</v>
      </c>
      <c r="AH635">
        <v>0</v>
      </c>
      <c r="AI635">
        <v>0</v>
      </c>
      <c r="AJ635">
        <v>4728777.8978807004</v>
      </c>
      <c r="AK635" s="63">
        <v>11499.654529462699</v>
      </c>
      <c r="AL635">
        <v>396.07192657172499</v>
      </c>
      <c r="AM635">
        <v>78891.171681099702</v>
      </c>
      <c r="AN635">
        <v>3298.4034327000199</v>
      </c>
      <c r="AO635">
        <v>14220.731640951401</v>
      </c>
      <c r="AP635">
        <v>396.07192657172499</v>
      </c>
      <c r="AQ635">
        <v>69679.580315536805</v>
      </c>
      <c r="AR635">
        <v>3826.3480616383399</v>
      </c>
      <c r="AS635">
        <v>14220.731640951401</v>
      </c>
      <c r="AT635">
        <v>0</v>
      </c>
    </row>
    <row r="636" spans="1:46" x14ac:dyDescent="0.25">
      <c r="A636" t="s">
        <v>3551</v>
      </c>
      <c r="B636">
        <v>2101</v>
      </c>
      <c r="C636" t="s">
        <v>140</v>
      </c>
      <c r="D636">
        <v>3505</v>
      </c>
      <c r="E636" t="s">
        <v>869</v>
      </c>
      <c r="F636" t="s">
        <v>2906</v>
      </c>
      <c r="G636" t="s">
        <v>2893</v>
      </c>
      <c r="H636" t="s">
        <v>2894</v>
      </c>
      <c r="I636" t="s">
        <v>2895</v>
      </c>
      <c r="J636">
        <v>338.15599253090397</v>
      </c>
      <c r="K636">
        <v>1</v>
      </c>
      <c r="L636">
        <v>1</v>
      </c>
      <c r="M636">
        <v>2</v>
      </c>
      <c r="N636">
        <v>191491.75015165401</v>
      </c>
      <c r="O636">
        <v>193927.60328888899</v>
      </c>
      <c r="P636">
        <v>399794.06953852001</v>
      </c>
      <c r="Q636">
        <v>164978.26044205701</v>
      </c>
      <c r="R636">
        <v>180469.44807508201</v>
      </c>
      <c r="S636">
        <v>163241.395055812</v>
      </c>
      <c r="T636">
        <v>178527.64</v>
      </c>
      <c r="U636">
        <v>952133.491496203</v>
      </c>
      <c r="V636">
        <v>861304.78714301297</v>
      </c>
      <c r="W636">
        <v>264217.385260229</v>
      </c>
      <c r="X636">
        <v>0</v>
      </c>
      <c r="Y636">
        <v>0</v>
      </c>
      <c r="Z636">
        <v>0</v>
      </c>
      <c r="AA636">
        <v>5130.9336100258197</v>
      </c>
      <c r="AB636">
        <v>8.0254829351496593</v>
      </c>
      <c r="AC636">
        <v>162121.73746017701</v>
      </c>
      <c r="AD636">
        <v>1119.65759563495</v>
      </c>
      <c r="AE636">
        <v>0</v>
      </c>
      <c r="AF636">
        <v>0</v>
      </c>
      <c r="AG636">
        <v>0</v>
      </c>
      <c r="AH636">
        <v>0</v>
      </c>
      <c r="AI636">
        <v>0</v>
      </c>
      <c r="AJ636">
        <v>1293902.5265520101</v>
      </c>
      <c r="AK636" s="63">
        <v>3826.3480616383399</v>
      </c>
      <c r="AL636">
        <v>396.07192657172499</v>
      </c>
      <c r="AM636">
        <v>78891.171681099702</v>
      </c>
      <c r="AN636">
        <v>3298.4034327000199</v>
      </c>
      <c r="AO636">
        <v>14220.731640951401</v>
      </c>
      <c r="AP636">
        <v>396.07192657172499</v>
      </c>
      <c r="AQ636">
        <v>69679.580315536805</v>
      </c>
      <c r="AR636">
        <v>3826.3480616383399</v>
      </c>
      <c r="AS636">
        <v>14220.731640951401</v>
      </c>
      <c r="AT636">
        <v>0</v>
      </c>
    </row>
    <row r="637" spans="1:46" x14ac:dyDescent="0.25">
      <c r="A637" t="s">
        <v>3552</v>
      </c>
      <c r="B637">
        <v>2101</v>
      </c>
      <c r="C637" t="s">
        <v>140</v>
      </c>
      <c r="D637">
        <v>674</v>
      </c>
      <c r="E637" t="s">
        <v>870</v>
      </c>
      <c r="F637" t="s">
        <v>2892</v>
      </c>
      <c r="G637" t="s">
        <v>2911</v>
      </c>
      <c r="H637" t="s">
        <v>2894</v>
      </c>
      <c r="I637" t="s">
        <v>2895</v>
      </c>
      <c r="J637">
        <v>651.29735812127706</v>
      </c>
      <c r="K637">
        <v>1</v>
      </c>
      <c r="L637">
        <v>1</v>
      </c>
      <c r="M637">
        <v>2</v>
      </c>
      <c r="N637">
        <v>4109521.0244930401</v>
      </c>
      <c r="O637">
        <v>1293035.52091999</v>
      </c>
      <c r="P637">
        <v>1276758.5797125001</v>
      </c>
      <c r="Q637">
        <v>317752.479762831</v>
      </c>
      <c r="R637">
        <v>347588.91561610799</v>
      </c>
      <c r="S637">
        <v>314407.23123120598</v>
      </c>
      <c r="T637">
        <v>5510822.3099999996</v>
      </c>
      <c r="U637">
        <v>1833834.2105044699</v>
      </c>
      <c r="V637">
        <v>6215315.7262126701</v>
      </c>
      <c r="W637">
        <v>1119443.0235745299</v>
      </c>
      <c r="X637">
        <v>0</v>
      </c>
      <c r="Y637">
        <v>0</v>
      </c>
      <c r="Z637">
        <v>0</v>
      </c>
      <c r="AA637">
        <v>9882.3134255119894</v>
      </c>
      <c r="AB637">
        <v>15.4572917492588</v>
      </c>
      <c r="AC637">
        <v>312250.74117885</v>
      </c>
      <c r="AD637">
        <v>2156.490052356</v>
      </c>
      <c r="AE637">
        <v>0</v>
      </c>
      <c r="AF637">
        <v>0</v>
      </c>
      <c r="AG637">
        <v>0</v>
      </c>
      <c r="AH637">
        <v>0</v>
      </c>
      <c r="AI637">
        <v>0</v>
      </c>
      <c r="AJ637">
        <v>7659063.7517356696</v>
      </c>
      <c r="AK637" s="63">
        <v>11759.7033923627</v>
      </c>
      <c r="AL637">
        <v>396.07192657172499</v>
      </c>
      <c r="AM637">
        <v>78891.171681099702</v>
      </c>
      <c r="AN637">
        <v>3298.4034327000199</v>
      </c>
      <c r="AO637">
        <v>14220.731640951401</v>
      </c>
      <c r="AP637">
        <v>3712.8033307938799</v>
      </c>
      <c r="AQ637">
        <v>25435.7452526624</v>
      </c>
      <c r="AR637">
        <v>11759.7033923627</v>
      </c>
      <c r="AS637">
        <v>11759.7033923627</v>
      </c>
      <c r="AT637">
        <v>0</v>
      </c>
    </row>
    <row r="638" spans="1:46" x14ac:dyDescent="0.25">
      <c r="A638" t="s">
        <v>3553</v>
      </c>
      <c r="B638">
        <v>2097</v>
      </c>
      <c r="C638" t="s">
        <v>142</v>
      </c>
      <c r="D638">
        <v>623</v>
      </c>
      <c r="E638" t="s">
        <v>871</v>
      </c>
      <c r="F638" t="s">
        <v>2892</v>
      </c>
      <c r="G638" t="s">
        <v>2893</v>
      </c>
      <c r="H638" t="s">
        <v>2894</v>
      </c>
      <c r="I638" t="s">
        <v>2895</v>
      </c>
      <c r="J638">
        <v>332.18070109883502</v>
      </c>
      <c r="K638">
        <v>1</v>
      </c>
      <c r="L638">
        <v>1</v>
      </c>
      <c r="M638">
        <v>2</v>
      </c>
      <c r="N638">
        <v>2508182.0172429299</v>
      </c>
      <c r="O638">
        <v>816708.32354121003</v>
      </c>
      <c r="P638">
        <v>999005.64306032495</v>
      </c>
      <c r="Q638">
        <v>149769.77616936099</v>
      </c>
      <c r="R638">
        <v>165030.44761048799</v>
      </c>
      <c r="S638">
        <v>158351.48605688001</v>
      </c>
      <c r="T638">
        <v>2627168.09</v>
      </c>
      <c r="U638">
        <v>2011528.1176243101</v>
      </c>
      <c r="V638">
        <v>3836935.6705607902</v>
      </c>
      <c r="W638">
        <v>741740.97422546195</v>
      </c>
      <c r="X638">
        <v>0</v>
      </c>
      <c r="Y638">
        <v>0</v>
      </c>
      <c r="Z638">
        <v>0</v>
      </c>
      <c r="AA638">
        <v>59375.582704612199</v>
      </c>
      <c r="AB638">
        <v>643.98013345038601</v>
      </c>
      <c r="AC638">
        <v>155181.64230375999</v>
      </c>
      <c r="AD638">
        <v>3169.8437531198902</v>
      </c>
      <c r="AE638">
        <v>0</v>
      </c>
      <c r="AF638">
        <v>0</v>
      </c>
      <c r="AG638">
        <v>0</v>
      </c>
      <c r="AH638">
        <v>0</v>
      </c>
      <c r="AI638">
        <v>0</v>
      </c>
      <c r="AJ638">
        <v>4797047.6936811898</v>
      </c>
      <c r="AK638" s="63">
        <v>14441.0788399592</v>
      </c>
      <c r="AL638">
        <v>396.07192657172499</v>
      </c>
      <c r="AM638">
        <v>78891.171681099702</v>
      </c>
      <c r="AN638">
        <v>6532.2265757864698</v>
      </c>
      <c r="AO638">
        <v>19584.384542083499</v>
      </c>
      <c r="AP638">
        <v>396.07192657172499</v>
      </c>
      <c r="AQ638">
        <v>69679.580315536805</v>
      </c>
      <c r="AR638">
        <v>13110.613576477799</v>
      </c>
      <c r="AS638">
        <v>14830.958744318201</v>
      </c>
      <c r="AT638">
        <v>0</v>
      </c>
    </row>
    <row r="639" spans="1:46" x14ac:dyDescent="0.25">
      <c r="A639" t="s">
        <v>3554</v>
      </c>
      <c r="B639">
        <v>2097</v>
      </c>
      <c r="C639" t="s">
        <v>142</v>
      </c>
      <c r="D639">
        <v>3361</v>
      </c>
      <c r="E639" t="s">
        <v>872</v>
      </c>
      <c r="F639" t="s">
        <v>2906</v>
      </c>
      <c r="G639" t="s">
        <v>2907</v>
      </c>
      <c r="H639" t="s">
        <v>2904</v>
      </c>
      <c r="I639" t="s">
        <v>2895</v>
      </c>
      <c r="J639">
        <v>211.295192307684</v>
      </c>
      <c r="K639">
        <v>1</v>
      </c>
      <c r="L639">
        <v>1</v>
      </c>
      <c r="M639">
        <v>2</v>
      </c>
      <c r="N639">
        <v>341789.36347669899</v>
      </c>
      <c r="O639">
        <v>240103.38597092501</v>
      </c>
      <c r="P639">
        <v>635325.68922350102</v>
      </c>
      <c r="Q639">
        <v>95146.146517095505</v>
      </c>
      <c r="R639">
        <v>104818.495530199</v>
      </c>
      <c r="S639">
        <v>100725.019809748</v>
      </c>
      <c r="T639">
        <v>137680.03</v>
      </c>
      <c r="U639">
        <v>1279503.05071842</v>
      </c>
      <c r="V639">
        <v>1064595.85485162</v>
      </c>
      <c r="W639">
        <v>314564.58879253099</v>
      </c>
      <c r="X639">
        <v>0</v>
      </c>
      <c r="Y639">
        <v>0</v>
      </c>
      <c r="Z639">
        <v>0</v>
      </c>
      <c r="AA639">
        <v>37767.923074552898</v>
      </c>
      <c r="AB639">
        <v>254.71399971529101</v>
      </c>
      <c r="AC639">
        <v>98708.729449756196</v>
      </c>
      <c r="AD639">
        <v>2016.29035999144</v>
      </c>
      <c r="AE639">
        <v>0</v>
      </c>
      <c r="AF639">
        <v>0</v>
      </c>
      <c r="AG639">
        <v>0</v>
      </c>
      <c r="AH639">
        <v>0</v>
      </c>
      <c r="AI639">
        <v>0</v>
      </c>
      <c r="AJ639">
        <v>1517908.1005281699</v>
      </c>
      <c r="AK639" s="63">
        <v>7183.8269671456601</v>
      </c>
      <c r="AL639">
        <v>396.07192657172499</v>
      </c>
      <c r="AM639">
        <v>78891.171681099702</v>
      </c>
      <c r="AN639">
        <v>6532.2265757864698</v>
      </c>
      <c r="AO639">
        <v>19584.384542083499</v>
      </c>
      <c r="AP639">
        <v>396.07192657172499</v>
      </c>
      <c r="AQ639">
        <v>59280.106098625802</v>
      </c>
      <c r="AR639">
        <v>6880.9687427724602</v>
      </c>
      <c r="AS639">
        <v>7183.8269671456601</v>
      </c>
      <c r="AT639">
        <v>0</v>
      </c>
    </row>
    <row r="640" spans="1:46" x14ac:dyDescent="0.25">
      <c r="A640" t="s">
        <v>3555</v>
      </c>
      <c r="B640">
        <v>2097</v>
      </c>
      <c r="C640" t="s">
        <v>142</v>
      </c>
      <c r="D640">
        <v>3240</v>
      </c>
      <c r="E640" t="s">
        <v>873</v>
      </c>
      <c r="F640" t="s">
        <v>2906</v>
      </c>
      <c r="G640" t="s">
        <v>2903</v>
      </c>
      <c r="H640" t="s">
        <v>2904</v>
      </c>
      <c r="I640" t="s">
        <v>2895</v>
      </c>
      <c r="J640">
        <v>46.581081081058997</v>
      </c>
      <c r="K640">
        <v>1</v>
      </c>
      <c r="L640">
        <v>1</v>
      </c>
      <c r="M640">
        <v>2</v>
      </c>
      <c r="N640">
        <v>75349.173253161105</v>
      </c>
      <c r="O640">
        <v>52931.991341583103</v>
      </c>
      <c r="P640">
        <v>109708.472534346</v>
      </c>
      <c r="Q640">
        <v>20975.443487655601</v>
      </c>
      <c r="R640">
        <v>23107.761164659802</v>
      </c>
      <c r="S640">
        <v>22205.3339851524</v>
      </c>
      <c r="T640">
        <v>0</v>
      </c>
      <c r="U640">
        <v>282072.84178140602</v>
      </c>
      <c r="V640">
        <v>204343.225802587</v>
      </c>
      <c r="W640">
        <v>69347.335619628298</v>
      </c>
      <c r="X640">
        <v>0</v>
      </c>
      <c r="Y640">
        <v>0</v>
      </c>
      <c r="Z640">
        <v>0</v>
      </c>
      <c r="AA640">
        <v>8326.1273850335892</v>
      </c>
      <c r="AB640">
        <v>56.152974157317601</v>
      </c>
      <c r="AC640">
        <v>21760.832698985199</v>
      </c>
      <c r="AD640">
        <v>444.50128616723498</v>
      </c>
      <c r="AE640">
        <v>0</v>
      </c>
      <c r="AF640">
        <v>0</v>
      </c>
      <c r="AG640">
        <v>0</v>
      </c>
      <c r="AH640">
        <v>0</v>
      </c>
      <c r="AI640">
        <v>0</v>
      </c>
      <c r="AJ640">
        <v>304278.17576655903</v>
      </c>
      <c r="AK640" s="63">
        <v>6532.2265757864898</v>
      </c>
      <c r="AL640">
        <v>396.07192657172499</v>
      </c>
      <c r="AM640">
        <v>78891.171681099702</v>
      </c>
      <c r="AN640">
        <v>6532.2265757864698</v>
      </c>
      <c r="AO640">
        <v>19584.384542083499</v>
      </c>
      <c r="AP640">
        <v>396.07192657172499</v>
      </c>
      <c r="AQ640">
        <v>78891.171681099702</v>
      </c>
      <c r="AR640">
        <v>6532.2265757864898</v>
      </c>
      <c r="AS640">
        <v>19584.384542083499</v>
      </c>
      <c r="AT640">
        <v>0</v>
      </c>
    </row>
    <row r="641" spans="1:46" x14ac:dyDescent="0.25">
      <c r="A641" t="s">
        <v>3556</v>
      </c>
      <c r="B641">
        <v>2097</v>
      </c>
      <c r="C641" t="s">
        <v>142</v>
      </c>
      <c r="D641">
        <v>2097</v>
      </c>
      <c r="E641" t="s">
        <v>142</v>
      </c>
      <c r="F641" t="s">
        <v>1871</v>
      </c>
      <c r="G641" t="s">
        <v>1871</v>
      </c>
      <c r="H641" t="s">
        <v>2899</v>
      </c>
      <c r="I641" t="s">
        <v>2895</v>
      </c>
      <c r="J641">
        <v>12.7781553557141</v>
      </c>
      <c r="K641">
        <v>1</v>
      </c>
      <c r="L641">
        <v>1</v>
      </c>
      <c r="M641">
        <v>2</v>
      </c>
      <c r="N641">
        <v>20669.838900433198</v>
      </c>
      <c r="O641">
        <v>14520.341584023199</v>
      </c>
      <c r="P641">
        <v>30095.306363595799</v>
      </c>
      <c r="Q641">
        <v>5753.9986045804799</v>
      </c>
      <c r="R641">
        <v>6338.93750922033</v>
      </c>
      <c r="S641">
        <v>6091.3830422705996</v>
      </c>
      <c r="T641">
        <v>0</v>
      </c>
      <c r="U641">
        <v>77378.422961853095</v>
      </c>
      <c r="V641">
        <v>56055.579316620002</v>
      </c>
      <c r="W641">
        <v>19023.4105239085</v>
      </c>
      <c r="X641">
        <v>0</v>
      </c>
      <c r="Y641">
        <v>0</v>
      </c>
      <c r="Z641">
        <v>0</v>
      </c>
      <c r="AA641">
        <v>2284.0291974392599</v>
      </c>
      <c r="AB641">
        <v>15.4039238852996</v>
      </c>
      <c r="AC641">
        <v>5969.4471326987295</v>
      </c>
      <c r="AD641">
        <v>121.93590957186299</v>
      </c>
      <c r="AE641">
        <v>0</v>
      </c>
      <c r="AF641">
        <v>0</v>
      </c>
      <c r="AG641">
        <v>0</v>
      </c>
      <c r="AH641">
        <v>0</v>
      </c>
      <c r="AI641">
        <v>0</v>
      </c>
      <c r="AJ641">
        <v>83469.806004123704</v>
      </c>
      <c r="AK641" s="63">
        <v>6532.2265757864698</v>
      </c>
      <c r="AL641">
        <v>396.07192657172499</v>
      </c>
      <c r="AM641">
        <v>78891.171681099702</v>
      </c>
      <c r="AN641">
        <v>6532.2265757864698</v>
      </c>
      <c r="AO641">
        <v>19584.384542083499</v>
      </c>
      <c r="AP641">
        <v>539.66620917061095</v>
      </c>
      <c r="AQ641">
        <v>36189.915802998497</v>
      </c>
      <c r="AR641">
        <v>6532.2265757864698</v>
      </c>
      <c r="AS641">
        <v>6532.2265757864698</v>
      </c>
      <c r="AT641">
        <v>0</v>
      </c>
    </row>
    <row r="642" spans="1:46" x14ac:dyDescent="0.25">
      <c r="A642" t="s">
        <v>3557</v>
      </c>
      <c r="B642">
        <v>2097</v>
      </c>
      <c r="C642" t="s">
        <v>142</v>
      </c>
      <c r="D642">
        <v>627</v>
      </c>
      <c r="E642" t="s">
        <v>874</v>
      </c>
      <c r="F642" t="s">
        <v>2892</v>
      </c>
      <c r="G642" t="s">
        <v>2903</v>
      </c>
      <c r="H642" t="s">
        <v>2904</v>
      </c>
      <c r="I642" t="s">
        <v>2895</v>
      </c>
      <c r="J642">
        <v>631.6776335129</v>
      </c>
      <c r="K642">
        <v>1</v>
      </c>
      <c r="L642">
        <v>1</v>
      </c>
      <c r="M642">
        <v>2</v>
      </c>
      <c r="N642">
        <v>3969538.3993479102</v>
      </c>
      <c r="O642">
        <v>2429792.92133351</v>
      </c>
      <c r="P642">
        <v>1800175.1756792699</v>
      </c>
      <c r="Q642">
        <v>284565.21345481201</v>
      </c>
      <c r="R642">
        <v>341994.368628592</v>
      </c>
      <c r="S642">
        <v>301122.52651877998</v>
      </c>
      <c r="T642">
        <v>5000927.18</v>
      </c>
      <c r="U642">
        <v>3825138.8984440998</v>
      </c>
      <c r="V642">
        <v>6971107.0349196196</v>
      </c>
      <c r="W642">
        <v>1738713.5924207401</v>
      </c>
      <c r="X642">
        <v>0</v>
      </c>
      <c r="Y642">
        <v>0</v>
      </c>
      <c r="Z642">
        <v>0</v>
      </c>
      <c r="AA642">
        <v>112909.110755774</v>
      </c>
      <c r="AB642">
        <v>3336.3403479696099</v>
      </c>
      <c r="AC642">
        <v>295094.72480136302</v>
      </c>
      <c r="AD642">
        <v>6027.8017174172501</v>
      </c>
      <c r="AE642">
        <v>0</v>
      </c>
      <c r="AF642">
        <v>0</v>
      </c>
      <c r="AG642">
        <v>0</v>
      </c>
      <c r="AH642">
        <v>0</v>
      </c>
      <c r="AI642">
        <v>0</v>
      </c>
      <c r="AJ642">
        <v>9127188.6049628705</v>
      </c>
      <c r="AK642" s="63">
        <v>14449.1242379512</v>
      </c>
      <c r="AL642">
        <v>396.07192657172499</v>
      </c>
      <c r="AM642">
        <v>78891.171681099702</v>
      </c>
      <c r="AN642">
        <v>6532.2265757864698</v>
      </c>
      <c r="AO642">
        <v>19584.384542083499</v>
      </c>
      <c r="AP642">
        <v>396.07192657172499</v>
      </c>
      <c r="AQ642">
        <v>78891.171681099702</v>
      </c>
      <c r="AR642">
        <v>6532.2265757864898</v>
      </c>
      <c r="AS642">
        <v>19584.384542083499</v>
      </c>
      <c r="AT642">
        <v>0</v>
      </c>
    </row>
    <row r="643" spans="1:46" x14ac:dyDescent="0.25">
      <c r="A643" t="s">
        <v>3558</v>
      </c>
      <c r="B643">
        <v>2097</v>
      </c>
      <c r="C643" t="s">
        <v>142</v>
      </c>
      <c r="D643">
        <v>615</v>
      </c>
      <c r="E643" t="s">
        <v>875</v>
      </c>
      <c r="F643" t="s">
        <v>2892</v>
      </c>
      <c r="G643" t="s">
        <v>2911</v>
      </c>
      <c r="H643" t="s">
        <v>2904</v>
      </c>
      <c r="I643" t="s">
        <v>2895</v>
      </c>
      <c r="J643">
        <v>517.46793641900297</v>
      </c>
      <c r="K643">
        <v>1</v>
      </c>
      <c r="L643">
        <v>1</v>
      </c>
      <c r="M643">
        <v>2</v>
      </c>
      <c r="N643">
        <v>2885907.8836209802</v>
      </c>
      <c r="O643">
        <v>1357031.3921719401</v>
      </c>
      <c r="P643">
        <v>1382491.61535948</v>
      </c>
      <c r="Q643">
        <v>233102.599327137</v>
      </c>
      <c r="R643">
        <v>291413.56719778199</v>
      </c>
      <c r="S643">
        <v>246678.43871626901</v>
      </c>
      <c r="T643">
        <v>3016407.69</v>
      </c>
      <c r="U643">
        <v>3133539.36767733</v>
      </c>
      <c r="V643">
        <v>5160676.2319093402</v>
      </c>
      <c r="W643">
        <v>895678.74598938099</v>
      </c>
      <c r="X643">
        <v>0</v>
      </c>
      <c r="Y643">
        <v>0</v>
      </c>
      <c r="Z643">
        <v>0</v>
      </c>
      <c r="AA643">
        <v>92494.717947776997</v>
      </c>
      <c r="AB643">
        <v>1097.3618308422699</v>
      </c>
      <c r="AC643">
        <v>241740.48626968899</v>
      </c>
      <c r="AD643">
        <v>4937.9524465799004</v>
      </c>
      <c r="AE643">
        <v>0</v>
      </c>
      <c r="AF643">
        <v>0</v>
      </c>
      <c r="AG643">
        <v>0</v>
      </c>
      <c r="AH643">
        <v>0</v>
      </c>
      <c r="AI643">
        <v>0</v>
      </c>
      <c r="AJ643">
        <v>6396625.4963936098</v>
      </c>
      <c r="AK643" s="63">
        <v>12361.3948733901</v>
      </c>
      <c r="AL643">
        <v>396.07192657172499</v>
      </c>
      <c r="AM643">
        <v>78891.171681099702</v>
      </c>
      <c r="AN643">
        <v>6532.2265757864698</v>
      </c>
      <c r="AO643">
        <v>19584.384542083499</v>
      </c>
      <c r="AP643">
        <v>3712.8033307938799</v>
      </c>
      <c r="AQ643">
        <v>25435.7452526624</v>
      </c>
      <c r="AR643">
        <v>6532.2265757864698</v>
      </c>
      <c r="AS643">
        <v>12361.3948733901</v>
      </c>
      <c r="AT643">
        <v>0</v>
      </c>
    </row>
    <row r="644" spans="1:46" x14ac:dyDescent="0.25">
      <c r="A644" t="s">
        <v>3559</v>
      </c>
      <c r="B644">
        <v>2097</v>
      </c>
      <c r="C644" t="s">
        <v>142</v>
      </c>
      <c r="D644">
        <v>617</v>
      </c>
      <c r="E644" t="s">
        <v>876</v>
      </c>
      <c r="F644" t="s">
        <v>2892</v>
      </c>
      <c r="G644" t="s">
        <v>2893</v>
      </c>
      <c r="H644" t="s">
        <v>2894</v>
      </c>
      <c r="I644" t="s">
        <v>2895</v>
      </c>
      <c r="J644">
        <v>363.48429951687598</v>
      </c>
      <c r="K644">
        <v>1</v>
      </c>
      <c r="L644">
        <v>1</v>
      </c>
      <c r="M644">
        <v>2</v>
      </c>
      <c r="N644">
        <v>2617659.7503204099</v>
      </c>
      <c r="O644">
        <v>995846.96525616304</v>
      </c>
      <c r="P644">
        <v>982398.00544159603</v>
      </c>
      <c r="Q644">
        <v>163676.844895438</v>
      </c>
      <c r="R644">
        <v>180467.00471581801</v>
      </c>
      <c r="S644">
        <v>173274.000555848</v>
      </c>
      <c r="T644">
        <v>2738960.77</v>
      </c>
      <c r="U644">
        <v>2201087.8006294202</v>
      </c>
      <c r="V644">
        <v>4093071.7861535102</v>
      </c>
      <c r="W644">
        <v>781567.66914403695</v>
      </c>
      <c r="X644">
        <v>0</v>
      </c>
      <c r="Y644">
        <v>0</v>
      </c>
      <c r="Z644">
        <v>0</v>
      </c>
      <c r="AA644">
        <v>64970.939059373297</v>
      </c>
      <c r="AB644">
        <v>438.176272505219</v>
      </c>
      <c r="AC644">
        <v>169805.441327785</v>
      </c>
      <c r="AD644">
        <v>3468.5592280627802</v>
      </c>
      <c r="AE644">
        <v>0</v>
      </c>
      <c r="AF644">
        <v>0</v>
      </c>
      <c r="AG644">
        <v>0</v>
      </c>
      <c r="AH644">
        <v>0</v>
      </c>
      <c r="AI644">
        <v>0</v>
      </c>
      <c r="AJ644">
        <v>5113322.5711852703</v>
      </c>
      <c r="AK644" s="63">
        <v>14067.5197745312</v>
      </c>
      <c r="AL644">
        <v>396.07192657172499</v>
      </c>
      <c r="AM644">
        <v>78891.171681099702</v>
      </c>
      <c r="AN644">
        <v>6532.2265757864698</v>
      </c>
      <c r="AO644">
        <v>19584.384542083499</v>
      </c>
      <c r="AP644">
        <v>396.07192657172499</v>
      </c>
      <c r="AQ644">
        <v>69679.580315536805</v>
      </c>
      <c r="AR644">
        <v>13110.613576477799</v>
      </c>
      <c r="AS644">
        <v>14830.958744318201</v>
      </c>
      <c r="AT644">
        <v>0</v>
      </c>
    </row>
    <row r="645" spans="1:46" x14ac:dyDescent="0.25">
      <c r="A645" t="s">
        <v>3560</v>
      </c>
      <c r="B645">
        <v>2097</v>
      </c>
      <c r="C645" t="s">
        <v>142</v>
      </c>
      <c r="D645">
        <v>625</v>
      </c>
      <c r="E645" t="s">
        <v>877</v>
      </c>
      <c r="F645" t="s">
        <v>2892</v>
      </c>
      <c r="G645" t="s">
        <v>2893</v>
      </c>
      <c r="H645" t="s">
        <v>2894</v>
      </c>
      <c r="I645" t="s">
        <v>2895</v>
      </c>
      <c r="J645">
        <v>482.33333333331399</v>
      </c>
      <c r="K645">
        <v>2</v>
      </c>
      <c r="L645">
        <v>1</v>
      </c>
      <c r="M645">
        <v>2</v>
      </c>
      <c r="N645">
        <v>3208883.9189339099</v>
      </c>
      <c r="O645">
        <v>1096245.6828572201</v>
      </c>
      <c r="P645">
        <v>1330161.5323612599</v>
      </c>
      <c r="Q645">
        <v>217548.12062393999</v>
      </c>
      <c r="R645">
        <v>240917.0202273</v>
      </c>
      <c r="S645">
        <v>229929.67338392601</v>
      </c>
      <c r="T645">
        <v>3172975.33</v>
      </c>
      <c r="U645">
        <v>2920780.9450036301</v>
      </c>
      <c r="V645">
        <v>4943650.6948901303</v>
      </c>
      <c r="W645">
        <v>1062609.20333737</v>
      </c>
      <c r="X645">
        <v>0</v>
      </c>
      <c r="Y645">
        <v>0</v>
      </c>
      <c r="Z645">
        <v>0</v>
      </c>
      <c r="AA645">
        <v>86214.589317765698</v>
      </c>
      <c r="AB645">
        <v>1281.78745835218</v>
      </c>
      <c r="AC645">
        <v>225326.993882888</v>
      </c>
      <c r="AD645">
        <v>4602.6795010381902</v>
      </c>
      <c r="AE645">
        <v>0</v>
      </c>
      <c r="AF645">
        <v>0</v>
      </c>
      <c r="AG645">
        <v>0</v>
      </c>
      <c r="AH645">
        <v>0</v>
      </c>
      <c r="AI645">
        <v>0</v>
      </c>
      <c r="AJ645">
        <v>6323685.9483875399</v>
      </c>
      <c r="AK645" s="63">
        <v>13110.613576477799</v>
      </c>
      <c r="AL645">
        <v>396.07192657172499</v>
      </c>
      <c r="AM645">
        <v>78891.171681099702</v>
      </c>
      <c r="AN645">
        <v>6532.2265757864698</v>
      </c>
      <c r="AO645">
        <v>19584.384542083499</v>
      </c>
      <c r="AP645">
        <v>396.07192657172499</v>
      </c>
      <c r="AQ645">
        <v>69679.580315536805</v>
      </c>
      <c r="AR645">
        <v>13110.613576477799</v>
      </c>
      <c r="AS645">
        <v>14830.958744318201</v>
      </c>
      <c r="AT645">
        <v>0</v>
      </c>
    </row>
    <row r="646" spans="1:46" x14ac:dyDescent="0.25">
      <c r="A646" t="s">
        <v>3563</v>
      </c>
      <c r="B646">
        <v>2097</v>
      </c>
      <c r="C646" t="s">
        <v>142</v>
      </c>
      <c r="D646">
        <v>4038</v>
      </c>
      <c r="E646" t="s">
        <v>878</v>
      </c>
      <c r="F646" t="s">
        <v>2906</v>
      </c>
      <c r="G646" t="s">
        <v>2907</v>
      </c>
      <c r="H646" t="s">
        <v>2904</v>
      </c>
      <c r="I646" t="s">
        <v>2895</v>
      </c>
      <c r="J646">
        <v>238.63300133518501</v>
      </c>
      <c r="K646">
        <v>1</v>
      </c>
      <c r="L646">
        <v>1</v>
      </c>
      <c r="M646">
        <v>2</v>
      </c>
      <c r="N646">
        <v>431401.05828651198</v>
      </c>
      <c r="O646">
        <v>276531.93868195597</v>
      </c>
      <c r="P646">
        <v>594499.71395296801</v>
      </c>
      <c r="Q646">
        <v>107456.35175545901</v>
      </c>
      <c r="R646">
        <v>118380.129290336</v>
      </c>
      <c r="S646">
        <v>113757.03121415499</v>
      </c>
      <c r="T646">
        <v>83221.39</v>
      </c>
      <c r="U646">
        <v>1445047.8019672299</v>
      </c>
      <c r="V646">
        <v>1079309.7415201</v>
      </c>
      <c r="W646">
        <v>406017.36594149697</v>
      </c>
      <c r="X646">
        <v>0</v>
      </c>
      <c r="Y646">
        <v>0</v>
      </c>
      <c r="Z646">
        <v>0</v>
      </c>
      <c r="AA646">
        <v>42654.415081782201</v>
      </c>
      <c r="AB646">
        <v>287.66942385342202</v>
      </c>
      <c r="AC646">
        <v>111479.869036857</v>
      </c>
      <c r="AD646">
        <v>2277.1621772979602</v>
      </c>
      <c r="AE646">
        <v>0</v>
      </c>
      <c r="AF646">
        <v>0</v>
      </c>
      <c r="AG646">
        <v>0</v>
      </c>
      <c r="AH646">
        <v>0</v>
      </c>
      <c r="AI646">
        <v>0</v>
      </c>
      <c r="AJ646">
        <v>1642026.22318138</v>
      </c>
      <c r="AK646" s="63">
        <v>6880.9687427724602</v>
      </c>
      <c r="AL646">
        <v>396.07192657172499</v>
      </c>
      <c r="AM646">
        <v>78891.171681099702</v>
      </c>
      <c r="AN646">
        <v>6532.2265757864698</v>
      </c>
      <c r="AO646">
        <v>19584.384542083499</v>
      </c>
      <c r="AP646">
        <v>396.07192657172499</v>
      </c>
      <c r="AQ646">
        <v>59280.106098625802</v>
      </c>
      <c r="AR646">
        <v>6880.9687427724602</v>
      </c>
      <c r="AS646">
        <v>7183.8269671456601</v>
      </c>
      <c r="AT646">
        <v>0</v>
      </c>
    </row>
    <row r="647" spans="1:46" x14ac:dyDescent="0.25">
      <c r="A647" t="s">
        <v>3564</v>
      </c>
      <c r="B647">
        <v>2097</v>
      </c>
      <c r="C647" t="s">
        <v>142</v>
      </c>
      <c r="D647">
        <v>620</v>
      </c>
      <c r="E647" t="s">
        <v>879</v>
      </c>
      <c r="F647" t="s">
        <v>2892</v>
      </c>
      <c r="G647" t="s">
        <v>2893</v>
      </c>
      <c r="H647" t="s">
        <v>2894</v>
      </c>
      <c r="I647" t="s">
        <v>2895</v>
      </c>
      <c r="J647">
        <v>525.12499999997397</v>
      </c>
      <c r="K647">
        <v>1</v>
      </c>
      <c r="L647">
        <v>1</v>
      </c>
      <c r="M647">
        <v>2</v>
      </c>
      <c r="N647">
        <v>3501423.7566287001</v>
      </c>
      <c r="O647">
        <v>1305859.05730818</v>
      </c>
      <c r="P647">
        <v>1402258.7482773699</v>
      </c>
      <c r="Q647">
        <v>236602.20221004501</v>
      </c>
      <c r="R647">
        <v>1091634.8634575501</v>
      </c>
      <c r="S647">
        <v>250328.58272785001</v>
      </c>
      <c r="T647">
        <v>4357871.7300000004</v>
      </c>
      <c r="U647">
        <v>3179906.8978818501</v>
      </c>
      <c r="V647">
        <v>5467034.7685850104</v>
      </c>
      <c r="W647">
        <v>1975753.73849091</v>
      </c>
      <c r="X647">
        <v>0</v>
      </c>
      <c r="Y647">
        <v>0</v>
      </c>
      <c r="Z647">
        <v>0</v>
      </c>
      <c r="AA647">
        <v>93863.378470265103</v>
      </c>
      <c r="AB647">
        <v>1126.74233566106</v>
      </c>
      <c r="AC647">
        <v>245317.562535073</v>
      </c>
      <c r="AD647">
        <v>5011.0201927767503</v>
      </c>
      <c r="AE647">
        <v>0</v>
      </c>
      <c r="AF647">
        <v>0</v>
      </c>
      <c r="AG647">
        <v>0</v>
      </c>
      <c r="AH647">
        <v>0</v>
      </c>
      <c r="AI647">
        <v>0</v>
      </c>
      <c r="AJ647">
        <v>7788107.2106096996</v>
      </c>
      <c r="AK647" s="63">
        <v>14830.958744318201</v>
      </c>
      <c r="AL647">
        <v>396.07192657172499</v>
      </c>
      <c r="AM647">
        <v>78891.171681099702</v>
      </c>
      <c r="AN647">
        <v>6532.2265757864698</v>
      </c>
      <c r="AO647">
        <v>19584.384542083499</v>
      </c>
      <c r="AP647">
        <v>396.07192657172499</v>
      </c>
      <c r="AQ647">
        <v>69679.580315536805</v>
      </c>
      <c r="AR647">
        <v>13110.613576477799</v>
      </c>
      <c r="AS647">
        <v>14830.958744318201</v>
      </c>
      <c r="AT647">
        <v>0</v>
      </c>
    </row>
    <row r="648" spans="1:46" x14ac:dyDescent="0.25">
      <c r="A648" t="s">
        <v>3565</v>
      </c>
      <c r="B648">
        <v>2097</v>
      </c>
      <c r="C648" t="s">
        <v>142</v>
      </c>
      <c r="D648">
        <v>628</v>
      </c>
      <c r="E648" t="s">
        <v>880</v>
      </c>
      <c r="F648" t="s">
        <v>2892</v>
      </c>
      <c r="G648" t="s">
        <v>2903</v>
      </c>
      <c r="H648" t="s">
        <v>2904</v>
      </c>
      <c r="I648" t="s">
        <v>2895</v>
      </c>
      <c r="J648">
        <v>477.62914121091399</v>
      </c>
      <c r="K648">
        <v>1</v>
      </c>
      <c r="L648">
        <v>1</v>
      </c>
      <c r="M648">
        <v>2</v>
      </c>
      <c r="N648">
        <v>3944015.3364864802</v>
      </c>
      <c r="O648">
        <v>2088140.5965690799</v>
      </c>
      <c r="P648">
        <v>1527821.9673345699</v>
      </c>
      <c r="Q648">
        <v>215227.60466067601</v>
      </c>
      <c r="R648">
        <v>243785.352932624</v>
      </c>
      <c r="S648">
        <v>227687.171604578</v>
      </c>
      <c r="T648">
        <v>5126696.26</v>
      </c>
      <c r="U648">
        <v>2892294.5979834301</v>
      </c>
      <c r="V648">
        <v>6541101.7196309501</v>
      </c>
      <c r="W648">
        <v>1389494.6724453201</v>
      </c>
      <c r="X648">
        <v>0</v>
      </c>
      <c r="Y648">
        <v>0</v>
      </c>
      <c r="Z648">
        <v>0</v>
      </c>
      <c r="AA648">
        <v>85373.739299995199</v>
      </c>
      <c r="AB648">
        <v>3020.72660717076</v>
      </c>
      <c r="AC648">
        <v>223129.381990169</v>
      </c>
      <c r="AD648">
        <v>4557.7896144091901</v>
      </c>
      <c r="AE648">
        <v>0</v>
      </c>
      <c r="AF648">
        <v>0</v>
      </c>
      <c r="AG648">
        <v>0</v>
      </c>
      <c r="AH648">
        <v>0</v>
      </c>
      <c r="AI648">
        <v>0</v>
      </c>
      <c r="AJ648">
        <v>8246678.0295880102</v>
      </c>
      <c r="AK648" s="63">
        <v>17265.860304671802</v>
      </c>
      <c r="AL648">
        <v>396.07192657172499</v>
      </c>
      <c r="AM648">
        <v>78891.171681099702</v>
      </c>
      <c r="AN648">
        <v>6532.2265757864698</v>
      </c>
      <c r="AO648">
        <v>19584.384542083499</v>
      </c>
      <c r="AP648">
        <v>396.07192657172499</v>
      </c>
      <c r="AQ648">
        <v>78891.171681099702</v>
      </c>
      <c r="AR648">
        <v>6532.2265757864898</v>
      </c>
      <c r="AS648">
        <v>19584.384542083499</v>
      </c>
      <c r="AT648">
        <v>0</v>
      </c>
    </row>
    <row r="649" spans="1:46" x14ac:dyDescent="0.25">
      <c r="A649" t="s">
        <v>3566</v>
      </c>
      <c r="B649">
        <v>2097</v>
      </c>
      <c r="C649" t="s">
        <v>142</v>
      </c>
      <c r="D649">
        <v>621</v>
      </c>
      <c r="E649" t="s">
        <v>881</v>
      </c>
      <c r="F649" t="s">
        <v>2892</v>
      </c>
      <c r="G649" t="s">
        <v>2911</v>
      </c>
      <c r="H649" t="s">
        <v>2904</v>
      </c>
      <c r="I649" t="s">
        <v>2895</v>
      </c>
      <c r="J649">
        <v>284.467916361074</v>
      </c>
      <c r="K649">
        <v>1</v>
      </c>
      <c r="L649">
        <v>1</v>
      </c>
      <c r="M649">
        <v>2</v>
      </c>
      <c r="N649">
        <v>460152.95947204001</v>
      </c>
      <c r="O649">
        <v>323252.5509569</v>
      </c>
      <c r="P649">
        <v>669983.17481497303</v>
      </c>
      <c r="Q649">
        <v>128095.796945964</v>
      </c>
      <c r="R649">
        <v>141117.735306341</v>
      </c>
      <c r="S649">
        <v>135606.66571619301</v>
      </c>
      <c r="T649">
        <v>0</v>
      </c>
      <c r="U649">
        <v>1722602.21749622</v>
      </c>
      <c r="V649">
        <v>1247912.0346178301</v>
      </c>
      <c r="W649">
        <v>423500.090832569</v>
      </c>
      <c r="X649">
        <v>0</v>
      </c>
      <c r="Y649">
        <v>0</v>
      </c>
      <c r="Z649">
        <v>0</v>
      </c>
      <c r="AA649">
        <v>50847.1691426775</v>
      </c>
      <c r="AB649">
        <v>342.92290314628798</v>
      </c>
      <c r="AC649">
        <v>132892.12256345301</v>
      </c>
      <c r="AD649">
        <v>2714.5431527399001</v>
      </c>
      <c r="AE649">
        <v>0</v>
      </c>
      <c r="AF649">
        <v>0</v>
      </c>
      <c r="AG649">
        <v>0</v>
      </c>
      <c r="AH649">
        <v>0</v>
      </c>
      <c r="AI649">
        <v>0</v>
      </c>
      <c r="AJ649">
        <v>1858208.8832124099</v>
      </c>
      <c r="AK649" s="63">
        <v>6532.2265757864698</v>
      </c>
      <c r="AL649">
        <v>396.07192657172499</v>
      </c>
      <c r="AM649">
        <v>78891.171681099702</v>
      </c>
      <c r="AN649">
        <v>6532.2265757864698</v>
      </c>
      <c r="AO649">
        <v>19584.384542083499</v>
      </c>
      <c r="AP649">
        <v>3712.8033307938799</v>
      </c>
      <c r="AQ649">
        <v>25435.7452526624</v>
      </c>
      <c r="AR649">
        <v>6532.2265757864698</v>
      </c>
      <c r="AS649">
        <v>12361.3948733901</v>
      </c>
      <c r="AT649">
        <v>0</v>
      </c>
    </row>
    <row r="650" spans="1:46" x14ac:dyDescent="0.25">
      <c r="A650" t="s">
        <v>3567</v>
      </c>
      <c r="B650">
        <v>2097</v>
      </c>
      <c r="C650" t="s">
        <v>142</v>
      </c>
      <c r="D650">
        <v>611</v>
      </c>
      <c r="E650" t="s">
        <v>882</v>
      </c>
      <c r="F650" t="s">
        <v>2892</v>
      </c>
      <c r="G650" t="s">
        <v>2893</v>
      </c>
      <c r="H650" t="s">
        <v>2894</v>
      </c>
      <c r="I650" t="s">
        <v>2895</v>
      </c>
      <c r="J650">
        <v>414.87024269264998</v>
      </c>
      <c r="K650">
        <v>1</v>
      </c>
      <c r="L650">
        <v>1</v>
      </c>
      <c r="M650">
        <v>2</v>
      </c>
      <c r="N650">
        <v>2799926.4189393902</v>
      </c>
      <c r="O650">
        <v>1103889.8483009201</v>
      </c>
      <c r="P650">
        <v>1134088.0224566699</v>
      </c>
      <c r="Q650">
        <v>186923.555997452</v>
      </c>
      <c r="R650">
        <v>205807.21314268501</v>
      </c>
      <c r="S650">
        <v>197769.825982796</v>
      </c>
      <c r="T650">
        <v>2918378.46</v>
      </c>
      <c r="U650">
        <v>2512256.59883712</v>
      </c>
      <c r="V650">
        <v>4441534.03914434</v>
      </c>
      <c r="W650">
        <v>914444.98753922095</v>
      </c>
      <c r="X650">
        <v>0</v>
      </c>
      <c r="Y650">
        <v>0</v>
      </c>
      <c r="Z650">
        <v>0</v>
      </c>
      <c r="AA650">
        <v>74155.910699191503</v>
      </c>
      <c r="AB650">
        <v>500.12145437374301</v>
      </c>
      <c r="AC650">
        <v>193810.91493587301</v>
      </c>
      <c r="AD650">
        <v>3958.9110469224802</v>
      </c>
      <c r="AE650">
        <v>0</v>
      </c>
      <c r="AF650">
        <v>0</v>
      </c>
      <c r="AG650">
        <v>0</v>
      </c>
      <c r="AH650">
        <v>0</v>
      </c>
      <c r="AI650">
        <v>0</v>
      </c>
      <c r="AJ650">
        <v>5628404.8848199202</v>
      </c>
      <c r="AK650" s="63">
        <v>13566.6632735326</v>
      </c>
      <c r="AL650">
        <v>396.07192657172499</v>
      </c>
      <c r="AM650">
        <v>78891.171681099702</v>
      </c>
      <c r="AN650">
        <v>6532.2265757864698</v>
      </c>
      <c r="AO650">
        <v>19584.384542083499</v>
      </c>
      <c r="AP650">
        <v>396.07192657172499</v>
      </c>
      <c r="AQ650">
        <v>69679.580315536805</v>
      </c>
      <c r="AR650">
        <v>13110.613576477799</v>
      </c>
      <c r="AS650">
        <v>14830.958744318201</v>
      </c>
      <c r="AT650">
        <v>0</v>
      </c>
    </row>
    <row r="651" spans="1:46" x14ac:dyDescent="0.25">
      <c r="A651" t="s">
        <v>3568</v>
      </c>
      <c r="B651">
        <v>2097</v>
      </c>
      <c r="C651" t="s">
        <v>142</v>
      </c>
      <c r="D651">
        <v>622</v>
      </c>
      <c r="E651" t="s">
        <v>883</v>
      </c>
      <c r="F651" t="s">
        <v>2892</v>
      </c>
      <c r="G651" t="s">
        <v>2911</v>
      </c>
      <c r="H651" t="s">
        <v>2904</v>
      </c>
      <c r="I651" t="s">
        <v>2895</v>
      </c>
      <c r="J651">
        <v>109.465512193059</v>
      </c>
      <c r="K651">
        <v>1</v>
      </c>
      <c r="L651">
        <v>1</v>
      </c>
      <c r="M651">
        <v>2</v>
      </c>
      <c r="N651">
        <v>177070.511290361</v>
      </c>
      <c r="O651">
        <v>124390.147440375</v>
      </c>
      <c r="P651">
        <v>257814.843691416</v>
      </c>
      <c r="Q651">
        <v>49292.279431153802</v>
      </c>
      <c r="R651">
        <v>54303.224674468198</v>
      </c>
      <c r="S651">
        <v>52182.521351807904</v>
      </c>
      <c r="T651">
        <v>0</v>
      </c>
      <c r="U651">
        <v>662871.00652777206</v>
      </c>
      <c r="V651">
        <v>480206.45628076099</v>
      </c>
      <c r="W651">
        <v>162966.19650404301</v>
      </c>
      <c r="X651">
        <v>0</v>
      </c>
      <c r="Y651">
        <v>0</v>
      </c>
      <c r="Z651">
        <v>0</v>
      </c>
      <c r="AA651">
        <v>19566.394287872499</v>
      </c>
      <c r="AB651">
        <v>131.95945509718601</v>
      </c>
      <c r="AC651">
        <v>51137.943599821003</v>
      </c>
      <c r="AD651">
        <v>1044.57775198686</v>
      </c>
      <c r="AE651">
        <v>0</v>
      </c>
      <c r="AF651">
        <v>0</v>
      </c>
      <c r="AG651">
        <v>0</v>
      </c>
      <c r="AH651">
        <v>0</v>
      </c>
      <c r="AI651">
        <v>0</v>
      </c>
      <c r="AJ651">
        <v>715053.52787958004</v>
      </c>
      <c r="AK651" s="63">
        <v>6532.2265757864698</v>
      </c>
      <c r="AL651">
        <v>396.07192657172499</v>
      </c>
      <c r="AM651">
        <v>78891.171681099702</v>
      </c>
      <c r="AN651">
        <v>6532.2265757864698</v>
      </c>
      <c r="AO651">
        <v>19584.384542083499</v>
      </c>
      <c r="AP651">
        <v>3712.8033307938799</v>
      </c>
      <c r="AQ651">
        <v>25435.7452526624</v>
      </c>
      <c r="AR651">
        <v>6532.2265757864698</v>
      </c>
      <c r="AS651">
        <v>12361.3948733901</v>
      </c>
      <c r="AT651">
        <v>0</v>
      </c>
    </row>
    <row r="652" spans="1:46" x14ac:dyDescent="0.25">
      <c r="A652" t="s">
        <v>3569</v>
      </c>
      <c r="B652">
        <v>2097</v>
      </c>
      <c r="C652" t="s">
        <v>142</v>
      </c>
      <c r="D652">
        <v>629</v>
      </c>
      <c r="E652" t="s">
        <v>884</v>
      </c>
      <c r="F652" t="s">
        <v>2892</v>
      </c>
      <c r="G652" t="s">
        <v>2903</v>
      </c>
      <c r="H652" t="s">
        <v>2904</v>
      </c>
      <c r="I652" t="s">
        <v>2895</v>
      </c>
      <c r="J652">
        <v>204.718757139052</v>
      </c>
      <c r="K652">
        <v>1</v>
      </c>
      <c r="L652">
        <v>1</v>
      </c>
      <c r="M652">
        <v>2</v>
      </c>
      <c r="N652">
        <v>1853014.1560919201</v>
      </c>
      <c r="O652">
        <v>1047489.11318417</v>
      </c>
      <c r="P652">
        <v>752136.62882218405</v>
      </c>
      <c r="Q652">
        <v>92304.7202063859</v>
      </c>
      <c r="R652">
        <v>102960.09320174401</v>
      </c>
      <c r="S652">
        <v>97590.014439282706</v>
      </c>
      <c r="T652">
        <v>2608225.42</v>
      </c>
      <c r="U652">
        <v>1239679.2915064101</v>
      </c>
      <c r="V652">
        <v>3072754.9599658102</v>
      </c>
      <c r="W652">
        <v>736906.53606706404</v>
      </c>
      <c r="X652">
        <v>0</v>
      </c>
      <c r="Y652">
        <v>0</v>
      </c>
      <c r="Z652">
        <v>0</v>
      </c>
      <c r="AA652">
        <v>36592.419293132203</v>
      </c>
      <c r="AB652">
        <v>1650.79618040537</v>
      </c>
      <c r="AC652">
        <v>95636.479898242003</v>
      </c>
      <c r="AD652">
        <v>1953.5345410407001</v>
      </c>
      <c r="AE652">
        <v>0</v>
      </c>
      <c r="AF652">
        <v>0</v>
      </c>
      <c r="AG652">
        <v>0</v>
      </c>
      <c r="AH652">
        <v>0</v>
      </c>
      <c r="AI652">
        <v>0</v>
      </c>
      <c r="AJ652">
        <v>3945494.7259456902</v>
      </c>
      <c r="AK652" s="63">
        <v>19272.756346726801</v>
      </c>
      <c r="AL652">
        <v>396.07192657172499</v>
      </c>
      <c r="AM652">
        <v>78891.171681099702</v>
      </c>
      <c r="AN652">
        <v>6532.2265757864698</v>
      </c>
      <c r="AO652">
        <v>19584.384542083499</v>
      </c>
      <c r="AP652">
        <v>396.07192657172499</v>
      </c>
      <c r="AQ652">
        <v>78891.171681099702</v>
      </c>
      <c r="AR652">
        <v>6532.2265757864898</v>
      </c>
      <c r="AS652">
        <v>19584.384542083499</v>
      </c>
      <c r="AT652">
        <v>0</v>
      </c>
    </row>
    <row r="653" spans="1:46" x14ac:dyDescent="0.25">
      <c r="A653" t="s">
        <v>3570</v>
      </c>
      <c r="B653">
        <v>2097</v>
      </c>
      <c r="C653" t="s">
        <v>142</v>
      </c>
      <c r="D653">
        <v>630</v>
      </c>
      <c r="E653" t="s">
        <v>885</v>
      </c>
      <c r="F653" t="s">
        <v>2892</v>
      </c>
      <c r="G653" t="s">
        <v>2903</v>
      </c>
      <c r="H653" t="s">
        <v>2904</v>
      </c>
      <c r="I653" t="s">
        <v>2895</v>
      </c>
      <c r="J653">
        <v>188.14250611592101</v>
      </c>
      <c r="K653">
        <v>1</v>
      </c>
      <c r="L653">
        <v>1</v>
      </c>
      <c r="M653">
        <v>2</v>
      </c>
      <c r="N653">
        <v>1794579.97890972</v>
      </c>
      <c r="O653">
        <v>988979.91984595603</v>
      </c>
      <c r="P653">
        <v>630989.83962085203</v>
      </c>
      <c r="Q653">
        <v>84755.500535250001</v>
      </c>
      <c r="R653">
        <v>95661.881195952199</v>
      </c>
      <c r="S653">
        <v>89688.068377751202</v>
      </c>
      <c r="T653">
        <v>2455665.71</v>
      </c>
      <c r="U653">
        <v>1139301.41010774</v>
      </c>
      <c r="V653">
        <v>2884324.92537113</v>
      </c>
      <c r="W653">
        <v>675957.01090801298</v>
      </c>
      <c r="X653">
        <v>0</v>
      </c>
      <c r="Y653">
        <v>0</v>
      </c>
      <c r="Z653">
        <v>0</v>
      </c>
      <c r="AA653">
        <v>33629.500134070397</v>
      </c>
      <c r="AB653">
        <v>1055.68369451786</v>
      </c>
      <c r="AC653">
        <v>87892.713181814004</v>
      </c>
      <c r="AD653">
        <v>1795.3551959372501</v>
      </c>
      <c r="AE653">
        <v>0</v>
      </c>
      <c r="AF653">
        <v>0</v>
      </c>
      <c r="AG653">
        <v>0</v>
      </c>
      <c r="AH653">
        <v>0</v>
      </c>
      <c r="AI653">
        <v>0</v>
      </c>
      <c r="AJ653">
        <v>3684655.1884854799</v>
      </c>
      <c r="AK653" s="63">
        <v>19584.384542083499</v>
      </c>
      <c r="AL653">
        <v>396.07192657172499</v>
      </c>
      <c r="AM653">
        <v>78891.171681099702</v>
      </c>
      <c r="AN653">
        <v>6532.2265757864698</v>
      </c>
      <c r="AO653">
        <v>19584.384542083499</v>
      </c>
      <c r="AP653">
        <v>396.07192657172499</v>
      </c>
      <c r="AQ653">
        <v>78891.171681099702</v>
      </c>
      <c r="AR653">
        <v>6532.2265757864898</v>
      </c>
      <c r="AS653">
        <v>19584.384542083499</v>
      </c>
      <c r="AT653">
        <v>0</v>
      </c>
    </row>
    <row r="654" spans="1:46" x14ac:dyDescent="0.25">
      <c r="A654" t="s">
        <v>3571</v>
      </c>
      <c r="B654">
        <v>2097</v>
      </c>
      <c r="C654" t="s">
        <v>142</v>
      </c>
      <c r="D654">
        <v>624</v>
      </c>
      <c r="E654" t="s">
        <v>886</v>
      </c>
      <c r="F654" t="s">
        <v>2892</v>
      </c>
      <c r="G654" t="s">
        <v>2911</v>
      </c>
      <c r="H654" t="s">
        <v>2904</v>
      </c>
      <c r="I654" t="s">
        <v>2895</v>
      </c>
      <c r="J654">
        <v>96.873239436614995</v>
      </c>
      <c r="K654">
        <v>1</v>
      </c>
      <c r="L654">
        <v>1</v>
      </c>
      <c r="M654">
        <v>2</v>
      </c>
      <c r="N654">
        <v>156701.354552128</v>
      </c>
      <c r="O654">
        <v>110081.031871436</v>
      </c>
      <c r="P654">
        <v>228157.33086037301</v>
      </c>
      <c r="Q654">
        <v>43621.983691896101</v>
      </c>
      <c r="R654">
        <v>48056.499080662899</v>
      </c>
      <c r="S654">
        <v>46179.749073886604</v>
      </c>
      <c r="T654">
        <v>0</v>
      </c>
      <c r="U654">
        <v>586618.20005649596</v>
      </c>
      <c r="V654">
        <v>424966.31209518103</v>
      </c>
      <c r="W654">
        <v>144219.51770679699</v>
      </c>
      <c r="X654">
        <v>0</v>
      </c>
      <c r="Y654">
        <v>0</v>
      </c>
      <c r="Z654">
        <v>0</v>
      </c>
      <c r="AA654">
        <v>17315.590643904001</v>
      </c>
      <c r="AB654">
        <v>116.779610613885</v>
      </c>
      <c r="AC654">
        <v>45255.333441500799</v>
      </c>
      <c r="AD654">
        <v>924.41563238581102</v>
      </c>
      <c r="AE654">
        <v>0</v>
      </c>
      <c r="AF654">
        <v>0</v>
      </c>
      <c r="AG654">
        <v>0</v>
      </c>
      <c r="AH654">
        <v>0</v>
      </c>
      <c r="AI654">
        <v>0</v>
      </c>
      <c r="AJ654">
        <v>632797.94913038204</v>
      </c>
      <c r="AK654" s="63">
        <v>6532.2265757864698</v>
      </c>
      <c r="AL654">
        <v>396.07192657172499</v>
      </c>
      <c r="AM654">
        <v>78891.171681099702</v>
      </c>
      <c r="AN654">
        <v>6532.2265757864698</v>
      </c>
      <c r="AO654">
        <v>19584.384542083499</v>
      </c>
      <c r="AP654">
        <v>3712.8033307938799</v>
      </c>
      <c r="AQ654">
        <v>25435.7452526624</v>
      </c>
      <c r="AR654">
        <v>6532.2265757864698</v>
      </c>
      <c r="AS654">
        <v>12361.3948733901</v>
      </c>
      <c r="AT654">
        <v>0</v>
      </c>
    </row>
    <row r="655" spans="1:46" x14ac:dyDescent="0.25">
      <c r="A655" t="s">
        <v>3572</v>
      </c>
      <c r="B655">
        <v>2097</v>
      </c>
      <c r="C655" t="s">
        <v>142</v>
      </c>
      <c r="D655">
        <v>618</v>
      </c>
      <c r="E655" t="s">
        <v>887</v>
      </c>
      <c r="F655" t="s">
        <v>2892</v>
      </c>
      <c r="G655" t="s">
        <v>2893</v>
      </c>
      <c r="H655" t="s">
        <v>2894</v>
      </c>
      <c r="I655" t="s">
        <v>2895</v>
      </c>
      <c r="J655">
        <v>444.50132532160802</v>
      </c>
      <c r="K655">
        <v>3</v>
      </c>
      <c r="L655">
        <v>1</v>
      </c>
      <c r="M655">
        <v>2</v>
      </c>
      <c r="N655">
        <v>3077454.2942463201</v>
      </c>
      <c r="O655">
        <v>1058674.7217844501</v>
      </c>
      <c r="P655">
        <v>1203190.1601452399</v>
      </c>
      <c r="Q655">
        <v>200278.26148570099</v>
      </c>
      <c r="R655">
        <v>222548.71513357601</v>
      </c>
      <c r="S655">
        <v>211895.04744282801</v>
      </c>
      <c r="T655">
        <v>3070457.83</v>
      </c>
      <c r="U655">
        <v>2691688.32279529</v>
      </c>
      <c r="V655">
        <v>4730548.0443847198</v>
      </c>
      <c r="W655">
        <v>951383.18351150898</v>
      </c>
      <c r="X655">
        <v>0</v>
      </c>
      <c r="Y655">
        <v>0</v>
      </c>
      <c r="Z655">
        <v>0</v>
      </c>
      <c r="AA655">
        <v>79452.313504781996</v>
      </c>
      <c r="AB655">
        <v>762.61139428286197</v>
      </c>
      <c r="AC655">
        <v>207653.38095027299</v>
      </c>
      <c r="AD655">
        <v>4241.6664925545701</v>
      </c>
      <c r="AE655">
        <v>0</v>
      </c>
      <c r="AF655">
        <v>0</v>
      </c>
      <c r="AG655">
        <v>0</v>
      </c>
      <c r="AH655">
        <v>0</v>
      </c>
      <c r="AI655">
        <v>0</v>
      </c>
      <c r="AJ655">
        <v>5974041.2002381198</v>
      </c>
      <c r="AK655" s="63">
        <v>13439.872639110201</v>
      </c>
      <c r="AL655">
        <v>396.07192657172499</v>
      </c>
      <c r="AM655">
        <v>78891.171681099702</v>
      </c>
      <c r="AN655">
        <v>6532.2265757864698</v>
      </c>
      <c r="AO655">
        <v>19584.384542083499</v>
      </c>
      <c r="AP655">
        <v>396.07192657172499</v>
      </c>
      <c r="AQ655">
        <v>69679.580315536805</v>
      </c>
      <c r="AR655">
        <v>13110.613576477799</v>
      </c>
      <c r="AS655">
        <v>14830.958744318201</v>
      </c>
      <c r="AT655">
        <v>0</v>
      </c>
    </row>
    <row r="656" spans="1:46" x14ac:dyDescent="0.25">
      <c r="A656" t="s">
        <v>3573</v>
      </c>
      <c r="B656">
        <v>2012</v>
      </c>
      <c r="C656" t="s">
        <v>144</v>
      </c>
      <c r="D656">
        <v>3366</v>
      </c>
      <c r="E656" t="s">
        <v>891</v>
      </c>
      <c r="F656" t="s">
        <v>2892</v>
      </c>
      <c r="G656" t="s">
        <v>2907</v>
      </c>
      <c r="H656" t="s">
        <v>2904</v>
      </c>
      <c r="I656" t="s">
        <v>2895</v>
      </c>
      <c r="J656">
        <v>42.3125</v>
      </c>
      <c r="K656">
        <v>1</v>
      </c>
      <c r="L656">
        <v>1</v>
      </c>
      <c r="M656">
        <v>5</v>
      </c>
      <c r="N656">
        <v>555179.06000000006</v>
      </c>
      <c r="O656">
        <v>120560.21</v>
      </c>
      <c r="P656">
        <v>470669.46</v>
      </c>
      <c r="Q656">
        <v>139907.07999999999</v>
      </c>
      <c r="R656">
        <v>87425.07</v>
      </c>
      <c r="S656">
        <v>180284.64</v>
      </c>
      <c r="T656">
        <v>640065.32999999996</v>
      </c>
      <c r="U656">
        <v>733675.55</v>
      </c>
      <c r="V656">
        <v>1147055.8400000001</v>
      </c>
      <c r="W656">
        <v>226685.04</v>
      </c>
      <c r="X656">
        <v>0</v>
      </c>
      <c r="Y656">
        <v>0</v>
      </c>
      <c r="Z656">
        <v>0</v>
      </c>
      <c r="AA656">
        <v>0</v>
      </c>
      <c r="AB656">
        <v>0</v>
      </c>
      <c r="AC656">
        <v>151682.95000000001</v>
      </c>
      <c r="AD656">
        <v>28601.69</v>
      </c>
      <c r="AE656">
        <v>0</v>
      </c>
      <c r="AF656">
        <v>0</v>
      </c>
      <c r="AG656">
        <v>0</v>
      </c>
      <c r="AH656">
        <v>0</v>
      </c>
      <c r="AI656">
        <v>0</v>
      </c>
      <c r="AJ656">
        <v>1554025.52</v>
      </c>
      <c r="AK656" s="63">
        <v>36727.3387296898</v>
      </c>
      <c r="AL656">
        <v>396.07192657172499</v>
      </c>
      <c r="AM656">
        <v>78891.171681099702</v>
      </c>
      <c r="AN656">
        <v>36727.3387296898</v>
      </c>
      <c r="AO656">
        <v>36727.3387296898</v>
      </c>
      <c r="AP656">
        <v>396.07192657172499</v>
      </c>
      <c r="AQ656">
        <v>59280.106098625802</v>
      </c>
      <c r="AR656">
        <v>36727.3387296898</v>
      </c>
      <c r="AS656">
        <v>36727.3387296898</v>
      </c>
      <c r="AT656">
        <v>0</v>
      </c>
    </row>
    <row r="657" spans="1:46" x14ac:dyDescent="0.25">
      <c r="A657" t="s">
        <v>3575</v>
      </c>
      <c r="B657">
        <v>2092</v>
      </c>
      <c r="C657" t="s">
        <v>145</v>
      </c>
      <c r="D657">
        <v>5349</v>
      </c>
      <c r="E657" t="s">
        <v>892</v>
      </c>
      <c r="F657" t="s">
        <v>2906</v>
      </c>
      <c r="G657" t="s">
        <v>2907</v>
      </c>
      <c r="H657" t="s">
        <v>2894</v>
      </c>
      <c r="I657" t="s">
        <v>2895</v>
      </c>
      <c r="J657">
        <v>379.69999999993098</v>
      </c>
      <c r="K657">
        <v>1</v>
      </c>
      <c r="L657">
        <v>1</v>
      </c>
      <c r="M657">
        <v>1</v>
      </c>
      <c r="N657">
        <v>109406.41921579299</v>
      </c>
      <c r="O657">
        <v>149482.709145756</v>
      </c>
      <c r="P657">
        <v>345324.79667056201</v>
      </c>
      <c r="Q657">
        <v>290411.796632257</v>
      </c>
      <c r="R657">
        <v>364536.23134660698</v>
      </c>
      <c r="S657">
        <v>153123.70609732499</v>
      </c>
      <c r="T657">
        <v>0</v>
      </c>
      <c r="U657">
        <v>1259161.95301097</v>
      </c>
      <c r="V657">
        <v>978421.65557325503</v>
      </c>
      <c r="W657">
        <v>244552.22804981799</v>
      </c>
      <c r="X657">
        <v>0</v>
      </c>
      <c r="Y657">
        <v>0</v>
      </c>
      <c r="Z657">
        <v>36188.069387901603</v>
      </c>
      <c r="AA657">
        <v>0</v>
      </c>
      <c r="AB657">
        <v>0</v>
      </c>
      <c r="AC657">
        <v>132598.557647404</v>
      </c>
      <c r="AD657">
        <v>20525.1484499213</v>
      </c>
      <c r="AE657">
        <v>0</v>
      </c>
      <c r="AF657">
        <v>0</v>
      </c>
      <c r="AG657">
        <v>0</v>
      </c>
      <c r="AH657">
        <v>0</v>
      </c>
      <c r="AI657">
        <v>0</v>
      </c>
      <c r="AJ657">
        <v>1412285.6591083</v>
      </c>
      <c r="AK657" s="63">
        <v>3719.4776378945398</v>
      </c>
      <c r="AL657">
        <v>396.07192657172499</v>
      </c>
      <c r="AM657">
        <v>78891.171681099702</v>
      </c>
      <c r="AN657">
        <v>3719.4776378945398</v>
      </c>
      <c r="AO657">
        <v>16723.080394903802</v>
      </c>
      <c r="AP657">
        <v>396.07192657172499</v>
      </c>
      <c r="AQ657">
        <v>59280.106098625802</v>
      </c>
      <c r="AR657">
        <v>3719.4776378945398</v>
      </c>
      <c r="AS657">
        <v>3719.4776378945398</v>
      </c>
      <c r="AT657">
        <v>0</v>
      </c>
    </row>
    <row r="658" spans="1:46" x14ac:dyDescent="0.25">
      <c r="A658" t="s">
        <v>3576</v>
      </c>
      <c r="B658">
        <v>2092</v>
      </c>
      <c r="C658" t="s">
        <v>145</v>
      </c>
      <c r="D658">
        <v>599</v>
      </c>
      <c r="E658" t="s">
        <v>893</v>
      </c>
      <c r="F658" t="s">
        <v>2892</v>
      </c>
      <c r="G658" t="s">
        <v>2903</v>
      </c>
      <c r="H658" t="s">
        <v>2904</v>
      </c>
      <c r="I658" t="s">
        <v>2895</v>
      </c>
      <c r="J658">
        <v>186.119248826149</v>
      </c>
      <c r="K658">
        <v>1</v>
      </c>
      <c r="L658">
        <v>1</v>
      </c>
      <c r="M658">
        <v>1</v>
      </c>
      <c r="N658">
        <v>1100622.3142934099</v>
      </c>
      <c r="O658">
        <v>452263.87874035002</v>
      </c>
      <c r="P658">
        <v>862726.39152061997</v>
      </c>
      <c r="Q658">
        <v>142352.45045946201</v>
      </c>
      <c r="R658">
        <v>180701.78646077999</v>
      </c>
      <c r="S658">
        <v>75057.332515974005</v>
      </c>
      <c r="T658">
        <v>2121457.77</v>
      </c>
      <c r="U658">
        <v>617209.05147461605</v>
      </c>
      <c r="V658">
        <v>2346917.8130723299</v>
      </c>
      <c r="W658">
        <v>374010.54042507597</v>
      </c>
      <c r="X658">
        <v>0</v>
      </c>
      <c r="Y658">
        <v>0</v>
      </c>
      <c r="Z658">
        <v>17738.467977208398</v>
      </c>
      <c r="AA658">
        <v>0</v>
      </c>
      <c r="AB658">
        <v>0</v>
      </c>
      <c r="AC658">
        <v>64996.428614090401</v>
      </c>
      <c r="AD658">
        <v>10060.903901883699</v>
      </c>
      <c r="AE658">
        <v>0</v>
      </c>
      <c r="AF658">
        <v>0</v>
      </c>
      <c r="AG658">
        <v>0</v>
      </c>
      <c r="AH658">
        <v>0</v>
      </c>
      <c r="AI658">
        <v>0</v>
      </c>
      <c r="AJ658">
        <v>2813724.15399059</v>
      </c>
      <c r="AK658" s="63">
        <v>15117.8568135037</v>
      </c>
      <c r="AL658">
        <v>396.07192657172499</v>
      </c>
      <c r="AM658">
        <v>78891.171681099702</v>
      </c>
      <c r="AN658">
        <v>3719.4776378945398</v>
      </c>
      <c r="AO658">
        <v>16723.080394903802</v>
      </c>
      <c r="AP658">
        <v>396.07192657172499</v>
      </c>
      <c r="AQ658">
        <v>78891.171681099702</v>
      </c>
      <c r="AR658">
        <v>15117.8568135037</v>
      </c>
      <c r="AS658">
        <v>15117.8568135037</v>
      </c>
      <c r="AT658">
        <v>0</v>
      </c>
    </row>
    <row r="659" spans="1:46" x14ac:dyDescent="0.25">
      <c r="A659" t="s">
        <v>3577</v>
      </c>
      <c r="B659">
        <v>2092</v>
      </c>
      <c r="C659" t="s">
        <v>145</v>
      </c>
      <c r="D659">
        <v>2092</v>
      </c>
      <c r="E659" t="s">
        <v>145</v>
      </c>
      <c r="F659" t="s">
        <v>1871</v>
      </c>
      <c r="G659" t="s">
        <v>1871</v>
      </c>
      <c r="H659" t="s">
        <v>2899</v>
      </c>
      <c r="I659" t="s">
        <v>2895</v>
      </c>
      <c r="J659">
        <v>7.486486486485</v>
      </c>
      <c r="K659">
        <v>0</v>
      </c>
      <c r="L659">
        <v>0</v>
      </c>
      <c r="M659">
        <v>1</v>
      </c>
      <c r="N659">
        <v>2157.1495364601001</v>
      </c>
      <c r="O659">
        <v>2947.3275796235698</v>
      </c>
      <c r="P659">
        <v>6808.7158907632702</v>
      </c>
      <c r="Q659">
        <v>5726.0047168912797</v>
      </c>
      <c r="R659">
        <v>7187.5047927601699</v>
      </c>
      <c r="S659">
        <v>3019.1165563822401</v>
      </c>
      <c r="T659">
        <v>0</v>
      </c>
      <c r="U659">
        <v>24826.702516498401</v>
      </c>
      <c r="V659">
        <v>19291.389261350501</v>
      </c>
      <c r="W659">
        <v>4821.7986582435997</v>
      </c>
      <c r="X659">
        <v>0</v>
      </c>
      <c r="Y659">
        <v>0</v>
      </c>
      <c r="Z659">
        <v>713.51459690428203</v>
      </c>
      <c r="AA659">
        <v>0</v>
      </c>
      <c r="AB659">
        <v>0</v>
      </c>
      <c r="AC659">
        <v>2614.4253620091499</v>
      </c>
      <c r="AD659">
        <v>404.69119437309001</v>
      </c>
      <c r="AE659">
        <v>0</v>
      </c>
      <c r="AF659">
        <v>0</v>
      </c>
      <c r="AG659">
        <v>0</v>
      </c>
      <c r="AH659">
        <v>0</v>
      </c>
      <c r="AI659">
        <v>0</v>
      </c>
      <c r="AJ659">
        <v>27845.8190728806</v>
      </c>
      <c r="AK659" s="63">
        <v>3719.4776378945398</v>
      </c>
      <c r="AL659">
        <v>396.07192657172499</v>
      </c>
      <c r="AM659">
        <v>78891.171681099702</v>
      </c>
      <c r="AN659">
        <v>3719.4776378945398</v>
      </c>
      <c r="AO659">
        <v>16723.080394903802</v>
      </c>
      <c r="AP659">
        <v>539.66620917061095</v>
      </c>
      <c r="AQ659">
        <v>36189.915802998497</v>
      </c>
      <c r="AR659">
        <v>3719.4776378945398</v>
      </c>
      <c r="AS659">
        <v>3719.4776378945398</v>
      </c>
      <c r="AT659">
        <v>0</v>
      </c>
    </row>
    <row r="660" spans="1:46" x14ac:dyDescent="0.25">
      <c r="A660" t="s">
        <v>3578</v>
      </c>
      <c r="B660">
        <v>2092</v>
      </c>
      <c r="C660" t="s">
        <v>145</v>
      </c>
      <c r="D660">
        <v>598</v>
      </c>
      <c r="E660" t="s">
        <v>894</v>
      </c>
      <c r="F660" t="s">
        <v>2892</v>
      </c>
      <c r="G660" t="s">
        <v>2893</v>
      </c>
      <c r="H660" t="s">
        <v>2894</v>
      </c>
      <c r="I660" t="s">
        <v>2895</v>
      </c>
      <c r="J660">
        <v>158.557142857092</v>
      </c>
      <c r="K660">
        <v>1</v>
      </c>
      <c r="L660">
        <v>1</v>
      </c>
      <c r="M660">
        <v>1</v>
      </c>
      <c r="N660">
        <v>885704.74367154203</v>
      </c>
      <c r="O660">
        <v>299019.12369421398</v>
      </c>
      <c r="P660">
        <v>1042586.09285963</v>
      </c>
      <c r="Q660">
        <v>121271.70062158001</v>
      </c>
      <c r="R660">
        <v>239039.97579726201</v>
      </c>
      <c r="S660">
        <v>63942.2105411784</v>
      </c>
      <c r="T660">
        <v>2061814.1</v>
      </c>
      <c r="U660">
        <v>525807.53664422606</v>
      </c>
      <c r="V660">
        <v>2072892.80202852</v>
      </c>
      <c r="W660">
        <v>499617.22838009603</v>
      </c>
      <c r="X660">
        <v>0</v>
      </c>
      <c r="Y660">
        <v>0</v>
      </c>
      <c r="Z660">
        <v>15111.606235609501</v>
      </c>
      <c r="AA660">
        <v>0</v>
      </c>
      <c r="AB660">
        <v>0</v>
      </c>
      <c r="AC660">
        <v>55371.2100277789</v>
      </c>
      <c r="AD660">
        <v>8571.0005133995001</v>
      </c>
      <c r="AE660">
        <v>0</v>
      </c>
      <c r="AF660">
        <v>0</v>
      </c>
      <c r="AG660">
        <v>0</v>
      </c>
      <c r="AH660">
        <v>0</v>
      </c>
      <c r="AI660">
        <v>0</v>
      </c>
      <c r="AJ660">
        <v>2651563.8471854101</v>
      </c>
      <c r="AK660" s="63">
        <v>16723.080394903802</v>
      </c>
      <c r="AL660">
        <v>396.07192657172499</v>
      </c>
      <c r="AM660">
        <v>78891.171681099702</v>
      </c>
      <c r="AN660">
        <v>3719.4776378945398</v>
      </c>
      <c r="AO660">
        <v>16723.080394903802</v>
      </c>
      <c r="AP660">
        <v>396.07192657172499</v>
      </c>
      <c r="AQ660">
        <v>69679.580315536805</v>
      </c>
      <c r="AR660">
        <v>3719.4776378945398</v>
      </c>
      <c r="AS660">
        <v>16723.080394903802</v>
      </c>
      <c r="AT660">
        <v>0</v>
      </c>
    </row>
    <row r="661" spans="1:46" x14ac:dyDescent="0.25">
      <c r="A661" t="s">
        <v>3579</v>
      </c>
      <c r="B661">
        <v>2092</v>
      </c>
      <c r="C661" t="s">
        <v>145</v>
      </c>
      <c r="D661">
        <v>5252</v>
      </c>
      <c r="E661" t="s">
        <v>895</v>
      </c>
      <c r="F661" t="s">
        <v>2906</v>
      </c>
      <c r="G661" t="s">
        <v>2893</v>
      </c>
      <c r="H661" t="s">
        <v>2894</v>
      </c>
      <c r="I661" t="s">
        <v>2895</v>
      </c>
      <c r="J661">
        <v>134.79032258051799</v>
      </c>
      <c r="K661">
        <v>1</v>
      </c>
      <c r="L661">
        <v>1</v>
      </c>
      <c r="M661">
        <v>1</v>
      </c>
      <c r="N661">
        <v>38838.363282799197</v>
      </c>
      <c r="O661">
        <v>53065.110840057401</v>
      </c>
      <c r="P661">
        <v>122587.41305842801</v>
      </c>
      <c r="Q661">
        <v>103093.75756981</v>
      </c>
      <c r="R661">
        <v>129407.311602592</v>
      </c>
      <c r="S661">
        <v>54357.6342891405</v>
      </c>
      <c r="T661">
        <v>0</v>
      </c>
      <c r="U661">
        <v>446991.95635368698</v>
      </c>
      <c r="V661">
        <v>347331.50006454397</v>
      </c>
      <c r="W661">
        <v>86813.994486766896</v>
      </c>
      <c r="X661">
        <v>0</v>
      </c>
      <c r="Y661">
        <v>0</v>
      </c>
      <c r="Z661">
        <v>12846.4618023764</v>
      </c>
      <c r="AA661">
        <v>0</v>
      </c>
      <c r="AB661">
        <v>0</v>
      </c>
      <c r="AC661">
        <v>47071.378348717997</v>
      </c>
      <c r="AD661">
        <v>7286.2559404224703</v>
      </c>
      <c r="AE661">
        <v>0</v>
      </c>
      <c r="AF661">
        <v>0</v>
      </c>
      <c r="AG661">
        <v>0</v>
      </c>
      <c r="AH661">
        <v>0</v>
      </c>
      <c r="AI661">
        <v>0</v>
      </c>
      <c r="AJ661">
        <v>501349.59064282803</v>
      </c>
      <c r="AK661" s="63">
        <v>3719.4776378945398</v>
      </c>
      <c r="AL661">
        <v>396.07192657172499</v>
      </c>
      <c r="AM661">
        <v>78891.171681099702</v>
      </c>
      <c r="AN661">
        <v>3719.4776378945398</v>
      </c>
      <c r="AO661">
        <v>16723.080394903802</v>
      </c>
      <c r="AP661">
        <v>396.07192657172499</v>
      </c>
      <c r="AQ661">
        <v>69679.580315536805</v>
      </c>
      <c r="AR661">
        <v>3719.4776378945398</v>
      </c>
      <c r="AS661">
        <v>16723.080394903802</v>
      </c>
      <c r="AT661">
        <v>0</v>
      </c>
    </row>
    <row r="662" spans="1:46" x14ac:dyDescent="0.25">
      <c r="A662" t="s">
        <v>3580</v>
      </c>
      <c r="B662">
        <v>2112</v>
      </c>
      <c r="C662" t="s">
        <v>146</v>
      </c>
      <c r="D662">
        <v>2112</v>
      </c>
      <c r="E662" t="s">
        <v>146</v>
      </c>
      <c r="F662" t="s">
        <v>1871</v>
      </c>
      <c r="G662" t="s">
        <v>1871</v>
      </c>
      <c r="H662" t="s">
        <v>2899</v>
      </c>
      <c r="I662" t="s">
        <v>2895</v>
      </c>
      <c r="J662">
        <v>3</v>
      </c>
      <c r="K662">
        <v>0</v>
      </c>
      <c r="L662">
        <v>0</v>
      </c>
      <c r="M662">
        <v>3</v>
      </c>
      <c r="N662">
        <v>28697.16</v>
      </c>
      <c r="O662">
        <v>0</v>
      </c>
      <c r="P662">
        <v>457.77</v>
      </c>
      <c r="Q662">
        <v>7294.42</v>
      </c>
      <c r="R662">
        <v>0</v>
      </c>
      <c r="S662">
        <v>1178.26</v>
      </c>
      <c r="T662">
        <v>0</v>
      </c>
      <c r="U662">
        <v>36449.35</v>
      </c>
      <c r="V662">
        <v>36449.35</v>
      </c>
      <c r="W662">
        <v>0</v>
      </c>
      <c r="X662">
        <v>0</v>
      </c>
      <c r="Y662">
        <v>0</v>
      </c>
      <c r="Z662">
        <v>0</v>
      </c>
      <c r="AA662">
        <v>0</v>
      </c>
      <c r="AB662">
        <v>0</v>
      </c>
      <c r="AC662">
        <v>1178.26</v>
      </c>
      <c r="AD662">
        <v>0</v>
      </c>
      <c r="AE662">
        <v>0</v>
      </c>
      <c r="AF662">
        <v>0</v>
      </c>
      <c r="AG662">
        <v>0</v>
      </c>
      <c r="AH662">
        <v>0</v>
      </c>
      <c r="AI662">
        <v>0</v>
      </c>
      <c r="AJ662">
        <v>37627.61</v>
      </c>
      <c r="AK662" s="63">
        <v>12542.5366666667</v>
      </c>
      <c r="AL662">
        <v>396.07192657172499</v>
      </c>
      <c r="AM662">
        <v>78891.171681099702</v>
      </c>
      <c r="AN662">
        <v>12542.5366666667</v>
      </c>
      <c r="AO662">
        <v>12542.5366666667</v>
      </c>
      <c r="AP662">
        <v>539.66620917061095</v>
      </c>
      <c r="AQ662">
        <v>36189.915802998497</v>
      </c>
      <c r="AR662">
        <v>12542.5366666667</v>
      </c>
      <c r="AS662">
        <v>12542.5366666667</v>
      </c>
      <c r="AT662">
        <v>0</v>
      </c>
    </row>
    <row r="663" spans="1:46" x14ac:dyDescent="0.25">
      <c r="A663" t="s">
        <v>3581</v>
      </c>
      <c r="B663">
        <v>2085</v>
      </c>
      <c r="C663" t="s">
        <v>147</v>
      </c>
      <c r="D663">
        <v>568</v>
      </c>
      <c r="E663" t="s">
        <v>896</v>
      </c>
      <c r="F663" t="s">
        <v>2892</v>
      </c>
      <c r="G663" t="s">
        <v>2893</v>
      </c>
      <c r="H663" t="s">
        <v>2894</v>
      </c>
      <c r="I663" t="s">
        <v>2895</v>
      </c>
      <c r="J663">
        <v>79.431034482751997</v>
      </c>
      <c r="K663">
        <v>1</v>
      </c>
      <c r="L663">
        <v>1</v>
      </c>
      <c r="M663">
        <v>2</v>
      </c>
      <c r="N663">
        <v>616697.75987040997</v>
      </c>
      <c r="O663">
        <v>178253.95864484899</v>
      </c>
      <c r="P663">
        <v>371726.23739840899</v>
      </c>
      <c r="Q663">
        <v>133545.82989237501</v>
      </c>
      <c r="R663">
        <v>141660.44366351501</v>
      </c>
      <c r="S663">
        <v>77030.395892815897</v>
      </c>
      <c r="T663">
        <v>561185.84</v>
      </c>
      <c r="U663">
        <v>880698.38946955698</v>
      </c>
      <c r="V663">
        <v>1165505.29081703</v>
      </c>
      <c r="W663">
        <v>276378.93865253299</v>
      </c>
      <c r="X663">
        <v>0</v>
      </c>
      <c r="Y663">
        <v>0</v>
      </c>
      <c r="Z663">
        <v>0</v>
      </c>
      <c r="AA663">
        <v>0</v>
      </c>
      <c r="AB663">
        <v>0</v>
      </c>
      <c r="AC663">
        <v>60496.598396660003</v>
      </c>
      <c r="AD663">
        <v>16533.797496155901</v>
      </c>
      <c r="AE663">
        <v>0</v>
      </c>
      <c r="AF663">
        <v>0</v>
      </c>
      <c r="AG663">
        <v>0</v>
      </c>
      <c r="AH663">
        <v>0</v>
      </c>
      <c r="AI663">
        <v>0</v>
      </c>
      <c r="AJ663">
        <v>1518914.6253623699</v>
      </c>
      <c r="AK663" s="63">
        <v>19122.432878451302</v>
      </c>
      <c r="AL663">
        <v>396.07192657172499</v>
      </c>
      <c r="AM663">
        <v>78891.171681099702</v>
      </c>
      <c r="AN663">
        <v>19122.432878451302</v>
      </c>
      <c r="AO663">
        <v>23979.924474102099</v>
      </c>
      <c r="AP663">
        <v>396.07192657172499</v>
      </c>
      <c r="AQ663">
        <v>69679.580315536805</v>
      </c>
      <c r="AR663">
        <v>19122.432878451302</v>
      </c>
      <c r="AS663">
        <v>19122.432878451302</v>
      </c>
      <c r="AT663">
        <v>0</v>
      </c>
    </row>
    <row r="664" spans="1:46" x14ac:dyDescent="0.25">
      <c r="A664" t="s">
        <v>3582</v>
      </c>
      <c r="B664">
        <v>2085</v>
      </c>
      <c r="C664" t="s">
        <v>147</v>
      </c>
      <c r="D664">
        <v>569</v>
      </c>
      <c r="E664" t="s">
        <v>897</v>
      </c>
      <c r="F664" t="s">
        <v>2892</v>
      </c>
      <c r="G664" t="s">
        <v>2903</v>
      </c>
      <c r="H664" t="s">
        <v>2904</v>
      </c>
      <c r="I664" t="s">
        <v>2895</v>
      </c>
      <c r="J664">
        <v>77.568965517238993</v>
      </c>
      <c r="K664">
        <v>1</v>
      </c>
      <c r="L664">
        <v>2</v>
      </c>
      <c r="M664">
        <v>2</v>
      </c>
      <c r="N664">
        <v>824287.65012958995</v>
      </c>
      <c r="O664">
        <v>328818.94135515101</v>
      </c>
      <c r="P664">
        <v>363012.01260159101</v>
      </c>
      <c r="Q664">
        <v>130415.170107625</v>
      </c>
      <c r="R664">
        <v>138339.55633648499</v>
      </c>
      <c r="S664">
        <v>75224.604107184103</v>
      </c>
      <c r="T664">
        <v>924820.79</v>
      </c>
      <c r="U664">
        <v>860052.54053044203</v>
      </c>
      <c r="V664">
        <v>1498900.8491829699</v>
      </c>
      <c r="W664">
        <v>285972.48134746798</v>
      </c>
      <c r="X664">
        <v>0</v>
      </c>
      <c r="Y664">
        <v>0</v>
      </c>
      <c r="Z664">
        <v>0</v>
      </c>
      <c r="AA664">
        <v>0</v>
      </c>
      <c r="AB664">
        <v>0</v>
      </c>
      <c r="AC664">
        <v>59078.401603339997</v>
      </c>
      <c r="AD664">
        <v>16146.202503844001</v>
      </c>
      <c r="AE664">
        <v>0</v>
      </c>
      <c r="AF664">
        <v>0</v>
      </c>
      <c r="AG664">
        <v>0</v>
      </c>
      <c r="AH664">
        <v>0</v>
      </c>
      <c r="AI664">
        <v>0</v>
      </c>
      <c r="AJ664">
        <v>1860097.9346376299</v>
      </c>
      <c r="AK664" s="63">
        <v>23979.924474102099</v>
      </c>
      <c r="AL664">
        <v>396.07192657172499</v>
      </c>
      <c r="AM664">
        <v>78891.171681099702</v>
      </c>
      <c r="AN664">
        <v>19122.432878451302</v>
      </c>
      <c r="AO664">
        <v>23979.924474102099</v>
      </c>
      <c r="AP664">
        <v>396.07192657172499</v>
      </c>
      <c r="AQ664">
        <v>78891.171681099702</v>
      </c>
      <c r="AR664">
        <v>23979.924474102099</v>
      </c>
      <c r="AS664">
        <v>23979.924474102099</v>
      </c>
      <c r="AT664">
        <v>0</v>
      </c>
    </row>
    <row r="665" spans="1:46" x14ac:dyDescent="0.25">
      <c r="A665" t="s">
        <v>3583</v>
      </c>
      <c r="B665">
        <v>2094</v>
      </c>
      <c r="C665" t="s">
        <v>148</v>
      </c>
      <c r="D665">
        <v>603</v>
      </c>
      <c r="E665" t="s">
        <v>898</v>
      </c>
      <c r="F665" t="s">
        <v>2892</v>
      </c>
      <c r="G665" t="s">
        <v>2893</v>
      </c>
      <c r="H665" t="s">
        <v>2894</v>
      </c>
      <c r="I665" t="s">
        <v>2895</v>
      </c>
      <c r="J665">
        <v>161.94999999999499</v>
      </c>
      <c r="K665">
        <v>1</v>
      </c>
      <c r="L665">
        <v>1</v>
      </c>
      <c r="M665">
        <v>1</v>
      </c>
      <c r="N665">
        <v>1287100.11150968</v>
      </c>
      <c r="O665">
        <v>324638.11208424001</v>
      </c>
      <c r="P665">
        <v>370702.98489154503</v>
      </c>
      <c r="Q665">
        <v>113121.405622625</v>
      </c>
      <c r="R665">
        <v>151437.219615371</v>
      </c>
      <c r="S665">
        <v>66819.4341197756</v>
      </c>
      <c r="T665">
        <v>1692613.63</v>
      </c>
      <c r="U665">
        <v>554386.20372345799</v>
      </c>
      <c r="V665">
        <v>1981828.5458895999</v>
      </c>
      <c r="W665">
        <v>265171.287833863</v>
      </c>
      <c r="X665">
        <v>0</v>
      </c>
      <c r="Y665">
        <v>0</v>
      </c>
      <c r="Z665">
        <v>0</v>
      </c>
      <c r="AA665">
        <v>0</v>
      </c>
      <c r="AB665">
        <v>0</v>
      </c>
      <c r="AC665">
        <v>43043.653828880102</v>
      </c>
      <c r="AD665">
        <v>23775.7802908954</v>
      </c>
      <c r="AE665">
        <v>0</v>
      </c>
      <c r="AF665">
        <v>0</v>
      </c>
      <c r="AG665">
        <v>0</v>
      </c>
      <c r="AH665">
        <v>0</v>
      </c>
      <c r="AI665">
        <v>0</v>
      </c>
      <c r="AJ665">
        <v>2313819.2678432302</v>
      </c>
      <c r="AK665" s="63">
        <v>14287.2446300914</v>
      </c>
      <c r="AL665">
        <v>396.07192657172499</v>
      </c>
      <c r="AM665">
        <v>78891.171681099702</v>
      </c>
      <c r="AN665">
        <v>3835.7865874853501</v>
      </c>
      <c r="AO665">
        <v>18434.027699951399</v>
      </c>
      <c r="AP665">
        <v>396.07192657172499</v>
      </c>
      <c r="AQ665">
        <v>69679.580315536805</v>
      </c>
      <c r="AR665">
        <v>14287.2446300914</v>
      </c>
      <c r="AS665">
        <v>14287.2446300914</v>
      </c>
      <c r="AT665">
        <v>0</v>
      </c>
    </row>
    <row r="666" spans="1:46" x14ac:dyDescent="0.25">
      <c r="A666" t="s">
        <v>3584</v>
      </c>
      <c r="B666">
        <v>2094</v>
      </c>
      <c r="C666" t="s">
        <v>148</v>
      </c>
      <c r="D666">
        <v>2094</v>
      </c>
      <c r="E666" t="s">
        <v>148</v>
      </c>
      <c r="F666" t="s">
        <v>1871</v>
      </c>
      <c r="G666" t="s">
        <v>1871</v>
      </c>
      <c r="H666" t="s">
        <v>2899</v>
      </c>
      <c r="I666" t="s">
        <v>2895</v>
      </c>
      <c r="J666">
        <v>4.1487360236699997</v>
      </c>
      <c r="K666">
        <v>0</v>
      </c>
      <c r="L666">
        <v>0</v>
      </c>
      <c r="M666">
        <v>1</v>
      </c>
      <c r="N666">
        <v>2525.2210184696701</v>
      </c>
      <c r="O666">
        <v>441.45758804656799</v>
      </c>
      <c r="P666">
        <v>4457.9469909874197</v>
      </c>
      <c r="Q666">
        <v>2897.8749648335001</v>
      </c>
      <c r="R666">
        <v>3879.4260471919301</v>
      </c>
      <c r="S666">
        <v>1711.7393850815999</v>
      </c>
      <c r="T666">
        <v>0</v>
      </c>
      <c r="U666">
        <v>14201.9266095291</v>
      </c>
      <c r="V666">
        <v>8174.1401005009802</v>
      </c>
      <c r="W666">
        <v>6027.7865090281102</v>
      </c>
      <c r="X666">
        <v>0</v>
      </c>
      <c r="Y666">
        <v>0</v>
      </c>
      <c r="Z666">
        <v>0</v>
      </c>
      <c r="AA666">
        <v>0</v>
      </c>
      <c r="AB666">
        <v>0</v>
      </c>
      <c r="AC666">
        <v>1102.6659909247401</v>
      </c>
      <c r="AD666">
        <v>609.07339415686397</v>
      </c>
      <c r="AE666">
        <v>0</v>
      </c>
      <c r="AF666">
        <v>0</v>
      </c>
      <c r="AG666">
        <v>0</v>
      </c>
      <c r="AH666">
        <v>0</v>
      </c>
      <c r="AI666">
        <v>0</v>
      </c>
      <c r="AJ666">
        <v>15913.665994610699</v>
      </c>
      <c r="AK666" s="63">
        <v>3835.7865874853501</v>
      </c>
      <c r="AL666">
        <v>396.07192657172499</v>
      </c>
      <c r="AM666">
        <v>78891.171681099702</v>
      </c>
      <c r="AN666">
        <v>3835.7865874853501</v>
      </c>
      <c r="AO666">
        <v>18434.027699951399</v>
      </c>
      <c r="AP666">
        <v>539.66620917061095</v>
      </c>
      <c r="AQ666">
        <v>36189.915802998497</v>
      </c>
      <c r="AR666">
        <v>3835.7865874853501</v>
      </c>
      <c r="AS666">
        <v>3835.7865874853501</v>
      </c>
      <c r="AT666">
        <v>0</v>
      </c>
    </row>
    <row r="667" spans="1:46" x14ac:dyDescent="0.25">
      <c r="A667" t="s">
        <v>3585</v>
      </c>
      <c r="B667">
        <v>2094</v>
      </c>
      <c r="C667" t="s">
        <v>148</v>
      </c>
      <c r="D667">
        <v>604</v>
      </c>
      <c r="E667" t="s">
        <v>899</v>
      </c>
      <c r="F667" t="s">
        <v>2892</v>
      </c>
      <c r="G667" t="s">
        <v>2903</v>
      </c>
      <c r="H667" t="s">
        <v>2904</v>
      </c>
      <c r="I667" t="s">
        <v>2895</v>
      </c>
      <c r="J667">
        <v>157.76981981981601</v>
      </c>
      <c r="K667">
        <v>1</v>
      </c>
      <c r="L667">
        <v>1</v>
      </c>
      <c r="M667">
        <v>1</v>
      </c>
      <c r="N667">
        <v>1445596.0413017101</v>
      </c>
      <c r="O667">
        <v>679474.40859483602</v>
      </c>
      <c r="P667">
        <v>448817.84016807901</v>
      </c>
      <c r="Q667">
        <v>110201.567044436</v>
      </c>
      <c r="R667">
        <v>159148.65056950701</v>
      </c>
      <c r="S667">
        <v>65094.721096260502</v>
      </c>
      <c r="T667">
        <v>2303161.87</v>
      </c>
      <c r="U667">
        <v>540076.63767857</v>
      </c>
      <c r="V667">
        <v>2498797.4522352498</v>
      </c>
      <c r="W667">
        <v>344441.05544332502</v>
      </c>
      <c r="X667">
        <v>0</v>
      </c>
      <c r="Y667">
        <v>0</v>
      </c>
      <c r="Z667">
        <v>0</v>
      </c>
      <c r="AA667">
        <v>0</v>
      </c>
      <c r="AB667">
        <v>0</v>
      </c>
      <c r="AC667">
        <v>41932.630496876598</v>
      </c>
      <c r="AD667">
        <v>23162.090599383901</v>
      </c>
      <c r="AE667">
        <v>0</v>
      </c>
      <c r="AF667">
        <v>0</v>
      </c>
      <c r="AG667">
        <v>0</v>
      </c>
      <c r="AH667">
        <v>0</v>
      </c>
      <c r="AI667">
        <v>0</v>
      </c>
      <c r="AJ667">
        <v>2908333.2287748298</v>
      </c>
      <c r="AK667" s="63">
        <v>18434.027699951399</v>
      </c>
      <c r="AL667">
        <v>396.07192657172499</v>
      </c>
      <c r="AM667">
        <v>78891.171681099702</v>
      </c>
      <c r="AN667">
        <v>3835.7865874853501</v>
      </c>
      <c r="AO667">
        <v>18434.027699951399</v>
      </c>
      <c r="AP667">
        <v>396.07192657172499</v>
      </c>
      <c r="AQ667">
        <v>78891.171681099702</v>
      </c>
      <c r="AR667">
        <v>18434.027699951399</v>
      </c>
      <c r="AS667">
        <v>18434.027699951399</v>
      </c>
      <c r="AT667">
        <v>0</v>
      </c>
    </row>
    <row r="668" spans="1:46" x14ac:dyDescent="0.25">
      <c r="A668" t="s">
        <v>3586</v>
      </c>
      <c r="B668">
        <v>2094</v>
      </c>
      <c r="C668" t="s">
        <v>148</v>
      </c>
      <c r="D668">
        <v>5444</v>
      </c>
      <c r="E668" t="s">
        <v>900</v>
      </c>
      <c r="F668" t="s">
        <v>2906</v>
      </c>
      <c r="G668" t="s">
        <v>2907</v>
      </c>
      <c r="H668" t="s">
        <v>2899</v>
      </c>
      <c r="I668" t="s">
        <v>2895</v>
      </c>
      <c r="J668">
        <v>330.483333333301</v>
      </c>
      <c r="K668">
        <v>1</v>
      </c>
      <c r="L668">
        <v>1</v>
      </c>
      <c r="M668">
        <v>1</v>
      </c>
      <c r="N668">
        <v>201156.07617014099</v>
      </c>
      <c r="O668">
        <v>35165.981732877197</v>
      </c>
      <c r="P668">
        <v>355114.70794938901</v>
      </c>
      <c r="Q668">
        <v>230841.242368106</v>
      </c>
      <c r="R668">
        <v>309030.423767931</v>
      </c>
      <c r="S668">
        <v>136355.105398883</v>
      </c>
      <c r="T668">
        <v>0</v>
      </c>
      <c r="U668">
        <v>1131308.43198844</v>
      </c>
      <c r="V668">
        <v>651142.19177465898</v>
      </c>
      <c r="W668">
        <v>480166.24021378497</v>
      </c>
      <c r="X668">
        <v>0</v>
      </c>
      <c r="Y668">
        <v>0</v>
      </c>
      <c r="Z668">
        <v>0</v>
      </c>
      <c r="AA668">
        <v>0</v>
      </c>
      <c r="AB668">
        <v>0</v>
      </c>
      <c r="AC668">
        <v>87837.049683318604</v>
      </c>
      <c r="AD668">
        <v>48518.055715563904</v>
      </c>
      <c r="AE668">
        <v>0</v>
      </c>
      <c r="AF668">
        <v>0</v>
      </c>
      <c r="AG668">
        <v>0</v>
      </c>
      <c r="AH668">
        <v>0</v>
      </c>
      <c r="AI668">
        <v>0</v>
      </c>
      <c r="AJ668">
        <v>1267663.5373873301</v>
      </c>
      <c r="AK668" s="63">
        <v>3835.7865874853501</v>
      </c>
      <c r="AL668">
        <v>396.07192657172499</v>
      </c>
      <c r="AM668">
        <v>78891.171681099702</v>
      </c>
      <c r="AN668">
        <v>3835.7865874853501</v>
      </c>
      <c r="AO668">
        <v>18434.027699951399</v>
      </c>
      <c r="AP668">
        <v>396.07192657172499</v>
      </c>
      <c r="AQ668">
        <v>59280.106098625802</v>
      </c>
      <c r="AR668">
        <v>3835.7865874853501</v>
      </c>
      <c r="AS668">
        <v>3835.7865874853501</v>
      </c>
      <c r="AT668">
        <v>0</v>
      </c>
    </row>
    <row r="669" spans="1:46" x14ac:dyDescent="0.25">
      <c r="A669" t="s">
        <v>3587</v>
      </c>
      <c r="B669">
        <v>2090</v>
      </c>
      <c r="C669" t="s">
        <v>149</v>
      </c>
      <c r="D669">
        <v>594</v>
      </c>
      <c r="E669" t="s">
        <v>901</v>
      </c>
      <c r="F669" t="s">
        <v>2906</v>
      </c>
      <c r="G669" t="s">
        <v>2907</v>
      </c>
      <c r="H669" t="s">
        <v>2894</v>
      </c>
      <c r="I669" t="s">
        <v>2895</v>
      </c>
      <c r="J669">
        <v>224.12074978202301</v>
      </c>
      <c r="K669">
        <v>1</v>
      </c>
      <c r="L669">
        <v>1</v>
      </c>
      <c r="M669">
        <v>2</v>
      </c>
      <c r="N669">
        <v>2252488.7935186801</v>
      </c>
      <c r="O669">
        <v>873729.85575556697</v>
      </c>
      <c r="P669">
        <v>1192911.5814892501</v>
      </c>
      <c r="Q669">
        <v>347158.34097279998</v>
      </c>
      <c r="R669">
        <v>152257.36719602201</v>
      </c>
      <c r="S669">
        <v>237820.87169338501</v>
      </c>
      <c r="T669">
        <v>2985708.62</v>
      </c>
      <c r="U669">
        <v>1832837.31893232</v>
      </c>
      <c r="V669">
        <v>3614059.2987287198</v>
      </c>
      <c r="W669">
        <v>1204486.64020359</v>
      </c>
      <c r="X669">
        <v>0</v>
      </c>
      <c r="Y669">
        <v>0</v>
      </c>
      <c r="Z669">
        <v>0</v>
      </c>
      <c r="AA669">
        <v>0</v>
      </c>
      <c r="AB669">
        <v>0</v>
      </c>
      <c r="AC669">
        <v>181338.887556228</v>
      </c>
      <c r="AD669">
        <v>56481.9841371578</v>
      </c>
      <c r="AE669">
        <v>0</v>
      </c>
      <c r="AF669">
        <v>0</v>
      </c>
      <c r="AG669">
        <v>0</v>
      </c>
      <c r="AH669">
        <v>0</v>
      </c>
      <c r="AI669">
        <v>0</v>
      </c>
      <c r="AJ669">
        <v>5056366.8106257003</v>
      </c>
      <c r="AK669" s="63">
        <v>22560.9044032891</v>
      </c>
      <c r="AL669">
        <v>396.07192657172499</v>
      </c>
      <c r="AM669">
        <v>78891.171681099702</v>
      </c>
      <c r="AN669">
        <v>9239.02937429755</v>
      </c>
      <c r="AO669">
        <v>22560.9044032891</v>
      </c>
      <c r="AP669">
        <v>396.07192657172499</v>
      </c>
      <c r="AQ669">
        <v>59280.106098625802</v>
      </c>
      <c r="AR669">
        <v>22560.9044032891</v>
      </c>
      <c r="AS669">
        <v>22560.9044032891</v>
      </c>
      <c r="AT669">
        <v>0</v>
      </c>
    </row>
    <row r="670" spans="1:46" x14ac:dyDescent="0.25">
      <c r="A670" t="s">
        <v>4320</v>
      </c>
      <c r="B670">
        <v>2090</v>
      </c>
      <c r="C670" t="s">
        <v>149</v>
      </c>
      <c r="D670">
        <v>2090</v>
      </c>
      <c r="E670" t="s">
        <v>149</v>
      </c>
      <c r="F670" t="s">
        <v>1871</v>
      </c>
      <c r="G670" t="s">
        <v>1871</v>
      </c>
      <c r="H670" t="s">
        <v>2899</v>
      </c>
      <c r="I670" t="s">
        <v>2895</v>
      </c>
      <c r="J670">
        <v>1</v>
      </c>
      <c r="K670">
        <v>0</v>
      </c>
      <c r="L670">
        <v>0</v>
      </c>
      <c r="M670">
        <v>2</v>
      </c>
      <c r="N670">
        <v>81.256481322632595</v>
      </c>
      <c r="O670">
        <v>1101.2442444334699</v>
      </c>
      <c r="P670">
        <v>4890.5685107482605</v>
      </c>
      <c r="Q670">
        <v>1548.97902720048</v>
      </c>
      <c r="R670">
        <v>555.85280397814597</v>
      </c>
      <c r="S670">
        <v>1061.12830661457</v>
      </c>
      <c r="T670">
        <v>0</v>
      </c>
      <c r="U670">
        <v>8177.9010676829803</v>
      </c>
      <c r="V670">
        <v>6262.9012712740496</v>
      </c>
      <c r="W670">
        <v>1914.99979640893</v>
      </c>
      <c r="X670">
        <v>0</v>
      </c>
      <c r="Y670">
        <v>0</v>
      </c>
      <c r="Z670">
        <v>0</v>
      </c>
      <c r="AA670">
        <v>0</v>
      </c>
      <c r="AB670">
        <v>0</v>
      </c>
      <c r="AC670">
        <v>809.11244377236596</v>
      </c>
      <c r="AD670">
        <v>252.01586284220201</v>
      </c>
      <c r="AE670">
        <v>0</v>
      </c>
      <c r="AF670">
        <v>0</v>
      </c>
      <c r="AG670">
        <v>0</v>
      </c>
      <c r="AH670">
        <v>0</v>
      </c>
      <c r="AI670">
        <v>0</v>
      </c>
      <c r="AJ670">
        <v>9239.02937429755</v>
      </c>
      <c r="AK670" s="63">
        <v>9239.02937429755</v>
      </c>
      <c r="AL670">
        <v>396.07192657172499</v>
      </c>
      <c r="AM670">
        <v>78891.171681099702</v>
      </c>
      <c r="AN670">
        <v>9239.02937429755</v>
      </c>
      <c r="AO670">
        <v>22560.9044032891</v>
      </c>
      <c r="AP670">
        <v>539.66620917061095</v>
      </c>
      <c r="AQ670">
        <v>36189.915802998497</v>
      </c>
      <c r="AR670">
        <v>9239.02937429755</v>
      </c>
      <c r="AS670">
        <v>9239.02937429755</v>
      </c>
      <c r="AT670">
        <v>0</v>
      </c>
    </row>
    <row r="671" spans="1:46" x14ac:dyDescent="0.25">
      <c r="A671" t="s">
        <v>3588</v>
      </c>
      <c r="B671">
        <v>2256</v>
      </c>
      <c r="C671" t="s">
        <v>150</v>
      </c>
      <c r="D671">
        <v>1228</v>
      </c>
      <c r="E671" t="s">
        <v>902</v>
      </c>
      <c r="F671" t="s">
        <v>2892</v>
      </c>
      <c r="G671" t="s">
        <v>2893</v>
      </c>
      <c r="H671" t="s">
        <v>2894</v>
      </c>
      <c r="I671" t="s">
        <v>2895</v>
      </c>
      <c r="J671">
        <v>502.01408450702297</v>
      </c>
      <c r="K671">
        <v>2</v>
      </c>
      <c r="L671">
        <v>1</v>
      </c>
      <c r="M671">
        <v>2</v>
      </c>
      <c r="N671">
        <v>4181489.18723054</v>
      </c>
      <c r="O671">
        <v>1043992.64937882</v>
      </c>
      <c r="P671">
        <v>950736.17208401405</v>
      </c>
      <c r="Q671">
        <v>193608.76792241901</v>
      </c>
      <c r="R671">
        <v>122805.986871838</v>
      </c>
      <c r="S671">
        <v>254048.60049222101</v>
      </c>
      <c r="T671">
        <v>4788757.7</v>
      </c>
      <c r="U671">
        <v>1703875.0634876301</v>
      </c>
      <c r="V671">
        <v>5625864.9005267303</v>
      </c>
      <c r="W671">
        <v>865767.02920136706</v>
      </c>
      <c r="X671">
        <v>0</v>
      </c>
      <c r="Y671">
        <v>0</v>
      </c>
      <c r="Z671">
        <v>0</v>
      </c>
      <c r="AA671">
        <v>0</v>
      </c>
      <c r="AB671">
        <v>1000.83375951843</v>
      </c>
      <c r="AC671">
        <v>185270.07558979301</v>
      </c>
      <c r="AD671">
        <v>68778.524902428398</v>
      </c>
      <c r="AE671">
        <v>0</v>
      </c>
      <c r="AF671">
        <v>0</v>
      </c>
      <c r="AG671">
        <v>0</v>
      </c>
      <c r="AH671">
        <v>0</v>
      </c>
      <c r="AI671">
        <v>0</v>
      </c>
      <c r="AJ671">
        <v>6746681.3639798397</v>
      </c>
      <c r="AK671" s="63">
        <v>13439.2272491818</v>
      </c>
      <c r="AL671">
        <v>396.07192657172499</v>
      </c>
      <c r="AM671">
        <v>78891.171681099702</v>
      </c>
      <c r="AN671">
        <v>3900.13691727897</v>
      </c>
      <c r="AO671">
        <v>13989.3683032354</v>
      </c>
      <c r="AP671">
        <v>396.07192657172499</v>
      </c>
      <c r="AQ671">
        <v>69679.580315536805</v>
      </c>
      <c r="AR671">
        <v>12495.997069765501</v>
      </c>
      <c r="AS671">
        <v>13989.3683032354</v>
      </c>
      <c r="AT671">
        <v>0</v>
      </c>
    </row>
    <row r="672" spans="1:46" x14ac:dyDescent="0.25">
      <c r="A672" t="s">
        <v>3589</v>
      </c>
      <c r="B672">
        <v>2256</v>
      </c>
      <c r="C672" t="s">
        <v>150</v>
      </c>
      <c r="D672">
        <v>1315</v>
      </c>
      <c r="E672" t="s">
        <v>903</v>
      </c>
      <c r="F672" t="s">
        <v>2892</v>
      </c>
      <c r="G672" t="s">
        <v>2911</v>
      </c>
      <c r="H672" t="s">
        <v>2904</v>
      </c>
      <c r="I672" t="s">
        <v>2895</v>
      </c>
      <c r="J672">
        <v>827.40845070420005</v>
      </c>
      <c r="K672">
        <v>1</v>
      </c>
      <c r="L672">
        <v>1</v>
      </c>
      <c r="M672">
        <v>2</v>
      </c>
      <c r="N672">
        <v>5613153.3489620797</v>
      </c>
      <c r="O672">
        <v>1893172.49928845</v>
      </c>
      <c r="P672">
        <v>1548291.86932575</v>
      </c>
      <c r="Q672">
        <v>319101.66597566201</v>
      </c>
      <c r="R672">
        <v>202406.096702665</v>
      </c>
      <c r="S672">
        <v>418717.25400544598</v>
      </c>
      <c r="T672">
        <v>6767836.4900000002</v>
      </c>
      <c r="U672">
        <v>2808288.9902546001</v>
      </c>
      <c r="V672">
        <v>8665587.8447853606</v>
      </c>
      <c r="W672">
        <v>908888.083522534</v>
      </c>
      <c r="X672">
        <v>0</v>
      </c>
      <c r="Y672">
        <v>0</v>
      </c>
      <c r="Z672">
        <v>0</v>
      </c>
      <c r="AA672">
        <v>0</v>
      </c>
      <c r="AB672">
        <v>1649.5519467124</v>
      </c>
      <c r="AC672">
        <v>305358.01870207401</v>
      </c>
      <c r="AD672">
        <v>113359.235303372</v>
      </c>
      <c r="AE672">
        <v>0</v>
      </c>
      <c r="AF672">
        <v>0</v>
      </c>
      <c r="AG672">
        <v>0</v>
      </c>
      <c r="AH672">
        <v>0</v>
      </c>
      <c r="AI672">
        <v>0</v>
      </c>
      <c r="AJ672">
        <v>9994842.7342600506</v>
      </c>
      <c r="AK672" s="63">
        <v>12079.69621987</v>
      </c>
      <c r="AL672">
        <v>396.07192657172499</v>
      </c>
      <c r="AM672">
        <v>78891.171681099702</v>
      </c>
      <c r="AN672">
        <v>3900.13691727897</v>
      </c>
      <c r="AO672">
        <v>13989.3683032354</v>
      </c>
      <c r="AP672">
        <v>3712.8033307938799</v>
      </c>
      <c r="AQ672">
        <v>25435.7452526624</v>
      </c>
      <c r="AR672">
        <v>12079.69621987</v>
      </c>
      <c r="AS672">
        <v>12364.005173563401</v>
      </c>
      <c r="AT672">
        <v>0</v>
      </c>
    </row>
    <row r="673" spans="1:46" x14ac:dyDescent="0.25">
      <c r="A673" t="s">
        <v>3590</v>
      </c>
      <c r="B673">
        <v>2256</v>
      </c>
      <c r="C673" t="s">
        <v>150</v>
      </c>
      <c r="D673">
        <v>2784</v>
      </c>
      <c r="E673" t="s">
        <v>904</v>
      </c>
      <c r="F673" t="s">
        <v>2892</v>
      </c>
      <c r="G673" t="s">
        <v>2893</v>
      </c>
      <c r="H673" t="s">
        <v>2894</v>
      </c>
      <c r="I673" t="s">
        <v>2895</v>
      </c>
      <c r="J673">
        <v>451.60563380280098</v>
      </c>
      <c r="K673">
        <v>2</v>
      </c>
      <c r="L673">
        <v>1</v>
      </c>
      <c r="M673">
        <v>2</v>
      </c>
      <c r="N673">
        <v>3826336.1505008</v>
      </c>
      <c r="O673">
        <v>981914.92119777598</v>
      </c>
      <c r="P673">
        <v>904910.45530965098</v>
      </c>
      <c r="Q673">
        <v>174168.042383202</v>
      </c>
      <c r="R673">
        <v>110474.740146975</v>
      </c>
      <c r="S673">
        <v>228538.96490706701</v>
      </c>
      <c r="T673">
        <v>4465019.47</v>
      </c>
      <c r="U673">
        <v>1532784.8395384101</v>
      </c>
      <c r="V673">
        <v>5187608.7577114599</v>
      </c>
      <c r="W673">
        <v>809295.21421043901</v>
      </c>
      <c r="X673">
        <v>0</v>
      </c>
      <c r="Y673">
        <v>0</v>
      </c>
      <c r="Z673">
        <v>0</v>
      </c>
      <c r="AA673">
        <v>0</v>
      </c>
      <c r="AB673">
        <v>900.33761650812005</v>
      </c>
      <c r="AC673">
        <v>166666.65835398599</v>
      </c>
      <c r="AD673">
        <v>61872.3065530811</v>
      </c>
      <c r="AE673">
        <v>0</v>
      </c>
      <c r="AF673">
        <v>0</v>
      </c>
      <c r="AG673">
        <v>0</v>
      </c>
      <c r="AH673">
        <v>0</v>
      </c>
      <c r="AI673">
        <v>0</v>
      </c>
      <c r="AJ673">
        <v>6226343.2744454704</v>
      </c>
      <c r="AK673" s="63">
        <v>13787.1248903956</v>
      </c>
      <c r="AL673">
        <v>396.07192657172499</v>
      </c>
      <c r="AM673">
        <v>78891.171681099702</v>
      </c>
      <c r="AN673">
        <v>3900.13691727897</v>
      </c>
      <c r="AO673">
        <v>13989.3683032354</v>
      </c>
      <c r="AP673">
        <v>396.07192657172499</v>
      </c>
      <c r="AQ673">
        <v>69679.580315536805</v>
      </c>
      <c r="AR673">
        <v>12495.997069765501</v>
      </c>
      <c r="AS673">
        <v>13989.3683032354</v>
      </c>
      <c r="AT673">
        <v>0</v>
      </c>
    </row>
    <row r="674" spans="1:46" x14ac:dyDescent="0.25">
      <c r="A674" t="s">
        <v>3591</v>
      </c>
      <c r="B674">
        <v>2256</v>
      </c>
      <c r="C674" t="s">
        <v>150</v>
      </c>
      <c r="D674">
        <v>1234</v>
      </c>
      <c r="E674" t="s">
        <v>905</v>
      </c>
      <c r="F674" t="s">
        <v>2892</v>
      </c>
      <c r="G674" t="s">
        <v>2903</v>
      </c>
      <c r="H674" t="s">
        <v>2904</v>
      </c>
      <c r="I674" t="s">
        <v>2895</v>
      </c>
      <c r="J674">
        <v>2086.9725403237198</v>
      </c>
      <c r="K674">
        <v>1</v>
      </c>
      <c r="L674">
        <v>1</v>
      </c>
      <c r="M674">
        <v>2</v>
      </c>
      <c r="N674">
        <v>15061751.0153512</v>
      </c>
      <c r="O674">
        <v>6203191.3824774995</v>
      </c>
      <c r="P674">
        <v>3645241.8393743602</v>
      </c>
      <c r="Q674">
        <v>804870.21119493002</v>
      </c>
      <c r="R674">
        <v>530152.27788910398</v>
      </c>
      <c r="S674">
        <v>1056130.63357691</v>
      </c>
      <c r="T674">
        <v>19161858.710000001</v>
      </c>
      <c r="U674">
        <v>7083348.0162870903</v>
      </c>
      <c r="V674">
        <v>22644582.834447399</v>
      </c>
      <c r="W674">
        <v>3596463.2265556101</v>
      </c>
      <c r="X674">
        <v>0</v>
      </c>
      <c r="Y674">
        <v>0</v>
      </c>
      <c r="Z674">
        <v>0</v>
      </c>
      <c r="AA674">
        <v>0</v>
      </c>
      <c r="AB674">
        <v>4160.6652841125397</v>
      </c>
      <c r="AC674">
        <v>770204.60626974294</v>
      </c>
      <c r="AD674">
        <v>285926.02730716998</v>
      </c>
      <c r="AE674">
        <v>0</v>
      </c>
      <c r="AF674">
        <v>0</v>
      </c>
      <c r="AG674">
        <v>0</v>
      </c>
      <c r="AH674">
        <v>0</v>
      </c>
      <c r="AI674">
        <v>0</v>
      </c>
      <c r="AJ674">
        <v>27301337.359864</v>
      </c>
      <c r="AK674" s="63">
        <v>13081.7904080468</v>
      </c>
      <c r="AL674">
        <v>396.07192657172499</v>
      </c>
      <c r="AM674">
        <v>78891.171681099702</v>
      </c>
      <c r="AN674">
        <v>3900.13691727897</v>
      </c>
      <c r="AO674">
        <v>13989.3683032354</v>
      </c>
      <c r="AP674">
        <v>396.07192657172499</v>
      </c>
      <c r="AQ674">
        <v>78891.171681099702</v>
      </c>
      <c r="AR674">
        <v>13081.7904080468</v>
      </c>
      <c r="AS674">
        <v>13081.7904080468</v>
      </c>
      <c r="AT674">
        <v>0</v>
      </c>
    </row>
    <row r="675" spans="1:46" x14ac:dyDescent="0.25">
      <c r="A675" t="s">
        <v>3592</v>
      </c>
      <c r="B675">
        <v>2256</v>
      </c>
      <c r="C675" t="s">
        <v>150</v>
      </c>
      <c r="D675">
        <v>2256</v>
      </c>
      <c r="E675" t="s">
        <v>150</v>
      </c>
      <c r="F675" t="s">
        <v>1871</v>
      </c>
      <c r="G675" t="s">
        <v>1871</v>
      </c>
      <c r="H675" t="s">
        <v>2899</v>
      </c>
      <c r="I675" t="s">
        <v>2895</v>
      </c>
      <c r="J675">
        <v>3.9166666666649999</v>
      </c>
      <c r="K675">
        <v>0</v>
      </c>
      <c r="L675">
        <v>0</v>
      </c>
      <c r="M675">
        <v>2</v>
      </c>
      <c r="N675">
        <v>2147.0493838386901</v>
      </c>
      <c r="O675">
        <v>3750.74341506159</v>
      </c>
      <c r="P675">
        <v>4927.0420216534803</v>
      </c>
      <c r="Q675">
        <v>1510.5173960218101</v>
      </c>
      <c r="R675">
        <v>958.12075814597995</v>
      </c>
      <c r="S675">
        <v>1982.06328461459</v>
      </c>
      <c r="T675">
        <v>0</v>
      </c>
      <c r="U675">
        <v>13293.472974721501</v>
      </c>
      <c r="V675">
        <v>10358.2213312479</v>
      </c>
      <c r="W675">
        <v>2927.4432326227602</v>
      </c>
      <c r="X675">
        <v>0</v>
      </c>
      <c r="Y675">
        <v>0</v>
      </c>
      <c r="Z675">
        <v>0</v>
      </c>
      <c r="AA675">
        <v>0</v>
      </c>
      <c r="AB675">
        <v>7.80841085091906</v>
      </c>
      <c r="AC675">
        <v>1445.4597028002199</v>
      </c>
      <c r="AD675">
        <v>536.60358181436902</v>
      </c>
      <c r="AE675">
        <v>0</v>
      </c>
      <c r="AF675">
        <v>0</v>
      </c>
      <c r="AG675">
        <v>0</v>
      </c>
      <c r="AH675">
        <v>0</v>
      </c>
      <c r="AI675">
        <v>0</v>
      </c>
      <c r="AJ675">
        <v>15275.536259336101</v>
      </c>
      <c r="AK675" s="63">
        <v>3900.13691727897</v>
      </c>
      <c r="AL675">
        <v>396.07192657172499</v>
      </c>
      <c r="AM675">
        <v>78891.171681099702</v>
      </c>
      <c r="AN675">
        <v>3900.13691727897</v>
      </c>
      <c r="AO675">
        <v>13989.3683032354</v>
      </c>
      <c r="AP675">
        <v>539.66620917061095</v>
      </c>
      <c r="AQ675">
        <v>36189.915802998497</v>
      </c>
      <c r="AR675">
        <v>3900.13691727897</v>
      </c>
      <c r="AS675">
        <v>3900.13691727897</v>
      </c>
      <c r="AT675">
        <v>0</v>
      </c>
    </row>
    <row r="676" spans="1:46" x14ac:dyDescent="0.25">
      <c r="A676" t="s">
        <v>3593</v>
      </c>
      <c r="B676">
        <v>2256</v>
      </c>
      <c r="C676" t="s">
        <v>150</v>
      </c>
      <c r="D676">
        <v>1230</v>
      </c>
      <c r="E676" t="s">
        <v>906</v>
      </c>
      <c r="F676" t="s">
        <v>2892</v>
      </c>
      <c r="G676" t="s">
        <v>2893</v>
      </c>
      <c r="H676" t="s">
        <v>2894</v>
      </c>
      <c r="I676" t="s">
        <v>2895</v>
      </c>
      <c r="J676">
        <v>562.50704225351001</v>
      </c>
      <c r="K676">
        <v>1</v>
      </c>
      <c r="L676">
        <v>1</v>
      </c>
      <c r="M676">
        <v>2</v>
      </c>
      <c r="N676">
        <v>4305903.8674831903</v>
      </c>
      <c r="O676">
        <v>1109720.8307640101</v>
      </c>
      <c r="P676">
        <v>974257.16778559098</v>
      </c>
      <c r="Q676">
        <v>216938.724946995</v>
      </c>
      <c r="R676">
        <v>137604.17203062499</v>
      </c>
      <c r="S676">
        <v>284661.58871190698</v>
      </c>
      <c r="T676">
        <v>4835231.87</v>
      </c>
      <c r="U676">
        <v>1909192.89301041</v>
      </c>
      <c r="V676">
        <v>6023164.7976297699</v>
      </c>
      <c r="W676">
        <v>720138.53063363</v>
      </c>
      <c r="X676">
        <v>0</v>
      </c>
      <c r="Y676">
        <v>0</v>
      </c>
      <c r="Z676">
        <v>0</v>
      </c>
      <c r="AA676">
        <v>0</v>
      </c>
      <c r="AB676">
        <v>1121.43474700916</v>
      </c>
      <c r="AC676">
        <v>207595.215860205</v>
      </c>
      <c r="AD676">
        <v>77066.372851702603</v>
      </c>
      <c r="AE676">
        <v>0</v>
      </c>
      <c r="AF676">
        <v>0</v>
      </c>
      <c r="AG676">
        <v>0</v>
      </c>
      <c r="AH676">
        <v>0</v>
      </c>
      <c r="AI676">
        <v>0</v>
      </c>
      <c r="AJ676">
        <v>7029086.3517223196</v>
      </c>
      <c r="AK676" s="63">
        <v>12495.997069765501</v>
      </c>
      <c r="AL676">
        <v>396.07192657172499</v>
      </c>
      <c r="AM676">
        <v>78891.171681099702</v>
      </c>
      <c r="AN676">
        <v>3900.13691727897</v>
      </c>
      <c r="AO676">
        <v>13989.3683032354</v>
      </c>
      <c r="AP676">
        <v>396.07192657172499</v>
      </c>
      <c r="AQ676">
        <v>69679.580315536805</v>
      </c>
      <c r="AR676">
        <v>12495.997069765501</v>
      </c>
      <c r="AS676">
        <v>13989.3683032354</v>
      </c>
      <c r="AT676">
        <v>0</v>
      </c>
    </row>
    <row r="677" spans="1:46" x14ac:dyDescent="0.25">
      <c r="A677" t="s">
        <v>3594</v>
      </c>
      <c r="B677">
        <v>2256</v>
      </c>
      <c r="C677" t="s">
        <v>150</v>
      </c>
      <c r="D677">
        <v>1231</v>
      </c>
      <c r="E677" t="s">
        <v>907</v>
      </c>
      <c r="F677" t="s">
        <v>2892</v>
      </c>
      <c r="G677" t="s">
        <v>2893</v>
      </c>
      <c r="H677" t="s">
        <v>2894</v>
      </c>
      <c r="I677" t="s">
        <v>2895</v>
      </c>
      <c r="J677">
        <v>503.81690140842602</v>
      </c>
      <c r="K677">
        <v>3</v>
      </c>
      <c r="L677">
        <v>1</v>
      </c>
      <c r="M677">
        <v>2</v>
      </c>
      <c r="N677">
        <v>4241404.1504860297</v>
      </c>
      <c r="O677">
        <v>1045296.24285665</v>
      </c>
      <c r="P677">
        <v>951354.50837266794</v>
      </c>
      <c r="Q677">
        <v>194304.04952873799</v>
      </c>
      <c r="R677">
        <v>123247.003798572</v>
      </c>
      <c r="S677">
        <v>254960.931689452</v>
      </c>
      <c r="T677">
        <v>4845611.99</v>
      </c>
      <c r="U677">
        <v>1709993.96504265</v>
      </c>
      <c r="V677">
        <v>5659632.3843100099</v>
      </c>
      <c r="W677">
        <v>894969.14281098603</v>
      </c>
      <c r="X677">
        <v>0</v>
      </c>
      <c r="Y677">
        <v>0</v>
      </c>
      <c r="Z677">
        <v>0</v>
      </c>
      <c r="AA677">
        <v>0</v>
      </c>
      <c r="AB677">
        <v>1004.42792166017</v>
      </c>
      <c r="AC677">
        <v>185935.41155128399</v>
      </c>
      <c r="AD677">
        <v>69025.520138168504</v>
      </c>
      <c r="AE677">
        <v>0</v>
      </c>
      <c r="AF677">
        <v>0</v>
      </c>
      <c r="AG677">
        <v>0</v>
      </c>
      <c r="AH677">
        <v>0</v>
      </c>
      <c r="AI677">
        <v>0</v>
      </c>
      <c r="AJ677">
        <v>6810566.8867320996</v>
      </c>
      <c r="AK677" s="63">
        <v>13517.9404813397</v>
      </c>
      <c r="AL677">
        <v>396.07192657172499</v>
      </c>
      <c r="AM677">
        <v>78891.171681099702</v>
      </c>
      <c r="AN677">
        <v>3900.13691727897</v>
      </c>
      <c r="AO677">
        <v>13989.3683032354</v>
      </c>
      <c r="AP677">
        <v>396.07192657172499</v>
      </c>
      <c r="AQ677">
        <v>69679.580315536805</v>
      </c>
      <c r="AR677">
        <v>12495.997069765501</v>
      </c>
      <c r="AS677">
        <v>13989.3683032354</v>
      </c>
      <c r="AT677">
        <v>0</v>
      </c>
    </row>
    <row r="678" spans="1:46" x14ac:dyDescent="0.25">
      <c r="A678" t="s">
        <v>3595</v>
      </c>
      <c r="B678">
        <v>2256</v>
      </c>
      <c r="C678" t="s">
        <v>150</v>
      </c>
      <c r="D678">
        <v>1233</v>
      </c>
      <c r="E678" t="s">
        <v>908</v>
      </c>
      <c r="F678" t="s">
        <v>2892</v>
      </c>
      <c r="G678" t="s">
        <v>2911</v>
      </c>
      <c r="H678" t="s">
        <v>2904</v>
      </c>
      <c r="I678" t="s">
        <v>2895</v>
      </c>
      <c r="J678">
        <v>855.35471734505904</v>
      </c>
      <c r="K678">
        <v>1</v>
      </c>
      <c r="L678">
        <v>1</v>
      </c>
      <c r="M678">
        <v>2</v>
      </c>
      <c r="N678">
        <v>5905941.9422570299</v>
      </c>
      <c r="O678">
        <v>1891151.4975213299</v>
      </c>
      <c r="P678">
        <v>1557858.6533907501</v>
      </c>
      <c r="Q678">
        <v>329879.53540074301</v>
      </c>
      <c r="R678">
        <v>457918.81623831601</v>
      </c>
      <c r="S678">
        <v>432859.705678022</v>
      </c>
      <c r="T678">
        <v>7239609.6399999997</v>
      </c>
      <c r="U678">
        <v>2903140.8048081598</v>
      </c>
      <c r="V678">
        <v>8975104.8818700109</v>
      </c>
      <c r="W678">
        <v>1165940.29628548</v>
      </c>
      <c r="X678">
        <v>0</v>
      </c>
      <c r="Y678">
        <v>0</v>
      </c>
      <c r="Z678">
        <v>0</v>
      </c>
      <c r="AA678">
        <v>0</v>
      </c>
      <c r="AB678">
        <v>1705.26665267357</v>
      </c>
      <c r="AC678">
        <v>315671.68736754399</v>
      </c>
      <c r="AD678">
        <v>117188.018310478</v>
      </c>
      <c r="AE678">
        <v>0</v>
      </c>
      <c r="AF678">
        <v>0</v>
      </c>
      <c r="AG678">
        <v>0</v>
      </c>
      <c r="AH678">
        <v>0</v>
      </c>
      <c r="AI678">
        <v>0</v>
      </c>
      <c r="AJ678">
        <v>10575610.150486199</v>
      </c>
      <c r="AK678" s="63">
        <v>12364.005173563401</v>
      </c>
      <c r="AL678">
        <v>396.07192657172499</v>
      </c>
      <c r="AM678">
        <v>78891.171681099702</v>
      </c>
      <c r="AN678">
        <v>3900.13691727897</v>
      </c>
      <c r="AO678">
        <v>13989.3683032354</v>
      </c>
      <c r="AP678">
        <v>3712.8033307938799</v>
      </c>
      <c r="AQ678">
        <v>25435.7452526624</v>
      </c>
      <c r="AR678">
        <v>12079.69621987</v>
      </c>
      <c r="AS678">
        <v>12364.005173563401</v>
      </c>
      <c r="AT678">
        <v>0</v>
      </c>
    </row>
    <row r="679" spans="1:46" x14ac:dyDescent="0.25">
      <c r="A679" t="s">
        <v>3596</v>
      </c>
      <c r="B679">
        <v>2256</v>
      </c>
      <c r="C679" t="s">
        <v>150</v>
      </c>
      <c r="D679">
        <v>4639</v>
      </c>
      <c r="E679" t="s">
        <v>909</v>
      </c>
      <c r="F679" t="s">
        <v>2892</v>
      </c>
      <c r="G679" t="s">
        <v>2893</v>
      </c>
      <c r="H679" t="s">
        <v>2894</v>
      </c>
      <c r="I679" t="s">
        <v>2895</v>
      </c>
      <c r="J679">
        <v>457.50704225348898</v>
      </c>
      <c r="K679">
        <v>4</v>
      </c>
      <c r="L679">
        <v>1</v>
      </c>
      <c r="M679">
        <v>2</v>
      </c>
      <c r="N679">
        <v>3911853.8412355701</v>
      </c>
      <c r="O679">
        <v>1037978.48601974</v>
      </c>
      <c r="P679">
        <v>930514.37933267001</v>
      </c>
      <c r="Q679">
        <v>176444.003266385</v>
      </c>
      <c r="R679">
        <v>111918.381493079</v>
      </c>
      <c r="S679">
        <v>231525.42406050401</v>
      </c>
      <c r="T679">
        <v>4615894.41</v>
      </c>
      <c r="U679">
        <v>1552814.68134744</v>
      </c>
      <c r="V679">
        <v>5227210.3608769998</v>
      </c>
      <c r="W679">
        <v>940586.62758880097</v>
      </c>
      <c r="X679">
        <v>0</v>
      </c>
      <c r="Y679">
        <v>0</v>
      </c>
      <c r="Z679">
        <v>0</v>
      </c>
      <c r="AA679">
        <v>0</v>
      </c>
      <c r="AB679">
        <v>912.10288164397002</v>
      </c>
      <c r="AC679">
        <v>168844.59404043001</v>
      </c>
      <c r="AD679">
        <v>62680.830020074303</v>
      </c>
      <c r="AE679">
        <v>0</v>
      </c>
      <c r="AF679">
        <v>0</v>
      </c>
      <c r="AG679">
        <v>0</v>
      </c>
      <c r="AH679">
        <v>0</v>
      </c>
      <c r="AI679">
        <v>0</v>
      </c>
      <c r="AJ679">
        <v>6400234.5154079404</v>
      </c>
      <c r="AK679" s="63">
        <v>13989.3683032354</v>
      </c>
      <c r="AL679">
        <v>396.07192657172499</v>
      </c>
      <c r="AM679">
        <v>78891.171681099702</v>
      </c>
      <c r="AN679">
        <v>3900.13691727897</v>
      </c>
      <c r="AO679">
        <v>13989.3683032354</v>
      </c>
      <c r="AP679">
        <v>396.07192657172499</v>
      </c>
      <c r="AQ679">
        <v>69679.580315536805</v>
      </c>
      <c r="AR679">
        <v>12495.997069765501</v>
      </c>
      <c r="AS679">
        <v>13989.3683032354</v>
      </c>
      <c r="AT679">
        <v>0</v>
      </c>
    </row>
    <row r="680" spans="1:46" x14ac:dyDescent="0.25">
      <c r="A680" t="s">
        <v>3597</v>
      </c>
      <c r="B680">
        <v>2256</v>
      </c>
      <c r="C680" t="s">
        <v>150</v>
      </c>
      <c r="D680">
        <v>1232</v>
      </c>
      <c r="E680" t="s">
        <v>910</v>
      </c>
      <c r="F680" t="s">
        <v>2892</v>
      </c>
      <c r="G680" t="s">
        <v>2893</v>
      </c>
      <c r="H680" t="s">
        <v>2894</v>
      </c>
      <c r="I680" t="s">
        <v>2895</v>
      </c>
      <c r="J680">
        <v>395.04225352110598</v>
      </c>
      <c r="K680">
        <v>2</v>
      </c>
      <c r="L680">
        <v>1</v>
      </c>
      <c r="M680">
        <v>2</v>
      </c>
      <c r="N680">
        <v>3288166.3171097301</v>
      </c>
      <c r="O680">
        <v>917453.01708068303</v>
      </c>
      <c r="P680">
        <v>793755.133002894</v>
      </c>
      <c r="Q680">
        <v>152353.58198490401</v>
      </c>
      <c r="R680">
        <v>96637.834070680707</v>
      </c>
      <c r="S680">
        <v>199914.57359385301</v>
      </c>
      <c r="T680">
        <v>3907561.58</v>
      </c>
      <c r="U680">
        <v>1340804.30324889</v>
      </c>
      <c r="V680">
        <v>4438110.9965110496</v>
      </c>
      <c r="W680">
        <v>809467.31595852703</v>
      </c>
      <c r="X680">
        <v>0</v>
      </c>
      <c r="Y680">
        <v>0</v>
      </c>
      <c r="Z680">
        <v>0</v>
      </c>
      <c r="AA680">
        <v>0</v>
      </c>
      <c r="AB680">
        <v>787.57077931073195</v>
      </c>
      <c r="AC680">
        <v>145791.742562142</v>
      </c>
      <c r="AD680">
        <v>54122.831031711197</v>
      </c>
      <c r="AE680">
        <v>0</v>
      </c>
      <c r="AF680">
        <v>0</v>
      </c>
      <c r="AG680">
        <v>0</v>
      </c>
      <c r="AH680">
        <v>0</v>
      </c>
      <c r="AI680">
        <v>0</v>
      </c>
      <c r="AJ680">
        <v>5448280.4568427401</v>
      </c>
      <c r="AK680" s="63">
        <v>13791.6397759503</v>
      </c>
      <c r="AL680">
        <v>396.07192657172499</v>
      </c>
      <c r="AM680">
        <v>78891.171681099702</v>
      </c>
      <c r="AN680">
        <v>3900.13691727897</v>
      </c>
      <c r="AO680">
        <v>13989.3683032354</v>
      </c>
      <c r="AP680">
        <v>396.07192657172499</v>
      </c>
      <c r="AQ680">
        <v>69679.580315536805</v>
      </c>
      <c r="AR680">
        <v>12495.997069765501</v>
      </c>
      <c r="AS680">
        <v>13989.3683032354</v>
      </c>
      <c r="AT680">
        <v>0</v>
      </c>
    </row>
    <row r="681" spans="1:46" x14ac:dyDescent="0.25">
      <c r="A681" t="s">
        <v>3598</v>
      </c>
      <c r="B681">
        <v>2048</v>
      </c>
      <c r="C681" t="s">
        <v>151</v>
      </c>
      <c r="D681">
        <v>1350</v>
      </c>
      <c r="E681" t="s">
        <v>911</v>
      </c>
      <c r="F681" t="s">
        <v>2892</v>
      </c>
      <c r="G681" t="s">
        <v>2893</v>
      </c>
      <c r="H681" t="s">
        <v>2894</v>
      </c>
      <c r="I681" t="s">
        <v>2895</v>
      </c>
      <c r="J681">
        <v>529.30666666664695</v>
      </c>
      <c r="K681">
        <v>1</v>
      </c>
      <c r="L681">
        <v>1</v>
      </c>
      <c r="M681">
        <v>2</v>
      </c>
      <c r="N681">
        <v>3774174.22763015</v>
      </c>
      <c r="O681">
        <v>1097020.2214536499</v>
      </c>
      <c r="P681">
        <v>1030373.64214745</v>
      </c>
      <c r="Q681">
        <v>249107.73851682499</v>
      </c>
      <c r="R681">
        <v>1013367.97516743</v>
      </c>
      <c r="S681">
        <v>303787.895449484</v>
      </c>
      <c r="T681">
        <v>4566758.84</v>
      </c>
      <c r="U681">
        <v>2597284.9649155</v>
      </c>
      <c r="V681">
        <v>5727636.0194786899</v>
      </c>
      <c r="W681">
        <v>843314.91910833702</v>
      </c>
      <c r="X681">
        <v>0</v>
      </c>
      <c r="Y681">
        <v>0</v>
      </c>
      <c r="Z681">
        <v>0</v>
      </c>
      <c r="AA681">
        <v>592909.73397260602</v>
      </c>
      <c r="AB681">
        <v>183.13235585990901</v>
      </c>
      <c r="AC681">
        <v>224211.70784533001</v>
      </c>
      <c r="AD681">
        <v>79576.187604153994</v>
      </c>
      <c r="AE681">
        <v>0</v>
      </c>
      <c r="AF681">
        <v>0</v>
      </c>
      <c r="AG681">
        <v>0</v>
      </c>
      <c r="AH681">
        <v>0</v>
      </c>
      <c r="AI681">
        <v>0</v>
      </c>
      <c r="AJ681">
        <v>7467831.7003649799</v>
      </c>
      <c r="AK681" s="63">
        <v>14108.7051621592</v>
      </c>
      <c r="AL681">
        <v>396.07192657172499</v>
      </c>
      <c r="AM681">
        <v>78891.171681099702</v>
      </c>
      <c r="AN681">
        <v>5480.8923504302802</v>
      </c>
      <c r="AO681">
        <v>36460.057930714</v>
      </c>
      <c r="AP681">
        <v>396.07192657172499</v>
      </c>
      <c r="AQ681">
        <v>69679.580315536805</v>
      </c>
      <c r="AR681">
        <v>6089.0603268561399</v>
      </c>
      <c r="AS681">
        <v>15708.082223908499</v>
      </c>
      <c r="AT681">
        <v>0</v>
      </c>
    </row>
    <row r="682" spans="1:46" x14ac:dyDescent="0.25">
      <c r="A682" t="s">
        <v>3599</v>
      </c>
      <c r="B682">
        <v>2048</v>
      </c>
      <c r="C682" t="s">
        <v>151</v>
      </c>
      <c r="D682">
        <v>3554</v>
      </c>
      <c r="E682" t="s">
        <v>912</v>
      </c>
      <c r="F682" t="s">
        <v>2945</v>
      </c>
      <c r="G682" t="s">
        <v>2903</v>
      </c>
      <c r="H682" t="s">
        <v>2894</v>
      </c>
      <c r="I682" t="s">
        <v>2895</v>
      </c>
      <c r="J682">
        <v>136.695159817188</v>
      </c>
      <c r="K682">
        <v>1</v>
      </c>
      <c r="L682">
        <v>2</v>
      </c>
      <c r="M682">
        <v>2</v>
      </c>
      <c r="N682">
        <v>3451740.9239010401</v>
      </c>
      <c r="O682">
        <v>516417.733347186</v>
      </c>
      <c r="P682">
        <v>629743.41414087894</v>
      </c>
      <c r="Q682">
        <v>64332.879732461697</v>
      </c>
      <c r="R682">
        <v>243224.28742354701</v>
      </c>
      <c r="S682">
        <v>78454.207237762603</v>
      </c>
      <c r="T682">
        <v>4234701.99</v>
      </c>
      <c r="U682">
        <v>670757.24854510801</v>
      </c>
      <c r="V682">
        <v>4340481.0699141398</v>
      </c>
      <c r="W682">
        <v>405310.01630112401</v>
      </c>
      <c r="X682">
        <v>0</v>
      </c>
      <c r="Y682">
        <v>0</v>
      </c>
      <c r="Z682">
        <v>0</v>
      </c>
      <c r="AA682">
        <v>153120.857806227</v>
      </c>
      <c r="AB682">
        <v>6547.2945236258201</v>
      </c>
      <c r="AC682">
        <v>57903.399233216798</v>
      </c>
      <c r="AD682">
        <v>20550.808004545801</v>
      </c>
      <c r="AE682">
        <v>0</v>
      </c>
      <c r="AF682">
        <v>0</v>
      </c>
      <c r="AG682">
        <v>0</v>
      </c>
      <c r="AH682">
        <v>0</v>
      </c>
      <c r="AI682">
        <v>0</v>
      </c>
      <c r="AJ682">
        <v>4983913.4457828701</v>
      </c>
      <c r="AK682" s="63">
        <v>36460.057930714</v>
      </c>
      <c r="AL682">
        <v>396.07192657172499</v>
      </c>
      <c r="AM682">
        <v>78891.171681099702</v>
      </c>
      <c r="AN682">
        <v>5480.8923504302802</v>
      </c>
      <c r="AO682">
        <v>36460.057930714</v>
      </c>
      <c r="AP682">
        <v>396.07192657172499</v>
      </c>
      <c r="AQ682">
        <v>78891.171681099702</v>
      </c>
      <c r="AR682">
        <v>13010.588948466901</v>
      </c>
      <c r="AS682">
        <v>36460.057930714</v>
      </c>
      <c r="AT682">
        <v>0</v>
      </c>
    </row>
    <row r="683" spans="1:46" x14ac:dyDescent="0.25">
      <c r="A683" t="s">
        <v>3600</v>
      </c>
      <c r="B683">
        <v>2048</v>
      </c>
      <c r="C683" t="s">
        <v>151</v>
      </c>
      <c r="D683">
        <v>408</v>
      </c>
      <c r="E683" t="s">
        <v>913</v>
      </c>
      <c r="F683" t="s">
        <v>2892</v>
      </c>
      <c r="G683" t="s">
        <v>2893</v>
      </c>
      <c r="H683" t="s">
        <v>2894</v>
      </c>
      <c r="I683" t="s">
        <v>2895</v>
      </c>
      <c r="J683">
        <v>570.61698630112699</v>
      </c>
      <c r="K683">
        <v>1</v>
      </c>
      <c r="L683">
        <v>1</v>
      </c>
      <c r="M683">
        <v>2</v>
      </c>
      <c r="N683">
        <v>4090902.8558819098</v>
      </c>
      <c r="O683">
        <v>824048.79803766601</v>
      </c>
      <c r="P683">
        <v>1139727.2109709899</v>
      </c>
      <c r="Q683">
        <v>268631.05532765802</v>
      </c>
      <c r="R683">
        <v>1208156.0099138201</v>
      </c>
      <c r="S683">
        <v>327497.35511137801</v>
      </c>
      <c r="T683">
        <v>4731473.01</v>
      </c>
      <c r="U683">
        <v>2799992.9201320498</v>
      </c>
      <c r="V683">
        <v>5847310.7641294599</v>
      </c>
      <c r="W683">
        <v>1044773.71609128</v>
      </c>
      <c r="X683">
        <v>0</v>
      </c>
      <c r="Y683">
        <v>0</v>
      </c>
      <c r="Z683">
        <v>0</v>
      </c>
      <c r="AA683">
        <v>639184.02478978201</v>
      </c>
      <c r="AB683">
        <v>197.42512153321999</v>
      </c>
      <c r="AC683">
        <v>241710.556622756</v>
      </c>
      <c r="AD683">
        <v>85786.798488621207</v>
      </c>
      <c r="AE683">
        <v>0</v>
      </c>
      <c r="AF683">
        <v>0</v>
      </c>
      <c r="AG683">
        <v>0</v>
      </c>
      <c r="AH683">
        <v>0</v>
      </c>
      <c r="AI683">
        <v>0</v>
      </c>
      <c r="AJ683">
        <v>7858963.2852434302</v>
      </c>
      <c r="AK683" s="63">
        <v>13772.7468230259</v>
      </c>
      <c r="AL683">
        <v>396.07192657172499</v>
      </c>
      <c r="AM683">
        <v>78891.171681099702</v>
      </c>
      <c r="AN683">
        <v>5480.8923504302802</v>
      </c>
      <c r="AO683">
        <v>36460.057930714</v>
      </c>
      <c r="AP683">
        <v>396.07192657172499</v>
      </c>
      <c r="AQ683">
        <v>69679.580315536805</v>
      </c>
      <c r="AR683">
        <v>6089.0603268561399</v>
      </c>
      <c r="AS683">
        <v>15708.082223908499</v>
      </c>
      <c r="AT683">
        <v>0</v>
      </c>
    </row>
    <row r="684" spans="1:46" x14ac:dyDescent="0.25">
      <c r="A684" t="s">
        <v>3601</v>
      </c>
      <c r="B684">
        <v>2048</v>
      </c>
      <c r="C684" t="s">
        <v>151</v>
      </c>
      <c r="D684">
        <v>421</v>
      </c>
      <c r="E684" t="s">
        <v>914</v>
      </c>
      <c r="F684" t="s">
        <v>2892</v>
      </c>
      <c r="G684" t="s">
        <v>2911</v>
      </c>
      <c r="H684" t="s">
        <v>2894</v>
      </c>
      <c r="I684" t="s">
        <v>2895</v>
      </c>
      <c r="J684">
        <v>1015.47999999997</v>
      </c>
      <c r="K684">
        <v>1</v>
      </c>
      <c r="L684">
        <v>1</v>
      </c>
      <c r="M684">
        <v>2</v>
      </c>
      <c r="N684">
        <v>6993466.4510108801</v>
      </c>
      <c r="O684">
        <v>1832673.04430756</v>
      </c>
      <c r="P684">
        <v>2067842.42595652</v>
      </c>
      <c r="Q684">
        <v>477915.62479671399</v>
      </c>
      <c r="R684">
        <v>1973678.3990159901</v>
      </c>
      <c r="S684">
        <v>582820.03892710595</v>
      </c>
      <c r="T684">
        <v>8362659.4199999999</v>
      </c>
      <c r="U684">
        <v>4982916.5250876499</v>
      </c>
      <c r="V684">
        <v>10559397.1468179</v>
      </c>
      <c r="W684">
        <v>1648324.3523923201</v>
      </c>
      <c r="X684">
        <v>0</v>
      </c>
      <c r="Y684">
        <v>0</v>
      </c>
      <c r="Z684">
        <v>0</v>
      </c>
      <c r="AA684">
        <v>1137503.10466743</v>
      </c>
      <c r="AB684">
        <v>351.34121000167602</v>
      </c>
      <c r="AC684">
        <v>430152.34725195798</v>
      </c>
      <c r="AD684">
        <v>152667.69167514701</v>
      </c>
      <c r="AE684">
        <v>0</v>
      </c>
      <c r="AF684">
        <v>0</v>
      </c>
      <c r="AG684">
        <v>0</v>
      </c>
      <c r="AH684">
        <v>0</v>
      </c>
      <c r="AI684">
        <v>0</v>
      </c>
      <c r="AJ684">
        <v>13928395.984014699</v>
      </c>
      <c r="AK684" s="63">
        <v>13716.071201811201</v>
      </c>
      <c r="AL684">
        <v>396.07192657172499</v>
      </c>
      <c r="AM684">
        <v>78891.171681099702</v>
      </c>
      <c r="AN684">
        <v>5480.8923504302802</v>
      </c>
      <c r="AO684">
        <v>36460.057930714</v>
      </c>
      <c r="AP684">
        <v>3712.8033307938799</v>
      </c>
      <c r="AQ684">
        <v>25435.7452526624</v>
      </c>
      <c r="AR684">
        <v>6218.1685321885698</v>
      </c>
      <c r="AS684">
        <v>13716.071201811201</v>
      </c>
      <c r="AT684">
        <v>0</v>
      </c>
    </row>
    <row r="685" spans="1:46" x14ac:dyDescent="0.25">
      <c r="A685" t="s">
        <v>3602</v>
      </c>
      <c r="B685">
        <v>2048</v>
      </c>
      <c r="C685" t="s">
        <v>151</v>
      </c>
      <c r="D685">
        <v>409</v>
      </c>
      <c r="E685" t="s">
        <v>915</v>
      </c>
      <c r="F685" t="s">
        <v>2892</v>
      </c>
      <c r="G685" t="s">
        <v>2893</v>
      </c>
      <c r="H685" t="s">
        <v>2894</v>
      </c>
      <c r="I685" t="s">
        <v>2895</v>
      </c>
      <c r="J685">
        <v>691.735006691085</v>
      </c>
      <c r="K685">
        <v>1</v>
      </c>
      <c r="L685">
        <v>1</v>
      </c>
      <c r="M685">
        <v>2</v>
      </c>
      <c r="N685">
        <v>4612995.6855553398</v>
      </c>
      <c r="O685">
        <v>986361.11183594097</v>
      </c>
      <c r="P685">
        <v>1321335.4511963001</v>
      </c>
      <c r="Q685">
        <v>325551.43175300403</v>
      </c>
      <c r="R685">
        <v>2088094.6775807401</v>
      </c>
      <c r="S685">
        <v>397011.28877669002</v>
      </c>
      <c r="T685">
        <v>5940024.54</v>
      </c>
      <c r="U685">
        <v>3394313.81792132</v>
      </c>
      <c r="V685">
        <v>6752008.6880170098</v>
      </c>
      <c r="W685">
        <v>1807234.3920726101</v>
      </c>
      <c r="X685">
        <v>0</v>
      </c>
      <c r="Y685">
        <v>0</v>
      </c>
      <c r="Z685">
        <v>0</v>
      </c>
      <c r="AA685">
        <v>774855.94764868205</v>
      </c>
      <c r="AB685">
        <v>239.33018301824899</v>
      </c>
      <c r="AC685">
        <v>293015.55599768501</v>
      </c>
      <c r="AD685">
        <v>103995.732779005</v>
      </c>
      <c r="AE685">
        <v>0</v>
      </c>
      <c r="AF685">
        <v>0</v>
      </c>
      <c r="AG685">
        <v>0</v>
      </c>
      <c r="AH685">
        <v>0</v>
      </c>
      <c r="AI685">
        <v>0</v>
      </c>
      <c r="AJ685">
        <v>9731349.6466979999</v>
      </c>
      <c r="AK685" s="63">
        <v>14068.031186173301</v>
      </c>
      <c r="AL685">
        <v>396.07192657172499</v>
      </c>
      <c r="AM685">
        <v>78891.171681099702</v>
      </c>
      <c r="AN685">
        <v>5480.8923504302802</v>
      </c>
      <c r="AO685">
        <v>36460.057930714</v>
      </c>
      <c r="AP685">
        <v>396.07192657172499</v>
      </c>
      <c r="AQ685">
        <v>69679.580315536805</v>
      </c>
      <c r="AR685">
        <v>6089.0603268561399</v>
      </c>
      <c r="AS685">
        <v>15708.082223908499</v>
      </c>
      <c r="AT685">
        <v>0</v>
      </c>
    </row>
    <row r="686" spans="1:46" x14ac:dyDescent="0.25">
      <c r="A686" t="s">
        <v>3603</v>
      </c>
      <c r="B686">
        <v>2048</v>
      </c>
      <c r="C686" t="s">
        <v>151</v>
      </c>
      <c r="D686">
        <v>410</v>
      </c>
      <c r="E686" t="s">
        <v>602</v>
      </c>
      <c r="F686" t="s">
        <v>2892</v>
      </c>
      <c r="G686" t="s">
        <v>2893</v>
      </c>
      <c r="H686" t="s">
        <v>2894</v>
      </c>
      <c r="I686" t="s">
        <v>2895</v>
      </c>
      <c r="J686">
        <v>417.46666666660099</v>
      </c>
      <c r="K686">
        <v>2</v>
      </c>
      <c r="L686">
        <v>2</v>
      </c>
      <c r="M686">
        <v>2</v>
      </c>
      <c r="N686">
        <v>3166477.7848374899</v>
      </c>
      <c r="O686">
        <v>779365.51803952397</v>
      </c>
      <c r="P686">
        <v>861100.87526255997</v>
      </c>
      <c r="Q686">
        <v>196472.44931636</v>
      </c>
      <c r="R686">
        <v>734959.68522214505</v>
      </c>
      <c r="S686">
        <v>239598.94721452499</v>
      </c>
      <c r="T686">
        <v>3689885.4</v>
      </c>
      <c r="U686">
        <v>2048490.9126780799</v>
      </c>
      <c r="V686">
        <v>4551429.8137672599</v>
      </c>
      <c r="W686">
        <v>719171.35545920802</v>
      </c>
      <c r="X686">
        <v>0</v>
      </c>
      <c r="Y686">
        <v>0</v>
      </c>
      <c r="Z686">
        <v>0</v>
      </c>
      <c r="AA686">
        <v>467630.70609804097</v>
      </c>
      <c r="AB686">
        <v>144.43735356876999</v>
      </c>
      <c r="AC686">
        <v>176836.832400535</v>
      </c>
      <c r="AD686">
        <v>62762.114813989698</v>
      </c>
      <c r="AE686">
        <v>0</v>
      </c>
      <c r="AF686">
        <v>0</v>
      </c>
      <c r="AG686">
        <v>0</v>
      </c>
      <c r="AH686">
        <v>0</v>
      </c>
      <c r="AI686">
        <v>0</v>
      </c>
      <c r="AJ686">
        <v>5977975.2598925997</v>
      </c>
      <c r="AK686" s="63">
        <v>14319.646901693301</v>
      </c>
      <c r="AL686">
        <v>396.07192657172499</v>
      </c>
      <c r="AM686">
        <v>78891.171681099702</v>
      </c>
      <c r="AN686">
        <v>5480.8923504302802</v>
      </c>
      <c r="AO686">
        <v>36460.057930714</v>
      </c>
      <c r="AP686">
        <v>396.07192657172499</v>
      </c>
      <c r="AQ686">
        <v>69679.580315536805</v>
      </c>
      <c r="AR686">
        <v>6089.0603268561399</v>
      </c>
      <c r="AS686">
        <v>15708.082223908499</v>
      </c>
      <c r="AT686">
        <v>0</v>
      </c>
    </row>
    <row r="687" spans="1:46" x14ac:dyDescent="0.25">
      <c r="A687" t="s">
        <v>3604</v>
      </c>
      <c r="B687">
        <v>2048</v>
      </c>
      <c r="C687" t="s">
        <v>151</v>
      </c>
      <c r="D687">
        <v>411</v>
      </c>
      <c r="E687" t="s">
        <v>750</v>
      </c>
      <c r="F687" t="s">
        <v>2892</v>
      </c>
      <c r="G687" t="s">
        <v>2893</v>
      </c>
      <c r="H687" t="s">
        <v>2894</v>
      </c>
      <c r="I687" t="s">
        <v>2895</v>
      </c>
      <c r="J687">
        <v>396.82634586815601</v>
      </c>
      <c r="K687">
        <v>3</v>
      </c>
      <c r="L687">
        <v>2</v>
      </c>
      <c r="M687">
        <v>2</v>
      </c>
      <c r="N687">
        <v>3414566.7718553101</v>
      </c>
      <c r="O687">
        <v>718593.05539056298</v>
      </c>
      <c r="P687">
        <v>808065.56206116197</v>
      </c>
      <c r="Q687">
        <v>186758.48960233899</v>
      </c>
      <c r="R687">
        <v>707376.12058510201</v>
      </c>
      <c r="S687">
        <v>227752.73402350399</v>
      </c>
      <c r="T687">
        <v>3888150.25</v>
      </c>
      <c r="U687">
        <v>1947209.74949448</v>
      </c>
      <c r="V687">
        <v>4614129.6296235397</v>
      </c>
      <c r="W687">
        <v>776582.89095712395</v>
      </c>
      <c r="X687">
        <v>0</v>
      </c>
      <c r="Y687">
        <v>0</v>
      </c>
      <c r="Z687">
        <v>0</v>
      </c>
      <c r="AA687">
        <v>444510.18280899298</v>
      </c>
      <c r="AB687">
        <v>137.29610481532501</v>
      </c>
      <c r="AC687">
        <v>168093.693747401</v>
      </c>
      <c r="AD687">
        <v>59659.040276102998</v>
      </c>
      <c r="AE687">
        <v>0</v>
      </c>
      <c r="AF687">
        <v>0</v>
      </c>
      <c r="AG687">
        <v>0</v>
      </c>
      <c r="AH687">
        <v>0</v>
      </c>
      <c r="AI687">
        <v>0</v>
      </c>
      <c r="AJ687">
        <v>6063112.7335179802</v>
      </c>
      <c r="AK687" s="63">
        <v>15279.007547378</v>
      </c>
      <c r="AL687">
        <v>396.07192657172499</v>
      </c>
      <c r="AM687">
        <v>78891.171681099702</v>
      </c>
      <c r="AN687">
        <v>5480.8923504302802</v>
      </c>
      <c r="AO687">
        <v>36460.057930714</v>
      </c>
      <c r="AP687">
        <v>396.07192657172499</v>
      </c>
      <c r="AQ687">
        <v>69679.580315536805</v>
      </c>
      <c r="AR687">
        <v>6089.0603268561399</v>
      </c>
      <c r="AS687">
        <v>15708.082223908499</v>
      </c>
      <c r="AT687">
        <v>0</v>
      </c>
    </row>
    <row r="688" spans="1:46" x14ac:dyDescent="0.25">
      <c r="A688" t="s">
        <v>3605</v>
      </c>
      <c r="B688">
        <v>2048</v>
      </c>
      <c r="C688" t="s">
        <v>151</v>
      </c>
      <c r="D688">
        <v>412</v>
      </c>
      <c r="E688" t="s">
        <v>916</v>
      </c>
      <c r="F688" t="s">
        <v>2892</v>
      </c>
      <c r="G688" t="s">
        <v>2893</v>
      </c>
      <c r="H688" t="s">
        <v>2894</v>
      </c>
      <c r="I688" t="s">
        <v>2895</v>
      </c>
      <c r="J688">
        <v>408.99556395714302</v>
      </c>
      <c r="K688">
        <v>1</v>
      </c>
      <c r="L688">
        <v>1</v>
      </c>
      <c r="M688">
        <v>2</v>
      </c>
      <c r="N688">
        <v>3564818.2243097601</v>
      </c>
      <c r="O688">
        <v>738827.871389532</v>
      </c>
      <c r="P688">
        <v>856152.73805398296</v>
      </c>
      <c r="Q688">
        <v>192485.691975883</v>
      </c>
      <c r="R688">
        <v>837514.34162309195</v>
      </c>
      <c r="S688">
        <v>234737.08050037801</v>
      </c>
      <c r="T688">
        <v>4182875.29</v>
      </c>
      <c r="U688">
        <v>2006923.57735225</v>
      </c>
      <c r="V688">
        <v>4909014.3998670597</v>
      </c>
      <c r="W688">
        <v>822501.27058047499</v>
      </c>
      <c r="X688">
        <v>0</v>
      </c>
      <c r="Y688">
        <v>0</v>
      </c>
      <c r="Z688">
        <v>0</v>
      </c>
      <c r="AA688">
        <v>458141.69042863901</v>
      </c>
      <c r="AB688">
        <v>141.50647607636401</v>
      </c>
      <c r="AC688">
        <v>173248.51484205501</v>
      </c>
      <c r="AD688">
        <v>61488.565658323401</v>
      </c>
      <c r="AE688">
        <v>0</v>
      </c>
      <c r="AF688">
        <v>0</v>
      </c>
      <c r="AG688">
        <v>0</v>
      </c>
      <c r="AH688">
        <v>0</v>
      </c>
      <c r="AI688">
        <v>0</v>
      </c>
      <c r="AJ688">
        <v>6424535.9478526302</v>
      </c>
      <c r="AK688" s="63">
        <v>15708.082223908499</v>
      </c>
      <c r="AL688">
        <v>396.07192657172499</v>
      </c>
      <c r="AM688">
        <v>78891.171681099702</v>
      </c>
      <c r="AN688">
        <v>5480.8923504302802</v>
      </c>
      <c r="AO688">
        <v>36460.057930714</v>
      </c>
      <c r="AP688">
        <v>396.07192657172499</v>
      </c>
      <c r="AQ688">
        <v>69679.580315536805</v>
      </c>
      <c r="AR688">
        <v>6089.0603268561399</v>
      </c>
      <c r="AS688">
        <v>15708.082223908499</v>
      </c>
      <c r="AT688">
        <v>0</v>
      </c>
    </row>
    <row r="689" spans="1:46" x14ac:dyDescent="0.25">
      <c r="A689" t="s">
        <v>3606</v>
      </c>
      <c r="B689">
        <v>2048</v>
      </c>
      <c r="C689" t="s">
        <v>151</v>
      </c>
      <c r="D689">
        <v>413</v>
      </c>
      <c r="E689" t="s">
        <v>791</v>
      </c>
      <c r="F689" t="s">
        <v>2892</v>
      </c>
      <c r="G689" t="s">
        <v>2893</v>
      </c>
      <c r="H689" t="s">
        <v>2894</v>
      </c>
      <c r="I689" t="s">
        <v>2895</v>
      </c>
      <c r="J689">
        <v>472.92076383703602</v>
      </c>
      <c r="K689">
        <v>2</v>
      </c>
      <c r="L689">
        <v>1</v>
      </c>
      <c r="M689">
        <v>2</v>
      </c>
      <c r="N689">
        <v>3428073.96215874</v>
      </c>
      <c r="O689">
        <v>701663.28710042196</v>
      </c>
      <c r="P689">
        <v>937443.89888311794</v>
      </c>
      <c r="Q689">
        <v>222570.82594292701</v>
      </c>
      <c r="R689">
        <v>818988.98963827896</v>
      </c>
      <c r="S689">
        <v>271426.02315057599</v>
      </c>
      <c r="T689">
        <v>3788139.19</v>
      </c>
      <c r="U689">
        <v>2320601.7737234798</v>
      </c>
      <c r="V689">
        <v>4710637.6225898396</v>
      </c>
      <c r="W689">
        <v>868191.38454193796</v>
      </c>
      <c r="X689">
        <v>0</v>
      </c>
      <c r="Y689">
        <v>0</v>
      </c>
      <c r="Z689">
        <v>0</v>
      </c>
      <c r="AA689">
        <v>529748.33293254499</v>
      </c>
      <c r="AB689">
        <v>163.623659157666</v>
      </c>
      <c r="AC689">
        <v>200326.915969489</v>
      </c>
      <c r="AD689">
        <v>71099.107181086903</v>
      </c>
      <c r="AE689">
        <v>0</v>
      </c>
      <c r="AF689">
        <v>0</v>
      </c>
      <c r="AG689">
        <v>0</v>
      </c>
      <c r="AH689">
        <v>0</v>
      </c>
      <c r="AI689">
        <v>0</v>
      </c>
      <c r="AJ689">
        <v>6380166.9868740598</v>
      </c>
      <c r="AK689" s="63">
        <v>13490.9851179057</v>
      </c>
      <c r="AL689">
        <v>396.07192657172499</v>
      </c>
      <c r="AM689">
        <v>78891.171681099702</v>
      </c>
      <c r="AN689">
        <v>5480.8923504302802</v>
      </c>
      <c r="AO689">
        <v>36460.057930714</v>
      </c>
      <c r="AP689">
        <v>396.07192657172499</v>
      </c>
      <c r="AQ689">
        <v>69679.580315536805</v>
      </c>
      <c r="AR689">
        <v>6089.0603268561399</v>
      </c>
      <c r="AS689">
        <v>15708.082223908499</v>
      </c>
      <c r="AT689">
        <v>0</v>
      </c>
    </row>
    <row r="690" spans="1:46" x14ac:dyDescent="0.25">
      <c r="A690" t="s">
        <v>3607</v>
      </c>
      <c r="B690">
        <v>2048</v>
      </c>
      <c r="C690" t="s">
        <v>151</v>
      </c>
      <c r="D690">
        <v>416</v>
      </c>
      <c r="E690" t="s">
        <v>917</v>
      </c>
      <c r="F690" t="s">
        <v>2892</v>
      </c>
      <c r="G690" t="s">
        <v>2893</v>
      </c>
      <c r="H690" t="s">
        <v>2894</v>
      </c>
      <c r="I690" t="s">
        <v>2895</v>
      </c>
      <c r="J690">
        <v>556.31579118703905</v>
      </c>
      <c r="K690">
        <v>1</v>
      </c>
      <c r="L690">
        <v>2</v>
      </c>
      <c r="M690">
        <v>2</v>
      </c>
      <c r="N690">
        <v>4357187.9361433098</v>
      </c>
      <c r="O690">
        <v>834481.40624653304</v>
      </c>
      <c r="P690">
        <v>1090935.94107959</v>
      </c>
      <c r="Q690">
        <v>261819.05003490101</v>
      </c>
      <c r="R690">
        <v>963409.81953817303</v>
      </c>
      <c r="S690">
        <v>319289.39129811001</v>
      </c>
      <c r="T690">
        <v>4778016.58</v>
      </c>
      <c r="U690">
        <v>2729817.5730425101</v>
      </c>
      <c r="V690">
        <v>5942821.0536660403</v>
      </c>
      <c r="W690">
        <v>941656.26683025796</v>
      </c>
      <c r="X690">
        <v>0</v>
      </c>
      <c r="Y690">
        <v>0</v>
      </c>
      <c r="Z690">
        <v>0</v>
      </c>
      <c r="AA690">
        <v>623164.35542876099</v>
      </c>
      <c r="AB690">
        <v>192.47711744071901</v>
      </c>
      <c r="AC690">
        <v>235652.64051723701</v>
      </c>
      <c r="AD690">
        <v>83636.750780873495</v>
      </c>
      <c r="AE690">
        <v>0</v>
      </c>
      <c r="AF690">
        <v>0</v>
      </c>
      <c r="AG690">
        <v>0</v>
      </c>
      <c r="AH690">
        <v>0</v>
      </c>
      <c r="AI690">
        <v>0</v>
      </c>
      <c r="AJ690">
        <v>7827123.5443406003</v>
      </c>
      <c r="AK690" s="63">
        <v>14069.5692416702</v>
      </c>
      <c r="AL690">
        <v>396.07192657172499</v>
      </c>
      <c r="AM690">
        <v>78891.171681099702</v>
      </c>
      <c r="AN690">
        <v>5480.8923504302802</v>
      </c>
      <c r="AO690">
        <v>36460.057930714</v>
      </c>
      <c r="AP690">
        <v>396.07192657172499</v>
      </c>
      <c r="AQ690">
        <v>69679.580315536805</v>
      </c>
      <c r="AR690">
        <v>6089.0603268561399</v>
      </c>
      <c r="AS690">
        <v>15708.082223908499</v>
      </c>
      <c r="AT690">
        <v>0</v>
      </c>
    </row>
    <row r="691" spans="1:46" x14ac:dyDescent="0.25">
      <c r="A691" t="s">
        <v>3608</v>
      </c>
      <c r="B691">
        <v>2048</v>
      </c>
      <c r="C691" t="s">
        <v>151</v>
      </c>
      <c r="D691">
        <v>5205</v>
      </c>
      <c r="E691" t="s">
        <v>918</v>
      </c>
      <c r="F691" t="s">
        <v>2906</v>
      </c>
      <c r="G691" t="s">
        <v>2893</v>
      </c>
      <c r="H691" t="s">
        <v>2894</v>
      </c>
      <c r="I691" t="s">
        <v>2895</v>
      </c>
      <c r="J691">
        <v>466.220437429703</v>
      </c>
      <c r="K691">
        <v>4</v>
      </c>
      <c r="L691">
        <v>1</v>
      </c>
      <c r="M691">
        <v>2</v>
      </c>
      <c r="N691">
        <v>530019.81303662003</v>
      </c>
      <c r="O691">
        <v>219985.022316143</v>
      </c>
      <c r="P691">
        <v>794456.03682653594</v>
      </c>
      <c r="Q691">
        <v>219417.44952852</v>
      </c>
      <c r="R691">
        <v>807385.57956580701</v>
      </c>
      <c r="S691">
        <v>267580.46784909698</v>
      </c>
      <c r="T691">
        <v>283540.34000000003</v>
      </c>
      <c r="U691">
        <v>2287723.5612736298</v>
      </c>
      <c r="V691">
        <v>1362093.98727287</v>
      </c>
      <c r="W691">
        <v>686765.733230741</v>
      </c>
      <c r="X691">
        <v>0</v>
      </c>
      <c r="Y691">
        <v>0</v>
      </c>
      <c r="Z691">
        <v>0</v>
      </c>
      <c r="AA691">
        <v>522242.87532567198</v>
      </c>
      <c r="AB691">
        <v>161.30544433575099</v>
      </c>
      <c r="AC691">
        <v>197488.69056724699</v>
      </c>
      <c r="AD691">
        <v>70091.7772818495</v>
      </c>
      <c r="AE691">
        <v>0</v>
      </c>
      <c r="AF691">
        <v>0</v>
      </c>
      <c r="AG691">
        <v>0</v>
      </c>
      <c r="AH691">
        <v>0</v>
      </c>
      <c r="AI691">
        <v>0</v>
      </c>
      <c r="AJ691">
        <v>2838844.3691227199</v>
      </c>
      <c r="AK691" s="63">
        <v>6089.0603268561399</v>
      </c>
      <c r="AL691">
        <v>396.07192657172499</v>
      </c>
      <c r="AM691">
        <v>78891.171681099702</v>
      </c>
      <c r="AN691">
        <v>5480.8923504302802</v>
      </c>
      <c r="AO691">
        <v>36460.057930714</v>
      </c>
      <c r="AP691">
        <v>396.07192657172499</v>
      </c>
      <c r="AQ691">
        <v>69679.580315536805</v>
      </c>
      <c r="AR691">
        <v>6089.0603268561399</v>
      </c>
      <c r="AS691">
        <v>15708.082223908499</v>
      </c>
      <c r="AT691">
        <v>0</v>
      </c>
    </row>
    <row r="692" spans="1:46" x14ac:dyDescent="0.25">
      <c r="A692" t="s">
        <v>3609</v>
      </c>
      <c r="B692">
        <v>2048</v>
      </c>
      <c r="C692" t="s">
        <v>151</v>
      </c>
      <c r="D692">
        <v>4821</v>
      </c>
      <c r="E692" t="s">
        <v>919</v>
      </c>
      <c r="F692" t="s">
        <v>2906</v>
      </c>
      <c r="G692" t="s">
        <v>2907</v>
      </c>
      <c r="H692" t="s">
        <v>2904</v>
      </c>
      <c r="I692" t="s">
        <v>2895</v>
      </c>
      <c r="J692">
        <v>973.51963736080404</v>
      </c>
      <c r="K692">
        <v>1</v>
      </c>
      <c r="L692">
        <v>1</v>
      </c>
      <c r="M692">
        <v>2</v>
      </c>
      <c r="N692">
        <v>616765.713123678</v>
      </c>
      <c r="O692">
        <v>357263.54406859702</v>
      </c>
      <c r="P692">
        <v>1658911.7309707999</v>
      </c>
      <c r="Q692">
        <v>458167.80807221698</v>
      </c>
      <c r="R692">
        <v>1685910.0406720401</v>
      </c>
      <c r="S692">
        <v>558737.49649716797</v>
      </c>
      <c r="T692">
        <v>0</v>
      </c>
      <c r="U692">
        <v>4777018.83690733</v>
      </c>
      <c r="V692">
        <v>2525032.2260489701</v>
      </c>
      <c r="W692">
        <v>1161149.1275795</v>
      </c>
      <c r="X692">
        <v>0</v>
      </c>
      <c r="Y692">
        <v>0</v>
      </c>
      <c r="Z692">
        <v>0</v>
      </c>
      <c r="AA692">
        <v>1090500.6597398899</v>
      </c>
      <c r="AB692">
        <v>336.82353896753199</v>
      </c>
      <c r="AC692">
        <v>412378.14344609401</v>
      </c>
      <c r="AD692">
        <v>146359.35305107501</v>
      </c>
      <c r="AE692">
        <v>0</v>
      </c>
      <c r="AF692">
        <v>0</v>
      </c>
      <c r="AG692">
        <v>0</v>
      </c>
      <c r="AH692">
        <v>0</v>
      </c>
      <c r="AI692">
        <v>0</v>
      </c>
      <c r="AJ692">
        <v>5335756.3334045</v>
      </c>
      <c r="AK692" s="63">
        <v>5480.8923504302902</v>
      </c>
      <c r="AL692">
        <v>396.07192657172499</v>
      </c>
      <c r="AM692">
        <v>78891.171681099702</v>
      </c>
      <c r="AN692">
        <v>5480.8923504302802</v>
      </c>
      <c r="AO692">
        <v>36460.057930714</v>
      </c>
      <c r="AP692">
        <v>396.07192657172499</v>
      </c>
      <c r="AQ692">
        <v>59280.106098625802</v>
      </c>
      <c r="AR692">
        <v>5480.8923504302902</v>
      </c>
      <c r="AS692">
        <v>5480.8923504302902</v>
      </c>
      <c r="AT692">
        <v>0</v>
      </c>
    </row>
    <row r="693" spans="1:46" x14ac:dyDescent="0.25">
      <c r="A693" t="s">
        <v>3610</v>
      </c>
      <c r="B693">
        <v>2048</v>
      </c>
      <c r="C693" t="s">
        <v>151</v>
      </c>
      <c r="D693">
        <v>414</v>
      </c>
      <c r="E693" t="s">
        <v>920</v>
      </c>
      <c r="F693" t="s">
        <v>2892</v>
      </c>
      <c r="G693" t="s">
        <v>2893</v>
      </c>
      <c r="H693" t="s">
        <v>2894</v>
      </c>
      <c r="I693" t="s">
        <v>2895</v>
      </c>
      <c r="J693">
        <v>571.93053222584194</v>
      </c>
      <c r="K693">
        <v>1</v>
      </c>
      <c r="L693">
        <v>1</v>
      </c>
      <c r="M693">
        <v>2</v>
      </c>
      <c r="N693">
        <v>4123392.00257634</v>
      </c>
      <c r="O693">
        <v>756134.50488536304</v>
      </c>
      <c r="P693">
        <v>1111094.5394649</v>
      </c>
      <c r="Q693">
        <v>269167.81979855802</v>
      </c>
      <c r="R693">
        <v>1003488.1465580401</v>
      </c>
      <c r="S693">
        <v>328251.245770943</v>
      </c>
      <c r="T693">
        <v>4456838.58</v>
      </c>
      <c r="U693">
        <v>2806438.4332832</v>
      </c>
      <c r="V693">
        <v>5813156.6175465398</v>
      </c>
      <c r="W693">
        <v>809267.10583804105</v>
      </c>
      <c r="X693">
        <v>0</v>
      </c>
      <c r="Y693">
        <v>0</v>
      </c>
      <c r="Z693">
        <v>0</v>
      </c>
      <c r="AA693">
        <v>640655.41030942497</v>
      </c>
      <c r="AB693">
        <v>197.87958918849901</v>
      </c>
      <c r="AC693">
        <v>242266.968233758</v>
      </c>
      <c r="AD693">
        <v>85984.277537185</v>
      </c>
      <c r="AE693">
        <v>0</v>
      </c>
      <c r="AF693">
        <v>0</v>
      </c>
      <c r="AG693">
        <v>0</v>
      </c>
      <c r="AH693">
        <v>0</v>
      </c>
      <c r="AI693">
        <v>0</v>
      </c>
      <c r="AJ693">
        <v>7591528.2590541299</v>
      </c>
      <c r="AK693" s="63">
        <v>13273.5145814115</v>
      </c>
      <c r="AL693">
        <v>396.07192657172499</v>
      </c>
      <c r="AM693">
        <v>78891.171681099702</v>
      </c>
      <c r="AN693">
        <v>5480.8923504302802</v>
      </c>
      <c r="AO693">
        <v>36460.057930714</v>
      </c>
      <c r="AP693">
        <v>396.07192657172499</v>
      </c>
      <c r="AQ693">
        <v>69679.580315536805</v>
      </c>
      <c r="AR693">
        <v>6089.0603268561399</v>
      </c>
      <c r="AS693">
        <v>15708.082223908499</v>
      </c>
      <c r="AT693">
        <v>0</v>
      </c>
    </row>
    <row r="694" spans="1:46" x14ac:dyDescent="0.25">
      <c r="A694" t="s">
        <v>3611</v>
      </c>
      <c r="B694">
        <v>2048</v>
      </c>
      <c r="C694" t="s">
        <v>151</v>
      </c>
      <c r="D694">
        <v>4593</v>
      </c>
      <c r="E694" t="s">
        <v>921</v>
      </c>
      <c r="F694" t="s">
        <v>2906</v>
      </c>
      <c r="G694" t="s">
        <v>2893</v>
      </c>
      <c r="H694" t="s">
        <v>2894</v>
      </c>
      <c r="I694" t="s">
        <v>2895</v>
      </c>
      <c r="J694">
        <v>229.499999999967</v>
      </c>
      <c r="K694">
        <v>1</v>
      </c>
      <c r="L694">
        <v>1</v>
      </c>
      <c r="M694">
        <v>2</v>
      </c>
      <c r="N694">
        <v>229818.61083249401</v>
      </c>
      <c r="O694">
        <v>153551.59824513999</v>
      </c>
      <c r="P694">
        <v>391076.07863963599</v>
      </c>
      <c r="Q694">
        <v>108009.64656205301</v>
      </c>
      <c r="R694">
        <v>397440.728964751</v>
      </c>
      <c r="S694">
        <v>131718.201179497</v>
      </c>
      <c r="T694">
        <v>153750.07</v>
      </c>
      <c r="U694">
        <v>1126146.59324407</v>
      </c>
      <c r="V694">
        <v>749007.60116717406</v>
      </c>
      <c r="W694">
        <v>273732.25413499703</v>
      </c>
      <c r="X694">
        <v>0</v>
      </c>
      <c r="Y694">
        <v>0</v>
      </c>
      <c r="Z694">
        <v>0</v>
      </c>
      <c r="AA694">
        <v>257077.40430254399</v>
      </c>
      <c r="AB694">
        <v>79.403639358112301</v>
      </c>
      <c r="AC694">
        <v>97215.074343476605</v>
      </c>
      <c r="AD694">
        <v>34503.126836020798</v>
      </c>
      <c r="AE694">
        <v>0</v>
      </c>
      <c r="AF694">
        <v>0</v>
      </c>
      <c r="AG694">
        <v>0</v>
      </c>
      <c r="AH694">
        <v>0</v>
      </c>
      <c r="AI694">
        <v>0</v>
      </c>
      <c r="AJ694">
        <v>1411614.86442357</v>
      </c>
      <c r="AK694" s="63">
        <v>6150.8272959641599</v>
      </c>
      <c r="AL694">
        <v>396.07192657172499</v>
      </c>
      <c r="AM694">
        <v>78891.171681099702</v>
      </c>
      <c r="AN694">
        <v>5480.8923504302802</v>
      </c>
      <c r="AO694">
        <v>36460.057930714</v>
      </c>
      <c r="AP694">
        <v>396.07192657172499</v>
      </c>
      <c r="AQ694">
        <v>69679.580315536805</v>
      </c>
      <c r="AR694">
        <v>6089.0603268561399</v>
      </c>
      <c r="AS694">
        <v>15708.082223908499</v>
      </c>
      <c r="AT694">
        <v>0</v>
      </c>
    </row>
    <row r="695" spans="1:46" x14ac:dyDescent="0.25">
      <c r="A695" t="s">
        <v>3612</v>
      </c>
      <c r="B695">
        <v>2048</v>
      </c>
      <c r="C695" t="s">
        <v>151</v>
      </c>
      <c r="D695">
        <v>422</v>
      </c>
      <c r="E695" t="s">
        <v>922</v>
      </c>
      <c r="F695" t="s">
        <v>2892</v>
      </c>
      <c r="G695" t="s">
        <v>2911</v>
      </c>
      <c r="H695" t="s">
        <v>2894</v>
      </c>
      <c r="I695" t="s">
        <v>2895</v>
      </c>
      <c r="J695">
        <v>979.61718597210097</v>
      </c>
      <c r="K695">
        <v>1</v>
      </c>
      <c r="L695">
        <v>1</v>
      </c>
      <c r="M695">
        <v>2</v>
      </c>
      <c r="N695">
        <v>6549770.9871117296</v>
      </c>
      <c r="O695">
        <v>1803185.0106476899</v>
      </c>
      <c r="P695">
        <v>2014512.1484445301</v>
      </c>
      <c r="Q695">
        <v>461037.49901078403</v>
      </c>
      <c r="R695">
        <v>1820116.5795172399</v>
      </c>
      <c r="S695">
        <v>562237.09621257102</v>
      </c>
      <c r="T695">
        <v>7841682.9800000004</v>
      </c>
      <c r="U695">
        <v>4806939.2447319599</v>
      </c>
      <c r="V695">
        <v>9975780.4877157807</v>
      </c>
      <c r="W695">
        <v>1575171.89584124</v>
      </c>
      <c r="X695">
        <v>0</v>
      </c>
      <c r="Y695">
        <v>0</v>
      </c>
      <c r="Z695">
        <v>0</v>
      </c>
      <c r="AA695">
        <v>1097330.9079734499</v>
      </c>
      <c r="AB695">
        <v>338.93320149868703</v>
      </c>
      <c r="AC695">
        <v>414961.035130453</v>
      </c>
      <c r="AD695">
        <v>147276.06108211799</v>
      </c>
      <c r="AE695">
        <v>0</v>
      </c>
      <c r="AF695">
        <v>0</v>
      </c>
      <c r="AG695">
        <v>0</v>
      </c>
      <c r="AH695">
        <v>0</v>
      </c>
      <c r="AI695">
        <v>0</v>
      </c>
      <c r="AJ695">
        <v>13210859.320944499</v>
      </c>
      <c r="AK695" s="63">
        <v>13485.736581719</v>
      </c>
      <c r="AL695">
        <v>396.07192657172499</v>
      </c>
      <c r="AM695">
        <v>78891.171681099702</v>
      </c>
      <c r="AN695">
        <v>5480.8923504302802</v>
      </c>
      <c r="AO695">
        <v>36460.057930714</v>
      </c>
      <c r="AP695">
        <v>3712.8033307938799</v>
      </c>
      <c r="AQ695">
        <v>25435.7452526624</v>
      </c>
      <c r="AR695">
        <v>6218.1685321885698</v>
      </c>
      <c r="AS695">
        <v>13716.071201811201</v>
      </c>
      <c r="AT695">
        <v>0</v>
      </c>
    </row>
    <row r="696" spans="1:46" x14ac:dyDescent="0.25">
      <c r="A696" t="s">
        <v>3613</v>
      </c>
      <c r="B696">
        <v>2048</v>
      </c>
      <c r="C696" t="s">
        <v>151</v>
      </c>
      <c r="D696">
        <v>2048</v>
      </c>
      <c r="E696" t="s">
        <v>151</v>
      </c>
      <c r="F696" t="s">
        <v>1871</v>
      </c>
      <c r="G696" t="s">
        <v>1871</v>
      </c>
      <c r="H696" t="s">
        <v>2899</v>
      </c>
      <c r="I696" t="s">
        <v>2895</v>
      </c>
      <c r="J696">
        <v>463.72687089728697</v>
      </c>
      <c r="K696">
        <v>1</v>
      </c>
      <c r="L696">
        <v>1</v>
      </c>
      <c r="M696">
        <v>2</v>
      </c>
      <c r="N696">
        <v>293790.513562673</v>
      </c>
      <c r="O696">
        <v>170179.109920927</v>
      </c>
      <c r="P696">
        <v>790206.91167915205</v>
      </c>
      <c r="Q696">
        <v>218243.90164248401</v>
      </c>
      <c r="R696">
        <v>803067.30113283999</v>
      </c>
      <c r="S696">
        <v>266149.32145183597</v>
      </c>
      <c r="T696">
        <v>0</v>
      </c>
      <c r="U696">
        <v>2275487.7379380702</v>
      </c>
      <c r="V696">
        <v>1202775.2170206399</v>
      </c>
      <c r="W696">
        <v>553102.40380697604</v>
      </c>
      <c r="X696">
        <v>0</v>
      </c>
      <c r="Y696">
        <v>0</v>
      </c>
      <c r="Z696">
        <v>0</v>
      </c>
      <c r="AA696">
        <v>519449.674403627</v>
      </c>
      <c r="AB696">
        <v>160.44270682962701</v>
      </c>
      <c r="AC696">
        <v>196432.42801461401</v>
      </c>
      <c r="AD696">
        <v>69716.893437221996</v>
      </c>
      <c r="AE696">
        <v>0</v>
      </c>
      <c r="AF696">
        <v>0</v>
      </c>
      <c r="AG696">
        <v>0</v>
      </c>
      <c r="AH696">
        <v>0</v>
      </c>
      <c r="AI696">
        <v>0</v>
      </c>
      <c r="AJ696">
        <v>2541637.0593899102</v>
      </c>
      <c r="AK696" s="63">
        <v>5480.8923504302802</v>
      </c>
      <c r="AL696">
        <v>396.07192657172499</v>
      </c>
      <c r="AM696">
        <v>78891.171681099702</v>
      </c>
      <c r="AN696">
        <v>5480.8923504302802</v>
      </c>
      <c r="AO696">
        <v>36460.057930714</v>
      </c>
      <c r="AP696">
        <v>539.66620917061095</v>
      </c>
      <c r="AQ696">
        <v>36189.915802998497</v>
      </c>
      <c r="AR696">
        <v>5480.8923504302802</v>
      </c>
      <c r="AS696">
        <v>5480.8923504302802</v>
      </c>
      <c r="AT696">
        <v>0</v>
      </c>
    </row>
    <row r="697" spans="1:46" x14ac:dyDescent="0.25">
      <c r="A697" t="s">
        <v>3614</v>
      </c>
      <c r="B697">
        <v>2048</v>
      </c>
      <c r="C697" t="s">
        <v>151</v>
      </c>
      <c r="D697">
        <v>424</v>
      </c>
      <c r="E697" t="s">
        <v>924</v>
      </c>
      <c r="F697" t="s">
        <v>2892</v>
      </c>
      <c r="G697" t="s">
        <v>2903</v>
      </c>
      <c r="H697" t="s">
        <v>2894</v>
      </c>
      <c r="I697" t="s">
        <v>2895</v>
      </c>
      <c r="J697">
        <v>1681.7898510857899</v>
      </c>
      <c r="K697">
        <v>1</v>
      </c>
      <c r="L697">
        <v>1</v>
      </c>
      <c r="M697">
        <v>2</v>
      </c>
      <c r="N697">
        <v>11087554.6991072</v>
      </c>
      <c r="O697">
        <v>3422389.3883905401</v>
      </c>
      <c r="P697">
        <v>3406550.91700941</v>
      </c>
      <c r="Q697">
        <v>791501.20874705899</v>
      </c>
      <c r="R697">
        <v>3184100.94871961</v>
      </c>
      <c r="S697">
        <v>965238.92787357897</v>
      </c>
      <c r="T697">
        <v>13639626.960000001</v>
      </c>
      <c r="U697">
        <v>8252470.2019737996</v>
      </c>
      <c r="V697">
        <v>17176327.774158899</v>
      </c>
      <c r="W697">
        <v>2670616.5689504901</v>
      </c>
      <c r="X697">
        <v>0</v>
      </c>
      <c r="Y697">
        <v>0</v>
      </c>
      <c r="Z697">
        <v>0</v>
      </c>
      <c r="AA697">
        <v>1883878.7342028699</v>
      </c>
      <c r="AB697">
        <v>161274.084661489</v>
      </c>
      <c r="AC697">
        <v>712397.93204110104</v>
      </c>
      <c r="AD697">
        <v>252840.99583247799</v>
      </c>
      <c r="AE697">
        <v>0</v>
      </c>
      <c r="AF697">
        <v>0</v>
      </c>
      <c r="AG697">
        <v>0</v>
      </c>
      <c r="AH697">
        <v>0</v>
      </c>
      <c r="AI697">
        <v>0</v>
      </c>
      <c r="AJ697">
        <v>22857336.089847401</v>
      </c>
      <c r="AK697" s="63">
        <v>13591.0774316365</v>
      </c>
      <c r="AL697">
        <v>396.07192657172499</v>
      </c>
      <c r="AM697">
        <v>78891.171681099702</v>
      </c>
      <c r="AN697">
        <v>5480.8923504302802</v>
      </c>
      <c r="AO697">
        <v>36460.057930714</v>
      </c>
      <c r="AP697">
        <v>396.07192657172499</v>
      </c>
      <c r="AQ697">
        <v>78891.171681099702</v>
      </c>
      <c r="AR697">
        <v>13010.588948466901</v>
      </c>
      <c r="AS697">
        <v>36460.057930714</v>
      </c>
      <c r="AT697">
        <v>0</v>
      </c>
    </row>
    <row r="698" spans="1:46" x14ac:dyDescent="0.25">
      <c r="A698" t="s">
        <v>3615</v>
      </c>
      <c r="B698">
        <v>2048</v>
      </c>
      <c r="C698" t="s">
        <v>151</v>
      </c>
      <c r="D698">
        <v>415</v>
      </c>
      <c r="E698" t="s">
        <v>682</v>
      </c>
      <c r="F698" t="s">
        <v>2892</v>
      </c>
      <c r="G698" t="s">
        <v>2893</v>
      </c>
      <c r="H698" t="s">
        <v>2894</v>
      </c>
      <c r="I698" t="s">
        <v>2895</v>
      </c>
      <c r="J698">
        <v>474.18476979785902</v>
      </c>
      <c r="K698">
        <v>2</v>
      </c>
      <c r="L698">
        <v>1</v>
      </c>
      <c r="M698">
        <v>2</v>
      </c>
      <c r="N698">
        <v>3458892.3531984901</v>
      </c>
      <c r="O698">
        <v>755623.91370563197</v>
      </c>
      <c r="P698">
        <v>941714.35953469202</v>
      </c>
      <c r="Q698">
        <v>223165.70540733199</v>
      </c>
      <c r="R698">
        <v>889056.78456414305</v>
      </c>
      <c r="S698">
        <v>272151.48106534698</v>
      </c>
      <c r="T698">
        <v>3941648.92</v>
      </c>
      <c r="U698">
        <v>2326804.19641029</v>
      </c>
      <c r="V698">
        <v>4889271.7534727203</v>
      </c>
      <c r="W698">
        <v>847853.07633233594</v>
      </c>
      <c r="X698">
        <v>0</v>
      </c>
      <c r="Y698">
        <v>0</v>
      </c>
      <c r="Z698">
        <v>0</v>
      </c>
      <c r="AA698">
        <v>531164.22561852098</v>
      </c>
      <c r="AB698">
        <v>164.06098671086801</v>
      </c>
      <c r="AC698">
        <v>200862.34269477101</v>
      </c>
      <c r="AD698">
        <v>71289.138370576198</v>
      </c>
      <c r="AE698">
        <v>0</v>
      </c>
      <c r="AF698">
        <v>0</v>
      </c>
      <c r="AG698">
        <v>0</v>
      </c>
      <c r="AH698">
        <v>0</v>
      </c>
      <c r="AI698">
        <v>0</v>
      </c>
      <c r="AJ698">
        <v>6540604.5974756302</v>
      </c>
      <c r="AK698" s="63">
        <v>13793.367088242499</v>
      </c>
      <c r="AL698">
        <v>396.07192657172499</v>
      </c>
      <c r="AM698">
        <v>78891.171681099702</v>
      </c>
      <c r="AN698">
        <v>5480.8923504302802</v>
      </c>
      <c r="AO698">
        <v>36460.057930714</v>
      </c>
      <c r="AP698">
        <v>396.07192657172499</v>
      </c>
      <c r="AQ698">
        <v>69679.580315536805</v>
      </c>
      <c r="AR698">
        <v>6089.0603268561399</v>
      </c>
      <c r="AS698">
        <v>15708.082223908499</v>
      </c>
      <c r="AT698">
        <v>0</v>
      </c>
    </row>
    <row r="699" spans="1:46" x14ac:dyDescent="0.25">
      <c r="A699" t="s">
        <v>3616</v>
      </c>
      <c r="B699">
        <v>2048</v>
      </c>
      <c r="C699" t="s">
        <v>151</v>
      </c>
      <c r="D699">
        <v>417</v>
      </c>
      <c r="E699" t="s">
        <v>838</v>
      </c>
      <c r="F699" t="s">
        <v>2892</v>
      </c>
      <c r="G699" t="s">
        <v>2893</v>
      </c>
      <c r="H699" t="s">
        <v>2894</v>
      </c>
      <c r="I699" t="s">
        <v>2895</v>
      </c>
      <c r="J699">
        <v>393.58666666664402</v>
      </c>
      <c r="K699">
        <v>1</v>
      </c>
      <c r="L699">
        <v>2</v>
      </c>
      <c r="M699">
        <v>2</v>
      </c>
      <c r="N699">
        <v>3184700.39856527</v>
      </c>
      <c r="O699">
        <v>758182.24356592598</v>
      </c>
      <c r="P699">
        <v>815399.94466169295</v>
      </c>
      <c r="Q699">
        <v>185233.79851070599</v>
      </c>
      <c r="R699">
        <v>681600.74819529301</v>
      </c>
      <c r="S699">
        <v>225893.36706567401</v>
      </c>
      <c r="T699">
        <v>3693804.35</v>
      </c>
      <c r="U699">
        <v>1931312.78349889</v>
      </c>
      <c r="V699">
        <v>4465268.5759491902</v>
      </c>
      <c r="W699">
        <v>718831.16823161405</v>
      </c>
      <c r="X699">
        <v>0</v>
      </c>
      <c r="Y699">
        <v>0</v>
      </c>
      <c r="Z699">
        <v>0</v>
      </c>
      <c r="AA699">
        <v>440881.21409484098</v>
      </c>
      <c r="AB699">
        <v>136.17522325126001</v>
      </c>
      <c r="AC699">
        <v>166721.38152768801</v>
      </c>
      <c r="AD699">
        <v>59171.985537986198</v>
      </c>
      <c r="AE699">
        <v>0</v>
      </c>
      <c r="AF699">
        <v>0</v>
      </c>
      <c r="AG699">
        <v>0</v>
      </c>
      <c r="AH699">
        <v>0</v>
      </c>
      <c r="AI699">
        <v>0</v>
      </c>
      <c r="AJ699">
        <v>5851010.5005645696</v>
      </c>
      <c r="AK699" s="63">
        <v>14865.875793298101</v>
      </c>
      <c r="AL699">
        <v>396.07192657172499</v>
      </c>
      <c r="AM699">
        <v>78891.171681099702</v>
      </c>
      <c r="AN699">
        <v>5480.8923504302802</v>
      </c>
      <c r="AO699">
        <v>36460.057930714</v>
      </c>
      <c r="AP699">
        <v>396.07192657172499</v>
      </c>
      <c r="AQ699">
        <v>69679.580315536805</v>
      </c>
      <c r="AR699">
        <v>6089.0603268561399</v>
      </c>
      <c r="AS699">
        <v>15708.082223908499</v>
      </c>
      <c r="AT699">
        <v>0</v>
      </c>
    </row>
    <row r="700" spans="1:46" x14ac:dyDescent="0.25">
      <c r="A700" t="s">
        <v>3617</v>
      </c>
      <c r="B700">
        <v>2048</v>
      </c>
      <c r="C700" t="s">
        <v>151</v>
      </c>
      <c r="D700">
        <v>418</v>
      </c>
      <c r="E700" t="s">
        <v>925</v>
      </c>
      <c r="F700" t="s">
        <v>2892</v>
      </c>
      <c r="G700" t="s">
        <v>2893</v>
      </c>
      <c r="H700" t="s">
        <v>2894</v>
      </c>
      <c r="I700" t="s">
        <v>2895</v>
      </c>
      <c r="J700">
        <v>231.70718286124699</v>
      </c>
      <c r="K700">
        <v>1</v>
      </c>
      <c r="L700">
        <v>1</v>
      </c>
      <c r="M700">
        <v>2</v>
      </c>
      <c r="N700">
        <v>1730104.63418294</v>
      </c>
      <c r="O700">
        <v>469723.77317607502</v>
      </c>
      <c r="P700">
        <v>489470.18593039899</v>
      </c>
      <c r="Q700">
        <v>109574.72362412199</v>
      </c>
      <c r="R700">
        <v>474473.69735405699</v>
      </c>
      <c r="S700">
        <v>132984.98181636899</v>
      </c>
      <c r="T700">
        <v>2136369.87</v>
      </c>
      <c r="U700">
        <v>1136977.14426759</v>
      </c>
      <c r="V700">
        <v>2510029.09387236</v>
      </c>
      <c r="W700">
        <v>503687.94426530798</v>
      </c>
      <c r="X700">
        <v>0</v>
      </c>
      <c r="Y700">
        <v>0</v>
      </c>
      <c r="Z700">
        <v>0</v>
      </c>
      <c r="AA700">
        <v>259549.808837616</v>
      </c>
      <c r="AB700">
        <v>80.167292307631001</v>
      </c>
      <c r="AC700">
        <v>98150.026177677297</v>
      </c>
      <c r="AD700">
        <v>34834.955638692103</v>
      </c>
      <c r="AE700">
        <v>0</v>
      </c>
      <c r="AF700">
        <v>0</v>
      </c>
      <c r="AG700">
        <v>0</v>
      </c>
      <c r="AH700">
        <v>0</v>
      </c>
      <c r="AI700">
        <v>0</v>
      </c>
      <c r="AJ700">
        <v>3406331.9960839599</v>
      </c>
      <c r="AK700" s="63">
        <v>14701.020287850801</v>
      </c>
      <c r="AL700">
        <v>396.07192657172499</v>
      </c>
      <c r="AM700">
        <v>78891.171681099702</v>
      </c>
      <c r="AN700">
        <v>5480.8923504302802</v>
      </c>
      <c r="AO700">
        <v>36460.057930714</v>
      </c>
      <c r="AP700">
        <v>396.07192657172499</v>
      </c>
      <c r="AQ700">
        <v>69679.580315536805</v>
      </c>
      <c r="AR700">
        <v>6089.0603268561399</v>
      </c>
      <c r="AS700">
        <v>15708.082223908499</v>
      </c>
      <c r="AT700">
        <v>0</v>
      </c>
    </row>
    <row r="701" spans="1:46" x14ac:dyDescent="0.25">
      <c r="A701" t="s">
        <v>3618</v>
      </c>
      <c r="B701">
        <v>2048</v>
      </c>
      <c r="C701" t="s">
        <v>151</v>
      </c>
      <c r="D701">
        <v>423</v>
      </c>
      <c r="E701" t="s">
        <v>926</v>
      </c>
      <c r="F701" t="s">
        <v>2892</v>
      </c>
      <c r="G701" t="s">
        <v>2903</v>
      </c>
      <c r="H701" t="s">
        <v>2894</v>
      </c>
      <c r="I701" t="s">
        <v>2895</v>
      </c>
      <c r="J701">
        <v>1813.14379301285</v>
      </c>
      <c r="K701">
        <v>1</v>
      </c>
      <c r="L701">
        <v>1</v>
      </c>
      <c r="M701">
        <v>2</v>
      </c>
      <c r="N701">
        <v>11455353.446402799</v>
      </c>
      <c r="O701">
        <v>3261383.3244225299</v>
      </c>
      <c r="P701">
        <v>3616746.0678490698</v>
      </c>
      <c r="Q701">
        <v>853320.34967113903</v>
      </c>
      <c r="R701">
        <v>3362637.7865492101</v>
      </c>
      <c r="S701">
        <v>1040627.62045951</v>
      </c>
      <c r="T701">
        <v>13652422.65</v>
      </c>
      <c r="U701">
        <v>8897018.3248947691</v>
      </c>
      <c r="V701">
        <v>17588357.608540598</v>
      </c>
      <c r="W701">
        <v>2826106.4877009001</v>
      </c>
      <c r="X701">
        <v>0</v>
      </c>
      <c r="Y701">
        <v>0</v>
      </c>
      <c r="Z701">
        <v>0</v>
      </c>
      <c r="AA701">
        <v>2031016.5574513201</v>
      </c>
      <c r="AB701">
        <v>103960.321201938</v>
      </c>
      <c r="AC701">
        <v>768038.81757377996</v>
      </c>
      <c r="AD701">
        <v>272588.80288573098</v>
      </c>
      <c r="AE701">
        <v>0</v>
      </c>
      <c r="AF701">
        <v>0</v>
      </c>
      <c r="AG701">
        <v>0</v>
      </c>
      <c r="AH701">
        <v>0</v>
      </c>
      <c r="AI701">
        <v>0</v>
      </c>
      <c r="AJ701">
        <v>23590068.595354199</v>
      </c>
      <c r="AK701" s="63">
        <v>13010.588948466901</v>
      </c>
      <c r="AL701">
        <v>396.07192657172499</v>
      </c>
      <c r="AM701">
        <v>78891.171681099702</v>
      </c>
      <c r="AN701">
        <v>5480.8923504302802</v>
      </c>
      <c r="AO701">
        <v>36460.057930714</v>
      </c>
      <c r="AP701">
        <v>396.07192657172499</v>
      </c>
      <c r="AQ701">
        <v>78891.171681099702</v>
      </c>
      <c r="AR701">
        <v>13010.588948466901</v>
      </c>
      <c r="AS701">
        <v>36460.057930714</v>
      </c>
      <c r="AT701">
        <v>0</v>
      </c>
    </row>
    <row r="702" spans="1:46" x14ac:dyDescent="0.25">
      <c r="A702" t="s">
        <v>3619</v>
      </c>
      <c r="B702">
        <v>2048</v>
      </c>
      <c r="C702" t="s">
        <v>151</v>
      </c>
      <c r="D702">
        <v>5304</v>
      </c>
      <c r="E702" t="s">
        <v>927</v>
      </c>
      <c r="F702" t="s">
        <v>2906</v>
      </c>
      <c r="G702" t="s">
        <v>2911</v>
      </c>
      <c r="H702" t="s">
        <v>2894</v>
      </c>
      <c r="I702" t="s">
        <v>2895</v>
      </c>
      <c r="J702">
        <v>116.24358974354899</v>
      </c>
      <c r="K702">
        <v>1</v>
      </c>
      <c r="L702">
        <v>1</v>
      </c>
      <c r="M702">
        <v>2</v>
      </c>
      <c r="N702">
        <v>110688.642456731</v>
      </c>
      <c r="O702">
        <v>91319.428692728106</v>
      </c>
      <c r="P702">
        <v>198083.16881877201</v>
      </c>
      <c r="Q702">
        <v>54707.7518226877</v>
      </c>
      <c r="R702">
        <v>201306.915229465</v>
      </c>
      <c r="S702">
        <v>66716.324791590203</v>
      </c>
      <c r="T702">
        <v>85703.63</v>
      </c>
      <c r="U702">
        <v>570402.27702038398</v>
      </c>
      <c r="V702">
        <v>387206.34130616399</v>
      </c>
      <c r="W702">
        <v>138647.581042484</v>
      </c>
      <c r="X702">
        <v>0</v>
      </c>
      <c r="Y702">
        <v>0</v>
      </c>
      <c r="Z702">
        <v>0</v>
      </c>
      <c r="AA702">
        <v>130211.766091877</v>
      </c>
      <c r="AB702">
        <v>40.218579859217598</v>
      </c>
      <c r="AC702">
        <v>49240.214461321702</v>
      </c>
      <c r="AD702">
        <v>17476.110330268501</v>
      </c>
      <c r="AE702">
        <v>0</v>
      </c>
      <c r="AF702">
        <v>0</v>
      </c>
      <c r="AG702">
        <v>0</v>
      </c>
      <c r="AH702">
        <v>0</v>
      </c>
      <c r="AI702">
        <v>0</v>
      </c>
      <c r="AJ702">
        <v>722822.23181197396</v>
      </c>
      <c r="AK702" s="63">
        <v>6218.1685321885698</v>
      </c>
      <c r="AL702">
        <v>396.07192657172499</v>
      </c>
      <c r="AM702">
        <v>78891.171681099702</v>
      </c>
      <c r="AN702">
        <v>5480.8923504302802</v>
      </c>
      <c r="AO702">
        <v>36460.057930714</v>
      </c>
      <c r="AP702">
        <v>3712.8033307938799</v>
      </c>
      <c r="AQ702">
        <v>25435.7452526624</v>
      </c>
      <c r="AR702">
        <v>6218.1685321885698</v>
      </c>
      <c r="AS702">
        <v>13716.071201811201</v>
      </c>
      <c r="AT702">
        <v>0</v>
      </c>
    </row>
    <row r="703" spans="1:46" x14ac:dyDescent="0.25">
      <c r="A703" t="s">
        <v>3620</v>
      </c>
      <c r="B703">
        <v>2048</v>
      </c>
      <c r="C703" t="s">
        <v>151</v>
      </c>
      <c r="D703">
        <v>419</v>
      </c>
      <c r="E703" t="s">
        <v>928</v>
      </c>
      <c r="F703" t="s">
        <v>2892</v>
      </c>
      <c r="G703" t="s">
        <v>2893</v>
      </c>
      <c r="H703" t="s">
        <v>2894</v>
      </c>
      <c r="I703" t="s">
        <v>2895</v>
      </c>
      <c r="J703">
        <v>366.93333333330401</v>
      </c>
      <c r="K703">
        <v>2</v>
      </c>
      <c r="L703">
        <v>1</v>
      </c>
      <c r="M703">
        <v>2</v>
      </c>
      <c r="N703">
        <v>3085490.6987616802</v>
      </c>
      <c r="O703">
        <v>763443.87750073394</v>
      </c>
      <c r="P703">
        <v>789963.87643651199</v>
      </c>
      <c r="Q703">
        <v>172689.93309443101</v>
      </c>
      <c r="R703">
        <v>667233.36157505505</v>
      </c>
      <c r="S703">
        <v>210596.07241597699</v>
      </c>
      <c r="T703">
        <v>3678295.72</v>
      </c>
      <c r="U703">
        <v>1800526.02736842</v>
      </c>
      <c r="V703">
        <v>4398375.9326054696</v>
      </c>
      <c r="W703">
        <v>669293.72444709297</v>
      </c>
      <c r="X703">
        <v>0</v>
      </c>
      <c r="Y703">
        <v>0</v>
      </c>
      <c r="Z703">
        <v>0</v>
      </c>
      <c r="AA703">
        <v>411025.13675563998</v>
      </c>
      <c r="AB703">
        <v>126.953560211206</v>
      </c>
      <c r="AC703">
        <v>155431.16025752501</v>
      </c>
      <c r="AD703">
        <v>55164.912158452003</v>
      </c>
      <c r="AE703">
        <v>0</v>
      </c>
      <c r="AF703">
        <v>0</v>
      </c>
      <c r="AG703">
        <v>0</v>
      </c>
      <c r="AH703">
        <v>0</v>
      </c>
      <c r="AI703">
        <v>0</v>
      </c>
      <c r="AJ703">
        <v>5689417.8197844001</v>
      </c>
      <c r="AK703" s="63">
        <v>15505.3174594427</v>
      </c>
      <c r="AL703">
        <v>396.07192657172499</v>
      </c>
      <c r="AM703">
        <v>78891.171681099702</v>
      </c>
      <c r="AN703">
        <v>5480.8923504302802</v>
      </c>
      <c r="AO703">
        <v>36460.057930714</v>
      </c>
      <c r="AP703">
        <v>396.07192657172499</v>
      </c>
      <c r="AQ703">
        <v>69679.580315536805</v>
      </c>
      <c r="AR703">
        <v>6089.0603268561399</v>
      </c>
      <c r="AS703">
        <v>15708.082223908499</v>
      </c>
      <c r="AT703">
        <v>0</v>
      </c>
    </row>
    <row r="704" spans="1:46" x14ac:dyDescent="0.25">
      <c r="A704" t="s">
        <v>3621</v>
      </c>
      <c r="B704">
        <v>2048</v>
      </c>
      <c r="C704" t="s">
        <v>151</v>
      </c>
      <c r="D704">
        <v>420</v>
      </c>
      <c r="E704" t="s">
        <v>929</v>
      </c>
      <c r="F704" t="s">
        <v>2892</v>
      </c>
      <c r="G704" t="s">
        <v>2893</v>
      </c>
      <c r="H704" t="s">
        <v>2894</v>
      </c>
      <c r="I704" t="s">
        <v>2895</v>
      </c>
      <c r="J704">
        <v>493.01586227014599</v>
      </c>
      <c r="K704">
        <v>2</v>
      </c>
      <c r="L704">
        <v>1</v>
      </c>
      <c r="M704">
        <v>2</v>
      </c>
      <c r="N704">
        <v>3359045.5637975102</v>
      </c>
      <c r="O704">
        <v>756634.55331345601</v>
      </c>
      <c r="P704">
        <v>984251.033981591</v>
      </c>
      <c r="Q704">
        <v>232028.187508898</v>
      </c>
      <c r="R704">
        <v>935577.31569437997</v>
      </c>
      <c r="S704">
        <v>282959.31386140198</v>
      </c>
      <c r="T704">
        <v>3848329.1</v>
      </c>
      <c r="U704">
        <v>2419207.5542958402</v>
      </c>
      <c r="V704">
        <v>4806574.2154519605</v>
      </c>
      <c r="W704">
        <v>908533.74426377099</v>
      </c>
      <c r="X704">
        <v>0</v>
      </c>
      <c r="Y704">
        <v>0</v>
      </c>
      <c r="Z704">
        <v>0</v>
      </c>
      <c r="AA704">
        <v>552258.11831114604</v>
      </c>
      <c r="AB704">
        <v>170.576268956571</v>
      </c>
      <c r="AC704">
        <v>208839.10110288599</v>
      </c>
      <c r="AD704">
        <v>74120.212758516296</v>
      </c>
      <c r="AE704">
        <v>0</v>
      </c>
      <c r="AF704">
        <v>0</v>
      </c>
      <c r="AG704">
        <v>0</v>
      </c>
      <c r="AH704">
        <v>0</v>
      </c>
      <c r="AI704">
        <v>0</v>
      </c>
      <c r="AJ704">
        <v>6550495.9681572299</v>
      </c>
      <c r="AK704" s="63">
        <v>13286.582581734299</v>
      </c>
      <c r="AL704">
        <v>396.07192657172499</v>
      </c>
      <c r="AM704">
        <v>78891.171681099702</v>
      </c>
      <c r="AN704">
        <v>5480.8923504302802</v>
      </c>
      <c r="AO704">
        <v>36460.057930714</v>
      </c>
      <c r="AP704">
        <v>396.07192657172499</v>
      </c>
      <c r="AQ704">
        <v>69679.580315536805</v>
      </c>
      <c r="AR704">
        <v>6089.0603268561399</v>
      </c>
      <c r="AS704">
        <v>15708.082223908499</v>
      </c>
      <c r="AT704">
        <v>0</v>
      </c>
    </row>
    <row r="705" spans="1:46" x14ac:dyDescent="0.25">
      <c r="A705" t="s">
        <v>3622</v>
      </c>
      <c r="B705">
        <v>2205</v>
      </c>
      <c r="C705" t="s">
        <v>152</v>
      </c>
      <c r="D705">
        <v>1057</v>
      </c>
      <c r="E705" t="s">
        <v>930</v>
      </c>
      <c r="F705" t="s">
        <v>2892</v>
      </c>
      <c r="G705" t="s">
        <v>2911</v>
      </c>
      <c r="H705" t="s">
        <v>2894</v>
      </c>
      <c r="I705" t="s">
        <v>2895</v>
      </c>
      <c r="J705">
        <v>405.73263032973603</v>
      </c>
      <c r="K705">
        <v>2</v>
      </c>
      <c r="L705">
        <v>1</v>
      </c>
      <c r="M705">
        <v>2</v>
      </c>
      <c r="N705">
        <v>2840466.7277262299</v>
      </c>
      <c r="O705">
        <v>653297.38364023203</v>
      </c>
      <c r="P705">
        <v>1011777.6258967899</v>
      </c>
      <c r="Q705">
        <v>224894.212145878</v>
      </c>
      <c r="R705">
        <v>156499.406838567</v>
      </c>
      <c r="S705">
        <v>187450.11089314599</v>
      </c>
      <c r="T705">
        <v>3609947.85</v>
      </c>
      <c r="U705">
        <v>1276987.5062477</v>
      </c>
      <c r="V705">
        <v>4338160.1531111496</v>
      </c>
      <c r="W705">
        <v>548775.20313654304</v>
      </c>
      <c r="X705">
        <v>0</v>
      </c>
      <c r="Y705">
        <v>0</v>
      </c>
      <c r="Z705">
        <v>0</v>
      </c>
      <c r="AA705">
        <v>0</v>
      </c>
      <c r="AB705">
        <v>0</v>
      </c>
      <c r="AC705">
        <v>187450.11089314599</v>
      </c>
      <c r="AD705">
        <v>0</v>
      </c>
      <c r="AE705">
        <v>0</v>
      </c>
      <c r="AF705">
        <v>0</v>
      </c>
      <c r="AG705">
        <v>0</v>
      </c>
      <c r="AH705">
        <v>0</v>
      </c>
      <c r="AI705">
        <v>0</v>
      </c>
      <c r="AJ705">
        <v>5074385.4671408404</v>
      </c>
      <c r="AK705" s="63">
        <v>12506.7226242487</v>
      </c>
      <c r="AL705">
        <v>396.07192657172499</v>
      </c>
      <c r="AM705">
        <v>78891.171681099702</v>
      </c>
      <c r="AN705">
        <v>12506.7226242487</v>
      </c>
      <c r="AO705">
        <v>15797.495144214599</v>
      </c>
      <c r="AP705">
        <v>3712.8033307938799</v>
      </c>
      <c r="AQ705">
        <v>25435.7452526624</v>
      </c>
      <c r="AR705">
        <v>12506.7226242487</v>
      </c>
      <c r="AS705">
        <v>12506.7226242487</v>
      </c>
      <c r="AT705">
        <v>0</v>
      </c>
    </row>
    <row r="706" spans="1:46" x14ac:dyDescent="0.25">
      <c r="A706" t="s">
        <v>3623</v>
      </c>
      <c r="B706">
        <v>2205</v>
      </c>
      <c r="C706" t="s">
        <v>152</v>
      </c>
      <c r="D706">
        <v>5296</v>
      </c>
      <c r="E706" t="s">
        <v>931</v>
      </c>
      <c r="F706" t="s">
        <v>2892</v>
      </c>
      <c r="G706" t="s">
        <v>2893</v>
      </c>
      <c r="H706" t="s">
        <v>2894</v>
      </c>
      <c r="I706" t="s">
        <v>2895</v>
      </c>
      <c r="J706">
        <v>266.27238616621202</v>
      </c>
      <c r="K706">
        <v>3</v>
      </c>
      <c r="L706">
        <v>1</v>
      </c>
      <c r="M706">
        <v>2</v>
      </c>
      <c r="N706">
        <v>2172098.2579375301</v>
      </c>
      <c r="O706">
        <v>528653.14693120297</v>
      </c>
      <c r="P706">
        <v>781176.89422822499</v>
      </c>
      <c r="Q706">
        <v>147592.56226048799</v>
      </c>
      <c r="R706">
        <v>102706.726985788</v>
      </c>
      <c r="S706">
        <v>123018.91586603499</v>
      </c>
      <c r="T706">
        <v>2894171.97</v>
      </c>
      <c r="U706">
        <v>838055.61834323697</v>
      </c>
      <c r="V706">
        <v>3291911.2576873498</v>
      </c>
      <c r="W706">
        <v>440316.33065589302</v>
      </c>
      <c r="X706">
        <v>0</v>
      </c>
      <c r="Y706">
        <v>0</v>
      </c>
      <c r="Z706">
        <v>0</v>
      </c>
      <c r="AA706">
        <v>0</v>
      </c>
      <c r="AB706">
        <v>0</v>
      </c>
      <c r="AC706">
        <v>123018.91586603499</v>
      </c>
      <c r="AD706">
        <v>0</v>
      </c>
      <c r="AE706">
        <v>0</v>
      </c>
      <c r="AF706">
        <v>0</v>
      </c>
      <c r="AG706">
        <v>0</v>
      </c>
      <c r="AH706">
        <v>0</v>
      </c>
      <c r="AI706">
        <v>0</v>
      </c>
      <c r="AJ706">
        <v>3855246.50420928</v>
      </c>
      <c r="AK706" s="63">
        <v>14478.5817249663</v>
      </c>
      <c r="AL706">
        <v>396.07192657172499</v>
      </c>
      <c r="AM706">
        <v>78891.171681099702</v>
      </c>
      <c r="AN706">
        <v>12506.7226242487</v>
      </c>
      <c r="AO706">
        <v>15797.495144214599</v>
      </c>
      <c r="AP706">
        <v>396.07192657172499</v>
      </c>
      <c r="AQ706">
        <v>69679.580315536805</v>
      </c>
      <c r="AR706">
        <v>14478.5817249663</v>
      </c>
      <c r="AS706">
        <v>15797.495144214599</v>
      </c>
      <c r="AT706">
        <v>0</v>
      </c>
    </row>
    <row r="707" spans="1:46" x14ac:dyDescent="0.25">
      <c r="A707" t="s">
        <v>3624</v>
      </c>
      <c r="B707">
        <v>2205</v>
      </c>
      <c r="C707" t="s">
        <v>152</v>
      </c>
      <c r="D707">
        <v>5434</v>
      </c>
      <c r="E707" t="s">
        <v>932</v>
      </c>
      <c r="F707" t="s">
        <v>2892</v>
      </c>
      <c r="G707" t="s">
        <v>2893</v>
      </c>
      <c r="H707" t="s">
        <v>2894</v>
      </c>
      <c r="I707" t="s">
        <v>2895</v>
      </c>
      <c r="J707">
        <v>500.85384615381702</v>
      </c>
      <c r="K707">
        <v>4</v>
      </c>
      <c r="L707">
        <v>1</v>
      </c>
      <c r="M707">
        <v>2</v>
      </c>
      <c r="N707">
        <v>5296755.0896281004</v>
      </c>
      <c r="O707">
        <v>681750.03618008597</v>
      </c>
      <c r="P707">
        <v>1231525.8591640999</v>
      </c>
      <c r="Q707">
        <v>277619.10852339998</v>
      </c>
      <c r="R707">
        <v>193189.61300249799</v>
      </c>
      <c r="S707">
        <v>231396.496077952</v>
      </c>
      <c r="T707">
        <v>6104471.29</v>
      </c>
      <c r="U707">
        <v>1576368.41649819</v>
      </c>
      <c r="V707">
        <v>6811675.0881684497</v>
      </c>
      <c r="W707">
        <v>869164.61832973501</v>
      </c>
      <c r="X707">
        <v>0</v>
      </c>
      <c r="Y707">
        <v>0</v>
      </c>
      <c r="Z707">
        <v>0</v>
      </c>
      <c r="AA707">
        <v>0</v>
      </c>
      <c r="AB707">
        <v>0</v>
      </c>
      <c r="AC707">
        <v>231396.496077952</v>
      </c>
      <c r="AD707">
        <v>0</v>
      </c>
      <c r="AE707">
        <v>0</v>
      </c>
      <c r="AF707">
        <v>0</v>
      </c>
      <c r="AG707">
        <v>0</v>
      </c>
      <c r="AH707">
        <v>0</v>
      </c>
      <c r="AI707">
        <v>0</v>
      </c>
      <c r="AJ707">
        <v>7912236.2025761399</v>
      </c>
      <c r="AK707" s="63">
        <v>15797.495144214599</v>
      </c>
      <c r="AL707">
        <v>396.07192657172499</v>
      </c>
      <c r="AM707">
        <v>78891.171681099702</v>
      </c>
      <c r="AN707">
        <v>12506.7226242487</v>
      </c>
      <c r="AO707">
        <v>15797.495144214599</v>
      </c>
      <c r="AP707">
        <v>396.07192657172499</v>
      </c>
      <c r="AQ707">
        <v>69679.580315536805</v>
      </c>
      <c r="AR707">
        <v>14478.5817249663</v>
      </c>
      <c r="AS707">
        <v>15797.495144214599</v>
      </c>
      <c r="AT707">
        <v>0</v>
      </c>
    </row>
    <row r="708" spans="1:46" x14ac:dyDescent="0.25">
      <c r="A708" t="s">
        <v>3625</v>
      </c>
      <c r="B708">
        <v>2205</v>
      </c>
      <c r="C708" t="s">
        <v>152</v>
      </c>
      <c r="D708">
        <v>1064</v>
      </c>
      <c r="E708" t="s">
        <v>933</v>
      </c>
      <c r="F708" t="s">
        <v>2892</v>
      </c>
      <c r="G708" t="s">
        <v>2903</v>
      </c>
      <c r="H708" t="s">
        <v>2904</v>
      </c>
      <c r="I708" t="s">
        <v>2895</v>
      </c>
      <c r="J708">
        <v>474.866586090211</v>
      </c>
      <c r="K708">
        <v>1</v>
      </c>
      <c r="L708">
        <v>1</v>
      </c>
      <c r="M708">
        <v>2</v>
      </c>
      <c r="N708">
        <v>2854959.05470814</v>
      </c>
      <c r="O708">
        <v>1513946.2732484799</v>
      </c>
      <c r="P708">
        <v>1251929.2707108799</v>
      </c>
      <c r="Q708">
        <v>263214.58707023301</v>
      </c>
      <c r="R708">
        <v>187555.79317314699</v>
      </c>
      <c r="S708">
        <v>219390.27716286699</v>
      </c>
      <c r="T708">
        <v>4577027.88</v>
      </c>
      <c r="U708">
        <v>1494577.09891088</v>
      </c>
      <c r="V708">
        <v>5127619.6810330497</v>
      </c>
      <c r="W708">
        <v>943985.29787782999</v>
      </c>
      <c r="X708">
        <v>0</v>
      </c>
      <c r="Y708">
        <v>0</v>
      </c>
      <c r="Z708">
        <v>0</v>
      </c>
      <c r="AA708">
        <v>0</v>
      </c>
      <c r="AB708">
        <v>0</v>
      </c>
      <c r="AC708">
        <v>219390.27716286699</v>
      </c>
      <c r="AD708">
        <v>0</v>
      </c>
      <c r="AE708">
        <v>0</v>
      </c>
      <c r="AF708">
        <v>0</v>
      </c>
      <c r="AG708">
        <v>0</v>
      </c>
      <c r="AH708">
        <v>0</v>
      </c>
      <c r="AI708">
        <v>0</v>
      </c>
      <c r="AJ708">
        <v>6290995.2560737403</v>
      </c>
      <c r="AK708" s="63">
        <v>13247.9215012164</v>
      </c>
      <c r="AL708">
        <v>396.07192657172499</v>
      </c>
      <c r="AM708">
        <v>78891.171681099702</v>
      </c>
      <c r="AN708">
        <v>12506.7226242487</v>
      </c>
      <c r="AO708">
        <v>15797.495144214599</v>
      </c>
      <c r="AP708">
        <v>396.07192657172499</v>
      </c>
      <c r="AQ708">
        <v>78891.171681099702</v>
      </c>
      <c r="AR708">
        <v>13247.9215012164</v>
      </c>
      <c r="AS708">
        <v>13247.9215012164</v>
      </c>
      <c r="AT708">
        <v>0</v>
      </c>
    </row>
    <row r="709" spans="1:46" x14ac:dyDescent="0.25">
      <c r="A709" t="s">
        <v>3626</v>
      </c>
      <c r="B709">
        <v>2249</v>
      </c>
      <c r="C709" t="s">
        <v>153</v>
      </c>
      <c r="D709">
        <v>5440</v>
      </c>
      <c r="E709" t="s">
        <v>934</v>
      </c>
      <c r="F709" t="s">
        <v>2906</v>
      </c>
      <c r="G709" t="s">
        <v>2893</v>
      </c>
      <c r="H709" t="s">
        <v>2899</v>
      </c>
      <c r="I709" t="s">
        <v>2895</v>
      </c>
      <c r="J709">
        <v>120.756756756714</v>
      </c>
      <c r="K709">
        <v>1</v>
      </c>
      <c r="L709">
        <v>1</v>
      </c>
      <c r="M709">
        <v>1</v>
      </c>
      <c r="N709">
        <v>693.95576870912305</v>
      </c>
      <c r="O709">
        <v>0</v>
      </c>
      <c r="P709">
        <v>0</v>
      </c>
      <c r="Q709">
        <v>0</v>
      </c>
      <c r="R709">
        <v>0</v>
      </c>
      <c r="S709">
        <v>47134.405526475799</v>
      </c>
      <c r="T709">
        <v>0</v>
      </c>
      <c r="U709">
        <v>693.95576870912305</v>
      </c>
      <c r="V709">
        <v>0</v>
      </c>
      <c r="W709">
        <v>693.95576870912305</v>
      </c>
      <c r="X709">
        <v>0</v>
      </c>
      <c r="Y709">
        <v>0</v>
      </c>
      <c r="Z709">
        <v>0</v>
      </c>
      <c r="AA709">
        <v>0</v>
      </c>
      <c r="AB709">
        <v>0</v>
      </c>
      <c r="AC709">
        <v>47134.405526475799</v>
      </c>
      <c r="AD709">
        <v>0</v>
      </c>
      <c r="AE709">
        <v>0</v>
      </c>
      <c r="AF709">
        <v>0</v>
      </c>
      <c r="AG709">
        <v>0</v>
      </c>
      <c r="AH709">
        <v>0</v>
      </c>
      <c r="AI709">
        <v>0</v>
      </c>
      <c r="AJ709">
        <v>47828.361295185001</v>
      </c>
      <c r="AK709" s="63">
        <v>396.07192657172499</v>
      </c>
      <c r="AL709">
        <v>396.07192657172499</v>
      </c>
      <c r="AM709">
        <v>78891.171681099702</v>
      </c>
      <c r="AN709">
        <v>396.07192657172499</v>
      </c>
      <c r="AO709">
        <v>44560.8608294117</v>
      </c>
      <c r="AP709">
        <v>396.07192657172499</v>
      </c>
      <c r="AQ709">
        <v>69679.580315536805</v>
      </c>
      <c r="AR709">
        <v>396.07192657172499</v>
      </c>
      <c r="AS709">
        <v>396.07192657172499</v>
      </c>
      <c r="AT709">
        <v>0</v>
      </c>
    </row>
    <row r="710" spans="1:46" x14ac:dyDescent="0.25">
      <c r="A710" t="s">
        <v>3627</v>
      </c>
      <c r="B710">
        <v>2249</v>
      </c>
      <c r="C710" t="s">
        <v>153</v>
      </c>
      <c r="D710">
        <v>5441</v>
      </c>
      <c r="E710" t="s">
        <v>935</v>
      </c>
      <c r="F710" t="s">
        <v>2906</v>
      </c>
      <c r="G710" t="s">
        <v>2903</v>
      </c>
      <c r="H710" t="s">
        <v>2899</v>
      </c>
      <c r="I710" t="s">
        <v>2895</v>
      </c>
      <c r="J710">
        <v>77.819819819797999</v>
      </c>
      <c r="K710">
        <v>1</v>
      </c>
      <c r="L710">
        <v>1</v>
      </c>
      <c r="M710">
        <v>1</v>
      </c>
      <c r="N710">
        <v>447.20903686286499</v>
      </c>
      <c r="O710">
        <v>0</v>
      </c>
      <c r="P710">
        <v>0</v>
      </c>
      <c r="Q710">
        <v>0</v>
      </c>
      <c r="R710">
        <v>0</v>
      </c>
      <c r="S710">
        <v>30375.036924629101</v>
      </c>
      <c r="T710">
        <v>0</v>
      </c>
      <c r="U710">
        <v>447.20903686286499</v>
      </c>
      <c r="V710">
        <v>0</v>
      </c>
      <c r="W710">
        <v>447.20903686286499</v>
      </c>
      <c r="X710">
        <v>0</v>
      </c>
      <c r="Y710">
        <v>0</v>
      </c>
      <c r="Z710">
        <v>0</v>
      </c>
      <c r="AA710">
        <v>0</v>
      </c>
      <c r="AB710">
        <v>0</v>
      </c>
      <c r="AC710">
        <v>30375.036924629101</v>
      </c>
      <c r="AD710">
        <v>0</v>
      </c>
      <c r="AE710">
        <v>0</v>
      </c>
      <c r="AF710">
        <v>0</v>
      </c>
      <c r="AG710">
        <v>0</v>
      </c>
      <c r="AH710">
        <v>0</v>
      </c>
      <c r="AI710">
        <v>0</v>
      </c>
      <c r="AJ710">
        <v>30822.245961491899</v>
      </c>
      <c r="AK710" s="63">
        <v>396.07192657172499</v>
      </c>
      <c r="AL710">
        <v>396.07192657172499</v>
      </c>
      <c r="AM710">
        <v>78891.171681099702</v>
      </c>
      <c r="AN710">
        <v>396.07192657172499</v>
      </c>
      <c r="AO710">
        <v>44560.8608294117</v>
      </c>
      <c r="AP710">
        <v>396.07192657172499</v>
      </c>
      <c r="AQ710">
        <v>78891.171681099702</v>
      </c>
      <c r="AR710">
        <v>396.07192657172499</v>
      </c>
      <c r="AS710">
        <v>396.07192657172499</v>
      </c>
      <c r="AT710">
        <v>0</v>
      </c>
    </row>
    <row r="711" spans="1:46" x14ac:dyDescent="0.25">
      <c r="A711" t="s">
        <v>3628</v>
      </c>
      <c r="B711">
        <v>2249</v>
      </c>
      <c r="C711" t="s">
        <v>153</v>
      </c>
      <c r="D711">
        <v>5150</v>
      </c>
      <c r="E711" t="s">
        <v>936</v>
      </c>
      <c r="F711" t="s">
        <v>2906</v>
      </c>
      <c r="G711" t="s">
        <v>2907</v>
      </c>
      <c r="H711" t="s">
        <v>2899</v>
      </c>
      <c r="I711" t="s">
        <v>2895</v>
      </c>
      <c r="J711">
        <v>289.918918918835</v>
      </c>
      <c r="K711">
        <v>1</v>
      </c>
      <c r="L711">
        <v>1</v>
      </c>
      <c r="M711">
        <v>1</v>
      </c>
      <c r="N711">
        <v>1666.08404900252</v>
      </c>
      <c r="O711">
        <v>0</v>
      </c>
      <c r="P711">
        <v>0</v>
      </c>
      <c r="Q711">
        <v>0</v>
      </c>
      <c r="R711">
        <v>0</v>
      </c>
      <c r="S711">
        <v>113162.66071677201</v>
      </c>
      <c r="T711">
        <v>0</v>
      </c>
      <c r="U711">
        <v>1666.08404900252</v>
      </c>
      <c r="V711">
        <v>0</v>
      </c>
      <c r="W711">
        <v>1666.08404900252</v>
      </c>
      <c r="X711">
        <v>0</v>
      </c>
      <c r="Y711">
        <v>0</v>
      </c>
      <c r="Z711">
        <v>0</v>
      </c>
      <c r="AA711">
        <v>0</v>
      </c>
      <c r="AB711">
        <v>0</v>
      </c>
      <c r="AC711">
        <v>113162.66071677201</v>
      </c>
      <c r="AD711">
        <v>0</v>
      </c>
      <c r="AE711">
        <v>0</v>
      </c>
      <c r="AF711">
        <v>0</v>
      </c>
      <c r="AG711">
        <v>0</v>
      </c>
      <c r="AH711">
        <v>0</v>
      </c>
      <c r="AI711">
        <v>0</v>
      </c>
      <c r="AJ711">
        <v>114828.744765775</v>
      </c>
      <c r="AK711" s="63">
        <v>396.07192657172499</v>
      </c>
      <c r="AL711">
        <v>396.07192657172499</v>
      </c>
      <c r="AM711">
        <v>78891.171681099702</v>
      </c>
      <c r="AN711">
        <v>396.07192657172499</v>
      </c>
      <c r="AO711">
        <v>44560.8608294117</v>
      </c>
      <c r="AP711">
        <v>396.07192657172499</v>
      </c>
      <c r="AQ711">
        <v>59280.106098625802</v>
      </c>
      <c r="AR711">
        <v>396.07192657172499</v>
      </c>
      <c r="AS711">
        <v>44560.8608294117</v>
      </c>
      <c r="AT711">
        <v>0</v>
      </c>
    </row>
    <row r="712" spans="1:46" x14ac:dyDescent="0.25">
      <c r="A712" t="s">
        <v>3629</v>
      </c>
      <c r="B712">
        <v>2249</v>
      </c>
      <c r="C712" t="s">
        <v>153</v>
      </c>
      <c r="D712">
        <v>3404</v>
      </c>
      <c r="E712" t="s">
        <v>937</v>
      </c>
      <c r="F712" t="s">
        <v>2892</v>
      </c>
      <c r="G712" t="s">
        <v>2907</v>
      </c>
      <c r="H712" t="s">
        <v>2894</v>
      </c>
      <c r="I712" t="s">
        <v>2895</v>
      </c>
      <c r="J712">
        <v>46.945205479442002</v>
      </c>
      <c r="K712">
        <v>2</v>
      </c>
      <c r="L712">
        <v>1</v>
      </c>
      <c r="M712">
        <v>1</v>
      </c>
      <c r="N712">
        <v>905533.22114542604</v>
      </c>
      <c r="O712">
        <v>139546.9</v>
      </c>
      <c r="P712">
        <v>511774.68</v>
      </c>
      <c r="Q712">
        <v>332819.3</v>
      </c>
      <c r="R712">
        <v>183920.77</v>
      </c>
      <c r="S712">
        <v>18323.896832122598</v>
      </c>
      <c r="T712">
        <v>2073325.09</v>
      </c>
      <c r="U712">
        <v>269.78114542549298</v>
      </c>
      <c r="V712">
        <v>1801439.09</v>
      </c>
      <c r="W712">
        <v>272155.78114542499</v>
      </c>
      <c r="X712">
        <v>0</v>
      </c>
      <c r="Y712">
        <v>0</v>
      </c>
      <c r="Z712">
        <v>0</v>
      </c>
      <c r="AA712">
        <v>0</v>
      </c>
      <c r="AB712">
        <v>0</v>
      </c>
      <c r="AC712">
        <v>18323.896832122598</v>
      </c>
      <c r="AD712">
        <v>0</v>
      </c>
      <c r="AE712">
        <v>0</v>
      </c>
      <c r="AF712">
        <v>0</v>
      </c>
      <c r="AG712">
        <v>0</v>
      </c>
      <c r="AH712">
        <v>0</v>
      </c>
      <c r="AI712">
        <v>0</v>
      </c>
      <c r="AJ712">
        <v>2091918.7679775499</v>
      </c>
      <c r="AK712" s="63">
        <v>44560.8608294117</v>
      </c>
      <c r="AL712">
        <v>396.07192657172499</v>
      </c>
      <c r="AM712">
        <v>78891.171681099702</v>
      </c>
      <c r="AN712">
        <v>396.07192657172499</v>
      </c>
      <c r="AO712">
        <v>44560.8608294117</v>
      </c>
      <c r="AP712">
        <v>396.07192657172499</v>
      </c>
      <c r="AQ712">
        <v>59280.106098625802</v>
      </c>
      <c r="AR712">
        <v>396.07192657172499</v>
      </c>
      <c r="AS712">
        <v>44560.8608294117</v>
      </c>
      <c r="AT712">
        <v>0</v>
      </c>
    </row>
    <row r="713" spans="1:46" x14ac:dyDescent="0.25">
      <c r="A713" t="s">
        <v>3630</v>
      </c>
      <c r="B713">
        <v>1925</v>
      </c>
      <c r="C713" t="s">
        <v>154</v>
      </c>
      <c r="D713">
        <v>93</v>
      </c>
      <c r="E713" t="s">
        <v>938</v>
      </c>
      <c r="F713" t="s">
        <v>2892</v>
      </c>
      <c r="G713" t="s">
        <v>2893</v>
      </c>
      <c r="H713" t="s">
        <v>2894</v>
      </c>
      <c r="I713" t="s">
        <v>2895</v>
      </c>
      <c r="J713">
        <v>188.34782608693899</v>
      </c>
      <c r="K713">
        <v>1</v>
      </c>
      <c r="L713">
        <v>1</v>
      </c>
      <c r="M713">
        <v>1</v>
      </c>
      <c r="N713">
        <v>1053844.1430563999</v>
      </c>
      <c r="O713">
        <v>449565.60249523498</v>
      </c>
      <c r="P713">
        <v>433696.98949696298</v>
      </c>
      <c r="Q713">
        <v>97352.647921943499</v>
      </c>
      <c r="R713">
        <v>65091.850522525303</v>
      </c>
      <c r="S713">
        <v>103858.420886878</v>
      </c>
      <c r="T713">
        <v>1288459.3500000001</v>
      </c>
      <c r="U713">
        <v>811091.88349306199</v>
      </c>
      <c r="V713">
        <v>1993380.9774696601</v>
      </c>
      <c r="W713">
        <v>103847.80692721999</v>
      </c>
      <c r="X713">
        <v>0</v>
      </c>
      <c r="Y713">
        <v>0</v>
      </c>
      <c r="Z713">
        <v>0</v>
      </c>
      <c r="AA713">
        <v>1773.9908631552501</v>
      </c>
      <c r="AB713">
        <v>548.45823302505198</v>
      </c>
      <c r="AC713">
        <v>89768.258036892294</v>
      </c>
      <c r="AD713">
        <v>14090.1628499855</v>
      </c>
      <c r="AE713">
        <v>0</v>
      </c>
      <c r="AF713">
        <v>0</v>
      </c>
      <c r="AG713">
        <v>0</v>
      </c>
      <c r="AH713">
        <v>0</v>
      </c>
      <c r="AI713">
        <v>0</v>
      </c>
      <c r="AJ713">
        <v>2203409.6543799401</v>
      </c>
      <c r="AK713" s="63">
        <v>11698.620048647999</v>
      </c>
      <c r="AL713">
        <v>396.07192657172499</v>
      </c>
      <c r="AM713">
        <v>78891.171681099702</v>
      </c>
      <c r="AN713">
        <v>4857.76939075267</v>
      </c>
      <c r="AO713">
        <v>13616.8573688939</v>
      </c>
      <c r="AP713">
        <v>396.07192657172499</v>
      </c>
      <c r="AQ713">
        <v>69679.580315536805</v>
      </c>
      <c r="AR713">
        <v>4857.76939075267</v>
      </c>
      <c r="AS713">
        <v>12390.5762173231</v>
      </c>
      <c r="AT713">
        <v>0</v>
      </c>
    </row>
    <row r="714" spans="1:46" x14ac:dyDescent="0.25">
      <c r="A714" t="s">
        <v>3631</v>
      </c>
      <c r="B714">
        <v>1925</v>
      </c>
      <c r="C714" t="s">
        <v>154</v>
      </c>
      <c r="D714">
        <v>94</v>
      </c>
      <c r="E714" t="s">
        <v>939</v>
      </c>
      <c r="F714" t="s">
        <v>2892</v>
      </c>
      <c r="G714" t="s">
        <v>2893</v>
      </c>
      <c r="H714" t="s">
        <v>2894</v>
      </c>
      <c r="I714" t="s">
        <v>2895</v>
      </c>
      <c r="J714">
        <v>430.99986031078703</v>
      </c>
      <c r="K714">
        <v>2</v>
      </c>
      <c r="L714">
        <v>1</v>
      </c>
      <c r="M714">
        <v>1</v>
      </c>
      <c r="N714">
        <v>3040615.1834791498</v>
      </c>
      <c r="O714">
        <v>842553.80988006305</v>
      </c>
      <c r="P714">
        <v>847781.66431837797</v>
      </c>
      <c r="Q714">
        <v>222773.88875131001</v>
      </c>
      <c r="R714">
        <v>148950.90145415001</v>
      </c>
      <c r="S714">
        <v>237661.17095336801</v>
      </c>
      <c r="T714">
        <v>3246638.69</v>
      </c>
      <c r="U714">
        <v>1856036.75788305</v>
      </c>
      <c r="V714">
        <v>4559904.1863761498</v>
      </c>
      <c r="W714">
        <v>537456.75771447597</v>
      </c>
      <c r="X714">
        <v>0</v>
      </c>
      <c r="Y714">
        <v>0</v>
      </c>
      <c r="Z714">
        <v>0</v>
      </c>
      <c r="AA714">
        <v>4059.4565389865402</v>
      </c>
      <c r="AB714">
        <v>1255.0472534309199</v>
      </c>
      <c r="AC714">
        <v>205418.38723630601</v>
      </c>
      <c r="AD714">
        <v>32242.783717061899</v>
      </c>
      <c r="AE714">
        <v>0</v>
      </c>
      <c r="AF714">
        <v>0</v>
      </c>
      <c r="AG714">
        <v>0</v>
      </c>
      <c r="AH714">
        <v>0</v>
      </c>
      <c r="AI714">
        <v>0</v>
      </c>
      <c r="AJ714">
        <v>5340336.6188364103</v>
      </c>
      <c r="AK714" s="63">
        <v>12390.5762173231</v>
      </c>
      <c r="AL714">
        <v>396.07192657172499</v>
      </c>
      <c r="AM714">
        <v>78891.171681099702</v>
      </c>
      <c r="AN714">
        <v>4857.76939075267</v>
      </c>
      <c r="AO714">
        <v>13616.8573688939</v>
      </c>
      <c r="AP714">
        <v>396.07192657172499</v>
      </c>
      <c r="AQ714">
        <v>69679.580315536805</v>
      </c>
      <c r="AR714">
        <v>4857.76939075267</v>
      </c>
      <c r="AS714">
        <v>12390.5762173231</v>
      </c>
      <c r="AT714">
        <v>0</v>
      </c>
    </row>
    <row r="715" spans="1:46" x14ac:dyDescent="0.25">
      <c r="A715" t="s">
        <v>3632</v>
      </c>
      <c r="B715">
        <v>1925</v>
      </c>
      <c r="C715" t="s">
        <v>154</v>
      </c>
      <c r="D715">
        <v>142</v>
      </c>
      <c r="E715" t="s">
        <v>940</v>
      </c>
      <c r="F715" t="s">
        <v>2892</v>
      </c>
      <c r="G715" t="s">
        <v>2903</v>
      </c>
      <c r="H715" t="s">
        <v>2894</v>
      </c>
      <c r="I715" t="s">
        <v>2895</v>
      </c>
      <c r="J715">
        <v>709.79411503974598</v>
      </c>
      <c r="K715">
        <v>1</v>
      </c>
      <c r="L715">
        <v>1</v>
      </c>
      <c r="M715">
        <v>1</v>
      </c>
      <c r="N715">
        <v>4342490.5377051402</v>
      </c>
      <c r="O715">
        <v>2221667.6932580802</v>
      </c>
      <c r="P715">
        <v>1929946.38384736</v>
      </c>
      <c r="Q715">
        <v>367080.18990452</v>
      </c>
      <c r="R715">
        <v>412587.02154953999</v>
      </c>
      <c r="S715">
        <v>391393.39951181301</v>
      </c>
      <c r="T715">
        <v>6217149.0999999996</v>
      </c>
      <c r="U715">
        <v>3056622.72626465</v>
      </c>
      <c r="V715">
        <v>7566972.4894669103</v>
      </c>
      <c r="W715">
        <v>1698047.1216265</v>
      </c>
      <c r="X715">
        <v>0</v>
      </c>
      <c r="Y715">
        <v>0</v>
      </c>
      <c r="Z715">
        <v>0</v>
      </c>
      <c r="AA715">
        <v>6685.3347923466799</v>
      </c>
      <c r="AB715">
        <v>2066.88037889318</v>
      </c>
      <c r="AC715">
        <v>338294.22189637902</v>
      </c>
      <c r="AD715">
        <v>53099.177615434397</v>
      </c>
      <c r="AE715">
        <v>0</v>
      </c>
      <c r="AF715">
        <v>0</v>
      </c>
      <c r="AG715">
        <v>0</v>
      </c>
      <c r="AH715">
        <v>0</v>
      </c>
      <c r="AI715">
        <v>0</v>
      </c>
      <c r="AJ715">
        <v>9665165.2257764507</v>
      </c>
      <c r="AK715" s="63">
        <v>13616.8573688939</v>
      </c>
      <c r="AL715">
        <v>396.07192657172499</v>
      </c>
      <c r="AM715">
        <v>78891.171681099702</v>
      </c>
      <c r="AN715">
        <v>4857.76939075267</v>
      </c>
      <c r="AO715">
        <v>13616.8573688939</v>
      </c>
      <c r="AP715">
        <v>396.07192657172499</v>
      </c>
      <c r="AQ715">
        <v>78891.171681099702</v>
      </c>
      <c r="AR715">
        <v>13616.8573688939</v>
      </c>
      <c r="AS715">
        <v>13616.8573688939</v>
      </c>
      <c r="AT715">
        <v>0</v>
      </c>
    </row>
    <row r="716" spans="1:46" x14ac:dyDescent="0.25">
      <c r="A716" t="s">
        <v>3633</v>
      </c>
      <c r="B716">
        <v>1925</v>
      </c>
      <c r="C716" t="s">
        <v>154</v>
      </c>
      <c r="D716">
        <v>4745</v>
      </c>
      <c r="E716" t="s">
        <v>941</v>
      </c>
      <c r="F716" t="s">
        <v>2906</v>
      </c>
      <c r="G716" t="s">
        <v>2893</v>
      </c>
      <c r="H716" t="s">
        <v>2894</v>
      </c>
      <c r="I716" t="s">
        <v>2895</v>
      </c>
      <c r="J716">
        <v>219.95132309133101</v>
      </c>
      <c r="K716">
        <v>1</v>
      </c>
      <c r="L716">
        <v>1</v>
      </c>
      <c r="M716">
        <v>1</v>
      </c>
      <c r="N716">
        <v>281110.78998809803</v>
      </c>
      <c r="O716">
        <v>148899.57680080101</v>
      </c>
      <c r="P716">
        <v>327475.68189697701</v>
      </c>
      <c r="Q716">
        <v>113687.766733193</v>
      </c>
      <c r="R716">
        <v>76013.824753591703</v>
      </c>
      <c r="S716">
        <v>121285.164595957</v>
      </c>
      <c r="T716">
        <v>0</v>
      </c>
      <c r="U716">
        <v>947187.64017266105</v>
      </c>
      <c r="V716">
        <v>824393.87920265901</v>
      </c>
      <c r="W716">
        <v>120081.620553359</v>
      </c>
      <c r="X716">
        <v>0</v>
      </c>
      <c r="Y716">
        <v>0</v>
      </c>
      <c r="Z716">
        <v>0</v>
      </c>
      <c r="AA716">
        <v>2071.65458508038</v>
      </c>
      <c r="AB716">
        <v>640.48583156202903</v>
      </c>
      <c r="AC716">
        <v>104830.76729382901</v>
      </c>
      <c r="AD716">
        <v>16454.397302128102</v>
      </c>
      <c r="AE716">
        <v>0</v>
      </c>
      <c r="AF716">
        <v>0</v>
      </c>
      <c r="AG716">
        <v>0</v>
      </c>
      <c r="AH716">
        <v>0</v>
      </c>
      <c r="AI716">
        <v>0</v>
      </c>
      <c r="AJ716">
        <v>1068472.8047686201</v>
      </c>
      <c r="AK716" s="63">
        <v>4857.76939075267</v>
      </c>
      <c r="AL716">
        <v>396.07192657172499</v>
      </c>
      <c r="AM716">
        <v>78891.171681099702</v>
      </c>
      <c r="AN716">
        <v>4857.76939075267</v>
      </c>
      <c r="AO716">
        <v>13616.8573688939</v>
      </c>
      <c r="AP716">
        <v>396.07192657172499</v>
      </c>
      <c r="AQ716">
        <v>69679.580315536805</v>
      </c>
      <c r="AR716">
        <v>4857.76939075267</v>
      </c>
      <c r="AS716">
        <v>12390.5762173231</v>
      </c>
      <c r="AT716">
        <v>0</v>
      </c>
    </row>
    <row r="717" spans="1:46" x14ac:dyDescent="0.25">
      <c r="A717" t="s">
        <v>3634</v>
      </c>
      <c r="B717">
        <v>1925</v>
      </c>
      <c r="C717" t="s">
        <v>154</v>
      </c>
      <c r="D717">
        <v>95</v>
      </c>
      <c r="E717" t="s">
        <v>942</v>
      </c>
      <c r="F717" t="s">
        <v>2892</v>
      </c>
      <c r="G717" t="s">
        <v>2911</v>
      </c>
      <c r="H717" t="s">
        <v>2894</v>
      </c>
      <c r="I717" t="s">
        <v>2895</v>
      </c>
      <c r="J717">
        <v>547.00500919599597</v>
      </c>
      <c r="K717">
        <v>1</v>
      </c>
      <c r="L717">
        <v>1</v>
      </c>
      <c r="M717">
        <v>1</v>
      </c>
      <c r="N717">
        <v>2990001.8096345798</v>
      </c>
      <c r="O717">
        <v>1249055.6364648</v>
      </c>
      <c r="P717">
        <v>1158384.3291408001</v>
      </c>
      <c r="Q717">
        <v>282734.27508112899</v>
      </c>
      <c r="R717">
        <v>189041.56757945899</v>
      </c>
      <c r="S717">
        <v>301628.522359928</v>
      </c>
      <c r="T717">
        <v>3513621.95</v>
      </c>
      <c r="U717">
        <v>2355595.66790077</v>
      </c>
      <c r="V717">
        <v>5490452.4719104497</v>
      </c>
      <c r="W717">
        <v>372020.22455636301</v>
      </c>
      <c r="X717">
        <v>0</v>
      </c>
      <c r="Y717">
        <v>0</v>
      </c>
      <c r="Z717">
        <v>0</v>
      </c>
      <c r="AA717">
        <v>5152.0737381164899</v>
      </c>
      <c r="AB717">
        <v>1592.84769584231</v>
      </c>
      <c r="AC717">
        <v>260707.47846228501</v>
      </c>
      <c r="AD717">
        <v>40921.043897643598</v>
      </c>
      <c r="AE717">
        <v>0</v>
      </c>
      <c r="AF717">
        <v>0</v>
      </c>
      <c r="AG717">
        <v>0</v>
      </c>
      <c r="AH717">
        <v>0</v>
      </c>
      <c r="AI717">
        <v>0</v>
      </c>
      <c r="AJ717">
        <v>6170846.1402607001</v>
      </c>
      <c r="AK717" s="63">
        <v>11281.151061725701</v>
      </c>
      <c r="AL717">
        <v>396.07192657172499</v>
      </c>
      <c r="AM717">
        <v>78891.171681099702</v>
      </c>
      <c r="AN717">
        <v>4857.76939075267</v>
      </c>
      <c r="AO717">
        <v>13616.8573688939</v>
      </c>
      <c r="AP717">
        <v>3712.8033307938799</v>
      </c>
      <c r="AQ717">
        <v>25435.7452526624</v>
      </c>
      <c r="AR717">
        <v>11281.151061725701</v>
      </c>
      <c r="AS717">
        <v>11281.151061725701</v>
      </c>
      <c r="AT717">
        <v>0</v>
      </c>
    </row>
    <row r="718" spans="1:46" x14ac:dyDescent="0.25">
      <c r="A718" t="s">
        <v>3635</v>
      </c>
      <c r="B718">
        <v>1925</v>
      </c>
      <c r="C718" t="s">
        <v>154</v>
      </c>
      <c r="D718">
        <v>1925</v>
      </c>
      <c r="E718" t="s">
        <v>154</v>
      </c>
      <c r="F718" t="s">
        <v>1871</v>
      </c>
      <c r="G718" t="s">
        <v>1871</v>
      </c>
      <c r="H718" t="s">
        <v>2899</v>
      </c>
      <c r="I718" t="s">
        <v>2895</v>
      </c>
      <c r="J718">
        <v>31.873617024312999</v>
      </c>
      <c r="K718">
        <v>1</v>
      </c>
      <c r="L718">
        <v>1</v>
      </c>
      <c r="M718">
        <v>1</v>
      </c>
      <c r="N718">
        <v>40736.366281198701</v>
      </c>
      <c r="O718">
        <v>21577.3563865326</v>
      </c>
      <c r="P718">
        <v>47455.202009518602</v>
      </c>
      <c r="Q718">
        <v>16474.737620462402</v>
      </c>
      <c r="R718">
        <v>11015.326048951199</v>
      </c>
      <c r="S718">
        <v>17575.692806617499</v>
      </c>
      <c r="T718">
        <v>0</v>
      </c>
      <c r="U718">
        <v>137258.988346664</v>
      </c>
      <c r="V718">
        <v>119464.681610406</v>
      </c>
      <c r="W718">
        <v>17401.284663277002</v>
      </c>
      <c r="X718">
        <v>0</v>
      </c>
      <c r="Y718">
        <v>0</v>
      </c>
      <c r="Z718">
        <v>0</v>
      </c>
      <c r="AA718">
        <v>300.20790020024498</v>
      </c>
      <c r="AB718">
        <v>92.8141727805383</v>
      </c>
      <c r="AC718">
        <v>15191.250873726</v>
      </c>
      <c r="AD718">
        <v>2384.44193289143</v>
      </c>
      <c r="AE718">
        <v>0</v>
      </c>
      <c r="AF718">
        <v>0</v>
      </c>
      <c r="AG718">
        <v>0</v>
      </c>
      <c r="AH718">
        <v>0</v>
      </c>
      <c r="AI718">
        <v>0</v>
      </c>
      <c r="AJ718">
        <v>154834.68115328101</v>
      </c>
      <c r="AK718" s="63">
        <v>4857.76939075267</v>
      </c>
      <c r="AL718">
        <v>396.07192657172499</v>
      </c>
      <c r="AM718">
        <v>78891.171681099702</v>
      </c>
      <c r="AN718">
        <v>4857.76939075267</v>
      </c>
      <c r="AO718">
        <v>13616.8573688939</v>
      </c>
      <c r="AP718">
        <v>539.66620917061095</v>
      </c>
      <c r="AQ718">
        <v>36189.915802998497</v>
      </c>
      <c r="AR718">
        <v>4857.76939075267</v>
      </c>
      <c r="AS718">
        <v>4857.76939075267</v>
      </c>
      <c r="AT718">
        <v>0</v>
      </c>
    </row>
    <row r="719" spans="1:46" x14ac:dyDescent="0.25">
      <c r="A719" t="s">
        <v>3636</v>
      </c>
      <c r="B719">
        <v>1925</v>
      </c>
      <c r="C719" t="s">
        <v>154</v>
      </c>
      <c r="D719">
        <v>121</v>
      </c>
      <c r="E719" t="s">
        <v>943</v>
      </c>
      <c r="F719" t="s">
        <v>2892</v>
      </c>
      <c r="G719" t="s">
        <v>2893</v>
      </c>
      <c r="H719" t="s">
        <v>2894</v>
      </c>
      <c r="I719" t="s">
        <v>2895</v>
      </c>
      <c r="J719">
        <v>307.98550724636601</v>
      </c>
      <c r="K719">
        <v>1</v>
      </c>
      <c r="L719">
        <v>1</v>
      </c>
      <c r="M719">
        <v>1</v>
      </c>
      <c r="N719">
        <v>1885475.2401401801</v>
      </c>
      <c r="O719">
        <v>563037.11007897696</v>
      </c>
      <c r="P719">
        <v>584196.82906281296</v>
      </c>
      <c r="Q719">
        <v>159190.606416539</v>
      </c>
      <c r="R719">
        <v>106437.897464933</v>
      </c>
      <c r="S719">
        <v>169828.81673339201</v>
      </c>
      <c r="T719">
        <v>1972043.93</v>
      </c>
      <c r="U719">
        <v>1326293.7531634399</v>
      </c>
      <c r="V719">
        <v>3074936.38349943</v>
      </c>
      <c r="W719">
        <v>219603.64148126199</v>
      </c>
      <c r="X719">
        <v>0</v>
      </c>
      <c r="Y719">
        <v>0</v>
      </c>
      <c r="Z719">
        <v>0</v>
      </c>
      <c r="AA719">
        <v>2900.82177846371</v>
      </c>
      <c r="AB719">
        <v>896.836404279475</v>
      </c>
      <c r="AC719">
        <v>146788.64662527799</v>
      </c>
      <c r="AD719">
        <v>23040.1701081147</v>
      </c>
      <c r="AE719">
        <v>0</v>
      </c>
      <c r="AF719">
        <v>0</v>
      </c>
      <c r="AG719">
        <v>0</v>
      </c>
      <c r="AH719">
        <v>0</v>
      </c>
      <c r="AI719">
        <v>0</v>
      </c>
      <c r="AJ719">
        <v>3468166.4998968299</v>
      </c>
      <c r="AK719" s="63">
        <v>11260.8107144553</v>
      </c>
      <c r="AL719">
        <v>396.07192657172499</v>
      </c>
      <c r="AM719">
        <v>78891.171681099702</v>
      </c>
      <c r="AN719">
        <v>4857.76939075267</v>
      </c>
      <c r="AO719">
        <v>13616.8573688939</v>
      </c>
      <c r="AP719">
        <v>396.07192657172499</v>
      </c>
      <c r="AQ719">
        <v>69679.580315536805</v>
      </c>
      <c r="AR719">
        <v>4857.76939075267</v>
      </c>
      <c r="AS719">
        <v>12390.5762173231</v>
      </c>
      <c r="AT719">
        <v>0</v>
      </c>
    </row>
    <row r="720" spans="1:46" x14ac:dyDescent="0.25">
      <c r="A720" t="s">
        <v>3637</v>
      </c>
      <c r="B720">
        <v>1925</v>
      </c>
      <c r="C720" t="s">
        <v>154</v>
      </c>
      <c r="D720">
        <v>4818</v>
      </c>
      <c r="E720" t="s">
        <v>944</v>
      </c>
      <c r="F720" t="s">
        <v>2906</v>
      </c>
      <c r="G720" t="s">
        <v>2907</v>
      </c>
      <c r="H720" t="s">
        <v>2894</v>
      </c>
      <c r="I720" t="s">
        <v>2895</v>
      </c>
      <c r="J720">
        <v>92.263861450837894</v>
      </c>
      <c r="K720">
        <v>1</v>
      </c>
      <c r="L720">
        <v>1</v>
      </c>
      <c r="M720">
        <v>1</v>
      </c>
      <c r="N720">
        <v>117918.667709163</v>
      </c>
      <c r="O720">
        <v>62459.501179418003</v>
      </c>
      <c r="P720">
        <v>137367.53440903599</v>
      </c>
      <c r="Q720">
        <v>47689.062339356897</v>
      </c>
      <c r="R720">
        <v>31885.8231759829</v>
      </c>
      <c r="S720">
        <v>50875.9732155686</v>
      </c>
      <c r="T720">
        <v>0</v>
      </c>
      <c r="U720">
        <v>397320.58881295699</v>
      </c>
      <c r="V720">
        <v>345811.79864096403</v>
      </c>
      <c r="W720">
        <v>50371.117781032</v>
      </c>
      <c r="X720">
        <v>0</v>
      </c>
      <c r="Y720">
        <v>0</v>
      </c>
      <c r="Z720">
        <v>0</v>
      </c>
      <c r="AA720">
        <v>869.00523681997697</v>
      </c>
      <c r="AB720">
        <v>268.66715414085598</v>
      </c>
      <c r="AC720">
        <v>43973.781350552199</v>
      </c>
      <c r="AD720">
        <v>6902.1918650164298</v>
      </c>
      <c r="AE720">
        <v>0</v>
      </c>
      <c r="AF720">
        <v>0</v>
      </c>
      <c r="AG720">
        <v>0</v>
      </c>
      <c r="AH720">
        <v>0</v>
      </c>
      <c r="AI720">
        <v>0</v>
      </c>
      <c r="AJ720">
        <v>448196.56202852598</v>
      </c>
      <c r="AK720" s="63">
        <v>4857.76939075267</v>
      </c>
      <c r="AL720">
        <v>396.07192657172499</v>
      </c>
      <c r="AM720">
        <v>78891.171681099702</v>
      </c>
      <c r="AN720">
        <v>4857.76939075267</v>
      </c>
      <c r="AO720">
        <v>13616.8573688939</v>
      </c>
      <c r="AP720">
        <v>396.07192657172499</v>
      </c>
      <c r="AQ720">
        <v>59280.106098625802</v>
      </c>
      <c r="AR720">
        <v>4857.76939075267</v>
      </c>
      <c r="AS720">
        <v>4857.76939075267</v>
      </c>
      <c r="AT720">
        <v>0</v>
      </c>
    </row>
    <row r="721" spans="1:46" x14ac:dyDescent="0.25">
      <c r="A721" t="s">
        <v>3638</v>
      </c>
      <c r="B721">
        <v>1925</v>
      </c>
      <c r="C721" t="s">
        <v>154</v>
      </c>
      <c r="D721">
        <v>128</v>
      </c>
      <c r="E721" t="s">
        <v>945</v>
      </c>
      <c r="F721" t="s">
        <v>2892</v>
      </c>
      <c r="G721" t="s">
        <v>2893</v>
      </c>
      <c r="H721" t="s">
        <v>2894</v>
      </c>
      <c r="I721" t="s">
        <v>2895</v>
      </c>
      <c r="J721">
        <v>253.426232056781</v>
      </c>
      <c r="K721">
        <v>1</v>
      </c>
      <c r="L721">
        <v>1</v>
      </c>
      <c r="M721">
        <v>1</v>
      </c>
      <c r="N721">
        <v>1427267.77200609</v>
      </c>
      <c r="O721">
        <v>542338.04345608596</v>
      </c>
      <c r="P721">
        <v>516607.93581815099</v>
      </c>
      <c r="Q721">
        <v>130990.175231544</v>
      </c>
      <c r="R721">
        <v>87582.547450865895</v>
      </c>
      <c r="S721">
        <v>139743.83893647601</v>
      </c>
      <c r="T721">
        <v>1613444.12</v>
      </c>
      <c r="U721">
        <v>1091342.3539627399</v>
      </c>
      <c r="V721">
        <v>2557685.5318233501</v>
      </c>
      <c r="W721">
        <v>143976.03469651201</v>
      </c>
      <c r="X721">
        <v>0</v>
      </c>
      <c r="Y721">
        <v>0</v>
      </c>
      <c r="Z721">
        <v>0</v>
      </c>
      <c r="AA721">
        <v>2386.9445668306898</v>
      </c>
      <c r="AB721">
        <v>737.96287604562497</v>
      </c>
      <c r="AC721">
        <v>120785.20822475301</v>
      </c>
      <c r="AD721">
        <v>18958.630711723701</v>
      </c>
      <c r="AE721">
        <v>0</v>
      </c>
      <c r="AF721">
        <v>0</v>
      </c>
      <c r="AG721">
        <v>0</v>
      </c>
      <c r="AH721">
        <v>0</v>
      </c>
      <c r="AI721">
        <v>0</v>
      </c>
      <c r="AJ721">
        <v>2844530.31289921</v>
      </c>
      <c r="AK721" s="63">
        <v>11224.2931199872</v>
      </c>
      <c r="AL721">
        <v>396.07192657172499</v>
      </c>
      <c r="AM721">
        <v>78891.171681099702</v>
      </c>
      <c r="AN721">
        <v>4857.76939075267</v>
      </c>
      <c r="AO721">
        <v>13616.8573688939</v>
      </c>
      <c r="AP721">
        <v>396.07192657172499</v>
      </c>
      <c r="AQ721">
        <v>69679.580315536805</v>
      </c>
      <c r="AR721">
        <v>4857.76939075267</v>
      </c>
      <c r="AS721">
        <v>12390.5762173231</v>
      </c>
      <c r="AT721">
        <v>0</v>
      </c>
    </row>
    <row r="722" spans="1:46" x14ac:dyDescent="0.25">
      <c r="A722" t="s">
        <v>3639</v>
      </c>
      <c r="B722">
        <v>1898</v>
      </c>
      <c r="C722" t="s">
        <v>155</v>
      </c>
      <c r="D722">
        <v>1321</v>
      </c>
      <c r="E722" t="s">
        <v>946</v>
      </c>
      <c r="F722" t="s">
        <v>2892</v>
      </c>
      <c r="G722" t="s">
        <v>2893</v>
      </c>
      <c r="H722" t="s">
        <v>2894</v>
      </c>
      <c r="I722" t="s">
        <v>2895</v>
      </c>
      <c r="J722">
        <v>239.46268656715199</v>
      </c>
      <c r="K722">
        <v>2</v>
      </c>
      <c r="L722">
        <v>1</v>
      </c>
      <c r="M722">
        <v>3</v>
      </c>
      <c r="N722">
        <v>1681920.3963276299</v>
      </c>
      <c r="O722">
        <v>359035.94510556897</v>
      </c>
      <c r="P722">
        <v>928417.90137443005</v>
      </c>
      <c r="Q722">
        <v>315889.816263279</v>
      </c>
      <c r="R722">
        <v>146621.632655603</v>
      </c>
      <c r="S722">
        <v>101779.572841456</v>
      </c>
      <c r="T722">
        <v>1581491.44</v>
      </c>
      <c r="U722">
        <v>1850394.25172651</v>
      </c>
      <c r="V722">
        <v>2977425.2619791301</v>
      </c>
      <c r="W722">
        <v>454460.429747382</v>
      </c>
      <c r="X722">
        <v>0</v>
      </c>
      <c r="Y722">
        <v>0</v>
      </c>
      <c r="Z722">
        <v>0</v>
      </c>
      <c r="AA722">
        <v>0</v>
      </c>
      <c r="AB722">
        <v>0</v>
      </c>
      <c r="AC722">
        <v>101779.572841456</v>
      </c>
      <c r="AD722">
        <v>0</v>
      </c>
      <c r="AE722">
        <v>0</v>
      </c>
      <c r="AF722">
        <v>0</v>
      </c>
      <c r="AG722">
        <v>0</v>
      </c>
      <c r="AH722">
        <v>0</v>
      </c>
      <c r="AI722">
        <v>0</v>
      </c>
      <c r="AJ722">
        <v>3533665.2645679801</v>
      </c>
      <c r="AK722" s="63">
        <v>14756.642528426</v>
      </c>
      <c r="AL722">
        <v>396.07192657172499</v>
      </c>
      <c r="AM722">
        <v>78891.171681099702</v>
      </c>
      <c r="AN722">
        <v>14756.642528426</v>
      </c>
      <c r="AO722">
        <v>20702.147933600299</v>
      </c>
      <c r="AP722">
        <v>396.07192657172499</v>
      </c>
      <c r="AQ722">
        <v>69679.580315536805</v>
      </c>
      <c r="AR722">
        <v>14756.642528426</v>
      </c>
      <c r="AS722">
        <v>14756.642528426</v>
      </c>
      <c r="AT722">
        <v>0</v>
      </c>
    </row>
    <row r="723" spans="1:46" x14ac:dyDescent="0.25">
      <c r="A723" t="s">
        <v>3640</v>
      </c>
      <c r="B723">
        <v>1898</v>
      </c>
      <c r="C723" t="s">
        <v>155</v>
      </c>
      <c r="D723">
        <v>43</v>
      </c>
      <c r="E723" t="s">
        <v>947</v>
      </c>
      <c r="F723" t="s">
        <v>2892</v>
      </c>
      <c r="G723" t="s">
        <v>2903</v>
      </c>
      <c r="H723" t="s">
        <v>2904</v>
      </c>
      <c r="I723" t="s">
        <v>2895</v>
      </c>
      <c r="J723">
        <v>112.10050439574999</v>
      </c>
      <c r="K723">
        <v>1</v>
      </c>
      <c r="L723">
        <v>1</v>
      </c>
      <c r="M723">
        <v>3</v>
      </c>
      <c r="N723">
        <v>1093768.51367237</v>
      </c>
      <c r="O723">
        <v>406351.34489443101</v>
      </c>
      <c r="P723">
        <v>556437.83862556901</v>
      </c>
      <c r="Q723">
        <v>147878.60373672101</v>
      </c>
      <c r="R723">
        <v>68638.497344396499</v>
      </c>
      <c r="S723">
        <v>47646.4271585444</v>
      </c>
      <c r="T723">
        <v>1406843.27</v>
      </c>
      <c r="U723">
        <v>866231.52827348502</v>
      </c>
      <c r="V723">
        <v>1871393.4680208699</v>
      </c>
      <c r="W723">
        <v>401681.33025261801</v>
      </c>
      <c r="X723">
        <v>0</v>
      </c>
      <c r="Y723">
        <v>0</v>
      </c>
      <c r="Z723">
        <v>0</v>
      </c>
      <c r="AA723">
        <v>0</v>
      </c>
      <c r="AB723">
        <v>0</v>
      </c>
      <c r="AC723">
        <v>47646.4271585444</v>
      </c>
      <c r="AD723">
        <v>0</v>
      </c>
      <c r="AE723">
        <v>0</v>
      </c>
      <c r="AF723">
        <v>0</v>
      </c>
      <c r="AG723">
        <v>0</v>
      </c>
      <c r="AH723">
        <v>0</v>
      </c>
      <c r="AI723">
        <v>0</v>
      </c>
      <c r="AJ723">
        <v>2320721.2254320299</v>
      </c>
      <c r="AK723" s="63">
        <v>20702.147933600299</v>
      </c>
      <c r="AL723">
        <v>396.07192657172499</v>
      </c>
      <c r="AM723">
        <v>78891.171681099702</v>
      </c>
      <c r="AN723">
        <v>14756.642528426</v>
      </c>
      <c r="AO723">
        <v>20702.147933600299</v>
      </c>
      <c r="AP723">
        <v>396.07192657172499</v>
      </c>
      <c r="AQ723">
        <v>78891.171681099702</v>
      </c>
      <c r="AR723">
        <v>20702.147933600299</v>
      </c>
      <c r="AS723">
        <v>20702.147933600299</v>
      </c>
      <c r="AT723">
        <v>0</v>
      </c>
    </row>
    <row r="724" spans="1:46" x14ac:dyDescent="0.25">
      <c r="A724" t="s">
        <v>3641</v>
      </c>
      <c r="B724">
        <v>2010</v>
      </c>
      <c r="C724" t="s">
        <v>156</v>
      </c>
      <c r="D724">
        <v>3350</v>
      </c>
      <c r="E724" t="s">
        <v>948</v>
      </c>
      <c r="F724" t="s">
        <v>2892</v>
      </c>
      <c r="G724" t="s">
        <v>2907</v>
      </c>
      <c r="H724" t="s">
        <v>2904</v>
      </c>
      <c r="I724" t="s">
        <v>2895</v>
      </c>
      <c r="J724">
        <v>49.652173913041999</v>
      </c>
      <c r="K724">
        <v>1</v>
      </c>
      <c r="L724">
        <v>1</v>
      </c>
      <c r="M724">
        <v>2</v>
      </c>
      <c r="N724">
        <v>598342.44999999995</v>
      </c>
      <c r="O724">
        <v>178379.72</v>
      </c>
      <c r="P724">
        <v>471877.02</v>
      </c>
      <c r="Q724">
        <v>113447.54</v>
      </c>
      <c r="R724">
        <v>120186.63</v>
      </c>
      <c r="S724">
        <v>202515.85</v>
      </c>
      <c r="T724">
        <v>634111.04</v>
      </c>
      <c r="U724">
        <v>848122.32</v>
      </c>
      <c r="V724">
        <v>1275204.49</v>
      </c>
      <c r="W724">
        <v>205528.87</v>
      </c>
      <c r="X724">
        <v>0</v>
      </c>
      <c r="Y724">
        <v>0</v>
      </c>
      <c r="Z724">
        <v>0</v>
      </c>
      <c r="AA724">
        <v>0</v>
      </c>
      <c r="AB724">
        <v>1500</v>
      </c>
      <c r="AC724">
        <v>172090.96</v>
      </c>
      <c r="AD724">
        <v>30424.89</v>
      </c>
      <c r="AE724">
        <v>0</v>
      </c>
      <c r="AF724">
        <v>0</v>
      </c>
      <c r="AG724">
        <v>0</v>
      </c>
      <c r="AH724">
        <v>0</v>
      </c>
      <c r="AI724">
        <v>0</v>
      </c>
      <c r="AJ724">
        <v>1684749.21</v>
      </c>
      <c r="AK724" s="63">
        <v>33931.026120841598</v>
      </c>
      <c r="AL724">
        <v>396.07192657172499</v>
      </c>
      <c r="AM724">
        <v>78891.171681099702</v>
      </c>
      <c r="AN724">
        <v>33931.026120841598</v>
      </c>
      <c r="AO724">
        <v>33931.026120841598</v>
      </c>
      <c r="AP724">
        <v>396.07192657172499</v>
      </c>
      <c r="AQ724">
        <v>59280.106098625802</v>
      </c>
      <c r="AR724">
        <v>33931.026120841598</v>
      </c>
      <c r="AS724">
        <v>33931.026120841598</v>
      </c>
      <c r="AT724">
        <v>0</v>
      </c>
    </row>
    <row r="725" spans="1:46" x14ac:dyDescent="0.25">
      <c r="A725" t="s">
        <v>3642</v>
      </c>
      <c r="B725">
        <v>2147</v>
      </c>
      <c r="C725" t="s">
        <v>157</v>
      </c>
      <c r="D725">
        <v>813</v>
      </c>
      <c r="E725" t="s">
        <v>949</v>
      </c>
      <c r="F725" t="s">
        <v>2892</v>
      </c>
      <c r="G725" t="s">
        <v>2893</v>
      </c>
      <c r="H725" t="s">
        <v>2894</v>
      </c>
      <c r="I725" t="s">
        <v>2895</v>
      </c>
      <c r="J725">
        <v>239.34808364460099</v>
      </c>
      <c r="K725">
        <v>4</v>
      </c>
      <c r="L725">
        <v>1</v>
      </c>
      <c r="M725">
        <v>2</v>
      </c>
      <c r="N725">
        <v>2200261.3548615901</v>
      </c>
      <c r="O725">
        <v>516670.494192446</v>
      </c>
      <c r="P725">
        <v>799238.51045109902</v>
      </c>
      <c r="Q725">
        <v>133103.48448380601</v>
      </c>
      <c r="R725">
        <v>108152.476875534</v>
      </c>
      <c r="S725">
        <v>115278.17785609201</v>
      </c>
      <c r="T725">
        <v>2826591.03</v>
      </c>
      <c r="U725">
        <v>930835.290864476</v>
      </c>
      <c r="V725">
        <v>3329242.0953391902</v>
      </c>
      <c r="W725">
        <v>428184.22552528302</v>
      </c>
      <c r="X725">
        <v>0</v>
      </c>
      <c r="Y725">
        <v>0</v>
      </c>
      <c r="Z725">
        <v>0</v>
      </c>
      <c r="AA725">
        <v>0</v>
      </c>
      <c r="AB725">
        <v>0</v>
      </c>
      <c r="AC725">
        <v>115278.17785609201</v>
      </c>
      <c r="AD725">
        <v>0</v>
      </c>
      <c r="AE725">
        <v>0</v>
      </c>
      <c r="AF725">
        <v>0</v>
      </c>
      <c r="AG725">
        <v>0</v>
      </c>
      <c r="AH725">
        <v>0</v>
      </c>
      <c r="AI725">
        <v>0</v>
      </c>
      <c r="AJ725">
        <v>3872704.49872057</v>
      </c>
      <c r="AK725" s="63">
        <v>16180.219368169301</v>
      </c>
      <c r="AL725">
        <v>396.07192657172499</v>
      </c>
      <c r="AM725">
        <v>78891.171681099702</v>
      </c>
      <c r="AN725">
        <v>4370.6782723771503</v>
      </c>
      <c r="AO725">
        <v>23890.836339203401</v>
      </c>
      <c r="AP725">
        <v>396.07192657172499</v>
      </c>
      <c r="AQ725">
        <v>69679.580315536805</v>
      </c>
      <c r="AR725">
        <v>14232.4341370394</v>
      </c>
      <c r="AS725">
        <v>16180.219368169301</v>
      </c>
      <c r="AT725">
        <v>0</v>
      </c>
    </row>
    <row r="726" spans="1:46" x14ac:dyDescent="0.25">
      <c r="A726" t="s">
        <v>3643</v>
      </c>
      <c r="B726">
        <v>2147</v>
      </c>
      <c r="C726" t="s">
        <v>157</v>
      </c>
      <c r="D726">
        <v>815</v>
      </c>
      <c r="E726" t="s">
        <v>950</v>
      </c>
      <c r="F726" t="s">
        <v>2892</v>
      </c>
      <c r="G726" t="s">
        <v>2893</v>
      </c>
      <c r="H726" t="s">
        <v>2904</v>
      </c>
      <c r="I726" t="s">
        <v>2895</v>
      </c>
      <c r="J726">
        <v>178.34848484848101</v>
      </c>
      <c r="K726">
        <v>1</v>
      </c>
      <c r="L726">
        <v>1</v>
      </c>
      <c r="M726">
        <v>2</v>
      </c>
      <c r="N726">
        <v>1488194.51560908</v>
      </c>
      <c r="O726">
        <v>438552.08319569199</v>
      </c>
      <c r="P726">
        <v>573463.88643273897</v>
      </c>
      <c r="Q726">
        <v>99181.094012805494</v>
      </c>
      <c r="R726">
        <v>80589.032047581204</v>
      </c>
      <c r="S726">
        <v>85898.696340748895</v>
      </c>
      <c r="T726">
        <v>1986375.46</v>
      </c>
      <c r="U726">
        <v>693605.15129789303</v>
      </c>
      <c r="V726">
        <v>2455171.1697678901</v>
      </c>
      <c r="W726">
        <v>224809.44153000001</v>
      </c>
      <c r="X726">
        <v>0</v>
      </c>
      <c r="Y726">
        <v>0</v>
      </c>
      <c r="Z726">
        <v>0</v>
      </c>
      <c r="AA726">
        <v>0</v>
      </c>
      <c r="AB726">
        <v>0</v>
      </c>
      <c r="AC726">
        <v>85898.696340748895</v>
      </c>
      <c r="AD726">
        <v>0</v>
      </c>
      <c r="AE726">
        <v>0</v>
      </c>
      <c r="AF726">
        <v>0</v>
      </c>
      <c r="AG726">
        <v>0</v>
      </c>
      <c r="AH726">
        <v>0</v>
      </c>
      <c r="AI726">
        <v>0</v>
      </c>
      <c r="AJ726">
        <v>2765879.30763864</v>
      </c>
      <c r="AK726" s="63">
        <v>15508.2859828523</v>
      </c>
      <c r="AL726">
        <v>396.07192657172499</v>
      </c>
      <c r="AM726">
        <v>78891.171681099702</v>
      </c>
      <c r="AN726">
        <v>4370.6782723771503</v>
      </c>
      <c r="AO726">
        <v>23890.836339203401</v>
      </c>
      <c r="AP726">
        <v>396.07192657172499</v>
      </c>
      <c r="AQ726">
        <v>69679.580315536805</v>
      </c>
      <c r="AR726">
        <v>14232.4341370394</v>
      </c>
      <c r="AS726">
        <v>16180.219368169301</v>
      </c>
      <c r="AT726">
        <v>0</v>
      </c>
    </row>
    <row r="727" spans="1:46" x14ac:dyDescent="0.25">
      <c r="A727" t="s">
        <v>3644</v>
      </c>
      <c r="B727">
        <v>2147</v>
      </c>
      <c r="C727" t="s">
        <v>157</v>
      </c>
      <c r="D727">
        <v>818</v>
      </c>
      <c r="E727" t="s">
        <v>951</v>
      </c>
      <c r="F727" t="s">
        <v>2892</v>
      </c>
      <c r="G727" t="s">
        <v>2903</v>
      </c>
      <c r="H727" t="s">
        <v>2904</v>
      </c>
      <c r="I727" t="s">
        <v>2895</v>
      </c>
      <c r="J727">
        <v>139.66666666666299</v>
      </c>
      <c r="K727">
        <v>1</v>
      </c>
      <c r="L727">
        <v>1</v>
      </c>
      <c r="M727">
        <v>2</v>
      </c>
      <c r="N727">
        <v>1622222.4189741299</v>
      </c>
      <c r="O727">
        <v>891532.41541907098</v>
      </c>
      <c r="P727">
        <v>614950.45434601803</v>
      </c>
      <c r="Q727">
        <v>77669.809243907701</v>
      </c>
      <c r="R727">
        <v>63110.160344456803</v>
      </c>
      <c r="S727">
        <v>67268.217047746104</v>
      </c>
      <c r="T727">
        <v>2726315.41</v>
      </c>
      <c r="U727">
        <v>543169.84832758096</v>
      </c>
      <c r="V727">
        <v>2518627.44990404</v>
      </c>
      <c r="W727">
        <v>750857.80842354405</v>
      </c>
      <c r="X727">
        <v>0</v>
      </c>
      <c r="Y727">
        <v>0</v>
      </c>
      <c r="Z727">
        <v>0</v>
      </c>
      <c r="AA727">
        <v>0</v>
      </c>
      <c r="AB727">
        <v>0</v>
      </c>
      <c r="AC727">
        <v>67268.217047746104</v>
      </c>
      <c r="AD727">
        <v>0</v>
      </c>
      <c r="AE727">
        <v>0</v>
      </c>
      <c r="AF727">
        <v>0</v>
      </c>
      <c r="AG727">
        <v>0</v>
      </c>
      <c r="AH727">
        <v>0</v>
      </c>
      <c r="AI727">
        <v>0</v>
      </c>
      <c r="AJ727">
        <v>3336753.4753753198</v>
      </c>
      <c r="AK727" s="63">
        <v>23890.836339203401</v>
      </c>
      <c r="AL727">
        <v>396.07192657172499</v>
      </c>
      <c r="AM727">
        <v>78891.171681099702</v>
      </c>
      <c r="AN727">
        <v>4370.6782723771503</v>
      </c>
      <c r="AO727">
        <v>23890.836339203401</v>
      </c>
      <c r="AP727">
        <v>396.07192657172499</v>
      </c>
      <c r="AQ727">
        <v>78891.171681099702</v>
      </c>
      <c r="AR727">
        <v>14921.305969315699</v>
      </c>
      <c r="AS727">
        <v>23890.836339203401</v>
      </c>
      <c r="AT727">
        <v>0</v>
      </c>
    </row>
    <row r="728" spans="1:46" x14ac:dyDescent="0.25">
      <c r="A728" t="s">
        <v>3645</v>
      </c>
      <c r="B728">
        <v>2147</v>
      </c>
      <c r="C728" t="s">
        <v>157</v>
      </c>
      <c r="D728">
        <v>4048</v>
      </c>
      <c r="E728" t="s">
        <v>952</v>
      </c>
      <c r="F728" t="s">
        <v>2892</v>
      </c>
      <c r="G728" t="s">
        <v>2893</v>
      </c>
      <c r="H728" t="s">
        <v>2904</v>
      </c>
      <c r="I728" t="s">
        <v>2895</v>
      </c>
      <c r="J728">
        <v>214.48484848484199</v>
      </c>
      <c r="K728">
        <v>2</v>
      </c>
      <c r="L728">
        <v>1</v>
      </c>
      <c r="M728">
        <v>2</v>
      </c>
      <c r="N728">
        <v>1695328.9643456</v>
      </c>
      <c r="O728">
        <v>575646.95747584698</v>
      </c>
      <c r="P728">
        <v>668759.92925170495</v>
      </c>
      <c r="Q728">
        <v>119276.83007775601</v>
      </c>
      <c r="R728">
        <v>96917.707727937304</v>
      </c>
      <c r="S728">
        <v>103303.198147959</v>
      </c>
      <c r="T728">
        <v>2321789.3199999998</v>
      </c>
      <c r="U728">
        <v>834141.06887884496</v>
      </c>
      <c r="V728">
        <v>2768824.20660898</v>
      </c>
      <c r="W728">
        <v>387106.18226987199</v>
      </c>
      <c r="X728">
        <v>0</v>
      </c>
      <c r="Y728">
        <v>0</v>
      </c>
      <c r="Z728">
        <v>0</v>
      </c>
      <c r="AA728">
        <v>0</v>
      </c>
      <c r="AB728">
        <v>0</v>
      </c>
      <c r="AC728">
        <v>103303.198147959</v>
      </c>
      <c r="AD728">
        <v>0</v>
      </c>
      <c r="AE728">
        <v>0</v>
      </c>
      <c r="AF728">
        <v>0</v>
      </c>
      <c r="AG728">
        <v>0</v>
      </c>
      <c r="AH728">
        <v>0</v>
      </c>
      <c r="AI728">
        <v>0</v>
      </c>
      <c r="AJ728">
        <v>3259233.5870268098</v>
      </c>
      <c r="AK728" s="63">
        <v>15195.635542792899</v>
      </c>
      <c r="AL728">
        <v>396.07192657172499</v>
      </c>
      <c r="AM728">
        <v>78891.171681099702</v>
      </c>
      <c r="AN728">
        <v>4370.6782723771503</v>
      </c>
      <c r="AO728">
        <v>23890.836339203401</v>
      </c>
      <c r="AP728">
        <v>396.07192657172499</v>
      </c>
      <c r="AQ728">
        <v>69679.580315536805</v>
      </c>
      <c r="AR728">
        <v>14232.4341370394</v>
      </c>
      <c r="AS728">
        <v>16180.219368169301</v>
      </c>
      <c r="AT728">
        <v>0</v>
      </c>
    </row>
    <row r="729" spans="1:46" x14ac:dyDescent="0.25">
      <c r="A729" t="s">
        <v>3646</v>
      </c>
      <c r="B729">
        <v>2147</v>
      </c>
      <c r="C729" t="s">
        <v>157</v>
      </c>
      <c r="D729">
        <v>817</v>
      </c>
      <c r="E729" t="s">
        <v>953</v>
      </c>
      <c r="F729" t="s">
        <v>2892</v>
      </c>
      <c r="G729" t="s">
        <v>2903</v>
      </c>
      <c r="H729" t="s">
        <v>2904</v>
      </c>
      <c r="I729" t="s">
        <v>2895</v>
      </c>
      <c r="J729">
        <v>366.689393939377</v>
      </c>
      <c r="K729">
        <v>1</v>
      </c>
      <c r="L729">
        <v>1</v>
      </c>
      <c r="M729">
        <v>2</v>
      </c>
      <c r="N729">
        <v>2564591.85153963</v>
      </c>
      <c r="O729">
        <v>1238677.88350994</v>
      </c>
      <c r="P729">
        <v>1076293.48028857</v>
      </c>
      <c r="Q729">
        <v>203919.05927710899</v>
      </c>
      <c r="R729">
        <v>233193.26812501001</v>
      </c>
      <c r="S729">
        <v>176610.08406172699</v>
      </c>
      <c r="T729">
        <v>3890604.26</v>
      </c>
      <c r="U729">
        <v>1426071.28274026</v>
      </c>
      <c r="V729">
        <v>4406321.1382471602</v>
      </c>
      <c r="W729">
        <v>910354.40449309396</v>
      </c>
      <c r="X729">
        <v>0</v>
      </c>
      <c r="Y729">
        <v>0</v>
      </c>
      <c r="Z729">
        <v>0</v>
      </c>
      <c r="AA729">
        <v>0</v>
      </c>
      <c r="AB729">
        <v>0</v>
      </c>
      <c r="AC729">
        <v>176610.08406172699</v>
      </c>
      <c r="AD729">
        <v>0</v>
      </c>
      <c r="AE729">
        <v>0</v>
      </c>
      <c r="AF729">
        <v>0</v>
      </c>
      <c r="AG729">
        <v>0</v>
      </c>
      <c r="AH729">
        <v>0</v>
      </c>
      <c r="AI729">
        <v>0</v>
      </c>
      <c r="AJ729">
        <v>5493285.62680199</v>
      </c>
      <c r="AK729" s="63">
        <v>14980.759513622999</v>
      </c>
      <c r="AL729">
        <v>396.07192657172499</v>
      </c>
      <c r="AM729">
        <v>78891.171681099702</v>
      </c>
      <c r="AN729">
        <v>4370.6782723771503</v>
      </c>
      <c r="AO729">
        <v>23890.836339203401</v>
      </c>
      <c r="AP729">
        <v>396.07192657172499</v>
      </c>
      <c r="AQ729">
        <v>78891.171681099702</v>
      </c>
      <c r="AR729">
        <v>14921.305969315699</v>
      </c>
      <c r="AS729">
        <v>23890.836339203401</v>
      </c>
      <c r="AT729">
        <v>0</v>
      </c>
    </row>
    <row r="730" spans="1:46" x14ac:dyDescent="0.25">
      <c r="A730" t="s">
        <v>3647</v>
      </c>
      <c r="B730">
        <v>2147</v>
      </c>
      <c r="C730" t="s">
        <v>157</v>
      </c>
      <c r="D730">
        <v>5433</v>
      </c>
      <c r="E730" t="s">
        <v>954</v>
      </c>
      <c r="F730" t="s">
        <v>2945</v>
      </c>
      <c r="G730" t="s">
        <v>2907</v>
      </c>
      <c r="H730" t="s">
        <v>2942</v>
      </c>
      <c r="I730" t="s">
        <v>2895</v>
      </c>
      <c r="J730">
        <v>49.651077002480498</v>
      </c>
      <c r="K730">
        <v>1</v>
      </c>
      <c r="L730">
        <v>2</v>
      </c>
      <c r="M730">
        <v>2</v>
      </c>
      <c r="N730">
        <v>24268.270564133301</v>
      </c>
      <c r="O730">
        <v>27129.877721126799</v>
      </c>
      <c r="P730">
        <v>91650.234919752897</v>
      </c>
      <c r="Q730">
        <v>27611.381953727901</v>
      </c>
      <c r="R730">
        <v>22435.4708656439</v>
      </c>
      <c r="S730">
        <v>23913.647430481898</v>
      </c>
      <c r="T730">
        <v>0</v>
      </c>
      <c r="U730">
        <v>193095.236024385</v>
      </c>
      <c r="V730">
        <v>152980.38242940599</v>
      </c>
      <c r="W730">
        <v>40114.853594978798</v>
      </c>
      <c r="X730">
        <v>0</v>
      </c>
      <c r="Y730">
        <v>0</v>
      </c>
      <c r="Z730">
        <v>0</v>
      </c>
      <c r="AA730">
        <v>0</v>
      </c>
      <c r="AB730">
        <v>0</v>
      </c>
      <c r="AC730">
        <v>23913.647430481898</v>
      </c>
      <c r="AD730">
        <v>0</v>
      </c>
      <c r="AE730">
        <v>0</v>
      </c>
      <c r="AF730">
        <v>0</v>
      </c>
      <c r="AG730">
        <v>0</v>
      </c>
      <c r="AH730">
        <v>0</v>
      </c>
      <c r="AI730">
        <v>0</v>
      </c>
      <c r="AJ730">
        <v>217008.883454867</v>
      </c>
      <c r="AK730" s="63">
        <v>4370.6782723771603</v>
      </c>
      <c r="AL730">
        <v>396.07192657172499</v>
      </c>
      <c r="AM730">
        <v>78891.171681099702</v>
      </c>
      <c r="AN730">
        <v>4370.6782723771503</v>
      </c>
      <c r="AO730">
        <v>23890.836339203401</v>
      </c>
      <c r="AP730">
        <v>396.07192657172499</v>
      </c>
      <c r="AQ730">
        <v>59280.106098625802</v>
      </c>
      <c r="AR730">
        <v>4370.6782723771603</v>
      </c>
      <c r="AS730">
        <v>4370.6782723771603</v>
      </c>
      <c r="AT730">
        <v>0</v>
      </c>
    </row>
    <row r="731" spans="1:46" x14ac:dyDescent="0.25">
      <c r="A731" t="s">
        <v>3648</v>
      </c>
      <c r="B731">
        <v>2147</v>
      </c>
      <c r="C731" t="s">
        <v>157</v>
      </c>
      <c r="D731">
        <v>2147</v>
      </c>
      <c r="E731" t="s">
        <v>157</v>
      </c>
      <c r="F731" t="s">
        <v>1871</v>
      </c>
      <c r="G731" t="s">
        <v>1871</v>
      </c>
      <c r="H731" t="s">
        <v>2899</v>
      </c>
      <c r="I731" t="s">
        <v>2895</v>
      </c>
      <c r="J731">
        <v>12.136363636361001</v>
      </c>
      <c r="K731">
        <v>10</v>
      </c>
      <c r="L731">
        <v>1</v>
      </c>
      <c r="M731">
        <v>2</v>
      </c>
      <c r="N731">
        <v>5931.9671228320703</v>
      </c>
      <c r="O731">
        <v>6631.4384563532103</v>
      </c>
      <c r="P731">
        <v>22402.345437309701</v>
      </c>
      <c r="Q731">
        <v>6749.1339991709901</v>
      </c>
      <c r="R731">
        <v>5483.9703228357803</v>
      </c>
      <c r="S731">
        <v>5845.2855126095001</v>
      </c>
      <c r="T731">
        <v>0</v>
      </c>
      <c r="U731">
        <v>47198.8553385017</v>
      </c>
      <c r="V731">
        <v>37393.459769263201</v>
      </c>
      <c r="W731">
        <v>9805.3955692385807</v>
      </c>
      <c r="X731">
        <v>0</v>
      </c>
      <c r="Y731">
        <v>0</v>
      </c>
      <c r="Z731">
        <v>0</v>
      </c>
      <c r="AA731">
        <v>0</v>
      </c>
      <c r="AB731">
        <v>0</v>
      </c>
      <c r="AC731">
        <v>5845.2855126095001</v>
      </c>
      <c r="AD731">
        <v>0</v>
      </c>
      <c r="AE731">
        <v>0</v>
      </c>
      <c r="AF731">
        <v>0</v>
      </c>
      <c r="AG731">
        <v>0</v>
      </c>
      <c r="AH731">
        <v>0</v>
      </c>
      <c r="AI731">
        <v>0</v>
      </c>
      <c r="AJ731">
        <v>53044.140851111202</v>
      </c>
      <c r="AK731" s="63">
        <v>4370.6782723771503</v>
      </c>
      <c r="AL731">
        <v>396.07192657172499</v>
      </c>
      <c r="AM731">
        <v>78891.171681099702</v>
      </c>
      <c r="AN731">
        <v>4370.6782723771503</v>
      </c>
      <c r="AO731">
        <v>23890.836339203401</v>
      </c>
      <c r="AP731">
        <v>539.66620917061095</v>
      </c>
      <c r="AQ731">
        <v>36189.915802998497</v>
      </c>
      <c r="AR731">
        <v>4370.6782723771503</v>
      </c>
      <c r="AS731">
        <v>4370.6782723771503</v>
      </c>
      <c r="AT731">
        <v>0</v>
      </c>
    </row>
    <row r="732" spans="1:46" x14ac:dyDescent="0.25">
      <c r="A732" t="s">
        <v>3649</v>
      </c>
      <c r="B732">
        <v>2147</v>
      </c>
      <c r="C732" t="s">
        <v>157</v>
      </c>
      <c r="D732">
        <v>820</v>
      </c>
      <c r="E732" t="s">
        <v>955</v>
      </c>
      <c r="F732" t="s">
        <v>2892</v>
      </c>
      <c r="G732" t="s">
        <v>2903</v>
      </c>
      <c r="H732" t="s">
        <v>2904</v>
      </c>
      <c r="I732" t="s">
        <v>2895</v>
      </c>
      <c r="J732">
        <v>457.81685969277203</v>
      </c>
      <c r="K732">
        <v>2</v>
      </c>
      <c r="L732">
        <v>1</v>
      </c>
      <c r="M732">
        <v>2</v>
      </c>
      <c r="N732">
        <v>3484310.2186497399</v>
      </c>
      <c r="O732">
        <v>1263750.73215488</v>
      </c>
      <c r="P732">
        <v>1401198.1363783099</v>
      </c>
      <c r="Q732">
        <v>254595.81022183801</v>
      </c>
      <c r="R732">
        <v>206870.37296138899</v>
      </c>
      <c r="S732">
        <v>220500.17102099099</v>
      </c>
      <c r="T732">
        <v>4830255.24</v>
      </c>
      <c r="U732">
        <v>1780470.03036615</v>
      </c>
      <c r="V732">
        <v>5310260.2971968101</v>
      </c>
      <c r="W732">
        <v>1300464.9731693401</v>
      </c>
      <c r="X732">
        <v>0</v>
      </c>
      <c r="Y732">
        <v>0</v>
      </c>
      <c r="Z732">
        <v>0</v>
      </c>
      <c r="AA732">
        <v>0</v>
      </c>
      <c r="AB732">
        <v>0</v>
      </c>
      <c r="AC732">
        <v>220500.17102099099</v>
      </c>
      <c r="AD732">
        <v>0</v>
      </c>
      <c r="AE732">
        <v>0</v>
      </c>
      <c r="AF732">
        <v>0</v>
      </c>
      <c r="AG732">
        <v>0</v>
      </c>
      <c r="AH732">
        <v>0</v>
      </c>
      <c r="AI732">
        <v>0</v>
      </c>
      <c r="AJ732">
        <v>6831225.4413871402</v>
      </c>
      <c r="AK732" s="63">
        <v>14921.305969315699</v>
      </c>
      <c r="AL732">
        <v>396.07192657172499</v>
      </c>
      <c r="AM732">
        <v>78891.171681099702</v>
      </c>
      <c r="AN732">
        <v>4370.6782723771503</v>
      </c>
      <c r="AO732">
        <v>23890.836339203401</v>
      </c>
      <c r="AP732">
        <v>396.07192657172499</v>
      </c>
      <c r="AQ732">
        <v>78891.171681099702</v>
      </c>
      <c r="AR732">
        <v>14921.305969315699</v>
      </c>
      <c r="AS732">
        <v>23890.836339203401</v>
      </c>
      <c r="AT732">
        <v>0</v>
      </c>
    </row>
    <row r="733" spans="1:46" x14ac:dyDescent="0.25">
      <c r="A733" t="s">
        <v>3650</v>
      </c>
      <c r="B733">
        <v>2147</v>
      </c>
      <c r="C733" t="s">
        <v>157</v>
      </c>
      <c r="D733">
        <v>814</v>
      </c>
      <c r="E733" t="s">
        <v>956</v>
      </c>
      <c r="F733" t="s">
        <v>2892</v>
      </c>
      <c r="G733" t="s">
        <v>2893</v>
      </c>
      <c r="H733" t="s">
        <v>2894</v>
      </c>
      <c r="I733" t="s">
        <v>2895</v>
      </c>
      <c r="J733">
        <v>340.57809692811497</v>
      </c>
      <c r="K733">
        <v>5</v>
      </c>
      <c r="L733">
        <v>1</v>
      </c>
      <c r="M733">
        <v>2</v>
      </c>
      <c r="N733">
        <v>3022262.4779481799</v>
      </c>
      <c r="O733">
        <v>641856.99249417998</v>
      </c>
      <c r="P733">
        <v>984211.46901449503</v>
      </c>
      <c r="Q733">
        <v>189398.34716749701</v>
      </c>
      <c r="R733">
        <v>153894.546350433</v>
      </c>
      <c r="S733">
        <v>164033.99531648701</v>
      </c>
      <c r="T733">
        <v>3667100.54</v>
      </c>
      <c r="U733">
        <v>1324523.2929747801</v>
      </c>
      <c r="V733">
        <v>4375947.8548579803</v>
      </c>
      <c r="W733">
        <v>615675.97811680206</v>
      </c>
      <c r="X733">
        <v>0</v>
      </c>
      <c r="Y733">
        <v>0</v>
      </c>
      <c r="Z733">
        <v>0</v>
      </c>
      <c r="AA733">
        <v>0</v>
      </c>
      <c r="AB733">
        <v>0</v>
      </c>
      <c r="AC733">
        <v>164033.99531648701</v>
      </c>
      <c r="AD733">
        <v>0</v>
      </c>
      <c r="AE733">
        <v>0</v>
      </c>
      <c r="AF733">
        <v>0</v>
      </c>
      <c r="AG733">
        <v>0</v>
      </c>
      <c r="AH733">
        <v>0</v>
      </c>
      <c r="AI733">
        <v>0</v>
      </c>
      <c r="AJ733">
        <v>5155657.82829127</v>
      </c>
      <c r="AK733" s="63">
        <v>15137.9606463051</v>
      </c>
      <c r="AL733">
        <v>396.07192657172499</v>
      </c>
      <c r="AM733">
        <v>78891.171681099702</v>
      </c>
      <c r="AN733">
        <v>4370.6782723771503</v>
      </c>
      <c r="AO733">
        <v>23890.836339203401</v>
      </c>
      <c r="AP733">
        <v>396.07192657172499</v>
      </c>
      <c r="AQ733">
        <v>69679.580315536805</v>
      </c>
      <c r="AR733">
        <v>14232.4341370394</v>
      </c>
      <c r="AS733">
        <v>16180.219368169301</v>
      </c>
      <c r="AT733">
        <v>0</v>
      </c>
    </row>
    <row r="734" spans="1:46" x14ac:dyDescent="0.25">
      <c r="A734" t="s">
        <v>3651</v>
      </c>
      <c r="B734">
        <v>2147</v>
      </c>
      <c r="C734" t="s">
        <v>157</v>
      </c>
      <c r="D734">
        <v>4047</v>
      </c>
      <c r="E734" t="s">
        <v>957</v>
      </c>
      <c r="F734" t="s">
        <v>2892</v>
      </c>
      <c r="G734" t="s">
        <v>2893</v>
      </c>
      <c r="H734" t="s">
        <v>2904</v>
      </c>
      <c r="I734" t="s">
        <v>2895</v>
      </c>
      <c r="J734">
        <v>265.99999999998499</v>
      </c>
      <c r="K734">
        <v>3</v>
      </c>
      <c r="L734">
        <v>1</v>
      </c>
      <c r="M734">
        <v>2</v>
      </c>
      <c r="N734">
        <v>2106508.9603850902</v>
      </c>
      <c r="O734">
        <v>507739.52538046899</v>
      </c>
      <c r="P734">
        <v>775344.02347998996</v>
      </c>
      <c r="Q734">
        <v>147924.83956237801</v>
      </c>
      <c r="R734">
        <v>120195.484379177</v>
      </c>
      <c r="S734">
        <v>128114.647265155</v>
      </c>
      <c r="T734">
        <v>2623227.06</v>
      </c>
      <c r="U734">
        <v>1034485.7731871</v>
      </c>
      <c r="V734">
        <v>3192426.2758792602</v>
      </c>
      <c r="W734">
        <v>465286.55730783998</v>
      </c>
      <c r="X734">
        <v>0</v>
      </c>
      <c r="Y734">
        <v>0</v>
      </c>
      <c r="Z734">
        <v>0</v>
      </c>
      <c r="AA734">
        <v>0</v>
      </c>
      <c r="AB734">
        <v>0</v>
      </c>
      <c r="AC734">
        <v>128114.647265155</v>
      </c>
      <c r="AD734">
        <v>0</v>
      </c>
      <c r="AE734">
        <v>0</v>
      </c>
      <c r="AF734">
        <v>0</v>
      </c>
      <c r="AG734">
        <v>0</v>
      </c>
      <c r="AH734">
        <v>0</v>
      </c>
      <c r="AI734">
        <v>0</v>
      </c>
      <c r="AJ734">
        <v>3785827.48045226</v>
      </c>
      <c r="AK734" s="63">
        <v>14232.4341370394</v>
      </c>
      <c r="AL734">
        <v>396.07192657172499</v>
      </c>
      <c r="AM734">
        <v>78891.171681099702</v>
      </c>
      <c r="AN734">
        <v>4370.6782723771503</v>
      </c>
      <c r="AO734">
        <v>23890.836339203401</v>
      </c>
      <c r="AP734">
        <v>396.07192657172499</v>
      </c>
      <c r="AQ734">
        <v>69679.580315536805</v>
      </c>
      <c r="AR734">
        <v>14232.4341370394</v>
      </c>
      <c r="AS734">
        <v>16180.219368169301</v>
      </c>
      <c r="AT734">
        <v>0</v>
      </c>
    </row>
    <row r="735" spans="1:46" x14ac:dyDescent="0.25">
      <c r="A735" t="s">
        <v>3652</v>
      </c>
      <c r="B735">
        <v>2145</v>
      </c>
      <c r="C735" t="s">
        <v>158</v>
      </c>
      <c r="D735">
        <v>794</v>
      </c>
      <c r="E735" t="s">
        <v>958</v>
      </c>
      <c r="F735" t="s">
        <v>2892</v>
      </c>
      <c r="G735" t="s">
        <v>2903</v>
      </c>
      <c r="H735" t="s">
        <v>2894</v>
      </c>
      <c r="I735" t="s">
        <v>2895</v>
      </c>
      <c r="J735">
        <v>192.39436619717199</v>
      </c>
      <c r="K735">
        <v>1</v>
      </c>
      <c r="L735">
        <v>1</v>
      </c>
      <c r="M735">
        <v>1</v>
      </c>
      <c r="N735">
        <v>1662563.5823319401</v>
      </c>
      <c r="O735">
        <v>748440.63114650105</v>
      </c>
      <c r="P735">
        <v>513946.25386045902</v>
      </c>
      <c r="Q735">
        <v>235958.158482364</v>
      </c>
      <c r="R735">
        <v>92395.067128562107</v>
      </c>
      <c r="S735">
        <v>101637.694603454</v>
      </c>
      <c r="T735">
        <v>1839961.72</v>
      </c>
      <c r="U735">
        <v>1413341.9729498299</v>
      </c>
      <c r="V735">
        <v>2759163.4885529298</v>
      </c>
      <c r="W735">
        <v>494140.204396897</v>
      </c>
      <c r="X735">
        <v>0</v>
      </c>
      <c r="Y735">
        <v>0</v>
      </c>
      <c r="Z735">
        <v>0</v>
      </c>
      <c r="AA735">
        <v>0</v>
      </c>
      <c r="AB735">
        <v>0</v>
      </c>
      <c r="AC735">
        <v>34831.869986142498</v>
      </c>
      <c r="AD735">
        <v>66805.824617311999</v>
      </c>
      <c r="AE735">
        <v>0</v>
      </c>
      <c r="AF735">
        <v>0</v>
      </c>
      <c r="AG735">
        <v>0</v>
      </c>
      <c r="AH735">
        <v>0</v>
      </c>
      <c r="AI735">
        <v>0</v>
      </c>
      <c r="AJ735">
        <v>3354941.3875532802</v>
      </c>
      <c r="AK735" s="63">
        <v>17437.835908952798</v>
      </c>
      <c r="AL735">
        <v>396.07192657172499</v>
      </c>
      <c r="AM735">
        <v>78891.171681099702</v>
      </c>
      <c r="AN735">
        <v>13735.6634717544</v>
      </c>
      <c r="AO735">
        <v>17437.835908952798</v>
      </c>
      <c r="AP735">
        <v>396.07192657172499</v>
      </c>
      <c r="AQ735">
        <v>78891.171681099702</v>
      </c>
      <c r="AR735">
        <v>17437.835908952798</v>
      </c>
      <c r="AS735">
        <v>17437.835908952798</v>
      </c>
      <c r="AT735">
        <v>0</v>
      </c>
    </row>
    <row r="736" spans="1:46" x14ac:dyDescent="0.25">
      <c r="A736" t="s">
        <v>3653</v>
      </c>
      <c r="B736">
        <v>2145</v>
      </c>
      <c r="C736" t="s">
        <v>158</v>
      </c>
      <c r="D736">
        <v>792</v>
      </c>
      <c r="E736" t="s">
        <v>959</v>
      </c>
      <c r="F736" t="s">
        <v>2892</v>
      </c>
      <c r="G736" t="s">
        <v>2911</v>
      </c>
      <c r="H736" t="s">
        <v>2894</v>
      </c>
      <c r="I736" t="s">
        <v>2895</v>
      </c>
      <c r="J736">
        <v>179.38028169013401</v>
      </c>
      <c r="K736">
        <v>1</v>
      </c>
      <c r="L736">
        <v>1</v>
      </c>
      <c r="M736">
        <v>1</v>
      </c>
      <c r="N736">
        <v>1180057.3380863599</v>
      </c>
      <c r="O736">
        <v>411054.25636031601</v>
      </c>
      <c r="P736">
        <v>477148.858767709</v>
      </c>
      <c r="Q736">
        <v>219997.29915310699</v>
      </c>
      <c r="R736">
        <v>80886.789220306106</v>
      </c>
      <c r="S736">
        <v>94762.6411763996</v>
      </c>
      <c r="T736">
        <v>1051404.9099999999</v>
      </c>
      <c r="U736">
        <v>1317739.6315877901</v>
      </c>
      <c r="V736">
        <v>2121531.7005483401</v>
      </c>
      <c r="W736">
        <v>247612.84103945299</v>
      </c>
      <c r="X736">
        <v>0</v>
      </c>
      <c r="Y736">
        <v>0</v>
      </c>
      <c r="Z736">
        <v>0</v>
      </c>
      <c r="AA736">
        <v>0</v>
      </c>
      <c r="AB736">
        <v>0</v>
      </c>
      <c r="AC736">
        <v>32475.746423390799</v>
      </c>
      <c r="AD736">
        <v>62286.894753008797</v>
      </c>
      <c r="AE736">
        <v>0</v>
      </c>
      <c r="AF736">
        <v>0</v>
      </c>
      <c r="AG736">
        <v>0</v>
      </c>
      <c r="AH736">
        <v>0</v>
      </c>
      <c r="AI736">
        <v>0</v>
      </c>
      <c r="AJ736">
        <v>2463907.1827641898</v>
      </c>
      <c r="AK736" s="63">
        <v>13735.6634717544</v>
      </c>
      <c r="AL736">
        <v>396.07192657172499</v>
      </c>
      <c r="AM736">
        <v>78891.171681099702</v>
      </c>
      <c r="AN736">
        <v>13735.6634717544</v>
      </c>
      <c r="AO736">
        <v>17437.835908952798</v>
      </c>
      <c r="AP736">
        <v>3712.8033307938799</v>
      </c>
      <c r="AQ736">
        <v>25435.7452526624</v>
      </c>
      <c r="AR736">
        <v>13735.6634717544</v>
      </c>
      <c r="AS736">
        <v>13735.6634717544</v>
      </c>
      <c r="AT736">
        <v>0</v>
      </c>
    </row>
    <row r="737" spans="1:46" x14ac:dyDescent="0.25">
      <c r="A737" t="s">
        <v>3655</v>
      </c>
      <c r="B737">
        <v>2145</v>
      </c>
      <c r="C737" t="s">
        <v>158</v>
      </c>
      <c r="D737">
        <v>793</v>
      </c>
      <c r="E737" t="s">
        <v>960</v>
      </c>
      <c r="F737" t="s">
        <v>2892</v>
      </c>
      <c r="G737" t="s">
        <v>2893</v>
      </c>
      <c r="H737" t="s">
        <v>2894</v>
      </c>
      <c r="I737" t="s">
        <v>2895</v>
      </c>
      <c r="J737">
        <v>343.31068765533502</v>
      </c>
      <c r="K737">
        <v>2</v>
      </c>
      <c r="L737">
        <v>1</v>
      </c>
      <c r="M737">
        <v>1</v>
      </c>
      <c r="N737">
        <v>2614656.4695817102</v>
      </c>
      <c r="O737">
        <v>655296.66249318304</v>
      </c>
      <c r="P737">
        <v>880253.58737183304</v>
      </c>
      <c r="Q737">
        <v>421046.41236452898</v>
      </c>
      <c r="R737">
        <v>118243.883651132</v>
      </c>
      <c r="S737">
        <v>181363.454220146</v>
      </c>
      <c r="T737">
        <v>2167513.58</v>
      </c>
      <c r="U737">
        <v>2521983.4354623798</v>
      </c>
      <c r="V737">
        <v>4281883.1008987296</v>
      </c>
      <c r="W737">
        <v>407613.91456365102</v>
      </c>
      <c r="X737">
        <v>0</v>
      </c>
      <c r="Y737">
        <v>0</v>
      </c>
      <c r="Z737">
        <v>0</v>
      </c>
      <c r="AA737">
        <v>0</v>
      </c>
      <c r="AB737">
        <v>0</v>
      </c>
      <c r="AC737">
        <v>62154.383590466801</v>
      </c>
      <c r="AD737">
        <v>119209.070629679</v>
      </c>
      <c r="AE737">
        <v>0</v>
      </c>
      <c r="AF737">
        <v>0</v>
      </c>
      <c r="AG737">
        <v>0</v>
      </c>
      <c r="AH737">
        <v>0</v>
      </c>
      <c r="AI737">
        <v>0</v>
      </c>
      <c r="AJ737">
        <v>4870860.4696825203</v>
      </c>
      <c r="AK737" s="63">
        <v>14187.9080518827</v>
      </c>
      <c r="AL737">
        <v>396.07192657172499</v>
      </c>
      <c r="AM737">
        <v>78891.171681099702</v>
      </c>
      <c r="AN737">
        <v>13735.6634717544</v>
      </c>
      <c r="AO737">
        <v>17437.835908952798</v>
      </c>
      <c r="AP737">
        <v>396.07192657172499</v>
      </c>
      <c r="AQ737">
        <v>69679.580315536805</v>
      </c>
      <c r="AR737">
        <v>14187.9080518827</v>
      </c>
      <c r="AS737">
        <v>14187.9080518827</v>
      </c>
      <c r="AT737">
        <v>0</v>
      </c>
    </row>
    <row r="738" spans="1:46" x14ac:dyDescent="0.25">
      <c r="A738" t="s">
        <v>3656</v>
      </c>
      <c r="B738">
        <v>1968</v>
      </c>
      <c r="C738" t="s">
        <v>160</v>
      </c>
      <c r="D738">
        <v>214</v>
      </c>
      <c r="E738" t="s">
        <v>968</v>
      </c>
      <c r="F738" t="s">
        <v>2892</v>
      </c>
      <c r="G738" t="s">
        <v>2893</v>
      </c>
      <c r="H738" t="s">
        <v>2894</v>
      </c>
      <c r="I738" t="s">
        <v>2895</v>
      </c>
      <c r="J738">
        <v>293.88732394364803</v>
      </c>
      <c r="K738">
        <v>1</v>
      </c>
      <c r="L738">
        <v>1</v>
      </c>
      <c r="M738">
        <v>2</v>
      </c>
      <c r="N738">
        <v>2124008.0757272299</v>
      </c>
      <c r="O738">
        <v>490603.67986047303</v>
      </c>
      <c r="P738">
        <v>1217087.43011354</v>
      </c>
      <c r="Q738">
        <v>347205.10040337802</v>
      </c>
      <c r="R738">
        <v>220184.38690302201</v>
      </c>
      <c r="S738">
        <v>200837.11101648101</v>
      </c>
      <c r="T738">
        <v>2829942.19</v>
      </c>
      <c r="U738">
        <v>1569146.4830076499</v>
      </c>
      <c r="V738">
        <v>3423136.83193269</v>
      </c>
      <c r="W738">
        <v>975951.841074956</v>
      </c>
      <c r="X738">
        <v>0</v>
      </c>
      <c r="Y738">
        <v>0</v>
      </c>
      <c r="Z738">
        <v>0</v>
      </c>
      <c r="AA738">
        <v>0</v>
      </c>
      <c r="AB738">
        <v>0</v>
      </c>
      <c r="AC738">
        <v>183910.99614933701</v>
      </c>
      <c r="AD738">
        <v>16926.114867144501</v>
      </c>
      <c r="AE738">
        <v>0</v>
      </c>
      <c r="AF738">
        <v>0</v>
      </c>
      <c r="AG738">
        <v>0</v>
      </c>
      <c r="AH738">
        <v>0</v>
      </c>
      <c r="AI738">
        <v>0</v>
      </c>
      <c r="AJ738">
        <v>4599925.7840241296</v>
      </c>
      <c r="AK738" s="63">
        <v>15652.0047285406</v>
      </c>
      <c r="AL738">
        <v>396.07192657172499</v>
      </c>
      <c r="AM738">
        <v>78891.171681099702</v>
      </c>
      <c r="AN738">
        <v>15652.0047285406</v>
      </c>
      <c r="AO738">
        <v>19335.5242659203</v>
      </c>
      <c r="AP738">
        <v>396.07192657172499</v>
      </c>
      <c r="AQ738">
        <v>69679.580315536805</v>
      </c>
      <c r="AR738">
        <v>15652.0047285406</v>
      </c>
      <c r="AS738">
        <v>15652.0047285406</v>
      </c>
      <c r="AT738">
        <v>0</v>
      </c>
    </row>
    <row r="739" spans="1:46" x14ac:dyDescent="0.25">
      <c r="A739" t="s">
        <v>3657</v>
      </c>
      <c r="B739">
        <v>1968</v>
      </c>
      <c r="C739" t="s">
        <v>160</v>
      </c>
      <c r="D739">
        <v>215</v>
      </c>
      <c r="E739" t="s">
        <v>969</v>
      </c>
      <c r="F739" t="s">
        <v>2892</v>
      </c>
      <c r="G739" t="s">
        <v>2903</v>
      </c>
      <c r="H739" t="s">
        <v>2904</v>
      </c>
      <c r="I739" t="s">
        <v>2895</v>
      </c>
      <c r="J739">
        <v>220.529376257536</v>
      </c>
      <c r="K739">
        <v>1</v>
      </c>
      <c r="L739">
        <v>1</v>
      </c>
      <c r="M739">
        <v>2</v>
      </c>
      <c r="N739">
        <v>1843217.2042727701</v>
      </c>
      <c r="O739">
        <v>821484.57013952697</v>
      </c>
      <c r="P739">
        <v>967396.94988645497</v>
      </c>
      <c r="Q739">
        <v>260538.36959662201</v>
      </c>
      <c r="R739">
        <v>220708.35309697801</v>
      </c>
      <c r="S739">
        <v>150705.65898351901</v>
      </c>
      <c r="T739">
        <v>2935877.53</v>
      </c>
      <c r="U739">
        <v>1177467.91699235</v>
      </c>
      <c r="V739">
        <v>3186395.5080673099</v>
      </c>
      <c r="W739">
        <v>911929.28892504401</v>
      </c>
      <c r="X739">
        <v>0</v>
      </c>
      <c r="Y739">
        <v>0</v>
      </c>
      <c r="Z739">
        <v>0</v>
      </c>
      <c r="AA739">
        <v>0</v>
      </c>
      <c r="AB739">
        <v>15020.65</v>
      </c>
      <c r="AC739">
        <v>138004.513850663</v>
      </c>
      <c r="AD739">
        <v>12701.145132855499</v>
      </c>
      <c r="AE739">
        <v>0</v>
      </c>
      <c r="AF739">
        <v>0</v>
      </c>
      <c r="AG739">
        <v>0</v>
      </c>
      <c r="AH739">
        <v>0</v>
      </c>
      <c r="AI739">
        <v>0</v>
      </c>
      <c r="AJ739">
        <v>4264051.10597587</v>
      </c>
      <c r="AK739" s="63">
        <v>19335.5242659203</v>
      </c>
      <c r="AL739">
        <v>396.07192657172499</v>
      </c>
      <c r="AM739">
        <v>78891.171681099702</v>
      </c>
      <c r="AN739">
        <v>15652.0047285406</v>
      </c>
      <c r="AO739">
        <v>19335.5242659203</v>
      </c>
      <c r="AP739">
        <v>396.07192657172499</v>
      </c>
      <c r="AQ739">
        <v>78891.171681099702</v>
      </c>
      <c r="AR739">
        <v>19335.5242659203</v>
      </c>
      <c r="AS739">
        <v>19335.5242659203</v>
      </c>
      <c r="AT739">
        <v>0</v>
      </c>
    </row>
    <row r="740" spans="1:46" x14ac:dyDescent="0.25">
      <c r="A740" t="s">
        <v>3658</v>
      </c>
      <c r="B740">
        <v>2198</v>
      </c>
      <c r="C740" t="s">
        <v>162</v>
      </c>
      <c r="D740">
        <v>1020</v>
      </c>
      <c r="E740" t="s">
        <v>970</v>
      </c>
      <c r="F740" t="s">
        <v>2892</v>
      </c>
      <c r="G740" t="s">
        <v>2893</v>
      </c>
      <c r="H740" t="s">
        <v>2904</v>
      </c>
      <c r="I740" t="s">
        <v>2895</v>
      </c>
      <c r="J740">
        <v>153.630136986297</v>
      </c>
      <c r="K740">
        <v>1</v>
      </c>
      <c r="L740">
        <v>1</v>
      </c>
      <c r="M740">
        <v>2</v>
      </c>
      <c r="N740">
        <v>1676274.7566871401</v>
      </c>
      <c r="O740">
        <v>670973.13125235203</v>
      </c>
      <c r="P740">
        <v>643044.96450956003</v>
      </c>
      <c r="Q740">
        <v>211206.07100066499</v>
      </c>
      <c r="R740">
        <v>309888.69741569401</v>
      </c>
      <c r="S740">
        <v>54838.943448286103</v>
      </c>
      <c r="T740">
        <v>2749674.17</v>
      </c>
      <c r="U740">
        <v>761713.45086540701</v>
      </c>
      <c r="V740">
        <v>3096902.9176574899</v>
      </c>
      <c r="W740">
        <v>414484.70320791297</v>
      </c>
      <c r="X740">
        <v>0</v>
      </c>
      <c r="Y740">
        <v>0</v>
      </c>
      <c r="Z740">
        <v>0</v>
      </c>
      <c r="AA740">
        <v>0</v>
      </c>
      <c r="AB740">
        <v>0</v>
      </c>
      <c r="AC740">
        <v>54838.943448286103</v>
      </c>
      <c r="AD740">
        <v>0</v>
      </c>
      <c r="AE740">
        <v>0</v>
      </c>
      <c r="AF740">
        <v>0</v>
      </c>
      <c r="AG740">
        <v>0</v>
      </c>
      <c r="AH740">
        <v>0</v>
      </c>
      <c r="AI740">
        <v>0</v>
      </c>
      <c r="AJ740">
        <v>3566226.5643136902</v>
      </c>
      <c r="AK740" s="63">
        <v>23213.0663571027</v>
      </c>
      <c r="AL740">
        <v>396.07192657172499</v>
      </c>
      <c r="AM740">
        <v>78891.171681099702</v>
      </c>
      <c r="AN740">
        <v>18538.459231004901</v>
      </c>
      <c r="AO740">
        <v>23213.0663571027</v>
      </c>
      <c r="AP740">
        <v>396.07192657172499</v>
      </c>
      <c r="AQ740">
        <v>69679.580315536805</v>
      </c>
      <c r="AR740">
        <v>21033.022939263399</v>
      </c>
      <c r="AS740">
        <v>23213.0663571027</v>
      </c>
      <c r="AT740">
        <v>0</v>
      </c>
    </row>
    <row r="741" spans="1:46" x14ac:dyDescent="0.25">
      <c r="A741" t="s">
        <v>3659</v>
      </c>
      <c r="B741">
        <v>2198</v>
      </c>
      <c r="C741" t="s">
        <v>162</v>
      </c>
      <c r="D741">
        <v>1022</v>
      </c>
      <c r="E741" t="s">
        <v>971</v>
      </c>
      <c r="F741" t="s">
        <v>2892</v>
      </c>
      <c r="G741" t="s">
        <v>2903</v>
      </c>
      <c r="H741" t="s">
        <v>2904</v>
      </c>
      <c r="I741" t="s">
        <v>2895</v>
      </c>
      <c r="J741">
        <v>249.999999999979</v>
      </c>
      <c r="K741">
        <v>1</v>
      </c>
      <c r="L741">
        <v>1</v>
      </c>
      <c r="M741">
        <v>2</v>
      </c>
      <c r="N741">
        <v>2372493.5473598102</v>
      </c>
      <c r="O741">
        <v>1091770.65824836</v>
      </c>
      <c r="P741">
        <v>1017754.62919744</v>
      </c>
      <c r="Q741">
        <v>292624.59774515999</v>
      </c>
      <c r="R741">
        <v>537276.19374374405</v>
      </c>
      <c r="S741">
        <v>89238.583854762895</v>
      </c>
      <c r="T741">
        <v>4072394.84</v>
      </c>
      <c r="U741">
        <v>1239524.7862945099</v>
      </c>
      <c r="V741">
        <v>4577503.6736155599</v>
      </c>
      <c r="W741">
        <v>734415.95267894201</v>
      </c>
      <c r="X741">
        <v>0</v>
      </c>
      <c r="Y741">
        <v>0</v>
      </c>
      <c r="Z741">
        <v>0</v>
      </c>
      <c r="AA741">
        <v>0</v>
      </c>
      <c r="AB741">
        <v>0</v>
      </c>
      <c r="AC741">
        <v>89238.583854762895</v>
      </c>
      <c r="AD741">
        <v>0</v>
      </c>
      <c r="AE741">
        <v>0</v>
      </c>
      <c r="AF741">
        <v>0</v>
      </c>
      <c r="AG741">
        <v>0</v>
      </c>
      <c r="AH741">
        <v>0</v>
      </c>
      <c r="AI741">
        <v>0</v>
      </c>
      <c r="AJ741">
        <v>5401158.2101492602</v>
      </c>
      <c r="AK741" s="63">
        <v>21604.632840598901</v>
      </c>
      <c r="AL741">
        <v>396.07192657172499</v>
      </c>
      <c r="AM741">
        <v>78891.171681099702</v>
      </c>
      <c r="AN741">
        <v>18538.459231004901</v>
      </c>
      <c r="AO741">
        <v>23213.0663571027</v>
      </c>
      <c r="AP741">
        <v>396.07192657172499</v>
      </c>
      <c r="AQ741">
        <v>78891.171681099702</v>
      </c>
      <c r="AR741">
        <v>21604.632840598901</v>
      </c>
      <c r="AS741">
        <v>21604.632840598901</v>
      </c>
      <c r="AT741">
        <v>0</v>
      </c>
    </row>
    <row r="742" spans="1:46" x14ac:dyDescent="0.25">
      <c r="A742" t="s">
        <v>3660</v>
      </c>
      <c r="B742">
        <v>2198</v>
      </c>
      <c r="C742" t="s">
        <v>162</v>
      </c>
      <c r="D742">
        <v>4481</v>
      </c>
      <c r="E742" t="s">
        <v>972</v>
      </c>
      <c r="F742" t="s">
        <v>2892</v>
      </c>
      <c r="G742" t="s">
        <v>2911</v>
      </c>
      <c r="H742" t="s">
        <v>2904</v>
      </c>
      <c r="I742" t="s">
        <v>2895</v>
      </c>
      <c r="J742">
        <v>214.79785568195899</v>
      </c>
      <c r="K742">
        <v>1</v>
      </c>
      <c r="L742">
        <v>1</v>
      </c>
      <c r="M742">
        <v>2</v>
      </c>
      <c r="N742">
        <v>2016288.84544231</v>
      </c>
      <c r="O742">
        <v>673309.58169739495</v>
      </c>
      <c r="P742">
        <v>541659.03937219596</v>
      </c>
      <c r="Q742">
        <v>240820.158589055</v>
      </c>
      <c r="R742">
        <v>433270.63954192499</v>
      </c>
      <c r="S742">
        <v>76673.025824397497</v>
      </c>
      <c r="T742">
        <v>2840359.2</v>
      </c>
      <c r="U742">
        <v>1064989.0646428801</v>
      </c>
      <c r="V742">
        <v>3687169.3198951599</v>
      </c>
      <c r="W742">
        <v>218178.94474772899</v>
      </c>
      <c r="X742">
        <v>0</v>
      </c>
      <c r="Y742">
        <v>0</v>
      </c>
      <c r="Z742">
        <v>0</v>
      </c>
      <c r="AA742">
        <v>0</v>
      </c>
      <c r="AB742">
        <v>0</v>
      </c>
      <c r="AC742">
        <v>76673.025824397497</v>
      </c>
      <c r="AD742">
        <v>0</v>
      </c>
      <c r="AE742">
        <v>0</v>
      </c>
      <c r="AF742">
        <v>0</v>
      </c>
      <c r="AG742">
        <v>0</v>
      </c>
      <c r="AH742">
        <v>0</v>
      </c>
      <c r="AI742">
        <v>0</v>
      </c>
      <c r="AJ742">
        <v>3982021.29046728</v>
      </c>
      <c r="AK742" s="63">
        <v>18538.459231004901</v>
      </c>
      <c r="AL742">
        <v>396.07192657172499</v>
      </c>
      <c r="AM742">
        <v>78891.171681099702</v>
      </c>
      <c r="AN742">
        <v>18538.459231004901</v>
      </c>
      <c r="AO742">
        <v>23213.0663571027</v>
      </c>
      <c r="AP742">
        <v>3712.8033307938799</v>
      </c>
      <c r="AQ742">
        <v>25435.7452526624</v>
      </c>
      <c r="AR742">
        <v>18538.459231004901</v>
      </c>
      <c r="AS742">
        <v>18538.459231004901</v>
      </c>
      <c r="AT742">
        <v>0</v>
      </c>
    </row>
    <row r="743" spans="1:46" x14ac:dyDescent="0.25">
      <c r="A743" t="s">
        <v>3661</v>
      </c>
      <c r="B743">
        <v>2198</v>
      </c>
      <c r="C743" t="s">
        <v>162</v>
      </c>
      <c r="D743">
        <v>1021</v>
      </c>
      <c r="E743" t="s">
        <v>973</v>
      </c>
      <c r="F743" t="s">
        <v>2892</v>
      </c>
      <c r="G743" t="s">
        <v>2893</v>
      </c>
      <c r="H743" t="s">
        <v>2904</v>
      </c>
      <c r="I743" t="s">
        <v>2895</v>
      </c>
      <c r="J743">
        <v>178.37140652123199</v>
      </c>
      <c r="K743">
        <v>1</v>
      </c>
      <c r="L743">
        <v>1</v>
      </c>
      <c r="M743">
        <v>2</v>
      </c>
      <c r="N743">
        <v>1849874.10051075</v>
      </c>
      <c r="O743">
        <v>620021.70880189503</v>
      </c>
      <c r="P743">
        <v>625363.29692080105</v>
      </c>
      <c r="Q743">
        <v>232965.80266511801</v>
      </c>
      <c r="R743">
        <v>359794.52929863601</v>
      </c>
      <c r="S743">
        <v>63670.446872553199</v>
      </c>
      <c r="T743">
        <v>2803636.32</v>
      </c>
      <c r="U743">
        <v>884383.11819719803</v>
      </c>
      <c r="V743">
        <v>3335400.7688317802</v>
      </c>
      <c r="W743">
        <v>352618.66936541599</v>
      </c>
      <c r="X743">
        <v>0</v>
      </c>
      <c r="Y743">
        <v>0</v>
      </c>
      <c r="Z743">
        <v>0</v>
      </c>
      <c r="AA743">
        <v>0</v>
      </c>
      <c r="AB743">
        <v>0</v>
      </c>
      <c r="AC743">
        <v>63670.446872553199</v>
      </c>
      <c r="AD743">
        <v>0</v>
      </c>
      <c r="AE743">
        <v>0</v>
      </c>
      <c r="AF743">
        <v>0</v>
      </c>
      <c r="AG743">
        <v>0</v>
      </c>
      <c r="AH743">
        <v>0</v>
      </c>
      <c r="AI743">
        <v>0</v>
      </c>
      <c r="AJ743">
        <v>3751689.8850697498</v>
      </c>
      <c r="AK743" s="63">
        <v>21033.022939263399</v>
      </c>
      <c r="AL743">
        <v>396.07192657172499</v>
      </c>
      <c r="AM743">
        <v>78891.171681099702</v>
      </c>
      <c r="AN743">
        <v>18538.459231004901</v>
      </c>
      <c r="AO743">
        <v>23213.0663571027</v>
      </c>
      <c r="AP743">
        <v>396.07192657172499</v>
      </c>
      <c r="AQ743">
        <v>69679.580315536805</v>
      </c>
      <c r="AR743">
        <v>21033.022939263399</v>
      </c>
      <c r="AS743">
        <v>23213.0663571027</v>
      </c>
      <c r="AT743">
        <v>0</v>
      </c>
    </row>
    <row r="744" spans="1:46" x14ac:dyDescent="0.25">
      <c r="A744" t="s">
        <v>3662</v>
      </c>
      <c r="B744">
        <v>2199</v>
      </c>
      <c r="C744" t="s">
        <v>163</v>
      </c>
      <c r="D744">
        <v>1023</v>
      </c>
      <c r="E744" t="s">
        <v>974</v>
      </c>
      <c r="F744" t="s">
        <v>2892</v>
      </c>
      <c r="G744" t="s">
        <v>2903</v>
      </c>
      <c r="H744" t="s">
        <v>2904</v>
      </c>
      <c r="I744" t="s">
        <v>2895</v>
      </c>
      <c r="J744">
        <v>221.527766599589</v>
      </c>
      <c r="K744">
        <v>1</v>
      </c>
      <c r="L744">
        <v>1</v>
      </c>
      <c r="M744">
        <v>2</v>
      </c>
      <c r="N744">
        <v>2023491.37495076</v>
      </c>
      <c r="O744">
        <v>913773.68936537497</v>
      </c>
      <c r="P744">
        <v>1163859.65271473</v>
      </c>
      <c r="Q744">
        <v>314787.59236583899</v>
      </c>
      <c r="R744">
        <v>116418.39173411499</v>
      </c>
      <c r="S744">
        <v>74487.151980358904</v>
      </c>
      <c r="T744">
        <v>2974648.82</v>
      </c>
      <c r="U744">
        <v>1557681.8811308199</v>
      </c>
      <c r="V744">
        <v>3502900.5566829499</v>
      </c>
      <c r="W744">
        <v>1029430.14444787</v>
      </c>
      <c r="X744">
        <v>0</v>
      </c>
      <c r="Y744">
        <v>0</v>
      </c>
      <c r="Z744">
        <v>0</v>
      </c>
      <c r="AA744">
        <v>0</v>
      </c>
      <c r="AB744">
        <v>0</v>
      </c>
      <c r="AC744">
        <v>74487.151980358904</v>
      </c>
      <c r="AD744">
        <v>0</v>
      </c>
      <c r="AE744">
        <v>0</v>
      </c>
      <c r="AF744">
        <v>0</v>
      </c>
      <c r="AG744">
        <v>0</v>
      </c>
      <c r="AH744">
        <v>0</v>
      </c>
      <c r="AI744">
        <v>0</v>
      </c>
      <c r="AJ744">
        <v>4606817.8531111795</v>
      </c>
      <c r="AK744" s="63">
        <v>20795.667847083001</v>
      </c>
      <c r="AL744">
        <v>396.07192657172499</v>
      </c>
      <c r="AM744">
        <v>78891.171681099702</v>
      </c>
      <c r="AN744">
        <v>7367.78534882862</v>
      </c>
      <c r="AO744">
        <v>20795.667847083001</v>
      </c>
      <c r="AP744">
        <v>396.07192657172499</v>
      </c>
      <c r="AQ744">
        <v>78891.171681099702</v>
      </c>
      <c r="AR744">
        <v>20795.667847083001</v>
      </c>
      <c r="AS744">
        <v>20795.667847083001</v>
      </c>
      <c r="AT744">
        <v>0</v>
      </c>
    </row>
    <row r="745" spans="1:46" x14ac:dyDescent="0.25">
      <c r="A745" t="s">
        <v>3663</v>
      </c>
      <c r="B745">
        <v>2199</v>
      </c>
      <c r="C745" t="s">
        <v>163</v>
      </c>
      <c r="D745">
        <v>1019</v>
      </c>
      <c r="E745" t="s">
        <v>975</v>
      </c>
      <c r="F745" t="s">
        <v>2892</v>
      </c>
      <c r="G745" t="s">
        <v>2893</v>
      </c>
      <c r="H745" t="s">
        <v>2894</v>
      </c>
      <c r="I745" t="s">
        <v>2895</v>
      </c>
      <c r="J745">
        <v>265.69340659339798</v>
      </c>
      <c r="K745">
        <v>1</v>
      </c>
      <c r="L745">
        <v>1</v>
      </c>
      <c r="M745">
        <v>2</v>
      </c>
      <c r="N745">
        <v>1936829.1338756999</v>
      </c>
      <c r="O745">
        <v>435709.91747196601</v>
      </c>
      <c r="P745">
        <v>1086535.6117885101</v>
      </c>
      <c r="Q745">
        <v>377546.29612723598</v>
      </c>
      <c r="R745">
        <v>151567.211610281</v>
      </c>
      <c r="S745">
        <v>89337.537505505898</v>
      </c>
      <c r="T745">
        <v>2119953.7200000002</v>
      </c>
      <c r="U745">
        <v>1868234.4508737</v>
      </c>
      <c r="V745">
        <v>3138195.98708349</v>
      </c>
      <c r="W745">
        <v>849992.18379020703</v>
      </c>
      <c r="X745">
        <v>0</v>
      </c>
      <c r="Y745">
        <v>0</v>
      </c>
      <c r="Z745">
        <v>0</v>
      </c>
      <c r="AA745">
        <v>0</v>
      </c>
      <c r="AB745">
        <v>0</v>
      </c>
      <c r="AC745">
        <v>89337.537505505898</v>
      </c>
      <c r="AD745">
        <v>0</v>
      </c>
      <c r="AE745">
        <v>0</v>
      </c>
      <c r="AF745">
        <v>0</v>
      </c>
      <c r="AG745">
        <v>0</v>
      </c>
      <c r="AH745">
        <v>0</v>
      </c>
      <c r="AI745">
        <v>0</v>
      </c>
      <c r="AJ745">
        <v>4077525.70837921</v>
      </c>
      <c r="AK745" s="63">
        <v>15346.732764879</v>
      </c>
      <c r="AL745">
        <v>396.07192657172499</v>
      </c>
      <c r="AM745">
        <v>78891.171681099702</v>
      </c>
      <c r="AN745">
        <v>7367.78534882862</v>
      </c>
      <c r="AO745">
        <v>20795.667847083001</v>
      </c>
      <c r="AP745">
        <v>396.07192657172499</v>
      </c>
      <c r="AQ745">
        <v>69679.580315536805</v>
      </c>
      <c r="AR745">
        <v>15346.732764879</v>
      </c>
      <c r="AS745">
        <v>15346.732764879</v>
      </c>
      <c r="AT745">
        <v>0</v>
      </c>
    </row>
    <row r="746" spans="1:46" x14ac:dyDescent="0.25">
      <c r="A746" t="s">
        <v>3664</v>
      </c>
      <c r="B746">
        <v>2199</v>
      </c>
      <c r="C746" t="s">
        <v>163</v>
      </c>
      <c r="D746">
        <v>2199</v>
      </c>
      <c r="E746" t="s">
        <v>163</v>
      </c>
      <c r="F746" t="s">
        <v>1871</v>
      </c>
      <c r="G746" t="s">
        <v>1871</v>
      </c>
      <c r="H746" t="s">
        <v>2899</v>
      </c>
      <c r="I746" t="s">
        <v>2895</v>
      </c>
      <c r="J746">
        <v>4.4084507042240002</v>
      </c>
      <c r="K746">
        <v>0</v>
      </c>
      <c r="L746">
        <v>0</v>
      </c>
      <c r="M746">
        <v>2</v>
      </c>
      <c r="N746">
        <v>8231.7711735394405</v>
      </c>
      <c r="O746">
        <v>1898.31316265845</v>
      </c>
      <c r="P746">
        <v>12345.9354967526</v>
      </c>
      <c r="Q746">
        <v>6264.3415069248204</v>
      </c>
      <c r="R746">
        <v>2257.84665560434</v>
      </c>
      <c r="S746">
        <v>1482.31051413517</v>
      </c>
      <c r="T746">
        <v>0</v>
      </c>
      <c r="U746">
        <v>30998.207995479701</v>
      </c>
      <c r="V746">
        <v>22165.776233560799</v>
      </c>
      <c r="W746">
        <v>8832.4317619188296</v>
      </c>
      <c r="X746">
        <v>0</v>
      </c>
      <c r="Y746">
        <v>0</v>
      </c>
      <c r="Z746">
        <v>0</v>
      </c>
      <c r="AA746">
        <v>0</v>
      </c>
      <c r="AB746">
        <v>0</v>
      </c>
      <c r="AC746">
        <v>1482.31051413517</v>
      </c>
      <c r="AD746">
        <v>0</v>
      </c>
      <c r="AE746">
        <v>0</v>
      </c>
      <c r="AF746">
        <v>0</v>
      </c>
      <c r="AG746">
        <v>0</v>
      </c>
      <c r="AH746">
        <v>0</v>
      </c>
      <c r="AI746">
        <v>0</v>
      </c>
      <c r="AJ746">
        <v>32480.518509614802</v>
      </c>
      <c r="AK746" s="63">
        <v>7367.78534882862</v>
      </c>
      <c r="AL746">
        <v>396.07192657172499</v>
      </c>
      <c r="AM746">
        <v>78891.171681099702</v>
      </c>
      <c r="AN746">
        <v>7367.78534882862</v>
      </c>
      <c r="AO746">
        <v>20795.667847083001</v>
      </c>
      <c r="AP746">
        <v>539.66620917061095</v>
      </c>
      <c r="AQ746">
        <v>36189.915802998497</v>
      </c>
      <c r="AR746">
        <v>7367.78534882862</v>
      </c>
      <c r="AS746">
        <v>7367.78534882862</v>
      </c>
      <c r="AT746">
        <v>0</v>
      </c>
    </row>
    <row r="747" spans="1:46" x14ac:dyDescent="0.25">
      <c r="A747" t="s">
        <v>3665</v>
      </c>
      <c r="B747">
        <v>2254</v>
      </c>
      <c r="C747" t="s">
        <v>164</v>
      </c>
      <c r="D747">
        <v>1335</v>
      </c>
      <c r="E747" t="s">
        <v>976</v>
      </c>
      <c r="F747" t="s">
        <v>2892</v>
      </c>
      <c r="G747" t="s">
        <v>2893</v>
      </c>
      <c r="H747" t="s">
        <v>2894</v>
      </c>
      <c r="I747" t="s">
        <v>2895</v>
      </c>
      <c r="J747">
        <v>409.94444444443701</v>
      </c>
      <c r="K747">
        <v>1</v>
      </c>
      <c r="L747">
        <v>1</v>
      </c>
      <c r="M747">
        <v>1</v>
      </c>
      <c r="N747">
        <v>3321364.0344743398</v>
      </c>
      <c r="O747">
        <v>677648.94579775399</v>
      </c>
      <c r="P747">
        <v>866943.562671375</v>
      </c>
      <c r="Q747">
        <v>181399.08011843299</v>
      </c>
      <c r="R747">
        <v>47711.168704046402</v>
      </c>
      <c r="S747">
        <v>217033.01845126</v>
      </c>
      <c r="T747">
        <v>3930996.27</v>
      </c>
      <c r="U747">
        <v>1164070.5217659499</v>
      </c>
      <c r="V747">
        <v>4747476.1031060396</v>
      </c>
      <c r="W747">
        <v>347590.688659915</v>
      </c>
      <c r="X747">
        <v>0</v>
      </c>
      <c r="Y747">
        <v>0</v>
      </c>
      <c r="Z747">
        <v>0</v>
      </c>
      <c r="AA747">
        <v>0</v>
      </c>
      <c r="AB747">
        <v>0</v>
      </c>
      <c r="AC747">
        <v>151234.59857998599</v>
      </c>
      <c r="AD747">
        <v>65798.419871273902</v>
      </c>
      <c r="AE747">
        <v>0</v>
      </c>
      <c r="AF747">
        <v>0</v>
      </c>
      <c r="AG747">
        <v>0</v>
      </c>
      <c r="AH747">
        <v>0</v>
      </c>
      <c r="AI747">
        <v>0</v>
      </c>
      <c r="AJ747">
        <v>5312099.8102172203</v>
      </c>
      <c r="AK747" s="63">
        <v>12958.096840210301</v>
      </c>
      <c r="AL747">
        <v>396.07192657172499</v>
      </c>
      <c r="AM747">
        <v>78891.171681099702</v>
      </c>
      <c r="AN747">
        <v>3369.0017243407401</v>
      </c>
      <c r="AO747">
        <v>16598.813360010001</v>
      </c>
      <c r="AP747">
        <v>396.07192657172499</v>
      </c>
      <c r="AQ747">
        <v>69679.580315536805</v>
      </c>
      <c r="AR747">
        <v>12744.296724023099</v>
      </c>
      <c r="AS747">
        <v>16598.813360010001</v>
      </c>
      <c r="AT747">
        <v>0</v>
      </c>
    </row>
    <row r="748" spans="1:46" x14ac:dyDescent="0.25">
      <c r="A748" t="s">
        <v>3666</v>
      </c>
      <c r="B748">
        <v>2254</v>
      </c>
      <c r="C748" t="s">
        <v>164</v>
      </c>
      <c r="D748">
        <v>1336</v>
      </c>
      <c r="E748" t="s">
        <v>977</v>
      </c>
      <c r="F748" t="s">
        <v>2892</v>
      </c>
      <c r="G748" t="s">
        <v>2911</v>
      </c>
      <c r="H748" t="s">
        <v>2904</v>
      </c>
      <c r="I748" t="s">
        <v>2895</v>
      </c>
      <c r="J748">
        <v>611.83161945013205</v>
      </c>
      <c r="K748">
        <v>1</v>
      </c>
      <c r="L748">
        <v>1</v>
      </c>
      <c r="M748">
        <v>1</v>
      </c>
      <c r="N748">
        <v>4165521.3153393799</v>
      </c>
      <c r="O748">
        <v>1198176.91445649</v>
      </c>
      <c r="P748">
        <v>1337145.1425944199</v>
      </c>
      <c r="Q748">
        <v>270733.49684256501</v>
      </c>
      <c r="R748">
        <v>71207.701457243806</v>
      </c>
      <c r="S748">
        <v>323916.24024358002</v>
      </c>
      <c r="T748">
        <v>5305439.03</v>
      </c>
      <c r="U748">
        <v>1737345.5406901001</v>
      </c>
      <c r="V748">
        <v>6485524.3662115196</v>
      </c>
      <c r="W748">
        <v>557260.20447858504</v>
      </c>
      <c r="X748">
        <v>0</v>
      </c>
      <c r="Y748">
        <v>0</v>
      </c>
      <c r="Z748">
        <v>0</v>
      </c>
      <c r="AA748">
        <v>0</v>
      </c>
      <c r="AB748">
        <v>0</v>
      </c>
      <c r="AC748">
        <v>225713.778098596</v>
      </c>
      <c r="AD748">
        <v>98202.462144983801</v>
      </c>
      <c r="AE748">
        <v>0</v>
      </c>
      <c r="AF748">
        <v>0</v>
      </c>
      <c r="AG748">
        <v>0</v>
      </c>
      <c r="AH748">
        <v>0</v>
      </c>
      <c r="AI748">
        <v>0</v>
      </c>
      <c r="AJ748">
        <v>7366700.8109336896</v>
      </c>
      <c r="AK748" s="63">
        <v>12040.4055245695</v>
      </c>
      <c r="AL748">
        <v>396.07192657172499</v>
      </c>
      <c r="AM748">
        <v>78891.171681099702</v>
      </c>
      <c r="AN748">
        <v>3369.0017243407401</v>
      </c>
      <c r="AO748">
        <v>16598.813360010001</v>
      </c>
      <c r="AP748">
        <v>3712.8033307938799</v>
      </c>
      <c r="AQ748">
        <v>25435.7452526624</v>
      </c>
      <c r="AR748">
        <v>11949.637728927601</v>
      </c>
      <c r="AS748">
        <v>12040.4055245695</v>
      </c>
      <c r="AT748">
        <v>0</v>
      </c>
    </row>
    <row r="749" spans="1:46" x14ac:dyDescent="0.25">
      <c r="A749" t="s">
        <v>3667</v>
      </c>
      <c r="B749">
        <v>2254</v>
      </c>
      <c r="C749" t="s">
        <v>164</v>
      </c>
      <c r="D749">
        <v>1216</v>
      </c>
      <c r="E749" t="s">
        <v>978</v>
      </c>
      <c r="F749" t="s">
        <v>2892</v>
      </c>
      <c r="G749" t="s">
        <v>2893</v>
      </c>
      <c r="H749" t="s">
        <v>2894</v>
      </c>
      <c r="I749" t="s">
        <v>2895</v>
      </c>
      <c r="J749">
        <v>247.18055555555</v>
      </c>
      <c r="K749">
        <v>1</v>
      </c>
      <c r="L749">
        <v>1</v>
      </c>
      <c r="M749">
        <v>1</v>
      </c>
      <c r="N749">
        <v>2649871.19233263</v>
      </c>
      <c r="O749">
        <v>607298.88019117201</v>
      </c>
      <c r="P749">
        <v>576726.79756750399</v>
      </c>
      <c r="Q749">
        <v>109376.589946732</v>
      </c>
      <c r="R749">
        <v>28767.979042753399</v>
      </c>
      <c r="S749">
        <v>130862.46880936</v>
      </c>
      <c r="T749">
        <v>3270152.19</v>
      </c>
      <c r="U749">
        <v>701889.24908078997</v>
      </c>
      <c r="V749">
        <v>3740897.6056104498</v>
      </c>
      <c r="W749">
        <v>231143.833470338</v>
      </c>
      <c r="X749">
        <v>0</v>
      </c>
      <c r="Y749">
        <v>0</v>
      </c>
      <c r="Z749">
        <v>0</v>
      </c>
      <c r="AA749">
        <v>0</v>
      </c>
      <c r="AB749">
        <v>0</v>
      </c>
      <c r="AC749">
        <v>91188.580801192802</v>
      </c>
      <c r="AD749">
        <v>39673.888008166999</v>
      </c>
      <c r="AE749">
        <v>0</v>
      </c>
      <c r="AF749">
        <v>0</v>
      </c>
      <c r="AG749">
        <v>0</v>
      </c>
      <c r="AH749">
        <v>0</v>
      </c>
      <c r="AI749">
        <v>0</v>
      </c>
      <c r="AJ749">
        <v>4102903.9078901499</v>
      </c>
      <c r="AK749" s="63">
        <v>16598.813360010001</v>
      </c>
      <c r="AL749">
        <v>396.07192657172499</v>
      </c>
      <c r="AM749">
        <v>78891.171681099702</v>
      </c>
      <c r="AN749">
        <v>3369.0017243407401</v>
      </c>
      <c r="AO749">
        <v>16598.813360010001</v>
      </c>
      <c r="AP749">
        <v>396.07192657172499</v>
      </c>
      <c r="AQ749">
        <v>69679.580315536805</v>
      </c>
      <c r="AR749">
        <v>12744.296724023099</v>
      </c>
      <c r="AS749">
        <v>16598.813360010001</v>
      </c>
      <c r="AT749">
        <v>0</v>
      </c>
    </row>
    <row r="750" spans="1:46" x14ac:dyDescent="0.25">
      <c r="A750" t="s">
        <v>3668</v>
      </c>
      <c r="B750">
        <v>2254</v>
      </c>
      <c r="C750" t="s">
        <v>164</v>
      </c>
      <c r="D750">
        <v>1217</v>
      </c>
      <c r="E750" t="s">
        <v>979</v>
      </c>
      <c r="F750" t="s">
        <v>2892</v>
      </c>
      <c r="G750" t="s">
        <v>2893</v>
      </c>
      <c r="H750" t="s">
        <v>2894</v>
      </c>
      <c r="I750" t="s">
        <v>2895</v>
      </c>
      <c r="J750">
        <v>552.29166666665299</v>
      </c>
      <c r="K750">
        <v>3</v>
      </c>
      <c r="L750">
        <v>1</v>
      </c>
      <c r="M750">
        <v>1</v>
      </c>
      <c r="N750">
        <v>4524160.6940920902</v>
      </c>
      <c r="O750">
        <v>871440.42443175497</v>
      </c>
      <c r="P750">
        <v>1258132.49667594</v>
      </c>
      <c r="Q750">
        <v>244387.261854907</v>
      </c>
      <c r="R750">
        <v>64278.1753461306</v>
      </c>
      <c r="S750">
        <v>292394.56493814598</v>
      </c>
      <c r="T750">
        <v>5394122.04</v>
      </c>
      <c r="U750">
        <v>1568277.0124008299</v>
      </c>
      <c r="V750">
        <v>5794497.8400999997</v>
      </c>
      <c r="W750">
        <v>1167901.2123008401</v>
      </c>
      <c r="X750">
        <v>0</v>
      </c>
      <c r="Y750">
        <v>0</v>
      </c>
      <c r="Z750">
        <v>0</v>
      </c>
      <c r="AA750">
        <v>0</v>
      </c>
      <c r="AB750">
        <v>0</v>
      </c>
      <c r="AC750">
        <v>203748.60457152501</v>
      </c>
      <c r="AD750">
        <v>88645.960366621104</v>
      </c>
      <c r="AE750">
        <v>0</v>
      </c>
      <c r="AF750">
        <v>0</v>
      </c>
      <c r="AG750">
        <v>0</v>
      </c>
      <c r="AH750">
        <v>0</v>
      </c>
      <c r="AI750">
        <v>0</v>
      </c>
      <c r="AJ750">
        <v>7254793.6173389796</v>
      </c>
      <c r="AK750" s="63">
        <v>13135.8013441071</v>
      </c>
      <c r="AL750">
        <v>396.07192657172499</v>
      </c>
      <c r="AM750">
        <v>78891.171681099702</v>
      </c>
      <c r="AN750">
        <v>3369.0017243407401</v>
      </c>
      <c r="AO750">
        <v>16598.813360010001</v>
      </c>
      <c r="AP750">
        <v>396.07192657172499</v>
      </c>
      <c r="AQ750">
        <v>69679.580315536805</v>
      </c>
      <c r="AR750">
        <v>12744.296724023099</v>
      </c>
      <c r="AS750">
        <v>16598.813360010001</v>
      </c>
      <c r="AT750">
        <v>0</v>
      </c>
    </row>
    <row r="751" spans="1:46" x14ac:dyDescent="0.25">
      <c r="A751" t="s">
        <v>3669</v>
      </c>
      <c r="B751">
        <v>2254</v>
      </c>
      <c r="C751" t="s">
        <v>164</v>
      </c>
      <c r="D751">
        <v>1218</v>
      </c>
      <c r="E751" t="s">
        <v>980</v>
      </c>
      <c r="F751" t="s">
        <v>2892</v>
      </c>
      <c r="G751" t="s">
        <v>2893</v>
      </c>
      <c r="H751" t="s">
        <v>2904</v>
      </c>
      <c r="I751" t="s">
        <v>2895</v>
      </c>
      <c r="J751">
        <v>188.77777777777399</v>
      </c>
      <c r="K751">
        <v>1</v>
      </c>
      <c r="L751">
        <v>1</v>
      </c>
      <c r="M751">
        <v>1</v>
      </c>
      <c r="N751">
        <v>1455298.23501068</v>
      </c>
      <c r="O751">
        <v>384712.39014375402</v>
      </c>
      <c r="P751">
        <v>463501.072722229</v>
      </c>
      <c r="Q751">
        <v>83533.551191548002</v>
      </c>
      <c r="R751">
        <v>21970.802446991402</v>
      </c>
      <c r="S751">
        <v>99942.837335327495</v>
      </c>
      <c r="T751">
        <v>1872966.23</v>
      </c>
      <c r="U751">
        <v>536049.82151520601</v>
      </c>
      <c r="V751">
        <v>2224201.7366925501</v>
      </c>
      <c r="W751">
        <v>184814.31482265799</v>
      </c>
      <c r="X751">
        <v>0</v>
      </c>
      <c r="Y751">
        <v>0</v>
      </c>
      <c r="Z751">
        <v>0</v>
      </c>
      <c r="AA751">
        <v>0</v>
      </c>
      <c r="AB751">
        <v>0</v>
      </c>
      <c r="AC751">
        <v>69642.928035613601</v>
      </c>
      <c r="AD751">
        <v>30299.9092997138</v>
      </c>
      <c r="AE751">
        <v>0</v>
      </c>
      <c r="AF751">
        <v>0</v>
      </c>
      <c r="AG751">
        <v>0</v>
      </c>
      <c r="AH751">
        <v>0</v>
      </c>
      <c r="AI751">
        <v>0</v>
      </c>
      <c r="AJ751">
        <v>2508958.8888505301</v>
      </c>
      <c r="AK751" s="63">
        <v>13290.541494794101</v>
      </c>
      <c r="AL751">
        <v>396.07192657172499</v>
      </c>
      <c r="AM751">
        <v>78891.171681099702</v>
      </c>
      <c r="AN751">
        <v>3369.0017243407401</v>
      </c>
      <c r="AO751">
        <v>16598.813360010001</v>
      </c>
      <c r="AP751">
        <v>396.07192657172499</v>
      </c>
      <c r="AQ751">
        <v>69679.580315536805</v>
      </c>
      <c r="AR751">
        <v>12744.296724023099</v>
      </c>
      <c r="AS751">
        <v>16598.813360010001</v>
      </c>
      <c r="AT751">
        <v>0</v>
      </c>
    </row>
    <row r="752" spans="1:46" x14ac:dyDescent="0.25">
      <c r="A752" t="s">
        <v>3670</v>
      </c>
      <c r="B752">
        <v>2254</v>
      </c>
      <c r="C752" t="s">
        <v>164</v>
      </c>
      <c r="D752">
        <v>4342</v>
      </c>
      <c r="E752" t="s">
        <v>981</v>
      </c>
      <c r="F752" t="s">
        <v>2892</v>
      </c>
      <c r="G752" t="s">
        <v>2893</v>
      </c>
      <c r="H752" t="s">
        <v>2894</v>
      </c>
      <c r="I752" t="s">
        <v>2895</v>
      </c>
      <c r="J752">
        <v>291.076388888883</v>
      </c>
      <c r="K752">
        <v>1</v>
      </c>
      <c r="L752">
        <v>1</v>
      </c>
      <c r="M752">
        <v>1</v>
      </c>
      <c r="N752">
        <v>2805521.1922591501</v>
      </c>
      <c r="O752">
        <v>671957.88568221999</v>
      </c>
      <c r="P752">
        <v>735682.46693099802</v>
      </c>
      <c r="Q752">
        <v>128800.35308246499</v>
      </c>
      <c r="R752">
        <v>33876.772534051001</v>
      </c>
      <c r="S752">
        <v>154101.825592637</v>
      </c>
      <c r="T752">
        <v>3549303.64</v>
      </c>
      <c r="U752">
        <v>826535.03048888396</v>
      </c>
      <c r="V752">
        <v>3882285.1056889398</v>
      </c>
      <c r="W752">
        <v>493553.564799944</v>
      </c>
      <c r="X752">
        <v>0</v>
      </c>
      <c r="Y752">
        <v>0</v>
      </c>
      <c r="Z752">
        <v>0</v>
      </c>
      <c r="AA752">
        <v>0</v>
      </c>
      <c r="AB752">
        <v>0</v>
      </c>
      <c r="AC752">
        <v>107382.406143788</v>
      </c>
      <c r="AD752">
        <v>46719.419448848697</v>
      </c>
      <c r="AE752">
        <v>0</v>
      </c>
      <c r="AF752">
        <v>0</v>
      </c>
      <c r="AG752">
        <v>0</v>
      </c>
      <c r="AH752">
        <v>0</v>
      </c>
      <c r="AI752">
        <v>0</v>
      </c>
      <c r="AJ752">
        <v>4529940.4960815301</v>
      </c>
      <c r="AK752" s="63">
        <v>15562.7205400394</v>
      </c>
      <c r="AL752">
        <v>396.07192657172499</v>
      </c>
      <c r="AM752">
        <v>78891.171681099702</v>
      </c>
      <c r="AN752">
        <v>3369.0017243407401</v>
      </c>
      <c r="AO752">
        <v>16598.813360010001</v>
      </c>
      <c r="AP752">
        <v>396.07192657172499</v>
      </c>
      <c r="AQ752">
        <v>69679.580315536805</v>
      </c>
      <c r="AR752">
        <v>12744.296724023099</v>
      </c>
      <c r="AS752">
        <v>16598.813360010001</v>
      </c>
      <c r="AT752">
        <v>0</v>
      </c>
    </row>
    <row r="753" spans="1:46" x14ac:dyDescent="0.25">
      <c r="A753" t="s">
        <v>3671</v>
      </c>
      <c r="B753">
        <v>2254</v>
      </c>
      <c r="C753" t="s">
        <v>164</v>
      </c>
      <c r="D753">
        <v>1219</v>
      </c>
      <c r="E753" t="s">
        <v>982</v>
      </c>
      <c r="F753" t="s">
        <v>2892</v>
      </c>
      <c r="G753" t="s">
        <v>2893</v>
      </c>
      <c r="H753" t="s">
        <v>2894</v>
      </c>
      <c r="I753" t="s">
        <v>2895</v>
      </c>
      <c r="J753">
        <v>436.97222222221399</v>
      </c>
      <c r="K753">
        <v>1</v>
      </c>
      <c r="L753">
        <v>1</v>
      </c>
      <c r="M753">
        <v>1</v>
      </c>
      <c r="N753">
        <v>3387690.3675298798</v>
      </c>
      <c r="O753">
        <v>720923.47674240905</v>
      </c>
      <c r="P753">
        <v>984732.170031399</v>
      </c>
      <c r="Q753">
        <v>193358.78366601601</v>
      </c>
      <c r="R753">
        <v>50856.782415188602</v>
      </c>
      <c r="S753">
        <v>231342.07977075299</v>
      </c>
      <c r="T753">
        <v>4096743.49</v>
      </c>
      <c r="U753">
        <v>1240818.0903848901</v>
      </c>
      <c r="V753">
        <v>4941716.28415104</v>
      </c>
      <c r="W753">
        <v>395845.29623384803</v>
      </c>
      <c r="X753">
        <v>0</v>
      </c>
      <c r="Y753">
        <v>0</v>
      </c>
      <c r="Z753">
        <v>0</v>
      </c>
      <c r="AA753">
        <v>0</v>
      </c>
      <c r="AB753">
        <v>0</v>
      </c>
      <c r="AC753">
        <v>161205.54751739799</v>
      </c>
      <c r="AD753">
        <v>70136.532253354701</v>
      </c>
      <c r="AE753">
        <v>0</v>
      </c>
      <c r="AF753">
        <v>0</v>
      </c>
      <c r="AG753">
        <v>0</v>
      </c>
      <c r="AH753">
        <v>0</v>
      </c>
      <c r="AI753">
        <v>0</v>
      </c>
      <c r="AJ753">
        <v>5568903.66015564</v>
      </c>
      <c r="AK753" s="63">
        <v>12744.296724023099</v>
      </c>
      <c r="AL753">
        <v>396.07192657172499</v>
      </c>
      <c r="AM753">
        <v>78891.171681099702</v>
      </c>
      <c r="AN753">
        <v>3369.0017243407401</v>
      </c>
      <c r="AO753">
        <v>16598.813360010001</v>
      </c>
      <c r="AP753">
        <v>396.07192657172499</v>
      </c>
      <c r="AQ753">
        <v>69679.580315536805</v>
      </c>
      <c r="AR753">
        <v>12744.296724023099</v>
      </c>
      <c r="AS753">
        <v>16598.813360010001</v>
      </c>
      <c r="AT753">
        <v>0</v>
      </c>
    </row>
    <row r="754" spans="1:46" x14ac:dyDescent="0.25">
      <c r="A754" t="s">
        <v>3672</v>
      </c>
      <c r="B754">
        <v>2254</v>
      </c>
      <c r="C754" t="s">
        <v>164</v>
      </c>
      <c r="D754">
        <v>1221</v>
      </c>
      <c r="E754" t="s">
        <v>327</v>
      </c>
      <c r="F754" t="s">
        <v>2892</v>
      </c>
      <c r="G754" t="s">
        <v>2911</v>
      </c>
      <c r="H754" t="s">
        <v>2894</v>
      </c>
      <c r="I754" t="s">
        <v>2895</v>
      </c>
      <c r="J754">
        <v>520.51467136148005</v>
      </c>
      <c r="K754">
        <v>1</v>
      </c>
      <c r="L754">
        <v>1</v>
      </c>
      <c r="M754">
        <v>1</v>
      </c>
      <c r="N754">
        <v>3321302.3864891101</v>
      </c>
      <c r="O754">
        <v>1163670.2721865301</v>
      </c>
      <c r="P754">
        <v>1168512.0549983</v>
      </c>
      <c r="Q754">
        <v>230326.04503539801</v>
      </c>
      <c r="R754">
        <v>60579.826449202701</v>
      </c>
      <c r="S754">
        <v>275571.17020294</v>
      </c>
      <c r="T754">
        <v>4466346.93</v>
      </c>
      <c r="U754">
        <v>1478043.65515854</v>
      </c>
      <c r="V754">
        <v>5453316.9328236897</v>
      </c>
      <c r="W754">
        <v>491073.652334849</v>
      </c>
      <c r="X754">
        <v>0</v>
      </c>
      <c r="Y754">
        <v>0</v>
      </c>
      <c r="Z754">
        <v>0</v>
      </c>
      <c r="AA754">
        <v>0</v>
      </c>
      <c r="AB754">
        <v>0</v>
      </c>
      <c r="AC754">
        <v>192025.598700403</v>
      </c>
      <c r="AD754">
        <v>83545.571502537699</v>
      </c>
      <c r="AE754">
        <v>0</v>
      </c>
      <c r="AF754">
        <v>0</v>
      </c>
      <c r="AG754">
        <v>0</v>
      </c>
      <c r="AH754">
        <v>0</v>
      </c>
      <c r="AI754">
        <v>0</v>
      </c>
      <c r="AJ754">
        <v>6219961.7553614797</v>
      </c>
      <c r="AK754" s="63">
        <v>11949.637728927601</v>
      </c>
      <c r="AL754">
        <v>396.07192657172499</v>
      </c>
      <c r="AM754">
        <v>78891.171681099702</v>
      </c>
      <c r="AN754">
        <v>3369.0017243407401</v>
      </c>
      <c r="AO754">
        <v>16598.813360010001</v>
      </c>
      <c r="AP754">
        <v>3712.8033307938799</v>
      </c>
      <c r="AQ754">
        <v>25435.7452526624</v>
      </c>
      <c r="AR754">
        <v>11949.637728927601</v>
      </c>
      <c r="AS754">
        <v>12040.4055245695</v>
      </c>
      <c r="AT754">
        <v>0</v>
      </c>
    </row>
    <row r="755" spans="1:46" x14ac:dyDescent="0.25">
      <c r="A755" t="s">
        <v>3673</v>
      </c>
      <c r="B755">
        <v>2254</v>
      </c>
      <c r="C755" t="s">
        <v>164</v>
      </c>
      <c r="D755">
        <v>2254</v>
      </c>
      <c r="E755" t="s">
        <v>164</v>
      </c>
      <c r="F755" t="s">
        <v>1871</v>
      </c>
      <c r="G755" t="s">
        <v>1871</v>
      </c>
      <c r="H755" t="s">
        <v>2899</v>
      </c>
      <c r="I755" t="s">
        <v>2895</v>
      </c>
      <c r="J755">
        <v>42.115023474170002</v>
      </c>
      <c r="K755">
        <v>1</v>
      </c>
      <c r="L755">
        <v>1</v>
      </c>
      <c r="M755">
        <v>1</v>
      </c>
      <c r="N755">
        <v>34455.450751637101</v>
      </c>
      <c r="O755">
        <v>12295.545336597301</v>
      </c>
      <c r="P755">
        <v>49300.735740437303</v>
      </c>
      <c r="Q755">
        <v>18635.760579056001</v>
      </c>
      <c r="R755">
        <v>4901.5348718144196</v>
      </c>
      <c r="S755">
        <v>22296.559425587398</v>
      </c>
      <c r="T755">
        <v>0</v>
      </c>
      <c r="U755">
        <v>119589.027279542</v>
      </c>
      <c r="V755">
        <v>98435.001903931799</v>
      </c>
      <c r="W755">
        <v>21154.025375610301</v>
      </c>
      <c r="X755">
        <v>0</v>
      </c>
      <c r="Y755">
        <v>0</v>
      </c>
      <c r="Z755">
        <v>0</v>
      </c>
      <c r="AA755">
        <v>0</v>
      </c>
      <c r="AB755">
        <v>0</v>
      </c>
      <c r="AC755">
        <v>15536.858117285899</v>
      </c>
      <c r="AD755">
        <v>6759.7013083014999</v>
      </c>
      <c r="AE755">
        <v>0</v>
      </c>
      <c r="AF755">
        <v>0</v>
      </c>
      <c r="AG755">
        <v>0</v>
      </c>
      <c r="AH755">
        <v>0</v>
      </c>
      <c r="AI755">
        <v>0</v>
      </c>
      <c r="AJ755">
        <v>141885.58670512901</v>
      </c>
      <c r="AK755" s="63">
        <v>3369.0017243407401</v>
      </c>
      <c r="AL755">
        <v>396.07192657172499</v>
      </c>
      <c r="AM755">
        <v>78891.171681099702</v>
      </c>
      <c r="AN755">
        <v>3369.0017243407401</v>
      </c>
      <c r="AO755">
        <v>16598.813360010001</v>
      </c>
      <c r="AP755">
        <v>539.66620917061095</v>
      </c>
      <c r="AQ755">
        <v>36189.915802998497</v>
      </c>
      <c r="AR755">
        <v>3369.0017243407401</v>
      </c>
      <c r="AS755">
        <v>3369.0017243407401</v>
      </c>
      <c r="AT755">
        <v>0</v>
      </c>
    </row>
    <row r="756" spans="1:46" x14ac:dyDescent="0.25">
      <c r="A756" t="s">
        <v>3674</v>
      </c>
      <c r="B756">
        <v>2254</v>
      </c>
      <c r="C756" t="s">
        <v>164</v>
      </c>
      <c r="D756">
        <v>1222</v>
      </c>
      <c r="E756" t="s">
        <v>983</v>
      </c>
      <c r="F756" t="s">
        <v>2892</v>
      </c>
      <c r="G756" t="s">
        <v>2903</v>
      </c>
      <c r="H756" t="s">
        <v>2904</v>
      </c>
      <c r="I756" t="s">
        <v>2895</v>
      </c>
      <c r="J756">
        <v>1527.33857014352</v>
      </c>
      <c r="K756">
        <v>1</v>
      </c>
      <c r="L756">
        <v>1</v>
      </c>
      <c r="M756">
        <v>1</v>
      </c>
      <c r="N756">
        <v>9165741.3817210793</v>
      </c>
      <c r="O756">
        <v>4283178.0350313103</v>
      </c>
      <c r="P756">
        <v>3246349.2400673898</v>
      </c>
      <c r="Q756">
        <v>675842.33768287895</v>
      </c>
      <c r="R756">
        <v>177758.49673257701</v>
      </c>
      <c r="S756">
        <v>808604.44523040694</v>
      </c>
      <c r="T756">
        <v>13211867.66</v>
      </c>
      <c r="U756">
        <v>4337001.8312352505</v>
      </c>
      <c r="V756">
        <v>14871339.013711801</v>
      </c>
      <c r="W756">
        <v>2677530.47752342</v>
      </c>
      <c r="X756">
        <v>0</v>
      </c>
      <c r="Y756">
        <v>0</v>
      </c>
      <c r="Z756">
        <v>0</v>
      </c>
      <c r="AA756">
        <v>0</v>
      </c>
      <c r="AB756">
        <v>0</v>
      </c>
      <c r="AC756">
        <v>563457.89943421003</v>
      </c>
      <c r="AD756">
        <v>245146.545796197</v>
      </c>
      <c r="AE756">
        <v>0</v>
      </c>
      <c r="AF756">
        <v>0</v>
      </c>
      <c r="AG756">
        <v>0</v>
      </c>
      <c r="AH756">
        <v>0</v>
      </c>
      <c r="AI756">
        <v>0</v>
      </c>
      <c r="AJ756">
        <v>18357473.936465599</v>
      </c>
      <c r="AK756" s="63">
        <v>12019.2564342434</v>
      </c>
      <c r="AL756">
        <v>396.07192657172499</v>
      </c>
      <c r="AM756">
        <v>78891.171681099702</v>
      </c>
      <c r="AN756">
        <v>3369.0017243407401</v>
      </c>
      <c r="AO756">
        <v>16598.813360010001</v>
      </c>
      <c r="AP756">
        <v>396.07192657172499</v>
      </c>
      <c r="AQ756">
        <v>78891.171681099702</v>
      </c>
      <c r="AR756">
        <v>12019.2564342434</v>
      </c>
      <c r="AS756">
        <v>12019.2564342434</v>
      </c>
      <c r="AT756">
        <v>0</v>
      </c>
    </row>
    <row r="757" spans="1:46" x14ac:dyDescent="0.25">
      <c r="A757" t="s">
        <v>3675</v>
      </c>
      <c r="B757">
        <v>1966</v>
      </c>
      <c r="C757" t="s">
        <v>165</v>
      </c>
      <c r="D757">
        <v>204</v>
      </c>
      <c r="E757" t="s">
        <v>984</v>
      </c>
      <c r="F757" t="s">
        <v>2892</v>
      </c>
      <c r="G757" t="s">
        <v>2893</v>
      </c>
      <c r="H757" t="s">
        <v>2894</v>
      </c>
      <c r="I757" t="s">
        <v>2895</v>
      </c>
      <c r="J757">
        <v>459.01392694062002</v>
      </c>
      <c r="K757">
        <v>1</v>
      </c>
      <c r="L757">
        <v>1</v>
      </c>
      <c r="M757">
        <v>1</v>
      </c>
      <c r="N757">
        <v>3365640.1542630801</v>
      </c>
      <c r="O757">
        <v>753374.72984682804</v>
      </c>
      <c r="P757">
        <v>835163.00675081101</v>
      </c>
      <c r="Q757">
        <v>150015.71875938901</v>
      </c>
      <c r="R757">
        <v>75662.6756277573</v>
      </c>
      <c r="S757">
        <v>264688.10678330599</v>
      </c>
      <c r="T757">
        <v>4366866.9400000004</v>
      </c>
      <c r="U757">
        <v>812989.34524786496</v>
      </c>
      <c r="V757">
        <v>4569222.3498092201</v>
      </c>
      <c r="W757">
        <v>610633.93543864205</v>
      </c>
      <c r="X757">
        <v>0</v>
      </c>
      <c r="Y757">
        <v>0</v>
      </c>
      <c r="Z757">
        <v>0</v>
      </c>
      <c r="AA757">
        <v>0</v>
      </c>
      <c r="AB757">
        <v>0</v>
      </c>
      <c r="AC757">
        <v>227453.75085657401</v>
      </c>
      <c r="AD757">
        <v>37234.3559267319</v>
      </c>
      <c r="AE757">
        <v>0</v>
      </c>
      <c r="AF757">
        <v>0</v>
      </c>
      <c r="AG757">
        <v>0</v>
      </c>
      <c r="AH757">
        <v>0</v>
      </c>
      <c r="AI757">
        <v>0</v>
      </c>
      <c r="AJ757">
        <v>5444544.3920311704</v>
      </c>
      <c r="AK757" s="63">
        <v>11861.3925906773</v>
      </c>
      <c r="AL757">
        <v>396.07192657172499</v>
      </c>
      <c r="AM757">
        <v>78891.171681099702</v>
      </c>
      <c r="AN757">
        <v>2347.8099220518602</v>
      </c>
      <c r="AO757">
        <v>13043.5306182678</v>
      </c>
      <c r="AP757">
        <v>396.07192657172499</v>
      </c>
      <c r="AQ757">
        <v>69679.580315536805</v>
      </c>
      <c r="AR757">
        <v>11861.3925906773</v>
      </c>
      <c r="AS757">
        <v>12237.307543242599</v>
      </c>
      <c r="AT757">
        <v>0</v>
      </c>
    </row>
    <row r="758" spans="1:46" x14ac:dyDescent="0.25">
      <c r="A758" t="s">
        <v>3676</v>
      </c>
      <c r="B758">
        <v>1966</v>
      </c>
      <c r="C758" t="s">
        <v>165</v>
      </c>
      <c r="D758">
        <v>205</v>
      </c>
      <c r="E758" t="s">
        <v>986</v>
      </c>
      <c r="F758" t="s">
        <v>2892</v>
      </c>
      <c r="G758" t="s">
        <v>2893</v>
      </c>
      <c r="H758" t="s">
        <v>2894</v>
      </c>
      <c r="I758" t="s">
        <v>2895</v>
      </c>
      <c r="J758">
        <v>465.23550500091301</v>
      </c>
      <c r="K758">
        <v>1</v>
      </c>
      <c r="L758">
        <v>1</v>
      </c>
      <c r="M758">
        <v>1</v>
      </c>
      <c r="N758">
        <v>3568041.7540952698</v>
      </c>
      <c r="O758">
        <v>779517.72956705804</v>
      </c>
      <c r="P758">
        <v>848454.34315973404</v>
      </c>
      <c r="Q758">
        <v>152252.154402927</v>
      </c>
      <c r="R758">
        <v>76688.224560022398</v>
      </c>
      <c r="S758">
        <v>268275.74894693203</v>
      </c>
      <c r="T758">
        <v>4600945.42</v>
      </c>
      <c r="U758">
        <v>824008.78578501602</v>
      </c>
      <c r="V758">
        <v>4550322.9112944603</v>
      </c>
      <c r="W758">
        <v>874631.29449055297</v>
      </c>
      <c r="X758">
        <v>0</v>
      </c>
      <c r="Y758">
        <v>0</v>
      </c>
      <c r="Z758">
        <v>0</v>
      </c>
      <c r="AA758">
        <v>0</v>
      </c>
      <c r="AB758">
        <v>0</v>
      </c>
      <c r="AC758">
        <v>230536.710180908</v>
      </c>
      <c r="AD758">
        <v>37739.038766023798</v>
      </c>
      <c r="AE758">
        <v>0</v>
      </c>
      <c r="AF758">
        <v>0</v>
      </c>
      <c r="AG758">
        <v>0</v>
      </c>
      <c r="AH758">
        <v>0</v>
      </c>
      <c r="AI758">
        <v>0</v>
      </c>
      <c r="AJ758">
        <v>5693229.9547319496</v>
      </c>
      <c r="AK758" s="63">
        <v>12237.307543242599</v>
      </c>
      <c r="AL758">
        <v>396.07192657172499</v>
      </c>
      <c r="AM758">
        <v>78891.171681099702</v>
      </c>
      <c r="AN758">
        <v>2347.8099220518602</v>
      </c>
      <c r="AO758">
        <v>13043.5306182678</v>
      </c>
      <c r="AP758">
        <v>396.07192657172499</v>
      </c>
      <c r="AQ758">
        <v>69679.580315536805</v>
      </c>
      <c r="AR758">
        <v>11861.3925906773</v>
      </c>
      <c r="AS758">
        <v>12237.307543242599</v>
      </c>
      <c r="AT758">
        <v>0</v>
      </c>
    </row>
    <row r="759" spans="1:46" x14ac:dyDescent="0.25">
      <c r="A759" t="s">
        <v>3677</v>
      </c>
      <c r="B759">
        <v>1966</v>
      </c>
      <c r="C759" t="s">
        <v>165</v>
      </c>
      <c r="D759">
        <v>208</v>
      </c>
      <c r="E759" t="s">
        <v>987</v>
      </c>
      <c r="F759" t="s">
        <v>2892</v>
      </c>
      <c r="G759" t="s">
        <v>2911</v>
      </c>
      <c r="H759" t="s">
        <v>2904</v>
      </c>
      <c r="I759" t="s">
        <v>2895</v>
      </c>
      <c r="J759">
        <v>567.64084507038297</v>
      </c>
      <c r="K759">
        <v>1</v>
      </c>
      <c r="L759">
        <v>1</v>
      </c>
      <c r="M759">
        <v>1</v>
      </c>
      <c r="N759">
        <v>3494234.26048028</v>
      </c>
      <c r="O759">
        <v>1461189.0723491099</v>
      </c>
      <c r="P759">
        <v>1072225.2602951899</v>
      </c>
      <c r="Q759">
        <v>185457.43662248901</v>
      </c>
      <c r="R759">
        <v>93568.457540902804</v>
      </c>
      <c r="S759">
        <v>327327.28093017702</v>
      </c>
      <c r="T759">
        <v>5301288.96</v>
      </c>
      <c r="U759">
        <v>1005385.5272879699</v>
      </c>
      <c r="V759">
        <v>5493072.83203068</v>
      </c>
      <c r="W759">
        <v>813601.65525728196</v>
      </c>
      <c r="X759">
        <v>0</v>
      </c>
      <c r="Y759">
        <v>0</v>
      </c>
      <c r="Z759">
        <v>0</v>
      </c>
      <c r="AA759">
        <v>0</v>
      </c>
      <c r="AB759">
        <v>0</v>
      </c>
      <c r="AC759">
        <v>281281.31146521098</v>
      </c>
      <c r="AD759">
        <v>46045.969464965201</v>
      </c>
      <c r="AE759">
        <v>0</v>
      </c>
      <c r="AF759">
        <v>0</v>
      </c>
      <c r="AG759">
        <v>0</v>
      </c>
      <c r="AH759">
        <v>0</v>
      </c>
      <c r="AI759">
        <v>0</v>
      </c>
      <c r="AJ759">
        <v>6634001.7682181401</v>
      </c>
      <c r="AK759" s="63">
        <v>11686.9704247508</v>
      </c>
      <c r="AL759">
        <v>396.07192657172499</v>
      </c>
      <c r="AM759">
        <v>78891.171681099702</v>
      </c>
      <c r="AN759">
        <v>2347.8099220518602</v>
      </c>
      <c r="AO759">
        <v>13043.5306182678</v>
      </c>
      <c r="AP759">
        <v>3712.8033307938799</v>
      </c>
      <c r="AQ759">
        <v>25435.7452526624</v>
      </c>
      <c r="AR759">
        <v>11686.9704247508</v>
      </c>
      <c r="AS759">
        <v>11686.9704247508</v>
      </c>
      <c r="AT759">
        <v>0</v>
      </c>
    </row>
    <row r="760" spans="1:46" x14ac:dyDescent="0.25">
      <c r="A760" t="s">
        <v>3678</v>
      </c>
      <c r="B760">
        <v>1966</v>
      </c>
      <c r="C760" t="s">
        <v>165</v>
      </c>
      <c r="D760">
        <v>1966</v>
      </c>
      <c r="E760" t="s">
        <v>165</v>
      </c>
      <c r="F760" t="s">
        <v>1871</v>
      </c>
      <c r="G760" t="s">
        <v>1871</v>
      </c>
      <c r="H760" t="s">
        <v>2899</v>
      </c>
      <c r="I760" t="s">
        <v>2895</v>
      </c>
      <c r="J760">
        <v>0.65753424650000003</v>
      </c>
      <c r="K760">
        <v>0</v>
      </c>
      <c r="L760">
        <v>0</v>
      </c>
      <c r="M760">
        <v>1</v>
      </c>
      <c r="N760">
        <v>79.289912940940098</v>
      </c>
      <c r="O760">
        <v>170.516018564511</v>
      </c>
      <c r="P760">
        <v>595.51958924515998</v>
      </c>
      <c r="Q760">
        <v>210.88978706014899</v>
      </c>
      <c r="R760">
        <v>108.386254723612</v>
      </c>
      <c r="S760">
        <v>379.163865487218</v>
      </c>
      <c r="T760">
        <v>0</v>
      </c>
      <c r="U760">
        <v>1164.60156253437</v>
      </c>
      <c r="V760">
        <v>944.98385810805996</v>
      </c>
      <c r="W760">
        <v>219.617704426312</v>
      </c>
      <c r="X760">
        <v>0</v>
      </c>
      <c r="Y760">
        <v>0</v>
      </c>
      <c r="Z760">
        <v>0</v>
      </c>
      <c r="AA760">
        <v>0</v>
      </c>
      <c r="AB760">
        <v>0</v>
      </c>
      <c r="AC760">
        <v>325.825910511914</v>
      </c>
      <c r="AD760">
        <v>53.337954975304498</v>
      </c>
      <c r="AE760">
        <v>0</v>
      </c>
      <c r="AF760">
        <v>0</v>
      </c>
      <c r="AG760">
        <v>0</v>
      </c>
      <c r="AH760">
        <v>0</v>
      </c>
      <c r="AI760">
        <v>0</v>
      </c>
      <c r="AJ760">
        <v>1543.76542802159</v>
      </c>
      <c r="AK760" s="63">
        <v>2347.8099220518602</v>
      </c>
      <c r="AL760">
        <v>396.07192657172499</v>
      </c>
      <c r="AM760">
        <v>78891.171681099702</v>
      </c>
      <c r="AN760">
        <v>2347.8099220518602</v>
      </c>
      <c r="AO760">
        <v>13043.5306182678</v>
      </c>
      <c r="AP760">
        <v>539.66620917061095</v>
      </c>
      <c r="AQ760">
        <v>36189.915802998497</v>
      </c>
      <c r="AR760">
        <v>2347.8099220518602</v>
      </c>
      <c r="AS760">
        <v>2347.8099220518602</v>
      </c>
      <c r="AT760">
        <v>0</v>
      </c>
    </row>
    <row r="761" spans="1:46" x14ac:dyDescent="0.25">
      <c r="A761" t="s">
        <v>3679</v>
      </c>
      <c r="B761">
        <v>1966</v>
      </c>
      <c r="C761" t="s">
        <v>165</v>
      </c>
      <c r="D761">
        <v>209</v>
      </c>
      <c r="E761" t="s">
        <v>988</v>
      </c>
      <c r="F761" t="s">
        <v>2892</v>
      </c>
      <c r="G761" t="s">
        <v>2903</v>
      </c>
      <c r="H761" t="s">
        <v>2904</v>
      </c>
      <c r="I761" t="s">
        <v>2895</v>
      </c>
      <c r="J761">
        <v>743.47805593066403</v>
      </c>
      <c r="K761">
        <v>1</v>
      </c>
      <c r="L761">
        <v>1</v>
      </c>
      <c r="M761">
        <v>1</v>
      </c>
      <c r="N761">
        <v>4641687.6469678096</v>
      </c>
      <c r="O761">
        <v>2599075.7711279001</v>
      </c>
      <c r="P761">
        <v>1661127.38784976</v>
      </c>
      <c r="Q761">
        <v>244412.031894721</v>
      </c>
      <c r="R761">
        <v>122553.011315307</v>
      </c>
      <c r="S761">
        <v>428722.93738633802</v>
      </c>
      <c r="T761">
        <v>7952033.6299999999</v>
      </c>
      <c r="U761">
        <v>1316822.2191554999</v>
      </c>
      <c r="V761">
        <v>7691872.5968928197</v>
      </c>
      <c r="W761">
        <v>1576983.2522626701</v>
      </c>
      <c r="X761">
        <v>0</v>
      </c>
      <c r="Y761">
        <v>0</v>
      </c>
      <c r="Z761">
        <v>0</v>
      </c>
      <c r="AA761">
        <v>0</v>
      </c>
      <c r="AB761">
        <v>0</v>
      </c>
      <c r="AC761">
        <v>368413.38045688497</v>
      </c>
      <c r="AD761">
        <v>60309.556929452898</v>
      </c>
      <c r="AE761">
        <v>0</v>
      </c>
      <c r="AF761">
        <v>0</v>
      </c>
      <c r="AG761">
        <v>0</v>
      </c>
      <c r="AH761">
        <v>0</v>
      </c>
      <c r="AI761">
        <v>0</v>
      </c>
      <c r="AJ761">
        <v>9697578.7865418307</v>
      </c>
      <c r="AK761" s="63">
        <v>13043.5306182678</v>
      </c>
      <c r="AL761">
        <v>396.07192657172499</v>
      </c>
      <c r="AM761">
        <v>78891.171681099702</v>
      </c>
      <c r="AN761">
        <v>2347.8099220518602</v>
      </c>
      <c r="AO761">
        <v>13043.5306182678</v>
      </c>
      <c r="AP761">
        <v>396.07192657172499</v>
      </c>
      <c r="AQ761">
        <v>78891.171681099702</v>
      </c>
      <c r="AR761">
        <v>13043.5306182678</v>
      </c>
      <c r="AS761">
        <v>13043.5306182678</v>
      </c>
      <c r="AT761">
        <v>0</v>
      </c>
    </row>
    <row r="762" spans="1:46" x14ac:dyDescent="0.25">
      <c r="A762" t="s">
        <v>3680</v>
      </c>
      <c r="B762">
        <v>1966</v>
      </c>
      <c r="C762" t="s">
        <v>165</v>
      </c>
      <c r="D762">
        <v>4690</v>
      </c>
      <c r="E762" t="s">
        <v>989</v>
      </c>
      <c r="F762" t="s">
        <v>2906</v>
      </c>
      <c r="G762" t="s">
        <v>2907</v>
      </c>
      <c r="H762" t="s">
        <v>2899</v>
      </c>
      <c r="I762" t="s">
        <v>2895</v>
      </c>
      <c r="J762">
        <v>1951.4499619478499</v>
      </c>
      <c r="K762">
        <v>1</v>
      </c>
      <c r="L762">
        <v>1</v>
      </c>
      <c r="M762">
        <v>1</v>
      </c>
      <c r="N762">
        <v>235318.994280621</v>
      </c>
      <c r="O762">
        <v>506062.58109054097</v>
      </c>
      <c r="P762">
        <v>1767400.9923552601</v>
      </c>
      <c r="Q762">
        <v>625885.068533413</v>
      </c>
      <c r="R762">
        <v>321671.99470128701</v>
      </c>
      <c r="S762">
        <v>1125293.95208776</v>
      </c>
      <c r="T762">
        <v>0</v>
      </c>
      <c r="U762">
        <v>3456339.6309611201</v>
      </c>
      <c r="V762">
        <v>2804551.5861147</v>
      </c>
      <c r="W762">
        <v>651788.04484642297</v>
      </c>
      <c r="X762">
        <v>0</v>
      </c>
      <c r="Y762">
        <v>0</v>
      </c>
      <c r="Z762">
        <v>0</v>
      </c>
      <c r="AA762">
        <v>0</v>
      </c>
      <c r="AB762">
        <v>0</v>
      </c>
      <c r="AC762">
        <v>966995.96112990903</v>
      </c>
      <c r="AD762">
        <v>158297.990957851</v>
      </c>
      <c r="AE762">
        <v>0</v>
      </c>
      <c r="AF762">
        <v>0</v>
      </c>
      <c r="AG762">
        <v>0</v>
      </c>
      <c r="AH762">
        <v>0</v>
      </c>
      <c r="AI762">
        <v>0</v>
      </c>
      <c r="AJ762">
        <v>4581633.5830488801</v>
      </c>
      <c r="AK762" s="63">
        <v>2347.8099220518602</v>
      </c>
      <c r="AL762">
        <v>396.07192657172499</v>
      </c>
      <c r="AM762">
        <v>78891.171681099702</v>
      </c>
      <c r="AN762">
        <v>2347.8099220518602</v>
      </c>
      <c r="AO762">
        <v>13043.5306182678</v>
      </c>
      <c r="AP762">
        <v>396.07192657172499</v>
      </c>
      <c r="AQ762">
        <v>59280.106098625802</v>
      </c>
      <c r="AR762">
        <v>2347.8099220518602</v>
      </c>
      <c r="AS762">
        <v>2347.8099220518602</v>
      </c>
      <c r="AT762">
        <v>0</v>
      </c>
    </row>
    <row r="763" spans="1:46" x14ac:dyDescent="0.25">
      <c r="A763" t="s">
        <v>3681</v>
      </c>
      <c r="B763">
        <v>1924</v>
      </c>
      <c r="C763" t="s">
        <v>166</v>
      </c>
      <c r="D763">
        <v>3530</v>
      </c>
      <c r="E763" t="s">
        <v>990</v>
      </c>
      <c r="F763" t="s">
        <v>2892</v>
      </c>
      <c r="G763" t="s">
        <v>2911</v>
      </c>
      <c r="H763" t="s">
        <v>2894</v>
      </c>
      <c r="I763" t="s">
        <v>2895</v>
      </c>
      <c r="J763">
        <v>987.43515610174995</v>
      </c>
      <c r="K763">
        <v>1</v>
      </c>
      <c r="L763">
        <v>2</v>
      </c>
      <c r="M763">
        <v>1</v>
      </c>
      <c r="N763">
        <v>7129988.1184043502</v>
      </c>
      <c r="O763">
        <v>2569673.83440651</v>
      </c>
      <c r="P763">
        <v>2671780.8767444901</v>
      </c>
      <c r="Q763">
        <v>505350.08939682599</v>
      </c>
      <c r="R763">
        <v>2814707.6449112301</v>
      </c>
      <c r="S763">
        <v>499418.28082627797</v>
      </c>
      <c r="T763">
        <v>6295866.4100000001</v>
      </c>
      <c r="U763">
        <v>9395634.1538634095</v>
      </c>
      <c r="V763">
        <v>11931498.945351399</v>
      </c>
      <c r="W763">
        <v>1331343.07905111</v>
      </c>
      <c r="X763">
        <v>0</v>
      </c>
      <c r="Y763">
        <v>0</v>
      </c>
      <c r="Z763">
        <v>84156.490645372207</v>
      </c>
      <c r="AA763">
        <v>2065969.87455694</v>
      </c>
      <c r="AB763">
        <v>278532.17425856902</v>
      </c>
      <c r="AC763">
        <v>430016.37241744198</v>
      </c>
      <c r="AD763">
        <v>69401.908408836505</v>
      </c>
      <c r="AE763">
        <v>0</v>
      </c>
      <c r="AF763">
        <v>0</v>
      </c>
      <c r="AG763">
        <v>0</v>
      </c>
      <c r="AH763">
        <v>0</v>
      </c>
      <c r="AI763">
        <v>0</v>
      </c>
      <c r="AJ763">
        <v>16190918.844689701</v>
      </c>
      <c r="AK763" s="63">
        <v>16396.943885013301</v>
      </c>
      <c r="AL763">
        <v>396.07192657172499</v>
      </c>
      <c r="AM763">
        <v>78891.171681099702</v>
      </c>
      <c r="AN763">
        <v>10020.9642866615</v>
      </c>
      <c r="AO763">
        <v>35404.079387286198</v>
      </c>
      <c r="AP763">
        <v>3712.8033307938799</v>
      </c>
      <c r="AQ763">
        <v>25435.7452526624</v>
      </c>
      <c r="AR763">
        <v>10020.9642866615</v>
      </c>
      <c r="AS763">
        <v>16489.627371051702</v>
      </c>
      <c r="AT763">
        <v>0</v>
      </c>
    </row>
    <row r="764" spans="1:46" x14ac:dyDescent="0.25">
      <c r="A764" t="s">
        <v>3682</v>
      </c>
      <c r="B764">
        <v>1924</v>
      </c>
      <c r="C764" t="s">
        <v>166</v>
      </c>
      <c r="D764">
        <v>4762</v>
      </c>
      <c r="E764" t="s">
        <v>991</v>
      </c>
      <c r="F764" t="s">
        <v>2892</v>
      </c>
      <c r="G764" t="s">
        <v>2893</v>
      </c>
      <c r="H764" t="s">
        <v>2894</v>
      </c>
      <c r="I764" t="s">
        <v>2895</v>
      </c>
      <c r="J764">
        <v>417.74356617646299</v>
      </c>
      <c r="K764">
        <v>1</v>
      </c>
      <c r="L764">
        <v>1</v>
      </c>
      <c r="M764">
        <v>1</v>
      </c>
      <c r="N764">
        <v>3621632.0155074499</v>
      </c>
      <c r="O764">
        <v>1366259.7860693501</v>
      </c>
      <c r="P764">
        <v>1165644.2778844</v>
      </c>
      <c r="Q764">
        <v>213793.02449149499</v>
      </c>
      <c r="R764">
        <v>1190788.07561538</v>
      </c>
      <c r="S764">
        <v>211283.51806889701</v>
      </c>
      <c r="T764">
        <v>3583207.34</v>
      </c>
      <c r="U764">
        <v>3974909.8395680701</v>
      </c>
      <c r="V764">
        <v>5504849.3810708001</v>
      </c>
      <c r="W764">
        <v>1025801.36383575</v>
      </c>
      <c r="X764">
        <v>0</v>
      </c>
      <c r="Y764">
        <v>0</v>
      </c>
      <c r="Z764">
        <v>35603.180929757502</v>
      </c>
      <c r="AA764">
        <v>874027.64391915698</v>
      </c>
      <c r="AB764">
        <v>117835.60981260899</v>
      </c>
      <c r="AC764">
        <v>181922.39947897699</v>
      </c>
      <c r="AD764">
        <v>29361.118589919999</v>
      </c>
      <c r="AE764">
        <v>0</v>
      </c>
      <c r="AF764">
        <v>0</v>
      </c>
      <c r="AG764">
        <v>0</v>
      </c>
      <c r="AH764">
        <v>0</v>
      </c>
      <c r="AI764">
        <v>0</v>
      </c>
      <c r="AJ764">
        <v>7769400.6976369703</v>
      </c>
      <c r="AK764" s="63">
        <v>18598.492775721199</v>
      </c>
      <c r="AL764">
        <v>396.07192657172499</v>
      </c>
      <c r="AM764">
        <v>78891.171681099702</v>
      </c>
      <c r="AN764">
        <v>10020.9642866615</v>
      </c>
      <c r="AO764">
        <v>35404.079387286198</v>
      </c>
      <c r="AP764">
        <v>396.07192657172499</v>
      </c>
      <c r="AQ764">
        <v>69679.580315536805</v>
      </c>
      <c r="AR764">
        <v>10020.9642866615</v>
      </c>
      <c r="AS764">
        <v>35404.079387286198</v>
      </c>
      <c r="AT764">
        <v>0</v>
      </c>
    </row>
    <row r="765" spans="1:46" x14ac:dyDescent="0.25">
      <c r="A765" t="s">
        <v>4321</v>
      </c>
      <c r="B765">
        <v>1924</v>
      </c>
      <c r="C765" t="s">
        <v>166</v>
      </c>
      <c r="D765">
        <v>5451</v>
      </c>
      <c r="E765" t="s">
        <v>992</v>
      </c>
      <c r="F765" t="s">
        <v>2892</v>
      </c>
      <c r="G765" t="s">
        <v>2893</v>
      </c>
      <c r="H765" t="s">
        <v>2894</v>
      </c>
      <c r="I765" t="s">
        <v>2895</v>
      </c>
      <c r="J765">
        <v>429.39955298130002</v>
      </c>
      <c r="K765">
        <v>2</v>
      </c>
      <c r="L765">
        <v>1</v>
      </c>
      <c r="M765">
        <v>1</v>
      </c>
      <c r="N765">
        <v>3269276.9142871401</v>
      </c>
      <c r="O765">
        <v>869514.20148863702</v>
      </c>
      <c r="P765">
        <v>1095881.1372808099</v>
      </c>
      <c r="Q765">
        <v>219758.33161817901</v>
      </c>
      <c r="R765">
        <v>1224013.74614759</v>
      </c>
      <c r="S765">
        <v>217178.80431167799</v>
      </c>
      <c r="T765">
        <v>2592625.5499999998</v>
      </c>
      <c r="U765">
        <v>4085818.78082236</v>
      </c>
      <c r="V765">
        <v>5066936.6515830196</v>
      </c>
      <c r="W765">
        <v>555372.61584357999</v>
      </c>
      <c r="X765">
        <v>0</v>
      </c>
      <c r="Y765">
        <v>0</v>
      </c>
      <c r="Z765">
        <v>36596.589902936503</v>
      </c>
      <c r="AA765">
        <v>898414.98464550299</v>
      </c>
      <c r="AB765">
        <v>121123.488847317</v>
      </c>
      <c r="AC765">
        <v>186998.444353203</v>
      </c>
      <c r="AD765">
        <v>30180.359958474699</v>
      </c>
      <c r="AE765">
        <v>0</v>
      </c>
      <c r="AF765">
        <v>0</v>
      </c>
      <c r="AG765">
        <v>0</v>
      </c>
      <c r="AH765">
        <v>0</v>
      </c>
      <c r="AI765">
        <v>0</v>
      </c>
      <c r="AJ765">
        <v>6895623.1351340404</v>
      </c>
      <c r="AK765" s="63">
        <v>16058.7571348365</v>
      </c>
      <c r="AL765">
        <v>396.07192657172499</v>
      </c>
      <c r="AM765">
        <v>78891.171681099702</v>
      </c>
      <c r="AN765">
        <v>10020.9642866615</v>
      </c>
      <c r="AO765">
        <v>35404.079387286198</v>
      </c>
      <c r="AP765">
        <v>396.07192657172499</v>
      </c>
      <c r="AQ765">
        <v>69679.580315536805</v>
      </c>
      <c r="AR765">
        <v>10020.9642866615</v>
      </c>
      <c r="AS765">
        <v>35404.079387286198</v>
      </c>
      <c r="AT765">
        <v>0</v>
      </c>
    </row>
    <row r="766" spans="1:46" x14ac:dyDescent="0.25">
      <c r="A766" t="s">
        <v>3683</v>
      </c>
      <c r="B766">
        <v>1924</v>
      </c>
      <c r="C766" t="s">
        <v>166</v>
      </c>
      <c r="D766">
        <v>65</v>
      </c>
      <c r="E766" t="s">
        <v>993</v>
      </c>
      <c r="F766" t="s">
        <v>2892</v>
      </c>
      <c r="G766" t="s">
        <v>2893</v>
      </c>
      <c r="H766" t="s">
        <v>2894</v>
      </c>
      <c r="I766" t="s">
        <v>2895</v>
      </c>
      <c r="J766">
        <v>397.87591911763599</v>
      </c>
      <c r="K766">
        <v>2</v>
      </c>
      <c r="L766">
        <v>2</v>
      </c>
      <c r="M766">
        <v>1</v>
      </c>
      <c r="N766">
        <v>3567331.7749831998</v>
      </c>
      <c r="O766">
        <v>1108887.0645572899</v>
      </c>
      <c r="P766">
        <v>1209127.63298931</v>
      </c>
      <c r="Q766">
        <v>203625.14951232201</v>
      </c>
      <c r="R766">
        <v>1134154.87016658</v>
      </c>
      <c r="S766">
        <v>201234.99379176399</v>
      </c>
      <c r="T766">
        <v>3437261.11</v>
      </c>
      <c r="U766">
        <v>3785865.3822086998</v>
      </c>
      <c r="V766">
        <v>5614306.2456974899</v>
      </c>
      <c r="W766">
        <v>630219.53269247001</v>
      </c>
      <c r="X766">
        <v>0</v>
      </c>
      <c r="Y766">
        <v>0</v>
      </c>
      <c r="Z766">
        <v>33909.913839235298</v>
      </c>
      <c r="AA766">
        <v>832459.38493199495</v>
      </c>
      <c r="AB766">
        <v>112231.415047514</v>
      </c>
      <c r="AC766">
        <v>173270.27334804699</v>
      </c>
      <c r="AD766">
        <v>27964.720443717299</v>
      </c>
      <c r="AE766">
        <v>0</v>
      </c>
      <c r="AF766">
        <v>0</v>
      </c>
      <c r="AG766">
        <v>0</v>
      </c>
      <c r="AH766">
        <v>0</v>
      </c>
      <c r="AI766">
        <v>0</v>
      </c>
      <c r="AJ766">
        <v>7424361.4860004699</v>
      </c>
      <c r="AK766" s="63">
        <v>18659.992045925701</v>
      </c>
      <c r="AL766">
        <v>396.07192657172499</v>
      </c>
      <c r="AM766">
        <v>78891.171681099702</v>
      </c>
      <c r="AN766">
        <v>10020.9642866615</v>
      </c>
      <c r="AO766">
        <v>35404.079387286198</v>
      </c>
      <c r="AP766">
        <v>396.07192657172499</v>
      </c>
      <c r="AQ766">
        <v>69679.580315536805</v>
      </c>
      <c r="AR766">
        <v>10020.9642866615</v>
      </c>
      <c r="AS766">
        <v>35404.079387286198</v>
      </c>
      <c r="AT766">
        <v>0</v>
      </c>
    </row>
    <row r="767" spans="1:46" x14ac:dyDescent="0.25">
      <c r="A767" t="s">
        <v>3684</v>
      </c>
      <c r="B767">
        <v>1924</v>
      </c>
      <c r="C767" t="s">
        <v>166</v>
      </c>
      <c r="D767">
        <v>4475</v>
      </c>
      <c r="E767" t="s">
        <v>994</v>
      </c>
      <c r="F767" t="s">
        <v>2906</v>
      </c>
      <c r="G767" t="s">
        <v>2893</v>
      </c>
      <c r="H767" t="s">
        <v>2894</v>
      </c>
      <c r="I767" t="s">
        <v>2895</v>
      </c>
      <c r="J767">
        <v>222.35108231224501</v>
      </c>
      <c r="K767">
        <v>1</v>
      </c>
      <c r="L767">
        <v>1</v>
      </c>
      <c r="M767">
        <v>1</v>
      </c>
      <c r="N767">
        <v>589600.22908857802</v>
      </c>
      <c r="O767">
        <v>291209.00623733399</v>
      </c>
      <c r="P767">
        <v>492643.25232859701</v>
      </c>
      <c r="Q767">
        <v>113794.95517212</v>
      </c>
      <c r="R767">
        <v>633817.10421303904</v>
      </c>
      <c r="S767">
        <v>112459.227911874</v>
      </c>
      <c r="T767">
        <v>5351.52</v>
      </c>
      <c r="U767">
        <v>2115713.0270396699</v>
      </c>
      <c r="V767">
        <v>1281658.5847958699</v>
      </c>
      <c r="W767">
        <v>292519.56521910097</v>
      </c>
      <c r="X767">
        <v>0</v>
      </c>
      <c r="Y767">
        <v>0</v>
      </c>
      <c r="Z767">
        <v>18950.395540373702</v>
      </c>
      <c r="AA767">
        <v>465216.00410274701</v>
      </c>
      <c r="AB767">
        <v>62719.997381573703</v>
      </c>
      <c r="AC767">
        <v>96831.275682421503</v>
      </c>
      <c r="AD767">
        <v>15627.952229452399</v>
      </c>
      <c r="AE767">
        <v>0</v>
      </c>
      <c r="AF767">
        <v>0</v>
      </c>
      <c r="AG767">
        <v>0</v>
      </c>
      <c r="AH767">
        <v>0</v>
      </c>
      <c r="AI767">
        <v>0</v>
      </c>
      <c r="AJ767">
        <v>2233523.7749515399</v>
      </c>
      <c r="AK767" s="63">
        <v>10045.032170408</v>
      </c>
      <c r="AL767">
        <v>396.07192657172499</v>
      </c>
      <c r="AM767">
        <v>78891.171681099702</v>
      </c>
      <c r="AN767">
        <v>10020.9642866615</v>
      </c>
      <c r="AO767">
        <v>35404.079387286198</v>
      </c>
      <c r="AP767">
        <v>396.07192657172499</v>
      </c>
      <c r="AQ767">
        <v>69679.580315536805</v>
      </c>
      <c r="AR767">
        <v>10020.9642866615</v>
      </c>
      <c r="AS767">
        <v>35404.079387286198</v>
      </c>
      <c r="AT767">
        <v>0</v>
      </c>
    </row>
    <row r="768" spans="1:46" x14ac:dyDescent="0.25">
      <c r="A768" t="s">
        <v>3685</v>
      </c>
      <c r="B768">
        <v>1924</v>
      </c>
      <c r="C768" t="s">
        <v>166</v>
      </c>
      <c r="D768">
        <v>85</v>
      </c>
      <c r="E768" t="s">
        <v>995</v>
      </c>
      <c r="F768" t="s">
        <v>2892</v>
      </c>
      <c r="G768" t="s">
        <v>2903</v>
      </c>
      <c r="H768" t="s">
        <v>2894</v>
      </c>
      <c r="I768" t="s">
        <v>2895</v>
      </c>
      <c r="J768">
        <v>2529.1058287784099</v>
      </c>
      <c r="K768">
        <v>1</v>
      </c>
      <c r="L768">
        <v>1</v>
      </c>
      <c r="M768">
        <v>1</v>
      </c>
      <c r="N768">
        <v>15742244.9405204</v>
      </c>
      <c r="O768">
        <v>9820771.6802693196</v>
      </c>
      <c r="P768">
        <v>6720872.9836997297</v>
      </c>
      <c r="Q768">
        <v>1378233.9762587899</v>
      </c>
      <c r="R768">
        <v>7209276.9505551104</v>
      </c>
      <c r="S768">
        <v>1279154.0560726</v>
      </c>
      <c r="T768">
        <v>16806475.399999999</v>
      </c>
      <c r="U768">
        <v>24064925.131303299</v>
      </c>
      <c r="V768">
        <v>28942087.085096698</v>
      </c>
      <c r="W768">
        <v>5708819.4418083504</v>
      </c>
      <c r="X768">
        <v>0</v>
      </c>
      <c r="Y768">
        <v>0</v>
      </c>
      <c r="Z768">
        <v>215549.01069252001</v>
      </c>
      <c r="AA768">
        <v>5291543.8745874902</v>
      </c>
      <c r="AB768">
        <v>713401.11911822704</v>
      </c>
      <c r="AC768">
        <v>1101395.7799969499</v>
      </c>
      <c r="AD768">
        <v>177758.27607564599</v>
      </c>
      <c r="AE768">
        <v>0</v>
      </c>
      <c r="AF768">
        <v>0</v>
      </c>
      <c r="AG768">
        <v>0</v>
      </c>
      <c r="AH768">
        <v>0</v>
      </c>
      <c r="AI768">
        <v>0</v>
      </c>
      <c r="AJ768">
        <v>42150554.587375998</v>
      </c>
      <c r="AK768" s="63">
        <v>16666.188542903001</v>
      </c>
      <c r="AL768">
        <v>396.07192657172499</v>
      </c>
      <c r="AM768">
        <v>78891.171681099702</v>
      </c>
      <c r="AN768">
        <v>10020.9642866615</v>
      </c>
      <c r="AO768">
        <v>35404.079387286198</v>
      </c>
      <c r="AP768">
        <v>396.07192657172499</v>
      </c>
      <c r="AQ768">
        <v>78891.171681099702</v>
      </c>
      <c r="AR768">
        <v>10020.9642866615</v>
      </c>
      <c r="AS768">
        <v>28224.122541400899</v>
      </c>
      <c r="AT768">
        <v>0</v>
      </c>
    </row>
    <row r="769" spans="1:46" x14ac:dyDescent="0.25">
      <c r="A769" t="s">
        <v>3686</v>
      </c>
      <c r="B769">
        <v>1924</v>
      </c>
      <c r="C769" t="s">
        <v>166</v>
      </c>
      <c r="D769">
        <v>4226</v>
      </c>
      <c r="E769" t="s">
        <v>996</v>
      </c>
      <c r="F769" t="s">
        <v>2906</v>
      </c>
      <c r="G769" t="s">
        <v>2903</v>
      </c>
      <c r="H769" t="s">
        <v>2894</v>
      </c>
      <c r="I769" t="s">
        <v>2895</v>
      </c>
      <c r="J769">
        <v>290.927186355304</v>
      </c>
      <c r="K769">
        <v>1</v>
      </c>
      <c r="L769">
        <v>1</v>
      </c>
      <c r="M769">
        <v>1</v>
      </c>
      <c r="N769">
        <v>764438.97326376406</v>
      </c>
      <c r="O769">
        <v>381021.832432458</v>
      </c>
      <c r="P769">
        <v>644581.14521618502</v>
      </c>
      <c r="Q769">
        <v>148890.87017423401</v>
      </c>
      <c r="R769">
        <v>829294.93697549601</v>
      </c>
      <c r="S769">
        <v>147143.18642329201</v>
      </c>
      <c r="T769">
        <v>0</v>
      </c>
      <c r="U769">
        <v>2768227.7580621401</v>
      </c>
      <c r="V769">
        <v>1676939.5591210499</v>
      </c>
      <c r="W769">
        <v>375734.58396494202</v>
      </c>
      <c r="X769">
        <v>0</v>
      </c>
      <c r="Y769">
        <v>0</v>
      </c>
      <c r="Z769">
        <v>24794.955785908602</v>
      </c>
      <c r="AA769">
        <v>608694.95985186298</v>
      </c>
      <c r="AB769">
        <v>82063.699338370396</v>
      </c>
      <c r="AC769">
        <v>126695.360744508</v>
      </c>
      <c r="AD769">
        <v>20447.825678783898</v>
      </c>
      <c r="AE769">
        <v>0</v>
      </c>
      <c r="AF769">
        <v>0</v>
      </c>
      <c r="AG769">
        <v>0</v>
      </c>
      <c r="AH769">
        <v>0</v>
      </c>
      <c r="AI769">
        <v>0</v>
      </c>
      <c r="AJ769">
        <v>2915370.9444854301</v>
      </c>
      <c r="AK769" s="63">
        <v>10020.9642866615</v>
      </c>
      <c r="AL769">
        <v>396.07192657172499</v>
      </c>
      <c r="AM769">
        <v>78891.171681099702</v>
      </c>
      <c r="AN769">
        <v>10020.9642866615</v>
      </c>
      <c r="AO769">
        <v>35404.079387286198</v>
      </c>
      <c r="AP769">
        <v>396.07192657172499</v>
      </c>
      <c r="AQ769">
        <v>78891.171681099702</v>
      </c>
      <c r="AR769">
        <v>10020.9642866615</v>
      </c>
      <c r="AS769">
        <v>28224.122541400899</v>
      </c>
      <c r="AT769">
        <v>0</v>
      </c>
    </row>
    <row r="770" spans="1:46" x14ac:dyDescent="0.25">
      <c r="A770" t="s">
        <v>3687</v>
      </c>
      <c r="B770">
        <v>1924</v>
      </c>
      <c r="C770" t="s">
        <v>166</v>
      </c>
      <c r="D770">
        <v>4223</v>
      </c>
      <c r="E770" t="s">
        <v>997</v>
      </c>
      <c r="F770" t="s">
        <v>2906</v>
      </c>
      <c r="G770" t="s">
        <v>2907</v>
      </c>
      <c r="H770" t="s">
        <v>2942</v>
      </c>
      <c r="I770" t="s">
        <v>2895</v>
      </c>
      <c r="J770">
        <v>453.281115694834</v>
      </c>
      <c r="K770">
        <v>1</v>
      </c>
      <c r="L770">
        <v>1</v>
      </c>
      <c r="M770">
        <v>1</v>
      </c>
      <c r="N770">
        <v>1191039.4316275101</v>
      </c>
      <c r="O770">
        <v>593653.702401491</v>
      </c>
      <c r="P770">
        <v>1004294.11331335</v>
      </c>
      <c r="Q770">
        <v>231980.45048608101</v>
      </c>
      <c r="R770">
        <v>1292088.71464231</v>
      </c>
      <c r="S770">
        <v>229257.45972528899</v>
      </c>
      <c r="T770">
        <v>0</v>
      </c>
      <c r="U770">
        <v>4313056.4124707403</v>
      </c>
      <c r="V770">
        <v>2612767.28322965</v>
      </c>
      <c r="W770">
        <v>585415.86834295699</v>
      </c>
      <c r="X770">
        <v>0</v>
      </c>
      <c r="Y770">
        <v>0</v>
      </c>
      <c r="Z770">
        <v>38631.952424393297</v>
      </c>
      <c r="AA770">
        <v>948381.39390146499</v>
      </c>
      <c r="AB770">
        <v>127859.914572276</v>
      </c>
      <c r="AC770">
        <v>197398.58344312201</v>
      </c>
      <c r="AD770">
        <v>31858.876282167199</v>
      </c>
      <c r="AE770">
        <v>0</v>
      </c>
      <c r="AF770">
        <v>0</v>
      </c>
      <c r="AG770">
        <v>0</v>
      </c>
      <c r="AH770">
        <v>0</v>
      </c>
      <c r="AI770">
        <v>0</v>
      </c>
      <c r="AJ770">
        <v>4542313.8721960299</v>
      </c>
      <c r="AK770" s="63">
        <v>10020.9642866615</v>
      </c>
      <c r="AL770">
        <v>396.07192657172499</v>
      </c>
      <c r="AM770">
        <v>78891.171681099702</v>
      </c>
      <c r="AN770">
        <v>10020.9642866615</v>
      </c>
      <c r="AO770">
        <v>35404.079387286198</v>
      </c>
      <c r="AP770">
        <v>396.07192657172499</v>
      </c>
      <c r="AQ770">
        <v>59280.106098625802</v>
      </c>
      <c r="AR770">
        <v>10020.9642866615</v>
      </c>
      <c r="AS770">
        <v>10020.9642866615</v>
      </c>
      <c r="AT770">
        <v>0</v>
      </c>
    </row>
    <row r="771" spans="1:46" x14ac:dyDescent="0.25">
      <c r="A771" t="s">
        <v>3690</v>
      </c>
      <c r="B771">
        <v>1924</v>
      </c>
      <c r="C771" t="s">
        <v>166</v>
      </c>
      <c r="D771">
        <v>4763</v>
      </c>
      <c r="E771" t="s">
        <v>998</v>
      </c>
      <c r="F771" t="s">
        <v>2892</v>
      </c>
      <c r="G771" t="s">
        <v>2893</v>
      </c>
      <c r="H771" t="s">
        <v>2894</v>
      </c>
      <c r="I771" t="s">
        <v>2895</v>
      </c>
      <c r="J771">
        <v>459.523407131243</v>
      </c>
      <c r="K771">
        <v>1</v>
      </c>
      <c r="L771">
        <v>1</v>
      </c>
      <c r="M771">
        <v>1</v>
      </c>
      <c r="N771">
        <v>3426300.3586779102</v>
      </c>
      <c r="O771">
        <v>1134130.07340888</v>
      </c>
      <c r="P771">
        <v>1196428.8558243201</v>
      </c>
      <c r="Q771">
        <v>235175.13371761999</v>
      </c>
      <c r="R771">
        <v>1309882.5164117301</v>
      </c>
      <c r="S771">
        <v>232414.643706762</v>
      </c>
      <c r="T771">
        <v>2929463.93</v>
      </c>
      <c r="U771">
        <v>4372453.0080404598</v>
      </c>
      <c r="V771">
        <v>5576155.7975617601</v>
      </c>
      <c r="W771">
        <v>595534.57328074798</v>
      </c>
      <c r="X771">
        <v>0</v>
      </c>
      <c r="Y771">
        <v>0</v>
      </c>
      <c r="Z771">
        <v>39163.9664383036</v>
      </c>
      <c r="AA771">
        <v>961441.88296358997</v>
      </c>
      <c r="AB771">
        <v>129620.717796057</v>
      </c>
      <c r="AC771">
        <v>200117.02779105699</v>
      </c>
      <c r="AD771">
        <v>32297.615915705501</v>
      </c>
      <c r="AE771">
        <v>0</v>
      </c>
      <c r="AF771">
        <v>0</v>
      </c>
      <c r="AG771">
        <v>0</v>
      </c>
      <c r="AH771">
        <v>0</v>
      </c>
      <c r="AI771">
        <v>0</v>
      </c>
      <c r="AJ771">
        <v>7534331.5817472301</v>
      </c>
      <c r="AK771" s="63">
        <v>16395.9690949875</v>
      </c>
      <c r="AL771">
        <v>396.07192657172499</v>
      </c>
      <c r="AM771">
        <v>78891.171681099702</v>
      </c>
      <c r="AN771">
        <v>10020.9642866615</v>
      </c>
      <c r="AO771">
        <v>35404.079387286198</v>
      </c>
      <c r="AP771">
        <v>396.07192657172499</v>
      </c>
      <c r="AQ771">
        <v>69679.580315536805</v>
      </c>
      <c r="AR771">
        <v>10020.9642866615</v>
      </c>
      <c r="AS771">
        <v>35404.079387286198</v>
      </c>
      <c r="AT771">
        <v>0</v>
      </c>
    </row>
    <row r="772" spans="1:46" x14ac:dyDescent="0.25">
      <c r="A772" t="s">
        <v>3691</v>
      </c>
      <c r="B772">
        <v>1924</v>
      </c>
      <c r="C772" t="s">
        <v>166</v>
      </c>
      <c r="D772">
        <v>4715</v>
      </c>
      <c r="E772" t="s">
        <v>999</v>
      </c>
      <c r="F772" t="s">
        <v>2892</v>
      </c>
      <c r="G772" t="s">
        <v>2911</v>
      </c>
      <c r="H772" t="s">
        <v>2894</v>
      </c>
      <c r="I772" t="s">
        <v>2895</v>
      </c>
      <c r="J772">
        <v>1188.5763695642099</v>
      </c>
      <c r="K772">
        <v>1</v>
      </c>
      <c r="L772">
        <v>1</v>
      </c>
      <c r="M772">
        <v>1</v>
      </c>
      <c r="N772">
        <v>3123097.9509958401</v>
      </c>
      <c r="O772">
        <v>1556655.9866432899</v>
      </c>
      <c r="P772">
        <v>2633421.5343317101</v>
      </c>
      <c r="Q772">
        <v>608290.24660768104</v>
      </c>
      <c r="R772">
        <v>3388065.5082008</v>
      </c>
      <c r="S772">
        <v>601150.12459342601</v>
      </c>
      <c r="T772">
        <v>0</v>
      </c>
      <c r="U772">
        <v>11309531.226779301</v>
      </c>
      <c r="V772">
        <v>6851098.2357093301</v>
      </c>
      <c r="W772">
        <v>1535055.0538902101</v>
      </c>
      <c r="X772">
        <v>0</v>
      </c>
      <c r="Y772">
        <v>0</v>
      </c>
      <c r="Z772">
        <v>101299.225076642</v>
      </c>
      <c r="AA772">
        <v>2486809.34434633</v>
      </c>
      <c r="AB772">
        <v>335269.36775680498</v>
      </c>
      <c r="AC772">
        <v>517611.00019860599</v>
      </c>
      <c r="AD772">
        <v>83539.124394819999</v>
      </c>
      <c r="AE772">
        <v>0</v>
      </c>
      <c r="AF772">
        <v>0</v>
      </c>
      <c r="AG772">
        <v>0</v>
      </c>
      <c r="AH772">
        <v>0</v>
      </c>
      <c r="AI772">
        <v>0</v>
      </c>
      <c r="AJ772">
        <v>11910681.3513727</v>
      </c>
      <c r="AK772" s="63">
        <v>10020.9642866615</v>
      </c>
      <c r="AL772">
        <v>396.07192657172499</v>
      </c>
      <c r="AM772">
        <v>78891.171681099702</v>
      </c>
      <c r="AN772">
        <v>10020.9642866615</v>
      </c>
      <c r="AO772">
        <v>35404.079387286198</v>
      </c>
      <c r="AP772">
        <v>3712.8033307938799</v>
      </c>
      <c r="AQ772">
        <v>25435.7452526624</v>
      </c>
      <c r="AR772">
        <v>10020.9642866615</v>
      </c>
      <c r="AS772">
        <v>16489.627371051702</v>
      </c>
      <c r="AT772">
        <v>0</v>
      </c>
    </row>
    <row r="773" spans="1:46" x14ac:dyDescent="0.25">
      <c r="A773" t="s">
        <v>3692</v>
      </c>
      <c r="B773">
        <v>1924</v>
      </c>
      <c r="C773" t="s">
        <v>166</v>
      </c>
      <c r="D773">
        <v>4764</v>
      </c>
      <c r="E773" t="s">
        <v>1000</v>
      </c>
      <c r="F773" t="s">
        <v>2892</v>
      </c>
      <c r="G773" t="s">
        <v>2893</v>
      </c>
      <c r="H773" t="s">
        <v>2894</v>
      </c>
      <c r="I773" t="s">
        <v>2895</v>
      </c>
      <c r="J773">
        <v>317.47310403472</v>
      </c>
      <c r="K773">
        <v>2</v>
      </c>
      <c r="L773">
        <v>2</v>
      </c>
      <c r="M773">
        <v>1</v>
      </c>
      <c r="N773">
        <v>2717755.8877921999</v>
      </c>
      <c r="O773">
        <v>953754.06864190602</v>
      </c>
      <c r="P773">
        <v>957911.29240534699</v>
      </c>
      <c r="Q773">
        <v>162476.55404371899</v>
      </c>
      <c r="R773">
        <v>904964.71333672595</v>
      </c>
      <c r="S773">
        <v>160569.40128761699</v>
      </c>
      <c r="T773">
        <v>2676045.2799999998</v>
      </c>
      <c r="U773">
        <v>3020817.2362199002</v>
      </c>
      <c r="V773">
        <v>4343987.3556796601</v>
      </c>
      <c r="W773">
        <v>572030.20034355903</v>
      </c>
      <c r="X773">
        <v>0</v>
      </c>
      <c r="Y773">
        <v>0</v>
      </c>
      <c r="Z773">
        <v>27057.394244834999</v>
      </c>
      <c r="AA773">
        <v>664235.88917693705</v>
      </c>
      <c r="AB773">
        <v>89551.676774910797</v>
      </c>
      <c r="AC773">
        <v>138255.795019565</v>
      </c>
      <c r="AD773">
        <v>22313.606268051699</v>
      </c>
      <c r="AE773">
        <v>0</v>
      </c>
      <c r="AF773">
        <v>0</v>
      </c>
      <c r="AG773">
        <v>0</v>
      </c>
      <c r="AH773">
        <v>0</v>
      </c>
      <c r="AI773">
        <v>0</v>
      </c>
      <c r="AJ773">
        <v>5857431.9175075004</v>
      </c>
      <c r="AK773" s="63">
        <v>18450.167409667902</v>
      </c>
      <c r="AL773">
        <v>396.07192657172499</v>
      </c>
      <c r="AM773">
        <v>78891.171681099702</v>
      </c>
      <c r="AN773">
        <v>10020.9642866615</v>
      </c>
      <c r="AO773">
        <v>35404.079387286198</v>
      </c>
      <c r="AP773">
        <v>396.07192657172499</v>
      </c>
      <c r="AQ773">
        <v>69679.580315536805</v>
      </c>
      <c r="AR773">
        <v>10020.9642866615</v>
      </c>
      <c r="AS773">
        <v>35404.079387286198</v>
      </c>
      <c r="AT773">
        <v>0</v>
      </c>
    </row>
    <row r="774" spans="1:46" x14ac:dyDescent="0.25">
      <c r="A774" t="s">
        <v>3693</v>
      </c>
      <c r="B774">
        <v>1924</v>
      </c>
      <c r="C774" t="s">
        <v>166</v>
      </c>
      <c r="D774">
        <v>4765</v>
      </c>
      <c r="E774" t="s">
        <v>1001</v>
      </c>
      <c r="F774" t="s">
        <v>2892</v>
      </c>
      <c r="G774" t="s">
        <v>2893</v>
      </c>
      <c r="H774" t="s">
        <v>2894</v>
      </c>
      <c r="I774" t="s">
        <v>2895</v>
      </c>
      <c r="J774">
        <v>280.11807624888399</v>
      </c>
      <c r="K774">
        <v>2</v>
      </c>
      <c r="L774">
        <v>1</v>
      </c>
      <c r="M774">
        <v>1</v>
      </c>
      <c r="N774">
        <v>736037.00390791497</v>
      </c>
      <c r="O774">
        <v>366865.34540452302</v>
      </c>
      <c r="P774">
        <v>620632.37419052003</v>
      </c>
      <c r="Q774">
        <v>143358.97805471101</v>
      </c>
      <c r="R774">
        <v>798483.30882632197</v>
      </c>
      <c r="S774">
        <v>141676.22775440899</v>
      </c>
      <c r="T774">
        <v>0</v>
      </c>
      <c r="U774">
        <v>2665377.0103839901</v>
      </c>
      <c r="V774">
        <v>1614634.5385300501</v>
      </c>
      <c r="W774">
        <v>361774.53939246002</v>
      </c>
      <c r="X774">
        <v>0</v>
      </c>
      <c r="Y774">
        <v>0</v>
      </c>
      <c r="Z774">
        <v>23873.723877226101</v>
      </c>
      <c r="AA774">
        <v>586079.50433294603</v>
      </c>
      <c r="AB774">
        <v>79014.704251313393</v>
      </c>
      <c r="AC774">
        <v>121988.120691021</v>
      </c>
      <c r="AD774">
        <v>19688.107063388001</v>
      </c>
      <c r="AE774">
        <v>0</v>
      </c>
      <c r="AF774">
        <v>0</v>
      </c>
      <c r="AG774">
        <v>0</v>
      </c>
      <c r="AH774">
        <v>0</v>
      </c>
      <c r="AI774">
        <v>0</v>
      </c>
      <c r="AJ774">
        <v>2807053.2381384</v>
      </c>
      <c r="AK774" s="63">
        <v>10020.9642866615</v>
      </c>
      <c r="AL774">
        <v>396.07192657172499</v>
      </c>
      <c r="AM774">
        <v>78891.171681099702</v>
      </c>
      <c r="AN774">
        <v>10020.9642866615</v>
      </c>
      <c r="AO774">
        <v>35404.079387286198</v>
      </c>
      <c r="AP774">
        <v>396.07192657172499</v>
      </c>
      <c r="AQ774">
        <v>69679.580315536805</v>
      </c>
      <c r="AR774">
        <v>10020.9642866615</v>
      </c>
      <c r="AS774">
        <v>35404.079387286198</v>
      </c>
      <c r="AT774">
        <v>0</v>
      </c>
    </row>
    <row r="775" spans="1:46" x14ac:dyDescent="0.25">
      <c r="A775" t="s">
        <v>3694</v>
      </c>
      <c r="B775">
        <v>1924</v>
      </c>
      <c r="C775" t="s">
        <v>166</v>
      </c>
      <c r="D775">
        <v>4369</v>
      </c>
      <c r="E775" t="s">
        <v>1002</v>
      </c>
      <c r="F775" t="s">
        <v>2906</v>
      </c>
      <c r="G775" t="s">
        <v>2903</v>
      </c>
      <c r="H775" t="s">
        <v>2894</v>
      </c>
      <c r="I775" t="s">
        <v>2895</v>
      </c>
      <c r="J775">
        <v>296.09285714283197</v>
      </c>
      <c r="K775">
        <v>1</v>
      </c>
      <c r="L775">
        <v>1</v>
      </c>
      <c r="M775">
        <v>1</v>
      </c>
      <c r="N775">
        <v>778617.96671394701</v>
      </c>
      <c r="O775">
        <v>388943.613742691</v>
      </c>
      <c r="P775">
        <v>656026.25639245205</v>
      </c>
      <c r="Q775">
        <v>151534.559917445</v>
      </c>
      <c r="R775">
        <v>3424118.8157093101</v>
      </c>
      <c r="S775">
        <v>149755.84448805699</v>
      </c>
      <c r="T775">
        <v>2581861.11</v>
      </c>
      <c r="U775">
        <v>2817380.1024758401</v>
      </c>
      <c r="V775">
        <v>1708477.2115591899</v>
      </c>
      <c r="W775">
        <v>382406.085479006</v>
      </c>
      <c r="X775">
        <v>0</v>
      </c>
      <c r="Y775">
        <v>0</v>
      </c>
      <c r="Z775">
        <v>25235.212265153201</v>
      </c>
      <c r="AA775">
        <v>619502.87990915903</v>
      </c>
      <c r="AB775">
        <v>2663619.8232633299</v>
      </c>
      <c r="AC775">
        <v>128944.94948907501</v>
      </c>
      <c r="AD775">
        <v>20810.894998982702</v>
      </c>
      <c r="AE775">
        <v>0</v>
      </c>
      <c r="AF775">
        <v>0</v>
      </c>
      <c r="AG775">
        <v>0</v>
      </c>
      <c r="AH775">
        <v>0</v>
      </c>
      <c r="AI775">
        <v>0</v>
      </c>
      <c r="AJ775">
        <v>5548997.0569639001</v>
      </c>
      <c r="AK775" s="63">
        <v>18740.7325881121</v>
      </c>
      <c r="AL775">
        <v>396.07192657172499</v>
      </c>
      <c r="AM775">
        <v>78891.171681099702</v>
      </c>
      <c r="AN775">
        <v>10020.9642866615</v>
      </c>
      <c r="AO775">
        <v>35404.079387286198</v>
      </c>
      <c r="AP775">
        <v>396.07192657172499</v>
      </c>
      <c r="AQ775">
        <v>78891.171681099702</v>
      </c>
      <c r="AR775">
        <v>10020.9642866615</v>
      </c>
      <c r="AS775">
        <v>28224.122541400899</v>
      </c>
      <c r="AT775">
        <v>0</v>
      </c>
    </row>
    <row r="776" spans="1:46" x14ac:dyDescent="0.25">
      <c r="A776" t="s">
        <v>4322</v>
      </c>
      <c r="B776">
        <v>1924</v>
      </c>
      <c r="C776" t="s">
        <v>166</v>
      </c>
      <c r="D776">
        <v>4005</v>
      </c>
      <c r="E776" t="s">
        <v>1003</v>
      </c>
      <c r="F776" t="s">
        <v>2892</v>
      </c>
      <c r="G776" t="s">
        <v>2893</v>
      </c>
      <c r="H776" t="s">
        <v>2894</v>
      </c>
      <c r="I776" t="s">
        <v>2895</v>
      </c>
      <c r="J776">
        <v>309.34466911763701</v>
      </c>
      <c r="K776">
        <v>4</v>
      </c>
      <c r="L776">
        <v>1</v>
      </c>
      <c r="M776">
        <v>1</v>
      </c>
      <c r="N776">
        <v>2516865.3585705599</v>
      </c>
      <c r="O776">
        <v>788922.88119849097</v>
      </c>
      <c r="P776">
        <v>781863.89178445598</v>
      </c>
      <c r="Q776">
        <v>158316.579298419</v>
      </c>
      <c r="R776">
        <v>881794.41424326401</v>
      </c>
      <c r="S776">
        <v>156458.25640178501</v>
      </c>
      <c r="T776">
        <v>2184289.5</v>
      </c>
      <c r="U776">
        <v>2943473.62509519</v>
      </c>
      <c r="V776">
        <v>3894558.2517464301</v>
      </c>
      <c r="W776">
        <v>472352.30733799102</v>
      </c>
      <c r="X776">
        <v>0</v>
      </c>
      <c r="Y776">
        <v>0</v>
      </c>
      <c r="Z776">
        <v>26364.629203167198</v>
      </c>
      <c r="AA776">
        <v>647229.09985794395</v>
      </c>
      <c r="AB776">
        <v>87258.836949648306</v>
      </c>
      <c r="AC776">
        <v>134715.95741617799</v>
      </c>
      <c r="AD776">
        <v>21742.2989856073</v>
      </c>
      <c r="AE776">
        <v>0</v>
      </c>
      <c r="AF776">
        <v>0</v>
      </c>
      <c r="AG776">
        <v>0</v>
      </c>
      <c r="AH776">
        <v>0</v>
      </c>
      <c r="AI776">
        <v>0</v>
      </c>
      <c r="AJ776">
        <v>5284221.3814969696</v>
      </c>
      <c r="AK776" s="63">
        <v>17081.986240685801</v>
      </c>
      <c r="AL776">
        <v>396.07192657172499</v>
      </c>
      <c r="AM776">
        <v>78891.171681099702</v>
      </c>
      <c r="AN776">
        <v>10020.9642866615</v>
      </c>
      <c r="AO776">
        <v>35404.079387286198</v>
      </c>
      <c r="AP776">
        <v>396.07192657172499</v>
      </c>
      <c r="AQ776">
        <v>69679.580315536805</v>
      </c>
      <c r="AR776">
        <v>10020.9642866615</v>
      </c>
      <c r="AS776">
        <v>35404.079387286198</v>
      </c>
      <c r="AT776">
        <v>0</v>
      </c>
    </row>
    <row r="777" spans="1:46" x14ac:dyDescent="0.25">
      <c r="A777" t="s">
        <v>3695</v>
      </c>
      <c r="B777">
        <v>1924</v>
      </c>
      <c r="C777" t="s">
        <v>166</v>
      </c>
      <c r="D777">
        <v>73</v>
      </c>
      <c r="E777" t="s">
        <v>1004</v>
      </c>
      <c r="F777" t="s">
        <v>2892</v>
      </c>
      <c r="G777" t="s">
        <v>2893</v>
      </c>
      <c r="H777" t="s">
        <v>2894</v>
      </c>
      <c r="I777" t="s">
        <v>2895</v>
      </c>
      <c r="J777">
        <v>156.37080217558901</v>
      </c>
      <c r="K777">
        <v>1</v>
      </c>
      <c r="L777">
        <v>2</v>
      </c>
      <c r="M777">
        <v>1</v>
      </c>
      <c r="N777">
        <v>3257190.67019619</v>
      </c>
      <c r="O777">
        <v>996055.88150662405</v>
      </c>
      <c r="P777">
        <v>678063.31250592996</v>
      </c>
      <c r="Q777">
        <v>80027.532309518894</v>
      </c>
      <c r="R777">
        <v>445738.729884942</v>
      </c>
      <c r="S777">
        <v>79088.167674993907</v>
      </c>
      <c r="T777">
        <v>3969178.07</v>
      </c>
      <c r="U777">
        <v>1487898.0564031999</v>
      </c>
      <c r="V777">
        <v>4678386.4940506704</v>
      </c>
      <c r="W777">
        <v>394085.86198913999</v>
      </c>
      <c r="X777">
        <v>0</v>
      </c>
      <c r="Y777">
        <v>0</v>
      </c>
      <c r="Z777">
        <v>13327.070511092201</v>
      </c>
      <c r="AA777">
        <v>327168.18371188501</v>
      </c>
      <c r="AB777">
        <v>44108.5161404112</v>
      </c>
      <c r="AC777">
        <v>68097.641336788205</v>
      </c>
      <c r="AD777">
        <v>10990.5263382057</v>
      </c>
      <c r="AE777">
        <v>0</v>
      </c>
      <c r="AF777">
        <v>0</v>
      </c>
      <c r="AG777">
        <v>0</v>
      </c>
      <c r="AH777">
        <v>0</v>
      </c>
      <c r="AI777">
        <v>0</v>
      </c>
      <c r="AJ777">
        <v>5536164.2940782001</v>
      </c>
      <c r="AK777" s="63">
        <v>35404.079387286198</v>
      </c>
      <c r="AL777">
        <v>396.07192657172499</v>
      </c>
      <c r="AM777">
        <v>78891.171681099702</v>
      </c>
      <c r="AN777">
        <v>10020.9642866615</v>
      </c>
      <c r="AO777">
        <v>35404.079387286198</v>
      </c>
      <c r="AP777">
        <v>396.07192657172499</v>
      </c>
      <c r="AQ777">
        <v>69679.580315536805</v>
      </c>
      <c r="AR777">
        <v>10020.9642866615</v>
      </c>
      <c r="AS777">
        <v>35404.079387286198</v>
      </c>
      <c r="AT777">
        <v>0</v>
      </c>
    </row>
    <row r="778" spans="1:46" x14ac:dyDescent="0.25">
      <c r="A778" t="s">
        <v>3696</v>
      </c>
      <c r="B778">
        <v>1924</v>
      </c>
      <c r="C778" t="s">
        <v>166</v>
      </c>
      <c r="D778">
        <v>86</v>
      </c>
      <c r="E778" t="s">
        <v>1005</v>
      </c>
      <c r="F778" t="s">
        <v>2892</v>
      </c>
      <c r="G778" t="s">
        <v>2903</v>
      </c>
      <c r="H778" t="s">
        <v>2894</v>
      </c>
      <c r="I778" t="s">
        <v>2895</v>
      </c>
      <c r="J778">
        <v>795.94782696222705</v>
      </c>
      <c r="K778">
        <v>1</v>
      </c>
      <c r="L778">
        <v>2</v>
      </c>
      <c r="M778">
        <v>1</v>
      </c>
      <c r="N778">
        <v>6416918.8590684999</v>
      </c>
      <c r="O778">
        <v>3389950.29184272</v>
      </c>
      <c r="P778">
        <v>2478251.56053625</v>
      </c>
      <c r="Q778">
        <v>484311.09223956999</v>
      </c>
      <c r="R778">
        <v>2268868.4109098199</v>
      </c>
      <c r="S778">
        <v>402569.11343748699</v>
      </c>
      <c r="T778">
        <v>7464704.5800000001</v>
      </c>
      <c r="U778">
        <v>7573595.6345968498</v>
      </c>
      <c r="V778">
        <v>12047605.314168699</v>
      </c>
      <c r="W778">
        <v>1033011.42625586</v>
      </c>
      <c r="X778">
        <v>0</v>
      </c>
      <c r="Y778">
        <v>0</v>
      </c>
      <c r="Z778">
        <v>67836.531280084004</v>
      </c>
      <c r="AA778">
        <v>1665328.82899865</v>
      </c>
      <c r="AB778">
        <v>224518.11389357501</v>
      </c>
      <c r="AC778">
        <v>346625.89747672901</v>
      </c>
      <c r="AD778">
        <v>55943.215960757901</v>
      </c>
      <c r="AE778">
        <v>0</v>
      </c>
      <c r="AF778">
        <v>0</v>
      </c>
      <c r="AG778">
        <v>0</v>
      </c>
      <c r="AH778">
        <v>0</v>
      </c>
      <c r="AI778">
        <v>0</v>
      </c>
      <c r="AJ778">
        <v>15440869.3280343</v>
      </c>
      <c r="AK778" s="63">
        <v>19399.348556506699</v>
      </c>
      <c r="AL778">
        <v>396.07192657172499</v>
      </c>
      <c r="AM778">
        <v>78891.171681099702</v>
      </c>
      <c r="AN778">
        <v>10020.9642866615</v>
      </c>
      <c r="AO778">
        <v>35404.079387286198</v>
      </c>
      <c r="AP778">
        <v>396.07192657172499</v>
      </c>
      <c r="AQ778">
        <v>78891.171681099702</v>
      </c>
      <c r="AR778">
        <v>10020.9642866615</v>
      </c>
      <c r="AS778">
        <v>28224.122541400899</v>
      </c>
      <c r="AT778">
        <v>0</v>
      </c>
    </row>
    <row r="779" spans="1:46" x14ac:dyDescent="0.25">
      <c r="A779" t="s">
        <v>3697</v>
      </c>
      <c r="B779">
        <v>1924</v>
      </c>
      <c r="C779" t="s">
        <v>166</v>
      </c>
      <c r="D779">
        <v>1264</v>
      </c>
      <c r="E779" t="s">
        <v>1006</v>
      </c>
      <c r="F779" t="s">
        <v>2892</v>
      </c>
      <c r="G779" t="s">
        <v>2893</v>
      </c>
      <c r="H779" t="s">
        <v>2894</v>
      </c>
      <c r="I779" t="s">
        <v>2895</v>
      </c>
      <c r="J779">
        <v>381.34650735293201</v>
      </c>
      <c r="K779">
        <v>2</v>
      </c>
      <c r="L779">
        <v>1</v>
      </c>
      <c r="M779">
        <v>1</v>
      </c>
      <c r="N779">
        <v>2875438.6365825799</v>
      </c>
      <c r="O779">
        <v>1018207.80665978</v>
      </c>
      <c r="P779">
        <v>1064802.87515654</v>
      </c>
      <c r="Q779">
        <v>195165.71836755</v>
      </c>
      <c r="R779">
        <v>1087037.38465626</v>
      </c>
      <c r="S779">
        <v>192874.85960413</v>
      </c>
      <c r="T779">
        <v>2612067.5499999998</v>
      </c>
      <c r="U779">
        <v>3628584.8714227099</v>
      </c>
      <c r="V779">
        <v>4810195.0331145404</v>
      </c>
      <c r="W779">
        <v>492511.79678940697</v>
      </c>
      <c r="X779">
        <v>0</v>
      </c>
      <c r="Y779">
        <v>0</v>
      </c>
      <c r="Z779">
        <v>32501.155726913799</v>
      </c>
      <c r="AA779">
        <v>797875.57804705203</v>
      </c>
      <c r="AB779">
        <v>107568.8577448</v>
      </c>
      <c r="AC779">
        <v>166071.909342745</v>
      </c>
      <c r="AD779">
        <v>26802.9502613847</v>
      </c>
      <c r="AE779">
        <v>0</v>
      </c>
      <c r="AF779">
        <v>0</v>
      </c>
      <c r="AG779">
        <v>0</v>
      </c>
      <c r="AH779">
        <v>0</v>
      </c>
      <c r="AI779">
        <v>0</v>
      </c>
      <c r="AJ779">
        <v>6433527.2810268402</v>
      </c>
      <c r="AK779" s="63">
        <v>16870.555143363799</v>
      </c>
      <c r="AL779">
        <v>396.07192657172499</v>
      </c>
      <c r="AM779">
        <v>78891.171681099702</v>
      </c>
      <c r="AN779">
        <v>10020.9642866615</v>
      </c>
      <c r="AO779">
        <v>35404.079387286198</v>
      </c>
      <c r="AP779">
        <v>396.07192657172499</v>
      </c>
      <c r="AQ779">
        <v>69679.580315536805</v>
      </c>
      <c r="AR779">
        <v>10020.9642866615</v>
      </c>
      <c r="AS779">
        <v>35404.079387286198</v>
      </c>
      <c r="AT779">
        <v>0</v>
      </c>
    </row>
    <row r="780" spans="1:46" x14ac:dyDescent="0.25">
      <c r="A780" t="s">
        <v>3698</v>
      </c>
      <c r="B780">
        <v>1924</v>
      </c>
      <c r="C780" t="s">
        <v>166</v>
      </c>
      <c r="D780">
        <v>4004</v>
      </c>
      <c r="E780" t="s">
        <v>1007</v>
      </c>
      <c r="F780" t="s">
        <v>2892</v>
      </c>
      <c r="G780" t="s">
        <v>2903</v>
      </c>
      <c r="H780" t="s">
        <v>2904</v>
      </c>
      <c r="I780" t="s">
        <v>2895</v>
      </c>
      <c r="J780">
        <v>114.63678284820099</v>
      </c>
      <c r="K780">
        <v>1</v>
      </c>
      <c r="L780">
        <v>2</v>
      </c>
      <c r="M780">
        <v>1</v>
      </c>
      <c r="N780">
        <v>1535193.4177288599</v>
      </c>
      <c r="O780">
        <v>852687.10588567005</v>
      </c>
      <c r="P780">
        <v>404218.08741586999</v>
      </c>
      <c r="Q780">
        <v>58668.873700232602</v>
      </c>
      <c r="R780">
        <v>326774.90473876899</v>
      </c>
      <c r="S780">
        <v>57980.217390198501</v>
      </c>
      <c r="T780">
        <v>2086751.5</v>
      </c>
      <c r="U780">
        <v>1090790.8894694</v>
      </c>
      <c r="V780">
        <v>2744531.8089730502</v>
      </c>
      <c r="W780">
        <v>151054.24151025899</v>
      </c>
      <c r="X780">
        <v>0</v>
      </c>
      <c r="Y780">
        <v>0</v>
      </c>
      <c r="Z780">
        <v>9770.1902588387293</v>
      </c>
      <c r="AA780">
        <v>239849.81536965401</v>
      </c>
      <c r="AB780">
        <v>32336.333357596901</v>
      </c>
      <c r="AC780">
        <v>49922.967803376298</v>
      </c>
      <c r="AD780">
        <v>8057.2495868222004</v>
      </c>
      <c r="AE780">
        <v>0</v>
      </c>
      <c r="AF780">
        <v>0</v>
      </c>
      <c r="AG780">
        <v>0</v>
      </c>
      <c r="AH780">
        <v>0</v>
      </c>
      <c r="AI780">
        <v>0</v>
      </c>
      <c r="AJ780">
        <v>3235522.6068596002</v>
      </c>
      <c r="AK780" s="63">
        <v>28224.122541400899</v>
      </c>
      <c r="AL780">
        <v>396.07192657172499</v>
      </c>
      <c r="AM780">
        <v>78891.171681099702</v>
      </c>
      <c r="AN780">
        <v>10020.9642866615</v>
      </c>
      <c r="AO780">
        <v>35404.079387286198</v>
      </c>
      <c r="AP780">
        <v>396.07192657172499</v>
      </c>
      <c r="AQ780">
        <v>78891.171681099702</v>
      </c>
      <c r="AR780">
        <v>10020.9642866615</v>
      </c>
      <c r="AS780">
        <v>28224.122541400899</v>
      </c>
      <c r="AT780">
        <v>0</v>
      </c>
    </row>
    <row r="781" spans="1:46" x14ac:dyDescent="0.25">
      <c r="A781" t="s">
        <v>3699</v>
      </c>
      <c r="B781">
        <v>1924</v>
      </c>
      <c r="C781" t="s">
        <v>166</v>
      </c>
      <c r="D781">
        <v>1924</v>
      </c>
      <c r="E781" t="s">
        <v>166</v>
      </c>
      <c r="F781" t="s">
        <v>1871</v>
      </c>
      <c r="G781" t="s">
        <v>1871</v>
      </c>
      <c r="H781" t="s">
        <v>2899</v>
      </c>
      <c r="I781" t="s">
        <v>2895</v>
      </c>
      <c r="J781">
        <v>134.08168071729699</v>
      </c>
      <c r="K781">
        <v>1</v>
      </c>
      <c r="L781">
        <v>5</v>
      </c>
      <c r="M781">
        <v>1</v>
      </c>
      <c r="N781">
        <v>352312.42437354103</v>
      </c>
      <c r="O781">
        <v>175604.240781181</v>
      </c>
      <c r="P781">
        <v>297072.69503412797</v>
      </c>
      <c r="Q781">
        <v>68620.393874228801</v>
      </c>
      <c r="R781">
        <v>382203.05346170301</v>
      </c>
      <c r="S781">
        <v>67814.926438805196</v>
      </c>
      <c r="T781">
        <v>0</v>
      </c>
      <c r="U781">
        <v>1275812.80752478</v>
      </c>
      <c r="V781">
        <v>772863.05678449699</v>
      </c>
      <c r="W781">
        <v>173167.46899035599</v>
      </c>
      <c r="X781">
        <v>0</v>
      </c>
      <c r="Y781">
        <v>0</v>
      </c>
      <c r="Z781">
        <v>11427.4275523549</v>
      </c>
      <c r="AA781">
        <v>280533.573653067</v>
      </c>
      <c r="AB781">
        <v>37821.2805445056</v>
      </c>
      <c r="AC781">
        <v>58390.991644766204</v>
      </c>
      <c r="AD781">
        <v>9423.9347940390799</v>
      </c>
      <c r="AE781">
        <v>0</v>
      </c>
      <c r="AF781">
        <v>0</v>
      </c>
      <c r="AG781">
        <v>0</v>
      </c>
      <c r="AH781">
        <v>0</v>
      </c>
      <c r="AI781">
        <v>0</v>
      </c>
      <c r="AJ781">
        <v>1343627.7339635801</v>
      </c>
      <c r="AK781" s="63">
        <v>10020.9642866615</v>
      </c>
      <c r="AL781">
        <v>396.07192657172499</v>
      </c>
      <c r="AM781">
        <v>78891.171681099702</v>
      </c>
      <c r="AN781">
        <v>10020.9642866615</v>
      </c>
      <c r="AO781">
        <v>35404.079387286198</v>
      </c>
      <c r="AP781">
        <v>539.66620917061095</v>
      </c>
      <c r="AQ781">
        <v>36189.915802998497</v>
      </c>
      <c r="AR781">
        <v>10020.9642866615</v>
      </c>
      <c r="AS781">
        <v>10020.9642866615</v>
      </c>
      <c r="AT781">
        <v>0</v>
      </c>
    </row>
    <row r="782" spans="1:46" x14ac:dyDescent="0.25">
      <c r="A782" t="s">
        <v>3700</v>
      </c>
      <c r="B782">
        <v>1924</v>
      </c>
      <c r="C782" t="s">
        <v>166</v>
      </c>
      <c r="D782">
        <v>3342</v>
      </c>
      <c r="E782" t="s">
        <v>1008</v>
      </c>
      <c r="F782" t="s">
        <v>2892</v>
      </c>
      <c r="G782" t="s">
        <v>2893</v>
      </c>
      <c r="H782" t="s">
        <v>2894</v>
      </c>
      <c r="I782" t="s">
        <v>2895</v>
      </c>
      <c r="J782">
        <v>330.22404963321702</v>
      </c>
      <c r="K782">
        <v>1</v>
      </c>
      <c r="L782">
        <v>2</v>
      </c>
      <c r="M782">
        <v>1</v>
      </c>
      <c r="N782">
        <v>2955965.7253992902</v>
      </c>
      <c r="O782">
        <v>922850.21087966103</v>
      </c>
      <c r="P782">
        <v>1000895.34331101</v>
      </c>
      <c r="Q782">
        <v>169002.23976421999</v>
      </c>
      <c r="R782">
        <v>941311.59022697702</v>
      </c>
      <c r="S782">
        <v>167018.48839005601</v>
      </c>
      <c r="T782">
        <v>2847880.19</v>
      </c>
      <c r="U782">
        <v>3142144.9195811599</v>
      </c>
      <c r="V782">
        <v>4588566.0913747204</v>
      </c>
      <c r="W782">
        <v>589252.30962290696</v>
      </c>
      <c r="X782">
        <v>0</v>
      </c>
      <c r="Y782">
        <v>0</v>
      </c>
      <c r="Z782">
        <v>28144.123664330102</v>
      </c>
      <c r="AA782">
        <v>690914.16705252696</v>
      </c>
      <c r="AB782">
        <v>93148.417866673204</v>
      </c>
      <c r="AC782">
        <v>143808.68154307501</v>
      </c>
      <c r="AD782">
        <v>23209.806846980398</v>
      </c>
      <c r="AE782">
        <v>0</v>
      </c>
      <c r="AF782">
        <v>0</v>
      </c>
      <c r="AG782">
        <v>0</v>
      </c>
      <c r="AH782">
        <v>0</v>
      </c>
      <c r="AI782">
        <v>0</v>
      </c>
      <c r="AJ782">
        <v>6157043.5979712103</v>
      </c>
      <c r="AK782" s="63">
        <v>18645.049035071501</v>
      </c>
      <c r="AL782">
        <v>396.07192657172499</v>
      </c>
      <c r="AM782">
        <v>78891.171681099702</v>
      </c>
      <c r="AN782">
        <v>10020.9642866615</v>
      </c>
      <c r="AO782">
        <v>35404.079387286198</v>
      </c>
      <c r="AP782">
        <v>396.07192657172499</v>
      </c>
      <c r="AQ782">
        <v>69679.580315536805</v>
      </c>
      <c r="AR782">
        <v>10020.9642866615</v>
      </c>
      <c r="AS782">
        <v>35404.079387286198</v>
      </c>
      <c r="AT782">
        <v>0</v>
      </c>
    </row>
    <row r="783" spans="1:46" x14ac:dyDescent="0.25">
      <c r="A783" t="s">
        <v>3701</v>
      </c>
      <c r="B783">
        <v>1924</v>
      </c>
      <c r="C783" t="s">
        <v>166</v>
      </c>
      <c r="D783">
        <v>4766</v>
      </c>
      <c r="E783" t="s">
        <v>1009</v>
      </c>
      <c r="F783" t="s">
        <v>2892</v>
      </c>
      <c r="G783" t="s">
        <v>2893</v>
      </c>
      <c r="H783" t="s">
        <v>2894</v>
      </c>
      <c r="I783" t="s">
        <v>2895</v>
      </c>
      <c r="J783">
        <v>529.27152941477198</v>
      </c>
      <c r="K783">
        <v>2</v>
      </c>
      <c r="L783">
        <v>1</v>
      </c>
      <c r="M783">
        <v>1</v>
      </c>
      <c r="N783">
        <v>4093555.36273816</v>
      </c>
      <c r="O783">
        <v>1251291.6997222099</v>
      </c>
      <c r="P783">
        <v>1400452.94389201</v>
      </c>
      <c r="Q783">
        <v>271060.07483822701</v>
      </c>
      <c r="R783">
        <v>1508701.2153374399</v>
      </c>
      <c r="S783">
        <v>267691.37768412899</v>
      </c>
      <c r="T783">
        <v>3488941.58</v>
      </c>
      <c r="U783">
        <v>5036119.7165280301</v>
      </c>
      <c r="V783">
        <v>6538737.6470598904</v>
      </c>
      <c r="W783">
        <v>684547.21213593602</v>
      </c>
      <c r="X783">
        <v>0</v>
      </c>
      <c r="Y783">
        <v>0</v>
      </c>
      <c r="Z783">
        <v>45108.414703300601</v>
      </c>
      <c r="AA783">
        <v>1107373.0041660799</v>
      </c>
      <c r="AB783">
        <v>149295.01846282699</v>
      </c>
      <c r="AC783">
        <v>230491.51298327799</v>
      </c>
      <c r="AD783">
        <v>37199.864700851103</v>
      </c>
      <c r="AE783">
        <v>0</v>
      </c>
      <c r="AF783">
        <v>0</v>
      </c>
      <c r="AG783">
        <v>0</v>
      </c>
      <c r="AH783">
        <v>0</v>
      </c>
      <c r="AI783">
        <v>0</v>
      </c>
      <c r="AJ783">
        <v>8792752.6742121708</v>
      </c>
      <c r="AK783" s="63">
        <v>16612.933410445301</v>
      </c>
      <c r="AL783">
        <v>396.07192657172499</v>
      </c>
      <c r="AM783">
        <v>78891.171681099702</v>
      </c>
      <c r="AN783">
        <v>10020.9642866615</v>
      </c>
      <c r="AO783">
        <v>35404.079387286198</v>
      </c>
      <c r="AP783">
        <v>396.07192657172499</v>
      </c>
      <c r="AQ783">
        <v>69679.580315536805</v>
      </c>
      <c r="AR783">
        <v>10020.9642866615</v>
      </c>
      <c r="AS783">
        <v>35404.079387286198</v>
      </c>
      <c r="AT783">
        <v>0</v>
      </c>
    </row>
    <row r="784" spans="1:46" x14ac:dyDescent="0.25">
      <c r="A784" t="s">
        <v>3702</v>
      </c>
      <c r="B784">
        <v>1924</v>
      </c>
      <c r="C784" t="s">
        <v>166</v>
      </c>
      <c r="D784">
        <v>87</v>
      </c>
      <c r="E784" t="s">
        <v>1010</v>
      </c>
      <c r="F784" t="s">
        <v>2892</v>
      </c>
      <c r="G784" t="s">
        <v>2903</v>
      </c>
      <c r="H784" t="s">
        <v>2894</v>
      </c>
      <c r="I784" t="s">
        <v>2895</v>
      </c>
      <c r="J784">
        <v>1189.16109046716</v>
      </c>
      <c r="K784">
        <v>1</v>
      </c>
      <c r="L784">
        <v>1</v>
      </c>
      <c r="M784">
        <v>1</v>
      </c>
      <c r="N784">
        <v>7346008.7710244097</v>
      </c>
      <c r="O784">
        <v>4365327.28454859</v>
      </c>
      <c r="P784">
        <v>3295364.68773484</v>
      </c>
      <c r="Q784">
        <v>687840.83538240299</v>
      </c>
      <c r="R784">
        <v>3389732.2691881098</v>
      </c>
      <c r="S784">
        <v>601445.86078056903</v>
      </c>
      <c r="T784">
        <v>7769178.8899999997</v>
      </c>
      <c r="U784">
        <v>11315094.9578784</v>
      </c>
      <c r="V784">
        <v>14617788.137855301</v>
      </c>
      <c r="W784">
        <v>1541669.61520287</v>
      </c>
      <c r="X784">
        <v>0</v>
      </c>
      <c r="Y784">
        <v>0</v>
      </c>
      <c r="Z784">
        <v>101349.059295017</v>
      </c>
      <c r="AA784">
        <v>2488032.7317891102</v>
      </c>
      <c r="AB784">
        <v>335434.30373607198</v>
      </c>
      <c r="AC784">
        <v>517865.63926023099</v>
      </c>
      <c r="AD784">
        <v>83580.221520338295</v>
      </c>
      <c r="AE784">
        <v>0</v>
      </c>
      <c r="AF784">
        <v>0</v>
      </c>
      <c r="AG784">
        <v>0</v>
      </c>
      <c r="AH784">
        <v>0</v>
      </c>
      <c r="AI784">
        <v>0</v>
      </c>
      <c r="AJ784">
        <v>19685719.7086589</v>
      </c>
      <c r="AK784" s="63">
        <v>16554.291816700301</v>
      </c>
      <c r="AL784">
        <v>396.07192657172499</v>
      </c>
      <c r="AM784">
        <v>78891.171681099702</v>
      </c>
      <c r="AN784">
        <v>10020.9642866615</v>
      </c>
      <c r="AO784">
        <v>35404.079387286198</v>
      </c>
      <c r="AP784">
        <v>396.07192657172499</v>
      </c>
      <c r="AQ784">
        <v>78891.171681099702</v>
      </c>
      <c r="AR784">
        <v>10020.9642866615</v>
      </c>
      <c r="AS784">
        <v>28224.122541400899</v>
      </c>
      <c r="AT784">
        <v>0</v>
      </c>
    </row>
    <row r="785" spans="1:46" x14ac:dyDescent="0.25">
      <c r="A785" t="s">
        <v>3703</v>
      </c>
      <c r="B785">
        <v>1924</v>
      </c>
      <c r="C785" t="s">
        <v>166</v>
      </c>
      <c r="D785">
        <v>76</v>
      </c>
      <c r="E785" t="s">
        <v>670</v>
      </c>
      <c r="F785" t="s">
        <v>2892</v>
      </c>
      <c r="G785" t="s">
        <v>2893</v>
      </c>
      <c r="H785" t="s">
        <v>2894</v>
      </c>
      <c r="I785" t="s">
        <v>2895</v>
      </c>
      <c r="J785">
        <v>393.92685928682499</v>
      </c>
      <c r="K785">
        <v>3</v>
      </c>
      <c r="L785">
        <v>1</v>
      </c>
      <c r="M785">
        <v>1</v>
      </c>
      <c r="N785">
        <v>3186112.0330397901</v>
      </c>
      <c r="O785">
        <v>1135059.80560216</v>
      </c>
      <c r="P785">
        <v>1073349.62705534</v>
      </c>
      <c r="Q785">
        <v>201604.09757164301</v>
      </c>
      <c r="R785">
        <v>1122897.98020544</v>
      </c>
      <c r="S785">
        <v>199237.66499564401</v>
      </c>
      <c r="T785">
        <v>2970734.22</v>
      </c>
      <c r="U785">
        <v>3748289.3234743699</v>
      </c>
      <c r="V785">
        <v>5113870.9762528697</v>
      </c>
      <c r="W785">
        <v>636264.81310616306</v>
      </c>
      <c r="X785">
        <v>0</v>
      </c>
      <c r="Y785">
        <v>0</v>
      </c>
      <c r="Z785">
        <v>33573.345898894098</v>
      </c>
      <c r="AA785">
        <v>824196.92983014497</v>
      </c>
      <c r="AB785">
        <v>111117.4783863</v>
      </c>
      <c r="AC785">
        <v>171550.50433596401</v>
      </c>
      <c r="AD785">
        <v>27687.160659679499</v>
      </c>
      <c r="AE785">
        <v>0</v>
      </c>
      <c r="AF785">
        <v>0</v>
      </c>
      <c r="AG785">
        <v>0</v>
      </c>
      <c r="AH785">
        <v>0</v>
      </c>
      <c r="AI785">
        <v>0</v>
      </c>
      <c r="AJ785">
        <v>6918261.2084700204</v>
      </c>
      <c r="AK785" s="63">
        <v>17562.298800835801</v>
      </c>
      <c r="AL785">
        <v>396.07192657172499</v>
      </c>
      <c r="AM785">
        <v>78891.171681099702</v>
      </c>
      <c r="AN785">
        <v>10020.9642866615</v>
      </c>
      <c r="AO785">
        <v>35404.079387286198</v>
      </c>
      <c r="AP785">
        <v>396.07192657172499</v>
      </c>
      <c r="AQ785">
        <v>69679.580315536805</v>
      </c>
      <c r="AR785">
        <v>10020.9642866615</v>
      </c>
      <c r="AS785">
        <v>35404.079387286198</v>
      </c>
      <c r="AT785">
        <v>0</v>
      </c>
    </row>
    <row r="786" spans="1:46" x14ac:dyDescent="0.25">
      <c r="A786" t="s">
        <v>3704</v>
      </c>
      <c r="B786">
        <v>1924</v>
      </c>
      <c r="C786" t="s">
        <v>166</v>
      </c>
      <c r="D786">
        <v>4767</v>
      </c>
      <c r="E786" t="s">
        <v>1011</v>
      </c>
      <c r="F786" t="s">
        <v>2892</v>
      </c>
      <c r="G786" t="s">
        <v>2911</v>
      </c>
      <c r="H786" t="s">
        <v>2894</v>
      </c>
      <c r="I786" t="s">
        <v>2895</v>
      </c>
      <c r="J786">
        <v>911.31037975404104</v>
      </c>
      <c r="K786">
        <v>1</v>
      </c>
      <c r="L786">
        <v>1</v>
      </c>
      <c r="M786">
        <v>1</v>
      </c>
      <c r="N786">
        <v>2394555.0766541101</v>
      </c>
      <c r="O786">
        <v>1193525.9648939699</v>
      </c>
      <c r="P786">
        <v>2019108.2710017301</v>
      </c>
      <c r="Q786">
        <v>466390.91086757398</v>
      </c>
      <c r="R786">
        <v>2597712.1403163201</v>
      </c>
      <c r="S786">
        <v>460916.40584549698</v>
      </c>
      <c r="T786">
        <v>0</v>
      </c>
      <c r="U786">
        <v>8671292.3637336995</v>
      </c>
      <c r="V786">
        <v>5252903.4690515399</v>
      </c>
      <c r="W786">
        <v>1176964.0049439699</v>
      </c>
      <c r="X786">
        <v>0</v>
      </c>
      <c r="Y786">
        <v>0</v>
      </c>
      <c r="Z786">
        <v>77668.576994537099</v>
      </c>
      <c r="AA786">
        <v>1906697.14290473</v>
      </c>
      <c r="AB786">
        <v>257059.16983893499</v>
      </c>
      <c r="AC786">
        <v>396864.92953651003</v>
      </c>
      <c r="AD786">
        <v>64051.476308986799</v>
      </c>
      <c r="AE786">
        <v>0</v>
      </c>
      <c r="AF786">
        <v>0</v>
      </c>
      <c r="AG786">
        <v>0</v>
      </c>
      <c r="AH786">
        <v>0</v>
      </c>
      <c r="AI786">
        <v>0</v>
      </c>
      <c r="AJ786">
        <v>9132208.7695792001</v>
      </c>
      <c r="AK786" s="63">
        <v>10020.9642866615</v>
      </c>
      <c r="AL786">
        <v>396.07192657172499</v>
      </c>
      <c r="AM786">
        <v>78891.171681099702</v>
      </c>
      <c r="AN786">
        <v>10020.9642866615</v>
      </c>
      <c r="AO786">
        <v>35404.079387286198</v>
      </c>
      <c r="AP786">
        <v>3712.8033307938799</v>
      </c>
      <c r="AQ786">
        <v>25435.7452526624</v>
      </c>
      <c r="AR786">
        <v>10020.9642866615</v>
      </c>
      <c r="AS786">
        <v>16489.627371051702</v>
      </c>
      <c r="AT786">
        <v>0</v>
      </c>
    </row>
    <row r="787" spans="1:46" x14ac:dyDescent="0.25">
      <c r="A787" t="s">
        <v>3705</v>
      </c>
      <c r="B787">
        <v>1924</v>
      </c>
      <c r="C787" t="s">
        <v>166</v>
      </c>
      <c r="D787">
        <v>84</v>
      </c>
      <c r="E787" t="s">
        <v>1012</v>
      </c>
      <c r="F787" t="s">
        <v>2892</v>
      </c>
      <c r="G787" t="s">
        <v>2911</v>
      </c>
      <c r="H787" t="s">
        <v>2894</v>
      </c>
      <c r="I787" t="s">
        <v>2895</v>
      </c>
      <c r="J787">
        <v>830.30457142851606</v>
      </c>
      <c r="K787">
        <v>2</v>
      </c>
      <c r="L787">
        <v>2</v>
      </c>
      <c r="M787">
        <v>1</v>
      </c>
      <c r="N787">
        <v>5858315.3771166103</v>
      </c>
      <c r="O787">
        <v>2409716.5101357098</v>
      </c>
      <c r="P787">
        <v>2211698.4126385702</v>
      </c>
      <c r="Q787">
        <v>424933.71519654198</v>
      </c>
      <c r="R787">
        <v>2366803.1367558101</v>
      </c>
      <c r="S787">
        <v>419945.83549372898</v>
      </c>
      <c r="T787">
        <v>5370960.5300000003</v>
      </c>
      <c r="U787">
        <v>7900506.6218432402</v>
      </c>
      <c r="V787">
        <v>10108961.642907601</v>
      </c>
      <c r="W787">
        <v>1120319.47242241</v>
      </c>
      <c r="X787">
        <v>0</v>
      </c>
      <c r="Y787">
        <v>0</v>
      </c>
      <c r="Z787">
        <v>70764.665878508997</v>
      </c>
      <c r="AA787">
        <v>1737212.0292438399</v>
      </c>
      <c r="AB787">
        <v>234209.34139090299</v>
      </c>
      <c r="AC787">
        <v>361587.85475784499</v>
      </c>
      <c r="AD787">
        <v>58357.980735883597</v>
      </c>
      <c r="AE787">
        <v>0</v>
      </c>
      <c r="AF787">
        <v>0</v>
      </c>
      <c r="AG787">
        <v>0</v>
      </c>
      <c r="AH787">
        <v>0</v>
      </c>
      <c r="AI787">
        <v>0</v>
      </c>
      <c r="AJ787">
        <v>13691412.987337001</v>
      </c>
      <c r="AK787" s="63">
        <v>16489.627371051702</v>
      </c>
      <c r="AL787">
        <v>396.07192657172499</v>
      </c>
      <c r="AM787">
        <v>78891.171681099702</v>
      </c>
      <c r="AN787">
        <v>10020.9642866615</v>
      </c>
      <c r="AO787">
        <v>35404.079387286198</v>
      </c>
      <c r="AP787">
        <v>3712.8033307938799</v>
      </c>
      <c r="AQ787">
        <v>25435.7452526624</v>
      </c>
      <c r="AR787">
        <v>10020.9642866615</v>
      </c>
      <c r="AS787">
        <v>16489.627371051702</v>
      </c>
      <c r="AT787">
        <v>0</v>
      </c>
    </row>
    <row r="788" spans="1:46" x14ac:dyDescent="0.25">
      <c r="A788" t="s">
        <v>3706</v>
      </c>
      <c r="B788">
        <v>1924</v>
      </c>
      <c r="C788" t="s">
        <v>166</v>
      </c>
      <c r="D788">
        <v>4713</v>
      </c>
      <c r="E788" t="s">
        <v>1013</v>
      </c>
      <c r="F788" t="s">
        <v>2892</v>
      </c>
      <c r="G788" t="s">
        <v>2893</v>
      </c>
      <c r="H788" t="s">
        <v>2894</v>
      </c>
      <c r="I788" t="s">
        <v>2895</v>
      </c>
      <c r="J788">
        <v>326.202205882339</v>
      </c>
      <c r="K788">
        <v>2</v>
      </c>
      <c r="L788">
        <v>1</v>
      </c>
      <c r="M788">
        <v>1</v>
      </c>
      <c r="N788">
        <v>857127.45675314695</v>
      </c>
      <c r="O788">
        <v>427220.85820128798</v>
      </c>
      <c r="P788">
        <v>722736.82660544803</v>
      </c>
      <c r="Q788">
        <v>166943.93843021701</v>
      </c>
      <c r="R788">
        <v>929847.227952371</v>
      </c>
      <c r="S788">
        <v>164984.34743466901</v>
      </c>
      <c r="T788">
        <v>0</v>
      </c>
      <c r="U788">
        <v>3103876.3079424701</v>
      </c>
      <c r="V788">
        <v>1880269.0465942801</v>
      </c>
      <c r="W788">
        <v>421292.529072757</v>
      </c>
      <c r="X788">
        <v>0</v>
      </c>
      <c r="Y788">
        <v>0</v>
      </c>
      <c r="Z788">
        <v>27801.352542696099</v>
      </c>
      <c r="AA788">
        <v>682499.42915491096</v>
      </c>
      <c r="AB788">
        <v>92013.950577821</v>
      </c>
      <c r="AC788">
        <v>142057.21599164599</v>
      </c>
      <c r="AD788">
        <v>22927.131443022801</v>
      </c>
      <c r="AE788">
        <v>0</v>
      </c>
      <c r="AF788">
        <v>0</v>
      </c>
      <c r="AG788">
        <v>0</v>
      </c>
      <c r="AH788">
        <v>0</v>
      </c>
      <c r="AI788">
        <v>0</v>
      </c>
      <c r="AJ788">
        <v>3268860.6553771398</v>
      </c>
      <c r="AK788" s="63">
        <v>10020.9642866615</v>
      </c>
      <c r="AL788">
        <v>396.07192657172499</v>
      </c>
      <c r="AM788">
        <v>78891.171681099702</v>
      </c>
      <c r="AN788">
        <v>10020.9642866615</v>
      </c>
      <c r="AO788">
        <v>35404.079387286198</v>
      </c>
      <c r="AP788">
        <v>396.07192657172499</v>
      </c>
      <c r="AQ788">
        <v>69679.580315536805</v>
      </c>
      <c r="AR788">
        <v>10020.9642866615</v>
      </c>
      <c r="AS788">
        <v>35404.079387286198</v>
      </c>
      <c r="AT788">
        <v>0</v>
      </c>
    </row>
    <row r="789" spans="1:46" x14ac:dyDescent="0.25">
      <c r="A789" t="s">
        <v>3707</v>
      </c>
      <c r="B789">
        <v>1924</v>
      </c>
      <c r="C789" t="s">
        <v>166</v>
      </c>
      <c r="D789">
        <v>2733</v>
      </c>
      <c r="E789" t="s">
        <v>1014</v>
      </c>
      <c r="F789" t="s">
        <v>2892</v>
      </c>
      <c r="G789" t="s">
        <v>2893</v>
      </c>
      <c r="H789" t="s">
        <v>2894</v>
      </c>
      <c r="I789" t="s">
        <v>2895</v>
      </c>
      <c r="J789">
        <v>158.720588235294</v>
      </c>
      <c r="K789">
        <v>1</v>
      </c>
      <c r="L789">
        <v>1</v>
      </c>
      <c r="M789">
        <v>1</v>
      </c>
      <c r="N789">
        <v>1471300.6375337699</v>
      </c>
      <c r="O789">
        <v>331195.241857571</v>
      </c>
      <c r="P789">
        <v>351662.90168958303</v>
      </c>
      <c r="Q789">
        <v>81230.107068982601</v>
      </c>
      <c r="R789">
        <v>452436.85152390302</v>
      </c>
      <c r="S789">
        <v>80276.6265899875</v>
      </c>
      <c r="T789">
        <v>1177569.02</v>
      </c>
      <c r="U789">
        <v>1510256.7196738</v>
      </c>
      <c r="V789">
        <v>2092453.72566538</v>
      </c>
      <c r="W789">
        <v>204988.79783075899</v>
      </c>
      <c r="X789">
        <v>0</v>
      </c>
      <c r="Y789">
        <v>0</v>
      </c>
      <c r="Z789">
        <v>13527.3365714306</v>
      </c>
      <c r="AA789">
        <v>332084.54422528698</v>
      </c>
      <c r="AB789">
        <v>44771.335380953402</v>
      </c>
      <c r="AC789">
        <v>69120.945470844294</v>
      </c>
      <c r="AD789">
        <v>11155.681119143201</v>
      </c>
      <c r="AE789">
        <v>0</v>
      </c>
      <c r="AF789">
        <v>0</v>
      </c>
      <c r="AG789">
        <v>0</v>
      </c>
      <c r="AH789">
        <v>0</v>
      </c>
      <c r="AI789">
        <v>0</v>
      </c>
      <c r="AJ789">
        <v>2768102.3662637901</v>
      </c>
      <c r="AK789" s="63">
        <v>17440.096442688598</v>
      </c>
      <c r="AL789">
        <v>396.07192657172499</v>
      </c>
      <c r="AM789">
        <v>78891.171681099702</v>
      </c>
      <c r="AN789">
        <v>10020.9642866615</v>
      </c>
      <c r="AO789">
        <v>35404.079387286198</v>
      </c>
      <c r="AP789">
        <v>396.07192657172499</v>
      </c>
      <c r="AQ789">
        <v>69679.580315536805</v>
      </c>
      <c r="AR789">
        <v>10020.9642866615</v>
      </c>
      <c r="AS789">
        <v>35404.079387286198</v>
      </c>
      <c r="AT789">
        <v>0</v>
      </c>
    </row>
    <row r="790" spans="1:46" x14ac:dyDescent="0.25">
      <c r="A790" t="s">
        <v>3708</v>
      </c>
      <c r="B790">
        <v>1924</v>
      </c>
      <c r="C790" t="s">
        <v>166</v>
      </c>
      <c r="D790">
        <v>3198</v>
      </c>
      <c r="E790" t="s">
        <v>1015</v>
      </c>
      <c r="F790" t="s">
        <v>2892</v>
      </c>
      <c r="G790" t="s">
        <v>2893</v>
      </c>
      <c r="H790" t="s">
        <v>2894</v>
      </c>
      <c r="I790" t="s">
        <v>2895</v>
      </c>
      <c r="J790">
        <v>486.243566176461</v>
      </c>
      <c r="K790">
        <v>2</v>
      </c>
      <c r="L790">
        <v>1</v>
      </c>
      <c r="M790">
        <v>1</v>
      </c>
      <c r="N790">
        <v>3910189.5590395802</v>
      </c>
      <c r="O790">
        <v>1140387.2002389501</v>
      </c>
      <c r="P790">
        <v>1334693.3039031201</v>
      </c>
      <c r="Q790">
        <v>248849.990925972</v>
      </c>
      <c r="R790">
        <v>1386048.9719739701</v>
      </c>
      <c r="S790">
        <v>245928.98519167499</v>
      </c>
      <c r="T790">
        <v>3393468.6</v>
      </c>
      <c r="U790">
        <v>4626700.4260815801</v>
      </c>
      <c r="V790">
        <v>6195768.5624688398</v>
      </c>
      <c r="W790">
        <v>628453.99365467299</v>
      </c>
      <c r="X790">
        <v>0</v>
      </c>
      <c r="Y790">
        <v>0</v>
      </c>
      <c r="Z790">
        <v>41441.255028684798</v>
      </c>
      <c r="AA790">
        <v>1017347.37031602</v>
      </c>
      <c r="AB790">
        <v>137157.84461335701</v>
      </c>
      <c r="AC790">
        <v>211753.34212728401</v>
      </c>
      <c r="AD790">
        <v>34175.643064391203</v>
      </c>
      <c r="AE790">
        <v>0</v>
      </c>
      <c r="AF790">
        <v>0</v>
      </c>
      <c r="AG790">
        <v>0</v>
      </c>
      <c r="AH790">
        <v>0</v>
      </c>
      <c r="AI790">
        <v>0</v>
      </c>
      <c r="AJ790">
        <v>8266098.0112732602</v>
      </c>
      <c r="AK790" s="63">
        <v>16999.912361356499</v>
      </c>
      <c r="AL790">
        <v>396.07192657172499</v>
      </c>
      <c r="AM790">
        <v>78891.171681099702</v>
      </c>
      <c r="AN790">
        <v>10020.9642866615</v>
      </c>
      <c r="AO790">
        <v>35404.079387286198</v>
      </c>
      <c r="AP790">
        <v>396.07192657172499</v>
      </c>
      <c r="AQ790">
        <v>69679.580315536805</v>
      </c>
      <c r="AR790">
        <v>10020.9642866615</v>
      </c>
      <c r="AS790">
        <v>35404.079387286198</v>
      </c>
      <c r="AT790">
        <v>0</v>
      </c>
    </row>
    <row r="791" spans="1:46" x14ac:dyDescent="0.25">
      <c r="A791" t="s">
        <v>3709</v>
      </c>
      <c r="B791">
        <v>1924</v>
      </c>
      <c r="C791" t="s">
        <v>166</v>
      </c>
      <c r="D791">
        <v>78</v>
      </c>
      <c r="E791" t="s">
        <v>1016</v>
      </c>
      <c r="F791" t="s">
        <v>2892</v>
      </c>
      <c r="G791" t="s">
        <v>2893</v>
      </c>
      <c r="H791" t="s">
        <v>2894</v>
      </c>
      <c r="I791" t="s">
        <v>2895</v>
      </c>
      <c r="J791">
        <v>564.43030520585796</v>
      </c>
      <c r="K791">
        <v>2</v>
      </c>
      <c r="L791">
        <v>1</v>
      </c>
      <c r="M791">
        <v>1</v>
      </c>
      <c r="N791">
        <v>4346556.8947070297</v>
      </c>
      <c r="O791">
        <v>1284937.7632690701</v>
      </c>
      <c r="P791">
        <v>1456362.8245127001</v>
      </c>
      <c r="Q791">
        <v>288864.441813196</v>
      </c>
      <c r="R791">
        <v>1608922.15075113</v>
      </c>
      <c r="S791">
        <v>285473.74572423502</v>
      </c>
      <c r="T791">
        <v>3614981.89</v>
      </c>
      <c r="U791">
        <v>5370662.1850531297</v>
      </c>
      <c r="V791">
        <v>6865349.2215517201</v>
      </c>
      <c r="W791">
        <v>732043.20761058398</v>
      </c>
      <c r="X791">
        <v>0</v>
      </c>
      <c r="Y791">
        <v>0</v>
      </c>
      <c r="Z791">
        <v>48104.904313460298</v>
      </c>
      <c r="AA791">
        <v>1180934.26149203</v>
      </c>
      <c r="AB791">
        <v>159212.480085341</v>
      </c>
      <c r="AC791">
        <v>245802.74545347699</v>
      </c>
      <c r="AD791">
        <v>39671.000270758101</v>
      </c>
      <c r="AE791">
        <v>0</v>
      </c>
      <c r="AF791">
        <v>0</v>
      </c>
      <c r="AG791">
        <v>0</v>
      </c>
      <c r="AH791">
        <v>0</v>
      </c>
      <c r="AI791">
        <v>0</v>
      </c>
      <c r="AJ791">
        <v>9271117.8207773697</v>
      </c>
      <c r="AK791" s="63">
        <v>16425.620196626402</v>
      </c>
      <c r="AL791">
        <v>396.07192657172499</v>
      </c>
      <c r="AM791">
        <v>78891.171681099702</v>
      </c>
      <c r="AN791">
        <v>10020.9642866615</v>
      </c>
      <c r="AO791">
        <v>35404.079387286198</v>
      </c>
      <c r="AP791">
        <v>396.07192657172499</v>
      </c>
      <c r="AQ791">
        <v>69679.580315536805</v>
      </c>
      <c r="AR791">
        <v>10020.9642866615</v>
      </c>
      <c r="AS791">
        <v>35404.079387286198</v>
      </c>
      <c r="AT791">
        <v>0</v>
      </c>
    </row>
    <row r="792" spans="1:46" x14ac:dyDescent="0.25">
      <c r="A792" t="s">
        <v>3710</v>
      </c>
      <c r="B792">
        <v>1924</v>
      </c>
      <c r="C792" t="s">
        <v>166</v>
      </c>
      <c r="D792">
        <v>4714</v>
      </c>
      <c r="E792" t="s">
        <v>1017</v>
      </c>
      <c r="F792" t="s">
        <v>2892</v>
      </c>
      <c r="G792" t="s">
        <v>2893</v>
      </c>
      <c r="H792" t="s">
        <v>2894</v>
      </c>
      <c r="I792" t="s">
        <v>2895</v>
      </c>
      <c r="J792">
        <v>543.37683823528801</v>
      </c>
      <c r="K792">
        <v>2</v>
      </c>
      <c r="L792">
        <v>1</v>
      </c>
      <c r="M792">
        <v>1</v>
      </c>
      <c r="N792">
        <v>1427774.5490880299</v>
      </c>
      <c r="O792">
        <v>711650.36585103604</v>
      </c>
      <c r="P792">
        <v>1203911.0853184301</v>
      </c>
      <c r="Q792">
        <v>278089.68728886498</v>
      </c>
      <c r="R792">
        <v>1548908.7371433999</v>
      </c>
      <c r="S792">
        <v>274825.46546511998</v>
      </c>
      <c r="T792">
        <v>0</v>
      </c>
      <c r="U792">
        <v>5170334.4246897604</v>
      </c>
      <c r="V792">
        <v>3132089.9464996401</v>
      </c>
      <c r="W792">
        <v>701775.15139880404</v>
      </c>
      <c r="X792">
        <v>0</v>
      </c>
      <c r="Y792">
        <v>0</v>
      </c>
      <c r="Z792">
        <v>46310.572923482003</v>
      </c>
      <c r="AA792">
        <v>1136884.9603835901</v>
      </c>
      <c r="AB792">
        <v>153273.793484244</v>
      </c>
      <c r="AC792">
        <v>236634.208727241</v>
      </c>
      <c r="AD792">
        <v>38191.256737878</v>
      </c>
      <c r="AE792">
        <v>0</v>
      </c>
      <c r="AF792">
        <v>0</v>
      </c>
      <c r="AG792">
        <v>0</v>
      </c>
      <c r="AH792">
        <v>0</v>
      </c>
      <c r="AI792">
        <v>0</v>
      </c>
      <c r="AJ792">
        <v>5445159.8901548795</v>
      </c>
      <c r="AK792" s="63">
        <v>10020.9642866615</v>
      </c>
      <c r="AL792">
        <v>396.07192657172499</v>
      </c>
      <c r="AM792">
        <v>78891.171681099702</v>
      </c>
      <c r="AN792">
        <v>10020.9642866615</v>
      </c>
      <c r="AO792">
        <v>35404.079387286198</v>
      </c>
      <c r="AP792">
        <v>396.07192657172499</v>
      </c>
      <c r="AQ792">
        <v>69679.580315536805</v>
      </c>
      <c r="AR792">
        <v>10020.9642866615</v>
      </c>
      <c r="AS792">
        <v>35404.079387286198</v>
      </c>
      <c r="AT792">
        <v>0</v>
      </c>
    </row>
    <row r="793" spans="1:46" x14ac:dyDescent="0.25">
      <c r="A793" t="s">
        <v>3711</v>
      </c>
      <c r="B793">
        <v>1924</v>
      </c>
      <c r="C793" t="s">
        <v>166</v>
      </c>
      <c r="D793">
        <v>79</v>
      </c>
      <c r="E793" t="s">
        <v>1018</v>
      </c>
      <c r="F793" t="s">
        <v>2892</v>
      </c>
      <c r="G793" t="s">
        <v>2893</v>
      </c>
      <c r="H793" t="s">
        <v>2894</v>
      </c>
      <c r="I793" t="s">
        <v>2895</v>
      </c>
      <c r="J793">
        <v>424.36029411763599</v>
      </c>
      <c r="K793">
        <v>1</v>
      </c>
      <c r="L793">
        <v>1</v>
      </c>
      <c r="M793">
        <v>1</v>
      </c>
      <c r="N793">
        <v>3608077.7302425401</v>
      </c>
      <c r="O793">
        <v>955061.45948372595</v>
      </c>
      <c r="P793">
        <v>1141448.8956106</v>
      </c>
      <c r="Q793">
        <v>217179.33703660101</v>
      </c>
      <c r="R793">
        <v>1209649.2176409899</v>
      </c>
      <c r="S793">
        <v>214630.082015558</v>
      </c>
      <c r="T793">
        <v>3093547.37</v>
      </c>
      <c r="U793">
        <v>4037869.2700144602</v>
      </c>
      <c r="V793">
        <v>5539186.7827936905</v>
      </c>
      <c r="W793">
        <v>548489.16625156696</v>
      </c>
      <c r="X793">
        <v>0</v>
      </c>
      <c r="Y793">
        <v>0</v>
      </c>
      <c r="Z793">
        <v>36167.107178122598</v>
      </c>
      <c r="AA793">
        <v>887871.55104574701</v>
      </c>
      <c r="AB793">
        <v>119702.03274533901</v>
      </c>
      <c r="AC793">
        <v>184803.90651156899</v>
      </c>
      <c r="AD793">
        <v>29826.175503988499</v>
      </c>
      <c r="AE793">
        <v>0</v>
      </c>
      <c r="AF793">
        <v>0</v>
      </c>
      <c r="AG793">
        <v>0</v>
      </c>
      <c r="AH793">
        <v>0</v>
      </c>
      <c r="AI793">
        <v>0</v>
      </c>
      <c r="AJ793">
        <v>7346046.7220300203</v>
      </c>
      <c r="AK793" s="63">
        <v>17310.871973318099</v>
      </c>
      <c r="AL793">
        <v>396.07192657172499</v>
      </c>
      <c r="AM793">
        <v>78891.171681099702</v>
      </c>
      <c r="AN793">
        <v>10020.9642866615</v>
      </c>
      <c r="AO793">
        <v>35404.079387286198</v>
      </c>
      <c r="AP793">
        <v>396.07192657172499</v>
      </c>
      <c r="AQ793">
        <v>69679.580315536805</v>
      </c>
      <c r="AR793">
        <v>10020.9642866615</v>
      </c>
      <c r="AS793">
        <v>35404.079387286198</v>
      </c>
      <c r="AT793">
        <v>0</v>
      </c>
    </row>
    <row r="794" spans="1:46" x14ac:dyDescent="0.25">
      <c r="A794" t="s">
        <v>3712</v>
      </c>
      <c r="B794">
        <v>1924</v>
      </c>
      <c r="C794" t="s">
        <v>166</v>
      </c>
      <c r="D794">
        <v>72</v>
      </c>
      <c r="E794" t="s">
        <v>1019</v>
      </c>
      <c r="F794" t="s">
        <v>2892</v>
      </c>
      <c r="G794" t="s">
        <v>2893</v>
      </c>
      <c r="H794" t="s">
        <v>2894</v>
      </c>
      <c r="I794" t="s">
        <v>2895</v>
      </c>
      <c r="J794">
        <v>377.37821691174503</v>
      </c>
      <c r="K794">
        <v>4</v>
      </c>
      <c r="L794">
        <v>2</v>
      </c>
      <c r="M794">
        <v>1</v>
      </c>
      <c r="N794">
        <v>3625257.2143733799</v>
      </c>
      <c r="O794">
        <v>1167640.0917380201</v>
      </c>
      <c r="P794">
        <v>1089292.2516924399</v>
      </c>
      <c r="Q794">
        <v>193134.824574864</v>
      </c>
      <c r="R794">
        <v>1075725.6773780501</v>
      </c>
      <c r="S794">
        <v>190867.804479841</v>
      </c>
      <c r="T794">
        <v>3560224.23</v>
      </c>
      <c r="U794">
        <v>3590825.8297567698</v>
      </c>
      <c r="V794">
        <v>5298343.2161011901</v>
      </c>
      <c r="W794">
        <v>924521.51072948205</v>
      </c>
      <c r="X794">
        <v>0</v>
      </c>
      <c r="Y794">
        <v>0</v>
      </c>
      <c r="Z794">
        <v>32162.9488124362</v>
      </c>
      <c r="AA794">
        <v>789572.887531808</v>
      </c>
      <c r="AB794">
        <v>106449.496581848</v>
      </c>
      <c r="AC794">
        <v>164343.76562649899</v>
      </c>
      <c r="AD794">
        <v>26524.038853342299</v>
      </c>
      <c r="AE794">
        <v>0</v>
      </c>
      <c r="AF794">
        <v>0</v>
      </c>
      <c r="AG794">
        <v>0</v>
      </c>
      <c r="AH794">
        <v>0</v>
      </c>
      <c r="AI794">
        <v>0</v>
      </c>
      <c r="AJ794">
        <v>7341917.86423661</v>
      </c>
      <c r="AK794" s="63">
        <v>19455.065330264199</v>
      </c>
      <c r="AL794">
        <v>396.07192657172499</v>
      </c>
      <c r="AM794">
        <v>78891.171681099702</v>
      </c>
      <c r="AN794">
        <v>10020.9642866615</v>
      </c>
      <c r="AO794">
        <v>35404.079387286198</v>
      </c>
      <c r="AP794">
        <v>396.07192657172499</v>
      </c>
      <c r="AQ794">
        <v>69679.580315536805</v>
      </c>
      <c r="AR794">
        <v>10020.9642866615</v>
      </c>
      <c r="AS794">
        <v>35404.079387286198</v>
      </c>
      <c r="AT794">
        <v>0</v>
      </c>
    </row>
    <row r="795" spans="1:46" x14ac:dyDescent="0.25">
      <c r="A795" t="s">
        <v>3713</v>
      </c>
      <c r="B795">
        <v>1996</v>
      </c>
      <c r="C795" t="s">
        <v>167</v>
      </c>
      <c r="D795">
        <v>296</v>
      </c>
      <c r="E795" t="s">
        <v>1020</v>
      </c>
      <c r="F795" t="s">
        <v>2892</v>
      </c>
      <c r="G795" t="s">
        <v>2893</v>
      </c>
      <c r="H795" t="s">
        <v>2904</v>
      </c>
      <c r="I795" t="s">
        <v>2895</v>
      </c>
      <c r="J795">
        <v>227.40540540539399</v>
      </c>
      <c r="K795">
        <v>1</v>
      </c>
      <c r="L795">
        <v>1</v>
      </c>
      <c r="M795">
        <v>1</v>
      </c>
      <c r="N795">
        <v>1674766.3631241601</v>
      </c>
      <c r="O795">
        <v>336926.26917678799</v>
      </c>
      <c r="P795">
        <v>743961.94556680205</v>
      </c>
      <c r="Q795">
        <v>296548.36457152502</v>
      </c>
      <c r="R795">
        <v>43279.3066919704</v>
      </c>
      <c r="S795">
        <v>107565.105423414</v>
      </c>
      <c r="T795">
        <v>2359707.11</v>
      </c>
      <c r="U795">
        <v>735775.13913124299</v>
      </c>
      <c r="V795">
        <v>2523617.4215418398</v>
      </c>
      <c r="W795">
        <v>571864.82758940605</v>
      </c>
      <c r="X795">
        <v>0</v>
      </c>
      <c r="Y795">
        <v>0</v>
      </c>
      <c r="Z795">
        <v>0</v>
      </c>
      <c r="AA795">
        <v>0</v>
      </c>
      <c r="AB795">
        <v>0</v>
      </c>
      <c r="AC795">
        <v>95520.999524291605</v>
      </c>
      <c r="AD795">
        <v>12044.1058991228</v>
      </c>
      <c r="AE795">
        <v>0</v>
      </c>
      <c r="AF795">
        <v>0</v>
      </c>
      <c r="AG795">
        <v>0</v>
      </c>
      <c r="AH795">
        <v>0</v>
      </c>
      <c r="AI795">
        <v>0</v>
      </c>
      <c r="AJ795">
        <v>3203047.3545546602</v>
      </c>
      <c r="AK795" s="63">
        <v>14085.185657063001</v>
      </c>
      <c r="AL795">
        <v>396.07192657172499</v>
      </c>
      <c r="AM795">
        <v>78891.171681099702</v>
      </c>
      <c r="AN795">
        <v>14085.185657063001</v>
      </c>
      <c r="AO795">
        <v>19237.129602405999</v>
      </c>
      <c r="AP795">
        <v>396.07192657172499</v>
      </c>
      <c r="AQ795">
        <v>69679.580315536805</v>
      </c>
      <c r="AR795">
        <v>14085.185657063001</v>
      </c>
      <c r="AS795">
        <v>14085.185657063001</v>
      </c>
      <c r="AT795">
        <v>0</v>
      </c>
    </row>
    <row r="796" spans="1:46" x14ac:dyDescent="0.25">
      <c r="A796" t="s">
        <v>3714</v>
      </c>
      <c r="B796">
        <v>1996</v>
      </c>
      <c r="C796" t="s">
        <v>167</v>
      </c>
      <c r="D796">
        <v>297</v>
      </c>
      <c r="E796" t="s">
        <v>1021</v>
      </c>
      <c r="F796" t="s">
        <v>2892</v>
      </c>
      <c r="G796" t="s">
        <v>2903</v>
      </c>
      <c r="H796" t="s">
        <v>2904</v>
      </c>
      <c r="I796" t="s">
        <v>2895</v>
      </c>
      <c r="J796">
        <v>93.027027027022001</v>
      </c>
      <c r="K796">
        <v>1</v>
      </c>
      <c r="L796">
        <v>1</v>
      </c>
      <c r="M796">
        <v>1</v>
      </c>
      <c r="N796">
        <v>846368.336875843</v>
      </c>
      <c r="O796">
        <v>380146.51082321198</v>
      </c>
      <c r="P796">
        <v>376806.83443319798</v>
      </c>
      <c r="Q796">
        <v>120835.445428475</v>
      </c>
      <c r="R796">
        <v>21413.1033080296</v>
      </c>
      <c r="S796">
        <v>44002.744576585603</v>
      </c>
      <c r="T796">
        <v>1444579.26</v>
      </c>
      <c r="U796">
        <v>300990.97086875798</v>
      </c>
      <c r="V796">
        <v>1520193.40845816</v>
      </c>
      <c r="W796">
        <v>225376.822410594</v>
      </c>
      <c r="X796">
        <v>0</v>
      </c>
      <c r="Y796">
        <v>0</v>
      </c>
      <c r="Z796">
        <v>0</v>
      </c>
      <c r="AA796">
        <v>0</v>
      </c>
      <c r="AB796">
        <v>0</v>
      </c>
      <c r="AC796">
        <v>39075.7404757084</v>
      </c>
      <c r="AD796">
        <v>4927.0041008771796</v>
      </c>
      <c r="AE796">
        <v>0</v>
      </c>
      <c r="AF796">
        <v>0</v>
      </c>
      <c r="AG796">
        <v>0</v>
      </c>
      <c r="AH796">
        <v>0</v>
      </c>
      <c r="AI796">
        <v>0</v>
      </c>
      <c r="AJ796">
        <v>1789572.9754453399</v>
      </c>
      <c r="AK796" s="63">
        <v>19237.129602405999</v>
      </c>
      <c r="AL796">
        <v>396.07192657172499</v>
      </c>
      <c r="AM796">
        <v>78891.171681099702</v>
      </c>
      <c r="AN796">
        <v>14085.185657063001</v>
      </c>
      <c r="AO796">
        <v>19237.129602405999</v>
      </c>
      <c r="AP796">
        <v>396.07192657172499</v>
      </c>
      <c r="AQ796">
        <v>78891.171681099702</v>
      </c>
      <c r="AR796">
        <v>19237.129602405999</v>
      </c>
      <c r="AS796">
        <v>19237.129602405999</v>
      </c>
      <c r="AT796">
        <v>0</v>
      </c>
    </row>
    <row r="797" spans="1:46" x14ac:dyDescent="0.25">
      <c r="A797" t="s">
        <v>3715</v>
      </c>
      <c r="B797">
        <v>2061</v>
      </c>
      <c r="C797" t="s">
        <v>168</v>
      </c>
      <c r="D797">
        <v>1289</v>
      </c>
      <c r="E797" t="s">
        <v>1022</v>
      </c>
      <c r="F797" t="s">
        <v>2892</v>
      </c>
      <c r="G797" t="s">
        <v>2907</v>
      </c>
      <c r="H797" t="s">
        <v>2904</v>
      </c>
      <c r="I797" t="s">
        <v>2895</v>
      </c>
      <c r="J797">
        <v>223.693548387086</v>
      </c>
      <c r="K797">
        <v>1</v>
      </c>
      <c r="L797">
        <v>2</v>
      </c>
      <c r="M797">
        <v>2</v>
      </c>
      <c r="N797">
        <v>2176423.48</v>
      </c>
      <c r="O797">
        <v>498462.88</v>
      </c>
      <c r="P797">
        <v>1100022.93</v>
      </c>
      <c r="Q797">
        <v>336066.64</v>
      </c>
      <c r="R797">
        <v>205262.1</v>
      </c>
      <c r="S797">
        <v>323146.14</v>
      </c>
      <c r="T797">
        <v>3967618.26</v>
      </c>
      <c r="U797">
        <v>348619.77</v>
      </c>
      <c r="V797">
        <v>3785338.7</v>
      </c>
      <c r="W797">
        <v>419870.47</v>
      </c>
      <c r="X797">
        <v>0</v>
      </c>
      <c r="Y797">
        <v>0</v>
      </c>
      <c r="Z797">
        <v>0</v>
      </c>
      <c r="AA797">
        <v>3566.28</v>
      </c>
      <c r="AB797">
        <v>107462.58</v>
      </c>
      <c r="AC797">
        <v>303630.93</v>
      </c>
      <c r="AD797">
        <v>19515.21</v>
      </c>
      <c r="AE797">
        <v>0</v>
      </c>
      <c r="AF797">
        <v>0</v>
      </c>
      <c r="AG797">
        <v>0</v>
      </c>
      <c r="AH797">
        <v>0</v>
      </c>
      <c r="AI797">
        <v>0</v>
      </c>
      <c r="AJ797">
        <v>4639384.17</v>
      </c>
      <c r="AK797" s="63">
        <v>20739.910486698001</v>
      </c>
      <c r="AL797">
        <v>396.07192657172499</v>
      </c>
      <c r="AM797">
        <v>78891.171681099702</v>
      </c>
      <c r="AN797">
        <v>20739.910486698001</v>
      </c>
      <c r="AO797">
        <v>20739.910486698001</v>
      </c>
      <c r="AP797">
        <v>396.07192657172499</v>
      </c>
      <c r="AQ797">
        <v>59280.106098625802</v>
      </c>
      <c r="AR797">
        <v>20739.910486698001</v>
      </c>
      <c r="AS797">
        <v>20739.910486698001</v>
      </c>
      <c r="AT797">
        <v>0</v>
      </c>
    </row>
    <row r="798" spans="1:46" x14ac:dyDescent="0.25">
      <c r="A798" t="s">
        <v>3716</v>
      </c>
      <c r="B798">
        <v>2141</v>
      </c>
      <c r="C798" t="s">
        <v>169</v>
      </c>
      <c r="D798">
        <v>726</v>
      </c>
      <c r="E798" t="s">
        <v>1023</v>
      </c>
      <c r="F798" t="s">
        <v>2892</v>
      </c>
      <c r="G798" t="s">
        <v>2903</v>
      </c>
      <c r="H798" t="s">
        <v>2904</v>
      </c>
      <c r="I798" t="s">
        <v>2895</v>
      </c>
      <c r="J798">
        <v>606.10294901054704</v>
      </c>
      <c r="K798">
        <v>1</v>
      </c>
      <c r="L798">
        <v>1</v>
      </c>
      <c r="M798">
        <v>2</v>
      </c>
      <c r="N798">
        <v>4161558.2981117498</v>
      </c>
      <c r="O798">
        <v>1999859.15864754</v>
      </c>
      <c r="P798">
        <v>1805499.97582871</v>
      </c>
      <c r="Q798">
        <v>260236.478334118</v>
      </c>
      <c r="R798">
        <v>85111.518607370599</v>
      </c>
      <c r="S798">
        <v>357190.32895358501</v>
      </c>
      <c r="T798">
        <v>6363703.8399999999</v>
      </c>
      <c r="U798">
        <v>1948561.5895294801</v>
      </c>
      <c r="V798">
        <v>7115140.8955732603</v>
      </c>
      <c r="W798">
        <v>1197124.5339562199</v>
      </c>
      <c r="X798">
        <v>0</v>
      </c>
      <c r="Y798">
        <v>0</v>
      </c>
      <c r="Z798">
        <v>0</v>
      </c>
      <c r="AA798">
        <v>0</v>
      </c>
      <c r="AB798">
        <v>0</v>
      </c>
      <c r="AC798">
        <v>208894.19727749901</v>
      </c>
      <c r="AD798">
        <v>148296.131676085</v>
      </c>
      <c r="AE798">
        <v>0</v>
      </c>
      <c r="AF798">
        <v>0</v>
      </c>
      <c r="AG798">
        <v>0</v>
      </c>
      <c r="AH798">
        <v>0</v>
      </c>
      <c r="AI798">
        <v>0</v>
      </c>
      <c r="AJ798">
        <v>8669455.7584830709</v>
      </c>
      <c r="AK798" s="63">
        <v>14303.6026678897</v>
      </c>
      <c r="AL798">
        <v>396.07192657172499</v>
      </c>
      <c r="AM798">
        <v>78891.171681099702</v>
      </c>
      <c r="AN798">
        <v>3804.22488002603</v>
      </c>
      <c r="AO798">
        <v>14303.6026678897</v>
      </c>
      <c r="AP798">
        <v>396.07192657172499</v>
      </c>
      <c r="AQ798">
        <v>78891.171681099702</v>
      </c>
      <c r="AR798">
        <v>14303.6026678897</v>
      </c>
      <c r="AS798">
        <v>14303.6026678897</v>
      </c>
      <c r="AT798">
        <v>0</v>
      </c>
    </row>
    <row r="799" spans="1:46" x14ac:dyDescent="0.25">
      <c r="A799" t="s">
        <v>3717</v>
      </c>
      <c r="B799">
        <v>2141</v>
      </c>
      <c r="C799" t="s">
        <v>169</v>
      </c>
      <c r="D799">
        <v>724</v>
      </c>
      <c r="E799" t="s">
        <v>1024</v>
      </c>
      <c r="F799" t="s">
        <v>2892</v>
      </c>
      <c r="G799" t="s">
        <v>2893</v>
      </c>
      <c r="H799" t="s">
        <v>2894</v>
      </c>
      <c r="I799" t="s">
        <v>2895</v>
      </c>
      <c r="J799">
        <v>396.22222222222001</v>
      </c>
      <c r="K799">
        <v>3</v>
      </c>
      <c r="L799">
        <v>1</v>
      </c>
      <c r="M799">
        <v>2</v>
      </c>
      <c r="N799">
        <v>2471248.4872635799</v>
      </c>
      <c r="O799">
        <v>951930.18929683999</v>
      </c>
      <c r="P799">
        <v>1078437.2102005901</v>
      </c>
      <c r="Q799">
        <v>170122.04926103199</v>
      </c>
      <c r="R799">
        <v>36863.232926222001</v>
      </c>
      <c r="S799">
        <v>233502.81684871399</v>
      </c>
      <c r="T799">
        <v>3434785.55</v>
      </c>
      <c r="U799">
        <v>1273815.6189482601</v>
      </c>
      <c r="V799">
        <v>4149293.1566363601</v>
      </c>
      <c r="W799">
        <v>559308.01231189899</v>
      </c>
      <c r="X799">
        <v>0</v>
      </c>
      <c r="Y799">
        <v>0</v>
      </c>
      <c r="Z799">
        <v>0</v>
      </c>
      <c r="AA799">
        <v>0</v>
      </c>
      <c r="AB799">
        <v>0</v>
      </c>
      <c r="AC799">
        <v>136558.52226051001</v>
      </c>
      <c r="AD799">
        <v>96944.294588203804</v>
      </c>
      <c r="AE799">
        <v>0</v>
      </c>
      <c r="AF799">
        <v>0</v>
      </c>
      <c r="AG799">
        <v>0</v>
      </c>
      <c r="AH799">
        <v>0</v>
      </c>
      <c r="AI799">
        <v>0</v>
      </c>
      <c r="AJ799">
        <v>4942103.9857969703</v>
      </c>
      <c r="AK799" s="63">
        <v>12473.061097076001</v>
      </c>
      <c r="AL799">
        <v>396.07192657172499</v>
      </c>
      <c r="AM799">
        <v>78891.171681099702</v>
      </c>
      <c r="AN799">
        <v>3804.22488002603</v>
      </c>
      <c r="AO799">
        <v>14303.6026678897</v>
      </c>
      <c r="AP799">
        <v>396.07192657172499</v>
      </c>
      <c r="AQ799">
        <v>69679.580315536805</v>
      </c>
      <c r="AR799">
        <v>12473.061097076001</v>
      </c>
      <c r="AS799">
        <v>13946.4838915971</v>
      </c>
      <c r="AT799">
        <v>0</v>
      </c>
    </row>
    <row r="800" spans="1:46" x14ac:dyDescent="0.25">
      <c r="A800" t="s">
        <v>3718</v>
      </c>
      <c r="B800">
        <v>2141</v>
      </c>
      <c r="C800" t="s">
        <v>169</v>
      </c>
      <c r="D800">
        <v>725</v>
      </c>
      <c r="E800" t="s">
        <v>1025</v>
      </c>
      <c r="F800" t="s">
        <v>2892</v>
      </c>
      <c r="G800" t="s">
        <v>2911</v>
      </c>
      <c r="H800" t="s">
        <v>2904</v>
      </c>
      <c r="I800" t="s">
        <v>2895</v>
      </c>
      <c r="J800">
        <v>466.666666666651</v>
      </c>
      <c r="K800">
        <v>2</v>
      </c>
      <c r="L800">
        <v>1</v>
      </c>
      <c r="M800">
        <v>2</v>
      </c>
      <c r="N800">
        <v>3060782.46862227</v>
      </c>
      <c r="O800">
        <v>1053961.7715946999</v>
      </c>
      <c r="P800">
        <v>1401204.6344762701</v>
      </c>
      <c r="Q800">
        <v>200368.089426897</v>
      </c>
      <c r="R800">
        <v>46636.7309226383</v>
      </c>
      <c r="S800">
        <v>275017.33896931302</v>
      </c>
      <c r="T800">
        <v>4262666.09</v>
      </c>
      <c r="U800">
        <v>1500287.60504277</v>
      </c>
      <c r="V800">
        <v>5143110.4924488403</v>
      </c>
      <c r="W800">
        <v>619843.202593931</v>
      </c>
      <c r="X800">
        <v>0</v>
      </c>
      <c r="Y800">
        <v>0</v>
      </c>
      <c r="Z800">
        <v>0</v>
      </c>
      <c r="AA800">
        <v>0</v>
      </c>
      <c r="AB800">
        <v>0</v>
      </c>
      <c r="AC800">
        <v>160837.29486655301</v>
      </c>
      <c r="AD800">
        <v>114180.04410276101</v>
      </c>
      <c r="AE800">
        <v>0</v>
      </c>
      <c r="AF800">
        <v>0</v>
      </c>
      <c r="AG800">
        <v>0</v>
      </c>
      <c r="AH800">
        <v>0</v>
      </c>
      <c r="AI800">
        <v>0</v>
      </c>
      <c r="AJ800">
        <v>6037971.0340120904</v>
      </c>
      <c r="AK800" s="63">
        <v>12938.509358597799</v>
      </c>
      <c r="AL800">
        <v>396.07192657172499</v>
      </c>
      <c r="AM800">
        <v>78891.171681099702</v>
      </c>
      <c r="AN800">
        <v>3804.22488002603</v>
      </c>
      <c r="AO800">
        <v>14303.6026678897</v>
      </c>
      <c r="AP800">
        <v>3712.8033307938799</v>
      </c>
      <c r="AQ800">
        <v>25435.7452526624</v>
      </c>
      <c r="AR800">
        <v>12938.509358597799</v>
      </c>
      <c r="AS800">
        <v>12938.509358597799</v>
      </c>
      <c r="AT800">
        <v>0</v>
      </c>
    </row>
    <row r="801" spans="1:46" x14ac:dyDescent="0.25">
      <c r="A801" t="s">
        <v>3719</v>
      </c>
      <c r="B801">
        <v>2141</v>
      </c>
      <c r="C801" t="s">
        <v>169</v>
      </c>
      <c r="D801">
        <v>3146</v>
      </c>
      <c r="E801" t="s">
        <v>1026</v>
      </c>
      <c r="F801" t="s">
        <v>2892</v>
      </c>
      <c r="G801" t="s">
        <v>2893</v>
      </c>
      <c r="H801" t="s">
        <v>2894</v>
      </c>
      <c r="I801" t="s">
        <v>2895</v>
      </c>
      <c r="J801">
        <v>369.13194444440398</v>
      </c>
      <c r="K801">
        <v>4</v>
      </c>
      <c r="L801">
        <v>1</v>
      </c>
      <c r="M801">
        <v>2</v>
      </c>
      <c r="N801">
        <v>2768230.1050612601</v>
      </c>
      <c r="O801">
        <v>897480.05856495595</v>
      </c>
      <c r="P801">
        <v>1072265.1886656601</v>
      </c>
      <c r="Q801">
        <v>158490.56240306399</v>
      </c>
      <c r="R801">
        <v>34088.905752123101</v>
      </c>
      <c r="S801">
        <v>217537.89662072499</v>
      </c>
      <c r="T801">
        <v>3743831.79</v>
      </c>
      <c r="U801">
        <v>1186723.03044706</v>
      </c>
      <c r="V801">
        <v>4389083.1159615004</v>
      </c>
      <c r="W801">
        <v>541471.70448556298</v>
      </c>
      <c r="X801">
        <v>0</v>
      </c>
      <c r="Y801">
        <v>0</v>
      </c>
      <c r="Z801">
        <v>0</v>
      </c>
      <c r="AA801">
        <v>0</v>
      </c>
      <c r="AB801">
        <v>0</v>
      </c>
      <c r="AC801">
        <v>127221.82155700801</v>
      </c>
      <c r="AD801">
        <v>90316.0750637171</v>
      </c>
      <c r="AE801">
        <v>0</v>
      </c>
      <c r="AF801">
        <v>0</v>
      </c>
      <c r="AG801">
        <v>0</v>
      </c>
      <c r="AH801">
        <v>0</v>
      </c>
      <c r="AI801">
        <v>0</v>
      </c>
      <c r="AJ801">
        <v>5148092.71706778</v>
      </c>
      <c r="AK801" s="63">
        <v>13946.4838915971</v>
      </c>
      <c r="AL801">
        <v>396.07192657172499</v>
      </c>
      <c r="AM801">
        <v>78891.171681099702</v>
      </c>
      <c r="AN801">
        <v>3804.22488002603</v>
      </c>
      <c r="AO801">
        <v>14303.6026678897</v>
      </c>
      <c r="AP801">
        <v>396.07192657172499</v>
      </c>
      <c r="AQ801">
        <v>69679.580315536805</v>
      </c>
      <c r="AR801">
        <v>12473.061097076001</v>
      </c>
      <c r="AS801">
        <v>13946.4838915971</v>
      </c>
      <c r="AT801">
        <v>0</v>
      </c>
    </row>
    <row r="802" spans="1:46" x14ac:dyDescent="0.25">
      <c r="A802" t="s">
        <v>3720</v>
      </c>
      <c r="B802">
        <v>2141</v>
      </c>
      <c r="C802" t="s">
        <v>169</v>
      </c>
      <c r="D802">
        <v>2141</v>
      </c>
      <c r="E802" t="s">
        <v>169</v>
      </c>
      <c r="F802" t="s">
        <v>1871</v>
      </c>
      <c r="G802" t="s">
        <v>1871</v>
      </c>
      <c r="H802" t="s">
        <v>2899</v>
      </c>
      <c r="I802" t="s">
        <v>2895</v>
      </c>
      <c r="J802">
        <v>3</v>
      </c>
      <c r="K802">
        <v>0</v>
      </c>
      <c r="L802">
        <v>0</v>
      </c>
      <c r="M802">
        <v>2</v>
      </c>
      <c r="N802">
        <v>273.280941143174</v>
      </c>
      <c r="O802">
        <v>1918.2018959659899</v>
      </c>
      <c r="P802">
        <v>5896.2708287761998</v>
      </c>
      <c r="Q802">
        <v>1288.0805748872399</v>
      </c>
      <c r="R802">
        <v>268.87179164554101</v>
      </c>
      <c r="S802">
        <v>1767.9686076599301</v>
      </c>
      <c r="T802">
        <v>0</v>
      </c>
      <c r="U802">
        <v>9644.7060324181402</v>
      </c>
      <c r="V802">
        <v>8633.2293800285497</v>
      </c>
      <c r="W802">
        <v>1011.47665238959</v>
      </c>
      <c r="X802">
        <v>0</v>
      </c>
      <c r="Y802">
        <v>0</v>
      </c>
      <c r="Z802">
        <v>0</v>
      </c>
      <c r="AA802">
        <v>0</v>
      </c>
      <c r="AB802">
        <v>0</v>
      </c>
      <c r="AC802">
        <v>1033.95403842787</v>
      </c>
      <c r="AD802">
        <v>734.01456923205797</v>
      </c>
      <c r="AE802">
        <v>0</v>
      </c>
      <c r="AF802">
        <v>0</v>
      </c>
      <c r="AG802">
        <v>0</v>
      </c>
      <c r="AH802">
        <v>0</v>
      </c>
      <c r="AI802">
        <v>0</v>
      </c>
      <c r="AJ802">
        <v>11412.674640078099</v>
      </c>
      <c r="AK802" s="63">
        <v>3804.22488002603</v>
      </c>
      <c r="AL802">
        <v>396.07192657172499</v>
      </c>
      <c r="AM802">
        <v>78891.171681099702</v>
      </c>
      <c r="AN802">
        <v>3804.22488002603</v>
      </c>
      <c r="AO802">
        <v>14303.6026678897</v>
      </c>
      <c r="AP802">
        <v>539.66620917061095</v>
      </c>
      <c r="AQ802">
        <v>36189.915802998497</v>
      </c>
      <c r="AR802">
        <v>3804.22488002603</v>
      </c>
      <c r="AS802">
        <v>3804.22488002603</v>
      </c>
      <c r="AT802">
        <v>0</v>
      </c>
    </row>
    <row r="803" spans="1:46" x14ac:dyDescent="0.25">
      <c r="A803" t="s">
        <v>3721</v>
      </c>
      <c r="B803">
        <v>2214</v>
      </c>
      <c r="C803" t="s">
        <v>170</v>
      </c>
      <c r="D803">
        <v>3365</v>
      </c>
      <c r="E803" t="s">
        <v>1027</v>
      </c>
      <c r="F803" t="s">
        <v>2906</v>
      </c>
      <c r="G803" t="s">
        <v>2907</v>
      </c>
      <c r="H803" t="s">
        <v>2904</v>
      </c>
      <c r="I803" t="s">
        <v>2895</v>
      </c>
      <c r="J803">
        <v>266.841666666663</v>
      </c>
      <c r="K803">
        <v>1</v>
      </c>
      <c r="L803">
        <v>1</v>
      </c>
      <c r="M803">
        <v>2</v>
      </c>
      <c r="N803">
        <v>2705202.11</v>
      </c>
      <c r="O803">
        <v>592893.74</v>
      </c>
      <c r="P803">
        <v>979987.16</v>
      </c>
      <c r="Q803">
        <v>372024.1</v>
      </c>
      <c r="R803">
        <v>369888.16</v>
      </c>
      <c r="S803">
        <v>137795.15</v>
      </c>
      <c r="T803">
        <v>2703202.86</v>
      </c>
      <c r="U803">
        <v>2316792.41</v>
      </c>
      <c r="V803">
        <v>4263183.03</v>
      </c>
      <c r="W803">
        <v>756812.24</v>
      </c>
      <c r="X803">
        <v>0</v>
      </c>
      <c r="Y803">
        <v>0</v>
      </c>
      <c r="Z803">
        <v>0</v>
      </c>
      <c r="AA803">
        <v>0</v>
      </c>
      <c r="AB803">
        <v>0</v>
      </c>
      <c r="AC803">
        <v>137795.15</v>
      </c>
      <c r="AD803">
        <v>0</v>
      </c>
      <c r="AE803">
        <v>0</v>
      </c>
      <c r="AF803">
        <v>0</v>
      </c>
      <c r="AG803">
        <v>0</v>
      </c>
      <c r="AH803">
        <v>0</v>
      </c>
      <c r="AI803">
        <v>0</v>
      </c>
      <c r="AJ803">
        <v>5157790.42</v>
      </c>
      <c r="AK803" s="63">
        <v>19329.0293994569</v>
      </c>
      <c r="AL803">
        <v>396.07192657172499</v>
      </c>
      <c r="AM803">
        <v>78891.171681099702</v>
      </c>
      <c r="AN803">
        <v>19329.0293994569</v>
      </c>
      <c r="AO803">
        <v>19329.0293994569</v>
      </c>
      <c r="AP803">
        <v>396.07192657172499</v>
      </c>
      <c r="AQ803">
        <v>59280.106098625802</v>
      </c>
      <c r="AR803">
        <v>19329.0293994569</v>
      </c>
      <c r="AS803">
        <v>19329.0293994569</v>
      </c>
      <c r="AT803">
        <v>0</v>
      </c>
    </row>
    <row r="804" spans="1:46" x14ac:dyDescent="0.25">
      <c r="A804" t="s">
        <v>3722</v>
      </c>
      <c r="B804">
        <v>2143</v>
      </c>
      <c r="C804" t="s">
        <v>171</v>
      </c>
      <c r="D804">
        <v>656</v>
      </c>
      <c r="E804" t="s">
        <v>1028</v>
      </c>
      <c r="F804" t="s">
        <v>2892</v>
      </c>
      <c r="G804" t="s">
        <v>2893</v>
      </c>
      <c r="H804" t="s">
        <v>2904</v>
      </c>
      <c r="I804" t="s">
        <v>2895</v>
      </c>
      <c r="J804">
        <v>214.555555555544</v>
      </c>
      <c r="K804">
        <v>1</v>
      </c>
      <c r="L804">
        <v>1</v>
      </c>
      <c r="M804">
        <v>1</v>
      </c>
      <c r="N804">
        <v>1225545.11559035</v>
      </c>
      <c r="O804">
        <v>424422.650266107</v>
      </c>
      <c r="P804">
        <v>506233.29335711797</v>
      </c>
      <c r="Q804">
        <v>141459.11485720801</v>
      </c>
      <c r="R804">
        <v>50262.886785352501</v>
      </c>
      <c r="S804">
        <v>126870.351716527</v>
      </c>
      <c r="T804">
        <v>1825079.7</v>
      </c>
      <c r="U804">
        <v>522843.36085613299</v>
      </c>
      <c r="V804">
        <v>2010264.0795859001</v>
      </c>
      <c r="W804">
        <v>334681.32439235703</v>
      </c>
      <c r="X804">
        <v>0</v>
      </c>
      <c r="Y804">
        <v>0</v>
      </c>
      <c r="Z804">
        <v>0</v>
      </c>
      <c r="AA804">
        <v>2977.6568778752699</v>
      </c>
      <c r="AB804">
        <v>0</v>
      </c>
      <c r="AC804">
        <v>79189.073545918305</v>
      </c>
      <c r="AD804">
        <v>47681.278170608603</v>
      </c>
      <c r="AE804">
        <v>0</v>
      </c>
      <c r="AF804">
        <v>0</v>
      </c>
      <c r="AG804">
        <v>0</v>
      </c>
      <c r="AH804">
        <v>0</v>
      </c>
      <c r="AI804">
        <v>0</v>
      </c>
      <c r="AJ804">
        <v>2474793.41257266</v>
      </c>
      <c r="AK804" s="63">
        <v>11534.5109855801</v>
      </c>
      <c r="AL804">
        <v>396.07192657172499</v>
      </c>
      <c r="AM804">
        <v>78891.171681099702</v>
      </c>
      <c r="AN804">
        <v>3028.1840565273201</v>
      </c>
      <c r="AO804">
        <v>13594.305911994399</v>
      </c>
      <c r="AP804">
        <v>396.07192657172499</v>
      </c>
      <c r="AQ804">
        <v>69679.580315536805</v>
      </c>
      <c r="AR804">
        <v>11470.334723423901</v>
      </c>
      <c r="AS804">
        <v>12566.0809599109</v>
      </c>
      <c r="AT804">
        <v>0</v>
      </c>
    </row>
    <row r="805" spans="1:46" x14ac:dyDescent="0.25">
      <c r="A805" t="s">
        <v>3723</v>
      </c>
      <c r="B805">
        <v>2143</v>
      </c>
      <c r="C805" t="s">
        <v>171</v>
      </c>
      <c r="D805">
        <v>2143</v>
      </c>
      <c r="E805" t="s">
        <v>171</v>
      </c>
      <c r="F805" t="s">
        <v>1871</v>
      </c>
      <c r="G805" t="s">
        <v>1871</v>
      </c>
      <c r="H805" t="s">
        <v>2899</v>
      </c>
      <c r="I805" t="s">
        <v>2895</v>
      </c>
      <c r="J805">
        <v>0.98611111111000005</v>
      </c>
      <c r="K805">
        <v>0</v>
      </c>
      <c r="L805">
        <v>0</v>
      </c>
      <c r="M805">
        <v>1</v>
      </c>
      <c r="N805">
        <v>10.132141177790601</v>
      </c>
      <c r="O805">
        <v>456.91312913555203</v>
      </c>
      <c r="P805">
        <v>1054.8097597318699</v>
      </c>
      <c r="Q805">
        <v>650.15517574126</v>
      </c>
      <c r="R805">
        <v>231.01145531824201</v>
      </c>
      <c r="S805">
        <v>583.10428352302802</v>
      </c>
      <c r="T805">
        <v>0</v>
      </c>
      <c r="U805">
        <v>2403.0216611047099</v>
      </c>
      <c r="V805">
        <v>2053.6328521857099</v>
      </c>
      <c r="W805">
        <v>335.70330669677401</v>
      </c>
      <c r="X805">
        <v>0</v>
      </c>
      <c r="Y805">
        <v>0</v>
      </c>
      <c r="Z805">
        <v>0</v>
      </c>
      <c r="AA805">
        <v>13.6855022222241</v>
      </c>
      <c r="AB805">
        <v>0</v>
      </c>
      <c r="AC805">
        <v>363.958067177251</v>
      </c>
      <c r="AD805">
        <v>219.14621634577799</v>
      </c>
      <c r="AE805">
        <v>0</v>
      </c>
      <c r="AF805">
        <v>0</v>
      </c>
      <c r="AG805">
        <v>0</v>
      </c>
      <c r="AH805">
        <v>0</v>
      </c>
      <c r="AI805">
        <v>0</v>
      </c>
      <c r="AJ805">
        <v>2986.12594462774</v>
      </c>
      <c r="AK805" s="63">
        <v>3028.1840565273201</v>
      </c>
      <c r="AL805">
        <v>396.07192657172499</v>
      </c>
      <c r="AM805">
        <v>78891.171681099702</v>
      </c>
      <c r="AN805">
        <v>3028.1840565273201</v>
      </c>
      <c r="AO805">
        <v>13594.305911994399</v>
      </c>
      <c r="AP805">
        <v>539.66620917061095</v>
      </c>
      <c r="AQ805">
        <v>36189.915802998497</v>
      </c>
      <c r="AR805">
        <v>3028.1840565273201</v>
      </c>
      <c r="AS805">
        <v>3028.1840565273201</v>
      </c>
      <c r="AT805">
        <v>0</v>
      </c>
    </row>
    <row r="806" spans="1:46" x14ac:dyDescent="0.25">
      <c r="A806" t="s">
        <v>3724</v>
      </c>
      <c r="B806">
        <v>2143</v>
      </c>
      <c r="C806" t="s">
        <v>171</v>
      </c>
      <c r="D806">
        <v>788</v>
      </c>
      <c r="E806" t="s">
        <v>1030</v>
      </c>
      <c r="F806" t="s">
        <v>2892</v>
      </c>
      <c r="G806" t="s">
        <v>2893</v>
      </c>
      <c r="H806" t="s">
        <v>2894</v>
      </c>
      <c r="I806" t="s">
        <v>2895</v>
      </c>
      <c r="J806">
        <v>374.38071895422502</v>
      </c>
      <c r="K806">
        <v>2</v>
      </c>
      <c r="L806">
        <v>1</v>
      </c>
      <c r="M806">
        <v>1</v>
      </c>
      <c r="N806">
        <v>2653304.0647535999</v>
      </c>
      <c r="O806">
        <v>695046.20403608598</v>
      </c>
      <c r="P806">
        <v>800232.30418356601</v>
      </c>
      <c r="Q806">
        <v>246833.809479986</v>
      </c>
      <c r="R806">
        <v>87704.350710898405</v>
      </c>
      <c r="S806">
        <v>221377.69104427801</v>
      </c>
      <c r="T806">
        <v>3570804.7</v>
      </c>
      <c r="U806">
        <v>912316.03316413995</v>
      </c>
      <c r="V806">
        <v>3860136.5037218598</v>
      </c>
      <c r="W806">
        <v>617788.47806752799</v>
      </c>
      <c r="X806">
        <v>0</v>
      </c>
      <c r="Y806">
        <v>0</v>
      </c>
      <c r="Z806">
        <v>0</v>
      </c>
      <c r="AA806">
        <v>5195.7513747498497</v>
      </c>
      <c r="AB806">
        <v>0</v>
      </c>
      <c r="AC806">
        <v>138178.02205436199</v>
      </c>
      <c r="AD806">
        <v>83199.668989916099</v>
      </c>
      <c r="AE806">
        <v>0</v>
      </c>
      <c r="AF806">
        <v>0</v>
      </c>
      <c r="AG806">
        <v>0</v>
      </c>
      <c r="AH806">
        <v>0</v>
      </c>
      <c r="AI806">
        <v>0</v>
      </c>
      <c r="AJ806">
        <v>4704498.4242084203</v>
      </c>
      <c r="AK806" s="63">
        <v>12566.0809599109</v>
      </c>
      <c r="AL806">
        <v>396.07192657172499</v>
      </c>
      <c r="AM806">
        <v>78891.171681099702</v>
      </c>
      <c r="AN806">
        <v>3028.1840565273201</v>
      </c>
      <c r="AO806">
        <v>13594.305911994399</v>
      </c>
      <c r="AP806">
        <v>396.07192657172499</v>
      </c>
      <c r="AQ806">
        <v>69679.580315536805</v>
      </c>
      <c r="AR806">
        <v>11470.334723423901</v>
      </c>
      <c r="AS806">
        <v>12566.0809599109</v>
      </c>
      <c r="AT806">
        <v>0</v>
      </c>
    </row>
    <row r="807" spans="1:46" x14ac:dyDescent="0.25">
      <c r="A807" t="s">
        <v>3725</v>
      </c>
      <c r="B807">
        <v>2143</v>
      </c>
      <c r="C807" t="s">
        <v>171</v>
      </c>
      <c r="D807">
        <v>809</v>
      </c>
      <c r="E807" t="s">
        <v>1031</v>
      </c>
      <c r="F807" t="s">
        <v>2892</v>
      </c>
      <c r="G807" t="s">
        <v>2903</v>
      </c>
      <c r="H807" t="s">
        <v>2904</v>
      </c>
      <c r="I807" t="s">
        <v>2895</v>
      </c>
      <c r="J807">
        <v>736.31666437525701</v>
      </c>
      <c r="K807">
        <v>1</v>
      </c>
      <c r="L807">
        <v>1</v>
      </c>
      <c r="M807">
        <v>1</v>
      </c>
      <c r="N807">
        <v>4637344.3713583304</v>
      </c>
      <c r="O807">
        <v>2583356.6506076101</v>
      </c>
      <c r="P807">
        <v>1695660.4343136901</v>
      </c>
      <c r="Q807">
        <v>485462.62681215501</v>
      </c>
      <c r="R807">
        <v>172493.324835306</v>
      </c>
      <c r="S807">
        <v>435396.57568943698</v>
      </c>
      <c r="T807">
        <v>7780011.5999999996</v>
      </c>
      <c r="U807">
        <v>1794305.80792709</v>
      </c>
      <c r="V807">
        <v>7823850.02399108</v>
      </c>
      <c r="W807">
        <v>1740248.5929366699</v>
      </c>
      <c r="X807">
        <v>0</v>
      </c>
      <c r="Y807">
        <v>0</v>
      </c>
      <c r="Z807">
        <v>0</v>
      </c>
      <c r="AA807">
        <v>10218.790999348301</v>
      </c>
      <c r="AB807">
        <v>0</v>
      </c>
      <c r="AC807">
        <v>271762.87436287198</v>
      </c>
      <c r="AD807">
        <v>163633.701326565</v>
      </c>
      <c r="AE807">
        <v>0</v>
      </c>
      <c r="AF807">
        <v>0</v>
      </c>
      <c r="AG807">
        <v>0</v>
      </c>
      <c r="AH807">
        <v>0</v>
      </c>
      <c r="AI807">
        <v>0</v>
      </c>
      <c r="AJ807">
        <v>10009713.983616499</v>
      </c>
      <c r="AK807" s="63">
        <v>13594.305911994399</v>
      </c>
      <c r="AL807">
        <v>396.07192657172499</v>
      </c>
      <c r="AM807">
        <v>78891.171681099702</v>
      </c>
      <c r="AN807">
        <v>3028.1840565273201</v>
      </c>
      <c r="AO807">
        <v>13594.305911994399</v>
      </c>
      <c r="AP807">
        <v>396.07192657172499</v>
      </c>
      <c r="AQ807">
        <v>78891.171681099702</v>
      </c>
      <c r="AR807">
        <v>13594.305911994399</v>
      </c>
      <c r="AS807">
        <v>13594.305911994399</v>
      </c>
      <c r="AT807">
        <v>0</v>
      </c>
    </row>
    <row r="808" spans="1:46" x14ac:dyDescent="0.25">
      <c r="A808" t="s">
        <v>3726</v>
      </c>
      <c r="B808">
        <v>2143</v>
      </c>
      <c r="C808" t="s">
        <v>171</v>
      </c>
      <c r="D808">
        <v>789</v>
      </c>
      <c r="E808" t="s">
        <v>1032</v>
      </c>
      <c r="F808" t="s">
        <v>2892</v>
      </c>
      <c r="G808" t="s">
        <v>2911</v>
      </c>
      <c r="H808" t="s">
        <v>2904</v>
      </c>
      <c r="I808" t="s">
        <v>2895</v>
      </c>
      <c r="J808">
        <v>559.14583333330097</v>
      </c>
      <c r="K808">
        <v>1</v>
      </c>
      <c r="L808">
        <v>1</v>
      </c>
      <c r="M808">
        <v>1</v>
      </c>
      <c r="N808">
        <v>3287208.1381071401</v>
      </c>
      <c r="O808">
        <v>1085218.7873144101</v>
      </c>
      <c r="P808">
        <v>1064788.64848184</v>
      </c>
      <c r="Q808">
        <v>368651.72031841602</v>
      </c>
      <c r="R808">
        <v>130988.375689287</v>
      </c>
      <c r="S808">
        <v>330632.447862492</v>
      </c>
      <c r="T808">
        <v>4574291.62</v>
      </c>
      <c r="U808">
        <v>1362564.0499110899</v>
      </c>
      <c r="V808">
        <v>5406887.8738000998</v>
      </c>
      <c r="W808">
        <v>522207.82722065598</v>
      </c>
      <c r="X808">
        <v>0</v>
      </c>
      <c r="Y808">
        <v>0</v>
      </c>
      <c r="Z808">
        <v>0</v>
      </c>
      <c r="AA808">
        <v>7759.9688903379802</v>
      </c>
      <c r="AB808">
        <v>0</v>
      </c>
      <c r="AC808">
        <v>206371.913344662</v>
      </c>
      <c r="AD808">
        <v>124260.53451783</v>
      </c>
      <c r="AE808">
        <v>0</v>
      </c>
      <c r="AF808">
        <v>0</v>
      </c>
      <c r="AG808">
        <v>0</v>
      </c>
      <c r="AH808">
        <v>0</v>
      </c>
      <c r="AI808">
        <v>0</v>
      </c>
      <c r="AJ808">
        <v>6267488.1177735897</v>
      </c>
      <c r="AK808" s="63">
        <v>11209.0401897667</v>
      </c>
      <c r="AL808">
        <v>396.07192657172499</v>
      </c>
      <c r="AM808">
        <v>78891.171681099702</v>
      </c>
      <c r="AN808">
        <v>3028.1840565273201</v>
      </c>
      <c r="AO808">
        <v>13594.305911994399</v>
      </c>
      <c r="AP808">
        <v>3712.8033307938799</v>
      </c>
      <c r="AQ808">
        <v>25435.7452526624</v>
      </c>
      <c r="AR808">
        <v>11209.0401897667</v>
      </c>
      <c r="AS808">
        <v>11209.0401897667</v>
      </c>
      <c r="AT808">
        <v>0</v>
      </c>
    </row>
    <row r="809" spans="1:46" x14ac:dyDescent="0.25">
      <c r="A809" t="s">
        <v>3727</v>
      </c>
      <c r="B809">
        <v>2143</v>
      </c>
      <c r="C809" t="s">
        <v>171</v>
      </c>
      <c r="D809">
        <v>717</v>
      </c>
      <c r="E809" t="s">
        <v>1033</v>
      </c>
      <c r="F809" t="s">
        <v>2892</v>
      </c>
      <c r="G809" t="s">
        <v>2893</v>
      </c>
      <c r="H809" t="s">
        <v>2904</v>
      </c>
      <c r="I809" t="s">
        <v>2895</v>
      </c>
      <c r="J809">
        <v>384.02205882352001</v>
      </c>
      <c r="K809">
        <v>1</v>
      </c>
      <c r="L809">
        <v>1</v>
      </c>
      <c r="M809">
        <v>1</v>
      </c>
      <c r="N809">
        <v>2575988.2680494101</v>
      </c>
      <c r="O809">
        <v>535969.82464664395</v>
      </c>
      <c r="P809">
        <v>722671.23990405304</v>
      </c>
      <c r="Q809">
        <v>253190.46335649199</v>
      </c>
      <c r="R809">
        <v>89962.980523837599</v>
      </c>
      <c r="S809">
        <v>227078.779403742</v>
      </c>
      <c r="T809">
        <v>3241972.08</v>
      </c>
      <c r="U809">
        <v>935810.696480438</v>
      </c>
      <c r="V809">
        <v>3714879.21604888</v>
      </c>
      <c r="W809">
        <v>457574.00407609402</v>
      </c>
      <c r="X809">
        <v>0</v>
      </c>
      <c r="Y809">
        <v>0</v>
      </c>
      <c r="Z809">
        <v>0</v>
      </c>
      <c r="AA809">
        <v>5329.5563554664104</v>
      </c>
      <c r="AB809">
        <v>0</v>
      </c>
      <c r="AC809">
        <v>141736.488625008</v>
      </c>
      <c r="AD809">
        <v>85342.290778733994</v>
      </c>
      <c r="AE809">
        <v>0</v>
      </c>
      <c r="AF809">
        <v>0</v>
      </c>
      <c r="AG809">
        <v>0</v>
      </c>
      <c r="AH809">
        <v>0</v>
      </c>
      <c r="AI809">
        <v>0</v>
      </c>
      <c r="AJ809">
        <v>4404861.5558841797</v>
      </c>
      <c r="AK809" s="63">
        <v>11470.334723423901</v>
      </c>
      <c r="AL809">
        <v>396.07192657172499</v>
      </c>
      <c r="AM809">
        <v>78891.171681099702</v>
      </c>
      <c r="AN809">
        <v>3028.1840565273201</v>
      </c>
      <c r="AO809">
        <v>13594.305911994399</v>
      </c>
      <c r="AP809">
        <v>396.07192657172499</v>
      </c>
      <c r="AQ809">
        <v>69679.580315536805</v>
      </c>
      <c r="AR809">
        <v>11470.334723423901</v>
      </c>
      <c r="AS809">
        <v>12566.0809599109</v>
      </c>
      <c r="AT809">
        <v>0</v>
      </c>
    </row>
    <row r="810" spans="1:46" x14ac:dyDescent="0.25">
      <c r="A810" t="s">
        <v>3728</v>
      </c>
      <c r="B810">
        <v>4131</v>
      </c>
      <c r="C810" t="s">
        <v>172</v>
      </c>
      <c r="D810">
        <v>1093</v>
      </c>
      <c r="E810" t="s">
        <v>1034</v>
      </c>
      <c r="F810" t="s">
        <v>2892</v>
      </c>
      <c r="G810" t="s">
        <v>2893</v>
      </c>
      <c r="H810" t="s">
        <v>2894</v>
      </c>
      <c r="I810" t="s">
        <v>2895</v>
      </c>
      <c r="J810">
        <v>411.447678843137</v>
      </c>
      <c r="K810">
        <v>3</v>
      </c>
      <c r="L810">
        <v>2</v>
      </c>
      <c r="M810">
        <v>2</v>
      </c>
      <c r="N810">
        <v>3232889.8671435099</v>
      </c>
      <c r="O810">
        <v>1085581.87961024</v>
      </c>
      <c r="P810">
        <v>1019264.40163775</v>
      </c>
      <c r="Q810">
        <v>231576.83460598899</v>
      </c>
      <c r="R810">
        <v>329374.27773912501</v>
      </c>
      <c r="S810">
        <v>160854.19531369899</v>
      </c>
      <c r="T810">
        <v>4460602.09</v>
      </c>
      <c r="U810">
        <v>1438085.17073661</v>
      </c>
      <c r="V810">
        <v>5139582.7047466999</v>
      </c>
      <c r="W810">
        <v>759104.55598991504</v>
      </c>
      <c r="X810">
        <v>0</v>
      </c>
      <c r="Y810">
        <v>0</v>
      </c>
      <c r="Z810">
        <v>0</v>
      </c>
      <c r="AA810">
        <v>0</v>
      </c>
      <c r="AB810">
        <v>0</v>
      </c>
      <c r="AC810">
        <v>160854.19531369899</v>
      </c>
      <c r="AD810">
        <v>0</v>
      </c>
      <c r="AE810">
        <v>0</v>
      </c>
      <c r="AF810">
        <v>0</v>
      </c>
      <c r="AG810">
        <v>0</v>
      </c>
      <c r="AH810">
        <v>0</v>
      </c>
      <c r="AI810">
        <v>0</v>
      </c>
      <c r="AJ810">
        <v>6059541.4560503103</v>
      </c>
      <c r="AK810" s="63">
        <v>14727.368187099401</v>
      </c>
      <c r="AL810">
        <v>396.07192657172499</v>
      </c>
      <c r="AM810">
        <v>78891.171681099702</v>
      </c>
      <c r="AN810">
        <v>3886.1304809059302</v>
      </c>
      <c r="AO810">
        <v>15041.956386867099</v>
      </c>
      <c r="AP810">
        <v>396.07192657172499</v>
      </c>
      <c r="AQ810">
        <v>69679.580315536805</v>
      </c>
      <c r="AR810">
        <v>5284.7487462120798</v>
      </c>
      <c r="AS810">
        <v>14727.368187099401</v>
      </c>
      <c r="AT810">
        <v>0</v>
      </c>
    </row>
    <row r="811" spans="1:46" x14ac:dyDescent="0.25">
      <c r="A811" t="s">
        <v>3729</v>
      </c>
      <c r="B811">
        <v>4131</v>
      </c>
      <c r="C811" t="s">
        <v>172</v>
      </c>
      <c r="D811">
        <v>1097</v>
      </c>
      <c r="E811" t="s">
        <v>1035</v>
      </c>
      <c r="F811" t="s">
        <v>2892</v>
      </c>
      <c r="G811" t="s">
        <v>2893</v>
      </c>
      <c r="H811" t="s">
        <v>2894</v>
      </c>
      <c r="I811" t="s">
        <v>2895</v>
      </c>
      <c r="J811">
        <v>323.33676864529201</v>
      </c>
      <c r="K811">
        <v>2</v>
      </c>
      <c r="L811">
        <v>1</v>
      </c>
      <c r="M811">
        <v>2</v>
      </c>
      <c r="N811">
        <v>2297949.94453579</v>
      </c>
      <c r="O811">
        <v>824711.18914282904</v>
      </c>
      <c r="P811">
        <v>775102.21700367902</v>
      </c>
      <c r="Q811">
        <v>181984.998931426</v>
      </c>
      <c r="R811">
        <v>258839.264662976</v>
      </c>
      <c r="S811">
        <v>126407.50795339599</v>
      </c>
      <c r="T811">
        <v>3208466.25</v>
      </c>
      <c r="U811">
        <v>1130121.3642767</v>
      </c>
      <c r="V811">
        <v>3838566.0111366198</v>
      </c>
      <c r="W811">
        <v>500021.603140085</v>
      </c>
      <c r="X811">
        <v>0</v>
      </c>
      <c r="Y811">
        <v>0</v>
      </c>
      <c r="Z811">
        <v>0</v>
      </c>
      <c r="AA811">
        <v>0</v>
      </c>
      <c r="AB811">
        <v>0</v>
      </c>
      <c r="AC811">
        <v>126407.50795339599</v>
      </c>
      <c r="AD811">
        <v>0</v>
      </c>
      <c r="AE811">
        <v>0</v>
      </c>
      <c r="AF811">
        <v>0</v>
      </c>
      <c r="AG811">
        <v>0</v>
      </c>
      <c r="AH811">
        <v>0</v>
      </c>
      <c r="AI811">
        <v>0</v>
      </c>
      <c r="AJ811">
        <v>4464995.1222301004</v>
      </c>
      <c r="AK811" s="63">
        <v>13809.1165472378</v>
      </c>
      <c r="AL811">
        <v>396.07192657172499</v>
      </c>
      <c r="AM811">
        <v>78891.171681099702</v>
      </c>
      <c r="AN811">
        <v>3886.1304809059302</v>
      </c>
      <c r="AO811">
        <v>15041.956386867099</v>
      </c>
      <c r="AP811">
        <v>396.07192657172499</v>
      </c>
      <c r="AQ811">
        <v>69679.580315536805</v>
      </c>
      <c r="AR811">
        <v>5284.7487462120798</v>
      </c>
      <c r="AS811">
        <v>14727.368187099401</v>
      </c>
      <c r="AT811">
        <v>0</v>
      </c>
    </row>
    <row r="812" spans="1:46" x14ac:dyDescent="0.25">
      <c r="A812" t="s">
        <v>3730</v>
      </c>
      <c r="B812">
        <v>4131</v>
      </c>
      <c r="C812" t="s">
        <v>172</v>
      </c>
      <c r="D812">
        <v>1098</v>
      </c>
      <c r="E812" t="s">
        <v>1037</v>
      </c>
      <c r="F812" t="s">
        <v>2892</v>
      </c>
      <c r="G812" t="s">
        <v>2893</v>
      </c>
      <c r="H812" t="s">
        <v>2894</v>
      </c>
      <c r="I812" t="s">
        <v>2895</v>
      </c>
      <c r="J812">
        <v>446.36371385079002</v>
      </c>
      <c r="K812">
        <v>1</v>
      </c>
      <c r="L812">
        <v>1</v>
      </c>
      <c r="M812">
        <v>2</v>
      </c>
      <c r="N812">
        <v>3394077.4547858899</v>
      </c>
      <c r="O812">
        <v>1054849.07337165</v>
      </c>
      <c r="P812">
        <v>1066185.29350567</v>
      </c>
      <c r="Q812">
        <v>251228.77403799401</v>
      </c>
      <c r="R812">
        <v>357325.447240179</v>
      </c>
      <c r="S812">
        <v>174504.51102453799</v>
      </c>
      <c r="T812">
        <v>4563542.92</v>
      </c>
      <c r="U812">
        <v>1560123.1229413899</v>
      </c>
      <c r="V812">
        <v>5392611.6310890401</v>
      </c>
      <c r="W812">
        <v>731054.41185235605</v>
      </c>
      <c r="X812">
        <v>0</v>
      </c>
      <c r="Y812">
        <v>0</v>
      </c>
      <c r="Z812">
        <v>0</v>
      </c>
      <c r="AA812">
        <v>0</v>
      </c>
      <c r="AB812">
        <v>0</v>
      </c>
      <c r="AC812">
        <v>174504.51102453799</v>
      </c>
      <c r="AD812">
        <v>0</v>
      </c>
      <c r="AE812">
        <v>0</v>
      </c>
      <c r="AF812">
        <v>0</v>
      </c>
      <c r="AG812">
        <v>0</v>
      </c>
      <c r="AH812">
        <v>0</v>
      </c>
      <c r="AI812">
        <v>0</v>
      </c>
      <c r="AJ812">
        <v>6298170.5539659401</v>
      </c>
      <c r="AK812" s="63">
        <v>14109.951948449099</v>
      </c>
      <c r="AL812">
        <v>396.07192657172499</v>
      </c>
      <c r="AM812">
        <v>78891.171681099702</v>
      </c>
      <c r="AN812">
        <v>3886.1304809059302</v>
      </c>
      <c r="AO812">
        <v>15041.956386867099</v>
      </c>
      <c r="AP812">
        <v>396.07192657172499</v>
      </c>
      <c r="AQ812">
        <v>69679.580315536805</v>
      </c>
      <c r="AR812">
        <v>5284.7487462120798</v>
      </c>
      <c r="AS812">
        <v>14727.368187099401</v>
      </c>
      <c r="AT812">
        <v>0</v>
      </c>
    </row>
    <row r="813" spans="1:46" x14ac:dyDescent="0.25">
      <c r="A813" t="s">
        <v>3731</v>
      </c>
      <c r="B813">
        <v>4131</v>
      </c>
      <c r="C813" t="s">
        <v>172</v>
      </c>
      <c r="D813">
        <v>1095</v>
      </c>
      <c r="E813" t="s">
        <v>1038</v>
      </c>
      <c r="F813" t="s">
        <v>2906</v>
      </c>
      <c r="G813" t="s">
        <v>2893</v>
      </c>
      <c r="H813" t="s">
        <v>2894</v>
      </c>
      <c r="I813" t="s">
        <v>2895</v>
      </c>
      <c r="J813">
        <v>195.99999999999699</v>
      </c>
      <c r="K813">
        <v>2</v>
      </c>
      <c r="L813">
        <v>1</v>
      </c>
      <c r="M813">
        <v>2</v>
      </c>
      <c r="N813">
        <v>306212.38115494902</v>
      </c>
      <c r="O813">
        <v>96238.466358609207</v>
      </c>
      <c r="P813">
        <v>289515.84691382002</v>
      </c>
      <c r="Q813">
        <v>110315.50769807</v>
      </c>
      <c r="R813">
        <v>156902.959371123</v>
      </c>
      <c r="S813">
        <v>76625.5927609793</v>
      </c>
      <c r="T813">
        <v>274129.18</v>
      </c>
      <c r="U813">
        <v>685055.98149657203</v>
      </c>
      <c r="V813">
        <v>783240.889833897</v>
      </c>
      <c r="W813">
        <v>175944.27166267499</v>
      </c>
      <c r="X813">
        <v>0</v>
      </c>
      <c r="Y813">
        <v>0</v>
      </c>
      <c r="Z813">
        <v>0</v>
      </c>
      <c r="AA813">
        <v>0</v>
      </c>
      <c r="AB813">
        <v>0</v>
      </c>
      <c r="AC813">
        <v>76625.5927609793</v>
      </c>
      <c r="AD813">
        <v>0</v>
      </c>
      <c r="AE813">
        <v>0</v>
      </c>
      <c r="AF813">
        <v>0</v>
      </c>
      <c r="AG813">
        <v>0</v>
      </c>
      <c r="AH813">
        <v>0</v>
      </c>
      <c r="AI813">
        <v>0</v>
      </c>
      <c r="AJ813">
        <v>1035810.75425755</v>
      </c>
      <c r="AK813" s="63">
        <v>5284.7487462120798</v>
      </c>
      <c r="AL813">
        <v>396.07192657172499</v>
      </c>
      <c r="AM813">
        <v>78891.171681099702</v>
      </c>
      <c r="AN813">
        <v>3886.1304809059302</v>
      </c>
      <c r="AO813">
        <v>15041.956386867099</v>
      </c>
      <c r="AP813">
        <v>396.07192657172499</v>
      </c>
      <c r="AQ813">
        <v>69679.580315536805</v>
      </c>
      <c r="AR813">
        <v>5284.7487462120798</v>
      </c>
      <c r="AS813">
        <v>14727.368187099401</v>
      </c>
      <c r="AT813">
        <v>0</v>
      </c>
    </row>
    <row r="814" spans="1:46" x14ac:dyDescent="0.25">
      <c r="A814" t="s">
        <v>3732</v>
      </c>
      <c r="B814">
        <v>4131</v>
      </c>
      <c r="C814" t="s">
        <v>172</v>
      </c>
      <c r="D814">
        <v>4131</v>
      </c>
      <c r="E814" t="s">
        <v>172</v>
      </c>
      <c r="F814" t="s">
        <v>1871</v>
      </c>
      <c r="G814" t="s">
        <v>1871</v>
      </c>
      <c r="H814" t="s">
        <v>2899</v>
      </c>
      <c r="I814" t="s">
        <v>2895</v>
      </c>
      <c r="J814">
        <v>34.751841123680997</v>
      </c>
      <c r="K814">
        <v>1</v>
      </c>
      <c r="L814">
        <v>1</v>
      </c>
      <c r="M814">
        <v>2</v>
      </c>
      <c r="N814">
        <v>9628.6148105799002</v>
      </c>
      <c r="O814">
        <v>13123.4984657317</v>
      </c>
      <c r="P814">
        <v>51332.6975241693</v>
      </c>
      <c r="Q814">
        <v>19559.525494906102</v>
      </c>
      <c r="R814">
        <v>27819.728142350599</v>
      </c>
      <c r="S814">
        <v>13586.124620599399</v>
      </c>
      <c r="T814">
        <v>0</v>
      </c>
      <c r="U814">
        <v>121464.06443773799</v>
      </c>
      <c r="V814">
        <v>95988.205728625602</v>
      </c>
      <c r="W814">
        <v>25475.858709112199</v>
      </c>
      <c r="X814">
        <v>0</v>
      </c>
      <c r="Y814">
        <v>0</v>
      </c>
      <c r="Z814">
        <v>0</v>
      </c>
      <c r="AA814">
        <v>0</v>
      </c>
      <c r="AB814">
        <v>0</v>
      </c>
      <c r="AC814">
        <v>13586.124620599399</v>
      </c>
      <c r="AD814">
        <v>0</v>
      </c>
      <c r="AE814">
        <v>0</v>
      </c>
      <c r="AF814">
        <v>0</v>
      </c>
      <c r="AG814">
        <v>0</v>
      </c>
      <c r="AH814">
        <v>0</v>
      </c>
      <c r="AI814">
        <v>0</v>
      </c>
      <c r="AJ814">
        <v>135050.18905833701</v>
      </c>
      <c r="AK814" s="63">
        <v>3886.1304809059302</v>
      </c>
      <c r="AL814">
        <v>396.07192657172499</v>
      </c>
      <c r="AM814">
        <v>78891.171681099702</v>
      </c>
      <c r="AN814">
        <v>3886.1304809059302</v>
      </c>
      <c r="AO814">
        <v>15041.956386867099</v>
      </c>
      <c r="AP814">
        <v>539.66620917061095</v>
      </c>
      <c r="AQ814">
        <v>36189.915802998497</v>
      </c>
      <c r="AR814">
        <v>3886.1304809059302</v>
      </c>
      <c r="AS814">
        <v>3886.1304809059302</v>
      </c>
      <c r="AT814">
        <v>0</v>
      </c>
    </row>
    <row r="815" spans="1:46" x14ac:dyDescent="0.25">
      <c r="A815" t="s">
        <v>4323</v>
      </c>
      <c r="B815">
        <v>4131</v>
      </c>
      <c r="C815" t="s">
        <v>172</v>
      </c>
      <c r="D815">
        <v>5250</v>
      </c>
      <c r="E815" t="s">
        <v>1039</v>
      </c>
      <c r="F815" t="s">
        <v>2906</v>
      </c>
      <c r="G815" t="s">
        <v>2903</v>
      </c>
      <c r="H815" t="s">
        <v>2904</v>
      </c>
      <c r="I815" t="s">
        <v>2895</v>
      </c>
      <c r="J815">
        <v>35.260248534389</v>
      </c>
      <c r="K815">
        <v>1</v>
      </c>
      <c r="L815">
        <v>1</v>
      </c>
      <c r="M815">
        <v>2</v>
      </c>
      <c r="N815">
        <v>9769.4781135378507</v>
      </c>
      <c r="O815">
        <v>13315.490707254899</v>
      </c>
      <c r="P815">
        <v>52083.677126661103</v>
      </c>
      <c r="Q815">
        <v>19845.674584853699</v>
      </c>
      <c r="R815">
        <v>28226.721138811299</v>
      </c>
      <c r="S815">
        <v>13784.884922689</v>
      </c>
      <c r="T815">
        <v>0</v>
      </c>
      <c r="U815">
        <v>123241.041671119</v>
      </c>
      <c r="V815">
        <v>97392.479964321799</v>
      </c>
      <c r="W815">
        <v>25848.561706797002</v>
      </c>
      <c r="X815">
        <v>0</v>
      </c>
      <c r="Y815">
        <v>0</v>
      </c>
      <c r="Z815">
        <v>0</v>
      </c>
      <c r="AA815">
        <v>0</v>
      </c>
      <c r="AB815">
        <v>0</v>
      </c>
      <c r="AC815">
        <v>13784.884922689</v>
      </c>
      <c r="AD815">
        <v>0</v>
      </c>
      <c r="AE815">
        <v>0</v>
      </c>
      <c r="AF815">
        <v>0</v>
      </c>
      <c r="AG815">
        <v>0</v>
      </c>
      <c r="AH815">
        <v>0</v>
      </c>
      <c r="AI815">
        <v>0</v>
      </c>
      <c r="AJ815">
        <v>137025.92659380799</v>
      </c>
      <c r="AK815" s="63">
        <v>3886.1304809059302</v>
      </c>
      <c r="AL815">
        <v>396.07192657172499</v>
      </c>
      <c r="AM815">
        <v>78891.171681099702</v>
      </c>
      <c r="AN815">
        <v>3886.1304809059302</v>
      </c>
      <c r="AO815">
        <v>15041.956386867099</v>
      </c>
      <c r="AP815">
        <v>396.07192657172499</v>
      </c>
      <c r="AQ815">
        <v>78891.171681099702</v>
      </c>
      <c r="AR815">
        <v>3886.1304809059302</v>
      </c>
      <c r="AS815">
        <v>15041.956386867099</v>
      </c>
      <c r="AT815">
        <v>0</v>
      </c>
    </row>
    <row r="816" spans="1:46" x14ac:dyDescent="0.25">
      <c r="A816" t="s">
        <v>3733</v>
      </c>
      <c r="B816">
        <v>4131</v>
      </c>
      <c r="C816" t="s">
        <v>172</v>
      </c>
      <c r="D816">
        <v>1101</v>
      </c>
      <c r="E816" t="s">
        <v>1040</v>
      </c>
      <c r="F816" t="s">
        <v>2892</v>
      </c>
      <c r="G816" t="s">
        <v>2903</v>
      </c>
      <c r="H816" t="s">
        <v>2904</v>
      </c>
      <c r="I816" t="s">
        <v>2895</v>
      </c>
      <c r="J816">
        <v>812.256464593808</v>
      </c>
      <c r="K816">
        <v>1</v>
      </c>
      <c r="L816">
        <v>1</v>
      </c>
      <c r="M816">
        <v>2</v>
      </c>
      <c r="N816">
        <v>5926127.6699984297</v>
      </c>
      <c r="O816">
        <v>2755627.5248247702</v>
      </c>
      <c r="P816">
        <v>2104389.38376584</v>
      </c>
      <c r="Q816">
        <v>461665.73608523898</v>
      </c>
      <c r="R816">
        <v>652566.85236273496</v>
      </c>
      <c r="S816">
        <v>317549.14833387203</v>
      </c>
      <c r="T816">
        <v>9061391.7100000009</v>
      </c>
      <c r="U816">
        <v>2838985.45703702</v>
      </c>
      <c r="V816">
        <v>10124645.778382</v>
      </c>
      <c r="W816">
        <v>1775731.3886549601</v>
      </c>
      <c r="X816">
        <v>0</v>
      </c>
      <c r="Y816">
        <v>0</v>
      </c>
      <c r="Z816">
        <v>0</v>
      </c>
      <c r="AA816">
        <v>0</v>
      </c>
      <c r="AB816">
        <v>0</v>
      </c>
      <c r="AC816">
        <v>317549.14833387203</v>
      </c>
      <c r="AD816">
        <v>0</v>
      </c>
      <c r="AE816">
        <v>0</v>
      </c>
      <c r="AF816">
        <v>0</v>
      </c>
      <c r="AG816">
        <v>0</v>
      </c>
      <c r="AH816">
        <v>0</v>
      </c>
      <c r="AI816">
        <v>0</v>
      </c>
      <c r="AJ816">
        <v>12217926.315370901</v>
      </c>
      <c r="AK816" s="63">
        <v>15041.956386867099</v>
      </c>
      <c r="AL816">
        <v>396.07192657172499</v>
      </c>
      <c r="AM816">
        <v>78891.171681099702</v>
      </c>
      <c r="AN816">
        <v>3886.1304809059302</v>
      </c>
      <c r="AO816">
        <v>15041.956386867099</v>
      </c>
      <c r="AP816">
        <v>396.07192657172499</v>
      </c>
      <c r="AQ816">
        <v>78891.171681099702</v>
      </c>
      <c r="AR816">
        <v>3886.1304809059302</v>
      </c>
      <c r="AS816">
        <v>15041.956386867099</v>
      </c>
      <c r="AT816">
        <v>0</v>
      </c>
    </row>
    <row r="817" spans="1:46" x14ac:dyDescent="0.25">
      <c r="A817" t="s">
        <v>3734</v>
      </c>
      <c r="B817">
        <v>4131</v>
      </c>
      <c r="C817" t="s">
        <v>172</v>
      </c>
      <c r="D817">
        <v>1100</v>
      </c>
      <c r="E817" t="s">
        <v>1041</v>
      </c>
      <c r="F817" t="s">
        <v>2892</v>
      </c>
      <c r="G817" t="s">
        <v>2911</v>
      </c>
      <c r="H817" t="s">
        <v>2904</v>
      </c>
      <c r="I817" t="s">
        <v>2895</v>
      </c>
      <c r="J817">
        <v>667.45134400849599</v>
      </c>
      <c r="K817">
        <v>2</v>
      </c>
      <c r="L817">
        <v>1</v>
      </c>
      <c r="M817">
        <v>2</v>
      </c>
      <c r="N817">
        <v>4044314.9894572999</v>
      </c>
      <c r="O817">
        <v>1429593.88751891</v>
      </c>
      <c r="P817">
        <v>1598042.4325224</v>
      </c>
      <c r="Q817">
        <v>375664.458561518</v>
      </c>
      <c r="R817">
        <v>534311.68934269401</v>
      </c>
      <c r="S817">
        <v>260938.03507022501</v>
      </c>
      <c r="T817">
        <v>5649062.4800000004</v>
      </c>
      <c r="U817">
        <v>2332864.9774028198</v>
      </c>
      <c r="V817">
        <v>7099169.3091187403</v>
      </c>
      <c r="W817">
        <v>882758.14828409103</v>
      </c>
      <c r="X817">
        <v>0</v>
      </c>
      <c r="Y817">
        <v>0</v>
      </c>
      <c r="Z817">
        <v>0</v>
      </c>
      <c r="AA817">
        <v>0</v>
      </c>
      <c r="AB817">
        <v>0</v>
      </c>
      <c r="AC817">
        <v>260938.03507022501</v>
      </c>
      <c r="AD817">
        <v>0</v>
      </c>
      <c r="AE817">
        <v>0</v>
      </c>
      <c r="AF817">
        <v>0</v>
      </c>
      <c r="AG817">
        <v>0</v>
      </c>
      <c r="AH817">
        <v>0</v>
      </c>
      <c r="AI817">
        <v>0</v>
      </c>
      <c r="AJ817">
        <v>8242865.49247305</v>
      </c>
      <c r="AK817" s="63">
        <v>12349.7623706457</v>
      </c>
      <c r="AL817">
        <v>396.07192657172499</v>
      </c>
      <c r="AM817">
        <v>78891.171681099702</v>
      </c>
      <c r="AN817">
        <v>3886.1304809059302</v>
      </c>
      <c r="AO817">
        <v>15041.956386867099</v>
      </c>
      <c r="AP817">
        <v>3712.8033307938799</v>
      </c>
      <c r="AQ817">
        <v>25435.7452526624</v>
      </c>
      <c r="AR817">
        <v>12349.7623706457</v>
      </c>
      <c r="AS817">
        <v>12349.7623706457</v>
      </c>
      <c r="AT817">
        <v>0</v>
      </c>
    </row>
    <row r="818" spans="1:46" x14ac:dyDescent="0.25">
      <c r="A818" t="s">
        <v>3737</v>
      </c>
      <c r="B818">
        <v>2110</v>
      </c>
      <c r="C818" t="s">
        <v>174</v>
      </c>
      <c r="D818">
        <v>702</v>
      </c>
      <c r="E818" t="s">
        <v>1044</v>
      </c>
      <c r="F818" t="s">
        <v>2892</v>
      </c>
      <c r="G818" t="s">
        <v>2893</v>
      </c>
      <c r="H818" t="s">
        <v>2894</v>
      </c>
      <c r="I818" t="s">
        <v>2895</v>
      </c>
      <c r="J818">
        <v>570.27999999998701</v>
      </c>
      <c r="K818">
        <v>4</v>
      </c>
      <c r="L818">
        <v>1</v>
      </c>
      <c r="M818">
        <v>3</v>
      </c>
      <c r="N818">
        <v>4929143.2450717501</v>
      </c>
      <c r="O818">
        <v>786363.057028668</v>
      </c>
      <c r="P818">
        <v>1568322.95320432</v>
      </c>
      <c r="Q818">
        <v>285541.676505387</v>
      </c>
      <c r="R818">
        <v>195126.617368684</v>
      </c>
      <c r="S818">
        <v>273387.84268666297</v>
      </c>
      <c r="T818">
        <v>4798029.6399999997</v>
      </c>
      <c r="U818">
        <v>2966467.9091788102</v>
      </c>
      <c r="V818">
        <v>5940736.8259111904</v>
      </c>
      <c r="W818">
        <v>1823760.72326761</v>
      </c>
      <c r="X818">
        <v>0</v>
      </c>
      <c r="Y818">
        <v>0</v>
      </c>
      <c r="Z818">
        <v>0</v>
      </c>
      <c r="AA818">
        <v>0</v>
      </c>
      <c r="AB818">
        <v>0</v>
      </c>
      <c r="AC818">
        <v>273387.84268666297</v>
      </c>
      <c r="AD818">
        <v>0</v>
      </c>
      <c r="AE818">
        <v>0</v>
      </c>
      <c r="AF818">
        <v>0</v>
      </c>
      <c r="AG818">
        <v>0</v>
      </c>
      <c r="AH818">
        <v>0</v>
      </c>
      <c r="AI818">
        <v>0</v>
      </c>
      <c r="AJ818">
        <v>8037885.3918654798</v>
      </c>
      <c r="AK818" s="63">
        <v>14094.629641344</v>
      </c>
      <c r="AL818">
        <v>396.07192657172499</v>
      </c>
      <c r="AM818">
        <v>78891.171681099702</v>
      </c>
      <c r="AN818">
        <v>14094.629641344</v>
      </c>
      <c r="AO818">
        <v>16131.0600075234</v>
      </c>
      <c r="AP818">
        <v>396.07192657172499</v>
      </c>
      <c r="AQ818">
        <v>69679.580315536805</v>
      </c>
      <c r="AR818">
        <v>14094.629641344</v>
      </c>
      <c r="AS818">
        <v>14094.629641344</v>
      </c>
      <c r="AT818">
        <v>0</v>
      </c>
    </row>
    <row r="819" spans="1:46" x14ac:dyDescent="0.25">
      <c r="A819" t="s">
        <v>3738</v>
      </c>
      <c r="B819">
        <v>2110</v>
      </c>
      <c r="C819" t="s">
        <v>174</v>
      </c>
      <c r="D819">
        <v>704</v>
      </c>
      <c r="E819" t="s">
        <v>1045</v>
      </c>
      <c r="F819" t="s">
        <v>2892</v>
      </c>
      <c r="G819" t="s">
        <v>2903</v>
      </c>
      <c r="H819" t="s">
        <v>2894</v>
      </c>
      <c r="I819" t="s">
        <v>2895</v>
      </c>
      <c r="J819">
        <v>346.693333333319</v>
      </c>
      <c r="K819">
        <v>2</v>
      </c>
      <c r="L819">
        <v>1</v>
      </c>
      <c r="M819">
        <v>3</v>
      </c>
      <c r="N819">
        <v>3230760.8332387698</v>
      </c>
      <c r="O819">
        <v>930528.74134481896</v>
      </c>
      <c r="P819">
        <v>972824.05865605199</v>
      </c>
      <c r="Q819">
        <v>173590.859986742</v>
      </c>
      <c r="R819">
        <v>118624.355400164</v>
      </c>
      <c r="S819">
        <v>166202.11558155</v>
      </c>
      <c r="T819">
        <v>3622908.34</v>
      </c>
      <c r="U819">
        <v>1803420.50862654</v>
      </c>
      <c r="V819">
        <v>4433893.0641570697</v>
      </c>
      <c r="W819">
        <v>992435.78446947294</v>
      </c>
      <c r="X819">
        <v>0</v>
      </c>
      <c r="Y819">
        <v>0</v>
      </c>
      <c r="Z819">
        <v>0</v>
      </c>
      <c r="AA819">
        <v>0</v>
      </c>
      <c r="AB819">
        <v>0</v>
      </c>
      <c r="AC819">
        <v>166202.11558155</v>
      </c>
      <c r="AD819">
        <v>0</v>
      </c>
      <c r="AE819">
        <v>0</v>
      </c>
      <c r="AF819">
        <v>0</v>
      </c>
      <c r="AG819">
        <v>0</v>
      </c>
      <c r="AH819">
        <v>0</v>
      </c>
      <c r="AI819">
        <v>0</v>
      </c>
      <c r="AJ819">
        <v>5592530.9642080897</v>
      </c>
      <c r="AK819" s="63">
        <v>16131.0600075234</v>
      </c>
      <c r="AL819">
        <v>396.07192657172499</v>
      </c>
      <c r="AM819">
        <v>78891.171681099702</v>
      </c>
      <c r="AN819">
        <v>14094.629641344</v>
      </c>
      <c r="AO819">
        <v>16131.0600075234</v>
      </c>
      <c r="AP819">
        <v>396.07192657172499</v>
      </c>
      <c r="AQ819">
        <v>78891.171681099702</v>
      </c>
      <c r="AR819">
        <v>16131.0600075234</v>
      </c>
      <c r="AS819">
        <v>16131.0600075234</v>
      </c>
      <c r="AT819">
        <v>0</v>
      </c>
    </row>
    <row r="820" spans="1:46" x14ac:dyDescent="0.25">
      <c r="A820" t="s">
        <v>3739</v>
      </c>
      <c r="B820">
        <v>2110</v>
      </c>
      <c r="C820" t="s">
        <v>174</v>
      </c>
      <c r="D820">
        <v>703</v>
      </c>
      <c r="E820" t="s">
        <v>1046</v>
      </c>
      <c r="F820" t="s">
        <v>2892</v>
      </c>
      <c r="G820" t="s">
        <v>2911</v>
      </c>
      <c r="H820" t="s">
        <v>2894</v>
      </c>
      <c r="I820" t="s">
        <v>2895</v>
      </c>
      <c r="J820">
        <v>290.02666666665999</v>
      </c>
      <c r="K820">
        <v>2</v>
      </c>
      <c r="L820">
        <v>1</v>
      </c>
      <c r="M820">
        <v>3</v>
      </c>
      <c r="N820">
        <v>2700020.9116894798</v>
      </c>
      <c r="O820">
        <v>685303.06162651302</v>
      </c>
      <c r="P820">
        <v>787679.57813963399</v>
      </c>
      <c r="Q820">
        <v>145217.61350787201</v>
      </c>
      <c r="R820">
        <v>99235.327231152201</v>
      </c>
      <c r="S820">
        <v>139036.551731788</v>
      </c>
      <c r="T820">
        <v>2908803.2</v>
      </c>
      <c r="U820">
        <v>1508653.29219465</v>
      </c>
      <c r="V820">
        <v>3607596.59993173</v>
      </c>
      <c r="W820">
        <v>809859.89226291503</v>
      </c>
      <c r="X820">
        <v>0</v>
      </c>
      <c r="Y820">
        <v>0</v>
      </c>
      <c r="Z820">
        <v>0</v>
      </c>
      <c r="AA820">
        <v>0</v>
      </c>
      <c r="AB820">
        <v>0</v>
      </c>
      <c r="AC820">
        <v>139036.551731788</v>
      </c>
      <c r="AD820">
        <v>0</v>
      </c>
      <c r="AE820">
        <v>0</v>
      </c>
      <c r="AF820">
        <v>0</v>
      </c>
      <c r="AG820">
        <v>0</v>
      </c>
      <c r="AH820">
        <v>0</v>
      </c>
      <c r="AI820">
        <v>0</v>
      </c>
      <c r="AJ820">
        <v>4556493.0439264402</v>
      </c>
      <c r="AK820" s="63">
        <v>15710.600326153501</v>
      </c>
      <c r="AL820">
        <v>396.07192657172499</v>
      </c>
      <c r="AM820">
        <v>78891.171681099702</v>
      </c>
      <c r="AN820">
        <v>14094.629641344</v>
      </c>
      <c r="AO820">
        <v>16131.0600075234</v>
      </c>
      <c r="AP820">
        <v>3712.8033307938799</v>
      </c>
      <c r="AQ820">
        <v>25435.7452526624</v>
      </c>
      <c r="AR820">
        <v>15710.600326153501</v>
      </c>
      <c r="AS820">
        <v>15710.600326153501</v>
      </c>
      <c r="AT820">
        <v>0</v>
      </c>
    </row>
    <row r="821" spans="1:46" x14ac:dyDescent="0.25">
      <c r="A821" t="s">
        <v>3740</v>
      </c>
      <c r="B821">
        <v>1990</v>
      </c>
      <c r="C821" t="s">
        <v>175</v>
      </c>
      <c r="D821">
        <v>266</v>
      </c>
      <c r="E821" t="s">
        <v>1047</v>
      </c>
      <c r="F821" t="s">
        <v>2892</v>
      </c>
      <c r="G821" t="s">
        <v>2911</v>
      </c>
      <c r="H821" t="s">
        <v>2894</v>
      </c>
      <c r="I821" t="s">
        <v>2895</v>
      </c>
      <c r="J821">
        <v>198.29508196720599</v>
      </c>
      <c r="K821">
        <v>1</v>
      </c>
      <c r="L821">
        <v>1</v>
      </c>
      <c r="M821">
        <v>2</v>
      </c>
      <c r="N821">
        <v>1124174.1709869599</v>
      </c>
      <c r="O821">
        <v>290079.93085787102</v>
      </c>
      <c r="P821">
        <v>502198.87560435903</v>
      </c>
      <c r="Q821">
        <v>147290.31848077799</v>
      </c>
      <c r="R821">
        <v>371860.54604840197</v>
      </c>
      <c r="S821">
        <v>79460.014470590497</v>
      </c>
      <c r="T821">
        <v>1583994.68</v>
      </c>
      <c r="U821">
        <v>851609.16197837505</v>
      </c>
      <c r="V821">
        <v>1983665.43748289</v>
      </c>
      <c r="W821">
        <v>451938.40449548798</v>
      </c>
      <c r="X821">
        <v>0</v>
      </c>
      <c r="Y821">
        <v>0</v>
      </c>
      <c r="Z821">
        <v>0</v>
      </c>
      <c r="AA821">
        <v>0</v>
      </c>
      <c r="AB821">
        <v>0</v>
      </c>
      <c r="AC821">
        <v>69867.917032494894</v>
      </c>
      <c r="AD821">
        <v>9592.0974380956304</v>
      </c>
      <c r="AE821">
        <v>0</v>
      </c>
      <c r="AF821">
        <v>0</v>
      </c>
      <c r="AG821">
        <v>0</v>
      </c>
      <c r="AH821">
        <v>0</v>
      </c>
      <c r="AI821">
        <v>0</v>
      </c>
      <c r="AJ821">
        <v>2515063.85644896</v>
      </c>
      <c r="AK821" s="63">
        <v>12683.440413640201</v>
      </c>
      <c r="AL821">
        <v>396.07192657172499</v>
      </c>
      <c r="AM821">
        <v>78891.171681099702</v>
      </c>
      <c r="AN821">
        <v>12168.9794589554</v>
      </c>
      <c r="AO821">
        <v>16104.9363096794</v>
      </c>
      <c r="AP821">
        <v>3712.8033307938799</v>
      </c>
      <c r="AQ821">
        <v>25435.7452526624</v>
      </c>
      <c r="AR821">
        <v>12683.440413640201</v>
      </c>
      <c r="AS821">
        <v>12683.440413640201</v>
      </c>
      <c r="AT821">
        <v>0</v>
      </c>
    </row>
    <row r="822" spans="1:46" x14ac:dyDescent="0.25">
      <c r="A822" t="s">
        <v>3741</v>
      </c>
      <c r="B822">
        <v>1990</v>
      </c>
      <c r="C822" t="s">
        <v>175</v>
      </c>
      <c r="D822">
        <v>267</v>
      </c>
      <c r="E822" t="s">
        <v>1048</v>
      </c>
      <c r="F822" t="s">
        <v>2892</v>
      </c>
      <c r="G822" t="s">
        <v>2893</v>
      </c>
      <c r="H822" t="s">
        <v>2894</v>
      </c>
      <c r="I822" t="s">
        <v>2895</v>
      </c>
      <c r="J822">
        <v>221.68852459015801</v>
      </c>
      <c r="K822">
        <v>1</v>
      </c>
      <c r="L822">
        <v>1</v>
      </c>
      <c r="M822">
        <v>2</v>
      </c>
      <c r="N822">
        <v>1322763.1758868</v>
      </c>
      <c r="O822">
        <v>192698.19355497599</v>
      </c>
      <c r="P822">
        <v>513031.00203354697</v>
      </c>
      <c r="Q822">
        <v>164666.58207800699</v>
      </c>
      <c r="R822">
        <v>415730.00696201902</v>
      </c>
      <c r="S822">
        <v>88834.141508416404</v>
      </c>
      <c r="T822">
        <v>1656813.01</v>
      </c>
      <c r="U822">
        <v>952075.95051534998</v>
      </c>
      <c r="V822">
        <v>2002676.9528175499</v>
      </c>
      <c r="W822">
        <v>606212.00769779505</v>
      </c>
      <c r="X822">
        <v>0</v>
      </c>
      <c r="Y822">
        <v>0</v>
      </c>
      <c r="Z822">
        <v>0</v>
      </c>
      <c r="AA822">
        <v>0</v>
      </c>
      <c r="AB822">
        <v>0</v>
      </c>
      <c r="AC822">
        <v>78110.436675796693</v>
      </c>
      <c r="AD822">
        <v>10723.7048326197</v>
      </c>
      <c r="AE822">
        <v>0</v>
      </c>
      <c r="AF822">
        <v>0</v>
      </c>
      <c r="AG822">
        <v>0</v>
      </c>
      <c r="AH822">
        <v>0</v>
      </c>
      <c r="AI822">
        <v>0</v>
      </c>
      <c r="AJ822">
        <v>2697723.1020237599</v>
      </c>
      <c r="AK822" s="63">
        <v>12168.9794589554</v>
      </c>
      <c r="AL822">
        <v>396.07192657172499</v>
      </c>
      <c r="AM822">
        <v>78891.171681099702</v>
      </c>
      <c r="AN822">
        <v>12168.9794589554</v>
      </c>
      <c r="AO822">
        <v>16104.9363096794</v>
      </c>
      <c r="AP822">
        <v>396.07192657172499</v>
      </c>
      <c r="AQ822">
        <v>69679.580315536805</v>
      </c>
      <c r="AR822">
        <v>12168.9794589554</v>
      </c>
      <c r="AS822">
        <v>12168.9794589554</v>
      </c>
      <c r="AT822">
        <v>0</v>
      </c>
    </row>
    <row r="823" spans="1:46" x14ac:dyDescent="0.25">
      <c r="A823" t="s">
        <v>3742</v>
      </c>
      <c r="B823">
        <v>1990</v>
      </c>
      <c r="C823" t="s">
        <v>175</v>
      </c>
      <c r="D823">
        <v>268</v>
      </c>
      <c r="E823" t="s">
        <v>1049</v>
      </c>
      <c r="F823" t="s">
        <v>2892</v>
      </c>
      <c r="G823" t="s">
        <v>2903</v>
      </c>
      <c r="H823" t="s">
        <v>2894</v>
      </c>
      <c r="I823" t="s">
        <v>2895</v>
      </c>
      <c r="J823">
        <v>223.22270963385299</v>
      </c>
      <c r="K823">
        <v>1</v>
      </c>
      <c r="L823">
        <v>1</v>
      </c>
      <c r="M823">
        <v>2</v>
      </c>
      <c r="N823">
        <v>1600434.7331262301</v>
      </c>
      <c r="O823">
        <v>626605.75558715302</v>
      </c>
      <c r="P823">
        <v>655470.22236209502</v>
      </c>
      <c r="Q823">
        <v>165806.14944121399</v>
      </c>
      <c r="R823">
        <v>457221.74698957801</v>
      </c>
      <c r="S823">
        <v>89448.914020993107</v>
      </c>
      <c r="T823">
        <v>2546873.86</v>
      </c>
      <c r="U823">
        <v>958664.74750627496</v>
      </c>
      <c r="V823">
        <v>2643573.5296995598</v>
      </c>
      <c r="W823">
        <v>861965.07780671702</v>
      </c>
      <c r="X823">
        <v>0</v>
      </c>
      <c r="Y823">
        <v>0</v>
      </c>
      <c r="Z823">
        <v>0</v>
      </c>
      <c r="AA823">
        <v>0</v>
      </c>
      <c r="AB823">
        <v>0</v>
      </c>
      <c r="AC823">
        <v>78650.996291708405</v>
      </c>
      <c r="AD823">
        <v>10797.9177292846</v>
      </c>
      <c r="AE823">
        <v>0</v>
      </c>
      <c r="AF823">
        <v>0</v>
      </c>
      <c r="AG823">
        <v>0</v>
      </c>
      <c r="AH823">
        <v>0</v>
      </c>
      <c r="AI823">
        <v>0</v>
      </c>
      <c r="AJ823">
        <v>3594987.5215272699</v>
      </c>
      <c r="AK823" s="63">
        <v>16104.9363096794</v>
      </c>
      <c r="AL823">
        <v>396.07192657172499</v>
      </c>
      <c r="AM823">
        <v>78891.171681099702</v>
      </c>
      <c r="AN823">
        <v>12168.9794589554</v>
      </c>
      <c r="AO823">
        <v>16104.9363096794</v>
      </c>
      <c r="AP823">
        <v>396.07192657172499</v>
      </c>
      <c r="AQ823">
        <v>78891.171681099702</v>
      </c>
      <c r="AR823">
        <v>16104.9363096794</v>
      </c>
      <c r="AS823">
        <v>16104.9363096794</v>
      </c>
      <c r="AT823">
        <v>0</v>
      </c>
    </row>
    <row r="824" spans="1:46" x14ac:dyDescent="0.25">
      <c r="A824" t="s">
        <v>3743</v>
      </c>
      <c r="B824">
        <v>2093</v>
      </c>
      <c r="C824" t="s">
        <v>176</v>
      </c>
      <c r="D824">
        <v>600</v>
      </c>
      <c r="E824" t="s">
        <v>1050</v>
      </c>
      <c r="F824" t="s">
        <v>2892</v>
      </c>
      <c r="G824" t="s">
        <v>2893</v>
      </c>
      <c r="H824" t="s">
        <v>2894</v>
      </c>
      <c r="I824" t="s">
        <v>2895</v>
      </c>
      <c r="J824">
        <v>322.156748259484</v>
      </c>
      <c r="K824">
        <v>1</v>
      </c>
      <c r="L824">
        <v>1</v>
      </c>
      <c r="M824">
        <v>4</v>
      </c>
      <c r="N824">
        <v>2075800.7925609199</v>
      </c>
      <c r="O824">
        <v>576774.21207366395</v>
      </c>
      <c r="P824">
        <v>916913.64286275604</v>
      </c>
      <c r="Q824">
        <v>340769.505604073</v>
      </c>
      <c r="R824">
        <v>28149.018100135901</v>
      </c>
      <c r="S824">
        <v>222173.42959126001</v>
      </c>
      <c r="T824">
        <v>2144644.5699999998</v>
      </c>
      <c r="U824">
        <v>1793762.6012015501</v>
      </c>
      <c r="V824">
        <v>3392588.11209583</v>
      </c>
      <c r="W824">
        <v>545819.05910571502</v>
      </c>
      <c r="X824">
        <v>0</v>
      </c>
      <c r="Y824">
        <v>0</v>
      </c>
      <c r="Z824">
        <v>0</v>
      </c>
      <c r="AA824">
        <v>0</v>
      </c>
      <c r="AB824">
        <v>0</v>
      </c>
      <c r="AC824">
        <v>174989.734394853</v>
      </c>
      <c r="AD824">
        <v>47183.695196407003</v>
      </c>
      <c r="AE824">
        <v>0</v>
      </c>
      <c r="AF824">
        <v>0</v>
      </c>
      <c r="AG824">
        <v>0</v>
      </c>
      <c r="AH824">
        <v>0</v>
      </c>
      <c r="AI824">
        <v>0</v>
      </c>
      <c r="AJ824">
        <v>4160580.6007928099</v>
      </c>
      <c r="AK824" s="63">
        <v>12914.7709097238</v>
      </c>
      <c r="AL824">
        <v>396.07192657172499</v>
      </c>
      <c r="AM824">
        <v>78891.171681099702</v>
      </c>
      <c r="AN824">
        <v>6257.6247174218897</v>
      </c>
      <c r="AO824">
        <v>20944.014265421501</v>
      </c>
      <c r="AP824">
        <v>396.07192657172499</v>
      </c>
      <c r="AQ824">
        <v>69679.580315536805</v>
      </c>
      <c r="AR824">
        <v>12914.7709097238</v>
      </c>
      <c r="AS824">
        <v>12914.7709097238</v>
      </c>
      <c r="AT824">
        <v>0</v>
      </c>
    </row>
    <row r="825" spans="1:46" x14ac:dyDescent="0.25">
      <c r="A825" t="s">
        <v>3744</v>
      </c>
      <c r="B825">
        <v>2093</v>
      </c>
      <c r="C825" t="s">
        <v>176</v>
      </c>
      <c r="D825">
        <v>602</v>
      </c>
      <c r="E825" t="s">
        <v>1051</v>
      </c>
      <c r="F825" t="s">
        <v>2892</v>
      </c>
      <c r="G825" t="s">
        <v>2903</v>
      </c>
      <c r="H825" t="s">
        <v>2894</v>
      </c>
      <c r="I825" t="s">
        <v>2895</v>
      </c>
      <c r="J825">
        <v>157.71288392084699</v>
      </c>
      <c r="K825">
        <v>1</v>
      </c>
      <c r="L825">
        <v>1</v>
      </c>
      <c r="M825">
        <v>4</v>
      </c>
      <c r="N825">
        <v>1573281.0225134599</v>
      </c>
      <c r="O825">
        <v>699317.391911924</v>
      </c>
      <c r="P825">
        <v>741171.48799931305</v>
      </c>
      <c r="Q825">
        <v>166824.81981662899</v>
      </c>
      <c r="R825">
        <v>13780.4433652178</v>
      </c>
      <c r="S825">
        <v>108765.725072442</v>
      </c>
      <c r="T825">
        <v>2316232.85</v>
      </c>
      <c r="U825">
        <v>878142.31560653995</v>
      </c>
      <c r="V825">
        <v>2546959.5501582301</v>
      </c>
      <c r="W825">
        <v>647415.61544830794</v>
      </c>
      <c r="X825">
        <v>0</v>
      </c>
      <c r="Y825">
        <v>0</v>
      </c>
      <c r="Z825">
        <v>0</v>
      </c>
      <c r="AA825">
        <v>0</v>
      </c>
      <c r="AB825">
        <v>0</v>
      </c>
      <c r="AC825">
        <v>85666.7936247178</v>
      </c>
      <c r="AD825">
        <v>23098.931447724201</v>
      </c>
      <c r="AE825">
        <v>0</v>
      </c>
      <c r="AF825">
        <v>0</v>
      </c>
      <c r="AG825">
        <v>0</v>
      </c>
      <c r="AH825">
        <v>0</v>
      </c>
      <c r="AI825">
        <v>0</v>
      </c>
      <c r="AJ825">
        <v>3303140.8906789799</v>
      </c>
      <c r="AK825" s="63">
        <v>20944.014265421501</v>
      </c>
      <c r="AL825">
        <v>396.07192657172499</v>
      </c>
      <c r="AM825">
        <v>78891.171681099702</v>
      </c>
      <c r="AN825">
        <v>6257.6247174218897</v>
      </c>
      <c r="AO825">
        <v>20944.014265421501</v>
      </c>
      <c r="AP825">
        <v>396.07192657172499</v>
      </c>
      <c r="AQ825">
        <v>78891.171681099702</v>
      </c>
      <c r="AR825">
        <v>20944.014265421501</v>
      </c>
      <c r="AS825">
        <v>20944.014265421501</v>
      </c>
      <c r="AT825">
        <v>0</v>
      </c>
    </row>
    <row r="826" spans="1:46" x14ac:dyDescent="0.25">
      <c r="A826" t="s">
        <v>3745</v>
      </c>
      <c r="B826">
        <v>2093</v>
      </c>
      <c r="C826" t="s">
        <v>176</v>
      </c>
      <c r="D826">
        <v>601</v>
      </c>
      <c r="E826" t="s">
        <v>1052</v>
      </c>
      <c r="F826" t="s">
        <v>2892</v>
      </c>
      <c r="G826" t="s">
        <v>2911</v>
      </c>
      <c r="H826" t="s">
        <v>2894</v>
      </c>
      <c r="I826" t="s">
        <v>2895</v>
      </c>
      <c r="J826">
        <v>81.999999999997996</v>
      </c>
      <c r="K826">
        <v>1</v>
      </c>
      <c r="L826">
        <v>1</v>
      </c>
      <c r="M826">
        <v>4</v>
      </c>
      <c r="N826">
        <v>684133.86897126702</v>
      </c>
      <c r="O826">
        <v>192940.48484975699</v>
      </c>
      <c r="P826">
        <v>227395.380771214</v>
      </c>
      <c r="Q826">
        <v>86737.588489148402</v>
      </c>
      <c r="R826">
        <v>7164.8956499645001</v>
      </c>
      <c r="S826">
        <v>56550.798097232102</v>
      </c>
      <c r="T826">
        <v>741797.79</v>
      </c>
      <c r="U826">
        <v>456574.42873135098</v>
      </c>
      <c r="V826">
        <v>964737.78932912101</v>
      </c>
      <c r="W826">
        <v>233634.42940222999</v>
      </c>
      <c r="X826">
        <v>0</v>
      </c>
      <c r="Y826">
        <v>0</v>
      </c>
      <c r="Z826">
        <v>0</v>
      </c>
      <c r="AA826">
        <v>0</v>
      </c>
      <c r="AB826">
        <v>0</v>
      </c>
      <c r="AC826">
        <v>44540.920834040597</v>
      </c>
      <c r="AD826">
        <v>12009.8772631915</v>
      </c>
      <c r="AE826">
        <v>0</v>
      </c>
      <c r="AF826">
        <v>0</v>
      </c>
      <c r="AG826">
        <v>0</v>
      </c>
      <c r="AH826">
        <v>0</v>
      </c>
      <c r="AI826">
        <v>0</v>
      </c>
      <c r="AJ826">
        <v>1254923.0168285801</v>
      </c>
      <c r="AK826" s="63">
        <v>15303.939229617201</v>
      </c>
      <c r="AL826">
        <v>396.07192657172499</v>
      </c>
      <c r="AM826">
        <v>78891.171681099702</v>
      </c>
      <c r="AN826">
        <v>6257.6247174218897</v>
      </c>
      <c r="AO826">
        <v>20944.014265421501</v>
      </c>
      <c r="AP826">
        <v>3712.8033307938799</v>
      </c>
      <c r="AQ826">
        <v>25435.7452526624</v>
      </c>
      <c r="AR826">
        <v>15303.939229617201</v>
      </c>
      <c r="AS826">
        <v>15303.939229617201</v>
      </c>
      <c r="AT826">
        <v>0</v>
      </c>
    </row>
    <row r="827" spans="1:46" x14ac:dyDescent="0.25">
      <c r="A827" t="s">
        <v>3746</v>
      </c>
      <c r="B827">
        <v>2093</v>
      </c>
      <c r="C827" t="s">
        <v>176</v>
      </c>
      <c r="D827">
        <v>2093</v>
      </c>
      <c r="E827" t="s">
        <v>176</v>
      </c>
      <c r="F827" t="s">
        <v>1871</v>
      </c>
      <c r="G827" t="s">
        <v>1871</v>
      </c>
      <c r="H827" t="s">
        <v>2899</v>
      </c>
      <c r="I827" t="s">
        <v>2895</v>
      </c>
      <c r="J827">
        <v>2.447708578142</v>
      </c>
      <c r="K827">
        <v>0</v>
      </c>
      <c r="L827">
        <v>0</v>
      </c>
      <c r="M827">
        <v>4</v>
      </c>
      <c r="N827">
        <v>4081.98595435781</v>
      </c>
      <c r="O827">
        <v>2299.4011646550598</v>
      </c>
      <c r="P827">
        <v>4444.4083667174</v>
      </c>
      <c r="Q827">
        <v>2589.1260901493301</v>
      </c>
      <c r="R827">
        <v>213.872884681839</v>
      </c>
      <c r="S827">
        <v>1688.04723906555</v>
      </c>
      <c r="T827">
        <v>0</v>
      </c>
      <c r="U827">
        <v>13628.794460561399</v>
      </c>
      <c r="V827">
        <v>10841.8284168146</v>
      </c>
      <c r="W827">
        <v>2786.9660437468301</v>
      </c>
      <c r="X827">
        <v>0</v>
      </c>
      <c r="Y827">
        <v>0</v>
      </c>
      <c r="Z827">
        <v>0</v>
      </c>
      <c r="AA827">
        <v>0</v>
      </c>
      <c r="AB827">
        <v>0</v>
      </c>
      <c r="AC827">
        <v>1329.5511463881401</v>
      </c>
      <c r="AD827">
        <v>358.496092677403</v>
      </c>
      <c r="AE827">
        <v>0</v>
      </c>
      <c r="AF827">
        <v>0</v>
      </c>
      <c r="AG827">
        <v>0</v>
      </c>
      <c r="AH827">
        <v>0</v>
      </c>
      <c r="AI827">
        <v>0</v>
      </c>
      <c r="AJ827">
        <v>15316.841699627001</v>
      </c>
      <c r="AK827" s="63">
        <v>6257.6247174218897</v>
      </c>
      <c r="AL827">
        <v>396.07192657172499</v>
      </c>
      <c r="AM827">
        <v>78891.171681099702</v>
      </c>
      <c r="AN827">
        <v>6257.6247174218897</v>
      </c>
      <c r="AO827">
        <v>20944.014265421501</v>
      </c>
      <c r="AP827">
        <v>539.66620917061095</v>
      </c>
      <c r="AQ827">
        <v>36189.915802998497</v>
      </c>
      <c r="AR827">
        <v>6257.6247174218897</v>
      </c>
      <c r="AS827">
        <v>6257.6247174218897</v>
      </c>
      <c r="AT827">
        <v>0</v>
      </c>
    </row>
    <row r="828" spans="1:46" x14ac:dyDescent="0.25">
      <c r="A828" t="s">
        <v>3747</v>
      </c>
      <c r="B828">
        <v>2108</v>
      </c>
      <c r="C828" t="s">
        <v>179</v>
      </c>
      <c r="D828">
        <v>694</v>
      </c>
      <c r="E828" t="s">
        <v>1073</v>
      </c>
      <c r="F828" t="s">
        <v>2892</v>
      </c>
      <c r="G828" t="s">
        <v>2893</v>
      </c>
      <c r="H828" t="s">
        <v>2894</v>
      </c>
      <c r="I828" t="s">
        <v>2895</v>
      </c>
      <c r="J828">
        <v>285.096891079069</v>
      </c>
      <c r="K828">
        <v>1</v>
      </c>
      <c r="L828">
        <v>1</v>
      </c>
      <c r="M828">
        <v>3</v>
      </c>
      <c r="N828">
        <v>2081322.81341321</v>
      </c>
      <c r="O828">
        <v>602346.13310407603</v>
      </c>
      <c r="P828">
        <v>845853.17332975601</v>
      </c>
      <c r="Q828">
        <v>177721.22067897301</v>
      </c>
      <c r="R828">
        <v>42654.782387395702</v>
      </c>
      <c r="S828">
        <v>139159.78169829701</v>
      </c>
      <c r="T828">
        <v>2231791.71</v>
      </c>
      <c r="U828">
        <v>1518106.41291342</v>
      </c>
      <c r="V828">
        <v>2887039.5520665902</v>
      </c>
      <c r="W828">
        <v>860537.35445324995</v>
      </c>
      <c r="X828">
        <v>0</v>
      </c>
      <c r="Y828">
        <v>0</v>
      </c>
      <c r="Z828">
        <v>107.845707638864</v>
      </c>
      <c r="AA828">
        <v>2213.3706859405902</v>
      </c>
      <c r="AB828">
        <v>0</v>
      </c>
      <c r="AC828">
        <v>139159.78169829701</v>
      </c>
      <c r="AD828">
        <v>0</v>
      </c>
      <c r="AE828">
        <v>0</v>
      </c>
      <c r="AF828">
        <v>0</v>
      </c>
      <c r="AG828">
        <v>0</v>
      </c>
      <c r="AH828">
        <v>0</v>
      </c>
      <c r="AI828">
        <v>0</v>
      </c>
      <c r="AJ828">
        <v>3889057.90461171</v>
      </c>
      <c r="AK828" s="63">
        <v>13641.1796350775</v>
      </c>
      <c r="AL828">
        <v>396.07192657172499</v>
      </c>
      <c r="AM828">
        <v>78891.171681099702</v>
      </c>
      <c r="AN828">
        <v>5812.9928682809996</v>
      </c>
      <c r="AO828">
        <v>15983.4922754775</v>
      </c>
      <c r="AP828">
        <v>396.07192657172499</v>
      </c>
      <c r="AQ828">
        <v>69679.580315536805</v>
      </c>
      <c r="AR828">
        <v>13641.1796350775</v>
      </c>
      <c r="AS828">
        <v>15973.8075631924</v>
      </c>
      <c r="AT828">
        <v>0</v>
      </c>
    </row>
    <row r="829" spans="1:46" x14ac:dyDescent="0.25">
      <c r="A829" t="s">
        <v>3748</v>
      </c>
      <c r="B829">
        <v>2108</v>
      </c>
      <c r="C829" t="s">
        <v>179</v>
      </c>
      <c r="D829">
        <v>692</v>
      </c>
      <c r="E829" t="s">
        <v>1074</v>
      </c>
      <c r="F829" t="s">
        <v>2892</v>
      </c>
      <c r="G829" t="s">
        <v>2893</v>
      </c>
      <c r="H829" t="s">
        <v>2894</v>
      </c>
      <c r="I829" t="s">
        <v>2895</v>
      </c>
      <c r="J829">
        <v>396.32926829264102</v>
      </c>
      <c r="K829">
        <v>1</v>
      </c>
      <c r="L829">
        <v>1</v>
      </c>
      <c r="M829">
        <v>3</v>
      </c>
      <c r="N829">
        <v>2835738.6474940199</v>
      </c>
      <c r="O829">
        <v>832868.33938779298</v>
      </c>
      <c r="P829">
        <v>1278641.1746890601</v>
      </c>
      <c r="Q829">
        <v>227383.24828462501</v>
      </c>
      <c r="R829">
        <v>59296.818807083502</v>
      </c>
      <c r="S829">
        <v>193453.86141357</v>
      </c>
      <c r="T829">
        <v>3123522.88</v>
      </c>
      <c r="U829">
        <v>2110405.3486625799</v>
      </c>
      <c r="V829">
        <v>4075258.16642582</v>
      </c>
      <c r="W829">
        <v>1155443.20840705</v>
      </c>
      <c r="X829">
        <v>0</v>
      </c>
      <c r="Y829">
        <v>0</v>
      </c>
      <c r="Z829">
        <v>149.922400890576</v>
      </c>
      <c r="AA829">
        <v>3076.9314288170399</v>
      </c>
      <c r="AB829">
        <v>0</v>
      </c>
      <c r="AC829">
        <v>193453.86141357</v>
      </c>
      <c r="AD829">
        <v>0</v>
      </c>
      <c r="AE829">
        <v>0</v>
      </c>
      <c r="AF829">
        <v>0</v>
      </c>
      <c r="AG829">
        <v>0</v>
      </c>
      <c r="AH829">
        <v>0</v>
      </c>
      <c r="AI829">
        <v>0</v>
      </c>
      <c r="AJ829">
        <v>5427382.0900761504</v>
      </c>
      <c r="AK829" s="63">
        <v>13694.1238618509</v>
      </c>
      <c r="AL829">
        <v>396.07192657172499</v>
      </c>
      <c r="AM829">
        <v>78891.171681099702</v>
      </c>
      <c r="AN829">
        <v>5812.9928682809996</v>
      </c>
      <c r="AO829">
        <v>15983.4922754775</v>
      </c>
      <c r="AP829">
        <v>396.07192657172499</v>
      </c>
      <c r="AQ829">
        <v>69679.580315536805</v>
      </c>
      <c r="AR829">
        <v>13641.1796350775</v>
      </c>
      <c r="AS829">
        <v>15973.8075631924</v>
      </c>
      <c r="AT829">
        <v>0</v>
      </c>
    </row>
    <row r="830" spans="1:46" x14ac:dyDescent="0.25">
      <c r="A830" t="s">
        <v>3749</v>
      </c>
      <c r="B830">
        <v>2108</v>
      </c>
      <c r="C830" t="s">
        <v>179</v>
      </c>
      <c r="D830">
        <v>693</v>
      </c>
      <c r="E830" t="s">
        <v>1075</v>
      </c>
      <c r="F830" t="s">
        <v>2892</v>
      </c>
      <c r="G830" t="s">
        <v>2893</v>
      </c>
      <c r="H830" t="s">
        <v>2894</v>
      </c>
      <c r="I830" t="s">
        <v>2895</v>
      </c>
      <c r="J830">
        <v>148.158536585354</v>
      </c>
      <c r="K830">
        <v>2</v>
      </c>
      <c r="L830">
        <v>1</v>
      </c>
      <c r="M830">
        <v>3</v>
      </c>
      <c r="N830">
        <v>1046325.43179252</v>
      </c>
      <c r="O830">
        <v>443035.10767877102</v>
      </c>
      <c r="P830">
        <v>499221.98011685599</v>
      </c>
      <c r="Q830">
        <v>107712.95698821401</v>
      </c>
      <c r="R830">
        <v>22166.745182537201</v>
      </c>
      <c r="S830">
        <v>72318.254786717196</v>
      </c>
      <c r="T830">
        <v>1329535.96</v>
      </c>
      <c r="U830">
        <v>788926.26175889501</v>
      </c>
      <c r="V830">
        <v>1672115.47472315</v>
      </c>
      <c r="W830">
        <v>445140.46231384203</v>
      </c>
      <c r="X830">
        <v>0</v>
      </c>
      <c r="Y830">
        <v>0</v>
      </c>
      <c r="Z830">
        <v>56.045024413663597</v>
      </c>
      <c r="AA830">
        <v>1150.2396974891301</v>
      </c>
      <c r="AB830">
        <v>0</v>
      </c>
      <c r="AC830">
        <v>72318.254786717196</v>
      </c>
      <c r="AD830">
        <v>0</v>
      </c>
      <c r="AE830">
        <v>0</v>
      </c>
      <c r="AF830">
        <v>0</v>
      </c>
      <c r="AG830">
        <v>0</v>
      </c>
      <c r="AH830">
        <v>0</v>
      </c>
      <c r="AI830">
        <v>0</v>
      </c>
      <c r="AJ830">
        <v>2190780.47654561</v>
      </c>
      <c r="AK830" s="63">
        <v>14786.7313422302</v>
      </c>
      <c r="AL830">
        <v>396.07192657172499</v>
      </c>
      <c r="AM830">
        <v>78891.171681099702</v>
      </c>
      <c r="AN830">
        <v>5812.9928682809996</v>
      </c>
      <c r="AO830">
        <v>15983.4922754775</v>
      </c>
      <c r="AP830">
        <v>396.07192657172499</v>
      </c>
      <c r="AQ830">
        <v>69679.580315536805</v>
      </c>
      <c r="AR830">
        <v>13641.1796350775</v>
      </c>
      <c r="AS830">
        <v>15973.8075631924</v>
      </c>
      <c r="AT830">
        <v>0</v>
      </c>
    </row>
    <row r="831" spans="1:46" x14ac:dyDescent="0.25">
      <c r="A831" t="s">
        <v>3750</v>
      </c>
      <c r="B831">
        <v>2108</v>
      </c>
      <c r="C831" t="s">
        <v>179</v>
      </c>
      <c r="D831">
        <v>696</v>
      </c>
      <c r="E831" t="s">
        <v>1076</v>
      </c>
      <c r="F831" t="s">
        <v>2892</v>
      </c>
      <c r="G831" t="s">
        <v>2893</v>
      </c>
      <c r="H831" t="s">
        <v>2894</v>
      </c>
      <c r="I831" t="s">
        <v>2895</v>
      </c>
      <c r="J831">
        <v>387.73170731702498</v>
      </c>
      <c r="K831">
        <v>2</v>
      </c>
      <c r="L831">
        <v>1</v>
      </c>
      <c r="M831">
        <v>3</v>
      </c>
      <c r="N831">
        <v>3064670.47965767</v>
      </c>
      <c r="O831">
        <v>847249.53480769601</v>
      </c>
      <c r="P831">
        <v>1286333.0436780599</v>
      </c>
      <c r="Q831">
        <v>230870.52530604799</v>
      </c>
      <c r="R831">
        <v>58010.494389131403</v>
      </c>
      <c r="S831">
        <v>189257.27160167799</v>
      </c>
      <c r="T831">
        <v>3422509.7</v>
      </c>
      <c r="U831">
        <v>2064624.37783861</v>
      </c>
      <c r="V831">
        <v>4211445.37182872</v>
      </c>
      <c r="W831">
        <v>1272531.8522401699</v>
      </c>
      <c r="X831">
        <v>0</v>
      </c>
      <c r="Y831">
        <v>0</v>
      </c>
      <c r="Z831">
        <v>146.67013797085701</v>
      </c>
      <c r="AA831">
        <v>3010.1836317365801</v>
      </c>
      <c r="AB831">
        <v>0</v>
      </c>
      <c r="AC831">
        <v>189257.27160167799</v>
      </c>
      <c r="AD831">
        <v>0</v>
      </c>
      <c r="AE831">
        <v>0</v>
      </c>
      <c r="AF831">
        <v>0</v>
      </c>
      <c r="AG831">
        <v>0</v>
      </c>
      <c r="AH831">
        <v>0</v>
      </c>
      <c r="AI831">
        <v>0</v>
      </c>
      <c r="AJ831">
        <v>5676391.3494402897</v>
      </c>
      <c r="AK831" s="63">
        <v>14639.9978189017</v>
      </c>
      <c r="AL831">
        <v>396.07192657172499</v>
      </c>
      <c r="AM831">
        <v>78891.171681099702</v>
      </c>
      <c r="AN831">
        <v>5812.9928682809996</v>
      </c>
      <c r="AO831">
        <v>15983.4922754775</v>
      </c>
      <c r="AP831">
        <v>396.07192657172499</v>
      </c>
      <c r="AQ831">
        <v>69679.580315536805</v>
      </c>
      <c r="AR831">
        <v>13641.1796350775</v>
      </c>
      <c r="AS831">
        <v>15973.8075631924</v>
      </c>
      <c r="AT831">
        <v>0</v>
      </c>
    </row>
    <row r="832" spans="1:46" x14ac:dyDescent="0.25">
      <c r="A832" t="s">
        <v>3751</v>
      </c>
      <c r="B832">
        <v>2108</v>
      </c>
      <c r="C832" t="s">
        <v>179</v>
      </c>
      <c r="D832">
        <v>699</v>
      </c>
      <c r="E832" t="s">
        <v>1077</v>
      </c>
      <c r="F832" t="s">
        <v>2892</v>
      </c>
      <c r="G832" t="s">
        <v>2903</v>
      </c>
      <c r="H832" t="s">
        <v>2904</v>
      </c>
      <c r="I832" t="s">
        <v>2895</v>
      </c>
      <c r="J832">
        <v>650.51301269617204</v>
      </c>
      <c r="K832">
        <v>1</v>
      </c>
      <c r="L832">
        <v>1</v>
      </c>
      <c r="M832">
        <v>3</v>
      </c>
      <c r="N832">
        <v>5018313.0336864302</v>
      </c>
      <c r="O832">
        <v>2337294.8093116302</v>
      </c>
      <c r="P832">
        <v>2257848.7211211398</v>
      </c>
      <c r="Q832">
        <v>369162.11617548601</v>
      </c>
      <c r="R832">
        <v>97326.529558783994</v>
      </c>
      <c r="S832">
        <v>317524.50367336598</v>
      </c>
      <c r="T832">
        <v>6616042.21</v>
      </c>
      <c r="U832">
        <v>3463902.9998534601</v>
      </c>
      <c r="V832">
        <v>7982631.5882700495</v>
      </c>
      <c r="W832">
        <v>2062421.8615927701</v>
      </c>
      <c r="X832">
        <v>0</v>
      </c>
      <c r="Y832">
        <v>0</v>
      </c>
      <c r="Z832">
        <v>29841.454364111702</v>
      </c>
      <c r="AA832">
        <v>5050.3056265362202</v>
      </c>
      <c r="AB832">
        <v>0</v>
      </c>
      <c r="AC832">
        <v>317524.50367336598</v>
      </c>
      <c r="AD832">
        <v>0</v>
      </c>
      <c r="AE832">
        <v>0</v>
      </c>
      <c r="AF832">
        <v>0</v>
      </c>
      <c r="AG832">
        <v>0</v>
      </c>
      <c r="AH832">
        <v>0</v>
      </c>
      <c r="AI832">
        <v>0</v>
      </c>
      <c r="AJ832">
        <v>10397469.7135268</v>
      </c>
      <c r="AK832" s="63">
        <v>15983.4922754775</v>
      </c>
      <c r="AL832">
        <v>396.07192657172499</v>
      </c>
      <c r="AM832">
        <v>78891.171681099702</v>
      </c>
      <c r="AN832">
        <v>5812.9928682809996</v>
      </c>
      <c r="AO832">
        <v>15983.4922754775</v>
      </c>
      <c r="AP832">
        <v>396.07192657172499</v>
      </c>
      <c r="AQ832">
        <v>78891.171681099702</v>
      </c>
      <c r="AR832">
        <v>15983.4922754775</v>
      </c>
      <c r="AS832">
        <v>15983.4922754775</v>
      </c>
      <c r="AT832">
        <v>0</v>
      </c>
    </row>
    <row r="833" spans="1:46" x14ac:dyDescent="0.25">
      <c r="A833" t="s">
        <v>3752</v>
      </c>
      <c r="B833">
        <v>2108</v>
      </c>
      <c r="C833" t="s">
        <v>179</v>
      </c>
      <c r="D833">
        <v>698</v>
      </c>
      <c r="E833" t="s">
        <v>1078</v>
      </c>
      <c r="F833" t="s">
        <v>2892</v>
      </c>
      <c r="G833" t="s">
        <v>2911</v>
      </c>
      <c r="H833" t="s">
        <v>2894</v>
      </c>
      <c r="I833" t="s">
        <v>2895</v>
      </c>
      <c r="J833">
        <v>360.951219512168</v>
      </c>
      <c r="K833">
        <v>1</v>
      </c>
      <c r="L833">
        <v>1</v>
      </c>
      <c r="M833">
        <v>3</v>
      </c>
      <c r="N833">
        <v>2590023.0070355502</v>
      </c>
      <c r="O833">
        <v>1071829.9043284501</v>
      </c>
      <c r="P833">
        <v>1339482.6371247601</v>
      </c>
      <c r="Q833">
        <v>215033.124879182</v>
      </c>
      <c r="R833">
        <v>54003.7306702395</v>
      </c>
      <c r="S833">
        <v>176185.34078337901</v>
      </c>
      <c r="T833">
        <v>3348350.88</v>
      </c>
      <c r="U833">
        <v>1922021.52403818</v>
      </c>
      <c r="V833">
        <v>4381933.3030838696</v>
      </c>
      <c r="W833">
        <v>885500.28992469597</v>
      </c>
      <c r="X833">
        <v>0</v>
      </c>
      <c r="Y833">
        <v>0</v>
      </c>
      <c r="Z833">
        <v>136.539684961365</v>
      </c>
      <c r="AA833">
        <v>2802.2713446607399</v>
      </c>
      <c r="AB833">
        <v>0</v>
      </c>
      <c r="AC833">
        <v>176185.34078337901</v>
      </c>
      <c r="AD833">
        <v>0</v>
      </c>
      <c r="AE833">
        <v>0</v>
      </c>
      <c r="AF833">
        <v>0</v>
      </c>
      <c r="AG833">
        <v>0</v>
      </c>
      <c r="AH833">
        <v>0</v>
      </c>
      <c r="AI833">
        <v>0</v>
      </c>
      <c r="AJ833">
        <v>5446557.7448215596</v>
      </c>
      <c r="AK833" s="63">
        <v>15089.456553665899</v>
      </c>
      <c r="AL833">
        <v>396.07192657172499</v>
      </c>
      <c r="AM833">
        <v>78891.171681099702</v>
      </c>
      <c r="AN833">
        <v>5812.9928682809996</v>
      </c>
      <c r="AO833">
        <v>15983.4922754775</v>
      </c>
      <c r="AP833">
        <v>3712.8033307938799</v>
      </c>
      <c r="AQ833">
        <v>25435.7452526624</v>
      </c>
      <c r="AR833">
        <v>15089.456553665899</v>
      </c>
      <c r="AS833">
        <v>15089.456553665899</v>
      </c>
      <c r="AT833">
        <v>0</v>
      </c>
    </row>
    <row r="834" spans="1:46" x14ac:dyDescent="0.25">
      <c r="A834" t="s">
        <v>3753</v>
      </c>
      <c r="B834">
        <v>2108</v>
      </c>
      <c r="C834" t="s">
        <v>179</v>
      </c>
      <c r="D834">
        <v>2108</v>
      </c>
      <c r="E834" t="s">
        <v>179</v>
      </c>
      <c r="F834" t="s">
        <v>1871</v>
      </c>
      <c r="G834" t="s">
        <v>1871</v>
      </c>
      <c r="H834" t="s">
        <v>2899</v>
      </c>
      <c r="I834" t="s">
        <v>2895</v>
      </c>
      <c r="J834">
        <v>53.924991647105003</v>
      </c>
      <c r="K834">
        <v>1</v>
      </c>
      <c r="L834">
        <v>3</v>
      </c>
      <c r="M834">
        <v>3</v>
      </c>
      <c r="N834">
        <v>61972.988595708797</v>
      </c>
      <c r="O834">
        <v>39943.314884448097</v>
      </c>
      <c r="P834">
        <v>148741.92271600899</v>
      </c>
      <c r="Q834">
        <v>28417.833001396099</v>
      </c>
      <c r="R834">
        <v>8067.9897112994804</v>
      </c>
      <c r="S834">
        <v>26321.5429578726</v>
      </c>
      <c r="T834">
        <v>0</v>
      </c>
      <c r="U834">
        <v>287144.048908861</v>
      </c>
      <c r="V834">
        <v>175584.264025073</v>
      </c>
      <c r="W834">
        <v>111120.735639297</v>
      </c>
      <c r="X834">
        <v>0</v>
      </c>
      <c r="Y834">
        <v>0</v>
      </c>
      <c r="Z834">
        <v>20.3986050552511</v>
      </c>
      <c r="AA834">
        <v>418.65063943538797</v>
      </c>
      <c r="AB834">
        <v>0</v>
      </c>
      <c r="AC834">
        <v>26321.5429578726</v>
      </c>
      <c r="AD834">
        <v>0</v>
      </c>
      <c r="AE834">
        <v>0</v>
      </c>
      <c r="AF834">
        <v>0</v>
      </c>
      <c r="AG834">
        <v>0</v>
      </c>
      <c r="AH834">
        <v>0</v>
      </c>
      <c r="AI834">
        <v>0</v>
      </c>
      <c r="AJ834">
        <v>313465.59186673397</v>
      </c>
      <c r="AK834" s="63">
        <v>5812.9928682809996</v>
      </c>
      <c r="AL834">
        <v>396.07192657172499</v>
      </c>
      <c r="AM834">
        <v>78891.171681099702</v>
      </c>
      <c r="AN834">
        <v>5812.9928682809996</v>
      </c>
      <c r="AO834">
        <v>15983.4922754775</v>
      </c>
      <c r="AP834">
        <v>539.66620917061095</v>
      </c>
      <c r="AQ834">
        <v>36189.915802998497</v>
      </c>
      <c r="AR834">
        <v>5812.9928682809996</v>
      </c>
      <c r="AS834">
        <v>5812.9928682809996</v>
      </c>
      <c r="AT834">
        <v>0</v>
      </c>
    </row>
    <row r="835" spans="1:46" x14ac:dyDescent="0.25">
      <c r="A835" t="s">
        <v>3754</v>
      </c>
      <c r="B835">
        <v>2108</v>
      </c>
      <c r="C835" t="s">
        <v>179</v>
      </c>
      <c r="D835">
        <v>697</v>
      </c>
      <c r="E835" t="s">
        <v>1079</v>
      </c>
      <c r="F835" t="s">
        <v>2892</v>
      </c>
      <c r="G835" t="s">
        <v>2893</v>
      </c>
      <c r="H835" t="s">
        <v>2894</v>
      </c>
      <c r="I835" t="s">
        <v>2895</v>
      </c>
      <c r="J835">
        <v>115.719512195105</v>
      </c>
      <c r="K835">
        <v>2</v>
      </c>
      <c r="L835">
        <v>1</v>
      </c>
      <c r="M835">
        <v>3</v>
      </c>
      <c r="N835">
        <v>899221.11832488899</v>
      </c>
      <c r="O835">
        <v>385165.09649714298</v>
      </c>
      <c r="P835">
        <v>402381.97722434701</v>
      </c>
      <c r="Q835">
        <v>87915.334686074304</v>
      </c>
      <c r="R835">
        <v>17313.3792935288</v>
      </c>
      <c r="S835">
        <v>56484.313085119204</v>
      </c>
      <c r="T835">
        <v>1175804.52</v>
      </c>
      <c r="U835">
        <v>616192.38602598198</v>
      </c>
      <c r="V835">
        <v>1490852.1195767301</v>
      </c>
      <c r="W835">
        <v>300202.61542891199</v>
      </c>
      <c r="X835">
        <v>0</v>
      </c>
      <c r="Y835">
        <v>0</v>
      </c>
      <c r="Z835">
        <v>43.774074957709999</v>
      </c>
      <c r="AA835">
        <v>898.39694538427898</v>
      </c>
      <c r="AB835">
        <v>0</v>
      </c>
      <c r="AC835">
        <v>56484.313085119204</v>
      </c>
      <c r="AD835">
        <v>0</v>
      </c>
      <c r="AE835">
        <v>0</v>
      </c>
      <c r="AF835">
        <v>0</v>
      </c>
      <c r="AG835">
        <v>0</v>
      </c>
      <c r="AH835">
        <v>0</v>
      </c>
      <c r="AI835">
        <v>0</v>
      </c>
      <c r="AJ835">
        <v>1848481.2191111001</v>
      </c>
      <c r="AK835" s="63">
        <v>15973.8075631924</v>
      </c>
      <c r="AL835">
        <v>396.07192657172499</v>
      </c>
      <c r="AM835">
        <v>78891.171681099702</v>
      </c>
      <c r="AN835">
        <v>5812.9928682809996</v>
      </c>
      <c r="AO835">
        <v>15983.4922754775</v>
      </c>
      <c r="AP835">
        <v>396.07192657172499</v>
      </c>
      <c r="AQ835">
        <v>69679.580315536805</v>
      </c>
      <c r="AR835">
        <v>13641.1796350775</v>
      </c>
      <c r="AS835">
        <v>15973.8075631924</v>
      </c>
      <c r="AT835">
        <v>0</v>
      </c>
    </row>
    <row r="836" spans="1:46" x14ac:dyDescent="0.25">
      <c r="A836" t="s">
        <v>3755</v>
      </c>
      <c r="B836">
        <v>1928</v>
      </c>
      <c r="C836" t="s">
        <v>180</v>
      </c>
      <c r="D836">
        <v>4585</v>
      </c>
      <c r="E836" t="s">
        <v>1080</v>
      </c>
      <c r="F836" t="s">
        <v>2906</v>
      </c>
      <c r="G836" t="s">
        <v>2907</v>
      </c>
      <c r="H836" t="s">
        <v>2894</v>
      </c>
      <c r="I836" t="s">
        <v>2895</v>
      </c>
      <c r="J836">
        <v>385.54450751813198</v>
      </c>
      <c r="K836">
        <v>1</v>
      </c>
      <c r="L836">
        <v>1</v>
      </c>
      <c r="M836">
        <v>1</v>
      </c>
      <c r="N836">
        <v>292507.60949235299</v>
      </c>
      <c r="O836">
        <v>494060.27443402301</v>
      </c>
      <c r="P836">
        <v>533071.69361658301</v>
      </c>
      <c r="Q836">
        <v>135138.76414441501</v>
      </c>
      <c r="R836">
        <v>242293.52446822601</v>
      </c>
      <c r="S836">
        <v>186468.71965984901</v>
      </c>
      <c r="T836">
        <v>0</v>
      </c>
      <c r="U836">
        <v>1697071.8661555999</v>
      </c>
      <c r="V836">
        <v>1177749.850476</v>
      </c>
      <c r="W836">
        <v>375222.91011219501</v>
      </c>
      <c r="X836">
        <v>0</v>
      </c>
      <c r="Y836">
        <v>0</v>
      </c>
      <c r="Z836">
        <v>0</v>
      </c>
      <c r="AA836">
        <v>30181.235209726899</v>
      </c>
      <c r="AB836">
        <v>113917.870357676</v>
      </c>
      <c r="AC836">
        <v>179379.64104919601</v>
      </c>
      <c r="AD836">
        <v>7089.0786106535097</v>
      </c>
      <c r="AE836">
        <v>0</v>
      </c>
      <c r="AF836">
        <v>0</v>
      </c>
      <c r="AG836">
        <v>0</v>
      </c>
      <c r="AH836">
        <v>0</v>
      </c>
      <c r="AI836">
        <v>0</v>
      </c>
      <c r="AJ836">
        <v>1883540.5858154499</v>
      </c>
      <c r="AK836" s="63">
        <v>4885.4037577668496</v>
      </c>
      <c r="AL836">
        <v>396.07192657172499</v>
      </c>
      <c r="AM836">
        <v>78891.171681099702</v>
      </c>
      <c r="AN836">
        <v>4885.4037577668396</v>
      </c>
      <c r="AO836">
        <v>15746.2269356627</v>
      </c>
      <c r="AP836">
        <v>396.07192657172499</v>
      </c>
      <c r="AQ836">
        <v>59280.106098625802</v>
      </c>
      <c r="AR836">
        <v>4885.4037577668496</v>
      </c>
      <c r="AS836">
        <v>4885.4037577668496</v>
      </c>
      <c r="AT836">
        <v>0</v>
      </c>
    </row>
    <row r="837" spans="1:46" x14ac:dyDescent="0.25">
      <c r="A837" t="s">
        <v>3756</v>
      </c>
      <c r="B837">
        <v>1928</v>
      </c>
      <c r="C837" t="s">
        <v>180</v>
      </c>
      <c r="D837">
        <v>105</v>
      </c>
      <c r="E837" t="s">
        <v>1081</v>
      </c>
      <c r="F837" t="s">
        <v>2892</v>
      </c>
      <c r="G837" t="s">
        <v>2893</v>
      </c>
      <c r="H837" t="s">
        <v>2894</v>
      </c>
      <c r="I837" t="s">
        <v>2895</v>
      </c>
      <c r="J837">
        <v>558.57647714602797</v>
      </c>
      <c r="K837">
        <v>1</v>
      </c>
      <c r="L837">
        <v>1</v>
      </c>
      <c r="M837">
        <v>1</v>
      </c>
      <c r="N837">
        <v>3460372.4671015898</v>
      </c>
      <c r="O837">
        <v>1314146.5361645899</v>
      </c>
      <c r="P837">
        <v>1047481.41926122</v>
      </c>
      <c r="Q837">
        <v>196247.749412879</v>
      </c>
      <c r="R837">
        <v>353131.60351173999</v>
      </c>
      <c r="S837">
        <v>270155.68499735498</v>
      </c>
      <c r="T837">
        <v>3912663.84</v>
      </c>
      <c r="U837">
        <v>2458715.9354520198</v>
      </c>
      <c r="V837">
        <v>5487888.4251300404</v>
      </c>
      <c r="W837">
        <v>672623.717676025</v>
      </c>
      <c r="X837">
        <v>0</v>
      </c>
      <c r="Y837">
        <v>0</v>
      </c>
      <c r="Z837">
        <v>0</v>
      </c>
      <c r="AA837">
        <v>45823.5418404956</v>
      </c>
      <c r="AB837">
        <v>165044.09080545901</v>
      </c>
      <c r="AC837">
        <v>259885.035359417</v>
      </c>
      <c r="AD837">
        <v>10270.649637938001</v>
      </c>
      <c r="AE837">
        <v>0</v>
      </c>
      <c r="AF837">
        <v>0</v>
      </c>
      <c r="AG837">
        <v>0</v>
      </c>
      <c r="AH837">
        <v>0</v>
      </c>
      <c r="AI837">
        <v>0</v>
      </c>
      <c r="AJ837">
        <v>6641535.4604493799</v>
      </c>
      <c r="AK837" s="63">
        <v>11890.109469670901</v>
      </c>
      <c r="AL837">
        <v>396.07192657172499</v>
      </c>
      <c r="AM837">
        <v>78891.171681099702</v>
      </c>
      <c r="AN837">
        <v>4885.4037577668396</v>
      </c>
      <c r="AO837">
        <v>15746.2269356627</v>
      </c>
      <c r="AP837">
        <v>396.07192657172499</v>
      </c>
      <c r="AQ837">
        <v>69679.580315536805</v>
      </c>
      <c r="AR837">
        <v>4885.4037577668496</v>
      </c>
      <c r="AS837">
        <v>15746.2269356627</v>
      </c>
      <c r="AT837">
        <v>0</v>
      </c>
    </row>
    <row r="838" spans="1:46" x14ac:dyDescent="0.25">
      <c r="A838" t="s">
        <v>3757</v>
      </c>
      <c r="B838">
        <v>1928</v>
      </c>
      <c r="C838" t="s">
        <v>180</v>
      </c>
      <c r="D838">
        <v>106</v>
      </c>
      <c r="E838" t="s">
        <v>1082</v>
      </c>
      <c r="F838" t="s">
        <v>2892</v>
      </c>
      <c r="G838" t="s">
        <v>2893</v>
      </c>
      <c r="H838" t="s">
        <v>2894</v>
      </c>
      <c r="I838" t="s">
        <v>2895</v>
      </c>
      <c r="J838">
        <v>226.492753623184</v>
      </c>
      <c r="K838">
        <v>4</v>
      </c>
      <c r="L838">
        <v>1</v>
      </c>
      <c r="M838">
        <v>1</v>
      </c>
      <c r="N838">
        <v>1429098.51995168</v>
      </c>
      <c r="O838">
        <v>624712.78481742798</v>
      </c>
      <c r="P838">
        <v>533912.53177529597</v>
      </c>
      <c r="Q838">
        <v>79802.590816615193</v>
      </c>
      <c r="R838">
        <v>143534.24233456099</v>
      </c>
      <c r="S838">
        <v>109543.289962087</v>
      </c>
      <c r="T838">
        <v>1814095.41</v>
      </c>
      <c r="U838">
        <v>996965.25969557697</v>
      </c>
      <c r="V838">
        <v>2439670.1314397398</v>
      </c>
      <c r="W838">
        <v>285541.78720331797</v>
      </c>
      <c r="X838">
        <v>0</v>
      </c>
      <c r="Y838">
        <v>0</v>
      </c>
      <c r="Z838">
        <v>0</v>
      </c>
      <c r="AA838">
        <v>18926.329280021098</v>
      </c>
      <c r="AB838">
        <v>66922.421772499394</v>
      </c>
      <c r="AC838">
        <v>105378.72555027901</v>
      </c>
      <c r="AD838">
        <v>4164.56441180819</v>
      </c>
      <c r="AE838">
        <v>0</v>
      </c>
      <c r="AF838">
        <v>0</v>
      </c>
      <c r="AG838">
        <v>0</v>
      </c>
      <c r="AH838">
        <v>0</v>
      </c>
      <c r="AI838">
        <v>0</v>
      </c>
      <c r="AJ838">
        <v>2920603.9596576602</v>
      </c>
      <c r="AK838" s="63">
        <v>12894.911262886</v>
      </c>
      <c r="AL838">
        <v>396.07192657172499</v>
      </c>
      <c r="AM838">
        <v>78891.171681099702</v>
      </c>
      <c r="AN838">
        <v>4885.4037577668396</v>
      </c>
      <c r="AO838">
        <v>15746.2269356627</v>
      </c>
      <c r="AP838">
        <v>396.07192657172499</v>
      </c>
      <c r="AQ838">
        <v>69679.580315536805</v>
      </c>
      <c r="AR838">
        <v>4885.4037577668496</v>
      </c>
      <c r="AS838">
        <v>15746.2269356627</v>
      </c>
      <c r="AT838">
        <v>0</v>
      </c>
    </row>
    <row r="839" spans="1:46" x14ac:dyDescent="0.25">
      <c r="A839" t="s">
        <v>3758</v>
      </c>
      <c r="B839">
        <v>1928</v>
      </c>
      <c r="C839" t="s">
        <v>180</v>
      </c>
      <c r="D839">
        <v>4802</v>
      </c>
      <c r="E839" t="s">
        <v>1083</v>
      </c>
      <c r="F839" t="s">
        <v>2906</v>
      </c>
      <c r="G839" t="s">
        <v>2903</v>
      </c>
      <c r="H839" t="s">
        <v>2904</v>
      </c>
      <c r="I839" t="s">
        <v>2895</v>
      </c>
      <c r="J839">
        <v>263.38065860120003</v>
      </c>
      <c r="K839">
        <v>1</v>
      </c>
      <c r="L839">
        <v>1</v>
      </c>
      <c r="M839">
        <v>1</v>
      </c>
      <c r="N839">
        <v>320171.46427136002</v>
      </c>
      <c r="O839">
        <v>337641.66874201898</v>
      </c>
      <c r="P839">
        <v>415045.587759591</v>
      </c>
      <c r="Q839">
        <v>92318.619533788704</v>
      </c>
      <c r="R839">
        <v>2767680.1623947299</v>
      </c>
      <c r="S839">
        <v>127384.136551923</v>
      </c>
      <c r="T839">
        <v>2773520.78</v>
      </c>
      <c r="U839">
        <v>1159336.7227014899</v>
      </c>
      <c r="V839">
        <v>925070.41221511702</v>
      </c>
      <c r="W839">
        <v>307187.408339035</v>
      </c>
      <c r="X839">
        <v>0</v>
      </c>
      <c r="Y839">
        <v>0</v>
      </c>
      <c r="Z839">
        <v>0</v>
      </c>
      <c r="AA839">
        <v>20617.992091514199</v>
      </c>
      <c r="AB839">
        <v>2679981.6900558202</v>
      </c>
      <c r="AC839">
        <v>122541.307366341</v>
      </c>
      <c r="AD839">
        <v>4842.8291855818798</v>
      </c>
      <c r="AE839">
        <v>0</v>
      </c>
      <c r="AF839">
        <v>0</v>
      </c>
      <c r="AG839">
        <v>0</v>
      </c>
      <c r="AH839">
        <v>0</v>
      </c>
      <c r="AI839">
        <v>0</v>
      </c>
      <c r="AJ839">
        <v>4060241.63925341</v>
      </c>
      <c r="AK839" s="63">
        <v>15415.8686549617</v>
      </c>
      <c r="AL839">
        <v>396.07192657172499</v>
      </c>
      <c r="AM839">
        <v>78891.171681099702</v>
      </c>
      <c r="AN839">
        <v>4885.4037577668396</v>
      </c>
      <c r="AO839">
        <v>15746.2269356627</v>
      </c>
      <c r="AP839">
        <v>396.07192657172499</v>
      </c>
      <c r="AQ839">
        <v>78891.171681099702</v>
      </c>
      <c r="AR839">
        <v>4885.4037577668496</v>
      </c>
      <c r="AS839">
        <v>15415.8686549617</v>
      </c>
      <c r="AT839">
        <v>0</v>
      </c>
    </row>
    <row r="840" spans="1:46" x14ac:dyDescent="0.25">
      <c r="A840" t="s">
        <v>3759</v>
      </c>
      <c r="B840">
        <v>1928</v>
      </c>
      <c r="C840" t="s">
        <v>180</v>
      </c>
      <c r="D840">
        <v>109</v>
      </c>
      <c r="E840" t="s">
        <v>1084</v>
      </c>
      <c r="F840" t="s">
        <v>2892</v>
      </c>
      <c r="G840" t="s">
        <v>2893</v>
      </c>
      <c r="H840" t="s">
        <v>2894</v>
      </c>
      <c r="I840" t="s">
        <v>2895</v>
      </c>
      <c r="J840">
        <v>540.60925306576098</v>
      </c>
      <c r="K840">
        <v>1</v>
      </c>
      <c r="L840">
        <v>1</v>
      </c>
      <c r="M840">
        <v>1</v>
      </c>
      <c r="N840">
        <v>4041627.8175925901</v>
      </c>
      <c r="O840">
        <v>1342434.63809571</v>
      </c>
      <c r="P840">
        <v>1133515.4830479401</v>
      </c>
      <c r="Q840">
        <v>189825.23505632399</v>
      </c>
      <c r="R840">
        <v>340939.191074453</v>
      </c>
      <c r="S840">
        <v>261465.83154397301</v>
      </c>
      <c r="T840">
        <v>4668713.72</v>
      </c>
      <c r="U840">
        <v>2379628.64486703</v>
      </c>
      <c r="V840">
        <v>6173155.4054518202</v>
      </c>
      <c r="W840">
        <v>671935.66279143398</v>
      </c>
      <c r="X840">
        <v>0</v>
      </c>
      <c r="Y840">
        <v>0</v>
      </c>
      <c r="Z840">
        <v>0</v>
      </c>
      <c r="AA840">
        <v>43516.029737591598</v>
      </c>
      <c r="AB840">
        <v>159735.266886169</v>
      </c>
      <c r="AC840">
        <v>251525.54859894901</v>
      </c>
      <c r="AD840">
        <v>9940.2829450231893</v>
      </c>
      <c r="AE840">
        <v>0</v>
      </c>
      <c r="AF840">
        <v>0</v>
      </c>
      <c r="AG840">
        <v>0</v>
      </c>
      <c r="AH840">
        <v>0</v>
      </c>
      <c r="AI840">
        <v>0</v>
      </c>
      <c r="AJ840">
        <v>7309808.1964109903</v>
      </c>
      <c r="AK840" s="63">
        <v>13521.4263443652</v>
      </c>
      <c r="AL840">
        <v>396.07192657172499</v>
      </c>
      <c r="AM840">
        <v>78891.171681099702</v>
      </c>
      <c r="AN840">
        <v>4885.4037577668396</v>
      </c>
      <c r="AO840">
        <v>15746.2269356627</v>
      </c>
      <c r="AP840">
        <v>396.07192657172499</v>
      </c>
      <c r="AQ840">
        <v>69679.580315536805</v>
      </c>
      <c r="AR840">
        <v>4885.4037577668496</v>
      </c>
      <c r="AS840">
        <v>15746.2269356627</v>
      </c>
      <c r="AT840">
        <v>0</v>
      </c>
    </row>
    <row r="841" spans="1:46" x14ac:dyDescent="0.25">
      <c r="A841" t="s">
        <v>3760</v>
      </c>
      <c r="B841">
        <v>1928</v>
      </c>
      <c r="C841" t="s">
        <v>180</v>
      </c>
      <c r="D841">
        <v>115</v>
      </c>
      <c r="E841" t="s">
        <v>1085</v>
      </c>
      <c r="F841" t="s">
        <v>2892</v>
      </c>
      <c r="G841" t="s">
        <v>2911</v>
      </c>
      <c r="H841" t="s">
        <v>2894</v>
      </c>
      <c r="I841" t="s">
        <v>2895</v>
      </c>
      <c r="J841">
        <v>812.32810172427401</v>
      </c>
      <c r="K841">
        <v>1</v>
      </c>
      <c r="L841">
        <v>1</v>
      </c>
      <c r="M841">
        <v>1</v>
      </c>
      <c r="N841">
        <v>5753455.4983443404</v>
      </c>
      <c r="O841">
        <v>2066593.41273199</v>
      </c>
      <c r="P841">
        <v>1705313.2985862801</v>
      </c>
      <c r="Q841">
        <v>285152.73729965399</v>
      </c>
      <c r="R841">
        <v>510503.54745904898</v>
      </c>
      <c r="S841">
        <v>392882.73628205498</v>
      </c>
      <c r="T841">
        <v>6745350.4699999997</v>
      </c>
      <c r="U841">
        <v>3575668.0244213198</v>
      </c>
      <c r="V841">
        <v>8851981.3217031006</v>
      </c>
      <c r="W841">
        <v>1165425.6554922101</v>
      </c>
      <c r="X841">
        <v>0</v>
      </c>
      <c r="Y841">
        <v>0</v>
      </c>
      <c r="Z841">
        <v>0</v>
      </c>
      <c r="AA841">
        <v>63590.752889815798</v>
      </c>
      <c r="AB841">
        <v>240020.76433619301</v>
      </c>
      <c r="AC841">
        <v>377946.30829910602</v>
      </c>
      <c r="AD841">
        <v>14936.427982949501</v>
      </c>
      <c r="AE841">
        <v>0</v>
      </c>
      <c r="AF841">
        <v>0</v>
      </c>
      <c r="AG841">
        <v>0</v>
      </c>
      <c r="AH841">
        <v>0</v>
      </c>
      <c r="AI841">
        <v>0</v>
      </c>
      <c r="AJ841">
        <v>10713901.2307034</v>
      </c>
      <c r="AK841" s="63">
        <v>13189.1303624259</v>
      </c>
      <c r="AL841">
        <v>396.07192657172499</v>
      </c>
      <c r="AM841">
        <v>78891.171681099702</v>
      </c>
      <c r="AN841">
        <v>4885.4037577668396</v>
      </c>
      <c r="AO841">
        <v>15746.2269356627</v>
      </c>
      <c r="AP841">
        <v>3712.8033307938799</v>
      </c>
      <c r="AQ841">
        <v>25435.7452526624</v>
      </c>
      <c r="AR841">
        <v>12848.6565940568</v>
      </c>
      <c r="AS841">
        <v>13189.1303624259</v>
      </c>
      <c r="AT841">
        <v>0</v>
      </c>
    </row>
    <row r="842" spans="1:46" x14ac:dyDescent="0.25">
      <c r="A842" t="s">
        <v>3761</v>
      </c>
      <c r="B842">
        <v>1928</v>
      </c>
      <c r="C842" t="s">
        <v>180</v>
      </c>
      <c r="D842">
        <v>107</v>
      </c>
      <c r="E842" t="s">
        <v>1086</v>
      </c>
      <c r="F842" t="s">
        <v>2892</v>
      </c>
      <c r="G842" t="s">
        <v>2893</v>
      </c>
      <c r="H842" t="s">
        <v>2894</v>
      </c>
      <c r="I842" t="s">
        <v>2895</v>
      </c>
      <c r="J842">
        <v>557.16423686601297</v>
      </c>
      <c r="K842">
        <v>1</v>
      </c>
      <c r="L842">
        <v>2</v>
      </c>
      <c r="M842">
        <v>1</v>
      </c>
      <c r="N842">
        <v>4388182.6887466498</v>
      </c>
      <c r="O842">
        <v>1220695.5652341601</v>
      </c>
      <c r="P842">
        <v>1123890.5104383901</v>
      </c>
      <c r="Q842">
        <v>195631.48936243201</v>
      </c>
      <c r="R842">
        <v>355432.30814537301</v>
      </c>
      <c r="S842">
        <v>269472.65455150098</v>
      </c>
      <c r="T842">
        <v>4831332.96</v>
      </c>
      <c r="U842">
        <v>2452499.6019270099</v>
      </c>
      <c r="V842">
        <v>6411927.3756874902</v>
      </c>
      <c r="W842">
        <v>660357.16515964398</v>
      </c>
      <c r="X842">
        <v>0</v>
      </c>
      <c r="Y842">
        <v>0</v>
      </c>
      <c r="Z842">
        <v>0</v>
      </c>
      <c r="AA842">
        <v>46921.208700112002</v>
      </c>
      <c r="AB842">
        <v>164626.81237976399</v>
      </c>
      <c r="AC842">
        <v>259227.97203841401</v>
      </c>
      <c r="AD842">
        <v>10244.6825130875</v>
      </c>
      <c r="AE842">
        <v>0</v>
      </c>
      <c r="AF842">
        <v>0</v>
      </c>
      <c r="AG842">
        <v>0</v>
      </c>
      <c r="AH842">
        <v>0</v>
      </c>
      <c r="AI842">
        <v>0</v>
      </c>
      <c r="AJ842">
        <v>7553305.2164785098</v>
      </c>
      <c r="AK842" s="63">
        <v>13556.6942683992</v>
      </c>
      <c r="AL842">
        <v>396.07192657172499</v>
      </c>
      <c r="AM842">
        <v>78891.171681099702</v>
      </c>
      <c r="AN842">
        <v>4885.4037577668396</v>
      </c>
      <c r="AO842">
        <v>15746.2269356627</v>
      </c>
      <c r="AP842">
        <v>396.07192657172499</v>
      </c>
      <c r="AQ842">
        <v>69679.580315536805</v>
      </c>
      <c r="AR842">
        <v>4885.4037577668496</v>
      </c>
      <c r="AS842">
        <v>15746.2269356627</v>
      </c>
      <c r="AT842">
        <v>0</v>
      </c>
    </row>
    <row r="843" spans="1:46" x14ac:dyDescent="0.25">
      <c r="A843" t="s">
        <v>3762</v>
      </c>
      <c r="B843">
        <v>1928</v>
      </c>
      <c r="C843" t="s">
        <v>180</v>
      </c>
      <c r="D843">
        <v>110</v>
      </c>
      <c r="E843" t="s">
        <v>1087</v>
      </c>
      <c r="F843" t="s">
        <v>2892</v>
      </c>
      <c r="G843" t="s">
        <v>2893</v>
      </c>
      <c r="H843" t="s">
        <v>2894</v>
      </c>
      <c r="I843" t="s">
        <v>2895</v>
      </c>
      <c r="J843">
        <v>166.02140468226801</v>
      </c>
      <c r="K843">
        <v>3</v>
      </c>
      <c r="L843">
        <v>1</v>
      </c>
      <c r="M843">
        <v>1</v>
      </c>
      <c r="N843">
        <v>1374285.9530547501</v>
      </c>
      <c r="O843">
        <v>563947.97572318197</v>
      </c>
      <c r="P843">
        <v>431541.40383779799</v>
      </c>
      <c r="Q843">
        <v>58607.753804606698</v>
      </c>
      <c r="R843">
        <v>105531.324439139</v>
      </c>
      <c r="S843">
        <v>80296.303445008307</v>
      </c>
      <c r="T843">
        <v>1803129.12</v>
      </c>
      <c r="U843">
        <v>730785.29085947503</v>
      </c>
      <c r="V843">
        <v>2253086.5201705298</v>
      </c>
      <c r="W843">
        <v>217580.59582350301</v>
      </c>
      <c r="X843">
        <v>0</v>
      </c>
      <c r="Y843">
        <v>0</v>
      </c>
      <c r="Z843">
        <v>0</v>
      </c>
      <c r="AA843">
        <v>14192.5048570407</v>
      </c>
      <c r="AB843">
        <v>49054.790008399897</v>
      </c>
      <c r="AC843">
        <v>77243.636980064897</v>
      </c>
      <c r="AD843">
        <v>3052.6664649433901</v>
      </c>
      <c r="AE843">
        <v>0</v>
      </c>
      <c r="AF843">
        <v>0</v>
      </c>
      <c r="AG843">
        <v>0</v>
      </c>
      <c r="AH843">
        <v>0</v>
      </c>
      <c r="AI843">
        <v>0</v>
      </c>
      <c r="AJ843">
        <v>2614210.7143044798</v>
      </c>
      <c r="AK843" s="63">
        <v>15746.2269356627</v>
      </c>
      <c r="AL843">
        <v>396.07192657172499</v>
      </c>
      <c r="AM843">
        <v>78891.171681099702</v>
      </c>
      <c r="AN843">
        <v>4885.4037577668396</v>
      </c>
      <c r="AO843">
        <v>15746.2269356627</v>
      </c>
      <c r="AP843">
        <v>396.07192657172499</v>
      </c>
      <c r="AQ843">
        <v>69679.580315536805</v>
      </c>
      <c r="AR843">
        <v>4885.4037577668496</v>
      </c>
      <c r="AS843">
        <v>15746.2269356627</v>
      </c>
      <c r="AT843">
        <v>0</v>
      </c>
    </row>
    <row r="844" spans="1:46" x14ac:dyDescent="0.25">
      <c r="A844" t="s">
        <v>3763</v>
      </c>
      <c r="B844">
        <v>1928</v>
      </c>
      <c r="C844" t="s">
        <v>180</v>
      </c>
      <c r="D844">
        <v>114</v>
      </c>
      <c r="E844" t="s">
        <v>1088</v>
      </c>
      <c r="F844" t="s">
        <v>2892</v>
      </c>
      <c r="G844" t="s">
        <v>2893</v>
      </c>
      <c r="H844" t="s">
        <v>2894</v>
      </c>
      <c r="I844" t="s">
        <v>2895</v>
      </c>
      <c r="J844">
        <v>652.85752508360304</v>
      </c>
      <c r="K844">
        <v>1</v>
      </c>
      <c r="L844">
        <v>1</v>
      </c>
      <c r="M844">
        <v>1</v>
      </c>
      <c r="N844">
        <v>3882000.49342715</v>
      </c>
      <c r="O844">
        <v>1337659.3680744499</v>
      </c>
      <c r="P844">
        <v>1203449.46301787</v>
      </c>
      <c r="Q844">
        <v>229214.250717888</v>
      </c>
      <c r="R844">
        <v>411481.05825795099</v>
      </c>
      <c r="S844">
        <v>315754.74283448898</v>
      </c>
      <c r="T844">
        <v>4190086.77</v>
      </c>
      <c r="U844">
        <v>2873717.8634953001</v>
      </c>
      <c r="V844">
        <v>6085827.92544787</v>
      </c>
      <c r="W844">
        <v>732772.082342732</v>
      </c>
      <c r="X844">
        <v>0</v>
      </c>
      <c r="Y844">
        <v>0</v>
      </c>
      <c r="Z844">
        <v>0</v>
      </c>
      <c r="AA844">
        <v>52303.0606343982</v>
      </c>
      <c r="AB844">
        <v>192901.565070304</v>
      </c>
      <c r="AC844">
        <v>303750.53002215398</v>
      </c>
      <c r="AD844">
        <v>12004.212812334499</v>
      </c>
      <c r="AE844">
        <v>0</v>
      </c>
      <c r="AF844">
        <v>0</v>
      </c>
      <c r="AG844">
        <v>0</v>
      </c>
      <c r="AH844">
        <v>0</v>
      </c>
      <c r="AI844">
        <v>0</v>
      </c>
      <c r="AJ844">
        <v>7379559.3763297899</v>
      </c>
      <c r="AK844" s="63">
        <v>11303.476015513201</v>
      </c>
      <c r="AL844">
        <v>396.07192657172499</v>
      </c>
      <c r="AM844">
        <v>78891.171681099702</v>
      </c>
      <c r="AN844">
        <v>4885.4037577668396</v>
      </c>
      <c r="AO844">
        <v>15746.2269356627</v>
      </c>
      <c r="AP844">
        <v>396.07192657172499</v>
      </c>
      <c r="AQ844">
        <v>69679.580315536805</v>
      </c>
      <c r="AR844">
        <v>4885.4037577668496</v>
      </c>
      <c r="AS844">
        <v>15746.2269356627</v>
      </c>
      <c r="AT844">
        <v>0</v>
      </c>
    </row>
    <row r="845" spans="1:46" x14ac:dyDescent="0.25">
      <c r="A845" t="s">
        <v>3764</v>
      </c>
      <c r="B845">
        <v>1928</v>
      </c>
      <c r="C845" t="s">
        <v>180</v>
      </c>
      <c r="D845">
        <v>116</v>
      </c>
      <c r="E845" t="s">
        <v>1089</v>
      </c>
      <c r="F845" t="s">
        <v>2892</v>
      </c>
      <c r="G845" t="s">
        <v>2911</v>
      </c>
      <c r="H845" t="s">
        <v>2894</v>
      </c>
      <c r="I845" t="s">
        <v>2895</v>
      </c>
      <c r="J845">
        <v>863.54041010253002</v>
      </c>
      <c r="K845">
        <v>1</v>
      </c>
      <c r="L845">
        <v>1</v>
      </c>
      <c r="M845">
        <v>1</v>
      </c>
      <c r="N845">
        <v>5560145.3014446497</v>
      </c>
      <c r="O845">
        <v>2446081.0518645402</v>
      </c>
      <c r="P845">
        <v>1825711.3681846899</v>
      </c>
      <c r="Q845">
        <v>303057.21056835598</v>
      </c>
      <c r="R845">
        <v>542687.66745338601</v>
      </c>
      <c r="S845">
        <v>417651.58498279803</v>
      </c>
      <c r="T845">
        <v>6876590.6200000001</v>
      </c>
      <c r="U845">
        <v>3801091.9795156298</v>
      </c>
      <c r="V845">
        <v>9230066.9023059793</v>
      </c>
      <c r="W845">
        <v>1124863.33453662</v>
      </c>
      <c r="X845">
        <v>0</v>
      </c>
      <c r="Y845">
        <v>0</v>
      </c>
      <c r="Z845">
        <v>0</v>
      </c>
      <c r="AA845">
        <v>67599.760137116595</v>
      </c>
      <c r="AB845">
        <v>255152.60253590401</v>
      </c>
      <c r="AC845">
        <v>401773.50675494201</v>
      </c>
      <c r="AD845">
        <v>15878.0782278552</v>
      </c>
      <c r="AE845">
        <v>0</v>
      </c>
      <c r="AF845">
        <v>0</v>
      </c>
      <c r="AG845">
        <v>0</v>
      </c>
      <c r="AH845">
        <v>0</v>
      </c>
      <c r="AI845">
        <v>0</v>
      </c>
      <c r="AJ845">
        <v>11095334.184498399</v>
      </c>
      <c r="AK845" s="63">
        <v>12848.6565940568</v>
      </c>
      <c r="AL845">
        <v>396.07192657172499</v>
      </c>
      <c r="AM845">
        <v>78891.171681099702</v>
      </c>
      <c r="AN845">
        <v>4885.4037577668396</v>
      </c>
      <c r="AO845">
        <v>15746.2269356627</v>
      </c>
      <c r="AP845">
        <v>3712.8033307938799</v>
      </c>
      <c r="AQ845">
        <v>25435.7452526624</v>
      </c>
      <c r="AR845">
        <v>12848.6565940568</v>
      </c>
      <c r="AS845">
        <v>13189.1303624259</v>
      </c>
      <c r="AT845">
        <v>0</v>
      </c>
    </row>
    <row r="846" spans="1:46" x14ac:dyDescent="0.25">
      <c r="A846" t="s">
        <v>3765</v>
      </c>
      <c r="B846">
        <v>1928</v>
      </c>
      <c r="C846" t="s">
        <v>180</v>
      </c>
      <c r="D846">
        <v>1928</v>
      </c>
      <c r="E846" t="s">
        <v>180</v>
      </c>
      <c r="F846" t="s">
        <v>1871</v>
      </c>
      <c r="G846" t="s">
        <v>1871</v>
      </c>
      <c r="H846" t="s">
        <v>2899</v>
      </c>
      <c r="I846" t="s">
        <v>2895</v>
      </c>
      <c r="J846">
        <v>66.378705246335997</v>
      </c>
      <c r="K846">
        <v>1</v>
      </c>
      <c r="L846">
        <v>5</v>
      </c>
      <c r="M846">
        <v>1</v>
      </c>
      <c r="N846">
        <v>50360.661387168402</v>
      </c>
      <c r="O846">
        <v>85061.726184849205</v>
      </c>
      <c r="P846">
        <v>91778.272380332506</v>
      </c>
      <c r="Q846">
        <v>23266.668354948401</v>
      </c>
      <c r="R846">
        <v>41715.366527471298</v>
      </c>
      <c r="S846">
        <v>32104.081211377801</v>
      </c>
      <c r="T846">
        <v>0</v>
      </c>
      <c r="U846">
        <v>292182.69483476999</v>
      </c>
      <c r="V846">
        <v>202771.68693678299</v>
      </c>
      <c r="W846">
        <v>64601.649008936904</v>
      </c>
      <c r="X846">
        <v>0</v>
      </c>
      <c r="Y846">
        <v>0</v>
      </c>
      <c r="Z846">
        <v>0</v>
      </c>
      <c r="AA846">
        <v>5196.2647032718496</v>
      </c>
      <c r="AB846">
        <v>19613.094185778002</v>
      </c>
      <c r="AC846">
        <v>30883.563604749601</v>
      </c>
      <c r="AD846">
        <v>1220.5176066281899</v>
      </c>
      <c r="AE846">
        <v>0</v>
      </c>
      <c r="AF846">
        <v>0</v>
      </c>
      <c r="AG846">
        <v>0</v>
      </c>
      <c r="AH846">
        <v>0</v>
      </c>
      <c r="AI846">
        <v>0</v>
      </c>
      <c r="AJ846">
        <v>324286.77604614699</v>
      </c>
      <c r="AK846" s="63">
        <v>4885.4037577668396</v>
      </c>
      <c r="AL846">
        <v>396.07192657172499</v>
      </c>
      <c r="AM846">
        <v>78891.171681099702</v>
      </c>
      <c r="AN846">
        <v>4885.4037577668396</v>
      </c>
      <c r="AO846">
        <v>15746.2269356627</v>
      </c>
      <c r="AP846">
        <v>539.66620917061095</v>
      </c>
      <c r="AQ846">
        <v>36189.915802998497</v>
      </c>
      <c r="AR846">
        <v>4885.4037577668396</v>
      </c>
      <c r="AS846">
        <v>4885.4037577668396</v>
      </c>
      <c r="AT846">
        <v>0</v>
      </c>
    </row>
    <row r="847" spans="1:46" x14ac:dyDescent="0.25">
      <c r="A847" t="s">
        <v>3766</v>
      </c>
      <c r="B847">
        <v>1928</v>
      </c>
      <c r="C847" t="s">
        <v>180</v>
      </c>
      <c r="D847">
        <v>118</v>
      </c>
      <c r="E847" t="s">
        <v>1090</v>
      </c>
      <c r="F847" t="s">
        <v>2892</v>
      </c>
      <c r="G847" t="s">
        <v>2903</v>
      </c>
      <c r="H847" t="s">
        <v>2904</v>
      </c>
      <c r="I847" t="s">
        <v>2895</v>
      </c>
      <c r="J847">
        <v>1991.05812829723</v>
      </c>
      <c r="K847">
        <v>1</v>
      </c>
      <c r="L847">
        <v>1</v>
      </c>
      <c r="M847">
        <v>1</v>
      </c>
      <c r="N847">
        <v>13847106.4273788</v>
      </c>
      <c r="O847">
        <v>7353567.4155620402</v>
      </c>
      <c r="P847">
        <v>4858250.7493505999</v>
      </c>
      <c r="Q847">
        <v>699196.95469592302</v>
      </c>
      <c r="R847">
        <v>1422211.88870082</v>
      </c>
      <c r="S847">
        <v>962975.87622736103</v>
      </c>
      <c r="T847">
        <v>19416186.449999999</v>
      </c>
      <c r="U847">
        <v>8764146.9856881108</v>
      </c>
      <c r="V847">
        <v>22434515.0838781</v>
      </c>
      <c r="W847">
        <v>5001100.8437128197</v>
      </c>
      <c r="X847">
        <v>0</v>
      </c>
      <c r="Y847">
        <v>0</v>
      </c>
      <c r="Z847">
        <v>0</v>
      </c>
      <c r="AA847">
        <v>156414.21934321299</v>
      </c>
      <c r="AB847">
        <v>588303.28875400696</v>
      </c>
      <c r="AC847">
        <v>926365.91988084</v>
      </c>
      <c r="AD847">
        <v>36609.956346520798</v>
      </c>
      <c r="AE847">
        <v>0</v>
      </c>
      <c r="AF847">
        <v>0</v>
      </c>
      <c r="AG847">
        <v>0</v>
      </c>
      <c r="AH847">
        <v>0</v>
      </c>
      <c r="AI847">
        <v>0</v>
      </c>
      <c r="AJ847">
        <v>29143309.311915498</v>
      </c>
      <c r="AK847" s="63">
        <v>14637.096174002299</v>
      </c>
      <c r="AL847">
        <v>396.07192657172499</v>
      </c>
      <c r="AM847">
        <v>78891.171681099702</v>
      </c>
      <c r="AN847">
        <v>4885.4037577668396</v>
      </c>
      <c r="AO847">
        <v>15746.2269356627</v>
      </c>
      <c r="AP847">
        <v>396.07192657172499</v>
      </c>
      <c r="AQ847">
        <v>78891.171681099702</v>
      </c>
      <c r="AR847">
        <v>4885.4037577668496</v>
      </c>
      <c r="AS847">
        <v>15415.8686549617</v>
      </c>
      <c r="AT847">
        <v>0</v>
      </c>
    </row>
    <row r="848" spans="1:46" x14ac:dyDescent="0.25">
      <c r="A848" t="s">
        <v>3767</v>
      </c>
      <c r="B848">
        <v>1928</v>
      </c>
      <c r="C848" t="s">
        <v>180</v>
      </c>
      <c r="D848">
        <v>2735</v>
      </c>
      <c r="E848" t="s">
        <v>1091</v>
      </c>
      <c r="F848" t="s">
        <v>2906</v>
      </c>
      <c r="G848" t="s">
        <v>2903</v>
      </c>
      <c r="H848" t="s">
        <v>2904</v>
      </c>
      <c r="I848" t="s">
        <v>2895</v>
      </c>
      <c r="J848">
        <v>162.809636190324</v>
      </c>
      <c r="K848">
        <v>1</v>
      </c>
      <c r="L848">
        <v>2</v>
      </c>
      <c r="M848">
        <v>1</v>
      </c>
      <c r="N848">
        <v>123521.556021938</v>
      </c>
      <c r="O848">
        <v>208634.20945741699</v>
      </c>
      <c r="P848">
        <v>225108.14395921299</v>
      </c>
      <c r="Q848">
        <v>57067.0638448338</v>
      </c>
      <c r="R848">
        <v>102316.90453556299</v>
      </c>
      <c r="S848">
        <v>78742.930625895999</v>
      </c>
      <c r="T848">
        <v>0</v>
      </c>
      <c r="U848">
        <v>716647.877818965</v>
      </c>
      <c r="V848">
        <v>497346.01567417901</v>
      </c>
      <c r="W848">
        <v>158450.981130286</v>
      </c>
      <c r="X848">
        <v>0</v>
      </c>
      <c r="Y848">
        <v>0</v>
      </c>
      <c r="Z848">
        <v>0</v>
      </c>
      <c r="AA848">
        <v>12745.080862134</v>
      </c>
      <c r="AB848">
        <v>48105.800152366297</v>
      </c>
      <c r="AC848">
        <v>75749.319545933206</v>
      </c>
      <c r="AD848">
        <v>2993.61107996286</v>
      </c>
      <c r="AE848">
        <v>0</v>
      </c>
      <c r="AF848">
        <v>0</v>
      </c>
      <c r="AG848">
        <v>0</v>
      </c>
      <c r="AH848">
        <v>0</v>
      </c>
      <c r="AI848">
        <v>0</v>
      </c>
      <c r="AJ848">
        <v>795390.80844486097</v>
      </c>
      <c r="AK848" s="63">
        <v>4885.4037577668496</v>
      </c>
      <c r="AL848">
        <v>396.07192657172499</v>
      </c>
      <c r="AM848">
        <v>78891.171681099702</v>
      </c>
      <c r="AN848">
        <v>4885.4037577668396</v>
      </c>
      <c r="AO848">
        <v>15746.2269356627</v>
      </c>
      <c r="AP848">
        <v>396.07192657172499</v>
      </c>
      <c r="AQ848">
        <v>78891.171681099702</v>
      </c>
      <c r="AR848">
        <v>4885.4037577668496</v>
      </c>
      <c r="AS848">
        <v>15415.8686549617</v>
      </c>
      <c r="AT848">
        <v>0</v>
      </c>
    </row>
    <row r="849" spans="1:46" x14ac:dyDescent="0.25">
      <c r="A849" t="s">
        <v>3768</v>
      </c>
      <c r="B849">
        <v>1928</v>
      </c>
      <c r="C849" t="s">
        <v>180</v>
      </c>
      <c r="D849">
        <v>139</v>
      </c>
      <c r="E849" t="s">
        <v>1092</v>
      </c>
      <c r="F849" t="s">
        <v>2892</v>
      </c>
      <c r="G849" t="s">
        <v>2893</v>
      </c>
      <c r="H849" t="s">
        <v>2894</v>
      </c>
      <c r="I849" t="s">
        <v>2895</v>
      </c>
      <c r="J849">
        <v>568.46774456092203</v>
      </c>
      <c r="K849">
        <v>1</v>
      </c>
      <c r="L849">
        <v>1</v>
      </c>
      <c r="M849">
        <v>1</v>
      </c>
      <c r="N849">
        <v>3860906.7231981601</v>
      </c>
      <c r="O849">
        <v>1226246.46022039</v>
      </c>
      <c r="P849">
        <v>1136307.1037294799</v>
      </c>
      <c r="Q849">
        <v>199683.87754635001</v>
      </c>
      <c r="R849">
        <v>358446.721227539</v>
      </c>
      <c r="S849">
        <v>274939.59952525602</v>
      </c>
      <c r="T849">
        <v>4279336.03</v>
      </c>
      <c r="U849">
        <v>2502254.8559219199</v>
      </c>
      <c r="V849">
        <v>5907145.9135083603</v>
      </c>
      <c r="W849">
        <v>660781.43121458299</v>
      </c>
      <c r="X849">
        <v>0</v>
      </c>
      <c r="Y849">
        <v>0</v>
      </c>
      <c r="Z849">
        <v>0</v>
      </c>
      <c r="AA849">
        <v>45696.851064333299</v>
      </c>
      <c r="AB849">
        <v>167966.69013464299</v>
      </c>
      <c r="AC849">
        <v>264487.07731256803</v>
      </c>
      <c r="AD849">
        <v>10452.5222126884</v>
      </c>
      <c r="AE849">
        <v>0</v>
      </c>
      <c r="AF849">
        <v>0</v>
      </c>
      <c r="AG849">
        <v>0</v>
      </c>
      <c r="AH849">
        <v>0</v>
      </c>
      <c r="AI849">
        <v>0</v>
      </c>
      <c r="AJ849">
        <v>7056530.4854471702</v>
      </c>
      <c r="AK849" s="63">
        <v>12413.246930830799</v>
      </c>
      <c r="AL849">
        <v>396.07192657172499</v>
      </c>
      <c r="AM849">
        <v>78891.171681099702</v>
      </c>
      <c r="AN849">
        <v>4885.4037577668396</v>
      </c>
      <c r="AO849">
        <v>15746.2269356627</v>
      </c>
      <c r="AP849">
        <v>396.07192657172499</v>
      </c>
      <c r="AQ849">
        <v>69679.580315536805</v>
      </c>
      <c r="AR849">
        <v>4885.4037577668496</v>
      </c>
      <c r="AS849">
        <v>15746.2269356627</v>
      </c>
      <c r="AT849">
        <v>0</v>
      </c>
    </row>
    <row r="850" spans="1:46" x14ac:dyDescent="0.25">
      <c r="A850" t="s">
        <v>3769</v>
      </c>
      <c r="B850">
        <v>1928</v>
      </c>
      <c r="C850" t="s">
        <v>180</v>
      </c>
      <c r="D850">
        <v>4480</v>
      </c>
      <c r="E850" t="s">
        <v>1093</v>
      </c>
      <c r="F850" t="s">
        <v>2906</v>
      </c>
      <c r="G850" t="s">
        <v>2893</v>
      </c>
      <c r="H850" t="s">
        <v>2894</v>
      </c>
      <c r="I850" t="s">
        <v>2895</v>
      </c>
      <c r="J850">
        <v>198.068369007662</v>
      </c>
      <c r="K850">
        <v>1</v>
      </c>
      <c r="L850">
        <v>1</v>
      </c>
      <c r="M850">
        <v>1</v>
      </c>
      <c r="N850">
        <v>150271.898586847</v>
      </c>
      <c r="O850">
        <v>253816.90269319399</v>
      </c>
      <c r="P850">
        <v>273858.50105470198</v>
      </c>
      <c r="Q850">
        <v>69425.744840981002</v>
      </c>
      <c r="R850">
        <v>124475.07946999501</v>
      </c>
      <c r="S850">
        <v>95795.827599064898</v>
      </c>
      <c r="T850">
        <v>0</v>
      </c>
      <c r="U850">
        <v>871848.12664571998</v>
      </c>
      <c r="V850">
        <v>605053.33997483901</v>
      </c>
      <c r="W850">
        <v>192765.78545665299</v>
      </c>
      <c r="X850">
        <v>0</v>
      </c>
      <c r="Y850">
        <v>0</v>
      </c>
      <c r="Z850">
        <v>0</v>
      </c>
      <c r="AA850">
        <v>15505.208649214401</v>
      </c>
      <c r="AB850">
        <v>58523.792565012998</v>
      </c>
      <c r="AC850">
        <v>92153.907637040204</v>
      </c>
      <c r="AD850">
        <v>3641.91996202464</v>
      </c>
      <c r="AE850">
        <v>0</v>
      </c>
      <c r="AF850">
        <v>0</v>
      </c>
      <c r="AG850">
        <v>0</v>
      </c>
      <c r="AH850">
        <v>0</v>
      </c>
      <c r="AI850">
        <v>0</v>
      </c>
      <c r="AJ850">
        <v>967643.95424478501</v>
      </c>
      <c r="AK850" s="63">
        <v>4885.4037577668496</v>
      </c>
      <c r="AL850">
        <v>396.07192657172499</v>
      </c>
      <c r="AM850">
        <v>78891.171681099702</v>
      </c>
      <c r="AN850">
        <v>4885.4037577668396</v>
      </c>
      <c r="AO850">
        <v>15746.2269356627</v>
      </c>
      <c r="AP850">
        <v>396.07192657172499</v>
      </c>
      <c r="AQ850">
        <v>69679.580315536805</v>
      </c>
      <c r="AR850">
        <v>4885.4037577668496</v>
      </c>
      <c r="AS850">
        <v>15746.2269356627</v>
      </c>
      <c r="AT850">
        <v>0</v>
      </c>
    </row>
    <row r="851" spans="1:46" x14ac:dyDescent="0.25">
      <c r="A851" t="s">
        <v>3770</v>
      </c>
      <c r="B851">
        <v>1926</v>
      </c>
      <c r="C851" t="s">
        <v>181</v>
      </c>
      <c r="D851">
        <v>97</v>
      </c>
      <c r="E851" t="s">
        <v>1100</v>
      </c>
      <c r="F851" t="s">
        <v>2892</v>
      </c>
      <c r="G851" t="s">
        <v>2911</v>
      </c>
      <c r="H851" t="s">
        <v>2904</v>
      </c>
      <c r="I851" t="s">
        <v>2895</v>
      </c>
      <c r="J851">
        <v>449.45070422534098</v>
      </c>
      <c r="K851">
        <v>1</v>
      </c>
      <c r="L851">
        <v>1</v>
      </c>
      <c r="M851">
        <v>1</v>
      </c>
      <c r="N851">
        <v>2005641.82215011</v>
      </c>
      <c r="O851">
        <v>988716.02516511502</v>
      </c>
      <c r="P851">
        <v>885113.90969064797</v>
      </c>
      <c r="Q851">
        <v>229596.948007642</v>
      </c>
      <c r="R851">
        <v>207279.76113298899</v>
      </c>
      <c r="S851">
        <v>283157.58955718298</v>
      </c>
      <c r="T851">
        <v>2855033.35</v>
      </c>
      <c r="U851">
        <v>1461315.1161465</v>
      </c>
      <c r="V851">
        <v>3926310.9817164298</v>
      </c>
      <c r="W851">
        <v>306345.11352581898</v>
      </c>
      <c r="X851">
        <v>0</v>
      </c>
      <c r="Y851">
        <v>0</v>
      </c>
      <c r="Z851">
        <v>0</v>
      </c>
      <c r="AA851">
        <v>79843.029390016105</v>
      </c>
      <c r="AB851">
        <v>3849.3415142335298</v>
      </c>
      <c r="AC851">
        <v>219356.727624024</v>
      </c>
      <c r="AD851">
        <v>63800.861933159104</v>
      </c>
      <c r="AE851">
        <v>0</v>
      </c>
      <c r="AF851">
        <v>0</v>
      </c>
      <c r="AG851">
        <v>0</v>
      </c>
      <c r="AH851">
        <v>0</v>
      </c>
      <c r="AI851">
        <v>0</v>
      </c>
      <c r="AJ851">
        <v>4599506.05570368</v>
      </c>
      <c r="AK851" s="63">
        <v>10233.616306445099</v>
      </c>
      <c r="AL851">
        <v>396.07192657172499</v>
      </c>
      <c r="AM851">
        <v>78891.171681099702</v>
      </c>
      <c r="AN851">
        <v>3881.34380323288</v>
      </c>
      <c r="AO851">
        <v>14034.669425501001</v>
      </c>
      <c r="AP851">
        <v>3712.8033307938799</v>
      </c>
      <c r="AQ851">
        <v>25435.7452526624</v>
      </c>
      <c r="AR851">
        <v>10233.616306445099</v>
      </c>
      <c r="AS851">
        <v>13537.4361230658</v>
      </c>
      <c r="AT851">
        <v>0</v>
      </c>
    </row>
    <row r="852" spans="1:46" x14ac:dyDescent="0.25">
      <c r="A852" t="s">
        <v>3771</v>
      </c>
      <c r="B852">
        <v>1926</v>
      </c>
      <c r="C852" t="s">
        <v>181</v>
      </c>
      <c r="D852">
        <v>102</v>
      </c>
      <c r="E852" t="s">
        <v>1101</v>
      </c>
      <c r="F852" t="s">
        <v>2892</v>
      </c>
      <c r="G852" t="s">
        <v>2911</v>
      </c>
      <c r="H852" t="s">
        <v>2904</v>
      </c>
      <c r="I852" t="s">
        <v>2895</v>
      </c>
      <c r="J852">
        <v>436.58549758821403</v>
      </c>
      <c r="K852">
        <v>1</v>
      </c>
      <c r="L852">
        <v>1</v>
      </c>
      <c r="M852">
        <v>1</v>
      </c>
      <c r="N852">
        <v>2754398.2482364201</v>
      </c>
      <c r="O852">
        <v>999281.09822006198</v>
      </c>
      <c r="P852">
        <v>1082538.7317762601</v>
      </c>
      <c r="Q852">
        <v>223024.89872258599</v>
      </c>
      <c r="R852">
        <v>201305.523675398</v>
      </c>
      <c r="S852">
        <v>275052.405014636</v>
      </c>
      <c r="T852">
        <v>3841062.49</v>
      </c>
      <c r="U852">
        <v>1419486.0106307201</v>
      </c>
      <c r="V852">
        <v>4803437.8804916302</v>
      </c>
      <c r="W852">
        <v>375813.88380724698</v>
      </c>
      <c r="X852">
        <v>0</v>
      </c>
      <c r="Y852">
        <v>0</v>
      </c>
      <c r="Z852">
        <v>0</v>
      </c>
      <c r="AA852">
        <v>77557.579479759093</v>
      </c>
      <c r="AB852">
        <v>3739.1568520850001</v>
      </c>
      <c r="AC852">
        <v>213077.79736182501</v>
      </c>
      <c r="AD852">
        <v>61974.607652811203</v>
      </c>
      <c r="AE852">
        <v>0</v>
      </c>
      <c r="AF852">
        <v>0</v>
      </c>
      <c r="AG852">
        <v>0</v>
      </c>
      <c r="AH852">
        <v>0</v>
      </c>
      <c r="AI852">
        <v>0</v>
      </c>
      <c r="AJ852">
        <v>5535600.9056453602</v>
      </c>
      <c r="AK852" s="63">
        <v>12679.305511120099</v>
      </c>
      <c r="AL852">
        <v>396.07192657172499</v>
      </c>
      <c r="AM852">
        <v>78891.171681099702</v>
      </c>
      <c r="AN852">
        <v>3881.34380323288</v>
      </c>
      <c r="AO852">
        <v>14034.669425501001</v>
      </c>
      <c r="AP852">
        <v>3712.8033307938799</v>
      </c>
      <c r="AQ852">
        <v>25435.7452526624</v>
      </c>
      <c r="AR852">
        <v>10233.616306445099</v>
      </c>
      <c r="AS852">
        <v>13537.4361230658</v>
      </c>
      <c r="AT852">
        <v>0</v>
      </c>
    </row>
    <row r="853" spans="1:46" x14ac:dyDescent="0.25">
      <c r="A853" t="s">
        <v>3772</v>
      </c>
      <c r="B853">
        <v>1926</v>
      </c>
      <c r="C853" t="s">
        <v>181</v>
      </c>
      <c r="D853">
        <v>101</v>
      </c>
      <c r="E853" t="s">
        <v>1102</v>
      </c>
      <c r="F853" t="s">
        <v>2892</v>
      </c>
      <c r="G853" t="s">
        <v>2893</v>
      </c>
      <c r="H853" t="s">
        <v>2894</v>
      </c>
      <c r="I853" t="s">
        <v>2895</v>
      </c>
      <c r="J853">
        <v>463.85915492955701</v>
      </c>
      <c r="K853">
        <v>1</v>
      </c>
      <c r="L853">
        <v>1</v>
      </c>
      <c r="M853">
        <v>1</v>
      </c>
      <c r="N853">
        <v>2775395.46299463</v>
      </c>
      <c r="O853">
        <v>900741.82505147799</v>
      </c>
      <c r="P853">
        <v>1102216.53746769</v>
      </c>
      <c r="Q853">
        <v>236957.34654769601</v>
      </c>
      <c r="R853">
        <v>214493.38411656499</v>
      </c>
      <c r="S853">
        <v>292235.030380624</v>
      </c>
      <c r="T853">
        <v>3721642.73</v>
      </c>
      <c r="U853">
        <v>1508161.8261780499</v>
      </c>
      <c r="V853">
        <v>4644823.9079761896</v>
      </c>
      <c r="W853">
        <v>498605.27471433702</v>
      </c>
      <c r="X853">
        <v>0</v>
      </c>
      <c r="Y853">
        <v>0</v>
      </c>
      <c r="Z853">
        <v>0</v>
      </c>
      <c r="AA853">
        <v>82402.630125371797</v>
      </c>
      <c r="AB853">
        <v>3972.7433621561399</v>
      </c>
      <c r="AC853">
        <v>226388.84608973301</v>
      </c>
      <c r="AD853">
        <v>65846.184290891004</v>
      </c>
      <c r="AE853">
        <v>0</v>
      </c>
      <c r="AF853">
        <v>0</v>
      </c>
      <c r="AG853">
        <v>0</v>
      </c>
      <c r="AH853">
        <v>0</v>
      </c>
      <c r="AI853">
        <v>0</v>
      </c>
      <c r="AJ853">
        <v>5522039.5865586801</v>
      </c>
      <c r="AK853" s="63">
        <v>11904.5609596673</v>
      </c>
      <c r="AL853">
        <v>396.07192657172499</v>
      </c>
      <c r="AM853">
        <v>78891.171681099702</v>
      </c>
      <c r="AN853">
        <v>3881.34380323288</v>
      </c>
      <c r="AO853">
        <v>14034.669425501001</v>
      </c>
      <c r="AP853">
        <v>396.07192657172499</v>
      </c>
      <c r="AQ853">
        <v>69679.580315536805</v>
      </c>
      <c r="AR853">
        <v>11904.5609596673</v>
      </c>
      <c r="AS853">
        <v>14034.669425501001</v>
      </c>
      <c r="AT853">
        <v>0</v>
      </c>
    </row>
    <row r="854" spans="1:46" x14ac:dyDescent="0.25">
      <c r="A854" t="s">
        <v>3773</v>
      </c>
      <c r="B854">
        <v>1926</v>
      </c>
      <c r="C854" t="s">
        <v>181</v>
      </c>
      <c r="D854">
        <v>99</v>
      </c>
      <c r="E854" t="s">
        <v>1103</v>
      </c>
      <c r="F854" t="s">
        <v>2892</v>
      </c>
      <c r="G854" t="s">
        <v>2893</v>
      </c>
      <c r="H854" t="s">
        <v>2894</v>
      </c>
      <c r="I854" t="s">
        <v>2895</v>
      </c>
      <c r="J854">
        <v>360.94348273190002</v>
      </c>
      <c r="K854">
        <v>1</v>
      </c>
      <c r="L854">
        <v>1</v>
      </c>
      <c r="M854">
        <v>1</v>
      </c>
      <c r="N854">
        <v>2496663.29440539</v>
      </c>
      <c r="O854">
        <v>693607.59580274904</v>
      </c>
      <c r="P854">
        <v>814400.358018292</v>
      </c>
      <c r="Q854">
        <v>184384.00754389301</v>
      </c>
      <c r="R854">
        <v>166455.832193065</v>
      </c>
      <c r="S854">
        <v>227397.32205536301</v>
      </c>
      <c r="T854">
        <v>3181962.66</v>
      </c>
      <c r="U854">
        <v>1173548.42796339</v>
      </c>
      <c r="V854">
        <v>3954420.13711354</v>
      </c>
      <c r="W854">
        <v>333879.54023623298</v>
      </c>
      <c r="X854">
        <v>0</v>
      </c>
      <c r="Y854">
        <v>0</v>
      </c>
      <c r="Z854">
        <v>0</v>
      </c>
      <c r="AA854">
        <v>64120.093324959998</v>
      </c>
      <c r="AB854">
        <v>3091.3172886593902</v>
      </c>
      <c r="AC854">
        <v>176160.32300083301</v>
      </c>
      <c r="AD854">
        <v>51236.999054529799</v>
      </c>
      <c r="AE854">
        <v>0</v>
      </c>
      <c r="AF854">
        <v>0</v>
      </c>
      <c r="AG854">
        <v>0</v>
      </c>
      <c r="AH854">
        <v>0</v>
      </c>
      <c r="AI854">
        <v>0</v>
      </c>
      <c r="AJ854">
        <v>4582908.4100187495</v>
      </c>
      <c r="AK854" s="63">
        <v>12697.024961724601</v>
      </c>
      <c r="AL854">
        <v>396.07192657172499</v>
      </c>
      <c r="AM854">
        <v>78891.171681099702</v>
      </c>
      <c r="AN854">
        <v>3881.34380323288</v>
      </c>
      <c r="AO854">
        <v>14034.669425501001</v>
      </c>
      <c r="AP854">
        <v>396.07192657172499</v>
      </c>
      <c r="AQ854">
        <v>69679.580315536805</v>
      </c>
      <c r="AR854">
        <v>11904.5609596673</v>
      </c>
      <c r="AS854">
        <v>14034.669425501001</v>
      </c>
      <c r="AT854">
        <v>0</v>
      </c>
    </row>
    <row r="855" spans="1:46" x14ac:dyDescent="0.25">
      <c r="A855" t="s">
        <v>3774</v>
      </c>
      <c r="B855">
        <v>1926</v>
      </c>
      <c r="C855" t="s">
        <v>181</v>
      </c>
      <c r="D855">
        <v>96</v>
      </c>
      <c r="E855" t="s">
        <v>1104</v>
      </c>
      <c r="F855" t="s">
        <v>2892</v>
      </c>
      <c r="G855" t="s">
        <v>2893</v>
      </c>
      <c r="H855" t="s">
        <v>2894</v>
      </c>
      <c r="I855" t="s">
        <v>2895</v>
      </c>
      <c r="J855">
        <v>402.72092535199999</v>
      </c>
      <c r="K855">
        <v>2</v>
      </c>
      <c r="L855">
        <v>1</v>
      </c>
      <c r="M855">
        <v>1</v>
      </c>
      <c r="N855">
        <v>3021968.7310288702</v>
      </c>
      <c r="O855">
        <v>734042.59580063401</v>
      </c>
      <c r="P855">
        <v>1076403.4933839601</v>
      </c>
      <c r="Q855">
        <v>205725.55452772</v>
      </c>
      <c r="R855">
        <v>360197.23350591603</v>
      </c>
      <c r="S855">
        <v>253717.449800095</v>
      </c>
      <c r="T855">
        <v>4088956.69</v>
      </c>
      <c r="U855">
        <v>1309380.9182471</v>
      </c>
      <c r="V855">
        <v>4636192.4425255302</v>
      </c>
      <c r="W855">
        <v>687154.36308492103</v>
      </c>
      <c r="X855">
        <v>0</v>
      </c>
      <c r="Y855">
        <v>0</v>
      </c>
      <c r="Z855">
        <v>0</v>
      </c>
      <c r="AA855">
        <v>71541.680492579602</v>
      </c>
      <c r="AB855">
        <v>3449.1221440622498</v>
      </c>
      <c r="AC855">
        <v>196550.01872383899</v>
      </c>
      <c r="AD855">
        <v>57167.431076256296</v>
      </c>
      <c r="AE855">
        <v>0</v>
      </c>
      <c r="AF855">
        <v>0</v>
      </c>
      <c r="AG855">
        <v>0</v>
      </c>
      <c r="AH855">
        <v>0</v>
      </c>
      <c r="AI855">
        <v>0</v>
      </c>
      <c r="AJ855">
        <v>5652055.0580471903</v>
      </c>
      <c r="AK855" s="63">
        <v>14034.669425501001</v>
      </c>
      <c r="AL855">
        <v>396.07192657172499</v>
      </c>
      <c r="AM855">
        <v>78891.171681099702</v>
      </c>
      <c r="AN855">
        <v>3881.34380323288</v>
      </c>
      <c r="AO855">
        <v>14034.669425501001</v>
      </c>
      <c r="AP855">
        <v>396.07192657172499</v>
      </c>
      <c r="AQ855">
        <v>69679.580315536805</v>
      </c>
      <c r="AR855">
        <v>11904.5609596673</v>
      </c>
      <c r="AS855">
        <v>14034.669425501001</v>
      </c>
      <c r="AT855">
        <v>0</v>
      </c>
    </row>
    <row r="856" spans="1:46" x14ac:dyDescent="0.25">
      <c r="A856" t="s">
        <v>3775</v>
      </c>
      <c r="B856">
        <v>1926</v>
      </c>
      <c r="C856" t="s">
        <v>181</v>
      </c>
      <c r="D856">
        <v>4820</v>
      </c>
      <c r="E856" t="s">
        <v>1105</v>
      </c>
      <c r="F856" t="s">
        <v>2906</v>
      </c>
      <c r="G856" t="s">
        <v>2907</v>
      </c>
      <c r="H856" t="s">
        <v>2894</v>
      </c>
      <c r="I856" t="s">
        <v>2895</v>
      </c>
      <c r="J856">
        <v>343.577464788702</v>
      </c>
      <c r="K856">
        <v>1</v>
      </c>
      <c r="L856">
        <v>1</v>
      </c>
      <c r="M856">
        <v>1</v>
      </c>
      <c r="N856">
        <v>50134.101565278703</v>
      </c>
      <c r="O856">
        <v>188784.75791599799</v>
      </c>
      <c r="P856">
        <v>544233.66382540599</v>
      </c>
      <c r="Q856">
        <v>175512.76831494001</v>
      </c>
      <c r="R856">
        <v>158420.38238656899</v>
      </c>
      <c r="S856">
        <v>216456.58987990001</v>
      </c>
      <c r="T856">
        <v>0</v>
      </c>
      <c r="U856">
        <v>1117085.6740081899</v>
      </c>
      <c r="V856">
        <v>917922.52371560701</v>
      </c>
      <c r="W856">
        <v>135185.47187955701</v>
      </c>
      <c r="X856">
        <v>0</v>
      </c>
      <c r="Y856">
        <v>0</v>
      </c>
      <c r="Z856">
        <v>0</v>
      </c>
      <c r="AA856">
        <v>61035.093194820904</v>
      </c>
      <c r="AB856">
        <v>2942.5852182070998</v>
      </c>
      <c r="AC856">
        <v>167684.748634016</v>
      </c>
      <c r="AD856">
        <v>48771.841245883399</v>
      </c>
      <c r="AE856">
        <v>0</v>
      </c>
      <c r="AF856">
        <v>0</v>
      </c>
      <c r="AG856">
        <v>0</v>
      </c>
      <c r="AH856">
        <v>0</v>
      </c>
      <c r="AI856">
        <v>0</v>
      </c>
      <c r="AJ856">
        <v>1333542.2638880899</v>
      </c>
      <c r="AK856" s="63">
        <v>3881.34380323288</v>
      </c>
      <c r="AL856">
        <v>396.07192657172499</v>
      </c>
      <c r="AM856">
        <v>78891.171681099702</v>
      </c>
      <c r="AN856">
        <v>3881.34380323288</v>
      </c>
      <c r="AO856">
        <v>14034.669425501001</v>
      </c>
      <c r="AP856">
        <v>396.07192657172499</v>
      </c>
      <c r="AQ856">
        <v>59280.106098625802</v>
      </c>
      <c r="AR856">
        <v>3881.34380323288</v>
      </c>
      <c r="AS856">
        <v>3881.34380323288</v>
      </c>
      <c r="AT856">
        <v>0</v>
      </c>
    </row>
    <row r="857" spans="1:46" x14ac:dyDescent="0.25">
      <c r="A857" t="s">
        <v>3776</v>
      </c>
      <c r="B857">
        <v>1926</v>
      </c>
      <c r="C857" t="s">
        <v>181</v>
      </c>
      <c r="D857">
        <v>1926</v>
      </c>
      <c r="E857" t="s">
        <v>181</v>
      </c>
      <c r="F857" t="s">
        <v>1871</v>
      </c>
      <c r="G857" t="s">
        <v>1871</v>
      </c>
      <c r="H857" t="s">
        <v>2899</v>
      </c>
      <c r="I857" t="s">
        <v>2895</v>
      </c>
      <c r="J857">
        <v>112.46196229605999</v>
      </c>
      <c r="K857">
        <v>2</v>
      </c>
      <c r="L857">
        <v>5</v>
      </c>
      <c r="M857">
        <v>1</v>
      </c>
      <c r="N857">
        <v>16410.213176957401</v>
      </c>
      <c r="O857">
        <v>61794.228384206501</v>
      </c>
      <c r="P857">
        <v>178142.026337555</v>
      </c>
      <c r="Q857">
        <v>57449.956285261302</v>
      </c>
      <c r="R857">
        <v>51855.167747519597</v>
      </c>
      <c r="S857">
        <v>70851.948525721207</v>
      </c>
      <c r="T857">
        <v>0</v>
      </c>
      <c r="U857">
        <v>365651.59193149902</v>
      </c>
      <c r="V857">
        <v>300460.24210666801</v>
      </c>
      <c r="W857">
        <v>44249.768973770297</v>
      </c>
      <c r="X857">
        <v>0</v>
      </c>
      <c r="Y857">
        <v>0</v>
      </c>
      <c r="Z857">
        <v>0</v>
      </c>
      <c r="AA857">
        <v>19978.395130873399</v>
      </c>
      <c r="AB857">
        <v>963.18572018821999</v>
      </c>
      <c r="AC857">
        <v>54887.6390659108</v>
      </c>
      <c r="AD857">
        <v>15964.3094598104</v>
      </c>
      <c r="AE857">
        <v>0</v>
      </c>
      <c r="AF857">
        <v>0</v>
      </c>
      <c r="AG857">
        <v>0</v>
      </c>
      <c r="AH857">
        <v>0</v>
      </c>
      <c r="AI857">
        <v>0</v>
      </c>
      <c r="AJ857">
        <v>436503.54045722098</v>
      </c>
      <c r="AK857" s="63">
        <v>3881.34380323288</v>
      </c>
      <c r="AL857">
        <v>396.07192657172499</v>
      </c>
      <c r="AM857">
        <v>78891.171681099702</v>
      </c>
      <c r="AN857">
        <v>3881.34380323288</v>
      </c>
      <c r="AO857">
        <v>14034.669425501001</v>
      </c>
      <c r="AP857">
        <v>539.66620917061095</v>
      </c>
      <c r="AQ857">
        <v>36189.915802998497</v>
      </c>
      <c r="AR857">
        <v>3881.34380323288</v>
      </c>
      <c r="AS857">
        <v>3881.34380323288</v>
      </c>
      <c r="AT857">
        <v>0</v>
      </c>
    </row>
    <row r="858" spans="1:46" x14ac:dyDescent="0.25">
      <c r="A858" t="s">
        <v>3777</v>
      </c>
      <c r="B858">
        <v>1926</v>
      </c>
      <c r="C858" t="s">
        <v>181</v>
      </c>
      <c r="D858">
        <v>100</v>
      </c>
      <c r="E858" t="s">
        <v>1106</v>
      </c>
      <c r="F858" t="s">
        <v>2892</v>
      </c>
      <c r="G858" t="s">
        <v>2893</v>
      </c>
      <c r="H858" t="s">
        <v>2894</v>
      </c>
      <c r="I858" t="s">
        <v>2895</v>
      </c>
      <c r="J858">
        <v>367.571814007189</v>
      </c>
      <c r="K858">
        <v>1</v>
      </c>
      <c r="L858">
        <v>1</v>
      </c>
      <c r="M858">
        <v>1</v>
      </c>
      <c r="N858">
        <v>2200739.7565743201</v>
      </c>
      <c r="O858">
        <v>775219.15048745298</v>
      </c>
      <c r="P858">
        <v>900234.90902366105</v>
      </c>
      <c r="Q858">
        <v>187770.01765998101</v>
      </c>
      <c r="R858">
        <v>169540.25426736</v>
      </c>
      <c r="S858">
        <v>231573.22452709699</v>
      </c>
      <c r="T858">
        <v>3038404.73</v>
      </c>
      <c r="U858">
        <v>1195099.3580127801</v>
      </c>
      <c r="V858">
        <v>3494371.48148055</v>
      </c>
      <c r="W858">
        <v>670686.932061965</v>
      </c>
      <c r="X858">
        <v>0</v>
      </c>
      <c r="Y858">
        <v>0</v>
      </c>
      <c r="Z858">
        <v>0</v>
      </c>
      <c r="AA858">
        <v>65297.588529315799</v>
      </c>
      <c r="AB858">
        <v>3148.0859409458299</v>
      </c>
      <c r="AC858">
        <v>179395.314167798</v>
      </c>
      <c r="AD858">
        <v>52177.910359298701</v>
      </c>
      <c r="AE858">
        <v>0</v>
      </c>
      <c r="AF858">
        <v>0</v>
      </c>
      <c r="AG858">
        <v>0</v>
      </c>
      <c r="AH858">
        <v>0</v>
      </c>
      <c r="AI858">
        <v>0</v>
      </c>
      <c r="AJ858">
        <v>4465077.3125398699</v>
      </c>
      <c r="AK858" s="63">
        <v>12147.4964684113</v>
      </c>
      <c r="AL858">
        <v>396.07192657172499</v>
      </c>
      <c r="AM858">
        <v>78891.171681099702</v>
      </c>
      <c r="AN858">
        <v>3881.34380323288</v>
      </c>
      <c r="AO858">
        <v>14034.669425501001</v>
      </c>
      <c r="AP858">
        <v>396.07192657172499</v>
      </c>
      <c r="AQ858">
        <v>69679.580315536805</v>
      </c>
      <c r="AR858">
        <v>11904.5609596673</v>
      </c>
      <c r="AS858">
        <v>14034.669425501001</v>
      </c>
      <c r="AT858">
        <v>0</v>
      </c>
    </row>
    <row r="859" spans="1:46" x14ac:dyDescent="0.25">
      <c r="A859" t="s">
        <v>3778</v>
      </c>
      <c r="B859">
        <v>1926</v>
      </c>
      <c r="C859" t="s">
        <v>181</v>
      </c>
      <c r="D859">
        <v>141</v>
      </c>
      <c r="E859" t="s">
        <v>1107</v>
      </c>
      <c r="F859" t="s">
        <v>2892</v>
      </c>
      <c r="G859" t="s">
        <v>2903</v>
      </c>
      <c r="H859" t="s">
        <v>2904</v>
      </c>
      <c r="I859" t="s">
        <v>2895</v>
      </c>
      <c r="J859">
        <v>1289.50704225343</v>
      </c>
      <c r="K859">
        <v>1</v>
      </c>
      <c r="L859">
        <v>1</v>
      </c>
      <c r="M859">
        <v>1</v>
      </c>
      <c r="N859">
        <v>7607362.0174489301</v>
      </c>
      <c r="O859">
        <v>4025984.0333885201</v>
      </c>
      <c r="P859">
        <v>3257803.4555405402</v>
      </c>
      <c r="Q859">
        <v>659571.24713104195</v>
      </c>
      <c r="R859">
        <v>596609.29720597598</v>
      </c>
      <c r="S859">
        <v>812399.89696050505</v>
      </c>
      <c r="T859">
        <v>11954709.779999999</v>
      </c>
      <c r="U859">
        <v>4192620.2707150099</v>
      </c>
      <c r="V859">
        <v>13654256.433650199</v>
      </c>
      <c r="W859">
        <v>2252954.0652444498</v>
      </c>
      <c r="X859">
        <v>0</v>
      </c>
      <c r="Y859">
        <v>0</v>
      </c>
      <c r="Z859">
        <v>0</v>
      </c>
      <c r="AA859">
        <v>229075.5086272</v>
      </c>
      <c r="AB859">
        <v>11044.0431931194</v>
      </c>
      <c r="AC859">
        <v>629350.54362497397</v>
      </c>
      <c r="AD859">
        <v>183049.35333553</v>
      </c>
      <c r="AE859">
        <v>0</v>
      </c>
      <c r="AF859">
        <v>0</v>
      </c>
      <c r="AG859">
        <v>0</v>
      </c>
      <c r="AH859">
        <v>0</v>
      </c>
      <c r="AI859">
        <v>0</v>
      </c>
      <c r="AJ859">
        <v>16959729.9476755</v>
      </c>
      <c r="AK859" s="63">
        <v>13152.1033945175</v>
      </c>
      <c r="AL859">
        <v>396.07192657172499</v>
      </c>
      <c r="AM859">
        <v>78891.171681099702</v>
      </c>
      <c r="AN859">
        <v>3881.34380323288</v>
      </c>
      <c r="AO859">
        <v>14034.669425501001</v>
      </c>
      <c r="AP859">
        <v>396.07192657172499</v>
      </c>
      <c r="AQ859">
        <v>78891.171681099702</v>
      </c>
      <c r="AR859">
        <v>13152.1033945175</v>
      </c>
      <c r="AS859">
        <v>13152.1033945175</v>
      </c>
      <c r="AT859">
        <v>0</v>
      </c>
    </row>
    <row r="860" spans="1:46" x14ac:dyDescent="0.25">
      <c r="A860" t="s">
        <v>3779</v>
      </c>
      <c r="B860">
        <v>1926</v>
      </c>
      <c r="C860" t="s">
        <v>181</v>
      </c>
      <c r="D860">
        <v>88</v>
      </c>
      <c r="E860" t="s">
        <v>1108</v>
      </c>
      <c r="F860" t="s">
        <v>2892</v>
      </c>
      <c r="G860" t="s">
        <v>2893</v>
      </c>
      <c r="H860" t="s">
        <v>2894</v>
      </c>
      <c r="I860" t="s">
        <v>2895</v>
      </c>
      <c r="J860">
        <v>204.18202315251301</v>
      </c>
      <c r="K860">
        <v>1</v>
      </c>
      <c r="L860">
        <v>1</v>
      </c>
      <c r="M860">
        <v>1</v>
      </c>
      <c r="N860">
        <v>1345930.1916890999</v>
      </c>
      <c r="O860">
        <v>405183.95956247899</v>
      </c>
      <c r="P860">
        <v>453721.72064108402</v>
      </c>
      <c r="Q860">
        <v>104304.140394313</v>
      </c>
      <c r="R860">
        <v>94200.5171191439</v>
      </c>
      <c r="S860">
        <v>128636.330888443</v>
      </c>
      <c r="T860">
        <v>1739476.23</v>
      </c>
      <c r="U860">
        <v>663864.29940611694</v>
      </c>
      <c r="V860">
        <v>2161838.0744337402</v>
      </c>
      <c r="W860">
        <v>203481.64990296899</v>
      </c>
      <c r="X860">
        <v>0</v>
      </c>
      <c r="Y860">
        <v>0</v>
      </c>
      <c r="Z860">
        <v>0</v>
      </c>
      <c r="AA860">
        <v>36272.078611107201</v>
      </c>
      <c r="AB860">
        <v>1748.7264583016399</v>
      </c>
      <c r="AC860">
        <v>99652.086463151296</v>
      </c>
      <c r="AD860">
        <v>28984.244425291301</v>
      </c>
      <c r="AE860">
        <v>0</v>
      </c>
      <c r="AF860">
        <v>0</v>
      </c>
      <c r="AG860">
        <v>0</v>
      </c>
      <c r="AH860">
        <v>0</v>
      </c>
      <c r="AI860">
        <v>0</v>
      </c>
      <c r="AJ860">
        <v>2531976.86029456</v>
      </c>
      <c r="AK860" s="63">
        <v>12400.586600140199</v>
      </c>
      <c r="AL860">
        <v>396.07192657172499</v>
      </c>
      <c r="AM860">
        <v>78891.171681099702</v>
      </c>
      <c r="AN860">
        <v>3881.34380323288</v>
      </c>
      <c r="AO860">
        <v>14034.669425501001</v>
      </c>
      <c r="AP860">
        <v>396.07192657172499</v>
      </c>
      <c r="AQ860">
        <v>69679.580315536805</v>
      </c>
      <c r="AR860">
        <v>11904.5609596673</v>
      </c>
      <c r="AS860">
        <v>14034.669425501001</v>
      </c>
      <c r="AT860">
        <v>0</v>
      </c>
    </row>
    <row r="861" spans="1:46" x14ac:dyDescent="0.25">
      <c r="A861" t="s">
        <v>3780</v>
      </c>
      <c r="B861">
        <v>1926</v>
      </c>
      <c r="C861" t="s">
        <v>181</v>
      </c>
      <c r="D861">
        <v>2392</v>
      </c>
      <c r="E861" t="s">
        <v>1109</v>
      </c>
      <c r="F861" t="s">
        <v>2892</v>
      </c>
      <c r="G861" t="s">
        <v>2911</v>
      </c>
      <c r="H861" t="s">
        <v>2904</v>
      </c>
      <c r="I861" t="s">
        <v>2895</v>
      </c>
      <c r="J861">
        <v>100.84507042253</v>
      </c>
      <c r="K861">
        <v>1</v>
      </c>
      <c r="L861">
        <v>1</v>
      </c>
      <c r="M861">
        <v>1</v>
      </c>
      <c r="N861">
        <v>516781.13072999101</v>
      </c>
      <c r="O861">
        <v>335314.74022130802</v>
      </c>
      <c r="P861">
        <v>351540.29429491097</v>
      </c>
      <c r="Q861">
        <v>51515.594864926497</v>
      </c>
      <c r="R861">
        <v>46498.726649498902</v>
      </c>
      <c r="S861">
        <v>63533.212410434498</v>
      </c>
      <c r="T861">
        <v>973769.31</v>
      </c>
      <c r="U861">
        <v>327881.17676063598</v>
      </c>
      <c r="V861">
        <v>1051639.1147898701</v>
      </c>
      <c r="W861">
        <v>231232.97656873299</v>
      </c>
      <c r="X861">
        <v>0</v>
      </c>
      <c r="Y861">
        <v>0</v>
      </c>
      <c r="Z861">
        <v>0</v>
      </c>
      <c r="AA861">
        <v>17914.703093995799</v>
      </c>
      <c r="AB861">
        <v>863.692308041469</v>
      </c>
      <c r="AC861">
        <v>49217.955243896096</v>
      </c>
      <c r="AD861">
        <v>14315.2571665384</v>
      </c>
      <c r="AE861">
        <v>0</v>
      </c>
      <c r="AF861">
        <v>0</v>
      </c>
      <c r="AG861">
        <v>0</v>
      </c>
      <c r="AH861">
        <v>0</v>
      </c>
      <c r="AI861">
        <v>0</v>
      </c>
      <c r="AJ861">
        <v>1365183.69917107</v>
      </c>
      <c r="AK861" s="63">
        <v>13537.4361230658</v>
      </c>
      <c r="AL861">
        <v>396.07192657172499</v>
      </c>
      <c r="AM861">
        <v>78891.171681099702</v>
      </c>
      <c r="AN861">
        <v>3881.34380323288</v>
      </c>
      <c r="AO861">
        <v>14034.669425501001</v>
      </c>
      <c r="AP861">
        <v>3712.8033307938799</v>
      </c>
      <c r="AQ861">
        <v>25435.7452526624</v>
      </c>
      <c r="AR861">
        <v>10233.616306445099</v>
      </c>
      <c r="AS861">
        <v>13537.4361230658</v>
      </c>
      <c r="AT861">
        <v>0</v>
      </c>
    </row>
    <row r="862" spans="1:46" x14ac:dyDescent="0.25">
      <c r="A862" t="s">
        <v>3781</v>
      </c>
      <c r="B862">
        <v>2060</v>
      </c>
      <c r="C862" t="s">
        <v>182</v>
      </c>
      <c r="D862">
        <v>3360</v>
      </c>
      <c r="E862" t="s">
        <v>1110</v>
      </c>
      <c r="F862" t="s">
        <v>2906</v>
      </c>
      <c r="G862" t="s">
        <v>2907</v>
      </c>
      <c r="H862" t="s">
        <v>2942</v>
      </c>
      <c r="I862" t="s">
        <v>2895</v>
      </c>
      <c r="J862">
        <v>208.94417979449599</v>
      </c>
      <c r="K862">
        <v>1</v>
      </c>
      <c r="L862">
        <v>1</v>
      </c>
      <c r="M862">
        <v>1</v>
      </c>
      <c r="N862">
        <v>1982062.78</v>
      </c>
      <c r="O862">
        <v>143313.79</v>
      </c>
      <c r="P862">
        <v>579965.13</v>
      </c>
      <c r="Q862">
        <v>366069.38</v>
      </c>
      <c r="R862">
        <v>494759.48</v>
      </c>
      <c r="S862">
        <v>148402.97</v>
      </c>
      <c r="T862">
        <v>2685558.05</v>
      </c>
      <c r="U862">
        <v>880612.51</v>
      </c>
      <c r="V862">
        <v>3302962.28</v>
      </c>
      <c r="W862">
        <v>263208.28000000003</v>
      </c>
      <c r="X862">
        <v>0</v>
      </c>
      <c r="Y862">
        <v>0</v>
      </c>
      <c r="Z862">
        <v>0</v>
      </c>
      <c r="AA862">
        <v>0</v>
      </c>
      <c r="AB862">
        <v>0</v>
      </c>
      <c r="AC862">
        <v>142320.87</v>
      </c>
      <c r="AD862">
        <v>6082.1</v>
      </c>
      <c r="AE862">
        <v>0</v>
      </c>
      <c r="AF862">
        <v>0</v>
      </c>
      <c r="AG862">
        <v>0</v>
      </c>
      <c r="AH862">
        <v>0</v>
      </c>
      <c r="AI862">
        <v>0</v>
      </c>
      <c r="AJ862">
        <v>3714573.53</v>
      </c>
      <c r="AK862" s="63">
        <v>17777.827234304499</v>
      </c>
      <c r="AL862">
        <v>396.07192657172499</v>
      </c>
      <c r="AM862">
        <v>78891.171681099702</v>
      </c>
      <c r="AN862">
        <v>17777.827234304499</v>
      </c>
      <c r="AO862">
        <v>17777.827234304499</v>
      </c>
      <c r="AP862">
        <v>396.07192657172499</v>
      </c>
      <c r="AQ862">
        <v>59280.106098625802</v>
      </c>
      <c r="AR862">
        <v>17777.827234304499</v>
      </c>
      <c r="AS862">
        <v>17777.827234304499</v>
      </c>
      <c r="AT862">
        <v>0</v>
      </c>
    </row>
    <row r="863" spans="1:46" x14ac:dyDescent="0.25">
      <c r="A863" t="s">
        <v>3782</v>
      </c>
      <c r="B863">
        <v>2181</v>
      </c>
      <c r="C863" t="s">
        <v>183</v>
      </c>
      <c r="D863">
        <v>931</v>
      </c>
      <c r="E863" t="s">
        <v>1111</v>
      </c>
      <c r="F863" t="s">
        <v>2892</v>
      </c>
      <c r="G863" t="s">
        <v>2903</v>
      </c>
      <c r="H863" t="s">
        <v>2904</v>
      </c>
      <c r="I863" t="s">
        <v>2895</v>
      </c>
      <c r="J863">
        <v>979.88576301742</v>
      </c>
      <c r="K863">
        <v>1</v>
      </c>
      <c r="L863">
        <v>1</v>
      </c>
      <c r="M863">
        <v>2</v>
      </c>
      <c r="N863">
        <v>6035742.5881782398</v>
      </c>
      <c r="O863">
        <v>3508211.8479483398</v>
      </c>
      <c r="P863">
        <v>2568112.44937179</v>
      </c>
      <c r="Q863">
        <v>639613.79515593604</v>
      </c>
      <c r="R863">
        <v>733384.20919167402</v>
      </c>
      <c r="S863">
        <v>413181.46858858498</v>
      </c>
      <c r="T863">
        <v>8326620.2199999997</v>
      </c>
      <c r="U863">
        <v>5158444.6698459797</v>
      </c>
      <c r="V863">
        <v>11022964.5821236</v>
      </c>
      <c r="W863">
        <v>2462100.30772242</v>
      </c>
      <c r="X863">
        <v>0</v>
      </c>
      <c r="Y863">
        <v>0</v>
      </c>
      <c r="Z863">
        <v>0</v>
      </c>
      <c r="AA863">
        <v>0</v>
      </c>
      <c r="AB863">
        <v>0</v>
      </c>
      <c r="AC863">
        <v>413181.46858858498</v>
      </c>
      <c r="AD863">
        <v>0</v>
      </c>
      <c r="AE863">
        <v>0</v>
      </c>
      <c r="AF863">
        <v>0</v>
      </c>
      <c r="AG863">
        <v>0</v>
      </c>
      <c r="AH863">
        <v>0</v>
      </c>
      <c r="AI863">
        <v>0</v>
      </c>
      <c r="AJ863">
        <v>13898246.358434601</v>
      </c>
      <c r="AK863" s="63">
        <v>14183.5373907637</v>
      </c>
      <c r="AL863">
        <v>396.07192657172499</v>
      </c>
      <c r="AM863">
        <v>78891.171681099702</v>
      </c>
      <c r="AN863">
        <v>5685.9956014439203</v>
      </c>
      <c r="AO863">
        <v>14627.5078645594</v>
      </c>
      <c r="AP863">
        <v>396.07192657172499</v>
      </c>
      <c r="AQ863">
        <v>78891.171681099702</v>
      </c>
      <c r="AR863">
        <v>14183.5373907637</v>
      </c>
      <c r="AS863">
        <v>14183.5373907637</v>
      </c>
      <c r="AT863">
        <v>0</v>
      </c>
    </row>
    <row r="864" spans="1:46" x14ac:dyDescent="0.25">
      <c r="A864" t="s">
        <v>3783</v>
      </c>
      <c r="B864">
        <v>2181</v>
      </c>
      <c r="C864" t="s">
        <v>183</v>
      </c>
      <c r="D864">
        <v>930</v>
      </c>
      <c r="E864" t="s">
        <v>1112</v>
      </c>
      <c r="F864" t="s">
        <v>2892</v>
      </c>
      <c r="G864" t="s">
        <v>2911</v>
      </c>
      <c r="H864" t="s">
        <v>2894</v>
      </c>
      <c r="I864" t="s">
        <v>2895</v>
      </c>
      <c r="J864">
        <v>774.36861166994402</v>
      </c>
      <c r="K864">
        <v>2</v>
      </c>
      <c r="L864">
        <v>1</v>
      </c>
      <c r="M864">
        <v>2</v>
      </c>
      <c r="N864">
        <v>4651818.8677492104</v>
      </c>
      <c r="O864">
        <v>1801781.0503322701</v>
      </c>
      <c r="P864">
        <v>1725854.91071459</v>
      </c>
      <c r="Q864">
        <v>497222.90483788098</v>
      </c>
      <c r="R864">
        <v>569220.58484499203</v>
      </c>
      <c r="S864">
        <v>326522.51137258601</v>
      </c>
      <c r="T864">
        <v>5169364.3099999996</v>
      </c>
      <c r="U864">
        <v>4076534.0084789498</v>
      </c>
      <c r="V864">
        <v>8060811.6953296699</v>
      </c>
      <c r="W864">
        <v>1185086.62314928</v>
      </c>
      <c r="X864">
        <v>0</v>
      </c>
      <c r="Y864">
        <v>0</v>
      </c>
      <c r="Z864">
        <v>0</v>
      </c>
      <c r="AA864">
        <v>0</v>
      </c>
      <c r="AB864">
        <v>0</v>
      </c>
      <c r="AC864">
        <v>326522.51137258601</v>
      </c>
      <c r="AD864">
        <v>0</v>
      </c>
      <c r="AE864">
        <v>0</v>
      </c>
      <c r="AF864">
        <v>0</v>
      </c>
      <c r="AG864">
        <v>0</v>
      </c>
      <c r="AH864">
        <v>0</v>
      </c>
      <c r="AI864">
        <v>0</v>
      </c>
      <c r="AJ864">
        <v>9572420.8298515491</v>
      </c>
      <c r="AK864" s="63">
        <v>12361.581662263399</v>
      </c>
      <c r="AL864">
        <v>396.07192657172499</v>
      </c>
      <c r="AM864">
        <v>78891.171681099702</v>
      </c>
      <c r="AN864">
        <v>5685.9956014439203</v>
      </c>
      <c r="AO864">
        <v>14627.5078645594</v>
      </c>
      <c r="AP864">
        <v>3712.8033307938799</v>
      </c>
      <c r="AQ864">
        <v>25435.7452526624</v>
      </c>
      <c r="AR864">
        <v>12361.581662263399</v>
      </c>
      <c r="AS864">
        <v>12361.581662263399</v>
      </c>
      <c r="AT864">
        <v>0</v>
      </c>
    </row>
    <row r="865" spans="1:46" x14ac:dyDescent="0.25">
      <c r="A865" t="s">
        <v>3784</v>
      </c>
      <c r="B865">
        <v>2181</v>
      </c>
      <c r="C865" t="s">
        <v>183</v>
      </c>
      <c r="D865">
        <v>2181</v>
      </c>
      <c r="E865" t="s">
        <v>183</v>
      </c>
      <c r="F865" t="s">
        <v>1871</v>
      </c>
      <c r="G865" t="s">
        <v>1871</v>
      </c>
      <c r="H865" t="s">
        <v>2899</v>
      </c>
      <c r="I865" t="s">
        <v>2895</v>
      </c>
      <c r="J865">
        <v>69.113201280896405</v>
      </c>
      <c r="K865">
        <v>1</v>
      </c>
      <c r="L865">
        <v>5</v>
      </c>
      <c r="M865">
        <v>2</v>
      </c>
      <c r="N865">
        <v>83712.447270937802</v>
      </c>
      <c r="O865">
        <v>65652.044178198004</v>
      </c>
      <c r="P865">
        <v>119443.165569124</v>
      </c>
      <c r="Q865">
        <v>44377.659664464198</v>
      </c>
      <c r="R865">
        <v>50649.569197839803</v>
      </c>
      <c r="S865">
        <v>29142.472604320901</v>
      </c>
      <c r="T865">
        <v>0</v>
      </c>
      <c r="U865">
        <v>363834.88588056399</v>
      </c>
      <c r="V865">
        <v>296771.07033945899</v>
      </c>
      <c r="W865">
        <v>67063.815541105301</v>
      </c>
      <c r="X865">
        <v>0</v>
      </c>
      <c r="Y865">
        <v>0</v>
      </c>
      <c r="Z865">
        <v>0</v>
      </c>
      <c r="AA865">
        <v>0</v>
      </c>
      <c r="AB865">
        <v>0</v>
      </c>
      <c r="AC865">
        <v>29142.472604320901</v>
      </c>
      <c r="AD865">
        <v>0</v>
      </c>
      <c r="AE865">
        <v>0</v>
      </c>
      <c r="AF865">
        <v>0</v>
      </c>
      <c r="AG865">
        <v>0</v>
      </c>
      <c r="AH865">
        <v>0</v>
      </c>
      <c r="AI865">
        <v>0</v>
      </c>
      <c r="AJ865">
        <v>392977.35848488502</v>
      </c>
      <c r="AK865" s="63">
        <v>5685.9956014439203</v>
      </c>
      <c r="AL865">
        <v>396.07192657172499</v>
      </c>
      <c r="AM865">
        <v>78891.171681099702</v>
      </c>
      <c r="AN865">
        <v>5685.9956014439203</v>
      </c>
      <c r="AO865">
        <v>14627.5078645594</v>
      </c>
      <c r="AP865">
        <v>539.66620917061095</v>
      </c>
      <c r="AQ865">
        <v>36189.915802998497</v>
      </c>
      <c r="AR865">
        <v>5685.9956014439203</v>
      </c>
      <c r="AS865">
        <v>5685.9956014439203</v>
      </c>
      <c r="AT865">
        <v>0</v>
      </c>
    </row>
    <row r="866" spans="1:46" x14ac:dyDescent="0.25">
      <c r="A866" t="s">
        <v>3785</v>
      </c>
      <c r="B866">
        <v>2181</v>
      </c>
      <c r="C866" t="s">
        <v>183</v>
      </c>
      <c r="D866">
        <v>925</v>
      </c>
      <c r="E866" t="s">
        <v>1113</v>
      </c>
      <c r="F866" t="s">
        <v>2892</v>
      </c>
      <c r="G866" t="s">
        <v>2893</v>
      </c>
      <c r="H866" t="s">
        <v>2894</v>
      </c>
      <c r="I866" t="s">
        <v>2895</v>
      </c>
      <c r="J866">
        <v>328.91780533948099</v>
      </c>
      <c r="K866">
        <v>3</v>
      </c>
      <c r="L866">
        <v>1</v>
      </c>
      <c r="M866">
        <v>2</v>
      </c>
      <c r="N866">
        <v>2781036.73389252</v>
      </c>
      <c r="O866">
        <v>694779.99402286205</v>
      </c>
      <c r="P866">
        <v>737204.42976865103</v>
      </c>
      <c r="Q866">
        <v>211198.47080463101</v>
      </c>
      <c r="R866">
        <v>248335.72156096299</v>
      </c>
      <c r="S866">
        <v>138692.434347253</v>
      </c>
      <c r="T866">
        <v>2941022.59</v>
      </c>
      <c r="U866">
        <v>1731532.7600496199</v>
      </c>
      <c r="V866">
        <v>3838314.78105193</v>
      </c>
      <c r="W866">
        <v>834240.56899769302</v>
      </c>
      <c r="X866">
        <v>0</v>
      </c>
      <c r="Y866">
        <v>0</v>
      </c>
      <c r="Z866">
        <v>0</v>
      </c>
      <c r="AA866">
        <v>0</v>
      </c>
      <c r="AB866">
        <v>0</v>
      </c>
      <c r="AC866">
        <v>138692.434347253</v>
      </c>
      <c r="AD866">
        <v>0</v>
      </c>
      <c r="AE866">
        <v>0</v>
      </c>
      <c r="AF866">
        <v>0</v>
      </c>
      <c r="AG866">
        <v>0</v>
      </c>
      <c r="AH866">
        <v>0</v>
      </c>
      <c r="AI866">
        <v>0</v>
      </c>
      <c r="AJ866">
        <v>4811247.7843968803</v>
      </c>
      <c r="AK866" s="63">
        <v>14627.5078645594</v>
      </c>
      <c r="AL866">
        <v>396.07192657172499</v>
      </c>
      <c r="AM866">
        <v>78891.171681099702</v>
      </c>
      <c r="AN866">
        <v>5685.9956014439203</v>
      </c>
      <c r="AO866">
        <v>14627.5078645594</v>
      </c>
      <c r="AP866">
        <v>396.07192657172499</v>
      </c>
      <c r="AQ866">
        <v>69679.580315536805</v>
      </c>
      <c r="AR866">
        <v>13406.9541515565</v>
      </c>
      <c r="AS866">
        <v>14627.5078645594</v>
      </c>
      <c r="AT866">
        <v>0</v>
      </c>
    </row>
    <row r="867" spans="1:46" x14ac:dyDescent="0.25">
      <c r="A867" t="s">
        <v>3786</v>
      </c>
      <c r="B867">
        <v>2181</v>
      </c>
      <c r="C867" t="s">
        <v>183</v>
      </c>
      <c r="D867">
        <v>926</v>
      </c>
      <c r="E867" t="s">
        <v>1114</v>
      </c>
      <c r="F867" t="s">
        <v>2892</v>
      </c>
      <c r="G867" t="s">
        <v>2893</v>
      </c>
      <c r="H867" t="s">
        <v>2894</v>
      </c>
      <c r="I867" t="s">
        <v>2895</v>
      </c>
      <c r="J867">
        <v>368.93672482653898</v>
      </c>
      <c r="K867">
        <v>3</v>
      </c>
      <c r="L867">
        <v>1</v>
      </c>
      <c r="M867">
        <v>2</v>
      </c>
      <c r="N867">
        <v>2768904.1786947302</v>
      </c>
      <c r="O867">
        <v>718186.20456121198</v>
      </c>
      <c r="P867">
        <v>791852.21880155895</v>
      </c>
      <c r="Q867">
        <v>236894.66134742301</v>
      </c>
      <c r="R867">
        <v>274913.563336725</v>
      </c>
      <c r="S867">
        <v>155566.92783318</v>
      </c>
      <c r="T867">
        <v>2848545.16</v>
      </c>
      <c r="U867">
        <v>1942205.6667416401</v>
      </c>
      <c r="V867">
        <v>4097505.3630531798</v>
      </c>
      <c r="W867">
        <v>693245.463688466</v>
      </c>
      <c r="X867">
        <v>0</v>
      </c>
      <c r="Y867">
        <v>0</v>
      </c>
      <c r="Z867">
        <v>0</v>
      </c>
      <c r="AA867">
        <v>0</v>
      </c>
      <c r="AB867">
        <v>0</v>
      </c>
      <c r="AC867">
        <v>155566.92783318</v>
      </c>
      <c r="AD867">
        <v>0</v>
      </c>
      <c r="AE867">
        <v>0</v>
      </c>
      <c r="AF867">
        <v>0</v>
      </c>
      <c r="AG867">
        <v>0</v>
      </c>
      <c r="AH867">
        <v>0</v>
      </c>
      <c r="AI867">
        <v>0</v>
      </c>
      <c r="AJ867">
        <v>4946317.7545748297</v>
      </c>
      <c r="AK867" s="63">
        <v>13406.9541515565</v>
      </c>
      <c r="AL867">
        <v>396.07192657172499</v>
      </c>
      <c r="AM867">
        <v>78891.171681099702</v>
      </c>
      <c r="AN867">
        <v>5685.9956014439203</v>
      </c>
      <c r="AO867">
        <v>14627.5078645594</v>
      </c>
      <c r="AP867">
        <v>396.07192657172499</v>
      </c>
      <c r="AQ867">
        <v>69679.580315536805</v>
      </c>
      <c r="AR867">
        <v>13406.9541515565</v>
      </c>
      <c r="AS867">
        <v>14627.5078645594</v>
      </c>
      <c r="AT867">
        <v>0</v>
      </c>
    </row>
    <row r="868" spans="1:46" x14ac:dyDescent="0.25">
      <c r="A868" t="s">
        <v>3787</v>
      </c>
      <c r="B868">
        <v>2181</v>
      </c>
      <c r="C868" t="s">
        <v>183</v>
      </c>
      <c r="D868">
        <v>927</v>
      </c>
      <c r="E868" t="s">
        <v>1115</v>
      </c>
      <c r="F868" t="s">
        <v>2892</v>
      </c>
      <c r="G868" t="s">
        <v>2893</v>
      </c>
      <c r="H868" t="s">
        <v>2894</v>
      </c>
      <c r="I868" t="s">
        <v>2895</v>
      </c>
      <c r="J868">
        <v>300.35757830564199</v>
      </c>
      <c r="K868">
        <v>3</v>
      </c>
      <c r="L868">
        <v>1</v>
      </c>
      <c r="M868">
        <v>2</v>
      </c>
      <c r="N868">
        <v>2445772.8781599202</v>
      </c>
      <c r="O868">
        <v>690279.27992803999</v>
      </c>
      <c r="P868">
        <v>663378.56004542205</v>
      </c>
      <c r="Q868">
        <v>192859.918809386</v>
      </c>
      <c r="R868">
        <v>220116.87585787199</v>
      </c>
      <c r="S868">
        <v>126649.64630558599</v>
      </c>
      <c r="T868">
        <v>2631225.29</v>
      </c>
      <c r="U868">
        <v>1581182.2228006399</v>
      </c>
      <c r="V868">
        <v>3581701.9460025802</v>
      </c>
      <c r="W868">
        <v>630705.566798063</v>
      </c>
      <c r="X868">
        <v>0</v>
      </c>
      <c r="Y868">
        <v>0</v>
      </c>
      <c r="Z868">
        <v>0</v>
      </c>
      <c r="AA868">
        <v>0</v>
      </c>
      <c r="AB868">
        <v>0</v>
      </c>
      <c r="AC868">
        <v>126649.64630558599</v>
      </c>
      <c r="AD868">
        <v>0</v>
      </c>
      <c r="AE868">
        <v>0</v>
      </c>
      <c r="AF868">
        <v>0</v>
      </c>
      <c r="AG868">
        <v>0</v>
      </c>
      <c r="AH868">
        <v>0</v>
      </c>
      <c r="AI868">
        <v>0</v>
      </c>
      <c r="AJ868">
        <v>4339057.1591062304</v>
      </c>
      <c r="AK868" s="63">
        <v>14446.304912908899</v>
      </c>
      <c r="AL868">
        <v>396.07192657172499</v>
      </c>
      <c r="AM868">
        <v>78891.171681099702</v>
      </c>
      <c r="AN868">
        <v>5685.9956014439203</v>
      </c>
      <c r="AO868">
        <v>14627.5078645594</v>
      </c>
      <c r="AP868">
        <v>396.07192657172499</v>
      </c>
      <c r="AQ868">
        <v>69679.580315536805</v>
      </c>
      <c r="AR868">
        <v>13406.9541515565</v>
      </c>
      <c r="AS868">
        <v>14627.5078645594</v>
      </c>
      <c r="AT868">
        <v>0</v>
      </c>
    </row>
    <row r="869" spans="1:46" x14ac:dyDescent="0.25">
      <c r="A869" t="s">
        <v>3788</v>
      </c>
      <c r="B869">
        <v>2181</v>
      </c>
      <c r="C869" t="s">
        <v>183</v>
      </c>
      <c r="D869">
        <v>928</v>
      </c>
      <c r="E869" t="s">
        <v>1116</v>
      </c>
      <c r="F869" t="s">
        <v>2892</v>
      </c>
      <c r="G869" t="s">
        <v>2893</v>
      </c>
      <c r="H869" t="s">
        <v>2894</v>
      </c>
      <c r="I869" t="s">
        <v>2895</v>
      </c>
      <c r="J869">
        <v>277.41181416857501</v>
      </c>
      <c r="K869">
        <v>3</v>
      </c>
      <c r="L869">
        <v>1</v>
      </c>
      <c r="M869">
        <v>2</v>
      </c>
      <c r="N869">
        <v>2068459.89605445</v>
      </c>
      <c r="O869">
        <v>688581.97902908002</v>
      </c>
      <c r="P869">
        <v>636562.64572886203</v>
      </c>
      <c r="Q869">
        <v>178126.41938027999</v>
      </c>
      <c r="R869">
        <v>205574.586009936</v>
      </c>
      <c r="S869">
        <v>116974.268948489</v>
      </c>
      <c r="T869">
        <v>2316917.44</v>
      </c>
      <c r="U869">
        <v>1460388.0862026101</v>
      </c>
      <c r="V869">
        <v>3220831.02209963</v>
      </c>
      <c r="W869">
        <v>556474.50410297199</v>
      </c>
      <c r="X869">
        <v>0</v>
      </c>
      <c r="Y869">
        <v>0</v>
      </c>
      <c r="Z869">
        <v>0</v>
      </c>
      <c r="AA869">
        <v>0</v>
      </c>
      <c r="AB869">
        <v>0</v>
      </c>
      <c r="AC869">
        <v>116974.268948489</v>
      </c>
      <c r="AD869">
        <v>0</v>
      </c>
      <c r="AE869">
        <v>0</v>
      </c>
      <c r="AF869">
        <v>0</v>
      </c>
      <c r="AG869">
        <v>0</v>
      </c>
      <c r="AH869">
        <v>0</v>
      </c>
      <c r="AI869">
        <v>0</v>
      </c>
      <c r="AJ869">
        <v>3894279.7951511</v>
      </c>
      <c r="AK869" s="63">
        <v>14037.9017628451</v>
      </c>
      <c r="AL869">
        <v>396.07192657172499</v>
      </c>
      <c r="AM869">
        <v>78891.171681099702</v>
      </c>
      <c r="AN869">
        <v>5685.9956014439203</v>
      </c>
      <c r="AO869">
        <v>14627.5078645594</v>
      </c>
      <c r="AP869">
        <v>396.07192657172499</v>
      </c>
      <c r="AQ869">
        <v>69679.580315536805</v>
      </c>
      <c r="AR869">
        <v>13406.9541515565</v>
      </c>
      <c r="AS869">
        <v>14627.5078645594</v>
      </c>
      <c r="AT869">
        <v>0</v>
      </c>
    </row>
    <row r="870" spans="1:46" x14ac:dyDescent="0.25">
      <c r="A870" t="s">
        <v>3789</v>
      </c>
      <c r="B870">
        <v>2207</v>
      </c>
      <c r="C870" t="s">
        <v>184</v>
      </c>
      <c r="D870">
        <v>4116</v>
      </c>
      <c r="E870" t="s">
        <v>1117</v>
      </c>
      <c r="F870" t="s">
        <v>2945</v>
      </c>
      <c r="G870" t="s">
        <v>2903</v>
      </c>
      <c r="H870" t="s">
        <v>2894</v>
      </c>
      <c r="I870" t="s">
        <v>2895</v>
      </c>
      <c r="J870">
        <v>47.680555555539001</v>
      </c>
      <c r="K870">
        <v>1</v>
      </c>
      <c r="L870">
        <v>2</v>
      </c>
      <c r="M870">
        <v>2</v>
      </c>
      <c r="N870">
        <v>19750.6889182007</v>
      </c>
      <c r="O870">
        <v>8625.5962893992601</v>
      </c>
      <c r="P870">
        <v>64556.8245349973</v>
      </c>
      <c r="Q870">
        <v>26177.720624824</v>
      </c>
      <c r="R870">
        <v>323.052533913557</v>
      </c>
      <c r="S870">
        <v>23974.452882433099</v>
      </c>
      <c r="T870">
        <v>0</v>
      </c>
      <c r="U870">
        <v>119433.882901335</v>
      </c>
      <c r="V870">
        <v>88106.597875748994</v>
      </c>
      <c r="W870">
        <v>31327.285025585901</v>
      </c>
      <c r="X870">
        <v>0</v>
      </c>
      <c r="Y870">
        <v>0</v>
      </c>
      <c r="Z870">
        <v>0</v>
      </c>
      <c r="AA870">
        <v>0</v>
      </c>
      <c r="AB870">
        <v>0</v>
      </c>
      <c r="AC870">
        <v>23974.452882433099</v>
      </c>
      <c r="AD870">
        <v>0</v>
      </c>
      <c r="AE870">
        <v>0</v>
      </c>
      <c r="AF870">
        <v>0</v>
      </c>
      <c r="AG870">
        <v>0</v>
      </c>
      <c r="AH870">
        <v>0</v>
      </c>
      <c r="AI870">
        <v>0</v>
      </c>
      <c r="AJ870">
        <v>143408.33578376801</v>
      </c>
      <c r="AK870" s="63">
        <v>3007.6901183905802</v>
      </c>
      <c r="AL870">
        <v>396.07192657172499</v>
      </c>
      <c r="AM870">
        <v>78891.171681099702</v>
      </c>
      <c r="AN870">
        <v>3007.6901183905802</v>
      </c>
      <c r="AO870">
        <v>14739.677163426501</v>
      </c>
      <c r="AP870">
        <v>396.07192657172499</v>
      </c>
      <c r="AQ870">
        <v>78891.171681099702</v>
      </c>
      <c r="AR870">
        <v>3007.6901183905802</v>
      </c>
      <c r="AS870">
        <v>13186.839517554101</v>
      </c>
      <c r="AT870">
        <v>0</v>
      </c>
    </row>
    <row r="871" spans="1:46" x14ac:dyDescent="0.25">
      <c r="A871" t="s">
        <v>3790</v>
      </c>
      <c r="B871">
        <v>2207</v>
      </c>
      <c r="C871" t="s">
        <v>184</v>
      </c>
      <c r="D871">
        <v>1047</v>
      </c>
      <c r="E871" t="s">
        <v>1119</v>
      </c>
      <c r="F871" t="s">
        <v>2892</v>
      </c>
      <c r="G871" t="s">
        <v>2893</v>
      </c>
      <c r="H871" t="s">
        <v>2894</v>
      </c>
      <c r="I871" t="s">
        <v>2895</v>
      </c>
      <c r="J871">
        <v>256.73611111110603</v>
      </c>
      <c r="K871">
        <v>1</v>
      </c>
      <c r="L871">
        <v>1</v>
      </c>
      <c r="M871">
        <v>2</v>
      </c>
      <c r="N871">
        <v>2019652.08064173</v>
      </c>
      <c r="O871">
        <v>477221.102114651</v>
      </c>
      <c r="P871">
        <v>510341.747963826</v>
      </c>
      <c r="Q871">
        <v>140954.02439558099</v>
      </c>
      <c r="R871">
        <v>1739.47745103235</v>
      </c>
      <c r="S871">
        <v>129090.52185607899</v>
      </c>
      <c r="T871">
        <v>2506816.29</v>
      </c>
      <c r="U871">
        <v>643092.14256682096</v>
      </c>
      <c r="V871">
        <v>2898045.0614051102</v>
      </c>
      <c r="W871">
        <v>251863.371161708</v>
      </c>
      <c r="X871">
        <v>0</v>
      </c>
      <c r="Y871">
        <v>0</v>
      </c>
      <c r="Z871">
        <v>0</v>
      </c>
      <c r="AA871">
        <v>0</v>
      </c>
      <c r="AB871">
        <v>0</v>
      </c>
      <c r="AC871">
        <v>129090.52185607899</v>
      </c>
      <c r="AD871">
        <v>0</v>
      </c>
      <c r="AE871">
        <v>0</v>
      </c>
      <c r="AF871">
        <v>0</v>
      </c>
      <c r="AG871">
        <v>0</v>
      </c>
      <c r="AH871">
        <v>0</v>
      </c>
      <c r="AI871">
        <v>0</v>
      </c>
      <c r="AJ871">
        <v>3278998.9544229</v>
      </c>
      <c r="AK871" s="63">
        <v>12771.865010465401</v>
      </c>
      <c r="AL871">
        <v>396.07192657172499</v>
      </c>
      <c r="AM871">
        <v>78891.171681099702</v>
      </c>
      <c r="AN871">
        <v>3007.6901183905802</v>
      </c>
      <c r="AO871">
        <v>14739.677163426501</v>
      </c>
      <c r="AP871">
        <v>396.07192657172499</v>
      </c>
      <c r="AQ871">
        <v>69679.580315536805</v>
      </c>
      <c r="AR871">
        <v>12339.662377348601</v>
      </c>
      <c r="AS871">
        <v>14739.677163426501</v>
      </c>
      <c r="AT871">
        <v>0</v>
      </c>
    </row>
    <row r="872" spans="1:46" x14ac:dyDescent="0.25">
      <c r="A872" t="s">
        <v>3791</v>
      </c>
      <c r="B872">
        <v>2207</v>
      </c>
      <c r="C872" t="s">
        <v>184</v>
      </c>
      <c r="D872">
        <v>4202</v>
      </c>
      <c r="E872" t="s">
        <v>1120</v>
      </c>
      <c r="F872" t="s">
        <v>2906</v>
      </c>
      <c r="G872" t="s">
        <v>2903</v>
      </c>
      <c r="H872" t="s">
        <v>2894</v>
      </c>
      <c r="I872" t="s">
        <v>2895</v>
      </c>
      <c r="J872">
        <v>90.530193548379998</v>
      </c>
      <c r="K872">
        <v>1</v>
      </c>
      <c r="L872">
        <v>2</v>
      </c>
      <c r="M872">
        <v>2</v>
      </c>
      <c r="N872">
        <v>55718.189651762499</v>
      </c>
      <c r="O872">
        <v>16377.260970458399</v>
      </c>
      <c r="P872">
        <v>122572.85494953</v>
      </c>
      <c r="Q872">
        <v>49703.156500772602</v>
      </c>
      <c r="R872">
        <v>613.37390222777003</v>
      </c>
      <c r="S872">
        <v>45519.852576697704</v>
      </c>
      <c r="T872">
        <v>18217.919999999998</v>
      </c>
      <c r="U872">
        <v>226766.91597475199</v>
      </c>
      <c r="V872">
        <v>185504.29629420899</v>
      </c>
      <c r="W872">
        <v>59480.539680542701</v>
      </c>
      <c r="X872">
        <v>0</v>
      </c>
      <c r="Y872">
        <v>0</v>
      </c>
      <c r="Z872">
        <v>0</v>
      </c>
      <c r="AA872">
        <v>0</v>
      </c>
      <c r="AB872">
        <v>0</v>
      </c>
      <c r="AC872">
        <v>45519.852576697704</v>
      </c>
      <c r="AD872">
        <v>0</v>
      </c>
      <c r="AE872">
        <v>0</v>
      </c>
      <c r="AF872">
        <v>0</v>
      </c>
      <c r="AG872">
        <v>0</v>
      </c>
      <c r="AH872">
        <v>0</v>
      </c>
      <c r="AI872">
        <v>0</v>
      </c>
      <c r="AJ872">
        <v>290504.68855144898</v>
      </c>
      <c r="AK872" s="63">
        <v>3208.9259634267901</v>
      </c>
      <c r="AL872">
        <v>396.07192657172499</v>
      </c>
      <c r="AM872">
        <v>78891.171681099702</v>
      </c>
      <c r="AN872">
        <v>3007.6901183905802</v>
      </c>
      <c r="AO872">
        <v>14739.677163426501</v>
      </c>
      <c r="AP872">
        <v>396.07192657172499</v>
      </c>
      <c r="AQ872">
        <v>78891.171681099702</v>
      </c>
      <c r="AR872">
        <v>3007.6901183905802</v>
      </c>
      <c r="AS872">
        <v>13186.839517554101</v>
      </c>
      <c r="AT872">
        <v>0</v>
      </c>
    </row>
    <row r="873" spans="1:46" x14ac:dyDescent="0.25">
      <c r="A873" t="s">
        <v>3792</v>
      </c>
      <c r="B873">
        <v>2207</v>
      </c>
      <c r="C873" t="s">
        <v>184</v>
      </c>
      <c r="D873">
        <v>5287</v>
      </c>
      <c r="E873" t="s">
        <v>1121</v>
      </c>
      <c r="F873" t="s">
        <v>2892</v>
      </c>
      <c r="G873" t="s">
        <v>2893</v>
      </c>
      <c r="H873" t="s">
        <v>2894</v>
      </c>
      <c r="I873" t="s">
        <v>2895</v>
      </c>
      <c r="J873">
        <v>247.191176470578</v>
      </c>
      <c r="K873">
        <v>2</v>
      </c>
      <c r="L873">
        <v>1</v>
      </c>
      <c r="M873">
        <v>2</v>
      </c>
      <c r="N873">
        <v>2272586.2078926102</v>
      </c>
      <c r="O873">
        <v>476826.846646288</v>
      </c>
      <c r="P873">
        <v>632425.44648795901</v>
      </c>
      <c r="Q873">
        <v>135713.635950214</v>
      </c>
      <c r="R873">
        <v>1674.8071617344399</v>
      </c>
      <c r="S873">
        <v>124291.194685097</v>
      </c>
      <c r="T873">
        <v>2900043.68</v>
      </c>
      <c r="U873">
        <v>619183.264138803</v>
      </c>
      <c r="V873">
        <v>2567918.3372557098</v>
      </c>
      <c r="W873">
        <v>951308.60688309302</v>
      </c>
      <c r="X873">
        <v>0</v>
      </c>
      <c r="Y873">
        <v>0</v>
      </c>
      <c r="Z873">
        <v>0</v>
      </c>
      <c r="AA873">
        <v>0</v>
      </c>
      <c r="AB873">
        <v>0</v>
      </c>
      <c r="AC873">
        <v>124291.194685097</v>
      </c>
      <c r="AD873">
        <v>0</v>
      </c>
      <c r="AE873">
        <v>0</v>
      </c>
      <c r="AF873">
        <v>0</v>
      </c>
      <c r="AG873">
        <v>0</v>
      </c>
      <c r="AH873">
        <v>0</v>
      </c>
      <c r="AI873">
        <v>0</v>
      </c>
      <c r="AJ873">
        <v>3643518.1388238999</v>
      </c>
      <c r="AK873" s="63">
        <v>14739.677163426501</v>
      </c>
      <c r="AL873">
        <v>396.07192657172499</v>
      </c>
      <c r="AM873">
        <v>78891.171681099702</v>
      </c>
      <c r="AN873">
        <v>3007.6901183905802</v>
      </c>
      <c r="AO873">
        <v>14739.677163426501</v>
      </c>
      <c r="AP873">
        <v>396.07192657172499</v>
      </c>
      <c r="AQ873">
        <v>69679.580315536805</v>
      </c>
      <c r="AR873">
        <v>12339.662377348601</v>
      </c>
      <c r="AS873">
        <v>14739.677163426501</v>
      </c>
      <c r="AT873">
        <v>0</v>
      </c>
    </row>
    <row r="874" spans="1:46" x14ac:dyDescent="0.25">
      <c r="A874" t="s">
        <v>3793</v>
      </c>
      <c r="B874">
        <v>2207</v>
      </c>
      <c r="C874" t="s">
        <v>184</v>
      </c>
      <c r="D874">
        <v>1052</v>
      </c>
      <c r="E874" t="s">
        <v>1122</v>
      </c>
      <c r="F874" t="s">
        <v>2892</v>
      </c>
      <c r="G874" t="s">
        <v>2903</v>
      </c>
      <c r="H874" t="s">
        <v>2894</v>
      </c>
      <c r="I874" t="s">
        <v>2895</v>
      </c>
      <c r="J874">
        <v>810.84122222218696</v>
      </c>
      <c r="K874">
        <v>1</v>
      </c>
      <c r="L874">
        <v>1</v>
      </c>
      <c r="M874">
        <v>2</v>
      </c>
      <c r="N874">
        <v>5296008.8299610298</v>
      </c>
      <c r="O874">
        <v>2470557.67256743</v>
      </c>
      <c r="P874">
        <v>2067000.0191146601</v>
      </c>
      <c r="Q874">
        <v>445170.46286717401</v>
      </c>
      <c r="R874">
        <v>5993.7344665652399</v>
      </c>
      <c r="S874">
        <v>407702.35268456303</v>
      </c>
      <c r="T874">
        <v>8253673.9400000004</v>
      </c>
      <c r="U874">
        <v>2031056.77897685</v>
      </c>
      <c r="V874">
        <v>8706992.4589296207</v>
      </c>
      <c r="W874">
        <v>1577738.2600472299</v>
      </c>
      <c r="X874">
        <v>0</v>
      </c>
      <c r="Y874">
        <v>0</v>
      </c>
      <c r="Z874">
        <v>0</v>
      </c>
      <c r="AA874">
        <v>0</v>
      </c>
      <c r="AB874">
        <v>0</v>
      </c>
      <c r="AC874">
        <v>407702.35268456303</v>
      </c>
      <c r="AD874">
        <v>0</v>
      </c>
      <c r="AE874">
        <v>0</v>
      </c>
      <c r="AF874">
        <v>0</v>
      </c>
      <c r="AG874">
        <v>0</v>
      </c>
      <c r="AH874">
        <v>0</v>
      </c>
      <c r="AI874">
        <v>0</v>
      </c>
      <c r="AJ874">
        <v>10692433.0716614</v>
      </c>
      <c r="AK874" s="63">
        <v>13186.839517554101</v>
      </c>
      <c r="AL874">
        <v>396.07192657172499</v>
      </c>
      <c r="AM874">
        <v>78891.171681099702</v>
      </c>
      <c r="AN874">
        <v>3007.6901183905802</v>
      </c>
      <c r="AO874">
        <v>14739.677163426501</v>
      </c>
      <c r="AP874">
        <v>396.07192657172499</v>
      </c>
      <c r="AQ874">
        <v>78891.171681099702</v>
      </c>
      <c r="AR874">
        <v>3007.6901183905802</v>
      </c>
      <c r="AS874">
        <v>13186.839517554101</v>
      </c>
      <c r="AT874">
        <v>0</v>
      </c>
    </row>
    <row r="875" spans="1:46" x14ac:dyDescent="0.25">
      <c r="A875" t="s">
        <v>4324</v>
      </c>
      <c r="B875">
        <v>2207</v>
      </c>
      <c r="C875" t="s">
        <v>184</v>
      </c>
      <c r="D875">
        <v>2207</v>
      </c>
      <c r="E875" t="s">
        <v>184</v>
      </c>
      <c r="F875" t="s">
        <v>1871</v>
      </c>
      <c r="G875" t="s">
        <v>1871</v>
      </c>
      <c r="H875" t="s">
        <v>2899</v>
      </c>
      <c r="I875" t="s">
        <v>2895</v>
      </c>
      <c r="J875">
        <v>0.21428571428500001</v>
      </c>
      <c r="K875">
        <v>0</v>
      </c>
      <c r="L875">
        <v>0</v>
      </c>
      <c r="M875">
        <v>2</v>
      </c>
      <c r="N875">
        <v>88.7634473454832</v>
      </c>
      <c r="O875">
        <v>38.765111699568799</v>
      </c>
      <c r="P875">
        <v>290.130957919308</v>
      </c>
      <c r="Q875">
        <v>117.64778109411</v>
      </c>
      <c r="R875">
        <v>1.4518610820423601</v>
      </c>
      <c r="S875">
        <v>107.74586622675</v>
      </c>
      <c r="T875">
        <v>0</v>
      </c>
      <c r="U875">
        <v>536.759159140512</v>
      </c>
      <c r="V875">
        <v>395.96823147403302</v>
      </c>
      <c r="W875">
        <v>140.79092766648</v>
      </c>
      <c r="X875">
        <v>0</v>
      </c>
      <c r="Y875">
        <v>0</v>
      </c>
      <c r="Z875">
        <v>0</v>
      </c>
      <c r="AA875">
        <v>0</v>
      </c>
      <c r="AB875">
        <v>0</v>
      </c>
      <c r="AC875">
        <v>107.74586622675</v>
      </c>
      <c r="AD875">
        <v>0</v>
      </c>
      <c r="AE875">
        <v>0</v>
      </c>
      <c r="AF875">
        <v>0</v>
      </c>
      <c r="AG875">
        <v>0</v>
      </c>
      <c r="AH875">
        <v>0</v>
      </c>
      <c r="AI875">
        <v>0</v>
      </c>
      <c r="AJ875">
        <v>644.50502536726196</v>
      </c>
      <c r="AK875" s="63">
        <v>3007.6901183905802</v>
      </c>
      <c r="AL875">
        <v>396.07192657172499</v>
      </c>
      <c r="AM875">
        <v>78891.171681099702</v>
      </c>
      <c r="AN875">
        <v>3007.6901183905802</v>
      </c>
      <c r="AO875">
        <v>14739.677163426501</v>
      </c>
      <c r="AP875">
        <v>539.66620917061095</v>
      </c>
      <c r="AQ875">
        <v>36189.915802998497</v>
      </c>
      <c r="AR875">
        <v>3007.6901183905802</v>
      </c>
      <c r="AS875">
        <v>3007.6901183905802</v>
      </c>
      <c r="AT875">
        <v>0</v>
      </c>
    </row>
    <row r="876" spans="1:46" x14ac:dyDescent="0.25">
      <c r="A876" t="s">
        <v>3794</v>
      </c>
      <c r="B876">
        <v>2207</v>
      </c>
      <c r="C876" t="s">
        <v>184</v>
      </c>
      <c r="D876">
        <v>1048</v>
      </c>
      <c r="E876" t="s">
        <v>1123</v>
      </c>
      <c r="F876" t="s">
        <v>2892</v>
      </c>
      <c r="G876" t="s">
        <v>2893</v>
      </c>
      <c r="H876" t="s">
        <v>2894</v>
      </c>
      <c r="I876" t="s">
        <v>2895</v>
      </c>
      <c r="J876">
        <v>439.58916375667599</v>
      </c>
      <c r="K876">
        <v>1</v>
      </c>
      <c r="L876">
        <v>1</v>
      </c>
      <c r="M876">
        <v>2</v>
      </c>
      <c r="N876">
        <v>3551179.1747574899</v>
      </c>
      <c r="O876">
        <v>666501.18416335399</v>
      </c>
      <c r="P876">
        <v>903792.29746978602</v>
      </c>
      <c r="Q876">
        <v>241344.55197608299</v>
      </c>
      <c r="R876">
        <v>2978.37119509063</v>
      </c>
      <c r="S876">
        <v>221031.60442073099</v>
      </c>
      <c r="T876">
        <v>4264679.2</v>
      </c>
      <c r="U876">
        <v>1101116.3795618</v>
      </c>
      <c r="V876">
        <v>5029780.6741594803</v>
      </c>
      <c r="W876">
        <v>336014.905402323</v>
      </c>
      <c r="X876">
        <v>0</v>
      </c>
      <c r="Y876">
        <v>0</v>
      </c>
      <c r="Z876">
        <v>0</v>
      </c>
      <c r="AA876">
        <v>0</v>
      </c>
      <c r="AB876">
        <v>0</v>
      </c>
      <c r="AC876">
        <v>221031.60442073099</v>
      </c>
      <c r="AD876">
        <v>0</v>
      </c>
      <c r="AE876">
        <v>0</v>
      </c>
      <c r="AF876">
        <v>0</v>
      </c>
      <c r="AG876">
        <v>0</v>
      </c>
      <c r="AH876">
        <v>0</v>
      </c>
      <c r="AI876">
        <v>0</v>
      </c>
      <c r="AJ876">
        <v>5586827.1839825297</v>
      </c>
      <c r="AK876" s="63">
        <v>12709.2013284362</v>
      </c>
      <c r="AL876">
        <v>396.07192657172499</v>
      </c>
      <c r="AM876">
        <v>78891.171681099702</v>
      </c>
      <c r="AN876">
        <v>3007.6901183905802</v>
      </c>
      <c r="AO876">
        <v>14739.677163426501</v>
      </c>
      <c r="AP876">
        <v>396.07192657172499</v>
      </c>
      <c r="AQ876">
        <v>69679.580315536805</v>
      </c>
      <c r="AR876">
        <v>12339.662377348601</v>
      </c>
      <c r="AS876">
        <v>14739.677163426501</v>
      </c>
      <c r="AT876">
        <v>0</v>
      </c>
    </row>
    <row r="877" spans="1:46" x14ac:dyDescent="0.25">
      <c r="A877" t="s">
        <v>3795</v>
      </c>
      <c r="B877">
        <v>2207</v>
      </c>
      <c r="C877" t="s">
        <v>184</v>
      </c>
      <c r="D877">
        <v>1051</v>
      </c>
      <c r="E877" t="s">
        <v>1124</v>
      </c>
      <c r="F877" t="s">
        <v>2892</v>
      </c>
      <c r="G877" t="s">
        <v>2911</v>
      </c>
      <c r="H877" t="s">
        <v>2894</v>
      </c>
      <c r="I877" t="s">
        <v>2895</v>
      </c>
      <c r="J877">
        <v>738.25122937541903</v>
      </c>
      <c r="K877">
        <v>1</v>
      </c>
      <c r="L877">
        <v>1</v>
      </c>
      <c r="M877">
        <v>2</v>
      </c>
      <c r="N877">
        <v>4690402.8892575698</v>
      </c>
      <c r="O877">
        <v>1089922.1230561601</v>
      </c>
      <c r="P877">
        <v>1491104.9597010501</v>
      </c>
      <c r="Q877">
        <v>405316.88878942898</v>
      </c>
      <c r="R877">
        <v>5001.9117339504801</v>
      </c>
      <c r="S877">
        <v>371203.08494398801</v>
      </c>
      <c r="T877">
        <v>5832520.9299999997</v>
      </c>
      <c r="U877">
        <v>1849227.84253816</v>
      </c>
      <c r="V877">
        <v>6878898.4638413498</v>
      </c>
      <c r="W877">
        <v>802850.30869681097</v>
      </c>
      <c r="X877">
        <v>0</v>
      </c>
      <c r="Y877">
        <v>0</v>
      </c>
      <c r="Z877">
        <v>0</v>
      </c>
      <c r="AA877">
        <v>0</v>
      </c>
      <c r="AB877">
        <v>0</v>
      </c>
      <c r="AC877">
        <v>371203.08494398801</v>
      </c>
      <c r="AD877">
        <v>0</v>
      </c>
      <c r="AE877">
        <v>0</v>
      </c>
      <c r="AF877">
        <v>0</v>
      </c>
      <c r="AG877">
        <v>0</v>
      </c>
      <c r="AH877">
        <v>0</v>
      </c>
      <c r="AI877">
        <v>0</v>
      </c>
      <c r="AJ877">
        <v>8052951.8574821502</v>
      </c>
      <c r="AK877" s="63">
        <v>10908.1455432119</v>
      </c>
      <c r="AL877">
        <v>396.07192657172499</v>
      </c>
      <c r="AM877">
        <v>78891.171681099702</v>
      </c>
      <c r="AN877">
        <v>3007.6901183905802</v>
      </c>
      <c r="AO877">
        <v>14739.677163426501</v>
      </c>
      <c r="AP877">
        <v>3712.8033307938799</v>
      </c>
      <c r="AQ877">
        <v>25435.7452526624</v>
      </c>
      <c r="AR877">
        <v>10908.1455432119</v>
      </c>
      <c r="AS877">
        <v>10908.1455432119</v>
      </c>
      <c r="AT877">
        <v>0</v>
      </c>
    </row>
    <row r="878" spans="1:46" x14ac:dyDescent="0.25">
      <c r="A878" t="s">
        <v>3796</v>
      </c>
      <c r="B878">
        <v>2207</v>
      </c>
      <c r="C878" t="s">
        <v>184</v>
      </c>
      <c r="D878">
        <v>1049</v>
      </c>
      <c r="E878" t="s">
        <v>928</v>
      </c>
      <c r="F878" t="s">
        <v>2892</v>
      </c>
      <c r="G878" t="s">
        <v>2893</v>
      </c>
      <c r="H878" t="s">
        <v>2894</v>
      </c>
      <c r="I878" t="s">
        <v>2895</v>
      </c>
      <c r="J878">
        <v>434.48957599587902</v>
      </c>
      <c r="K878">
        <v>1</v>
      </c>
      <c r="L878">
        <v>1</v>
      </c>
      <c r="M878">
        <v>2</v>
      </c>
      <c r="N878">
        <v>3255243.6354722702</v>
      </c>
      <c r="O878">
        <v>736187.14908056206</v>
      </c>
      <c r="P878">
        <v>910067.848820274</v>
      </c>
      <c r="Q878">
        <v>238544.76111482899</v>
      </c>
      <c r="R878">
        <v>2943.8196944034999</v>
      </c>
      <c r="S878">
        <v>218467.46008418599</v>
      </c>
      <c r="T878">
        <v>4054644.67</v>
      </c>
      <c r="U878">
        <v>1088342.5441823399</v>
      </c>
      <c r="V878">
        <v>4775937.7720072996</v>
      </c>
      <c r="W878">
        <v>367049.44217503601</v>
      </c>
      <c r="X878">
        <v>0</v>
      </c>
      <c r="Y878">
        <v>0</v>
      </c>
      <c r="Z878">
        <v>0</v>
      </c>
      <c r="AA878">
        <v>0</v>
      </c>
      <c r="AB878">
        <v>0</v>
      </c>
      <c r="AC878">
        <v>218467.46008418599</v>
      </c>
      <c r="AD878">
        <v>0</v>
      </c>
      <c r="AE878">
        <v>0</v>
      </c>
      <c r="AF878">
        <v>0</v>
      </c>
      <c r="AG878">
        <v>0</v>
      </c>
      <c r="AH878">
        <v>0</v>
      </c>
      <c r="AI878">
        <v>0</v>
      </c>
      <c r="AJ878">
        <v>5361454.67426652</v>
      </c>
      <c r="AK878" s="63">
        <v>12339.662377348601</v>
      </c>
      <c r="AL878">
        <v>396.07192657172499</v>
      </c>
      <c r="AM878">
        <v>78891.171681099702</v>
      </c>
      <c r="AN878">
        <v>3007.6901183905802</v>
      </c>
      <c r="AO878">
        <v>14739.677163426501</v>
      </c>
      <c r="AP878">
        <v>396.07192657172499</v>
      </c>
      <c r="AQ878">
        <v>69679.580315536805</v>
      </c>
      <c r="AR878">
        <v>12339.662377348601</v>
      </c>
      <c r="AS878">
        <v>14739.677163426501</v>
      </c>
      <c r="AT878">
        <v>0</v>
      </c>
    </row>
    <row r="879" spans="1:46" x14ac:dyDescent="0.25">
      <c r="A879" t="s">
        <v>3797</v>
      </c>
      <c r="B879">
        <v>2192</v>
      </c>
      <c r="C879" t="s">
        <v>185</v>
      </c>
      <c r="D879">
        <v>3378</v>
      </c>
      <c r="E879" t="s">
        <v>1125</v>
      </c>
      <c r="F879" t="s">
        <v>2892</v>
      </c>
      <c r="G879" t="s">
        <v>2907</v>
      </c>
      <c r="H879" t="s">
        <v>2904</v>
      </c>
      <c r="I879" t="s">
        <v>2895</v>
      </c>
      <c r="J879">
        <v>318.30645161289601</v>
      </c>
      <c r="K879">
        <v>1</v>
      </c>
      <c r="L879">
        <v>1</v>
      </c>
      <c r="M879">
        <v>1</v>
      </c>
      <c r="N879">
        <v>2667758.69</v>
      </c>
      <c r="O879">
        <v>685332.08</v>
      </c>
      <c r="P879">
        <v>689454.27</v>
      </c>
      <c r="Q879">
        <v>341234.31</v>
      </c>
      <c r="R879">
        <v>657536.97</v>
      </c>
      <c r="S879">
        <v>177502.79</v>
      </c>
      <c r="T879">
        <v>4919952.82</v>
      </c>
      <c r="U879">
        <v>121363.5</v>
      </c>
      <c r="V879">
        <v>3903733.38</v>
      </c>
      <c r="W879">
        <v>1137582.94</v>
      </c>
      <c r="X879">
        <v>0</v>
      </c>
      <c r="Y879">
        <v>0</v>
      </c>
      <c r="Z879">
        <v>0</v>
      </c>
      <c r="AA879">
        <v>0</v>
      </c>
      <c r="AB879">
        <v>0</v>
      </c>
      <c r="AC879">
        <v>63466.99</v>
      </c>
      <c r="AD879">
        <v>114035.8</v>
      </c>
      <c r="AE879">
        <v>0</v>
      </c>
      <c r="AF879">
        <v>0</v>
      </c>
      <c r="AG879">
        <v>0</v>
      </c>
      <c r="AH879">
        <v>0</v>
      </c>
      <c r="AI879">
        <v>0</v>
      </c>
      <c r="AJ879">
        <v>5218819.1100000003</v>
      </c>
      <c r="AK879" s="63">
        <v>16395.580685077599</v>
      </c>
      <c r="AL879">
        <v>396.07192657172499</v>
      </c>
      <c r="AM879">
        <v>78891.171681099702</v>
      </c>
      <c r="AN879">
        <v>16395.580685077599</v>
      </c>
      <c r="AO879">
        <v>16395.580685077599</v>
      </c>
      <c r="AP879">
        <v>396.07192657172499</v>
      </c>
      <c r="AQ879">
        <v>59280.106098625802</v>
      </c>
      <c r="AR879">
        <v>16395.580685077599</v>
      </c>
      <c r="AS879">
        <v>16395.580685077599</v>
      </c>
      <c r="AT879">
        <v>0</v>
      </c>
    </row>
    <row r="880" spans="1:46" x14ac:dyDescent="0.25">
      <c r="A880" t="s">
        <v>3798</v>
      </c>
      <c r="B880">
        <v>1900</v>
      </c>
      <c r="C880" t="s">
        <v>186</v>
      </c>
      <c r="D880">
        <v>18</v>
      </c>
      <c r="E880" t="s">
        <v>1126</v>
      </c>
      <c r="F880" t="s">
        <v>2892</v>
      </c>
      <c r="G880" t="s">
        <v>2893</v>
      </c>
      <c r="H880" t="s">
        <v>2894</v>
      </c>
      <c r="I880" t="s">
        <v>2895</v>
      </c>
      <c r="J880">
        <v>22.138888888888001</v>
      </c>
      <c r="K880">
        <v>1</v>
      </c>
      <c r="L880">
        <v>1</v>
      </c>
      <c r="M880">
        <v>1</v>
      </c>
      <c r="N880">
        <v>342725.38440647599</v>
      </c>
      <c r="O880">
        <v>24616.616074008001</v>
      </c>
      <c r="P880">
        <v>74281.493707383299</v>
      </c>
      <c r="Q880">
        <v>10853.5470720094</v>
      </c>
      <c r="R880">
        <v>15261.4189319014</v>
      </c>
      <c r="S880">
        <v>8863.9173666679308</v>
      </c>
      <c r="T880">
        <v>404337.55</v>
      </c>
      <c r="U880">
        <v>63400.910191778501</v>
      </c>
      <c r="V880">
        <v>455309.11534512701</v>
      </c>
      <c r="W880">
        <v>8039.3118386688802</v>
      </c>
      <c r="X880">
        <v>0</v>
      </c>
      <c r="Y880">
        <v>0</v>
      </c>
      <c r="Z880">
        <v>0</v>
      </c>
      <c r="AA880">
        <v>177.07051003338799</v>
      </c>
      <c r="AB880">
        <v>4212.9624979492801</v>
      </c>
      <c r="AC880">
        <v>8863.9173666679308</v>
      </c>
      <c r="AD880">
        <v>0</v>
      </c>
      <c r="AE880">
        <v>0</v>
      </c>
      <c r="AF880">
        <v>0</v>
      </c>
      <c r="AG880">
        <v>0</v>
      </c>
      <c r="AH880">
        <v>0</v>
      </c>
      <c r="AI880">
        <v>0</v>
      </c>
      <c r="AJ880">
        <v>476602.37755844602</v>
      </c>
      <c r="AK880" s="63">
        <v>21527.836376543</v>
      </c>
      <c r="AL880">
        <v>396.07192657172499</v>
      </c>
      <c r="AM880">
        <v>78891.171681099702</v>
      </c>
      <c r="AN880">
        <v>4636.1582529571597</v>
      </c>
      <c r="AO880">
        <v>21527.836376543</v>
      </c>
      <c r="AP880">
        <v>396.07192657172499</v>
      </c>
      <c r="AQ880">
        <v>69679.580315536805</v>
      </c>
      <c r="AR880">
        <v>12533.0159746468</v>
      </c>
      <c r="AS880">
        <v>21527.836376543</v>
      </c>
      <c r="AT880">
        <v>0</v>
      </c>
    </row>
    <row r="881" spans="1:46" x14ac:dyDescent="0.25">
      <c r="A881" t="s">
        <v>3799</v>
      </c>
      <c r="B881">
        <v>1900</v>
      </c>
      <c r="C881" t="s">
        <v>186</v>
      </c>
      <c r="D881">
        <v>3162</v>
      </c>
      <c r="E881" t="s">
        <v>1127</v>
      </c>
      <c r="F881" t="s">
        <v>2892</v>
      </c>
      <c r="G881" t="s">
        <v>2893</v>
      </c>
      <c r="H881" t="s">
        <v>2894</v>
      </c>
      <c r="I881" t="s">
        <v>2895</v>
      </c>
      <c r="J881">
        <v>169.67460646229401</v>
      </c>
      <c r="K881">
        <v>1</v>
      </c>
      <c r="L881">
        <v>1</v>
      </c>
      <c r="M881">
        <v>1</v>
      </c>
      <c r="N881">
        <v>1369003.8107893199</v>
      </c>
      <c r="O881">
        <v>443516.75301602599</v>
      </c>
      <c r="P881">
        <v>352182.11836745503</v>
      </c>
      <c r="Q881">
        <v>83182.644684914805</v>
      </c>
      <c r="R881">
        <v>138100.94039585799</v>
      </c>
      <c r="S881">
        <v>67933.928321875093</v>
      </c>
      <c r="T881">
        <v>1900075.5</v>
      </c>
      <c r="U881">
        <v>485910.76725357701</v>
      </c>
      <c r="V881">
        <v>2139389.29062291</v>
      </c>
      <c r="W881">
        <v>218215.399622845</v>
      </c>
      <c r="X881">
        <v>0</v>
      </c>
      <c r="Y881">
        <v>0</v>
      </c>
      <c r="Z881">
        <v>0</v>
      </c>
      <c r="AA881">
        <v>1357.08568107376</v>
      </c>
      <c r="AB881">
        <v>27024.491326747098</v>
      </c>
      <c r="AC881">
        <v>67933.928321875093</v>
      </c>
      <c r="AD881">
        <v>0</v>
      </c>
      <c r="AE881">
        <v>0</v>
      </c>
      <c r="AF881">
        <v>0</v>
      </c>
      <c r="AG881">
        <v>0</v>
      </c>
      <c r="AH881">
        <v>0</v>
      </c>
      <c r="AI881">
        <v>0</v>
      </c>
      <c r="AJ881">
        <v>2453920.1955754501</v>
      </c>
      <c r="AK881" s="63">
        <v>14462.507070088701</v>
      </c>
      <c r="AL881">
        <v>396.07192657172499</v>
      </c>
      <c r="AM881">
        <v>78891.171681099702</v>
      </c>
      <c r="AN881">
        <v>4636.1582529571597</v>
      </c>
      <c r="AO881">
        <v>21527.836376543</v>
      </c>
      <c r="AP881">
        <v>396.07192657172499</v>
      </c>
      <c r="AQ881">
        <v>69679.580315536805</v>
      </c>
      <c r="AR881">
        <v>12533.0159746468</v>
      </c>
      <c r="AS881">
        <v>21527.836376543</v>
      </c>
      <c r="AT881">
        <v>0</v>
      </c>
    </row>
    <row r="882" spans="1:46" x14ac:dyDescent="0.25">
      <c r="A882" t="s">
        <v>3800</v>
      </c>
      <c r="B882">
        <v>1900</v>
      </c>
      <c r="C882" t="s">
        <v>186</v>
      </c>
      <c r="D882">
        <v>3440</v>
      </c>
      <c r="E882" t="s">
        <v>1128</v>
      </c>
      <c r="F882" t="s">
        <v>2906</v>
      </c>
      <c r="G882" t="s">
        <v>2907</v>
      </c>
      <c r="H882" t="s">
        <v>2904</v>
      </c>
      <c r="I882" t="s">
        <v>2895</v>
      </c>
      <c r="J882">
        <v>204.64513400379801</v>
      </c>
      <c r="K882">
        <v>1</v>
      </c>
      <c r="L882">
        <v>1</v>
      </c>
      <c r="M882">
        <v>1</v>
      </c>
      <c r="N882">
        <v>271063.81639689201</v>
      </c>
      <c r="O882">
        <v>107652.19241065699</v>
      </c>
      <c r="P882">
        <v>252170.896305245</v>
      </c>
      <c r="Q882">
        <v>100326.877564426</v>
      </c>
      <c r="R882">
        <v>135618.09662987301</v>
      </c>
      <c r="S882">
        <v>81935.347632139703</v>
      </c>
      <c r="T882">
        <v>280773.21000000002</v>
      </c>
      <c r="U882">
        <v>586058.66930709302</v>
      </c>
      <c r="V882">
        <v>719394.02189286798</v>
      </c>
      <c r="W882">
        <v>112311.535252944</v>
      </c>
      <c r="X882">
        <v>0</v>
      </c>
      <c r="Y882">
        <v>0</v>
      </c>
      <c r="Z882">
        <v>0</v>
      </c>
      <c r="AA882">
        <v>1636.78576805594</v>
      </c>
      <c r="AB882">
        <v>33489.536393224102</v>
      </c>
      <c r="AC882">
        <v>81935.347632139703</v>
      </c>
      <c r="AD882">
        <v>0</v>
      </c>
      <c r="AE882">
        <v>0</v>
      </c>
      <c r="AF882">
        <v>0</v>
      </c>
      <c r="AG882">
        <v>0</v>
      </c>
      <c r="AH882">
        <v>0</v>
      </c>
      <c r="AI882">
        <v>0</v>
      </c>
      <c r="AJ882">
        <v>948767.22693923197</v>
      </c>
      <c r="AK882" s="63">
        <v>4636.1582529571597</v>
      </c>
      <c r="AL882">
        <v>396.07192657172499</v>
      </c>
      <c r="AM882">
        <v>78891.171681099702</v>
      </c>
      <c r="AN882">
        <v>4636.1582529571597</v>
      </c>
      <c r="AO882">
        <v>21527.836376543</v>
      </c>
      <c r="AP882">
        <v>396.07192657172499</v>
      </c>
      <c r="AQ882">
        <v>59280.106098625802</v>
      </c>
      <c r="AR882">
        <v>4636.1582529571597</v>
      </c>
      <c r="AS882">
        <v>4636.1582529571597</v>
      </c>
      <c r="AT882">
        <v>0</v>
      </c>
    </row>
    <row r="883" spans="1:46" x14ac:dyDescent="0.25">
      <c r="A883" t="s">
        <v>3801</v>
      </c>
      <c r="B883">
        <v>1900</v>
      </c>
      <c r="C883" t="s">
        <v>186</v>
      </c>
      <c r="D883">
        <v>20</v>
      </c>
      <c r="E883" t="s">
        <v>1130</v>
      </c>
      <c r="F883" t="s">
        <v>2892</v>
      </c>
      <c r="G883" t="s">
        <v>2893</v>
      </c>
      <c r="H883" t="s">
        <v>2904</v>
      </c>
      <c r="I883" t="s">
        <v>2895</v>
      </c>
      <c r="J883">
        <v>386.726726726717</v>
      </c>
      <c r="K883">
        <v>1</v>
      </c>
      <c r="L883">
        <v>1</v>
      </c>
      <c r="M883">
        <v>1</v>
      </c>
      <c r="N883">
        <v>2677225.0037330599</v>
      </c>
      <c r="O883">
        <v>862594.46594096301</v>
      </c>
      <c r="P883">
        <v>698786.68736367801</v>
      </c>
      <c r="Q883">
        <v>189592.02305041099</v>
      </c>
      <c r="R883">
        <v>263817.307250201</v>
      </c>
      <c r="S883">
        <v>154836.75655051199</v>
      </c>
      <c r="T883">
        <v>3584515.17</v>
      </c>
      <c r="U883">
        <v>1107500.3173383099</v>
      </c>
      <c r="V883">
        <v>4295069.4067619201</v>
      </c>
      <c r="W883">
        <v>323032.40916087897</v>
      </c>
      <c r="X883">
        <v>0</v>
      </c>
      <c r="Y883">
        <v>0</v>
      </c>
      <c r="Z883">
        <v>0</v>
      </c>
      <c r="AA883">
        <v>3093.1045857234999</v>
      </c>
      <c r="AB883">
        <v>70820.566829789197</v>
      </c>
      <c r="AC883">
        <v>154836.75655051199</v>
      </c>
      <c r="AD883">
        <v>0</v>
      </c>
      <c r="AE883">
        <v>0</v>
      </c>
      <c r="AF883">
        <v>0</v>
      </c>
      <c r="AG883">
        <v>0</v>
      </c>
      <c r="AH883">
        <v>0</v>
      </c>
      <c r="AI883">
        <v>0</v>
      </c>
      <c r="AJ883">
        <v>4846852.2438888196</v>
      </c>
      <c r="AK883" s="63">
        <v>12533.0159746468</v>
      </c>
      <c r="AL883">
        <v>396.07192657172499</v>
      </c>
      <c r="AM883">
        <v>78891.171681099702</v>
      </c>
      <c r="AN883">
        <v>4636.1582529571597</v>
      </c>
      <c r="AO883">
        <v>21527.836376543</v>
      </c>
      <c r="AP883">
        <v>396.07192657172499</v>
      </c>
      <c r="AQ883">
        <v>69679.580315536805</v>
      </c>
      <c r="AR883">
        <v>12533.0159746468</v>
      </c>
      <c r="AS883">
        <v>21527.836376543</v>
      </c>
      <c r="AT883">
        <v>0</v>
      </c>
    </row>
    <row r="884" spans="1:46" x14ac:dyDescent="0.25">
      <c r="A884" t="s">
        <v>3802</v>
      </c>
      <c r="B884">
        <v>1900</v>
      </c>
      <c r="C884" t="s">
        <v>186</v>
      </c>
      <c r="D884">
        <v>22</v>
      </c>
      <c r="E884" t="s">
        <v>1131</v>
      </c>
      <c r="F884" t="s">
        <v>2892</v>
      </c>
      <c r="G884" t="s">
        <v>2903</v>
      </c>
      <c r="H884" t="s">
        <v>2904</v>
      </c>
      <c r="I884" t="s">
        <v>2895</v>
      </c>
      <c r="J884">
        <v>490.68544429174699</v>
      </c>
      <c r="K884">
        <v>1</v>
      </c>
      <c r="L884">
        <v>1</v>
      </c>
      <c r="M884">
        <v>1</v>
      </c>
      <c r="N884">
        <v>3354849.187165</v>
      </c>
      <c r="O884">
        <v>2155908.13574987</v>
      </c>
      <c r="P884">
        <v>1024642.78750231</v>
      </c>
      <c r="Q884">
        <v>240557.58145312301</v>
      </c>
      <c r="R884">
        <v>370037.10560070002</v>
      </c>
      <c r="S884">
        <v>196459.508562412</v>
      </c>
      <c r="T884">
        <v>5740779.5700000003</v>
      </c>
      <c r="U884">
        <v>1405215.227471</v>
      </c>
      <c r="V884">
        <v>5914342.6193368696</v>
      </c>
      <c r="W884">
        <v>1141357.6135839201</v>
      </c>
      <c r="X884">
        <v>0</v>
      </c>
      <c r="Y884">
        <v>0</v>
      </c>
      <c r="Z884">
        <v>0</v>
      </c>
      <c r="AA884">
        <v>3924.5836736779202</v>
      </c>
      <c r="AB884">
        <v>86369.980876541798</v>
      </c>
      <c r="AC884">
        <v>196459.508562412</v>
      </c>
      <c r="AD884">
        <v>0</v>
      </c>
      <c r="AE884">
        <v>0</v>
      </c>
      <c r="AF884">
        <v>0</v>
      </c>
      <c r="AG884">
        <v>0</v>
      </c>
      <c r="AH884">
        <v>0</v>
      </c>
      <c r="AI884">
        <v>0</v>
      </c>
      <c r="AJ884">
        <v>7342454.3060334101</v>
      </c>
      <c r="AK884" s="63">
        <v>14963.668458988999</v>
      </c>
      <c r="AL884">
        <v>396.07192657172499</v>
      </c>
      <c r="AM884">
        <v>78891.171681099702</v>
      </c>
      <c r="AN884">
        <v>4636.1582529571597</v>
      </c>
      <c r="AO884">
        <v>21527.836376543</v>
      </c>
      <c r="AP884">
        <v>396.07192657172499</v>
      </c>
      <c r="AQ884">
        <v>78891.171681099702</v>
      </c>
      <c r="AR884">
        <v>14963.668458988999</v>
      </c>
      <c r="AS884">
        <v>14963.668458988999</v>
      </c>
      <c r="AT884">
        <v>0</v>
      </c>
    </row>
    <row r="885" spans="1:46" x14ac:dyDescent="0.25">
      <c r="A885" t="s">
        <v>3803</v>
      </c>
      <c r="B885">
        <v>1900</v>
      </c>
      <c r="C885" t="s">
        <v>186</v>
      </c>
      <c r="D885">
        <v>21</v>
      </c>
      <c r="E885" t="s">
        <v>1132</v>
      </c>
      <c r="F885" t="s">
        <v>2892</v>
      </c>
      <c r="G885" t="s">
        <v>2911</v>
      </c>
      <c r="H885" t="s">
        <v>2904</v>
      </c>
      <c r="I885" t="s">
        <v>2895</v>
      </c>
      <c r="J885">
        <v>369.73723150668701</v>
      </c>
      <c r="K885">
        <v>1</v>
      </c>
      <c r="L885">
        <v>1</v>
      </c>
      <c r="M885">
        <v>1</v>
      </c>
      <c r="N885">
        <v>2222221.6875092601</v>
      </c>
      <c r="O885">
        <v>865195.14680847304</v>
      </c>
      <c r="P885">
        <v>702714.74675392802</v>
      </c>
      <c r="Q885">
        <v>181262.95617511601</v>
      </c>
      <c r="R885">
        <v>249234.74119146701</v>
      </c>
      <c r="S885">
        <v>148034.54156639299</v>
      </c>
      <c r="T885">
        <v>3161783.14</v>
      </c>
      <c r="U885">
        <v>1058846.1384382399</v>
      </c>
      <c r="V885">
        <v>3870086.3260403099</v>
      </c>
      <c r="W885">
        <v>282869.09054074599</v>
      </c>
      <c r="X885">
        <v>0</v>
      </c>
      <c r="Y885">
        <v>0</v>
      </c>
      <c r="Z885">
        <v>0</v>
      </c>
      <c r="AA885">
        <v>2957.2197814354899</v>
      </c>
      <c r="AB885">
        <v>64716.642075748598</v>
      </c>
      <c r="AC885">
        <v>148034.54156639299</v>
      </c>
      <c r="AD885">
        <v>0</v>
      </c>
      <c r="AE885">
        <v>0</v>
      </c>
      <c r="AF885">
        <v>0</v>
      </c>
      <c r="AG885">
        <v>0</v>
      </c>
      <c r="AH885">
        <v>0</v>
      </c>
      <c r="AI885">
        <v>0</v>
      </c>
      <c r="AJ885">
        <v>4368663.8200046299</v>
      </c>
      <c r="AK885" s="63">
        <v>11815.5907702404</v>
      </c>
      <c r="AL885">
        <v>396.07192657172499</v>
      </c>
      <c r="AM885">
        <v>78891.171681099702</v>
      </c>
      <c r="AN885">
        <v>4636.1582529571597</v>
      </c>
      <c r="AO885">
        <v>21527.836376543</v>
      </c>
      <c r="AP885">
        <v>3712.8033307938799</v>
      </c>
      <c r="AQ885">
        <v>25435.7452526624</v>
      </c>
      <c r="AR885">
        <v>11815.5907702404</v>
      </c>
      <c r="AS885">
        <v>11815.5907702404</v>
      </c>
      <c r="AT885">
        <v>0</v>
      </c>
    </row>
    <row r="886" spans="1:46" x14ac:dyDescent="0.25">
      <c r="A886" t="s">
        <v>3804</v>
      </c>
      <c r="B886">
        <v>2039</v>
      </c>
      <c r="C886" t="s">
        <v>187</v>
      </c>
      <c r="D886">
        <v>3247</v>
      </c>
      <c r="E886" t="s">
        <v>1133</v>
      </c>
      <c r="F886" t="s">
        <v>2906</v>
      </c>
      <c r="G886" t="s">
        <v>2907</v>
      </c>
      <c r="H886" t="s">
        <v>2904</v>
      </c>
      <c r="I886" t="s">
        <v>2895</v>
      </c>
      <c r="J886">
        <v>88.515151515094004</v>
      </c>
      <c r="K886">
        <v>1</v>
      </c>
      <c r="L886">
        <v>2</v>
      </c>
      <c r="M886">
        <v>2</v>
      </c>
      <c r="N886">
        <v>63597.717011582099</v>
      </c>
      <c r="O886">
        <v>30872.6752943668</v>
      </c>
      <c r="P886">
        <v>144314.35610202499</v>
      </c>
      <c r="Q886">
        <v>76732.758747514206</v>
      </c>
      <c r="R886">
        <v>156030.81944118001</v>
      </c>
      <c r="S886">
        <v>50744.244271678799</v>
      </c>
      <c r="T886">
        <v>2700</v>
      </c>
      <c r="U886">
        <v>468848.32659666898</v>
      </c>
      <c r="V886">
        <v>341782.12817448803</v>
      </c>
      <c r="W886">
        <v>129766.19842217999</v>
      </c>
      <c r="X886">
        <v>0</v>
      </c>
      <c r="Y886">
        <v>0</v>
      </c>
      <c r="Z886">
        <v>0</v>
      </c>
      <c r="AA886">
        <v>0</v>
      </c>
      <c r="AB886">
        <v>0</v>
      </c>
      <c r="AC886">
        <v>37475.341201914598</v>
      </c>
      <c r="AD886">
        <v>13268.903069764099</v>
      </c>
      <c r="AE886">
        <v>0</v>
      </c>
      <c r="AF886">
        <v>0</v>
      </c>
      <c r="AG886">
        <v>0</v>
      </c>
      <c r="AH886">
        <v>0</v>
      </c>
      <c r="AI886">
        <v>0</v>
      </c>
      <c r="AJ886">
        <v>522292.57086834701</v>
      </c>
      <c r="AK886" s="63">
        <v>5900.6007664041999</v>
      </c>
      <c r="AL886">
        <v>396.07192657172499</v>
      </c>
      <c r="AM886">
        <v>78891.171681099702</v>
      </c>
      <c r="AN886">
        <v>5870.0975140933297</v>
      </c>
      <c r="AO886">
        <v>15827.7273118179</v>
      </c>
      <c r="AP886">
        <v>396.07192657172499</v>
      </c>
      <c r="AQ886">
        <v>59280.106098625802</v>
      </c>
      <c r="AR886">
        <v>5900.6007664041999</v>
      </c>
      <c r="AS886">
        <v>5900.6007664041999</v>
      </c>
      <c r="AT886">
        <v>0</v>
      </c>
    </row>
    <row r="887" spans="1:46" x14ac:dyDescent="0.25">
      <c r="A887" t="s">
        <v>3805</v>
      </c>
      <c r="B887">
        <v>2039</v>
      </c>
      <c r="C887" t="s">
        <v>187</v>
      </c>
      <c r="D887">
        <v>370</v>
      </c>
      <c r="E887" t="s">
        <v>1134</v>
      </c>
      <c r="F887" t="s">
        <v>2892</v>
      </c>
      <c r="G887" t="s">
        <v>2893</v>
      </c>
      <c r="H887" t="s">
        <v>2894</v>
      </c>
      <c r="I887" t="s">
        <v>2895</v>
      </c>
      <c r="J887">
        <v>415.04411764704298</v>
      </c>
      <c r="K887">
        <v>1</v>
      </c>
      <c r="L887">
        <v>1</v>
      </c>
      <c r="M887">
        <v>2</v>
      </c>
      <c r="N887">
        <v>2651026.33676332</v>
      </c>
      <c r="O887">
        <v>738792.25889070902</v>
      </c>
      <c r="P887">
        <v>939079.72709440999</v>
      </c>
      <c r="Q887">
        <v>359796.93424074003</v>
      </c>
      <c r="R887">
        <v>765732.62996398902</v>
      </c>
      <c r="S887">
        <v>237937.79628579799</v>
      </c>
      <c r="T887">
        <v>3256016.24</v>
      </c>
      <c r="U887">
        <v>2198411.6469531702</v>
      </c>
      <c r="V887">
        <v>4502484.5032733502</v>
      </c>
      <c r="W887">
        <v>951943.38367982302</v>
      </c>
      <c r="X887">
        <v>0</v>
      </c>
      <c r="Y887">
        <v>0</v>
      </c>
      <c r="Z887">
        <v>0</v>
      </c>
      <c r="AA887">
        <v>0</v>
      </c>
      <c r="AB887">
        <v>0</v>
      </c>
      <c r="AC887">
        <v>175720.42363863799</v>
      </c>
      <c r="AD887">
        <v>62217.3726471595</v>
      </c>
      <c r="AE887">
        <v>0</v>
      </c>
      <c r="AF887">
        <v>0</v>
      </c>
      <c r="AG887">
        <v>0</v>
      </c>
      <c r="AH887">
        <v>0</v>
      </c>
      <c r="AI887">
        <v>0</v>
      </c>
      <c r="AJ887">
        <v>5692365.6832389701</v>
      </c>
      <c r="AK887" s="63">
        <v>13715.085797408599</v>
      </c>
      <c r="AL887">
        <v>396.07192657172499</v>
      </c>
      <c r="AM887">
        <v>78891.171681099702</v>
      </c>
      <c r="AN887">
        <v>5870.0975140933297</v>
      </c>
      <c r="AO887">
        <v>15827.7273118179</v>
      </c>
      <c r="AP887">
        <v>396.07192657172499</v>
      </c>
      <c r="AQ887">
        <v>69679.580315536805</v>
      </c>
      <c r="AR887">
        <v>13708.609191193</v>
      </c>
      <c r="AS887">
        <v>13854.472814615499</v>
      </c>
      <c r="AT887">
        <v>0</v>
      </c>
    </row>
    <row r="888" spans="1:46" x14ac:dyDescent="0.25">
      <c r="A888" t="s">
        <v>3806</v>
      </c>
      <c r="B888">
        <v>2039</v>
      </c>
      <c r="C888" t="s">
        <v>187</v>
      </c>
      <c r="D888">
        <v>371</v>
      </c>
      <c r="E888" t="s">
        <v>1135</v>
      </c>
      <c r="F888" t="s">
        <v>2892</v>
      </c>
      <c r="G888" t="s">
        <v>2893</v>
      </c>
      <c r="H888" t="s">
        <v>2894</v>
      </c>
      <c r="I888" t="s">
        <v>2895</v>
      </c>
      <c r="J888">
        <v>373.27605042015199</v>
      </c>
      <c r="K888">
        <v>3</v>
      </c>
      <c r="L888">
        <v>1</v>
      </c>
      <c r="M888">
        <v>2</v>
      </c>
      <c r="N888">
        <v>2388317.4802355999</v>
      </c>
      <c r="O888">
        <v>589252.95217499195</v>
      </c>
      <c r="P888">
        <v>844311.12274425605</v>
      </c>
      <c r="Q888">
        <v>323588.68095289002</v>
      </c>
      <c r="R888">
        <v>757632.39210901398</v>
      </c>
      <c r="S888">
        <v>213992.867425162</v>
      </c>
      <c r="T888">
        <v>2925928.68</v>
      </c>
      <c r="U888">
        <v>1977173.9482167501</v>
      </c>
      <c r="V888">
        <v>4000825.1983585199</v>
      </c>
      <c r="W888">
        <v>902277.42985822202</v>
      </c>
      <c r="X888">
        <v>0</v>
      </c>
      <c r="Y888">
        <v>0</v>
      </c>
      <c r="Z888">
        <v>0</v>
      </c>
      <c r="AA888">
        <v>0</v>
      </c>
      <c r="AB888">
        <v>0</v>
      </c>
      <c r="AC888">
        <v>158036.75543178499</v>
      </c>
      <c r="AD888">
        <v>55956.111993377497</v>
      </c>
      <c r="AE888">
        <v>0</v>
      </c>
      <c r="AF888">
        <v>0</v>
      </c>
      <c r="AG888">
        <v>0</v>
      </c>
      <c r="AH888">
        <v>0</v>
      </c>
      <c r="AI888">
        <v>0</v>
      </c>
      <c r="AJ888">
        <v>5117095.4956419095</v>
      </c>
      <c r="AK888" s="63">
        <v>13708.609191193</v>
      </c>
      <c r="AL888">
        <v>396.07192657172499</v>
      </c>
      <c r="AM888">
        <v>78891.171681099702</v>
      </c>
      <c r="AN888">
        <v>5870.0975140933297</v>
      </c>
      <c r="AO888">
        <v>15827.7273118179</v>
      </c>
      <c r="AP888">
        <v>396.07192657172499</v>
      </c>
      <c r="AQ888">
        <v>69679.580315536805</v>
      </c>
      <c r="AR888">
        <v>13708.609191193</v>
      </c>
      <c r="AS888">
        <v>13854.472814615499</v>
      </c>
      <c r="AT888">
        <v>0</v>
      </c>
    </row>
    <row r="889" spans="1:46" x14ac:dyDescent="0.25">
      <c r="A889" t="s">
        <v>3807</v>
      </c>
      <c r="B889">
        <v>2039</v>
      </c>
      <c r="C889" t="s">
        <v>187</v>
      </c>
      <c r="D889">
        <v>374</v>
      </c>
      <c r="E889" t="s">
        <v>1136</v>
      </c>
      <c r="F889" t="s">
        <v>2892</v>
      </c>
      <c r="G889" t="s">
        <v>2903</v>
      </c>
      <c r="H889" t="s">
        <v>2904</v>
      </c>
      <c r="I889" t="s">
        <v>2895</v>
      </c>
      <c r="J889">
        <v>672.97059000238403</v>
      </c>
      <c r="K889">
        <v>1</v>
      </c>
      <c r="L889">
        <v>1</v>
      </c>
      <c r="M889">
        <v>2</v>
      </c>
      <c r="N889">
        <v>4150359.9389265999</v>
      </c>
      <c r="O889">
        <v>2463652.8151139701</v>
      </c>
      <c r="P889">
        <v>1788060.1211301901</v>
      </c>
      <c r="Q889">
        <v>583390.40314492898</v>
      </c>
      <c r="R889">
        <v>1280329.01407138</v>
      </c>
      <c r="S889">
        <v>385802.69504383602</v>
      </c>
      <c r="T889">
        <v>6701192</v>
      </c>
      <c r="U889">
        <v>3564600.2923870799</v>
      </c>
      <c r="V889">
        <v>8300941.0046423096</v>
      </c>
      <c r="W889">
        <v>1964851.2877447701</v>
      </c>
      <c r="X889">
        <v>0</v>
      </c>
      <c r="Y889">
        <v>0</v>
      </c>
      <c r="Z889">
        <v>0</v>
      </c>
      <c r="AA889">
        <v>0</v>
      </c>
      <c r="AB889">
        <v>0</v>
      </c>
      <c r="AC889">
        <v>284920.74009377399</v>
      </c>
      <c r="AD889">
        <v>100881.95495006201</v>
      </c>
      <c r="AE889">
        <v>0</v>
      </c>
      <c r="AF889">
        <v>0</v>
      </c>
      <c r="AG889">
        <v>0</v>
      </c>
      <c r="AH889">
        <v>0</v>
      </c>
      <c r="AI889">
        <v>0</v>
      </c>
      <c r="AJ889">
        <v>10651594.9874309</v>
      </c>
      <c r="AK889" s="63">
        <v>15827.7273118179</v>
      </c>
      <c r="AL889">
        <v>396.07192657172499</v>
      </c>
      <c r="AM889">
        <v>78891.171681099702</v>
      </c>
      <c r="AN889">
        <v>5870.0975140933297</v>
      </c>
      <c r="AO889">
        <v>15827.7273118179</v>
      </c>
      <c r="AP889">
        <v>396.07192657172499</v>
      </c>
      <c r="AQ889">
        <v>78891.171681099702</v>
      </c>
      <c r="AR889">
        <v>15827.7273118179</v>
      </c>
      <c r="AS889">
        <v>15827.7273118179</v>
      </c>
      <c r="AT889">
        <v>0</v>
      </c>
    </row>
    <row r="890" spans="1:46" x14ac:dyDescent="0.25">
      <c r="A890" t="s">
        <v>3808</v>
      </c>
      <c r="B890">
        <v>2039</v>
      </c>
      <c r="C890" t="s">
        <v>187</v>
      </c>
      <c r="D890">
        <v>2039</v>
      </c>
      <c r="E890" t="s">
        <v>187</v>
      </c>
      <c r="F890" t="s">
        <v>1871</v>
      </c>
      <c r="G890" t="s">
        <v>1871</v>
      </c>
      <c r="H890" t="s">
        <v>2899</v>
      </c>
      <c r="I890" t="s">
        <v>2895</v>
      </c>
      <c r="J890">
        <v>22.683624039251001</v>
      </c>
      <c r="K890">
        <v>1</v>
      </c>
      <c r="L890">
        <v>4</v>
      </c>
      <c r="M890">
        <v>2</v>
      </c>
      <c r="N890">
        <v>15606.1520981961</v>
      </c>
      <c r="O890">
        <v>7911.6868409118597</v>
      </c>
      <c r="P890">
        <v>36983.189219607302</v>
      </c>
      <c r="Q890">
        <v>19664.170722527098</v>
      </c>
      <c r="R890">
        <v>39985.746916294302</v>
      </c>
      <c r="S890">
        <v>13004.1392858983</v>
      </c>
      <c r="T890">
        <v>0</v>
      </c>
      <c r="U890">
        <v>120150.945797537</v>
      </c>
      <c r="V890">
        <v>87587.911969208406</v>
      </c>
      <c r="W890">
        <v>32563.0338283282</v>
      </c>
      <c r="X890">
        <v>0</v>
      </c>
      <c r="Y890">
        <v>0</v>
      </c>
      <c r="Z890">
        <v>0</v>
      </c>
      <c r="AA890">
        <v>0</v>
      </c>
      <c r="AB890">
        <v>0</v>
      </c>
      <c r="AC890">
        <v>9603.7405575917201</v>
      </c>
      <c r="AD890">
        <v>3400.3987283066099</v>
      </c>
      <c r="AE890">
        <v>0</v>
      </c>
      <c r="AF890">
        <v>0</v>
      </c>
      <c r="AG890">
        <v>0</v>
      </c>
      <c r="AH890">
        <v>0</v>
      </c>
      <c r="AI890">
        <v>0</v>
      </c>
      <c r="AJ890">
        <v>133155.085083435</v>
      </c>
      <c r="AK890" s="63">
        <v>5870.0975140933297</v>
      </c>
      <c r="AL890">
        <v>396.07192657172499</v>
      </c>
      <c r="AM890">
        <v>78891.171681099702</v>
      </c>
      <c r="AN890">
        <v>5870.0975140933297</v>
      </c>
      <c r="AO890">
        <v>15827.7273118179</v>
      </c>
      <c r="AP890">
        <v>539.66620917061095</v>
      </c>
      <c r="AQ890">
        <v>36189.915802998497</v>
      </c>
      <c r="AR890">
        <v>5870.0975140933297</v>
      </c>
      <c r="AS890">
        <v>5870.0975140933297</v>
      </c>
      <c r="AT890">
        <v>0</v>
      </c>
    </row>
    <row r="891" spans="1:46" x14ac:dyDescent="0.25">
      <c r="A891" t="s">
        <v>3809</v>
      </c>
      <c r="B891">
        <v>2039</v>
      </c>
      <c r="C891" t="s">
        <v>187</v>
      </c>
      <c r="D891">
        <v>372</v>
      </c>
      <c r="E891" t="s">
        <v>1137</v>
      </c>
      <c r="F891" t="s">
        <v>2892</v>
      </c>
      <c r="G891" t="s">
        <v>2893</v>
      </c>
      <c r="H891" t="s">
        <v>2894</v>
      </c>
      <c r="I891" t="s">
        <v>2895</v>
      </c>
      <c r="J891">
        <v>453.380332680913</v>
      </c>
      <c r="K891">
        <v>2</v>
      </c>
      <c r="L891">
        <v>1</v>
      </c>
      <c r="M891">
        <v>2</v>
      </c>
      <c r="N891">
        <v>3066202.9564025402</v>
      </c>
      <c r="O891">
        <v>748187.290211819</v>
      </c>
      <c r="P891">
        <v>996391.238588479</v>
      </c>
      <c r="Q891">
        <v>393030.15464578202</v>
      </c>
      <c r="R891">
        <v>817618.551825815</v>
      </c>
      <c r="S891">
        <v>259915.30213459599</v>
      </c>
      <c r="T891">
        <v>3619958.73</v>
      </c>
      <c r="U891">
        <v>2401471.4616744402</v>
      </c>
      <c r="V891">
        <v>4999809.8026175797</v>
      </c>
      <c r="W891">
        <v>1021620.38905686</v>
      </c>
      <c r="X891">
        <v>0</v>
      </c>
      <c r="Y891">
        <v>0</v>
      </c>
      <c r="Z891">
        <v>0</v>
      </c>
      <c r="AA891">
        <v>0</v>
      </c>
      <c r="AB891">
        <v>0</v>
      </c>
      <c r="AC891">
        <v>191951.12215966199</v>
      </c>
      <c r="AD891">
        <v>67964.179974934494</v>
      </c>
      <c r="AE891">
        <v>0</v>
      </c>
      <c r="AF891">
        <v>0</v>
      </c>
      <c r="AG891">
        <v>0</v>
      </c>
      <c r="AH891">
        <v>0</v>
      </c>
      <c r="AI891">
        <v>0</v>
      </c>
      <c r="AJ891">
        <v>6281345.4938090304</v>
      </c>
      <c r="AK891" s="63">
        <v>13854.472814615499</v>
      </c>
      <c r="AL891">
        <v>396.07192657172499</v>
      </c>
      <c r="AM891">
        <v>78891.171681099702</v>
      </c>
      <c r="AN891">
        <v>5870.0975140933297</v>
      </c>
      <c r="AO891">
        <v>15827.7273118179</v>
      </c>
      <c r="AP891">
        <v>396.07192657172499</v>
      </c>
      <c r="AQ891">
        <v>69679.580315536805</v>
      </c>
      <c r="AR891">
        <v>13708.609191193</v>
      </c>
      <c r="AS891">
        <v>13854.472814615499</v>
      </c>
      <c r="AT891">
        <v>0</v>
      </c>
    </row>
    <row r="892" spans="1:46" x14ac:dyDescent="0.25">
      <c r="A892" t="s">
        <v>3810</v>
      </c>
      <c r="B892">
        <v>2039</v>
      </c>
      <c r="C892" t="s">
        <v>187</v>
      </c>
      <c r="D892">
        <v>373</v>
      </c>
      <c r="E892" t="s">
        <v>1138</v>
      </c>
      <c r="F892" t="s">
        <v>2892</v>
      </c>
      <c r="G892" t="s">
        <v>2911</v>
      </c>
      <c r="H892" t="s">
        <v>2904</v>
      </c>
      <c r="I892" t="s">
        <v>2895</v>
      </c>
      <c r="J892">
        <v>565.94241338433903</v>
      </c>
      <c r="K892">
        <v>1</v>
      </c>
      <c r="L892">
        <v>1</v>
      </c>
      <c r="M892">
        <v>2</v>
      </c>
      <c r="N892">
        <v>3385800.3685621601</v>
      </c>
      <c r="O892">
        <v>1270322.87147323</v>
      </c>
      <c r="P892">
        <v>1322621.9551210301</v>
      </c>
      <c r="Q892">
        <v>490608.91754561599</v>
      </c>
      <c r="R892">
        <v>1110329.48567232</v>
      </c>
      <c r="S892">
        <v>324445.24555302999</v>
      </c>
      <c r="T892">
        <v>4581991.6900000004</v>
      </c>
      <c r="U892">
        <v>2997691.9083743598</v>
      </c>
      <c r="V892">
        <v>6399439.0509645501</v>
      </c>
      <c r="W892">
        <v>1180244.5474098099</v>
      </c>
      <c r="X892">
        <v>0</v>
      </c>
      <c r="Y892">
        <v>0</v>
      </c>
      <c r="Z892">
        <v>0</v>
      </c>
      <c r="AA892">
        <v>0</v>
      </c>
      <c r="AB892">
        <v>0</v>
      </c>
      <c r="AC892">
        <v>239607.396916634</v>
      </c>
      <c r="AD892">
        <v>84837.848636395705</v>
      </c>
      <c r="AE892">
        <v>0</v>
      </c>
      <c r="AF892">
        <v>0</v>
      </c>
      <c r="AG892">
        <v>0</v>
      </c>
      <c r="AH892">
        <v>0</v>
      </c>
      <c r="AI892">
        <v>0</v>
      </c>
      <c r="AJ892">
        <v>7904128.8439273899</v>
      </c>
      <c r="AK892" s="63">
        <v>13966.312926894199</v>
      </c>
      <c r="AL892">
        <v>396.07192657172499</v>
      </c>
      <c r="AM892">
        <v>78891.171681099702</v>
      </c>
      <c r="AN892">
        <v>5870.0975140933297</v>
      </c>
      <c r="AO892">
        <v>15827.7273118179</v>
      </c>
      <c r="AP892">
        <v>3712.8033307938799</v>
      </c>
      <c r="AQ892">
        <v>25435.7452526624</v>
      </c>
      <c r="AR892">
        <v>13966.312926894199</v>
      </c>
      <c r="AS892">
        <v>13966.312926894199</v>
      </c>
      <c r="AT892">
        <v>0</v>
      </c>
    </row>
    <row r="893" spans="1:46" x14ac:dyDescent="0.25">
      <c r="A893" t="s">
        <v>3811</v>
      </c>
      <c r="B893">
        <v>2202</v>
      </c>
      <c r="C893" t="s">
        <v>188</v>
      </c>
      <c r="D893">
        <v>1027</v>
      </c>
      <c r="E893" t="s">
        <v>1139</v>
      </c>
      <c r="F893" t="s">
        <v>2892</v>
      </c>
      <c r="G893" t="s">
        <v>2893</v>
      </c>
      <c r="H893" t="s">
        <v>2894</v>
      </c>
      <c r="I893" t="s">
        <v>2895</v>
      </c>
      <c r="J893">
        <v>121.64615384615</v>
      </c>
      <c r="K893">
        <v>1</v>
      </c>
      <c r="L893">
        <v>1</v>
      </c>
      <c r="M893">
        <v>2</v>
      </c>
      <c r="N893">
        <v>800232.01</v>
      </c>
      <c r="O893">
        <v>220037.79546689501</v>
      </c>
      <c r="P893">
        <v>455751.04530494497</v>
      </c>
      <c r="Q893">
        <v>139908.65318405599</v>
      </c>
      <c r="R893">
        <v>172049.618877284</v>
      </c>
      <c r="S893">
        <v>57104.6662022116</v>
      </c>
      <c r="T893">
        <v>1162662.69</v>
      </c>
      <c r="U893">
        <v>625316.43283317995</v>
      </c>
      <c r="V893">
        <v>1553576.2320967501</v>
      </c>
      <c r="W893">
        <v>234402.890736431</v>
      </c>
      <c r="X893">
        <v>0</v>
      </c>
      <c r="Y893">
        <v>0</v>
      </c>
      <c r="Z893">
        <v>0</v>
      </c>
      <c r="AA893">
        <v>0</v>
      </c>
      <c r="AB893">
        <v>0</v>
      </c>
      <c r="AC893">
        <v>57104.6662022116</v>
      </c>
      <c r="AD893">
        <v>0</v>
      </c>
      <c r="AE893">
        <v>0</v>
      </c>
      <c r="AF893">
        <v>0</v>
      </c>
      <c r="AG893">
        <v>0</v>
      </c>
      <c r="AH893">
        <v>0</v>
      </c>
      <c r="AI893">
        <v>0</v>
      </c>
      <c r="AJ893">
        <v>1845083.7890353899</v>
      </c>
      <c r="AK893" s="63">
        <v>15167.629478601801</v>
      </c>
      <c r="AL893">
        <v>396.07192657172499</v>
      </c>
      <c r="AM893">
        <v>78891.171681099702</v>
      </c>
      <c r="AN893">
        <v>15167.629478601801</v>
      </c>
      <c r="AO893">
        <v>17719.529314974701</v>
      </c>
      <c r="AP893">
        <v>396.07192657172499</v>
      </c>
      <c r="AQ893">
        <v>69679.580315536805</v>
      </c>
      <c r="AR893">
        <v>15167.629478601801</v>
      </c>
      <c r="AS893">
        <v>15167.629478601801</v>
      </c>
      <c r="AT893">
        <v>0</v>
      </c>
    </row>
    <row r="894" spans="1:46" x14ac:dyDescent="0.25">
      <c r="A894" t="s">
        <v>3812</v>
      </c>
      <c r="B894">
        <v>2202</v>
      </c>
      <c r="C894" t="s">
        <v>188</v>
      </c>
      <c r="D894">
        <v>1028</v>
      </c>
      <c r="E894" t="s">
        <v>1140</v>
      </c>
      <c r="F894" t="s">
        <v>2892</v>
      </c>
      <c r="G894" t="s">
        <v>2903</v>
      </c>
      <c r="H894" t="s">
        <v>2904</v>
      </c>
      <c r="I894" t="s">
        <v>2895</v>
      </c>
      <c r="J894">
        <v>177.04844046356001</v>
      </c>
      <c r="K894">
        <v>1</v>
      </c>
      <c r="L894">
        <v>1</v>
      </c>
      <c r="M894">
        <v>2</v>
      </c>
      <c r="N894">
        <v>1431504.95</v>
      </c>
      <c r="O894">
        <v>540769.33453310502</v>
      </c>
      <c r="P894">
        <v>604561.80469505501</v>
      </c>
      <c r="Q894">
        <v>203628.37681594401</v>
      </c>
      <c r="R894">
        <v>273638.26112271601</v>
      </c>
      <c r="S894">
        <v>83112.303797788394</v>
      </c>
      <c r="T894">
        <v>2143993.4</v>
      </c>
      <c r="U894">
        <v>910109.32716681994</v>
      </c>
      <c r="V894">
        <v>2707737.7179032499</v>
      </c>
      <c r="W894">
        <v>346365.00926357001</v>
      </c>
      <c r="X894">
        <v>0</v>
      </c>
      <c r="Y894">
        <v>0</v>
      </c>
      <c r="Z894">
        <v>0</v>
      </c>
      <c r="AA894">
        <v>0</v>
      </c>
      <c r="AB894">
        <v>0</v>
      </c>
      <c r="AC894">
        <v>83112.303797788394</v>
      </c>
      <c r="AD894">
        <v>0</v>
      </c>
      <c r="AE894">
        <v>0</v>
      </c>
      <c r="AF894">
        <v>0</v>
      </c>
      <c r="AG894">
        <v>0</v>
      </c>
      <c r="AH894">
        <v>0</v>
      </c>
      <c r="AI894">
        <v>0</v>
      </c>
      <c r="AJ894">
        <v>3137215.0309646102</v>
      </c>
      <c r="AK894" s="63">
        <v>17719.529314974701</v>
      </c>
      <c r="AL894">
        <v>396.07192657172499</v>
      </c>
      <c r="AM894">
        <v>78891.171681099702</v>
      </c>
      <c r="AN894">
        <v>15167.629478601801</v>
      </c>
      <c r="AO894">
        <v>17719.529314974701</v>
      </c>
      <c r="AP894">
        <v>396.07192657172499</v>
      </c>
      <c r="AQ894">
        <v>78891.171681099702</v>
      </c>
      <c r="AR894">
        <v>17719.529314974701</v>
      </c>
      <c r="AS894">
        <v>17719.529314974701</v>
      </c>
      <c r="AT894">
        <v>0</v>
      </c>
    </row>
    <row r="895" spans="1:46" x14ac:dyDescent="0.25">
      <c r="A895" t="s">
        <v>3813</v>
      </c>
      <c r="B895">
        <v>2016</v>
      </c>
      <c r="C895" t="s">
        <v>189</v>
      </c>
      <c r="D895">
        <v>347</v>
      </c>
      <c r="E895" t="s">
        <v>1141</v>
      </c>
      <c r="F895" t="s">
        <v>2892</v>
      </c>
      <c r="G895" t="s">
        <v>2893</v>
      </c>
      <c r="H895" t="s">
        <v>2894</v>
      </c>
      <c r="I895" t="s">
        <v>2895</v>
      </c>
      <c r="J895">
        <v>4</v>
      </c>
      <c r="K895">
        <v>0</v>
      </c>
      <c r="L895">
        <v>0</v>
      </c>
      <c r="M895">
        <v>5</v>
      </c>
      <c r="N895">
        <v>88113.97</v>
      </c>
      <c r="O895">
        <v>13024.26</v>
      </c>
      <c r="P895">
        <v>44756.85</v>
      </c>
      <c r="Q895">
        <v>35737.64</v>
      </c>
      <c r="R895">
        <v>0</v>
      </c>
      <c r="S895">
        <v>26738.31</v>
      </c>
      <c r="T895">
        <v>181632.72</v>
      </c>
      <c r="U895">
        <v>0</v>
      </c>
      <c r="V895">
        <v>180168.55</v>
      </c>
      <c r="W895">
        <v>1464.17</v>
      </c>
      <c r="X895">
        <v>0</v>
      </c>
      <c r="Y895">
        <v>0</v>
      </c>
      <c r="Z895">
        <v>0</v>
      </c>
      <c r="AA895">
        <v>0</v>
      </c>
      <c r="AB895">
        <v>0</v>
      </c>
      <c r="AC895">
        <v>26738.31</v>
      </c>
      <c r="AD895">
        <v>0</v>
      </c>
      <c r="AE895">
        <v>0</v>
      </c>
      <c r="AF895">
        <v>0</v>
      </c>
      <c r="AG895">
        <v>0</v>
      </c>
      <c r="AH895">
        <v>0</v>
      </c>
      <c r="AI895">
        <v>0</v>
      </c>
      <c r="AJ895">
        <v>208371.03</v>
      </c>
      <c r="AK895" s="63">
        <v>52092.7575</v>
      </c>
      <c r="AL895">
        <v>396.07192657172499</v>
      </c>
      <c r="AM895">
        <v>78891.171681099702</v>
      </c>
      <c r="AN895">
        <v>52092.7575</v>
      </c>
      <c r="AO895">
        <v>52092.7575</v>
      </c>
      <c r="AP895">
        <v>396.07192657172499</v>
      </c>
      <c r="AQ895">
        <v>69679.580315536805</v>
      </c>
      <c r="AR895">
        <v>52092.7575</v>
      </c>
      <c r="AS895">
        <v>52092.7575</v>
      </c>
      <c r="AT895">
        <v>0</v>
      </c>
    </row>
    <row r="896" spans="1:46" x14ac:dyDescent="0.25">
      <c r="A896" t="s">
        <v>3814</v>
      </c>
      <c r="B896">
        <v>1897</v>
      </c>
      <c r="C896" t="s">
        <v>190</v>
      </c>
      <c r="D896">
        <v>15</v>
      </c>
      <c r="E896" t="s">
        <v>1142</v>
      </c>
      <c r="F896" t="s">
        <v>2906</v>
      </c>
      <c r="G896" t="s">
        <v>2907</v>
      </c>
      <c r="H896" t="s">
        <v>2904</v>
      </c>
      <c r="I896" t="s">
        <v>2895</v>
      </c>
      <c r="J896">
        <v>220.182873410441</v>
      </c>
      <c r="K896">
        <v>1</v>
      </c>
      <c r="L896">
        <v>1</v>
      </c>
      <c r="M896">
        <v>2</v>
      </c>
      <c r="N896">
        <v>1982268.44</v>
      </c>
      <c r="O896">
        <v>362815.29</v>
      </c>
      <c r="P896">
        <v>1126643.45</v>
      </c>
      <c r="Q896">
        <v>190558.6</v>
      </c>
      <c r="R896">
        <v>529928.93999999994</v>
      </c>
      <c r="S896">
        <v>134362.68</v>
      </c>
      <c r="T896">
        <v>2130968.58</v>
      </c>
      <c r="U896">
        <v>2061246.14</v>
      </c>
      <c r="V896">
        <v>3536977.7</v>
      </c>
      <c r="W896">
        <v>655237.02</v>
      </c>
      <c r="X896">
        <v>0</v>
      </c>
      <c r="Y896">
        <v>0</v>
      </c>
      <c r="Z896">
        <v>0</v>
      </c>
      <c r="AA896">
        <v>0</v>
      </c>
      <c r="AB896">
        <v>0</v>
      </c>
      <c r="AC896">
        <v>134362.68</v>
      </c>
      <c r="AD896">
        <v>0</v>
      </c>
      <c r="AE896">
        <v>0</v>
      </c>
      <c r="AF896">
        <v>0</v>
      </c>
      <c r="AG896">
        <v>0</v>
      </c>
      <c r="AH896">
        <v>0</v>
      </c>
      <c r="AI896">
        <v>0</v>
      </c>
      <c r="AJ896">
        <v>4326577.4000000004</v>
      </c>
      <c r="AK896" s="63">
        <v>19649.927049207199</v>
      </c>
      <c r="AL896">
        <v>396.07192657172499</v>
      </c>
      <c r="AM896">
        <v>78891.171681099702</v>
      </c>
      <c r="AN896">
        <v>19649.927049207199</v>
      </c>
      <c r="AO896">
        <v>19649.927049207199</v>
      </c>
      <c r="AP896">
        <v>396.07192657172499</v>
      </c>
      <c r="AQ896">
        <v>59280.106098625802</v>
      </c>
      <c r="AR896">
        <v>19649.927049207199</v>
      </c>
      <c r="AS896">
        <v>19649.927049207199</v>
      </c>
      <c r="AT896">
        <v>0</v>
      </c>
    </row>
    <row r="897" spans="1:46" x14ac:dyDescent="0.25">
      <c r="A897" t="s">
        <v>3815</v>
      </c>
      <c r="B897">
        <v>2047</v>
      </c>
      <c r="C897" t="s">
        <v>191</v>
      </c>
      <c r="D897">
        <v>407</v>
      </c>
      <c r="E897" t="s">
        <v>1143</v>
      </c>
      <c r="F897" t="s">
        <v>2892</v>
      </c>
      <c r="G897" t="s">
        <v>2893</v>
      </c>
      <c r="H897" t="s">
        <v>2904</v>
      </c>
      <c r="I897" t="s">
        <v>2895</v>
      </c>
      <c r="J897">
        <v>10.428571428568</v>
      </c>
      <c r="K897">
        <v>1</v>
      </c>
      <c r="L897">
        <v>2</v>
      </c>
      <c r="M897">
        <v>2</v>
      </c>
      <c r="N897">
        <v>154528.842592592</v>
      </c>
      <c r="O897">
        <v>23656.435185184899</v>
      </c>
      <c r="P897">
        <v>65627.648148148102</v>
      </c>
      <c r="Q897">
        <v>93173.629629626696</v>
      </c>
      <c r="R897">
        <v>24317.787037034399</v>
      </c>
      <c r="S897">
        <v>11482.8932407395</v>
      </c>
      <c r="T897">
        <v>302709</v>
      </c>
      <c r="U897">
        <v>58595.342592586298</v>
      </c>
      <c r="V897">
        <v>324116.981481475</v>
      </c>
      <c r="W897">
        <v>37187.361111111</v>
      </c>
      <c r="X897">
        <v>0</v>
      </c>
      <c r="Y897">
        <v>0</v>
      </c>
      <c r="Z897">
        <v>0</v>
      </c>
      <c r="AA897">
        <v>0</v>
      </c>
      <c r="AB897">
        <v>0</v>
      </c>
      <c r="AC897">
        <v>11482.8932407395</v>
      </c>
      <c r="AD897">
        <v>0</v>
      </c>
      <c r="AE897">
        <v>0</v>
      </c>
      <c r="AF897">
        <v>0</v>
      </c>
      <c r="AG897">
        <v>0</v>
      </c>
      <c r="AH897">
        <v>0</v>
      </c>
      <c r="AI897">
        <v>0</v>
      </c>
      <c r="AJ897">
        <v>372787.23583332601</v>
      </c>
      <c r="AK897" s="63">
        <v>35746.721244303299</v>
      </c>
      <c r="AL897">
        <v>396.07192657172499</v>
      </c>
      <c r="AM897">
        <v>78891.171681099702</v>
      </c>
      <c r="AN897">
        <v>6719.8308333348295</v>
      </c>
      <c r="AO897">
        <v>35746.721244303299</v>
      </c>
      <c r="AP897">
        <v>396.07192657172499</v>
      </c>
      <c r="AQ897">
        <v>69679.580315536805</v>
      </c>
      <c r="AR897">
        <v>35746.721244303299</v>
      </c>
      <c r="AS897">
        <v>35746.721244303299</v>
      </c>
      <c r="AT897">
        <v>0</v>
      </c>
    </row>
    <row r="898" spans="1:46" x14ac:dyDescent="0.25">
      <c r="A898" t="s">
        <v>3816</v>
      </c>
      <c r="B898">
        <v>2047</v>
      </c>
      <c r="C898" t="s">
        <v>191</v>
      </c>
      <c r="D898">
        <v>2047</v>
      </c>
      <c r="E898" t="s">
        <v>191</v>
      </c>
      <c r="F898" t="s">
        <v>1871</v>
      </c>
      <c r="G898" t="s">
        <v>1871</v>
      </c>
      <c r="H898" t="s">
        <v>2899</v>
      </c>
      <c r="I898" t="s">
        <v>2895</v>
      </c>
      <c r="J898">
        <v>5</v>
      </c>
      <c r="K898">
        <v>0</v>
      </c>
      <c r="L898">
        <v>0</v>
      </c>
      <c r="M898">
        <v>2</v>
      </c>
      <c r="N898">
        <v>1546.15740740775</v>
      </c>
      <c r="O898">
        <v>1368.5648148151199</v>
      </c>
      <c r="P898">
        <v>384.351851851937</v>
      </c>
      <c r="Q898">
        <v>13135.370370373301</v>
      </c>
      <c r="R898">
        <v>11659.212962965599</v>
      </c>
      <c r="S898">
        <v>5505.4967592604798</v>
      </c>
      <c r="T898">
        <v>0</v>
      </c>
      <c r="U898">
        <v>28093.657407413601</v>
      </c>
      <c r="V898">
        <v>27416.018518524601</v>
      </c>
      <c r="W898">
        <v>677.63888888903898</v>
      </c>
      <c r="X898">
        <v>0</v>
      </c>
      <c r="Y898">
        <v>0</v>
      </c>
      <c r="Z898">
        <v>0</v>
      </c>
      <c r="AA898">
        <v>0</v>
      </c>
      <c r="AB898">
        <v>0</v>
      </c>
      <c r="AC898">
        <v>5505.4967592604798</v>
      </c>
      <c r="AD898">
        <v>0</v>
      </c>
      <c r="AE898">
        <v>0</v>
      </c>
      <c r="AF898">
        <v>0</v>
      </c>
      <c r="AG898">
        <v>0</v>
      </c>
      <c r="AH898">
        <v>0</v>
      </c>
      <c r="AI898">
        <v>0</v>
      </c>
      <c r="AJ898">
        <v>33599.154166674103</v>
      </c>
      <c r="AK898" s="63">
        <v>6719.8308333348295</v>
      </c>
      <c r="AL898">
        <v>396.07192657172499</v>
      </c>
      <c r="AM898">
        <v>78891.171681099702</v>
      </c>
      <c r="AN898">
        <v>6719.8308333348295</v>
      </c>
      <c r="AO898">
        <v>35746.721244303299</v>
      </c>
      <c r="AP898">
        <v>539.66620917061095</v>
      </c>
      <c r="AQ898">
        <v>36189.915802998497</v>
      </c>
      <c r="AR898">
        <v>6719.8308333348295</v>
      </c>
      <c r="AS898">
        <v>6719.8308333348295</v>
      </c>
      <c r="AT898">
        <v>0</v>
      </c>
    </row>
    <row r="899" spans="1:46" x14ac:dyDescent="0.25">
      <c r="A899" t="s">
        <v>3817</v>
      </c>
      <c r="B899">
        <v>2081</v>
      </c>
      <c r="C899" t="s">
        <v>192</v>
      </c>
      <c r="D899">
        <v>500</v>
      </c>
      <c r="E899" t="s">
        <v>1144</v>
      </c>
      <c r="F899" t="s">
        <v>2892</v>
      </c>
      <c r="G899" t="s">
        <v>2893</v>
      </c>
      <c r="H899" t="s">
        <v>2894</v>
      </c>
      <c r="I899" t="s">
        <v>2895</v>
      </c>
      <c r="J899">
        <v>444.846864535603</v>
      </c>
      <c r="K899">
        <v>1</v>
      </c>
      <c r="L899">
        <v>1</v>
      </c>
      <c r="M899">
        <v>2</v>
      </c>
      <c r="N899">
        <v>2912880.26867803</v>
      </c>
      <c r="O899">
        <v>636867.89595985704</v>
      </c>
      <c r="P899">
        <v>1075231.74816264</v>
      </c>
      <c r="Q899">
        <v>436962.376955933</v>
      </c>
      <c r="R899">
        <v>214040.90179625599</v>
      </c>
      <c r="S899">
        <v>249047.25959879899</v>
      </c>
      <c r="T899">
        <v>3909114.55</v>
      </c>
      <c r="U899">
        <v>1366868.64155272</v>
      </c>
      <c r="V899">
        <v>4230426.2657126999</v>
      </c>
      <c r="W899">
        <v>1045556.92584003</v>
      </c>
      <c r="X899">
        <v>0</v>
      </c>
      <c r="Y899">
        <v>0</v>
      </c>
      <c r="Z899">
        <v>0</v>
      </c>
      <c r="AA899">
        <v>0</v>
      </c>
      <c r="AB899">
        <v>0</v>
      </c>
      <c r="AC899">
        <v>194435.937333885</v>
      </c>
      <c r="AD899">
        <v>54611.322264914597</v>
      </c>
      <c r="AE899">
        <v>0</v>
      </c>
      <c r="AF899">
        <v>0</v>
      </c>
      <c r="AG899">
        <v>0</v>
      </c>
      <c r="AH899">
        <v>0</v>
      </c>
      <c r="AI899">
        <v>0</v>
      </c>
      <c r="AJ899">
        <v>5525030.45115152</v>
      </c>
      <c r="AK899" s="63">
        <v>12420.072819709199</v>
      </c>
      <c r="AL899">
        <v>396.07192657172499</v>
      </c>
      <c r="AM899">
        <v>78891.171681099702</v>
      </c>
      <c r="AN899">
        <v>3632.5217282096701</v>
      </c>
      <c r="AO899">
        <v>13139.5144402518</v>
      </c>
      <c r="AP899">
        <v>396.07192657172499</v>
      </c>
      <c r="AQ899">
        <v>69679.580315536805</v>
      </c>
      <c r="AR899">
        <v>12420.072819709199</v>
      </c>
      <c r="AS899">
        <v>12420.072819709199</v>
      </c>
      <c r="AT899">
        <v>0</v>
      </c>
    </row>
    <row r="900" spans="1:46" x14ac:dyDescent="0.25">
      <c r="A900" t="s">
        <v>3818</v>
      </c>
      <c r="B900">
        <v>2081</v>
      </c>
      <c r="C900" t="s">
        <v>192</v>
      </c>
      <c r="D900">
        <v>502</v>
      </c>
      <c r="E900" t="s">
        <v>1145</v>
      </c>
      <c r="F900" t="s">
        <v>2892</v>
      </c>
      <c r="G900" t="s">
        <v>2907</v>
      </c>
      <c r="H900" t="s">
        <v>2904</v>
      </c>
      <c r="I900" t="s">
        <v>2895</v>
      </c>
      <c r="J900">
        <v>583.61111111109403</v>
      </c>
      <c r="K900">
        <v>1</v>
      </c>
      <c r="L900">
        <v>1</v>
      </c>
      <c r="M900">
        <v>2</v>
      </c>
      <c r="N900">
        <v>3577266.1502417699</v>
      </c>
      <c r="O900">
        <v>1544388.2859706599</v>
      </c>
      <c r="P900">
        <v>1218960.31103635</v>
      </c>
      <c r="Q900">
        <v>573267.15923966398</v>
      </c>
      <c r="R900">
        <v>427750.372730484</v>
      </c>
      <c r="S900">
        <v>326734.34271670697</v>
      </c>
      <c r="T900">
        <v>5548386.5800000001</v>
      </c>
      <c r="U900">
        <v>1793245.69921893</v>
      </c>
      <c r="V900">
        <v>5933232.6648471402</v>
      </c>
      <c r="W900">
        <v>1408399.6143718001</v>
      </c>
      <c r="X900">
        <v>0</v>
      </c>
      <c r="Y900">
        <v>0</v>
      </c>
      <c r="Z900">
        <v>0</v>
      </c>
      <c r="AA900">
        <v>0</v>
      </c>
      <c r="AB900">
        <v>0</v>
      </c>
      <c r="AC900">
        <v>255087.722256551</v>
      </c>
      <c r="AD900">
        <v>71646.620460156104</v>
      </c>
      <c r="AE900">
        <v>0</v>
      </c>
      <c r="AF900">
        <v>0</v>
      </c>
      <c r="AG900">
        <v>0</v>
      </c>
      <c r="AH900">
        <v>0</v>
      </c>
      <c r="AI900">
        <v>0</v>
      </c>
      <c r="AJ900">
        <v>7668366.6219356405</v>
      </c>
      <c r="AK900" s="63">
        <v>13139.5144402518</v>
      </c>
      <c r="AL900">
        <v>396.07192657172499</v>
      </c>
      <c r="AM900">
        <v>78891.171681099702</v>
      </c>
      <c r="AN900">
        <v>3632.5217282096701</v>
      </c>
      <c r="AO900">
        <v>13139.5144402518</v>
      </c>
      <c r="AP900">
        <v>396.07192657172499</v>
      </c>
      <c r="AQ900">
        <v>59280.106098625802</v>
      </c>
      <c r="AR900">
        <v>13139.5144402518</v>
      </c>
      <c r="AS900">
        <v>13139.5144402518</v>
      </c>
      <c r="AT900">
        <v>0</v>
      </c>
    </row>
    <row r="901" spans="1:46" x14ac:dyDescent="0.25">
      <c r="A901" t="s">
        <v>3819</v>
      </c>
      <c r="B901">
        <v>2081</v>
      </c>
      <c r="C901" t="s">
        <v>192</v>
      </c>
      <c r="D901">
        <v>2081</v>
      </c>
      <c r="E901" t="s">
        <v>192</v>
      </c>
      <c r="F901" t="s">
        <v>1871</v>
      </c>
      <c r="G901" t="s">
        <v>1871</v>
      </c>
      <c r="H901" t="s">
        <v>2899</v>
      </c>
      <c r="I901" t="s">
        <v>2895</v>
      </c>
      <c r="J901">
        <v>4</v>
      </c>
      <c r="K901">
        <v>0</v>
      </c>
      <c r="L901">
        <v>0</v>
      </c>
      <c r="M901">
        <v>2</v>
      </c>
      <c r="N901">
        <v>211.55108019112399</v>
      </c>
      <c r="O901">
        <v>1543.90806948008</v>
      </c>
      <c r="P901">
        <v>4681.5008010108004</v>
      </c>
      <c r="Q901">
        <v>3929.1038044033298</v>
      </c>
      <c r="R901">
        <v>1924.62547325992</v>
      </c>
      <c r="S901">
        <v>2239.39768449344</v>
      </c>
      <c r="T901">
        <v>0</v>
      </c>
      <c r="U901">
        <v>12290.6892283453</v>
      </c>
      <c r="V901">
        <v>9880.3894401710495</v>
      </c>
      <c r="W901">
        <v>2410.2997881741999</v>
      </c>
      <c r="X901">
        <v>0</v>
      </c>
      <c r="Y901">
        <v>0</v>
      </c>
      <c r="Z901">
        <v>0</v>
      </c>
      <c r="AA901">
        <v>0</v>
      </c>
      <c r="AB901">
        <v>0</v>
      </c>
      <c r="AC901">
        <v>1748.34040956423</v>
      </c>
      <c r="AD901">
        <v>491.05727492921397</v>
      </c>
      <c r="AE901">
        <v>0</v>
      </c>
      <c r="AF901">
        <v>0</v>
      </c>
      <c r="AG901">
        <v>0</v>
      </c>
      <c r="AH901">
        <v>0</v>
      </c>
      <c r="AI901">
        <v>0</v>
      </c>
      <c r="AJ901">
        <v>14530.0869128387</v>
      </c>
      <c r="AK901" s="63">
        <v>3632.5217282096701</v>
      </c>
      <c r="AL901">
        <v>396.07192657172499</v>
      </c>
      <c r="AM901">
        <v>78891.171681099702</v>
      </c>
      <c r="AN901">
        <v>3632.5217282096701</v>
      </c>
      <c r="AO901">
        <v>13139.5144402518</v>
      </c>
      <c r="AP901">
        <v>539.66620917061095</v>
      </c>
      <c r="AQ901">
        <v>36189.915802998497</v>
      </c>
      <c r="AR901">
        <v>3632.5217282096701</v>
      </c>
      <c r="AS901">
        <v>3632.5217282096701</v>
      </c>
      <c r="AT901">
        <v>0</v>
      </c>
    </row>
    <row r="902" spans="1:46" x14ac:dyDescent="0.25">
      <c r="A902" t="s">
        <v>3820</v>
      </c>
      <c r="B902">
        <v>2062</v>
      </c>
      <c r="C902" t="s">
        <v>193</v>
      </c>
      <c r="D902">
        <v>497</v>
      </c>
      <c r="E902" t="s">
        <v>1146</v>
      </c>
      <c r="F902" t="s">
        <v>2892</v>
      </c>
      <c r="G902" t="s">
        <v>2893</v>
      </c>
      <c r="H902" t="s">
        <v>2894</v>
      </c>
      <c r="I902" t="s">
        <v>2895</v>
      </c>
      <c r="J902">
        <v>4</v>
      </c>
      <c r="K902">
        <v>0</v>
      </c>
      <c r="L902">
        <v>0</v>
      </c>
      <c r="M902">
        <v>3</v>
      </c>
      <c r="N902">
        <v>135476.57</v>
      </c>
      <c r="O902">
        <v>6285.88</v>
      </c>
      <c r="P902">
        <v>35048.343495148503</v>
      </c>
      <c r="Q902">
        <v>19065.198640778301</v>
      </c>
      <c r="R902">
        <v>59634.2260194224</v>
      </c>
      <c r="S902">
        <v>23208.103106798</v>
      </c>
      <c r="T902">
        <v>141762.45000000001</v>
      </c>
      <c r="U902">
        <v>113747.768155349</v>
      </c>
      <c r="V902">
        <v>215385.463689328</v>
      </c>
      <c r="W902">
        <v>40124.7544660208</v>
      </c>
      <c r="X902">
        <v>0</v>
      </c>
      <c r="Y902">
        <v>0</v>
      </c>
      <c r="Z902">
        <v>0</v>
      </c>
      <c r="AA902">
        <v>0</v>
      </c>
      <c r="AB902">
        <v>0</v>
      </c>
      <c r="AC902">
        <v>21615.744466021199</v>
      </c>
      <c r="AD902">
        <v>1592.35864077683</v>
      </c>
      <c r="AE902">
        <v>0</v>
      </c>
      <c r="AF902">
        <v>0</v>
      </c>
      <c r="AG902">
        <v>0</v>
      </c>
      <c r="AH902">
        <v>0</v>
      </c>
      <c r="AI902">
        <v>0</v>
      </c>
      <c r="AJ902">
        <v>278718.32126214699</v>
      </c>
      <c r="AK902" s="63">
        <v>69679.580315536805</v>
      </c>
      <c r="AL902">
        <v>396.07192657172499</v>
      </c>
      <c r="AM902">
        <v>78891.171681099702</v>
      </c>
      <c r="AN902">
        <v>34238.967815536802</v>
      </c>
      <c r="AO902">
        <v>69679.580315536805</v>
      </c>
      <c r="AP902">
        <v>396.07192657172499</v>
      </c>
      <c r="AQ902">
        <v>69679.580315536805</v>
      </c>
      <c r="AR902">
        <v>69679.580315536805</v>
      </c>
      <c r="AS902">
        <v>69679.580315536805</v>
      </c>
      <c r="AT902">
        <v>0</v>
      </c>
    </row>
    <row r="903" spans="1:46" x14ac:dyDescent="0.25">
      <c r="A903" t="s">
        <v>3821</v>
      </c>
      <c r="B903">
        <v>2062</v>
      </c>
      <c r="C903" t="s">
        <v>193</v>
      </c>
      <c r="D903">
        <v>2062</v>
      </c>
      <c r="E903" t="s">
        <v>193</v>
      </c>
      <c r="F903" t="s">
        <v>1871</v>
      </c>
      <c r="G903" t="s">
        <v>1871</v>
      </c>
      <c r="H903" t="s">
        <v>2899</v>
      </c>
      <c r="I903" t="s">
        <v>2895</v>
      </c>
      <c r="J903">
        <v>5.8095238095230002</v>
      </c>
      <c r="K903">
        <v>0</v>
      </c>
      <c r="L903">
        <v>0</v>
      </c>
      <c r="M903">
        <v>3</v>
      </c>
      <c r="N903">
        <v>0</v>
      </c>
      <c r="O903">
        <v>0</v>
      </c>
      <c r="P903">
        <v>50903.546504851503</v>
      </c>
      <c r="Q903">
        <v>27689.9313592217</v>
      </c>
      <c r="R903">
        <v>86611.613980577604</v>
      </c>
      <c r="S903">
        <v>33707.006893202</v>
      </c>
      <c r="T903">
        <v>0</v>
      </c>
      <c r="U903">
        <v>165205.091844651</v>
      </c>
      <c r="V903">
        <v>141538.27631067199</v>
      </c>
      <c r="W903">
        <v>23666.815533979199</v>
      </c>
      <c r="X903">
        <v>0</v>
      </c>
      <c r="Y903">
        <v>0</v>
      </c>
      <c r="Z903">
        <v>0</v>
      </c>
      <c r="AA903">
        <v>0</v>
      </c>
      <c r="AB903">
        <v>0</v>
      </c>
      <c r="AC903">
        <v>31394.295533978799</v>
      </c>
      <c r="AD903">
        <v>2312.7113592231699</v>
      </c>
      <c r="AE903">
        <v>0</v>
      </c>
      <c r="AF903">
        <v>0</v>
      </c>
      <c r="AG903">
        <v>0</v>
      </c>
      <c r="AH903">
        <v>0</v>
      </c>
      <c r="AI903">
        <v>0</v>
      </c>
      <c r="AJ903">
        <v>198912.098737853</v>
      </c>
      <c r="AK903" s="63">
        <v>34238.967815536802</v>
      </c>
      <c r="AL903">
        <v>396.07192657172499</v>
      </c>
      <c r="AM903">
        <v>78891.171681099702</v>
      </c>
      <c r="AN903">
        <v>34238.967815536802</v>
      </c>
      <c r="AO903">
        <v>69679.580315536805</v>
      </c>
      <c r="AP903">
        <v>539.66620917061095</v>
      </c>
      <c r="AQ903">
        <v>36189.915802998497</v>
      </c>
      <c r="AR903">
        <v>34238.967815536802</v>
      </c>
      <c r="AS903">
        <v>34238.967815536802</v>
      </c>
      <c r="AT903">
        <v>0</v>
      </c>
    </row>
    <row r="904" spans="1:46" x14ac:dyDescent="0.25">
      <c r="A904" t="s">
        <v>3822</v>
      </c>
      <c r="B904">
        <v>1973</v>
      </c>
      <c r="C904" t="s">
        <v>194</v>
      </c>
      <c r="D904">
        <v>228</v>
      </c>
      <c r="E904" t="s">
        <v>1147</v>
      </c>
      <c r="F904" t="s">
        <v>2892</v>
      </c>
      <c r="G904" t="s">
        <v>2893</v>
      </c>
      <c r="H904" t="s">
        <v>2904</v>
      </c>
      <c r="I904" t="s">
        <v>2895</v>
      </c>
      <c r="J904">
        <v>180.17142857142301</v>
      </c>
      <c r="K904">
        <v>1</v>
      </c>
      <c r="L904">
        <v>1</v>
      </c>
      <c r="M904">
        <v>4</v>
      </c>
      <c r="N904">
        <v>1275231.47129531</v>
      </c>
      <c r="O904">
        <v>354671.03055155702</v>
      </c>
      <c r="P904">
        <v>910068.87347399199</v>
      </c>
      <c r="Q904">
        <v>256651.396982409</v>
      </c>
      <c r="R904">
        <v>245330.36423965599</v>
      </c>
      <c r="S904">
        <v>144733.65545608301</v>
      </c>
      <c r="T904">
        <v>1347514</v>
      </c>
      <c r="U904">
        <v>1694439.13654293</v>
      </c>
      <c r="V904">
        <v>2018039.1474363001</v>
      </c>
      <c r="W904">
        <v>1023913.98910662</v>
      </c>
      <c r="X904">
        <v>0</v>
      </c>
      <c r="Y904">
        <v>0</v>
      </c>
      <c r="Z904">
        <v>0</v>
      </c>
      <c r="AA904">
        <v>0</v>
      </c>
      <c r="AB904">
        <v>0</v>
      </c>
      <c r="AC904">
        <v>122053.816347587</v>
      </c>
      <c r="AD904">
        <v>22679.8391084957</v>
      </c>
      <c r="AE904">
        <v>0</v>
      </c>
      <c r="AF904">
        <v>0</v>
      </c>
      <c r="AG904">
        <v>0</v>
      </c>
      <c r="AH904">
        <v>0</v>
      </c>
      <c r="AI904">
        <v>0</v>
      </c>
      <c r="AJ904">
        <v>3186686.7919990099</v>
      </c>
      <c r="AK904" s="63">
        <v>17686.970777032799</v>
      </c>
      <c r="AL904">
        <v>396.07192657172499</v>
      </c>
      <c r="AM904">
        <v>78891.171681099702</v>
      </c>
      <c r="AN904">
        <v>10207.904808114101</v>
      </c>
      <c r="AO904">
        <v>31187.570563204899</v>
      </c>
      <c r="AP904">
        <v>396.07192657172499</v>
      </c>
      <c r="AQ904">
        <v>69679.580315536805</v>
      </c>
      <c r="AR904">
        <v>17686.970777032799</v>
      </c>
      <c r="AS904">
        <v>17686.970777032799</v>
      </c>
      <c r="AT904">
        <v>0</v>
      </c>
    </row>
    <row r="905" spans="1:46" x14ac:dyDescent="0.25">
      <c r="A905" t="s">
        <v>3823</v>
      </c>
      <c r="B905">
        <v>1973</v>
      </c>
      <c r="C905" t="s">
        <v>194</v>
      </c>
      <c r="D905">
        <v>229</v>
      </c>
      <c r="E905" t="s">
        <v>1148</v>
      </c>
      <c r="F905" t="s">
        <v>2892</v>
      </c>
      <c r="G905" t="s">
        <v>2903</v>
      </c>
      <c r="H905" t="s">
        <v>2904</v>
      </c>
      <c r="I905" t="s">
        <v>2895</v>
      </c>
      <c r="J905">
        <v>47.014285714282998</v>
      </c>
      <c r="K905">
        <v>1</v>
      </c>
      <c r="L905">
        <v>1</v>
      </c>
      <c r="M905">
        <v>4</v>
      </c>
      <c r="N905">
        <v>574646.74619670596</v>
      </c>
      <c r="O905">
        <v>363532.61691604502</v>
      </c>
      <c r="P905">
        <v>350091.80166530499</v>
      </c>
      <c r="Q905">
        <v>66971.118575094006</v>
      </c>
      <c r="R905">
        <v>73251.986101545001</v>
      </c>
      <c r="S905">
        <v>37767.083738182402</v>
      </c>
      <c r="T905">
        <v>986344</v>
      </c>
      <c r="U905">
        <v>442150.26945469499</v>
      </c>
      <c r="V905">
        <v>1183514.54679771</v>
      </c>
      <c r="W905">
        <v>244979.722656981</v>
      </c>
      <c r="X905">
        <v>0</v>
      </c>
      <c r="Y905">
        <v>0</v>
      </c>
      <c r="Z905">
        <v>0</v>
      </c>
      <c r="AA905">
        <v>0</v>
      </c>
      <c r="AB905">
        <v>0</v>
      </c>
      <c r="AC905">
        <v>31848.962067863798</v>
      </c>
      <c r="AD905">
        <v>5918.1216703185401</v>
      </c>
      <c r="AE905">
        <v>0</v>
      </c>
      <c r="AF905">
        <v>0</v>
      </c>
      <c r="AG905">
        <v>0</v>
      </c>
      <c r="AH905">
        <v>0</v>
      </c>
      <c r="AI905">
        <v>0</v>
      </c>
      <c r="AJ905">
        <v>1466261.3531928801</v>
      </c>
      <c r="AK905" s="63">
        <v>31187.570563204899</v>
      </c>
      <c r="AL905">
        <v>396.07192657172499</v>
      </c>
      <c r="AM905">
        <v>78891.171681099702</v>
      </c>
      <c r="AN905">
        <v>10207.904808114101</v>
      </c>
      <c r="AO905">
        <v>31187.570563204899</v>
      </c>
      <c r="AP905">
        <v>396.07192657172499</v>
      </c>
      <c r="AQ905">
        <v>78891.171681099702</v>
      </c>
      <c r="AR905">
        <v>31187.570563204899</v>
      </c>
      <c r="AS905">
        <v>31187.570563204899</v>
      </c>
      <c r="AT905">
        <v>0</v>
      </c>
    </row>
    <row r="906" spans="1:46" x14ac:dyDescent="0.25">
      <c r="A906" t="s">
        <v>4325</v>
      </c>
      <c r="B906">
        <v>1973</v>
      </c>
      <c r="C906" t="s">
        <v>194</v>
      </c>
      <c r="D906">
        <v>1973</v>
      </c>
      <c r="E906" t="s">
        <v>194</v>
      </c>
      <c r="F906" t="s">
        <v>1871</v>
      </c>
      <c r="G906" t="s">
        <v>1871</v>
      </c>
      <c r="H906" t="s">
        <v>2899</v>
      </c>
      <c r="I906" t="s">
        <v>2895</v>
      </c>
      <c r="J906">
        <v>1</v>
      </c>
      <c r="K906">
        <v>0</v>
      </c>
      <c r="L906">
        <v>0</v>
      </c>
      <c r="M906">
        <v>4</v>
      </c>
      <c r="N906">
        <v>977.78250798225599</v>
      </c>
      <c r="O906">
        <v>983.35253239845804</v>
      </c>
      <c r="P906">
        <v>4657.3248607025998</v>
      </c>
      <c r="Q906">
        <v>1424.48444249677</v>
      </c>
      <c r="R906">
        <v>1361.6496587992699</v>
      </c>
      <c r="S906">
        <v>803.31080573470604</v>
      </c>
      <c r="T906">
        <v>0</v>
      </c>
      <c r="U906">
        <v>9404.5940023793592</v>
      </c>
      <c r="V906">
        <v>6312.3057659803198</v>
      </c>
      <c r="W906">
        <v>3092.2882363990402</v>
      </c>
      <c r="X906">
        <v>0</v>
      </c>
      <c r="Y906">
        <v>0</v>
      </c>
      <c r="Z906">
        <v>0</v>
      </c>
      <c r="AA906">
        <v>0</v>
      </c>
      <c r="AB906">
        <v>0</v>
      </c>
      <c r="AC906">
        <v>677.43158454895104</v>
      </c>
      <c r="AD906">
        <v>125.87922118575599</v>
      </c>
      <c r="AE906">
        <v>0</v>
      </c>
      <c r="AF906">
        <v>0</v>
      </c>
      <c r="AG906">
        <v>0</v>
      </c>
      <c r="AH906">
        <v>0</v>
      </c>
      <c r="AI906">
        <v>0</v>
      </c>
      <c r="AJ906">
        <v>10207.904808114101</v>
      </c>
      <c r="AK906" s="63">
        <v>10207.904808114101</v>
      </c>
      <c r="AL906">
        <v>396.07192657172499</v>
      </c>
      <c r="AM906">
        <v>78891.171681099702</v>
      </c>
      <c r="AN906">
        <v>10207.904808114101</v>
      </c>
      <c r="AO906">
        <v>31187.570563204899</v>
      </c>
      <c r="AP906">
        <v>539.66620917061095</v>
      </c>
      <c r="AQ906">
        <v>36189.915802998497</v>
      </c>
      <c r="AR906">
        <v>10207.904808114101</v>
      </c>
      <c r="AS906">
        <v>10207.904808114101</v>
      </c>
      <c r="AT906">
        <v>0</v>
      </c>
    </row>
    <row r="907" spans="1:46" x14ac:dyDescent="0.25">
      <c r="A907" t="s">
        <v>3824</v>
      </c>
      <c r="B907">
        <v>2180</v>
      </c>
      <c r="C907" t="s">
        <v>195</v>
      </c>
      <c r="D907">
        <v>822</v>
      </c>
      <c r="E907" t="s">
        <v>1149</v>
      </c>
      <c r="F907" t="s">
        <v>2892</v>
      </c>
      <c r="G907" t="s">
        <v>2893</v>
      </c>
      <c r="H907" t="s">
        <v>2894</v>
      </c>
      <c r="I907" t="s">
        <v>2895</v>
      </c>
      <c r="J907">
        <v>506.94442329652901</v>
      </c>
      <c r="K907">
        <v>1</v>
      </c>
      <c r="L907">
        <v>1</v>
      </c>
      <c r="M907">
        <v>1</v>
      </c>
      <c r="N907">
        <v>3930708.8123689401</v>
      </c>
      <c r="O907">
        <v>1848351.4242058401</v>
      </c>
      <c r="P907">
        <v>1165014.8701360801</v>
      </c>
      <c r="Q907">
        <v>410140.41841849597</v>
      </c>
      <c r="R907">
        <v>135662.839437241</v>
      </c>
      <c r="S907">
        <v>213532.098627575</v>
      </c>
      <c r="T907">
        <v>3447531.53</v>
      </c>
      <c r="U907">
        <v>4042346.8345666002</v>
      </c>
      <c r="V907">
        <v>6386336.41890149</v>
      </c>
      <c r="W907">
        <v>1070022.25318995</v>
      </c>
      <c r="X907">
        <v>0</v>
      </c>
      <c r="Y907">
        <v>0</v>
      </c>
      <c r="Z907">
        <v>0</v>
      </c>
      <c r="AA907">
        <v>33519.6924751521</v>
      </c>
      <c r="AB907">
        <v>0</v>
      </c>
      <c r="AC907">
        <v>213532.098627575</v>
      </c>
      <c r="AD907">
        <v>0</v>
      </c>
      <c r="AE907">
        <v>0</v>
      </c>
      <c r="AF907">
        <v>0</v>
      </c>
      <c r="AG907">
        <v>0</v>
      </c>
      <c r="AH907">
        <v>0</v>
      </c>
      <c r="AI907">
        <v>0</v>
      </c>
      <c r="AJ907">
        <v>7703410.46319417</v>
      </c>
      <c r="AK907" s="63">
        <v>15195.7692188443</v>
      </c>
      <c r="AL907">
        <v>396.07192657172499</v>
      </c>
      <c r="AM907">
        <v>78891.171681099702</v>
      </c>
      <c r="AN907">
        <v>8395.1587937771892</v>
      </c>
      <c r="AO907">
        <v>22720.96117296</v>
      </c>
      <c r="AP907">
        <v>396.07192657172499</v>
      </c>
      <c r="AQ907">
        <v>69679.580315536805</v>
      </c>
      <c r="AR907">
        <v>8395.1587937771892</v>
      </c>
      <c r="AS907">
        <v>21538.979938592202</v>
      </c>
      <c r="AT907">
        <v>0</v>
      </c>
    </row>
    <row r="908" spans="1:46" x14ac:dyDescent="0.25">
      <c r="A908" t="s">
        <v>3825</v>
      </c>
      <c r="B908">
        <v>2180</v>
      </c>
      <c r="C908" t="s">
        <v>195</v>
      </c>
      <c r="D908">
        <v>823</v>
      </c>
      <c r="E908" t="s">
        <v>1150</v>
      </c>
      <c r="F908" t="s">
        <v>2892</v>
      </c>
      <c r="G908" t="s">
        <v>2893</v>
      </c>
      <c r="H908" t="s">
        <v>2894</v>
      </c>
      <c r="I908" t="s">
        <v>2895</v>
      </c>
      <c r="J908">
        <v>639.529311001118</v>
      </c>
      <c r="K908">
        <v>1</v>
      </c>
      <c r="L908">
        <v>1</v>
      </c>
      <c r="M908">
        <v>1</v>
      </c>
      <c r="N908">
        <v>4871564.6510523101</v>
      </c>
      <c r="O908">
        <v>2153018.2308784602</v>
      </c>
      <c r="P908">
        <v>1482408.3968487501</v>
      </c>
      <c r="Q908">
        <v>517339.322753908</v>
      </c>
      <c r="R908">
        <v>171143.73538143301</v>
      </c>
      <c r="S908">
        <v>269378.71221445</v>
      </c>
      <c r="T908">
        <v>4095902.93</v>
      </c>
      <c r="U908">
        <v>5099571.40691486</v>
      </c>
      <c r="V908">
        <v>7903422.42350497</v>
      </c>
      <c r="W908">
        <v>1249765.5702754599</v>
      </c>
      <c r="X908">
        <v>0</v>
      </c>
      <c r="Y908">
        <v>0</v>
      </c>
      <c r="Z908">
        <v>0</v>
      </c>
      <c r="AA908">
        <v>42286.343134431198</v>
      </c>
      <c r="AB908">
        <v>0</v>
      </c>
      <c r="AC908">
        <v>269378.71221445</v>
      </c>
      <c r="AD908">
        <v>0</v>
      </c>
      <c r="AE908">
        <v>0</v>
      </c>
      <c r="AF908">
        <v>0</v>
      </c>
      <c r="AG908">
        <v>0</v>
      </c>
      <c r="AH908">
        <v>0</v>
      </c>
      <c r="AI908">
        <v>0</v>
      </c>
      <c r="AJ908">
        <v>9464853.0491293091</v>
      </c>
      <c r="AK908" s="63">
        <v>14799.717364499</v>
      </c>
      <c r="AL908">
        <v>396.07192657172499</v>
      </c>
      <c r="AM908">
        <v>78891.171681099702</v>
      </c>
      <c r="AN908">
        <v>8395.1587937771892</v>
      </c>
      <c r="AO908">
        <v>22720.96117296</v>
      </c>
      <c r="AP908">
        <v>396.07192657172499</v>
      </c>
      <c r="AQ908">
        <v>69679.580315536805</v>
      </c>
      <c r="AR908">
        <v>8395.1587937771892</v>
      </c>
      <c r="AS908">
        <v>21538.979938592202</v>
      </c>
      <c r="AT908">
        <v>0</v>
      </c>
    </row>
    <row r="909" spans="1:46" x14ac:dyDescent="0.25">
      <c r="A909" t="s">
        <v>3826</v>
      </c>
      <c r="B909">
        <v>2180</v>
      </c>
      <c r="C909" t="s">
        <v>195</v>
      </c>
      <c r="D909">
        <v>824</v>
      </c>
      <c r="E909" t="s">
        <v>1074</v>
      </c>
      <c r="F909" t="s">
        <v>2892</v>
      </c>
      <c r="G909" t="s">
        <v>2893</v>
      </c>
      <c r="H909" t="s">
        <v>2894</v>
      </c>
      <c r="I909" t="s">
        <v>2895</v>
      </c>
      <c r="J909">
        <v>704.19289544094795</v>
      </c>
      <c r="K909">
        <v>1</v>
      </c>
      <c r="L909">
        <v>1</v>
      </c>
      <c r="M909">
        <v>1</v>
      </c>
      <c r="N909">
        <v>5239191.2376008304</v>
      </c>
      <c r="O909">
        <v>2431301.85233064</v>
      </c>
      <c r="P909">
        <v>1619744.2228258001</v>
      </c>
      <c r="Q909">
        <v>570038.12925501098</v>
      </c>
      <c r="R909">
        <v>188506.16607804</v>
      </c>
      <c r="S909">
        <v>296615.92058618797</v>
      </c>
      <c r="T909">
        <v>4433586.3499999996</v>
      </c>
      <c r="U909">
        <v>5615195.25809032</v>
      </c>
      <c r="V909">
        <v>8625890.1057069805</v>
      </c>
      <c r="W909">
        <v>1376271.6557976101</v>
      </c>
      <c r="X909">
        <v>0</v>
      </c>
      <c r="Y909">
        <v>0</v>
      </c>
      <c r="Z909">
        <v>0</v>
      </c>
      <c r="AA909">
        <v>46619.846585754298</v>
      </c>
      <c r="AB909">
        <v>0</v>
      </c>
      <c r="AC909">
        <v>296615.92058618797</v>
      </c>
      <c r="AD909">
        <v>0</v>
      </c>
      <c r="AE909">
        <v>0</v>
      </c>
      <c r="AF909">
        <v>0</v>
      </c>
      <c r="AG909">
        <v>0</v>
      </c>
      <c r="AH909">
        <v>0</v>
      </c>
      <c r="AI909">
        <v>0</v>
      </c>
      <c r="AJ909">
        <v>10345397.528676501</v>
      </c>
      <c r="AK909" s="63">
        <v>14691.1415830154</v>
      </c>
      <c r="AL909">
        <v>396.07192657172499</v>
      </c>
      <c r="AM909">
        <v>78891.171681099702</v>
      </c>
      <c r="AN909">
        <v>8395.1587937771892</v>
      </c>
      <c r="AO909">
        <v>22720.96117296</v>
      </c>
      <c r="AP909">
        <v>396.07192657172499</v>
      </c>
      <c r="AQ909">
        <v>69679.580315536805</v>
      </c>
      <c r="AR909">
        <v>8395.1587937771892</v>
      </c>
      <c r="AS909">
        <v>21538.979938592202</v>
      </c>
      <c r="AT909">
        <v>0</v>
      </c>
    </row>
    <row r="910" spans="1:46" x14ac:dyDescent="0.25">
      <c r="A910" t="s">
        <v>3827</v>
      </c>
      <c r="B910">
        <v>2180</v>
      </c>
      <c r="C910" t="s">
        <v>195</v>
      </c>
      <c r="D910">
        <v>4507</v>
      </c>
      <c r="E910" t="s">
        <v>1151</v>
      </c>
      <c r="F910" t="s">
        <v>2945</v>
      </c>
      <c r="G910" t="s">
        <v>2903</v>
      </c>
      <c r="H910" t="s">
        <v>2904</v>
      </c>
      <c r="I910" t="s">
        <v>2895</v>
      </c>
      <c r="J910">
        <v>191.39230520457301</v>
      </c>
      <c r="K910">
        <v>1</v>
      </c>
      <c r="L910">
        <v>2</v>
      </c>
      <c r="M910">
        <v>1</v>
      </c>
      <c r="N910">
        <v>597663.97080622998</v>
      </c>
      <c r="O910">
        <v>679114.99218369601</v>
      </c>
      <c r="P910">
        <v>448921.407469848</v>
      </c>
      <c r="Q910">
        <v>158410.827053316</v>
      </c>
      <c r="R910">
        <v>51218.284248298703</v>
      </c>
      <c r="S910">
        <v>80617.122338076399</v>
      </c>
      <c r="T910">
        <v>409177.81</v>
      </c>
      <c r="U910">
        <v>1526151.6717613901</v>
      </c>
      <c r="V910">
        <v>1318833.48966557</v>
      </c>
      <c r="W910">
        <v>603840.93383351795</v>
      </c>
      <c r="X910">
        <v>0</v>
      </c>
      <c r="Y910">
        <v>0</v>
      </c>
      <c r="Z910">
        <v>0</v>
      </c>
      <c r="AA910">
        <v>12655.058262304099</v>
      </c>
      <c r="AB910">
        <v>0</v>
      </c>
      <c r="AC910">
        <v>80617.122338076399</v>
      </c>
      <c r="AD910">
        <v>0</v>
      </c>
      <c r="AE910">
        <v>0</v>
      </c>
      <c r="AF910">
        <v>0</v>
      </c>
      <c r="AG910">
        <v>0</v>
      </c>
      <c r="AH910">
        <v>0</v>
      </c>
      <c r="AI910">
        <v>0</v>
      </c>
      <c r="AJ910">
        <v>2015946.60409947</v>
      </c>
      <c r="AK910" s="63">
        <v>10533.0598424251</v>
      </c>
      <c r="AL910">
        <v>396.07192657172499</v>
      </c>
      <c r="AM910">
        <v>78891.171681099702</v>
      </c>
      <c r="AN910">
        <v>8395.1587937771892</v>
      </c>
      <c r="AO910">
        <v>22720.96117296</v>
      </c>
      <c r="AP910">
        <v>396.07192657172499</v>
      </c>
      <c r="AQ910">
        <v>78891.171681099702</v>
      </c>
      <c r="AR910">
        <v>10533.0598424251</v>
      </c>
      <c r="AS910">
        <v>20205.268405473002</v>
      </c>
      <c r="AT910">
        <v>0</v>
      </c>
    </row>
    <row r="911" spans="1:46" x14ac:dyDescent="0.25">
      <c r="A911" t="s">
        <v>3828</v>
      </c>
      <c r="B911">
        <v>2180</v>
      </c>
      <c r="C911" t="s">
        <v>195</v>
      </c>
      <c r="D911">
        <v>826</v>
      </c>
      <c r="E911" t="s">
        <v>1152</v>
      </c>
      <c r="F911" t="s">
        <v>2892</v>
      </c>
      <c r="G911" t="s">
        <v>2893</v>
      </c>
      <c r="H911" t="s">
        <v>2894</v>
      </c>
      <c r="I911" t="s">
        <v>2895</v>
      </c>
      <c r="J911">
        <v>521.75183455676199</v>
      </c>
      <c r="K911">
        <v>1</v>
      </c>
      <c r="L911">
        <v>2</v>
      </c>
      <c r="M911">
        <v>1</v>
      </c>
      <c r="N911">
        <v>4034633.6401423202</v>
      </c>
      <c r="O911">
        <v>1915642.58163389</v>
      </c>
      <c r="P911">
        <v>1223550.8174076499</v>
      </c>
      <c r="Q911">
        <v>422319.69053414802</v>
      </c>
      <c r="R911">
        <v>139625.43447520499</v>
      </c>
      <c r="S911">
        <v>219769.18785538099</v>
      </c>
      <c r="T911">
        <v>3575351.85</v>
      </c>
      <c r="U911">
        <v>4160420.3141932101</v>
      </c>
      <c r="V911">
        <v>6792338.1544749197</v>
      </c>
      <c r="W911">
        <v>908935.23581135902</v>
      </c>
      <c r="X911">
        <v>0</v>
      </c>
      <c r="Y911">
        <v>0</v>
      </c>
      <c r="Z911">
        <v>0</v>
      </c>
      <c r="AA911">
        <v>34498.773906936098</v>
      </c>
      <c r="AB911">
        <v>0</v>
      </c>
      <c r="AC911">
        <v>219769.18785538099</v>
      </c>
      <c r="AD911">
        <v>0</v>
      </c>
      <c r="AE911">
        <v>0</v>
      </c>
      <c r="AF911">
        <v>0</v>
      </c>
      <c r="AG911">
        <v>0</v>
      </c>
      <c r="AH911">
        <v>0</v>
      </c>
      <c r="AI911">
        <v>0</v>
      </c>
      <c r="AJ911">
        <v>7955541.3520486001</v>
      </c>
      <c r="AK911" s="63">
        <v>15247.749648656199</v>
      </c>
      <c r="AL911">
        <v>396.07192657172499</v>
      </c>
      <c r="AM911">
        <v>78891.171681099702</v>
      </c>
      <c r="AN911">
        <v>8395.1587937771892</v>
      </c>
      <c r="AO911">
        <v>22720.96117296</v>
      </c>
      <c r="AP911">
        <v>396.07192657172499</v>
      </c>
      <c r="AQ911">
        <v>69679.580315536805</v>
      </c>
      <c r="AR911">
        <v>8395.1587937771892</v>
      </c>
      <c r="AS911">
        <v>21538.979938592202</v>
      </c>
      <c r="AT911">
        <v>0</v>
      </c>
    </row>
    <row r="912" spans="1:46" x14ac:dyDescent="0.25">
      <c r="A912" t="s">
        <v>3829</v>
      </c>
      <c r="B912">
        <v>2180</v>
      </c>
      <c r="C912" t="s">
        <v>195</v>
      </c>
      <c r="D912">
        <v>827</v>
      </c>
      <c r="E912" t="s">
        <v>269</v>
      </c>
      <c r="F912" t="s">
        <v>2892</v>
      </c>
      <c r="G912" t="s">
        <v>2893</v>
      </c>
      <c r="H912" t="s">
        <v>2894</v>
      </c>
      <c r="I912" t="s">
        <v>2895</v>
      </c>
      <c r="J912">
        <v>414.688618195647</v>
      </c>
      <c r="K912">
        <v>1</v>
      </c>
      <c r="L912">
        <v>1</v>
      </c>
      <c r="M912">
        <v>1</v>
      </c>
      <c r="N912">
        <v>3585691.57974124</v>
      </c>
      <c r="O912">
        <v>1736272.7376982199</v>
      </c>
      <c r="P912">
        <v>983537.54086772096</v>
      </c>
      <c r="Q912">
        <v>336417.76643307402</v>
      </c>
      <c r="R912">
        <v>110974.364923274</v>
      </c>
      <c r="S912">
        <v>174672.66006098301</v>
      </c>
      <c r="T912">
        <v>3446189.85</v>
      </c>
      <c r="U912">
        <v>3306704.1396635198</v>
      </c>
      <c r="V912">
        <v>6004160.2103699101</v>
      </c>
      <c r="W912">
        <v>721314.13659497304</v>
      </c>
      <c r="X912">
        <v>0</v>
      </c>
      <c r="Y912">
        <v>0</v>
      </c>
      <c r="Z912">
        <v>0</v>
      </c>
      <c r="AA912">
        <v>27419.642698649699</v>
      </c>
      <c r="AB912">
        <v>0</v>
      </c>
      <c r="AC912">
        <v>174672.66006098301</v>
      </c>
      <c r="AD912">
        <v>0</v>
      </c>
      <c r="AE912">
        <v>0</v>
      </c>
      <c r="AF912">
        <v>0</v>
      </c>
      <c r="AG912">
        <v>0</v>
      </c>
      <c r="AH912">
        <v>0</v>
      </c>
      <c r="AI912">
        <v>0</v>
      </c>
      <c r="AJ912">
        <v>6927566.6497245096</v>
      </c>
      <c r="AK912" s="63">
        <v>16705.466091321901</v>
      </c>
      <c r="AL912">
        <v>396.07192657172499</v>
      </c>
      <c r="AM912">
        <v>78891.171681099702</v>
      </c>
      <c r="AN912">
        <v>8395.1587937771892</v>
      </c>
      <c r="AO912">
        <v>22720.96117296</v>
      </c>
      <c r="AP912">
        <v>396.07192657172499</v>
      </c>
      <c r="AQ912">
        <v>69679.580315536805</v>
      </c>
      <c r="AR912">
        <v>8395.1587937771892</v>
      </c>
      <c r="AS912">
        <v>21538.979938592202</v>
      </c>
      <c r="AT912">
        <v>0</v>
      </c>
    </row>
    <row r="913" spans="1:46" x14ac:dyDescent="0.25">
      <c r="A913" t="s">
        <v>3830</v>
      </c>
      <c r="B913">
        <v>2180</v>
      </c>
      <c r="C913" t="s">
        <v>195</v>
      </c>
      <c r="D913">
        <v>828</v>
      </c>
      <c r="E913" t="s">
        <v>1153</v>
      </c>
      <c r="F913" t="s">
        <v>2892</v>
      </c>
      <c r="G913" t="s">
        <v>2893</v>
      </c>
      <c r="H913" t="s">
        <v>2894</v>
      </c>
      <c r="I913" t="s">
        <v>2895</v>
      </c>
      <c r="J913">
        <v>391.47297297296501</v>
      </c>
      <c r="K913">
        <v>1</v>
      </c>
      <c r="L913">
        <v>1</v>
      </c>
      <c r="M913">
        <v>1</v>
      </c>
      <c r="N913">
        <v>3281110.7449730602</v>
      </c>
      <c r="O913">
        <v>1451785.7892918801</v>
      </c>
      <c r="P913">
        <v>936111.68337396998</v>
      </c>
      <c r="Q913">
        <v>316939.21749494399</v>
      </c>
      <c r="R913">
        <v>104761.651644378</v>
      </c>
      <c r="S913">
        <v>164893.90480186301</v>
      </c>
      <c r="T913">
        <v>2969125.22</v>
      </c>
      <c r="U913">
        <v>3121583.8667782298</v>
      </c>
      <c r="V913">
        <v>5381337.9826512402</v>
      </c>
      <c r="W913">
        <v>683486.50403403398</v>
      </c>
      <c r="X913">
        <v>0</v>
      </c>
      <c r="Y913">
        <v>0</v>
      </c>
      <c r="Z913">
        <v>0</v>
      </c>
      <c r="AA913">
        <v>25884.600092960802</v>
      </c>
      <c r="AB913">
        <v>0</v>
      </c>
      <c r="AC913">
        <v>164893.90480186301</v>
      </c>
      <c r="AD913">
        <v>0</v>
      </c>
      <c r="AE913">
        <v>0</v>
      </c>
      <c r="AF913">
        <v>0</v>
      </c>
      <c r="AG913">
        <v>0</v>
      </c>
      <c r="AH913">
        <v>0</v>
      </c>
      <c r="AI913">
        <v>0</v>
      </c>
      <c r="AJ913">
        <v>6255602.99158011</v>
      </c>
      <c r="AK913" s="63">
        <v>15979.654850941901</v>
      </c>
      <c r="AL913">
        <v>396.07192657172499</v>
      </c>
      <c r="AM913">
        <v>78891.171681099702</v>
      </c>
      <c r="AN913">
        <v>8395.1587937771892</v>
      </c>
      <c r="AO913">
        <v>22720.96117296</v>
      </c>
      <c r="AP913">
        <v>396.07192657172499</v>
      </c>
      <c r="AQ913">
        <v>69679.580315536805</v>
      </c>
      <c r="AR913">
        <v>8395.1587937771892</v>
      </c>
      <c r="AS913">
        <v>21538.979938592202</v>
      </c>
      <c r="AT913">
        <v>0</v>
      </c>
    </row>
    <row r="914" spans="1:46" x14ac:dyDescent="0.25">
      <c r="A914" t="s">
        <v>3831</v>
      </c>
      <c r="B914">
        <v>2180</v>
      </c>
      <c r="C914" t="s">
        <v>195</v>
      </c>
      <c r="D914">
        <v>830</v>
      </c>
      <c r="E914" t="s">
        <v>1154</v>
      </c>
      <c r="F914" t="s">
        <v>2892</v>
      </c>
      <c r="G914" t="s">
        <v>2893</v>
      </c>
      <c r="H914" t="s">
        <v>2894</v>
      </c>
      <c r="I914" t="s">
        <v>2895</v>
      </c>
      <c r="J914">
        <v>431.73011039205602</v>
      </c>
      <c r="K914">
        <v>2</v>
      </c>
      <c r="L914">
        <v>1</v>
      </c>
      <c r="M914">
        <v>1</v>
      </c>
      <c r="N914">
        <v>3343015.79614911</v>
      </c>
      <c r="O914">
        <v>1688173.6262101801</v>
      </c>
      <c r="P914">
        <v>1127643.00435432</v>
      </c>
      <c r="Q914">
        <v>349242.73067807098</v>
      </c>
      <c r="R914">
        <v>115534.81990289201</v>
      </c>
      <c r="S914">
        <v>181850.775501689</v>
      </c>
      <c r="T914">
        <v>3181017.92</v>
      </c>
      <c r="U914">
        <v>3442592.0572945899</v>
      </c>
      <c r="V914">
        <v>5663838.8506975099</v>
      </c>
      <c r="W914">
        <v>931224.68271175295</v>
      </c>
      <c r="X914">
        <v>0</v>
      </c>
      <c r="Y914">
        <v>0</v>
      </c>
      <c r="Z914">
        <v>0</v>
      </c>
      <c r="AA914">
        <v>28546.443885309902</v>
      </c>
      <c r="AB914">
        <v>0</v>
      </c>
      <c r="AC914">
        <v>181850.775501689</v>
      </c>
      <c r="AD914">
        <v>0</v>
      </c>
      <c r="AE914">
        <v>0</v>
      </c>
      <c r="AF914">
        <v>0</v>
      </c>
      <c r="AG914">
        <v>0</v>
      </c>
      <c r="AH914">
        <v>0</v>
      </c>
      <c r="AI914">
        <v>0</v>
      </c>
      <c r="AJ914">
        <v>6805460.75279627</v>
      </c>
      <c r="AK914" s="63">
        <v>15763.2293624742</v>
      </c>
      <c r="AL914">
        <v>396.07192657172499</v>
      </c>
      <c r="AM914">
        <v>78891.171681099702</v>
      </c>
      <c r="AN914">
        <v>8395.1587937771892</v>
      </c>
      <c r="AO914">
        <v>22720.96117296</v>
      </c>
      <c r="AP914">
        <v>396.07192657172499</v>
      </c>
      <c r="AQ914">
        <v>69679.580315536805</v>
      </c>
      <c r="AR914">
        <v>8395.1587937771892</v>
      </c>
      <c r="AS914">
        <v>21538.979938592202</v>
      </c>
      <c r="AT914">
        <v>0</v>
      </c>
    </row>
    <row r="915" spans="1:46" x14ac:dyDescent="0.25">
      <c r="A915" t="s">
        <v>3832</v>
      </c>
      <c r="B915">
        <v>2180</v>
      </c>
      <c r="C915" t="s">
        <v>195</v>
      </c>
      <c r="D915">
        <v>831</v>
      </c>
      <c r="E915" t="s">
        <v>1155</v>
      </c>
      <c r="F915" t="s">
        <v>2892</v>
      </c>
      <c r="G915" t="s">
        <v>2911</v>
      </c>
      <c r="H915" t="s">
        <v>2904</v>
      </c>
      <c r="I915" t="s">
        <v>2895</v>
      </c>
      <c r="J915">
        <v>570.45485235416197</v>
      </c>
      <c r="K915">
        <v>2</v>
      </c>
      <c r="L915">
        <v>1</v>
      </c>
      <c r="M915">
        <v>1</v>
      </c>
      <c r="N915">
        <v>4524624.9071684303</v>
      </c>
      <c r="O915">
        <v>2380061.3304466</v>
      </c>
      <c r="P915">
        <v>1350081.8611615901</v>
      </c>
      <c r="Q915">
        <v>461722.39414203598</v>
      </c>
      <c r="R915">
        <v>152658.795490586</v>
      </c>
      <c r="S915">
        <v>240283.58178469801</v>
      </c>
      <c r="T915">
        <v>4320373.8</v>
      </c>
      <c r="U915">
        <v>4548775.4884092296</v>
      </c>
      <c r="V915">
        <v>7776329.1211805101</v>
      </c>
      <c r="W915">
        <v>1055101.09913537</v>
      </c>
      <c r="X915">
        <v>0</v>
      </c>
      <c r="Y915">
        <v>0</v>
      </c>
      <c r="Z915">
        <v>0</v>
      </c>
      <c r="AA915">
        <v>37719.068093357797</v>
      </c>
      <c r="AB915">
        <v>0</v>
      </c>
      <c r="AC915">
        <v>240283.58178469801</v>
      </c>
      <c r="AD915">
        <v>0</v>
      </c>
      <c r="AE915">
        <v>0</v>
      </c>
      <c r="AF915">
        <v>0</v>
      </c>
      <c r="AG915">
        <v>0</v>
      </c>
      <c r="AH915">
        <v>0</v>
      </c>
      <c r="AI915">
        <v>0</v>
      </c>
      <c r="AJ915">
        <v>9109432.8701939099</v>
      </c>
      <c r="AK915" s="63">
        <v>15968.7183527337</v>
      </c>
      <c r="AL915">
        <v>396.07192657172499</v>
      </c>
      <c r="AM915">
        <v>78891.171681099702</v>
      </c>
      <c r="AN915">
        <v>8395.1587937771892</v>
      </c>
      <c r="AO915">
        <v>22720.96117296</v>
      </c>
      <c r="AP915">
        <v>3712.8033307938799</v>
      </c>
      <c r="AQ915">
        <v>25435.7452526624</v>
      </c>
      <c r="AR915">
        <v>14298.2142164857</v>
      </c>
      <c r="AS915">
        <v>22720.96117296</v>
      </c>
      <c r="AT915">
        <v>0</v>
      </c>
    </row>
    <row r="916" spans="1:46" x14ac:dyDescent="0.25">
      <c r="A916" t="s">
        <v>3833</v>
      </c>
      <c r="B916">
        <v>2180</v>
      </c>
      <c r="C916" t="s">
        <v>195</v>
      </c>
      <c r="D916">
        <v>906</v>
      </c>
      <c r="E916" t="s">
        <v>1156</v>
      </c>
      <c r="F916" t="s">
        <v>2892</v>
      </c>
      <c r="G916" t="s">
        <v>2903</v>
      </c>
      <c r="H916" t="s">
        <v>2904</v>
      </c>
      <c r="I916" t="s">
        <v>2895</v>
      </c>
      <c r="J916">
        <v>1043.3560162901599</v>
      </c>
      <c r="K916">
        <v>1</v>
      </c>
      <c r="L916">
        <v>1</v>
      </c>
      <c r="M916">
        <v>1</v>
      </c>
      <c r="N916">
        <v>8662606.4193265792</v>
      </c>
      <c r="O916">
        <v>4687284.9866479198</v>
      </c>
      <c r="P916">
        <v>2886538.0420681401</v>
      </c>
      <c r="Q916">
        <v>896552.44914385502</v>
      </c>
      <c r="R916">
        <v>279211.35574077902</v>
      </c>
      <c r="S916">
        <v>439476.18227141799</v>
      </c>
      <c r="T916">
        <v>9092530</v>
      </c>
      <c r="U916">
        <v>8319663.2529272595</v>
      </c>
      <c r="V916">
        <v>14933036.279057501</v>
      </c>
      <c r="W916">
        <v>2410169.1890141801</v>
      </c>
      <c r="X916">
        <v>0</v>
      </c>
      <c r="Y916">
        <v>0</v>
      </c>
      <c r="Z916">
        <v>0</v>
      </c>
      <c r="AA916">
        <v>68987.784855636797</v>
      </c>
      <c r="AB916">
        <v>0</v>
      </c>
      <c r="AC916">
        <v>439476.18227141799</v>
      </c>
      <c r="AD916">
        <v>0</v>
      </c>
      <c r="AE916">
        <v>0</v>
      </c>
      <c r="AF916">
        <v>0</v>
      </c>
      <c r="AG916">
        <v>0</v>
      </c>
      <c r="AH916">
        <v>0</v>
      </c>
      <c r="AI916">
        <v>0</v>
      </c>
      <c r="AJ916">
        <v>17851669.435198698</v>
      </c>
      <c r="AK916" s="63">
        <v>17109.854312886899</v>
      </c>
      <c r="AL916">
        <v>396.07192657172499</v>
      </c>
      <c r="AM916">
        <v>78891.171681099702</v>
      </c>
      <c r="AN916">
        <v>8395.1587937771892</v>
      </c>
      <c r="AO916">
        <v>22720.96117296</v>
      </c>
      <c r="AP916">
        <v>396.07192657172499</v>
      </c>
      <c r="AQ916">
        <v>78891.171681099702</v>
      </c>
      <c r="AR916">
        <v>10533.0598424251</v>
      </c>
      <c r="AS916">
        <v>20205.268405473002</v>
      </c>
      <c r="AT916">
        <v>0</v>
      </c>
    </row>
    <row r="917" spans="1:46" x14ac:dyDescent="0.25">
      <c r="A917" t="s">
        <v>3834</v>
      </c>
      <c r="B917">
        <v>2180</v>
      </c>
      <c r="C917" t="s">
        <v>195</v>
      </c>
      <c r="D917">
        <v>857</v>
      </c>
      <c r="E917" t="s">
        <v>1157</v>
      </c>
      <c r="F917" t="s">
        <v>2892</v>
      </c>
      <c r="G917" t="s">
        <v>2893</v>
      </c>
      <c r="H917" t="s">
        <v>2894</v>
      </c>
      <c r="I917" t="s">
        <v>2895</v>
      </c>
      <c r="J917">
        <v>742.45175104680504</v>
      </c>
      <c r="K917">
        <v>1</v>
      </c>
      <c r="L917">
        <v>1</v>
      </c>
      <c r="M917">
        <v>1</v>
      </c>
      <c r="N917">
        <v>5698965.2537896596</v>
      </c>
      <c r="O917">
        <v>2709725.7217877102</v>
      </c>
      <c r="P917">
        <v>1709700.4907784699</v>
      </c>
      <c r="Q917">
        <v>600618.14709157799</v>
      </c>
      <c r="R917">
        <v>198686.69633879201</v>
      </c>
      <c r="S917">
        <v>312731.08696968301</v>
      </c>
      <c r="T917">
        <v>4997427.05</v>
      </c>
      <c r="U917">
        <v>5920269.2597861905</v>
      </c>
      <c r="V917">
        <v>9579125.1108779293</v>
      </c>
      <c r="W917">
        <v>1289479.5170018</v>
      </c>
      <c r="X917">
        <v>0</v>
      </c>
      <c r="Y917">
        <v>0</v>
      </c>
      <c r="Z917">
        <v>0</v>
      </c>
      <c r="AA917">
        <v>49091.6819064601</v>
      </c>
      <c r="AB917">
        <v>0</v>
      </c>
      <c r="AC917">
        <v>312731.08696968301</v>
      </c>
      <c r="AD917">
        <v>0</v>
      </c>
      <c r="AE917">
        <v>0</v>
      </c>
      <c r="AF917">
        <v>0</v>
      </c>
      <c r="AG917">
        <v>0</v>
      </c>
      <c r="AH917">
        <v>0</v>
      </c>
      <c r="AI917">
        <v>0</v>
      </c>
      <c r="AJ917">
        <v>11230427.3967559</v>
      </c>
      <c r="AK917" s="63">
        <v>15126.1376660796</v>
      </c>
      <c r="AL917">
        <v>396.07192657172499</v>
      </c>
      <c r="AM917">
        <v>78891.171681099702</v>
      </c>
      <c r="AN917">
        <v>8395.1587937771892</v>
      </c>
      <c r="AO917">
        <v>22720.96117296</v>
      </c>
      <c r="AP917">
        <v>396.07192657172499</v>
      </c>
      <c r="AQ917">
        <v>69679.580315536805</v>
      </c>
      <c r="AR917">
        <v>8395.1587937771892</v>
      </c>
      <c r="AS917">
        <v>21538.979938592202</v>
      </c>
      <c r="AT917">
        <v>0</v>
      </c>
    </row>
    <row r="918" spans="1:46" x14ac:dyDescent="0.25">
      <c r="A918" t="s">
        <v>3835</v>
      </c>
      <c r="B918">
        <v>2180</v>
      </c>
      <c r="C918" t="s">
        <v>195</v>
      </c>
      <c r="D918">
        <v>833</v>
      </c>
      <c r="E918" t="s">
        <v>1158</v>
      </c>
      <c r="F918" t="s">
        <v>2892</v>
      </c>
      <c r="G918" t="s">
        <v>2893</v>
      </c>
      <c r="H918" t="s">
        <v>2894</v>
      </c>
      <c r="I918" t="s">
        <v>2895</v>
      </c>
      <c r="J918">
        <v>321.23687836306999</v>
      </c>
      <c r="K918">
        <v>1</v>
      </c>
      <c r="L918">
        <v>1</v>
      </c>
      <c r="M918">
        <v>1</v>
      </c>
      <c r="N918">
        <v>3142782.4524942301</v>
      </c>
      <c r="O918">
        <v>1622780.9441828199</v>
      </c>
      <c r="P918">
        <v>944277.80510418199</v>
      </c>
      <c r="Q918">
        <v>260083.08784465399</v>
      </c>
      <c r="R918">
        <v>85965.847631384997</v>
      </c>
      <c r="S918">
        <v>135309.47701798499</v>
      </c>
      <c r="T918">
        <v>3494365.01</v>
      </c>
      <c r="U918">
        <v>2561525.1272572801</v>
      </c>
      <c r="V918">
        <v>4864652.0991882002</v>
      </c>
      <c r="W918">
        <v>1169997.52159513</v>
      </c>
      <c r="X918">
        <v>0</v>
      </c>
      <c r="Y918">
        <v>0</v>
      </c>
      <c r="Z918">
        <v>0</v>
      </c>
      <c r="AA918">
        <v>21240.5164739518</v>
      </c>
      <c r="AB918">
        <v>0</v>
      </c>
      <c r="AC918">
        <v>135309.47701798499</v>
      </c>
      <c r="AD918">
        <v>0</v>
      </c>
      <c r="AE918">
        <v>0</v>
      </c>
      <c r="AF918">
        <v>0</v>
      </c>
      <c r="AG918">
        <v>0</v>
      </c>
      <c r="AH918">
        <v>0</v>
      </c>
      <c r="AI918">
        <v>0</v>
      </c>
      <c r="AJ918">
        <v>6191199.6142752599</v>
      </c>
      <c r="AK918" s="63">
        <v>19273.003914817698</v>
      </c>
      <c r="AL918">
        <v>396.07192657172499</v>
      </c>
      <c r="AM918">
        <v>78891.171681099702</v>
      </c>
      <c r="AN918">
        <v>8395.1587937771892</v>
      </c>
      <c r="AO918">
        <v>22720.96117296</v>
      </c>
      <c r="AP918">
        <v>396.07192657172499</v>
      </c>
      <c r="AQ918">
        <v>69679.580315536805</v>
      </c>
      <c r="AR918">
        <v>8395.1587937771892</v>
      </c>
      <c r="AS918">
        <v>21538.979938592202</v>
      </c>
      <c r="AT918">
        <v>0</v>
      </c>
    </row>
    <row r="919" spans="1:46" x14ac:dyDescent="0.25">
      <c r="A919" t="s">
        <v>3836</v>
      </c>
      <c r="B919">
        <v>2180</v>
      </c>
      <c r="C919" t="s">
        <v>195</v>
      </c>
      <c r="D919">
        <v>834</v>
      </c>
      <c r="E919" t="s">
        <v>1160</v>
      </c>
      <c r="F919" t="s">
        <v>2892</v>
      </c>
      <c r="G919" t="s">
        <v>2893</v>
      </c>
      <c r="H919" t="s">
        <v>2894</v>
      </c>
      <c r="I919" t="s">
        <v>2895</v>
      </c>
      <c r="J919">
        <v>512.71971843059805</v>
      </c>
      <c r="K919">
        <v>2</v>
      </c>
      <c r="L919">
        <v>1</v>
      </c>
      <c r="M919">
        <v>1</v>
      </c>
      <c r="N919">
        <v>4583636.8255041204</v>
      </c>
      <c r="O919">
        <v>2571172.5149991</v>
      </c>
      <c r="P919">
        <v>1215782.3867428501</v>
      </c>
      <c r="Q919">
        <v>414933.78195510001</v>
      </c>
      <c r="R919">
        <v>137208.35981476301</v>
      </c>
      <c r="S919">
        <v>215964.73390966799</v>
      </c>
      <c r="T919">
        <v>4834335.1500000004</v>
      </c>
      <c r="U919">
        <v>4088398.7190159401</v>
      </c>
      <c r="V919">
        <v>7972422.5407729596</v>
      </c>
      <c r="W919">
        <v>916409.767247429</v>
      </c>
      <c r="X919">
        <v>0</v>
      </c>
      <c r="Y919">
        <v>0</v>
      </c>
      <c r="Z919">
        <v>0</v>
      </c>
      <c r="AA919">
        <v>33901.560995548003</v>
      </c>
      <c r="AB919">
        <v>0</v>
      </c>
      <c r="AC919">
        <v>215964.73390966799</v>
      </c>
      <c r="AD919">
        <v>0</v>
      </c>
      <c r="AE919">
        <v>0</v>
      </c>
      <c r="AF919">
        <v>0</v>
      </c>
      <c r="AG919">
        <v>0</v>
      </c>
      <c r="AH919">
        <v>0</v>
      </c>
      <c r="AI919">
        <v>0</v>
      </c>
      <c r="AJ919">
        <v>9138698.6029256005</v>
      </c>
      <c r="AK919" s="63">
        <v>17823.965559387099</v>
      </c>
      <c r="AL919">
        <v>396.07192657172499</v>
      </c>
      <c r="AM919">
        <v>78891.171681099702</v>
      </c>
      <c r="AN919">
        <v>8395.1587937771892</v>
      </c>
      <c r="AO919">
        <v>22720.96117296</v>
      </c>
      <c r="AP919">
        <v>396.07192657172499</v>
      </c>
      <c r="AQ919">
        <v>69679.580315536805</v>
      </c>
      <c r="AR919">
        <v>8395.1587937771892</v>
      </c>
      <c r="AS919">
        <v>21538.979938592202</v>
      </c>
      <c r="AT919">
        <v>0</v>
      </c>
    </row>
    <row r="920" spans="1:46" x14ac:dyDescent="0.25">
      <c r="A920" t="s">
        <v>3837</v>
      </c>
      <c r="B920">
        <v>2180</v>
      </c>
      <c r="C920" t="s">
        <v>195</v>
      </c>
      <c r="D920">
        <v>835</v>
      </c>
      <c r="E920" t="s">
        <v>1161</v>
      </c>
      <c r="F920" t="s">
        <v>2892</v>
      </c>
      <c r="G920" t="s">
        <v>2893</v>
      </c>
      <c r="H920" t="s">
        <v>2894</v>
      </c>
      <c r="I920" t="s">
        <v>2895</v>
      </c>
      <c r="J920">
        <v>507.125858994635</v>
      </c>
      <c r="K920">
        <v>1</v>
      </c>
      <c r="L920">
        <v>1</v>
      </c>
      <c r="M920">
        <v>1</v>
      </c>
      <c r="N920">
        <v>3950198.058189</v>
      </c>
      <c r="O920">
        <v>1757149.29216522</v>
      </c>
      <c r="P920">
        <v>1181790.70062275</v>
      </c>
      <c r="Q920">
        <v>410262.83858143701</v>
      </c>
      <c r="R920">
        <v>135711.39324481701</v>
      </c>
      <c r="S920">
        <v>213608.52188740799</v>
      </c>
      <c r="T920">
        <v>3391318.69</v>
      </c>
      <c r="U920">
        <v>4043793.59280323</v>
      </c>
      <c r="V920">
        <v>6412925.2332651699</v>
      </c>
      <c r="W920">
        <v>988655.36034584197</v>
      </c>
      <c r="X920">
        <v>0</v>
      </c>
      <c r="Y920">
        <v>0</v>
      </c>
      <c r="Z920">
        <v>0</v>
      </c>
      <c r="AA920">
        <v>33531.689192198399</v>
      </c>
      <c r="AB920">
        <v>0</v>
      </c>
      <c r="AC920">
        <v>213608.52188740799</v>
      </c>
      <c r="AD920">
        <v>0</v>
      </c>
      <c r="AE920">
        <v>0</v>
      </c>
      <c r="AF920">
        <v>0</v>
      </c>
      <c r="AG920">
        <v>0</v>
      </c>
      <c r="AH920">
        <v>0</v>
      </c>
      <c r="AI920">
        <v>0</v>
      </c>
      <c r="AJ920">
        <v>7648720.8046906199</v>
      </c>
      <c r="AK920" s="63">
        <v>15082.490212299601</v>
      </c>
      <c r="AL920">
        <v>396.07192657172499</v>
      </c>
      <c r="AM920">
        <v>78891.171681099702</v>
      </c>
      <c r="AN920">
        <v>8395.1587937771892</v>
      </c>
      <c r="AO920">
        <v>22720.96117296</v>
      </c>
      <c r="AP920">
        <v>396.07192657172499</v>
      </c>
      <c r="AQ920">
        <v>69679.580315536805</v>
      </c>
      <c r="AR920">
        <v>8395.1587937771892</v>
      </c>
      <c r="AS920">
        <v>21538.979938592202</v>
      </c>
      <c r="AT920">
        <v>0</v>
      </c>
    </row>
    <row r="921" spans="1:46" x14ac:dyDescent="0.25">
      <c r="A921" t="s">
        <v>3838</v>
      </c>
      <c r="B921">
        <v>2180</v>
      </c>
      <c r="C921" t="s">
        <v>195</v>
      </c>
      <c r="D921">
        <v>837</v>
      </c>
      <c r="E921" t="s">
        <v>1162</v>
      </c>
      <c r="F921" t="s">
        <v>2892</v>
      </c>
      <c r="G921" t="s">
        <v>2893</v>
      </c>
      <c r="H921" t="s">
        <v>2894</v>
      </c>
      <c r="I921" t="s">
        <v>2895</v>
      </c>
      <c r="J921">
        <v>426.95020154244298</v>
      </c>
      <c r="K921">
        <v>1</v>
      </c>
      <c r="L921">
        <v>1</v>
      </c>
      <c r="M921">
        <v>1</v>
      </c>
      <c r="N921">
        <v>3378980.6346693998</v>
      </c>
      <c r="O921">
        <v>1546245.1117982899</v>
      </c>
      <c r="P921">
        <v>1046449.06532449</v>
      </c>
      <c r="Q921">
        <v>345632.862559609</v>
      </c>
      <c r="R921">
        <v>114255.673753946</v>
      </c>
      <c r="S921">
        <v>179837.41087826699</v>
      </c>
      <c r="T921">
        <v>3027086.02</v>
      </c>
      <c r="U921">
        <v>3404477.3281057398</v>
      </c>
      <c r="V921">
        <v>5614449.05086884</v>
      </c>
      <c r="W921">
        <v>788883.90589567705</v>
      </c>
      <c r="X921">
        <v>0</v>
      </c>
      <c r="Y921">
        <v>0</v>
      </c>
      <c r="Z921">
        <v>0</v>
      </c>
      <c r="AA921">
        <v>28230.391341213599</v>
      </c>
      <c r="AB921">
        <v>0</v>
      </c>
      <c r="AC921">
        <v>179837.41087826699</v>
      </c>
      <c r="AD921">
        <v>0</v>
      </c>
      <c r="AE921">
        <v>0</v>
      </c>
      <c r="AF921">
        <v>0</v>
      </c>
      <c r="AG921">
        <v>0</v>
      </c>
      <c r="AH921">
        <v>0</v>
      </c>
      <c r="AI921">
        <v>0</v>
      </c>
      <c r="AJ921">
        <v>6611400.7589840004</v>
      </c>
      <c r="AK921" s="63">
        <v>15485.180086808699</v>
      </c>
      <c r="AL921">
        <v>396.07192657172499</v>
      </c>
      <c r="AM921">
        <v>78891.171681099702</v>
      </c>
      <c r="AN921">
        <v>8395.1587937771892</v>
      </c>
      <c r="AO921">
        <v>22720.96117296</v>
      </c>
      <c r="AP921">
        <v>396.07192657172499</v>
      </c>
      <c r="AQ921">
        <v>69679.580315536805</v>
      </c>
      <c r="AR921">
        <v>8395.1587937771892</v>
      </c>
      <c r="AS921">
        <v>21538.979938592202</v>
      </c>
      <c r="AT921">
        <v>0</v>
      </c>
    </row>
    <row r="922" spans="1:46" x14ac:dyDescent="0.25">
      <c r="A922" t="s">
        <v>3839</v>
      </c>
      <c r="B922">
        <v>2180</v>
      </c>
      <c r="C922" t="s">
        <v>195</v>
      </c>
      <c r="D922">
        <v>838</v>
      </c>
      <c r="E922" t="s">
        <v>1163</v>
      </c>
      <c r="F922" t="s">
        <v>2892</v>
      </c>
      <c r="G922" t="s">
        <v>2893</v>
      </c>
      <c r="H922" t="s">
        <v>2894</v>
      </c>
      <c r="I922" t="s">
        <v>2895</v>
      </c>
      <c r="J922">
        <v>413.71279025501798</v>
      </c>
      <c r="K922">
        <v>1</v>
      </c>
      <c r="L922">
        <v>1</v>
      </c>
      <c r="M922">
        <v>1</v>
      </c>
      <c r="N922">
        <v>3435839.2236358002</v>
      </c>
      <c r="O922">
        <v>1465105.3154074801</v>
      </c>
      <c r="P922">
        <v>976003.23533655901</v>
      </c>
      <c r="Q922">
        <v>334687.77249516</v>
      </c>
      <c r="R922">
        <v>110713.22468157401</v>
      </c>
      <c r="S922">
        <v>174261.62765094699</v>
      </c>
      <c r="T922">
        <v>3023425.83</v>
      </c>
      <c r="U922">
        <v>3298922.9415565799</v>
      </c>
      <c r="V922">
        <v>5518211.8677839404</v>
      </c>
      <c r="W922">
        <v>776781.78383225703</v>
      </c>
      <c r="X922">
        <v>0</v>
      </c>
      <c r="Y922">
        <v>0</v>
      </c>
      <c r="Z922">
        <v>0</v>
      </c>
      <c r="AA922">
        <v>27355.119940383898</v>
      </c>
      <c r="AB922">
        <v>0</v>
      </c>
      <c r="AC922">
        <v>174261.62765094699</v>
      </c>
      <c r="AD922">
        <v>0</v>
      </c>
      <c r="AE922">
        <v>0</v>
      </c>
      <c r="AF922">
        <v>0</v>
      </c>
      <c r="AG922">
        <v>0</v>
      </c>
      <c r="AH922">
        <v>0</v>
      </c>
      <c r="AI922">
        <v>0</v>
      </c>
      <c r="AJ922">
        <v>6496610.3992075296</v>
      </c>
      <c r="AK922" s="63">
        <v>15703.189633569</v>
      </c>
      <c r="AL922">
        <v>396.07192657172499</v>
      </c>
      <c r="AM922">
        <v>78891.171681099702</v>
      </c>
      <c r="AN922">
        <v>8395.1587937771892</v>
      </c>
      <c r="AO922">
        <v>22720.96117296</v>
      </c>
      <c r="AP922">
        <v>396.07192657172499</v>
      </c>
      <c r="AQ922">
        <v>69679.580315536805</v>
      </c>
      <c r="AR922">
        <v>8395.1587937771892</v>
      </c>
      <c r="AS922">
        <v>21538.979938592202</v>
      </c>
      <c r="AT922">
        <v>0</v>
      </c>
    </row>
    <row r="923" spans="1:46" x14ac:dyDescent="0.25">
      <c r="A923" t="s">
        <v>3840</v>
      </c>
      <c r="B923">
        <v>2180</v>
      </c>
      <c r="C923" t="s">
        <v>195</v>
      </c>
      <c r="D923">
        <v>841</v>
      </c>
      <c r="E923" t="s">
        <v>1164</v>
      </c>
      <c r="F923" t="s">
        <v>2892</v>
      </c>
      <c r="G923" t="s">
        <v>2893</v>
      </c>
      <c r="H923" t="s">
        <v>2894</v>
      </c>
      <c r="I923" t="s">
        <v>2895</v>
      </c>
      <c r="J923">
        <v>545.16183417183095</v>
      </c>
      <c r="K923">
        <v>4</v>
      </c>
      <c r="L923">
        <v>1</v>
      </c>
      <c r="M923">
        <v>1</v>
      </c>
      <c r="N923">
        <v>4844796.0652774898</v>
      </c>
      <c r="O923">
        <v>2680359.6012229798</v>
      </c>
      <c r="P923">
        <v>1496197.5429970501</v>
      </c>
      <c r="Q923">
        <v>441079.34005310602</v>
      </c>
      <c r="R923">
        <v>145890.158719242</v>
      </c>
      <c r="S923">
        <v>229629.80790948999</v>
      </c>
      <c r="T923">
        <v>5261232.3499999996</v>
      </c>
      <c r="U923">
        <v>4347090.3582698703</v>
      </c>
      <c r="V923">
        <v>8127889.5673155198</v>
      </c>
      <c r="W923">
        <v>1444386.47352718</v>
      </c>
      <c r="X923">
        <v>0</v>
      </c>
      <c r="Y923">
        <v>0</v>
      </c>
      <c r="Z923">
        <v>0</v>
      </c>
      <c r="AA923">
        <v>36046.6674271722</v>
      </c>
      <c r="AB923">
        <v>0</v>
      </c>
      <c r="AC923">
        <v>229629.80790948999</v>
      </c>
      <c r="AD923">
        <v>0</v>
      </c>
      <c r="AE923">
        <v>0</v>
      </c>
      <c r="AF923">
        <v>0</v>
      </c>
      <c r="AG923">
        <v>0</v>
      </c>
      <c r="AH923">
        <v>0</v>
      </c>
      <c r="AI923">
        <v>0</v>
      </c>
      <c r="AJ923">
        <v>9837952.5161793493</v>
      </c>
      <c r="AK923" s="63">
        <v>18045.9303999599</v>
      </c>
      <c r="AL923">
        <v>396.07192657172499</v>
      </c>
      <c r="AM923">
        <v>78891.171681099702</v>
      </c>
      <c r="AN923">
        <v>8395.1587937771892</v>
      </c>
      <c r="AO923">
        <v>22720.96117296</v>
      </c>
      <c r="AP923">
        <v>396.07192657172499</v>
      </c>
      <c r="AQ923">
        <v>69679.580315536805</v>
      </c>
      <c r="AR923">
        <v>8395.1587937771892</v>
      </c>
      <c r="AS923">
        <v>21538.979938592202</v>
      </c>
      <c r="AT923">
        <v>0</v>
      </c>
    </row>
    <row r="924" spans="1:46" x14ac:dyDescent="0.25">
      <c r="A924" t="s">
        <v>3841</v>
      </c>
      <c r="B924">
        <v>2180</v>
      </c>
      <c r="C924" t="s">
        <v>195</v>
      </c>
      <c r="D924">
        <v>839</v>
      </c>
      <c r="E924" t="s">
        <v>1165</v>
      </c>
      <c r="F924" t="s">
        <v>2892</v>
      </c>
      <c r="G924" t="s">
        <v>2893</v>
      </c>
      <c r="H924" t="s">
        <v>2894</v>
      </c>
      <c r="I924" t="s">
        <v>2895</v>
      </c>
      <c r="J924">
        <v>478.003235629958</v>
      </c>
      <c r="K924">
        <v>1</v>
      </c>
      <c r="L924">
        <v>1</v>
      </c>
      <c r="M924">
        <v>1</v>
      </c>
      <c r="N924">
        <v>3685302.6158310701</v>
      </c>
      <c r="O924">
        <v>1877895.5250915801</v>
      </c>
      <c r="P924">
        <v>1140928.37870278</v>
      </c>
      <c r="Q924">
        <v>387154.802766854</v>
      </c>
      <c r="R924">
        <v>152917.92004351001</v>
      </c>
      <c r="S924">
        <v>201341.66461701601</v>
      </c>
      <c r="T924">
        <v>3432627.84</v>
      </c>
      <c r="U924">
        <v>3811571.4024357898</v>
      </c>
      <c r="V924">
        <v>6234237.1374594299</v>
      </c>
      <c r="W924">
        <v>978356.03392767999</v>
      </c>
      <c r="X924">
        <v>0</v>
      </c>
      <c r="Y924">
        <v>0</v>
      </c>
      <c r="Z924">
        <v>0</v>
      </c>
      <c r="AA924">
        <v>31606.071048683199</v>
      </c>
      <c r="AB924">
        <v>0</v>
      </c>
      <c r="AC924">
        <v>201341.66461701601</v>
      </c>
      <c r="AD924">
        <v>0</v>
      </c>
      <c r="AE924">
        <v>0</v>
      </c>
      <c r="AF924">
        <v>0</v>
      </c>
      <c r="AG924">
        <v>0</v>
      </c>
      <c r="AH924">
        <v>0</v>
      </c>
      <c r="AI924">
        <v>0</v>
      </c>
      <c r="AJ924">
        <v>7445540.9070528103</v>
      </c>
      <c r="AK924" s="63">
        <v>15576.3399744363</v>
      </c>
      <c r="AL924">
        <v>396.07192657172499</v>
      </c>
      <c r="AM924">
        <v>78891.171681099702</v>
      </c>
      <c r="AN924">
        <v>8395.1587937771892</v>
      </c>
      <c r="AO924">
        <v>22720.96117296</v>
      </c>
      <c r="AP924">
        <v>396.07192657172499</v>
      </c>
      <c r="AQ924">
        <v>69679.580315536805</v>
      </c>
      <c r="AR924">
        <v>8395.1587937771892</v>
      </c>
      <c r="AS924">
        <v>21538.979938592202</v>
      </c>
      <c r="AT924">
        <v>0</v>
      </c>
    </row>
    <row r="925" spans="1:46" x14ac:dyDescent="0.25">
      <c r="A925" t="s">
        <v>3842</v>
      </c>
      <c r="B925">
        <v>2180</v>
      </c>
      <c r="C925" t="s">
        <v>195</v>
      </c>
      <c r="D925">
        <v>840</v>
      </c>
      <c r="E925" t="s">
        <v>1166</v>
      </c>
      <c r="F925" t="s">
        <v>2892</v>
      </c>
      <c r="G925" t="s">
        <v>2893</v>
      </c>
      <c r="H925" t="s">
        <v>2894</v>
      </c>
      <c r="I925" t="s">
        <v>2895</v>
      </c>
      <c r="J925">
        <v>346.52768093190599</v>
      </c>
      <c r="K925">
        <v>1</v>
      </c>
      <c r="L925">
        <v>1</v>
      </c>
      <c r="M925">
        <v>1</v>
      </c>
      <c r="N925">
        <v>2714474.7944860701</v>
      </c>
      <c r="O925">
        <v>1412650.4743432901</v>
      </c>
      <c r="P925">
        <v>826707.450262325</v>
      </c>
      <c r="Q925">
        <v>280319.27964046202</v>
      </c>
      <c r="R925">
        <v>92733.891484839303</v>
      </c>
      <c r="S925">
        <v>145962.31764572501</v>
      </c>
      <c r="T925">
        <v>2563693.2999999998</v>
      </c>
      <c r="U925">
        <v>2763192.5902169901</v>
      </c>
      <c r="V925">
        <v>4678448.3150205901</v>
      </c>
      <c r="W925">
        <v>625524.804554931</v>
      </c>
      <c r="X925">
        <v>0</v>
      </c>
      <c r="Y925">
        <v>0</v>
      </c>
      <c r="Z925">
        <v>0</v>
      </c>
      <c r="AA925">
        <v>22912.770641468898</v>
      </c>
      <c r="AB925">
        <v>0</v>
      </c>
      <c r="AC925">
        <v>145962.31764572501</v>
      </c>
      <c r="AD925">
        <v>0</v>
      </c>
      <c r="AE925">
        <v>0</v>
      </c>
      <c r="AF925">
        <v>0</v>
      </c>
      <c r="AG925">
        <v>0</v>
      </c>
      <c r="AH925">
        <v>0</v>
      </c>
      <c r="AI925">
        <v>0</v>
      </c>
      <c r="AJ925">
        <v>5472848.2078627096</v>
      </c>
      <c r="AK925" s="63">
        <v>15793.394031740199</v>
      </c>
      <c r="AL925">
        <v>396.07192657172499</v>
      </c>
      <c r="AM925">
        <v>78891.171681099702</v>
      </c>
      <c r="AN925">
        <v>8395.1587937771892</v>
      </c>
      <c r="AO925">
        <v>22720.96117296</v>
      </c>
      <c r="AP925">
        <v>396.07192657172499</v>
      </c>
      <c r="AQ925">
        <v>69679.580315536805</v>
      </c>
      <c r="AR925">
        <v>8395.1587937771892</v>
      </c>
      <c r="AS925">
        <v>21538.979938592202</v>
      </c>
      <c r="AT925">
        <v>0</v>
      </c>
    </row>
    <row r="926" spans="1:46" x14ac:dyDescent="0.25">
      <c r="A926" t="s">
        <v>3843</v>
      </c>
      <c r="B926">
        <v>2180</v>
      </c>
      <c r="C926" t="s">
        <v>195</v>
      </c>
      <c r="D926">
        <v>909</v>
      </c>
      <c r="E926" t="s">
        <v>1167</v>
      </c>
      <c r="F926" t="s">
        <v>2892</v>
      </c>
      <c r="G926" t="s">
        <v>2903</v>
      </c>
      <c r="H926" t="s">
        <v>2904</v>
      </c>
      <c r="I926" t="s">
        <v>2895</v>
      </c>
      <c r="J926">
        <v>1555.7192919694801</v>
      </c>
      <c r="K926">
        <v>1</v>
      </c>
      <c r="L926">
        <v>1</v>
      </c>
      <c r="M926">
        <v>1</v>
      </c>
      <c r="N926">
        <v>12288451.435648</v>
      </c>
      <c r="O926">
        <v>6361785.9176511802</v>
      </c>
      <c r="P926">
        <v>3535586.59438163</v>
      </c>
      <c r="Q926">
        <v>1259208.80114585</v>
      </c>
      <c r="R926">
        <v>416324.32830299</v>
      </c>
      <c r="S926">
        <v>655290.77749679796</v>
      </c>
      <c r="T926">
        <v>11456137.359999999</v>
      </c>
      <c r="U926">
        <v>12405219.717129599</v>
      </c>
      <c r="V926">
        <v>20538031.537647098</v>
      </c>
      <c r="W926">
        <v>3220459.7619967102</v>
      </c>
      <c r="X926">
        <v>0</v>
      </c>
      <c r="Y926">
        <v>0</v>
      </c>
      <c r="Z926">
        <v>0</v>
      </c>
      <c r="AA926">
        <v>102865.777485781</v>
      </c>
      <c r="AB926">
        <v>0</v>
      </c>
      <c r="AC926">
        <v>655290.77749679796</v>
      </c>
      <c r="AD926">
        <v>0</v>
      </c>
      <c r="AE926">
        <v>0</v>
      </c>
      <c r="AF926">
        <v>0</v>
      </c>
      <c r="AG926">
        <v>0</v>
      </c>
      <c r="AH926">
        <v>0</v>
      </c>
      <c r="AI926">
        <v>0</v>
      </c>
      <c r="AJ926">
        <v>24516647.854626399</v>
      </c>
      <c r="AK926" s="63">
        <v>15759.0434091675</v>
      </c>
      <c r="AL926">
        <v>396.07192657172499</v>
      </c>
      <c r="AM926">
        <v>78891.171681099702</v>
      </c>
      <c r="AN926">
        <v>8395.1587937771892</v>
      </c>
      <c r="AO926">
        <v>22720.96117296</v>
      </c>
      <c r="AP926">
        <v>396.07192657172499</v>
      </c>
      <c r="AQ926">
        <v>78891.171681099702</v>
      </c>
      <c r="AR926">
        <v>10533.0598424251</v>
      </c>
      <c r="AS926">
        <v>20205.268405473002</v>
      </c>
      <c r="AT926">
        <v>0</v>
      </c>
    </row>
    <row r="927" spans="1:46" x14ac:dyDescent="0.25">
      <c r="A927" t="s">
        <v>3844</v>
      </c>
      <c r="B927">
        <v>2180</v>
      </c>
      <c r="C927" t="s">
        <v>195</v>
      </c>
      <c r="D927">
        <v>4640</v>
      </c>
      <c r="E927" t="s">
        <v>1168</v>
      </c>
      <c r="F927" t="s">
        <v>2892</v>
      </c>
      <c r="G927" t="s">
        <v>2893</v>
      </c>
      <c r="H927" t="s">
        <v>2894</v>
      </c>
      <c r="I927" t="s">
        <v>2895</v>
      </c>
      <c r="J927">
        <v>466.62105062808598</v>
      </c>
      <c r="K927">
        <v>1</v>
      </c>
      <c r="L927">
        <v>1</v>
      </c>
      <c r="M927">
        <v>1</v>
      </c>
      <c r="N927">
        <v>3627806.9803512702</v>
      </c>
      <c r="O927">
        <v>1710414.9446159301</v>
      </c>
      <c r="P927">
        <v>946258.551776162</v>
      </c>
      <c r="Q927">
        <v>377467.32504998299</v>
      </c>
      <c r="R927">
        <v>124871.946036512</v>
      </c>
      <c r="S927">
        <v>196547.32871208101</v>
      </c>
      <c r="T927">
        <v>3066009.26</v>
      </c>
      <c r="U927">
        <v>3720810.4878298598</v>
      </c>
      <c r="V927">
        <v>6010182.1318791099</v>
      </c>
      <c r="W927">
        <v>745784.14681151905</v>
      </c>
      <c r="X927">
        <v>0</v>
      </c>
      <c r="Y927">
        <v>0</v>
      </c>
      <c r="Z927">
        <v>0</v>
      </c>
      <c r="AA927">
        <v>30853.469139233101</v>
      </c>
      <c r="AB927">
        <v>0</v>
      </c>
      <c r="AC927">
        <v>196547.32871208101</v>
      </c>
      <c r="AD927">
        <v>0</v>
      </c>
      <c r="AE927">
        <v>0</v>
      </c>
      <c r="AF927">
        <v>0</v>
      </c>
      <c r="AG927">
        <v>0</v>
      </c>
      <c r="AH927">
        <v>0</v>
      </c>
      <c r="AI927">
        <v>0</v>
      </c>
      <c r="AJ927">
        <v>6983367.0765419304</v>
      </c>
      <c r="AK927" s="63">
        <v>14965.820910012801</v>
      </c>
      <c r="AL927">
        <v>396.07192657172499</v>
      </c>
      <c r="AM927">
        <v>78891.171681099702</v>
      </c>
      <c r="AN927">
        <v>8395.1587937771892</v>
      </c>
      <c r="AO927">
        <v>22720.96117296</v>
      </c>
      <c r="AP927">
        <v>396.07192657172499</v>
      </c>
      <c r="AQ927">
        <v>69679.580315536805</v>
      </c>
      <c r="AR927">
        <v>8395.1587937771892</v>
      </c>
      <c r="AS927">
        <v>21538.979938592202</v>
      </c>
      <c r="AT927">
        <v>0</v>
      </c>
    </row>
    <row r="928" spans="1:46" x14ac:dyDescent="0.25">
      <c r="A928" t="s">
        <v>3845</v>
      </c>
      <c r="B928">
        <v>2180</v>
      </c>
      <c r="C928" t="s">
        <v>195</v>
      </c>
      <c r="D928">
        <v>843</v>
      </c>
      <c r="E928" t="s">
        <v>1169</v>
      </c>
      <c r="F928" t="s">
        <v>2892</v>
      </c>
      <c r="G928" t="s">
        <v>2893</v>
      </c>
      <c r="H928" t="s">
        <v>2894</v>
      </c>
      <c r="I928" t="s">
        <v>2895</v>
      </c>
      <c r="J928">
        <v>371.57965359724199</v>
      </c>
      <c r="K928">
        <v>1</v>
      </c>
      <c r="L928">
        <v>2</v>
      </c>
      <c r="M928">
        <v>1</v>
      </c>
      <c r="N928">
        <v>3078397.1037532799</v>
      </c>
      <c r="O928">
        <v>1628293.2415282901</v>
      </c>
      <c r="P928">
        <v>975175.35616276599</v>
      </c>
      <c r="Q928">
        <v>300742.76294105698</v>
      </c>
      <c r="R928">
        <v>99438.022330550593</v>
      </c>
      <c r="S928">
        <v>156514.559769632</v>
      </c>
      <c r="T928">
        <v>3119090.85</v>
      </c>
      <c r="U928">
        <v>2962955.6367159402</v>
      </c>
      <c r="V928">
        <v>5362657.3544737101</v>
      </c>
      <c r="W928">
        <v>694819.89911482297</v>
      </c>
      <c r="X928">
        <v>0</v>
      </c>
      <c r="Y928">
        <v>0</v>
      </c>
      <c r="Z928">
        <v>0</v>
      </c>
      <c r="AA928">
        <v>24569.2331273907</v>
      </c>
      <c r="AB928">
        <v>0</v>
      </c>
      <c r="AC928">
        <v>156514.559769632</v>
      </c>
      <c r="AD928">
        <v>0</v>
      </c>
      <c r="AE928">
        <v>0</v>
      </c>
      <c r="AF928">
        <v>0</v>
      </c>
      <c r="AG928">
        <v>0</v>
      </c>
      <c r="AH928">
        <v>0</v>
      </c>
      <c r="AI928">
        <v>0</v>
      </c>
      <c r="AJ928">
        <v>6238561.04648556</v>
      </c>
      <c r="AK928" s="63">
        <v>16789.296685355101</v>
      </c>
      <c r="AL928">
        <v>396.07192657172499</v>
      </c>
      <c r="AM928">
        <v>78891.171681099702</v>
      </c>
      <c r="AN928">
        <v>8395.1587937771892</v>
      </c>
      <c r="AO928">
        <v>22720.96117296</v>
      </c>
      <c r="AP928">
        <v>396.07192657172499</v>
      </c>
      <c r="AQ928">
        <v>69679.580315536805</v>
      </c>
      <c r="AR928">
        <v>8395.1587937771892</v>
      </c>
      <c r="AS928">
        <v>21538.979938592202</v>
      </c>
      <c r="AT928">
        <v>0</v>
      </c>
    </row>
    <row r="929" spans="1:46" x14ac:dyDescent="0.25">
      <c r="A929" t="s">
        <v>3846</v>
      </c>
      <c r="B929">
        <v>2180</v>
      </c>
      <c r="C929" t="s">
        <v>195</v>
      </c>
      <c r="D929">
        <v>1363</v>
      </c>
      <c r="E929" t="s">
        <v>1170</v>
      </c>
      <c r="F929" t="s">
        <v>2892</v>
      </c>
      <c r="G929" t="s">
        <v>2911</v>
      </c>
      <c r="H929" t="s">
        <v>2894</v>
      </c>
      <c r="I929" t="s">
        <v>2895</v>
      </c>
      <c r="J929">
        <v>448.44427989632698</v>
      </c>
      <c r="K929">
        <v>1</v>
      </c>
      <c r="L929">
        <v>1</v>
      </c>
      <c r="M929">
        <v>1</v>
      </c>
      <c r="N929">
        <v>3367959.50638045</v>
      </c>
      <c r="O929">
        <v>1679325.09827304</v>
      </c>
      <c r="P929">
        <v>1058455.1855035401</v>
      </c>
      <c r="Q929">
        <v>362763.45128147601</v>
      </c>
      <c r="R929">
        <v>120007.68041695</v>
      </c>
      <c r="S929">
        <v>188891.01803529001</v>
      </c>
      <c r="T929">
        <v>3012641</v>
      </c>
      <c r="U929">
        <v>3575869.9218554501</v>
      </c>
      <c r="V929">
        <v>5772677.7051387196</v>
      </c>
      <c r="W929">
        <v>786181.61456155905</v>
      </c>
      <c r="X929">
        <v>0</v>
      </c>
      <c r="Y929">
        <v>0</v>
      </c>
      <c r="Z929">
        <v>0</v>
      </c>
      <c r="AA929">
        <v>29651.602155160399</v>
      </c>
      <c r="AB929">
        <v>0</v>
      </c>
      <c r="AC929">
        <v>188891.01803529001</v>
      </c>
      <c r="AD929">
        <v>0</v>
      </c>
      <c r="AE929">
        <v>0</v>
      </c>
      <c r="AF929">
        <v>0</v>
      </c>
      <c r="AG929">
        <v>0</v>
      </c>
      <c r="AH929">
        <v>0</v>
      </c>
      <c r="AI929">
        <v>0</v>
      </c>
      <c r="AJ929">
        <v>6777401.9398907302</v>
      </c>
      <c r="AK929" s="63">
        <v>15113.141684977099</v>
      </c>
      <c r="AL929">
        <v>396.07192657172499</v>
      </c>
      <c r="AM929">
        <v>78891.171681099702</v>
      </c>
      <c r="AN929">
        <v>8395.1587937771892</v>
      </c>
      <c r="AO929">
        <v>22720.96117296</v>
      </c>
      <c r="AP929">
        <v>3712.8033307938799</v>
      </c>
      <c r="AQ929">
        <v>25435.7452526624</v>
      </c>
      <c r="AR929">
        <v>14298.2142164857</v>
      </c>
      <c r="AS929">
        <v>22720.96117296</v>
      </c>
      <c r="AT929">
        <v>0</v>
      </c>
    </row>
    <row r="930" spans="1:46" x14ac:dyDescent="0.25">
      <c r="A930" t="s">
        <v>3847</v>
      </c>
      <c r="B930">
        <v>2180</v>
      </c>
      <c r="C930" t="s">
        <v>195</v>
      </c>
      <c r="D930">
        <v>866</v>
      </c>
      <c r="E930" t="s">
        <v>1172</v>
      </c>
      <c r="F930" t="s">
        <v>2892</v>
      </c>
      <c r="G930" t="s">
        <v>2893</v>
      </c>
      <c r="H930" t="s">
        <v>2894</v>
      </c>
      <c r="I930" t="s">
        <v>2895</v>
      </c>
      <c r="J930">
        <v>316.96288542059199</v>
      </c>
      <c r="K930">
        <v>2</v>
      </c>
      <c r="L930">
        <v>1</v>
      </c>
      <c r="M930">
        <v>1</v>
      </c>
      <c r="N930">
        <v>3306783.83344795</v>
      </c>
      <c r="O930">
        <v>1619644.5822296101</v>
      </c>
      <c r="P930">
        <v>1021934.05467337</v>
      </c>
      <c r="Q930">
        <v>282486.18413918797</v>
      </c>
      <c r="R930">
        <v>97422.089081797196</v>
      </c>
      <c r="S930">
        <v>133509.21126776299</v>
      </c>
      <c r="T930">
        <v>3800826.2</v>
      </c>
      <c r="U930">
        <v>2527444.5435719201</v>
      </c>
      <c r="V930">
        <v>5147969.4639045196</v>
      </c>
      <c r="W930">
        <v>1146743.36405162</v>
      </c>
      <c r="X930">
        <v>0</v>
      </c>
      <c r="Y930">
        <v>0</v>
      </c>
      <c r="Z930">
        <v>0</v>
      </c>
      <c r="AA930">
        <v>33557.915615772501</v>
      </c>
      <c r="AB930">
        <v>0</v>
      </c>
      <c r="AC930">
        <v>133509.21126776299</v>
      </c>
      <c r="AD930">
        <v>0</v>
      </c>
      <c r="AE930">
        <v>0</v>
      </c>
      <c r="AF930">
        <v>0</v>
      </c>
      <c r="AG930">
        <v>0</v>
      </c>
      <c r="AH930">
        <v>0</v>
      </c>
      <c r="AI930">
        <v>0</v>
      </c>
      <c r="AJ930">
        <v>6461779.9548396897</v>
      </c>
      <c r="AK930" s="63">
        <v>20386.5507668674</v>
      </c>
      <c r="AL930">
        <v>396.07192657172499</v>
      </c>
      <c r="AM930">
        <v>78891.171681099702</v>
      </c>
      <c r="AN930">
        <v>8395.1587937771892</v>
      </c>
      <c r="AO930">
        <v>22720.96117296</v>
      </c>
      <c r="AP930">
        <v>396.07192657172499</v>
      </c>
      <c r="AQ930">
        <v>69679.580315536805</v>
      </c>
      <c r="AR930">
        <v>8395.1587937771892</v>
      </c>
      <c r="AS930">
        <v>21538.979938592202</v>
      </c>
      <c r="AT930">
        <v>0</v>
      </c>
    </row>
    <row r="931" spans="1:46" x14ac:dyDescent="0.25">
      <c r="A931" t="s">
        <v>3848</v>
      </c>
      <c r="B931">
        <v>2180</v>
      </c>
      <c r="C931" t="s">
        <v>195</v>
      </c>
      <c r="D931">
        <v>844</v>
      </c>
      <c r="E931" t="s">
        <v>1173</v>
      </c>
      <c r="F931" t="s">
        <v>2892</v>
      </c>
      <c r="G931" t="s">
        <v>2893</v>
      </c>
      <c r="H931" t="s">
        <v>2894</v>
      </c>
      <c r="I931" t="s">
        <v>2895</v>
      </c>
      <c r="J931">
        <v>510.72649409972303</v>
      </c>
      <c r="K931">
        <v>1</v>
      </c>
      <c r="L931">
        <v>1</v>
      </c>
      <c r="M931">
        <v>1</v>
      </c>
      <c r="N931">
        <v>4017337.5583823002</v>
      </c>
      <c r="O931">
        <v>1743709.4071566199</v>
      </c>
      <c r="P931">
        <v>1182559.9197009699</v>
      </c>
      <c r="Q931">
        <v>413405.87779631303</v>
      </c>
      <c r="R931">
        <v>136674.95524429099</v>
      </c>
      <c r="S931">
        <v>215125.159875813</v>
      </c>
      <c r="T931">
        <v>3421182.86</v>
      </c>
      <c r="U931">
        <v>4072504.8582804902</v>
      </c>
      <c r="V931">
        <v>6393064.4677573601</v>
      </c>
      <c r="W931">
        <v>1066853.4835932199</v>
      </c>
      <c r="X931">
        <v>0</v>
      </c>
      <c r="Y931">
        <v>0</v>
      </c>
      <c r="Z931">
        <v>0</v>
      </c>
      <c r="AA931">
        <v>33769.766929897902</v>
      </c>
      <c r="AB931">
        <v>0</v>
      </c>
      <c r="AC931">
        <v>215125.159875813</v>
      </c>
      <c r="AD931">
        <v>0</v>
      </c>
      <c r="AE931">
        <v>0</v>
      </c>
      <c r="AF931">
        <v>0</v>
      </c>
      <c r="AG931">
        <v>0</v>
      </c>
      <c r="AH931">
        <v>0</v>
      </c>
      <c r="AI931">
        <v>0</v>
      </c>
      <c r="AJ931">
        <v>7708812.8781562997</v>
      </c>
      <c r="AK931" s="63">
        <v>15093.818251479101</v>
      </c>
      <c r="AL931">
        <v>396.07192657172499</v>
      </c>
      <c r="AM931">
        <v>78891.171681099702</v>
      </c>
      <c r="AN931">
        <v>8395.1587937771892</v>
      </c>
      <c r="AO931">
        <v>22720.96117296</v>
      </c>
      <c r="AP931">
        <v>396.07192657172499</v>
      </c>
      <c r="AQ931">
        <v>69679.580315536805</v>
      </c>
      <c r="AR931">
        <v>8395.1587937771892</v>
      </c>
      <c r="AS931">
        <v>21538.979938592202</v>
      </c>
      <c r="AT931">
        <v>0</v>
      </c>
    </row>
    <row r="932" spans="1:46" x14ac:dyDescent="0.25">
      <c r="A932" t="s">
        <v>3849</v>
      </c>
      <c r="B932">
        <v>2180</v>
      </c>
      <c r="C932" t="s">
        <v>195</v>
      </c>
      <c r="D932">
        <v>3991</v>
      </c>
      <c r="E932" t="s">
        <v>1174</v>
      </c>
      <c r="F932" t="s">
        <v>2906</v>
      </c>
      <c r="G932" t="s">
        <v>2893</v>
      </c>
      <c r="H932" t="s">
        <v>2894</v>
      </c>
      <c r="I932" t="s">
        <v>2895</v>
      </c>
      <c r="J932">
        <v>142.945945945945</v>
      </c>
      <c r="K932">
        <v>1</v>
      </c>
      <c r="L932">
        <v>1</v>
      </c>
      <c r="M932">
        <v>1</v>
      </c>
      <c r="N932">
        <v>371614.55535590299</v>
      </c>
      <c r="O932">
        <v>324462.81429492502</v>
      </c>
      <c r="P932">
        <v>289877.74737167201</v>
      </c>
      <c r="Q932">
        <v>115634.354194538</v>
      </c>
      <c r="R932">
        <v>38253.607342132702</v>
      </c>
      <c r="S932">
        <v>60210.836583732002</v>
      </c>
      <c r="T932">
        <v>0</v>
      </c>
      <c r="U932">
        <v>1139843.07855917</v>
      </c>
      <c r="V932">
        <v>902473.53847095696</v>
      </c>
      <c r="W932">
        <v>227917.80548283001</v>
      </c>
      <c r="X932">
        <v>0</v>
      </c>
      <c r="Y932">
        <v>0</v>
      </c>
      <c r="Z932">
        <v>0</v>
      </c>
      <c r="AA932">
        <v>9451.7346053831006</v>
      </c>
      <c r="AB932">
        <v>0</v>
      </c>
      <c r="AC932">
        <v>60210.836583732002</v>
      </c>
      <c r="AD932">
        <v>0</v>
      </c>
      <c r="AE932">
        <v>0</v>
      </c>
      <c r="AF932">
        <v>0</v>
      </c>
      <c r="AG932">
        <v>0</v>
      </c>
      <c r="AH932">
        <v>0</v>
      </c>
      <c r="AI932">
        <v>0</v>
      </c>
      <c r="AJ932">
        <v>1200053.9151429001</v>
      </c>
      <c r="AK932" s="63">
        <v>8395.1587937772001</v>
      </c>
      <c r="AL932">
        <v>396.07192657172499</v>
      </c>
      <c r="AM932">
        <v>78891.171681099702</v>
      </c>
      <c r="AN932">
        <v>8395.1587937771892</v>
      </c>
      <c r="AO932">
        <v>22720.96117296</v>
      </c>
      <c r="AP932">
        <v>396.07192657172499</v>
      </c>
      <c r="AQ932">
        <v>69679.580315536805</v>
      </c>
      <c r="AR932">
        <v>8395.1587937771892</v>
      </c>
      <c r="AS932">
        <v>21538.979938592202</v>
      </c>
      <c r="AT932">
        <v>0</v>
      </c>
    </row>
    <row r="933" spans="1:46" x14ac:dyDescent="0.25">
      <c r="A933" t="s">
        <v>3850</v>
      </c>
      <c r="B933">
        <v>2180</v>
      </c>
      <c r="C933" t="s">
        <v>195</v>
      </c>
      <c r="D933">
        <v>847</v>
      </c>
      <c r="E933" t="s">
        <v>1175</v>
      </c>
      <c r="F933" t="s">
        <v>2892</v>
      </c>
      <c r="G933" t="s">
        <v>2893</v>
      </c>
      <c r="H933" t="s">
        <v>2894</v>
      </c>
      <c r="I933" t="s">
        <v>2895</v>
      </c>
      <c r="J933">
        <v>700.70403691427202</v>
      </c>
      <c r="K933">
        <v>2</v>
      </c>
      <c r="L933">
        <v>1</v>
      </c>
      <c r="M933">
        <v>1</v>
      </c>
      <c r="N933">
        <v>6037906.2813986298</v>
      </c>
      <c r="O933">
        <v>3114441.7510277601</v>
      </c>
      <c r="P933">
        <v>1839551.27364399</v>
      </c>
      <c r="Q933">
        <v>567558.36032014503</v>
      </c>
      <c r="R933">
        <v>187514.63648575201</v>
      </c>
      <c r="S933">
        <v>295146.36445975601</v>
      </c>
      <c r="T933">
        <v>6159597.0099999998</v>
      </c>
      <c r="U933">
        <v>5587375.2928762902</v>
      </c>
      <c r="V933">
        <v>9083056.4403727893</v>
      </c>
      <c r="W933">
        <v>2617584.5828718301</v>
      </c>
      <c r="X933">
        <v>0</v>
      </c>
      <c r="Y933">
        <v>0</v>
      </c>
      <c r="Z933">
        <v>0</v>
      </c>
      <c r="AA933">
        <v>46331.279631663703</v>
      </c>
      <c r="AB933">
        <v>0</v>
      </c>
      <c r="AC933">
        <v>295146.36445975601</v>
      </c>
      <c r="AD933">
        <v>0</v>
      </c>
      <c r="AE933">
        <v>0</v>
      </c>
      <c r="AF933">
        <v>0</v>
      </c>
      <c r="AG933">
        <v>0</v>
      </c>
      <c r="AH933">
        <v>0</v>
      </c>
      <c r="AI933">
        <v>0</v>
      </c>
      <c r="AJ933">
        <v>12042118.667336</v>
      </c>
      <c r="AK933" s="63">
        <v>17185.7418152842</v>
      </c>
      <c r="AL933">
        <v>396.07192657172499</v>
      </c>
      <c r="AM933">
        <v>78891.171681099702</v>
      </c>
      <c r="AN933">
        <v>8395.1587937771892</v>
      </c>
      <c r="AO933">
        <v>22720.96117296</v>
      </c>
      <c r="AP933">
        <v>396.07192657172499</v>
      </c>
      <c r="AQ933">
        <v>69679.580315536805</v>
      </c>
      <c r="AR933">
        <v>8395.1587937771892</v>
      </c>
      <c r="AS933">
        <v>21538.979938592202</v>
      </c>
      <c r="AT933">
        <v>0</v>
      </c>
    </row>
    <row r="934" spans="1:46" x14ac:dyDescent="0.25">
      <c r="A934" t="s">
        <v>3851</v>
      </c>
      <c r="B934">
        <v>2180</v>
      </c>
      <c r="C934" t="s">
        <v>195</v>
      </c>
      <c r="D934">
        <v>2413</v>
      </c>
      <c r="E934" t="s">
        <v>1176</v>
      </c>
      <c r="F934" t="s">
        <v>2892</v>
      </c>
      <c r="G934" t="s">
        <v>2893</v>
      </c>
      <c r="H934" t="s">
        <v>2894</v>
      </c>
      <c r="I934" t="s">
        <v>2895</v>
      </c>
      <c r="J934">
        <v>403.298629615518</v>
      </c>
      <c r="K934">
        <v>1</v>
      </c>
      <c r="L934">
        <v>1</v>
      </c>
      <c r="M934">
        <v>1</v>
      </c>
      <c r="N934">
        <v>3243022.6174093401</v>
      </c>
      <c r="O934">
        <v>1407481.0444364799</v>
      </c>
      <c r="P934">
        <v>969286.64919230295</v>
      </c>
      <c r="Q934">
        <v>371794.77610813198</v>
      </c>
      <c r="R934">
        <v>107926.302609283</v>
      </c>
      <c r="S934">
        <v>169875.03717947801</v>
      </c>
      <c r="T934">
        <v>2883630.39</v>
      </c>
      <c r="U934">
        <v>3215880.9997555302</v>
      </c>
      <c r="V934">
        <v>5258665.6077548601</v>
      </c>
      <c r="W934">
        <v>814179.25719218899</v>
      </c>
      <c r="X934">
        <v>0</v>
      </c>
      <c r="Y934">
        <v>0</v>
      </c>
      <c r="Z934">
        <v>0</v>
      </c>
      <c r="AA934">
        <v>26666.524808489699</v>
      </c>
      <c r="AB934">
        <v>0</v>
      </c>
      <c r="AC934">
        <v>169875.03717947801</v>
      </c>
      <c r="AD934">
        <v>0</v>
      </c>
      <c r="AE934">
        <v>0</v>
      </c>
      <c r="AF934">
        <v>0</v>
      </c>
      <c r="AG934">
        <v>0</v>
      </c>
      <c r="AH934">
        <v>0</v>
      </c>
      <c r="AI934">
        <v>0</v>
      </c>
      <c r="AJ934">
        <v>6269386.4269350097</v>
      </c>
      <c r="AK934" s="63">
        <v>15545.2708403991</v>
      </c>
      <c r="AL934">
        <v>396.07192657172499</v>
      </c>
      <c r="AM934">
        <v>78891.171681099702</v>
      </c>
      <c r="AN934">
        <v>8395.1587937771892</v>
      </c>
      <c r="AO934">
        <v>22720.96117296</v>
      </c>
      <c r="AP934">
        <v>396.07192657172499</v>
      </c>
      <c r="AQ934">
        <v>69679.580315536805</v>
      </c>
      <c r="AR934">
        <v>8395.1587937771892</v>
      </c>
      <c r="AS934">
        <v>21538.979938592202</v>
      </c>
      <c r="AT934">
        <v>0</v>
      </c>
    </row>
    <row r="935" spans="1:46" x14ac:dyDescent="0.25">
      <c r="A935" t="s">
        <v>3852</v>
      </c>
      <c r="B935">
        <v>2180</v>
      </c>
      <c r="C935" t="s">
        <v>195</v>
      </c>
      <c r="D935">
        <v>911</v>
      </c>
      <c r="E935" t="s">
        <v>1177</v>
      </c>
      <c r="F935" t="s">
        <v>2892</v>
      </c>
      <c r="G935" t="s">
        <v>2903</v>
      </c>
      <c r="H935" t="s">
        <v>2904</v>
      </c>
      <c r="I935" t="s">
        <v>2895</v>
      </c>
      <c r="J935">
        <v>1916.7149119626599</v>
      </c>
      <c r="K935">
        <v>1</v>
      </c>
      <c r="L935">
        <v>1</v>
      </c>
      <c r="M935">
        <v>1</v>
      </c>
      <c r="N935">
        <v>15088991.426829699</v>
      </c>
      <c r="O935">
        <v>7879830.2756738197</v>
      </c>
      <c r="P935">
        <v>4741419.26179183</v>
      </c>
      <c r="Q935">
        <v>1551744.6710671601</v>
      </c>
      <c r="R935">
        <v>512929.96904407803</v>
      </c>
      <c r="S935">
        <v>807347.19392061105</v>
      </c>
      <c r="T935">
        <v>14491136.75</v>
      </c>
      <c r="U935">
        <v>15283778.854406601</v>
      </c>
      <c r="V935">
        <v>25799364.227777101</v>
      </c>
      <c r="W935">
        <v>3848816.19332533</v>
      </c>
      <c r="X935">
        <v>0</v>
      </c>
      <c r="Y935">
        <v>0</v>
      </c>
      <c r="Z935">
        <v>0</v>
      </c>
      <c r="AA935">
        <v>126735.183304198</v>
      </c>
      <c r="AB935">
        <v>0</v>
      </c>
      <c r="AC935">
        <v>807347.19392061105</v>
      </c>
      <c r="AD935">
        <v>0</v>
      </c>
      <c r="AE935">
        <v>0</v>
      </c>
      <c r="AF935">
        <v>0</v>
      </c>
      <c r="AG935">
        <v>0</v>
      </c>
      <c r="AH935">
        <v>0</v>
      </c>
      <c r="AI935">
        <v>0</v>
      </c>
      <c r="AJ935">
        <v>30582262.7983272</v>
      </c>
      <c r="AK935" s="63">
        <v>15955.5615743668</v>
      </c>
      <c r="AL935">
        <v>396.07192657172499</v>
      </c>
      <c r="AM935">
        <v>78891.171681099702</v>
      </c>
      <c r="AN935">
        <v>8395.1587937771892</v>
      </c>
      <c r="AO935">
        <v>22720.96117296</v>
      </c>
      <c r="AP935">
        <v>396.07192657172499</v>
      </c>
      <c r="AQ935">
        <v>78891.171681099702</v>
      </c>
      <c r="AR935">
        <v>10533.0598424251</v>
      </c>
      <c r="AS935">
        <v>20205.268405473002</v>
      </c>
      <c r="AT935">
        <v>0</v>
      </c>
    </row>
    <row r="936" spans="1:46" x14ac:dyDescent="0.25">
      <c r="A936" t="s">
        <v>3853</v>
      </c>
      <c r="B936">
        <v>2180</v>
      </c>
      <c r="C936" t="s">
        <v>195</v>
      </c>
      <c r="D936">
        <v>849</v>
      </c>
      <c r="E936" t="s">
        <v>1178</v>
      </c>
      <c r="F936" t="s">
        <v>2892</v>
      </c>
      <c r="G936" t="s">
        <v>2911</v>
      </c>
      <c r="H936" t="s">
        <v>2894</v>
      </c>
      <c r="I936" t="s">
        <v>2895</v>
      </c>
      <c r="J936">
        <v>436.40999135675298</v>
      </c>
      <c r="K936">
        <v>2</v>
      </c>
      <c r="L936">
        <v>2</v>
      </c>
      <c r="M936">
        <v>1</v>
      </c>
      <c r="N936">
        <v>3436483.20655016</v>
      </c>
      <c r="O936">
        <v>2108339.1544555398</v>
      </c>
      <c r="P936">
        <v>1101739.0284712701</v>
      </c>
      <c r="Q936">
        <v>353488.69247675198</v>
      </c>
      <c r="R936">
        <v>116787.197699595</v>
      </c>
      <c r="S936">
        <v>183822.00697755901</v>
      </c>
      <c r="T936">
        <v>3636928.11</v>
      </c>
      <c r="U936">
        <v>3479909.1696533202</v>
      </c>
      <c r="V936">
        <v>6025237.9554549102</v>
      </c>
      <c r="W936">
        <v>1062743.44171678</v>
      </c>
      <c r="X936">
        <v>0</v>
      </c>
      <c r="Y936">
        <v>0</v>
      </c>
      <c r="Z936">
        <v>0</v>
      </c>
      <c r="AA936">
        <v>28855.8824816296</v>
      </c>
      <c r="AB936">
        <v>0</v>
      </c>
      <c r="AC936">
        <v>183822.00697755901</v>
      </c>
      <c r="AD936">
        <v>0</v>
      </c>
      <c r="AE936">
        <v>0</v>
      </c>
      <c r="AF936">
        <v>0</v>
      </c>
      <c r="AG936">
        <v>0</v>
      </c>
      <c r="AH936">
        <v>0</v>
      </c>
      <c r="AI936">
        <v>0</v>
      </c>
      <c r="AJ936">
        <v>7300659.2866308903</v>
      </c>
      <c r="AK936" s="63">
        <v>16728.900417549801</v>
      </c>
      <c r="AL936">
        <v>396.07192657172499</v>
      </c>
      <c r="AM936">
        <v>78891.171681099702</v>
      </c>
      <c r="AN936">
        <v>8395.1587937771892</v>
      </c>
      <c r="AO936">
        <v>22720.96117296</v>
      </c>
      <c r="AP936">
        <v>3712.8033307938799</v>
      </c>
      <c r="AQ936">
        <v>25435.7452526624</v>
      </c>
      <c r="AR936">
        <v>14298.2142164857</v>
      </c>
      <c r="AS936">
        <v>22720.96117296</v>
      </c>
      <c r="AT936">
        <v>0</v>
      </c>
    </row>
    <row r="937" spans="1:46" x14ac:dyDescent="0.25">
      <c r="A937" t="s">
        <v>3854</v>
      </c>
      <c r="B937">
        <v>2180</v>
      </c>
      <c r="C937" t="s">
        <v>195</v>
      </c>
      <c r="D937">
        <v>850</v>
      </c>
      <c r="E937" t="s">
        <v>1179</v>
      </c>
      <c r="F937" t="s">
        <v>2892</v>
      </c>
      <c r="G937" t="s">
        <v>2893</v>
      </c>
      <c r="H937" t="s">
        <v>2894</v>
      </c>
      <c r="I937" t="s">
        <v>2895</v>
      </c>
      <c r="J937">
        <v>450.616863342204</v>
      </c>
      <c r="K937">
        <v>1</v>
      </c>
      <c r="L937">
        <v>1</v>
      </c>
      <c r="M937">
        <v>1</v>
      </c>
      <c r="N937">
        <v>3731526.1008585901</v>
      </c>
      <c r="O937">
        <v>1609687.7105869299</v>
      </c>
      <c r="P937">
        <v>1077482.6119631501</v>
      </c>
      <c r="Q937">
        <v>364626.93577699701</v>
      </c>
      <c r="R937">
        <v>120589.083082878</v>
      </c>
      <c r="S937">
        <v>189806.14064306</v>
      </c>
      <c r="T937">
        <v>3310718.46</v>
      </c>
      <c r="U937">
        <v>3593193.98226855</v>
      </c>
      <c r="V937">
        <v>6042700.0622385396</v>
      </c>
      <c r="W937">
        <v>831417.12439798599</v>
      </c>
      <c r="X937">
        <v>0</v>
      </c>
      <c r="Y937">
        <v>0</v>
      </c>
      <c r="Z937">
        <v>0</v>
      </c>
      <c r="AA937">
        <v>29795.255632022501</v>
      </c>
      <c r="AB937">
        <v>0</v>
      </c>
      <c r="AC937">
        <v>189806.14064306</v>
      </c>
      <c r="AD937">
        <v>0</v>
      </c>
      <c r="AE937">
        <v>0</v>
      </c>
      <c r="AF937">
        <v>0</v>
      </c>
      <c r="AG937">
        <v>0</v>
      </c>
      <c r="AH937">
        <v>0</v>
      </c>
      <c r="AI937">
        <v>0</v>
      </c>
      <c r="AJ937">
        <v>7093718.5829116004</v>
      </c>
      <c r="AK937" s="63">
        <v>15742.239494318599</v>
      </c>
      <c r="AL937">
        <v>396.07192657172499</v>
      </c>
      <c r="AM937">
        <v>78891.171681099702</v>
      </c>
      <c r="AN937">
        <v>8395.1587937771892</v>
      </c>
      <c r="AO937">
        <v>22720.96117296</v>
      </c>
      <c r="AP937">
        <v>396.07192657172499</v>
      </c>
      <c r="AQ937">
        <v>69679.580315536805</v>
      </c>
      <c r="AR937">
        <v>8395.1587937771892</v>
      </c>
      <c r="AS937">
        <v>21538.979938592202</v>
      </c>
      <c r="AT937">
        <v>0</v>
      </c>
    </row>
    <row r="938" spans="1:46" x14ac:dyDescent="0.25">
      <c r="A938" t="s">
        <v>3855</v>
      </c>
      <c r="B938">
        <v>2180</v>
      </c>
      <c r="C938" t="s">
        <v>195</v>
      </c>
      <c r="D938">
        <v>912</v>
      </c>
      <c r="E938" t="s">
        <v>1180</v>
      </c>
      <c r="F938" t="s">
        <v>2892</v>
      </c>
      <c r="G938" t="s">
        <v>2903</v>
      </c>
      <c r="H938" t="s">
        <v>2904</v>
      </c>
      <c r="I938" t="s">
        <v>2895</v>
      </c>
      <c r="J938">
        <v>1801.5761549915101</v>
      </c>
      <c r="K938">
        <v>1</v>
      </c>
      <c r="L938">
        <v>1</v>
      </c>
      <c r="M938">
        <v>1</v>
      </c>
      <c r="N938">
        <v>13684811.18764</v>
      </c>
      <c r="O938">
        <v>7063632.6276879804</v>
      </c>
      <c r="P938">
        <v>4105039.7884413199</v>
      </c>
      <c r="Q938">
        <v>1535469.35831438</v>
      </c>
      <c r="R938">
        <v>482117.81295326399</v>
      </c>
      <c r="S938">
        <v>758849.13519941305</v>
      </c>
      <c r="T938">
        <v>12505402.01</v>
      </c>
      <c r="U938">
        <v>14365668.7650369</v>
      </c>
      <c r="V938">
        <v>23109757.574487399</v>
      </c>
      <c r="W938">
        <v>3642191.1115970798</v>
      </c>
      <c r="X938">
        <v>0</v>
      </c>
      <c r="Y938">
        <v>0</v>
      </c>
      <c r="Z938">
        <v>0</v>
      </c>
      <c r="AA938">
        <v>119122.08895246001</v>
      </c>
      <c r="AB938">
        <v>0</v>
      </c>
      <c r="AC938">
        <v>758849.13519941305</v>
      </c>
      <c r="AD938">
        <v>0</v>
      </c>
      <c r="AE938">
        <v>0</v>
      </c>
      <c r="AF938">
        <v>0</v>
      </c>
      <c r="AG938">
        <v>0</v>
      </c>
      <c r="AH938">
        <v>0</v>
      </c>
      <c r="AI938">
        <v>0</v>
      </c>
      <c r="AJ938">
        <v>27629919.910236299</v>
      </c>
      <c r="AK938" s="63">
        <v>15336.5262043926</v>
      </c>
      <c r="AL938">
        <v>396.07192657172499</v>
      </c>
      <c r="AM938">
        <v>78891.171681099702</v>
      </c>
      <c r="AN938">
        <v>8395.1587937771892</v>
      </c>
      <c r="AO938">
        <v>22720.96117296</v>
      </c>
      <c r="AP938">
        <v>396.07192657172499</v>
      </c>
      <c r="AQ938">
        <v>78891.171681099702</v>
      </c>
      <c r="AR938">
        <v>10533.0598424251</v>
      </c>
      <c r="AS938">
        <v>20205.268405473002</v>
      </c>
      <c r="AT938">
        <v>0</v>
      </c>
    </row>
    <row r="939" spans="1:46" x14ac:dyDescent="0.25">
      <c r="A939" t="s">
        <v>3856</v>
      </c>
      <c r="B939">
        <v>2180</v>
      </c>
      <c r="C939" t="s">
        <v>195</v>
      </c>
      <c r="D939">
        <v>852</v>
      </c>
      <c r="E939" t="s">
        <v>1181</v>
      </c>
      <c r="F939" t="s">
        <v>2892</v>
      </c>
      <c r="G939" t="s">
        <v>2911</v>
      </c>
      <c r="H939" t="s">
        <v>2894</v>
      </c>
      <c r="I939" t="s">
        <v>2895</v>
      </c>
      <c r="J939">
        <v>566.89756250765799</v>
      </c>
      <c r="K939">
        <v>1</v>
      </c>
      <c r="L939">
        <v>1</v>
      </c>
      <c r="M939">
        <v>1</v>
      </c>
      <c r="N939">
        <v>4077518.4310312602</v>
      </c>
      <c r="O939">
        <v>1997957.3917682499</v>
      </c>
      <c r="P939">
        <v>1302560.50122478</v>
      </c>
      <c r="Q939">
        <v>458584.76853774802</v>
      </c>
      <c r="R939">
        <v>151706.83306807899</v>
      </c>
      <c r="S939">
        <v>238785.201426924</v>
      </c>
      <c r="T939">
        <v>3467918.07</v>
      </c>
      <c r="U939">
        <v>4520409.8556301203</v>
      </c>
      <c r="V939">
        <v>7000731.1522203498</v>
      </c>
      <c r="W939">
        <v>950112.91702051996</v>
      </c>
      <c r="X939">
        <v>0</v>
      </c>
      <c r="Y939">
        <v>0</v>
      </c>
      <c r="Z939">
        <v>0</v>
      </c>
      <c r="AA939">
        <v>37483.856389233697</v>
      </c>
      <c r="AB939">
        <v>0</v>
      </c>
      <c r="AC939">
        <v>238785.201426924</v>
      </c>
      <c r="AD939">
        <v>0</v>
      </c>
      <c r="AE939">
        <v>0</v>
      </c>
      <c r="AF939">
        <v>0</v>
      </c>
      <c r="AG939">
        <v>0</v>
      </c>
      <c r="AH939">
        <v>0</v>
      </c>
      <c r="AI939">
        <v>0</v>
      </c>
      <c r="AJ939">
        <v>8227113.1270570299</v>
      </c>
      <c r="AK939" s="63">
        <v>14512.5216108967</v>
      </c>
      <c r="AL939">
        <v>396.07192657172499</v>
      </c>
      <c r="AM939">
        <v>78891.171681099702</v>
      </c>
      <c r="AN939">
        <v>8395.1587937771892</v>
      </c>
      <c r="AO939">
        <v>22720.96117296</v>
      </c>
      <c r="AP939">
        <v>3712.8033307938799</v>
      </c>
      <c r="AQ939">
        <v>25435.7452526624</v>
      </c>
      <c r="AR939">
        <v>14298.2142164857</v>
      </c>
      <c r="AS939">
        <v>22720.96117296</v>
      </c>
      <c r="AT939">
        <v>0</v>
      </c>
    </row>
    <row r="940" spans="1:46" x14ac:dyDescent="0.25">
      <c r="A940" t="s">
        <v>3857</v>
      </c>
      <c r="B940">
        <v>2180</v>
      </c>
      <c r="C940" t="s">
        <v>195</v>
      </c>
      <c r="D940">
        <v>854</v>
      </c>
      <c r="E940" t="s">
        <v>1182</v>
      </c>
      <c r="F940" t="s">
        <v>2892</v>
      </c>
      <c r="G940" t="s">
        <v>2893</v>
      </c>
      <c r="H940" t="s">
        <v>2894</v>
      </c>
      <c r="I940" t="s">
        <v>2895</v>
      </c>
      <c r="J940">
        <v>368.95146555003703</v>
      </c>
      <c r="K940">
        <v>2</v>
      </c>
      <c r="L940">
        <v>2</v>
      </c>
      <c r="M940">
        <v>1</v>
      </c>
      <c r="N940">
        <v>3252425.9204323301</v>
      </c>
      <c r="O940">
        <v>1676032.8048028599</v>
      </c>
      <c r="P940">
        <v>955269.95657885005</v>
      </c>
      <c r="Q940">
        <v>298488.72274083202</v>
      </c>
      <c r="R940">
        <v>98734.695818464199</v>
      </c>
      <c r="S940">
        <v>155407.53011605001</v>
      </c>
      <c r="T940">
        <v>3338953.49</v>
      </c>
      <c r="U940">
        <v>2941998.6103733401</v>
      </c>
      <c r="V940">
        <v>5381720.8777354099</v>
      </c>
      <c r="W940">
        <v>874835.76803744398</v>
      </c>
      <c r="X940">
        <v>0</v>
      </c>
      <c r="Y940">
        <v>0</v>
      </c>
      <c r="Z940">
        <v>0</v>
      </c>
      <c r="AA940">
        <v>24395.454600473899</v>
      </c>
      <c r="AB940">
        <v>0</v>
      </c>
      <c r="AC940">
        <v>155407.53011605001</v>
      </c>
      <c r="AD940">
        <v>0</v>
      </c>
      <c r="AE940">
        <v>0</v>
      </c>
      <c r="AF940">
        <v>0</v>
      </c>
      <c r="AG940">
        <v>0</v>
      </c>
      <c r="AH940">
        <v>0</v>
      </c>
      <c r="AI940">
        <v>0</v>
      </c>
      <c r="AJ940">
        <v>6436359.6304893801</v>
      </c>
      <c r="AK940" s="63">
        <v>17445.003561360001</v>
      </c>
      <c r="AL940">
        <v>396.07192657172499</v>
      </c>
      <c r="AM940">
        <v>78891.171681099702</v>
      </c>
      <c r="AN940">
        <v>8395.1587937771892</v>
      </c>
      <c r="AO940">
        <v>22720.96117296</v>
      </c>
      <c r="AP940">
        <v>396.07192657172499</v>
      </c>
      <c r="AQ940">
        <v>69679.580315536805</v>
      </c>
      <c r="AR940">
        <v>8395.1587937771892</v>
      </c>
      <c r="AS940">
        <v>21538.979938592202</v>
      </c>
      <c r="AT940">
        <v>0</v>
      </c>
    </row>
    <row r="941" spans="1:46" x14ac:dyDescent="0.25">
      <c r="A941" t="s">
        <v>3858</v>
      </c>
      <c r="B941">
        <v>2180</v>
      </c>
      <c r="C941" t="s">
        <v>195</v>
      </c>
      <c r="D941">
        <v>894</v>
      </c>
      <c r="E941" t="s">
        <v>1183</v>
      </c>
      <c r="F941" t="s">
        <v>2892</v>
      </c>
      <c r="G941" t="s">
        <v>2911</v>
      </c>
      <c r="H941" t="s">
        <v>2894</v>
      </c>
      <c r="I941" t="s">
        <v>2895</v>
      </c>
      <c r="J941">
        <v>427.94949736881699</v>
      </c>
      <c r="K941">
        <v>1</v>
      </c>
      <c r="L941">
        <v>1</v>
      </c>
      <c r="M941">
        <v>1</v>
      </c>
      <c r="N941">
        <v>3541094.59990572</v>
      </c>
      <c r="O941">
        <v>2196088.0821702201</v>
      </c>
      <c r="P941">
        <v>1068206.4809975801</v>
      </c>
      <c r="Q941">
        <v>346194.53055331</v>
      </c>
      <c r="R941">
        <v>114523.094210733</v>
      </c>
      <c r="S941">
        <v>180258.328290807</v>
      </c>
      <c r="T941">
        <v>3853661.13</v>
      </c>
      <c r="U941">
        <v>3412445.6578375502</v>
      </c>
      <c r="V941">
        <v>6319546.0853753705</v>
      </c>
      <c r="W941">
        <v>918264.23664169398</v>
      </c>
      <c r="X941">
        <v>0</v>
      </c>
      <c r="Y941">
        <v>0</v>
      </c>
      <c r="Z941">
        <v>0</v>
      </c>
      <c r="AA941">
        <v>28296.465820490801</v>
      </c>
      <c r="AB941">
        <v>0</v>
      </c>
      <c r="AC941">
        <v>180258.328290807</v>
      </c>
      <c r="AD941">
        <v>0</v>
      </c>
      <c r="AE941">
        <v>0</v>
      </c>
      <c r="AF941">
        <v>0</v>
      </c>
      <c r="AG941">
        <v>0</v>
      </c>
      <c r="AH941">
        <v>0</v>
      </c>
      <c r="AI941">
        <v>0</v>
      </c>
      <c r="AJ941">
        <v>7446365.1161283702</v>
      </c>
      <c r="AK941" s="63">
        <v>17400.102493194201</v>
      </c>
      <c r="AL941">
        <v>396.07192657172499</v>
      </c>
      <c r="AM941">
        <v>78891.171681099702</v>
      </c>
      <c r="AN941">
        <v>8395.1587937771892</v>
      </c>
      <c r="AO941">
        <v>22720.96117296</v>
      </c>
      <c r="AP941">
        <v>3712.8033307938799</v>
      </c>
      <c r="AQ941">
        <v>25435.7452526624</v>
      </c>
      <c r="AR941">
        <v>14298.2142164857</v>
      </c>
      <c r="AS941">
        <v>22720.96117296</v>
      </c>
      <c r="AT941">
        <v>0</v>
      </c>
    </row>
    <row r="942" spans="1:46" x14ac:dyDescent="0.25">
      <c r="A942" t="s">
        <v>3859</v>
      </c>
      <c r="B942">
        <v>2180</v>
      </c>
      <c r="C942" t="s">
        <v>195</v>
      </c>
      <c r="D942">
        <v>842</v>
      </c>
      <c r="E942" t="s">
        <v>1184</v>
      </c>
      <c r="F942" t="s">
        <v>2892</v>
      </c>
      <c r="G942" t="s">
        <v>2893</v>
      </c>
      <c r="H942" t="s">
        <v>2894</v>
      </c>
      <c r="I942" t="s">
        <v>2895</v>
      </c>
      <c r="J942">
        <v>637.18419025810101</v>
      </c>
      <c r="K942">
        <v>4</v>
      </c>
      <c r="L942">
        <v>1</v>
      </c>
      <c r="M942">
        <v>1</v>
      </c>
      <c r="N942">
        <v>5596952.3338013496</v>
      </c>
      <c r="O942">
        <v>2672589.0384513098</v>
      </c>
      <c r="P942">
        <v>1907337.1948243401</v>
      </c>
      <c r="Q942">
        <v>516468.96634679899</v>
      </c>
      <c r="R942">
        <v>170516.16019922201</v>
      </c>
      <c r="S942">
        <v>268390.91447809199</v>
      </c>
      <c r="T942">
        <v>5782992.1500000004</v>
      </c>
      <c r="U942">
        <v>5080871.5436230097</v>
      </c>
      <c r="V942">
        <v>9055924.6311191805</v>
      </c>
      <c r="W942">
        <v>1765807.78119178</v>
      </c>
      <c r="X942">
        <v>0</v>
      </c>
      <c r="Y942">
        <v>0</v>
      </c>
      <c r="Z942">
        <v>0</v>
      </c>
      <c r="AA942">
        <v>42131.281312048603</v>
      </c>
      <c r="AB942">
        <v>0</v>
      </c>
      <c r="AC942">
        <v>268390.91447809199</v>
      </c>
      <c r="AD942">
        <v>0</v>
      </c>
      <c r="AE942">
        <v>0</v>
      </c>
      <c r="AF942">
        <v>0</v>
      </c>
      <c r="AG942">
        <v>0</v>
      </c>
      <c r="AH942">
        <v>0</v>
      </c>
      <c r="AI942">
        <v>0</v>
      </c>
      <c r="AJ942">
        <v>11132254.6081011</v>
      </c>
      <c r="AK942" s="63">
        <v>17471.015097835101</v>
      </c>
      <c r="AL942">
        <v>396.07192657172499</v>
      </c>
      <c r="AM942">
        <v>78891.171681099702</v>
      </c>
      <c r="AN942">
        <v>8395.1587937771892</v>
      </c>
      <c r="AO942">
        <v>22720.96117296</v>
      </c>
      <c r="AP942">
        <v>396.07192657172499</v>
      </c>
      <c r="AQ942">
        <v>69679.580315536805</v>
      </c>
      <c r="AR942">
        <v>8395.1587937771892</v>
      </c>
      <c r="AS942">
        <v>21538.979938592202</v>
      </c>
      <c r="AT942">
        <v>0</v>
      </c>
    </row>
    <row r="943" spans="1:46" x14ac:dyDescent="0.25">
      <c r="A943" t="s">
        <v>3860</v>
      </c>
      <c r="B943">
        <v>2180</v>
      </c>
      <c r="C943" t="s">
        <v>195</v>
      </c>
      <c r="D943">
        <v>855</v>
      </c>
      <c r="E943" t="s">
        <v>1185</v>
      </c>
      <c r="F943" t="s">
        <v>2892</v>
      </c>
      <c r="G943" t="s">
        <v>2893</v>
      </c>
      <c r="H943" t="s">
        <v>2894</v>
      </c>
      <c r="I943" t="s">
        <v>2895</v>
      </c>
      <c r="J943">
        <v>639.99543205175405</v>
      </c>
      <c r="K943">
        <v>1</v>
      </c>
      <c r="L943">
        <v>1</v>
      </c>
      <c r="M943">
        <v>1</v>
      </c>
      <c r="N943">
        <v>4696622.7793597598</v>
      </c>
      <c r="O943">
        <v>2244793.2958287299</v>
      </c>
      <c r="P943">
        <v>1422604.89610871</v>
      </c>
      <c r="Q943">
        <v>517716.38561015099</v>
      </c>
      <c r="R943">
        <v>171268.473523022</v>
      </c>
      <c r="S943">
        <v>269575.04893615498</v>
      </c>
      <c r="T943">
        <v>3949717.6</v>
      </c>
      <c r="U943">
        <v>5103288.23043036</v>
      </c>
      <c r="V943">
        <v>7952201.2075917898</v>
      </c>
      <c r="W943">
        <v>1058487.4592955301</v>
      </c>
      <c r="X943">
        <v>0</v>
      </c>
      <c r="Y943">
        <v>0</v>
      </c>
      <c r="Z943">
        <v>0</v>
      </c>
      <c r="AA943">
        <v>42317.163543050898</v>
      </c>
      <c r="AB943">
        <v>0</v>
      </c>
      <c r="AC943">
        <v>269575.04893615498</v>
      </c>
      <c r="AD943">
        <v>0</v>
      </c>
      <c r="AE943">
        <v>0</v>
      </c>
      <c r="AF943">
        <v>0</v>
      </c>
      <c r="AG943">
        <v>0</v>
      </c>
      <c r="AH943">
        <v>0</v>
      </c>
      <c r="AI943">
        <v>0</v>
      </c>
      <c r="AJ943">
        <v>9322580.8793665301</v>
      </c>
      <c r="AK943" s="63">
        <v>14566.636592201001</v>
      </c>
      <c r="AL943">
        <v>396.07192657172499</v>
      </c>
      <c r="AM943">
        <v>78891.171681099702</v>
      </c>
      <c r="AN943">
        <v>8395.1587937771892</v>
      </c>
      <c r="AO943">
        <v>22720.96117296</v>
      </c>
      <c r="AP943">
        <v>396.07192657172499</v>
      </c>
      <c r="AQ943">
        <v>69679.580315536805</v>
      </c>
      <c r="AR943">
        <v>8395.1587937771892</v>
      </c>
      <c r="AS943">
        <v>21538.979938592202</v>
      </c>
      <c r="AT943">
        <v>0</v>
      </c>
    </row>
    <row r="944" spans="1:46" x14ac:dyDescent="0.25">
      <c r="A944" t="s">
        <v>3861</v>
      </c>
      <c r="B944">
        <v>2180</v>
      </c>
      <c r="C944" t="s">
        <v>195</v>
      </c>
      <c r="D944">
        <v>858</v>
      </c>
      <c r="E944" t="s">
        <v>1186</v>
      </c>
      <c r="F944" t="s">
        <v>2892</v>
      </c>
      <c r="G944" t="s">
        <v>2911</v>
      </c>
      <c r="H944" t="s">
        <v>2894</v>
      </c>
      <c r="I944" t="s">
        <v>2895</v>
      </c>
      <c r="J944">
        <v>651.71862273229601</v>
      </c>
      <c r="K944">
        <v>1</v>
      </c>
      <c r="L944">
        <v>1</v>
      </c>
      <c r="M944">
        <v>1</v>
      </c>
      <c r="N944">
        <v>4468843.1224827999</v>
      </c>
      <c r="O944">
        <v>2371995.81078937</v>
      </c>
      <c r="P944">
        <v>1492665.10287746</v>
      </c>
      <c r="Q944">
        <v>527199.71565125999</v>
      </c>
      <c r="R944">
        <v>183195.703684554</v>
      </c>
      <c r="S944">
        <v>274513.02121396299</v>
      </c>
      <c r="T944">
        <v>3847131.15</v>
      </c>
      <c r="U944">
        <v>5196768.3054854404</v>
      </c>
      <c r="V944">
        <v>7854826.7850920102</v>
      </c>
      <c r="W944">
        <v>1137190.35729083</v>
      </c>
      <c r="X944">
        <v>0</v>
      </c>
      <c r="Y944">
        <v>0</v>
      </c>
      <c r="Z944">
        <v>0</v>
      </c>
      <c r="AA944">
        <v>51882.313102610198</v>
      </c>
      <c r="AB944">
        <v>0</v>
      </c>
      <c r="AC944">
        <v>274513.02121396299</v>
      </c>
      <c r="AD944">
        <v>0</v>
      </c>
      <c r="AE944">
        <v>0</v>
      </c>
      <c r="AF944">
        <v>0</v>
      </c>
      <c r="AG944">
        <v>0</v>
      </c>
      <c r="AH944">
        <v>0</v>
      </c>
      <c r="AI944">
        <v>0</v>
      </c>
      <c r="AJ944">
        <v>9318412.47669941</v>
      </c>
      <c r="AK944" s="63">
        <v>14298.2142164857</v>
      </c>
      <c r="AL944">
        <v>396.07192657172499</v>
      </c>
      <c r="AM944">
        <v>78891.171681099702</v>
      </c>
      <c r="AN944">
        <v>8395.1587937771892</v>
      </c>
      <c r="AO944">
        <v>22720.96117296</v>
      </c>
      <c r="AP944">
        <v>3712.8033307938799</v>
      </c>
      <c r="AQ944">
        <v>25435.7452526624</v>
      </c>
      <c r="AR944">
        <v>14298.2142164857</v>
      </c>
      <c r="AS944">
        <v>22720.96117296</v>
      </c>
      <c r="AT944">
        <v>0</v>
      </c>
    </row>
    <row r="945" spans="1:46" x14ac:dyDescent="0.25">
      <c r="A945" t="s">
        <v>4326</v>
      </c>
      <c r="B945">
        <v>2180</v>
      </c>
      <c r="C945" t="s">
        <v>195</v>
      </c>
      <c r="D945">
        <v>922</v>
      </c>
      <c r="E945" t="s">
        <v>4327</v>
      </c>
      <c r="F945" t="s">
        <v>2892</v>
      </c>
      <c r="G945" t="s">
        <v>2903</v>
      </c>
      <c r="H945" t="s">
        <v>2904</v>
      </c>
      <c r="I945" t="s">
        <v>2895</v>
      </c>
      <c r="J945">
        <v>1546.59093960472</v>
      </c>
      <c r="K945">
        <v>1</v>
      </c>
      <c r="L945">
        <v>1</v>
      </c>
      <c r="M945">
        <v>1</v>
      </c>
      <c r="N945">
        <v>11970198.687020401</v>
      </c>
      <c r="O945">
        <v>6642759.1312376</v>
      </c>
      <c r="P945">
        <v>3601314.1178215402</v>
      </c>
      <c r="Q945">
        <v>1251195.6034523901</v>
      </c>
      <c r="R945">
        <v>413881.49996860599</v>
      </c>
      <c r="S945">
        <v>651445.78749812301</v>
      </c>
      <c r="T945">
        <v>11546918.300000001</v>
      </c>
      <c r="U945">
        <v>12332430.739500601</v>
      </c>
      <c r="V945">
        <v>20710121.247016702</v>
      </c>
      <c r="W945">
        <v>3066965.59114965</v>
      </c>
      <c r="X945">
        <v>0</v>
      </c>
      <c r="Y945">
        <v>0</v>
      </c>
      <c r="Z945">
        <v>0</v>
      </c>
      <c r="AA945">
        <v>102262.201334214</v>
      </c>
      <c r="AB945">
        <v>0</v>
      </c>
      <c r="AC945">
        <v>651445.78749812301</v>
      </c>
      <c r="AD945">
        <v>0</v>
      </c>
      <c r="AE945">
        <v>0</v>
      </c>
      <c r="AF945">
        <v>0</v>
      </c>
      <c r="AG945">
        <v>0</v>
      </c>
      <c r="AH945">
        <v>0</v>
      </c>
      <c r="AI945">
        <v>0</v>
      </c>
      <c r="AJ945">
        <v>24530794.826998599</v>
      </c>
      <c r="AK945" s="63">
        <v>15861.204277627799</v>
      </c>
      <c r="AL945">
        <v>396.07192657172499</v>
      </c>
      <c r="AM945">
        <v>78891.171681099702</v>
      </c>
      <c r="AN945">
        <v>8395.1587937771892</v>
      </c>
      <c r="AO945">
        <v>22720.96117296</v>
      </c>
      <c r="AP945">
        <v>396.07192657172499</v>
      </c>
      <c r="AQ945">
        <v>78891.171681099702</v>
      </c>
      <c r="AR945">
        <v>10533.0598424251</v>
      </c>
      <c r="AS945">
        <v>20205.268405473002</v>
      </c>
      <c r="AT945">
        <v>0</v>
      </c>
    </row>
    <row r="946" spans="1:46" x14ac:dyDescent="0.25">
      <c r="A946" t="s">
        <v>3862</v>
      </c>
      <c r="B946">
        <v>2180</v>
      </c>
      <c r="C946" t="s">
        <v>195</v>
      </c>
      <c r="D946">
        <v>861</v>
      </c>
      <c r="E946" t="s">
        <v>1187</v>
      </c>
      <c r="F946" t="s">
        <v>2892</v>
      </c>
      <c r="G946" t="s">
        <v>2893</v>
      </c>
      <c r="H946" t="s">
        <v>2894</v>
      </c>
      <c r="I946" t="s">
        <v>2895</v>
      </c>
      <c r="J946">
        <v>323.69189283528902</v>
      </c>
      <c r="K946">
        <v>1</v>
      </c>
      <c r="L946">
        <v>1</v>
      </c>
      <c r="M946">
        <v>1</v>
      </c>
      <c r="N946">
        <v>2618913.6089198301</v>
      </c>
      <c r="O946">
        <v>1355285.32655327</v>
      </c>
      <c r="P946">
        <v>792487.85882585996</v>
      </c>
      <c r="Q946">
        <v>261846.55142420201</v>
      </c>
      <c r="R946">
        <v>86622.831353574904</v>
      </c>
      <c r="S946">
        <v>136343.56353383101</v>
      </c>
      <c r="T946">
        <v>2534054.9</v>
      </c>
      <c r="U946">
        <v>2581101.27707673</v>
      </c>
      <c r="V946">
        <v>4475759.3535702098</v>
      </c>
      <c r="W946">
        <v>617993.97892253904</v>
      </c>
      <c r="X946">
        <v>0</v>
      </c>
      <c r="Y946">
        <v>0</v>
      </c>
      <c r="Z946">
        <v>0</v>
      </c>
      <c r="AA946">
        <v>21402.844583995298</v>
      </c>
      <c r="AB946">
        <v>0</v>
      </c>
      <c r="AC946">
        <v>136343.56353383101</v>
      </c>
      <c r="AD946">
        <v>0</v>
      </c>
      <c r="AE946">
        <v>0</v>
      </c>
      <c r="AF946">
        <v>0</v>
      </c>
      <c r="AG946">
        <v>0</v>
      </c>
      <c r="AH946">
        <v>0</v>
      </c>
      <c r="AI946">
        <v>0</v>
      </c>
      <c r="AJ946">
        <v>5251499.74061058</v>
      </c>
      <c r="AK946" s="63">
        <v>16223.760485971799</v>
      </c>
      <c r="AL946">
        <v>396.07192657172499</v>
      </c>
      <c r="AM946">
        <v>78891.171681099702</v>
      </c>
      <c r="AN946">
        <v>8395.1587937771892</v>
      </c>
      <c r="AO946">
        <v>22720.96117296</v>
      </c>
      <c r="AP946">
        <v>396.07192657172499</v>
      </c>
      <c r="AQ946">
        <v>69679.580315536805</v>
      </c>
      <c r="AR946">
        <v>8395.1587937771892</v>
      </c>
      <c r="AS946">
        <v>21538.979938592202</v>
      </c>
      <c r="AT946">
        <v>0</v>
      </c>
    </row>
    <row r="947" spans="1:46" x14ac:dyDescent="0.25">
      <c r="A947" t="s">
        <v>3863</v>
      </c>
      <c r="B947">
        <v>2180</v>
      </c>
      <c r="C947" t="s">
        <v>195</v>
      </c>
      <c r="D947">
        <v>1277</v>
      </c>
      <c r="E947" t="s">
        <v>1188</v>
      </c>
      <c r="F947" t="s">
        <v>2892</v>
      </c>
      <c r="G947" t="s">
        <v>2911</v>
      </c>
      <c r="H947" t="s">
        <v>2894</v>
      </c>
      <c r="I947" t="s">
        <v>2895</v>
      </c>
      <c r="J947">
        <v>789.866197704417</v>
      </c>
      <c r="K947">
        <v>1</v>
      </c>
      <c r="L947">
        <v>1</v>
      </c>
      <c r="M947">
        <v>1</v>
      </c>
      <c r="N947">
        <v>5577006.7906355998</v>
      </c>
      <c r="O947">
        <v>2755994.8648125301</v>
      </c>
      <c r="P947">
        <v>1939934.8621793699</v>
      </c>
      <c r="Q947">
        <v>639046.21702039998</v>
      </c>
      <c r="R947">
        <v>211375.22424899001</v>
      </c>
      <c r="S947">
        <v>332702.71666870901</v>
      </c>
      <c r="T947">
        <v>4825008.5199999996</v>
      </c>
      <c r="U947">
        <v>6298349.4388968898</v>
      </c>
      <c r="V947">
        <v>9764672.5351396594</v>
      </c>
      <c r="W947">
        <v>1306458.6493281899</v>
      </c>
      <c r="X947">
        <v>0</v>
      </c>
      <c r="Y947">
        <v>0</v>
      </c>
      <c r="Z947">
        <v>0</v>
      </c>
      <c r="AA947">
        <v>52226.774429044097</v>
      </c>
      <c r="AB947">
        <v>0</v>
      </c>
      <c r="AC947">
        <v>332702.71666870901</v>
      </c>
      <c r="AD947">
        <v>0</v>
      </c>
      <c r="AE947">
        <v>0</v>
      </c>
      <c r="AF947">
        <v>0</v>
      </c>
      <c r="AG947">
        <v>0</v>
      </c>
      <c r="AH947">
        <v>0</v>
      </c>
      <c r="AI947">
        <v>0</v>
      </c>
      <c r="AJ947">
        <v>11456060.6755656</v>
      </c>
      <c r="AK947" s="63">
        <v>14503.7991356767</v>
      </c>
      <c r="AL947">
        <v>396.07192657172499</v>
      </c>
      <c r="AM947">
        <v>78891.171681099702</v>
      </c>
      <c r="AN947">
        <v>8395.1587937771892</v>
      </c>
      <c r="AO947">
        <v>22720.96117296</v>
      </c>
      <c r="AP947">
        <v>3712.8033307938799</v>
      </c>
      <c r="AQ947">
        <v>25435.7452526624</v>
      </c>
      <c r="AR947">
        <v>14298.2142164857</v>
      </c>
      <c r="AS947">
        <v>22720.96117296</v>
      </c>
      <c r="AT947">
        <v>0</v>
      </c>
    </row>
    <row r="948" spans="1:46" x14ac:dyDescent="0.25">
      <c r="A948" t="s">
        <v>3864</v>
      </c>
      <c r="B948">
        <v>2180</v>
      </c>
      <c r="C948" t="s">
        <v>195</v>
      </c>
      <c r="D948">
        <v>862</v>
      </c>
      <c r="E948" t="s">
        <v>1189</v>
      </c>
      <c r="F948" t="s">
        <v>2892</v>
      </c>
      <c r="G948" t="s">
        <v>2893</v>
      </c>
      <c r="H948" t="s">
        <v>2894</v>
      </c>
      <c r="I948" t="s">
        <v>2895</v>
      </c>
      <c r="J948">
        <v>352.074542981261</v>
      </c>
      <c r="K948">
        <v>2</v>
      </c>
      <c r="L948">
        <v>2</v>
      </c>
      <c r="M948">
        <v>1</v>
      </c>
      <c r="N948">
        <v>3047847.66335948</v>
      </c>
      <c r="O948">
        <v>1689060.1211590299</v>
      </c>
      <c r="P948">
        <v>1017166.1811502801</v>
      </c>
      <c r="Q948">
        <v>284806.345059763</v>
      </c>
      <c r="R948">
        <v>94218.281135856407</v>
      </c>
      <c r="S948">
        <v>148298.73370982599</v>
      </c>
      <c r="T948">
        <v>3325675.63</v>
      </c>
      <c r="U948">
        <v>2807422.9618644002</v>
      </c>
      <c r="V948">
        <v>5095093.5396869602</v>
      </c>
      <c r="W948">
        <v>1014725.51724871</v>
      </c>
      <c r="X948">
        <v>0</v>
      </c>
      <c r="Y948">
        <v>0</v>
      </c>
      <c r="Z948">
        <v>0</v>
      </c>
      <c r="AA948">
        <v>23279.534928740199</v>
      </c>
      <c r="AB948">
        <v>0</v>
      </c>
      <c r="AC948">
        <v>148298.73370982599</v>
      </c>
      <c r="AD948">
        <v>0</v>
      </c>
      <c r="AE948">
        <v>0</v>
      </c>
      <c r="AF948">
        <v>0</v>
      </c>
      <c r="AG948">
        <v>0</v>
      </c>
      <c r="AH948">
        <v>0</v>
      </c>
      <c r="AI948">
        <v>0</v>
      </c>
      <c r="AJ948">
        <v>6281397.3255742304</v>
      </c>
      <c r="AK948" s="63">
        <v>17841.100558947699</v>
      </c>
      <c r="AL948">
        <v>396.07192657172499</v>
      </c>
      <c r="AM948">
        <v>78891.171681099702</v>
      </c>
      <c r="AN948">
        <v>8395.1587937771892</v>
      </c>
      <c r="AO948">
        <v>22720.96117296</v>
      </c>
      <c r="AP948">
        <v>396.07192657172499</v>
      </c>
      <c r="AQ948">
        <v>69679.580315536805</v>
      </c>
      <c r="AR948">
        <v>8395.1587937771892</v>
      </c>
      <c r="AS948">
        <v>21538.979938592202</v>
      </c>
      <c r="AT948">
        <v>0</v>
      </c>
    </row>
    <row r="949" spans="1:46" x14ac:dyDescent="0.25">
      <c r="A949" t="s">
        <v>3865</v>
      </c>
      <c r="B949">
        <v>2180</v>
      </c>
      <c r="C949" t="s">
        <v>195</v>
      </c>
      <c r="D949">
        <v>913</v>
      </c>
      <c r="E949" t="s">
        <v>792</v>
      </c>
      <c r="F949" t="s">
        <v>2892</v>
      </c>
      <c r="G949" t="s">
        <v>2903</v>
      </c>
      <c r="H949" t="s">
        <v>2904</v>
      </c>
      <c r="I949" t="s">
        <v>2895</v>
      </c>
      <c r="J949">
        <v>632.81502506959998</v>
      </c>
      <c r="K949">
        <v>1</v>
      </c>
      <c r="L949">
        <v>1</v>
      </c>
      <c r="M949">
        <v>1</v>
      </c>
      <c r="N949">
        <v>6522161.7568122</v>
      </c>
      <c r="O949">
        <v>3596055.9318002099</v>
      </c>
      <c r="P949">
        <v>1720062.3761513799</v>
      </c>
      <c r="Q949">
        <v>512007.88423055102</v>
      </c>
      <c r="R949">
        <v>169358.92270957399</v>
      </c>
      <c r="S949">
        <v>266550.56084349798</v>
      </c>
      <c r="T949">
        <v>7473614.8099999996</v>
      </c>
      <c r="U949">
        <v>5046032.0617039101</v>
      </c>
      <c r="V949">
        <v>10923152.676307401</v>
      </c>
      <c r="W949">
        <v>1554639.81783055</v>
      </c>
      <c r="X949">
        <v>0</v>
      </c>
      <c r="Y949">
        <v>0</v>
      </c>
      <c r="Z949">
        <v>0</v>
      </c>
      <c r="AA949">
        <v>41854.377565985997</v>
      </c>
      <c r="AB949">
        <v>0</v>
      </c>
      <c r="AC949">
        <v>266550.56084349798</v>
      </c>
      <c r="AD949">
        <v>0</v>
      </c>
      <c r="AE949">
        <v>0</v>
      </c>
      <c r="AF949">
        <v>0</v>
      </c>
      <c r="AG949">
        <v>0</v>
      </c>
      <c r="AH949">
        <v>0</v>
      </c>
      <c r="AI949">
        <v>0</v>
      </c>
      <c r="AJ949">
        <v>12786197.4325474</v>
      </c>
      <c r="AK949" s="63">
        <v>20205.268405473002</v>
      </c>
      <c r="AL949">
        <v>396.07192657172499</v>
      </c>
      <c r="AM949">
        <v>78891.171681099702</v>
      </c>
      <c r="AN949">
        <v>8395.1587937771892</v>
      </c>
      <c r="AO949">
        <v>22720.96117296</v>
      </c>
      <c r="AP949">
        <v>396.07192657172499</v>
      </c>
      <c r="AQ949">
        <v>78891.171681099702</v>
      </c>
      <c r="AR949">
        <v>10533.0598424251</v>
      </c>
      <c r="AS949">
        <v>20205.268405473002</v>
      </c>
      <c r="AT949">
        <v>0</v>
      </c>
    </row>
    <row r="950" spans="1:46" x14ac:dyDescent="0.25">
      <c r="A950" t="s">
        <v>3866</v>
      </c>
      <c r="B950">
        <v>2180</v>
      </c>
      <c r="C950" t="s">
        <v>195</v>
      </c>
      <c r="D950">
        <v>5218</v>
      </c>
      <c r="E950" t="s">
        <v>1191</v>
      </c>
      <c r="F950" t="s">
        <v>2906</v>
      </c>
      <c r="G950" t="s">
        <v>2893</v>
      </c>
      <c r="H950" t="s">
        <v>2894</v>
      </c>
      <c r="I950" t="s">
        <v>2895</v>
      </c>
      <c r="J950">
        <v>211.52918143728999</v>
      </c>
      <c r="K950">
        <v>1</v>
      </c>
      <c r="L950">
        <v>1</v>
      </c>
      <c r="M950">
        <v>1</v>
      </c>
      <c r="N950">
        <v>549909.42334483599</v>
      </c>
      <c r="O950">
        <v>480135.012297576</v>
      </c>
      <c r="P950">
        <v>428956.56965048</v>
      </c>
      <c r="Q950">
        <v>171113.91391295401</v>
      </c>
      <c r="R950">
        <v>56607.091544693001</v>
      </c>
      <c r="S950">
        <v>89099.056933223896</v>
      </c>
      <c r="T950">
        <v>0</v>
      </c>
      <c r="U950">
        <v>1686722.0107505401</v>
      </c>
      <c r="V950">
        <v>1335466.2673243301</v>
      </c>
      <c r="W950">
        <v>337269.21396566002</v>
      </c>
      <c r="X950">
        <v>0</v>
      </c>
      <c r="Y950">
        <v>0</v>
      </c>
      <c r="Z950">
        <v>0</v>
      </c>
      <c r="AA950">
        <v>13986.5294605504</v>
      </c>
      <c r="AB950">
        <v>0</v>
      </c>
      <c r="AC950">
        <v>89099.056933223896</v>
      </c>
      <c r="AD950">
        <v>0</v>
      </c>
      <c r="AE950">
        <v>0</v>
      </c>
      <c r="AF950">
        <v>0</v>
      </c>
      <c r="AG950">
        <v>0</v>
      </c>
      <c r="AH950">
        <v>0</v>
      </c>
      <c r="AI950">
        <v>0</v>
      </c>
      <c r="AJ950">
        <v>1775821.0676837701</v>
      </c>
      <c r="AK950" s="63">
        <v>8395.1587937772292</v>
      </c>
      <c r="AL950">
        <v>396.07192657172499</v>
      </c>
      <c r="AM950">
        <v>78891.171681099702</v>
      </c>
      <c r="AN950">
        <v>8395.1587937771892</v>
      </c>
      <c r="AO950">
        <v>22720.96117296</v>
      </c>
      <c r="AP950">
        <v>396.07192657172499</v>
      </c>
      <c r="AQ950">
        <v>69679.580315536805</v>
      </c>
      <c r="AR950">
        <v>8395.1587937771892</v>
      </c>
      <c r="AS950">
        <v>21538.979938592202</v>
      </c>
      <c r="AT950">
        <v>0</v>
      </c>
    </row>
    <row r="951" spans="1:46" x14ac:dyDescent="0.25">
      <c r="A951" t="s">
        <v>3867</v>
      </c>
      <c r="B951">
        <v>2180</v>
      </c>
      <c r="C951" t="s">
        <v>195</v>
      </c>
      <c r="D951">
        <v>864</v>
      </c>
      <c r="E951" t="s">
        <v>1192</v>
      </c>
      <c r="F951" t="s">
        <v>2892</v>
      </c>
      <c r="G951" t="s">
        <v>2893</v>
      </c>
      <c r="H951" t="s">
        <v>2894</v>
      </c>
      <c r="I951" t="s">
        <v>2895</v>
      </c>
      <c r="J951">
        <v>479.25428245143399</v>
      </c>
      <c r="K951">
        <v>5</v>
      </c>
      <c r="L951">
        <v>1</v>
      </c>
      <c r="M951">
        <v>1</v>
      </c>
      <c r="N951">
        <v>4170866.33457124</v>
      </c>
      <c r="O951">
        <v>2150478.7371038501</v>
      </c>
      <c r="P951">
        <v>1364140.7161040399</v>
      </c>
      <c r="Q951">
        <v>399178.82161293703</v>
      </c>
      <c r="R951">
        <v>128417.71130715001</v>
      </c>
      <c r="S951">
        <v>201868.623078328</v>
      </c>
      <c r="T951">
        <v>4391535.1399999997</v>
      </c>
      <c r="U951">
        <v>3821547.1806992199</v>
      </c>
      <c r="V951">
        <v>6808966.68423869</v>
      </c>
      <c r="W951">
        <v>1372261.8448949601</v>
      </c>
      <c r="X951">
        <v>0</v>
      </c>
      <c r="Y951">
        <v>0</v>
      </c>
      <c r="Z951">
        <v>0</v>
      </c>
      <c r="AA951">
        <v>31853.7915655699</v>
      </c>
      <c r="AB951">
        <v>0</v>
      </c>
      <c r="AC951">
        <v>201868.623078328</v>
      </c>
      <c r="AD951">
        <v>0</v>
      </c>
      <c r="AE951">
        <v>0</v>
      </c>
      <c r="AF951">
        <v>0</v>
      </c>
      <c r="AG951">
        <v>0</v>
      </c>
      <c r="AH951">
        <v>0</v>
      </c>
      <c r="AI951">
        <v>0</v>
      </c>
      <c r="AJ951">
        <v>8414950.9437775593</v>
      </c>
      <c r="AK951" s="63">
        <v>17558.426188148402</v>
      </c>
      <c r="AL951">
        <v>396.07192657172499</v>
      </c>
      <c r="AM951">
        <v>78891.171681099702</v>
      </c>
      <c r="AN951">
        <v>8395.1587937771892</v>
      </c>
      <c r="AO951">
        <v>22720.96117296</v>
      </c>
      <c r="AP951">
        <v>396.07192657172499</v>
      </c>
      <c r="AQ951">
        <v>69679.580315536805</v>
      </c>
      <c r="AR951">
        <v>8395.1587937771892</v>
      </c>
      <c r="AS951">
        <v>21538.979938592202</v>
      </c>
      <c r="AT951">
        <v>0</v>
      </c>
    </row>
    <row r="952" spans="1:46" x14ac:dyDescent="0.25">
      <c r="A952" t="s">
        <v>3868</v>
      </c>
      <c r="B952">
        <v>2180</v>
      </c>
      <c r="C952" t="s">
        <v>195</v>
      </c>
      <c r="D952">
        <v>1243</v>
      </c>
      <c r="E952" t="s">
        <v>1193</v>
      </c>
      <c r="F952" t="s">
        <v>2892</v>
      </c>
      <c r="G952" t="s">
        <v>2911</v>
      </c>
      <c r="H952" t="s">
        <v>2894</v>
      </c>
      <c r="I952" t="s">
        <v>2895</v>
      </c>
      <c r="J952">
        <v>437.29563124764297</v>
      </c>
      <c r="K952">
        <v>2</v>
      </c>
      <c r="L952">
        <v>1</v>
      </c>
      <c r="M952">
        <v>1</v>
      </c>
      <c r="N952">
        <v>3301775.1820573602</v>
      </c>
      <c r="O952">
        <v>2104040.2753202901</v>
      </c>
      <c r="P952">
        <v>1113487.7431304599</v>
      </c>
      <c r="Q952">
        <v>354245.38990779402</v>
      </c>
      <c r="R952">
        <v>117024.202816519</v>
      </c>
      <c r="S952">
        <v>184195.05091657801</v>
      </c>
      <c r="T952">
        <v>3503601.58</v>
      </c>
      <c r="U952">
        <v>3486971.2132324399</v>
      </c>
      <c r="V952">
        <v>5944661.0156888403</v>
      </c>
      <c r="W952">
        <v>1016997.33563133</v>
      </c>
      <c r="X952">
        <v>0</v>
      </c>
      <c r="Y952">
        <v>0</v>
      </c>
      <c r="Z952">
        <v>0</v>
      </c>
      <c r="AA952">
        <v>28914.441912253798</v>
      </c>
      <c r="AB952">
        <v>0</v>
      </c>
      <c r="AC952">
        <v>184195.05091657801</v>
      </c>
      <c r="AD952">
        <v>0</v>
      </c>
      <c r="AE952">
        <v>0</v>
      </c>
      <c r="AF952">
        <v>0</v>
      </c>
      <c r="AG952">
        <v>0</v>
      </c>
      <c r="AH952">
        <v>0</v>
      </c>
      <c r="AI952">
        <v>0</v>
      </c>
      <c r="AJ952">
        <v>7174767.8441490103</v>
      </c>
      <c r="AK952" s="63">
        <v>16407.1335990226</v>
      </c>
      <c r="AL952">
        <v>396.07192657172499</v>
      </c>
      <c r="AM952">
        <v>78891.171681099702</v>
      </c>
      <c r="AN952">
        <v>8395.1587937771892</v>
      </c>
      <c r="AO952">
        <v>22720.96117296</v>
      </c>
      <c r="AP952">
        <v>3712.8033307938799</v>
      </c>
      <c r="AQ952">
        <v>25435.7452526624</v>
      </c>
      <c r="AR952">
        <v>14298.2142164857</v>
      </c>
      <c r="AS952">
        <v>22720.96117296</v>
      </c>
      <c r="AT952">
        <v>0</v>
      </c>
    </row>
    <row r="953" spans="1:46" x14ac:dyDescent="0.25">
      <c r="A953" t="s">
        <v>3869</v>
      </c>
      <c r="B953">
        <v>2180</v>
      </c>
      <c r="C953" t="s">
        <v>195</v>
      </c>
      <c r="D953">
        <v>868</v>
      </c>
      <c r="E953" t="s">
        <v>1194</v>
      </c>
      <c r="F953" t="s">
        <v>2892</v>
      </c>
      <c r="G953" t="s">
        <v>2893</v>
      </c>
      <c r="H953" t="s">
        <v>2904</v>
      </c>
      <c r="I953" t="s">
        <v>2895</v>
      </c>
      <c r="J953">
        <v>698.23093689859797</v>
      </c>
      <c r="K953">
        <v>1</v>
      </c>
      <c r="L953">
        <v>1</v>
      </c>
      <c r="M953">
        <v>1</v>
      </c>
      <c r="N953">
        <v>5542755.4482413298</v>
      </c>
      <c r="O953">
        <v>2410557.8075712598</v>
      </c>
      <c r="P953">
        <v>1567935.5445443401</v>
      </c>
      <c r="Q953">
        <v>565475.27666400501</v>
      </c>
      <c r="R953">
        <v>186852.81291117301</v>
      </c>
      <c r="S953">
        <v>294104.66005944199</v>
      </c>
      <c r="T953">
        <v>4705921.96</v>
      </c>
      <c r="U953">
        <v>5567654.9299321203</v>
      </c>
      <c r="V953">
        <v>8945528.43489746</v>
      </c>
      <c r="W953">
        <v>1281880.6993479901</v>
      </c>
      <c r="X953">
        <v>0</v>
      </c>
      <c r="Y953">
        <v>0</v>
      </c>
      <c r="Z953">
        <v>0</v>
      </c>
      <c r="AA953">
        <v>46167.755686678502</v>
      </c>
      <c r="AB953">
        <v>0</v>
      </c>
      <c r="AC953">
        <v>294104.66005944199</v>
      </c>
      <c r="AD953">
        <v>0</v>
      </c>
      <c r="AE953">
        <v>0</v>
      </c>
      <c r="AF953">
        <v>0</v>
      </c>
      <c r="AG953">
        <v>0</v>
      </c>
      <c r="AH953">
        <v>0</v>
      </c>
      <c r="AI953">
        <v>0</v>
      </c>
      <c r="AJ953">
        <v>10567681.5499916</v>
      </c>
      <c r="AK953" s="63">
        <v>15134.937441946</v>
      </c>
      <c r="AL953">
        <v>396.07192657172499</v>
      </c>
      <c r="AM953">
        <v>78891.171681099702</v>
      </c>
      <c r="AN953">
        <v>8395.1587937771892</v>
      </c>
      <c r="AO953">
        <v>22720.96117296</v>
      </c>
      <c r="AP953">
        <v>396.07192657172499</v>
      </c>
      <c r="AQ953">
        <v>69679.580315536805</v>
      </c>
      <c r="AR953">
        <v>8395.1587937771892</v>
      </c>
      <c r="AS953">
        <v>21538.979938592202</v>
      </c>
      <c r="AT953">
        <v>0</v>
      </c>
    </row>
    <row r="954" spans="1:46" x14ac:dyDescent="0.25">
      <c r="A954" t="s">
        <v>3870</v>
      </c>
      <c r="B954">
        <v>2180</v>
      </c>
      <c r="C954" t="s">
        <v>195</v>
      </c>
      <c r="D954">
        <v>5060</v>
      </c>
      <c r="E954" t="s">
        <v>1195</v>
      </c>
      <c r="F954" t="s">
        <v>2906</v>
      </c>
      <c r="G954" t="s">
        <v>2893</v>
      </c>
      <c r="H954" t="s">
        <v>2894</v>
      </c>
      <c r="I954" t="s">
        <v>2895</v>
      </c>
      <c r="J954">
        <v>367.83427839765</v>
      </c>
      <c r="K954">
        <v>1</v>
      </c>
      <c r="L954">
        <v>1</v>
      </c>
      <c r="M954">
        <v>1</v>
      </c>
      <c r="N954">
        <v>956253.57478198397</v>
      </c>
      <c r="O954">
        <v>834920.81131266395</v>
      </c>
      <c r="P954">
        <v>745925.121012641</v>
      </c>
      <c r="Q954">
        <v>297554.98801771097</v>
      </c>
      <c r="R954">
        <v>98435.726593613101</v>
      </c>
      <c r="S954">
        <v>154936.955224117</v>
      </c>
      <c r="T954">
        <v>0</v>
      </c>
      <c r="U954">
        <v>2933090.2217186098</v>
      </c>
      <c r="V954">
        <v>2322281.3392830999</v>
      </c>
      <c r="W954">
        <v>586487.29741139605</v>
      </c>
      <c r="X954">
        <v>0</v>
      </c>
      <c r="Y954">
        <v>0</v>
      </c>
      <c r="Z954">
        <v>0</v>
      </c>
      <c r="AA954">
        <v>24321.585024117401</v>
      </c>
      <c r="AB954">
        <v>0</v>
      </c>
      <c r="AC954">
        <v>154936.955224117</v>
      </c>
      <c r="AD954">
        <v>0</v>
      </c>
      <c r="AE954">
        <v>0</v>
      </c>
      <c r="AF954">
        <v>0</v>
      </c>
      <c r="AG954">
        <v>0</v>
      </c>
      <c r="AH954">
        <v>0</v>
      </c>
      <c r="AI954">
        <v>0</v>
      </c>
      <c r="AJ954">
        <v>3088027.1769427201</v>
      </c>
      <c r="AK954" s="63">
        <v>8395.1587937772201</v>
      </c>
      <c r="AL954">
        <v>396.07192657172499</v>
      </c>
      <c r="AM954">
        <v>78891.171681099702</v>
      </c>
      <c r="AN954">
        <v>8395.1587937771892</v>
      </c>
      <c r="AO954">
        <v>22720.96117296</v>
      </c>
      <c r="AP954">
        <v>396.07192657172499</v>
      </c>
      <c r="AQ954">
        <v>69679.580315536805</v>
      </c>
      <c r="AR954">
        <v>8395.1587937771892</v>
      </c>
      <c r="AS954">
        <v>21538.979938592202</v>
      </c>
      <c r="AT954">
        <v>0</v>
      </c>
    </row>
    <row r="955" spans="1:46" x14ac:dyDescent="0.25">
      <c r="A955" t="s">
        <v>3871</v>
      </c>
      <c r="B955">
        <v>2180</v>
      </c>
      <c r="C955" t="s">
        <v>195</v>
      </c>
      <c r="D955">
        <v>869</v>
      </c>
      <c r="E955" t="s">
        <v>1196</v>
      </c>
      <c r="F955" t="s">
        <v>2892</v>
      </c>
      <c r="G955" t="s">
        <v>2893</v>
      </c>
      <c r="H955" t="s">
        <v>2894</v>
      </c>
      <c r="I955" t="s">
        <v>2895</v>
      </c>
      <c r="J955">
        <v>270.68842786446601</v>
      </c>
      <c r="K955">
        <v>3</v>
      </c>
      <c r="L955">
        <v>1</v>
      </c>
      <c r="M955">
        <v>1</v>
      </c>
      <c r="N955">
        <v>2523777.4501571502</v>
      </c>
      <c r="O955">
        <v>1396836.9592140401</v>
      </c>
      <c r="P955">
        <v>811854.50853856304</v>
      </c>
      <c r="Q955">
        <v>219010.05428806401</v>
      </c>
      <c r="R955">
        <v>99047.502400964804</v>
      </c>
      <c r="S955">
        <v>114017.76096132099</v>
      </c>
      <c r="T955">
        <v>2892071.9</v>
      </c>
      <c r="U955">
        <v>2158454.5745987799</v>
      </c>
      <c r="V955">
        <v>4116458.40569777</v>
      </c>
      <c r="W955">
        <v>916169.86854287505</v>
      </c>
      <c r="X955">
        <v>0</v>
      </c>
      <c r="Y955">
        <v>0</v>
      </c>
      <c r="Z955">
        <v>0</v>
      </c>
      <c r="AA955">
        <v>17898.200358132701</v>
      </c>
      <c r="AB955">
        <v>0</v>
      </c>
      <c r="AC955">
        <v>114017.76096132099</v>
      </c>
      <c r="AD955">
        <v>0</v>
      </c>
      <c r="AE955">
        <v>0</v>
      </c>
      <c r="AF955">
        <v>0</v>
      </c>
      <c r="AG955">
        <v>0</v>
      </c>
      <c r="AH955">
        <v>0</v>
      </c>
      <c r="AI955">
        <v>0</v>
      </c>
      <c r="AJ955">
        <v>5164544.2355600996</v>
      </c>
      <c r="AK955" s="63">
        <v>19079.2945095754</v>
      </c>
      <c r="AL955">
        <v>396.07192657172499</v>
      </c>
      <c r="AM955">
        <v>78891.171681099702</v>
      </c>
      <c r="AN955">
        <v>8395.1587937771892</v>
      </c>
      <c r="AO955">
        <v>22720.96117296</v>
      </c>
      <c r="AP955">
        <v>396.07192657172499</v>
      </c>
      <c r="AQ955">
        <v>69679.580315536805</v>
      </c>
      <c r="AR955">
        <v>8395.1587937771892</v>
      </c>
      <c r="AS955">
        <v>21538.979938592202</v>
      </c>
      <c r="AT955">
        <v>0</v>
      </c>
    </row>
    <row r="956" spans="1:46" x14ac:dyDescent="0.25">
      <c r="A956" t="s">
        <v>3872</v>
      </c>
      <c r="B956">
        <v>2180</v>
      </c>
      <c r="C956" t="s">
        <v>195</v>
      </c>
      <c r="D956">
        <v>870</v>
      </c>
      <c r="E956" t="s">
        <v>1197</v>
      </c>
      <c r="F956" t="s">
        <v>2892</v>
      </c>
      <c r="G956" t="s">
        <v>2893</v>
      </c>
      <c r="H956" t="s">
        <v>2894</v>
      </c>
      <c r="I956" t="s">
        <v>2895</v>
      </c>
      <c r="J956">
        <v>472.98001522645899</v>
      </c>
      <c r="K956">
        <v>3</v>
      </c>
      <c r="L956">
        <v>1</v>
      </c>
      <c r="M956">
        <v>1</v>
      </c>
      <c r="N956">
        <v>4643951.4207435399</v>
      </c>
      <c r="O956">
        <v>2161573.4851254402</v>
      </c>
      <c r="P956">
        <v>1240643.87214968</v>
      </c>
      <c r="Q956">
        <v>479999.51077755302</v>
      </c>
      <c r="R956">
        <v>126573.66155729099</v>
      </c>
      <c r="S956">
        <v>199225.813755785</v>
      </c>
      <c r="T956">
        <v>4881225.43</v>
      </c>
      <c r="U956">
        <v>3771516.5203534998</v>
      </c>
      <c r="V956">
        <v>7247969.9568437198</v>
      </c>
      <c r="W956">
        <v>1373498.06301817</v>
      </c>
      <c r="X956">
        <v>0</v>
      </c>
      <c r="Y956">
        <v>0</v>
      </c>
      <c r="Z956">
        <v>0</v>
      </c>
      <c r="AA956">
        <v>31273.9304916074</v>
      </c>
      <c r="AB956">
        <v>0</v>
      </c>
      <c r="AC956">
        <v>199225.813755785</v>
      </c>
      <c r="AD956">
        <v>0</v>
      </c>
      <c r="AE956">
        <v>0</v>
      </c>
      <c r="AF956">
        <v>0</v>
      </c>
      <c r="AG956">
        <v>0</v>
      </c>
      <c r="AH956">
        <v>0</v>
      </c>
      <c r="AI956">
        <v>0</v>
      </c>
      <c r="AJ956">
        <v>8851967.7641092893</v>
      </c>
      <c r="AK956" s="63">
        <v>18715.3103284311</v>
      </c>
      <c r="AL956">
        <v>396.07192657172499</v>
      </c>
      <c r="AM956">
        <v>78891.171681099702</v>
      </c>
      <c r="AN956">
        <v>8395.1587937771892</v>
      </c>
      <c r="AO956">
        <v>22720.96117296</v>
      </c>
      <c r="AP956">
        <v>396.07192657172499</v>
      </c>
      <c r="AQ956">
        <v>69679.580315536805</v>
      </c>
      <c r="AR956">
        <v>8395.1587937771892</v>
      </c>
      <c r="AS956">
        <v>21538.979938592202</v>
      </c>
      <c r="AT956">
        <v>0</v>
      </c>
    </row>
    <row r="957" spans="1:46" x14ac:dyDescent="0.25">
      <c r="A957" t="s">
        <v>4328</v>
      </c>
      <c r="B957">
        <v>2180</v>
      </c>
      <c r="C957" t="s">
        <v>195</v>
      </c>
      <c r="D957">
        <v>915</v>
      </c>
      <c r="E957" t="s">
        <v>4329</v>
      </c>
      <c r="F957" t="s">
        <v>2892</v>
      </c>
      <c r="G957" t="s">
        <v>2903</v>
      </c>
      <c r="H957" t="s">
        <v>2904</v>
      </c>
      <c r="I957" t="s">
        <v>2895</v>
      </c>
      <c r="J957">
        <v>1060.20390924137</v>
      </c>
      <c r="K957">
        <v>2</v>
      </c>
      <c r="L957">
        <v>1</v>
      </c>
      <c r="M957">
        <v>1</v>
      </c>
      <c r="N957">
        <v>9313416.2585129496</v>
      </c>
      <c r="O957">
        <v>5421977.9480319005</v>
      </c>
      <c r="P957">
        <v>2328208.1688097301</v>
      </c>
      <c r="Q957">
        <v>862252.833675</v>
      </c>
      <c r="R957">
        <v>283720.00183936598</v>
      </c>
      <c r="S957">
        <v>446572.750995718</v>
      </c>
      <c r="T957">
        <v>9755567.7899999991</v>
      </c>
      <c r="U957">
        <v>8454007.4208689407</v>
      </c>
      <c r="V957">
        <v>15650427.251801999</v>
      </c>
      <c r="W957">
        <v>2489046.1740080598</v>
      </c>
      <c r="X957">
        <v>0</v>
      </c>
      <c r="Y957">
        <v>0</v>
      </c>
      <c r="Z957">
        <v>0</v>
      </c>
      <c r="AA957">
        <v>70101.785058867201</v>
      </c>
      <c r="AB957">
        <v>0</v>
      </c>
      <c r="AC957">
        <v>446572.750995718</v>
      </c>
      <c r="AD957">
        <v>0</v>
      </c>
      <c r="AE957">
        <v>0</v>
      </c>
      <c r="AF957">
        <v>0</v>
      </c>
      <c r="AG957">
        <v>0</v>
      </c>
      <c r="AH957">
        <v>0</v>
      </c>
      <c r="AI957">
        <v>0</v>
      </c>
      <c r="AJ957">
        <v>18656147.961864602</v>
      </c>
      <c r="AK957" s="63">
        <v>17596.7545481077</v>
      </c>
      <c r="AL957">
        <v>396.07192657172499</v>
      </c>
      <c r="AM957">
        <v>78891.171681099702</v>
      </c>
      <c r="AN957">
        <v>8395.1587937771892</v>
      </c>
      <c r="AO957">
        <v>22720.96117296</v>
      </c>
      <c r="AP957">
        <v>396.07192657172499</v>
      </c>
      <c r="AQ957">
        <v>78891.171681099702</v>
      </c>
      <c r="AR957">
        <v>10533.0598424251</v>
      </c>
      <c r="AS957">
        <v>20205.268405473002</v>
      </c>
      <c r="AT957">
        <v>0</v>
      </c>
    </row>
    <row r="958" spans="1:46" x14ac:dyDescent="0.25">
      <c r="A958" t="s">
        <v>3873</v>
      </c>
      <c r="B958">
        <v>2180</v>
      </c>
      <c r="C958" t="s">
        <v>195</v>
      </c>
      <c r="D958">
        <v>871</v>
      </c>
      <c r="E958" t="s">
        <v>1198</v>
      </c>
      <c r="F958" t="s">
        <v>2892</v>
      </c>
      <c r="G958" t="s">
        <v>2893</v>
      </c>
      <c r="H958" t="s">
        <v>2894</v>
      </c>
      <c r="I958" t="s">
        <v>2895</v>
      </c>
      <c r="J958">
        <v>411.49276741529502</v>
      </c>
      <c r="K958">
        <v>1</v>
      </c>
      <c r="L958">
        <v>1</v>
      </c>
      <c r="M958">
        <v>1</v>
      </c>
      <c r="N958">
        <v>3100859.6916359598</v>
      </c>
      <c r="O958">
        <v>1452386.9737947199</v>
      </c>
      <c r="P958">
        <v>993997.37730554596</v>
      </c>
      <c r="Q958">
        <v>332871.98248899</v>
      </c>
      <c r="R958">
        <v>110119.126811646</v>
      </c>
      <c r="S958">
        <v>173326.522905372</v>
      </c>
      <c r="T958">
        <v>2709014.55</v>
      </c>
      <c r="U958">
        <v>3281220.6020368598</v>
      </c>
      <c r="V958">
        <v>5239337.7672785297</v>
      </c>
      <c r="W958">
        <v>723689.05503686902</v>
      </c>
      <c r="X958">
        <v>0</v>
      </c>
      <c r="Y958">
        <v>0</v>
      </c>
      <c r="Z958">
        <v>0</v>
      </c>
      <c r="AA958">
        <v>27208.329721465099</v>
      </c>
      <c r="AB958">
        <v>0</v>
      </c>
      <c r="AC958">
        <v>173326.522905372</v>
      </c>
      <c r="AD958">
        <v>0</v>
      </c>
      <c r="AE958">
        <v>0</v>
      </c>
      <c r="AF958">
        <v>0</v>
      </c>
      <c r="AG958">
        <v>0</v>
      </c>
      <c r="AH958">
        <v>0</v>
      </c>
      <c r="AI958">
        <v>0</v>
      </c>
      <c r="AJ958">
        <v>6163561.6749422401</v>
      </c>
      <c r="AK958" s="63">
        <v>14978.541940499599</v>
      </c>
      <c r="AL958">
        <v>396.07192657172499</v>
      </c>
      <c r="AM958">
        <v>78891.171681099702</v>
      </c>
      <c r="AN958">
        <v>8395.1587937771892</v>
      </c>
      <c r="AO958">
        <v>22720.96117296</v>
      </c>
      <c r="AP958">
        <v>396.07192657172499</v>
      </c>
      <c r="AQ958">
        <v>69679.580315536805</v>
      </c>
      <c r="AR958">
        <v>8395.1587937771892</v>
      </c>
      <c r="AS958">
        <v>21538.979938592202</v>
      </c>
      <c r="AT958">
        <v>0</v>
      </c>
    </row>
    <row r="959" spans="1:46" x14ac:dyDescent="0.25">
      <c r="A959" t="s">
        <v>3874</v>
      </c>
      <c r="B959">
        <v>2180</v>
      </c>
      <c r="C959" t="s">
        <v>195</v>
      </c>
      <c r="D959">
        <v>914</v>
      </c>
      <c r="E959" t="s">
        <v>1199</v>
      </c>
      <c r="F959" t="s">
        <v>2892</v>
      </c>
      <c r="G959" t="s">
        <v>2903</v>
      </c>
      <c r="H959" t="s">
        <v>2904</v>
      </c>
      <c r="I959" t="s">
        <v>2895</v>
      </c>
      <c r="J959">
        <v>1579.4224702602601</v>
      </c>
      <c r="K959">
        <v>1</v>
      </c>
      <c r="L959">
        <v>1</v>
      </c>
      <c r="M959">
        <v>1</v>
      </c>
      <c r="N959">
        <v>12658909.5032428</v>
      </c>
      <c r="O959">
        <v>6535054.7826200901</v>
      </c>
      <c r="P959">
        <v>3533791.5022155801</v>
      </c>
      <c r="Q959">
        <v>1278341.7639268001</v>
      </c>
      <c r="R959">
        <v>422667.50976991199</v>
      </c>
      <c r="S959">
        <v>665274.88851958106</v>
      </c>
      <c r="T959">
        <v>11834537.51</v>
      </c>
      <c r="U959">
        <v>12594227.5517751</v>
      </c>
      <c r="V959">
        <v>20887827.1918744</v>
      </c>
      <c r="W959">
        <v>3436504.8136157398</v>
      </c>
      <c r="X959">
        <v>0</v>
      </c>
      <c r="Y959">
        <v>0</v>
      </c>
      <c r="Z959">
        <v>0</v>
      </c>
      <c r="AA959">
        <v>104433.05628495201</v>
      </c>
      <c r="AB959">
        <v>0</v>
      </c>
      <c r="AC959">
        <v>665274.88851958106</v>
      </c>
      <c r="AD959">
        <v>0</v>
      </c>
      <c r="AE959">
        <v>0</v>
      </c>
      <c r="AF959">
        <v>0</v>
      </c>
      <c r="AG959">
        <v>0</v>
      </c>
      <c r="AH959">
        <v>0</v>
      </c>
      <c r="AI959">
        <v>0</v>
      </c>
      <c r="AJ959">
        <v>25094039.9502947</v>
      </c>
      <c r="AK959" s="63">
        <v>15888.1112702922</v>
      </c>
      <c r="AL959">
        <v>396.07192657172499</v>
      </c>
      <c r="AM959">
        <v>78891.171681099702</v>
      </c>
      <c r="AN959">
        <v>8395.1587937771892</v>
      </c>
      <c r="AO959">
        <v>22720.96117296</v>
      </c>
      <c r="AP959">
        <v>396.07192657172499</v>
      </c>
      <c r="AQ959">
        <v>78891.171681099702</v>
      </c>
      <c r="AR959">
        <v>10533.0598424251</v>
      </c>
      <c r="AS959">
        <v>20205.268405473002</v>
      </c>
      <c r="AT959">
        <v>0</v>
      </c>
    </row>
    <row r="960" spans="1:46" x14ac:dyDescent="0.25">
      <c r="A960" t="s">
        <v>3875</v>
      </c>
      <c r="B960">
        <v>2180</v>
      </c>
      <c r="C960" t="s">
        <v>195</v>
      </c>
      <c r="D960">
        <v>872</v>
      </c>
      <c r="E960" t="s">
        <v>1200</v>
      </c>
      <c r="F960" t="s">
        <v>2892</v>
      </c>
      <c r="G960" t="s">
        <v>2893</v>
      </c>
      <c r="H960" t="s">
        <v>2894</v>
      </c>
      <c r="I960" t="s">
        <v>2895</v>
      </c>
      <c r="J960">
        <v>510.03254663112602</v>
      </c>
      <c r="K960">
        <v>1</v>
      </c>
      <c r="L960">
        <v>1</v>
      </c>
      <c r="M960">
        <v>1</v>
      </c>
      <c r="N960">
        <v>3743700.2829560498</v>
      </c>
      <c r="O960">
        <v>1620909.0452584401</v>
      </c>
      <c r="P960">
        <v>1155216.7549717801</v>
      </c>
      <c r="Q960">
        <v>412584.51757832902</v>
      </c>
      <c r="R960">
        <v>136489.24872562001</v>
      </c>
      <c r="S960">
        <v>214832.85947265799</v>
      </c>
      <c r="T960">
        <v>3001928.49</v>
      </c>
      <c r="U960">
        <v>4066971.3594902302</v>
      </c>
      <c r="V960">
        <v>6126689.8065894004</v>
      </c>
      <c r="W960">
        <v>908486.16049924202</v>
      </c>
      <c r="X960">
        <v>0</v>
      </c>
      <c r="Y960">
        <v>0</v>
      </c>
      <c r="Z960">
        <v>0</v>
      </c>
      <c r="AA960">
        <v>33723.882401590003</v>
      </c>
      <c r="AB960">
        <v>0</v>
      </c>
      <c r="AC960">
        <v>214832.85947265799</v>
      </c>
      <c r="AD960">
        <v>0</v>
      </c>
      <c r="AE960">
        <v>0</v>
      </c>
      <c r="AF960">
        <v>0</v>
      </c>
      <c r="AG960">
        <v>0</v>
      </c>
      <c r="AH960">
        <v>0</v>
      </c>
      <c r="AI960">
        <v>0</v>
      </c>
      <c r="AJ960">
        <v>7283732.7089628903</v>
      </c>
      <c r="AK960" s="63">
        <v>14280.917476881599</v>
      </c>
      <c r="AL960">
        <v>396.07192657172499</v>
      </c>
      <c r="AM960">
        <v>78891.171681099702</v>
      </c>
      <c r="AN960">
        <v>8395.1587937771892</v>
      </c>
      <c r="AO960">
        <v>22720.96117296</v>
      </c>
      <c r="AP960">
        <v>396.07192657172499</v>
      </c>
      <c r="AQ960">
        <v>69679.580315536805</v>
      </c>
      <c r="AR960">
        <v>8395.1587937771892</v>
      </c>
      <c r="AS960">
        <v>21538.979938592202</v>
      </c>
      <c r="AT960">
        <v>0</v>
      </c>
    </row>
    <row r="961" spans="1:46" x14ac:dyDescent="0.25">
      <c r="A961" t="s">
        <v>3877</v>
      </c>
      <c r="B961">
        <v>2180</v>
      </c>
      <c r="C961" t="s">
        <v>195</v>
      </c>
      <c r="D961">
        <v>873</v>
      </c>
      <c r="E961" t="s">
        <v>1202</v>
      </c>
      <c r="F961" t="s">
        <v>2892</v>
      </c>
      <c r="G961" t="s">
        <v>2893</v>
      </c>
      <c r="H961" t="s">
        <v>2894</v>
      </c>
      <c r="I961" t="s">
        <v>2895</v>
      </c>
      <c r="J961">
        <v>372.50057099351898</v>
      </c>
      <c r="K961">
        <v>1</v>
      </c>
      <c r="L961">
        <v>1</v>
      </c>
      <c r="M961">
        <v>1</v>
      </c>
      <c r="N961">
        <v>2937178.5996926399</v>
      </c>
      <c r="O961">
        <v>1427015.18628813</v>
      </c>
      <c r="P961">
        <v>875964.15949853603</v>
      </c>
      <c r="Q961">
        <v>301329.72767356702</v>
      </c>
      <c r="R961">
        <v>99684.468021882494</v>
      </c>
      <c r="S961">
        <v>156902.46308852301</v>
      </c>
      <c r="T961">
        <v>2670873.16</v>
      </c>
      <c r="U961">
        <v>2970298.9811747498</v>
      </c>
      <c r="V961">
        <v>4917493.1553654904</v>
      </c>
      <c r="W961">
        <v>699048.86066590005</v>
      </c>
      <c r="X961">
        <v>0</v>
      </c>
      <c r="Y961">
        <v>0</v>
      </c>
      <c r="Z961">
        <v>0</v>
      </c>
      <c r="AA961">
        <v>24630.125143358699</v>
      </c>
      <c r="AB961">
        <v>0</v>
      </c>
      <c r="AC961">
        <v>156902.46308852301</v>
      </c>
      <c r="AD961">
        <v>0</v>
      </c>
      <c r="AE961">
        <v>0</v>
      </c>
      <c r="AF961">
        <v>0</v>
      </c>
      <c r="AG961">
        <v>0</v>
      </c>
      <c r="AH961">
        <v>0</v>
      </c>
      <c r="AI961">
        <v>0</v>
      </c>
      <c r="AJ961">
        <v>5798074.60426326</v>
      </c>
      <c r="AK961" s="63">
        <v>15565.2770915193</v>
      </c>
      <c r="AL961">
        <v>396.07192657172499</v>
      </c>
      <c r="AM961">
        <v>78891.171681099702</v>
      </c>
      <c r="AN961">
        <v>8395.1587937771892</v>
      </c>
      <c r="AO961">
        <v>22720.96117296</v>
      </c>
      <c r="AP961">
        <v>396.07192657172499</v>
      </c>
      <c r="AQ961">
        <v>69679.580315536805</v>
      </c>
      <c r="AR961">
        <v>8395.1587937771892</v>
      </c>
      <c r="AS961">
        <v>21538.979938592202</v>
      </c>
      <c r="AT961">
        <v>0</v>
      </c>
    </row>
    <row r="962" spans="1:46" x14ac:dyDescent="0.25">
      <c r="A962" t="s">
        <v>3878</v>
      </c>
      <c r="B962">
        <v>2180</v>
      </c>
      <c r="C962" t="s">
        <v>195</v>
      </c>
      <c r="D962">
        <v>1278</v>
      </c>
      <c r="E962" t="s">
        <v>1203</v>
      </c>
      <c r="F962" t="s">
        <v>2892</v>
      </c>
      <c r="G962" t="s">
        <v>2893</v>
      </c>
      <c r="H962" t="s">
        <v>2894</v>
      </c>
      <c r="I962" t="s">
        <v>2895</v>
      </c>
      <c r="J962">
        <v>431.85537907180299</v>
      </c>
      <c r="K962">
        <v>2</v>
      </c>
      <c r="L962">
        <v>1</v>
      </c>
      <c r="M962">
        <v>1</v>
      </c>
      <c r="N962">
        <v>3523050.7753653699</v>
      </c>
      <c r="O962">
        <v>1511775.86465787</v>
      </c>
      <c r="P962">
        <v>1072384.5446625</v>
      </c>
      <c r="Q962">
        <v>350144.065226509</v>
      </c>
      <c r="R962">
        <v>115568.342916473</v>
      </c>
      <c r="S962">
        <v>181903.54042590901</v>
      </c>
      <c r="T962">
        <v>3129332.65</v>
      </c>
      <c r="U962">
        <v>3443590.94282872</v>
      </c>
      <c r="V962">
        <v>5772525.2907562898</v>
      </c>
      <c r="W962">
        <v>771843.57529174897</v>
      </c>
      <c r="X962">
        <v>0</v>
      </c>
      <c r="Y962">
        <v>0</v>
      </c>
      <c r="Z962">
        <v>0</v>
      </c>
      <c r="AA962">
        <v>28554.726780690398</v>
      </c>
      <c r="AB962">
        <v>0</v>
      </c>
      <c r="AC962">
        <v>181903.54042590901</v>
      </c>
      <c r="AD962">
        <v>0</v>
      </c>
      <c r="AE962">
        <v>0</v>
      </c>
      <c r="AF962">
        <v>0</v>
      </c>
      <c r="AG962">
        <v>0</v>
      </c>
      <c r="AH962">
        <v>0</v>
      </c>
      <c r="AI962">
        <v>0</v>
      </c>
      <c r="AJ962">
        <v>6754827.13325465</v>
      </c>
      <c r="AK962" s="63">
        <v>15641.410204899999</v>
      </c>
      <c r="AL962">
        <v>396.07192657172499</v>
      </c>
      <c r="AM962">
        <v>78891.171681099702</v>
      </c>
      <c r="AN962">
        <v>8395.1587937771892</v>
      </c>
      <c r="AO962">
        <v>22720.96117296</v>
      </c>
      <c r="AP962">
        <v>396.07192657172499</v>
      </c>
      <c r="AQ962">
        <v>69679.580315536805</v>
      </c>
      <c r="AR962">
        <v>8395.1587937771892</v>
      </c>
      <c r="AS962">
        <v>21538.979938592202</v>
      </c>
      <c r="AT962">
        <v>0</v>
      </c>
    </row>
    <row r="963" spans="1:46" x14ac:dyDescent="0.25">
      <c r="A963" t="s">
        <v>3879</v>
      </c>
      <c r="B963">
        <v>2180</v>
      </c>
      <c r="C963" t="s">
        <v>195</v>
      </c>
      <c r="D963">
        <v>875</v>
      </c>
      <c r="E963" t="s">
        <v>1204</v>
      </c>
      <c r="F963" t="s">
        <v>2892</v>
      </c>
      <c r="G963" t="s">
        <v>2893</v>
      </c>
      <c r="H963" t="s">
        <v>2904</v>
      </c>
      <c r="I963" t="s">
        <v>2895</v>
      </c>
      <c r="J963">
        <v>387.28245146552001</v>
      </c>
      <c r="K963">
        <v>2</v>
      </c>
      <c r="L963">
        <v>2</v>
      </c>
      <c r="M963">
        <v>1</v>
      </c>
      <c r="N963">
        <v>3423976.3754366902</v>
      </c>
      <c r="O963">
        <v>1836423.51319966</v>
      </c>
      <c r="P963">
        <v>1092897.35330194</v>
      </c>
      <c r="Q963">
        <v>313287.34697399201</v>
      </c>
      <c r="R963">
        <v>103640.230793693</v>
      </c>
      <c r="S963">
        <v>163128.79839037501</v>
      </c>
      <c r="T963">
        <v>3682055.94</v>
      </c>
      <c r="U963">
        <v>3088168.87970598</v>
      </c>
      <c r="V963">
        <v>5618856.4551099297</v>
      </c>
      <c r="W963">
        <v>1125760.84614317</v>
      </c>
      <c r="X963">
        <v>0</v>
      </c>
      <c r="Y963">
        <v>0</v>
      </c>
      <c r="Z963">
        <v>0</v>
      </c>
      <c r="AA963">
        <v>25607.518452873599</v>
      </c>
      <c r="AB963">
        <v>0</v>
      </c>
      <c r="AC963">
        <v>163128.79839037501</v>
      </c>
      <c r="AD963">
        <v>0</v>
      </c>
      <c r="AE963">
        <v>0</v>
      </c>
      <c r="AF963">
        <v>0</v>
      </c>
      <c r="AG963">
        <v>0</v>
      </c>
      <c r="AH963">
        <v>0</v>
      </c>
      <c r="AI963">
        <v>0</v>
      </c>
      <c r="AJ963">
        <v>6933353.61809636</v>
      </c>
      <c r="AK963" s="63">
        <v>17902.576251156701</v>
      </c>
      <c r="AL963">
        <v>396.07192657172499</v>
      </c>
      <c r="AM963">
        <v>78891.171681099702</v>
      </c>
      <c r="AN963">
        <v>8395.1587937771892</v>
      </c>
      <c r="AO963">
        <v>22720.96117296</v>
      </c>
      <c r="AP963">
        <v>396.07192657172499</v>
      </c>
      <c r="AQ963">
        <v>69679.580315536805</v>
      </c>
      <c r="AR963">
        <v>8395.1587937771892</v>
      </c>
      <c r="AS963">
        <v>21538.979938592202</v>
      </c>
      <c r="AT963">
        <v>0</v>
      </c>
    </row>
    <row r="964" spans="1:46" x14ac:dyDescent="0.25">
      <c r="A964" t="s">
        <v>3880</v>
      </c>
      <c r="B964">
        <v>2180</v>
      </c>
      <c r="C964" t="s">
        <v>195</v>
      </c>
      <c r="D964">
        <v>916</v>
      </c>
      <c r="E964" t="s">
        <v>1205</v>
      </c>
      <c r="F964" t="s">
        <v>2945</v>
      </c>
      <c r="G964" t="s">
        <v>2907</v>
      </c>
      <c r="H964" t="s">
        <v>2904</v>
      </c>
      <c r="I964" t="s">
        <v>2895</v>
      </c>
      <c r="J964">
        <v>389.63039033045698</v>
      </c>
      <c r="K964">
        <v>1</v>
      </c>
      <c r="L964">
        <v>2</v>
      </c>
      <c r="M964">
        <v>1</v>
      </c>
      <c r="N964">
        <v>3394720.2789193802</v>
      </c>
      <c r="O964">
        <v>1882252.3722808999</v>
      </c>
      <c r="P964">
        <v>933756.97014973406</v>
      </c>
      <c r="Q964">
        <v>315286.68306595698</v>
      </c>
      <c r="R964">
        <v>104268.560130411</v>
      </c>
      <c r="S964">
        <v>164117.78315919699</v>
      </c>
      <c r="T964">
        <v>3523393.65</v>
      </c>
      <c r="U964">
        <v>3106891.2145463899</v>
      </c>
      <c r="V964">
        <v>5646400.6193991099</v>
      </c>
      <c r="W964">
        <v>958121.47853485902</v>
      </c>
      <c r="X964">
        <v>0</v>
      </c>
      <c r="Y964">
        <v>0</v>
      </c>
      <c r="Z964">
        <v>0</v>
      </c>
      <c r="AA964">
        <v>25762.766612408199</v>
      </c>
      <c r="AB964">
        <v>0</v>
      </c>
      <c r="AC964">
        <v>164117.78315919699</v>
      </c>
      <c r="AD964">
        <v>0</v>
      </c>
      <c r="AE964">
        <v>0</v>
      </c>
      <c r="AF964">
        <v>0</v>
      </c>
      <c r="AG964">
        <v>0</v>
      </c>
      <c r="AH964">
        <v>0</v>
      </c>
      <c r="AI964">
        <v>0</v>
      </c>
      <c r="AJ964">
        <v>6794402.6477055596</v>
      </c>
      <c r="AK964" s="63">
        <v>17438.071609206399</v>
      </c>
      <c r="AL964">
        <v>396.07192657172499</v>
      </c>
      <c r="AM964">
        <v>78891.171681099702</v>
      </c>
      <c r="AN964">
        <v>8395.1587937771892</v>
      </c>
      <c r="AO964">
        <v>22720.96117296</v>
      </c>
      <c r="AP964">
        <v>396.07192657172499</v>
      </c>
      <c r="AQ964">
        <v>59280.106098625802</v>
      </c>
      <c r="AR964">
        <v>17438.071609206399</v>
      </c>
      <c r="AS964">
        <v>17438.071609206399</v>
      </c>
      <c r="AT964">
        <v>0</v>
      </c>
    </row>
    <row r="965" spans="1:46" x14ac:dyDescent="0.25">
      <c r="A965" t="s">
        <v>3881</v>
      </c>
      <c r="B965">
        <v>2180</v>
      </c>
      <c r="C965" t="s">
        <v>195</v>
      </c>
      <c r="D965">
        <v>877</v>
      </c>
      <c r="E965" t="s">
        <v>1209</v>
      </c>
      <c r="F965" t="s">
        <v>2892</v>
      </c>
      <c r="G965" t="s">
        <v>2911</v>
      </c>
      <c r="H965" t="s">
        <v>2894</v>
      </c>
      <c r="I965" t="s">
        <v>2895</v>
      </c>
      <c r="J965">
        <v>723.37338022952702</v>
      </c>
      <c r="K965">
        <v>1</v>
      </c>
      <c r="L965">
        <v>1</v>
      </c>
      <c r="M965">
        <v>1</v>
      </c>
      <c r="N965">
        <v>5424947.7328192303</v>
      </c>
      <c r="O965">
        <v>2589293.7976718401</v>
      </c>
      <c r="P965">
        <v>1641632.4444288199</v>
      </c>
      <c r="Q965">
        <v>585425.66509006999</v>
      </c>
      <c r="R965">
        <v>193581.154512179</v>
      </c>
      <c r="S965">
        <v>304695.00969612802</v>
      </c>
      <c r="T965">
        <v>4666741.41</v>
      </c>
      <c r="U965">
        <v>5768139.3845221298</v>
      </c>
      <c r="V965">
        <v>9151919.5109668002</v>
      </c>
      <c r="W965">
        <v>1235131.0833682399</v>
      </c>
      <c r="X965">
        <v>0</v>
      </c>
      <c r="Y965">
        <v>0</v>
      </c>
      <c r="Z965">
        <v>0</v>
      </c>
      <c r="AA965">
        <v>47830.200187096103</v>
      </c>
      <c r="AB965">
        <v>0</v>
      </c>
      <c r="AC965">
        <v>304695.00969612802</v>
      </c>
      <c r="AD965">
        <v>0</v>
      </c>
      <c r="AE965">
        <v>0</v>
      </c>
      <c r="AF965">
        <v>0</v>
      </c>
      <c r="AG965">
        <v>0</v>
      </c>
      <c r="AH965">
        <v>0</v>
      </c>
      <c r="AI965">
        <v>0</v>
      </c>
      <c r="AJ965">
        <v>10739575.8042183</v>
      </c>
      <c r="AK965" s="63">
        <v>14846.5178533534</v>
      </c>
      <c r="AL965">
        <v>396.07192657172499</v>
      </c>
      <c r="AM965">
        <v>78891.171681099702</v>
      </c>
      <c r="AN965">
        <v>8395.1587937771892</v>
      </c>
      <c r="AO965">
        <v>22720.96117296</v>
      </c>
      <c r="AP965">
        <v>3712.8033307938799</v>
      </c>
      <c r="AQ965">
        <v>25435.7452526624</v>
      </c>
      <c r="AR965">
        <v>14298.2142164857</v>
      </c>
      <c r="AS965">
        <v>22720.96117296</v>
      </c>
      <c r="AT965">
        <v>0</v>
      </c>
    </row>
    <row r="966" spans="1:46" x14ac:dyDescent="0.25">
      <c r="A966" t="s">
        <v>3882</v>
      </c>
      <c r="B966">
        <v>2180</v>
      </c>
      <c r="C966" t="s">
        <v>195</v>
      </c>
      <c r="D966">
        <v>878</v>
      </c>
      <c r="E966" t="s">
        <v>1212</v>
      </c>
      <c r="F966" t="s">
        <v>2892</v>
      </c>
      <c r="G966" t="s">
        <v>2911</v>
      </c>
      <c r="H966" t="s">
        <v>2904</v>
      </c>
      <c r="I966" t="s">
        <v>2895</v>
      </c>
      <c r="J966">
        <v>484.77481926265199</v>
      </c>
      <c r="K966">
        <v>1</v>
      </c>
      <c r="L966">
        <v>1</v>
      </c>
      <c r="M966">
        <v>1</v>
      </c>
      <c r="N966">
        <v>3638802.74609512</v>
      </c>
      <c r="O966">
        <v>2321862.4401378599</v>
      </c>
      <c r="P966">
        <v>1172054.3224718501</v>
      </c>
      <c r="Q966">
        <v>392264.06155658897</v>
      </c>
      <c r="R966">
        <v>129730.056090149</v>
      </c>
      <c r="S966">
        <v>204193.95058303699</v>
      </c>
      <c r="T966">
        <v>3789145.99</v>
      </c>
      <c r="U966">
        <v>3865567.63635157</v>
      </c>
      <c r="V966">
        <v>6559522.2474038098</v>
      </c>
      <c r="W966">
        <v>1063137.56374705</v>
      </c>
      <c r="X966">
        <v>0</v>
      </c>
      <c r="Y966">
        <v>0</v>
      </c>
      <c r="Z966">
        <v>0</v>
      </c>
      <c r="AA966">
        <v>32053.815200718</v>
      </c>
      <c r="AB966">
        <v>0</v>
      </c>
      <c r="AC966">
        <v>204193.95058303699</v>
      </c>
      <c r="AD966">
        <v>0</v>
      </c>
      <c r="AE966">
        <v>0</v>
      </c>
      <c r="AF966">
        <v>0</v>
      </c>
      <c r="AG966">
        <v>0</v>
      </c>
      <c r="AH966">
        <v>0</v>
      </c>
      <c r="AI966">
        <v>0</v>
      </c>
      <c r="AJ966">
        <v>7858907.5769346096</v>
      </c>
      <c r="AK966" s="63">
        <v>16211.4599699879</v>
      </c>
      <c r="AL966">
        <v>396.07192657172499</v>
      </c>
      <c r="AM966">
        <v>78891.171681099702</v>
      </c>
      <c r="AN966">
        <v>8395.1587937771892</v>
      </c>
      <c r="AO966">
        <v>22720.96117296</v>
      </c>
      <c r="AP966">
        <v>3712.8033307938799</v>
      </c>
      <c r="AQ966">
        <v>25435.7452526624</v>
      </c>
      <c r="AR966">
        <v>14298.2142164857</v>
      </c>
      <c r="AS966">
        <v>22720.96117296</v>
      </c>
      <c r="AT966">
        <v>0</v>
      </c>
    </row>
    <row r="967" spans="1:46" x14ac:dyDescent="0.25">
      <c r="A967" t="s">
        <v>3883</v>
      </c>
      <c r="B967">
        <v>2180</v>
      </c>
      <c r="C967" t="s">
        <v>195</v>
      </c>
      <c r="D967">
        <v>3451</v>
      </c>
      <c r="E967" t="s">
        <v>1213</v>
      </c>
      <c r="F967" t="s">
        <v>2906</v>
      </c>
      <c r="G967" t="s">
        <v>2893</v>
      </c>
      <c r="H967" t="s">
        <v>2894</v>
      </c>
      <c r="I967" t="s">
        <v>2895</v>
      </c>
      <c r="J967">
        <v>88.607487027424298</v>
      </c>
      <c r="K967">
        <v>1</v>
      </c>
      <c r="L967">
        <v>1</v>
      </c>
      <c r="M967">
        <v>1</v>
      </c>
      <c r="N967">
        <v>230351.63169546501</v>
      </c>
      <c r="O967">
        <v>201123.81934490701</v>
      </c>
      <c r="P967">
        <v>179685.67467794701</v>
      </c>
      <c r="Q967">
        <v>71677.930223300194</v>
      </c>
      <c r="R967">
        <v>23712.1521277838</v>
      </c>
      <c r="S967">
        <v>37322.715843378202</v>
      </c>
      <c r="T967">
        <v>0</v>
      </c>
      <c r="U967">
        <v>706551.20806940401</v>
      </c>
      <c r="V967">
        <v>559413.642852791</v>
      </c>
      <c r="W967">
        <v>141278.74602526799</v>
      </c>
      <c r="X967">
        <v>0</v>
      </c>
      <c r="Y967">
        <v>0</v>
      </c>
      <c r="Z967">
        <v>0</v>
      </c>
      <c r="AA967">
        <v>5858.8191913455103</v>
      </c>
      <c r="AB967">
        <v>0</v>
      </c>
      <c r="AC967">
        <v>37322.715843378202</v>
      </c>
      <c r="AD967">
        <v>0</v>
      </c>
      <c r="AE967">
        <v>0</v>
      </c>
      <c r="AF967">
        <v>0</v>
      </c>
      <c r="AG967">
        <v>0</v>
      </c>
      <c r="AH967">
        <v>0</v>
      </c>
      <c r="AI967">
        <v>0</v>
      </c>
      <c r="AJ967">
        <v>743873.92391278199</v>
      </c>
      <c r="AK967" s="63">
        <v>8395.1587937772292</v>
      </c>
      <c r="AL967">
        <v>396.07192657172499</v>
      </c>
      <c r="AM967">
        <v>78891.171681099702</v>
      </c>
      <c r="AN967">
        <v>8395.1587937771892</v>
      </c>
      <c r="AO967">
        <v>22720.96117296</v>
      </c>
      <c r="AP967">
        <v>396.07192657172499</v>
      </c>
      <c r="AQ967">
        <v>69679.580315536805</v>
      </c>
      <c r="AR967">
        <v>8395.1587937771892</v>
      </c>
      <c r="AS967">
        <v>21538.979938592202</v>
      </c>
      <c r="AT967">
        <v>0</v>
      </c>
    </row>
    <row r="968" spans="1:46" x14ac:dyDescent="0.25">
      <c r="A968" t="s">
        <v>3884</v>
      </c>
      <c r="B968">
        <v>2180</v>
      </c>
      <c r="C968" t="s">
        <v>195</v>
      </c>
      <c r="D968">
        <v>879</v>
      </c>
      <c r="E968" t="s">
        <v>1216</v>
      </c>
      <c r="F968" t="s">
        <v>2892</v>
      </c>
      <c r="G968" t="s">
        <v>2893</v>
      </c>
      <c r="H968" t="s">
        <v>2904</v>
      </c>
      <c r="I968" t="s">
        <v>2895</v>
      </c>
      <c r="J968">
        <v>264.38484963835703</v>
      </c>
      <c r="K968">
        <v>1</v>
      </c>
      <c r="L968">
        <v>2</v>
      </c>
      <c r="M968">
        <v>1</v>
      </c>
      <c r="N968">
        <v>2288365.74693406</v>
      </c>
      <c r="O968">
        <v>1279820.81628328</v>
      </c>
      <c r="P968">
        <v>740521.99528408598</v>
      </c>
      <c r="Q968">
        <v>213977.35268099999</v>
      </c>
      <c r="R968">
        <v>70751.738766337498</v>
      </c>
      <c r="S968">
        <v>111362.60543415</v>
      </c>
      <c r="T968">
        <v>2485247.46</v>
      </c>
      <c r="U968">
        <v>2108190.1899487702</v>
      </c>
      <c r="V968">
        <v>4082912.73651464</v>
      </c>
      <c r="W968">
        <v>493043.512223834</v>
      </c>
      <c r="X968">
        <v>0</v>
      </c>
      <c r="Y968">
        <v>0</v>
      </c>
      <c r="Z968">
        <v>0</v>
      </c>
      <c r="AA968">
        <v>17481.401210292599</v>
      </c>
      <c r="AB968">
        <v>0</v>
      </c>
      <c r="AC968">
        <v>111362.60543415</v>
      </c>
      <c r="AD968">
        <v>0</v>
      </c>
      <c r="AE968">
        <v>0</v>
      </c>
      <c r="AF968">
        <v>0</v>
      </c>
      <c r="AG968">
        <v>0</v>
      </c>
      <c r="AH968">
        <v>0</v>
      </c>
      <c r="AI968">
        <v>0</v>
      </c>
      <c r="AJ968">
        <v>4704800.2553829197</v>
      </c>
      <c r="AK968" s="63">
        <v>17795.271785877499</v>
      </c>
      <c r="AL968">
        <v>396.07192657172499</v>
      </c>
      <c r="AM968">
        <v>78891.171681099702</v>
      </c>
      <c r="AN968">
        <v>8395.1587937771892</v>
      </c>
      <c r="AO968">
        <v>22720.96117296</v>
      </c>
      <c r="AP968">
        <v>396.07192657172499</v>
      </c>
      <c r="AQ968">
        <v>69679.580315536805</v>
      </c>
      <c r="AR968">
        <v>8395.1587937771892</v>
      </c>
      <c r="AS968">
        <v>21538.979938592202</v>
      </c>
      <c r="AT968">
        <v>0</v>
      </c>
    </row>
    <row r="969" spans="1:46" x14ac:dyDescent="0.25">
      <c r="A969" t="s">
        <v>3885</v>
      </c>
      <c r="B969">
        <v>2180</v>
      </c>
      <c r="C969" t="s">
        <v>195</v>
      </c>
      <c r="D969">
        <v>4400</v>
      </c>
      <c r="E969" t="s">
        <v>1217</v>
      </c>
      <c r="F969" t="s">
        <v>2906</v>
      </c>
      <c r="G969" t="s">
        <v>2893</v>
      </c>
      <c r="H969" t="s">
        <v>2894</v>
      </c>
      <c r="I969" t="s">
        <v>2895</v>
      </c>
      <c r="J969">
        <v>173.91616147661901</v>
      </c>
      <c r="K969">
        <v>1</v>
      </c>
      <c r="L969">
        <v>1</v>
      </c>
      <c r="M969">
        <v>1</v>
      </c>
      <c r="N969">
        <v>452127.38695491903</v>
      </c>
      <c r="O969">
        <v>394759.89913986903</v>
      </c>
      <c r="P969">
        <v>352681.74124668498</v>
      </c>
      <c r="Q969">
        <v>140687.326830148</v>
      </c>
      <c r="R969">
        <v>46541.512650476499</v>
      </c>
      <c r="S969">
        <v>73255.925578319802</v>
      </c>
      <c r="T969">
        <v>0</v>
      </c>
      <c r="U969">
        <v>1386797.86682209</v>
      </c>
      <c r="V969">
        <v>1098000.5946054801</v>
      </c>
      <c r="W969">
        <v>277297.75475226098</v>
      </c>
      <c r="X969">
        <v>0</v>
      </c>
      <c r="Y969">
        <v>0</v>
      </c>
      <c r="Z969">
        <v>0</v>
      </c>
      <c r="AA969">
        <v>11499.517464353699</v>
      </c>
      <c r="AB969">
        <v>0</v>
      </c>
      <c r="AC969">
        <v>73255.925578319802</v>
      </c>
      <c r="AD969">
        <v>0</v>
      </c>
      <c r="AE969">
        <v>0</v>
      </c>
      <c r="AF969">
        <v>0</v>
      </c>
      <c r="AG969">
        <v>0</v>
      </c>
      <c r="AH969">
        <v>0</v>
      </c>
      <c r="AI969">
        <v>0</v>
      </c>
      <c r="AJ969">
        <v>1460053.7924004099</v>
      </c>
      <c r="AK969" s="63">
        <v>8395.1587937771892</v>
      </c>
      <c r="AL969">
        <v>396.07192657172499</v>
      </c>
      <c r="AM969">
        <v>78891.171681099702</v>
      </c>
      <c r="AN969">
        <v>8395.1587937771892</v>
      </c>
      <c r="AO969">
        <v>22720.96117296</v>
      </c>
      <c r="AP969">
        <v>396.07192657172499</v>
      </c>
      <c r="AQ969">
        <v>69679.580315536805</v>
      </c>
      <c r="AR969">
        <v>8395.1587937771892</v>
      </c>
      <c r="AS969">
        <v>21538.979938592202</v>
      </c>
      <c r="AT969">
        <v>0</v>
      </c>
    </row>
    <row r="970" spans="1:46" x14ac:dyDescent="0.25">
      <c r="A970" t="s">
        <v>3886</v>
      </c>
      <c r="B970">
        <v>2180</v>
      </c>
      <c r="C970" t="s">
        <v>195</v>
      </c>
      <c r="D970">
        <v>2180</v>
      </c>
      <c r="E970" t="s">
        <v>195</v>
      </c>
      <c r="F970" t="s">
        <v>1871</v>
      </c>
      <c r="G970" t="s">
        <v>1871</v>
      </c>
      <c r="H970" t="s">
        <v>2899</v>
      </c>
      <c r="I970" t="s">
        <v>2895</v>
      </c>
      <c r="J970">
        <v>1572.6384523427801</v>
      </c>
      <c r="K970">
        <v>1</v>
      </c>
      <c r="L970">
        <v>2</v>
      </c>
      <c r="M970">
        <v>1</v>
      </c>
      <c r="N970">
        <v>4088365.9577442999</v>
      </c>
      <c r="O970">
        <v>3569619.9338770299</v>
      </c>
      <c r="P970">
        <v>3189127.8131636302</v>
      </c>
      <c r="Q970">
        <v>1272166.41657625</v>
      </c>
      <c r="R970">
        <v>420852.046198002</v>
      </c>
      <c r="S970">
        <v>662417.36505847797</v>
      </c>
      <c r="T970">
        <v>0</v>
      </c>
      <c r="U970">
        <v>12540132.167559201</v>
      </c>
      <c r="V970">
        <v>9928680.2394380309</v>
      </c>
      <c r="W970">
        <v>2507467.4381561098</v>
      </c>
      <c r="X970">
        <v>0</v>
      </c>
      <c r="Y970">
        <v>0</v>
      </c>
      <c r="Z970">
        <v>0</v>
      </c>
      <c r="AA970">
        <v>103984.48996507601</v>
      </c>
      <c r="AB970">
        <v>0</v>
      </c>
      <c r="AC970">
        <v>662417.36505847797</v>
      </c>
      <c r="AD970">
        <v>0</v>
      </c>
      <c r="AE970">
        <v>0</v>
      </c>
      <c r="AF970">
        <v>0</v>
      </c>
      <c r="AG970">
        <v>0</v>
      </c>
      <c r="AH970">
        <v>0</v>
      </c>
      <c r="AI970">
        <v>0</v>
      </c>
      <c r="AJ970">
        <v>13202549.532617699</v>
      </c>
      <c r="AK970" s="63">
        <v>8395.1587937772201</v>
      </c>
      <c r="AL970">
        <v>396.07192657172499</v>
      </c>
      <c r="AM970">
        <v>78891.171681099702</v>
      </c>
      <c r="AN970">
        <v>8395.1587937771892</v>
      </c>
      <c r="AO970">
        <v>22720.96117296</v>
      </c>
      <c r="AP970">
        <v>539.66620917061095</v>
      </c>
      <c r="AQ970">
        <v>36189.915802998497</v>
      </c>
      <c r="AR970">
        <v>8395.1587937772201</v>
      </c>
      <c r="AS970">
        <v>8395.1587937772201</v>
      </c>
      <c r="AT970">
        <v>0</v>
      </c>
    </row>
    <row r="971" spans="1:46" x14ac:dyDescent="0.25">
      <c r="A971" t="s">
        <v>3887</v>
      </c>
      <c r="B971">
        <v>2180</v>
      </c>
      <c r="C971" t="s">
        <v>195</v>
      </c>
      <c r="D971">
        <v>4534</v>
      </c>
      <c r="E971" t="s">
        <v>1219</v>
      </c>
      <c r="F971" t="s">
        <v>2906</v>
      </c>
      <c r="G971" t="s">
        <v>2893</v>
      </c>
      <c r="H971" t="s">
        <v>2894</v>
      </c>
      <c r="I971" t="s">
        <v>2895</v>
      </c>
      <c r="J971">
        <v>392.98855135900101</v>
      </c>
      <c r="K971">
        <v>1</v>
      </c>
      <c r="L971">
        <v>1</v>
      </c>
      <c r="M971">
        <v>1</v>
      </c>
      <c r="N971">
        <v>1021646.7826828799</v>
      </c>
      <c r="O971">
        <v>892016.702648181</v>
      </c>
      <c r="P971">
        <v>796935.060011302</v>
      </c>
      <c r="Q971">
        <v>317903.22587692901</v>
      </c>
      <c r="R971">
        <v>105167.233909002</v>
      </c>
      <c r="S971">
        <v>165532.28766699199</v>
      </c>
      <c r="T971">
        <v>0</v>
      </c>
      <c r="U971">
        <v>3133669.00512829</v>
      </c>
      <c r="V971">
        <v>2481090.0804255698</v>
      </c>
      <c r="W971">
        <v>626594.112990728</v>
      </c>
      <c r="X971">
        <v>0</v>
      </c>
      <c r="Y971">
        <v>0</v>
      </c>
      <c r="Z971">
        <v>0</v>
      </c>
      <c r="AA971">
        <v>25984.811712000999</v>
      </c>
      <c r="AB971">
        <v>0</v>
      </c>
      <c r="AC971">
        <v>165532.28766699199</v>
      </c>
      <c r="AD971">
        <v>0</v>
      </c>
      <c r="AE971">
        <v>0</v>
      </c>
      <c r="AF971">
        <v>0</v>
      </c>
      <c r="AG971">
        <v>0</v>
      </c>
      <c r="AH971">
        <v>0</v>
      </c>
      <c r="AI971">
        <v>0</v>
      </c>
      <c r="AJ971">
        <v>3299201.29279528</v>
      </c>
      <c r="AK971" s="63">
        <v>8395.1587937772001</v>
      </c>
      <c r="AL971">
        <v>396.07192657172499</v>
      </c>
      <c r="AM971">
        <v>78891.171681099702</v>
      </c>
      <c r="AN971">
        <v>8395.1587937771892</v>
      </c>
      <c r="AO971">
        <v>22720.96117296</v>
      </c>
      <c r="AP971">
        <v>396.07192657172499</v>
      </c>
      <c r="AQ971">
        <v>69679.580315536805</v>
      </c>
      <c r="AR971">
        <v>8395.1587937771892</v>
      </c>
      <c r="AS971">
        <v>21538.979938592202</v>
      </c>
      <c r="AT971">
        <v>0</v>
      </c>
    </row>
    <row r="972" spans="1:46" x14ac:dyDescent="0.25">
      <c r="A972" t="s">
        <v>3888</v>
      </c>
      <c r="B972">
        <v>2180</v>
      </c>
      <c r="C972" t="s">
        <v>195</v>
      </c>
      <c r="D972">
        <v>883</v>
      </c>
      <c r="E972" t="s">
        <v>1222</v>
      </c>
      <c r="F972" t="s">
        <v>2892</v>
      </c>
      <c r="G972" t="s">
        <v>2893</v>
      </c>
      <c r="H972" t="s">
        <v>2894</v>
      </c>
      <c r="I972" t="s">
        <v>2895</v>
      </c>
      <c r="J972">
        <v>626.63018652454605</v>
      </c>
      <c r="K972">
        <v>1</v>
      </c>
      <c r="L972">
        <v>1</v>
      </c>
      <c r="M972">
        <v>1</v>
      </c>
      <c r="N972">
        <v>4740684.0794597398</v>
      </c>
      <c r="O972">
        <v>2092024.0076083699</v>
      </c>
      <c r="P972">
        <v>1453816.3631553401</v>
      </c>
      <c r="Q972">
        <v>507020.98561922001</v>
      </c>
      <c r="R972">
        <v>167691.81487037</v>
      </c>
      <c r="S972">
        <v>263945.42013475898</v>
      </c>
      <c r="T972">
        <v>3964522.75</v>
      </c>
      <c r="U972">
        <v>4996714.5007130401</v>
      </c>
      <c r="V972">
        <v>7701185.2870664503</v>
      </c>
      <c r="W972">
        <v>1218618.5240372401</v>
      </c>
      <c r="X972">
        <v>0</v>
      </c>
      <c r="Y972">
        <v>0</v>
      </c>
      <c r="Z972">
        <v>0</v>
      </c>
      <c r="AA972">
        <v>41433.439609342997</v>
      </c>
      <c r="AB972">
        <v>0</v>
      </c>
      <c r="AC972">
        <v>263945.42013475898</v>
      </c>
      <c r="AD972">
        <v>0</v>
      </c>
      <c r="AE972">
        <v>0</v>
      </c>
      <c r="AF972">
        <v>0</v>
      </c>
      <c r="AG972">
        <v>0</v>
      </c>
      <c r="AH972">
        <v>0</v>
      </c>
      <c r="AI972">
        <v>0</v>
      </c>
      <c r="AJ972">
        <v>9225182.6708477791</v>
      </c>
      <c r="AK972" s="63">
        <v>14721.893182345801</v>
      </c>
      <c r="AL972">
        <v>396.07192657172499</v>
      </c>
      <c r="AM972">
        <v>78891.171681099702</v>
      </c>
      <c r="AN972">
        <v>8395.1587937771892</v>
      </c>
      <c r="AO972">
        <v>22720.96117296</v>
      </c>
      <c r="AP972">
        <v>396.07192657172499</v>
      </c>
      <c r="AQ972">
        <v>69679.580315536805</v>
      </c>
      <c r="AR972">
        <v>8395.1587937771892</v>
      </c>
      <c r="AS972">
        <v>21538.979938592202</v>
      </c>
      <c r="AT972">
        <v>0</v>
      </c>
    </row>
    <row r="973" spans="1:46" x14ac:dyDescent="0.25">
      <c r="A973" t="s">
        <v>3889</v>
      </c>
      <c r="B973">
        <v>2180</v>
      </c>
      <c r="C973" t="s">
        <v>195</v>
      </c>
      <c r="D973">
        <v>1299</v>
      </c>
      <c r="E973" t="s">
        <v>1223</v>
      </c>
      <c r="F973" t="s">
        <v>2892</v>
      </c>
      <c r="G973" t="s">
        <v>2893</v>
      </c>
      <c r="H973" t="s">
        <v>2894</v>
      </c>
      <c r="I973" t="s">
        <v>2895</v>
      </c>
      <c r="J973">
        <v>367.14826798629099</v>
      </c>
      <c r="K973">
        <v>1</v>
      </c>
      <c r="L973">
        <v>1</v>
      </c>
      <c r="M973">
        <v>1</v>
      </c>
      <c r="N973">
        <v>2864639.92321127</v>
      </c>
      <c r="O973">
        <v>1376926.1051749999</v>
      </c>
      <c r="P973">
        <v>912768.081712096</v>
      </c>
      <c r="Q973">
        <v>297000.04838396801</v>
      </c>
      <c r="R973">
        <v>98252.144102097795</v>
      </c>
      <c r="S973">
        <v>154647.99802075099</v>
      </c>
      <c r="T973">
        <v>2621966.29</v>
      </c>
      <c r="U973">
        <v>2927620.0125844302</v>
      </c>
      <c r="V973">
        <v>4828386.2278547296</v>
      </c>
      <c r="W973">
        <v>696923.84942740505</v>
      </c>
      <c r="X973">
        <v>0</v>
      </c>
      <c r="Y973">
        <v>0</v>
      </c>
      <c r="Z973">
        <v>0</v>
      </c>
      <c r="AA973">
        <v>24276.2253022884</v>
      </c>
      <c r="AB973">
        <v>0</v>
      </c>
      <c r="AC973">
        <v>154647.99802075099</v>
      </c>
      <c r="AD973">
        <v>0</v>
      </c>
      <c r="AE973">
        <v>0</v>
      </c>
      <c r="AF973">
        <v>0</v>
      </c>
      <c r="AG973">
        <v>0</v>
      </c>
      <c r="AH973">
        <v>0</v>
      </c>
      <c r="AI973">
        <v>0</v>
      </c>
      <c r="AJ973">
        <v>5704234.3006051797</v>
      </c>
      <c r="AK973" s="63">
        <v>15536.595969501301</v>
      </c>
      <c r="AL973">
        <v>396.07192657172499</v>
      </c>
      <c r="AM973">
        <v>78891.171681099702</v>
      </c>
      <c r="AN973">
        <v>8395.1587937771892</v>
      </c>
      <c r="AO973">
        <v>22720.96117296</v>
      </c>
      <c r="AP973">
        <v>396.07192657172499</v>
      </c>
      <c r="AQ973">
        <v>69679.580315536805</v>
      </c>
      <c r="AR973">
        <v>8395.1587937771892</v>
      </c>
      <c r="AS973">
        <v>21538.979938592202</v>
      </c>
      <c r="AT973">
        <v>0</v>
      </c>
    </row>
    <row r="974" spans="1:46" x14ac:dyDescent="0.25">
      <c r="A974" t="s">
        <v>3890</v>
      </c>
      <c r="B974">
        <v>2180</v>
      </c>
      <c r="C974" t="s">
        <v>195</v>
      </c>
      <c r="D974">
        <v>884</v>
      </c>
      <c r="E974" t="s">
        <v>1224</v>
      </c>
      <c r="F974" t="s">
        <v>2892</v>
      </c>
      <c r="G974" t="s">
        <v>2893</v>
      </c>
      <c r="H974" t="s">
        <v>2894</v>
      </c>
      <c r="I974" t="s">
        <v>2895</v>
      </c>
      <c r="J974">
        <v>305.80243623904403</v>
      </c>
      <c r="K974">
        <v>5</v>
      </c>
      <c r="L974">
        <v>1</v>
      </c>
      <c r="M974">
        <v>1</v>
      </c>
      <c r="N974">
        <v>2618161.3214463699</v>
      </c>
      <c r="O974">
        <v>1652789.7540883899</v>
      </c>
      <c r="P974">
        <v>790302.47219257499</v>
      </c>
      <c r="Q974">
        <v>247765.09687046299</v>
      </c>
      <c r="R974">
        <v>81835.453553747997</v>
      </c>
      <c r="S974">
        <v>128808.273599161</v>
      </c>
      <c r="T974">
        <v>2952402.36</v>
      </c>
      <c r="U974">
        <v>2438451.73815154</v>
      </c>
      <c r="V974">
        <v>4547940.7630857602</v>
      </c>
      <c r="W974">
        <v>822693.35995642596</v>
      </c>
      <c r="X974">
        <v>0</v>
      </c>
      <c r="Y974">
        <v>0</v>
      </c>
      <c r="Z974">
        <v>0</v>
      </c>
      <c r="AA974">
        <v>20219.975109360701</v>
      </c>
      <c r="AB974">
        <v>0</v>
      </c>
      <c r="AC974">
        <v>128808.273599161</v>
      </c>
      <c r="AD974">
        <v>0</v>
      </c>
      <c r="AE974">
        <v>0</v>
      </c>
      <c r="AF974">
        <v>0</v>
      </c>
      <c r="AG974">
        <v>0</v>
      </c>
      <c r="AH974">
        <v>0</v>
      </c>
      <c r="AI974">
        <v>0</v>
      </c>
      <c r="AJ974">
        <v>5519662.3717507003</v>
      </c>
      <c r="AK974" s="63">
        <v>18049.765854173998</v>
      </c>
      <c r="AL974">
        <v>396.07192657172499</v>
      </c>
      <c r="AM974">
        <v>78891.171681099702</v>
      </c>
      <c r="AN974">
        <v>8395.1587937771892</v>
      </c>
      <c r="AO974">
        <v>22720.96117296</v>
      </c>
      <c r="AP974">
        <v>396.07192657172499</v>
      </c>
      <c r="AQ974">
        <v>69679.580315536805</v>
      </c>
      <c r="AR974">
        <v>8395.1587937771892</v>
      </c>
      <c r="AS974">
        <v>21538.979938592202</v>
      </c>
      <c r="AT974">
        <v>0</v>
      </c>
    </row>
    <row r="975" spans="1:46" x14ac:dyDescent="0.25">
      <c r="A975" t="s">
        <v>3891</v>
      </c>
      <c r="B975">
        <v>2180</v>
      </c>
      <c r="C975" t="s">
        <v>195</v>
      </c>
      <c r="D975">
        <v>918</v>
      </c>
      <c r="E975" t="s">
        <v>1225</v>
      </c>
      <c r="F975" t="s">
        <v>2892</v>
      </c>
      <c r="G975" t="s">
        <v>2903</v>
      </c>
      <c r="H975" t="s">
        <v>2904</v>
      </c>
      <c r="I975" t="s">
        <v>2895</v>
      </c>
      <c r="J975">
        <v>1177.6844648260701</v>
      </c>
      <c r="K975">
        <v>2</v>
      </c>
      <c r="L975">
        <v>1</v>
      </c>
      <c r="M975">
        <v>1</v>
      </c>
      <c r="N975">
        <v>9089773.7584606204</v>
      </c>
      <c r="O975">
        <v>5318124.4377800301</v>
      </c>
      <c r="P975">
        <v>2953982.05729263</v>
      </c>
      <c r="Q975">
        <v>954397.90543936903</v>
      </c>
      <c r="R975">
        <v>315158.844080979</v>
      </c>
      <c r="S975">
        <v>496057.208125768</v>
      </c>
      <c r="T975">
        <v>9240646.1199999992</v>
      </c>
      <c r="U975">
        <v>9390790.8830536306</v>
      </c>
      <c r="V975">
        <v>16134924.823577801</v>
      </c>
      <c r="W975">
        <v>2418642.4579054802</v>
      </c>
      <c r="X975">
        <v>0</v>
      </c>
      <c r="Y975">
        <v>0</v>
      </c>
      <c r="Z975">
        <v>0</v>
      </c>
      <c r="AA975">
        <v>77869.721570333393</v>
      </c>
      <c r="AB975">
        <v>0</v>
      </c>
      <c r="AC975">
        <v>496057.208125768</v>
      </c>
      <c r="AD975">
        <v>0</v>
      </c>
      <c r="AE975">
        <v>0</v>
      </c>
      <c r="AF975">
        <v>0</v>
      </c>
      <c r="AG975">
        <v>0</v>
      </c>
      <c r="AH975">
        <v>0</v>
      </c>
      <c r="AI975">
        <v>0</v>
      </c>
      <c r="AJ975">
        <v>19127494.211179402</v>
      </c>
      <c r="AK975" s="63">
        <v>16241.6120637239</v>
      </c>
      <c r="AL975">
        <v>396.07192657172499</v>
      </c>
      <c r="AM975">
        <v>78891.171681099702</v>
      </c>
      <c r="AN975">
        <v>8395.1587937771892</v>
      </c>
      <c r="AO975">
        <v>22720.96117296</v>
      </c>
      <c r="AP975">
        <v>396.07192657172499</v>
      </c>
      <c r="AQ975">
        <v>78891.171681099702</v>
      </c>
      <c r="AR975">
        <v>10533.0598424251</v>
      </c>
      <c r="AS975">
        <v>20205.268405473002</v>
      </c>
      <c r="AT975">
        <v>0</v>
      </c>
    </row>
    <row r="976" spans="1:46" x14ac:dyDescent="0.25">
      <c r="A976" t="s">
        <v>3892</v>
      </c>
      <c r="B976">
        <v>2180</v>
      </c>
      <c r="C976" t="s">
        <v>195</v>
      </c>
      <c r="D976">
        <v>829</v>
      </c>
      <c r="E976" t="s">
        <v>1226</v>
      </c>
      <c r="F976" t="s">
        <v>2892</v>
      </c>
      <c r="G976" t="s">
        <v>2893</v>
      </c>
      <c r="H976" t="s">
        <v>2894</v>
      </c>
      <c r="I976" t="s">
        <v>2895</v>
      </c>
      <c r="J976">
        <v>272.56091440450098</v>
      </c>
      <c r="K976">
        <v>3</v>
      </c>
      <c r="L976">
        <v>1</v>
      </c>
      <c r="M976">
        <v>1</v>
      </c>
      <c r="N976">
        <v>2585556.5269505801</v>
      </c>
      <c r="O976">
        <v>1637686.57295063</v>
      </c>
      <c r="P976">
        <v>1229166.82338782</v>
      </c>
      <c r="Q976">
        <v>230527.93910493099</v>
      </c>
      <c r="R976">
        <v>72939.726464052204</v>
      </c>
      <c r="S976">
        <v>114806.478544889</v>
      </c>
      <c r="T976">
        <v>3582491.91</v>
      </c>
      <c r="U976">
        <v>2173385.6788580199</v>
      </c>
      <c r="V976">
        <v>4770011.8639243599</v>
      </c>
      <c r="W976">
        <v>967843.71381817095</v>
      </c>
      <c r="X976">
        <v>0</v>
      </c>
      <c r="Y976">
        <v>0</v>
      </c>
      <c r="Z976">
        <v>0</v>
      </c>
      <c r="AA976">
        <v>18022.0111154888</v>
      </c>
      <c r="AB976">
        <v>0</v>
      </c>
      <c r="AC976">
        <v>114806.478544889</v>
      </c>
      <c r="AD976">
        <v>0</v>
      </c>
      <c r="AE976">
        <v>0</v>
      </c>
      <c r="AF976">
        <v>0</v>
      </c>
      <c r="AG976">
        <v>0</v>
      </c>
      <c r="AH976">
        <v>0</v>
      </c>
      <c r="AI976">
        <v>0</v>
      </c>
      <c r="AJ976">
        <v>5870684.0674029002</v>
      </c>
      <c r="AK976" s="63">
        <v>21538.979938592202</v>
      </c>
      <c r="AL976">
        <v>396.07192657172499</v>
      </c>
      <c r="AM976">
        <v>78891.171681099702</v>
      </c>
      <c r="AN976">
        <v>8395.1587937771892</v>
      </c>
      <c r="AO976">
        <v>22720.96117296</v>
      </c>
      <c r="AP976">
        <v>396.07192657172499</v>
      </c>
      <c r="AQ976">
        <v>69679.580315536805</v>
      </c>
      <c r="AR976">
        <v>8395.1587937771892</v>
      </c>
      <c r="AS976">
        <v>21538.979938592202</v>
      </c>
      <c r="AT976">
        <v>0</v>
      </c>
    </row>
    <row r="977" spans="1:46" x14ac:dyDescent="0.25">
      <c r="A977" t="s">
        <v>3893</v>
      </c>
      <c r="B977">
        <v>2180</v>
      </c>
      <c r="C977" t="s">
        <v>195</v>
      </c>
      <c r="D977">
        <v>5427</v>
      </c>
      <c r="E977" t="s">
        <v>1227</v>
      </c>
      <c r="F977" t="s">
        <v>2892</v>
      </c>
      <c r="G977" t="s">
        <v>2893</v>
      </c>
      <c r="H977" t="s">
        <v>2894</v>
      </c>
      <c r="I977" t="s">
        <v>2895</v>
      </c>
      <c r="J977">
        <v>534.77202235990501</v>
      </c>
      <c r="K977">
        <v>2</v>
      </c>
      <c r="L977">
        <v>1</v>
      </c>
      <c r="M977">
        <v>1</v>
      </c>
      <c r="N977">
        <v>1390239.26835394</v>
      </c>
      <c r="O977">
        <v>1213840.8979202299</v>
      </c>
      <c r="P977">
        <v>1084455.4434422599</v>
      </c>
      <c r="Q977">
        <v>432597.21034885797</v>
      </c>
      <c r="R977">
        <v>143109.75260991199</v>
      </c>
      <c r="S977">
        <v>225253.47350557399</v>
      </c>
      <c r="T977">
        <v>0</v>
      </c>
      <c r="U977">
        <v>4264242.5726752104</v>
      </c>
      <c r="V977">
        <v>3376224.4609365501</v>
      </c>
      <c r="W977">
        <v>852658.429473578</v>
      </c>
      <c r="X977">
        <v>0</v>
      </c>
      <c r="Y977">
        <v>0</v>
      </c>
      <c r="Z977">
        <v>0</v>
      </c>
      <c r="AA977">
        <v>35359.682265079296</v>
      </c>
      <c r="AB977">
        <v>0</v>
      </c>
      <c r="AC977">
        <v>225253.47350557399</v>
      </c>
      <c r="AD977">
        <v>0</v>
      </c>
      <c r="AE977">
        <v>0</v>
      </c>
      <c r="AF977">
        <v>0</v>
      </c>
      <c r="AG977">
        <v>0</v>
      </c>
      <c r="AH977">
        <v>0</v>
      </c>
      <c r="AI977">
        <v>0</v>
      </c>
      <c r="AJ977">
        <v>4489496.0461807903</v>
      </c>
      <c r="AK977" s="63">
        <v>8395.1587937772201</v>
      </c>
      <c r="AL977">
        <v>396.07192657172499</v>
      </c>
      <c r="AM977">
        <v>78891.171681099702</v>
      </c>
      <c r="AN977">
        <v>8395.1587937771892</v>
      </c>
      <c r="AO977">
        <v>22720.96117296</v>
      </c>
      <c r="AP977">
        <v>396.07192657172499</v>
      </c>
      <c r="AQ977">
        <v>69679.580315536805</v>
      </c>
      <c r="AR977">
        <v>8395.1587937771892</v>
      </c>
      <c r="AS977">
        <v>21538.979938592202</v>
      </c>
      <c r="AT977">
        <v>0</v>
      </c>
    </row>
    <row r="978" spans="1:46" x14ac:dyDescent="0.25">
      <c r="A978" t="s">
        <v>3894</v>
      </c>
      <c r="B978">
        <v>2180</v>
      </c>
      <c r="C978" t="s">
        <v>195</v>
      </c>
      <c r="D978">
        <v>885</v>
      </c>
      <c r="E978" t="s">
        <v>1229</v>
      </c>
      <c r="F978" t="s">
        <v>2892</v>
      </c>
      <c r="G978" t="s">
        <v>2911</v>
      </c>
      <c r="H978" t="s">
        <v>2894</v>
      </c>
      <c r="I978" t="s">
        <v>2895</v>
      </c>
      <c r="J978">
        <v>609.02822886055503</v>
      </c>
      <c r="K978">
        <v>2</v>
      </c>
      <c r="L978">
        <v>1</v>
      </c>
      <c r="M978">
        <v>1</v>
      </c>
      <c r="N978">
        <v>7920497.4888971001</v>
      </c>
      <c r="O978">
        <v>3324627.0184784601</v>
      </c>
      <c r="P978">
        <v>1663145.6309076899</v>
      </c>
      <c r="Q978">
        <v>509923.99976928497</v>
      </c>
      <c r="R978">
        <v>162981.374343531</v>
      </c>
      <c r="S978">
        <v>256531.22878118799</v>
      </c>
      <c r="T978">
        <v>8724818.0500000007</v>
      </c>
      <c r="U978">
        <v>4856357.4623960499</v>
      </c>
      <c r="V978">
        <v>12248325.1995319</v>
      </c>
      <c r="W978">
        <v>1292580.7330010899</v>
      </c>
      <c r="X978">
        <v>0</v>
      </c>
      <c r="Y978">
        <v>0</v>
      </c>
      <c r="Z978">
        <v>0</v>
      </c>
      <c r="AA978">
        <v>40269.579863099098</v>
      </c>
      <c r="AB978">
        <v>0</v>
      </c>
      <c r="AC978">
        <v>256531.22878118799</v>
      </c>
      <c r="AD978">
        <v>0</v>
      </c>
      <c r="AE978">
        <v>0</v>
      </c>
      <c r="AF978">
        <v>0</v>
      </c>
      <c r="AG978">
        <v>0</v>
      </c>
      <c r="AH978">
        <v>0</v>
      </c>
      <c r="AI978">
        <v>0</v>
      </c>
      <c r="AJ978">
        <v>13837706.7411773</v>
      </c>
      <c r="AK978" s="63">
        <v>22720.96117296</v>
      </c>
      <c r="AL978">
        <v>396.07192657172499</v>
      </c>
      <c r="AM978">
        <v>78891.171681099702</v>
      </c>
      <c r="AN978">
        <v>8395.1587937771892</v>
      </c>
      <c r="AO978">
        <v>22720.96117296</v>
      </c>
      <c r="AP978">
        <v>3712.8033307938799</v>
      </c>
      <c r="AQ978">
        <v>25435.7452526624</v>
      </c>
      <c r="AR978">
        <v>14298.2142164857</v>
      </c>
      <c r="AS978">
        <v>22720.96117296</v>
      </c>
      <c r="AT978">
        <v>0</v>
      </c>
    </row>
    <row r="979" spans="1:46" x14ac:dyDescent="0.25">
      <c r="A979" t="s">
        <v>3895</v>
      </c>
      <c r="B979">
        <v>2180</v>
      </c>
      <c r="C979" t="s">
        <v>195</v>
      </c>
      <c r="D979">
        <v>886</v>
      </c>
      <c r="E979" t="s">
        <v>1230</v>
      </c>
      <c r="F979" t="s">
        <v>2892</v>
      </c>
      <c r="G979" t="s">
        <v>2893</v>
      </c>
      <c r="H979" t="s">
        <v>2894</v>
      </c>
      <c r="I979" t="s">
        <v>2895</v>
      </c>
      <c r="J979">
        <v>416.38301019852003</v>
      </c>
      <c r="K979">
        <v>1</v>
      </c>
      <c r="L979">
        <v>1</v>
      </c>
      <c r="M979">
        <v>1</v>
      </c>
      <c r="N979">
        <v>3433545.7966835001</v>
      </c>
      <c r="O979">
        <v>1554086.91733851</v>
      </c>
      <c r="P979">
        <v>1005177.8607159799</v>
      </c>
      <c r="Q979">
        <v>336827.88387780299</v>
      </c>
      <c r="R979">
        <v>111427.79930319</v>
      </c>
      <c r="S979">
        <v>175386.361728552</v>
      </c>
      <c r="T979">
        <v>3120851.13</v>
      </c>
      <c r="U979">
        <v>3320215.1279189899</v>
      </c>
      <c r="V979">
        <v>5613326.0982856499</v>
      </c>
      <c r="W979">
        <v>800208.48197333002</v>
      </c>
      <c r="X979">
        <v>0</v>
      </c>
      <c r="Y979">
        <v>0</v>
      </c>
      <c r="Z979">
        <v>0</v>
      </c>
      <c r="AA979">
        <v>27531.677659995799</v>
      </c>
      <c r="AB979">
        <v>0</v>
      </c>
      <c r="AC979">
        <v>175386.361728552</v>
      </c>
      <c r="AD979">
        <v>0</v>
      </c>
      <c r="AE979">
        <v>0</v>
      </c>
      <c r="AF979">
        <v>0</v>
      </c>
      <c r="AG979">
        <v>0</v>
      </c>
      <c r="AH979">
        <v>0</v>
      </c>
      <c r="AI979">
        <v>0</v>
      </c>
      <c r="AJ979">
        <v>6616452.6196475197</v>
      </c>
      <c r="AK979" s="63">
        <v>15890.3040171908</v>
      </c>
      <c r="AL979">
        <v>396.07192657172499</v>
      </c>
      <c r="AM979">
        <v>78891.171681099702</v>
      </c>
      <c r="AN979">
        <v>8395.1587937771892</v>
      </c>
      <c r="AO979">
        <v>22720.96117296</v>
      </c>
      <c r="AP979">
        <v>396.07192657172499</v>
      </c>
      <c r="AQ979">
        <v>69679.580315536805</v>
      </c>
      <c r="AR979">
        <v>8395.1587937771892</v>
      </c>
      <c r="AS979">
        <v>21538.979938592202</v>
      </c>
      <c r="AT979">
        <v>0</v>
      </c>
    </row>
    <row r="980" spans="1:46" x14ac:dyDescent="0.25">
      <c r="A980" t="s">
        <v>3896</v>
      </c>
      <c r="B980">
        <v>2180</v>
      </c>
      <c r="C980" t="s">
        <v>195</v>
      </c>
      <c r="D980">
        <v>887</v>
      </c>
      <c r="E980" t="s">
        <v>1232</v>
      </c>
      <c r="F980" t="s">
        <v>2892</v>
      </c>
      <c r="G980" t="s">
        <v>2893</v>
      </c>
      <c r="H980" t="s">
        <v>2894</v>
      </c>
      <c r="I980" t="s">
        <v>2895</v>
      </c>
      <c r="J980">
        <v>480.49904573674399</v>
      </c>
      <c r="K980">
        <v>3</v>
      </c>
      <c r="L980">
        <v>2</v>
      </c>
      <c r="M980">
        <v>1</v>
      </c>
      <c r="N980">
        <v>4365757.6280912599</v>
      </c>
      <c r="O980">
        <v>1960542.6665652301</v>
      </c>
      <c r="P980">
        <v>1262429.461225</v>
      </c>
      <c r="Q980">
        <v>389978.13747019001</v>
      </c>
      <c r="R980">
        <v>128585.82104058799</v>
      </c>
      <c r="S980">
        <v>202392.93482610999</v>
      </c>
      <c r="T980">
        <v>4275820.8600000003</v>
      </c>
      <c r="U980">
        <v>3831472.8543922799</v>
      </c>
      <c r="V980">
        <v>6732841.2906021001</v>
      </c>
      <c r="W980">
        <v>1342681.3271816601</v>
      </c>
      <c r="X980">
        <v>0</v>
      </c>
      <c r="Y980">
        <v>0</v>
      </c>
      <c r="Z980">
        <v>0</v>
      </c>
      <c r="AA980">
        <v>31771.096608510499</v>
      </c>
      <c r="AB980">
        <v>0</v>
      </c>
      <c r="AC980">
        <v>202392.93482610999</v>
      </c>
      <c r="AD980">
        <v>0</v>
      </c>
      <c r="AE980">
        <v>0</v>
      </c>
      <c r="AF980">
        <v>0</v>
      </c>
      <c r="AG980">
        <v>0</v>
      </c>
      <c r="AH980">
        <v>0</v>
      </c>
      <c r="AI980">
        <v>0</v>
      </c>
      <c r="AJ980">
        <v>8309686.6492183898</v>
      </c>
      <c r="AK980" s="63">
        <v>17293.867121998599</v>
      </c>
      <c r="AL980">
        <v>396.07192657172499</v>
      </c>
      <c r="AM980">
        <v>78891.171681099702</v>
      </c>
      <c r="AN980">
        <v>8395.1587937771892</v>
      </c>
      <c r="AO980">
        <v>22720.96117296</v>
      </c>
      <c r="AP980">
        <v>396.07192657172499</v>
      </c>
      <c r="AQ980">
        <v>69679.580315536805</v>
      </c>
      <c r="AR980">
        <v>8395.1587937771892</v>
      </c>
      <c r="AS980">
        <v>21538.979938592202</v>
      </c>
      <c r="AT980">
        <v>0</v>
      </c>
    </row>
    <row r="981" spans="1:46" x14ac:dyDescent="0.25">
      <c r="A981" t="s">
        <v>3897</v>
      </c>
      <c r="B981">
        <v>2180</v>
      </c>
      <c r="C981" t="s">
        <v>195</v>
      </c>
      <c r="D981">
        <v>888</v>
      </c>
      <c r="E981" t="s">
        <v>1233</v>
      </c>
      <c r="F981" t="s">
        <v>2892</v>
      </c>
      <c r="G981" t="s">
        <v>2911</v>
      </c>
      <c r="H981" t="s">
        <v>2904</v>
      </c>
      <c r="I981" t="s">
        <v>2895</v>
      </c>
      <c r="J981">
        <v>588.45760829320704</v>
      </c>
      <c r="K981">
        <v>1</v>
      </c>
      <c r="L981">
        <v>1</v>
      </c>
      <c r="M981">
        <v>1</v>
      </c>
      <c r="N981">
        <v>4300320.3573420597</v>
      </c>
      <c r="O981">
        <v>2002455.72301433</v>
      </c>
      <c r="P981">
        <v>1372484.42568029</v>
      </c>
      <c r="Q981">
        <v>476352.29079719499</v>
      </c>
      <c r="R981">
        <v>157476.49320290101</v>
      </c>
      <c r="S981">
        <v>247866.59499104999</v>
      </c>
      <c r="T981">
        <v>3616760.82</v>
      </c>
      <c r="U981">
        <v>4692328.4700367805</v>
      </c>
      <c r="V981">
        <v>7250656.7146287803</v>
      </c>
      <c r="W981">
        <v>1019523.14636963</v>
      </c>
      <c r="X981">
        <v>0</v>
      </c>
      <c r="Y981">
        <v>0</v>
      </c>
      <c r="Z981">
        <v>0</v>
      </c>
      <c r="AA981">
        <v>38909.429038366201</v>
      </c>
      <c r="AB981">
        <v>0</v>
      </c>
      <c r="AC981">
        <v>247866.59499104999</v>
      </c>
      <c r="AD981">
        <v>0</v>
      </c>
      <c r="AE981">
        <v>0</v>
      </c>
      <c r="AF981">
        <v>0</v>
      </c>
      <c r="AG981">
        <v>0</v>
      </c>
      <c r="AH981">
        <v>0</v>
      </c>
      <c r="AI981">
        <v>0</v>
      </c>
      <c r="AJ981">
        <v>8556955.8850278296</v>
      </c>
      <c r="AK981" s="63">
        <v>14541.329340352801</v>
      </c>
      <c r="AL981">
        <v>396.07192657172499</v>
      </c>
      <c r="AM981">
        <v>78891.171681099702</v>
      </c>
      <c r="AN981">
        <v>8395.1587937771892</v>
      </c>
      <c r="AO981">
        <v>22720.96117296</v>
      </c>
      <c r="AP981">
        <v>3712.8033307938799</v>
      </c>
      <c r="AQ981">
        <v>25435.7452526624</v>
      </c>
      <c r="AR981">
        <v>14298.2142164857</v>
      </c>
      <c r="AS981">
        <v>22720.96117296</v>
      </c>
      <c r="AT981">
        <v>0</v>
      </c>
    </row>
    <row r="982" spans="1:46" x14ac:dyDescent="0.25">
      <c r="A982" t="s">
        <v>3898</v>
      </c>
      <c r="B982">
        <v>2180</v>
      </c>
      <c r="C982" t="s">
        <v>195</v>
      </c>
      <c r="D982">
        <v>889</v>
      </c>
      <c r="E982" t="s">
        <v>1234</v>
      </c>
      <c r="F982" t="s">
        <v>2892</v>
      </c>
      <c r="G982" t="s">
        <v>2893</v>
      </c>
      <c r="H982" t="s">
        <v>2894</v>
      </c>
      <c r="I982" t="s">
        <v>2895</v>
      </c>
      <c r="J982">
        <v>373.58593844712902</v>
      </c>
      <c r="K982">
        <v>3</v>
      </c>
      <c r="L982">
        <v>2</v>
      </c>
      <c r="M982">
        <v>1</v>
      </c>
      <c r="N982">
        <v>3322230.5241218</v>
      </c>
      <c r="O982">
        <v>1778698.2645119999</v>
      </c>
      <c r="P982">
        <v>1002818.95841768</v>
      </c>
      <c r="Q982">
        <v>302315.36224509199</v>
      </c>
      <c r="R982">
        <v>99974.922012148396</v>
      </c>
      <c r="S982">
        <v>157359.63507720799</v>
      </c>
      <c r="T982">
        <v>3527084.39</v>
      </c>
      <c r="U982">
        <v>2978953.6413087202</v>
      </c>
      <c r="V982">
        <v>5445021.6536424598</v>
      </c>
      <c r="W982">
        <v>1036314.48689813</v>
      </c>
      <c r="X982">
        <v>0</v>
      </c>
      <c r="Y982">
        <v>0</v>
      </c>
      <c r="Z982">
        <v>0</v>
      </c>
      <c r="AA982">
        <v>24701.8907681405</v>
      </c>
      <c r="AB982">
        <v>0</v>
      </c>
      <c r="AC982">
        <v>157359.63507720799</v>
      </c>
      <c r="AD982">
        <v>0</v>
      </c>
      <c r="AE982">
        <v>0</v>
      </c>
      <c r="AF982">
        <v>0</v>
      </c>
      <c r="AG982">
        <v>0</v>
      </c>
      <c r="AH982">
        <v>0</v>
      </c>
      <c r="AI982">
        <v>0</v>
      </c>
      <c r="AJ982">
        <v>6663397.66638593</v>
      </c>
      <c r="AK982" s="63">
        <v>17836.318181790801</v>
      </c>
      <c r="AL982">
        <v>396.07192657172499</v>
      </c>
      <c r="AM982">
        <v>78891.171681099702</v>
      </c>
      <c r="AN982">
        <v>8395.1587937771892</v>
      </c>
      <c r="AO982">
        <v>22720.96117296</v>
      </c>
      <c r="AP982">
        <v>396.07192657172499</v>
      </c>
      <c r="AQ982">
        <v>69679.580315536805</v>
      </c>
      <c r="AR982">
        <v>8395.1587937771892</v>
      </c>
      <c r="AS982">
        <v>21538.979938592202</v>
      </c>
      <c r="AT982">
        <v>0</v>
      </c>
    </row>
    <row r="983" spans="1:46" x14ac:dyDescent="0.25">
      <c r="A983" t="s">
        <v>3899</v>
      </c>
      <c r="B983">
        <v>2180</v>
      </c>
      <c r="C983" t="s">
        <v>195</v>
      </c>
      <c r="D983">
        <v>890</v>
      </c>
      <c r="E983" t="s">
        <v>1235</v>
      </c>
      <c r="F983" t="s">
        <v>2892</v>
      </c>
      <c r="G983" t="s">
        <v>2893</v>
      </c>
      <c r="H983" t="s">
        <v>2894</v>
      </c>
      <c r="I983" t="s">
        <v>2895</v>
      </c>
      <c r="J983">
        <v>248.015797487622</v>
      </c>
      <c r="K983">
        <v>1</v>
      </c>
      <c r="L983">
        <v>1</v>
      </c>
      <c r="M983">
        <v>1</v>
      </c>
      <c r="N983">
        <v>2356607.9834090201</v>
      </c>
      <c r="O983">
        <v>1110838.2215031299</v>
      </c>
      <c r="P983">
        <v>580257.29197525897</v>
      </c>
      <c r="Q983">
        <v>200654.31049033999</v>
      </c>
      <c r="R983">
        <v>66371.234727601797</v>
      </c>
      <c r="S983">
        <v>104467.73116852299</v>
      </c>
      <c r="T983">
        <v>2337064.77</v>
      </c>
      <c r="U983">
        <v>1977664.2721053599</v>
      </c>
      <c r="V983">
        <v>3811694.6826012498</v>
      </c>
      <c r="W983">
        <v>486635.29704533401</v>
      </c>
      <c r="X983">
        <v>0</v>
      </c>
      <c r="Y983">
        <v>0</v>
      </c>
      <c r="Z983">
        <v>0</v>
      </c>
      <c r="AA983">
        <v>16399.062458769498</v>
      </c>
      <c r="AB983">
        <v>0</v>
      </c>
      <c r="AC983">
        <v>104467.73116852299</v>
      </c>
      <c r="AD983">
        <v>0</v>
      </c>
      <c r="AE983">
        <v>0</v>
      </c>
      <c r="AF983">
        <v>0</v>
      </c>
      <c r="AG983">
        <v>0</v>
      </c>
      <c r="AH983">
        <v>0</v>
      </c>
      <c r="AI983">
        <v>0</v>
      </c>
      <c r="AJ983">
        <v>4419196.7732738797</v>
      </c>
      <c r="AK983" s="63">
        <v>17818.206816017198</v>
      </c>
      <c r="AL983">
        <v>396.07192657172499</v>
      </c>
      <c r="AM983">
        <v>78891.171681099702</v>
      </c>
      <c r="AN983">
        <v>8395.1587937771892</v>
      </c>
      <c r="AO983">
        <v>22720.96117296</v>
      </c>
      <c r="AP983">
        <v>396.07192657172499</v>
      </c>
      <c r="AQ983">
        <v>69679.580315536805</v>
      </c>
      <c r="AR983">
        <v>8395.1587937771892</v>
      </c>
      <c r="AS983">
        <v>21538.979938592202</v>
      </c>
      <c r="AT983">
        <v>0</v>
      </c>
    </row>
    <row r="984" spans="1:46" x14ac:dyDescent="0.25">
      <c r="A984" t="s">
        <v>3900</v>
      </c>
      <c r="B984">
        <v>2180</v>
      </c>
      <c r="C984" t="s">
        <v>195</v>
      </c>
      <c r="D984">
        <v>892</v>
      </c>
      <c r="E984" t="s">
        <v>1236</v>
      </c>
      <c r="F984" t="s">
        <v>2892</v>
      </c>
      <c r="G984" t="s">
        <v>2893</v>
      </c>
      <c r="H984" t="s">
        <v>2894</v>
      </c>
      <c r="I984" t="s">
        <v>2895</v>
      </c>
      <c r="J984">
        <v>372.24838218499701</v>
      </c>
      <c r="K984">
        <v>1</v>
      </c>
      <c r="L984">
        <v>1</v>
      </c>
      <c r="M984">
        <v>1</v>
      </c>
      <c r="N984">
        <v>2847277.3480114201</v>
      </c>
      <c r="O984">
        <v>1377191.6908863101</v>
      </c>
      <c r="P984">
        <v>843260.03993569105</v>
      </c>
      <c r="Q984">
        <v>301125.72265743703</v>
      </c>
      <c r="R984">
        <v>99616.980052262603</v>
      </c>
      <c r="S984">
        <v>156796.23762659999</v>
      </c>
      <c r="T984">
        <v>2500183.7400000002</v>
      </c>
      <c r="U984">
        <v>2968288.0415431201</v>
      </c>
      <c r="V984">
        <v>4778617.6390057998</v>
      </c>
      <c r="W984">
        <v>665240.69238024997</v>
      </c>
      <c r="X984">
        <v>0</v>
      </c>
      <c r="Y984">
        <v>0</v>
      </c>
      <c r="Z984">
        <v>0</v>
      </c>
      <c r="AA984">
        <v>24613.4501570705</v>
      </c>
      <c r="AB984">
        <v>0</v>
      </c>
      <c r="AC984">
        <v>156796.23762659999</v>
      </c>
      <c r="AD984">
        <v>0</v>
      </c>
      <c r="AE984">
        <v>0</v>
      </c>
      <c r="AF984">
        <v>0</v>
      </c>
      <c r="AG984">
        <v>0</v>
      </c>
      <c r="AH984">
        <v>0</v>
      </c>
      <c r="AI984">
        <v>0</v>
      </c>
      <c r="AJ984">
        <v>5625268.0191697199</v>
      </c>
      <c r="AK984" s="63">
        <v>15111.5982993692</v>
      </c>
      <c r="AL984">
        <v>396.07192657172499</v>
      </c>
      <c r="AM984">
        <v>78891.171681099702</v>
      </c>
      <c r="AN984">
        <v>8395.1587937771892</v>
      </c>
      <c r="AO984">
        <v>22720.96117296</v>
      </c>
      <c r="AP984">
        <v>396.07192657172499</v>
      </c>
      <c r="AQ984">
        <v>69679.580315536805</v>
      </c>
      <c r="AR984">
        <v>8395.1587937771892</v>
      </c>
      <c r="AS984">
        <v>21538.979938592202</v>
      </c>
      <c r="AT984">
        <v>0</v>
      </c>
    </row>
    <row r="985" spans="1:46" x14ac:dyDescent="0.25">
      <c r="A985" t="s">
        <v>3901</v>
      </c>
      <c r="B985">
        <v>2180</v>
      </c>
      <c r="C985" t="s">
        <v>195</v>
      </c>
      <c r="D985">
        <v>893</v>
      </c>
      <c r="E985" t="s">
        <v>1237</v>
      </c>
      <c r="F985" t="s">
        <v>2892</v>
      </c>
      <c r="G985" t="s">
        <v>2893</v>
      </c>
      <c r="H985" t="s">
        <v>2894</v>
      </c>
      <c r="I985" t="s">
        <v>2895</v>
      </c>
      <c r="J985">
        <v>550.81423677197495</v>
      </c>
      <c r="K985">
        <v>1</v>
      </c>
      <c r="L985">
        <v>1</v>
      </c>
      <c r="M985">
        <v>1</v>
      </c>
      <c r="N985">
        <v>4365854.58642912</v>
      </c>
      <c r="O985">
        <v>2034849.4270126</v>
      </c>
      <c r="P985">
        <v>1273189.2978429201</v>
      </c>
      <c r="Q985">
        <v>445704.36119503499</v>
      </c>
      <c r="R985">
        <v>147402.79196095199</v>
      </c>
      <c r="S985">
        <v>232010.67913329799</v>
      </c>
      <c r="T985">
        <v>3874838.16</v>
      </c>
      <c r="U985">
        <v>4392162.3044406297</v>
      </c>
      <c r="V985">
        <v>7266435.4206640497</v>
      </c>
      <c r="W985">
        <v>964144.63361116801</v>
      </c>
      <c r="X985">
        <v>0</v>
      </c>
      <c r="Y985">
        <v>0</v>
      </c>
      <c r="Z985">
        <v>0</v>
      </c>
      <c r="AA985">
        <v>36420.410165420602</v>
      </c>
      <c r="AB985">
        <v>0</v>
      </c>
      <c r="AC985">
        <v>232010.67913329799</v>
      </c>
      <c r="AD985">
        <v>0</v>
      </c>
      <c r="AE985">
        <v>0</v>
      </c>
      <c r="AF985">
        <v>0</v>
      </c>
      <c r="AG985">
        <v>0</v>
      </c>
      <c r="AH985">
        <v>0</v>
      </c>
      <c r="AI985">
        <v>0</v>
      </c>
      <c r="AJ985">
        <v>8499011.1435739305</v>
      </c>
      <c r="AK985" s="63">
        <v>15429.9046324257</v>
      </c>
      <c r="AL985">
        <v>396.07192657172499</v>
      </c>
      <c r="AM985">
        <v>78891.171681099702</v>
      </c>
      <c r="AN985">
        <v>8395.1587937771892</v>
      </c>
      <c r="AO985">
        <v>22720.96117296</v>
      </c>
      <c r="AP985">
        <v>396.07192657172499</v>
      </c>
      <c r="AQ985">
        <v>69679.580315536805</v>
      </c>
      <c r="AR985">
        <v>8395.1587937771892</v>
      </c>
      <c r="AS985">
        <v>21538.979938592202</v>
      </c>
      <c r="AT985">
        <v>0</v>
      </c>
    </row>
    <row r="986" spans="1:46" x14ac:dyDescent="0.25">
      <c r="A986" t="s">
        <v>3904</v>
      </c>
      <c r="B986">
        <v>2180</v>
      </c>
      <c r="C986" t="s">
        <v>195</v>
      </c>
      <c r="D986">
        <v>895</v>
      </c>
      <c r="E986" t="s">
        <v>1238</v>
      </c>
      <c r="F986" t="s">
        <v>2892</v>
      </c>
      <c r="G986" t="s">
        <v>2893</v>
      </c>
      <c r="H986" t="s">
        <v>2894</v>
      </c>
      <c r="I986" t="s">
        <v>2895</v>
      </c>
      <c r="J986">
        <v>603.68618469555304</v>
      </c>
      <c r="K986">
        <v>1</v>
      </c>
      <c r="L986">
        <v>1</v>
      </c>
      <c r="M986">
        <v>1</v>
      </c>
      <c r="N986">
        <v>4714728.3221828695</v>
      </c>
      <c r="O986">
        <v>2281002.8031801102</v>
      </c>
      <c r="P986">
        <v>1400810.9668597199</v>
      </c>
      <c r="Q986">
        <v>489145.43924316502</v>
      </c>
      <c r="R986">
        <v>161551.79578122901</v>
      </c>
      <c r="S986">
        <v>254281.084881594</v>
      </c>
      <c r="T986">
        <v>4233479.03</v>
      </c>
      <c r="U986">
        <v>4813760.2972470997</v>
      </c>
      <c r="V986">
        <v>7911718.0900953896</v>
      </c>
      <c r="W986">
        <v>1095604.87880435</v>
      </c>
      <c r="X986">
        <v>0</v>
      </c>
      <c r="Y986">
        <v>0</v>
      </c>
      <c r="Z986">
        <v>0</v>
      </c>
      <c r="AA986">
        <v>39916.358347345798</v>
      </c>
      <c r="AB986">
        <v>0</v>
      </c>
      <c r="AC986">
        <v>254281.084881594</v>
      </c>
      <c r="AD986">
        <v>0</v>
      </c>
      <c r="AE986">
        <v>0</v>
      </c>
      <c r="AF986">
        <v>0</v>
      </c>
      <c r="AG986">
        <v>0</v>
      </c>
      <c r="AH986">
        <v>0</v>
      </c>
      <c r="AI986">
        <v>0</v>
      </c>
      <c r="AJ986">
        <v>9301520.4121286906</v>
      </c>
      <c r="AK986" s="63">
        <v>15407.8735739489</v>
      </c>
      <c r="AL986">
        <v>396.07192657172499</v>
      </c>
      <c r="AM986">
        <v>78891.171681099702</v>
      </c>
      <c r="AN986">
        <v>8395.1587937771892</v>
      </c>
      <c r="AO986">
        <v>22720.96117296</v>
      </c>
      <c r="AP986">
        <v>396.07192657172499</v>
      </c>
      <c r="AQ986">
        <v>69679.580315536805</v>
      </c>
      <c r="AR986">
        <v>8395.1587937771892</v>
      </c>
      <c r="AS986">
        <v>21538.979938592202</v>
      </c>
      <c r="AT986">
        <v>0</v>
      </c>
    </row>
    <row r="987" spans="1:46" x14ac:dyDescent="0.25">
      <c r="A987" t="s">
        <v>3905</v>
      </c>
      <c r="B987">
        <v>2180</v>
      </c>
      <c r="C987" t="s">
        <v>195</v>
      </c>
      <c r="D987">
        <v>896</v>
      </c>
      <c r="E987" t="s">
        <v>1239</v>
      </c>
      <c r="F987" t="s">
        <v>2892</v>
      </c>
      <c r="G987" t="s">
        <v>2893</v>
      </c>
      <c r="H987" t="s">
        <v>2894</v>
      </c>
      <c r="I987" t="s">
        <v>2895</v>
      </c>
      <c r="J987">
        <v>245.72222859548901</v>
      </c>
      <c r="K987">
        <v>2</v>
      </c>
      <c r="L987">
        <v>2</v>
      </c>
      <c r="M987">
        <v>1</v>
      </c>
      <c r="N987">
        <v>2265150.6247761901</v>
      </c>
      <c r="O987">
        <v>1253026.64294797</v>
      </c>
      <c r="P987">
        <v>770411.931106654</v>
      </c>
      <c r="Q987">
        <v>204652.406315114</v>
      </c>
      <c r="R987">
        <v>65757.455279495101</v>
      </c>
      <c r="S987">
        <v>103501.64779453199</v>
      </c>
      <c r="T987">
        <v>2599623.58</v>
      </c>
      <c r="U987">
        <v>1959375.48042542</v>
      </c>
      <c r="V987">
        <v>3757437.5471671498</v>
      </c>
      <c r="W987">
        <v>785314.10395989299</v>
      </c>
      <c r="X987">
        <v>0</v>
      </c>
      <c r="Y987">
        <v>0</v>
      </c>
      <c r="Z987">
        <v>0</v>
      </c>
      <c r="AA987">
        <v>16247.4092983798</v>
      </c>
      <c r="AB987">
        <v>0</v>
      </c>
      <c r="AC987">
        <v>103501.64779453199</v>
      </c>
      <c r="AD987">
        <v>0</v>
      </c>
      <c r="AE987">
        <v>0</v>
      </c>
      <c r="AF987">
        <v>0</v>
      </c>
      <c r="AG987">
        <v>0</v>
      </c>
      <c r="AH987">
        <v>0</v>
      </c>
      <c r="AI987">
        <v>0</v>
      </c>
      <c r="AJ987">
        <v>4662500.7082199696</v>
      </c>
      <c r="AK987" s="63">
        <v>18974.680210537299</v>
      </c>
      <c r="AL987">
        <v>396.07192657172499</v>
      </c>
      <c r="AM987">
        <v>78891.171681099702</v>
      </c>
      <c r="AN987">
        <v>8395.1587937771892</v>
      </c>
      <c r="AO987">
        <v>22720.96117296</v>
      </c>
      <c r="AP987">
        <v>396.07192657172499</v>
      </c>
      <c r="AQ987">
        <v>69679.580315536805</v>
      </c>
      <c r="AR987">
        <v>8395.1587937771892</v>
      </c>
      <c r="AS987">
        <v>21538.979938592202</v>
      </c>
      <c r="AT987">
        <v>0</v>
      </c>
    </row>
    <row r="988" spans="1:46" x14ac:dyDescent="0.25">
      <c r="A988" t="s">
        <v>3906</v>
      </c>
      <c r="B988">
        <v>2180</v>
      </c>
      <c r="C988" t="s">
        <v>195</v>
      </c>
      <c r="D988">
        <v>898</v>
      </c>
      <c r="E988" t="s">
        <v>1240</v>
      </c>
      <c r="F988" t="s">
        <v>2892</v>
      </c>
      <c r="G988" t="s">
        <v>2911</v>
      </c>
      <c r="H988" t="s">
        <v>2894</v>
      </c>
      <c r="I988" t="s">
        <v>2895</v>
      </c>
      <c r="J988">
        <v>832.05146242130695</v>
      </c>
      <c r="K988">
        <v>1</v>
      </c>
      <c r="L988">
        <v>1</v>
      </c>
      <c r="M988">
        <v>1</v>
      </c>
      <c r="N988">
        <v>6046156.9770966601</v>
      </c>
      <c r="O988">
        <v>2850914.1304577002</v>
      </c>
      <c r="P988">
        <v>2006054.36099222</v>
      </c>
      <c r="Q988">
        <v>681234.68492290296</v>
      </c>
      <c r="R988">
        <v>222664.37653256801</v>
      </c>
      <c r="S988">
        <v>350471.741619376</v>
      </c>
      <c r="T988">
        <v>5172292.12</v>
      </c>
      <c r="U988">
        <v>6634732.4100020397</v>
      </c>
      <c r="V988">
        <v>10248986.3632289</v>
      </c>
      <c r="W988">
        <v>1503022.05876957</v>
      </c>
      <c r="X988">
        <v>0</v>
      </c>
      <c r="Y988">
        <v>0</v>
      </c>
      <c r="Z988">
        <v>0</v>
      </c>
      <c r="AA988">
        <v>55016.108003517496</v>
      </c>
      <c r="AB988">
        <v>0</v>
      </c>
      <c r="AC988">
        <v>350471.741619376</v>
      </c>
      <c r="AD988">
        <v>0</v>
      </c>
      <c r="AE988">
        <v>0</v>
      </c>
      <c r="AF988">
        <v>0</v>
      </c>
      <c r="AG988">
        <v>0</v>
      </c>
      <c r="AH988">
        <v>0</v>
      </c>
      <c r="AI988">
        <v>0</v>
      </c>
      <c r="AJ988">
        <v>12157496.2716214</v>
      </c>
      <c r="AK988" s="63">
        <v>14611.4715503805</v>
      </c>
      <c r="AL988">
        <v>396.07192657172499</v>
      </c>
      <c r="AM988">
        <v>78891.171681099702</v>
      </c>
      <c r="AN988">
        <v>8395.1587937771892</v>
      </c>
      <c r="AO988">
        <v>22720.96117296</v>
      </c>
      <c r="AP988">
        <v>3712.8033307938799</v>
      </c>
      <c r="AQ988">
        <v>25435.7452526624</v>
      </c>
      <c r="AR988">
        <v>14298.2142164857</v>
      </c>
      <c r="AS988">
        <v>22720.96117296</v>
      </c>
      <c r="AT988">
        <v>0</v>
      </c>
    </row>
    <row r="989" spans="1:46" x14ac:dyDescent="0.25">
      <c r="A989" t="s">
        <v>3907</v>
      </c>
      <c r="B989">
        <v>2180</v>
      </c>
      <c r="C989" t="s">
        <v>195</v>
      </c>
      <c r="D989">
        <v>900</v>
      </c>
      <c r="E989" t="s">
        <v>1241</v>
      </c>
      <c r="F989" t="s">
        <v>2892</v>
      </c>
      <c r="G989" t="s">
        <v>2893</v>
      </c>
      <c r="H989" t="s">
        <v>2894</v>
      </c>
      <c r="I989" t="s">
        <v>2895</v>
      </c>
      <c r="J989">
        <v>216.51161020173299</v>
      </c>
      <c r="K989">
        <v>2</v>
      </c>
      <c r="L989">
        <v>2</v>
      </c>
      <c r="M989">
        <v>1</v>
      </c>
      <c r="N989">
        <v>2201871.50298484</v>
      </c>
      <c r="O989">
        <v>1355453.8022296201</v>
      </c>
      <c r="P989">
        <v>646329.03550546698</v>
      </c>
      <c r="Q989">
        <v>175454.01801058601</v>
      </c>
      <c r="R989">
        <v>57940.433825258297</v>
      </c>
      <c r="S989">
        <v>91197.725784170994</v>
      </c>
      <c r="T989">
        <v>2710597.17</v>
      </c>
      <c r="U989">
        <v>1726451.62255577</v>
      </c>
      <c r="V989">
        <v>3694317.7144045699</v>
      </c>
      <c r="W989">
        <v>728415.10531917796</v>
      </c>
      <c r="X989">
        <v>0</v>
      </c>
      <c r="Y989">
        <v>0</v>
      </c>
      <c r="Z989">
        <v>0</v>
      </c>
      <c r="AA989">
        <v>14315.9728320297</v>
      </c>
      <c r="AB989">
        <v>0</v>
      </c>
      <c r="AC989">
        <v>91197.725784170994</v>
      </c>
      <c r="AD989">
        <v>0</v>
      </c>
      <c r="AE989">
        <v>0</v>
      </c>
      <c r="AF989">
        <v>0</v>
      </c>
      <c r="AG989">
        <v>0</v>
      </c>
      <c r="AH989">
        <v>0</v>
      </c>
      <c r="AI989">
        <v>0</v>
      </c>
      <c r="AJ989">
        <v>4528246.5183399403</v>
      </c>
      <c r="AK989" s="63">
        <v>20914.566725178302</v>
      </c>
      <c r="AL989">
        <v>396.07192657172499</v>
      </c>
      <c r="AM989">
        <v>78891.171681099702</v>
      </c>
      <c r="AN989">
        <v>8395.1587937771892</v>
      </c>
      <c r="AO989">
        <v>22720.96117296</v>
      </c>
      <c r="AP989">
        <v>396.07192657172499</v>
      </c>
      <c r="AQ989">
        <v>69679.580315536805</v>
      </c>
      <c r="AR989">
        <v>8395.1587937771892</v>
      </c>
      <c r="AS989">
        <v>21538.979938592202</v>
      </c>
      <c r="AT989">
        <v>0</v>
      </c>
    </row>
    <row r="990" spans="1:46" x14ac:dyDescent="0.25">
      <c r="A990" t="s">
        <v>3909</v>
      </c>
      <c r="B990">
        <v>2180</v>
      </c>
      <c r="C990" t="s">
        <v>195</v>
      </c>
      <c r="D990">
        <v>1364</v>
      </c>
      <c r="E990" t="s">
        <v>1243</v>
      </c>
      <c r="F990" t="s">
        <v>2892</v>
      </c>
      <c r="G990" t="s">
        <v>2893</v>
      </c>
      <c r="H990" t="s">
        <v>2894</v>
      </c>
      <c r="I990" t="s">
        <v>2895</v>
      </c>
      <c r="J990">
        <v>297.86328536328398</v>
      </c>
      <c r="K990">
        <v>1</v>
      </c>
      <c r="L990">
        <v>1</v>
      </c>
      <c r="M990">
        <v>1</v>
      </c>
      <c r="N990">
        <v>2417474.6931222598</v>
      </c>
      <c r="O990">
        <v>1184434.6013749</v>
      </c>
      <c r="P990">
        <v>696858.15789485502</v>
      </c>
      <c r="Q990">
        <v>241472.81900664201</v>
      </c>
      <c r="R990">
        <v>79710.866121613799</v>
      </c>
      <c r="S990">
        <v>125464.19194066701</v>
      </c>
      <c r="T990">
        <v>2244805.75</v>
      </c>
      <c r="U990">
        <v>2375145.38752027</v>
      </c>
      <c r="V990">
        <v>4100776.9055168</v>
      </c>
      <c r="W990">
        <v>499479.20180649002</v>
      </c>
      <c r="X990">
        <v>0</v>
      </c>
      <c r="Y990">
        <v>0</v>
      </c>
      <c r="Z990">
        <v>0</v>
      </c>
      <c r="AA990">
        <v>19695.0301969799</v>
      </c>
      <c r="AB990">
        <v>0</v>
      </c>
      <c r="AC990">
        <v>125464.19194066701</v>
      </c>
      <c r="AD990">
        <v>0</v>
      </c>
      <c r="AE990">
        <v>0</v>
      </c>
      <c r="AF990">
        <v>0</v>
      </c>
      <c r="AG990">
        <v>0</v>
      </c>
      <c r="AH990">
        <v>0</v>
      </c>
      <c r="AI990">
        <v>0</v>
      </c>
      <c r="AJ990">
        <v>4745415.3294609496</v>
      </c>
      <c r="AK990" s="63">
        <v>15931.521481988901</v>
      </c>
      <c r="AL990">
        <v>396.07192657172499</v>
      </c>
      <c r="AM990">
        <v>78891.171681099702</v>
      </c>
      <c r="AN990">
        <v>8395.1587937771892</v>
      </c>
      <c r="AO990">
        <v>22720.96117296</v>
      </c>
      <c r="AP990">
        <v>396.07192657172499</v>
      </c>
      <c r="AQ990">
        <v>69679.580315536805</v>
      </c>
      <c r="AR990">
        <v>8395.1587937771892</v>
      </c>
      <c r="AS990">
        <v>21538.979938592202</v>
      </c>
      <c r="AT990">
        <v>0</v>
      </c>
    </row>
    <row r="991" spans="1:46" x14ac:dyDescent="0.25">
      <c r="A991" t="s">
        <v>3910</v>
      </c>
      <c r="B991">
        <v>2180</v>
      </c>
      <c r="C991" t="s">
        <v>195</v>
      </c>
      <c r="D991">
        <v>902</v>
      </c>
      <c r="E991" t="s">
        <v>1244</v>
      </c>
      <c r="F991" t="s">
        <v>2892</v>
      </c>
      <c r="G991" t="s">
        <v>2893</v>
      </c>
      <c r="H991" t="s">
        <v>2894</v>
      </c>
      <c r="I991" t="s">
        <v>2895</v>
      </c>
      <c r="J991">
        <v>307.75371145788398</v>
      </c>
      <c r="K991">
        <v>2</v>
      </c>
      <c r="L991">
        <v>2</v>
      </c>
      <c r="M991">
        <v>1</v>
      </c>
      <c r="N991">
        <v>2771470.4540545298</v>
      </c>
      <c r="O991">
        <v>1697189.7646313801</v>
      </c>
      <c r="P991">
        <v>935413.70131580497</v>
      </c>
      <c r="Q991">
        <v>335350.67681413802</v>
      </c>
      <c r="R991">
        <v>82357.632168496304</v>
      </c>
      <c r="S991">
        <v>129630.17807888601</v>
      </c>
      <c r="T991">
        <v>3367771.13</v>
      </c>
      <c r="U991">
        <v>2454011.0989843402</v>
      </c>
      <c r="V991">
        <v>4671534.3149873</v>
      </c>
      <c r="W991">
        <v>1129898.9185409499</v>
      </c>
      <c r="X991">
        <v>0</v>
      </c>
      <c r="Y991">
        <v>0</v>
      </c>
      <c r="Z991">
        <v>0</v>
      </c>
      <c r="AA991">
        <v>20348.995456097298</v>
      </c>
      <c r="AB991">
        <v>0</v>
      </c>
      <c r="AC991">
        <v>129630.17807888601</v>
      </c>
      <c r="AD991">
        <v>0</v>
      </c>
      <c r="AE991">
        <v>0</v>
      </c>
      <c r="AF991">
        <v>0</v>
      </c>
      <c r="AG991">
        <v>0</v>
      </c>
      <c r="AH991">
        <v>0</v>
      </c>
      <c r="AI991">
        <v>0</v>
      </c>
      <c r="AJ991">
        <v>5951412.4070632299</v>
      </c>
      <c r="AK991" s="63">
        <v>19338.231142267399</v>
      </c>
      <c r="AL991">
        <v>396.07192657172499</v>
      </c>
      <c r="AM991">
        <v>78891.171681099702</v>
      </c>
      <c r="AN991">
        <v>8395.1587937771892</v>
      </c>
      <c r="AO991">
        <v>22720.96117296</v>
      </c>
      <c r="AP991">
        <v>396.07192657172499</v>
      </c>
      <c r="AQ991">
        <v>69679.580315536805</v>
      </c>
      <c r="AR991">
        <v>8395.1587937771892</v>
      </c>
      <c r="AS991">
        <v>21538.979938592202</v>
      </c>
      <c r="AT991">
        <v>0</v>
      </c>
    </row>
    <row r="992" spans="1:46" x14ac:dyDescent="0.25">
      <c r="A992" t="s">
        <v>3911</v>
      </c>
      <c r="B992">
        <v>2180</v>
      </c>
      <c r="C992" t="s">
        <v>195</v>
      </c>
      <c r="D992">
        <v>903</v>
      </c>
      <c r="E992" t="s">
        <v>1245</v>
      </c>
      <c r="F992" t="s">
        <v>2892</v>
      </c>
      <c r="G992" t="s">
        <v>2893</v>
      </c>
      <c r="H992" t="s">
        <v>2894</v>
      </c>
      <c r="I992" t="s">
        <v>2895</v>
      </c>
      <c r="J992">
        <v>274.19961568735101</v>
      </c>
      <c r="K992">
        <v>3</v>
      </c>
      <c r="L992">
        <v>2</v>
      </c>
      <c r="M992">
        <v>1</v>
      </c>
      <c r="N992">
        <v>2689680.7255151002</v>
      </c>
      <c r="O992">
        <v>1337305.6841948801</v>
      </c>
      <c r="P992">
        <v>807321.138935194</v>
      </c>
      <c r="Q992">
        <v>221968.386230801</v>
      </c>
      <c r="R992">
        <v>73378.257511647593</v>
      </c>
      <c r="S992">
        <v>115496.722500381</v>
      </c>
      <c r="T992">
        <v>2943201.6</v>
      </c>
      <c r="U992">
        <v>2186452.5923876199</v>
      </c>
      <c r="V992">
        <v>4206156.5345924404</v>
      </c>
      <c r="W992">
        <v>905367.29404665995</v>
      </c>
      <c r="X992">
        <v>0</v>
      </c>
      <c r="Y992">
        <v>0</v>
      </c>
      <c r="Z992">
        <v>0</v>
      </c>
      <c r="AA992">
        <v>18130.363748510401</v>
      </c>
      <c r="AB992">
        <v>0</v>
      </c>
      <c r="AC992">
        <v>115496.722500381</v>
      </c>
      <c r="AD992">
        <v>0</v>
      </c>
      <c r="AE992">
        <v>0</v>
      </c>
      <c r="AF992">
        <v>0</v>
      </c>
      <c r="AG992">
        <v>0</v>
      </c>
      <c r="AH992">
        <v>0</v>
      </c>
      <c r="AI992">
        <v>0</v>
      </c>
      <c r="AJ992">
        <v>5245150.9148879899</v>
      </c>
      <c r="AK992" s="63">
        <v>19128.9506432739</v>
      </c>
      <c r="AL992">
        <v>396.07192657172499</v>
      </c>
      <c r="AM992">
        <v>78891.171681099702</v>
      </c>
      <c r="AN992">
        <v>8395.1587937771892</v>
      </c>
      <c r="AO992">
        <v>22720.96117296</v>
      </c>
      <c r="AP992">
        <v>396.07192657172499</v>
      </c>
      <c r="AQ992">
        <v>69679.580315536805</v>
      </c>
      <c r="AR992">
        <v>8395.1587937771892</v>
      </c>
      <c r="AS992">
        <v>21538.979938592202</v>
      </c>
      <c r="AT992">
        <v>0</v>
      </c>
    </row>
    <row r="993" spans="1:46" x14ac:dyDescent="0.25">
      <c r="A993" t="s">
        <v>3912</v>
      </c>
      <c r="B993">
        <v>2180</v>
      </c>
      <c r="C993" t="s">
        <v>195</v>
      </c>
      <c r="D993">
        <v>904</v>
      </c>
      <c r="E993" t="s">
        <v>1246</v>
      </c>
      <c r="F993" t="s">
        <v>2892</v>
      </c>
      <c r="G993" t="s">
        <v>2893</v>
      </c>
      <c r="H993" t="s">
        <v>2894</v>
      </c>
      <c r="I993" t="s">
        <v>2895</v>
      </c>
      <c r="J993">
        <v>541.54586981346597</v>
      </c>
      <c r="K993">
        <v>2</v>
      </c>
      <c r="L993">
        <v>1</v>
      </c>
      <c r="M993">
        <v>1</v>
      </c>
      <c r="N993">
        <v>4391469.7238411102</v>
      </c>
      <c r="O993">
        <v>1990587.0514521501</v>
      </c>
      <c r="P993">
        <v>1246171.0579766601</v>
      </c>
      <c r="Q993">
        <v>438076.83042847202</v>
      </c>
      <c r="R993">
        <v>144922.49447516201</v>
      </c>
      <c r="S993">
        <v>228106.713024684</v>
      </c>
      <c r="T993">
        <v>3892970.3</v>
      </c>
      <c r="U993">
        <v>4318256.8581735799</v>
      </c>
      <c r="V993">
        <v>7245779.4932654602</v>
      </c>
      <c r="W993">
        <v>929640.08880478796</v>
      </c>
      <c r="X993">
        <v>0</v>
      </c>
      <c r="Y993">
        <v>0</v>
      </c>
      <c r="Z993">
        <v>0</v>
      </c>
      <c r="AA993">
        <v>35807.5761033042</v>
      </c>
      <c r="AB993">
        <v>0</v>
      </c>
      <c r="AC993">
        <v>228106.713024684</v>
      </c>
      <c r="AD993">
        <v>0</v>
      </c>
      <c r="AE993">
        <v>0</v>
      </c>
      <c r="AF993">
        <v>0</v>
      </c>
      <c r="AG993">
        <v>0</v>
      </c>
      <c r="AH993">
        <v>0</v>
      </c>
      <c r="AI993">
        <v>0</v>
      </c>
      <c r="AJ993">
        <v>8439333.8711982407</v>
      </c>
      <c r="AK993" s="63">
        <v>15583.784018341999</v>
      </c>
      <c r="AL993">
        <v>396.07192657172499</v>
      </c>
      <c r="AM993">
        <v>78891.171681099702</v>
      </c>
      <c r="AN993">
        <v>8395.1587937771892</v>
      </c>
      <c r="AO993">
        <v>22720.96117296</v>
      </c>
      <c r="AP993">
        <v>396.07192657172499</v>
      </c>
      <c r="AQ993">
        <v>69679.580315536805</v>
      </c>
      <c r="AR993">
        <v>8395.1587937771892</v>
      </c>
      <c r="AS993">
        <v>21538.979938592202</v>
      </c>
      <c r="AT993">
        <v>0</v>
      </c>
    </row>
    <row r="994" spans="1:46" x14ac:dyDescent="0.25">
      <c r="A994" t="s">
        <v>3913</v>
      </c>
      <c r="B994">
        <v>1967</v>
      </c>
      <c r="C994" t="s">
        <v>196</v>
      </c>
      <c r="D994">
        <v>210</v>
      </c>
      <c r="E994" t="s">
        <v>1248</v>
      </c>
      <c r="F994" t="s">
        <v>2892</v>
      </c>
      <c r="G994" t="s">
        <v>2893</v>
      </c>
      <c r="H994" t="s">
        <v>2894</v>
      </c>
      <c r="I994" t="s">
        <v>2895</v>
      </c>
      <c r="J994">
        <v>69.673611111108499</v>
      </c>
      <c r="K994">
        <v>1</v>
      </c>
      <c r="L994">
        <v>1</v>
      </c>
      <c r="M994">
        <v>4</v>
      </c>
      <c r="N994">
        <v>775729.93352441397</v>
      </c>
      <c r="O994">
        <v>63733.304404901399</v>
      </c>
      <c r="P994">
        <v>267583.279605321</v>
      </c>
      <c r="Q994">
        <v>119230.87223816301</v>
      </c>
      <c r="R994">
        <v>11855.0503337233</v>
      </c>
      <c r="S994">
        <v>36849.1747244629</v>
      </c>
      <c r="T994">
        <v>795304.83</v>
      </c>
      <c r="U994">
        <v>442827.61010652198</v>
      </c>
      <c r="V994">
        <v>1049208.6762514601</v>
      </c>
      <c r="W994">
        <v>188923.763855058</v>
      </c>
      <c r="X994">
        <v>0</v>
      </c>
      <c r="Y994">
        <v>0</v>
      </c>
      <c r="Z994">
        <v>0</v>
      </c>
      <c r="AA994">
        <v>0</v>
      </c>
      <c r="AB994">
        <v>0</v>
      </c>
      <c r="AC994">
        <v>33200.377534634703</v>
      </c>
      <c r="AD994">
        <v>3648.7971898282299</v>
      </c>
      <c r="AE994">
        <v>0</v>
      </c>
      <c r="AF994">
        <v>0</v>
      </c>
      <c r="AG994">
        <v>0</v>
      </c>
      <c r="AH994">
        <v>0</v>
      </c>
      <c r="AI994">
        <v>0</v>
      </c>
      <c r="AJ994">
        <v>1274981.6148309901</v>
      </c>
      <c r="AK994" s="63">
        <v>18299.347407123401</v>
      </c>
      <c r="AL994">
        <v>396.07192657172499</v>
      </c>
      <c r="AM994">
        <v>78891.171681099702</v>
      </c>
      <c r="AN994">
        <v>18299.347407123401</v>
      </c>
      <c r="AO994">
        <v>55005.793728149998</v>
      </c>
      <c r="AP994">
        <v>396.07192657172499</v>
      </c>
      <c r="AQ994">
        <v>69679.580315536805</v>
      </c>
      <c r="AR994">
        <v>18299.347407123401</v>
      </c>
      <c r="AS994">
        <v>18299.347407123401</v>
      </c>
      <c r="AT994">
        <v>0</v>
      </c>
    </row>
    <row r="995" spans="1:46" x14ac:dyDescent="0.25">
      <c r="A995" t="s">
        <v>3914</v>
      </c>
      <c r="B995">
        <v>1967</v>
      </c>
      <c r="C995" t="s">
        <v>196</v>
      </c>
      <c r="D995">
        <v>211</v>
      </c>
      <c r="E995" t="s">
        <v>1249</v>
      </c>
      <c r="F995" t="s">
        <v>2892</v>
      </c>
      <c r="G995" t="s">
        <v>2903</v>
      </c>
      <c r="H995" t="s">
        <v>2904</v>
      </c>
      <c r="I995" t="s">
        <v>2895</v>
      </c>
      <c r="J995">
        <v>43.111111111108997</v>
      </c>
      <c r="K995">
        <v>1</v>
      </c>
      <c r="L995">
        <v>2</v>
      </c>
      <c r="M995">
        <v>4</v>
      </c>
      <c r="N995">
        <v>598202.41647558694</v>
      </c>
      <c r="O995">
        <v>262199.995595099</v>
      </c>
      <c r="P995">
        <v>188419.77039467901</v>
      </c>
      <c r="Q995">
        <v>73775.067761836806</v>
      </c>
      <c r="R995">
        <v>1225962.90966628</v>
      </c>
      <c r="S995">
        <v>22800.725275537101</v>
      </c>
      <c r="T995">
        <v>2074556.99</v>
      </c>
      <c r="U995">
        <v>274003.16989347799</v>
      </c>
      <c r="V995">
        <v>1085037.23374854</v>
      </c>
      <c r="W995">
        <v>1263522.9261449401</v>
      </c>
      <c r="X995">
        <v>0</v>
      </c>
      <c r="Y995">
        <v>0</v>
      </c>
      <c r="Z995">
        <v>0</v>
      </c>
      <c r="AA995">
        <v>0</v>
      </c>
      <c r="AB995">
        <v>0</v>
      </c>
      <c r="AC995">
        <v>20543.002465365302</v>
      </c>
      <c r="AD995">
        <v>2257.7228101717701</v>
      </c>
      <c r="AE995">
        <v>0</v>
      </c>
      <c r="AF995">
        <v>0</v>
      </c>
      <c r="AG995">
        <v>0</v>
      </c>
      <c r="AH995">
        <v>0</v>
      </c>
      <c r="AI995">
        <v>0</v>
      </c>
      <c r="AJ995">
        <v>2371360.8851690199</v>
      </c>
      <c r="AK995" s="63">
        <v>55005.793728149998</v>
      </c>
      <c r="AL995">
        <v>396.07192657172499</v>
      </c>
      <c r="AM995">
        <v>78891.171681099702</v>
      </c>
      <c r="AN995">
        <v>18299.347407123401</v>
      </c>
      <c r="AO995">
        <v>55005.793728149998</v>
      </c>
      <c r="AP995">
        <v>396.07192657172499</v>
      </c>
      <c r="AQ995">
        <v>78891.171681099702</v>
      </c>
      <c r="AR995">
        <v>55005.793728149998</v>
      </c>
      <c r="AS995">
        <v>55005.793728149998</v>
      </c>
      <c r="AT995">
        <v>0</v>
      </c>
    </row>
    <row r="996" spans="1:46" x14ac:dyDescent="0.25">
      <c r="A996" t="s">
        <v>3915</v>
      </c>
      <c r="B996">
        <v>2009</v>
      </c>
      <c r="C996" t="s">
        <v>197</v>
      </c>
      <c r="D996">
        <v>3349</v>
      </c>
      <c r="E996" t="s">
        <v>1250</v>
      </c>
      <c r="F996" t="s">
        <v>2892</v>
      </c>
      <c r="G996" t="s">
        <v>2907</v>
      </c>
      <c r="H996" t="s">
        <v>2904</v>
      </c>
      <c r="I996" t="s">
        <v>2895</v>
      </c>
      <c r="J996">
        <v>172.24637681158401</v>
      </c>
      <c r="K996">
        <v>1</v>
      </c>
      <c r="L996">
        <v>1</v>
      </c>
      <c r="M996">
        <v>3</v>
      </c>
      <c r="N996">
        <v>1720753.39</v>
      </c>
      <c r="O996">
        <v>320101.90000000002</v>
      </c>
      <c r="P996">
        <v>2738065.01</v>
      </c>
      <c r="Q996">
        <v>207899.72</v>
      </c>
      <c r="R996">
        <v>238376.77</v>
      </c>
      <c r="S996">
        <v>426617.02</v>
      </c>
      <c r="T996">
        <v>3336544.56</v>
      </c>
      <c r="U996">
        <v>1888652.23</v>
      </c>
      <c r="V996">
        <v>2981936</v>
      </c>
      <c r="W996">
        <v>2242610.79</v>
      </c>
      <c r="X996">
        <v>0</v>
      </c>
      <c r="Y996">
        <v>0</v>
      </c>
      <c r="Z996">
        <v>0</v>
      </c>
      <c r="AA996">
        <v>0</v>
      </c>
      <c r="AB996">
        <v>650</v>
      </c>
      <c r="AC996">
        <v>391244.94</v>
      </c>
      <c r="AD996">
        <v>35372.080000000002</v>
      </c>
      <c r="AE996">
        <v>0</v>
      </c>
      <c r="AF996">
        <v>0</v>
      </c>
      <c r="AG996">
        <v>0</v>
      </c>
      <c r="AH996">
        <v>0</v>
      </c>
      <c r="AI996">
        <v>0</v>
      </c>
      <c r="AJ996">
        <v>5651813.8099999996</v>
      </c>
      <c r="AK996" s="63">
        <v>32812.3813958791</v>
      </c>
      <c r="AL996">
        <v>396.07192657172499</v>
      </c>
      <c r="AM996">
        <v>78891.171681099702</v>
      </c>
      <c r="AN996">
        <v>32812.3813958791</v>
      </c>
      <c r="AO996">
        <v>32812.3813958791</v>
      </c>
      <c r="AP996">
        <v>396.07192657172499</v>
      </c>
      <c r="AQ996">
        <v>59280.106098625802</v>
      </c>
      <c r="AR996">
        <v>32812.3813958791</v>
      </c>
      <c r="AS996">
        <v>32812.3813958791</v>
      </c>
      <c r="AT996">
        <v>0</v>
      </c>
    </row>
    <row r="997" spans="1:46" x14ac:dyDescent="0.25">
      <c r="A997" t="s">
        <v>3916</v>
      </c>
      <c r="B997">
        <v>2045</v>
      </c>
      <c r="C997" t="s">
        <v>198</v>
      </c>
      <c r="D997">
        <v>3356</v>
      </c>
      <c r="E997" t="s">
        <v>1251</v>
      </c>
      <c r="F997" t="s">
        <v>2906</v>
      </c>
      <c r="G997" t="s">
        <v>2907</v>
      </c>
      <c r="H997" t="s">
        <v>2894</v>
      </c>
      <c r="I997" t="s">
        <v>2895</v>
      </c>
      <c r="J997">
        <v>213.604838709658</v>
      </c>
      <c r="K997">
        <v>1</v>
      </c>
      <c r="L997">
        <v>1</v>
      </c>
      <c r="M997">
        <v>2</v>
      </c>
      <c r="N997">
        <v>1970890.02</v>
      </c>
      <c r="O997">
        <v>439838.64</v>
      </c>
      <c r="P997">
        <v>865311.84</v>
      </c>
      <c r="Q997">
        <v>262728.07</v>
      </c>
      <c r="R997">
        <v>2653455.8199999998</v>
      </c>
      <c r="S997">
        <v>170572.33</v>
      </c>
      <c r="T997">
        <v>2711655.09</v>
      </c>
      <c r="U997">
        <v>3480569.3</v>
      </c>
      <c r="V997">
        <v>3407123.23</v>
      </c>
      <c r="W997">
        <v>2779904.16</v>
      </c>
      <c r="X997">
        <v>0</v>
      </c>
      <c r="Y997">
        <v>0</v>
      </c>
      <c r="Z997">
        <v>0</v>
      </c>
      <c r="AA997">
        <v>0</v>
      </c>
      <c r="AB997">
        <v>5197</v>
      </c>
      <c r="AC997">
        <v>126723.95</v>
      </c>
      <c r="AD997">
        <v>43848.38</v>
      </c>
      <c r="AE997">
        <v>0</v>
      </c>
      <c r="AF997">
        <v>0</v>
      </c>
      <c r="AG997">
        <v>0</v>
      </c>
      <c r="AH997">
        <v>0</v>
      </c>
      <c r="AI997">
        <v>0</v>
      </c>
      <c r="AJ997">
        <v>6362796.7199999997</v>
      </c>
      <c r="AK997" s="63">
        <v>29787.699372525101</v>
      </c>
      <c r="AL997">
        <v>396.07192657172499</v>
      </c>
      <c r="AM997">
        <v>78891.171681099702</v>
      </c>
      <c r="AN997">
        <v>29787.699372525101</v>
      </c>
      <c r="AO997">
        <v>29787.699372525101</v>
      </c>
      <c r="AP997">
        <v>396.07192657172499</v>
      </c>
      <c r="AQ997">
        <v>59280.106098625802</v>
      </c>
      <c r="AR997">
        <v>29787.699372525101</v>
      </c>
      <c r="AS997">
        <v>29787.699372525101</v>
      </c>
      <c r="AT997">
        <v>0</v>
      </c>
    </row>
    <row r="998" spans="1:46" x14ac:dyDescent="0.25">
      <c r="A998" t="s">
        <v>3917</v>
      </c>
      <c r="B998">
        <v>1946</v>
      </c>
      <c r="C998" t="s">
        <v>199</v>
      </c>
      <c r="D998">
        <v>171</v>
      </c>
      <c r="E998" t="s">
        <v>1252</v>
      </c>
      <c r="F998" t="s">
        <v>2892</v>
      </c>
      <c r="G998" t="s">
        <v>2893</v>
      </c>
      <c r="H998" t="s">
        <v>2894</v>
      </c>
      <c r="I998" t="s">
        <v>2895</v>
      </c>
      <c r="J998">
        <v>467.832278645793</v>
      </c>
      <c r="K998">
        <v>1</v>
      </c>
      <c r="L998">
        <v>1</v>
      </c>
      <c r="M998">
        <v>2</v>
      </c>
      <c r="N998">
        <v>3177434.5256675701</v>
      </c>
      <c r="O998">
        <v>895104.629915511</v>
      </c>
      <c r="P998">
        <v>1481618.71745801</v>
      </c>
      <c r="Q998">
        <v>254891.45950625799</v>
      </c>
      <c r="R998">
        <v>124991.516372969</v>
      </c>
      <c r="S998">
        <v>134920.223918918</v>
      </c>
      <c r="T998">
        <v>3566352.97</v>
      </c>
      <c r="U998">
        <v>2367687.8789203102</v>
      </c>
      <c r="V998">
        <v>4886876.1186090503</v>
      </c>
      <c r="W998">
        <v>1039691.01077556</v>
      </c>
      <c r="X998">
        <v>0</v>
      </c>
      <c r="Y998">
        <v>0</v>
      </c>
      <c r="Z998">
        <v>0</v>
      </c>
      <c r="AA998">
        <v>0</v>
      </c>
      <c r="AB998">
        <v>7473.7195357033097</v>
      </c>
      <c r="AC998">
        <v>134920.223918918</v>
      </c>
      <c r="AD998">
        <v>0</v>
      </c>
      <c r="AE998">
        <v>0</v>
      </c>
      <c r="AF998">
        <v>0</v>
      </c>
      <c r="AG998">
        <v>0</v>
      </c>
      <c r="AH998">
        <v>0</v>
      </c>
      <c r="AI998">
        <v>0</v>
      </c>
      <c r="AJ998">
        <v>6068961.0728392303</v>
      </c>
      <c r="AK998" s="63">
        <v>12972.5146165773</v>
      </c>
      <c r="AL998">
        <v>396.07192657172499</v>
      </c>
      <c r="AM998">
        <v>78891.171681099702</v>
      </c>
      <c r="AN998">
        <v>11628.5034912296</v>
      </c>
      <c r="AO998">
        <v>14273.3233126828</v>
      </c>
      <c r="AP998">
        <v>396.07192657172499</v>
      </c>
      <c r="AQ998">
        <v>69679.580315536805</v>
      </c>
      <c r="AR998">
        <v>12972.5146165773</v>
      </c>
      <c r="AS998">
        <v>12972.5146165773</v>
      </c>
      <c r="AT998">
        <v>0</v>
      </c>
    </row>
    <row r="999" spans="1:46" x14ac:dyDescent="0.25">
      <c r="A999" t="s">
        <v>3918</v>
      </c>
      <c r="B999">
        <v>1946</v>
      </c>
      <c r="C999" t="s">
        <v>199</v>
      </c>
      <c r="D999">
        <v>4234</v>
      </c>
      <c r="E999" t="s">
        <v>1253</v>
      </c>
      <c r="F999" t="s">
        <v>2906</v>
      </c>
      <c r="G999" t="s">
        <v>2903</v>
      </c>
      <c r="H999" t="s">
        <v>2904</v>
      </c>
      <c r="I999" t="s">
        <v>2895</v>
      </c>
      <c r="J999">
        <v>46.527355242560198</v>
      </c>
      <c r="K999">
        <v>1</v>
      </c>
      <c r="L999">
        <v>1</v>
      </c>
      <c r="M999">
        <v>2</v>
      </c>
      <c r="N999">
        <v>310894.66216668201</v>
      </c>
      <c r="O999">
        <v>32127.113087423098</v>
      </c>
      <c r="P999">
        <v>147028.74559494201</v>
      </c>
      <c r="Q999">
        <v>25143.972144496402</v>
      </c>
      <c r="R999">
        <v>12430.7897296554</v>
      </c>
      <c r="S999">
        <v>13418.230152593</v>
      </c>
      <c r="T999">
        <v>292151.46000000002</v>
      </c>
      <c r="U999">
        <v>235473.82272319801</v>
      </c>
      <c r="V999">
        <v>462473.18889224902</v>
      </c>
      <c r="W999">
        <v>64408.809496598398</v>
      </c>
      <c r="X999">
        <v>0</v>
      </c>
      <c r="Y999">
        <v>0</v>
      </c>
      <c r="Z999">
        <v>0</v>
      </c>
      <c r="AA999">
        <v>0</v>
      </c>
      <c r="AB999">
        <v>743.28433435053103</v>
      </c>
      <c r="AC999">
        <v>13418.230152593</v>
      </c>
      <c r="AD999">
        <v>0</v>
      </c>
      <c r="AE999">
        <v>0</v>
      </c>
      <c r="AF999">
        <v>0</v>
      </c>
      <c r="AG999">
        <v>0</v>
      </c>
      <c r="AH999">
        <v>0</v>
      </c>
      <c r="AI999">
        <v>0</v>
      </c>
      <c r="AJ999">
        <v>541043.51287579199</v>
      </c>
      <c r="AK999" s="63">
        <v>11628.5034912296</v>
      </c>
      <c r="AL999">
        <v>396.07192657172499</v>
      </c>
      <c r="AM999">
        <v>78891.171681099702</v>
      </c>
      <c r="AN999">
        <v>11628.5034912296</v>
      </c>
      <c r="AO999">
        <v>14273.3233126828</v>
      </c>
      <c r="AP999">
        <v>396.07192657172499</v>
      </c>
      <c r="AQ999">
        <v>78891.171681099702</v>
      </c>
      <c r="AR999">
        <v>11628.5034912296</v>
      </c>
      <c r="AS999">
        <v>14273.3233126828</v>
      </c>
      <c r="AT999">
        <v>0</v>
      </c>
    </row>
    <row r="1000" spans="1:46" x14ac:dyDescent="0.25">
      <c r="A1000" t="s">
        <v>3919</v>
      </c>
      <c r="B1000">
        <v>1946</v>
      </c>
      <c r="C1000" t="s">
        <v>199</v>
      </c>
      <c r="D1000">
        <v>174</v>
      </c>
      <c r="E1000" t="s">
        <v>1254</v>
      </c>
      <c r="F1000" t="s">
        <v>2892</v>
      </c>
      <c r="G1000" t="s">
        <v>2903</v>
      </c>
      <c r="H1000" t="s">
        <v>2904</v>
      </c>
      <c r="I1000" t="s">
        <v>2895</v>
      </c>
      <c r="J1000">
        <v>393.296588419383</v>
      </c>
      <c r="K1000">
        <v>1</v>
      </c>
      <c r="L1000">
        <v>1</v>
      </c>
      <c r="M1000">
        <v>2</v>
      </c>
      <c r="N1000">
        <v>2703127.4921657499</v>
      </c>
      <c r="O1000">
        <v>1189310.7769970701</v>
      </c>
      <c r="P1000">
        <v>1288483.42694705</v>
      </c>
      <c r="Q1000">
        <v>213125.42834924601</v>
      </c>
      <c r="R1000">
        <v>106177.69389737499</v>
      </c>
      <c r="S1000">
        <v>113424.54592848899</v>
      </c>
      <c r="T1000">
        <v>3509760.27</v>
      </c>
      <c r="U1000">
        <v>1990464.54835649</v>
      </c>
      <c r="V1000">
        <v>4413840.0924987001</v>
      </c>
      <c r="W1000">
        <v>1080101.7297278401</v>
      </c>
      <c r="X1000">
        <v>0</v>
      </c>
      <c r="Y1000">
        <v>0</v>
      </c>
      <c r="Z1000">
        <v>0</v>
      </c>
      <c r="AA1000">
        <v>0</v>
      </c>
      <c r="AB1000">
        <v>6282.9961299461602</v>
      </c>
      <c r="AC1000">
        <v>113424.54592848899</v>
      </c>
      <c r="AD1000">
        <v>0</v>
      </c>
      <c r="AE1000">
        <v>0</v>
      </c>
      <c r="AF1000">
        <v>0</v>
      </c>
      <c r="AG1000">
        <v>0</v>
      </c>
      <c r="AH1000">
        <v>0</v>
      </c>
      <c r="AI1000">
        <v>0</v>
      </c>
      <c r="AJ1000">
        <v>5613649.3642849699</v>
      </c>
      <c r="AK1000" s="63">
        <v>14273.3233126828</v>
      </c>
      <c r="AL1000">
        <v>396.07192657172499</v>
      </c>
      <c r="AM1000">
        <v>78891.171681099702</v>
      </c>
      <c r="AN1000">
        <v>11628.5034912296</v>
      </c>
      <c r="AO1000">
        <v>14273.3233126828</v>
      </c>
      <c r="AP1000">
        <v>396.07192657172499</v>
      </c>
      <c r="AQ1000">
        <v>78891.171681099702</v>
      </c>
      <c r="AR1000">
        <v>11628.5034912296</v>
      </c>
      <c r="AS1000">
        <v>14273.3233126828</v>
      </c>
      <c r="AT1000">
        <v>0</v>
      </c>
    </row>
    <row r="1001" spans="1:46" x14ac:dyDescent="0.25">
      <c r="A1001" t="s">
        <v>3920</v>
      </c>
      <c r="B1001">
        <v>1977</v>
      </c>
      <c r="C1001" t="s">
        <v>200</v>
      </c>
      <c r="D1001">
        <v>1326</v>
      </c>
      <c r="E1001" t="s">
        <v>1255</v>
      </c>
      <c r="F1001" t="s">
        <v>2892</v>
      </c>
      <c r="G1001" t="s">
        <v>2911</v>
      </c>
      <c r="H1001" t="s">
        <v>2904</v>
      </c>
      <c r="I1001" t="s">
        <v>2895</v>
      </c>
      <c r="J1001">
        <v>742.73554046510696</v>
      </c>
      <c r="K1001">
        <v>1</v>
      </c>
      <c r="L1001">
        <v>1</v>
      </c>
      <c r="M1001">
        <v>2</v>
      </c>
      <c r="N1001">
        <v>5515142.7197505301</v>
      </c>
      <c r="O1001">
        <v>2329774.81004286</v>
      </c>
      <c r="P1001">
        <v>1620791.5588412499</v>
      </c>
      <c r="Q1001">
        <v>279488.80022371898</v>
      </c>
      <c r="R1001">
        <v>253469.79868832199</v>
      </c>
      <c r="S1001">
        <v>326206.932377249</v>
      </c>
      <c r="T1001">
        <v>5835135.9000000004</v>
      </c>
      <c r="U1001">
        <v>4163531.7875466901</v>
      </c>
      <c r="V1001">
        <v>8775813.5613806397</v>
      </c>
      <c r="W1001">
        <v>1149375.9072336699</v>
      </c>
      <c r="X1001">
        <v>0</v>
      </c>
      <c r="Y1001">
        <v>0</v>
      </c>
      <c r="Z1001">
        <v>0</v>
      </c>
      <c r="AA1001">
        <v>72523.235149099899</v>
      </c>
      <c r="AB1001">
        <v>954.98378328131298</v>
      </c>
      <c r="AC1001">
        <v>326206.932377249</v>
      </c>
      <c r="AD1001">
        <v>0</v>
      </c>
      <c r="AE1001">
        <v>0</v>
      </c>
      <c r="AF1001">
        <v>0</v>
      </c>
      <c r="AG1001">
        <v>0</v>
      </c>
      <c r="AH1001">
        <v>0</v>
      </c>
      <c r="AI1001">
        <v>0</v>
      </c>
      <c r="AJ1001">
        <v>10324874.619924</v>
      </c>
      <c r="AK1001" s="63">
        <v>13901.145235972401</v>
      </c>
      <c r="AL1001">
        <v>396.07192657172499</v>
      </c>
      <c r="AM1001">
        <v>78891.171681099702</v>
      </c>
      <c r="AN1001">
        <v>6044.8685640011499</v>
      </c>
      <c r="AO1001">
        <v>16504.897008543001</v>
      </c>
      <c r="AP1001">
        <v>3712.8033307938799</v>
      </c>
      <c r="AQ1001">
        <v>25435.7452526624</v>
      </c>
      <c r="AR1001">
        <v>13901.145235972401</v>
      </c>
      <c r="AS1001">
        <v>14288.936535434301</v>
      </c>
      <c r="AT1001">
        <v>0</v>
      </c>
    </row>
    <row r="1002" spans="1:46" x14ac:dyDescent="0.25">
      <c r="A1002" t="s">
        <v>3921</v>
      </c>
      <c r="B1002">
        <v>1977</v>
      </c>
      <c r="C1002" t="s">
        <v>200</v>
      </c>
      <c r="D1002">
        <v>258</v>
      </c>
      <c r="E1002" t="s">
        <v>1257</v>
      </c>
      <c r="F1002" t="s">
        <v>2892</v>
      </c>
      <c r="G1002" t="s">
        <v>2893</v>
      </c>
      <c r="H1002" t="s">
        <v>2904</v>
      </c>
      <c r="I1002" t="s">
        <v>2895</v>
      </c>
      <c r="J1002">
        <v>395.33116535239998</v>
      </c>
      <c r="K1002">
        <v>1</v>
      </c>
      <c r="L1002">
        <v>1</v>
      </c>
      <c r="M1002">
        <v>2</v>
      </c>
      <c r="N1002">
        <v>3400458.5410669702</v>
      </c>
      <c r="O1002">
        <v>1206246.5769340801</v>
      </c>
      <c r="P1002">
        <v>832328.93654222903</v>
      </c>
      <c r="Q1002">
        <v>146902.10878414501</v>
      </c>
      <c r="R1002">
        <v>134916.18236355699</v>
      </c>
      <c r="S1002">
        <v>173628.10811769401</v>
      </c>
      <c r="T1002">
        <v>3504755.52</v>
      </c>
      <c r="U1002">
        <v>2216096.8256909801</v>
      </c>
      <c r="V1002">
        <v>4975115.9877383905</v>
      </c>
      <c r="W1002">
        <v>706626.56942629197</v>
      </c>
      <c r="X1002">
        <v>0</v>
      </c>
      <c r="Y1002">
        <v>0</v>
      </c>
      <c r="Z1002">
        <v>0</v>
      </c>
      <c r="AA1002">
        <v>38601.485326346403</v>
      </c>
      <c r="AB1002">
        <v>508.30319995301397</v>
      </c>
      <c r="AC1002">
        <v>173628.10811769401</v>
      </c>
      <c r="AD1002">
        <v>0</v>
      </c>
      <c r="AE1002">
        <v>0</v>
      </c>
      <c r="AF1002">
        <v>0</v>
      </c>
      <c r="AG1002">
        <v>0</v>
      </c>
      <c r="AH1002">
        <v>0</v>
      </c>
      <c r="AI1002">
        <v>0</v>
      </c>
      <c r="AJ1002">
        <v>5894480.4538086699</v>
      </c>
      <c r="AK1002" s="63">
        <v>14910.234685277899</v>
      </c>
      <c r="AL1002">
        <v>396.07192657172499</v>
      </c>
      <c r="AM1002">
        <v>78891.171681099702</v>
      </c>
      <c r="AN1002">
        <v>6044.8685640011499</v>
      </c>
      <c r="AO1002">
        <v>16504.897008543001</v>
      </c>
      <c r="AP1002">
        <v>396.07192657172499</v>
      </c>
      <c r="AQ1002">
        <v>69679.580315536805</v>
      </c>
      <c r="AR1002">
        <v>6044.8685640011599</v>
      </c>
      <c r="AS1002">
        <v>16504.897008543001</v>
      </c>
      <c r="AT1002">
        <v>0</v>
      </c>
    </row>
    <row r="1003" spans="1:46" x14ac:dyDescent="0.25">
      <c r="A1003" t="s">
        <v>3922</v>
      </c>
      <c r="B1003">
        <v>1977</v>
      </c>
      <c r="C1003" t="s">
        <v>200</v>
      </c>
      <c r="D1003">
        <v>259</v>
      </c>
      <c r="E1003" t="s">
        <v>1258</v>
      </c>
      <c r="F1003" t="s">
        <v>2892</v>
      </c>
      <c r="G1003" t="s">
        <v>2893</v>
      </c>
      <c r="H1003" t="s">
        <v>2904</v>
      </c>
      <c r="I1003" t="s">
        <v>2895</v>
      </c>
      <c r="J1003">
        <v>338.10464522167598</v>
      </c>
      <c r="K1003">
        <v>2</v>
      </c>
      <c r="L1003">
        <v>1</v>
      </c>
      <c r="M1003">
        <v>2</v>
      </c>
      <c r="N1003">
        <v>3070613.6558455299</v>
      </c>
      <c r="O1003">
        <v>1208193.1497583</v>
      </c>
      <c r="P1003">
        <v>754845.00790282001</v>
      </c>
      <c r="Q1003">
        <v>131984.30126074899</v>
      </c>
      <c r="R1003">
        <v>115832.532069377</v>
      </c>
      <c r="S1003">
        <v>148494.4144065</v>
      </c>
      <c r="T1003">
        <v>3386164.92</v>
      </c>
      <c r="U1003">
        <v>1895303.7268367801</v>
      </c>
      <c r="V1003">
        <v>4443353.11741322</v>
      </c>
      <c r="W1003">
        <v>804667.11368180299</v>
      </c>
      <c r="X1003">
        <v>0</v>
      </c>
      <c r="Y1003">
        <v>0</v>
      </c>
      <c r="Z1003">
        <v>0</v>
      </c>
      <c r="AA1003">
        <v>33013.692430901698</v>
      </c>
      <c r="AB1003">
        <v>434.72331085245901</v>
      </c>
      <c r="AC1003">
        <v>148494.4144065</v>
      </c>
      <c r="AD1003">
        <v>0</v>
      </c>
      <c r="AE1003">
        <v>0</v>
      </c>
      <c r="AF1003">
        <v>0</v>
      </c>
      <c r="AG1003">
        <v>0</v>
      </c>
      <c r="AH1003">
        <v>0</v>
      </c>
      <c r="AI1003">
        <v>0</v>
      </c>
      <c r="AJ1003">
        <v>5429963.0612432798</v>
      </c>
      <c r="AK1003" s="63">
        <v>16060.0072728464</v>
      </c>
      <c r="AL1003">
        <v>396.07192657172499</v>
      </c>
      <c r="AM1003">
        <v>78891.171681099702</v>
      </c>
      <c r="AN1003">
        <v>6044.8685640011499</v>
      </c>
      <c r="AO1003">
        <v>16504.897008543001</v>
      </c>
      <c r="AP1003">
        <v>396.07192657172499</v>
      </c>
      <c r="AQ1003">
        <v>69679.580315536805</v>
      </c>
      <c r="AR1003">
        <v>6044.8685640011599</v>
      </c>
      <c r="AS1003">
        <v>16504.897008543001</v>
      </c>
      <c r="AT1003">
        <v>0</v>
      </c>
    </row>
    <row r="1004" spans="1:46" x14ac:dyDescent="0.25">
      <c r="A1004" t="s">
        <v>3923</v>
      </c>
      <c r="B1004">
        <v>1977</v>
      </c>
      <c r="C1004" t="s">
        <v>200</v>
      </c>
      <c r="D1004">
        <v>262</v>
      </c>
      <c r="E1004" t="s">
        <v>1259</v>
      </c>
      <c r="F1004" t="s">
        <v>2892</v>
      </c>
      <c r="G1004" t="s">
        <v>2911</v>
      </c>
      <c r="H1004" t="s">
        <v>2904</v>
      </c>
      <c r="I1004" t="s">
        <v>2895</v>
      </c>
      <c r="J1004">
        <v>613.65251324104997</v>
      </c>
      <c r="K1004">
        <v>1</v>
      </c>
      <c r="L1004">
        <v>1</v>
      </c>
      <c r="M1004">
        <v>2</v>
      </c>
      <c r="N1004">
        <v>4637564.1326298602</v>
      </c>
      <c r="O1004">
        <v>2021672.3155418099</v>
      </c>
      <c r="P1004">
        <v>1385969.3202480599</v>
      </c>
      <c r="Q1004">
        <v>244303.691275688</v>
      </c>
      <c r="R1004">
        <v>209418.252556475</v>
      </c>
      <c r="S1004">
        <v>269514.10425923503</v>
      </c>
      <c r="T1004">
        <v>5058993.03</v>
      </c>
      <c r="U1004">
        <v>3439934.6822519</v>
      </c>
      <c r="V1004">
        <v>7706654.8196893604</v>
      </c>
      <c r="W1004">
        <v>731564.75183173001</v>
      </c>
      <c r="X1004">
        <v>0</v>
      </c>
      <c r="Y1004">
        <v>0</v>
      </c>
      <c r="Z1004">
        <v>0</v>
      </c>
      <c r="AA1004">
        <v>59919.1274592138</v>
      </c>
      <c r="AB1004">
        <v>789.01327159872801</v>
      </c>
      <c r="AC1004">
        <v>269514.10425923503</v>
      </c>
      <c r="AD1004">
        <v>0</v>
      </c>
      <c r="AE1004">
        <v>0</v>
      </c>
      <c r="AF1004">
        <v>0</v>
      </c>
      <c r="AG1004">
        <v>0</v>
      </c>
      <c r="AH1004">
        <v>0</v>
      </c>
      <c r="AI1004">
        <v>0</v>
      </c>
      <c r="AJ1004">
        <v>8768441.8165111206</v>
      </c>
      <c r="AK1004" s="63">
        <v>14288.936535434301</v>
      </c>
      <c r="AL1004">
        <v>396.07192657172499</v>
      </c>
      <c r="AM1004">
        <v>78891.171681099702</v>
      </c>
      <c r="AN1004">
        <v>6044.8685640011499</v>
      </c>
      <c r="AO1004">
        <v>16504.897008543001</v>
      </c>
      <c r="AP1004">
        <v>3712.8033307938799</v>
      </c>
      <c r="AQ1004">
        <v>25435.7452526624</v>
      </c>
      <c r="AR1004">
        <v>13901.145235972401</v>
      </c>
      <c r="AS1004">
        <v>14288.936535434301</v>
      </c>
      <c r="AT1004">
        <v>0</v>
      </c>
    </row>
    <row r="1005" spans="1:46" x14ac:dyDescent="0.25">
      <c r="A1005" t="s">
        <v>3924</v>
      </c>
      <c r="B1005">
        <v>1977</v>
      </c>
      <c r="C1005" t="s">
        <v>200</v>
      </c>
      <c r="D1005">
        <v>5340</v>
      </c>
      <c r="E1005" t="s">
        <v>1261</v>
      </c>
      <c r="F1005" t="s">
        <v>2892</v>
      </c>
      <c r="G1005" t="s">
        <v>2893</v>
      </c>
      <c r="H1005" t="s">
        <v>2894</v>
      </c>
      <c r="I1005" t="s">
        <v>2895</v>
      </c>
      <c r="J1005">
        <v>415.14504958013998</v>
      </c>
      <c r="K1005">
        <v>2</v>
      </c>
      <c r="L1005">
        <v>1</v>
      </c>
      <c r="M1005">
        <v>2</v>
      </c>
      <c r="N1005">
        <v>831524.54676586902</v>
      </c>
      <c r="O1005">
        <v>542852.44070644595</v>
      </c>
      <c r="P1005">
        <v>656850.611428426</v>
      </c>
      <c r="Q1005">
        <v>154264.800196711</v>
      </c>
      <c r="R1005">
        <v>141674.561685358</v>
      </c>
      <c r="S1005">
        <v>182330.29892488499</v>
      </c>
      <c r="T1005">
        <v>0</v>
      </c>
      <c r="U1005">
        <v>2327166.9607828101</v>
      </c>
      <c r="V1005">
        <v>1881867.2693851099</v>
      </c>
      <c r="W1005">
        <v>404229.73152660101</v>
      </c>
      <c r="X1005">
        <v>0</v>
      </c>
      <c r="Y1005">
        <v>0</v>
      </c>
      <c r="Z1005">
        <v>0</v>
      </c>
      <c r="AA1005">
        <v>40536.180661062201</v>
      </c>
      <c r="AB1005">
        <v>533.77921004061</v>
      </c>
      <c r="AC1005">
        <v>182330.29892488499</v>
      </c>
      <c r="AD1005">
        <v>0</v>
      </c>
      <c r="AE1005">
        <v>0</v>
      </c>
      <c r="AF1005">
        <v>0</v>
      </c>
      <c r="AG1005">
        <v>0</v>
      </c>
      <c r="AH1005">
        <v>0</v>
      </c>
      <c r="AI1005">
        <v>0</v>
      </c>
      <c r="AJ1005">
        <v>2509497.2597076902</v>
      </c>
      <c r="AK1005" s="63">
        <v>6044.8685640011599</v>
      </c>
      <c r="AL1005">
        <v>396.07192657172499</v>
      </c>
      <c r="AM1005">
        <v>78891.171681099702</v>
      </c>
      <c r="AN1005">
        <v>6044.8685640011499</v>
      </c>
      <c r="AO1005">
        <v>16504.897008543001</v>
      </c>
      <c r="AP1005">
        <v>396.07192657172499</v>
      </c>
      <c r="AQ1005">
        <v>69679.580315536805</v>
      </c>
      <c r="AR1005">
        <v>6044.8685640011599</v>
      </c>
      <c r="AS1005">
        <v>16504.897008543001</v>
      </c>
      <c r="AT1005">
        <v>0</v>
      </c>
    </row>
    <row r="1006" spans="1:46" x14ac:dyDescent="0.25">
      <c r="A1006" t="s">
        <v>3925</v>
      </c>
      <c r="B1006">
        <v>1977</v>
      </c>
      <c r="C1006" t="s">
        <v>200</v>
      </c>
      <c r="D1006">
        <v>263</v>
      </c>
      <c r="E1006" t="s">
        <v>1262</v>
      </c>
      <c r="F1006" t="s">
        <v>2892</v>
      </c>
      <c r="G1006" t="s">
        <v>2903</v>
      </c>
      <c r="H1006" t="s">
        <v>2904</v>
      </c>
      <c r="I1006" t="s">
        <v>2895</v>
      </c>
      <c r="J1006">
        <v>901.38737921643303</v>
      </c>
      <c r="K1006">
        <v>1</v>
      </c>
      <c r="L1006">
        <v>1</v>
      </c>
      <c r="M1006">
        <v>2</v>
      </c>
      <c r="N1006">
        <v>7017751.5737697696</v>
      </c>
      <c r="O1006">
        <v>3884971.4674184802</v>
      </c>
      <c r="P1006">
        <v>2359267.6589533701</v>
      </c>
      <c r="Q1006">
        <v>338408.81872080901</v>
      </c>
      <c r="R1006">
        <v>328537.40143563901</v>
      </c>
      <c r="S1006">
        <v>395886.28231474099</v>
      </c>
      <c r="T1006">
        <v>8876054.9700000007</v>
      </c>
      <c r="U1006">
        <v>5052881.9502980597</v>
      </c>
      <c r="V1006">
        <v>11597734.346984001</v>
      </c>
      <c r="W1006">
        <v>2242029.0578640299</v>
      </c>
      <c r="X1006">
        <v>0</v>
      </c>
      <c r="Y1006">
        <v>0</v>
      </c>
      <c r="Z1006">
        <v>0</v>
      </c>
      <c r="AA1006">
        <v>88014.542595346997</v>
      </c>
      <c r="AB1006">
        <v>1158.9728546813401</v>
      </c>
      <c r="AC1006">
        <v>395886.28231474099</v>
      </c>
      <c r="AD1006">
        <v>0</v>
      </c>
      <c r="AE1006">
        <v>0</v>
      </c>
      <c r="AF1006">
        <v>0</v>
      </c>
      <c r="AG1006">
        <v>0</v>
      </c>
      <c r="AH1006">
        <v>0</v>
      </c>
      <c r="AI1006">
        <v>0</v>
      </c>
      <c r="AJ1006">
        <v>14324823.202612801</v>
      </c>
      <c r="AK1006" s="63">
        <v>15891.9722340302</v>
      </c>
      <c r="AL1006">
        <v>396.07192657172499</v>
      </c>
      <c r="AM1006">
        <v>78891.171681099702</v>
      </c>
      <c r="AN1006">
        <v>6044.8685640011499</v>
      </c>
      <c r="AO1006">
        <v>16504.897008543001</v>
      </c>
      <c r="AP1006">
        <v>396.07192657172499</v>
      </c>
      <c r="AQ1006">
        <v>78891.171681099702</v>
      </c>
      <c r="AR1006">
        <v>6044.8685640011699</v>
      </c>
      <c r="AS1006">
        <v>15891.9722340302</v>
      </c>
      <c r="AT1006">
        <v>0</v>
      </c>
    </row>
    <row r="1007" spans="1:46" x14ac:dyDescent="0.25">
      <c r="A1007" t="s">
        <v>3926</v>
      </c>
      <c r="B1007">
        <v>1977</v>
      </c>
      <c r="C1007" t="s">
        <v>200</v>
      </c>
      <c r="D1007">
        <v>4729</v>
      </c>
      <c r="E1007" t="s">
        <v>1263</v>
      </c>
      <c r="F1007" t="s">
        <v>2906</v>
      </c>
      <c r="G1007" t="s">
        <v>2907</v>
      </c>
      <c r="H1007" t="s">
        <v>2904</v>
      </c>
      <c r="I1007" t="s">
        <v>2895</v>
      </c>
      <c r="J1007">
        <v>901.53649847086399</v>
      </c>
      <c r="K1007">
        <v>1</v>
      </c>
      <c r="L1007">
        <v>1</v>
      </c>
      <c r="M1007">
        <v>2</v>
      </c>
      <c r="N1007">
        <v>2254590.7856896999</v>
      </c>
      <c r="O1007">
        <v>1229714.0989071301</v>
      </c>
      <c r="P1007">
        <v>1426428.66835225</v>
      </c>
      <c r="Q1007">
        <v>339567.84032216098</v>
      </c>
      <c r="R1007">
        <v>394588.04064901499</v>
      </c>
      <c r="S1007">
        <v>395951.77498594898</v>
      </c>
      <c r="T1007">
        <v>591171.56999999995</v>
      </c>
      <c r="U1007">
        <v>5053717.8639202602</v>
      </c>
      <c r="V1007">
        <v>4360865.7798659904</v>
      </c>
      <c r="W1007">
        <v>1194835.38635849</v>
      </c>
      <c r="X1007">
        <v>0</v>
      </c>
      <c r="Y1007">
        <v>0</v>
      </c>
      <c r="Z1007">
        <v>0</v>
      </c>
      <c r="AA1007">
        <v>88029.103108699594</v>
      </c>
      <c r="AB1007">
        <v>1159.16458708406</v>
      </c>
      <c r="AC1007">
        <v>395951.77498594898</v>
      </c>
      <c r="AD1007">
        <v>0</v>
      </c>
      <c r="AE1007">
        <v>0</v>
      </c>
      <c r="AF1007">
        <v>0</v>
      </c>
      <c r="AG1007">
        <v>0</v>
      </c>
      <c r="AH1007">
        <v>0</v>
      </c>
      <c r="AI1007">
        <v>0</v>
      </c>
      <c r="AJ1007">
        <v>6040841.20890621</v>
      </c>
      <c r="AK1007" s="63">
        <v>6700.6063749524801</v>
      </c>
      <c r="AL1007">
        <v>396.07192657172499</v>
      </c>
      <c r="AM1007">
        <v>78891.171681099702</v>
      </c>
      <c r="AN1007">
        <v>6044.8685640011499</v>
      </c>
      <c r="AO1007">
        <v>16504.897008543001</v>
      </c>
      <c r="AP1007">
        <v>396.07192657172499</v>
      </c>
      <c r="AQ1007">
        <v>59280.106098625802</v>
      </c>
      <c r="AR1007">
        <v>6700.6063749524801</v>
      </c>
      <c r="AS1007">
        <v>6700.6063749524801</v>
      </c>
      <c r="AT1007">
        <v>0</v>
      </c>
    </row>
    <row r="1008" spans="1:46" x14ac:dyDescent="0.25">
      <c r="A1008" t="s">
        <v>3927</v>
      </c>
      <c r="B1008">
        <v>1977</v>
      </c>
      <c r="C1008" t="s">
        <v>200</v>
      </c>
      <c r="D1008">
        <v>1977</v>
      </c>
      <c r="E1008" t="s">
        <v>200</v>
      </c>
      <c r="F1008" t="s">
        <v>1871</v>
      </c>
      <c r="G1008" t="s">
        <v>1871</v>
      </c>
      <c r="H1008" t="s">
        <v>2899</v>
      </c>
      <c r="I1008" t="s">
        <v>2895</v>
      </c>
      <c r="J1008">
        <v>85.474135688760001</v>
      </c>
      <c r="K1008">
        <v>1</v>
      </c>
      <c r="L1008">
        <v>3</v>
      </c>
      <c r="M1008">
        <v>2</v>
      </c>
      <c r="N1008">
        <v>171202.431561406</v>
      </c>
      <c r="O1008">
        <v>111767.786278179</v>
      </c>
      <c r="P1008">
        <v>135238.84807312401</v>
      </c>
      <c r="Q1008">
        <v>31761.550516737501</v>
      </c>
      <c r="R1008">
        <v>29169.348692431598</v>
      </c>
      <c r="S1008">
        <v>37539.950738276297</v>
      </c>
      <c r="T1008">
        <v>0</v>
      </c>
      <c r="U1008">
        <v>479139.96512187802</v>
      </c>
      <c r="V1008">
        <v>387457.29593629099</v>
      </c>
      <c r="W1008">
        <v>83226.782920522193</v>
      </c>
      <c r="X1008">
        <v>0</v>
      </c>
      <c r="Y1008">
        <v>0</v>
      </c>
      <c r="Z1008">
        <v>0</v>
      </c>
      <c r="AA1008">
        <v>8345.9865645317605</v>
      </c>
      <c r="AB1008">
        <v>109.899700533567</v>
      </c>
      <c r="AC1008">
        <v>37539.950738276297</v>
      </c>
      <c r="AD1008">
        <v>0</v>
      </c>
      <c r="AE1008">
        <v>0</v>
      </c>
      <c r="AF1008">
        <v>0</v>
      </c>
      <c r="AG1008">
        <v>0</v>
      </c>
      <c r="AH1008">
        <v>0</v>
      </c>
      <c r="AI1008">
        <v>0</v>
      </c>
      <c r="AJ1008">
        <v>516679.91586015502</v>
      </c>
      <c r="AK1008" s="63">
        <v>6044.8685640011499</v>
      </c>
      <c r="AL1008">
        <v>396.07192657172499</v>
      </c>
      <c r="AM1008">
        <v>78891.171681099702</v>
      </c>
      <c r="AN1008">
        <v>6044.8685640011499</v>
      </c>
      <c r="AO1008">
        <v>16504.897008543001</v>
      </c>
      <c r="AP1008">
        <v>539.66620917061095</v>
      </c>
      <c r="AQ1008">
        <v>36189.915802998497</v>
      </c>
      <c r="AR1008">
        <v>6044.8685640011499</v>
      </c>
      <c r="AS1008">
        <v>6044.8685640011499</v>
      </c>
      <c r="AT1008">
        <v>0</v>
      </c>
    </row>
    <row r="1009" spans="1:46" x14ac:dyDescent="0.25">
      <c r="A1009" t="s">
        <v>3928</v>
      </c>
      <c r="B1009">
        <v>1977</v>
      </c>
      <c r="C1009" t="s">
        <v>200</v>
      </c>
      <c r="D1009">
        <v>5058</v>
      </c>
      <c r="E1009" t="s">
        <v>1264</v>
      </c>
      <c r="F1009" t="s">
        <v>2892</v>
      </c>
      <c r="G1009" t="s">
        <v>2903</v>
      </c>
      <c r="H1009" t="s">
        <v>2904</v>
      </c>
      <c r="I1009" t="s">
        <v>2895</v>
      </c>
      <c r="J1009">
        <v>965.18590272453196</v>
      </c>
      <c r="K1009">
        <v>1</v>
      </c>
      <c r="L1009">
        <v>1</v>
      </c>
      <c r="M1009">
        <v>2</v>
      </c>
      <c r="N1009">
        <v>1933241.8178164801</v>
      </c>
      <c r="O1009">
        <v>1262097.4851064</v>
      </c>
      <c r="P1009">
        <v>1527135.99978583</v>
      </c>
      <c r="Q1009">
        <v>358655.87362071901</v>
      </c>
      <c r="R1009">
        <v>329384.36782922002</v>
      </c>
      <c r="S1009">
        <v>423906.37763795903</v>
      </c>
      <c r="T1009">
        <v>0</v>
      </c>
      <c r="U1009">
        <v>5410515.5441586496</v>
      </c>
      <c r="V1009">
        <v>4375222.0122730397</v>
      </c>
      <c r="W1009">
        <v>939808.48073747999</v>
      </c>
      <c r="X1009">
        <v>0</v>
      </c>
      <c r="Y1009">
        <v>0</v>
      </c>
      <c r="Z1009">
        <v>0</v>
      </c>
      <c r="AA1009">
        <v>94244.048348694807</v>
      </c>
      <c r="AB1009">
        <v>1241.0027994304201</v>
      </c>
      <c r="AC1009">
        <v>423906.37763795903</v>
      </c>
      <c r="AD1009">
        <v>0</v>
      </c>
      <c r="AE1009">
        <v>0</v>
      </c>
      <c r="AF1009">
        <v>0</v>
      </c>
      <c r="AG1009">
        <v>0</v>
      </c>
      <c r="AH1009">
        <v>0</v>
      </c>
      <c r="AI1009">
        <v>0</v>
      </c>
      <c r="AJ1009">
        <v>5834421.9217966096</v>
      </c>
      <c r="AK1009" s="63">
        <v>6044.8685640011699</v>
      </c>
      <c r="AL1009">
        <v>396.07192657172499</v>
      </c>
      <c r="AM1009">
        <v>78891.171681099702</v>
      </c>
      <c r="AN1009">
        <v>6044.8685640011499</v>
      </c>
      <c r="AO1009">
        <v>16504.897008543001</v>
      </c>
      <c r="AP1009">
        <v>396.07192657172499</v>
      </c>
      <c r="AQ1009">
        <v>78891.171681099702</v>
      </c>
      <c r="AR1009">
        <v>6044.8685640011699</v>
      </c>
      <c r="AS1009">
        <v>15891.9722340302</v>
      </c>
      <c r="AT1009">
        <v>0</v>
      </c>
    </row>
    <row r="1010" spans="1:46" x14ac:dyDescent="0.25">
      <c r="A1010" t="s">
        <v>3929</v>
      </c>
      <c r="B1010">
        <v>1977</v>
      </c>
      <c r="C1010" t="s">
        <v>200</v>
      </c>
      <c r="D1010">
        <v>256</v>
      </c>
      <c r="E1010" t="s">
        <v>1265</v>
      </c>
      <c r="F1010" t="s">
        <v>2892</v>
      </c>
      <c r="G1010" t="s">
        <v>2893</v>
      </c>
      <c r="H1010" t="s">
        <v>2904</v>
      </c>
      <c r="I1010" t="s">
        <v>2895</v>
      </c>
      <c r="J1010">
        <v>597.31408806883098</v>
      </c>
      <c r="K1010">
        <v>1</v>
      </c>
      <c r="L1010">
        <v>1</v>
      </c>
      <c r="M1010">
        <v>2</v>
      </c>
      <c r="N1010">
        <v>1196404.30943504</v>
      </c>
      <c r="O1010">
        <v>781060.52548246796</v>
      </c>
      <c r="P1010">
        <v>945082.02460712497</v>
      </c>
      <c r="Q1010">
        <v>221957.45449406101</v>
      </c>
      <c r="R1010">
        <v>203842.51649206999</v>
      </c>
      <c r="S1010">
        <v>262338.32329153398</v>
      </c>
      <c r="T1010">
        <v>0</v>
      </c>
      <c r="U1010">
        <v>3348346.8305107602</v>
      </c>
      <c r="V1010">
        <v>2707645.9975041901</v>
      </c>
      <c r="W1010">
        <v>581609.03930159798</v>
      </c>
      <c r="X1010">
        <v>0</v>
      </c>
      <c r="Y1010">
        <v>0</v>
      </c>
      <c r="Z1010">
        <v>0</v>
      </c>
      <c r="AA1010">
        <v>58323.787817880897</v>
      </c>
      <c r="AB1010">
        <v>768.00588709407202</v>
      </c>
      <c r="AC1010">
        <v>262338.32329153398</v>
      </c>
      <c r="AD1010">
        <v>0</v>
      </c>
      <c r="AE1010">
        <v>0</v>
      </c>
      <c r="AF1010">
        <v>0</v>
      </c>
      <c r="AG1010">
        <v>0</v>
      </c>
      <c r="AH1010">
        <v>0</v>
      </c>
      <c r="AI1010">
        <v>0</v>
      </c>
      <c r="AJ1010">
        <v>3610685.1538022901</v>
      </c>
      <c r="AK1010" s="63">
        <v>6044.8685640011599</v>
      </c>
      <c r="AL1010">
        <v>396.07192657172499</v>
      </c>
      <c r="AM1010">
        <v>78891.171681099702</v>
      </c>
      <c r="AN1010">
        <v>6044.8685640011499</v>
      </c>
      <c r="AO1010">
        <v>16504.897008543001</v>
      </c>
      <c r="AP1010">
        <v>396.07192657172499</v>
      </c>
      <c r="AQ1010">
        <v>69679.580315536805</v>
      </c>
      <c r="AR1010">
        <v>6044.8685640011599</v>
      </c>
      <c r="AS1010">
        <v>16504.897008543001</v>
      </c>
      <c r="AT1010">
        <v>0</v>
      </c>
    </row>
    <row r="1011" spans="1:46" x14ac:dyDescent="0.25">
      <c r="A1011" t="s">
        <v>3930</v>
      </c>
      <c r="B1011">
        <v>1977</v>
      </c>
      <c r="C1011" t="s">
        <v>200</v>
      </c>
      <c r="D1011">
        <v>260</v>
      </c>
      <c r="E1011" t="s">
        <v>1266</v>
      </c>
      <c r="F1011" t="s">
        <v>2892</v>
      </c>
      <c r="G1011" t="s">
        <v>2893</v>
      </c>
      <c r="H1011" t="s">
        <v>2904</v>
      </c>
      <c r="I1011" t="s">
        <v>2895</v>
      </c>
      <c r="J1011">
        <v>357.62569764244199</v>
      </c>
      <c r="K1011">
        <v>1</v>
      </c>
      <c r="L1011">
        <v>1</v>
      </c>
      <c r="M1011">
        <v>2</v>
      </c>
      <c r="N1011">
        <v>2959568.5271853702</v>
      </c>
      <c r="O1011">
        <v>1238833.63047102</v>
      </c>
      <c r="P1011">
        <v>809903.58858064399</v>
      </c>
      <c r="Q1011">
        <v>132891.03856065799</v>
      </c>
      <c r="R1011">
        <v>122045.208083669</v>
      </c>
      <c r="S1011">
        <v>157067.99447642101</v>
      </c>
      <c r="T1011">
        <v>3258509.65</v>
      </c>
      <c r="U1011">
        <v>2004732.3428813601</v>
      </c>
      <c r="V1011">
        <v>4684586.6920678904</v>
      </c>
      <c r="W1011">
        <v>543275.68333783699</v>
      </c>
      <c r="X1011">
        <v>0</v>
      </c>
      <c r="Y1011">
        <v>0</v>
      </c>
      <c r="Z1011">
        <v>0</v>
      </c>
      <c r="AA1011">
        <v>34919.794667752503</v>
      </c>
      <c r="AB1011">
        <v>459.82280788574002</v>
      </c>
      <c r="AC1011">
        <v>157067.99447642101</v>
      </c>
      <c r="AD1011">
        <v>0</v>
      </c>
      <c r="AE1011">
        <v>0</v>
      </c>
      <c r="AF1011">
        <v>0</v>
      </c>
      <c r="AG1011">
        <v>0</v>
      </c>
      <c r="AH1011">
        <v>0</v>
      </c>
      <c r="AI1011">
        <v>0</v>
      </c>
      <c r="AJ1011">
        <v>5420309.9873577803</v>
      </c>
      <c r="AK1011" s="63">
        <v>15156.3772488661</v>
      </c>
      <c r="AL1011">
        <v>396.07192657172499</v>
      </c>
      <c r="AM1011">
        <v>78891.171681099702</v>
      </c>
      <c r="AN1011">
        <v>6044.8685640011499</v>
      </c>
      <c r="AO1011">
        <v>16504.897008543001</v>
      </c>
      <c r="AP1011">
        <v>396.07192657172499</v>
      </c>
      <c r="AQ1011">
        <v>69679.580315536805</v>
      </c>
      <c r="AR1011">
        <v>6044.8685640011599</v>
      </c>
      <c r="AS1011">
        <v>16504.897008543001</v>
      </c>
      <c r="AT1011">
        <v>0</v>
      </c>
    </row>
    <row r="1012" spans="1:46" x14ac:dyDescent="0.25">
      <c r="A1012" t="s">
        <v>3931</v>
      </c>
      <c r="B1012">
        <v>1977</v>
      </c>
      <c r="C1012" t="s">
        <v>200</v>
      </c>
      <c r="D1012">
        <v>4429</v>
      </c>
      <c r="E1012" t="s">
        <v>1267</v>
      </c>
      <c r="F1012" t="s">
        <v>2892</v>
      </c>
      <c r="G1012" t="s">
        <v>2893</v>
      </c>
      <c r="H1012" t="s">
        <v>2904</v>
      </c>
      <c r="I1012" t="s">
        <v>2895</v>
      </c>
      <c r="J1012">
        <v>385.20990459588199</v>
      </c>
      <c r="K1012">
        <v>1</v>
      </c>
      <c r="L1012">
        <v>1</v>
      </c>
      <c r="M1012">
        <v>2</v>
      </c>
      <c r="N1012">
        <v>3385554.8236486102</v>
      </c>
      <c r="O1012">
        <v>1299372.1624612601</v>
      </c>
      <c r="P1012">
        <v>964677.92995389004</v>
      </c>
      <c r="Q1012">
        <v>143141.123870746</v>
      </c>
      <c r="R1012">
        <v>131458.73820650001</v>
      </c>
      <c r="S1012">
        <v>169182.88469253399</v>
      </c>
      <c r="T1012">
        <v>3764844.42</v>
      </c>
      <c r="U1012">
        <v>2159360.3581409999</v>
      </c>
      <c r="V1012">
        <v>5138040.3428882305</v>
      </c>
      <c r="W1012">
        <v>748055.93476671795</v>
      </c>
      <c r="X1012">
        <v>0</v>
      </c>
      <c r="Y1012">
        <v>0</v>
      </c>
      <c r="Z1012">
        <v>0</v>
      </c>
      <c r="AA1012">
        <v>37613.210854667501</v>
      </c>
      <c r="AB1012">
        <v>495.28963137814299</v>
      </c>
      <c r="AC1012">
        <v>169182.88469253399</v>
      </c>
      <c r="AD1012">
        <v>0</v>
      </c>
      <c r="AE1012">
        <v>0</v>
      </c>
      <c r="AF1012">
        <v>0</v>
      </c>
      <c r="AG1012">
        <v>0</v>
      </c>
      <c r="AH1012">
        <v>0</v>
      </c>
      <c r="AI1012">
        <v>0</v>
      </c>
      <c r="AJ1012">
        <v>6093387.6628335305</v>
      </c>
      <c r="AK1012" s="63">
        <v>15818.3566677135</v>
      </c>
      <c r="AL1012">
        <v>396.07192657172499</v>
      </c>
      <c r="AM1012">
        <v>78891.171681099702</v>
      </c>
      <c r="AN1012">
        <v>6044.8685640011499</v>
      </c>
      <c r="AO1012">
        <v>16504.897008543001</v>
      </c>
      <c r="AP1012">
        <v>396.07192657172499</v>
      </c>
      <c r="AQ1012">
        <v>69679.580315536805</v>
      </c>
      <c r="AR1012">
        <v>6044.8685640011599</v>
      </c>
      <c r="AS1012">
        <v>16504.897008543001</v>
      </c>
      <c r="AT1012">
        <v>0</v>
      </c>
    </row>
    <row r="1013" spans="1:46" x14ac:dyDescent="0.25">
      <c r="A1013" t="s">
        <v>3932</v>
      </c>
      <c r="B1013">
        <v>1977</v>
      </c>
      <c r="C1013" t="s">
        <v>200</v>
      </c>
      <c r="D1013">
        <v>261</v>
      </c>
      <c r="E1013" t="s">
        <v>1268</v>
      </c>
      <c r="F1013" t="s">
        <v>2892</v>
      </c>
      <c r="G1013" t="s">
        <v>2893</v>
      </c>
      <c r="H1013" t="s">
        <v>2904</v>
      </c>
      <c r="I1013" t="s">
        <v>2895</v>
      </c>
      <c r="J1013">
        <v>383.445070079186</v>
      </c>
      <c r="K1013">
        <v>1</v>
      </c>
      <c r="L1013">
        <v>1</v>
      </c>
      <c r="M1013">
        <v>2</v>
      </c>
      <c r="N1013">
        <v>3048472.1768211098</v>
      </c>
      <c r="O1013">
        <v>1216633.9575483601</v>
      </c>
      <c r="P1013">
        <v>799635.874287999</v>
      </c>
      <c r="Q1013">
        <v>154655.84454380299</v>
      </c>
      <c r="R1013">
        <v>131605.81158811599</v>
      </c>
      <c r="S1013">
        <v>168407.77535350301</v>
      </c>
      <c r="T1013">
        <v>3201536.39</v>
      </c>
      <c r="U1013">
        <v>2149467.2747893902</v>
      </c>
      <c r="V1013">
        <v>4794018.3952789502</v>
      </c>
      <c r="W1013">
        <v>519051.36265824398</v>
      </c>
      <c r="X1013">
        <v>0</v>
      </c>
      <c r="Y1013">
        <v>0</v>
      </c>
      <c r="Z1013">
        <v>0</v>
      </c>
      <c r="AA1013">
        <v>37440.886384273297</v>
      </c>
      <c r="AB1013">
        <v>493.02046792520798</v>
      </c>
      <c r="AC1013">
        <v>168407.77535350301</v>
      </c>
      <c r="AD1013">
        <v>0</v>
      </c>
      <c r="AE1013">
        <v>0</v>
      </c>
      <c r="AF1013">
        <v>0</v>
      </c>
      <c r="AG1013">
        <v>0</v>
      </c>
      <c r="AH1013">
        <v>0</v>
      </c>
      <c r="AI1013">
        <v>0</v>
      </c>
      <c r="AJ1013">
        <v>5519411.4401428904</v>
      </c>
      <c r="AK1013" s="63">
        <v>14394.268881858499</v>
      </c>
      <c r="AL1013">
        <v>396.07192657172499</v>
      </c>
      <c r="AM1013">
        <v>78891.171681099702</v>
      </c>
      <c r="AN1013">
        <v>6044.8685640011499</v>
      </c>
      <c r="AO1013">
        <v>16504.897008543001</v>
      </c>
      <c r="AP1013">
        <v>396.07192657172499</v>
      </c>
      <c r="AQ1013">
        <v>69679.580315536805</v>
      </c>
      <c r="AR1013">
        <v>6044.8685640011599</v>
      </c>
      <c r="AS1013">
        <v>16504.897008543001</v>
      </c>
      <c r="AT1013">
        <v>0</v>
      </c>
    </row>
    <row r="1014" spans="1:46" x14ac:dyDescent="0.25">
      <c r="A1014" t="s">
        <v>3933</v>
      </c>
      <c r="B1014">
        <v>1977</v>
      </c>
      <c r="C1014" t="s">
        <v>200</v>
      </c>
      <c r="D1014">
        <v>1325</v>
      </c>
      <c r="E1014" t="s">
        <v>1269</v>
      </c>
      <c r="F1014" t="s">
        <v>2892</v>
      </c>
      <c r="G1014" t="s">
        <v>2893</v>
      </c>
      <c r="H1014" t="s">
        <v>2904</v>
      </c>
      <c r="I1014" t="s">
        <v>2895</v>
      </c>
      <c r="J1014">
        <v>347.02942723775698</v>
      </c>
      <c r="K1014">
        <v>1</v>
      </c>
      <c r="L1014">
        <v>1</v>
      </c>
      <c r="M1014">
        <v>2</v>
      </c>
      <c r="N1014">
        <v>3281337.7580137001</v>
      </c>
      <c r="O1014">
        <v>1244378.68334317</v>
      </c>
      <c r="P1014">
        <v>801888.06244294206</v>
      </c>
      <c r="Q1014">
        <v>128953.543609285</v>
      </c>
      <c r="R1014">
        <v>118712.75966024</v>
      </c>
      <c r="S1014">
        <v>152414.14842350699</v>
      </c>
      <c r="T1014">
        <v>3629937.68</v>
      </c>
      <c r="U1014">
        <v>1945333.1270693401</v>
      </c>
      <c r="V1014">
        <v>4922106.2915945901</v>
      </c>
      <c r="W1014">
        <v>618833.17835495702</v>
      </c>
      <c r="X1014">
        <v>0</v>
      </c>
      <c r="Y1014">
        <v>0</v>
      </c>
      <c r="Z1014">
        <v>0</v>
      </c>
      <c r="AA1014">
        <v>33885.138631525697</v>
      </c>
      <c r="AB1014">
        <v>446.198488261286</v>
      </c>
      <c r="AC1014">
        <v>152414.14842350699</v>
      </c>
      <c r="AD1014">
        <v>0</v>
      </c>
      <c r="AE1014">
        <v>0</v>
      </c>
      <c r="AF1014">
        <v>0</v>
      </c>
      <c r="AG1014">
        <v>0</v>
      </c>
      <c r="AH1014">
        <v>0</v>
      </c>
      <c r="AI1014">
        <v>0</v>
      </c>
      <c r="AJ1014">
        <v>5727684.9554928299</v>
      </c>
      <c r="AK1014" s="63">
        <v>16504.897008543001</v>
      </c>
      <c r="AL1014">
        <v>396.07192657172499</v>
      </c>
      <c r="AM1014">
        <v>78891.171681099702</v>
      </c>
      <c r="AN1014">
        <v>6044.8685640011499</v>
      </c>
      <c r="AO1014">
        <v>16504.897008543001</v>
      </c>
      <c r="AP1014">
        <v>396.07192657172499</v>
      </c>
      <c r="AQ1014">
        <v>69679.580315536805</v>
      </c>
      <c r="AR1014">
        <v>6044.8685640011599</v>
      </c>
      <c r="AS1014">
        <v>16504.897008543001</v>
      </c>
      <c r="AT1014">
        <v>0</v>
      </c>
    </row>
    <row r="1015" spans="1:46" x14ac:dyDescent="0.25">
      <c r="A1015" t="s">
        <v>3934</v>
      </c>
      <c r="B1015">
        <v>2001</v>
      </c>
      <c r="C1015" t="s">
        <v>201</v>
      </c>
      <c r="D1015">
        <v>309</v>
      </c>
      <c r="E1015" t="s">
        <v>666</v>
      </c>
      <c r="F1015" t="s">
        <v>2892</v>
      </c>
      <c r="G1015" t="s">
        <v>2893</v>
      </c>
      <c r="H1015" t="s">
        <v>2904</v>
      </c>
      <c r="I1015" t="s">
        <v>2895</v>
      </c>
      <c r="J1015">
        <v>354.610811830491</v>
      </c>
      <c r="K1015">
        <v>1</v>
      </c>
      <c r="L1015">
        <v>1</v>
      </c>
      <c r="M1015">
        <v>2</v>
      </c>
      <c r="N1015">
        <v>2928678.91751687</v>
      </c>
      <c r="O1015">
        <v>621155.60897856101</v>
      </c>
      <c r="P1015">
        <v>1037168.85176957</v>
      </c>
      <c r="Q1015">
        <v>307200.27505674999</v>
      </c>
      <c r="R1015">
        <v>4070.52</v>
      </c>
      <c r="S1015">
        <v>219800.248390861</v>
      </c>
      <c r="T1015">
        <v>3306930.77</v>
      </c>
      <c r="U1015">
        <v>1591343.40332174</v>
      </c>
      <c r="V1015">
        <v>3978157.59344497</v>
      </c>
      <c r="W1015">
        <v>916046.05987676897</v>
      </c>
      <c r="X1015">
        <v>0</v>
      </c>
      <c r="Y1015">
        <v>0</v>
      </c>
      <c r="Z1015">
        <v>0</v>
      </c>
      <c r="AA1015">
        <v>0</v>
      </c>
      <c r="AB1015">
        <v>4070.52</v>
      </c>
      <c r="AC1015">
        <v>200088.96964655301</v>
      </c>
      <c r="AD1015">
        <v>19711.278744307801</v>
      </c>
      <c r="AE1015">
        <v>0</v>
      </c>
      <c r="AF1015">
        <v>0</v>
      </c>
      <c r="AG1015">
        <v>0</v>
      </c>
      <c r="AH1015">
        <v>0</v>
      </c>
      <c r="AI1015">
        <v>0</v>
      </c>
      <c r="AJ1015">
        <v>5118074.4217126099</v>
      </c>
      <c r="AK1015" s="63">
        <v>14432.9339404325</v>
      </c>
      <c r="AL1015">
        <v>396.07192657172499</v>
      </c>
      <c r="AM1015">
        <v>78891.171681099702</v>
      </c>
      <c r="AN1015">
        <v>14432.9339404325</v>
      </c>
      <c r="AO1015">
        <v>21685.049612032901</v>
      </c>
      <c r="AP1015">
        <v>396.07192657172499</v>
      </c>
      <c r="AQ1015">
        <v>69679.580315536805</v>
      </c>
      <c r="AR1015">
        <v>14432.9339404325</v>
      </c>
      <c r="AS1015">
        <v>14432.9339404325</v>
      </c>
      <c r="AT1015">
        <v>0</v>
      </c>
    </row>
    <row r="1016" spans="1:46" x14ac:dyDescent="0.25">
      <c r="A1016" t="s">
        <v>3935</v>
      </c>
      <c r="B1016">
        <v>2001</v>
      </c>
      <c r="C1016" t="s">
        <v>201</v>
      </c>
      <c r="D1016">
        <v>310</v>
      </c>
      <c r="E1016" t="s">
        <v>1270</v>
      </c>
      <c r="F1016" t="s">
        <v>2906</v>
      </c>
      <c r="G1016" t="s">
        <v>2903</v>
      </c>
      <c r="H1016" t="s">
        <v>2904</v>
      </c>
      <c r="I1016" t="s">
        <v>2895</v>
      </c>
      <c r="J1016">
        <v>265.68181818179698</v>
      </c>
      <c r="K1016">
        <v>1</v>
      </c>
      <c r="L1016">
        <v>2</v>
      </c>
      <c r="M1016">
        <v>2</v>
      </c>
      <c r="N1016">
        <v>811767.70248313399</v>
      </c>
      <c r="O1016">
        <v>187978.10102143901</v>
      </c>
      <c r="P1016">
        <v>644203.28823043394</v>
      </c>
      <c r="Q1016">
        <v>230160.85494324999</v>
      </c>
      <c r="R1016">
        <v>3722534.53</v>
      </c>
      <c r="S1016">
        <v>164678.93160913899</v>
      </c>
      <c r="T1016">
        <v>4404376.8</v>
      </c>
      <c r="U1016">
        <v>1192267.6766782601</v>
      </c>
      <c r="V1016">
        <v>1261894.83655503</v>
      </c>
      <c r="W1016">
        <v>614615.11012323096</v>
      </c>
      <c r="X1016">
        <v>0</v>
      </c>
      <c r="Y1016">
        <v>0</v>
      </c>
      <c r="Z1016">
        <v>0</v>
      </c>
      <c r="AA1016">
        <v>0</v>
      </c>
      <c r="AB1016">
        <v>3720134.53</v>
      </c>
      <c r="AC1016">
        <v>149910.830353447</v>
      </c>
      <c r="AD1016">
        <v>14768.1012556922</v>
      </c>
      <c r="AE1016">
        <v>0</v>
      </c>
      <c r="AF1016">
        <v>0</v>
      </c>
      <c r="AG1016">
        <v>0</v>
      </c>
      <c r="AH1016">
        <v>0</v>
      </c>
      <c r="AI1016">
        <v>0</v>
      </c>
      <c r="AJ1016">
        <v>5761323.4082873901</v>
      </c>
      <c r="AK1016" s="63">
        <v>21685.049612032901</v>
      </c>
      <c r="AL1016">
        <v>396.07192657172499</v>
      </c>
      <c r="AM1016">
        <v>78891.171681099702</v>
      </c>
      <c r="AN1016">
        <v>14432.9339404325</v>
      </c>
      <c r="AO1016">
        <v>21685.049612032901</v>
      </c>
      <c r="AP1016">
        <v>396.07192657172499</v>
      </c>
      <c r="AQ1016">
        <v>78891.171681099702</v>
      </c>
      <c r="AR1016">
        <v>21685.049612032901</v>
      </c>
      <c r="AS1016">
        <v>21685.049612032901</v>
      </c>
      <c r="AT1016">
        <v>0</v>
      </c>
    </row>
    <row r="1017" spans="1:46" x14ac:dyDescent="0.25">
      <c r="A1017" t="s">
        <v>3936</v>
      </c>
      <c r="B1017">
        <v>2182</v>
      </c>
      <c r="C1017" t="s">
        <v>202</v>
      </c>
      <c r="D1017">
        <v>943</v>
      </c>
      <c r="E1017" t="s">
        <v>1271</v>
      </c>
      <c r="F1017" t="s">
        <v>2892</v>
      </c>
      <c r="G1017" t="s">
        <v>2893</v>
      </c>
      <c r="H1017" t="s">
        <v>2894</v>
      </c>
      <c r="I1017" t="s">
        <v>2895</v>
      </c>
      <c r="J1017">
        <v>435.03741832882002</v>
      </c>
      <c r="K1017">
        <v>6</v>
      </c>
      <c r="L1017">
        <v>1</v>
      </c>
      <c r="M1017">
        <v>2</v>
      </c>
      <c r="N1017">
        <v>3900871.4968926101</v>
      </c>
      <c r="O1017">
        <v>1181128.6188951</v>
      </c>
      <c r="P1017">
        <v>1225855.29879646</v>
      </c>
      <c r="Q1017">
        <v>191800.59921513399</v>
      </c>
      <c r="R1017">
        <v>87494.907961434903</v>
      </c>
      <c r="S1017">
        <v>196198.18394943001</v>
      </c>
      <c r="T1017">
        <v>4703872.8600000003</v>
      </c>
      <c r="U1017">
        <v>1883278.0617607499</v>
      </c>
      <c r="V1017">
        <v>5741235.0614206595</v>
      </c>
      <c r="W1017">
        <v>845915.86034007999</v>
      </c>
      <c r="X1017">
        <v>0</v>
      </c>
      <c r="Y1017">
        <v>0</v>
      </c>
      <c r="Z1017">
        <v>0</v>
      </c>
      <c r="AA1017">
        <v>0</v>
      </c>
      <c r="AB1017">
        <v>0</v>
      </c>
      <c r="AC1017">
        <v>196198.18394943001</v>
      </c>
      <c r="AD1017">
        <v>0</v>
      </c>
      <c r="AE1017">
        <v>0</v>
      </c>
      <c r="AF1017">
        <v>0</v>
      </c>
      <c r="AG1017">
        <v>0</v>
      </c>
      <c r="AH1017">
        <v>0</v>
      </c>
      <c r="AI1017">
        <v>0</v>
      </c>
      <c r="AJ1017">
        <v>6783349.1057101795</v>
      </c>
      <c r="AK1017" s="63">
        <v>15592.564731025101</v>
      </c>
      <c r="AL1017">
        <v>396.07192657172499</v>
      </c>
      <c r="AM1017">
        <v>78891.171681099702</v>
      </c>
      <c r="AN1017">
        <v>4779.9939915476898</v>
      </c>
      <c r="AO1017">
        <v>25109.532307657901</v>
      </c>
      <c r="AP1017">
        <v>396.07192657172499</v>
      </c>
      <c r="AQ1017">
        <v>69679.580315536805</v>
      </c>
      <c r="AR1017">
        <v>4779.9939915476898</v>
      </c>
      <c r="AS1017">
        <v>16564.11675728</v>
      </c>
      <c r="AT1017">
        <v>0</v>
      </c>
    </row>
    <row r="1018" spans="1:46" x14ac:dyDescent="0.25">
      <c r="A1018" t="s">
        <v>3937</v>
      </c>
      <c r="B1018">
        <v>2182</v>
      </c>
      <c r="C1018" t="s">
        <v>202</v>
      </c>
      <c r="D1018">
        <v>949</v>
      </c>
      <c r="E1018" t="s">
        <v>1272</v>
      </c>
      <c r="F1018" t="s">
        <v>2892</v>
      </c>
      <c r="G1018" t="s">
        <v>2893</v>
      </c>
      <c r="H1018" t="s">
        <v>2894</v>
      </c>
      <c r="I1018" t="s">
        <v>2895</v>
      </c>
      <c r="J1018">
        <v>419.582194660477</v>
      </c>
      <c r="K1018">
        <v>5</v>
      </c>
      <c r="L1018">
        <v>1</v>
      </c>
      <c r="M1018">
        <v>2</v>
      </c>
      <c r="N1018">
        <v>3960159.1105263401</v>
      </c>
      <c r="O1018">
        <v>1199963.38021705</v>
      </c>
      <c r="P1018">
        <v>1149208.8315169001</v>
      </c>
      <c r="Q1018">
        <v>185467.47394123301</v>
      </c>
      <c r="R1018">
        <v>83567.794008295401</v>
      </c>
      <c r="S1018">
        <v>189228.00922765699</v>
      </c>
      <c r="T1018">
        <v>4761994.2300000004</v>
      </c>
      <c r="U1018">
        <v>1816372.3602098101</v>
      </c>
      <c r="V1018">
        <v>5524863.9876808999</v>
      </c>
      <c r="W1018">
        <v>1053502.6025289199</v>
      </c>
      <c r="X1018">
        <v>0</v>
      </c>
      <c r="Y1018">
        <v>0</v>
      </c>
      <c r="Z1018">
        <v>0</v>
      </c>
      <c r="AA1018">
        <v>0</v>
      </c>
      <c r="AB1018">
        <v>0</v>
      </c>
      <c r="AC1018">
        <v>189228.00922765699</v>
      </c>
      <c r="AD1018">
        <v>0</v>
      </c>
      <c r="AE1018">
        <v>0</v>
      </c>
      <c r="AF1018">
        <v>0</v>
      </c>
      <c r="AG1018">
        <v>0</v>
      </c>
      <c r="AH1018">
        <v>0</v>
      </c>
      <c r="AI1018">
        <v>0</v>
      </c>
      <c r="AJ1018">
        <v>6767594.5994374696</v>
      </c>
      <c r="AK1018" s="63">
        <v>16129.3655583116</v>
      </c>
      <c r="AL1018">
        <v>396.07192657172499</v>
      </c>
      <c r="AM1018">
        <v>78891.171681099702</v>
      </c>
      <c r="AN1018">
        <v>4779.9939915476898</v>
      </c>
      <c r="AO1018">
        <v>25109.532307657901</v>
      </c>
      <c r="AP1018">
        <v>396.07192657172499</v>
      </c>
      <c r="AQ1018">
        <v>69679.580315536805</v>
      </c>
      <c r="AR1018">
        <v>4779.9939915476898</v>
      </c>
      <c r="AS1018">
        <v>16564.11675728</v>
      </c>
      <c r="AT1018">
        <v>0</v>
      </c>
    </row>
    <row r="1019" spans="1:46" x14ac:dyDescent="0.25">
      <c r="A1019" t="s">
        <v>3938</v>
      </c>
      <c r="B1019">
        <v>2182</v>
      </c>
      <c r="C1019" t="s">
        <v>202</v>
      </c>
      <c r="D1019">
        <v>945</v>
      </c>
      <c r="E1019" t="s">
        <v>1273</v>
      </c>
      <c r="F1019" t="s">
        <v>2892</v>
      </c>
      <c r="G1019" t="s">
        <v>2893</v>
      </c>
      <c r="H1019" t="s">
        <v>2894</v>
      </c>
      <c r="I1019" t="s">
        <v>2895</v>
      </c>
      <c r="J1019">
        <v>326.35280847407199</v>
      </c>
      <c r="K1019">
        <v>3</v>
      </c>
      <c r="L1019">
        <v>1</v>
      </c>
      <c r="M1019">
        <v>2</v>
      </c>
      <c r="N1019">
        <v>3049120.6519615999</v>
      </c>
      <c r="O1019">
        <v>916251.92462829396</v>
      </c>
      <c r="P1019">
        <v>1083703.4290298701</v>
      </c>
      <c r="Q1019">
        <v>143883.40309052999</v>
      </c>
      <c r="R1019">
        <v>65604.267720610806</v>
      </c>
      <c r="S1019">
        <v>147182.347199874</v>
      </c>
      <c r="T1019">
        <v>3845781.56</v>
      </c>
      <c r="U1019">
        <v>1412782.1164309001</v>
      </c>
      <c r="V1019">
        <v>4645118.3339066999</v>
      </c>
      <c r="W1019">
        <v>613445.34252421104</v>
      </c>
      <c r="X1019">
        <v>0</v>
      </c>
      <c r="Y1019">
        <v>0</v>
      </c>
      <c r="Z1019">
        <v>0</v>
      </c>
      <c r="AA1019">
        <v>0</v>
      </c>
      <c r="AB1019">
        <v>0</v>
      </c>
      <c r="AC1019">
        <v>147182.347199874</v>
      </c>
      <c r="AD1019">
        <v>0</v>
      </c>
      <c r="AE1019">
        <v>0</v>
      </c>
      <c r="AF1019">
        <v>0</v>
      </c>
      <c r="AG1019">
        <v>0</v>
      </c>
      <c r="AH1019">
        <v>0</v>
      </c>
      <c r="AI1019">
        <v>0</v>
      </c>
      <c r="AJ1019">
        <v>5405746.0236307802</v>
      </c>
      <c r="AK1019" s="63">
        <v>16564.11675728</v>
      </c>
      <c r="AL1019">
        <v>396.07192657172499</v>
      </c>
      <c r="AM1019">
        <v>78891.171681099702</v>
      </c>
      <c r="AN1019">
        <v>4779.9939915476898</v>
      </c>
      <c r="AO1019">
        <v>25109.532307657901</v>
      </c>
      <c r="AP1019">
        <v>396.07192657172499</v>
      </c>
      <c r="AQ1019">
        <v>69679.580315536805</v>
      </c>
      <c r="AR1019">
        <v>4779.9939915476898</v>
      </c>
      <c r="AS1019">
        <v>16564.11675728</v>
      </c>
      <c r="AT1019">
        <v>0</v>
      </c>
    </row>
    <row r="1020" spans="1:46" x14ac:dyDescent="0.25">
      <c r="A1020" t="s">
        <v>3939</v>
      </c>
      <c r="B1020">
        <v>2182</v>
      </c>
      <c r="C1020" t="s">
        <v>202</v>
      </c>
      <c r="D1020">
        <v>946</v>
      </c>
      <c r="E1020" t="s">
        <v>1274</v>
      </c>
      <c r="F1020" t="s">
        <v>2892</v>
      </c>
      <c r="G1020" t="s">
        <v>2893</v>
      </c>
      <c r="H1020" t="s">
        <v>2894</v>
      </c>
      <c r="I1020" t="s">
        <v>2895</v>
      </c>
      <c r="J1020">
        <v>460.48686146724998</v>
      </c>
      <c r="K1020">
        <v>4</v>
      </c>
      <c r="L1020">
        <v>1</v>
      </c>
      <c r="M1020">
        <v>2</v>
      </c>
      <c r="N1020">
        <v>3944327.6180008301</v>
      </c>
      <c r="O1020">
        <v>1643451.7714526299</v>
      </c>
      <c r="P1020">
        <v>1338375.43231773</v>
      </c>
      <c r="Q1020">
        <v>216582.995885276</v>
      </c>
      <c r="R1020">
        <v>93435.436502129407</v>
      </c>
      <c r="S1020">
        <v>207675.66684151199</v>
      </c>
      <c r="T1020">
        <v>5242724.49</v>
      </c>
      <c r="U1020">
        <v>1993448.76415859</v>
      </c>
      <c r="V1020">
        <v>5872341.8321198598</v>
      </c>
      <c r="W1020">
        <v>1363831.42203873</v>
      </c>
      <c r="X1020">
        <v>0</v>
      </c>
      <c r="Y1020">
        <v>0</v>
      </c>
      <c r="Z1020">
        <v>0</v>
      </c>
      <c r="AA1020">
        <v>0</v>
      </c>
      <c r="AB1020">
        <v>0</v>
      </c>
      <c r="AC1020">
        <v>207675.66684151199</v>
      </c>
      <c r="AD1020">
        <v>0</v>
      </c>
      <c r="AE1020">
        <v>0</v>
      </c>
      <c r="AF1020">
        <v>0</v>
      </c>
      <c r="AG1020">
        <v>0</v>
      </c>
      <c r="AH1020">
        <v>0</v>
      </c>
      <c r="AI1020">
        <v>0</v>
      </c>
      <c r="AJ1020">
        <v>7443848.9210000904</v>
      </c>
      <c r="AK1020" s="63">
        <v>16165.171134919599</v>
      </c>
      <c r="AL1020">
        <v>396.07192657172499</v>
      </c>
      <c r="AM1020">
        <v>78891.171681099702</v>
      </c>
      <c r="AN1020">
        <v>4779.9939915476898</v>
      </c>
      <c r="AO1020">
        <v>25109.532307657901</v>
      </c>
      <c r="AP1020">
        <v>396.07192657172499</v>
      </c>
      <c r="AQ1020">
        <v>69679.580315536805</v>
      </c>
      <c r="AR1020">
        <v>4779.9939915476898</v>
      </c>
      <c r="AS1020">
        <v>16564.11675728</v>
      </c>
      <c r="AT1020">
        <v>0</v>
      </c>
    </row>
    <row r="1021" spans="1:46" x14ac:dyDescent="0.25">
      <c r="A1021" t="s">
        <v>3940</v>
      </c>
      <c r="B1021">
        <v>2182</v>
      </c>
      <c r="C1021" t="s">
        <v>202</v>
      </c>
      <c r="D1021">
        <v>947</v>
      </c>
      <c r="E1021" t="s">
        <v>1275</v>
      </c>
      <c r="F1021" t="s">
        <v>2892</v>
      </c>
      <c r="G1021" t="s">
        <v>2893</v>
      </c>
      <c r="H1021" t="s">
        <v>2894</v>
      </c>
      <c r="I1021" t="s">
        <v>2895</v>
      </c>
      <c r="J1021">
        <v>435.97390134019003</v>
      </c>
      <c r="K1021">
        <v>4</v>
      </c>
      <c r="L1021">
        <v>1</v>
      </c>
      <c r="M1021">
        <v>2</v>
      </c>
      <c r="N1021">
        <v>3648063.0928113</v>
      </c>
      <c r="O1021">
        <v>966386.56166687899</v>
      </c>
      <c r="P1021">
        <v>1269745.41340243</v>
      </c>
      <c r="Q1021">
        <v>192213.47864841501</v>
      </c>
      <c r="R1021">
        <v>86829.732508094603</v>
      </c>
      <c r="S1021">
        <v>196620.52984058601</v>
      </c>
      <c r="T1021">
        <v>4275906.18</v>
      </c>
      <c r="U1021">
        <v>1887332.0990371199</v>
      </c>
      <c r="V1021">
        <v>5390354.7333116801</v>
      </c>
      <c r="W1021">
        <v>772883.54572544002</v>
      </c>
      <c r="X1021">
        <v>0</v>
      </c>
      <c r="Y1021">
        <v>0</v>
      </c>
      <c r="Z1021">
        <v>0</v>
      </c>
      <c r="AA1021">
        <v>0</v>
      </c>
      <c r="AB1021">
        <v>0</v>
      </c>
      <c r="AC1021">
        <v>196620.52984058601</v>
      </c>
      <c r="AD1021">
        <v>0</v>
      </c>
      <c r="AE1021">
        <v>0</v>
      </c>
      <c r="AF1021">
        <v>0</v>
      </c>
      <c r="AG1021">
        <v>0</v>
      </c>
      <c r="AH1021">
        <v>0</v>
      </c>
      <c r="AI1021">
        <v>0</v>
      </c>
      <c r="AJ1021">
        <v>6359858.8088777103</v>
      </c>
      <c r="AK1021" s="63">
        <v>14587.705340451401</v>
      </c>
      <c r="AL1021">
        <v>396.07192657172499</v>
      </c>
      <c r="AM1021">
        <v>78891.171681099702</v>
      </c>
      <c r="AN1021">
        <v>4779.9939915476898</v>
      </c>
      <c r="AO1021">
        <v>25109.532307657901</v>
      </c>
      <c r="AP1021">
        <v>396.07192657172499</v>
      </c>
      <c r="AQ1021">
        <v>69679.580315536805</v>
      </c>
      <c r="AR1021">
        <v>4779.9939915476898</v>
      </c>
      <c r="AS1021">
        <v>16564.11675728</v>
      </c>
      <c r="AT1021">
        <v>0</v>
      </c>
    </row>
    <row r="1022" spans="1:46" x14ac:dyDescent="0.25">
      <c r="A1022" t="s">
        <v>3941</v>
      </c>
      <c r="B1022">
        <v>2182</v>
      </c>
      <c r="C1022" t="s">
        <v>202</v>
      </c>
      <c r="D1022">
        <v>954</v>
      </c>
      <c r="E1022" t="s">
        <v>1276</v>
      </c>
      <c r="F1022" t="s">
        <v>2892</v>
      </c>
      <c r="G1022" t="s">
        <v>2911</v>
      </c>
      <c r="H1022" t="s">
        <v>2894</v>
      </c>
      <c r="I1022" t="s">
        <v>2895</v>
      </c>
      <c r="J1022">
        <v>802.78913480877497</v>
      </c>
      <c r="K1022">
        <v>3</v>
      </c>
      <c r="L1022">
        <v>1</v>
      </c>
      <c r="M1022">
        <v>2</v>
      </c>
      <c r="N1022">
        <v>5057653.3904173803</v>
      </c>
      <c r="O1022">
        <v>2157159.9307043101</v>
      </c>
      <c r="P1022">
        <v>2167947.0999043901</v>
      </c>
      <c r="Q1022">
        <v>353936.076789012</v>
      </c>
      <c r="R1022">
        <v>165215.84570077801</v>
      </c>
      <c r="S1022">
        <v>362051.08734983997</v>
      </c>
      <c r="T1022">
        <v>6426636.1900000004</v>
      </c>
      <c r="U1022">
        <v>3475276.1535158702</v>
      </c>
      <c r="V1022">
        <v>8551871.1204122398</v>
      </c>
      <c r="W1022">
        <v>1350041.2231036299</v>
      </c>
      <c r="X1022">
        <v>0</v>
      </c>
      <c r="Y1022">
        <v>0</v>
      </c>
      <c r="Z1022">
        <v>0</v>
      </c>
      <c r="AA1022">
        <v>0</v>
      </c>
      <c r="AB1022">
        <v>0</v>
      </c>
      <c r="AC1022">
        <v>362051.08734983997</v>
      </c>
      <c r="AD1022">
        <v>0</v>
      </c>
      <c r="AE1022">
        <v>0</v>
      </c>
      <c r="AF1022">
        <v>0</v>
      </c>
      <c r="AG1022">
        <v>0</v>
      </c>
      <c r="AH1022">
        <v>0</v>
      </c>
      <c r="AI1022">
        <v>0</v>
      </c>
      <c r="AJ1022">
        <v>10263963.430865699</v>
      </c>
      <c r="AK1022" s="63">
        <v>12785.3791061965</v>
      </c>
      <c r="AL1022">
        <v>396.07192657172499</v>
      </c>
      <c r="AM1022">
        <v>78891.171681099702</v>
      </c>
      <c r="AN1022">
        <v>4779.9939915476898</v>
      </c>
      <c r="AO1022">
        <v>25109.532307657901</v>
      </c>
      <c r="AP1022">
        <v>3712.8033307938799</v>
      </c>
      <c r="AQ1022">
        <v>25435.7452526624</v>
      </c>
      <c r="AR1022">
        <v>12785.3791061965</v>
      </c>
      <c r="AS1022">
        <v>14253.3249947812</v>
      </c>
      <c r="AT1022">
        <v>0</v>
      </c>
    </row>
    <row r="1023" spans="1:46" x14ac:dyDescent="0.25">
      <c r="A1023" t="s">
        <v>3942</v>
      </c>
      <c r="B1023">
        <v>2182</v>
      </c>
      <c r="C1023" t="s">
        <v>202</v>
      </c>
      <c r="D1023">
        <v>948</v>
      </c>
      <c r="E1023" t="s">
        <v>1277</v>
      </c>
      <c r="F1023" t="s">
        <v>2892</v>
      </c>
      <c r="G1023" t="s">
        <v>2893</v>
      </c>
      <c r="H1023" t="s">
        <v>2894</v>
      </c>
      <c r="I1023" t="s">
        <v>2895</v>
      </c>
      <c r="J1023">
        <v>398.19833928943302</v>
      </c>
      <c r="K1023">
        <v>4</v>
      </c>
      <c r="L1023">
        <v>1</v>
      </c>
      <c r="M1023">
        <v>2</v>
      </c>
      <c r="N1023">
        <v>2855553.77494305</v>
      </c>
      <c r="O1023">
        <v>937957.66848891601</v>
      </c>
      <c r="P1023">
        <v>1177620.5810307399</v>
      </c>
      <c r="Q1023">
        <v>175558.875775733</v>
      </c>
      <c r="R1023">
        <v>79272.487091128904</v>
      </c>
      <c r="S1023">
        <v>179584.071918189</v>
      </c>
      <c r="T1023">
        <v>3502161.79</v>
      </c>
      <c r="U1023">
        <v>1723801.59732957</v>
      </c>
      <c r="V1023">
        <v>4534211.2878718097</v>
      </c>
      <c r="W1023">
        <v>691752.09945775406</v>
      </c>
      <c r="X1023">
        <v>0</v>
      </c>
      <c r="Y1023">
        <v>0</v>
      </c>
      <c r="Z1023">
        <v>0</v>
      </c>
      <c r="AA1023">
        <v>0</v>
      </c>
      <c r="AB1023">
        <v>0</v>
      </c>
      <c r="AC1023">
        <v>179584.071918189</v>
      </c>
      <c r="AD1023">
        <v>0</v>
      </c>
      <c r="AE1023">
        <v>0</v>
      </c>
      <c r="AF1023">
        <v>0</v>
      </c>
      <c r="AG1023">
        <v>0</v>
      </c>
      <c r="AH1023">
        <v>0</v>
      </c>
      <c r="AI1023">
        <v>0</v>
      </c>
      <c r="AJ1023">
        <v>5405547.4592477502</v>
      </c>
      <c r="AK1023" s="63">
        <v>13575.0125650793</v>
      </c>
      <c r="AL1023">
        <v>396.07192657172499</v>
      </c>
      <c r="AM1023">
        <v>78891.171681099702</v>
      </c>
      <c r="AN1023">
        <v>4779.9939915476898</v>
      </c>
      <c r="AO1023">
        <v>25109.532307657901</v>
      </c>
      <c r="AP1023">
        <v>396.07192657172499</v>
      </c>
      <c r="AQ1023">
        <v>69679.580315536805</v>
      </c>
      <c r="AR1023">
        <v>4779.9939915476898</v>
      </c>
      <c r="AS1023">
        <v>16564.11675728</v>
      </c>
      <c r="AT1023">
        <v>0</v>
      </c>
    </row>
    <row r="1024" spans="1:46" x14ac:dyDescent="0.25">
      <c r="A1024" t="s">
        <v>3943</v>
      </c>
      <c r="B1024">
        <v>2182</v>
      </c>
      <c r="C1024" t="s">
        <v>202</v>
      </c>
      <c r="D1024">
        <v>3490</v>
      </c>
      <c r="E1024" t="s">
        <v>1278</v>
      </c>
      <c r="F1024" t="s">
        <v>2906</v>
      </c>
      <c r="G1024" t="s">
        <v>2893</v>
      </c>
      <c r="H1024" t="s">
        <v>2894</v>
      </c>
      <c r="I1024" t="s">
        <v>2895</v>
      </c>
      <c r="J1024">
        <v>557.09116881380805</v>
      </c>
      <c r="K1024">
        <v>1</v>
      </c>
      <c r="L1024">
        <v>1</v>
      </c>
      <c r="M1024">
        <v>2</v>
      </c>
      <c r="N1024">
        <v>592499.77801813302</v>
      </c>
      <c r="O1024">
        <v>445346.37995186303</v>
      </c>
      <c r="P1024">
        <v>1061677.7483991501</v>
      </c>
      <c r="Q1024">
        <v>245612.02207941099</v>
      </c>
      <c r="R1024">
        <v>107675.24155269501</v>
      </c>
      <c r="S1024">
        <v>251243.389673025</v>
      </c>
      <c r="T1024">
        <v>41162.120000000003</v>
      </c>
      <c r="U1024">
        <v>2411649.0500012501</v>
      </c>
      <c r="V1024">
        <v>1870900.3666511099</v>
      </c>
      <c r="W1024">
        <v>581910.80335014395</v>
      </c>
      <c r="X1024">
        <v>0</v>
      </c>
      <c r="Y1024">
        <v>0</v>
      </c>
      <c r="Z1024">
        <v>0</v>
      </c>
      <c r="AA1024">
        <v>0</v>
      </c>
      <c r="AB1024">
        <v>0</v>
      </c>
      <c r="AC1024">
        <v>251243.389673025</v>
      </c>
      <c r="AD1024">
        <v>0</v>
      </c>
      <c r="AE1024">
        <v>0</v>
      </c>
      <c r="AF1024">
        <v>0</v>
      </c>
      <c r="AG1024">
        <v>0</v>
      </c>
      <c r="AH1024">
        <v>0</v>
      </c>
      <c r="AI1024">
        <v>0</v>
      </c>
      <c r="AJ1024">
        <v>2704054.5596742802</v>
      </c>
      <c r="AK1024" s="63">
        <v>4853.88157459382</v>
      </c>
      <c r="AL1024">
        <v>396.07192657172499</v>
      </c>
      <c r="AM1024">
        <v>78891.171681099702</v>
      </c>
      <c r="AN1024">
        <v>4779.9939915476898</v>
      </c>
      <c r="AO1024">
        <v>25109.532307657901</v>
      </c>
      <c r="AP1024">
        <v>396.07192657172499</v>
      </c>
      <c r="AQ1024">
        <v>69679.580315536805</v>
      </c>
      <c r="AR1024">
        <v>4779.9939915476898</v>
      </c>
      <c r="AS1024">
        <v>16564.11675728</v>
      </c>
      <c r="AT1024">
        <v>0</v>
      </c>
    </row>
    <row r="1025" spans="1:46" x14ac:dyDescent="0.25">
      <c r="A1025" t="s">
        <v>3944</v>
      </c>
      <c r="B1025">
        <v>2182</v>
      </c>
      <c r="C1025" t="s">
        <v>202</v>
      </c>
      <c r="D1025">
        <v>4216</v>
      </c>
      <c r="E1025" t="s">
        <v>1279</v>
      </c>
      <c r="F1025" t="s">
        <v>2906</v>
      </c>
      <c r="G1025" t="s">
        <v>2893</v>
      </c>
      <c r="H1025" t="s">
        <v>2894</v>
      </c>
      <c r="I1025" t="s">
        <v>2895</v>
      </c>
      <c r="J1025">
        <v>178.17808219177601</v>
      </c>
      <c r="K1025">
        <v>2</v>
      </c>
      <c r="L1025">
        <v>1</v>
      </c>
      <c r="M1025">
        <v>2</v>
      </c>
      <c r="N1025">
        <v>453734.89122224902</v>
      </c>
      <c r="O1025">
        <v>257254.21980837701</v>
      </c>
      <c r="P1025">
        <v>339563.28103034099</v>
      </c>
      <c r="Q1025">
        <v>78555.686227329206</v>
      </c>
      <c r="R1025">
        <v>34438.470960230901</v>
      </c>
      <c r="S1025">
        <v>80356.803053653406</v>
      </c>
      <c r="T1025">
        <v>392213.19</v>
      </c>
      <c r="U1025">
        <v>771333.359248525</v>
      </c>
      <c r="V1025">
        <v>977430.24234605895</v>
      </c>
      <c r="W1025">
        <v>186116.30690246701</v>
      </c>
      <c r="X1025">
        <v>0</v>
      </c>
      <c r="Y1025">
        <v>0</v>
      </c>
      <c r="Z1025">
        <v>0</v>
      </c>
      <c r="AA1025">
        <v>0</v>
      </c>
      <c r="AB1025">
        <v>0</v>
      </c>
      <c r="AC1025">
        <v>80356.803053653406</v>
      </c>
      <c r="AD1025">
        <v>0</v>
      </c>
      <c r="AE1025">
        <v>0</v>
      </c>
      <c r="AF1025">
        <v>0</v>
      </c>
      <c r="AG1025">
        <v>0</v>
      </c>
      <c r="AH1025">
        <v>0</v>
      </c>
      <c r="AI1025">
        <v>0</v>
      </c>
      <c r="AJ1025">
        <v>1243903.3523021799</v>
      </c>
      <c r="AK1025" s="63">
        <v>6981.2366201323603</v>
      </c>
      <c r="AL1025">
        <v>396.07192657172499</v>
      </c>
      <c r="AM1025">
        <v>78891.171681099702</v>
      </c>
      <c r="AN1025">
        <v>4779.9939915476898</v>
      </c>
      <c r="AO1025">
        <v>25109.532307657901</v>
      </c>
      <c r="AP1025">
        <v>396.07192657172499</v>
      </c>
      <c r="AQ1025">
        <v>69679.580315536805</v>
      </c>
      <c r="AR1025">
        <v>4779.9939915476898</v>
      </c>
      <c r="AS1025">
        <v>16564.11675728</v>
      </c>
      <c r="AT1025">
        <v>0</v>
      </c>
    </row>
    <row r="1026" spans="1:46" x14ac:dyDescent="0.25">
      <c r="A1026" t="s">
        <v>3945</v>
      </c>
      <c r="B1026">
        <v>2182</v>
      </c>
      <c r="C1026" t="s">
        <v>202</v>
      </c>
      <c r="D1026">
        <v>957</v>
      </c>
      <c r="E1026" t="s">
        <v>1280</v>
      </c>
      <c r="F1026" t="s">
        <v>2892</v>
      </c>
      <c r="G1026" t="s">
        <v>2903</v>
      </c>
      <c r="H1026" t="s">
        <v>2904</v>
      </c>
      <c r="I1026" t="s">
        <v>2895</v>
      </c>
      <c r="J1026">
        <v>2531.4029789645901</v>
      </c>
      <c r="K1026">
        <v>2</v>
      </c>
      <c r="L1026">
        <v>1</v>
      </c>
      <c r="M1026">
        <v>2</v>
      </c>
      <c r="N1026">
        <v>16554792.9062985</v>
      </c>
      <c r="O1026">
        <v>7580852.7069648998</v>
      </c>
      <c r="P1026">
        <v>6412971.6527144499</v>
      </c>
      <c r="Q1026">
        <v>1116052.5227588699</v>
      </c>
      <c r="R1026">
        <v>2848702.5488105901</v>
      </c>
      <c r="S1026">
        <v>1141641.2620894101</v>
      </c>
      <c r="T1026">
        <v>23554922.57</v>
      </c>
      <c r="U1026">
        <v>10958449.7675472</v>
      </c>
      <c r="V1026">
        <v>27111043.328756101</v>
      </c>
      <c r="W1026">
        <v>7402329.0087911701</v>
      </c>
      <c r="X1026">
        <v>0</v>
      </c>
      <c r="Y1026">
        <v>0</v>
      </c>
      <c r="Z1026">
        <v>0</v>
      </c>
      <c r="AA1026">
        <v>0</v>
      </c>
      <c r="AB1026">
        <v>0</v>
      </c>
      <c r="AC1026">
        <v>1141641.2620894101</v>
      </c>
      <c r="AD1026">
        <v>0</v>
      </c>
      <c r="AE1026">
        <v>0</v>
      </c>
      <c r="AF1026">
        <v>0</v>
      </c>
      <c r="AG1026">
        <v>0</v>
      </c>
      <c r="AH1026">
        <v>0</v>
      </c>
      <c r="AI1026">
        <v>0</v>
      </c>
      <c r="AJ1026">
        <v>35655013.599636599</v>
      </c>
      <c r="AK1026" s="63">
        <v>14085.0800508343</v>
      </c>
      <c r="AL1026">
        <v>396.07192657172499</v>
      </c>
      <c r="AM1026">
        <v>78891.171681099702</v>
      </c>
      <c r="AN1026">
        <v>4779.9939915476898</v>
      </c>
      <c r="AO1026">
        <v>25109.532307657901</v>
      </c>
      <c r="AP1026">
        <v>396.07192657172499</v>
      </c>
      <c r="AQ1026">
        <v>78891.171681099702</v>
      </c>
      <c r="AR1026">
        <v>14085.0800508343</v>
      </c>
      <c r="AS1026">
        <v>25109.532307657901</v>
      </c>
      <c r="AT1026">
        <v>0</v>
      </c>
    </row>
    <row r="1027" spans="1:46" x14ac:dyDescent="0.25">
      <c r="A1027" t="s">
        <v>3946</v>
      </c>
      <c r="B1027">
        <v>2182</v>
      </c>
      <c r="C1027" t="s">
        <v>202</v>
      </c>
      <c r="D1027">
        <v>1343</v>
      </c>
      <c r="E1027" t="s">
        <v>1281</v>
      </c>
      <c r="F1027" t="s">
        <v>2945</v>
      </c>
      <c r="G1027" t="s">
        <v>2903</v>
      </c>
      <c r="H1027" t="s">
        <v>2904</v>
      </c>
      <c r="I1027" t="s">
        <v>2895</v>
      </c>
      <c r="J1027">
        <v>180.449647845318</v>
      </c>
      <c r="K1027">
        <v>2</v>
      </c>
      <c r="L1027">
        <v>1</v>
      </c>
      <c r="M1027">
        <v>2</v>
      </c>
      <c r="N1027">
        <v>2702609.5986976898</v>
      </c>
      <c r="O1027">
        <v>1114040.94875236</v>
      </c>
      <c r="P1027">
        <v>513606.13238550897</v>
      </c>
      <c r="Q1027">
        <v>79557.180892270102</v>
      </c>
      <c r="R1027">
        <v>39811.141862740798</v>
      </c>
      <c r="S1027">
        <v>81381.259886950604</v>
      </c>
      <c r="T1027">
        <v>3668458.03</v>
      </c>
      <c r="U1027">
        <v>781166.97259056696</v>
      </c>
      <c r="V1027">
        <v>3591690.4167980002</v>
      </c>
      <c r="W1027">
        <v>857934.58579257398</v>
      </c>
      <c r="X1027">
        <v>0</v>
      </c>
      <c r="Y1027">
        <v>0</v>
      </c>
      <c r="Z1027">
        <v>0</v>
      </c>
      <c r="AA1027">
        <v>0</v>
      </c>
      <c r="AB1027">
        <v>0</v>
      </c>
      <c r="AC1027">
        <v>81381.259886950604</v>
      </c>
      <c r="AD1027">
        <v>0</v>
      </c>
      <c r="AE1027">
        <v>0</v>
      </c>
      <c r="AF1027">
        <v>0</v>
      </c>
      <c r="AG1027">
        <v>0</v>
      </c>
      <c r="AH1027">
        <v>0</v>
      </c>
      <c r="AI1027">
        <v>0</v>
      </c>
      <c r="AJ1027">
        <v>4531006.2624775199</v>
      </c>
      <c r="AK1027" s="63">
        <v>25109.532307657901</v>
      </c>
      <c r="AL1027">
        <v>396.07192657172499</v>
      </c>
      <c r="AM1027">
        <v>78891.171681099702</v>
      </c>
      <c r="AN1027">
        <v>4779.9939915476898</v>
      </c>
      <c r="AO1027">
        <v>25109.532307657901</v>
      </c>
      <c r="AP1027">
        <v>396.07192657172499</v>
      </c>
      <c r="AQ1027">
        <v>78891.171681099702</v>
      </c>
      <c r="AR1027">
        <v>14085.0800508343</v>
      </c>
      <c r="AS1027">
        <v>25109.532307657901</v>
      </c>
      <c r="AT1027">
        <v>0</v>
      </c>
    </row>
    <row r="1028" spans="1:46" x14ac:dyDescent="0.25">
      <c r="A1028" t="s">
        <v>3947</v>
      </c>
      <c r="B1028">
        <v>2182</v>
      </c>
      <c r="C1028" t="s">
        <v>202</v>
      </c>
      <c r="D1028">
        <v>1254</v>
      </c>
      <c r="E1028" t="s">
        <v>1282</v>
      </c>
      <c r="F1028" t="s">
        <v>2892</v>
      </c>
      <c r="G1028" t="s">
        <v>2911</v>
      </c>
      <c r="H1028" t="s">
        <v>2894</v>
      </c>
      <c r="I1028" t="s">
        <v>2895</v>
      </c>
      <c r="J1028">
        <v>981.79682626015403</v>
      </c>
      <c r="K1028">
        <v>3</v>
      </c>
      <c r="L1028">
        <v>1</v>
      </c>
      <c r="M1028">
        <v>2</v>
      </c>
      <c r="N1028">
        <v>7078806.0246103704</v>
      </c>
      <c r="O1028">
        <v>2626951.0198941701</v>
      </c>
      <c r="P1028">
        <v>2636307.8506478099</v>
      </c>
      <c r="Q1028">
        <v>432857.52363003098</v>
      </c>
      <c r="R1028">
        <v>240500.06452222599</v>
      </c>
      <c r="S1028">
        <v>442782.03713953</v>
      </c>
      <c r="T1028">
        <v>8765221.5899999999</v>
      </c>
      <c r="U1028">
        <v>4250200.8933046004</v>
      </c>
      <c r="V1028">
        <v>11376636.513125099</v>
      </c>
      <c r="W1028">
        <v>1638785.97017943</v>
      </c>
      <c r="X1028">
        <v>0</v>
      </c>
      <c r="Y1028">
        <v>0</v>
      </c>
      <c r="Z1028">
        <v>0</v>
      </c>
      <c r="AA1028">
        <v>0</v>
      </c>
      <c r="AB1028">
        <v>0</v>
      </c>
      <c r="AC1028">
        <v>442782.03713953</v>
      </c>
      <c r="AD1028">
        <v>0</v>
      </c>
      <c r="AE1028">
        <v>0</v>
      </c>
      <c r="AF1028">
        <v>0</v>
      </c>
      <c r="AG1028">
        <v>0</v>
      </c>
      <c r="AH1028">
        <v>0</v>
      </c>
      <c r="AI1028">
        <v>0</v>
      </c>
      <c r="AJ1028">
        <v>13458204.520444101</v>
      </c>
      <c r="AK1028" s="63">
        <v>13707.728687318</v>
      </c>
      <c r="AL1028">
        <v>396.07192657172499</v>
      </c>
      <c r="AM1028">
        <v>78891.171681099702</v>
      </c>
      <c r="AN1028">
        <v>4779.9939915476898</v>
      </c>
      <c r="AO1028">
        <v>25109.532307657901</v>
      </c>
      <c r="AP1028">
        <v>3712.8033307938799</v>
      </c>
      <c r="AQ1028">
        <v>25435.7452526624</v>
      </c>
      <c r="AR1028">
        <v>12785.3791061965</v>
      </c>
      <c r="AS1028">
        <v>14253.3249947812</v>
      </c>
      <c r="AT1028">
        <v>0</v>
      </c>
    </row>
    <row r="1029" spans="1:46" x14ac:dyDescent="0.25">
      <c r="A1029" t="s">
        <v>3948</v>
      </c>
      <c r="B1029">
        <v>2182</v>
      </c>
      <c r="C1029" t="s">
        <v>202</v>
      </c>
      <c r="D1029">
        <v>2182</v>
      </c>
      <c r="E1029" t="s">
        <v>202</v>
      </c>
      <c r="F1029" t="s">
        <v>1871</v>
      </c>
      <c r="G1029" t="s">
        <v>1871</v>
      </c>
      <c r="H1029" t="s">
        <v>2899</v>
      </c>
      <c r="I1029" t="s">
        <v>2895</v>
      </c>
      <c r="J1029">
        <v>176.85791162135001</v>
      </c>
      <c r="K1029">
        <v>1</v>
      </c>
      <c r="L1029">
        <v>3</v>
      </c>
      <c r="M1029">
        <v>2</v>
      </c>
      <c r="N1029">
        <v>184452.25206681099</v>
      </c>
      <c r="O1029">
        <v>131961.77021438201</v>
      </c>
      <c r="P1029">
        <v>337047.36299542303</v>
      </c>
      <c r="Q1029">
        <v>77973.645474498</v>
      </c>
      <c r="R1029">
        <v>34183.306827286498</v>
      </c>
      <c r="S1029">
        <v>79761.417329326505</v>
      </c>
      <c r="T1029">
        <v>0</v>
      </c>
      <c r="U1029">
        <v>765618.33757840004</v>
      </c>
      <c r="V1029">
        <v>580881.01774340204</v>
      </c>
      <c r="W1029">
        <v>184737.319834997</v>
      </c>
      <c r="X1029">
        <v>0</v>
      </c>
      <c r="Y1029">
        <v>0</v>
      </c>
      <c r="Z1029">
        <v>0</v>
      </c>
      <c r="AA1029">
        <v>0</v>
      </c>
      <c r="AB1029">
        <v>0</v>
      </c>
      <c r="AC1029">
        <v>79761.417329326505</v>
      </c>
      <c r="AD1029">
        <v>0</v>
      </c>
      <c r="AE1029">
        <v>0</v>
      </c>
      <c r="AF1029">
        <v>0</v>
      </c>
      <c r="AG1029">
        <v>0</v>
      </c>
      <c r="AH1029">
        <v>0</v>
      </c>
      <c r="AI1029">
        <v>0</v>
      </c>
      <c r="AJ1029">
        <v>845379.75490772596</v>
      </c>
      <c r="AK1029" s="63">
        <v>4779.9939915476898</v>
      </c>
      <c r="AL1029">
        <v>396.07192657172499</v>
      </c>
      <c r="AM1029">
        <v>78891.171681099702</v>
      </c>
      <c r="AN1029">
        <v>4779.9939915476898</v>
      </c>
      <c r="AO1029">
        <v>25109.532307657901</v>
      </c>
      <c r="AP1029">
        <v>539.66620917061095</v>
      </c>
      <c r="AQ1029">
        <v>36189.915802998497</v>
      </c>
      <c r="AR1029">
        <v>4779.9939915476898</v>
      </c>
      <c r="AS1029">
        <v>4779.9939915476898</v>
      </c>
      <c r="AT1029">
        <v>0</v>
      </c>
    </row>
    <row r="1030" spans="1:46" x14ac:dyDescent="0.25">
      <c r="A1030" t="s">
        <v>3949</v>
      </c>
      <c r="B1030">
        <v>2182</v>
      </c>
      <c r="C1030" t="s">
        <v>202</v>
      </c>
      <c r="D1030">
        <v>4822</v>
      </c>
      <c r="E1030" t="s">
        <v>1283</v>
      </c>
      <c r="F1030" t="s">
        <v>2906</v>
      </c>
      <c r="G1030" t="s">
        <v>2893</v>
      </c>
      <c r="H1030" t="s">
        <v>2894</v>
      </c>
      <c r="I1030" t="s">
        <v>2895</v>
      </c>
      <c r="J1030">
        <v>313.20056626425901</v>
      </c>
      <c r="K1030">
        <v>3</v>
      </c>
      <c r="L1030">
        <v>1</v>
      </c>
      <c r="M1030">
        <v>2</v>
      </c>
      <c r="N1030">
        <v>326649.507881383</v>
      </c>
      <c r="O1030">
        <v>233693.255662015</v>
      </c>
      <c r="P1030">
        <v>596882.68384651595</v>
      </c>
      <c r="Q1030">
        <v>138084.80317571</v>
      </c>
      <c r="R1030">
        <v>60535.776754013103</v>
      </c>
      <c r="S1030">
        <v>141250.79757285299</v>
      </c>
      <c r="T1030">
        <v>0</v>
      </c>
      <c r="U1030">
        <v>1355846.0273196399</v>
      </c>
      <c r="V1030">
        <v>1028691.68826841</v>
      </c>
      <c r="W1030">
        <v>327154.339051224</v>
      </c>
      <c r="X1030">
        <v>0</v>
      </c>
      <c r="Y1030">
        <v>0</v>
      </c>
      <c r="Z1030">
        <v>0</v>
      </c>
      <c r="AA1030">
        <v>0</v>
      </c>
      <c r="AB1030">
        <v>0</v>
      </c>
      <c r="AC1030">
        <v>141250.79757285299</v>
      </c>
      <c r="AD1030">
        <v>0</v>
      </c>
      <c r="AE1030">
        <v>0</v>
      </c>
      <c r="AF1030">
        <v>0</v>
      </c>
      <c r="AG1030">
        <v>0</v>
      </c>
      <c r="AH1030">
        <v>0</v>
      </c>
      <c r="AI1030">
        <v>0</v>
      </c>
      <c r="AJ1030">
        <v>1497096.8248924899</v>
      </c>
      <c r="AK1030" s="63">
        <v>4779.9939915476898</v>
      </c>
      <c r="AL1030">
        <v>396.07192657172499</v>
      </c>
      <c r="AM1030">
        <v>78891.171681099702</v>
      </c>
      <c r="AN1030">
        <v>4779.9939915476898</v>
      </c>
      <c r="AO1030">
        <v>25109.532307657901</v>
      </c>
      <c r="AP1030">
        <v>396.07192657172499</v>
      </c>
      <c r="AQ1030">
        <v>69679.580315536805</v>
      </c>
      <c r="AR1030">
        <v>4779.9939915476898</v>
      </c>
      <c r="AS1030">
        <v>16564.11675728</v>
      </c>
      <c r="AT1030">
        <v>0</v>
      </c>
    </row>
    <row r="1031" spans="1:46" x14ac:dyDescent="0.25">
      <c r="A1031" t="s">
        <v>3950</v>
      </c>
      <c r="B1031">
        <v>2182</v>
      </c>
      <c r="C1031" t="s">
        <v>202</v>
      </c>
      <c r="D1031">
        <v>3989</v>
      </c>
      <c r="E1031" t="s">
        <v>1284</v>
      </c>
      <c r="F1031" t="s">
        <v>2892</v>
      </c>
      <c r="G1031" t="s">
        <v>2893</v>
      </c>
      <c r="H1031" t="s">
        <v>2894</v>
      </c>
      <c r="I1031" t="s">
        <v>2895</v>
      </c>
      <c r="J1031">
        <v>425.03111204538197</v>
      </c>
      <c r="K1031">
        <v>4</v>
      </c>
      <c r="L1031">
        <v>1</v>
      </c>
      <c r="M1031">
        <v>2</v>
      </c>
      <c r="N1031">
        <v>3933671.36632533</v>
      </c>
      <c r="O1031">
        <v>1021927.03649182</v>
      </c>
      <c r="P1031">
        <v>1179514.0180830201</v>
      </c>
      <c r="Q1031">
        <v>187623.888948445</v>
      </c>
      <c r="R1031">
        <v>83792.627220266397</v>
      </c>
      <c r="S1031">
        <v>191685.42472887001</v>
      </c>
      <c r="T1031">
        <v>4566568.2</v>
      </c>
      <c r="U1031">
        <v>1839960.7370688899</v>
      </c>
      <c r="V1031">
        <v>5472391.8059237199</v>
      </c>
      <c r="W1031">
        <v>934137.13114516903</v>
      </c>
      <c r="X1031">
        <v>0</v>
      </c>
      <c r="Y1031">
        <v>0</v>
      </c>
      <c r="Z1031">
        <v>0</v>
      </c>
      <c r="AA1031">
        <v>0</v>
      </c>
      <c r="AB1031">
        <v>0</v>
      </c>
      <c r="AC1031">
        <v>191685.42472887001</v>
      </c>
      <c r="AD1031">
        <v>0</v>
      </c>
      <c r="AE1031">
        <v>0</v>
      </c>
      <c r="AF1031">
        <v>0</v>
      </c>
      <c r="AG1031">
        <v>0</v>
      </c>
      <c r="AH1031">
        <v>0</v>
      </c>
      <c r="AI1031">
        <v>0</v>
      </c>
      <c r="AJ1031">
        <v>6598214.3617977602</v>
      </c>
      <c r="AK1031" s="63">
        <v>15524.073826137301</v>
      </c>
      <c r="AL1031">
        <v>396.07192657172499</v>
      </c>
      <c r="AM1031">
        <v>78891.171681099702</v>
      </c>
      <c r="AN1031">
        <v>4779.9939915476898</v>
      </c>
      <c r="AO1031">
        <v>25109.532307657901</v>
      </c>
      <c r="AP1031">
        <v>396.07192657172499</v>
      </c>
      <c r="AQ1031">
        <v>69679.580315536805</v>
      </c>
      <c r="AR1031">
        <v>4779.9939915476898</v>
      </c>
      <c r="AS1031">
        <v>16564.11675728</v>
      </c>
      <c r="AT1031">
        <v>0</v>
      </c>
    </row>
    <row r="1032" spans="1:46" x14ac:dyDescent="0.25">
      <c r="A1032" t="s">
        <v>3951</v>
      </c>
      <c r="B1032">
        <v>2182</v>
      </c>
      <c r="C1032" t="s">
        <v>202</v>
      </c>
      <c r="D1032">
        <v>950</v>
      </c>
      <c r="E1032" t="s">
        <v>1285</v>
      </c>
      <c r="F1032" t="s">
        <v>2892</v>
      </c>
      <c r="G1032" t="s">
        <v>2893</v>
      </c>
      <c r="H1032" t="s">
        <v>2894</v>
      </c>
      <c r="I1032" t="s">
        <v>2895</v>
      </c>
      <c r="J1032">
        <v>339.05444607944702</v>
      </c>
      <c r="K1032">
        <v>2</v>
      </c>
      <c r="L1032">
        <v>1</v>
      </c>
      <c r="M1032">
        <v>2</v>
      </c>
      <c r="N1032">
        <v>2327906.4023184101</v>
      </c>
      <c r="O1032">
        <v>1068960.2869067099</v>
      </c>
      <c r="P1032">
        <v>1005363.47347448</v>
      </c>
      <c r="Q1032">
        <v>149483.33909852401</v>
      </c>
      <c r="R1032">
        <v>66508.535295060399</v>
      </c>
      <c r="S1032">
        <v>152910.677974113</v>
      </c>
      <c r="T1032">
        <v>3150454.5</v>
      </c>
      <c r="U1032">
        <v>1467767.53709317</v>
      </c>
      <c r="V1032">
        <v>4118051.9511247501</v>
      </c>
      <c r="W1032">
        <v>500170.08596843202</v>
      </c>
      <c r="X1032">
        <v>0</v>
      </c>
      <c r="Y1032">
        <v>0</v>
      </c>
      <c r="Z1032">
        <v>0</v>
      </c>
      <c r="AA1032">
        <v>0</v>
      </c>
      <c r="AB1032">
        <v>0</v>
      </c>
      <c r="AC1032">
        <v>152910.677974113</v>
      </c>
      <c r="AD1032">
        <v>0</v>
      </c>
      <c r="AE1032">
        <v>0</v>
      </c>
      <c r="AF1032">
        <v>0</v>
      </c>
      <c r="AG1032">
        <v>0</v>
      </c>
      <c r="AH1032">
        <v>0</v>
      </c>
      <c r="AI1032">
        <v>0</v>
      </c>
      <c r="AJ1032">
        <v>4771132.7150672898</v>
      </c>
      <c r="AK1032" s="63">
        <v>14071.8777477683</v>
      </c>
      <c r="AL1032">
        <v>396.07192657172499</v>
      </c>
      <c r="AM1032">
        <v>78891.171681099702</v>
      </c>
      <c r="AN1032">
        <v>4779.9939915476898</v>
      </c>
      <c r="AO1032">
        <v>25109.532307657901</v>
      </c>
      <c r="AP1032">
        <v>396.07192657172499</v>
      </c>
      <c r="AQ1032">
        <v>69679.580315536805</v>
      </c>
      <c r="AR1032">
        <v>4779.9939915476898</v>
      </c>
      <c r="AS1032">
        <v>16564.11675728</v>
      </c>
      <c r="AT1032">
        <v>0</v>
      </c>
    </row>
    <row r="1033" spans="1:46" x14ac:dyDescent="0.25">
      <c r="A1033" t="s">
        <v>3952</v>
      </c>
      <c r="B1033">
        <v>2182</v>
      </c>
      <c r="C1033" t="s">
        <v>202</v>
      </c>
      <c r="D1033">
        <v>951</v>
      </c>
      <c r="E1033" t="s">
        <v>1286</v>
      </c>
      <c r="F1033" t="s">
        <v>2892</v>
      </c>
      <c r="G1033" t="s">
        <v>2893</v>
      </c>
      <c r="H1033" t="s">
        <v>2894</v>
      </c>
      <c r="I1033" t="s">
        <v>2895</v>
      </c>
      <c r="J1033">
        <v>428.39698834583299</v>
      </c>
      <c r="K1033">
        <v>2</v>
      </c>
      <c r="L1033">
        <v>1</v>
      </c>
      <c r="M1033">
        <v>2</v>
      </c>
      <c r="N1033">
        <v>3304659.73452876</v>
      </c>
      <c r="O1033">
        <v>972766.52061912999</v>
      </c>
      <c r="P1033">
        <v>1216459.81441569</v>
      </c>
      <c r="Q1033">
        <v>188872.94656705699</v>
      </c>
      <c r="R1033">
        <v>83608.147781941196</v>
      </c>
      <c r="S1033">
        <v>193203.406377629</v>
      </c>
      <c r="T1033">
        <v>3911835.54</v>
      </c>
      <c r="U1033">
        <v>1854531.6239125801</v>
      </c>
      <c r="V1033">
        <v>5111557.2592887599</v>
      </c>
      <c r="W1033">
        <v>654809.904623813</v>
      </c>
      <c r="X1033">
        <v>0</v>
      </c>
      <c r="Y1033">
        <v>0</v>
      </c>
      <c r="Z1033">
        <v>0</v>
      </c>
      <c r="AA1033">
        <v>0</v>
      </c>
      <c r="AB1033">
        <v>0</v>
      </c>
      <c r="AC1033">
        <v>193203.406377629</v>
      </c>
      <c r="AD1033">
        <v>0</v>
      </c>
      <c r="AE1033">
        <v>0</v>
      </c>
      <c r="AF1033">
        <v>0</v>
      </c>
      <c r="AG1033">
        <v>0</v>
      </c>
      <c r="AH1033">
        <v>0</v>
      </c>
      <c r="AI1033">
        <v>0</v>
      </c>
      <c r="AJ1033">
        <v>5959570.5702902004</v>
      </c>
      <c r="AK1033" s="63">
        <v>13911.326952371601</v>
      </c>
      <c r="AL1033">
        <v>396.07192657172499</v>
      </c>
      <c r="AM1033">
        <v>78891.171681099702</v>
      </c>
      <c r="AN1033">
        <v>4779.9939915476898</v>
      </c>
      <c r="AO1033">
        <v>25109.532307657901</v>
      </c>
      <c r="AP1033">
        <v>396.07192657172499</v>
      </c>
      <c r="AQ1033">
        <v>69679.580315536805</v>
      </c>
      <c r="AR1033">
        <v>4779.9939915476898</v>
      </c>
      <c r="AS1033">
        <v>16564.11675728</v>
      </c>
      <c r="AT1033">
        <v>0</v>
      </c>
    </row>
    <row r="1034" spans="1:46" x14ac:dyDescent="0.25">
      <c r="A1034" t="s">
        <v>3953</v>
      </c>
      <c r="B1034">
        <v>2182</v>
      </c>
      <c r="C1034" t="s">
        <v>202</v>
      </c>
      <c r="D1034">
        <v>2263</v>
      </c>
      <c r="E1034" t="s">
        <v>1287</v>
      </c>
      <c r="F1034" t="s">
        <v>2892</v>
      </c>
      <c r="G1034" t="s">
        <v>2911</v>
      </c>
      <c r="H1034" t="s">
        <v>2894</v>
      </c>
      <c r="I1034" t="s">
        <v>2895</v>
      </c>
      <c r="J1034">
        <v>593.75640290412002</v>
      </c>
      <c r="K1034">
        <v>2</v>
      </c>
      <c r="L1034">
        <v>1</v>
      </c>
      <c r="M1034">
        <v>2</v>
      </c>
      <c r="N1034">
        <v>4277689.9500558404</v>
      </c>
      <c r="O1034">
        <v>1859534.8466968799</v>
      </c>
      <c r="P1034">
        <v>1678296.98076204</v>
      </c>
      <c r="Q1034">
        <v>261777.10023728499</v>
      </c>
      <c r="R1034">
        <v>117925.001465147</v>
      </c>
      <c r="S1034">
        <v>267779.09910747898</v>
      </c>
      <c r="T1034">
        <v>5624850.9400000004</v>
      </c>
      <c r="U1034">
        <v>2570372.9392171898</v>
      </c>
      <c r="V1034">
        <v>7259503.8051078999</v>
      </c>
      <c r="W1034">
        <v>935720.07410927897</v>
      </c>
      <c r="X1034">
        <v>0</v>
      </c>
      <c r="Y1034">
        <v>0</v>
      </c>
      <c r="Z1034">
        <v>0</v>
      </c>
      <c r="AA1034">
        <v>0</v>
      </c>
      <c r="AB1034">
        <v>0</v>
      </c>
      <c r="AC1034">
        <v>267779.09910747898</v>
      </c>
      <c r="AD1034">
        <v>0</v>
      </c>
      <c r="AE1034">
        <v>0</v>
      </c>
      <c r="AF1034">
        <v>0</v>
      </c>
      <c r="AG1034">
        <v>0</v>
      </c>
      <c r="AH1034">
        <v>0</v>
      </c>
      <c r="AI1034">
        <v>0</v>
      </c>
      <c r="AJ1034">
        <v>8463002.9783246499</v>
      </c>
      <c r="AK1034" s="63">
        <v>14253.3249947812</v>
      </c>
      <c r="AL1034">
        <v>396.07192657172499</v>
      </c>
      <c r="AM1034">
        <v>78891.171681099702</v>
      </c>
      <c r="AN1034">
        <v>4779.9939915476898</v>
      </c>
      <c r="AO1034">
        <v>25109.532307657901</v>
      </c>
      <c r="AP1034">
        <v>3712.8033307938799</v>
      </c>
      <c r="AQ1034">
        <v>25435.7452526624</v>
      </c>
      <c r="AR1034">
        <v>12785.3791061965</v>
      </c>
      <c r="AS1034">
        <v>14253.3249947812</v>
      </c>
      <c r="AT1034">
        <v>0</v>
      </c>
    </row>
    <row r="1035" spans="1:46" x14ac:dyDescent="0.25">
      <c r="A1035" t="s">
        <v>3954</v>
      </c>
      <c r="B1035">
        <v>2182</v>
      </c>
      <c r="C1035" t="s">
        <v>202</v>
      </c>
      <c r="D1035">
        <v>952</v>
      </c>
      <c r="E1035" t="s">
        <v>1288</v>
      </c>
      <c r="F1035" t="s">
        <v>2892</v>
      </c>
      <c r="G1035" t="s">
        <v>2893</v>
      </c>
      <c r="H1035" t="s">
        <v>2894</v>
      </c>
      <c r="I1035" t="s">
        <v>2895</v>
      </c>
      <c r="J1035">
        <v>502.08837106916798</v>
      </c>
      <c r="K1035">
        <v>5</v>
      </c>
      <c r="L1035">
        <v>1</v>
      </c>
      <c r="M1035">
        <v>2</v>
      </c>
      <c r="N1035">
        <v>4176657.8509432799</v>
      </c>
      <c r="O1035">
        <v>1107349.87894317</v>
      </c>
      <c r="P1035">
        <v>1440690.0928432699</v>
      </c>
      <c r="Q1035">
        <v>221362.223966741</v>
      </c>
      <c r="R1035">
        <v>99153.425597532303</v>
      </c>
      <c r="S1035">
        <v>226437.59464258599</v>
      </c>
      <c r="T1035">
        <v>4871671.67</v>
      </c>
      <c r="U1035">
        <v>2173541.8022940001</v>
      </c>
      <c r="V1035">
        <v>6059067.1120740296</v>
      </c>
      <c r="W1035">
        <v>986146.36021997302</v>
      </c>
      <c r="X1035">
        <v>0</v>
      </c>
      <c r="Y1035">
        <v>0</v>
      </c>
      <c r="Z1035">
        <v>0</v>
      </c>
      <c r="AA1035">
        <v>0</v>
      </c>
      <c r="AB1035">
        <v>0</v>
      </c>
      <c r="AC1035">
        <v>226437.59464258599</v>
      </c>
      <c r="AD1035">
        <v>0</v>
      </c>
      <c r="AE1035">
        <v>0</v>
      </c>
      <c r="AF1035">
        <v>0</v>
      </c>
      <c r="AG1035">
        <v>0</v>
      </c>
      <c r="AH1035">
        <v>0</v>
      </c>
      <c r="AI1035">
        <v>0</v>
      </c>
      <c r="AJ1035">
        <v>7271651.0669365805</v>
      </c>
      <c r="AK1035" s="63">
        <v>14482.8111661938</v>
      </c>
      <c r="AL1035">
        <v>396.07192657172499</v>
      </c>
      <c r="AM1035">
        <v>78891.171681099702</v>
      </c>
      <c r="AN1035">
        <v>4779.9939915476898</v>
      </c>
      <c r="AO1035">
        <v>25109.532307657901</v>
      </c>
      <c r="AP1035">
        <v>396.07192657172499</v>
      </c>
      <c r="AQ1035">
        <v>69679.580315536805</v>
      </c>
      <c r="AR1035">
        <v>4779.9939915476898</v>
      </c>
      <c r="AS1035">
        <v>16564.11675728</v>
      </c>
      <c r="AT1035">
        <v>0</v>
      </c>
    </row>
    <row r="1036" spans="1:46" x14ac:dyDescent="0.25">
      <c r="A1036" t="s">
        <v>3955</v>
      </c>
      <c r="B1036">
        <v>2182</v>
      </c>
      <c r="C1036" t="s">
        <v>202</v>
      </c>
      <c r="D1036">
        <v>1365</v>
      </c>
      <c r="E1036" t="s">
        <v>1289</v>
      </c>
      <c r="F1036" t="s">
        <v>2892</v>
      </c>
      <c r="G1036" t="s">
        <v>2893</v>
      </c>
      <c r="H1036" t="s">
        <v>2894</v>
      </c>
      <c r="I1036" t="s">
        <v>2895</v>
      </c>
      <c r="J1036">
        <v>453.804334966618</v>
      </c>
      <c r="K1036">
        <v>4</v>
      </c>
      <c r="L1036">
        <v>1</v>
      </c>
      <c r="M1036">
        <v>2</v>
      </c>
      <c r="N1036">
        <v>4083680.5114801801</v>
      </c>
      <c r="O1036">
        <v>1027720.06304104</v>
      </c>
      <c r="P1036">
        <v>1280042.16240374</v>
      </c>
      <c r="Q1036">
        <v>200074.613598489</v>
      </c>
      <c r="R1036">
        <v>126346.399857799</v>
      </c>
      <c r="S1036">
        <v>204661.904097483</v>
      </c>
      <c r="T1036">
        <v>4753343.66</v>
      </c>
      <c r="U1036">
        <v>1964520.09038124</v>
      </c>
      <c r="V1036">
        <v>5882684.9460687004</v>
      </c>
      <c r="W1036">
        <v>835178.80431254697</v>
      </c>
      <c r="X1036">
        <v>0</v>
      </c>
      <c r="Y1036">
        <v>0</v>
      </c>
      <c r="Z1036">
        <v>0</v>
      </c>
      <c r="AA1036">
        <v>0</v>
      </c>
      <c r="AB1036">
        <v>0</v>
      </c>
      <c r="AC1036">
        <v>204661.904097483</v>
      </c>
      <c r="AD1036">
        <v>0</v>
      </c>
      <c r="AE1036">
        <v>0</v>
      </c>
      <c r="AF1036">
        <v>0</v>
      </c>
      <c r="AG1036">
        <v>0</v>
      </c>
      <c r="AH1036">
        <v>0</v>
      </c>
      <c r="AI1036">
        <v>0</v>
      </c>
      <c r="AJ1036">
        <v>6922525.6544787399</v>
      </c>
      <c r="AK1036" s="63">
        <v>15254.428221775301</v>
      </c>
      <c r="AL1036">
        <v>396.07192657172499</v>
      </c>
      <c r="AM1036">
        <v>78891.171681099702</v>
      </c>
      <c r="AN1036">
        <v>4779.9939915476898</v>
      </c>
      <c r="AO1036">
        <v>25109.532307657901</v>
      </c>
      <c r="AP1036">
        <v>396.07192657172499</v>
      </c>
      <c r="AQ1036">
        <v>69679.580315536805</v>
      </c>
      <c r="AR1036">
        <v>4779.9939915476898</v>
      </c>
      <c r="AS1036">
        <v>16564.11675728</v>
      </c>
      <c r="AT1036">
        <v>0</v>
      </c>
    </row>
    <row r="1037" spans="1:46" x14ac:dyDescent="0.25">
      <c r="A1037" t="s">
        <v>3956</v>
      </c>
      <c r="B1037">
        <v>1999</v>
      </c>
      <c r="C1037" t="s">
        <v>203</v>
      </c>
      <c r="D1037">
        <v>304</v>
      </c>
      <c r="E1037" t="s">
        <v>1290</v>
      </c>
      <c r="F1037" t="s">
        <v>2892</v>
      </c>
      <c r="G1037" t="s">
        <v>2893</v>
      </c>
      <c r="H1037" t="s">
        <v>2904</v>
      </c>
      <c r="I1037" t="s">
        <v>2895</v>
      </c>
      <c r="J1037">
        <v>228.04204436712101</v>
      </c>
      <c r="K1037">
        <v>1</v>
      </c>
      <c r="L1037">
        <v>1</v>
      </c>
      <c r="M1037">
        <v>3</v>
      </c>
      <c r="N1037">
        <v>1583421.4004572399</v>
      </c>
      <c r="O1037">
        <v>276456.53382025502</v>
      </c>
      <c r="P1037">
        <v>631559.03723708296</v>
      </c>
      <c r="Q1037">
        <v>146735.545299691</v>
      </c>
      <c r="R1037">
        <v>5240.5136629061599</v>
      </c>
      <c r="S1037">
        <v>155670.63972189801</v>
      </c>
      <c r="T1037">
        <v>1611372.07</v>
      </c>
      <c r="U1037">
        <v>1032040.96047717</v>
      </c>
      <c r="V1037">
        <v>2308193.5270752502</v>
      </c>
      <c r="W1037">
        <v>333197.60559243802</v>
      </c>
      <c r="X1037">
        <v>0</v>
      </c>
      <c r="Y1037">
        <v>0</v>
      </c>
      <c r="Z1037">
        <v>0</v>
      </c>
      <c r="AA1037">
        <v>2021.8978094797101</v>
      </c>
      <c r="AB1037">
        <v>0</v>
      </c>
      <c r="AC1037">
        <v>136035.842183314</v>
      </c>
      <c r="AD1037">
        <v>19634.797538584098</v>
      </c>
      <c r="AE1037">
        <v>0</v>
      </c>
      <c r="AF1037">
        <v>0</v>
      </c>
      <c r="AG1037">
        <v>0</v>
      </c>
      <c r="AH1037">
        <v>0</v>
      </c>
      <c r="AI1037">
        <v>0</v>
      </c>
      <c r="AJ1037">
        <v>2799083.6701990701</v>
      </c>
      <c r="AK1037" s="63">
        <v>12274.4192982803</v>
      </c>
      <c r="AL1037">
        <v>396.07192657172499</v>
      </c>
      <c r="AM1037">
        <v>78891.171681099702</v>
      </c>
      <c r="AN1037">
        <v>12274.4192982803</v>
      </c>
      <c r="AO1037">
        <v>16318.2129514346</v>
      </c>
      <c r="AP1037">
        <v>396.07192657172499</v>
      </c>
      <c r="AQ1037">
        <v>69679.580315536805</v>
      </c>
      <c r="AR1037">
        <v>12274.4192982803</v>
      </c>
      <c r="AS1037">
        <v>12274.4192982803</v>
      </c>
      <c r="AT1037">
        <v>0</v>
      </c>
    </row>
    <row r="1038" spans="1:46" x14ac:dyDescent="0.25">
      <c r="A1038" t="s">
        <v>3957</v>
      </c>
      <c r="B1038">
        <v>1999</v>
      </c>
      <c r="C1038" t="s">
        <v>203</v>
      </c>
      <c r="D1038">
        <v>305</v>
      </c>
      <c r="E1038" t="s">
        <v>1291</v>
      </c>
      <c r="F1038" t="s">
        <v>2892</v>
      </c>
      <c r="G1038" t="s">
        <v>2903</v>
      </c>
      <c r="H1038" t="s">
        <v>2904</v>
      </c>
      <c r="I1038" t="s">
        <v>2895</v>
      </c>
      <c r="J1038">
        <v>166.16919131224699</v>
      </c>
      <c r="K1038">
        <v>1</v>
      </c>
      <c r="L1038">
        <v>1</v>
      </c>
      <c r="M1038">
        <v>3</v>
      </c>
      <c r="N1038">
        <v>1448758.50954276</v>
      </c>
      <c r="O1038">
        <v>535646.48617974506</v>
      </c>
      <c r="P1038">
        <v>480573.06276291597</v>
      </c>
      <c r="Q1038">
        <v>106922.944700309</v>
      </c>
      <c r="R1038">
        <v>26249.496337093799</v>
      </c>
      <c r="S1038">
        <v>113433.750278102</v>
      </c>
      <c r="T1038">
        <v>1846125.09</v>
      </c>
      <c r="U1038">
        <v>752025.40952282597</v>
      </c>
      <c r="V1038">
        <v>2381443.7229247401</v>
      </c>
      <c r="W1038">
        <v>213233.46440756199</v>
      </c>
      <c r="X1038">
        <v>0</v>
      </c>
      <c r="Y1038">
        <v>0</v>
      </c>
      <c r="Z1038">
        <v>0</v>
      </c>
      <c r="AA1038">
        <v>1473.31219052029</v>
      </c>
      <c r="AB1038">
        <v>2000</v>
      </c>
      <c r="AC1038">
        <v>99126.3078166864</v>
      </c>
      <c r="AD1038">
        <v>14307.4424614159</v>
      </c>
      <c r="AE1038">
        <v>0</v>
      </c>
      <c r="AF1038">
        <v>0</v>
      </c>
      <c r="AG1038">
        <v>0</v>
      </c>
      <c r="AH1038">
        <v>0</v>
      </c>
      <c r="AI1038">
        <v>0</v>
      </c>
      <c r="AJ1038">
        <v>2711584.2498009298</v>
      </c>
      <c r="AK1038" s="63">
        <v>16318.2129514346</v>
      </c>
      <c r="AL1038">
        <v>396.07192657172499</v>
      </c>
      <c r="AM1038">
        <v>78891.171681099702</v>
      </c>
      <c r="AN1038">
        <v>12274.4192982803</v>
      </c>
      <c r="AO1038">
        <v>16318.2129514346</v>
      </c>
      <c r="AP1038">
        <v>396.07192657172499</v>
      </c>
      <c r="AQ1038">
        <v>78891.171681099702</v>
      </c>
      <c r="AR1038">
        <v>16318.2129514346</v>
      </c>
      <c r="AS1038">
        <v>16318.2129514346</v>
      </c>
      <c r="AT1038">
        <v>0</v>
      </c>
    </row>
    <row r="1039" spans="1:46" x14ac:dyDescent="0.25">
      <c r="A1039" t="s">
        <v>3958</v>
      </c>
      <c r="B1039">
        <v>2188</v>
      </c>
      <c r="C1039" t="s">
        <v>204</v>
      </c>
      <c r="D1039">
        <v>985</v>
      </c>
      <c r="E1039" t="s">
        <v>1292</v>
      </c>
      <c r="F1039" t="s">
        <v>2892</v>
      </c>
      <c r="G1039" t="s">
        <v>2893</v>
      </c>
      <c r="H1039" t="s">
        <v>2894</v>
      </c>
      <c r="I1039" t="s">
        <v>2895</v>
      </c>
      <c r="J1039">
        <v>410.46190476189503</v>
      </c>
      <c r="K1039">
        <v>1</v>
      </c>
      <c r="L1039">
        <v>1</v>
      </c>
      <c r="M1039">
        <v>1</v>
      </c>
      <c r="N1039">
        <v>3701547.5517942002</v>
      </c>
      <c r="O1039">
        <v>1076603.16014653</v>
      </c>
      <c r="P1039">
        <v>615599.63112290297</v>
      </c>
      <c r="Q1039">
        <v>559644.74238709698</v>
      </c>
      <c r="R1039">
        <v>27285.562344523802</v>
      </c>
      <c r="S1039">
        <v>276017.47842452303</v>
      </c>
      <c r="T1039">
        <v>3819047.81</v>
      </c>
      <c r="U1039">
        <v>2161632.8377952599</v>
      </c>
      <c r="V1039">
        <v>5659914.2833283804</v>
      </c>
      <c r="W1039">
        <v>320766.36446687998</v>
      </c>
      <c r="X1039">
        <v>0</v>
      </c>
      <c r="Y1039">
        <v>0</v>
      </c>
      <c r="Z1039">
        <v>0</v>
      </c>
      <c r="AA1039">
        <v>0</v>
      </c>
      <c r="AB1039">
        <v>0</v>
      </c>
      <c r="AC1039">
        <v>276017.47842452303</v>
      </c>
      <c r="AD1039">
        <v>0</v>
      </c>
      <c r="AE1039">
        <v>0</v>
      </c>
      <c r="AF1039">
        <v>0</v>
      </c>
      <c r="AG1039">
        <v>0</v>
      </c>
      <c r="AH1039">
        <v>0</v>
      </c>
      <c r="AI1039">
        <v>0</v>
      </c>
      <c r="AJ1039">
        <v>6256698.1262197802</v>
      </c>
      <c r="AK1039" s="63">
        <v>15243.066539510501</v>
      </c>
      <c r="AL1039">
        <v>396.07192657172499</v>
      </c>
      <c r="AM1039">
        <v>78891.171681099702</v>
      </c>
      <c r="AN1039">
        <v>5938.79794431554</v>
      </c>
      <c r="AO1039">
        <v>17915.495629467401</v>
      </c>
      <c r="AP1039">
        <v>396.07192657172499</v>
      </c>
      <c r="AQ1039">
        <v>69679.580315536805</v>
      </c>
      <c r="AR1039">
        <v>15243.066539510501</v>
      </c>
      <c r="AS1039">
        <v>15243.066539510501</v>
      </c>
      <c r="AT1039">
        <v>0</v>
      </c>
    </row>
    <row r="1040" spans="1:46" x14ac:dyDescent="0.25">
      <c r="A1040" t="s">
        <v>3959</v>
      </c>
      <c r="B1040">
        <v>2188</v>
      </c>
      <c r="C1040" t="s">
        <v>204</v>
      </c>
      <c r="D1040">
        <v>1345</v>
      </c>
      <c r="E1040" t="s">
        <v>1293</v>
      </c>
      <c r="F1040" t="s">
        <v>2892</v>
      </c>
      <c r="G1040" t="s">
        <v>2903</v>
      </c>
      <c r="H1040" t="s">
        <v>2904</v>
      </c>
      <c r="I1040" t="s">
        <v>2895</v>
      </c>
      <c r="J1040">
        <v>231.633802816893</v>
      </c>
      <c r="K1040">
        <v>1</v>
      </c>
      <c r="L1040">
        <v>1</v>
      </c>
      <c r="M1040">
        <v>1</v>
      </c>
      <c r="N1040">
        <v>2320478.7172105499</v>
      </c>
      <c r="O1040">
        <v>643224.89976270695</v>
      </c>
      <c r="P1040">
        <v>683898.99870130001</v>
      </c>
      <c r="Q1040">
        <v>321047.58399891201</v>
      </c>
      <c r="R1040">
        <v>25420.6938554669</v>
      </c>
      <c r="S1040">
        <v>155763.48847401599</v>
      </c>
      <c r="T1040">
        <v>2774208.03</v>
      </c>
      <c r="U1040">
        <v>1219862.8635289399</v>
      </c>
      <c r="V1040">
        <v>3622912.1221674499</v>
      </c>
      <c r="W1040">
        <v>371158.77136148798</v>
      </c>
      <c r="X1040">
        <v>0</v>
      </c>
      <c r="Y1040">
        <v>0</v>
      </c>
      <c r="Z1040">
        <v>0</v>
      </c>
      <c r="AA1040">
        <v>0</v>
      </c>
      <c r="AB1040">
        <v>0</v>
      </c>
      <c r="AC1040">
        <v>155763.48847401599</v>
      </c>
      <c r="AD1040">
        <v>0</v>
      </c>
      <c r="AE1040">
        <v>0</v>
      </c>
      <c r="AF1040">
        <v>0</v>
      </c>
      <c r="AG1040">
        <v>0</v>
      </c>
      <c r="AH1040">
        <v>0</v>
      </c>
      <c r="AI1040">
        <v>0</v>
      </c>
      <c r="AJ1040">
        <v>4149834.38200296</v>
      </c>
      <c r="AK1040" s="63">
        <v>17915.495629467401</v>
      </c>
      <c r="AL1040">
        <v>396.07192657172499</v>
      </c>
      <c r="AM1040">
        <v>78891.171681099702</v>
      </c>
      <c r="AN1040">
        <v>5938.79794431554</v>
      </c>
      <c r="AO1040">
        <v>17915.495629467401</v>
      </c>
      <c r="AP1040">
        <v>396.07192657172499</v>
      </c>
      <c r="AQ1040">
        <v>78891.171681099702</v>
      </c>
      <c r="AR1040">
        <v>17915.495629467401</v>
      </c>
      <c r="AS1040">
        <v>17915.495629467401</v>
      </c>
      <c r="AT1040">
        <v>0</v>
      </c>
    </row>
    <row r="1041" spans="1:46" x14ac:dyDescent="0.25">
      <c r="A1041" t="s">
        <v>4330</v>
      </c>
      <c r="B1041">
        <v>2188</v>
      </c>
      <c r="C1041" t="s">
        <v>204</v>
      </c>
      <c r="D1041">
        <v>2188</v>
      </c>
      <c r="E1041" t="s">
        <v>204</v>
      </c>
      <c r="F1041" t="s">
        <v>1871</v>
      </c>
      <c r="G1041" t="s">
        <v>1871</v>
      </c>
      <c r="H1041" t="s">
        <v>2899</v>
      </c>
      <c r="I1041" t="s">
        <v>2895</v>
      </c>
      <c r="J1041">
        <v>4</v>
      </c>
      <c r="K1041">
        <v>0</v>
      </c>
      <c r="L1041">
        <v>0</v>
      </c>
      <c r="M1041">
        <v>1</v>
      </c>
      <c r="N1041">
        <v>3969.56099524504</v>
      </c>
      <c r="O1041">
        <v>7997.5000907584499</v>
      </c>
      <c r="P1041">
        <v>3620.4701757978401</v>
      </c>
      <c r="Q1041">
        <v>5384.3736139908897</v>
      </c>
      <c r="R1041">
        <v>93.463800009283005</v>
      </c>
      <c r="S1041">
        <v>2689.8231014606699</v>
      </c>
      <c r="T1041">
        <v>0</v>
      </c>
      <c r="U1041">
        <v>21065.368675801499</v>
      </c>
      <c r="V1041">
        <v>19113.954504169302</v>
      </c>
      <c r="W1041">
        <v>1951.4141716322299</v>
      </c>
      <c r="X1041">
        <v>0</v>
      </c>
      <c r="Y1041">
        <v>0</v>
      </c>
      <c r="Z1041">
        <v>0</v>
      </c>
      <c r="AA1041">
        <v>0</v>
      </c>
      <c r="AB1041">
        <v>0</v>
      </c>
      <c r="AC1041">
        <v>2689.8231014606699</v>
      </c>
      <c r="AD1041">
        <v>0</v>
      </c>
      <c r="AE1041">
        <v>0</v>
      </c>
      <c r="AF1041">
        <v>0</v>
      </c>
      <c r="AG1041">
        <v>0</v>
      </c>
      <c r="AH1041">
        <v>0</v>
      </c>
      <c r="AI1041">
        <v>0</v>
      </c>
      <c r="AJ1041">
        <v>23755.1917772622</v>
      </c>
      <c r="AK1041" s="63">
        <v>5938.79794431554</v>
      </c>
      <c r="AL1041">
        <v>396.07192657172499</v>
      </c>
      <c r="AM1041">
        <v>78891.171681099702</v>
      </c>
      <c r="AN1041">
        <v>5938.79794431554</v>
      </c>
      <c r="AO1041">
        <v>17915.495629467401</v>
      </c>
      <c r="AP1041">
        <v>539.66620917061095</v>
      </c>
      <c r="AQ1041">
        <v>36189.915802998497</v>
      </c>
      <c r="AR1041">
        <v>5938.79794431554</v>
      </c>
      <c r="AS1041">
        <v>5938.79794431554</v>
      </c>
      <c r="AT1041">
        <v>0</v>
      </c>
    </row>
    <row r="1042" spans="1:46" x14ac:dyDescent="0.25">
      <c r="A1042" t="s">
        <v>3960</v>
      </c>
      <c r="B1042">
        <v>2044</v>
      </c>
      <c r="C1042" t="s">
        <v>205</v>
      </c>
      <c r="D1042">
        <v>4856</v>
      </c>
      <c r="E1042" t="s">
        <v>1294</v>
      </c>
      <c r="F1042" t="s">
        <v>2906</v>
      </c>
      <c r="G1042" t="s">
        <v>2907</v>
      </c>
      <c r="H1042" t="s">
        <v>2904</v>
      </c>
      <c r="I1042" t="s">
        <v>2895</v>
      </c>
      <c r="J1042">
        <v>187.33675092111699</v>
      </c>
      <c r="K1042">
        <v>1</v>
      </c>
      <c r="L1042">
        <v>1</v>
      </c>
      <c r="M1042">
        <v>2</v>
      </c>
      <c r="N1042">
        <v>197707.81936128301</v>
      </c>
      <c r="O1042">
        <v>56607.786720062599</v>
      </c>
      <c r="P1042">
        <v>348224.98746732698</v>
      </c>
      <c r="Q1042">
        <v>185082.18100475101</v>
      </c>
      <c r="R1042">
        <v>120791.992354984</v>
      </c>
      <c r="S1042">
        <v>110645.58503515201</v>
      </c>
      <c r="T1042">
        <v>0</v>
      </c>
      <c r="U1042">
        <v>908414.76690840698</v>
      </c>
      <c r="V1042">
        <v>754786.90483162599</v>
      </c>
      <c r="W1042">
        <v>153627.86207678099</v>
      </c>
      <c r="X1042">
        <v>0</v>
      </c>
      <c r="Y1042">
        <v>0</v>
      </c>
      <c r="Z1042">
        <v>0</v>
      </c>
      <c r="AA1042">
        <v>0</v>
      </c>
      <c r="AB1042">
        <v>0</v>
      </c>
      <c r="AC1042">
        <v>93784.182804082506</v>
      </c>
      <c r="AD1042">
        <v>16861.4022310697</v>
      </c>
      <c r="AE1042">
        <v>0</v>
      </c>
      <c r="AF1042">
        <v>0</v>
      </c>
      <c r="AG1042">
        <v>0</v>
      </c>
      <c r="AH1042">
        <v>0</v>
      </c>
      <c r="AI1042">
        <v>0</v>
      </c>
      <c r="AJ1042">
        <v>1019060.3519435599</v>
      </c>
      <c r="AK1042" s="63">
        <v>5439.7247039512404</v>
      </c>
      <c r="AL1042">
        <v>396.07192657172499</v>
      </c>
      <c r="AM1042">
        <v>78891.171681099702</v>
      </c>
      <c r="AN1042">
        <v>5439.7247039512304</v>
      </c>
      <c r="AO1042">
        <v>15521.9039803859</v>
      </c>
      <c r="AP1042">
        <v>396.07192657172499</v>
      </c>
      <c r="AQ1042">
        <v>59280.106098625802</v>
      </c>
      <c r="AR1042">
        <v>5439.7247039512404</v>
      </c>
      <c r="AS1042">
        <v>13881.5202131968</v>
      </c>
      <c r="AT1042">
        <v>0</v>
      </c>
    </row>
    <row r="1043" spans="1:46" x14ac:dyDescent="0.25">
      <c r="A1043" t="s">
        <v>3961</v>
      </c>
      <c r="B1043">
        <v>2044</v>
      </c>
      <c r="C1043" t="s">
        <v>205</v>
      </c>
      <c r="D1043">
        <v>399</v>
      </c>
      <c r="E1043" t="s">
        <v>1295</v>
      </c>
      <c r="F1043" t="s">
        <v>2892</v>
      </c>
      <c r="G1043" t="s">
        <v>2893</v>
      </c>
      <c r="H1043" t="s">
        <v>2894</v>
      </c>
      <c r="I1043" t="s">
        <v>2895</v>
      </c>
      <c r="J1043">
        <v>479.288378184804</v>
      </c>
      <c r="K1043">
        <v>1</v>
      </c>
      <c r="L1043">
        <v>1</v>
      </c>
      <c r="M1043">
        <v>2</v>
      </c>
      <c r="N1043">
        <v>3116472.3737625601</v>
      </c>
      <c r="O1043">
        <v>666162.23503596999</v>
      </c>
      <c r="P1043">
        <v>1205355.36521399</v>
      </c>
      <c r="Q1043">
        <v>473520.21388492198</v>
      </c>
      <c r="R1043">
        <v>333692.044280854</v>
      </c>
      <c r="S1043">
        <v>283079.22895031498</v>
      </c>
      <c r="T1043">
        <v>3471084.63</v>
      </c>
      <c r="U1043">
        <v>2324117.60217829</v>
      </c>
      <c r="V1043">
        <v>4667561.4410681697</v>
      </c>
      <c r="W1043">
        <v>1127640.79111011</v>
      </c>
      <c r="X1043">
        <v>0</v>
      </c>
      <c r="Y1043">
        <v>0</v>
      </c>
      <c r="Z1043">
        <v>0</v>
      </c>
      <c r="AA1043">
        <v>0</v>
      </c>
      <c r="AB1043">
        <v>0</v>
      </c>
      <c r="AC1043">
        <v>239940.474330545</v>
      </c>
      <c r="AD1043">
        <v>43138.754619769898</v>
      </c>
      <c r="AE1043">
        <v>0</v>
      </c>
      <c r="AF1043">
        <v>0</v>
      </c>
      <c r="AG1043">
        <v>0</v>
      </c>
      <c r="AH1043">
        <v>0</v>
      </c>
      <c r="AI1043">
        <v>0</v>
      </c>
      <c r="AJ1043">
        <v>6078281.4611285999</v>
      </c>
      <c r="AK1043" s="63">
        <v>12681.8878524631</v>
      </c>
      <c r="AL1043">
        <v>396.07192657172499</v>
      </c>
      <c r="AM1043">
        <v>78891.171681099702</v>
      </c>
      <c r="AN1043">
        <v>5439.7247039512304</v>
      </c>
      <c r="AO1043">
        <v>15521.9039803859</v>
      </c>
      <c r="AP1043">
        <v>396.07192657172499</v>
      </c>
      <c r="AQ1043">
        <v>69679.580315536805</v>
      </c>
      <c r="AR1043">
        <v>12681.8878524631</v>
      </c>
      <c r="AS1043">
        <v>12681.8878524631</v>
      </c>
      <c r="AT1043">
        <v>0</v>
      </c>
    </row>
    <row r="1044" spans="1:46" x14ac:dyDescent="0.25">
      <c r="A1044" t="s">
        <v>3962</v>
      </c>
      <c r="B1044">
        <v>2044</v>
      </c>
      <c r="C1044" t="s">
        <v>205</v>
      </c>
      <c r="D1044">
        <v>401</v>
      </c>
      <c r="E1044" t="s">
        <v>1296</v>
      </c>
      <c r="F1044" t="s">
        <v>2892</v>
      </c>
      <c r="G1044" t="s">
        <v>2903</v>
      </c>
      <c r="H1044" t="s">
        <v>2904</v>
      </c>
      <c r="I1044" t="s">
        <v>2895</v>
      </c>
      <c r="J1044">
        <v>354.81058429116098</v>
      </c>
      <c r="K1044">
        <v>1</v>
      </c>
      <c r="L1044">
        <v>1</v>
      </c>
      <c r="M1044">
        <v>2</v>
      </c>
      <c r="N1044">
        <v>2340389.9288265398</v>
      </c>
      <c r="O1044">
        <v>1325496.0701234201</v>
      </c>
      <c r="P1044">
        <v>1008557.55960033</v>
      </c>
      <c r="Q1044">
        <v>350540.49171499698</v>
      </c>
      <c r="R1044">
        <v>272792.11648127099</v>
      </c>
      <c r="S1044">
        <v>209559.65384544499</v>
      </c>
      <c r="T1044">
        <v>3577263.92</v>
      </c>
      <c r="U1044">
        <v>1720512.2467465601</v>
      </c>
      <c r="V1044">
        <v>4445044.5783018097</v>
      </c>
      <c r="W1044">
        <v>852731.58844474005</v>
      </c>
      <c r="X1044">
        <v>0</v>
      </c>
      <c r="Y1044">
        <v>0</v>
      </c>
      <c r="Z1044">
        <v>0</v>
      </c>
      <c r="AA1044">
        <v>0</v>
      </c>
      <c r="AB1044">
        <v>0</v>
      </c>
      <c r="AC1044">
        <v>177624.628026121</v>
      </c>
      <c r="AD1044">
        <v>31935.025819323801</v>
      </c>
      <c r="AE1044">
        <v>0</v>
      </c>
      <c r="AF1044">
        <v>0</v>
      </c>
      <c r="AG1044">
        <v>0</v>
      </c>
      <c r="AH1044">
        <v>0</v>
      </c>
      <c r="AI1044">
        <v>0</v>
      </c>
      <c r="AJ1044">
        <v>5507335.8205920001</v>
      </c>
      <c r="AK1044" s="63">
        <v>15521.9039803859</v>
      </c>
      <c r="AL1044">
        <v>396.07192657172499</v>
      </c>
      <c r="AM1044">
        <v>78891.171681099702</v>
      </c>
      <c r="AN1044">
        <v>5439.7247039512304</v>
      </c>
      <c r="AO1044">
        <v>15521.9039803859</v>
      </c>
      <c r="AP1044">
        <v>396.07192657172499</v>
      </c>
      <c r="AQ1044">
        <v>78891.171681099702</v>
      </c>
      <c r="AR1044">
        <v>15521.9039803859</v>
      </c>
      <c r="AS1044">
        <v>15521.9039803859</v>
      </c>
      <c r="AT1044">
        <v>0</v>
      </c>
    </row>
    <row r="1045" spans="1:46" x14ac:dyDescent="0.25">
      <c r="A1045" t="s">
        <v>3963</v>
      </c>
      <c r="B1045">
        <v>2044</v>
      </c>
      <c r="C1045" t="s">
        <v>205</v>
      </c>
      <c r="D1045">
        <v>2044</v>
      </c>
      <c r="E1045" t="s">
        <v>205</v>
      </c>
      <c r="F1045" t="s">
        <v>1871</v>
      </c>
      <c r="G1045" t="s">
        <v>1871</v>
      </c>
      <c r="H1045" t="s">
        <v>2899</v>
      </c>
      <c r="I1045" t="s">
        <v>2895</v>
      </c>
      <c r="J1045">
        <v>1.319999999999</v>
      </c>
      <c r="K1045">
        <v>0</v>
      </c>
      <c r="L1045">
        <v>0</v>
      </c>
      <c r="M1045">
        <v>2</v>
      </c>
      <c r="N1045">
        <v>1393.0759462492499</v>
      </c>
      <c r="O1045">
        <v>398.86609596367799</v>
      </c>
      <c r="P1045">
        <v>2453.6402024505801</v>
      </c>
      <c r="Q1045">
        <v>1304.1139964520801</v>
      </c>
      <c r="R1045">
        <v>851.11666090332005</v>
      </c>
      <c r="S1045">
        <v>779.62370719127705</v>
      </c>
      <c r="T1045">
        <v>0</v>
      </c>
      <c r="U1045">
        <v>6400.8129020189099</v>
      </c>
      <c r="V1045">
        <v>5318.3302767779796</v>
      </c>
      <c r="W1045">
        <v>1082.48262524093</v>
      </c>
      <c r="X1045">
        <v>0</v>
      </c>
      <c r="Y1045">
        <v>0</v>
      </c>
      <c r="Z1045">
        <v>0</v>
      </c>
      <c r="AA1045">
        <v>0</v>
      </c>
      <c r="AB1045">
        <v>0</v>
      </c>
      <c r="AC1045">
        <v>660.81599415280903</v>
      </c>
      <c r="AD1045">
        <v>118.80771303846799</v>
      </c>
      <c r="AE1045">
        <v>0</v>
      </c>
      <c r="AF1045">
        <v>0</v>
      </c>
      <c r="AG1045">
        <v>0</v>
      </c>
      <c r="AH1045">
        <v>0</v>
      </c>
      <c r="AI1045">
        <v>0</v>
      </c>
      <c r="AJ1045">
        <v>7180.43660921018</v>
      </c>
      <c r="AK1045" s="63">
        <v>5439.7247039512304</v>
      </c>
      <c r="AL1045">
        <v>396.07192657172499</v>
      </c>
      <c r="AM1045">
        <v>78891.171681099702</v>
      </c>
      <c r="AN1045">
        <v>5439.7247039512304</v>
      </c>
      <c r="AO1045">
        <v>15521.9039803859</v>
      </c>
      <c r="AP1045">
        <v>539.66620917061095</v>
      </c>
      <c r="AQ1045">
        <v>36189.915802998497</v>
      </c>
      <c r="AR1045">
        <v>5439.7247039512304</v>
      </c>
      <c r="AS1045">
        <v>5439.7247039512304</v>
      </c>
      <c r="AT1045">
        <v>0</v>
      </c>
    </row>
    <row r="1046" spans="1:46" x14ac:dyDescent="0.25">
      <c r="A1046" t="s">
        <v>3964</v>
      </c>
      <c r="B1046">
        <v>2044</v>
      </c>
      <c r="C1046" t="s">
        <v>205</v>
      </c>
      <c r="D1046">
        <v>5443</v>
      </c>
      <c r="E1046" t="s">
        <v>1297</v>
      </c>
      <c r="F1046" t="s">
        <v>2892</v>
      </c>
      <c r="G1046" t="s">
        <v>2907</v>
      </c>
      <c r="H1046" t="s">
        <v>2942</v>
      </c>
      <c r="I1046" t="s">
        <v>2895</v>
      </c>
      <c r="J1046">
        <v>67.011867247961504</v>
      </c>
      <c r="K1046">
        <v>1</v>
      </c>
      <c r="L1046">
        <v>1</v>
      </c>
      <c r="M1046">
        <v>2</v>
      </c>
      <c r="N1046">
        <v>568239.66210337402</v>
      </c>
      <c r="O1046">
        <v>21920.012024584001</v>
      </c>
      <c r="P1046">
        <v>181953.037515912</v>
      </c>
      <c r="Q1046">
        <v>66205.389398880099</v>
      </c>
      <c r="R1046">
        <v>52329.670221988403</v>
      </c>
      <c r="S1046">
        <v>39578.818461897798</v>
      </c>
      <c r="T1046">
        <v>565700.48</v>
      </c>
      <c r="U1046">
        <v>324947.291264739</v>
      </c>
      <c r="V1046">
        <v>819565.03552161402</v>
      </c>
      <c r="W1046">
        <v>71082.735743125202</v>
      </c>
      <c r="X1046">
        <v>0</v>
      </c>
      <c r="Y1046">
        <v>0</v>
      </c>
      <c r="Z1046">
        <v>0</v>
      </c>
      <c r="AA1046">
        <v>0</v>
      </c>
      <c r="AB1046">
        <v>0</v>
      </c>
      <c r="AC1046">
        <v>33547.358845099501</v>
      </c>
      <c r="AD1046">
        <v>6031.45961679831</v>
      </c>
      <c r="AE1046">
        <v>0</v>
      </c>
      <c r="AF1046">
        <v>0</v>
      </c>
      <c r="AG1046">
        <v>0</v>
      </c>
      <c r="AH1046">
        <v>0</v>
      </c>
      <c r="AI1046">
        <v>0</v>
      </c>
      <c r="AJ1046">
        <v>930226.589726637</v>
      </c>
      <c r="AK1046" s="63">
        <v>13881.5202131968</v>
      </c>
      <c r="AL1046">
        <v>396.07192657172499</v>
      </c>
      <c r="AM1046">
        <v>78891.171681099702</v>
      </c>
      <c r="AN1046">
        <v>5439.7247039512304</v>
      </c>
      <c r="AO1046">
        <v>15521.9039803859</v>
      </c>
      <c r="AP1046">
        <v>396.07192657172499</v>
      </c>
      <c r="AQ1046">
        <v>59280.106098625802</v>
      </c>
      <c r="AR1046">
        <v>5439.7247039512404</v>
      </c>
      <c r="AS1046">
        <v>13881.5202131968</v>
      </c>
      <c r="AT1046">
        <v>0</v>
      </c>
    </row>
    <row r="1047" spans="1:46" x14ac:dyDescent="0.25">
      <c r="A1047" t="s">
        <v>3965</v>
      </c>
      <c r="B1047">
        <v>2142</v>
      </c>
      <c r="C1047" t="s">
        <v>206</v>
      </c>
      <c r="D1047">
        <v>728</v>
      </c>
      <c r="E1047" t="s">
        <v>1298</v>
      </c>
      <c r="F1047" t="s">
        <v>2892</v>
      </c>
      <c r="G1047" t="s">
        <v>2893</v>
      </c>
      <c r="H1047" t="s">
        <v>2894</v>
      </c>
      <c r="I1047" t="s">
        <v>2895</v>
      </c>
      <c r="J1047">
        <v>595.82912087909699</v>
      </c>
      <c r="K1047">
        <v>5</v>
      </c>
      <c r="L1047">
        <v>1</v>
      </c>
      <c r="M1047">
        <v>2</v>
      </c>
      <c r="N1047">
        <v>4850290.9063051399</v>
      </c>
      <c r="O1047">
        <v>1337842.06614198</v>
      </c>
      <c r="P1047">
        <v>1207164.6591857299</v>
      </c>
      <c r="Q1047">
        <v>181128.66735704601</v>
      </c>
      <c r="R1047">
        <v>216947.774606394</v>
      </c>
      <c r="S1047">
        <v>287679.64749822498</v>
      </c>
      <c r="T1047">
        <v>5108068.59</v>
      </c>
      <c r="U1047">
        <v>2685305.48359629</v>
      </c>
      <c r="V1047">
        <v>6807706.75374272</v>
      </c>
      <c r="W1047">
        <v>830887.41316059895</v>
      </c>
      <c r="X1047">
        <v>0</v>
      </c>
      <c r="Y1047">
        <v>0</v>
      </c>
      <c r="Z1047">
        <v>551.87874457558496</v>
      </c>
      <c r="AA1047">
        <v>142308.317866981</v>
      </c>
      <c r="AB1047">
        <v>11919.7100814185</v>
      </c>
      <c r="AC1047">
        <v>242146.582015772</v>
      </c>
      <c r="AD1047">
        <v>45533.065482453399</v>
      </c>
      <c r="AE1047">
        <v>0</v>
      </c>
      <c r="AF1047">
        <v>0</v>
      </c>
      <c r="AG1047">
        <v>0</v>
      </c>
      <c r="AH1047">
        <v>0</v>
      </c>
      <c r="AI1047">
        <v>0</v>
      </c>
      <c r="AJ1047">
        <v>8081053.7210945096</v>
      </c>
      <c r="AK1047" s="63">
        <v>13562.703530118801</v>
      </c>
      <c r="AL1047">
        <v>396.07192657172499</v>
      </c>
      <c r="AM1047">
        <v>78891.171681099702</v>
      </c>
      <c r="AN1047">
        <v>4989.6606710127198</v>
      </c>
      <c r="AO1047">
        <v>26941.738035268801</v>
      </c>
      <c r="AP1047">
        <v>396.07192657172499</v>
      </c>
      <c r="AQ1047">
        <v>69679.580315536805</v>
      </c>
      <c r="AR1047">
        <v>11951.4756049638</v>
      </c>
      <c r="AS1047">
        <v>17562.552139739098</v>
      </c>
      <c r="AT1047">
        <v>0</v>
      </c>
    </row>
    <row r="1048" spans="1:46" x14ac:dyDescent="0.25">
      <c r="A1048" t="s">
        <v>3966</v>
      </c>
      <c r="B1048">
        <v>2142</v>
      </c>
      <c r="C1048" t="s">
        <v>206</v>
      </c>
      <c r="D1048">
        <v>5066</v>
      </c>
      <c r="E1048" t="s">
        <v>1299</v>
      </c>
      <c r="F1048" t="s">
        <v>2892</v>
      </c>
      <c r="G1048" t="s">
        <v>2893</v>
      </c>
      <c r="H1048" t="s">
        <v>2894</v>
      </c>
      <c r="I1048" t="s">
        <v>2895</v>
      </c>
      <c r="J1048">
        <v>590.53956043954202</v>
      </c>
      <c r="K1048">
        <v>1</v>
      </c>
      <c r="L1048">
        <v>1</v>
      </c>
      <c r="M1048">
        <v>2</v>
      </c>
      <c r="N1048">
        <v>4615138.1461356003</v>
      </c>
      <c r="O1048">
        <v>1280220.1203982399</v>
      </c>
      <c r="P1048">
        <v>1195099.5661007001</v>
      </c>
      <c r="Q1048">
        <v>178640.24714007601</v>
      </c>
      <c r="R1048">
        <v>203324.84040797499</v>
      </c>
      <c r="S1048">
        <v>285125.72921973199</v>
      </c>
      <c r="T1048">
        <v>4810956.63</v>
      </c>
      <c r="U1048">
        <v>2661466.29018259</v>
      </c>
      <c r="V1048">
        <v>6569546.6591177797</v>
      </c>
      <c r="W1048">
        <v>761167.38420169998</v>
      </c>
      <c r="X1048">
        <v>0</v>
      </c>
      <c r="Y1048">
        <v>0</v>
      </c>
      <c r="Z1048">
        <v>546.97936004998303</v>
      </c>
      <c r="AA1048">
        <v>141044.95489590301</v>
      </c>
      <c r="AB1048">
        <v>116.94260715943101</v>
      </c>
      <c r="AC1048">
        <v>239996.89020662601</v>
      </c>
      <c r="AD1048">
        <v>45128.839013105397</v>
      </c>
      <c r="AE1048">
        <v>0</v>
      </c>
      <c r="AF1048">
        <v>0</v>
      </c>
      <c r="AG1048">
        <v>0</v>
      </c>
      <c r="AH1048">
        <v>0</v>
      </c>
      <c r="AI1048">
        <v>0</v>
      </c>
      <c r="AJ1048">
        <v>7757548.6494023204</v>
      </c>
      <c r="AK1048" s="63">
        <v>13136.3742060368</v>
      </c>
      <c r="AL1048">
        <v>396.07192657172499</v>
      </c>
      <c r="AM1048">
        <v>78891.171681099702</v>
      </c>
      <c r="AN1048">
        <v>4989.6606710127198</v>
      </c>
      <c r="AO1048">
        <v>26941.738035268801</v>
      </c>
      <c r="AP1048">
        <v>396.07192657172499</v>
      </c>
      <c r="AQ1048">
        <v>69679.580315536805</v>
      </c>
      <c r="AR1048">
        <v>11951.4756049638</v>
      </c>
      <c r="AS1048">
        <v>17562.552139739098</v>
      </c>
      <c r="AT1048">
        <v>0</v>
      </c>
    </row>
    <row r="1049" spans="1:46" x14ac:dyDescent="0.25">
      <c r="A1049" t="s">
        <v>3967</v>
      </c>
      <c r="B1049">
        <v>2142</v>
      </c>
      <c r="C1049" t="s">
        <v>206</v>
      </c>
      <c r="D1049">
        <v>731</v>
      </c>
      <c r="E1049" t="s">
        <v>1300</v>
      </c>
      <c r="F1049" t="s">
        <v>2892</v>
      </c>
      <c r="G1049" t="s">
        <v>2893</v>
      </c>
      <c r="H1049" t="s">
        <v>2894</v>
      </c>
      <c r="I1049" t="s">
        <v>2895</v>
      </c>
      <c r="J1049">
        <v>316.06142750391399</v>
      </c>
      <c r="K1049">
        <v>1</v>
      </c>
      <c r="L1049">
        <v>1</v>
      </c>
      <c r="M1049">
        <v>2</v>
      </c>
      <c r="N1049">
        <v>3003843.17092581</v>
      </c>
      <c r="O1049">
        <v>895461.08627131698</v>
      </c>
      <c r="P1049">
        <v>640237.10395943595</v>
      </c>
      <c r="Q1049">
        <v>95609.668349263098</v>
      </c>
      <c r="R1049">
        <v>110049.697235384</v>
      </c>
      <c r="S1049">
        <v>152601.537699198</v>
      </c>
      <c r="T1049">
        <v>3320762.99</v>
      </c>
      <c r="U1049">
        <v>1424437.7367412201</v>
      </c>
      <c r="V1049">
        <v>4273000.2745220903</v>
      </c>
      <c r="W1049">
        <v>395128.10434289998</v>
      </c>
      <c r="X1049">
        <v>0</v>
      </c>
      <c r="Y1049">
        <v>0</v>
      </c>
      <c r="Z1049">
        <v>292.74766490478601</v>
      </c>
      <c r="AA1049">
        <v>75488.371606203305</v>
      </c>
      <c r="AB1049">
        <v>1291.2286051178801</v>
      </c>
      <c r="AC1049">
        <v>128448.22734441</v>
      </c>
      <c r="AD1049">
        <v>24153.3103547881</v>
      </c>
      <c r="AE1049">
        <v>0</v>
      </c>
      <c r="AF1049">
        <v>0</v>
      </c>
      <c r="AG1049">
        <v>0</v>
      </c>
      <c r="AH1049">
        <v>0</v>
      </c>
      <c r="AI1049">
        <v>0</v>
      </c>
      <c r="AJ1049">
        <v>4897802.2644404098</v>
      </c>
      <c r="AK1049" s="63">
        <v>15496.3619038257</v>
      </c>
      <c r="AL1049">
        <v>396.07192657172499</v>
      </c>
      <c r="AM1049">
        <v>78891.171681099702</v>
      </c>
      <c r="AN1049">
        <v>4989.6606710127198</v>
      </c>
      <c r="AO1049">
        <v>26941.738035268801</v>
      </c>
      <c r="AP1049">
        <v>396.07192657172499</v>
      </c>
      <c r="AQ1049">
        <v>69679.580315536805</v>
      </c>
      <c r="AR1049">
        <v>11951.4756049638</v>
      </c>
      <c r="AS1049">
        <v>17562.552139739098</v>
      </c>
      <c r="AT1049">
        <v>0</v>
      </c>
    </row>
    <row r="1050" spans="1:46" x14ac:dyDescent="0.25">
      <c r="A1050" t="s">
        <v>3968</v>
      </c>
      <c r="B1050">
        <v>2142</v>
      </c>
      <c r="C1050" t="s">
        <v>206</v>
      </c>
      <c r="D1050">
        <v>732</v>
      </c>
      <c r="E1050" t="s">
        <v>1301</v>
      </c>
      <c r="F1050" t="s">
        <v>2892</v>
      </c>
      <c r="G1050" t="s">
        <v>2893</v>
      </c>
      <c r="H1050" t="s">
        <v>2894</v>
      </c>
      <c r="I1050" t="s">
        <v>2895</v>
      </c>
      <c r="J1050">
        <v>281.58560891153797</v>
      </c>
      <c r="K1050">
        <v>4</v>
      </c>
      <c r="L1050">
        <v>2</v>
      </c>
      <c r="M1050">
        <v>2</v>
      </c>
      <c r="N1050">
        <v>3243156.1979481298</v>
      </c>
      <c r="O1050">
        <v>812822.14537556295</v>
      </c>
      <c r="P1050">
        <v>570859.00807122595</v>
      </c>
      <c r="Q1050">
        <v>85180.614707006898</v>
      </c>
      <c r="R1050">
        <v>97388.132061686294</v>
      </c>
      <c r="S1050">
        <v>135955.840145453</v>
      </c>
      <c r="T1050">
        <v>3540345.3</v>
      </c>
      <c r="U1050">
        <v>1269060.7981636201</v>
      </c>
      <c r="V1050">
        <v>4347724.2977931704</v>
      </c>
      <c r="W1050">
        <v>393673.86529427202</v>
      </c>
      <c r="X1050">
        <v>0</v>
      </c>
      <c r="Y1050">
        <v>0</v>
      </c>
      <c r="Z1050">
        <v>260.81489959297301</v>
      </c>
      <c r="AA1050">
        <v>67254.138704445402</v>
      </c>
      <c r="AB1050">
        <v>492.98147213606097</v>
      </c>
      <c r="AC1050">
        <v>114437.16051031101</v>
      </c>
      <c r="AD1050">
        <v>21518.679635142002</v>
      </c>
      <c r="AE1050">
        <v>0</v>
      </c>
      <c r="AF1050">
        <v>0</v>
      </c>
      <c r="AG1050">
        <v>0</v>
      </c>
      <c r="AH1050">
        <v>0</v>
      </c>
      <c r="AI1050">
        <v>0</v>
      </c>
      <c r="AJ1050">
        <v>4945361.9383090697</v>
      </c>
      <c r="AK1050" s="63">
        <v>17562.552139739098</v>
      </c>
      <c r="AL1050">
        <v>396.07192657172499</v>
      </c>
      <c r="AM1050">
        <v>78891.171681099702</v>
      </c>
      <c r="AN1050">
        <v>4989.6606710127198</v>
      </c>
      <c r="AO1050">
        <v>26941.738035268801</v>
      </c>
      <c r="AP1050">
        <v>396.07192657172499</v>
      </c>
      <c r="AQ1050">
        <v>69679.580315536805</v>
      </c>
      <c r="AR1050">
        <v>11951.4756049638</v>
      </c>
      <c r="AS1050">
        <v>17562.552139739098</v>
      </c>
      <c r="AT1050">
        <v>0</v>
      </c>
    </row>
    <row r="1051" spans="1:46" x14ac:dyDescent="0.25">
      <c r="A1051" t="s">
        <v>3969</v>
      </c>
      <c r="B1051">
        <v>2142</v>
      </c>
      <c r="C1051" t="s">
        <v>206</v>
      </c>
      <c r="D1051">
        <v>733</v>
      </c>
      <c r="E1051" t="s">
        <v>1302</v>
      </c>
      <c r="F1051" t="s">
        <v>2892</v>
      </c>
      <c r="G1051" t="s">
        <v>2893</v>
      </c>
      <c r="H1051" t="s">
        <v>2894</v>
      </c>
      <c r="I1051" t="s">
        <v>2895</v>
      </c>
      <c r="J1051">
        <v>354.67394490437999</v>
      </c>
      <c r="K1051">
        <v>1</v>
      </c>
      <c r="L1051">
        <v>1</v>
      </c>
      <c r="M1051">
        <v>2</v>
      </c>
      <c r="N1051">
        <v>2491346.7179567199</v>
      </c>
      <c r="O1051">
        <v>940448.82128833595</v>
      </c>
      <c r="P1051">
        <v>718230.508659282</v>
      </c>
      <c r="Q1051">
        <v>107290.087601761</v>
      </c>
      <c r="R1051">
        <v>122115.482307189</v>
      </c>
      <c r="S1051">
        <v>171244.52610902299</v>
      </c>
      <c r="T1051">
        <v>2780973.51</v>
      </c>
      <c r="U1051">
        <v>1598458.1078132901</v>
      </c>
      <c r="V1051">
        <v>3804519.2758660298</v>
      </c>
      <c r="W1051">
        <v>489802.977982549</v>
      </c>
      <c r="X1051">
        <v>0</v>
      </c>
      <c r="Y1051">
        <v>0</v>
      </c>
      <c r="Z1051">
        <v>328.51199209381599</v>
      </c>
      <c r="AA1051">
        <v>84710.617057655298</v>
      </c>
      <c r="AB1051">
        <v>70.2349149611032</v>
      </c>
      <c r="AC1051">
        <v>144140.45987200501</v>
      </c>
      <c r="AD1051">
        <v>27104.066237017902</v>
      </c>
      <c r="AE1051">
        <v>0</v>
      </c>
      <c r="AF1051">
        <v>0</v>
      </c>
      <c r="AG1051">
        <v>0</v>
      </c>
      <c r="AH1051">
        <v>0</v>
      </c>
      <c r="AI1051">
        <v>0</v>
      </c>
      <c r="AJ1051">
        <v>4550676.1439223196</v>
      </c>
      <c r="AK1051" s="63">
        <v>12830.590488255801</v>
      </c>
      <c r="AL1051">
        <v>396.07192657172499</v>
      </c>
      <c r="AM1051">
        <v>78891.171681099702</v>
      </c>
      <c r="AN1051">
        <v>4989.6606710127198</v>
      </c>
      <c r="AO1051">
        <v>26941.738035268801</v>
      </c>
      <c r="AP1051">
        <v>396.07192657172499</v>
      </c>
      <c r="AQ1051">
        <v>69679.580315536805</v>
      </c>
      <c r="AR1051">
        <v>11951.4756049638</v>
      </c>
      <c r="AS1051">
        <v>17562.552139739098</v>
      </c>
      <c r="AT1051">
        <v>0</v>
      </c>
    </row>
    <row r="1052" spans="1:46" x14ac:dyDescent="0.25">
      <c r="A1052" t="s">
        <v>3970</v>
      </c>
      <c r="B1052">
        <v>2142</v>
      </c>
      <c r="C1052" t="s">
        <v>206</v>
      </c>
      <c r="D1052">
        <v>5064</v>
      </c>
      <c r="E1052" t="s">
        <v>1303</v>
      </c>
      <c r="F1052" t="s">
        <v>2892</v>
      </c>
      <c r="G1052" t="s">
        <v>2893</v>
      </c>
      <c r="H1052" t="s">
        <v>2894</v>
      </c>
      <c r="I1052" t="s">
        <v>2895</v>
      </c>
      <c r="J1052">
        <v>617.90164835160795</v>
      </c>
      <c r="K1052">
        <v>5</v>
      </c>
      <c r="L1052">
        <v>1</v>
      </c>
      <c r="M1052">
        <v>2</v>
      </c>
      <c r="N1052">
        <v>4174584.6252363301</v>
      </c>
      <c r="O1052">
        <v>1340250.5713562299</v>
      </c>
      <c r="P1052">
        <v>1252246.7925317499</v>
      </c>
      <c r="Q1052">
        <v>186917.37279655499</v>
      </c>
      <c r="R1052">
        <v>212745.703175931</v>
      </c>
      <c r="S1052">
        <v>298336.75823715399</v>
      </c>
      <c r="T1052">
        <v>4381962.2699999996</v>
      </c>
      <c r="U1052">
        <v>2784782.79509679</v>
      </c>
      <c r="V1052">
        <v>6168591.4007234098</v>
      </c>
      <c r="W1052">
        <v>849878.84171019203</v>
      </c>
      <c r="X1052">
        <v>0</v>
      </c>
      <c r="Y1052">
        <v>0</v>
      </c>
      <c r="Z1052">
        <v>572.32312757782404</v>
      </c>
      <c r="AA1052">
        <v>147580.13850416499</v>
      </c>
      <c r="AB1052">
        <v>122.361031448196</v>
      </c>
      <c r="AC1052">
        <v>251116.91746368</v>
      </c>
      <c r="AD1052">
        <v>47219.840773473501</v>
      </c>
      <c r="AE1052">
        <v>0</v>
      </c>
      <c r="AF1052">
        <v>0</v>
      </c>
      <c r="AG1052">
        <v>0</v>
      </c>
      <c r="AH1052">
        <v>0</v>
      </c>
      <c r="AI1052">
        <v>0</v>
      </c>
      <c r="AJ1052">
        <v>7465081.8233339498</v>
      </c>
      <c r="AK1052" s="63">
        <v>12081.3431122068</v>
      </c>
      <c r="AL1052">
        <v>396.07192657172499</v>
      </c>
      <c r="AM1052">
        <v>78891.171681099702</v>
      </c>
      <c r="AN1052">
        <v>4989.6606710127198</v>
      </c>
      <c r="AO1052">
        <v>26941.738035268801</v>
      </c>
      <c r="AP1052">
        <v>396.07192657172499</v>
      </c>
      <c r="AQ1052">
        <v>69679.580315536805</v>
      </c>
      <c r="AR1052">
        <v>11951.4756049638</v>
      </c>
      <c r="AS1052">
        <v>17562.552139739098</v>
      </c>
      <c r="AT1052">
        <v>0</v>
      </c>
    </row>
    <row r="1053" spans="1:46" x14ac:dyDescent="0.25">
      <c r="A1053" t="s">
        <v>3971</v>
      </c>
      <c r="B1053">
        <v>2142</v>
      </c>
      <c r="C1053" t="s">
        <v>206</v>
      </c>
      <c r="D1053">
        <v>1244</v>
      </c>
      <c r="E1053" t="s">
        <v>1304</v>
      </c>
      <c r="F1053" t="s">
        <v>2892</v>
      </c>
      <c r="G1053" t="s">
        <v>2893</v>
      </c>
      <c r="H1053" t="s">
        <v>2894</v>
      </c>
      <c r="I1053" t="s">
        <v>2895</v>
      </c>
      <c r="J1053">
        <v>379.42527472526098</v>
      </c>
      <c r="K1053">
        <v>1</v>
      </c>
      <c r="L1053">
        <v>1</v>
      </c>
      <c r="M1053">
        <v>2</v>
      </c>
      <c r="N1053">
        <v>3367110.75889226</v>
      </c>
      <c r="O1053">
        <v>923711.26833344996</v>
      </c>
      <c r="P1053">
        <v>768851.20915139699</v>
      </c>
      <c r="Q1053">
        <v>114777.449960613</v>
      </c>
      <c r="R1053">
        <v>130865.23191405099</v>
      </c>
      <c r="S1053">
        <v>183195.02263305601</v>
      </c>
      <c r="T1053">
        <v>3595307.57</v>
      </c>
      <c r="U1053">
        <v>1710008.34825177</v>
      </c>
      <c r="V1053">
        <v>4726539.1973802997</v>
      </c>
      <c r="W1053">
        <v>487500.12189857801</v>
      </c>
      <c r="X1053">
        <v>0</v>
      </c>
      <c r="Y1053">
        <v>0</v>
      </c>
      <c r="Z1053">
        <v>351.43757989988097</v>
      </c>
      <c r="AA1053">
        <v>90622.245053587307</v>
      </c>
      <c r="AB1053">
        <v>302.91633941057199</v>
      </c>
      <c r="AC1053">
        <v>154199.467910465</v>
      </c>
      <c r="AD1053">
        <v>28995.554722591001</v>
      </c>
      <c r="AE1053">
        <v>0</v>
      </c>
      <c r="AF1053">
        <v>0</v>
      </c>
      <c r="AG1053">
        <v>0</v>
      </c>
      <c r="AH1053">
        <v>0</v>
      </c>
      <c r="AI1053">
        <v>0</v>
      </c>
      <c r="AJ1053">
        <v>5488510.9408848202</v>
      </c>
      <c r="AK1053" s="63">
        <v>14465.3277113893</v>
      </c>
      <c r="AL1053">
        <v>396.07192657172499</v>
      </c>
      <c r="AM1053">
        <v>78891.171681099702</v>
      </c>
      <c r="AN1053">
        <v>4989.6606710127198</v>
      </c>
      <c r="AO1053">
        <v>26941.738035268801</v>
      </c>
      <c r="AP1053">
        <v>396.07192657172499</v>
      </c>
      <c r="AQ1053">
        <v>69679.580315536805</v>
      </c>
      <c r="AR1053">
        <v>11951.4756049638</v>
      </c>
      <c r="AS1053">
        <v>17562.552139739098</v>
      </c>
      <c r="AT1053">
        <v>0</v>
      </c>
    </row>
    <row r="1054" spans="1:46" x14ac:dyDescent="0.25">
      <c r="A1054" t="s">
        <v>3972</v>
      </c>
      <c r="B1054">
        <v>2142</v>
      </c>
      <c r="C1054" t="s">
        <v>206</v>
      </c>
      <c r="D1054">
        <v>3373</v>
      </c>
      <c r="E1054" t="s">
        <v>1305</v>
      </c>
      <c r="F1054" t="s">
        <v>2892</v>
      </c>
      <c r="G1054" t="s">
        <v>2911</v>
      </c>
      <c r="H1054" t="s">
        <v>2894</v>
      </c>
      <c r="I1054" t="s">
        <v>2895</v>
      </c>
      <c r="J1054">
        <v>1002.80462776655</v>
      </c>
      <c r="K1054">
        <v>2</v>
      </c>
      <c r="L1054">
        <v>1</v>
      </c>
      <c r="M1054">
        <v>2</v>
      </c>
      <c r="N1054">
        <v>6420947.1760228798</v>
      </c>
      <c r="O1054">
        <v>2440764.49598091</v>
      </c>
      <c r="P1054">
        <v>2029316.5351952701</v>
      </c>
      <c r="Q1054">
        <v>303351.84725658799</v>
      </c>
      <c r="R1054">
        <v>345514.708013136</v>
      </c>
      <c r="S1054">
        <v>484176.53940752702</v>
      </c>
      <c r="T1054">
        <v>7020416.4900000002</v>
      </c>
      <c r="U1054">
        <v>4519478.2724687802</v>
      </c>
      <c r="V1054">
        <v>9936194.7993337307</v>
      </c>
      <c r="W1054">
        <v>1362816.3036177801</v>
      </c>
      <c r="X1054">
        <v>0</v>
      </c>
      <c r="Y1054">
        <v>0</v>
      </c>
      <c r="Z1054">
        <v>928.83435809558296</v>
      </c>
      <c r="AA1054">
        <v>239510.68305645901</v>
      </c>
      <c r="AB1054">
        <v>444.142102704987</v>
      </c>
      <c r="AC1054">
        <v>407542.53952038998</v>
      </c>
      <c r="AD1054">
        <v>76633.999887137004</v>
      </c>
      <c r="AE1054">
        <v>0</v>
      </c>
      <c r="AF1054">
        <v>0</v>
      </c>
      <c r="AG1054">
        <v>0</v>
      </c>
      <c r="AH1054">
        <v>0</v>
      </c>
      <c r="AI1054">
        <v>0</v>
      </c>
      <c r="AJ1054">
        <v>12024071.301876299</v>
      </c>
      <c r="AK1054" s="63">
        <v>11990.442573700901</v>
      </c>
      <c r="AL1054">
        <v>396.07192657172499</v>
      </c>
      <c r="AM1054">
        <v>78891.171681099702</v>
      </c>
      <c r="AN1054">
        <v>4989.6606710127198</v>
      </c>
      <c r="AO1054">
        <v>26941.738035268801</v>
      </c>
      <c r="AP1054">
        <v>3712.8033307938799</v>
      </c>
      <c r="AQ1054">
        <v>25435.7452526624</v>
      </c>
      <c r="AR1054">
        <v>5881.84376065993</v>
      </c>
      <c r="AS1054">
        <v>13370.271938190799</v>
      </c>
      <c r="AT1054">
        <v>0</v>
      </c>
    </row>
    <row r="1055" spans="1:46" x14ac:dyDescent="0.25">
      <c r="A1055" t="s">
        <v>3973</v>
      </c>
      <c r="B1055">
        <v>2142</v>
      </c>
      <c r="C1055" t="s">
        <v>206</v>
      </c>
      <c r="D1055">
        <v>734</v>
      </c>
      <c r="E1055" t="s">
        <v>392</v>
      </c>
      <c r="F1055" t="s">
        <v>2892</v>
      </c>
      <c r="G1055" t="s">
        <v>2893</v>
      </c>
      <c r="H1055" t="s">
        <v>2894</v>
      </c>
      <c r="I1055" t="s">
        <v>2895</v>
      </c>
      <c r="J1055">
        <v>381.10109890108998</v>
      </c>
      <c r="K1055">
        <v>1</v>
      </c>
      <c r="L1055">
        <v>1</v>
      </c>
      <c r="M1055">
        <v>2</v>
      </c>
      <c r="N1055">
        <v>3016532.4116758001</v>
      </c>
      <c r="O1055">
        <v>935153.96455329901</v>
      </c>
      <c r="P1055">
        <v>771817.09396385099</v>
      </c>
      <c r="Q1055">
        <v>115284.39253480799</v>
      </c>
      <c r="R1055">
        <v>131372.88405129101</v>
      </c>
      <c r="S1055">
        <v>184004.14808744899</v>
      </c>
      <c r="T1055">
        <v>3252599.73</v>
      </c>
      <c r="U1055">
        <v>1717561.01677905</v>
      </c>
      <c r="V1055">
        <v>4391790.13546135</v>
      </c>
      <c r="W1055">
        <v>486761.21305103699</v>
      </c>
      <c r="X1055">
        <v>0</v>
      </c>
      <c r="Y1055">
        <v>0</v>
      </c>
      <c r="Z1055">
        <v>352.98978960208802</v>
      </c>
      <c r="AA1055">
        <v>91022.500279701693</v>
      </c>
      <c r="AB1055">
        <v>233.90819736114901</v>
      </c>
      <c r="AC1055">
        <v>154880.527432426</v>
      </c>
      <c r="AD1055">
        <v>29123.6206550223</v>
      </c>
      <c r="AE1055">
        <v>0</v>
      </c>
      <c r="AF1055">
        <v>0</v>
      </c>
      <c r="AG1055">
        <v>0</v>
      </c>
      <c r="AH1055">
        <v>0</v>
      </c>
      <c r="AI1055">
        <v>0</v>
      </c>
      <c r="AJ1055">
        <v>5154164.8948664898</v>
      </c>
      <c r="AK1055" s="63">
        <v>13524.403130110601</v>
      </c>
      <c r="AL1055">
        <v>396.07192657172499</v>
      </c>
      <c r="AM1055">
        <v>78891.171681099702</v>
      </c>
      <c r="AN1055">
        <v>4989.6606710127198</v>
      </c>
      <c r="AO1055">
        <v>26941.738035268801</v>
      </c>
      <c r="AP1055">
        <v>396.07192657172499</v>
      </c>
      <c r="AQ1055">
        <v>69679.580315536805</v>
      </c>
      <c r="AR1055">
        <v>11951.4756049638</v>
      </c>
      <c r="AS1055">
        <v>17562.552139739098</v>
      </c>
      <c r="AT1055">
        <v>0</v>
      </c>
    </row>
    <row r="1056" spans="1:46" x14ac:dyDescent="0.25">
      <c r="A1056" t="s">
        <v>3974</v>
      </c>
      <c r="B1056">
        <v>2142</v>
      </c>
      <c r="C1056" t="s">
        <v>206</v>
      </c>
      <c r="D1056">
        <v>1329</v>
      </c>
      <c r="E1056" t="s">
        <v>1306</v>
      </c>
      <c r="F1056" t="s">
        <v>2892</v>
      </c>
      <c r="G1056" t="s">
        <v>2911</v>
      </c>
      <c r="H1056" t="s">
        <v>2894</v>
      </c>
      <c r="I1056" t="s">
        <v>2895</v>
      </c>
      <c r="J1056">
        <v>938.16681427865603</v>
      </c>
      <c r="K1056">
        <v>1</v>
      </c>
      <c r="L1056">
        <v>1</v>
      </c>
      <c r="M1056">
        <v>2</v>
      </c>
      <c r="N1056">
        <v>6018457.5102442699</v>
      </c>
      <c r="O1056">
        <v>2230459.88153488</v>
      </c>
      <c r="P1056">
        <v>1896243.9705020101</v>
      </c>
      <c r="Q1056">
        <v>283798.68647007301</v>
      </c>
      <c r="R1056">
        <v>323014.12228384498</v>
      </c>
      <c r="S1056">
        <v>452967.955020416</v>
      </c>
      <c r="T1056">
        <v>6523808.0700000003</v>
      </c>
      <c r="U1056">
        <v>4228166.1010350902</v>
      </c>
      <c r="V1056">
        <v>9248347.4814530108</v>
      </c>
      <c r="W1056">
        <v>1278499.4085871801</v>
      </c>
      <c r="X1056">
        <v>0</v>
      </c>
      <c r="Y1056">
        <v>0</v>
      </c>
      <c r="Z1056">
        <v>868.96444890554596</v>
      </c>
      <c r="AA1056">
        <v>224072.53445692299</v>
      </c>
      <c r="AB1056">
        <v>185.78208906198401</v>
      </c>
      <c r="AC1056">
        <v>381273.55558423401</v>
      </c>
      <c r="AD1056">
        <v>71694.399436181193</v>
      </c>
      <c r="AE1056">
        <v>0</v>
      </c>
      <c r="AF1056">
        <v>0</v>
      </c>
      <c r="AG1056">
        <v>0</v>
      </c>
      <c r="AH1056">
        <v>0</v>
      </c>
      <c r="AI1056">
        <v>0</v>
      </c>
      <c r="AJ1056">
        <v>11204942.1260555</v>
      </c>
      <c r="AK1056" s="63">
        <v>11943.4432720484</v>
      </c>
      <c r="AL1056">
        <v>396.07192657172499</v>
      </c>
      <c r="AM1056">
        <v>78891.171681099702</v>
      </c>
      <c r="AN1056">
        <v>4989.6606710127198</v>
      </c>
      <c r="AO1056">
        <v>26941.738035268801</v>
      </c>
      <c r="AP1056">
        <v>3712.8033307938799</v>
      </c>
      <c r="AQ1056">
        <v>25435.7452526624</v>
      </c>
      <c r="AR1056">
        <v>5881.84376065993</v>
      </c>
      <c r="AS1056">
        <v>13370.271938190799</v>
      </c>
      <c r="AT1056">
        <v>0</v>
      </c>
    </row>
    <row r="1057" spans="1:46" x14ac:dyDescent="0.25">
      <c r="A1057" t="s">
        <v>3975</v>
      </c>
      <c r="B1057">
        <v>2142</v>
      </c>
      <c r="C1057" t="s">
        <v>206</v>
      </c>
      <c r="D1057">
        <v>735</v>
      </c>
      <c r="E1057" t="s">
        <v>1307</v>
      </c>
      <c r="F1057" t="s">
        <v>2892</v>
      </c>
      <c r="G1057" t="s">
        <v>2893</v>
      </c>
      <c r="H1057" t="s">
        <v>2894</v>
      </c>
      <c r="I1057" t="s">
        <v>2895</v>
      </c>
      <c r="J1057">
        <v>440.91724371513601</v>
      </c>
      <c r="K1057">
        <v>1</v>
      </c>
      <c r="L1057">
        <v>1</v>
      </c>
      <c r="M1057">
        <v>2</v>
      </c>
      <c r="N1057">
        <v>3536373.7875482799</v>
      </c>
      <c r="O1057">
        <v>923812.37761422002</v>
      </c>
      <c r="P1057">
        <v>892025.98782290402</v>
      </c>
      <c r="Q1057">
        <v>133378.981971956</v>
      </c>
      <c r="R1057">
        <v>159896.792356983</v>
      </c>
      <c r="S1057">
        <v>212884.72282239699</v>
      </c>
      <c r="T1057">
        <v>3658345.22</v>
      </c>
      <c r="U1057">
        <v>1987142.7073143399</v>
      </c>
      <c r="V1057">
        <v>4966819.8271479905</v>
      </c>
      <c r="W1057">
        <v>564775.91551902494</v>
      </c>
      <c r="X1057">
        <v>0</v>
      </c>
      <c r="Y1057">
        <v>0</v>
      </c>
      <c r="Z1057">
        <v>408.393692749053</v>
      </c>
      <c r="AA1057">
        <v>105309.037562766</v>
      </c>
      <c r="AB1057">
        <v>8174.7533918127701</v>
      </c>
      <c r="AC1057">
        <v>179189.972050896</v>
      </c>
      <c r="AD1057">
        <v>33694.750771501698</v>
      </c>
      <c r="AE1057">
        <v>0</v>
      </c>
      <c r="AF1057">
        <v>0</v>
      </c>
      <c r="AG1057">
        <v>0</v>
      </c>
      <c r="AH1057">
        <v>0</v>
      </c>
      <c r="AI1057">
        <v>0</v>
      </c>
      <c r="AJ1057">
        <v>5858372.6501367502</v>
      </c>
      <c r="AK1057" s="63">
        <v>13286.785068269301</v>
      </c>
      <c r="AL1057">
        <v>396.07192657172499</v>
      </c>
      <c r="AM1057">
        <v>78891.171681099702</v>
      </c>
      <c r="AN1057">
        <v>4989.6606710127198</v>
      </c>
      <c r="AO1057">
        <v>26941.738035268801</v>
      </c>
      <c r="AP1057">
        <v>396.07192657172499</v>
      </c>
      <c r="AQ1057">
        <v>69679.580315536805</v>
      </c>
      <c r="AR1057">
        <v>11951.4756049638</v>
      </c>
      <c r="AS1057">
        <v>17562.552139739098</v>
      </c>
      <c r="AT1057">
        <v>0</v>
      </c>
    </row>
    <row r="1058" spans="1:46" x14ac:dyDescent="0.25">
      <c r="A1058" t="s">
        <v>3976</v>
      </c>
      <c r="B1058">
        <v>2142</v>
      </c>
      <c r="C1058" t="s">
        <v>206</v>
      </c>
      <c r="D1058">
        <v>4589</v>
      </c>
      <c r="E1058" t="s">
        <v>1308</v>
      </c>
      <c r="F1058" t="s">
        <v>2945</v>
      </c>
      <c r="G1058" t="s">
        <v>2903</v>
      </c>
      <c r="H1058" t="s">
        <v>2904</v>
      </c>
      <c r="I1058" t="s">
        <v>2895</v>
      </c>
      <c r="J1058">
        <v>183.65835010059999</v>
      </c>
      <c r="K1058">
        <v>1</v>
      </c>
      <c r="L1058">
        <v>1</v>
      </c>
      <c r="M1058">
        <v>2</v>
      </c>
      <c r="N1058">
        <v>2815504.1785421502</v>
      </c>
      <c r="O1058">
        <v>1200909.1632699401</v>
      </c>
      <c r="P1058">
        <v>370373.95288744499</v>
      </c>
      <c r="Q1058">
        <v>55557.2822706238</v>
      </c>
      <c r="R1058">
        <v>417056.21363338002</v>
      </c>
      <c r="S1058">
        <v>88674.365796510407</v>
      </c>
      <c r="T1058">
        <v>4031682.31</v>
      </c>
      <c r="U1058">
        <v>827718.48060353799</v>
      </c>
      <c r="V1058">
        <v>4475542.8793268502</v>
      </c>
      <c r="W1058">
        <v>339786.31935841899</v>
      </c>
      <c r="X1058">
        <v>0</v>
      </c>
      <c r="Y1058">
        <v>0</v>
      </c>
      <c r="Z1058">
        <v>170.11108744533701</v>
      </c>
      <c r="AA1058">
        <v>43865.111571720001</v>
      </c>
      <c r="AB1058">
        <v>36.369259108361597</v>
      </c>
      <c r="AC1058">
        <v>74639.255076860194</v>
      </c>
      <c r="AD1058">
        <v>14035.1107196502</v>
      </c>
      <c r="AE1058">
        <v>0</v>
      </c>
      <c r="AF1058">
        <v>0</v>
      </c>
      <c r="AG1058">
        <v>0</v>
      </c>
      <c r="AH1058">
        <v>0</v>
      </c>
      <c r="AI1058">
        <v>0</v>
      </c>
      <c r="AJ1058">
        <v>4948075.1564000603</v>
      </c>
      <c r="AK1058" s="63">
        <v>26941.738035268801</v>
      </c>
      <c r="AL1058">
        <v>396.07192657172499</v>
      </c>
      <c r="AM1058">
        <v>78891.171681099702</v>
      </c>
      <c r="AN1058">
        <v>4989.6606710127198</v>
      </c>
      <c r="AO1058">
        <v>26941.738035268801</v>
      </c>
      <c r="AP1058">
        <v>396.07192657172499</v>
      </c>
      <c r="AQ1058">
        <v>78891.171681099702</v>
      </c>
      <c r="AR1058">
        <v>12573.8256879934</v>
      </c>
      <c r="AS1058">
        <v>26941.738035268801</v>
      </c>
      <c r="AT1058">
        <v>0</v>
      </c>
    </row>
    <row r="1059" spans="1:46" x14ac:dyDescent="0.25">
      <c r="A1059" t="s">
        <v>3977</v>
      </c>
      <c r="B1059">
        <v>2142</v>
      </c>
      <c r="C1059" t="s">
        <v>206</v>
      </c>
      <c r="D1059">
        <v>736</v>
      </c>
      <c r="E1059" t="s">
        <v>1309</v>
      </c>
      <c r="F1059" t="s">
        <v>2892</v>
      </c>
      <c r="G1059" t="s">
        <v>2893</v>
      </c>
      <c r="H1059" t="s">
        <v>2894</v>
      </c>
      <c r="I1059" t="s">
        <v>2895</v>
      </c>
      <c r="J1059">
        <v>367.35961005565503</v>
      </c>
      <c r="K1059">
        <v>1</v>
      </c>
      <c r="L1059">
        <v>1</v>
      </c>
      <c r="M1059">
        <v>2</v>
      </c>
      <c r="N1059">
        <v>3154518.9804382999</v>
      </c>
      <c r="O1059">
        <v>1025239.35256422</v>
      </c>
      <c r="P1059">
        <v>744109.33977894601</v>
      </c>
      <c r="Q1059">
        <v>111127.544919732</v>
      </c>
      <c r="R1059">
        <v>142626.24128004201</v>
      </c>
      <c r="S1059">
        <v>177369.44943203099</v>
      </c>
      <c r="T1059">
        <v>3521991.11</v>
      </c>
      <c r="U1059">
        <v>1655630.3489812401</v>
      </c>
      <c r="V1059">
        <v>4569687.1064601503</v>
      </c>
      <c r="W1059">
        <v>503637.83181759802</v>
      </c>
      <c r="X1059">
        <v>0</v>
      </c>
      <c r="Y1059">
        <v>0</v>
      </c>
      <c r="Z1059">
        <v>340.26191956876499</v>
      </c>
      <c r="AA1059">
        <v>87740.471768412302</v>
      </c>
      <c r="AB1059">
        <v>16215.787015514101</v>
      </c>
      <c r="AC1059">
        <v>149295.948835763</v>
      </c>
      <c r="AD1059">
        <v>28073.5005962672</v>
      </c>
      <c r="AE1059">
        <v>0</v>
      </c>
      <c r="AF1059">
        <v>0</v>
      </c>
      <c r="AG1059">
        <v>0</v>
      </c>
      <c r="AH1059">
        <v>0</v>
      </c>
      <c r="AI1059">
        <v>0</v>
      </c>
      <c r="AJ1059">
        <v>5354990.9084132696</v>
      </c>
      <c r="AK1059" s="63">
        <v>14576.972432004701</v>
      </c>
      <c r="AL1059">
        <v>396.07192657172499</v>
      </c>
      <c r="AM1059">
        <v>78891.171681099702</v>
      </c>
      <c r="AN1059">
        <v>4989.6606710127198</v>
      </c>
      <c r="AO1059">
        <v>26941.738035268801</v>
      </c>
      <c r="AP1059">
        <v>396.07192657172499</v>
      </c>
      <c r="AQ1059">
        <v>69679.580315536805</v>
      </c>
      <c r="AR1059">
        <v>11951.4756049638</v>
      </c>
      <c r="AS1059">
        <v>17562.552139739098</v>
      </c>
      <c r="AT1059">
        <v>0</v>
      </c>
    </row>
    <row r="1060" spans="1:46" x14ac:dyDescent="0.25">
      <c r="A1060" t="s">
        <v>3978</v>
      </c>
      <c r="B1060">
        <v>2142</v>
      </c>
      <c r="C1060" t="s">
        <v>206</v>
      </c>
      <c r="D1060">
        <v>751</v>
      </c>
      <c r="E1060" t="s">
        <v>1310</v>
      </c>
      <c r="F1060" t="s">
        <v>2892</v>
      </c>
      <c r="G1060" t="s">
        <v>2893</v>
      </c>
      <c r="H1060" t="s">
        <v>2894</v>
      </c>
      <c r="I1060" t="s">
        <v>2895</v>
      </c>
      <c r="J1060">
        <v>596.79945054942402</v>
      </c>
      <c r="K1060">
        <v>5</v>
      </c>
      <c r="L1060">
        <v>1</v>
      </c>
      <c r="M1060">
        <v>2</v>
      </c>
      <c r="N1060">
        <v>4649408.91865783</v>
      </c>
      <c r="O1060">
        <v>1345583.16486468</v>
      </c>
      <c r="P1060">
        <v>1207344.3410345099</v>
      </c>
      <c r="Q1060">
        <v>180533.88541803701</v>
      </c>
      <c r="R1060">
        <v>206343.55251274101</v>
      </c>
      <c r="S1060">
        <v>288148.14440066699</v>
      </c>
      <c r="T1060">
        <v>4899535.26</v>
      </c>
      <c r="U1060">
        <v>2689678.6024877899</v>
      </c>
      <c r="V1060">
        <v>6665694.5697266702</v>
      </c>
      <c r="W1060">
        <v>779444.85082460498</v>
      </c>
      <c r="X1060">
        <v>0</v>
      </c>
      <c r="Y1060">
        <v>0</v>
      </c>
      <c r="Z1060">
        <v>552.77749943921799</v>
      </c>
      <c r="AA1060">
        <v>142540.072204461</v>
      </c>
      <c r="AB1060">
        <v>981.59223261218801</v>
      </c>
      <c r="AC1060">
        <v>242540.92664389501</v>
      </c>
      <c r="AD1060">
        <v>45607.217756772203</v>
      </c>
      <c r="AE1060">
        <v>0</v>
      </c>
      <c r="AF1060">
        <v>0</v>
      </c>
      <c r="AG1060">
        <v>0</v>
      </c>
      <c r="AH1060">
        <v>0</v>
      </c>
      <c r="AI1060">
        <v>0</v>
      </c>
      <c r="AJ1060">
        <v>7877362.0068884604</v>
      </c>
      <c r="AK1060" s="63">
        <v>13199.345273586399</v>
      </c>
      <c r="AL1060">
        <v>396.07192657172499</v>
      </c>
      <c r="AM1060">
        <v>78891.171681099702</v>
      </c>
      <c r="AN1060">
        <v>4989.6606710127198</v>
      </c>
      <c r="AO1060">
        <v>26941.738035268801</v>
      </c>
      <c r="AP1060">
        <v>396.07192657172499</v>
      </c>
      <c r="AQ1060">
        <v>69679.580315536805</v>
      </c>
      <c r="AR1060">
        <v>11951.4756049638</v>
      </c>
      <c r="AS1060">
        <v>17562.552139739098</v>
      </c>
      <c r="AT1060">
        <v>0</v>
      </c>
    </row>
    <row r="1061" spans="1:46" x14ac:dyDescent="0.25">
      <c r="A1061" t="s">
        <v>3979</v>
      </c>
      <c r="B1061">
        <v>2142</v>
      </c>
      <c r="C1061" t="s">
        <v>206</v>
      </c>
      <c r="D1061">
        <v>3529</v>
      </c>
      <c r="E1061" t="s">
        <v>1311</v>
      </c>
      <c r="F1061" t="s">
        <v>2892</v>
      </c>
      <c r="G1061" t="s">
        <v>2893</v>
      </c>
      <c r="H1061" t="s">
        <v>2894</v>
      </c>
      <c r="I1061" t="s">
        <v>2895</v>
      </c>
      <c r="J1061">
        <v>280.06593406592498</v>
      </c>
      <c r="K1061">
        <v>1</v>
      </c>
      <c r="L1061">
        <v>2</v>
      </c>
      <c r="M1061">
        <v>2</v>
      </c>
      <c r="N1061">
        <v>2670893.0324667501</v>
      </c>
      <c r="O1061">
        <v>763433.03517313302</v>
      </c>
      <c r="P1061">
        <v>568762.57124539395</v>
      </c>
      <c r="Q1061">
        <v>84720.907841998895</v>
      </c>
      <c r="R1061">
        <v>96499.132686119396</v>
      </c>
      <c r="S1061">
        <v>135222.107085792</v>
      </c>
      <c r="T1061">
        <v>2922096.81</v>
      </c>
      <c r="U1061">
        <v>1262211.8694133901</v>
      </c>
      <c r="V1061">
        <v>3748005.8789063399</v>
      </c>
      <c r="W1061">
        <v>369025.30433707498</v>
      </c>
      <c r="X1061">
        <v>0</v>
      </c>
      <c r="Y1061">
        <v>0</v>
      </c>
      <c r="Z1061">
        <v>259.40732111691199</v>
      </c>
      <c r="AA1061">
        <v>66891.178312941003</v>
      </c>
      <c r="AB1061">
        <v>126.910535923848</v>
      </c>
      <c r="AC1061">
        <v>113819.560502615</v>
      </c>
      <c r="AD1061">
        <v>21402.5465831769</v>
      </c>
      <c r="AE1061">
        <v>0</v>
      </c>
      <c r="AF1061">
        <v>0</v>
      </c>
      <c r="AG1061">
        <v>0</v>
      </c>
      <c r="AH1061">
        <v>0</v>
      </c>
      <c r="AI1061">
        <v>0</v>
      </c>
      <c r="AJ1061">
        <v>4319530.7864991901</v>
      </c>
      <c r="AK1061" s="63">
        <v>15423.2638143074</v>
      </c>
      <c r="AL1061">
        <v>396.07192657172499</v>
      </c>
      <c r="AM1061">
        <v>78891.171681099702</v>
      </c>
      <c r="AN1061">
        <v>4989.6606710127198</v>
      </c>
      <c r="AO1061">
        <v>26941.738035268801</v>
      </c>
      <c r="AP1061">
        <v>396.07192657172499</v>
      </c>
      <c r="AQ1061">
        <v>69679.580315536805</v>
      </c>
      <c r="AR1061">
        <v>11951.4756049638</v>
      </c>
      <c r="AS1061">
        <v>17562.552139739098</v>
      </c>
      <c r="AT1061">
        <v>0</v>
      </c>
    </row>
    <row r="1062" spans="1:46" x14ac:dyDescent="0.25">
      <c r="A1062" t="s">
        <v>3980</v>
      </c>
      <c r="B1062">
        <v>2142</v>
      </c>
      <c r="C1062" t="s">
        <v>206</v>
      </c>
      <c r="D1062">
        <v>738</v>
      </c>
      <c r="E1062" t="s">
        <v>1312</v>
      </c>
      <c r="F1062" t="s">
        <v>2892</v>
      </c>
      <c r="G1062" t="s">
        <v>2893</v>
      </c>
      <c r="H1062" t="s">
        <v>2894</v>
      </c>
      <c r="I1062" t="s">
        <v>2895</v>
      </c>
      <c r="J1062">
        <v>472.11758241755302</v>
      </c>
      <c r="K1062">
        <v>5</v>
      </c>
      <c r="L1062">
        <v>1</v>
      </c>
      <c r="M1062">
        <v>2</v>
      </c>
      <c r="N1062">
        <v>3610200.3715422102</v>
      </c>
      <c r="O1062">
        <v>1176476.7372801299</v>
      </c>
      <c r="P1062">
        <v>956418.40894125297</v>
      </c>
      <c r="Q1062">
        <v>142817.191687332</v>
      </c>
      <c r="R1062">
        <v>162762.29832452399</v>
      </c>
      <c r="S1062">
        <v>227948.94530701399</v>
      </c>
      <c r="T1062">
        <v>3920917.42</v>
      </c>
      <c r="U1062">
        <v>2127757.5877754502</v>
      </c>
      <c r="V1062">
        <v>5300254.38779674</v>
      </c>
      <c r="W1062">
        <v>634918.32334732695</v>
      </c>
      <c r="X1062">
        <v>0</v>
      </c>
      <c r="Y1062">
        <v>0</v>
      </c>
      <c r="Z1062">
        <v>437.29258867414302</v>
      </c>
      <c r="AA1062">
        <v>112760.952150408</v>
      </c>
      <c r="AB1062">
        <v>304.05189228342698</v>
      </c>
      <c r="AC1062">
        <v>191869.87491193399</v>
      </c>
      <c r="AD1062">
        <v>36079.0703950807</v>
      </c>
      <c r="AE1062">
        <v>0</v>
      </c>
      <c r="AF1062">
        <v>0</v>
      </c>
      <c r="AG1062">
        <v>0</v>
      </c>
      <c r="AH1062">
        <v>0</v>
      </c>
      <c r="AI1062">
        <v>0</v>
      </c>
      <c r="AJ1062">
        <v>6276623.9530824497</v>
      </c>
      <c r="AK1062" s="63">
        <v>13294.6202108</v>
      </c>
      <c r="AL1062">
        <v>396.07192657172499</v>
      </c>
      <c r="AM1062">
        <v>78891.171681099702</v>
      </c>
      <c r="AN1062">
        <v>4989.6606710127198</v>
      </c>
      <c r="AO1062">
        <v>26941.738035268801</v>
      </c>
      <c r="AP1062">
        <v>396.07192657172499</v>
      </c>
      <c r="AQ1062">
        <v>69679.580315536805</v>
      </c>
      <c r="AR1062">
        <v>11951.4756049638</v>
      </c>
      <c r="AS1062">
        <v>17562.552139739098</v>
      </c>
      <c r="AT1062">
        <v>0</v>
      </c>
    </row>
    <row r="1063" spans="1:46" x14ac:dyDescent="0.25">
      <c r="A1063" t="s">
        <v>3981</v>
      </c>
      <c r="B1063">
        <v>2142</v>
      </c>
      <c r="C1063" t="s">
        <v>206</v>
      </c>
      <c r="D1063">
        <v>740</v>
      </c>
      <c r="E1063" t="s">
        <v>1313</v>
      </c>
      <c r="F1063" t="s">
        <v>2892</v>
      </c>
      <c r="G1063" t="s">
        <v>2893</v>
      </c>
      <c r="H1063" t="s">
        <v>2894</v>
      </c>
      <c r="I1063" t="s">
        <v>2895</v>
      </c>
      <c r="J1063">
        <v>374.723076923061</v>
      </c>
      <c r="K1063">
        <v>3</v>
      </c>
      <c r="L1063">
        <v>1</v>
      </c>
      <c r="M1063">
        <v>2</v>
      </c>
      <c r="N1063">
        <v>3179210.07472783</v>
      </c>
      <c r="O1063">
        <v>948992.79200905201</v>
      </c>
      <c r="P1063">
        <v>759803.28882192099</v>
      </c>
      <c r="Q1063">
        <v>113355.018960628</v>
      </c>
      <c r="R1063">
        <v>135676.828730287</v>
      </c>
      <c r="S1063">
        <v>180924.69619414699</v>
      </c>
      <c r="T1063">
        <v>3448221.7</v>
      </c>
      <c r="U1063">
        <v>1688816.30324972</v>
      </c>
      <c r="V1063">
        <v>4533010.39413522</v>
      </c>
      <c r="W1063">
        <v>507448.793445235</v>
      </c>
      <c r="X1063">
        <v>0</v>
      </c>
      <c r="Y1063">
        <v>0</v>
      </c>
      <c r="Z1063">
        <v>347.08223215186302</v>
      </c>
      <c r="AA1063">
        <v>89499.168258479302</v>
      </c>
      <c r="AB1063">
        <v>6732.5651786430199</v>
      </c>
      <c r="AC1063">
        <v>152288.48188130799</v>
      </c>
      <c r="AD1063">
        <v>28636.214312838802</v>
      </c>
      <c r="AE1063">
        <v>0</v>
      </c>
      <c r="AF1063">
        <v>0</v>
      </c>
      <c r="AG1063">
        <v>0</v>
      </c>
      <c r="AH1063">
        <v>0</v>
      </c>
      <c r="AI1063">
        <v>0</v>
      </c>
      <c r="AJ1063">
        <v>5317962.6994438702</v>
      </c>
      <c r="AK1063" s="63">
        <v>14191.7139000643</v>
      </c>
      <c r="AL1063">
        <v>396.07192657172499</v>
      </c>
      <c r="AM1063">
        <v>78891.171681099702</v>
      </c>
      <c r="AN1063">
        <v>4989.6606710127198</v>
      </c>
      <c r="AO1063">
        <v>26941.738035268801</v>
      </c>
      <c r="AP1063">
        <v>396.07192657172499</v>
      </c>
      <c r="AQ1063">
        <v>69679.580315536805</v>
      </c>
      <c r="AR1063">
        <v>11951.4756049638</v>
      </c>
      <c r="AS1063">
        <v>17562.552139739098</v>
      </c>
      <c r="AT1063">
        <v>0</v>
      </c>
    </row>
    <row r="1064" spans="1:46" x14ac:dyDescent="0.25">
      <c r="A1064" t="s">
        <v>3982</v>
      </c>
      <c r="B1064">
        <v>2142</v>
      </c>
      <c r="C1064" t="s">
        <v>206</v>
      </c>
      <c r="D1064">
        <v>745</v>
      </c>
      <c r="E1064" t="s">
        <v>1314</v>
      </c>
      <c r="F1064" t="s">
        <v>2892</v>
      </c>
      <c r="G1064" t="s">
        <v>2893</v>
      </c>
      <c r="H1064" t="s">
        <v>2894</v>
      </c>
      <c r="I1064" t="s">
        <v>2895</v>
      </c>
      <c r="J1064">
        <v>535.59450549448604</v>
      </c>
      <c r="K1064">
        <v>1</v>
      </c>
      <c r="L1064">
        <v>2</v>
      </c>
      <c r="M1064">
        <v>2</v>
      </c>
      <c r="N1064">
        <v>4194048.30765903</v>
      </c>
      <c r="O1064">
        <v>1161353.27351816</v>
      </c>
      <c r="P1064">
        <v>1084628.18815174</v>
      </c>
      <c r="Q1064">
        <v>162019.17913371901</v>
      </c>
      <c r="R1064">
        <v>184407.06541658301</v>
      </c>
      <c r="S1064">
        <v>258597.02579710801</v>
      </c>
      <c r="T1064">
        <v>4372618.2</v>
      </c>
      <c r="U1064">
        <v>2413837.8138792301</v>
      </c>
      <c r="V1064">
        <v>5976795.1281002797</v>
      </c>
      <c r="W1064">
        <v>681136.90379341797</v>
      </c>
      <c r="X1064">
        <v>0</v>
      </c>
      <c r="Y1064">
        <v>0</v>
      </c>
      <c r="Z1064">
        <v>496.087238666296</v>
      </c>
      <c r="AA1064">
        <v>127921.83272825299</v>
      </c>
      <c r="AB1064">
        <v>106.062018615946</v>
      </c>
      <c r="AC1064">
        <v>217667.06981452499</v>
      </c>
      <c r="AD1064">
        <v>40929.955982583197</v>
      </c>
      <c r="AE1064">
        <v>0</v>
      </c>
      <c r="AF1064">
        <v>0</v>
      </c>
      <c r="AG1064">
        <v>0</v>
      </c>
      <c r="AH1064">
        <v>0</v>
      </c>
      <c r="AI1064">
        <v>0</v>
      </c>
      <c r="AJ1064">
        <v>7045053.0396763496</v>
      </c>
      <c r="AK1064" s="63">
        <v>13153.7067079731</v>
      </c>
      <c r="AL1064">
        <v>396.07192657172499</v>
      </c>
      <c r="AM1064">
        <v>78891.171681099702</v>
      </c>
      <c r="AN1064">
        <v>4989.6606710127198</v>
      </c>
      <c r="AO1064">
        <v>26941.738035268801</v>
      </c>
      <c r="AP1064">
        <v>396.07192657172499</v>
      </c>
      <c r="AQ1064">
        <v>69679.580315536805</v>
      </c>
      <c r="AR1064">
        <v>11951.4756049638</v>
      </c>
      <c r="AS1064">
        <v>17562.552139739098</v>
      </c>
      <c r="AT1064">
        <v>0</v>
      </c>
    </row>
    <row r="1065" spans="1:46" x14ac:dyDescent="0.25">
      <c r="A1065" t="s">
        <v>3983</v>
      </c>
      <c r="B1065">
        <v>2142</v>
      </c>
      <c r="C1065" t="s">
        <v>206</v>
      </c>
      <c r="D1065">
        <v>3377</v>
      </c>
      <c r="E1065" t="s">
        <v>1315</v>
      </c>
      <c r="F1065" t="s">
        <v>2892</v>
      </c>
      <c r="G1065" t="s">
        <v>2893</v>
      </c>
      <c r="H1065" t="s">
        <v>2894</v>
      </c>
      <c r="I1065" t="s">
        <v>2895</v>
      </c>
      <c r="J1065">
        <v>395.909890109853</v>
      </c>
      <c r="K1065">
        <v>5</v>
      </c>
      <c r="L1065">
        <v>1</v>
      </c>
      <c r="M1065">
        <v>2</v>
      </c>
      <c r="N1065">
        <v>3290112.6484763799</v>
      </c>
      <c r="O1065">
        <v>1012537.74005399</v>
      </c>
      <c r="P1065">
        <v>802060.48963099602</v>
      </c>
      <c r="Q1065">
        <v>119764.10278387299</v>
      </c>
      <c r="R1065">
        <v>138003.36276696101</v>
      </c>
      <c r="S1065">
        <v>191154.16423390101</v>
      </c>
      <c r="T1065">
        <v>3578176.5</v>
      </c>
      <c r="U1065">
        <v>1784301.8437121999</v>
      </c>
      <c r="V1065">
        <v>4726918.5250874897</v>
      </c>
      <c r="W1065">
        <v>538865.06749064196</v>
      </c>
      <c r="X1065">
        <v>0</v>
      </c>
      <c r="Y1065">
        <v>0</v>
      </c>
      <c r="Z1065">
        <v>366.70623415739198</v>
      </c>
      <c r="AA1065">
        <v>94559.444166319896</v>
      </c>
      <c r="AB1065">
        <v>1768.6007335853801</v>
      </c>
      <c r="AC1065">
        <v>160898.860624494</v>
      </c>
      <c r="AD1065">
        <v>30255.303609406499</v>
      </c>
      <c r="AE1065">
        <v>0</v>
      </c>
      <c r="AF1065">
        <v>0</v>
      </c>
      <c r="AG1065">
        <v>0</v>
      </c>
      <c r="AH1065">
        <v>0</v>
      </c>
      <c r="AI1065">
        <v>0</v>
      </c>
      <c r="AJ1065">
        <v>5553632.5079461001</v>
      </c>
      <c r="AK1065" s="63">
        <v>14027.516479583601</v>
      </c>
      <c r="AL1065">
        <v>396.07192657172499</v>
      </c>
      <c r="AM1065">
        <v>78891.171681099702</v>
      </c>
      <c r="AN1065">
        <v>4989.6606710127198</v>
      </c>
      <c r="AO1065">
        <v>26941.738035268801</v>
      </c>
      <c r="AP1065">
        <v>396.07192657172499</v>
      </c>
      <c r="AQ1065">
        <v>69679.580315536805</v>
      </c>
      <c r="AR1065">
        <v>11951.4756049638</v>
      </c>
      <c r="AS1065">
        <v>17562.552139739098</v>
      </c>
      <c r="AT1065">
        <v>0</v>
      </c>
    </row>
    <row r="1066" spans="1:46" x14ac:dyDescent="0.25">
      <c r="A1066" t="s">
        <v>3984</v>
      </c>
      <c r="B1066">
        <v>2142</v>
      </c>
      <c r="C1066" t="s">
        <v>206</v>
      </c>
      <c r="D1066">
        <v>3376</v>
      </c>
      <c r="E1066" t="s">
        <v>1316</v>
      </c>
      <c r="F1066" t="s">
        <v>2892</v>
      </c>
      <c r="G1066" t="s">
        <v>2893</v>
      </c>
      <c r="H1066" t="s">
        <v>2894</v>
      </c>
      <c r="I1066" t="s">
        <v>2895</v>
      </c>
      <c r="J1066">
        <v>521.26923076920605</v>
      </c>
      <c r="K1066">
        <v>4</v>
      </c>
      <c r="L1066">
        <v>1</v>
      </c>
      <c r="M1066">
        <v>2</v>
      </c>
      <c r="N1066">
        <v>3728691.7989730202</v>
      </c>
      <c r="O1066">
        <v>1087023.9968939801</v>
      </c>
      <c r="P1066">
        <v>1054826.3742664801</v>
      </c>
      <c r="Q1066">
        <v>157685.7342831</v>
      </c>
      <c r="R1066">
        <v>179976.32312082499</v>
      </c>
      <c r="S1066">
        <v>251680.46224075899</v>
      </c>
      <c r="T1066">
        <v>3858928.11</v>
      </c>
      <c r="U1066">
        <v>2349276.1175374002</v>
      </c>
      <c r="V1066">
        <v>5416535.3453629799</v>
      </c>
      <c r="W1066">
        <v>666080.96598136495</v>
      </c>
      <c r="X1066">
        <v>0</v>
      </c>
      <c r="Y1066">
        <v>0</v>
      </c>
      <c r="Z1066">
        <v>482.818644779137</v>
      </c>
      <c r="AA1066">
        <v>124500.37231670201</v>
      </c>
      <c r="AB1066">
        <v>604.72523157088801</v>
      </c>
      <c r="AC1066">
        <v>211845.239041894</v>
      </c>
      <c r="AD1066">
        <v>39835.223198865002</v>
      </c>
      <c r="AE1066">
        <v>0</v>
      </c>
      <c r="AF1066">
        <v>0</v>
      </c>
      <c r="AG1066">
        <v>0</v>
      </c>
      <c r="AH1066">
        <v>0</v>
      </c>
      <c r="AI1066">
        <v>0</v>
      </c>
      <c r="AJ1066">
        <v>6459884.6897781603</v>
      </c>
      <c r="AK1066" s="63">
        <v>12392.606945638599</v>
      </c>
      <c r="AL1066">
        <v>396.07192657172499</v>
      </c>
      <c r="AM1066">
        <v>78891.171681099702</v>
      </c>
      <c r="AN1066">
        <v>4989.6606710127198</v>
      </c>
      <c r="AO1066">
        <v>26941.738035268801</v>
      </c>
      <c r="AP1066">
        <v>396.07192657172499</v>
      </c>
      <c r="AQ1066">
        <v>69679.580315536805</v>
      </c>
      <c r="AR1066">
        <v>11951.4756049638</v>
      </c>
      <c r="AS1066">
        <v>17562.552139739098</v>
      </c>
      <c r="AT1066">
        <v>0</v>
      </c>
    </row>
    <row r="1067" spans="1:46" x14ac:dyDescent="0.25">
      <c r="A1067" t="s">
        <v>3985</v>
      </c>
      <c r="B1067">
        <v>2142</v>
      </c>
      <c r="C1067" t="s">
        <v>206</v>
      </c>
      <c r="D1067">
        <v>4068</v>
      </c>
      <c r="E1067" t="s">
        <v>1317</v>
      </c>
      <c r="F1067" t="s">
        <v>2892</v>
      </c>
      <c r="G1067" t="s">
        <v>2893</v>
      </c>
      <c r="H1067" t="s">
        <v>2894</v>
      </c>
      <c r="I1067" t="s">
        <v>2895</v>
      </c>
      <c r="J1067">
        <v>484.24615384612702</v>
      </c>
      <c r="K1067">
        <v>2</v>
      </c>
      <c r="L1067">
        <v>1</v>
      </c>
      <c r="M1067">
        <v>2</v>
      </c>
      <c r="N1067">
        <v>3690468.0199303399</v>
      </c>
      <c r="O1067">
        <v>1040407.50448564</v>
      </c>
      <c r="P1067">
        <v>980048.88900351105</v>
      </c>
      <c r="Q1067">
        <v>146486.126239056</v>
      </c>
      <c r="R1067">
        <v>166833.887976125</v>
      </c>
      <c r="S1067">
        <v>233804.89130052601</v>
      </c>
      <c r="T1067">
        <v>3841825.33</v>
      </c>
      <c r="U1067">
        <v>2182419.0976346699</v>
      </c>
      <c r="V1067">
        <v>5288781.72389537</v>
      </c>
      <c r="W1067">
        <v>619154.29341265501</v>
      </c>
      <c r="X1067">
        <v>0</v>
      </c>
      <c r="Y1067">
        <v>0</v>
      </c>
      <c r="Z1067">
        <v>448.52651554838098</v>
      </c>
      <c r="AA1067">
        <v>115657.750137696</v>
      </c>
      <c r="AB1067">
        <v>202.133673398517</v>
      </c>
      <c r="AC1067">
        <v>196798.959465288</v>
      </c>
      <c r="AD1067">
        <v>37005.9318352384</v>
      </c>
      <c r="AE1067">
        <v>0</v>
      </c>
      <c r="AF1067">
        <v>0</v>
      </c>
      <c r="AG1067">
        <v>0</v>
      </c>
      <c r="AH1067">
        <v>0</v>
      </c>
      <c r="AI1067">
        <v>0</v>
      </c>
      <c r="AJ1067">
        <v>6258049.3189351903</v>
      </c>
      <c r="AK1067" s="63">
        <v>12923.2814122128</v>
      </c>
      <c r="AL1067">
        <v>396.07192657172499</v>
      </c>
      <c r="AM1067">
        <v>78891.171681099702</v>
      </c>
      <c r="AN1067">
        <v>4989.6606710127198</v>
      </c>
      <c r="AO1067">
        <v>26941.738035268801</v>
      </c>
      <c r="AP1067">
        <v>396.07192657172499</v>
      </c>
      <c r="AQ1067">
        <v>69679.580315536805</v>
      </c>
      <c r="AR1067">
        <v>11951.4756049638</v>
      </c>
      <c r="AS1067">
        <v>17562.552139739098</v>
      </c>
      <c r="AT1067">
        <v>0</v>
      </c>
    </row>
    <row r="1068" spans="1:46" x14ac:dyDescent="0.25">
      <c r="A1068" t="s">
        <v>3986</v>
      </c>
      <c r="B1068">
        <v>2142</v>
      </c>
      <c r="C1068" t="s">
        <v>206</v>
      </c>
      <c r="D1068">
        <v>755</v>
      </c>
      <c r="E1068" t="s">
        <v>1318</v>
      </c>
      <c r="F1068" t="s">
        <v>2892</v>
      </c>
      <c r="G1068" t="s">
        <v>2893</v>
      </c>
      <c r="H1068" t="s">
        <v>2894</v>
      </c>
      <c r="I1068" t="s">
        <v>2895</v>
      </c>
      <c r="J1068">
        <v>368.70879120877402</v>
      </c>
      <c r="K1068">
        <v>5</v>
      </c>
      <c r="L1068">
        <v>1</v>
      </c>
      <c r="M1068">
        <v>2</v>
      </c>
      <c r="N1068">
        <v>3333968.2834069901</v>
      </c>
      <c r="O1068">
        <v>985982.04977875797</v>
      </c>
      <c r="P1068">
        <v>747009.16111142701</v>
      </c>
      <c r="Q1068">
        <v>111535.676856652</v>
      </c>
      <c r="R1068">
        <v>127339.729079729</v>
      </c>
      <c r="S1068">
        <v>178020.864317506</v>
      </c>
      <c r="T1068">
        <v>3644124.01</v>
      </c>
      <c r="U1068">
        <v>1661710.89023356</v>
      </c>
      <c r="V1068">
        <v>4721139.5528778397</v>
      </c>
      <c r="W1068">
        <v>495826.11027974298</v>
      </c>
      <c r="X1068">
        <v>0</v>
      </c>
      <c r="Y1068">
        <v>0</v>
      </c>
      <c r="Z1068">
        <v>341.51158054520403</v>
      </c>
      <c r="AA1068">
        <v>88062.711306008103</v>
      </c>
      <c r="AB1068">
        <v>465.01418942104999</v>
      </c>
      <c r="AC1068">
        <v>149844.25974118899</v>
      </c>
      <c r="AD1068">
        <v>28176.604576317699</v>
      </c>
      <c r="AE1068">
        <v>0</v>
      </c>
      <c r="AF1068">
        <v>0</v>
      </c>
      <c r="AG1068">
        <v>0</v>
      </c>
      <c r="AH1068">
        <v>0</v>
      </c>
      <c r="AI1068">
        <v>0</v>
      </c>
      <c r="AJ1068">
        <v>5483855.7645510603</v>
      </c>
      <c r="AK1068" s="63">
        <v>14873.1353721532</v>
      </c>
      <c r="AL1068">
        <v>396.07192657172499</v>
      </c>
      <c r="AM1068">
        <v>78891.171681099702</v>
      </c>
      <c r="AN1068">
        <v>4989.6606710127198</v>
      </c>
      <c r="AO1068">
        <v>26941.738035268801</v>
      </c>
      <c r="AP1068">
        <v>396.07192657172499</v>
      </c>
      <c r="AQ1068">
        <v>69679.580315536805</v>
      </c>
      <c r="AR1068">
        <v>11951.4756049638</v>
      </c>
      <c r="AS1068">
        <v>17562.552139739098</v>
      </c>
      <c r="AT1068">
        <v>0</v>
      </c>
    </row>
    <row r="1069" spans="1:46" x14ac:dyDescent="0.25">
      <c r="A1069" t="s">
        <v>3987</v>
      </c>
      <c r="B1069">
        <v>2142</v>
      </c>
      <c r="C1069" t="s">
        <v>206</v>
      </c>
      <c r="D1069">
        <v>743</v>
      </c>
      <c r="E1069" t="s">
        <v>666</v>
      </c>
      <c r="F1069" t="s">
        <v>2892</v>
      </c>
      <c r="G1069" t="s">
        <v>2893</v>
      </c>
      <c r="H1069" t="s">
        <v>2894</v>
      </c>
      <c r="I1069" t="s">
        <v>2895</v>
      </c>
      <c r="J1069">
        <v>376.98406593403598</v>
      </c>
      <c r="K1069">
        <v>4</v>
      </c>
      <c r="L1069">
        <v>1</v>
      </c>
      <c r="M1069">
        <v>2</v>
      </c>
      <c r="N1069">
        <v>3481901.0994341299</v>
      </c>
      <c r="O1069">
        <v>982093.91033515299</v>
      </c>
      <c r="P1069">
        <v>763582.93419999303</v>
      </c>
      <c r="Q1069">
        <v>114038.975909085</v>
      </c>
      <c r="R1069">
        <v>130741.755171178</v>
      </c>
      <c r="S1069">
        <v>182016.352339982</v>
      </c>
      <c r="T1069">
        <v>3773352.46</v>
      </c>
      <c r="U1069">
        <v>1699006.2150495399</v>
      </c>
      <c r="V1069">
        <v>4884933.5387920402</v>
      </c>
      <c r="W1069">
        <v>496017.30216401798</v>
      </c>
      <c r="X1069">
        <v>0</v>
      </c>
      <c r="Y1069">
        <v>0</v>
      </c>
      <c r="Z1069">
        <v>349.176442946789</v>
      </c>
      <c r="AA1069">
        <v>90039.184735674702</v>
      </c>
      <c r="AB1069">
        <v>1019.47291486158</v>
      </c>
      <c r="AC1069">
        <v>153207.35399043799</v>
      </c>
      <c r="AD1069">
        <v>28808.998349543701</v>
      </c>
      <c r="AE1069">
        <v>0</v>
      </c>
      <c r="AF1069">
        <v>0</v>
      </c>
      <c r="AG1069">
        <v>0</v>
      </c>
      <c r="AH1069">
        <v>0</v>
      </c>
      <c r="AI1069">
        <v>0</v>
      </c>
      <c r="AJ1069">
        <v>5654375.0273895198</v>
      </c>
      <c r="AK1069" s="63">
        <v>14998.976185850001</v>
      </c>
      <c r="AL1069">
        <v>396.07192657172499</v>
      </c>
      <c r="AM1069">
        <v>78891.171681099702</v>
      </c>
      <c r="AN1069">
        <v>4989.6606710127198</v>
      </c>
      <c r="AO1069">
        <v>26941.738035268801</v>
      </c>
      <c r="AP1069">
        <v>396.07192657172499</v>
      </c>
      <c r="AQ1069">
        <v>69679.580315536805</v>
      </c>
      <c r="AR1069">
        <v>11951.4756049638</v>
      </c>
      <c r="AS1069">
        <v>17562.552139739098</v>
      </c>
      <c r="AT1069">
        <v>0</v>
      </c>
    </row>
    <row r="1070" spans="1:46" x14ac:dyDescent="0.25">
      <c r="A1070" t="s">
        <v>3988</v>
      </c>
      <c r="B1070">
        <v>2142</v>
      </c>
      <c r="C1070" t="s">
        <v>206</v>
      </c>
      <c r="D1070">
        <v>744</v>
      </c>
      <c r="E1070" t="s">
        <v>915</v>
      </c>
      <c r="F1070" t="s">
        <v>2892</v>
      </c>
      <c r="G1070" t="s">
        <v>2893</v>
      </c>
      <c r="H1070" t="s">
        <v>2894</v>
      </c>
      <c r="I1070" t="s">
        <v>2895</v>
      </c>
      <c r="J1070">
        <v>413.687912087889</v>
      </c>
      <c r="K1070">
        <v>5</v>
      </c>
      <c r="L1070">
        <v>1</v>
      </c>
      <c r="M1070">
        <v>2</v>
      </c>
      <c r="N1070">
        <v>3497298.8605170702</v>
      </c>
      <c r="O1070">
        <v>1060956.51551932</v>
      </c>
      <c r="P1070">
        <v>837524.16387738904</v>
      </c>
      <c r="Q1070">
        <v>125142.01554801399</v>
      </c>
      <c r="R1070">
        <v>145180.05804318</v>
      </c>
      <c r="S1070">
        <v>199737.79151333199</v>
      </c>
      <c r="T1070">
        <v>3801677.1</v>
      </c>
      <c r="U1070">
        <v>1864424.5135049699</v>
      </c>
      <c r="V1070">
        <v>4986152.3249727599</v>
      </c>
      <c r="W1070">
        <v>577932.77281156299</v>
      </c>
      <c r="X1070">
        <v>0</v>
      </c>
      <c r="Y1070">
        <v>0</v>
      </c>
      <c r="Z1070">
        <v>383.17288895231098</v>
      </c>
      <c r="AA1070">
        <v>98805.561574887994</v>
      </c>
      <c r="AB1070">
        <v>2827.78125681452</v>
      </c>
      <c r="AC1070">
        <v>168123.89731056799</v>
      </c>
      <c r="AD1070">
        <v>31613.894202763298</v>
      </c>
      <c r="AE1070">
        <v>0</v>
      </c>
      <c r="AF1070">
        <v>0</v>
      </c>
      <c r="AG1070">
        <v>0</v>
      </c>
      <c r="AH1070">
        <v>0</v>
      </c>
      <c r="AI1070">
        <v>0</v>
      </c>
      <c r="AJ1070">
        <v>5865839.4050183101</v>
      </c>
      <c r="AK1070" s="63">
        <v>14179.3831379151</v>
      </c>
      <c r="AL1070">
        <v>396.07192657172499</v>
      </c>
      <c r="AM1070">
        <v>78891.171681099702</v>
      </c>
      <c r="AN1070">
        <v>4989.6606710127198</v>
      </c>
      <c r="AO1070">
        <v>26941.738035268801</v>
      </c>
      <c r="AP1070">
        <v>396.07192657172499</v>
      </c>
      <c r="AQ1070">
        <v>69679.580315536805</v>
      </c>
      <c r="AR1070">
        <v>11951.4756049638</v>
      </c>
      <c r="AS1070">
        <v>17562.552139739098</v>
      </c>
      <c r="AT1070">
        <v>0</v>
      </c>
    </row>
    <row r="1071" spans="1:46" x14ac:dyDescent="0.25">
      <c r="A1071" t="s">
        <v>3989</v>
      </c>
      <c r="B1071">
        <v>2142</v>
      </c>
      <c r="C1071" t="s">
        <v>206</v>
      </c>
      <c r="D1071">
        <v>1330</v>
      </c>
      <c r="E1071" t="s">
        <v>1319</v>
      </c>
      <c r="F1071" t="s">
        <v>2892</v>
      </c>
      <c r="G1071" t="s">
        <v>2911</v>
      </c>
      <c r="H1071" t="s">
        <v>2894</v>
      </c>
      <c r="I1071" t="s">
        <v>2895</v>
      </c>
      <c r="J1071">
        <v>1061.6955734405799</v>
      </c>
      <c r="K1071">
        <v>3</v>
      </c>
      <c r="L1071">
        <v>1</v>
      </c>
      <c r="M1071">
        <v>2</v>
      </c>
      <c r="N1071">
        <v>7077056.2959631598</v>
      </c>
      <c r="O1071">
        <v>2543796.9968373501</v>
      </c>
      <c r="P1071">
        <v>2146905.5295275999</v>
      </c>
      <c r="Q1071">
        <v>321166.56077330897</v>
      </c>
      <c r="R1071">
        <v>366677.027012242</v>
      </c>
      <c r="S1071">
        <v>512610.40727109398</v>
      </c>
      <c r="T1071">
        <v>7670712.1699999999</v>
      </c>
      <c r="U1071">
        <v>4784890.2401136598</v>
      </c>
      <c r="V1071">
        <v>10778458.9066987</v>
      </c>
      <c r="W1071">
        <v>1421242.1130089101</v>
      </c>
      <c r="X1071">
        <v>0</v>
      </c>
      <c r="Y1071">
        <v>0</v>
      </c>
      <c r="Z1071">
        <v>983.38130792827803</v>
      </c>
      <c r="AA1071">
        <v>253576.24501506501</v>
      </c>
      <c r="AB1071">
        <v>1341.7640830134301</v>
      </c>
      <c r="AC1071">
        <v>431475.98068151099</v>
      </c>
      <c r="AD1071">
        <v>81134.426589582799</v>
      </c>
      <c r="AE1071">
        <v>0</v>
      </c>
      <c r="AF1071">
        <v>0</v>
      </c>
      <c r="AG1071">
        <v>0</v>
      </c>
      <c r="AH1071">
        <v>0</v>
      </c>
      <c r="AI1071">
        <v>0</v>
      </c>
      <c r="AJ1071">
        <v>12968212.817384699</v>
      </c>
      <c r="AK1071" s="63">
        <v>12214.6245513291</v>
      </c>
      <c r="AL1071">
        <v>396.07192657172499</v>
      </c>
      <c r="AM1071">
        <v>78891.171681099702</v>
      </c>
      <c r="AN1071">
        <v>4989.6606710127198</v>
      </c>
      <c r="AO1071">
        <v>26941.738035268801</v>
      </c>
      <c r="AP1071">
        <v>3712.8033307938799</v>
      </c>
      <c r="AQ1071">
        <v>25435.7452526624</v>
      </c>
      <c r="AR1071">
        <v>5881.84376065993</v>
      </c>
      <c r="AS1071">
        <v>13370.271938190799</v>
      </c>
      <c r="AT1071">
        <v>0</v>
      </c>
    </row>
    <row r="1072" spans="1:46" x14ac:dyDescent="0.25">
      <c r="A1072" t="s">
        <v>3990</v>
      </c>
      <c r="B1072">
        <v>2142</v>
      </c>
      <c r="C1072" t="s">
        <v>206</v>
      </c>
      <c r="D1072">
        <v>1358</v>
      </c>
      <c r="E1072" t="s">
        <v>1320</v>
      </c>
      <c r="F1072" t="s">
        <v>2906</v>
      </c>
      <c r="G1072" t="s">
        <v>2911</v>
      </c>
      <c r="H1072" t="s">
        <v>2894</v>
      </c>
      <c r="I1072" t="s">
        <v>2895</v>
      </c>
      <c r="J1072">
        <v>181.28767724565901</v>
      </c>
      <c r="K1072">
        <v>1</v>
      </c>
      <c r="L1072">
        <v>1</v>
      </c>
      <c r="M1072">
        <v>2</v>
      </c>
      <c r="N1072">
        <v>231879.290910843</v>
      </c>
      <c r="O1072">
        <v>183721.908325625</v>
      </c>
      <c r="P1072">
        <v>365593.14397891198</v>
      </c>
      <c r="Q1072">
        <v>54840.145582304802</v>
      </c>
      <c r="R1072">
        <v>142741.55266058701</v>
      </c>
      <c r="S1072">
        <v>87529.751833639806</v>
      </c>
      <c r="T1072">
        <v>161741.79999999999</v>
      </c>
      <c r="U1072">
        <v>817034.24145827</v>
      </c>
      <c r="V1072">
        <v>628695.96715094603</v>
      </c>
      <c r="W1072">
        <v>226253.791106394</v>
      </c>
      <c r="X1072">
        <v>0</v>
      </c>
      <c r="Y1072">
        <v>0</v>
      </c>
      <c r="Z1072">
        <v>167.91528345869401</v>
      </c>
      <c r="AA1072">
        <v>123622.468114912</v>
      </c>
      <c r="AB1072">
        <v>35.899802558875599</v>
      </c>
      <c r="AC1072">
        <v>73675.807153981499</v>
      </c>
      <c r="AD1072">
        <v>13853.9446796583</v>
      </c>
      <c r="AE1072">
        <v>0</v>
      </c>
      <c r="AF1072">
        <v>0</v>
      </c>
      <c r="AG1072">
        <v>0</v>
      </c>
      <c r="AH1072">
        <v>0</v>
      </c>
      <c r="AI1072">
        <v>0</v>
      </c>
      <c r="AJ1072">
        <v>1066305.7932919101</v>
      </c>
      <c r="AK1072" s="63">
        <v>5881.84376065993</v>
      </c>
      <c r="AL1072">
        <v>396.07192657172499</v>
      </c>
      <c r="AM1072">
        <v>78891.171681099702</v>
      </c>
      <c r="AN1072">
        <v>4989.6606710127198</v>
      </c>
      <c r="AO1072">
        <v>26941.738035268801</v>
      </c>
      <c r="AP1072">
        <v>3712.8033307938799</v>
      </c>
      <c r="AQ1072">
        <v>25435.7452526624</v>
      </c>
      <c r="AR1072">
        <v>5881.84376065993</v>
      </c>
      <c r="AS1072">
        <v>13370.271938190799</v>
      </c>
      <c r="AT1072">
        <v>0</v>
      </c>
    </row>
    <row r="1073" spans="1:46" x14ac:dyDescent="0.25">
      <c r="A1073" t="s">
        <v>3991</v>
      </c>
      <c r="B1073">
        <v>2142</v>
      </c>
      <c r="C1073" t="s">
        <v>206</v>
      </c>
      <c r="D1073">
        <v>4210</v>
      </c>
      <c r="E1073" t="s">
        <v>1322</v>
      </c>
      <c r="F1073" t="s">
        <v>2906</v>
      </c>
      <c r="G1073" t="s">
        <v>2911</v>
      </c>
      <c r="H1073" t="s">
        <v>2894</v>
      </c>
      <c r="I1073" t="s">
        <v>2895</v>
      </c>
      <c r="J1073">
        <v>98.157947686113999</v>
      </c>
      <c r="K1073">
        <v>1</v>
      </c>
      <c r="L1073">
        <v>1</v>
      </c>
      <c r="M1073">
        <v>2</v>
      </c>
      <c r="N1073">
        <v>142258.36135985999</v>
      </c>
      <c r="O1073">
        <v>99475.958543958506</v>
      </c>
      <c r="P1073">
        <v>197949.87307634699</v>
      </c>
      <c r="Q1073">
        <v>29693.1166141666</v>
      </c>
      <c r="R1073">
        <v>692932.46541655797</v>
      </c>
      <c r="S1073">
        <v>47392.856105837098</v>
      </c>
      <c r="T1073">
        <v>719927.78</v>
      </c>
      <c r="U1073">
        <v>442381.99501089001</v>
      </c>
      <c r="V1073">
        <v>357114.17031025299</v>
      </c>
      <c r="W1073">
        <v>122504.784266787</v>
      </c>
      <c r="X1073">
        <v>0</v>
      </c>
      <c r="Y1073">
        <v>0</v>
      </c>
      <c r="Z1073">
        <v>90.917484629155496</v>
      </c>
      <c r="AA1073">
        <v>682580.46505363297</v>
      </c>
      <c r="AB1073">
        <v>19.437895587027899</v>
      </c>
      <c r="AC1073">
        <v>39891.658022365198</v>
      </c>
      <c r="AD1073">
        <v>7501.1980834719498</v>
      </c>
      <c r="AE1073">
        <v>0</v>
      </c>
      <c r="AF1073">
        <v>0</v>
      </c>
      <c r="AG1073">
        <v>0</v>
      </c>
      <c r="AH1073">
        <v>0</v>
      </c>
      <c r="AI1073">
        <v>0</v>
      </c>
      <c r="AJ1073">
        <v>1209702.6311167299</v>
      </c>
      <c r="AK1073" s="63">
        <v>12324.041604711099</v>
      </c>
      <c r="AL1073">
        <v>396.07192657172499</v>
      </c>
      <c r="AM1073">
        <v>78891.171681099702</v>
      </c>
      <c r="AN1073">
        <v>4989.6606710127198</v>
      </c>
      <c r="AO1073">
        <v>26941.738035268801</v>
      </c>
      <c r="AP1073">
        <v>3712.8033307938799</v>
      </c>
      <c r="AQ1073">
        <v>25435.7452526624</v>
      </c>
      <c r="AR1073">
        <v>5881.84376065993</v>
      </c>
      <c r="AS1073">
        <v>13370.271938190799</v>
      </c>
      <c r="AT1073">
        <v>0</v>
      </c>
    </row>
    <row r="1074" spans="1:46" x14ac:dyDescent="0.25">
      <c r="A1074" t="s">
        <v>3992</v>
      </c>
      <c r="B1074">
        <v>2142</v>
      </c>
      <c r="C1074" t="s">
        <v>206</v>
      </c>
      <c r="D1074">
        <v>765</v>
      </c>
      <c r="E1074" t="s">
        <v>1323</v>
      </c>
      <c r="F1074" t="s">
        <v>2892</v>
      </c>
      <c r="G1074" t="s">
        <v>2911</v>
      </c>
      <c r="H1074" t="s">
        <v>2894</v>
      </c>
      <c r="I1074" t="s">
        <v>2895</v>
      </c>
      <c r="J1074">
        <v>986.91214026596401</v>
      </c>
      <c r="K1074">
        <v>1</v>
      </c>
      <c r="L1074">
        <v>1</v>
      </c>
      <c r="M1074">
        <v>2</v>
      </c>
      <c r="N1074">
        <v>6181661.6373958904</v>
      </c>
      <c r="O1074">
        <v>2353179.31291147</v>
      </c>
      <c r="P1074">
        <v>1996927.67728879</v>
      </c>
      <c r="Q1074">
        <v>298544.315153806</v>
      </c>
      <c r="R1074">
        <v>339797.30886600498</v>
      </c>
      <c r="S1074">
        <v>476503.29041410203</v>
      </c>
      <c r="T1074">
        <v>6722256.8499999996</v>
      </c>
      <c r="U1074">
        <v>4447853.4016159596</v>
      </c>
      <c r="V1074">
        <v>9561421.8585037701</v>
      </c>
      <c r="W1074">
        <v>1371863.9357370399</v>
      </c>
      <c r="X1074">
        <v>0</v>
      </c>
      <c r="Y1074">
        <v>0</v>
      </c>
      <c r="Z1074">
        <v>914.11415436155403</v>
      </c>
      <c r="AA1074">
        <v>235714.90825512999</v>
      </c>
      <c r="AB1074">
        <v>195.43496566782699</v>
      </c>
      <c r="AC1074">
        <v>401083.78919560299</v>
      </c>
      <c r="AD1074">
        <v>75419.501218499194</v>
      </c>
      <c r="AE1074">
        <v>0</v>
      </c>
      <c r="AF1074">
        <v>0</v>
      </c>
      <c r="AG1074">
        <v>0</v>
      </c>
      <c r="AH1074">
        <v>0</v>
      </c>
      <c r="AI1074">
        <v>0</v>
      </c>
      <c r="AJ1074">
        <v>11646613.5420301</v>
      </c>
      <c r="AK1074" s="63">
        <v>11801.0642151908</v>
      </c>
      <c r="AL1074">
        <v>396.07192657172499</v>
      </c>
      <c r="AM1074">
        <v>78891.171681099702</v>
      </c>
      <c r="AN1074">
        <v>4989.6606710127198</v>
      </c>
      <c r="AO1074">
        <v>26941.738035268801</v>
      </c>
      <c r="AP1074">
        <v>3712.8033307938799</v>
      </c>
      <c r="AQ1074">
        <v>25435.7452526624</v>
      </c>
      <c r="AR1074">
        <v>5881.84376065993</v>
      </c>
      <c r="AS1074">
        <v>13370.271938190799</v>
      </c>
      <c r="AT1074">
        <v>0</v>
      </c>
    </row>
    <row r="1075" spans="1:46" x14ac:dyDescent="0.25">
      <c r="A1075" t="s">
        <v>3993</v>
      </c>
      <c r="B1075">
        <v>2142</v>
      </c>
      <c r="C1075" t="s">
        <v>206</v>
      </c>
      <c r="D1075">
        <v>4858</v>
      </c>
      <c r="E1075" t="s">
        <v>1324</v>
      </c>
      <c r="F1075" t="s">
        <v>2892</v>
      </c>
      <c r="G1075" t="s">
        <v>2893</v>
      </c>
      <c r="H1075" t="s">
        <v>2894</v>
      </c>
      <c r="I1075" t="s">
        <v>2895</v>
      </c>
      <c r="J1075">
        <v>572.76098901096896</v>
      </c>
      <c r="K1075">
        <v>1</v>
      </c>
      <c r="L1075">
        <v>2</v>
      </c>
      <c r="M1075">
        <v>2</v>
      </c>
      <c r="N1075">
        <v>4793703.4480743296</v>
      </c>
      <c r="O1075">
        <v>1230608.0081046501</v>
      </c>
      <c r="P1075">
        <v>1159817.9838068499</v>
      </c>
      <c r="Q1075">
        <v>173262.16816525799</v>
      </c>
      <c r="R1075">
        <v>230287.13595401001</v>
      </c>
      <c r="S1075">
        <v>276541.83665327303</v>
      </c>
      <c r="T1075">
        <v>5006337.5999999996</v>
      </c>
      <c r="U1075">
        <v>2581341.1441051001</v>
      </c>
      <c r="V1075">
        <v>6657249.1105315397</v>
      </c>
      <c r="W1075">
        <v>759903.47314599098</v>
      </c>
      <c r="X1075">
        <v>0</v>
      </c>
      <c r="Y1075">
        <v>0</v>
      </c>
      <c r="Z1075">
        <v>530.51219633386199</v>
      </c>
      <c r="AA1075">
        <v>136798.70625611601</v>
      </c>
      <c r="AB1075">
        <v>33196.941975124399</v>
      </c>
      <c r="AC1075">
        <v>232771.630222354</v>
      </c>
      <c r="AD1075">
        <v>43770.206430919301</v>
      </c>
      <c r="AE1075">
        <v>0</v>
      </c>
      <c r="AF1075">
        <v>0</v>
      </c>
      <c r="AG1075">
        <v>0</v>
      </c>
      <c r="AH1075">
        <v>0</v>
      </c>
      <c r="AI1075">
        <v>0</v>
      </c>
      <c r="AJ1075">
        <v>7864220.5807583705</v>
      </c>
      <c r="AK1075" s="63">
        <v>13730.3704889855</v>
      </c>
      <c r="AL1075">
        <v>396.07192657172499</v>
      </c>
      <c r="AM1075">
        <v>78891.171681099702</v>
      </c>
      <c r="AN1075">
        <v>4989.6606710127198</v>
      </c>
      <c r="AO1075">
        <v>26941.738035268801</v>
      </c>
      <c r="AP1075">
        <v>396.07192657172499</v>
      </c>
      <c r="AQ1075">
        <v>69679.580315536805</v>
      </c>
      <c r="AR1075">
        <v>11951.4756049638</v>
      </c>
      <c r="AS1075">
        <v>17562.552139739098</v>
      </c>
      <c r="AT1075">
        <v>0</v>
      </c>
    </row>
    <row r="1076" spans="1:46" x14ac:dyDescent="0.25">
      <c r="A1076" t="s">
        <v>3994</v>
      </c>
      <c r="B1076">
        <v>2142</v>
      </c>
      <c r="C1076" t="s">
        <v>206</v>
      </c>
      <c r="D1076">
        <v>747</v>
      </c>
      <c r="E1076" t="s">
        <v>1325</v>
      </c>
      <c r="F1076" t="s">
        <v>2892</v>
      </c>
      <c r="G1076" t="s">
        <v>2893</v>
      </c>
      <c r="H1076" t="s">
        <v>2894</v>
      </c>
      <c r="I1076" t="s">
        <v>2895</v>
      </c>
      <c r="J1076">
        <v>622.70219780217303</v>
      </c>
      <c r="K1076">
        <v>3</v>
      </c>
      <c r="L1076">
        <v>1</v>
      </c>
      <c r="M1076">
        <v>2</v>
      </c>
      <c r="N1076">
        <v>4918801.0170854405</v>
      </c>
      <c r="O1076">
        <v>1436546.9499407599</v>
      </c>
      <c r="P1076">
        <v>1260712.0733600899</v>
      </c>
      <c r="Q1076">
        <v>188369.55550827499</v>
      </c>
      <c r="R1076">
        <v>214823.55917693401</v>
      </c>
      <c r="S1076">
        <v>300654.571055195</v>
      </c>
      <c r="T1076">
        <v>5212835.0599999996</v>
      </c>
      <c r="U1076">
        <v>2806418.0950714899</v>
      </c>
      <c r="V1076">
        <v>6988610.2114493595</v>
      </c>
      <c r="W1076">
        <v>880791.146693483</v>
      </c>
      <c r="X1076">
        <v>0</v>
      </c>
      <c r="Y1076">
        <v>0</v>
      </c>
      <c r="Z1076">
        <v>576.76957222313104</v>
      </c>
      <c r="AA1076">
        <v>148726.70568795601</v>
      </c>
      <c r="AB1076">
        <v>548.32166846924395</v>
      </c>
      <c r="AC1076">
        <v>253067.873871344</v>
      </c>
      <c r="AD1076">
        <v>47586.6971838514</v>
      </c>
      <c r="AE1076">
        <v>0</v>
      </c>
      <c r="AF1076">
        <v>0</v>
      </c>
      <c r="AG1076">
        <v>0</v>
      </c>
      <c r="AH1076">
        <v>0</v>
      </c>
      <c r="AI1076">
        <v>0</v>
      </c>
      <c r="AJ1076">
        <v>8319907.7261266802</v>
      </c>
      <c r="AK1076" s="63">
        <v>13360.973761601899</v>
      </c>
      <c r="AL1076">
        <v>396.07192657172499</v>
      </c>
      <c r="AM1076">
        <v>78891.171681099702</v>
      </c>
      <c r="AN1076">
        <v>4989.6606710127198</v>
      </c>
      <c r="AO1076">
        <v>26941.738035268801</v>
      </c>
      <c r="AP1076">
        <v>396.07192657172499</v>
      </c>
      <c r="AQ1076">
        <v>69679.580315536805</v>
      </c>
      <c r="AR1076">
        <v>11951.4756049638</v>
      </c>
      <c r="AS1076">
        <v>17562.552139739098</v>
      </c>
      <c r="AT1076">
        <v>0</v>
      </c>
    </row>
    <row r="1077" spans="1:46" x14ac:dyDescent="0.25">
      <c r="A1077" t="s">
        <v>3995</v>
      </c>
      <c r="B1077">
        <v>2142</v>
      </c>
      <c r="C1077" t="s">
        <v>206</v>
      </c>
      <c r="D1077">
        <v>746</v>
      </c>
      <c r="E1077" t="s">
        <v>917</v>
      </c>
      <c r="F1077" t="s">
        <v>2892</v>
      </c>
      <c r="G1077" t="s">
        <v>2893</v>
      </c>
      <c r="H1077" t="s">
        <v>2894</v>
      </c>
      <c r="I1077" t="s">
        <v>2895</v>
      </c>
      <c r="J1077">
        <v>396.351648351623</v>
      </c>
      <c r="K1077">
        <v>4</v>
      </c>
      <c r="L1077">
        <v>1</v>
      </c>
      <c r="M1077">
        <v>2</v>
      </c>
      <c r="N1077">
        <v>3704584.8690265398</v>
      </c>
      <c r="O1077">
        <v>1007898.21998212</v>
      </c>
      <c r="P1077">
        <v>803122.21980453003</v>
      </c>
      <c r="Q1077">
        <v>119897.736170647</v>
      </c>
      <c r="R1077">
        <v>140094.911677895</v>
      </c>
      <c r="S1077">
        <v>191367.45500942401</v>
      </c>
      <c r="T1077">
        <v>3989305.18</v>
      </c>
      <c r="U1077">
        <v>1786292.7766617299</v>
      </c>
      <c r="V1077">
        <v>5151474.3306997204</v>
      </c>
      <c r="W1077">
        <v>525383.41827313905</v>
      </c>
      <c r="X1077">
        <v>0</v>
      </c>
      <c r="Y1077">
        <v>0</v>
      </c>
      <c r="Z1077">
        <v>367.11540681332798</v>
      </c>
      <c r="AA1077">
        <v>94664.954068550607</v>
      </c>
      <c r="AB1077">
        <v>3708.1382135172798</v>
      </c>
      <c r="AC1077">
        <v>161078.392380451</v>
      </c>
      <c r="AD1077">
        <v>30289.062628972799</v>
      </c>
      <c r="AE1077">
        <v>0</v>
      </c>
      <c r="AF1077">
        <v>0</v>
      </c>
      <c r="AG1077">
        <v>0</v>
      </c>
      <c r="AH1077">
        <v>0</v>
      </c>
      <c r="AI1077">
        <v>0</v>
      </c>
      <c r="AJ1077">
        <v>5966965.4116711598</v>
      </c>
      <c r="AK1077" s="63">
        <v>15054.725863982199</v>
      </c>
      <c r="AL1077">
        <v>396.07192657172499</v>
      </c>
      <c r="AM1077">
        <v>78891.171681099702</v>
      </c>
      <c r="AN1077">
        <v>4989.6606710127198</v>
      </c>
      <c r="AO1077">
        <v>26941.738035268801</v>
      </c>
      <c r="AP1077">
        <v>396.07192657172499</v>
      </c>
      <c r="AQ1077">
        <v>69679.580315536805</v>
      </c>
      <c r="AR1077">
        <v>11951.4756049638</v>
      </c>
      <c r="AS1077">
        <v>17562.552139739098</v>
      </c>
      <c r="AT1077">
        <v>0</v>
      </c>
    </row>
    <row r="1078" spans="1:46" x14ac:dyDescent="0.25">
      <c r="A1078" t="s">
        <v>3996</v>
      </c>
      <c r="B1078">
        <v>2142</v>
      </c>
      <c r="C1078" t="s">
        <v>206</v>
      </c>
      <c r="D1078">
        <v>3375</v>
      </c>
      <c r="E1078" t="s">
        <v>1326</v>
      </c>
      <c r="F1078" t="s">
        <v>2892</v>
      </c>
      <c r="G1078" t="s">
        <v>2893</v>
      </c>
      <c r="H1078" t="s">
        <v>2894</v>
      </c>
      <c r="I1078" t="s">
        <v>2895</v>
      </c>
      <c r="J1078">
        <v>410.28449495693002</v>
      </c>
      <c r="K1078">
        <v>5</v>
      </c>
      <c r="L1078">
        <v>1</v>
      </c>
      <c r="M1078">
        <v>2</v>
      </c>
      <c r="N1078">
        <v>3955127.3890651902</v>
      </c>
      <c r="O1078">
        <v>997904.86917767103</v>
      </c>
      <c r="P1078">
        <v>831174.68492941698</v>
      </c>
      <c r="Q1078">
        <v>124112.470165918</v>
      </c>
      <c r="R1078">
        <v>145532.34959654699</v>
      </c>
      <c r="S1078">
        <v>198094.54547816099</v>
      </c>
      <c r="T1078">
        <v>4204765.9000000004</v>
      </c>
      <c r="U1078">
        <v>1849085.86293475</v>
      </c>
      <c r="V1078">
        <v>5375100.5773643898</v>
      </c>
      <c r="W1078">
        <v>576027.27113685303</v>
      </c>
      <c r="X1078">
        <v>0</v>
      </c>
      <c r="Y1078">
        <v>0</v>
      </c>
      <c r="Z1078">
        <v>380.02051940929601</v>
      </c>
      <c r="AA1078">
        <v>97992.686624781694</v>
      </c>
      <c r="AB1078">
        <v>4351.2072893122404</v>
      </c>
      <c r="AC1078">
        <v>166740.73929335101</v>
      </c>
      <c r="AD1078">
        <v>31353.806184810401</v>
      </c>
      <c r="AE1078">
        <v>0</v>
      </c>
      <c r="AF1078">
        <v>0</v>
      </c>
      <c r="AG1078">
        <v>0</v>
      </c>
      <c r="AH1078">
        <v>0</v>
      </c>
      <c r="AI1078">
        <v>0</v>
      </c>
      <c r="AJ1078">
        <v>6251946.3084129198</v>
      </c>
      <c r="AK1078" s="63">
        <v>15238.075982055399</v>
      </c>
      <c r="AL1078">
        <v>396.07192657172499</v>
      </c>
      <c r="AM1078">
        <v>78891.171681099702</v>
      </c>
      <c r="AN1078">
        <v>4989.6606710127198</v>
      </c>
      <c r="AO1078">
        <v>26941.738035268801</v>
      </c>
      <c r="AP1078">
        <v>396.07192657172499</v>
      </c>
      <c r="AQ1078">
        <v>69679.580315536805</v>
      </c>
      <c r="AR1078">
        <v>11951.4756049638</v>
      </c>
      <c r="AS1078">
        <v>17562.552139739098</v>
      </c>
      <c r="AT1078">
        <v>0</v>
      </c>
    </row>
    <row r="1079" spans="1:46" x14ac:dyDescent="0.25">
      <c r="A1079" t="s">
        <v>3997</v>
      </c>
      <c r="B1079">
        <v>2142</v>
      </c>
      <c r="C1079" t="s">
        <v>206</v>
      </c>
      <c r="D1079">
        <v>3526</v>
      </c>
      <c r="E1079" t="s">
        <v>1196</v>
      </c>
      <c r="F1079" t="s">
        <v>2892</v>
      </c>
      <c r="G1079" t="s">
        <v>2893</v>
      </c>
      <c r="H1079" t="s">
        <v>2894</v>
      </c>
      <c r="I1079" t="s">
        <v>2895</v>
      </c>
      <c r="J1079">
        <v>308.93076923075898</v>
      </c>
      <c r="K1079">
        <v>3</v>
      </c>
      <c r="L1079">
        <v>2</v>
      </c>
      <c r="M1079">
        <v>2</v>
      </c>
      <c r="N1079">
        <v>3299315.42786683</v>
      </c>
      <c r="O1079">
        <v>906817.86144631298</v>
      </c>
      <c r="P1079">
        <v>625761.42753289605</v>
      </c>
      <c r="Q1079">
        <v>93452.619708457903</v>
      </c>
      <c r="R1079">
        <v>106365.946600097</v>
      </c>
      <c r="S1079">
        <v>149158.69614183201</v>
      </c>
      <c r="T1079">
        <v>3639412.27</v>
      </c>
      <c r="U1079">
        <v>1392301.01315459</v>
      </c>
      <c r="V1079">
        <v>4562465.9377748603</v>
      </c>
      <c r="W1079">
        <v>395114.74653475999</v>
      </c>
      <c r="X1079">
        <v>0</v>
      </c>
      <c r="Y1079">
        <v>0</v>
      </c>
      <c r="Z1079">
        <v>286.14298816461599</v>
      </c>
      <c r="AA1079">
        <v>73785.279312493803</v>
      </c>
      <c r="AB1079">
        <v>61.176544309281802</v>
      </c>
      <c r="AC1079">
        <v>125550.30834740101</v>
      </c>
      <c r="AD1079">
        <v>23608.387794431299</v>
      </c>
      <c r="AE1079">
        <v>0</v>
      </c>
      <c r="AF1079">
        <v>0</v>
      </c>
      <c r="AG1079">
        <v>0</v>
      </c>
      <c r="AH1079">
        <v>0</v>
      </c>
      <c r="AI1079">
        <v>0</v>
      </c>
      <c r="AJ1079">
        <v>5180871.97929643</v>
      </c>
      <c r="AK1079" s="63">
        <v>16770.3333410163</v>
      </c>
      <c r="AL1079">
        <v>396.07192657172499</v>
      </c>
      <c r="AM1079">
        <v>78891.171681099702</v>
      </c>
      <c r="AN1079">
        <v>4989.6606710127198</v>
      </c>
      <c r="AO1079">
        <v>26941.738035268801</v>
      </c>
      <c r="AP1079">
        <v>396.07192657172499</v>
      </c>
      <c r="AQ1079">
        <v>69679.580315536805</v>
      </c>
      <c r="AR1079">
        <v>11951.4756049638</v>
      </c>
      <c r="AS1079">
        <v>17562.552139739098</v>
      </c>
      <c r="AT1079">
        <v>0</v>
      </c>
    </row>
    <row r="1080" spans="1:46" x14ac:dyDescent="0.25">
      <c r="A1080" t="s">
        <v>3998</v>
      </c>
      <c r="B1080">
        <v>2142</v>
      </c>
      <c r="C1080" t="s">
        <v>206</v>
      </c>
      <c r="D1080">
        <v>766</v>
      </c>
      <c r="E1080" t="s">
        <v>1327</v>
      </c>
      <c r="F1080" t="s">
        <v>2892</v>
      </c>
      <c r="G1080" t="s">
        <v>2911</v>
      </c>
      <c r="H1080" t="s">
        <v>2894</v>
      </c>
      <c r="I1080" t="s">
        <v>2895</v>
      </c>
      <c r="J1080">
        <v>776.23463689517996</v>
      </c>
      <c r="K1080">
        <v>2</v>
      </c>
      <c r="L1080">
        <v>2</v>
      </c>
      <c r="M1080">
        <v>2</v>
      </c>
      <c r="N1080">
        <v>5619627.4309187997</v>
      </c>
      <c r="O1080">
        <v>2253214.0380629199</v>
      </c>
      <c r="P1080">
        <v>1570913.39588562</v>
      </c>
      <c r="Q1080">
        <v>234813.646134785</v>
      </c>
      <c r="R1080">
        <v>267260.30606380198</v>
      </c>
      <c r="S1080">
        <v>374783.47212779301</v>
      </c>
      <c r="T1080">
        <v>6447464.8499999996</v>
      </c>
      <c r="U1080">
        <v>3498363.9670659201</v>
      </c>
      <c r="V1080">
        <v>8711661.6809584703</v>
      </c>
      <c r="W1080">
        <v>1047897.92410956</v>
      </c>
      <c r="X1080">
        <v>0</v>
      </c>
      <c r="Y1080">
        <v>0</v>
      </c>
      <c r="Z1080">
        <v>718.97693800824402</v>
      </c>
      <c r="AA1080">
        <v>185396.519867405</v>
      </c>
      <c r="AB1080">
        <v>153.71519249008901</v>
      </c>
      <c r="AC1080">
        <v>315463.87643675099</v>
      </c>
      <c r="AD1080">
        <v>59319.595691041402</v>
      </c>
      <c r="AE1080">
        <v>0</v>
      </c>
      <c r="AF1080">
        <v>0</v>
      </c>
      <c r="AG1080">
        <v>0</v>
      </c>
      <c r="AH1080">
        <v>0</v>
      </c>
      <c r="AI1080">
        <v>0</v>
      </c>
      <c r="AJ1080">
        <v>10320612.289193699</v>
      </c>
      <c r="AK1080" s="63">
        <v>13295.737910478399</v>
      </c>
      <c r="AL1080">
        <v>396.07192657172499</v>
      </c>
      <c r="AM1080">
        <v>78891.171681099702</v>
      </c>
      <c r="AN1080">
        <v>4989.6606710127198</v>
      </c>
      <c r="AO1080">
        <v>26941.738035268801</v>
      </c>
      <c r="AP1080">
        <v>3712.8033307938799</v>
      </c>
      <c r="AQ1080">
        <v>25435.7452526624</v>
      </c>
      <c r="AR1080">
        <v>5881.84376065993</v>
      </c>
      <c r="AS1080">
        <v>13370.271938190799</v>
      </c>
      <c r="AT1080">
        <v>0</v>
      </c>
    </row>
    <row r="1081" spans="1:46" x14ac:dyDescent="0.25">
      <c r="A1081" t="s">
        <v>3999</v>
      </c>
      <c r="B1081">
        <v>2142</v>
      </c>
      <c r="C1081" t="s">
        <v>206</v>
      </c>
      <c r="D1081">
        <v>749</v>
      </c>
      <c r="E1081" t="s">
        <v>676</v>
      </c>
      <c r="F1081" t="s">
        <v>2892</v>
      </c>
      <c r="G1081" t="s">
        <v>2893</v>
      </c>
      <c r="H1081" t="s">
        <v>2894</v>
      </c>
      <c r="I1081" t="s">
        <v>2895</v>
      </c>
      <c r="J1081">
        <v>450.76115004892398</v>
      </c>
      <c r="K1081">
        <v>1</v>
      </c>
      <c r="L1081">
        <v>1</v>
      </c>
      <c r="M1081">
        <v>2</v>
      </c>
      <c r="N1081">
        <v>3804190.5110876202</v>
      </c>
      <c r="O1081">
        <v>1031996.00250041</v>
      </c>
      <c r="P1081">
        <v>911881.08621760702</v>
      </c>
      <c r="Q1081">
        <v>136356.79747847901</v>
      </c>
      <c r="R1081">
        <v>155198.643809056</v>
      </c>
      <c r="S1081">
        <v>217637.58132641201</v>
      </c>
      <c r="T1081">
        <v>4008115.44</v>
      </c>
      <c r="U1081">
        <v>2031507.60109316</v>
      </c>
      <c r="V1081">
        <v>5362232.5343794404</v>
      </c>
      <c r="W1081">
        <v>569223.56822882697</v>
      </c>
      <c r="X1081">
        <v>0</v>
      </c>
      <c r="Y1081">
        <v>0</v>
      </c>
      <c r="Z1081">
        <v>417.511479172777</v>
      </c>
      <c r="AA1081">
        <v>107660.16425750501</v>
      </c>
      <c r="AB1081">
        <v>89.262748212278794</v>
      </c>
      <c r="AC1081">
        <v>183190.56246999701</v>
      </c>
      <c r="AD1081">
        <v>34447.018856415401</v>
      </c>
      <c r="AE1081">
        <v>0</v>
      </c>
      <c r="AF1081">
        <v>0</v>
      </c>
      <c r="AG1081">
        <v>0</v>
      </c>
      <c r="AH1081">
        <v>0</v>
      </c>
      <c r="AI1081">
        <v>0</v>
      </c>
      <c r="AJ1081">
        <v>6257260.6224195799</v>
      </c>
      <c r="AK1081" s="63">
        <v>13881.5437438218</v>
      </c>
      <c r="AL1081">
        <v>396.07192657172499</v>
      </c>
      <c r="AM1081">
        <v>78891.171681099702</v>
      </c>
      <c r="AN1081">
        <v>4989.6606710127198</v>
      </c>
      <c r="AO1081">
        <v>26941.738035268801</v>
      </c>
      <c r="AP1081">
        <v>396.07192657172499</v>
      </c>
      <c r="AQ1081">
        <v>69679.580315536805</v>
      </c>
      <c r="AR1081">
        <v>11951.4756049638</v>
      </c>
      <c r="AS1081">
        <v>17562.552139739098</v>
      </c>
      <c r="AT1081">
        <v>0</v>
      </c>
    </row>
    <row r="1082" spans="1:46" x14ac:dyDescent="0.25">
      <c r="A1082" t="s">
        <v>4000</v>
      </c>
      <c r="B1082">
        <v>2142</v>
      </c>
      <c r="C1082" t="s">
        <v>206</v>
      </c>
      <c r="D1082">
        <v>771</v>
      </c>
      <c r="E1082" t="s">
        <v>1328</v>
      </c>
      <c r="F1082" t="s">
        <v>2892</v>
      </c>
      <c r="G1082" t="s">
        <v>2903</v>
      </c>
      <c r="H1082" t="s">
        <v>2904</v>
      </c>
      <c r="I1082" t="s">
        <v>2895</v>
      </c>
      <c r="J1082">
        <v>2284.8790896824298</v>
      </c>
      <c r="K1082">
        <v>2</v>
      </c>
      <c r="L1082">
        <v>1</v>
      </c>
      <c r="M1082">
        <v>2</v>
      </c>
      <c r="N1082">
        <v>15026875.8254444</v>
      </c>
      <c r="O1082">
        <v>6391002.2576271603</v>
      </c>
      <c r="P1082">
        <v>4723080.4995949902</v>
      </c>
      <c r="Q1082">
        <v>698830.11939363705</v>
      </c>
      <c r="R1082">
        <v>786691.87872090098</v>
      </c>
      <c r="S1082">
        <v>1103190.81102665</v>
      </c>
      <c r="T1082">
        <v>17328900.059999999</v>
      </c>
      <c r="U1082">
        <v>10297580.5207811</v>
      </c>
      <c r="V1082">
        <v>23543223.2626146</v>
      </c>
      <c r="W1082">
        <v>3534966.1091476101</v>
      </c>
      <c r="X1082">
        <v>0</v>
      </c>
      <c r="Y1082">
        <v>0</v>
      </c>
      <c r="Z1082">
        <v>2116.3386604207499</v>
      </c>
      <c r="AA1082">
        <v>545722.40326622804</v>
      </c>
      <c r="AB1082">
        <v>452.46709228531898</v>
      </c>
      <c r="AC1082">
        <v>928581.10236303101</v>
      </c>
      <c r="AD1082">
        <v>174609.708663617</v>
      </c>
      <c r="AE1082">
        <v>0</v>
      </c>
      <c r="AF1082">
        <v>0</v>
      </c>
      <c r="AG1082">
        <v>0</v>
      </c>
      <c r="AH1082">
        <v>0</v>
      </c>
      <c r="AI1082">
        <v>0</v>
      </c>
      <c r="AJ1082">
        <v>28729671.391807798</v>
      </c>
      <c r="AK1082" s="63">
        <v>12573.8256879934</v>
      </c>
      <c r="AL1082">
        <v>396.07192657172499</v>
      </c>
      <c r="AM1082">
        <v>78891.171681099702</v>
      </c>
      <c r="AN1082">
        <v>4989.6606710127198</v>
      </c>
      <c r="AO1082">
        <v>26941.738035268801</v>
      </c>
      <c r="AP1082">
        <v>396.07192657172499</v>
      </c>
      <c r="AQ1082">
        <v>78891.171681099702</v>
      </c>
      <c r="AR1082">
        <v>12573.8256879934</v>
      </c>
      <c r="AS1082">
        <v>26941.738035268801</v>
      </c>
      <c r="AT1082">
        <v>0</v>
      </c>
    </row>
    <row r="1083" spans="1:46" x14ac:dyDescent="0.25">
      <c r="A1083" t="s">
        <v>4001</v>
      </c>
      <c r="B1083">
        <v>2142</v>
      </c>
      <c r="C1083" t="s">
        <v>206</v>
      </c>
      <c r="D1083">
        <v>750</v>
      </c>
      <c r="E1083" t="s">
        <v>324</v>
      </c>
      <c r="F1083" t="s">
        <v>2892</v>
      </c>
      <c r="G1083" t="s">
        <v>2893</v>
      </c>
      <c r="H1083" t="s">
        <v>2894</v>
      </c>
      <c r="I1083" t="s">
        <v>2895</v>
      </c>
      <c r="J1083">
        <v>341.02912087911199</v>
      </c>
      <c r="K1083">
        <v>1</v>
      </c>
      <c r="L1083">
        <v>1</v>
      </c>
      <c r="M1083">
        <v>2</v>
      </c>
      <c r="N1083">
        <v>2695183.3044082499</v>
      </c>
      <c r="O1083">
        <v>891248.09208138904</v>
      </c>
      <c r="P1083">
        <v>689828.84323719901</v>
      </c>
      <c r="Q1083">
        <v>103162.481427092</v>
      </c>
      <c r="R1083">
        <v>117512.921572319</v>
      </c>
      <c r="S1083">
        <v>164656.49939429501</v>
      </c>
      <c r="T1083">
        <v>2959972.55</v>
      </c>
      <c r="U1083">
        <v>1536963.0927262499</v>
      </c>
      <c r="V1083">
        <v>3966635.7020882801</v>
      </c>
      <c r="W1083">
        <v>448369.45805447502</v>
      </c>
      <c r="X1083">
        <v>0</v>
      </c>
      <c r="Y1083">
        <v>0</v>
      </c>
      <c r="Z1083">
        <v>315.87365655575297</v>
      </c>
      <c r="AA1083">
        <v>81451.676051613395</v>
      </c>
      <c r="AB1083">
        <v>162.9328753305</v>
      </c>
      <c r="AC1083">
        <v>138595.16612226301</v>
      </c>
      <c r="AD1083">
        <v>26061.3332720322</v>
      </c>
      <c r="AE1083">
        <v>0</v>
      </c>
      <c r="AF1083">
        <v>0</v>
      </c>
      <c r="AG1083">
        <v>0</v>
      </c>
      <c r="AH1083">
        <v>0</v>
      </c>
      <c r="AI1083">
        <v>0</v>
      </c>
      <c r="AJ1083">
        <v>4661592.1421205401</v>
      </c>
      <c r="AK1083" s="63">
        <v>13669.190860017399</v>
      </c>
      <c r="AL1083">
        <v>396.07192657172499</v>
      </c>
      <c r="AM1083">
        <v>78891.171681099702</v>
      </c>
      <c r="AN1083">
        <v>4989.6606710127198</v>
      </c>
      <c r="AO1083">
        <v>26941.738035268801</v>
      </c>
      <c r="AP1083">
        <v>396.07192657172499</v>
      </c>
      <c r="AQ1083">
        <v>69679.580315536805</v>
      </c>
      <c r="AR1083">
        <v>11951.4756049638</v>
      </c>
      <c r="AS1083">
        <v>17562.552139739098</v>
      </c>
      <c r="AT1083">
        <v>0</v>
      </c>
    </row>
    <row r="1084" spans="1:46" x14ac:dyDescent="0.25">
      <c r="A1084" t="s">
        <v>4002</v>
      </c>
      <c r="B1084">
        <v>2142</v>
      </c>
      <c r="C1084" t="s">
        <v>206</v>
      </c>
      <c r="D1084">
        <v>772</v>
      </c>
      <c r="E1084" t="s">
        <v>1329</v>
      </c>
      <c r="F1084" t="s">
        <v>2892</v>
      </c>
      <c r="G1084" t="s">
        <v>2903</v>
      </c>
      <c r="H1084" t="s">
        <v>2904</v>
      </c>
      <c r="I1084" t="s">
        <v>2895</v>
      </c>
      <c r="J1084">
        <v>2036.3859541975601</v>
      </c>
      <c r="K1084">
        <v>1</v>
      </c>
      <c r="L1084">
        <v>1</v>
      </c>
      <c r="M1084">
        <v>2</v>
      </c>
      <c r="N1084">
        <v>14006802.032827999</v>
      </c>
      <c r="O1084">
        <v>5556815.1931846896</v>
      </c>
      <c r="P1084">
        <v>4213792.21934608</v>
      </c>
      <c r="Q1084">
        <v>616013.75166071404</v>
      </c>
      <c r="R1084">
        <v>1089960.8212439499</v>
      </c>
      <c r="S1084">
        <v>983212.75839883799</v>
      </c>
      <c r="T1084">
        <v>16305721.869999999</v>
      </c>
      <c r="U1084">
        <v>9177662.1482634395</v>
      </c>
      <c r="V1084">
        <v>21268250.529587001</v>
      </c>
      <c r="W1084">
        <v>3724721.9564763098</v>
      </c>
      <c r="X1084">
        <v>0</v>
      </c>
      <c r="Y1084">
        <v>0</v>
      </c>
      <c r="Z1084">
        <v>1886.1752212039801</v>
      </c>
      <c r="AA1084">
        <v>486372.09816504701</v>
      </c>
      <c r="AB1084">
        <v>2153.2588138370602</v>
      </c>
      <c r="AC1084">
        <v>827592.81343337405</v>
      </c>
      <c r="AD1084">
        <v>155619.944965464</v>
      </c>
      <c r="AE1084">
        <v>0</v>
      </c>
      <c r="AF1084">
        <v>0</v>
      </c>
      <c r="AG1084">
        <v>0</v>
      </c>
      <c r="AH1084">
        <v>0</v>
      </c>
      <c r="AI1084">
        <v>0</v>
      </c>
      <c r="AJ1084">
        <v>26466596.776662201</v>
      </c>
      <c r="AK1084" s="63">
        <v>12996.8470476371</v>
      </c>
      <c r="AL1084">
        <v>396.07192657172499</v>
      </c>
      <c r="AM1084">
        <v>78891.171681099702</v>
      </c>
      <c r="AN1084">
        <v>4989.6606710127198</v>
      </c>
      <c r="AO1084">
        <v>26941.738035268801</v>
      </c>
      <c r="AP1084">
        <v>396.07192657172499</v>
      </c>
      <c r="AQ1084">
        <v>78891.171681099702</v>
      </c>
      <c r="AR1084">
        <v>12573.8256879934</v>
      </c>
      <c r="AS1084">
        <v>26941.738035268801</v>
      </c>
      <c r="AT1084">
        <v>0</v>
      </c>
    </row>
    <row r="1085" spans="1:46" x14ac:dyDescent="0.25">
      <c r="A1085" t="s">
        <v>4003</v>
      </c>
      <c r="B1085">
        <v>2142</v>
      </c>
      <c r="C1085" t="s">
        <v>206</v>
      </c>
      <c r="D1085">
        <v>3215</v>
      </c>
      <c r="E1085" t="s">
        <v>1330</v>
      </c>
      <c r="F1085" t="s">
        <v>2892</v>
      </c>
      <c r="G1085" t="s">
        <v>2893</v>
      </c>
      <c r="H1085" t="s">
        <v>2894</v>
      </c>
      <c r="I1085" t="s">
        <v>2895</v>
      </c>
      <c r="J1085">
        <v>387.68626373623999</v>
      </c>
      <c r="K1085">
        <v>2</v>
      </c>
      <c r="L1085">
        <v>1</v>
      </c>
      <c r="M1085">
        <v>2</v>
      </c>
      <c r="N1085">
        <v>2962991.2783841998</v>
      </c>
      <c r="O1085">
        <v>958449.97135485895</v>
      </c>
      <c r="P1085">
        <v>784922.40300550195</v>
      </c>
      <c r="Q1085">
        <v>117276.427535365</v>
      </c>
      <c r="R1085">
        <v>133481.739384004</v>
      </c>
      <c r="S1085">
        <v>187183.61319264301</v>
      </c>
      <c r="T1085">
        <v>3209882.53</v>
      </c>
      <c r="U1085">
        <v>1747239.28966393</v>
      </c>
      <c r="V1085">
        <v>4343025.3670682497</v>
      </c>
      <c r="W1085">
        <v>521065.28467795003</v>
      </c>
      <c r="X1085">
        <v>0</v>
      </c>
      <c r="Y1085">
        <v>0</v>
      </c>
      <c r="Z1085">
        <v>359.089210349908</v>
      </c>
      <c r="AA1085">
        <v>92595.306471490898</v>
      </c>
      <c r="AB1085">
        <v>76.772235898082599</v>
      </c>
      <c r="AC1085">
        <v>157556.756406414</v>
      </c>
      <c r="AD1085">
        <v>29626.8567862292</v>
      </c>
      <c r="AE1085">
        <v>0</v>
      </c>
      <c r="AF1085">
        <v>0</v>
      </c>
      <c r="AG1085">
        <v>0</v>
      </c>
      <c r="AH1085">
        <v>0</v>
      </c>
      <c r="AI1085">
        <v>0</v>
      </c>
      <c r="AJ1085">
        <v>5144305.4328565802</v>
      </c>
      <c r="AK1085" s="63">
        <v>13269.248652968699</v>
      </c>
      <c r="AL1085">
        <v>396.07192657172499</v>
      </c>
      <c r="AM1085">
        <v>78891.171681099702</v>
      </c>
      <c r="AN1085">
        <v>4989.6606710127198</v>
      </c>
      <c r="AO1085">
        <v>26941.738035268801</v>
      </c>
      <c r="AP1085">
        <v>396.07192657172499</v>
      </c>
      <c r="AQ1085">
        <v>69679.580315536805</v>
      </c>
      <c r="AR1085">
        <v>11951.4756049638</v>
      </c>
      <c r="AS1085">
        <v>17562.552139739098</v>
      </c>
      <c r="AT1085">
        <v>0</v>
      </c>
    </row>
    <row r="1086" spans="1:46" x14ac:dyDescent="0.25">
      <c r="A1086" t="s">
        <v>4004</v>
      </c>
      <c r="B1086">
        <v>2142</v>
      </c>
      <c r="C1086" t="s">
        <v>206</v>
      </c>
      <c r="D1086">
        <v>753</v>
      </c>
      <c r="E1086" t="s">
        <v>1331</v>
      </c>
      <c r="F1086" t="s">
        <v>2892</v>
      </c>
      <c r="G1086" t="s">
        <v>2893</v>
      </c>
      <c r="H1086" t="s">
        <v>2894</v>
      </c>
      <c r="I1086" t="s">
        <v>2895</v>
      </c>
      <c r="J1086">
        <v>341.84615384614398</v>
      </c>
      <c r="K1086">
        <v>1</v>
      </c>
      <c r="L1086">
        <v>1</v>
      </c>
      <c r="M1086">
        <v>2</v>
      </c>
      <c r="N1086">
        <v>3106542.9470178001</v>
      </c>
      <c r="O1086">
        <v>905916.45571709401</v>
      </c>
      <c r="P1086">
        <v>692434.719839197</v>
      </c>
      <c r="Q1086">
        <v>103409.63670834601</v>
      </c>
      <c r="R1086">
        <v>117698.82888643999</v>
      </c>
      <c r="S1086">
        <v>165050.981214189</v>
      </c>
      <c r="T1086">
        <v>3385357.26</v>
      </c>
      <c r="U1086">
        <v>1540645.32816888</v>
      </c>
      <c r="V1086">
        <v>4396529.2404904095</v>
      </c>
      <c r="W1086">
        <v>447442.205708144</v>
      </c>
      <c r="X1086">
        <v>0</v>
      </c>
      <c r="Y1086">
        <v>0</v>
      </c>
      <c r="Z1086">
        <v>316.63042240072701</v>
      </c>
      <c r="AA1086">
        <v>81646.816878245896</v>
      </c>
      <c r="AB1086">
        <v>67.694669682141694</v>
      </c>
      <c r="AC1086">
        <v>138927.21055149299</v>
      </c>
      <c r="AD1086">
        <v>26123.770662695999</v>
      </c>
      <c r="AE1086">
        <v>0</v>
      </c>
      <c r="AF1086">
        <v>0</v>
      </c>
      <c r="AG1086">
        <v>0</v>
      </c>
      <c r="AH1086">
        <v>0</v>
      </c>
      <c r="AI1086">
        <v>0</v>
      </c>
      <c r="AJ1086">
        <v>5091053.5693830596</v>
      </c>
      <c r="AK1086" s="63">
        <v>14892.820972543101</v>
      </c>
      <c r="AL1086">
        <v>396.07192657172499</v>
      </c>
      <c r="AM1086">
        <v>78891.171681099702</v>
      </c>
      <c r="AN1086">
        <v>4989.6606710127198</v>
      </c>
      <c r="AO1086">
        <v>26941.738035268801</v>
      </c>
      <c r="AP1086">
        <v>396.07192657172499</v>
      </c>
      <c r="AQ1086">
        <v>69679.580315536805</v>
      </c>
      <c r="AR1086">
        <v>11951.4756049638</v>
      </c>
      <c r="AS1086">
        <v>17562.552139739098</v>
      </c>
      <c r="AT1086">
        <v>0</v>
      </c>
    </row>
    <row r="1087" spans="1:46" x14ac:dyDescent="0.25">
      <c r="A1087" t="s">
        <v>4005</v>
      </c>
      <c r="B1087">
        <v>2142</v>
      </c>
      <c r="C1087" t="s">
        <v>206</v>
      </c>
      <c r="D1087">
        <v>754</v>
      </c>
      <c r="E1087" t="s">
        <v>1332</v>
      </c>
      <c r="F1087" t="s">
        <v>2892</v>
      </c>
      <c r="G1087" t="s">
        <v>2893</v>
      </c>
      <c r="H1087" t="s">
        <v>2894</v>
      </c>
      <c r="I1087" t="s">
        <v>2895</v>
      </c>
      <c r="J1087">
        <v>467.69340659339002</v>
      </c>
      <c r="K1087">
        <v>2</v>
      </c>
      <c r="L1087">
        <v>1</v>
      </c>
      <c r="M1087">
        <v>2</v>
      </c>
      <c r="N1087">
        <v>3867681.2037936901</v>
      </c>
      <c r="O1087">
        <v>1018062.74605976</v>
      </c>
      <c r="P1087">
        <v>947229.62063642906</v>
      </c>
      <c r="Q1087">
        <v>141478.86329146399</v>
      </c>
      <c r="R1087">
        <v>179672.67908222199</v>
      </c>
      <c r="S1087">
        <v>225812.85410743099</v>
      </c>
      <c r="T1087">
        <v>4046306.57</v>
      </c>
      <c r="U1087">
        <v>2107818.5428635702</v>
      </c>
      <c r="V1087">
        <v>5406815.82726287</v>
      </c>
      <c r="W1087">
        <v>616434.99670486897</v>
      </c>
      <c r="X1087">
        <v>0</v>
      </c>
      <c r="Y1087">
        <v>0</v>
      </c>
      <c r="Z1087">
        <v>433.19475506034098</v>
      </c>
      <c r="AA1087">
        <v>111704.27835347199</v>
      </c>
      <c r="AB1087">
        <v>18736.815787293901</v>
      </c>
      <c r="AC1087">
        <v>190071.87777396699</v>
      </c>
      <c r="AD1087">
        <v>35740.976333464103</v>
      </c>
      <c r="AE1087">
        <v>0</v>
      </c>
      <c r="AF1087">
        <v>0</v>
      </c>
      <c r="AG1087">
        <v>0</v>
      </c>
      <c r="AH1087">
        <v>0</v>
      </c>
      <c r="AI1087">
        <v>0</v>
      </c>
      <c r="AJ1087">
        <v>6379937.9669709904</v>
      </c>
      <c r="AK1087" s="63">
        <v>13641.282680124799</v>
      </c>
      <c r="AL1087">
        <v>396.07192657172499</v>
      </c>
      <c r="AM1087">
        <v>78891.171681099702</v>
      </c>
      <c r="AN1087">
        <v>4989.6606710127198</v>
      </c>
      <c r="AO1087">
        <v>26941.738035268801</v>
      </c>
      <c r="AP1087">
        <v>396.07192657172499</v>
      </c>
      <c r="AQ1087">
        <v>69679.580315536805</v>
      </c>
      <c r="AR1087">
        <v>11951.4756049638</v>
      </c>
      <c r="AS1087">
        <v>17562.552139739098</v>
      </c>
      <c r="AT1087">
        <v>0</v>
      </c>
    </row>
    <row r="1088" spans="1:46" x14ac:dyDescent="0.25">
      <c r="A1088" t="s">
        <v>4006</v>
      </c>
      <c r="B1088">
        <v>2142</v>
      </c>
      <c r="C1088" t="s">
        <v>206</v>
      </c>
      <c r="D1088">
        <v>773</v>
      </c>
      <c r="E1088" t="s">
        <v>1333</v>
      </c>
      <c r="F1088" t="s">
        <v>2892</v>
      </c>
      <c r="G1088" t="s">
        <v>2903</v>
      </c>
      <c r="H1088" t="s">
        <v>2904</v>
      </c>
      <c r="I1088" t="s">
        <v>2895</v>
      </c>
      <c r="J1088">
        <v>1855.40144161124</v>
      </c>
      <c r="K1088">
        <v>2</v>
      </c>
      <c r="L1088">
        <v>1</v>
      </c>
      <c r="M1088">
        <v>2</v>
      </c>
      <c r="N1088">
        <v>13675945.6356891</v>
      </c>
      <c r="O1088">
        <v>5428892.94024646</v>
      </c>
      <c r="P1088">
        <v>3838208.4212898598</v>
      </c>
      <c r="Q1088">
        <v>586976.63443005201</v>
      </c>
      <c r="R1088">
        <v>638821.21923811897</v>
      </c>
      <c r="S1088">
        <v>895829.38125430804</v>
      </c>
      <c r="T1088">
        <v>15806850.630000001</v>
      </c>
      <c r="U1088">
        <v>8361994.2208935795</v>
      </c>
      <c r="V1088">
        <v>20719708.1567747</v>
      </c>
      <c r="W1088">
        <v>3003905.1261859802</v>
      </c>
      <c r="X1088">
        <v>0</v>
      </c>
      <c r="Y1088">
        <v>0</v>
      </c>
      <c r="Z1088">
        <v>1718.5407399513699</v>
      </c>
      <c r="AA1088">
        <v>443145.60814701201</v>
      </c>
      <c r="AB1088">
        <v>367.41904597871201</v>
      </c>
      <c r="AC1088">
        <v>754040.21322492999</v>
      </c>
      <c r="AD1088">
        <v>141789.16802937799</v>
      </c>
      <c r="AE1088">
        <v>0</v>
      </c>
      <c r="AF1088">
        <v>0</v>
      </c>
      <c r="AG1088">
        <v>0</v>
      </c>
      <c r="AH1088">
        <v>0</v>
      </c>
      <c r="AI1088">
        <v>0</v>
      </c>
      <c r="AJ1088">
        <v>25064674.232147999</v>
      </c>
      <c r="AK1088" s="63">
        <v>13509.0302669926</v>
      </c>
      <c r="AL1088">
        <v>396.07192657172499</v>
      </c>
      <c r="AM1088">
        <v>78891.171681099702</v>
      </c>
      <c r="AN1088">
        <v>4989.6606710127198</v>
      </c>
      <c r="AO1088">
        <v>26941.738035268801</v>
      </c>
      <c r="AP1088">
        <v>396.07192657172499</v>
      </c>
      <c r="AQ1088">
        <v>78891.171681099702</v>
      </c>
      <c r="AR1088">
        <v>12573.8256879934</v>
      </c>
      <c r="AS1088">
        <v>26941.738035268801</v>
      </c>
      <c r="AT1088">
        <v>0</v>
      </c>
    </row>
    <row r="1089" spans="1:46" x14ac:dyDescent="0.25">
      <c r="A1089" t="s">
        <v>4007</v>
      </c>
      <c r="B1089">
        <v>2142</v>
      </c>
      <c r="C1089" t="s">
        <v>206</v>
      </c>
      <c r="D1089">
        <v>3528</v>
      </c>
      <c r="E1089" t="s">
        <v>1334</v>
      </c>
      <c r="F1089" t="s">
        <v>2906</v>
      </c>
      <c r="G1089" t="s">
        <v>2893</v>
      </c>
      <c r="H1089" t="s">
        <v>2894</v>
      </c>
      <c r="I1089" t="s">
        <v>2895</v>
      </c>
      <c r="J1089">
        <v>130.38571428571399</v>
      </c>
      <c r="K1089">
        <v>1</v>
      </c>
      <c r="L1089">
        <v>1</v>
      </c>
      <c r="M1089">
        <v>2</v>
      </c>
      <c r="N1089">
        <v>176188.056806062</v>
      </c>
      <c r="O1089">
        <v>132136.46184296699</v>
      </c>
      <c r="P1089">
        <v>262941.88297782798</v>
      </c>
      <c r="Q1089">
        <v>39442.126800444603</v>
      </c>
      <c r="R1089">
        <v>997809.72841007297</v>
      </c>
      <c r="S1089">
        <v>62953.1437959537</v>
      </c>
      <c r="T1089">
        <v>1020890.93</v>
      </c>
      <c r="U1089">
        <v>587627.32683737401</v>
      </c>
      <c r="V1089">
        <v>461586.52711652999</v>
      </c>
      <c r="W1089">
        <v>162726.24047845701</v>
      </c>
      <c r="X1089">
        <v>0</v>
      </c>
      <c r="Y1089">
        <v>0</v>
      </c>
      <c r="Z1089">
        <v>120.76802188591201</v>
      </c>
      <c r="AA1089">
        <v>984058.90136627597</v>
      </c>
      <c r="AB1089">
        <v>25.8198542254597</v>
      </c>
      <c r="AC1089">
        <v>52989.110386863998</v>
      </c>
      <c r="AD1089">
        <v>9964.0334090896995</v>
      </c>
      <c r="AE1089">
        <v>0</v>
      </c>
      <c r="AF1089">
        <v>0</v>
      </c>
      <c r="AG1089">
        <v>0</v>
      </c>
      <c r="AH1089">
        <v>0</v>
      </c>
      <c r="AI1089">
        <v>0</v>
      </c>
      <c r="AJ1089">
        <v>1671471.40063333</v>
      </c>
      <c r="AK1089" s="63">
        <v>12819.4366214893</v>
      </c>
      <c r="AL1089">
        <v>396.07192657172499</v>
      </c>
      <c r="AM1089">
        <v>78891.171681099702</v>
      </c>
      <c r="AN1089">
        <v>4989.6606710127198</v>
      </c>
      <c r="AO1089">
        <v>26941.738035268801</v>
      </c>
      <c r="AP1089">
        <v>396.07192657172499</v>
      </c>
      <c r="AQ1089">
        <v>69679.580315536805</v>
      </c>
      <c r="AR1089">
        <v>11951.4756049638</v>
      </c>
      <c r="AS1089">
        <v>17562.552139739098</v>
      </c>
      <c r="AT1089">
        <v>0</v>
      </c>
    </row>
    <row r="1090" spans="1:46" x14ac:dyDescent="0.25">
      <c r="A1090" t="s">
        <v>4008</v>
      </c>
      <c r="B1090">
        <v>2142</v>
      </c>
      <c r="C1090" t="s">
        <v>206</v>
      </c>
      <c r="D1090">
        <v>767</v>
      </c>
      <c r="E1090" t="s">
        <v>1335</v>
      </c>
      <c r="F1090" t="s">
        <v>2892</v>
      </c>
      <c r="G1090" t="s">
        <v>2911</v>
      </c>
      <c r="H1090" t="s">
        <v>2894</v>
      </c>
      <c r="I1090" t="s">
        <v>2895</v>
      </c>
      <c r="J1090">
        <v>724.44198270970605</v>
      </c>
      <c r="K1090">
        <v>3</v>
      </c>
      <c r="L1090">
        <v>2</v>
      </c>
      <c r="M1090">
        <v>2</v>
      </c>
      <c r="N1090">
        <v>5266988.0409830296</v>
      </c>
      <c r="O1090">
        <v>2019182.7606435299</v>
      </c>
      <c r="P1090">
        <v>1466087.8956197801</v>
      </c>
      <c r="Q1090">
        <v>219146.19019525801</v>
      </c>
      <c r="R1090">
        <v>249749.493702604</v>
      </c>
      <c r="S1090">
        <v>349776.81841289601</v>
      </c>
      <c r="T1090">
        <v>5956211.5300000003</v>
      </c>
      <c r="U1090">
        <v>3264942.8511442002</v>
      </c>
      <c r="V1090">
        <v>7958011.1403313698</v>
      </c>
      <c r="W1090">
        <v>1088980.8775706899</v>
      </c>
      <c r="X1090">
        <v>0</v>
      </c>
      <c r="Y1090">
        <v>0</v>
      </c>
      <c r="Z1090">
        <v>671.00468561489902</v>
      </c>
      <c r="AA1090">
        <v>173026.319693022</v>
      </c>
      <c r="AB1090">
        <v>465.03886350232699</v>
      </c>
      <c r="AC1090">
        <v>294415.20032297901</v>
      </c>
      <c r="AD1090">
        <v>55361.618089916701</v>
      </c>
      <c r="AE1090">
        <v>0</v>
      </c>
      <c r="AF1090">
        <v>0</v>
      </c>
      <c r="AG1090">
        <v>0</v>
      </c>
      <c r="AH1090">
        <v>0</v>
      </c>
      <c r="AI1090">
        <v>0</v>
      </c>
      <c r="AJ1090">
        <v>9570931.1995570902</v>
      </c>
      <c r="AK1090" s="63">
        <v>13211.4529913879</v>
      </c>
      <c r="AL1090">
        <v>396.07192657172499</v>
      </c>
      <c r="AM1090">
        <v>78891.171681099702</v>
      </c>
      <c r="AN1090">
        <v>4989.6606710127198</v>
      </c>
      <c r="AO1090">
        <v>26941.738035268801</v>
      </c>
      <c r="AP1090">
        <v>3712.8033307938799</v>
      </c>
      <c r="AQ1090">
        <v>25435.7452526624</v>
      </c>
      <c r="AR1090">
        <v>5881.84376065993</v>
      </c>
      <c r="AS1090">
        <v>13370.271938190799</v>
      </c>
      <c r="AT1090">
        <v>0</v>
      </c>
    </row>
    <row r="1091" spans="1:46" x14ac:dyDescent="0.25">
      <c r="A1091" t="s">
        <v>4009</v>
      </c>
      <c r="B1091">
        <v>2142</v>
      </c>
      <c r="C1091" t="s">
        <v>206</v>
      </c>
      <c r="D1091">
        <v>756</v>
      </c>
      <c r="E1091" t="s">
        <v>1336</v>
      </c>
      <c r="F1091" t="s">
        <v>2892</v>
      </c>
      <c r="G1091" t="s">
        <v>2893</v>
      </c>
      <c r="H1091" t="s">
        <v>2894</v>
      </c>
      <c r="I1091" t="s">
        <v>2895</v>
      </c>
      <c r="J1091">
        <v>579.50109890107899</v>
      </c>
      <c r="K1091">
        <v>1</v>
      </c>
      <c r="L1091">
        <v>1</v>
      </c>
      <c r="M1091">
        <v>2</v>
      </c>
      <c r="N1091">
        <v>4704373.5925876601</v>
      </c>
      <c r="O1091">
        <v>1300958.78047803</v>
      </c>
      <c r="P1091">
        <v>1172550.6422377501</v>
      </c>
      <c r="Q1091">
        <v>175301.07457759799</v>
      </c>
      <c r="R1091">
        <v>199524.259412204</v>
      </c>
      <c r="S1091">
        <v>279796.11270212597</v>
      </c>
      <c r="T1091">
        <v>4940990.62</v>
      </c>
      <c r="U1091">
        <v>2611717.72929323</v>
      </c>
      <c r="V1091">
        <v>6656346.5958233504</v>
      </c>
      <c r="W1091">
        <v>757301.72198767401</v>
      </c>
      <c r="X1091">
        <v>0</v>
      </c>
      <c r="Y1091">
        <v>0</v>
      </c>
      <c r="Z1091">
        <v>536.75513286399905</v>
      </c>
      <c r="AA1091">
        <v>138408.519652421</v>
      </c>
      <c r="AB1091">
        <v>114.756696921044</v>
      </c>
      <c r="AC1091">
        <v>235510.82928985299</v>
      </c>
      <c r="AD1091">
        <v>44285.283412273398</v>
      </c>
      <c r="AE1091">
        <v>0</v>
      </c>
      <c r="AF1091">
        <v>0</v>
      </c>
      <c r="AG1091">
        <v>0</v>
      </c>
      <c r="AH1091">
        <v>0</v>
      </c>
      <c r="AI1091">
        <v>0</v>
      </c>
      <c r="AJ1091">
        <v>7832504.4619953698</v>
      </c>
      <c r="AK1091" s="63">
        <v>13515.9441057978</v>
      </c>
      <c r="AL1091">
        <v>396.07192657172499</v>
      </c>
      <c r="AM1091">
        <v>78891.171681099702</v>
      </c>
      <c r="AN1091">
        <v>4989.6606710127198</v>
      </c>
      <c r="AO1091">
        <v>26941.738035268801</v>
      </c>
      <c r="AP1091">
        <v>396.07192657172499</v>
      </c>
      <c r="AQ1091">
        <v>69679.580315536805</v>
      </c>
      <c r="AR1091">
        <v>11951.4756049638</v>
      </c>
      <c r="AS1091">
        <v>17562.552139739098</v>
      </c>
      <c r="AT1091">
        <v>0</v>
      </c>
    </row>
    <row r="1092" spans="1:46" x14ac:dyDescent="0.25">
      <c r="A1092" t="s">
        <v>4010</v>
      </c>
      <c r="B1092">
        <v>2142</v>
      </c>
      <c r="C1092" t="s">
        <v>206</v>
      </c>
      <c r="D1092">
        <v>757</v>
      </c>
      <c r="E1092" t="s">
        <v>1222</v>
      </c>
      <c r="F1092" t="s">
        <v>2892</v>
      </c>
      <c r="G1092" t="s">
        <v>2893</v>
      </c>
      <c r="H1092" t="s">
        <v>2894</v>
      </c>
      <c r="I1092" t="s">
        <v>2895</v>
      </c>
      <c r="J1092">
        <v>301.67582417580297</v>
      </c>
      <c r="K1092">
        <v>4</v>
      </c>
      <c r="L1092">
        <v>1</v>
      </c>
      <c r="M1092">
        <v>2</v>
      </c>
      <c r="N1092">
        <v>3242770.36206557</v>
      </c>
      <c r="O1092">
        <v>994765.43098505598</v>
      </c>
      <c r="P1092">
        <v>611065.018613694</v>
      </c>
      <c r="Q1092">
        <v>91257.9738888953</v>
      </c>
      <c r="R1092">
        <v>103868.04359022999</v>
      </c>
      <c r="S1092">
        <v>145655.84614190401</v>
      </c>
      <c r="T1092">
        <v>3684122.68</v>
      </c>
      <c r="U1092">
        <v>1359604.14914345</v>
      </c>
      <c r="V1092">
        <v>4347468.2196364803</v>
      </c>
      <c r="W1092">
        <v>623866.94418163702</v>
      </c>
      <c r="X1092">
        <v>0</v>
      </c>
      <c r="Y1092">
        <v>0</v>
      </c>
      <c r="Z1092">
        <v>279.42319245710399</v>
      </c>
      <c r="AA1092">
        <v>72052.502261474699</v>
      </c>
      <c r="AB1092">
        <v>59.739871397997902</v>
      </c>
      <c r="AC1092">
        <v>122601.878862823</v>
      </c>
      <c r="AD1092">
        <v>23053.9672790804</v>
      </c>
      <c r="AE1092">
        <v>0</v>
      </c>
      <c r="AF1092">
        <v>0</v>
      </c>
      <c r="AG1092">
        <v>0</v>
      </c>
      <c r="AH1092">
        <v>0</v>
      </c>
      <c r="AI1092">
        <v>0</v>
      </c>
      <c r="AJ1092">
        <v>5189382.6752853403</v>
      </c>
      <c r="AK1092" s="63">
        <v>17201.851323231</v>
      </c>
      <c r="AL1092">
        <v>396.07192657172499</v>
      </c>
      <c r="AM1092">
        <v>78891.171681099702</v>
      </c>
      <c r="AN1092">
        <v>4989.6606710127198</v>
      </c>
      <c r="AO1092">
        <v>26941.738035268801</v>
      </c>
      <c r="AP1092">
        <v>396.07192657172499</v>
      </c>
      <c r="AQ1092">
        <v>69679.580315536805</v>
      </c>
      <c r="AR1092">
        <v>11951.4756049638</v>
      </c>
      <c r="AS1092">
        <v>17562.552139739098</v>
      </c>
      <c r="AT1092">
        <v>0</v>
      </c>
    </row>
    <row r="1093" spans="1:46" x14ac:dyDescent="0.25">
      <c r="A1093" t="s">
        <v>4011</v>
      </c>
      <c r="B1093">
        <v>2142</v>
      </c>
      <c r="C1093" t="s">
        <v>206</v>
      </c>
      <c r="D1093">
        <v>4596</v>
      </c>
      <c r="E1093" t="s">
        <v>1337</v>
      </c>
      <c r="F1093" t="s">
        <v>2945</v>
      </c>
      <c r="G1093" t="s">
        <v>2903</v>
      </c>
      <c r="H1093" t="s">
        <v>2904</v>
      </c>
      <c r="I1093" t="s">
        <v>2895</v>
      </c>
      <c r="J1093">
        <v>436.42250584066801</v>
      </c>
      <c r="K1093">
        <v>1</v>
      </c>
      <c r="L1093">
        <v>2</v>
      </c>
      <c r="M1093">
        <v>2</v>
      </c>
      <c r="N1093">
        <v>5963773.3562994199</v>
      </c>
      <c r="O1093">
        <v>1905134.8568752001</v>
      </c>
      <c r="P1093">
        <v>880109.88081245997</v>
      </c>
      <c r="Q1093">
        <v>132019.308313299</v>
      </c>
      <c r="R1093">
        <v>439185.79835345101</v>
      </c>
      <c r="S1093">
        <v>210714.56268417501</v>
      </c>
      <c r="T1093">
        <v>7353337.5499999998</v>
      </c>
      <c r="U1093">
        <v>1966885.65065382</v>
      </c>
      <c r="V1093">
        <v>8296399.7013678001</v>
      </c>
      <c r="W1093">
        <v>919097.33480275597</v>
      </c>
      <c r="X1093">
        <v>0</v>
      </c>
      <c r="Y1093">
        <v>0</v>
      </c>
      <c r="Z1093">
        <v>404.23050198103903</v>
      </c>
      <c r="AA1093">
        <v>104235.510667631</v>
      </c>
      <c r="AB1093">
        <v>86.423313652472203</v>
      </c>
      <c r="AC1093">
        <v>177363.29830297001</v>
      </c>
      <c r="AD1093">
        <v>33351.264381204601</v>
      </c>
      <c r="AE1093">
        <v>0</v>
      </c>
      <c r="AF1093">
        <v>0</v>
      </c>
      <c r="AG1093">
        <v>0</v>
      </c>
      <c r="AH1093">
        <v>0</v>
      </c>
      <c r="AI1093">
        <v>0</v>
      </c>
      <c r="AJ1093">
        <v>9530937.7633379791</v>
      </c>
      <c r="AK1093" s="63">
        <v>21838.786120754299</v>
      </c>
      <c r="AL1093">
        <v>396.07192657172499</v>
      </c>
      <c r="AM1093">
        <v>78891.171681099702</v>
      </c>
      <c r="AN1093">
        <v>4989.6606710127198</v>
      </c>
      <c r="AO1093">
        <v>26941.738035268801</v>
      </c>
      <c r="AP1093">
        <v>396.07192657172499</v>
      </c>
      <c r="AQ1093">
        <v>78891.171681099702</v>
      </c>
      <c r="AR1093">
        <v>12573.8256879934</v>
      </c>
      <c r="AS1093">
        <v>26941.738035268801</v>
      </c>
      <c r="AT1093">
        <v>0</v>
      </c>
    </row>
    <row r="1094" spans="1:46" x14ac:dyDescent="0.25">
      <c r="A1094" t="s">
        <v>4012</v>
      </c>
      <c r="B1094">
        <v>2142</v>
      </c>
      <c r="C1094" t="s">
        <v>206</v>
      </c>
      <c r="D1094">
        <v>759</v>
      </c>
      <c r="E1094" t="s">
        <v>1338</v>
      </c>
      <c r="F1094" t="s">
        <v>2892</v>
      </c>
      <c r="G1094" t="s">
        <v>2893</v>
      </c>
      <c r="H1094" t="s">
        <v>2894</v>
      </c>
      <c r="I1094" t="s">
        <v>2895</v>
      </c>
      <c r="J1094">
        <v>308.06043956042902</v>
      </c>
      <c r="K1094">
        <v>1</v>
      </c>
      <c r="L1094">
        <v>2</v>
      </c>
      <c r="M1094">
        <v>2</v>
      </c>
      <c r="N1094">
        <v>2691406.1512605599</v>
      </c>
      <c r="O1094">
        <v>806526.84546853299</v>
      </c>
      <c r="P1094">
        <v>624020.74032538303</v>
      </c>
      <c r="Q1094">
        <v>93189.341991237205</v>
      </c>
      <c r="R1094">
        <v>106066.289044233</v>
      </c>
      <c r="S1094">
        <v>148738.481479618</v>
      </c>
      <c r="T1094">
        <v>2932830.79</v>
      </c>
      <c r="U1094">
        <v>1388378.5780899499</v>
      </c>
      <c r="V1094">
        <v>3845459.1353747402</v>
      </c>
      <c r="W1094">
        <v>401826.48260509199</v>
      </c>
      <c r="X1094">
        <v>0</v>
      </c>
      <c r="Y1094">
        <v>0</v>
      </c>
      <c r="Z1094">
        <v>285.33685696189798</v>
      </c>
      <c r="AA1094">
        <v>73577.409057358105</v>
      </c>
      <c r="AB1094">
        <v>61.004195786752902</v>
      </c>
      <c r="AC1094">
        <v>125196.60399239</v>
      </c>
      <c r="AD1094">
        <v>23541.877487227801</v>
      </c>
      <c r="AE1094">
        <v>0</v>
      </c>
      <c r="AF1094">
        <v>0</v>
      </c>
      <c r="AG1094">
        <v>0</v>
      </c>
      <c r="AH1094">
        <v>0</v>
      </c>
      <c r="AI1094">
        <v>0</v>
      </c>
      <c r="AJ1094">
        <v>4469947.84956956</v>
      </c>
      <c r="AK1094" s="63">
        <v>14509.9703679827</v>
      </c>
      <c r="AL1094">
        <v>396.07192657172499</v>
      </c>
      <c r="AM1094">
        <v>78891.171681099702</v>
      </c>
      <c r="AN1094">
        <v>4989.6606710127198</v>
      </c>
      <c r="AO1094">
        <v>26941.738035268801</v>
      </c>
      <c r="AP1094">
        <v>396.07192657172499</v>
      </c>
      <c r="AQ1094">
        <v>69679.580315536805</v>
      </c>
      <c r="AR1094">
        <v>11951.4756049638</v>
      </c>
      <c r="AS1094">
        <v>17562.552139739098</v>
      </c>
      <c r="AT1094">
        <v>0</v>
      </c>
    </row>
    <row r="1095" spans="1:46" x14ac:dyDescent="0.25">
      <c r="A1095" t="s">
        <v>4013</v>
      </c>
      <c r="B1095">
        <v>2142</v>
      </c>
      <c r="C1095" t="s">
        <v>206</v>
      </c>
      <c r="D1095">
        <v>2142</v>
      </c>
      <c r="E1095" t="s">
        <v>206</v>
      </c>
      <c r="F1095" t="s">
        <v>1871</v>
      </c>
      <c r="G1095" t="s">
        <v>1871</v>
      </c>
      <c r="H1095" t="s">
        <v>2899</v>
      </c>
      <c r="I1095" t="s">
        <v>2895</v>
      </c>
      <c r="J1095">
        <v>157.004625050562</v>
      </c>
      <c r="K1095">
        <v>1</v>
      </c>
      <c r="L1095">
        <v>5</v>
      </c>
      <c r="M1095">
        <v>2</v>
      </c>
      <c r="N1095">
        <v>130307.160486179</v>
      </c>
      <c r="O1095">
        <v>159112.79668033301</v>
      </c>
      <c r="P1095">
        <v>316622.81388096802</v>
      </c>
      <c r="Q1095">
        <v>47494.438815058398</v>
      </c>
      <c r="R1095">
        <v>54057.242681521697</v>
      </c>
      <c r="S1095">
        <v>75805.350237827399</v>
      </c>
      <c r="T1095">
        <v>0</v>
      </c>
      <c r="U1095">
        <v>707594.45254405995</v>
      </c>
      <c r="V1095">
        <v>473971.18891577597</v>
      </c>
      <c r="W1095">
        <v>195947.63515443701</v>
      </c>
      <c r="X1095">
        <v>0</v>
      </c>
      <c r="Y1095">
        <v>0</v>
      </c>
      <c r="Z1095">
        <v>145.42343153289201</v>
      </c>
      <c r="AA1095">
        <v>37499.113932726497</v>
      </c>
      <c r="AB1095">
        <v>31.0911095877062</v>
      </c>
      <c r="AC1095">
        <v>63807.108421570301</v>
      </c>
      <c r="AD1095">
        <v>11998.241816257099</v>
      </c>
      <c r="AE1095">
        <v>0</v>
      </c>
      <c r="AF1095">
        <v>0</v>
      </c>
      <c r="AG1095">
        <v>0</v>
      </c>
      <c r="AH1095">
        <v>0</v>
      </c>
      <c r="AI1095">
        <v>0</v>
      </c>
      <c r="AJ1095">
        <v>783399.802781887</v>
      </c>
      <c r="AK1095" s="63">
        <v>4989.6606710127198</v>
      </c>
      <c r="AL1095">
        <v>396.07192657172499</v>
      </c>
      <c r="AM1095">
        <v>78891.171681099702</v>
      </c>
      <c r="AN1095">
        <v>4989.6606710127198</v>
      </c>
      <c r="AO1095">
        <v>26941.738035268801</v>
      </c>
      <c r="AP1095">
        <v>539.66620917061095</v>
      </c>
      <c r="AQ1095">
        <v>36189.915802998497</v>
      </c>
      <c r="AR1095">
        <v>4989.6606710127198</v>
      </c>
      <c r="AS1095">
        <v>4989.6606710127198</v>
      </c>
      <c r="AT1095">
        <v>0</v>
      </c>
    </row>
    <row r="1096" spans="1:46" x14ac:dyDescent="0.25">
      <c r="A1096" t="s">
        <v>4014</v>
      </c>
      <c r="B1096">
        <v>2142</v>
      </c>
      <c r="C1096" t="s">
        <v>206</v>
      </c>
      <c r="D1096">
        <v>760</v>
      </c>
      <c r="E1096" t="s">
        <v>1339</v>
      </c>
      <c r="F1096" t="s">
        <v>2892</v>
      </c>
      <c r="G1096" t="s">
        <v>2893</v>
      </c>
      <c r="H1096" t="s">
        <v>2894</v>
      </c>
      <c r="I1096" t="s">
        <v>2895</v>
      </c>
      <c r="J1096">
        <v>423.85549450548501</v>
      </c>
      <c r="K1096">
        <v>1</v>
      </c>
      <c r="L1096">
        <v>1</v>
      </c>
      <c r="M1096">
        <v>2</v>
      </c>
      <c r="N1096">
        <v>3876779.2014381699</v>
      </c>
      <c r="O1096">
        <v>948013.352633495</v>
      </c>
      <c r="P1096">
        <v>858847.77248537005</v>
      </c>
      <c r="Q1096">
        <v>128217.744182594</v>
      </c>
      <c r="R1096">
        <v>150324.29230534201</v>
      </c>
      <c r="S1096">
        <v>204646.92808169499</v>
      </c>
      <c r="T1096">
        <v>4051934.2</v>
      </c>
      <c r="U1096">
        <v>1910248.16304497</v>
      </c>
      <c r="V1096">
        <v>5309815.4371660901</v>
      </c>
      <c r="W1096">
        <v>546267.04536113201</v>
      </c>
      <c r="X1096">
        <v>0</v>
      </c>
      <c r="Y1096">
        <v>0</v>
      </c>
      <c r="Z1096">
        <v>392.59047601437499</v>
      </c>
      <c r="AA1096">
        <v>101233.99533201499</v>
      </c>
      <c r="AB1096">
        <v>4473.2947097244896</v>
      </c>
      <c r="AC1096">
        <v>172256.03057413199</v>
      </c>
      <c r="AD1096">
        <v>32390.897507562499</v>
      </c>
      <c r="AE1096">
        <v>0</v>
      </c>
      <c r="AF1096">
        <v>0</v>
      </c>
      <c r="AG1096">
        <v>0</v>
      </c>
      <c r="AH1096">
        <v>0</v>
      </c>
      <c r="AI1096">
        <v>0</v>
      </c>
      <c r="AJ1096">
        <v>6166829.2911266703</v>
      </c>
      <c r="AK1096" s="63">
        <v>14549.367345872301</v>
      </c>
      <c r="AL1096">
        <v>396.07192657172499</v>
      </c>
      <c r="AM1096">
        <v>78891.171681099702</v>
      </c>
      <c r="AN1096">
        <v>4989.6606710127198</v>
      </c>
      <c r="AO1096">
        <v>26941.738035268801</v>
      </c>
      <c r="AP1096">
        <v>396.07192657172499</v>
      </c>
      <c r="AQ1096">
        <v>69679.580315536805</v>
      </c>
      <c r="AR1096">
        <v>11951.4756049638</v>
      </c>
      <c r="AS1096">
        <v>17562.552139739098</v>
      </c>
      <c r="AT1096">
        <v>0</v>
      </c>
    </row>
    <row r="1097" spans="1:46" x14ac:dyDescent="0.25">
      <c r="A1097" t="s">
        <v>4015</v>
      </c>
      <c r="B1097">
        <v>2142</v>
      </c>
      <c r="C1097" t="s">
        <v>206</v>
      </c>
      <c r="D1097">
        <v>741</v>
      </c>
      <c r="E1097" t="s">
        <v>1232</v>
      </c>
      <c r="F1097" t="s">
        <v>2892</v>
      </c>
      <c r="G1097" t="s">
        <v>2893</v>
      </c>
      <c r="H1097" t="s">
        <v>2894</v>
      </c>
      <c r="I1097" t="s">
        <v>2895</v>
      </c>
      <c r="J1097">
        <v>538.33076923073804</v>
      </c>
      <c r="K1097">
        <v>5</v>
      </c>
      <c r="L1097">
        <v>1</v>
      </c>
      <c r="M1097">
        <v>2</v>
      </c>
      <c r="N1097">
        <v>4251873.5301711503</v>
      </c>
      <c r="O1097">
        <v>1322667.42829678</v>
      </c>
      <c r="P1097">
        <v>1089813.3045995799</v>
      </c>
      <c r="Q1097">
        <v>162846.90832043099</v>
      </c>
      <c r="R1097">
        <v>185521.68061114999</v>
      </c>
      <c r="S1097">
        <v>259918.155227549</v>
      </c>
      <c r="T1097">
        <v>4586553.1399999997</v>
      </c>
      <c r="U1097">
        <v>2426169.7119990899</v>
      </c>
      <c r="V1097">
        <v>6172212.9391309097</v>
      </c>
      <c r="W1097">
        <v>711156.81311773602</v>
      </c>
      <c r="X1097">
        <v>0</v>
      </c>
      <c r="Y1097">
        <v>0</v>
      </c>
      <c r="Z1097">
        <v>498.621666311193</v>
      </c>
      <c r="AA1097">
        <v>128575.364212199</v>
      </c>
      <c r="AB1097">
        <v>279.113871925409</v>
      </c>
      <c r="AC1097">
        <v>218779.094870047</v>
      </c>
      <c r="AD1097">
        <v>41139.060357502203</v>
      </c>
      <c r="AE1097">
        <v>0</v>
      </c>
      <c r="AF1097">
        <v>0</v>
      </c>
      <c r="AG1097">
        <v>0</v>
      </c>
      <c r="AH1097">
        <v>0</v>
      </c>
      <c r="AI1097">
        <v>0</v>
      </c>
      <c r="AJ1097">
        <v>7272641.0072266404</v>
      </c>
      <c r="AK1097" s="63">
        <v>13509.614205443</v>
      </c>
      <c r="AL1097">
        <v>396.07192657172499</v>
      </c>
      <c r="AM1097">
        <v>78891.171681099702</v>
      </c>
      <c r="AN1097">
        <v>4989.6606710127198</v>
      </c>
      <c r="AO1097">
        <v>26941.738035268801</v>
      </c>
      <c r="AP1097">
        <v>396.07192657172499</v>
      </c>
      <c r="AQ1097">
        <v>69679.580315536805</v>
      </c>
      <c r="AR1097">
        <v>11951.4756049638</v>
      </c>
      <c r="AS1097">
        <v>17562.552139739098</v>
      </c>
      <c r="AT1097">
        <v>0</v>
      </c>
    </row>
    <row r="1098" spans="1:46" x14ac:dyDescent="0.25">
      <c r="A1098" t="s">
        <v>4016</v>
      </c>
      <c r="B1098">
        <v>2142</v>
      </c>
      <c r="C1098" t="s">
        <v>206</v>
      </c>
      <c r="D1098">
        <v>775</v>
      </c>
      <c r="E1098" t="s">
        <v>1340</v>
      </c>
      <c r="F1098" t="s">
        <v>2892</v>
      </c>
      <c r="G1098" t="s">
        <v>2903</v>
      </c>
      <c r="H1098" t="s">
        <v>2904</v>
      </c>
      <c r="I1098" t="s">
        <v>2895</v>
      </c>
      <c r="J1098">
        <v>2022.7736479995699</v>
      </c>
      <c r="K1098">
        <v>1</v>
      </c>
      <c r="L1098">
        <v>1</v>
      </c>
      <c r="M1098">
        <v>2</v>
      </c>
      <c r="N1098">
        <v>13363170.997693</v>
      </c>
      <c r="O1098">
        <v>5525814.3884364897</v>
      </c>
      <c r="P1098">
        <v>4180910.3308837302</v>
      </c>
      <c r="Q1098">
        <v>641503.29224058404</v>
      </c>
      <c r="R1098">
        <v>3197184.9365109801</v>
      </c>
      <c r="S1098">
        <v>976640.43201959401</v>
      </c>
      <c r="T1098">
        <v>17792270.260000002</v>
      </c>
      <c r="U1098">
        <v>9116313.6857647691</v>
      </c>
      <c r="V1098">
        <v>20491900.461791702</v>
      </c>
      <c r="W1098">
        <v>5930551.5500110099</v>
      </c>
      <c r="X1098">
        <v>0</v>
      </c>
      <c r="Y1098">
        <v>0</v>
      </c>
      <c r="Z1098">
        <v>1873.5670048679999</v>
      </c>
      <c r="AA1098">
        <v>483120.92374364898</v>
      </c>
      <c r="AB1098">
        <v>1137.4432136048599</v>
      </c>
      <c r="AC1098">
        <v>822060.73501744797</v>
      </c>
      <c r="AD1098">
        <v>154579.69700214599</v>
      </c>
      <c r="AE1098">
        <v>0</v>
      </c>
      <c r="AF1098">
        <v>0</v>
      </c>
      <c r="AG1098">
        <v>0</v>
      </c>
      <c r="AH1098">
        <v>0</v>
      </c>
      <c r="AI1098">
        <v>0</v>
      </c>
      <c r="AJ1098">
        <v>27885224.377784401</v>
      </c>
      <c r="AK1098" s="63">
        <v>13785.6375602686</v>
      </c>
      <c r="AL1098">
        <v>396.07192657172499</v>
      </c>
      <c r="AM1098">
        <v>78891.171681099702</v>
      </c>
      <c r="AN1098">
        <v>4989.6606710127198</v>
      </c>
      <c r="AO1098">
        <v>26941.738035268801</v>
      </c>
      <c r="AP1098">
        <v>396.07192657172499</v>
      </c>
      <c r="AQ1098">
        <v>78891.171681099702</v>
      </c>
      <c r="AR1098">
        <v>12573.8256879934</v>
      </c>
      <c r="AS1098">
        <v>26941.738035268801</v>
      </c>
      <c r="AT1098">
        <v>0</v>
      </c>
    </row>
    <row r="1099" spans="1:46" x14ac:dyDescent="0.25">
      <c r="A1099" t="s">
        <v>4017</v>
      </c>
      <c r="B1099">
        <v>2142</v>
      </c>
      <c r="C1099" t="s">
        <v>206</v>
      </c>
      <c r="D1099">
        <v>774</v>
      </c>
      <c r="E1099" t="s">
        <v>1341</v>
      </c>
      <c r="F1099" t="s">
        <v>2892</v>
      </c>
      <c r="G1099" t="s">
        <v>2903</v>
      </c>
      <c r="H1099" t="s">
        <v>2904</v>
      </c>
      <c r="I1099" t="s">
        <v>2895</v>
      </c>
      <c r="J1099">
        <v>1661.55369031132</v>
      </c>
      <c r="K1099">
        <v>1</v>
      </c>
      <c r="L1099">
        <v>1</v>
      </c>
      <c r="M1099">
        <v>2</v>
      </c>
      <c r="N1099">
        <v>11978058.287565099</v>
      </c>
      <c r="O1099">
        <v>5237259.7281100396</v>
      </c>
      <c r="P1099">
        <v>3452819.23902654</v>
      </c>
      <c r="Q1099">
        <v>502625.70326837001</v>
      </c>
      <c r="R1099">
        <v>574610.96905955905</v>
      </c>
      <c r="S1099">
        <v>802235.344292828</v>
      </c>
      <c r="T1099">
        <v>14257020.17</v>
      </c>
      <c r="U1099">
        <v>7488353.7570296004</v>
      </c>
      <c r="V1099">
        <v>18321950.737934299</v>
      </c>
      <c r="W1099">
        <v>3022176.10362361</v>
      </c>
      <c r="X1099">
        <v>0</v>
      </c>
      <c r="Y1099">
        <v>0</v>
      </c>
      <c r="Z1099">
        <v>1538.9918560895801</v>
      </c>
      <c r="AA1099">
        <v>396846.85160237103</v>
      </c>
      <c r="AB1099">
        <v>2861.2420132587799</v>
      </c>
      <c r="AC1099">
        <v>675259.95767202403</v>
      </c>
      <c r="AD1099">
        <v>126975.386620804</v>
      </c>
      <c r="AE1099">
        <v>0</v>
      </c>
      <c r="AF1099">
        <v>0</v>
      </c>
      <c r="AG1099">
        <v>0</v>
      </c>
      <c r="AH1099">
        <v>0</v>
      </c>
      <c r="AI1099">
        <v>0</v>
      </c>
      <c r="AJ1099">
        <v>22547609.271322399</v>
      </c>
      <c r="AK1099" s="63">
        <v>13570.1960176187</v>
      </c>
      <c r="AL1099">
        <v>396.07192657172499</v>
      </c>
      <c r="AM1099">
        <v>78891.171681099702</v>
      </c>
      <c r="AN1099">
        <v>4989.6606710127198</v>
      </c>
      <c r="AO1099">
        <v>26941.738035268801</v>
      </c>
      <c r="AP1099">
        <v>396.07192657172499</v>
      </c>
      <c r="AQ1099">
        <v>78891.171681099702</v>
      </c>
      <c r="AR1099">
        <v>12573.8256879934</v>
      </c>
      <c r="AS1099">
        <v>26941.738035268801</v>
      </c>
      <c r="AT1099">
        <v>0</v>
      </c>
    </row>
    <row r="1100" spans="1:46" x14ac:dyDescent="0.25">
      <c r="A1100" t="s">
        <v>4018</v>
      </c>
      <c r="B1100">
        <v>2142</v>
      </c>
      <c r="C1100" t="s">
        <v>206</v>
      </c>
      <c r="D1100">
        <v>1331</v>
      </c>
      <c r="E1100" t="s">
        <v>1342</v>
      </c>
      <c r="F1100" t="s">
        <v>2892</v>
      </c>
      <c r="G1100" t="s">
        <v>2911</v>
      </c>
      <c r="H1100" t="s">
        <v>2894</v>
      </c>
      <c r="I1100" t="s">
        <v>2895</v>
      </c>
      <c r="J1100">
        <v>1127.7899378874899</v>
      </c>
      <c r="K1100">
        <v>3</v>
      </c>
      <c r="L1100">
        <v>1</v>
      </c>
      <c r="M1100">
        <v>2</v>
      </c>
      <c r="N1100">
        <v>8048108.9970822902</v>
      </c>
      <c r="O1100">
        <v>2468593.8800064302</v>
      </c>
      <c r="P1100">
        <v>2281849.3224872299</v>
      </c>
      <c r="Q1100">
        <v>341160.33323213301</v>
      </c>
      <c r="R1100">
        <v>388302.02834170603</v>
      </c>
      <c r="S1100">
        <v>544522.24709129799</v>
      </c>
      <c r="T1100">
        <v>8445247.7100000009</v>
      </c>
      <c r="U1100">
        <v>5082766.85114979</v>
      </c>
      <c r="V1100">
        <v>11704608.5728152</v>
      </c>
      <c r="W1100">
        <v>1552775.7780289799</v>
      </c>
      <c r="X1100">
        <v>0</v>
      </c>
      <c r="Y1100">
        <v>0</v>
      </c>
      <c r="Z1100">
        <v>1044.60032793969</v>
      </c>
      <c r="AA1100">
        <v>269362.27744505001</v>
      </c>
      <c r="AB1100">
        <v>223.33253265297199</v>
      </c>
      <c r="AC1100">
        <v>458336.91090545</v>
      </c>
      <c r="AD1100">
        <v>86185.3361858477</v>
      </c>
      <c r="AE1100">
        <v>0</v>
      </c>
      <c r="AF1100">
        <v>0</v>
      </c>
      <c r="AG1100">
        <v>0</v>
      </c>
      <c r="AH1100">
        <v>0</v>
      </c>
      <c r="AI1100">
        <v>0</v>
      </c>
      <c r="AJ1100">
        <v>14072536.808241099</v>
      </c>
      <c r="AK1100" s="63">
        <v>12477.976913503</v>
      </c>
      <c r="AL1100">
        <v>396.07192657172499</v>
      </c>
      <c r="AM1100">
        <v>78891.171681099702</v>
      </c>
      <c r="AN1100">
        <v>4989.6606710127198</v>
      </c>
      <c r="AO1100">
        <v>26941.738035268801</v>
      </c>
      <c r="AP1100">
        <v>3712.8033307938799</v>
      </c>
      <c r="AQ1100">
        <v>25435.7452526624</v>
      </c>
      <c r="AR1100">
        <v>5881.84376065993</v>
      </c>
      <c r="AS1100">
        <v>13370.271938190799</v>
      </c>
      <c r="AT1100">
        <v>0</v>
      </c>
    </row>
    <row r="1101" spans="1:46" x14ac:dyDescent="0.25">
      <c r="A1101" t="s">
        <v>4019</v>
      </c>
      <c r="B1101">
        <v>2142</v>
      </c>
      <c r="C1101" t="s">
        <v>206</v>
      </c>
      <c r="D1101">
        <v>4859</v>
      </c>
      <c r="E1101" t="s">
        <v>1343</v>
      </c>
      <c r="F1101" t="s">
        <v>2892</v>
      </c>
      <c r="G1101" t="s">
        <v>2911</v>
      </c>
      <c r="H1101" t="s">
        <v>2894</v>
      </c>
      <c r="I1101" t="s">
        <v>2895</v>
      </c>
      <c r="J1101">
        <v>657.99660714409697</v>
      </c>
      <c r="K1101">
        <v>1</v>
      </c>
      <c r="L1101">
        <v>1</v>
      </c>
      <c r="M1101">
        <v>2</v>
      </c>
      <c r="N1101">
        <v>4771475.3155658897</v>
      </c>
      <c r="O1101">
        <v>1588840.35317178</v>
      </c>
      <c r="P1101">
        <v>1331240.69734682</v>
      </c>
      <c r="Q1101">
        <v>199046.23566635101</v>
      </c>
      <c r="R1101">
        <v>228239.658014733</v>
      </c>
      <c r="S1101">
        <v>317695.50256113202</v>
      </c>
      <c r="T1101">
        <v>5153357.97</v>
      </c>
      <c r="U1101">
        <v>2965484.2897655698</v>
      </c>
      <c r="V1101">
        <v>7091096.6692700898</v>
      </c>
      <c r="W1101">
        <v>868160.25756653305</v>
      </c>
      <c r="X1101">
        <v>0</v>
      </c>
      <c r="Y1101">
        <v>0</v>
      </c>
      <c r="Z1101">
        <v>609.46054625511397</v>
      </c>
      <c r="AA1101">
        <v>157156.451478406</v>
      </c>
      <c r="AB1101">
        <v>1819.4209042852599</v>
      </c>
      <c r="AC1101">
        <v>267411.61822174297</v>
      </c>
      <c r="AD1101">
        <v>50283.884339388896</v>
      </c>
      <c r="AE1101">
        <v>0</v>
      </c>
      <c r="AF1101">
        <v>0</v>
      </c>
      <c r="AG1101">
        <v>0</v>
      </c>
      <c r="AH1101">
        <v>0</v>
      </c>
      <c r="AI1101">
        <v>0</v>
      </c>
      <c r="AJ1101">
        <v>8436537.7623267006</v>
      </c>
      <c r="AK1101" s="63">
        <v>12821.5520729564</v>
      </c>
      <c r="AL1101">
        <v>396.07192657172499</v>
      </c>
      <c r="AM1101">
        <v>78891.171681099702</v>
      </c>
      <c r="AN1101">
        <v>4989.6606710127198</v>
      </c>
      <c r="AO1101">
        <v>26941.738035268801</v>
      </c>
      <c r="AP1101">
        <v>3712.8033307938799</v>
      </c>
      <c r="AQ1101">
        <v>25435.7452526624</v>
      </c>
      <c r="AR1101">
        <v>5881.84376065993</v>
      </c>
      <c r="AS1101">
        <v>13370.271938190799</v>
      </c>
      <c r="AT1101">
        <v>0</v>
      </c>
    </row>
    <row r="1102" spans="1:46" x14ac:dyDescent="0.25">
      <c r="A1102" t="s">
        <v>4020</v>
      </c>
      <c r="B1102">
        <v>2142</v>
      </c>
      <c r="C1102" t="s">
        <v>206</v>
      </c>
      <c r="D1102">
        <v>761</v>
      </c>
      <c r="E1102" t="s">
        <v>1344</v>
      </c>
      <c r="F1102" t="s">
        <v>2892</v>
      </c>
      <c r="G1102" t="s">
        <v>2893</v>
      </c>
      <c r="H1102" t="s">
        <v>2894</v>
      </c>
      <c r="I1102" t="s">
        <v>2895</v>
      </c>
      <c r="J1102">
        <v>550.24285714284304</v>
      </c>
      <c r="K1102">
        <v>1</v>
      </c>
      <c r="L1102">
        <v>1</v>
      </c>
      <c r="M1102">
        <v>2</v>
      </c>
      <c r="N1102">
        <v>4038474.15644889</v>
      </c>
      <c r="O1102">
        <v>1159486.4451643899</v>
      </c>
      <c r="P1102">
        <v>1114441.1239549399</v>
      </c>
      <c r="Q1102">
        <v>166450.355864215</v>
      </c>
      <c r="R1102">
        <v>189450.54422929001</v>
      </c>
      <c r="S1102">
        <v>265669.57812958199</v>
      </c>
      <c r="T1102">
        <v>4188447.06</v>
      </c>
      <c r="U1102">
        <v>2479855.5656617298</v>
      </c>
      <c r="V1102">
        <v>5841225.61703155</v>
      </c>
      <c r="W1102">
        <v>695037.933670272</v>
      </c>
      <c r="X1102">
        <v>0</v>
      </c>
      <c r="Y1102">
        <v>0</v>
      </c>
      <c r="Z1102">
        <v>509.65507822719201</v>
      </c>
      <c r="AA1102">
        <v>131420.457098149</v>
      </c>
      <c r="AB1102">
        <v>108.96278352164001</v>
      </c>
      <c r="AC1102">
        <v>223620.19993106101</v>
      </c>
      <c r="AD1102">
        <v>42049.378198520797</v>
      </c>
      <c r="AE1102">
        <v>0</v>
      </c>
      <c r="AF1102">
        <v>0</v>
      </c>
      <c r="AG1102">
        <v>0</v>
      </c>
      <c r="AH1102">
        <v>0</v>
      </c>
      <c r="AI1102">
        <v>0</v>
      </c>
      <c r="AJ1102">
        <v>6933972.2037913101</v>
      </c>
      <c r="AK1102" s="63">
        <v>12601.6578203236</v>
      </c>
      <c r="AL1102">
        <v>396.07192657172499</v>
      </c>
      <c r="AM1102">
        <v>78891.171681099702</v>
      </c>
      <c r="AN1102">
        <v>4989.6606710127198</v>
      </c>
      <c r="AO1102">
        <v>26941.738035268801</v>
      </c>
      <c r="AP1102">
        <v>396.07192657172499</v>
      </c>
      <c r="AQ1102">
        <v>69679.580315536805</v>
      </c>
      <c r="AR1102">
        <v>11951.4756049638</v>
      </c>
      <c r="AS1102">
        <v>17562.552139739098</v>
      </c>
      <c r="AT1102">
        <v>0</v>
      </c>
    </row>
    <row r="1103" spans="1:46" x14ac:dyDescent="0.25">
      <c r="A1103" t="s">
        <v>4021</v>
      </c>
      <c r="B1103">
        <v>2142</v>
      </c>
      <c r="C1103" t="s">
        <v>206</v>
      </c>
      <c r="D1103">
        <v>762</v>
      </c>
      <c r="E1103" t="s">
        <v>1345</v>
      </c>
      <c r="F1103" t="s">
        <v>2892</v>
      </c>
      <c r="G1103" t="s">
        <v>2893</v>
      </c>
      <c r="H1103" t="s">
        <v>2894</v>
      </c>
      <c r="I1103" t="s">
        <v>2895</v>
      </c>
      <c r="J1103">
        <v>606.44835164832102</v>
      </c>
      <c r="K1103">
        <v>5</v>
      </c>
      <c r="L1103">
        <v>1</v>
      </c>
      <c r="M1103">
        <v>2</v>
      </c>
      <c r="N1103">
        <v>4653694.0761468904</v>
      </c>
      <c r="O1103">
        <v>1360263.8860930901</v>
      </c>
      <c r="P1103">
        <v>1226978.0328218101</v>
      </c>
      <c r="Q1103">
        <v>183452.71117063201</v>
      </c>
      <c r="R1103">
        <v>208893.962978978</v>
      </c>
      <c r="S1103">
        <v>292806.85000871198</v>
      </c>
      <c r="T1103">
        <v>4900118.03</v>
      </c>
      <c r="U1103">
        <v>2733164.6392113999</v>
      </c>
      <c r="V1103">
        <v>6663585.05816634</v>
      </c>
      <c r="W1103">
        <v>824079.50971909799</v>
      </c>
      <c r="X1103">
        <v>0</v>
      </c>
      <c r="Y1103">
        <v>0</v>
      </c>
      <c r="Z1103">
        <v>561.71466487540397</v>
      </c>
      <c r="AA1103">
        <v>144844.62368832101</v>
      </c>
      <c r="AB1103">
        <v>211.76297276630899</v>
      </c>
      <c r="AC1103">
        <v>246462.26640294999</v>
      </c>
      <c r="AD1103">
        <v>46344.583605761902</v>
      </c>
      <c r="AE1103">
        <v>0</v>
      </c>
      <c r="AF1103">
        <v>0</v>
      </c>
      <c r="AG1103">
        <v>0</v>
      </c>
      <c r="AH1103">
        <v>0</v>
      </c>
      <c r="AI1103">
        <v>0</v>
      </c>
      <c r="AJ1103">
        <v>7926089.5192201203</v>
      </c>
      <c r="AK1103" s="63">
        <v>13069.685980144999</v>
      </c>
      <c r="AL1103">
        <v>396.07192657172499</v>
      </c>
      <c r="AM1103">
        <v>78891.171681099702</v>
      </c>
      <c r="AN1103">
        <v>4989.6606710127198</v>
      </c>
      <c r="AO1103">
        <v>26941.738035268801</v>
      </c>
      <c r="AP1103">
        <v>396.07192657172499</v>
      </c>
      <c r="AQ1103">
        <v>69679.580315536805</v>
      </c>
      <c r="AR1103">
        <v>11951.4756049638</v>
      </c>
      <c r="AS1103">
        <v>17562.552139739098</v>
      </c>
      <c r="AT1103">
        <v>0</v>
      </c>
    </row>
    <row r="1104" spans="1:46" x14ac:dyDescent="0.25">
      <c r="A1104" t="s">
        <v>4022</v>
      </c>
      <c r="B1104">
        <v>2142</v>
      </c>
      <c r="C1104" t="s">
        <v>206</v>
      </c>
      <c r="D1104">
        <v>4390</v>
      </c>
      <c r="E1104" t="s">
        <v>1346</v>
      </c>
      <c r="F1104" t="s">
        <v>2906</v>
      </c>
      <c r="G1104" t="s">
        <v>2893</v>
      </c>
      <c r="H1104" t="s">
        <v>2894</v>
      </c>
      <c r="I1104" t="s">
        <v>2895</v>
      </c>
      <c r="J1104">
        <v>166.54285714285399</v>
      </c>
      <c r="K1104">
        <v>1</v>
      </c>
      <c r="L1104">
        <v>2</v>
      </c>
      <c r="M1104">
        <v>2</v>
      </c>
      <c r="N1104">
        <v>266780.19740714901</v>
      </c>
      <c r="O1104">
        <v>168779.102899669</v>
      </c>
      <c r="P1104">
        <v>335858.055413111</v>
      </c>
      <c r="Q1104">
        <v>50379.7868127068</v>
      </c>
      <c r="R1104">
        <v>1088225.12942091</v>
      </c>
      <c r="S1104">
        <v>80410.622370243902</v>
      </c>
      <c r="T1104">
        <v>1159440.55</v>
      </c>
      <c r="U1104">
        <v>750581.72195354395</v>
      </c>
      <c r="V1104">
        <v>631322.255792093</v>
      </c>
      <c r="W1104">
        <v>207851.704995926</v>
      </c>
      <c r="X1104">
        <v>0</v>
      </c>
      <c r="Y1104">
        <v>0</v>
      </c>
      <c r="Z1104">
        <v>154.25809128365799</v>
      </c>
      <c r="AA1104">
        <v>1070661.0731399199</v>
      </c>
      <c r="AB1104">
        <v>32.979934322384601</v>
      </c>
      <c r="AC1104">
        <v>67683.471994089094</v>
      </c>
      <c r="AD1104">
        <v>12727.150376154899</v>
      </c>
      <c r="AE1104">
        <v>0</v>
      </c>
      <c r="AF1104">
        <v>0</v>
      </c>
      <c r="AG1104">
        <v>0</v>
      </c>
      <c r="AH1104">
        <v>0</v>
      </c>
      <c r="AI1104">
        <v>0</v>
      </c>
      <c r="AJ1104">
        <v>1990432.89432379</v>
      </c>
      <c r="AK1104" s="63">
        <v>11951.4756049638</v>
      </c>
      <c r="AL1104">
        <v>396.07192657172499</v>
      </c>
      <c r="AM1104">
        <v>78891.171681099702</v>
      </c>
      <c r="AN1104">
        <v>4989.6606710127198</v>
      </c>
      <c r="AO1104">
        <v>26941.738035268801</v>
      </c>
      <c r="AP1104">
        <v>396.07192657172499</v>
      </c>
      <c r="AQ1104">
        <v>69679.580315536805</v>
      </c>
      <c r="AR1104">
        <v>11951.4756049638</v>
      </c>
      <c r="AS1104">
        <v>17562.552139739098</v>
      </c>
      <c r="AT1104">
        <v>0</v>
      </c>
    </row>
    <row r="1105" spans="1:46" x14ac:dyDescent="0.25">
      <c r="A1105" t="s">
        <v>4023</v>
      </c>
      <c r="B1105">
        <v>2142</v>
      </c>
      <c r="C1105" t="s">
        <v>206</v>
      </c>
      <c r="D1105">
        <v>768</v>
      </c>
      <c r="E1105" t="s">
        <v>1347</v>
      </c>
      <c r="F1105" t="s">
        <v>2892</v>
      </c>
      <c r="G1105" t="s">
        <v>2911</v>
      </c>
      <c r="H1105" t="s">
        <v>2894</v>
      </c>
      <c r="I1105" t="s">
        <v>2895</v>
      </c>
      <c r="J1105">
        <v>1208.2352112675301</v>
      </c>
      <c r="K1105">
        <v>4</v>
      </c>
      <c r="L1105">
        <v>1</v>
      </c>
      <c r="M1105">
        <v>2</v>
      </c>
      <c r="N1105">
        <v>8464161.5421895795</v>
      </c>
      <c r="O1105">
        <v>2693811.0882095601</v>
      </c>
      <c r="P1105">
        <v>2445153.96446543</v>
      </c>
      <c r="Q1105">
        <v>365495.30497757398</v>
      </c>
      <c r="R1105">
        <v>415999.617914534</v>
      </c>
      <c r="S1105">
        <v>583363.02723766502</v>
      </c>
      <c r="T1105">
        <v>8939300.8300000001</v>
      </c>
      <c r="U1105">
        <v>5445320.6877566604</v>
      </c>
      <c r="V1105">
        <v>12452109.937134201</v>
      </c>
      <c r="W1105">
        <v>1642577.3133097601</v>
      </c>
      <c r="X1105">
        <v>0</v>
      </c>
      <c r="Y1105">
        <v>0</v>
      </c>
      <c r="Z1105">
        <v>1119.11168518003</v>
      </c>
      <c r="AA1105">
        <v>288575.89278189797</v>
      </c>
      <c r="AB1105">
        <v>239.26284559544999</v>
      </c>
      <c r="AC1105">
        <v>491030.0897141</v>
      </c>
      <c r="AD1105">
        <v>92332.937523564993</v>
      </c>
      <c r="AE1105">
        <v>0</v>
      </c>
      <c r="AF1105">
        <v>0</v>
      </c>
      <c r="AG1105">
        <v>0</v>
      </c>
      <c r="AH1105">
        <v>0</v>
      </c>
      <c r="AI1105">
        <v>0</v>
      </c>
      <c r="AJ1105">
        <v>14967984.5449943</v>
      </c>
      <c r="AK1105" s="63">
        <v>12388.3035400796</v>
      </c>
      <c r="AL1105">
        <v>396.07192657172499</v>
      </c>
      <c r="AM1105">
        <v>78891.171681099702</v>
      </c>
      <c r="AN1105">
        <v>4989.6606710127198</v>
      </c>
      <c r="AO1105">
        <v>26941.738035268801</v>
      </c>
      <c r="AP1105">
        <v>3712.8033307938799</v>
      </c>
      <c r="AQ1105">
        <v>25435.7452526624</v>
      </c>
      <c r="AR1105">
        <v>5881.84376065993</v>
      </c>
      <c r="AS1105">
        <v>13370.271938190799</v>
      </c>
      <c r="AT1105">
        <v>0</v>
      </c>
    </row>
    <row r="1106" spans="1:46" x14ac:dyDescent="0.25">
      <c r="A1106" t="s">
        <v>4024</v>
      </c>
      <c r="B1106">
        <v>2142</v>
      </c>
      <c r="C1106" t="s">
        <v>206</v>
      </c>
      <c r="D1106">
        <v>769</v>
      </c>
      <c r="E1106" t="s">
        <v>1348</v>
      </c>
      <c r="F1106" t="s">
        <v>2892</v>
      </c>
      <c r="G1106" t="s">
        <v>2911</v>
      </c>
      <c r="H1106" t="s">
        <v>2894</v>
      </c>
      <c r="I1106" t="s">
        <v>2895</v>
      </c>
      <c r="J1106">
        <v>714.73466600419897</v>
      </c>
      <c r="K1106">
        <v>1</v>
      </c>
      <c r="L1106">
        <v>1</v>
      </c>
      <c r="M1106">
        <v>2</v>
      </c>
      <c r="N1106">
        <v>4513208.7810252197</v>
      </c>
      <c r="O1106">
        <v>1926754.2994359201</v>
      </c>
      <c r="P1106">
        <v>1446469.10020896</v>
      </c>
      <c r="Q1106">
        <v>216209.693520848</v>
      </c>
      <c r="R1106">
        <v>249375.780538274</v>
      </c>
      <c r="S1106">
        <v>345089.908441337</v>
      </c>
      <c r="T1106">
        <v>5130824.1100000003</v>
      </c>
      <c r="U1106">
        <v>3221193.54472923</v>
      </c>
      <c r="V1106">
        <v>7179338.2347649299</v>
      </c>
      <c r="W1106">
        <v>997877.92381771095</v>
      </c>
      <c r="X1106">
        <v>0</v>
      </c>
      <c r="Y1106">
        <v>0</v>
      </c>
      <c r="Z1106">
        <v>662.01341350532402</v>
      </c>
      <c r="AA1106">
        <v>170707.81617757701</v>
      </c>
      <c r="AB1106">
        <v>3431.6665554977299</v>
      </c>
      <c r="AC1106">
        <v>290470.12030185701</v>
      </c>
      <c r="AD1106">
        <v>54619.788139479599</v>
      </c>
      <c r="AE1106">
        <v>0</v>
      </c>
      <c r="AF1106">
        <v>0</v>
      </c>
      <c r="AG1106">
        <v>0</v>
      </c>
      <c r="AH1106">
        <v>0</v>
      </c>
      <c r="AI1106">
        <v>0</v>
      </c>
      <c r="AJ1106">
        <v>8697107.5631705504</v>
      </c>
      <c r="AK1106" s="63">
        <v>12168.302416045701</v>
      </c>
      <c r="AL1106">
        <v>396.07192657172499</v>
      </c>
      <c r="AM1106">
        <v>78891.171681099702</v>
      </c>
      <c r="AN1106">
        <v>4989.6606710127198</v>
      </c>
      <c r="AO1106">
        <v>26941.738035268801</v>
      </c>
      <c r="AP1106">
        <v>3712.8033307938799</v>
      </c>
      <c r="AQ1106">
        <v>25435.7452526624</v>
      </c>
      <c r="AR1106">
        <v>5881.84376065993</v>
      </c>
      <c r="AS1106">
        <v>13370.271938190799</v>
      </c>
      <c r="AT1106">
        <v>0</v>
      </c>
    </row>
    <row r="1107" spans="1:46" x14ac:dyDescent="0.25">
      <c r="A1107" t="s">
        <v>4025</v>
      </c>
      <c r="B1107">
        <v>2142</v>
      </c>
      <c r="C1107" t="s">
        <v>206</v>
      </c>
      <c r="D1107">
        <v>763</v>
      </c>
      <c r="E1107" t="s">
        <v>928</v>
      </c>
      <c r="F1107" t="s">
        <v>2892</v>
      </c>
      <c r="G1107" t="s">
        <v>2893</v>
      </c>
      <c r="H1107" t="s">
        <v>2894</v>
      </c>
      <c r="I1107" t="s">
        <v>2895</v>
      </c>
      <c r="J1107">
        <v>398.06813186811002</v>
      </c>
      <c r="K1107">
        <v>5</v>
      </c>
      <c r="L1107">
        <v>1</v>
      </c>
      <c r="M1107">
        <v>2</v>
      </c>
      <c r="N1107">
        <v>3432153.9873333499</v>
      </c>
      <c r="O1107">
        <v>1035604.5414938499</v>
      </c>
      <c r="P1107">
        <v>806156.12013046199</v>
      </c>
      <c r="Q1107">
        <v>120416.978335167</v>
      </c>
      <c r="R1107">
        <v>147198.30296862801</v>
      </c>
      <c r="S1107">
        <v>192196.211704349</v>
      </c>
      <c r="T1107">
        <v>3747501.24</v>
      </c>
      <c r="U1107">
        <v>1794028.6902614699</v>
      </c>
      <c r="V1107">
        <v>4861263.9826555001</v>
      </c>
      <c r="W1107">
        <v>574601.44380109804</v>
      </c>
      <c r="X1107">
        <v>0</v>
      </c>
      <c r="Y1107">
        <v>0</v>
      </c>
      <c r="Z1107">
        <v>368.705276685358</v>
      </c>
      <c r="AA1107">
        <v>95074.9204050689</v>
      </c>
      <c r="AB1107">
        <v>10220.878123103401</v>
      </c>
      <c r="AC1107">
        <v>161775.975969502</v>
      </c>
      <c r="AD1107">
        <v>30420.235734846599</v>
      </c>
      <c r="AE1107">
        <v>0</v>
      </c>
      <c r="AF1107">
        <v>0</v>
      </c>
      <c r="AG1107">
        <v>0</v>
      </c>
      <c r="AH1107">
        <v>0</v>
      </c>
      <c r="AI1107">
        <v>0</v>
      </c>
      <c r="AJ1107">
        <v>5733726.1419658102</v>
      </c>
      <c r="AK1107" s="63">
        <v>14403.881353319501</v>
      </c>
      <c r="AL1107">
        <v>396.07192657172499</v>
      </c>
      <c r="AM1107">
        <v>78891.171681099702</v>
      </c>
      <c r="AN1107">
        <v>4989.6606710127198</v>
      </c>
      <c r="AO1107">
        <v>26941.738035268801</v>
      </c>
      <c r="AP1107">
        <v>396.07192657172499</v>
      </c>
      <c r="AQ1107">
        <v>69679.580315536805</v>
      </c>
      <c r="AR1107">
        <v>11951.4756049638</v>
      </c>
      <c r="AS1107">
        <v>17562.552139739098</v>
      </c>
      <c r="AT1107">
        <v>0</v>
      </c>
    </row>
    <row r="1108" spans="1:46" x14ac:dyDescent="0.25">
      <c r="A1108" t="s">
        <v>4026</v>
      </c>
      <c r="B1108">
        <v>2142</v>
      </c>
      <c r="C1108" t="s">
        <v>206</v>
      </c>
      <c r="D1108">
        <v>3374</v>
      </c>
      <c r="E1108" t="s">
        <v>1349</v>
      </c>
      <c r="F1108" t="s">
        <v>2892</v>
      </c>
      <c r="G1108" t="s">
        <v>2893</v>
      </c>
      <c r="H1108" t="s">
        <v>2894</v>
      </c>
      <c r="I1108" t="s">
        <v>2895</v>
      </c>
      <c r="J1108">
        <v>411.43626373624198</v>
      </c>
      <c r="K1108">
        <v>4</v>
      </c>
      <c r="L1108">
        <v>1</v>
      </c>
      <c r="M1108">
        <v>2</v>
      </c>
      <c r="N1108">
        <v>3589991.6581607</v>
      </c>
      <c r="O1108">
        <v>1003237.64327378</v>
      </c>
      <c r="P1108">
        <v>833055.595306442</v>
      </c>
      <c r="Q1108">
        <v>124460.884181114</v>
      </c>
      <c r="R1108">
        <v>142561.90762403401</v>
      </c>
      <c r="S1108">
        <v>198650.645247073</v>
      </c>
      <c r="T1108">
        <v>3839030.99</v>
      </c>
      <c r="U1108">
        <v>1854276.6985460699</v>
      </c>
      <c r="V1108">
        <v>5036702.9282330601</v>
      </c>
      <c r="W1108">
        <v>556971.46158443298</v>
      </c>
      <c r="X1108">
        <v>0</v>
      </c>
      <c r="Y1108">
        <v>0</v>
      </c>
      <c r="Z1108">
        <v>381.08732981800898</v>
      </c>
      <c r="AA1108">
        <v>98267.776028458</v>
      </c>
      <c r="AB1108">
        <v>984.43537029600395</v>
      </c>
      <c r="AC1108">
        <v>167208.82127089999</v>
      </c>
      <c r="AD1108">
        <v>31441.8239761726</v>
      </c>
      <c r="AE1108">
        <v>0</v>
      </c>
      <c r="AF1108">
        <v>0</v>
      </c>
      <c r="AG1108">
        <v>0</v>
      </c>
      <c r="AH1108">
        <v>0</v>
      </c>
      <c r="AI1108">
        <v>0</v>
      </c>
      <c r="AJ1108">
        <v>5891958.33379314</v>
      </c>
      <c r="AK1108" s="63">
        <v>14320.464317579601</v>
      </c>
      <c r="AL1108">
        <v>396.07192657172499</v>
      </c>
      <c r="AM1108">
        <v>78891.171681099702</v>
      </c>
      <c r="AN1108">
        <v>4989.6606710127198</v>
      </c>
      <c r="AO1108">
        <v>26941.738035268801</v>
      </c>
      <c r="AP1108">
        <v>396.07192657172499</v>
      </c>
      <c r="AQ1108">
        <v>69679.580315536805</v>
      </c>
      <c r="AR1108">
        <v>11951.4756049638</v>
      </c>
      <c r="AS1108">
        <v>17562.552139739098</v>
      </c>
      <c r="AT1108">
        <v>0</v>
      </c>
    </row>
    <row r="1109" spans="1:46" x14ac:dyDescent="0.25">
      <c r="A1109" t="s">
        <v>4027</v>
      </c>
      <c r="B1109">
        <v>2142</v>
      </c>
      <c r="C1109" t="s">
        <v>206</v>
      </c>
      <c r="D1109">
        <v>3463</v>
      </c>
      <c r="E1109" t="s">
        <v>1350</v>
      </c>
      <c r="F1109" t="s">
        <v>2892</v>
      </c>
      <c r="G1109" t="s">
        <v>2903</v>
      </c>
      <c r="H1109" t="s">
        <v>2904</v>
      </c>
      <c r="I1109" t="s">
        <v>2895</v>
      </c>
      <c r="J1109">
        <v>1692.7043607196799</v>
      </c>
      <c r="K1109">
        <v>1</v>
      </c>
      <c r="L1109">
        <v>1</v>
      </c>
      <c r="M1109">
        <v>2</v>
      </c>
      <c r="N1109">
        <v>11924129.138987601</v>
      </c>
      <c r="O1109">
        <v>5168687.1925633997</v>
      </c>
      <c r="P1109">
        <v>3519211.71675786</v>
      </c>
      <c r="Q1109">
        <v>512048.88815404603</v>
      </c>
      <c r="R1109">
        <v>582804.044059376</v>
      </c>
      <c r="S1109">
        <v>817275.58581238997</v>
      </c>
      <c r="T1109">
        <v>14078136.189999999</v>
      </c>
      <c r="U1109">
        <v>7628744.7905222997</v>
      </c>
      <c r="V1109">
        <v>18347421.698156901</v>
      </c>
      <c r="W1109">
        <v>2953269.3335661502</v>
      </c>
      <c r="X1109">
        <v>0</v>
      </c>
      <c r="Y1109">
        <v>0</v>
      </c>
      <c r="Z1109">
        <v>1567.8447474223899</v>
      </c>
      <c r="AA1109">
        <v>404286.90337376099</v>
      </c>
      <c r="AB1109">
        <v>335.200678080503</v>
      </c>
      <c r="AC1109">
        <v>687919.67520270497</v>
      </c>
      <c r="AD1109">
        <v>129355.910609685</v>
      </c>
      <c r="AE1109">
        <v>0</v>
      </c>
      <c r="AF1109">
        <v>0</v>
      </c>
      <c r="AG1109">
        <v>0</v>
      </c>
      <c r="AH1109">
        <v>0</v>
      </c>
      <c r="AI1109">
        <v>0</v>
      </c>
      <c r="AJ1109">
        <v>22524156.566334698</v>
      </c>
      <c r="AK1109" s="63">
        <v>13306.6098776742</v>
      </c>
      <c r="AL1109">
        <v>396.07192657172499</v>
      </c>
      <c r="AM1109">
        <v>78891.171681099702</v>
      </c>
      <c r="AN1109">
        <v>4989.6606710127198</v>
      </c>
      <c r="AO1109">
        <v>26941.738035268801</v>
      </c>
      <c r="AP1109">
        <v>396.07192657172499</v>
      </c>
      <c r="AQ1109">
        <v>78891.171681099702</v>
      </c>
      <c r="AR1109">
        <v>12573.8256879934</v>
      </c>
      <c r="AS1109">
        <v>26941.738035268801</v>
      </c>
      <c r="AT1109">
        <v>0</v>
      </c>
    </row>
    <row r="1110" spans="1:46" x14ac:dyDescent="0.25">
      <c r="A1110" t="s">
        <v>4028</v>
      </c>
      <c r="B1110">
        <v>2142</v>
      </c>
      <c r="C1110" t="s">
        <v>206</v>
      </c>
      <c r="D1110">
        <v>770</v>
      </c>
      <c r="E1110" t="s">
        <v>1351</v>
      </c>
      <c r="F1110" t="s">
        <v>2892</v>
      </c>
      <c r="G1110" t="s">
        <v>2911</v>
      </c>
      <c r="H1110" t="s">
        <v>2894</v>
      </c>
      <c r="I1110" t="s">
        <v>2895</v>
      </c>
      <c r="J1110">
        <v>782.656762244579</v>
      </c>
      <c r="K1110">
        <v>1</v>
      </c>
      <c r="L1110">
        <v>1</v>
      </c>
      <c r="M1110">
        <v>2</v>
      </c>
      <c r="N1110">
        <v>5875135.5517890304</v>
      </c>
      <c r="O1110">
        <v>2121511.0561743099</v>
      </c>
      <c r="P1110">
        <v>1583575.0919332099</v>
      </c>
      <c r="Q1110">
        <v>236756.36113041901</v>
      </c>
      <c r="R1110">
        <v>269471.46633014298</v>
      </c>
      <c r="S1110">
        <v>377884.21811680798</v>
      </c>
      <c r="T1110">
        <v>6559142.0800000001</v>
      </c>
      <c r="U1110">
        <v>3527307.4473571102</v>
      </c>
      <c r="V1110">
        <v>8792713.9031226803</v>
      </c>
      <c r="W1110">
        <v>1105925.3263697999</v>
      </c>
      <c r="X1110">
        <v>0</v>
      </c>
      <c r="Y1110">
        <v>0</v>
      </c>
      <c r="Z1110">
        <v>724.92534561562002</v>
      </c>
      <c r="AA1110">
        <v>186930.38557416201</v>
      </c>
      <c r="AB1110">
        <v>154.986944853816</v>
      </c>
      <c r="AC1110">
        <v>318073.84571844601</v>
      </c>
      <c r="AD1110">
        <v>59810.372398361797</v>
      </c>
      <c r="AE1110">
        <v>0</v>
      </c>
      <c r="AF1110">
        <v>0</v>
      </c>
      <c r="AG1110">
        <v>0</v>
      </c>
      <c r="AH1110">
        <v>0</v>
      </c>
      <c r="AI1110">
        <v>0</v>
      </c>
      <c r="AJ1110">
        <v>10464333.745473901</v>
      </c>
      <c r="AK1110" s="63">
        <v>13370.271938190799</v>
      </c>
      <c r="AL1110">
        <v>396.07192657172499</v>
      </c>
      <c r="AM1110">
        <v>78891.171681099702</v>
      </c>
      <c r="AN1110">
        <v>4989.6606710127198</v>
      </c>
      <c r="AO1110">
        <v>26941.738035268801</v>
      </c>
      <c r="AP1110">
        <v>3712.8033307938799</v>
      </c>
      <c r="AQ1110">
        <v>25435.7452526624</v>
      </c>
      <c r="AR1110">
        <v>5881.84376065993</v>
      </c>
      <c r="AS1110">
        <v>13370.271938190799</v>
      </c>
      <c r="AT1110">
        <v>0</v>
      </c>
    </row>
    <row r="1111" spans="1:46" x14ac:dyDescent="0.25">
      <c r="A1111" t="s">
        <v>4029</v>
      </c>
      <c r="B1111">
        <v>2142</v>
      </c>
      <c r="C1111" t="s">
        <v>206</v>
      </c>
      <c r="D1111">
        <v>737</v>
      </c>
      <c r="E1111" t="s">
        <v>1352</v>
      </c>
      <c r="F1111" t="s">
        <v>2892</v>
      </c>
      <c r="G1111" t="s">
        <v>2893</v>
      </c>
      <c r="H1111" t="s">
        <v>2894</v>
      </c>
      <c r="I1111" t="s">
        <v>2895</v>
      </c>
      <c r="J1111">
        <v>404.21648351646297</v>
      </c>
      <c r="K1111">
        <v>1</v>
      </c>
      <c r="L1111">
        <v>1</v>
      </c>
      <c r="M1111">
        <v>2</v>
      </c>
      <c r="N1111">
        <v>3179213.2576768799</v>
      </c>
      <c r="O1111">
        <v>996747.72982173704</v>
      </c>
      <c r="P1111">
        <v>818028.61142595205</v>
      </c>
      <c r="Q1111">
        <v>122276.875845079</v>
      </c>
      <c r="R1111">
        <v>139850.28199016501</v>
      </c>
      <c r="S1111">
        <v>195164.77361734101</v>
      </c>
      <c r="T1111">
        <v>3434378.44</v>
      </c>
      <c r="U1111">
        <v>1821738.3167598201</v>
      </c>
      <c r="V1111">
        <v>4637030.2669593701</v>
      </c>
      <c r="W1111">
        <v>521411.51625878602</v>
      </c>
      <c r="X1111">
        <v>0</v>
      </c>
      <c r="Y1111">
        <v>0</v>
      </c>
      <c r="Z1111">
        <v>374.400105068193</v>
      </c>
      <c r="AA1111">
        <v>96543.397775629099</v>
      </c>
      <c r="AB1111">
        <v>757.17566096139103</v>
      </c>
      <c r="AC1111">
        <v>164274.68287137899</v>
      </c>
      <c r="AD1111">
        <v>30890.090745962101</v>
      </c>
      <c r="AE1111">
        <v>0</v>
      </c>
      <c r="AF1111">
        <v>0</v>
      </c>
      <c r="AG1111">
        <v>0</v>
      </c>
      <c r="AH1111">
        <v>0</v>
      </c>
      <c r="AI1111">
        <v>0</v>
      </c>
      <c r="AJ1111">
        <v>5451281.5303771701</v>
      </c>
      <c r="AK1111" s="63">
        <v>13486.0446139009</v>
      </c>
      <c r="AL1111">
        <v>396.07192657172499</v>
      </c>
      <c r="AM1111">
        <v>78891.171681099702</v>
      </c>
      <c r="AN1111">
        <v>4989.6606710127198</v>
      </c>
      <c r="AO1111">
        <v>26941.738035268801</v>
      </c>
      <c r="AP1111">
        <v>396.07192657172499</v>
      </c>
      <c r="AQ1111">
        <v>69679.580315536805</v>
      </c>
      <c r="AR1111">
        <v>11951.4756049638</v>
      </c>
      <c r="AS1111">
        <v>17562.552139739098</v>
      </c>
      <c r="AT1111">
        <v>0</v>
      </c>
    </row>
    <row r="1112" spans="1:46" x14ac:dyDescent="0.25">
      <c r="A1112" t="s">
        <v>4030</v>
      </c>
      <c r="B1112">
        <v>2142</v>
      </c>
      <c r="C1112" t="s">
        <v>206</v>
      </c>
      <c r="D1112">
        <v>764</v>
      </c>
      <c r="E1112" t="s">
        <v>1353</v>
      </c>
      <c r="F1112" t="s">
        <v>2892</v>
      </c>
      <c r="G1112" t="s">
        <v>2893</v>
      </c>
      <c r="H1112" t="s">
        <v>2894</v>
      </c>
      <c r="I1112" t="s">
        <v>2895</v>
      </c>
      <c r="J1112">
        <v>516.18852927885803</v>
      </c>
      <c r="K1112">
        <v>5</v>
      </c>
      <c r="L1112">
        <v>1</v>
      </c>
      <c r="M1112">
        <v>2</v>
      </c>
      <c r="N1112">
        <v>4147074.1828473499</v>
      </c>
      <c r="O1112">
        <v>1104937.5045423801</v>
      </c>
      <c r="P1112">
        <v>1044702.52583212</v>
      </c>
      <c r="Q1112">
        <v>156148.804616262</v>
      </c>
      <c r="R1112">
        <v>181291.519790636</v>
      </c>
      <c r="S1112">
        <v>249227.385741862</v>
      </c>
      <c r="T1112">
        <v>4307776.32</v>
      </c>
      <c r="U1112">
        <v>2326378.21762875</v>
      </c>
      <c r="V1112">
        <v>5774384.0216191001</v>
      </c>
      <c r="W1112">
        <v>732337.29079058697</v>
      </c>
      <c r="X1112">
        <v>0</v>
      </c>
      <c r="Y1112">
        <v>0</v>
      </c>
      <c r="Z1112">
        <v>478.11271305844599</v>
      </c>
      <c r="AA1112">
        <v>123286.893389037</v>
      </c>
      <c r="AB1112">
        <v>3668.2191169626799</v>
      </c>
      <c r="AC1112">
        <v>209780.42808012801</v>
      </c>
      <c r="AD1112">
        <v>39446.9576617333</v>
      </c>
      <c r="AE1112">
        <v>0</v>
      </c>
      <c r="AF1112">
        <v>0</v>
      </c>
      <c r="AG1112">
        <v>0</v>
      </c>
      <c r="AH1112">
        <v>0</v>
      </c>
      <c r="AI1112">
        <v>0</v>
      </c>
      <c r="AJ1112">
        <v>6883381.92337061</v>
      </c>
      <c r="AK1112" s="63">
        <v>13335.0152762733</v>
      </c>
      <c r="AL1112">
        <v>396.07192657172499</v>
      </c>
      <c r="AM1112">
        <v>78891.171681099702</v>
      </c>
      <c r="AN1112">
        <v>4989.6606710127198</v>
      </c>
      <c r="AO1112">
        <v>26941.738035268801</v>
      </c>
      <c r="AP1112">
        <v>396.07192657172499</v>
      </c>
      <c r="AQ1112">
        <v>69679.580315536805</v>
      </c>
      <c r="AR1112">
        <v>11951.4756049638</v>
      </c>
      <c r="AS1112">
        <v>17562.552139739098</v>
      </c>
      <c r="AT1112">
        <v>0</v>
      </c>
    </row>
    <row r="1113" spans="1:46" x14ac:dyDescent="0.25">
      <c r="A1113" t="s">
        <v>4331</v>
      </c>
      <c r="B1113">
        <v>2104</v>
      </c>
      <c r="C1113" t="s">
        <v>207</v>
      </c>
      <c r="D1113">
        <v>4399</v>
      </c>
      <c r="E1113" t="s">
        <v>1354</v>
      </c>
      <c r="F1113" t="s">
        <v>2906</v>
      </c>
      <c r="G1113" t="s">
        <v>2907</v>
      </c>
      <c r="H1113" t="s">
        <v>2899</v>
      </c>
      <c r="I1113" t="s">
        <v>2895</v>
      </c>
      <c r="J1113">
        <v>3867.9837251179802</v>
      </c>
      <c r="K1113">
        <v>1</v>
      </c>
      <c r="L1113">
        <v>1</v>
      </c>
      <c r="M1113">
        <v>1</v>
      </c>
      <c r="N1113">
        <v>629255.37599444902</v>
      </c>
      <c r="O1113">
        <v>495310.88739865797</v>
      </c>
      <c r="P1113">
        <v>826419.54028768896</v>
      </c>
      <c r="Q1113">
        <v>491925.488113956</v>
      </c>
      <c r="R1113">
        <v>1134515.8218926601</v>
      </c>
      <c r="S1113">
        <v>1493239.4986988101</v>
      </c>
      <c r="T1113">
        <v>0</v>
      </c>
      <c r="U1113">
        <v>3577427.1136874198</v>
      </c>
      <c r="V1113">
        <v>2801430.7797549502</v>
      </c>
      <c r="W1113">
        <v>775996.33393246203</v>
      </c>
      <c r="X1113">
        <v>0</v>
      </c>
      <c r="Y1113">
        <v>0</v>
      </c>
      <c r="Z1113">
        <v>0</v>
      </c>
      <c r="AA1113">
        <v>0</v>
      </c>
      <c r="AB1113">
        <v>0</v>
      </c>
      <c r="AC1113">
        <v>1493239.4986988101</v>
      </c>
      <c r="AD1113">
        <v>0</v>
      </c>
      <c r="AE1113">
        <v>0</v>
      </c>
      <c r="AF1113">
        <v>0</v>
      </c>
      <c r="AG1113">
        <v>0</v>
      </c>
      <c r="AH1113">
        <v>0</v>
      </c>
      <c r="AI1113">
        <v>0</v>
      </c>
      <c r="AJ1113">
        <v>5070666.6123862201</v>
      </c>
      <c r="AK1113" s="63">
        <v>1310.93276826845</v>
      </c>
      <c r="AL1113">
        <v>396.07192657172499</v>
      </c>
      <c r="AM1113">
        <v>78891.171681099702</v>
      </c>
      <c r="AN1113">
        <v>1310.93276826845</v>
      </c>
      <c r="AO1113">
        <v>13779.2320287162</v>
      </c>
      <c r="AP1113">
        <v>396.07192657172499</v>
      </c>
      <c r="AQ1113">
        <v>59280.106098625802</v>
      </c>
      <c r="AR1113">
        <v>1310.93276826845</v>
      </c>
      <c r="AS1113">
        <v>1310.93276826845</v>
      </c>
      <c r="AT1113">
        <v>0</v>
      </c>
    </row>
    <row r="1114" spans="1:46" x14ac:dyDescent="0.25">
      <c r="A1114" t="s">
        <v>4032</v>
      </c>
      <c r="B1114">
        <v>2104</v>
      </c>
      <c r="C1114" t="s">
        <v>207</v>
      </c>
      <c r="D1114">
        <v>681</v>
      </c>
      <c r="E1114" t="s">
        <v>1355</v>
      </c>
      <c r="F1114" t="s">
        <v>2892</v>
      </c>
      <c r="G1114" t="s">
        <v>2893</v>
      </c>
      <c r="H1114" t="s">
        <v>2894</v>
      </c>
      <c r="I1114" t="s">
        <v>2895</v>
      </c>
      <c r="J1114">
        <v>321.27864577765303</v>
      </c>
      <c r="K1114">
        <v>1</v>
      </c>
      <c r="L1114">
        <v>1</v>
      </c>
      <c r="M1114">
        <v>1</v>
      </c>
      <c r="N1114">
        <v>2215697.0288522202</v>
      </c>
      <c r="O1114">
        <v>399438.413967859</v>
      </c>
      <c r="P1114">
        <v>386876.46403012302</v>
      </c>
      <c r="Q1114">
        <v>40859.829274473501</v>
      </c>
      <c r="R1114">
        <v>107376.053226155</v>
      </c>
      <c r="S1114">
        <v>124029.98514401</v>
      </c>
      <c r="T1114">
        <v>2853103.07</v>
      </c>
      <c r="U1114">
        <v>297144.71935082797</v>
      </c>
      <c r="V1114">
        <v>2840506.4779101801</v>
      </c>
      <c r="W1114">
        <v>309741.311440652</v>
      </c>
      <c r="X1114">
        <v>0</v>
      </c>
      <c r="Y1114">
        <v>0</v>
      </c>
      <c r="Z1114">
        <v>0</v>
      </c>
      <c r="AA1114">
        <v>0</v>
      </c>
      <c r="AB1114">
        <v>0</v>
      </c>
      <c r="AC1114">
        <v>124029.98514401</v>
      </c>
      <c r="AD1114">
        <v>0</v>
      </c>
      <c r="AE1114">
        <v>0</v>
      </c>
      <c r="AF1114">
        <v>0</v>
      </c>
      <c r="AG1114">
        <v>0</v>
      </c>
      <c r="AH1114">
        <v>0</v>
      </c>
      <c r="AI1114">
        <v>0</v>
      </c>
      <c r="AJ1114">
        <v>3274277.7744948398</v>
      </c>
      <c r="AK1114" s="63">
        <v>10191.3955923509</v>
      </c>
      <c r="AL1114">
        <v>396.07192657172499</v>
      </c>
      <c r="AM1114">
        <v>78891.171681099702</v>
      </c>
      <c r="AN1114">
        <v>1310.93276826845</v>
      </c>
      <c r="AO1114">
        <v>13779.2320287162</v>
      </c>
      <c r="AP1114">
        <v>396.07192657172499</v>
      </c>
      <c r="AQ1114">
        <v>69679.580315536805</v>
      </c>
      <c r="AR1114">
        <v>10191.3955923509</v>
      </c>
      <c r="AS1114">
        <v>10191.3955923509</v>
      </c>
      <c r="AT1114">
        <v>0</v>
      </c>
    </row>
    <row r="1115" spans="1:46" x14ac:dyDescent="0.25">
      <c r="A1115" t="s">
        <v>4033</v>
      </c>
      <c r="B1115">
        <v>2104</v>
      </c>
      <c r="C1115" t="s">
        <v>207</v>
      </c>
      <c r="D1115">
        <v>683</v>
      </c>
      <c r="E1115" t="s">
        <v>1356</v>
      </c>
      <c r="F1115" t="s">
        <v>2892</v>
      </c>
      <c r="G1115" t="s">
        <v>2903</v>
      </c>
      <c r="H1115" t="s">
        <v>2904</v>
      </c>
      <c r="I1115" t="s">
        <v>2895</v>
      </c>
      <c r="J1115">
        <v>277.726205288053</v>
      </c>
      <c r="K1115">
        <v>1</v>
      </c>
      <c r="L1115">
        <v>1</v>
      </c>
      <c r="M1115">
        <v>1</v>
      </c>
      <c r="N1115">
        <v>2123631.3851533402</v>
      </c>
      <c r="O1115">
        <v>810785.31863348396</v>
      </c>
      <c r="P1115">
        <v>645698.16568219103</v>
      </c>
      <c r="Q1115">
        <v>35320.882611571797</v>
      </c>
      <c r="R1115">
        <v>104201.55488118601</v>
      </c>
      <c r="S1115">
        <v>107216.51615718901</v>
      </c>
      <c r="T1115">
        <v>3462773.44</v>
      </c>
      <c r="U1115">
        <v>256863.86696176999</v>
      </c>
      <c r="V1115">
        <v>3261011.1523348801</v>
      </c>
      <c r="W1115">
        <v>458626.15462688898</v>
      </c>
      <c r="X1115">
        <v>0</v>
      </c>
      <c r="Y1115">
        <v>0</v>
      </c>
      <c r="Z1115">
        <v>0</v>
      </c>
      <c r="AA1115">
        <v>0</v>
      </c>
      <c r="AB1115">
        <v>0</v>
      </c>
      <c r="AC1115">
        <v>107216.51615718901</v>
      </c>
      <c r="AD1115">
        <v>0</v>
      </c>
      <c r="AE1115">
        <v>0</v>
      </c>
      <c r="AF1115">
        <v>0</v>
      </c>
      <c r="AG1115">
        <v>0</v>
      </c>
      <c r="AH1115">
        <v>0</v>
      </c>
      <c r="AI1115">
        <v>0</v>
      </c>
      <c r="AJ1115">
        <v>3826853.82311896</v>
      </c>
      <c r="AK1115" s="63">
        <v>13779.2320287162</v>
      </c>
      <c r="AL1115">
        <v>396.07192657172499</v>
      </c>
      <c r="AM1115">
        <v>78891.171681099702</v>
      </c>
      <c r="AN1115">
        <v>1310.93276826845</v>
      </c>
      <c r="AO1115">
        <v>13779.2320287162</v>
      </c>
      <c r="AP1115">
        <v>396.07192657172499</v>
      </c>
      <c r="AQ1115">
        <v>78891.171681099702</v>
      </c>
      <c r="AR1115">
        <v>13779.2320287162</v>
      </c>
      <c r="AS1115">
        <v>13779.2320287162</v>
      </c>
      <c r="AT1115">
        <v>0</v>
      </c>
    </row>
    <row r="1116" spans="1:46" x14ac:dyDescent="0.25">
      <c r="A1116" t="s">
        <v>4034</v>
      </c>
      <c r="B1116">
        <v>1944</v>
      </c>
      <c r="C1116" t="s">
        <v>208</v>
      </c>
      <c r="D1116">
        <v>158</v>
      </c>
      <c r="E1116" t="s">
        <v>1357</v>
      </c>
      <c r="F1116" t="s">
        <v>2892</v>
      </c>
      <c r="G1116" t="s">
        <v>2893</v>
      </c>
      <c r="H1116" t="s">
        <v>2894</v>
      </c>
      <c r="I1116" t="s">
        <v>2895</v>
      </c>
      <c r="J1116">
        <v>384.219352206228</v>
      </c>
      <c r="K1116">
        <v>1</v>
      </c>
      <c r="L1116">
        <v>1</v>
      </c>
      <c r="M1116">
        <v>1</v>
      </c>
      <c r="N1116">
        <v>2406373.3375211302</v>
      </c>
      <c r="O1116">
        <v>577184.06457730895</v>
      </c>
      <c r="P1116">
        <v>775752.95487158303</v>
      </c>
      <c r="Q1116">
        <v>176880.69247502901</v>
      </c>
      <c r="R1116">
        <v>54629.485174101697</v>
      </c>
      <c r="S1116">
        <v>126411.715292703</v>
      </c>
      <c r="T1116">
        <v>2955919.74</v>
      </c>
      <c r="U1116">
        <v>1034900.79461915</v>
      </c>
      <c r="V1116">
        <v>3749991.0556612699</v>
      </c>
      <c r="W1116">
        <v>240829.47895788599</v>
      </c>
      <c r="X1116">
        <v>0</v>
      </c>
      <c r="Y1116">
        <v>0</v>
      </c>
      <c r="Z1116">
        <v>0</v>
      </c>
      <c r="AA1116">
        <v>0</v>
      </c>
      <c r="AB1116">
        <v>0</v>
      </c>
      <c r="AC1116">
        <v>126411.715292703</v>
      </c>
      <c r="AD1116">
        <v>0</v>
      </c>
      <c r="AE1116">
        <v>0</v>
      </c>
      <c r="AF1116">
        <v>0</v>
      </c>
      <c r="AG1116">
        <v>0</v>
      </c>
      <c r="AH1116">
        <v>0</v>
      </c>
      <c r="AI1116">
        <v>0</v>
      </c>
      <c r="AJ1116">
        <v>4117232.2499118499</v>
      </c>
      <c r="AK1116" s="63">
        <v>10715.837779305701</v>
      </c>
      <c r="AL1116">
        <v>396.07192657172499</v>
      </c>
      <c r="AM1116">
        <v>78891.171681099702</v>
      </c>
      <c r="AN1116">
        <v>3022.5247719654799</v>
      </c>
      <c r="AO1116">
        <v>12508.7166686073</v>
      </c>
      <c r="AP1116">
        <v>396.07192657172499</v>
      </c>
      <c r="AQ1116">
        <v>69679.580315536805</v>
      </c>
      <c r="AR1116">
        <v>3022.5247719654799</v>
      </c>
      <c r="AS1116">
        <v>11203.1253208459</v>
      </c>
      <c r="AT1116">
        <v>0</v>
      </c>
    </row>
    <row r="1117" spans="1:46" x14ac:dyDescent="0.25">
      <c r="A1117" t="s">
        <v>4035</v>
      </c>
      <c r="B1117">
        <v>1944</v>
      </c>
      <c r="C1117" t="s">
        <v>208</v>
      </c>
      <c r="D1117">
        <v>159</v>
      </c>
      <c r="E1117" t="s">
        <v>1359</v>
      </c>
      <c r="F1117" t="s">
        <v>2892</v>
      </c>
      <c r="G1117" t="s">
        <v>2893</v>
      </c>
      <c r="H1117" t="s">
        <v>2894</v>
      </c>
      <c r="I1117" t="s">
        <v>2895</v>
      </c>
      <c r="J1117">
        <v>485.09579452048899</v>
      </c>
      <c r="K1117">
        <v>1</v>
      </c>
      <c r="L1117">
        <v>1</v>
      </c>
      <c r="M1117">
        <v>1</v>
      </c>
      <c r="N1117">
        <v>2851930.0220654099</v>
      </c>
      <c r="O1117">
        <v>700592.04216993798</v>
      </c>
      <c r="P1117">
        <v>984720.38029283704</v>
      </c>
      <c r="Q1117">
        <v>223320.55779807101</v>
      </c>
      <c r="R1117">
        <v>68972.406940481495</v>
      </c>
      <c r="S1117">
        <v>159600.99644772001</v>
      </c>
      <c r="T1117">
        <v>3522922.35</v>
      </c>
      <c r="U1117">
        <v>1306613.05926674</v>
      </c>
      <c r="V1117">
        <v>4378275.4468730995</v>
      </c>
      <c r="W1117">
        <v>451259.96239363402</v>
      </c>
      <c r="X1117">
        <v>0</v>
      </c>
      <c r="Y1117">
        <v>0</v>
      </c>
      <c r="Z1117">
        <v>0</v>
      </c>
      <c r="AA1117">
        <v>0</v>
      </c>
      <c r="AB1117">
        <v>0</v>
      </c>
      <c r="AC1117">
        <v>159600.99644772001</v>
      </c>
      <c r="AD1117">
        <v>0</v>
      </c>
      <c r="AE1117">
        <v>0</v>
      </c>
      <c r="AF1117">
        <v>0</v>
      </c>
      <c r="AG1117">
        <v>0</v>
      </c>
      <c r="AH1117">
        <v>0</v>
      </c>
      <c r="AI1117">
        <v>0</v>
      </c>
      <c r="AJ1117">
        <v>4989136.4057144597</v>
      </c>
      <c r="AK1117" s="63">
        <v>10284.8477807278</v>
      </c>
      <c r="AL1117">
        <v>396.07192657172499</v>
      </c>
      <c r="AM1117">
        <v>78891.171681099702</v>
      </c>
      <c r="AN1117">
        <v>3022.5247719654799</v>
      </c>
      <c r="AO1117">
        <v>12508.7166686073</v>
      </c>
      <c r="AP1117">
        <v>396.07192657172499</v>
      </c>
      <c r="AQ1117">
        <v>69679.580315536805</v>
      </c>
      <c r="AR1117">
        <v>3022.5247719654799</v>
      </c>
      <c r="AS1117">
        <v>11203.1253208459</v>
      </c>
      <c r="AT1117">
        <v>0</v>
      </c>
    </row>
    <row r="1118" spans="1:46" x14ac:dyDescent="0.25">
      <c r="A1118" t="s">
        <v>4036</v>
      </c>
      <c r="B1118">
        <v>1944</v>
      </c>
      <c r="C1118" t="s">
        <v>208</v>
      </c>
      <c r="D1118">
        <v>958</v>
      </c>
      <c r="E1118" t="s">
        <v>1360</v>
      </c>
      <c r="F1118" t="s">
        <v>2906</v>
      </c>
      <c r="G1118" t="s">
        <v>2893</v>
      </c>
      <c r="H1118" t="s">
        <v>2894</v>
      </c>
      <c r="I1118" t="s">
        <v>2895</v>
      </c>
      <c r="J1118">
        <v>214.014705882351</v>
      </c>
      <c r="K1118">
        <v>1</v>
      </c>
      <c r="L1118">
        <v>1</v>
      </c>
      <c r="M1118">
        <v>1</v>
      </c>
      <c r="N1118">
        <v>253746.84094568601</v>
      </c>
      <c r="O1118">
        <v>70920.558436285399</v>
      </c>
      <c r="P1118">
        <v>477789.82946536102</v>
      </c>
      <c r="Q1118">
        <v>98524.629639142397</v>
      </c>
      <c r="R1118">
        <v>30429.266862550601</v>
      </c>
      <c r="S1118">
        <v>70412.8147452868</v>
      </c>
      <c r="T1118">
        <v>354959.19</v>
      </c>
      <c r="U1118">
        <v>576451.935349026</v>
      </c>
      <c r="V1118">
        <v>797121.52336844197</v>
      </c>
      <c r="W1118">
        <v>134289.601980584</v>
      </c>
      <c r="X1118">
        <v>0</v>
      </c>
      <c r="Y1118">
        <v>0</v>
      </c>
      <c r="Z1118">
        <v>0</v>
      </c>
      <c r="AA1118">
        <v>0</v>
      </c>
      <c r="AB1118">
        <v>0</v>
      </c>
      <c r="AC1118">
        <v>70412.8147452868</v>
      </c>
      <c r="AD1118">
        <v>0</v>
      </c>
      <c r="AE1118">
        <v>0</v>
      </c>
      <c r="AF1118">
        <v>0</v>
      </c>
      <c r="AG1118">
        <v>0</v>
      </c>
      <c r="AH1118">
        <v>0</v>
      </c>
      <c r="AI1118">
        <v>0</v>
      </c>
      <c r="AJ1118">
        <v>1001823.94009431</v>
      </c>
      <c r="AK1118" s="63">
        <v>4681.0986000421799</v>
      </c>
      <c r="AL1118">
        <v>396.07192657172499</v>
      </c>
      <c r="AM1118">
        <v>78891.171681099702</v>
      </c>
      <c r="AN1118">
        <v>3022.5247719654799</v>
      </c>
      <c r="AO1118">
        <v>12508.7166686073</v>
      </c>
      <c r="AP1118">
        <v>396.07192657172499</v>
      </c>
      <c r="AQ1118">
        <v>69679.580315536805</v>
      </c>
      <c r="AR1118">
        <v>3022.5247719654799</v>
      </c>
      <c r="AS1118">
        <v>11203.1253208459</v>
      </c>
      <c r="AT1118">
        <v>0</v>
      </c>
    </row>
    <row r="1119" spans="1:46" x14ac:dyDescent="0.25">
      <c r="A1119" t="s">
        <v>4037</v>
      </c>
      <c r="B1119">
        <v>1944</v>
      </c>
      <c r="C1119" t="s">
        <v>208</v>
      </c>
      <c r="D1119">
        <v>162</v>
      </c>
      <c r="E1119" t="s">
        <v>1361</v>
      </c>
      <c r="F1119" t="s">
        <v>2892</v>
      </c>
      <c r="G1119" t="s">
        <v>2903</v>
      </c>
      <c r="H1119" t="s">
        <v>2894</v>
      </c>
      <c r="I1119" t="s">
        <v>2895</v>
      </c>
      <c r="J1119">
        <v>705.85558704229697</v>
      </c>
      <c r="K1119">
        <v>1</v>
      </c>
      <c r="L1119">
        <v>1</v>
      </c>
      <c r="M1119">
        <v>1</v>
      </c>
      <c r="N1119">
        <v>4738813.7712043002</v>
      </c>
      <c r="O1119">
        <v>1802048.04892682</v>
      </c>
      <c r="P1119">
        <v>1630941.6278925701</v>
      </c>
      <c r="Q1119">
        <v>324950.38135506399</v>
      </c>
      <c r="R1119">
        <v>100360.71089591199</v>
      </c>
      <c r="S1119">
        <v>232233.00699091601</v>
      </c>
      <c r="T1119">
        <v>6695881.5499999998</v>
      </c>
      <c r="U1119">
        <v>1901232.9902746601</v>
      </c>
      <c r="V1119">
        <v>7591187.4535140004</v>
      </c>
      <c r="W1119">
        <v>1005927.0867606699</v>
      </c>
      <c r="X1119">
        <v>0</v>
      </c>
      <c r="Y1119">
        <v>0</v>
      </c>
      <c r="Z1119">
        <v>0</v>
      </c>
      <c r="AA1119">
        <v>0</v>
      </c>
      <c r="AB1119">
        <v>0</v>
      </c>
      <c r="AC1119">
        <v>232233.00699091601</v>
      </c>
      <c r="AD1119">
        <v>0</v>
      </c>
      <c r="AE1119">
        <v>0</v>
      </c>
      <c r="AF1119">
        <v>0</v>
      </c>
      <c r="AG1119">
        <v>0</v>
      </c>
      <c r="AH1119">
        <v>0</v>
      </c>
      <c r="AI1119">
        <v>0</v>
      </c>
      <c r="AJ1119">
        <v>8829347.5472655799</v>
      </c>
      <c r="AK1119" s="63">
        <v>12508.7166686073</v>
      </c>
      <c r="AL1119">
        <v>396.07192657172499</v>
      </c>
      <c r="AM1119">
        <v>78891.171681099702</v>
      </c>
      <c r="AN1119">
        <v>3022.5247719654799</v>
      </c>
      <c r="AO1119">
        <v>12508.7166686073</v>
      </c>
      <c r="AP1119">
        <v>396.07192657172499</v>
      </c>
      <c r="AQ1119">
        <v>78891.171681099702</v>
      </c>
      <c r="AR1119">
        <v>12508.7166686073</v>
      </c>
      <c r="AS1119">
        <v>12508.7166686073</v>
      </c>
      <c r="AT1119">
        <v>0</v>
      </c>
    </row>
    <row r="1120" spans="1:46" x14ac:dyDescent="0.25">
      <c r="A1120" t="s">
        <v>4038</v>
      </c>
      <c r="B1120">
        <v>1944</v>
      </c>
      <c r="C1120" t="s">
        <v>208</v>
      </c>
      <c r="D1120">
        <v>161</v>
      </c>
      <c r="E1120" t="s">
        <v>1362</v>
      </c>
      <c r="F1120" t="s">
        <v>2892</v>
      </c>
      <c r="G1120" t="s">
        <v>2911</v>
      </c>
      <c r="H1120" t="s">
        <v>2894</v>
      </c>
      <c r="I1120" t="s">
        <v>2895</v>
      </c>
      <c r="J1120">
        <v>330.46579476860001</v>
      </c>
      <c r="K1120">
        <v>1</v>
      </c>
      <c r="L1120">
        <v>1</v>
      </c>
      <c r="M1120">
        <v>1</v>
      </c>
      <c r="N1120">
        <v>1954478.77452716</v>
      </c>
      <c r="O1120">
        <v>598642.09898697597</v>
      </c>
      <c r="P1120">
        <v>863143.600477834</v>
      </c>
      <c r="Q1120">
        <v>152134.49890625599</v>
      </c>
      <c r="R1120">
        <v>46986.639616655797</v>
      </c>
      <c r="S1120">
        <v>108726.298460476</v>
      </c>
      <c r="T1120">
        <v>2725270.86</v>
      </c>
      <c r="U1120">
        <v>890114.75251487899</v>
      </c>
      <c r="V1120">
        <v>3329318.4684643</v>
      </c>
      <c r="W1120">
        <v>286067.14405057899</v>
      </c>
      <c r="X1120">
        <v>0</v>
      </c>
      <c r="Y1120">
        <v>0</v>
      </c>
      <c r="Z1120">
        <v>0</v>
      </c>
      <c r="AA1120">
        <v>0</v>
      </c>
      <c r="AB1120">
        <v>0</v>
      </c>
      <c r="AC1120">
        <v>108726.298460476</v>
      </c>
      <c r="AD1120">
        <v>0</v>
      </c>
      <c r="AE1120">
        <v>0</v>
      </c>
      <c r="AF1120">
        <v>0</v>
      </c>
      <c r="AG1120">
        <v>0</v>
      </c>
      <c r="AH1120">
        <v>0</v>
      </c>
      <c r="AI1120">
        <v>0</v>
      </c>
      <c r="AJ1120">
        <v>3724111.9109753598</v>
      </c>
      <c r="AK1120" s="63">
        <v>11269.2810267491</v>
      </c>
      <c r="AL1120">
        <v>396.07192657172499</v>
      </c>
      <c r="AM1120">
        <v>78891.171681099702</v>
      </c>
      <c r="AN1120">
        <v>3022.5247719654799</v>
      </c>
      <c r="AO1120">
        <v>12508.7166686073</v>
      </c>
      <c r="AP1120">
        <v>3712.8033307938799</v>
      </c>
      <c r="AQ1120">
        <v>25435.7452526624</v>
      </c>
      <c r="AR1120">
        <v>11269.2810267491</v>
      </c>
      <c r="AS1120">
        <v>11269.2810267491</v>
      </c>
      <c r="AT1120">
        <v>0</v>
      </c>
    </row>
    <row r="1121" spans="1:46" x14ac:dyDescent="0.25">
      <c r="A1121" t="s">
        <v>4039</v>
      </c>
      <c r="B1121">
        <v>1944</v>
      </c>
      <c r="C1121" t="s">
        <v>208</v>
      </c>
      <c r="D1121">
        <v>1944</v>
      </c>
      <c r="E1121" t="s">
        <v>208</v>
      </c>
      <c r="F1121" t="s">
        <v>1871</v>
      </c>
      <c r="G1121" t="s">
        <v>1871</v>
      </c>
      <c r="H1121" t="s">
        <v>2899</v>
      </c>
      <c r="I1121" t="s">
        <v>2895</v>
      </c>
      <c r="J1121">
        <v>31.504613985222001</v>
      </c>
      <c r="K1121">
        <v>1</v>
      </c>
      <c r="L1121">
        <v>1</v>
      </c>
      <c r="M1121">
        <v>1</v>
      </c>
      <c r="N1121">
        <v>12026.659243701901</v>
      </c>
      <c r="O1121">
        <v>10440.0527428232</v>
      </c>
      <c r="P1121">
        <v>43408.447923183303</v>
      </c>
      <c r="Q1121">
        <v>14503.584751435101</v>
      </c>
      <c r="R1121">
        <v>4479.4225817592396</v>
      </c>
      <c r="S1121">
        <v>10365.3089586408</v>
      </c>
      <c r="T1121">
        <v>0</v>
      </c>
      <c r="U1121">
        <v>84858.167242902899</v>
      </c>
      <c r="V1121">
        <v>66983.148818885194</v>
      </c>
      <c r="W1121">
        <v>17875.0184240177</v>
      </c>
      <c r="X1121">
        <v>0</v>
      </c>
      <c r="Y1121">
        <v>0</v>
      </c>
      <c r="Z1121">
        <v>0</v>
      </c>
      <c r="AA1121">
        <v>0</v>
      </c>
      <c r="AB1121">
        <v>0</v>
      </c>
      <c r="AC1121">
        <v>10365.3089586408</v>
      </c>
      <c r="AD1121">
        <v>0</v>
      </c>
      <c r="AE1121">
        <v>0</v>
      </c>
      <c r="AF1121">
        <v>0</v>
      </c>
      <c r="AG1121">
        <v>0</v>
      </c>
      <c r="AH1121">
        <v>0</v>
      </c>
      <c r="AI1121">
        <v>0</v>
      </c>
      <c r="AJ1121">
        <v>95223.476201543701</v>
      </c>
      <c r="AK1121" s="63">
        <v>3022.5247719654799</v>
      </c>
      <c r="AL1121">
        <v>396.07192657172499</v>
      </c>
      <c r="AM1121">
        <v>78891.171681099702</v>
      </c>
      <c r="AN1121">
        <v>3022.5247719654799</v>
      </c>
      <c r="AO1121">
        <v>12508.7166686073</v>
      </c>
      <c r="AP1121">
        <v>539.66620917061095</v>
      </c>
      <c r="AQ1121">
        <v>36189.915802998497</v>
      </c>
      <c r="AR1121">
        <v>3022.5247719654799</v>
      </c>
      <c r="AS1121">
        <v>3022.5247719654799</v>
      </c>
      <c r="AT1121">
        <v>0</v>
      </c>
    </row>
    <row r="1122" spans="1:46" x14ac:dyDescent="0.25">
      <c r="A1122" t="s">
        <v>4040</v>
      </c>
      <c r="B1122">
        <v>1944</v>
      </c>
      <c r="C1122" t="s">
        <v>208</v>
      </c>
      <c r="D1122">
        <v>4221</v>
      </c>
      <c r="E1122" t="s">
        <v>1363</v>
      </c>
      <c r="F1122" t="s">
        <v>2906</v>
      </c>
      <c r="G1122" t="s">
        <v>2893</v>
      </c>
      <c r="H1122" t="s">
        <v>2894</v>
      </c>
      <c r="I1122" t="s">
        <v>2895</v>
      </c>
      <c r="J1122">
        <v>71.319999999996995</v>
      </c>
      <c r="K1122">
        <v>1</v>
      </c>
      <c r="L1122">
        <v>1</v>
      </c>
      <c r="M1122">
        <v>1</v>
      </c>
      <c r="N1122">
        <v>27225.8957898398</v>
      </c>
      <c r="O1122">
        <v>23634.143302545701</v>
      </c>
      <c r="P1122">
        <v>98267.844428549695</v>
      </c>
      <c r="Q1122">
        <v>32833.148343208399</v>
      </c>
      <c r="R1122">
        <v>10140.496204172199</v>
      </c>
      <c r="S1122">
        <v>23464.9386682533</v>
      </c>
      <c r="T1122">
        <v>0</v>
      </c>
      <c r="U1122">
        <v>192101.52806831599</v>
      </c>
      <c r="V1122">
        <v>151636.14370909499</v>
      </c>
      <c r="W1122">
        <v>40465.384359220698</v>
      </c>
      <c r="X1122">
        <v>0</v>
      </c>
      <c r="Y1122">
        <v>0</v>
      </c>
      <c r="Z1122">
        <v>0</v>
      </c>
      <c r="AA1122">
        <v>0</v>
      </c>
      <c r="AB1122">
        <v>0</v>
      </c>
      <c r="AC1122">
        <v>23464.9386682533</v>
      </c>
      <c r="AD1122">
        <v>0</v>
      </c>
      <c r="AE1122">
        <v>0</v>
      </c>
      <c r="AF1122">
        <v>0</v>
      </c>
      <c r="AG1122">
        <v>0</v>
      </c>
      <c r="AH1122">
        <v>0</v>
      </c>
      <c r="AI1122">
        <v>0</v>
      </c>
      <c r="AJ1122">
        <v>215566.46673656901</v>
      </c>
      <c r="AK1122" s="63">
        <v>3022.5247719654799</v>
      </c>
      <c r="AL1122">
        <v>396.07192657172499</v>
      </c>
      <c r="AM1122">
        <v>78891.171681099702</v>
      </c>
      <c r="AN1122">
        <v>3022.5247719654799</v>
      </c>
      <c r="AO1122">
        <v>12508.7166686073</v>
      </c>
      <c r="AP1122">
        <v>396.07192657172499</v>
      </c>
      <c r="AQ1122">
        <v>69679.580315536805</v>
      </c>
      <c r="AR1122">
        <v>3022.5247719654799</v>
      </c>
      <c r="AS1122">
        <v>11203.1253208459</v>
      </c>
      <c r="AT1122">
        <v>0</v>
      </c>
    </row>
    <row r="1123" spans="1:46" x14ac:dyDescent="0.25">
      <c r="A1123" t="s">
        <v>4041</v>
      </c>
      <c r="B1123">
        <v>1944</v>
      </c>
      <c r="C1123" t="s">
        <v>208</v>
      </c>
      <c r="D1123">
        <v>160</v>
      </c>
      <c r="E1123" t="s">
        <v>1364</v>
      </c>
      <c r="F1123" t="s">
        <v>2892</v>
      </c>
      <c r="G1123" t="s">
        <v>2893</v>
      </c>
      <c r="H1123" t="s">
        <v>2894</v>
      </c>
      <c r="I1123" t="s">
        <v>2895</v>
      </c>
      <c r="J1123">
        <v>181.38068484508401</v>
      </c>
      <c r="K1123">
        <v>1</v>
      </c>
      <c r="L1123">
        <v>1</v>
      </c>
      <c r="M1123">
        <v>1</v>
      </c>
      <c r="N1123">
        <v>1060624.4787027801</v>
      </c>
      <c r="O1123">
        <v>356933.36085730197</v>
      </c>
      <c r="P1123">
        <v>445506.41464808298</v>
      </c>
      <c r="Q1123">
        <v>83501.106731794993</v>
      </c>
      <c r="R1123">
        <v>25789.261724366399</v>
      </c>
      <c r="S1123">
        <v>59675.920436004802</v>
      </c>
      <c r="T1123">
        <v>1483802.93</v>
      </c>
      <c r="U1123">
        <v>488551.69266432599</v>
      </c>
      <c r="V1123">
        <v>1792807.8595909199</v>
      </c>
      <c r="W1123">
        <v>179546.76307340601</v>
      </c>
      <c r="X1123">
        <v>0</v>
      </c>
      <c r="Y1123">
        <v>0</v>
      </c>
      <c r="Z1123">
        <v>0</v>
      </c>
      <c r="AA1123">
        <v>0</v>
      </c>
      <c r="AB1123">
        <v>0</v>
      </c>
      <c r="AC1123">
        <v>59675.920436004802</v>
      </c>
      <c r="AD1123">
        <v>0</v>
      </c>
      <c r="AE1123">
        <v>0</v>
      </c>
      <c r="AF1123">
        <v>0</v>
      </c>
      <c r="AG1123">
        <v>0</v>
      </c>
      <c r="AH1123">
        <v>0</v>
      </c>
      <c r="AI1123">
        <v>0</v>
      </c>
      <c r="AJ1123">
        <v>2032030.54310033</v>
      </c>
      <c r="AK1123" s="63">
        <v>11203.1253208459</v>
      </c>
      <c r="AL1123">
        <v>396.07192657172499</v>
      </c>
      <c r="AM1123">
        <v>78891.171681099702</v>
      </c>
      <c r="AN1123">
        <v>3022.5247719654799</v>
      </c>
      <c r="AO1123">
        <v>12508.7166686073</v>
      </c>
      <c r="AP1123">
        <v>396.07192657172499</v>
      </c>
      <c r="AQ1123">
        <v>69679.580315536805</v>
      </c>
      <c r="AR1123">
        <v>3022.5247719654799</v>
      </c>
      <c r="AS1123">
        <v>11203.1253208459</v>
      </c>
      <c r="AT1123">
        <v>0</v>
      </c>
    </row>
    <row r="1124" spans="1:46" x14ac:dyDescent="0.25">
      <c r="A1124" t="s">
        <v>4042</v>
      </c>
      <c r="B1124">
        <v>2103</v>
      </c>
      <c r="C1124" t="s">
        <v>209</v>
      </c>
      <c r="D1124">
        <v>676</v>
      </c>
      <c r="E1124" t="s">
        <v>1365</v>
      </c>
      <c r="F1124" t="s">
        <v>2892</v>
      </c>
      <c r="G1124" t="s">
        <v>2893</v>
      </c>
      <c r="H1124" t="s">
        <v>2894</v>
      </c>
      <c r="I1124" t="s">
        <v>2895</v>
      </c>
      <c r="J1124">
        <v>322.569444444434</v>
      </c>
      <c r="K1124">
        <v>1</v>
      </c>
      <c r="L1124">
        <v>1</v>
      </c>
      <c r="M1124">
        <v>2</v>
      </c>
      <c r="N1124">
        <v>1675073.6645901401</v>
      </c>
      <c r="O1124">
        <v>427099.01293137099</v>
      </c>
      <c r="P1124">
        <v>1197589.7423429801</v>
      </c>
      <c r="Q1124">
        <v>346419.54576771701</v>
      </c>
      <c r="R1124">
        <v>156736.002458729</v>
      </c>
      <c r="S1124">
        <v>120778.780926119</v>
      </c>
      <c r="T1124">
        <v>3141004.1</v>
      </c>
      <c r="U1124">
        <v>661913.86809094204</v>
      </c>
      <c r="V1124">
        <v>3464492.2337327399</v>
      </c>
      <c r="W1124">
        <v>338425.73435820302</v>
      </c>
      <c r="X1124">
        <v>0</v>
      </c>
      <c r="Y1124">
        <v>0</v>
      </c>
      <c r="Z1124">
        <v>0</v>
      </c>
      <c r="AA1124">
        <v>0</v>
      </c>
      <c r="AB1124">
        <v>0</v>
      </c>
      <c r="AC1124">
        <v>120778.780926119</v>
      </c>
      <c r="AD1124">
        <v>0</v>
      </c>
      <c r="AE1124">
        <v>0</v>
      </c>
      <c r="AF1124">
        <v>0</v>
      </c>
      <c r="AG1124">
        <v>0</v>
      </c>
      <c r="AH1124">
        <v>0</v>
      </c>
      <c r="AI1124">
        <v>0</v>
      </c>
      <c r="AJ1124">
        <v>3923696.7490170598</v>
      </c>
      <c r="AK1124" s="63">
        <v>12163.8822789769</v>
      </c>
      <c r="AL1124">
        <v>396.07192657172499</v>
      </c>
      <c r="AM1124">
        <v>78891.171681099702</v>
      </c>
      <c r="AN1124">
        <v>2426.4314630454301</v>
      </c>
      <c r="AO1124">
        <v>15971.6646840908</v>
      </c>
      <c r="AP1124">
        <v>396.07192657172499</v>
      </c>
      <c r="AQ1124">
        <v>69679.580315536805</v>
      </c>
      <c r="AR1124">
        <v>2623.6043201882899</v>
      </c>
      <c r="AS1124">
        <v>12163.8822789769</v>
      </c>
      <c r="AT1124">
        <v>0</v>
      </c>
    </row>
    <row r="1125" spans="1:46" x14ac:dyDescent="0.25">
      <c r="A1125" t="s">
        <v>4043</v>
      </c>
      <c r="B1125">
        <v>2103</v>
      </c>
      <c r="C1125" t="s">
        <v>209</v>
      </c>
      <c r="D1125">
        <v>2994</v>
      </c>
      <c r="E1125" t="s">
        <v>1366</v>
      </c>
      <c r="F1125" t="s">
        <v>2906</v>
      </c>
      <c r="G1125" t="s">
        <v>2893</v>
      </c>
      <c r="H1125" t="s">
        <v>2894</v>
      </c>
      <c r="I1125" t="s">
        <v>2895</v>
      </c>
      <c r="J1125">
        <v>49</v>
      </c>
      <c r="K1125">
        <v>1</v>
      </c>
      <c r="L1125">
        <v>1</v>
      </c>
      <c r="M1125">
        <v>2</v>
      </c>
      <c r="N1125">
        <v>10660.2007863948</v>
      </c>
      <c r="O1125">
        <v>6044.7670330197197</v>
      </c>
      <c r="P1125">
        <v>29244.961781962</v>
      </c>
      <c r="Q1125">
        <v>52622.956188096599</v>
      </c>
      <c r="R1125">
        <v>11636.7920307601</v>
      </c>
      <c r="S1125">
        <v>18346.933868992899</v>
      </c>
      <c r="T1125">
        <v>9661.4699999999993</v>
      </c>
      <c r="U1125">
        <v>100548.207820233</v>
      </c>
      <c r="V1125">
        <v>108791.69306864101</v>
      </c>
      <c r="W1125">
        <v>1417.98475159279</v>
      </c>
      <c r="X1125">
        <v>0</v>
      </c>
      <c r="Y1125">
        <v>0</v>
      </c>
      <c r="Z1125">
        <v>0</v>
      </c>
      <c r="AA1125">
        <v>0</v>
      </c>
      <c r="AB1125">
        <v>0</v>
      </c>
      <c r="AC1125">
        <v>18346.933868992899</v>
      </c>
      <c r="AD1125">
        <v>0</v>
      </c>
      <c r="AE1125">
        <v>0</v>
      </c>
      <c r="AF1125">
        <v>0</v>
      </c>
      <c r="AG1125">
        <v>0</v>
      </c>
      <c r="AH1125">
        <v>0</v>
      </c>
      <c r="AI1125">
        <v>0</v>
      </c>
      <c r="AJ1125">
        <v>128556.611689226</v>
      </c>
      <c r="AK1125" s="63">
        <v>2623.6043201882899</v>
      </c>
      <c r="AL1125">
        <v>396.07192657172499</v>
      </c>
      <c r="AM1125">
        <v>78891.171681099702</v>
      </c>
      <c r="AN1125">
        <v>2426.4314630454301</v>
      </c>
      <c r="AO1125">
        <v>15971.6646840908</v>
      </c>
      <c r="AP1125">
        <v>396.07192657172499</v>
      </c>
      <c r="AQ1125">
        <v>69679.580315536805</v>
      </c>
      <c r="AR1125">
        <v>2623.6043201882899</v>
      </c>
      <c r="AS1125">
        <v>12163.8822789769</v>
      </c>
      <c r="AT1125">
        <v>0</v>
      </c>
    </row>
    <row r="1126" spans="1:46" x14ac:dyDescent="0.25">
      <c r="A1126" t="s">
        <v>4044</v>
      </c>
      <c r="B1126">
        <v>2103</v>
      </c>
      <c r="C1126" t="s">
        <v>209</v>
      </c>
      <c r="D1126">
        <v>5061</v>
      </c>
      <c r="E1126" t="s">
        <v>1367</v>
      </c>
      <c r="F1126" t="s">
        <v>2906</v>
      </c>
      <c r="G1126" t="s">
        <v>2907</v>
      </c>
      <c r="H1126" t="s">
        <v>2899</v>
      </c>
      <c r="I1126" t="s">
        <v>2895</v>
      </c>
      <c r="J1126">
        <v>19.194214876010001</v>
      </c>
      <c r="K1126">
        <v>1</v>
      </c>
      <c r="L1126">
        <v>1</v>
      </c>
      <c r="M1126">
        <v>2</v>
      </c>
      <c r="N1126">
        <v>391.22149627241799</v>
      </c>
      <c r="O1126">
        <v>2367.8481083102401</v>
      </c>
      <c r="P1126">
        <v>11455.7975608914</v>
      </c>
      <c r="Q1126">
        <v>20613.394458881401</v>
      </c>
      <c r="R1126">
        <v>4558.3487082826596</v>
      </c>
      <c r="S1126">
        <v>7186.8365509672603</v>
      </c>
      <c r="T1126">
        <v>0</v>
      </c>
      <c r="U1126">
        <v>39386.610332638098</v>
      </c>
      <c r="V1126">
        <v>38831.1592303324</v>
      </c>
      <c r="W1126">
        <v>555.45110230566695</v>
      </c>
      <c r="X1126">
        <v>0</v>
      </c>
      <c r="Y1126">
        <v>0</v>
      </c>
      <c r="Z1126">
        <v>0</v>
      </c>
      <c r="AA1126">
        <v>0</v>
      </c>
      <c r="AB1126">
        <v>0</v>
      </c>
      <c r="AC1126">
        <v>7186.8365509672603</v>
      </c>
      <c r="AD1126">
        <v>0</v>
      </c>
      <c r="AE1126">
        <v>0</v>
      </c>
      <c r="AF1126">
        <v>0</v>
      </c>
      <c r="AG1126">
        <v>0</v>
      </c>
      <c r="AH1126">
        <v>0</v>
      </c>
      <c r="AI1126">
        <v>0</v>
      </c>
      <c r="AJ1126">
        <v>46573.446883605298</v>
      </c>
      <c r="AK1126" s="63">
        <v>2426.4314630454301</v>
      </c>
      <c r="AL1126">
        <v>396.07192657172499</v>
      </c>
      <c r="AM1126">
        <v>78891.171681099702</v>
      </c>
      <c r="AN1126">
        <v>2426.4314630454301</v>
      </c>
      <c r="AO1126">
        <v>15971.6646840908</v>
      </c>
      <c r="AP1126">
        <v>396.07192657172499</v>
      </c>
      <c r="AQ1126">
        <v>59280.106098625802</v>
      </c>
      <c r="AR1126">
        <v>2426.4314630454301</v>
      </c>
      <c r="AS1126">
        <v>2426.4314630454301</v>
      </c>
      <c r="AT1126">
        <v>0</v>
      </c>
    </row>
    <row r="1127" spans="1:46" x14ac:dyDescent="0.25">
      <c r="A1127" t="s">
        <v>4045</v>
      </c>
      <c r="B1127">
        <v>2103</v>
      </c>
      <c r="C1127" t="s">
        <v>209</v>
      </c>
      <c r="D1127">
        <v>678</v>
      </c>
      <c r="E1127" t="s">
        <v>1368</v>
      </c>
      <c r="F1127" t="s">
        <v>2892</v>
      </c>
      <c r="G1127" t="s">
        <v>2903</v>
      </c>
      <c r="H1127" t="s">
        <v>2894</v>
      </c>
      <c r="I1127" t="s">
        <v>2895</v>
      </c>
      <c r="J1127">
        <v>229.086217960337</v>
      </c>
      <c r="K1127">
        <v>1</v>
      </c>
      <c r="L1127">
        <v>1</v>
      </c>
      <c r="M1127">
        <v>2</v>
      </c>
      <c r="N1127">
        <v>1552825.1950737899</v>
      </c>
      <c r="O1127">
        <v>782877.63975603704</v>
      </c>
      <c r="P1127">
        <v>831239.17161274003</v>
      </c>
      <c r="Q1127">
        <v>246024.36757191</v>
      </c>
      <c r="R1127">
        <v>160145.766847302</v>
      </c>
      <c r="S1127">
        <v>85776.116147265304</v>
      </c>
      <c r="T1127">
        <v>3103026.25</v>
      </c>
      <c r="U1127">
        <v>470085.89086178102</v>
      </c>
      <c r="V1127">
        <v>3011606.7175175399</v>
      </c>
      <c r="W1127">
        <v>561505.42334424099</v>
      </c>
      <c r="X1127">
        <v>0</v>
      </c>
      <c r="Y1127">
        <v>0</v>
      </c>
      <c r="Z1127">
        <v>0</v>
      </c>
      <c r="AA1127">
        <v>0</v>
      </c>
      <c r="AB1127">
        <v>0</v>
      </c>
      <c r="AC1127">
        <v>85776.116147265304</v>
      </c>
      <c r="AD1127">
        <v>0</v>
      </c>
      <c r="AE1127">
        <v>0</v>
      </c>
      <c r="AF1127">
        <v>0</v>
      </c>
      <c r="AG1127">
        <v>0</v>
      </c>
      <c r="AH1127">
        <v>0</v>
      </c>
      <c r="AI1127">
        <v>0</v>
      </c>
      <c r="AJ1127">
        <v>3658888.2570090499</v>
      </c>
      <c r="AK1127" s="63">
        <v>15971.6646840908</v>
      </c>
      <c r="AL1127">
        <v>396.07192657172499</v>
      </c>
      <c r="AM1127">
        <v>78891.171681099702</v>
      </c>
      <c r="AN1127">
        <v>2426.4314630454301</v>
      </c>
      <c r="AO1127">
        <v>15971.6646840908</v>
      </c>
      <c r="AP1127">
        <v>396.07192657172499</v>
      </c>
      <c r="AQ1127">
        <v>78891.171681099702</v>
      </c>
      <c r="AR1127">
        <v>15971.6646840908</v>
      </c>
      <c r="AS1127">
        <v>15971.6646840908</v>
      </c>
      <c r="AT1127">
        <v>0</v>
      </c>
    </row>
    <row r="1128" spans="1:46" x14ac:dyDescent="0.25">
      <c r="A1128" t="s">
        <v>4046</v>
      </c>
      <c r="B1128">
        <v>2103</v>
      </c>
      <c r="C1128" t="s">
        <v>209</v>
      </c>
      <c r="D1128">
        <v>677</v>
      </c>
      <c r="E1128" t="s">
        <v>1369</v>
      </c>
      <c r="F1128" t="s">
        <v>2892</v>
      </c>
      <c r="G1128" t="s">
        <v>2911</v>
      </c>
      <c r="H1128" t="s">
        <v>2894</v>
      </c>
      <c r="I1128" t="s">
        <v>2895</v>
      </c>
      <c r="J1128">
        <v>158.20833333332999</v>
      </c>
      <c r="K1128">
        <v>1</v>
      </c>
      <c r="L1128">
        <v>1</v>
      </c>
      <c r="M1128">
        <v>2</v>
      </c>
      <c r="N1128">
        <v>843669.76353396301</v>
      </c>
      <c r="O1128">
        <v>336916.07015678199</v>
      </c>
      <c r="P1128">
        <v>528924.78167186002</v>
      </c>
      <c r="Q1128">
        <v>169905.92231819601</v>
      </c>
      <c r="R1128">
        <v>59724.623317002697</v>
      </c>
      <c r="S1128">
        <v>59237.506718167198</v>
      </c>
      <c r="T1128">
        <v>1614496.99</v>
      </c>
      <c r="U1128">
        <v>324644.17099780397</v>
      </c>
      <c r="V1128">
        <v>1762665.4347887901</v>
      </c>
      <c r="W1128">
        <v>176475.72620901201</v>
      </c>
      <c r="X1128">
        <v>0</v>
      </c>
      <c r="Y1128">
        <v>0</v>
      </c>
      <c r="Z1128">
        <v>0</v>
      </c>
      <c r="AA1128">
        <v>0</v>
      </c>
      <c r="AB1128">
        <v>0</v>
      </c>
      <c r="AC1128">
        <v>59237.506718167198</v>
      </c>
      <c r="AD1128">
        <v>0</v>
      </c>
      <c r="AE1128">
        <v>0</v>
      </c>
      <c r="AF1128">
        <v>0</v>
      </c>
      <c r="AG1128">
        <v>0</v>
      </c>
      <c r="AH1128">
        <v>0</v>
      </c>
      <c r="AI1128">
        <v>0</v>
      </c>
      <c r="AJ1128">
        <v>1998378.66771597</v>
      </c>
      <c r="AK1128" s="63">
        <v>12631.311041660299</v>
      </c>
      <c r="AL1128">
        <v>396.07192657172499</v>
      </c>
      <c r="AM1128">
        <v>78891.171681099702</v>
      </c>
      <c r="AN1128">
        <v>2426.4314630454301</v>
      </c>
      <c r="AO1128">
        <v>15971.6646840908</v>
      </c>
      <c r="AP1128">
        <v>3712.8033307938799</v>
      </c>
      <c r="AQ1128">
        <v>25435.7452526624</v>
      </c>
      <c r="AR1128">
        <v>12631.311041660299</v>
      </c>
      <c r="AS1128">
        <v>12631.311041660299</v>
      </c>
      <c r="AT1128">
        <v>0</v>
      </c>
    </row>
    <row r="1129" spans="1:46" x14ac:dyDescent="0.25">
      <c r="A1129" t="s">
        <v>4332</v>
      </c>
      <c r="B1129">
        <v>2103</v>
      </c>
      <c r="C1129" t="s">
        <v>209</v>
      </c>
      <c r="D1129">
        <v>5457</v>
      </c>
      <c r="E1129" t="s">
        <v>1370</v>
      </c>
      <c r="F1129" t="s">
        <v>2906</v>
      </c>
      <c r="G1129" t="s">
        <v>2907</v>
      </c>
      <c r="H1129" t="s">
        <v>2899</v>
      </c>
      <c r="I1129" t="s">
        <v>2895</v>
      </c>
      <c r="J1129">
        <v>91.891891891825097</v>
      </c>
      <c r="K1129">
        <v>1</v>
      </c>
      <c r="L1129">
        <v>1</v>
      </c>
      <c r="M1129">
        <v>2</v>
      </c>
      <c r="N1129">
        <v>1872.96451943734</v>
      </c>
      <c r="O1129">
        <v>11336.0220144799</v>
      </c>
      <c r="P1129">
        <v>54844.385029563498</v>
      </c>
      <c r="Q1129">
        <v>98686.183695200496</v>
      </c>
      <c r="R1129">
        <v>21822.996637923701</v>
      </c>
      <c r="S1129">
        <v>34406.825788488997</v>
      </c>
      <c r="T1129">
        <v>0</v>
      </c>
      <c r="U1129">
        <v>188562.551896605</v>
      </c>
      <c r="V1129">
        <v>185903.34166196</v>
      </c>
      <c r="W1129">
        <v>2659.2102346453298</v>
      </c>
      <c r="X1129">
        <v>0</v>
      </c>
      <c r="Y1129">
        <v>0</v>
      </c>
      <c r="Z1129">
        <v>0</v>
      </c>
      <c r="AA1129">
        <v>0</v>
      </c>
      <c r="AB1129">
        <v>0</v>
      </c>
      <c r="AC1129">
        <v>34406.825788488997</v>
      </c>
      <c r="AD1129">
        <v>0</v>
      </c>
      <c r="AE1129">
        <v>0</v>
      </c>
      <c r="AF1129">
        <v>0</v>
      </c>
      <c r="AG1129">
        <v>0</v>
      </c>
      <c r="AH1129">
        <v>0</v>
      </c>
      <c r="AI1129">
        <v>0</v>
      </c>
      <c r="AJ1129">
        <v>222969.37768509399</v>
      </c>
      <c r="AK1129" s="63">
        <v>2426.4314630454301</v>
      </c>
      <c r="AL1129">
        <v>396.07192657172499</v>
      </c>
      <c r="AM1129">
        <v>78891.171681099702</v>
      </c>
      <c r="AN1129">
        <v>2426.4314630454301</v>
      </c>
      <c r="AO1129">
        <v>15971.6646840908</v>
      </c>
      <c r="AP1129">
        <v>396.07192657172499</v>
      </c>
      <c r="AQ1129">
        <v>59280.106098625802</v>
      </c>
      <c r="AR1129">
        <v>2426.4314630454301</v>
      </c>
      <c r="AS1129">
        <v>2426.4314630454301</v>
      </c>
      <c r="AT1129">
        <v>0</v>
      </c>
    </row>
    <row r="1130" spans="1:46" x14ac:dyDescent="0.25">
      <c r="A1130" t="s">
        <v>4049</v>
      </c>
      <c r="B1130">
        <v>1935</v>
      </c>
      <c r="C1130" t="s">
        <v>210</v>
      </c>
      <c r="D1130">
        <v>153</v>
      </c>
      <c r="E1130" t="s">
        <v>815</v>
      </c>
      <c r="F1130" t="s">
        <v>2892</v>
      </c>
      <c r="G1130" t="s">
        <v>2893</v>
      </c>
      <c r="H1130" t="s">
        <v>2894</v>
      </c>
      <c r="I1130" t="s">
        <v>2895</v>
      </c>
      <c r="J1130">
        <v>283.92253521125701</v>
      </c>
      <c r="K1130">
        <v>1</v>
      </c>
      <c r="L1130">
        <v>1</v>
      </c>
      <c r="M1130">
        <v>2</v>
      </c>
      <c r="N1130">
        <v>2284838.6572713498</v>
      </c>
      <c r="O1130">
        <v>503949.75934043498</v>
      </c>
      <c r="P1130">
        <v>552036.25107900298</v>
      </c>
      <c r="Q1130">
        <v>210553.88693371901</v>
      </c>
      <c r="R1130">
        <v>50956.901686746802</v>
      </c>
      <c r="S1130">
        <v>89313.282385773098</v>
      </c>
      <c r="T1130">
        <v>2691889.98</v>
      </c>
      <c r="U1130">
        <v>910445.47631125501</v>
      </c>
      <c r="V1130">
        <v>3167150.7350746901</v>
      </c>
      <c r="W1130">
        <v>435184.72123656701</v>
      </c>
      <c r="X1130">
        <v>0</v>
      </c>
      <c r="Y1130">
        <v>0</v>
      </c>
      <c r="Z1130">
        <v>0</v>
      </c>
      <c r="AA1130">
        <v>0</v>
      </c>
      <c r="AB1130">
        <v>0</v>
      </c>
      <c r="AC1130">
        <v>89313.282385773098</v>
      </c>
      <c r="AD1130">
        <v>0</v>
      </c>
      <c r="AE1130">
        <v>0</v>
      </c>
      <c r="AF1130">
        <v>0</v>
      </c>
      <c r="AG1130">
        <v>0</v>
      </c>
      <c r="AH1130">
        <v>0</v>
      </c>
      <c r="AI1130">
        <v>0</v>
      </c>
      <c r="AJ1130">
        <v>3691648.7386970301</v>
      </c>
      <c r="AK1130" s="63">
        <v>13002.3097178609</v>
      </c>
      <c r="AL1130">
        <v>396.07192657172499</v>
      </c>
      <c r="AM1130">
        <v>78891.171681099702</v>
      </c>
      <c r="AN1130">
        <v>3521.2377839368801</v>
      </c>
      <c r="AO1130">
        <v>15670.3267427519</v>
      </c>
      <c r="AP1130">
        <v>396.07192657172499</v>
      </c>
      <c r="AQ1130">
        <v>69679.580315536805</v>
      </c>
      <c r="AR1130">
        <v>3521.2377839368801</v>
      </c>
      <c r="AS1130">
        <v>14343.2842567076</v>
      </c>
      <c r="AT1130">
        <v>0</v>
      </c>
    </row>
    <row r="1131" spans="1:46" x14ac:dyDescent="0.25">
      <c r="A1131" t="s">
        <v>4333</v>
      </c>
      <c r="B1131">
        <v>1935</v>
      </c>
      <c r="C1131" t="s">
        <v>210</v>
      </c>
      <c r="D1131">
        <v>152</v>
      </c>
      <c r="E1131" t="s">
        <v>1371</v>
      </c>
      <c r="F1131" t="s">
        <v>2892</v>
      </c>
      <c r="G1131" t="s">
        <v>2893</v>
      </c>
      <c r="H1131" t="s">
        <v>2894</v>
      </c>
      <c r="I1131" t="s">
        <v>2895</v>
      </c>
      <c r="J1131">
        <v>427.08470266037102</v>
      </c>
      <c r="K1131">
        <v>2</v>
      </c>
      <c r="L1131">
        <v>1</v>
      </c>
      <c r="M1131">
        <v>2</v>
      </c>
      <c r="N1131">
        <v>3802891.4255999099</v>
      </c>
      <c r="O1131">
        <v>830961.49272074702</v>
      </c>
      <c r="P1131">
        <v>936684.39557068504</v>
      </c>
      <c r="Q1131">
        <v>316721.40475979802</v>
      </c>
      <c r="R1131">
        <v>104190.88362635599</v>
      </c>
      <c r="S1131">
        <v>134347.689671648</v>
      </c>
      <c r="T1131">
        <v>4621930.5</v>
      </c>
      <c r="U1131">
        <v>1369519.1022775001</v>
      </c>
      <c r="V1131">
        <v>5416157.3926358698</v>
      </c>
      <c r="W1131">
        <v>575292.20964162296</v>
      </c>
      <c r="X1131">
        <v>0</v>
      </c>
      <c r="Y1131">
        <v>0</v>
      </c>
      <c r="Z1131">
        <v>0</v>
      </c>
      <c r="AA1131">
        <v>0</v>
      </c>
      <c r="AB1131">
        <v>0</v>
      </c>
      <c r="AC1131">
        <v>134347.689671648</v>
      </c>
      <c r="AD1131">
        <v>0</v>
      </c>
      <c r="AE1131">
        <v>0</v>
      </c>
      <c r="AF1131">
        <v>0</v>
      </c>
      <c r="AG1131">
        <v>0</v>
      </c>
      <c r="AH1131">
        <v>0</v>
      </c>
      <c r="AI1131">
        <v>0</v>
      </c>
      <c r="AJ1131">
        <v>6125797.2919491399</v>
      </c>
      <c r="AK1131" s="63">
        <v>14343.2842567076</v>
      </c>
      <c r="AL1131">
        <v>396.07192657172499</v>
      </c>
      <c r="AM1131">
        <v>78891.171681099702</v>
      </c>
      <c r="AN1131">
        <v>3521.2377839368801</v>
      </c>
      <c r="AO1131">
        <v>15670.3267427519</v>
      </c>
      <c r="AP1131">
        <v>396.07192657172499</v>
      </c>
      <c r="AQ1131">
        <v>69679.580315536805</v>
      </c>
      <c r="AR1131">
        <v>3521.2377839368801</v>
      </c>
      <c r="AS1131">
        <v>14343.2842567076</v>
      </c>
      <c r="AT1131">
        <v>0</v>
      </c>
    </row>
    <row r="1132" spans="1:46" x14ac:dyDescent="0.25">
      <c r="A1132" t="s">
        <v>4052</v>
      </c>
      <c r="B1132">
        <v>1935</v>
      </c>
      <c r="C1132" t="s">
        <v>210</v>
      </c>
      <c r="D1132">
        <v>154</v>
      </c>
      <c r="E1132" t="s">
        <v>1372</v>
      </c>
      <c r="F1132" t="s">
        <v>2892</v>
      </c>
      <c r="G1132" t="s">
        <v>2903</v>
      </c>
      <c r="H1132" t="s">
        <v>2894</v>
      </c>
      <c r="I1132" t="s">
        <v>2895</v>
      </c>
      <c r="J1132">
        <v>458.01812702692803</v>
      </c>
      <c r="K1132">
        <v>1</v>
      </c>
      <c r="L1132">
        <v>1</v>
      </c>
      <c r="M1132">
        <v>2</v>
      </c>
      <c r="N1132">
        <v>3794078.17336705</v>
      </c>
      <c r="O1132">
        <v>1775733.97141556</v>
      </c>
      <c r="P1132">
        <v>1020539.21996628</v>
      </c>
      <c r="Q1132">
        <v>339661.29831809801</v>
      </c>
      <c r="R1132">
        <v>103202.649579376</v>
      </c>
      <c r="S1132">
        <v>144078.39196885601</v>
      </c>
      <c r="T1132">
        <v>5564502.9699999997</v>
      </c>
      <c r="U1132">
        <v>1468712.3426463699</v>
      </c>
      <c r="V1132">
        <v>5919532.1294489596</v>
      </c>
      <c r="W1132">
        <v>1113683.1831974101</v>
      </c>
      <c r="X1132">
        <v>0</v>
      </c>
      <c r="Y1132">
        <v>0</v>
      </c>
      <c r="Z1132">
        <v>0</v>
      </c>
      <c r="AA1132">
        <v>0</v>
      </c>
      <c r="AB1132">
        <v>0</v>
      </c>
      <c r="AC1132">
        <v>144078.39196885601</v>
      </c>
      <c r="AD1132">
        <v>0</v>
      </c>
      <c r="AE1132">
        <v>0</v>
      </c>
      <c r="AF1132">
        <v>0</v>
      </c>
      <c r="AG1132">
        <v>0</v>
      </c>
      <c r="AH1132">
        <v>0</v>
      </c>
      <c r="AI1132">
        <v>0</v>
      </c>
      <c r="AJ1132">
        <v>7177293.7046152204</v>
      </c>
      <c r="AK1132" s="63">
        <v>15670.3267427519</v>
      </c>
      <c r="AL1132">
        <v>396.07192657172499</v>
      </c>
      <c r="AM1132">
        <v>78891.171681099702</v>
      </c>
      <c r="AN1132">
        <v>3521.2377839368801</v>
      </c>
      <c r="AO1132">
        <v>15670.3267427519</v>
      </c>
      <c r="AP1132">
        <v>396.07192657172499</v>
      </c>
      <c r="AQ1132">
        <v>78891.171681099702</v>
      </c>
      <c r="AR1132">
        <v>15670.3267427519</v>
      </c>
      <c r="AS1132">
        <v>15670.3267427519</v>
      </c>
      <c r="AT1132">
        <v>0</v>
      </c>
    </row>
    <row r="1133" spans="1:46" x14ac:dyDescent="0.25">
      <c r="A1133" t="s">
        <v>4334</v>
      </c>
      <c r="B1133">
        <v>1935</v>
      </c>
      <c r="C1133" t="s">
        <v>210</v>
      </c>
      <c r="D1133">
        <v>150</v>
      </c>
      <c r="E1133" t="s">
        <v>1373</v>
      </c>
      <c r="F1133" t="s">
        <v>2892</v>
      </c>
      <c r="G1133" t="s">
        <v>2911</v>
      </c>
      <c r="H1133" t="s">
        <v>2894</v>
      </c>
      <c r="I1133" t="s">
        <v>2895</v>
      </c>
      <c r="J1133">
        <v>392.76438356158701</v>
      </c>
      <c r="K1133">
        <v>1</v>
      </c>
      <c r="L1133">
        <v>1</v>
      </c>
      <c r="M1133">
        <v>2</v>
      </c>
      <c r="N1133">
        <v>2424801.1222356502</v>
      </c>
      <c r="O1133">
        <v>922660.00711079501</v>
      </c>
      <c r="P1133">
        <v>816296.95108813501</v>
      </c>
      <c r="Q1133">
        <v>291269.82663241302</v>
      </c>
      <c r="R1133">
        <v>70491.2558783391</v>
      </c>
      <c r="S1133">
        <v>123551.574636402</v>
      </c>
      <c r="T1133">
        <v>3266053.95</v>
      </c>
      <c r="U1133">
        <v>1259465.21294534</v>
      </c>
      <c r="V1133">
        <v>4280109.0008981004</v>
      </c>
      <c r="W1133">
        <v>245410.16204723399</v>
      </c>
      <c r="X1133">
        <v>0</v>
      </c>
      <c r="Y1133">
        <v>0</v>
      </c>
      <c r="Z1133">
        <v>0</v>
      </c>
      <c r="AA1133">
        <v>0</v>
      </c>
      <c r="AB1133">
        <v>0</v>
      </c>
      <c r="AC1133">
        <v>123551.574636402</v>
      </c>
      <c r="AD1133">
        <v>0</v>
      </c>
      <c r="AE1133">
        <v>0</v>
      </c>
      <c r="AF1133">
        <v>0</v>
      </c>
      <c r="AG1133">
        <v>0</v>
      </c>
      <c r="AH1133">
        <v>0</v>
      </c>
      <c r="AI1133">
        <v>0</v>
      </c>
      <c r="AJ1133">
        <v>4649070.7375817401</v>
      </c>
      <c r="AK1133" s="63">
        <v>11836.7930804315</v>
      </c>
      <c r="AL1133">
        <v>396.07192657172499</v>
      </c>
      <c r="AM1133">
        <v>78891.171681099702</v>
      </c>
      <c r="AN1133">
        <v>3521.2377839368801</v>
      </c>
      <c r="AO1133">
        <v>15670.3267427519</v>
      </c>
      <c r="AP1133">
        <v>3712.8033307938799</v>
      </c>
      <c r="AQ1133">
        <v>25435.7452526624</v>
      </c>
      <c r="AR1133">
        <v>11836.7930804315</v>
      </c>
      <c r="AS1133">
        <v>11836.7930804315</v>
      </c>
      <c r="AT1133">
        <v>0</v>
      </c>
    </row>
    <row r="1134" spans="1:46" x14ac:dyDescent="0.25">
      <c r="A1134" t="s">
        <v>4053</v>
      </c>
      <c r="B1134">
        <v>1935</v>
      </c>
      <c r="C1134" t="s">
        <v>210</v>
      </c>
      <c r="D1134">
        <v>1935</v>
      </c>
      <c r="E1134" t="s">
        <v>210</v>
      </c>
      <c r="F1134" t="s">
        <v>1871</v>
      </c>
      <c r="G1134" t="s">
        <v>1871</v>
      </c>
      <c r="H1134" t="s">
        <v>2899</v>
      </c>
      <c r="I1134" t="s">
        <v>2895</v>
      </c>
      <c r="J1134">
        <v>7.270270270268</v>
      </c>
      <c r="K1134">
        <v>0</v>
      </c>
      <c r="L1134">
        <v>0</v>
      </c>
      <c r="M1134">
        <v>2</v>
      </c>
      <c r="N1134">
        <v>2376.71512468424</v>
      </c>
      <c r="O1134">
        <v>3840.0260672309601</v>
      </c>
      <c r="P1134">
        <v>10400.2228815901</v>
      </c>
      <c r="Q1134">
        <v>5391.5539438409896</v>
      </c>
      <c r="R1134">
        <v>1304.8293159346099</v>
      </c>
      <c r="S1134">
        <v>2287.0030418198098</v>
      </c>
      <c r="T1134">
        <v>0</v>
      </c>
      <c r="U1134">
        <v>23313.347333280901</v>
      </c>
      <c r="V1134">
        <v>19285.5009215313</v>
      </c>
      <c r="W1134">
        <v>4027.84641174954</v>
      </c>
      <c r="X1134">
        <v>0</v>
      </c>
      <c r="Y1134">
        <v>0</v>
      </c>
      <c r="Z1134">
        <v>0</v>
      </c>
      <c r="AA1134">
        <v>0</v>
      </c>
      <c r="AB1134">
        <v>0</v>
      </c>
      <c r="AC1134">
        <v>2287.0030418198098</v>
      </c>
      <c r="AD1134">
        <v>0</v>
      </c>
      <c r="AE1134">
        <v>0</v>
      </c>
      <c r="AF1134">
        <v>0</v>
      </c>
      <c r="AG1134">
        <v>0</v>
      </c>
      <c r="AH1134">
        <v>0</v>
      </c>
      <c r="AI1134">
        <v>0</v>
      </c>
      <c r="AJ1134">
        <v>25600.350375100701</v>
      </c>
      <c r="AK1134" s="63">
        <v>3521.2377839368801</v>
      </c>
      <c r="AL1134">
        <v>396.07192657172499</v>
      </c>
      <c r="AM1134">
        <v>78891.171681099702</v>
      </c>
      <c r="AN1134">
        <v>3521.2377839368801</v>
      </c>
      <c r="AO1134">
        <v>15670.3267427519</v>
      </c>
      <c r="AP1134">
        <v>539.66620917061095</v>
      </c>
      <c r="AQ1134">
        <v>36189.915802998497</v>
      </c>
      <c r="AR1134">
        <v>3521.2377839368801</v>
      </c>
      <c r="AS1134">
        <v>3521.2377839368801</v>
      </c>
      <c r="AT1134">
        <v>0</v>
      </c>
    </row>
    <row r="1135" spans="1:46" x14ac:dyDescent="0.25">
      <c r="A1135" t="s">
        <v>4054</v>
      </c>
      <c r="B1135">
        <v>1935</v>
      </c>
      <c r="C1135" t="s">
        <v>210</v>
      </c>
      <c r="D1135">
        <v>5385</v>
      </c>
      <c r="E1135" t="s">
        <v>1374</v>
      </c>
      <c r="F1135" t="s">
        <v>2906</v>
      </c>
      <c r="G1135" t="s">
        <v>2893</v>
      </c>
      <c r="H1135" t="s">
        <v>2894</v>
      </c>
      <c r="I1135" t="s">
        <v>2895</v>
      </c>
      <c r="J1135">
        <v>44.098591549291001</v>
      </c>
      <c r="K1135">
        <v>2</v>
      </c>
      <c r="L1135">
        <v>2</v>
      </c>
      <c r="M1135">
        <v>2</v>
      </c>
      <c r="N1135">
        <v>14416.2164013483</v>
      </c>
      <c r="O1135">
        <v>23292.083345232499</v>
      </c>
      <c r="P1135">
        <v>63083.649414305102</v>
      </c>
      <c r="Q1135">
        <v>32703.039412130202</v>
      </c>
      <c r="R1135">
        <v>7914.5799132471602</v>
      </c>
      <c r="S1135">
        <v>13872.058295500001</v>
      </c>
      <c r="T1135">
        <v>0</v>
      </c>
      <c r="U1135">
        <v>141409.56848626299</v>
      </c>
      <c r="V1135">
        <v>116978.241020844</v>
      </c>
      <c r="W1135">
        <v>24431.327465419301</v>
      </c>
      <c r="X1135">
        <v>0</v>
      </c>
      <c r="Y1135">
        <v>0</v>
      </c>
      <c r="Z1135">
        <v>0</v>
      </c>
      <c r="AA1135">
        <v>0</v>
      </c>
      <c r="AB1135">
        <v>0</v>
      </c>
      <c r="AC1135">
        <v>13872.058295500001</v>
      </c>
      <c r="AD1135">
        <v>0</v>
      </c>
      <c r="AE1135">
        <v>0</v>
      </c>
      <c r="AF1135">
        <v>0</v>
      </c>
      <c r="AG1135">
        <v>0</v>
      </c>
      <c r="AH1135">
        <v>0</v>
      </c>
      <c r="AI1135">
        <v>0</v>
      </c>
      <c r="AJ1135">
        <v>155281.62678176301</v>
      </c>
      <c r="AK1135" s="63">
        <v>3521.2377839368801</v>
      </c>
      <c r="AL1135">
        <v>396.07192657172499</v>
      </c>
      <c r="AM1135">
        <v>78891.171681099702</v>
      </c>
      <c r="AN1135">
        <v>3521.2377839368801</v>
      </c>
      <c r="AO1135">
        <v>15670.3267427519</v>
      </c>
      <c r="AP1135">
        <v>396.07192657172499</v>
      </c>
      <c r="AQ1135">
        <v>69679.580315536805</v>
      </c>
      <c r="AR1135">
        <v>3521.2377839368801</v>
      </c>
      <c r="AS1135">
        <v>14343.2842567076</v>
      </c>
      <c r="AT1135">
        <v>0</v>
      </c>
    </row>
    <row r="1136" spans="1:46" x14ac:dyDescent="0.25">
      <c r="A1136" t="s">
        <v>4055</v>
      </c>
      <c r="B1136">
        <v>2257</v>
      </c>
      <c r="C1136" t="s">
        <v>211</v>
      </c>
      <c r="D1136">
        <v>1235</v>
      </c>
      <c r="E1136" t="s">
        <v>1375</v>
      </c>
      <c r="F1136" t="s">
        <v>2892</v>
      </c>
      <c r="G1136" t="s">
        <v>2893</v>
      </c>
      <c r="H1136" t="s">
        <v>2894</v>
      </c>
      <c r="I1136" t="s">
        <v>2895</v>
      </c>
      <c r="J1136">
        <v>465.55732590862902</v>
      </c>
      <c r="K1136">
        <v>1</v>
      </c>
      <c r="L1136">
        <v>1</v>
      </c>
      <c r="M1136">
        <v>2</v>
      </c>
      <c r="N1136">
        <v>3122615.64615661</v>
      </c>
      <c r="O1136">
        <v>1074088.5669698601</v>
      </c>
      <c r="P1136">
        <v>1008898.9981018</v>
      </c>
      <c r="Q1136">
        <v>602549.98041374795</v>
      </c>
      <c r="R1136">
        <v>243351.24145121101</v>
      </c>
      <c r="S1136">
        <v>276476.31948934298</v>
      </c>
      <c r="T1136">
        <v>4494727.78</v>
      </c>
      <c r="U1136">
        <v>1556776.65309323</v>
      </c>
      <c r="V1136">
        <v>4682568.9757681601</v>
      </c>
      <c r="W1136">
        <v>1367193.38139157</v>
      </c>
      <c r="X1136">
        <v>0</v>
      </c>
      <c r="Y1136">
        <v>0</v>
      </c>
      <c r="Z1136">
        <v>0</v>
      </c>
      <c r="AA1136">
        <v>1742.07593349839</v>
      </c>
      <c r="AB1136">
        <v>0</v>
      </c>
      <c r="AC1136">
        <v>137368.38181817299</v>
      </c>
      <c r="AD1136">
        <v>139107.937671169</v>
      </c>
      <c r="AE1136">
        <v>0</v>
      </c>
      <c r="AF1136">
        <v>0</v>
      </c>
      <c r="AG1136">
        <v>0</v>
      </c>
      <c r="AH1136">
        <v>0</v>
      </c>
      <c r="AI1136">
        <v>0</v>
      </c>
      <c r="AJ1136">
        <v>6327980.7525825799</v>
      </c>
      <c r="AK1136" s="63">
        <v>13592.2697387099</v>
      </c>
      <c r="AL1136">
        <v>396.07192657172499</v>
      </c>
      <c r="AM1136">
        <v>78891.171681099702</v>
      </c>
      <c r="AN1136">
        <v>3937.7599074498798</v>
      </c>
      <c r="AO1136">
        <v>14234.9785412282</v>
      </c>
      <c r="AP1136">
        <v>396.07192657172499</v>
      </c>
      <c r="AQ1136">
        <v>69679.580315536805</v>
      </c>
      <c r="AR1136">
        <v>13592.2697387099</v>
      </c>
      <c r="AS1136">
        <v>13592.2697387099</v>
      </c>
      <c r="AT1136">
        <v>0</v>
      </c>
    </row>
    <row r="1137" spans="1:46" x14ac:dyDescent="0.25">
      <c r="A1137" t="s">
        <v>4056</v>
      </c>
      <c r="B1137">
        <v>2257</v>
      </c>
      <c r="C1137" t="s">
        <v>211</v>
      </c>
      <c r="D1137">
        <v>4833</v>
      </c>
      <c r="E1137" t="s">
        <v>1376</v>
      </c>
      <c r="F1137" t="s">
        <v>2906</v>
      </c>
      <c r="G1137" t="s">
        <v>2907</v>
      </c>
      <c r="H1137" t="s">
        <v>2899</v>
      </c>
      <c r="I1137" t="s">
        <v>2895</v>
      </c>
      <c r="J1137">
        <v>124.646446338809</v>
      </c>
      <c r="K1137">
        <v>1</v>
      </c>
      <c r="L1137">
        <v>1</v>
      </c>
      <c r="M1137">
        <v>2</v>
      </c>
      <c r="N1137">
        <v>31105.152674352401</v>
      </c>
      <c r="O1137">
        <v>34809.2694493198</v>
      </c>
      <c r="P1137">
        <v>124412.50725980601</v>
      </c>
      <c r="Q1137">
        <v>161324.308780897</v>
      </c>
      <c r="R1137">
        <v>65153.882821691499</v>
      </c>
      <c r="S1137">
        <v>74022.658012996602</v>
      </c>
      <c r="T1137">
        <v>0</v>
      </c>
      <c r="U1137">
        <v>416805.12098606699</v>
      </c>
      <c r="V1137">
        <v>245946.89546870399</v>
      </c>
      <c r="W1137">
        <v>170391.80911216699</v>
      </c>
      <c r="X1137">
        <v>0</v>
      </c>
      <c r="Y1137">
        <v>0</v>
      </c>
      <c r="Z1137">
        <v>0</v>
      </c>
      <c r="AA1137">
        <v>466.41640519594102</v>
      </c>
      <c r="AB1137">
        <v>0</v>
      </c>
      <c r="AC1137">
        <v>36778.458162010298</v>
      </c>
      <c r="AD1137">
        <v>37244.199850986297</v>
      </c>
      <c r="AE1137">
        <v>0</v>
      </c>
      <c r="AF1137">
        <v>0</v>
      </c>
      <c r="AG1137">
        <v>0</v>
      </c>
      <c r="AH1137">
        <v>0</v>
      </c>
      <c r="AI1137">
        <v>0</v>
      </c>
      <c r="AJ1137">
        <v>490827.778999064</v>
      </c>
      <c r="AK1137" s="63">
        <v>3937.7599074498798</v>
      </c>
      <c r="AL1137">
        <v>396.07192657172499</v>
      </c>
      <c r="AM1137">
        <v>78891.171681099702</v>
      </c>
      <c r="AN1137">
        <v>3937.7599074498798</v>
      </c>
      <c r="AO1137">
        <v>14234.9785412282</v>
      </c>
      <c r="AP1137">
        <v>396.07192657172499</v>
      </c>
      <c r="AQ1137">
        <v>59280.106098625802</v>
      </c>
      <c r="AR1137">
        <v>3937.7599074498798</v>
      </c>
      <c r="AS1137">
        <v>3937.7599074498798</v>
      </c>
      <c r="AT1137">
        <v>0</v>
      </c>
    </row>
    <row r="1138" spans="1:46" x14ac:dyDescent="0.25">
      <c r="A1138" t="s">
        <v>4057</v>
      </c>
      <c r="B1138">
        <v>2257</v>
      </c>
      <c r="C1138" t="s">
        <v>211</v>
      </c>
      <c r="D1138">
        <v>1237</v>
      </c>
      <c r="E1138" t="s">
        <v>1377</v>
      </c>
      <c r="F1138" t="s">
        <v>2892</v>
      </c>
      <c r="G1138" t="s">
        <v>2903</v>
      </c>
      <c r="H1138" t="s">
        <v>2894</v>
      </c>
      <c r="I1138" t="s">
        <v>2895</v>
      </c>
      <c r="J1138">
        <v>223.172421770439</v>
      </c>
      <c r="K1138">
        <v>1</v>
      </c>
      <c r="L1138">
        <v>1</v>
      </c>
      <c r="M1138">
        <v>2</v>
      </c>
      <c r="N1138">
        <v>1481199.1489525901</v>
      </c>
      <c r="O1138">
        <v>674172.91081872501</v>
      </c>
      <c r="P1138">
        <v>483452.77706305502</v>
      </c>
      <c r="Q1138">
        <v>288842.06279906799</v>
      </c>
      <c r="R1138">
        <v>116654.347108627</v>
      </c>
      <c r="S1138">
        <v>132533.38815405901</v>
      </c>
      <c r="T1138">
        <v>2298055.2200000002</v>
      </c>
      <c r="U1138">
        <v>746266.02674206905</v>
      </c>
      <c r="V1138">
        <v>2482786.34453012</v>
      </c>
      <c r="W1138">
        <v>560699.80998302496</v>
      </c>
      <c r="X1138">
        <v>0</v>
      </c>
      <c r="Y1138">
        <v>0</v>
      </c>
      <c r="Z1138">
        <v>0</v>
      </c>
      <c r="AA1138">
        <v>835.09222892808202</v>
      </c>
      <c r="AB1138">
        <v>0</v>
      </c>
      <c r="AC1138">
        <v>65849.751983206399</v>
      </c>
      <c r="AD1138">
        <v>66683.636170852697</v>
      </c>
      <c r="AE1138">
        <v>0</v>
      </c>
      <c r="AF1138">
        <v>0</v>
      </c>
      <c r="AG1138">
        <v>0</v>
      </c>
      <c r="AH1138">
        <v>0</v>
      </c>
      <c r="AI1138">
        <v>0</v>
      </c>
      <c r="AJ1138">
        <v>3176854.6348961298</v>
      </c>
      <c r="AK1138" s="63">
        <v>14234.9785412282</v>
      </c>
      <c r="AL1138">
        <v>396.07192657172499</v>
      </c>
      <c r="AM1138">
        <v>78891.171681099702</v>
      </c>
      <c r="AN1138">
        <v>3937.7599074498798</v>
      </c>
      <c r="AO1138">
        <v>14234.9785412282</v>
      </c>
      <c r="AP1138">
        <v>396.07192657172499</v>
      </c>
      <c r="AQ1138">
        <v>78891.171681099702</v>
      </c>
      <c r="AR1138">
        <v>14234.9785412282</v>
      </c>
      <c r="AS1138">
        <v>14234.9785412282</v>
      </c>
      <c r="AT1138">
        <v>0</v>
      </c>
    </row>
    <row r="1139" spans="1:46" x14ac:dyDescent="0.25">
      <c r="A1139" t="s">
        <v>4058</v>
      </c>
      <c r="B1139">
        <v>2257</v>
      </c>
      <c r="C1139" t="s">
        <v>211</v>
      </c>
      <c r="D1139">
        <v>2728</v>
      </c>
      <c r="E1139" t="s">
        <v>1378</v>
      </c>
      <c r="F1139" t="s">
        <v>2906</v>
      </c>
      <c r="G1139" t="s">
        <v>2907</v>
      </c>
      <c r="H1139" t="s">
        <v>2894</v>
      </c>
      <c r="I1139" t="s">
        <v>2895</v>
      </c>
      <c r="J1139">
        <v>85.554082998657904</v>
      </c>
      <c r="K1139">
        <v>1</v>
      </c>
      <c r="L1139">
        <v>1</v>
      </c>
      <c r="M1139">
        <v>2</v>
      </c>
      <c r="N1139">
        <v>21349.768820155401</v>
      </c>
      <c r="O1139">
        <v>23892.1783577758</v>
      </c>
      <c r="P1139">
        <v>85393.513291542506</v>
      </c>
      <c r="Q1139">
        <v>110728.815048815</v>
      </c>
      <c r="R1139">
        <v>44719.932756528899</v>
      </c>
      <c r="S1139">
        <v>50807.229675936796</v>
      </c>
      <c r="T1139">
        <v>0</v>
      </c>
      <c r="U1139">
        <v>286084.20827481803</v>
      </c>
      <c r="V1139">
        <v>168811.560427458</v>
      </c>
      <c r="W1139">
        <v>116952.511742287</v>
      </c>
      <c r="X1139">
        <v>0</v>
      </c>
      <c r="Y1139">
        <v>0</v>
      </c>
      <c r="Z1139">
        <v>0</v>
      </c>
      <c r="AA1139">
        <v>320.13610507277701</v>
      </c>
      <c r="AB1139">
        <v>0</v>
      </c>
      <c r="AC1139">
        <v>25243.778339275599</v>
      </c>
      <c r="AD1139">
        <v>25563.451336661201</v>
      </c>
      <c r="AE1139">
        <v>0</v>
      </c>
      <c r="AF1139">
        <v>0</v>
      </c>
      <c r="AG1139">
        <v>0</v>
      </c>
      <c r="AH1139">
        <v>0</v>
      </c>
      <c r="AI1139">
        <v>0</v>
      </c>
      <c r="AJ1139">
        <v>336891.43795075401</v>
      </c>
      <c r="AK1139" s="63">
        <v>3937.7599074498798</v>
      </c>
      <c r="AL1139">
        <v>396.07192657172499</v>
      </c>
      <c r="AM1139">
        <v>78891.171681099702</v>
      </c>
      <c r="AN1139">
        <v>3937.7599074498798</v>
      </c>
      <c r="AO1139">
        <v>14234.9785412282</v>
      </c>
      <c r="AP1139">
        <v>396.07192657172499</v>
      </c>
      <c r="AQ1139">
        <v>59280.106098625802</v>
      </c>
      <c r="AR1139">
        <v>3937.7599074498798</v>
      </c>
      <c r="AS1139">
        <v>3937.7599074498798</v>
      </c>
      <c r="AT1139">
        <v>0</v>
      </c>
    </row>
    <row r="1140" spans="1:46" x14ac:dyDescent="0.25">
      <c r="A1140" t="s">
        <v>4059</v>
      </c>
      <c r="B1140">
        <v>2257</v>
      </c>
      <c r="C1140" t="s">
        <v>211</v>
      </c>
      <c r="D1140">
        <v>2257</v>
      </c>
      <c r="E1140" t="s">
        <v>211</v>
      </c>
      <c r="F1140" t="s">
        <v>1871</v>
      </c>
      <c r="G1140" t="s">
        <v>1871</v>
      </c>
      <c r="H1140" t="s">
        <v>2899</v>
      </c>
      <c r="I1140" t="s">
        <v>2895</v>
      </c>
      <c r="J1140">
        <v>11.833333333331</v>
      </c>
      <c r="K1140">
        <v>1</v>
      </c>
      <c r="L1140">
        <v>5</v>
      </c>
      <c r="M1140">
        <v>2</v>
      </c>
      <c r="N1140">
        <v>2952.9733962833602</v>
      </c>
      <c r="O1140">
        <v>3304.6244043243801</v>
      </c>
      <c r="P1140">
        <v>11811.1242837926</v>
      </c>
      <c r="Q1140">
        <v>15315.352957473</v>
      </c>
      <c r="R1140">
        <v>6185.3958619421601</v>
      </c>
      <c r="S1140">
        <v>7027.3546676655697</v>
      </c>
      <c r="T1140">
        <v>0</v>
      </c>
      <c r="U1140">
        <v>39569.470903815498</v>
      </c>
      <c r="V1140">
        <v>23349.013805562001</v>
      </c>
      <c r="W1140">
        <v>16176.1777709487</v>
      </c>
      <c r="X1140">
        <v>0</v>
      </c>
      <c r="Y1140">
        <v>0</v>
      </c>
      <c r="Z1140">
        <v>0</v>
      </c>
      <c r="AA1140">
        <v>44.279327304810003</v>
      </c>
      <c r="AB1140">
        <v>0</v>
      </c>
      <c r="AC1140">
        <v>3491.5696973346699</v>
      </c>
      <c r="AD1140">
        <v>3535.7849703309098</v>
      </c>
      <c r="AE1140">
        <v>0</v>
      </c>
      <c r="AF1140">
        <v>0</v>
      </c>
      <c r="AG1140">
        <v>0</v>
      </c>
      <c r="AH1140">
        <v>0</v>
      </c>
      <c r="AI1140">
        <v>0</v>
      </c>
      <c r="AJ1140">
        <v>46596.825571481102</v>
      </c>
      <c r="AK1140" s="63">
        <v>3937.7599074498798</v>
      </c>
      <c r="AL1140">
        <v>396.07192657172499</v>
      </c>
      <c r="AM1140">
        <v>78891.171681099702</v>
      </c>
      <c r="AN1140">
        <v>3937.7599074498798</v>
      </c>
      <c r="AO1140">
        <v>14234.9785412282</v>
      </c>
      <c r="AP1140">
        <v>539.66620917061095</v>
      </c>
      <c r="AQ1140">
        <v>36189.915802998497</v>
      </c>
      <c r="AR1140">
        <v>3937.7599074498798</v>
      </c>
      <c r="AS1140">
        <v>3937.7599074498798</v>
      </c>
      <c r="AT1140">
        <v>0</v>
      </c>
    </row>
    <row r="1141" spans="1:46" x14ac:dyDescent="0.25">
      <c r="A1141" t="s">
        <v>4060</v>
      </c>
      <c r="B1141">
        <v>2195</v>
      </c>
      <c r="C1141" t="s">
        <v>213</v>
      </c>
      <c r="D1141">
        <v>1010</v>
      </c>
      <c r="E1141" t="s">
        <v>1379</v>
      </c>
      <c r="F1141" t="s">
        <v>2892</v>
      </c>
      <c r="G1141" t="s">
        <v>2907</v>
      </c>
      <c r="H1141" t="s">
        <v>2904</v>
      </c>
      <c r="I1141" t="s">
        <v>2895</v>
      </c>
      <c r="J1141">
        <v>263.98398610833698</v>
      </c>
      <c r="K1141">
        <v>1</v>
      </c>
      <c r="L1141">
        <v>1</v>
      </c>
      <c r="M1141">
        <v>2</v>
      </c>
      <c r="N1141">
        <v>1912546.67</v>
      </c>
      <c r="O1141">
        <v>467325.4</v>
      </c>
      <c r="P1141">
        <v>1206515.68</v>
      </c>
      <c r="Q1141">
        <v>291824.42</v>
      </c>
      <c r="R1141">
        <v>786371.93</v>
      </c>
      <c r="S1141">
        <v>307680</v>
      </c>
      <c r="T1141">
        <v>2871065.05</v>
      </c>
      <c r="U1141">
        <v>1793519.05</v>
      </c>
      <c r="V1141">
        <v>3684263.28</v>
      </c>
      <c r="W1141">
        <v>841191.92</v>
      </c>
      <c r="X1141">
        <v>0</v>
      </c>
      <c r="Y1141">
        <v>0</v>
      </c>
      <c r="Z1141">
        <v>0</v>
      </c>
      <c r="AA1141">
        <v>0</v>
      </c>
      <c r="AB1141">
        <v>139128.9</v>
      </c>
      <c r="AC1141">
        <v>307680</v>
      </c>
      <c r="AD1141">
        <v>0</v>
      </c>
      <c r="AE1141">
        <v>0</v>
      </c>
      <c r="AF1141">
        <v>0</v>
      </c>
      <c r="AG1141">
        <v>0</v>
      </c>
      <c r="AH1141">
        <v>0</v>
      </c>
      <c r="AI1141">
        <v>0</v>
      </c>
      <c r="AJ1141">
        <v>4972264.0999999996</v>
      </c>
      <c r="AK1141" s="63">
        <v>18835.4762472578</v>
      </c>
      <c r="AL1141">
        <v>396.07192657172499</v>
      </c>
      <c r="AM1141">
        <v>78891.171681099702</v>
      </c>
      <c r="AN1141">
        <v>18835.4762472578</v>
      </c>
      <c r="AO1141">
        <v>18835.4762472578</v>
      </c>
      <c r="AP1141">
        <v>396.07192657172499</v>
      </c>
      <c r="AQ1141">
        <v>59280.106098625802</v>
      </c>
      <c r="AR1141">
        <v>18835.4762472578</v>
      </c>
      <c r="AS1141">
        <v>18835.4762472578</v>
      </c>
      <c r="AT1141">
        <v>0</v>
      </c>
    </row>
    <row r="1142" spans="1:46" x14ac:dyDescent="0.25">
      <c r="A1142" t="s">
        <v>4061</v>
      </c>
      <c r="B1142">
        <v>2244</v>
      </c>
      <c r="C1142" t="s">
        <v>214</v>
      </c>
      <c r="D1142">
        <v>1334</v>
      </c>
      <c r="E1142" t="s">
        <v>1380</v>
      </c>
      <c r="F1142" t="s">
        <v>2892</v>
      </c>
      <c r="G1142" t="s">
        <v>2893</v>
      </c>
      <c r="H1142" t="s">
        <v>2894</v>
      </c>
      <c r="I1142" t="s">
        <v>2895</v>
      </c>
      <c r="J1142">
        <v>535.21428571427998</v>
      </c>
      <c r="K1142">
        <v>1</v>
      </c>
      <c r="L1142">
        <v>1</v>
      </c>
      <c r="M1142">
        <v>1</v>
      </c>
      <c r="N1142">
        <v>3873770.8737771302</v>
      </c>
      <c r="O1142">
        <v>1038214.17792815</v>
      </c>
      <c r="P1142">
        <v>1166244.5754525401</v>
      </c>
      <c r="Q1142">
        <v>230825.82457989099</v>
      </c>
      <c r="R1142">
        <v>161559.10839286799</v>
      </c>
      <c r="S1142">
        <v>178862.95064227001</v>
      </c>
      <c r="T1142">
        <v>4501046.93</v>
      </c>
      <c r="U1142">
        <v>1969567.6301305799</v>
      </c>
      <c r="V1142">
        <v>5896636.90315919</v>
      </c>
      <c r="W1142">
        <v>573977.65697139106</v>
      </c>
      <c r="X1142">
        <v>0</v>
      </c>
      <c r="Y1142">
        <v>0</v>
      </c>
      <c r="Z1142">
        <v>0</v>
      </c>
      <c r="AA1142">
        <v>0</v>
      </c>
      <c r="AB1142">
        <v>0</v>
      </c>
      <c r="AC1142">
        <v>178862.95064227001</v>
      </c>
      <c r="AD1142">
        <v>0</v>
      </c>
      <c r="AE1142">
        <v>0</v>
      </c>
      <c r="AF1142">
        <v>0</v>
      </c>
      <c r="AG1142">
        <v>0</v>
      </c>
      <c r="AH1142">
        <v>0</v>
      </c>
      <c r="AI1142">
        <v>0</v>
      </c>
      <c r="AJ1142">
        <v>6649477.5107728504</v>
      </c>
      <c r="AK1142" s="63">
        <v>12423.953710239</v>
      </c>
      <c r="AL1142">
        <v>396.07192657172499</v>
      </c>
      <c r="AM1142">
        <v>78891.171681099702</v>
      </c>
      <c r="AN1142">
        <v>4014.1502910476602</v>
      </c>
      <c r="AO1142">
        <v>13161.741666817899</v>
      </c>
      <c r="AP1142">
        <v>396.07192657172499</v>
      </c>
      <c r="AQ1142">
        <v>69679.580315536805</v>
      </c>
      <c r="AR1142">
        <v>4014.1502910476602</v>
      </c>
      <c r="AS1142">
        <v>13161.741666817899</v>
      </c>
      <c r="AT1142">
        <v>0</v>
      </c>
    </row>
    <row r="1143" spans="1:46" x14ac:dyDescent="0.25">
      <c r="A1143" t="s">
        <v>4335</v>
      </c>
      <c r="B1143">
        <v>2244</v>
      </c>
      <c r="C1143" t="s">
        <v>214</v>
      </c>
      <c r="D1143">
        <v>1191</v>
      </c>
      <c r="E1143" t="s">
        <v>1381</v>
      </c>
      <c r="F1143" t="s">
        <v>2892</v>
      </c>
      <c r="G1143" t="s">
        <v>2893</v>
      </c>
      <c r="H1143" t="s">
        <v>2894</v>
      </c>
      <c r="I1143" t="s">
        <v>2895</v>
      </c>
      <c r="J1143">
        <v>459.17142857141999</v>
      </c>
      <c r="K1143">
        <v>1</v>
      </c>
      <c r="L1143">
        <v>1</v>
      </c>
      <c r="M1143">
        <v>1</v>
      </c>
      <c r="N1143">
        <v>3706704.4741613301</v>
      </c>
      <c r="O1143">
        <v>902288.80517086503</v>
      </c>
      <c r="P1143">
        <v>944417.04526532802</v>
      </c>
      <c r="Q1143">
        <v>198030.259005653</v>
      </c>
      <c r="R1143">
        <v>138604.90756608901</v>
      </c>
      <c r="S1143">
        <v>153450.23247147401</v>
      </c>
      <c r="T1143">
        <v>4200312.5999999996</v>
      </c>
      <c r="U1143">
        <v>1689732.89116926</v>
      </c>
      <c r="V1143">
        <v>5233750.3286286397</v>
      </c>
      <c r="W1143">
        <v>656295.16254062101</v>
      </c>
      <c r="X1143">
        <v>0</v>
      </c>
      <c r="Y1143">
        <v>0</v>
      </c>
      <c r="Z1143">
        <v>0</v>
      </c>
      <c r="AA1143">
        <v>0</v>
      </c>
      <c r="AB1143">
        <v>0</v>
      </c>
      <c r="AC1143">
        <v>153450.23247147401</v>
      </c>
      <c r="AD1143">
        <v>0</v>
      </c>
      <c r="AE1143">
        <v>0</v>
      </c>
      <c r="AF1143">
        <v>0</v>
      </c>
      <c r="AG1143">
        <v>0</v>
      </c>
      <c r="AH1143">
        <v>0</v>
      </c>
      <c r="AI1143">
        <v>0</v>
      </c>
      <c r="AJ1143">
        <v>6043495.7236407399</v>
      </c>
      <c r="AK1143" s="63">
        <v>13161.741666817899</v>
      </c>
      <c r="AL1143">
        <v>396.07192657172499</v>
      </c>
      <c r="AM1143">
        <v>78891.171681099702</v>
      </c>
      <c r="AN1143">
        <v>4014.1502910476602</v>
      </c>
      <c r="AO1143">
        <v>13161.741666817899</v>
      </c>
      <c r="AP1143">
        <v>396.07192657172499</v>
      </c>
      <c r="AQ1143">
        <v>69679.580315536805</v>
      </c>
      <c r="AR1143">
        <v>4014.1502910476602</v>
      </c>
      <c r="AS1143">
        <v>13161.741666817899</v>
      </c>
      <c r="AT1143">
        <v>0</v>
      </c>
    </row>
    <row r="1144" spans="1:46" x14ac:dyDescent="0.25">
      <c r="A1144" t="s">
        <v>4066</v>
      </c>
      <c r="B1144">
        <v>2244</v>
      </c>
      <c r="C1144" t="s">
        <v>214</v>
      </c>
      <c r="D1144">
        <v>4731</v>
      </c>
      <c r="E1144" t="s">
        <v>1382</v>
      </c>
      <c r="F1144" t="s">
        <v>2892</v>
      </c>
      <c r="G1144" t="s">
        <v>2911</v>
      </c>
      <c r="H1144" t="s">
        <v>2894</v>
      </c>
      <c r="I1144" t="s">
        <v>2895</v>
      </c>
      <c r="J1144">
        <v>534.507931953926</v>
      </c>
      <c r="K1144">
        <v>1</v>
      </c>
      <c r="L1144">
        <v>1</v>
      </c>
      <c r="M1144">
        <v>1</v>
      </c>
      <c r="N1144">
        <v>3096084.3231764501</v>
      </c>
      <c r="O1144">
        <v>1178267.5568916099</v>
      </c>
      <c r="P1144">
        <v>1048989.2563551201</v>
      </c>
      <c r="Q1144">
        <v>230521.19016797299</v>
      </c>
      <c r="R1144">
        <v>161345.88933878299</v>
      </c>
      <c r="S1144">
        <v>178626.89469020299</v>
      </c>
      <c r="T1144">
        <v>3748239.94</v>
      </c>
      <c r="U1144">
        <v>1966968.2759299399</v>
      </c>
      <c r="V1144">
        <v>5186646.0990359103</v>
      </c>
      <c r="W1144">
        <v>528562.11689403595</v>
      </c>
      <c r="X1144">
        <v>0</v>
      </c>
      <c r="Y1144">
        <v>0</v>
      </c>
      <c r="Z1144">
        <v>0</v>
      </c>
      <c r="AA1144">
        <v>0</v>
      </c>
      <c r="AB1144">
        <v>0</v>
      </c>
      <c r="AC1144">
        <v>178626.89469020299</v>
      </c>
      <c r="AD1144">
        <v>0</v>
      </c>
      <c r="AE1144">
        <v>0</v>
      </c>
      <c r="AF1144">
        <v>0</v>
      </c>
      <c r="AG1144">
        <v>0</v>
      </c>
      <c r="AH1144">
        <v>0</v>
      </c>
      <c r="AI1144">
        <v>0</v>
      </c>
      <c r="AJ1144">
        <v>5893835.1106201503</v>
      </c>
      <c r="AK1144" s="63">
        <v>11026.656029359299</v>
      </c>
      <c r="AL1144">
        <v>396.07192657172499</v>
      </c>
      <c r="AM1144">
        <v>78891.171681099702</v>
      </c>
      <c r="AN1144">
        <v>4014.1502910476602</v>
      </c>
      <c r="AO1144">
        <v>13161.741666817899</v>
      </c>
      <c r="AP1144">
        <v>3712.8033307938799</v>
      </c>
      <c r="AQ1144">
        <v>25435.7452526624</v>
      </c>
      <c r="AR1144">
        <v>11026.656029359299</v>
      </c>
      <c r="AS1144">
        <v>11210.123241032399</v>
      </c>
      <c r="AT1144">
        <v>0</v>
      </c>
    </row>
    <row r="1145" spans="1:46" x14ac:dyDescent="0.25">
      <c r="A1145" t="s">
        <v>4067</v>
      </c>
      <c r="B1145">
        <v>2244</v>
      </c>
      <c r="C1145" t="s">
        <v>214</v>
      </c>
      <c r="D1145">
        <v>3222</v>
      </c>
      <c r="E1145" t="s">
        <v>1383</v>
      </c>
      <c r="F1145" t="s">
        <v>2892</v>
      </c>
      <c r="G1145" t="s">
        <v>2893</v>
      </c>
      <c r="H1145" t="s">
        <v>2894</v>
      </c>
      <c r="I1145" t="s">
        <v>2895</v>
      </c>
      <c r="J1145">
        <v>544.04064386317498</v>
      </c>
      <c r="K1145">
        <v>1</v>
      </c>
      <c r="L1145">
        <v>1</v>
      </c>
      <c r="M1145">
        <v>1</v>
      </c>
      <c r="N1145">
        <v>4190559.47724368</v>
      </c>
      <c r="O1145">
        <v>970729.51887046895</v>
      </c>
      <c r="P1145">
        <v>1066483.4615813601</v>
      </c>
      <c r="Q1145">
        <v>234632.433357228</v>
      </c>
      <c r="R1145">
        <v>164223.421717369</v>
      </c>
      <c r="S1145">
        <v>181812.62613501199</v>
      </c>
      <c r="T1145">
        <v>4624580.03</v>
      </c>
      <c r="U1145">
        <v>2002048.2827701101</v>
      </c>
      <c r="V1145">
        <v>6126632.68614168</v>
      </c>
      <c r="W1145">
        <v>499995.626628433</v>
      </c>
      <c r="X1145">
        <v>0</v>
      </c>
      <c r="Y1145">
        <v>0</v>
      </c>
      <c r="Z1145">
        <v>0</v>
      </c>
      <c r="AA1145">
        <v>0</v>
      </c>
      <c r="AB1145">
        <v>0</v>
      </c>
      <c r="AC1145">
        <v>181812.62613501199</v>
      </c>
      <c r="AD1145">
        <v>0</v>
      </c>
      <c r="AE1145">
        <v>0</v>
      </c>
      <c r="AF1145">
        <v>0</v>
      </c>
      <c r="AG1145">
        <v>0</v>
      </c>
      <c r="AH1145">
        <v>0</v>
      </c>
      <c r="AI1145">
        <v>0</v>
      </c>
      <c r="AJ1145">
        <v>6808440.9389051301</v>
      </c>
      <c r="AK1145" s="63">
        <v>12514.581430091501</v>
      </c>
      <c r="AL1145">
        <v>396.07192657172499</v>
      </c>
      <c r="AM1145">
        <v>78891.171681099702</v>
      </c>
      <c r="AN1145">
        <v>4014.1502910476602</v>
      </c>
      <c r="AO1145">
        <v>13161.741666817899</v>
      </c>
      <c r="AP1145">
        <v>396.07192657172499</v>
      </c>
      <c r="AQ1145">
        <v>69679.580315536805</v>
      </c>
      <c r="AR1145">
        <v>4014.1502910476602</v>
      </c>
      <c r="AS1145">
        <v>13161.741666817899</v>
      </c>
      <c r="AT1145">
        <v>0</v>
      </c>
    </row>
    <row r="1146" spans="1:46" x14ac:dyDescent="0.25">
      <c r="A1146" t="s">
        <v>4336</v>
      </c>
      <c r="B1146">
        <v>2244</v>
      </c>
      <c r="C1146" t="s">
        <v>214</v>
      </c>
      <c r="D1146">
        <v>4730</v>
      </c>
      <c r="E1146" t="s">
        <v>1384</v>
      </c>
      <c r="F1146" t="s">
        <v>2892</v>
      </c>
      <c r="G1146" t="s">
        <v>2893</v>
      </c>
      <c r="H1146" t="s">
        <v>2894</v>
      </c>
      <c r="I1146" t="s">
        <v>2895</v>
      </c>
      <c r="J1146">
        <v>587.10338157710305</v>
      </c>
      <c r="K1146">
        <v>1</v>
      </c>
      <c r="L1146">
        <v>1</v>
      </c>
      <c r="M1146">
        <v>1</v>
      </c>
      <c r="N1146">
        <v>3948368.8983378401</v>
      </c>
      <c r="O1146">
        <v>955510.62194928795</v>
      </c>
      <c r="P1146">
        <v>1119635.56818046</v>
      </c>
      <c r="Q1146">
        <v>253204.418834446</v>
      </c>
      <c r="R1146">
        <v>177222.28534211899</v>
      </c>
      <c r="S1146">
        <v>196203.737388643</v>
      </c>
      <c r="T1146">
        <v>4293424.32</v>
      </c>
      <c r="U1146">
        <v>2160517.4726441498</v>
      </c>
      <c r="V1146">
        <v>5859250.2338087298</v>
      </c>
      <c r="W1146">
        <v>594691.558835426</v>
      </c>
      <c r="X1146">
        <v>0</v>
      </c>
      <c r="Y1146">
        <v>0</v>
      </c>
      <c r="Z1146">
        <v>0</v>
      </c>
      <c r="AA1146">
        <v>0</v>
      </c>
      <c r="AB1146">
        <v>0</v>
      </c>
      <c r="AC1146">
        <v>196203.737388643</v>
      </c>
      <c r="AD1146">
        <v>0</v>
      </c>
      <c r="AE1146">
        <v>0</v>
      </c>
      <c r="AF1146">
        <v>0</v>
      </c>
      <c r="AG1146">
        <v>0</v>
      </c>
      <c r="AH1146">
        <v>0</v>
      </c>
      <c r="AI1146">
        <v>0</v>
      </c>
      <c r="AJ1146">
        <v>6650145.5300327996</v>
      </c>
      <c r="AK1146" s="63">
        <v>11327.0434794105</v>
      </c>
      <c r="AL1146">
        <v>396.07192657172499</v>
      </c>
      <c r="AM1146">
        <v>78891.171681099702</v>
      </c>
      <c r="AN1146">
        <v>4014.1502910476602</v>
      </c>
      <c r="AO1146">
        <v>13161.741666817899</v>
      </c>
      <c r="AP1146">
        <v>396.07192657172499</v>
      </c>
      <c r="AQ1146">
        <v>69679.580315536805</v>
      </c>
      <c r="AR1146">
        <v>4014.1502910476602</v>
      </c>
      <c r="AS1146">
        <v>13161.741666817899</v>
      </c>
      <c r="AT1146">
        <v>0</v>
      </c>
    </row>
    <row r="1147" spans="1:46" x14ac:dyDescent="0.25">
      <c r="A1147" t="s">
        <v>4068</v>
      </c>
      <c r="B1147">
        <v>2244</v>
      </c>
      <c r="C1147" t="s">
        <v>214</v>
      </c>
      <c r="D1147">
        <v>4220</v>
      </c>
      <c r="E1147" t="s">
        <v>1385</v>
      </c>
      <c r="F1147" t="s">
        <v>2906</v>
      </c>
      <c r="G1147" t="s">
        <v>2893</v>
      </c>
      <c r="H1147" t="s">
        <v>2894</v>
      </c>
      <c r="I1147" t="s">
        <v>2895</v>
      </c>
      <c r="J1147">
        <v>223.39925412333</v>
      </c>
      <c r="K1147">
        <v>1</v>
      </c>
      <c r="L1147">
        <v>1</v>
      </c>
      <c r="M1147">
        <v>1</v>
      </c>
      <c r="N1147">
        <v>258776.335833335</v>
      </c>
      <c r="O1147">
        <v>131028.266213547</v>
      </c>
      <c r="P1147">
        <v>268513.84640606702</v>
      </c>
      <c r="Q1147">
        <v>96347.049060417805</v>
      </c>
      <c r="R1147">
        <v>67435.016730970601</v>
      </c>
      <c r="S1147">
        <v>74657.666714659106</v>
      </c>
      <c r="T1147">
        <v>0</v>
      </c>
      <c r="U1147">
        <v>822100.51424433698</v>
      </c>
      <c r="V1147">
        <v>672165.86729031301</v>
      </c>
      <c r="W1147">
        <v>149934.64695402401</v>
      </c>
      <c r="X1147">
        <v>0</v>
      </c>
      <c r="Y1147">
        <v>0</v>
      </c>
      <c r="Z1147">
        <v>0</v>
      </c>
      <c r="AA1147">
        <v>0</v>
      </c>
      <c r="AB1147">
        <v>0</v>
      </c>
      <c r="AC1147">
        <v>74657.666714659106</v>
      </c>
      <c r="AD1147">
        <v>0</v>
      </c>
      <c r="AE1147">
        <v>0</v>
      </c>
      <c r="AF1147">
        <v>0</v>
      </c>
      <c r="AG1147">
        <v>0</v>
      </c>
      <c r="AH1147">
        <v>0</v>
      </c>
      <c r="AI1147">
        <v>0</v>
      </c>
      <c r="AJ1147">
        <v>896758.18095899594</v>
      </c>
      <c r="AK1147" s="63">
        <v>4014.1502910476602</v>
      </c>
      <c r="AL1147">
        <v>396.07192657172499</v>
      </c>
      <c r="AM1147">
        <v>78891.171681099702</v>
      </c>
      <c r="AN1147">
        <v>4014.1502910476602</v>
      </c>
      <c r="AO1147">
        <v>13161.741666817899</v>
      </c>
      <c r="AP1147">
        <v>396.07192657172499</v>
      </c>
      <c r="AQ1147">
        <v>69679.580315536805</v>
      </c>
      <c r="AR1147">
        <v>4014.1502910476602</v>
      </c>
      <c r="AS1147">
        <v>13161.741666817899</v>
      </c>
      <c r="AT1147">
        <v>0</v>
      </c>
    </row>
    <row r="1148" spans="1:46" x14ac:dyDescent="0.25">
      <c r="A1148" t="s">
        <v>4069</v>
      </c>
      <c r="B1148">
        <v>2244</v>
      </c>
      <c r="C1148" t="s">
        <v>214</v>
      </c>
      <c r="D1148">
        <v>1193</v>
      </c>
      <c r="E1148" t="s">
        <v>1386</v>
      </c>
      <c r="F1148" t="s">
        <v>2892</v>
      </c>
      <c r="G1148" t="s">
        <v>2903</v>
      </c>
      <c r="H1148" t="s">
        <v>2894</v>
      </c>
      <c r="I1148" t="s">
        <v>2895</v>
      </c>
      <c r="J1148">
        <v>1623.7953416508999</v>
      </c>
      <c r="K1148">
        <v>1</v>
      </c>
      <c r="L1148">
        <v>1</v>
      </c>
      <c r="M1148">
        <v>1</v>
      </c>
      <c r="N1148">
        <v>10542570.0988196</v>
      </c>
      <c r="O1148">
        <v>4509518.5100233098</v>
      </c>
      <c r="P1148">
        <v>2954309.89303109</v>
      </c>
      <c r="Q1148">
        <v>700310.05002773402</v>
      </c>
      <c r="R1148">
        <v>759870.91122842603</v>
      </c>
      <c r="S1148">
        <v>542655.22015961097</v>
      </c>
      <c r="T1148">
        <v>13491076.140000001</v>
      </c>
      <c r="U1148">
        <v>5975503.3231301699</v>
      </c>
      <c r="V1148">
        <v>15536004.3929362</v>
      </c>
      <c r="W1148">
        <v>3930575.0701939999</v>
      </c>
      <c r="X1148">
        <v>0</v>
      </c>
      <c r="Y1148">
        <v>0</v>
      </c>
      <c r="Z1148">
        <v>0</v>
      </c>
      <c r="AA1148">
        <v>0</v>
      </c>
      <c r="AB1148">
        <v>0</v>
      </c>
      <c r="AC1148">
        <v>542655.22015961097</v>
      </c>
      <c r="AD1148">
        <v>0</v>
      </c>
      <c r="AE1148">
        <v>0</v>
      </c>
      <c r="AF1148">
        <v>0</v>
      </c>
      <c r="AG1148">
        <v>0</v>
      </c>
      <c r="AH1148">
        <v>0</v>
      </c>
      <c r="AI1148">
        <v>0</v>
      </c>
      <c r="AJ1148">
        <v>20009234.6832898</v>
      </c>
      <c r="AK1148" s="63">
        <v>12322.5102142162</v>
      </c>
      <c r="AL1148">
        <v>396.07192657172499</v>
      </c>
      <c r="AM1148">
        <v>78891.171681099702</v>
      </c>
      <c r="AN1148">
        <v>4014.1502910476602</v>
      </c>
      <c r="AO1148">
        <v>13161.741666817899</v>
      </c>
      <c r="AP1148">
        <v>396.07192657172499</v>
      </c>
      <c r="AQ1148">
        <v>78891.171681099702</v>
      </c>
      <c r="AR1148">
        <v>12322.5102142162</v>
      </c>
      <c r="AS1148">
        <v>12322.5102142162</v>
      </c>
      <c r="AT1148">
        <v>0</v>
      </c>
    </row>
    <row r="1149" spans="1:46" x14ac:dyDescent="0.25">
      <c r="A1149" t="s">
        <v>4070</v>
      </c>
      <c r="B1149">
        <v>2244</v>
      </c>
      <c r="C1149" t="s">
        <v>214</v>
      </c>
      <c r="D1149">
        <v>1192</v>
      </c>
      <c r="E1149" t="s">
        <v>1387</v>
      </c>
      <c r="F1149" t="s">
        <v>2892</v>
      </c>
      <c r="G1149" t="s">
        <v>2911</v>
      </c>
      <c r="H1149" t="s">
        <v>2894</v>
      </c>
      <c r="I1149" t="s">
        <v>2895</v>
      </c>
      <c r="J1149">
        <v>741.22474849093499</v>
      </c>
      <c r="K1149">
        <v>1</v>
      </c>
      <c r="L1149">
        <v>1</v>
      </c>
      <c r="M1149">
        <v>1</v>
      </c>
      <c r="N1149">
        <v>4446301.1622826001</v>
      </c>
      <c r="O1149">
        <v>1676563.4496796799</v>
      </c>
      <c r="P1149">
        <v>1395228.05314795</v>
      </c>
      <c r="Q1149">
        <v>319673.480951851</v>
      </c>
      <c r="R1149">
        <v>223745.16652728501</v>
      </c>
      <c r="S1149">
        <v>247709.46729725099</v>
      </c>
      <c r="T1149">
        <v>5333833.24</v>
      </c>
      <c r="U1149">
        <v>2727678.07258937</v>
      </c>
      <c r="V1149">
        <v>7345070.0544664599</v>
      </c>
      <c r="W1149">
        <v>716441.25812291296</v>
      </c>
      <c r="X1149">
        <v>0</v>
      </c>
      <c r="Y1149">
        <v>0</v>
      </c>
      <c r="Z1149">
        <v>0</v>
      </c>
      <c r="AA1149">
        <v>0</v>
      </c>
      <c r="AB1149">
        <v>0</v>
      </c>
      <c r="AC1149">
        <v>247709.46729725099</v>
      </c>
      <c r="AD1149">
        <v>0</v>
      </c>
      <c r="AE1149">
        <v>0</v>
      </c>
      <c r="AF1149">
        <v>0</v>
      </c>
      <c r="AG1149">
        <v>0</v>
      </c>
      <c r="AH1149">
        <v>0</v>
      </c>
      <c r="AI1149">
        <v>0</v>
      </c>
      <c r="AJ1149">
        <v>8309220.7798866201</v>
      </c>
      <c r="AK1149" s="63">
        <v>11210.123241032399</v>
      </c>
      <c r="AL1149">
        <v>396.07192657172499</v>
      </c>
      <c r="AM1149">
        <v>78891.171681099702</v>
      </c>
      <c r="AN1149">
        <v>4014.1502910476602</v>
      </c>
      <c r="AO1149">
        <v>13161.741666817899</v>
      </c>
      <c r="AP1149">
        <v>3712.8033307938799</v>
      </c>
      <c r="AQ1149">
        <v>25435.7452526624</v>
      </c>
      <c r="AR1149">
        <v>11026.656029359299</v>
      </c>
      <c r="AS1149">
        <v>11210.123241032399</v>
      </c>
      <c r="AT1149">
        <v>0</v>
      </c>
    </row>
    <row r="1150" spans="1:46" x14ac:dyDescent="0.25">
      <c r="A1150" t="s">
        <v>4071</v>
      </c>
      <c r="B1150">
        <v>2244</v>
      </c>
      <c r="C1150" t="s">
        <v>214</v>
      </c>
      <c r="D1150">
        <v>2244</v>
      </c>
      <c r="E1150" t="s">
        <v>214</v>
      </c>
      <c r="F1150" t="s">
        <v>1871</v>
      </c>
      <c r="G1150" t="s">
        <v>1871</v>
      </c>
      <c r="H1150" t="s">
        <v>2899</v>
      </c>
      <c r="I1150" t="s">
        <v>2895</v>
      </c>
      <c r="J1150">
        <v>17.568493150399998</v>
      </c>
      <c r="K1150">
        <v>1</v>
      </c>
      <c r="L1150">
        <v>5</v>
      </c>
      <c r="M1150">
        <v>1</v>
      </c>
      <c r="N1150">
        <v>20350.606368021799</v>
      </c>
      <c r="O1150">
        <v>10304.2832730796</v>
      </c>
      <c r="P1150">
        <v>21116.3805800724</v>
      </c>
      <c r="Q1150">
        <v>7576.8940148061001</v>
      </c>
      <c r="R1150">
        <v>5303.2031560907699</v>
      </c>
      <c r="S1150">
        <v>5871.2045008764399</v>
      </c>
      <c r="T1150">
        <v>0</v>
      </c>
      <c r="U1150">
        <v>64651.367392070701</v>
      </c>
      <c r="V1150">
        <v>52860.254532914798</v>
      </c>
      <c r="W1150">
        <v>11791.112859155801</v>
      </c>
      <c r="X1150">
        <v>0</v>
      </c>
      <c r="Y1150">
        <v>0</v>
      </c>
      <c r="Z1150">
        <v>0</v>
      </c>
      <c r="AA1150">
        <v>0</v>
      </c>
      <c r="AB1150">
        <v>0</v>
      </c>
      <c r="AC1150">
        <v>5871.2045008764399</v>
      </c>
      <c r="AD1150">
        <v>0</v>
      </c>
      <c r="AE1150">
        <v>0</v>
      </c>
      <c r="AF1150">
        <v>0</v>
      </c>
      <c r="AG1150">
        <v>0</v>
      </c>
      <c r="AH1150">
        <v>0</v>
      </c>
      <c r="AI1150">
        <v>0</v>
      </c>
      <c r="AJ1150">
        <v>70522.571892947104</v>
      </c>
      <c r="AK1150" s="63">
        <v>4014.1502910476702</v>
      </c>
      <c r="AL1150">
        <v>396.07192657172499</v>
      </c>
      <c r="AM1150">
        <v>78891.171681099702</v>
      </c>
      <c r="AN1150">
        <v>4014.1502910476602</v>
      </c>
      <c r="AO1150">
        <v>13161.741666817899</v>
      </c>
      <c r="AP1150">
        <v>539.66620917061095</v>
      </c>
      <c r="AQ1150">
        <v>36189.915802998497</v>
      </c>
      <c r="AR1150">
        <v>4014.1502910476702</v>
      </c>
      <c r="AS1150">
        <v>4014.1502910476702</v>
      </c>
      <c r="AT1150">
        <v>0</v>
      </c>
    </row>
    <row r="1151" spans="1:46" x14ac:dyDescent="0.25">
      <c r="A1151" t="s">
        <v>4072</v>
      </c>
      <c r="B1151">
        <v>2138</v>
      </c>
      <c r="C1151" t="s">
        <v>215</v>
      </c>
      <c r="D1151">
        <v>784</v>
      </c>
      <c r="E1151" t="s">
        <v>1388</v>
      </c>
      <c r="F1151" t="s">
        <v>2906</v>
      </c>
      <c r="G1151" t="s">
        <v>2893</v>
      </c>
      <c r="H1151" t="s">
        <v>2894</v>
      </c>
      <c r="I1151" t="s">
        <v>2895</v>
      </c>
      <c r="J1151">
        <v>134.249999999994</v>
      </c>
      <c r="K1151">
        <v>1</v>
      </c>
      <c r="L1151">
        <v>1</v>
      </c>
      <c r="M1151">
        <v>1</v>
      </c>
      <c r="N1151">
        <v>216428.61801042</v>
      </c>
      <c r="O1151">
        <v>95732.539902674398</v>
      </c>
      <c r="P1151">
        <v>197760.80420395601</v>
      </c>
      <c r="Q1151">
        <v>61909.769701308498</v>
      </c>
      <c r="R1151">
        <v>907762.37553087005</v>
      </c>
      <c r="S1151">
        <v>66982.520729151205</v>
      </c>
      <c r="T1151">
        <v>879622.16</v>
      </c>
      <c r="U1151">
        <v>599971.94734922901</v>
      </c>
      <c r="V1151">
        <v>488713.14908265503</v>
      </c>
      <c r="W1151">
        <v>103587.008250128</v>
      </c>
      <c r="X1151">
        <v>0</v>
      </c>
      <c r="Y1151">
        <v>0</v>
      </c>
      <c r="Z1151">
        <v>0</v>
      </c>
      <c r="AA1151">
        <v>7671.7900164459597</v>
      </c>
      <c r="AB1151">
        <v>879622.16</v>
      </c>
      <c r="AC1151">
        <v>43171.917559089699</v>
      </c>
      <c r="AD1151">
        <v>23810.603170061499</v>
      </c>
      <c r="AE1151">
        <v>0</v>
      </c>
      <c r="AF1151">
        <v>0</v>
      </c>
      <c r="AG1151">
        <v>0</v>
      </c>
      <c r="AH1151">
        <v>0</v>
      </c>
      <c r="AI1151">
        <v>0</v>
      </c>
      <c r="AJ1151">
        <v>1546576.6280783799</v>
      </c>
      <c r="AK1151" s="63">
        <v>11520.123859057299</v>
      </c>
      <c r="AL1151">
        <v>396.07192657172499</v>
      </c>
      <c r="AM1151">
        <v>78891.171681099702</v>
      </c>
      <c r="AN1151">
        <v>4968.0034866175802</v>
      </c>
      <c r="AO1151">
        <v>15057.342002400301</v>
      </c>
      <c r="AP1151">
        <v>396.07192657172499</v>
      </c>
      <c r="AQ1151">
        <v>69679.580315536805</v>
      </c>
      <c r="AR1151">
        <v>11520.123859057299</v>
      </c>
      <c r="AS1151">
        <v>15057.342002400301</v>
      </c>
      <c r="AT1151">
        <v>0</v>
      </c>
    </row>
    <row r="1152" spans="1:46" x14ac:dyDescent="0.25">
      <c r="A1152" t="s">
        <v>4073</v>
      </c>
      <c r="B1152">
        <v>2138</v>
      </c>
      <c r="C1152" t="s">
        <v>215</v>
      </c>
      <c r="D1152">
        <v>119</v>
      </c>
      <c r="E1152" t="s">
        <v>1389</v>
      </c>
      <c r="F1152" t="s">
        <v>2892</v>
      </c>
      <c r="G1152" t="s">
        <v>2893</v>
      </c>
      <c r="H1152" t="s">
        <v>2894</v>
      </c>
      <c r="I1152" t="s">
        <v>2895</v>
      </c>
      <c r="J1152">
        <v>292.67380952380199</v>
      </c>
      <c r="K1152">
        <v>2</v>
      </c>
      <c r="L1152">
        <v>1</v>
      </c>
      <c r="M1152">
        <v>1</v>
      </c>
      <c r="N1152">
        <v>2306935.7993712099</v>
      </c>
      <c r="O1152">
        <v>809595.80898477696</v>
      </c>
      <c r="P1152">
        <v>596294.31028577301</v>
      </c>
      <c r="Q1152">
        <v>134967.36048584001</v>
      </c>
      <c r="R1152">
        <v>61347.5164263763</v>
      </c>
      <c r="S1152">
        <v>146026.29060192601</v>
      </c>
      <c r="T1152">
        <v>2601162.58</v>
      </c>
      <c r="U1152">
        <v>1307978.2155539701</v>
      </c>
      <c r="V1152">
        <v>3489660.0744983298</v>
      </c>
      <c r="W1152">
        <v>402755.71539470903</v>
      </c>
      <c r="X1152">
        <v>0</v>
      </c>
      <c r="Y1152">
        <v>0</v>
      </c>
      <c r="Z1152">
        <v>0</v>
      </c>
      <c r="AA1152">
        <v>16725.005660931201</v>
      </c>
      <c r="AB1152">
        <v>0</v>
      </c>
      <c r="AC1152">
        <v>94117.613232527801</v>
      </c>
      <c r="AD1152">
        <v>51908.677369398298</v>
      </c>
      <c r="AE1152">
        <v>0</v>
      </c>
      <c r="AF1152">
        <v>0</v>
      </c>
      <c r="AG1152">
        <v>0</v>
      </c>
      <c r="AH1152">
        <v>0</v>
      </c>
      <c r="AI1152">
        <v>0</v>
      </c>
      <c r="AJ1152">
        <v>4055167.0861558998</v>
      </c>
      <c r="AK1152" s="63">
        <v>13855.585823527899</v>
      </c>
      <c r="AL1152">
        <v>396.07192657172499</v>
      </c>
      <c r="AM1152">
        <v>78891.171681099702</v>
      </c>
      <c r="AN1152">
        <v>4968.0034866175802</v>
      </c>
      <c r="AO1152">
        <v>15057.342002400301</v>
      </c>
      <c r="AP1152">
        <v>396.07192657172499</v>
      </c>
      <c r="AQ1152">
        <v>69679.580315536805</v>
      </c>
      <c r="AR1152">
        <v>11520.123859057299</v>
      </c>
      <c r="AS1152">
        <v>15057.342002400301</v>
      </c>
      <c r="AT1152">
        <v>0</v>
      </c>
    </row>
    <row r="1153" spans="1:46" x14ac:dyDescent="0.25">
      <c r="A1153" t="s">
        <v>4074</v>
      </c>
      <c r="B1153">
        <v>2138</v>
      </c>
      <c r="C1153" t="s">
        <v>215</v>
      </c>
      <c r="D1153">
        <v>807</v>
      </c>
      <c r="E1153" t="s">
        <v>1390</v>
      </c>
      <c r="F1153" t="s">
        <v>2892</v>
      </c>
      <c r="G1153" t="s">
        <v>2893</v>
      </c>
      <c r="H1153" t="s">
        <v>2894</v>
      </c>
      <c r="I1153" t="s">
        <v>2895</v>
      </c>
      <c r="J1153">
        <v>184.56521739130301</v>
      </c>
      <c r="K1153">
        <v>1</v>
      </c>
      <c r="L1153">
        <v>1</v>
      </c>
      <c r="M1153">
        <v>1</v>
      </c>
      <c r="N1153">
        <v>1228199.5814547101</v>
      </c>
      <c r="O1153">
        <v>324425.69600416702</v>
      </c>
      <c r="P1153">
        <v>435334.66500471998</v>
      </c>
      <c r="Q1153">
        <v>85112.775445571693</v>
      </c>
      <c r="R1153">
        <v>38686.8156193178</v>
      </c>
      <c r="S1153">
        <v>92086.729979842101</v>
      </c>
      <c r="T1153">
        <v>1286925.6200000001</v>
      </c>
      <c r="U1153">
        <v>824833.91352848394</v>
      </c>
      <c r="V1153">
        <v>1938238.6921224</v>
      </c>
      <c r="W1153">
        <v>162973.76064506799</v>
      </c>
      <c r="X1153">
        <v>0</v>
      </c>
      <c r="Y1153">
        <v>0</v>
      </c>
      <c r="Z1153">
        <v>0</v>
      </c>
      <c r="AA1153">
        <v>10547.080761011801</v>
      </c>
      <c r="AB1153">
        <v>0</v>
      </c>
      <c r="AC1153">
        <v>59352.211169408998</v>
      </c>
      <c r="AD1153">
        <v>32734.518810433099</v>
      </c>
      <c r="AE1153">
        <v>0</v>
      </c>
      <c r="AF1153">
        <v>0</v>
      </c>
      <c r="AG1153">
        <v>0</v>
      </c>
      <c r="AH1153">
        <v>0</v>
      </c>
      <c r="AI1153">
        <v>0</v>
      </c>
      <c r="AJ1153">
        <v>2203846.2635083199</v>
      </c>
      <c r="AK1153" s="63">
        <v>11940.745361764901</v>
      </c>
      <c r="AL1153">
        <v>396.07192657172499</v>
      </c>
      <c r="AM1153">
        <v>78891.171681099702</v>
      </c>
      <c r="AN1153">
        <v>4968.0034866175802</v>
      </c>
      <c r="AO1153">
        <v>15057.342002400301</v>
      </c>
      <c r="AP1153">
        <v>396.07192657172499</v>
      </c>
      <c r="AQ1153">
        <v>69679.580315536805</v>
      </c>
      <c r="AR1153">
        <v>11520.123859057299</v>
      </c>
      <c r="AS1153">
        <v>15057.342002400301</v>
      </c>
      <c r="AT1153">
        <v>0</v>
      </c>
    </row>
    <row r="1154" spans="1:46" x14ac:dyDescent="0.25">
      <c r="A1154" t="s">
        <v>4075</v>
      </c>
      <c r="B1154">
        <v>2138</v>
      </c>
      <c r="C1154" t="s">
        <v>215</v>
      </c>
      <c r="D1154">
        <v>718</v>
      </c>
      <c r="E1154" t="s">
        <v>1391</v>
      </c>
      <c r="F1154" t="s">
        <v>2892</v>
      </c>
      <c r="G1154" t="s">
        <v>2893</v>
      </c>
      <c r="H1154" t="s">
        <v>2894</v>
      </c>
      <c r="I1154" t="s">
        <v>2895</v>
      </c>
      <c r="J1154">
        <v>85.597222222222001</v>
      </c>
      <c r="K1154">
        <v>1</v>
      </c>
      <c r="L1154">
        <v>1</v>
      </c>
      <c r="M1154">
        <v>1</v>
      </c>
      <c r="N1154">
        <v>651798.93538984901</v>
      </c>
      <c r="O1154">
        <v>158804.88543349999</v>
      </c>
      <c r="P1154">
        <v>172335.14764835799</v>
      </c>
      <c r="Q1154">
        <v>39473.402717688798</v>
      </c>
      <c r="R1154">
        <v>17942.0803141693</v>
      </c>
      <c r="S1154">
        <v>42707.766941214199</v>
      </c>
      <c r="T1154">
        <v>657814.92000000004</v>
      </c>
      <c r="U1154">
        <v>382539.53150356398</v>
      </c>
      <c r="V1154">
        <v>958064.50055829994</v>
      </c>
      <c r="W1154">
        <v>77398.450648206403</v>
      </c>
      <c r="X1154">
        <v>0</v>
      </c>
      <c r="Y1154">
        <v>0</v>
      </c>
      <c r="Z1154">
        <v>0</v>
      </c>
      <c r="AA1154">
        <v>4891.5002970575697</v>
      </c>
      <c r="AB1154">
        <v>0</v>
      </c>
      <c r="AC1154">
        <v>27526.228834748701</v>
      </c>
      <c r="AD1154">
        <v>15181.538106465499</v>
      </c>
      <c r="AE1154">
        <v>0</v>
      </c>
      <c r="AF1154">
        <v>0</v>
      </c>
      <c r="AG1154">
        <v>0</v>
      </c>
      <c r="AH1154">
        <v>0</v>
      </c>
      <c r="AI1154">
        <v>0</v>
      </c>
      <c r="AJ1154">
        <v>1083062.21844478</v>
      </c>
      <c r="AK1154" s="63">
        <v>12653.006608473799</v>
      </c>
      <c r="AL1154">
        <v>396.07192657172499</v>
      </c>
      <c r="AM1154">
        <v>78891.171681099702</v>
      </c>
      <c r="AN1154">
        <v>4968.0034866175802</v>
      </c>
      <c r="AO1154">
        <v>15057.342002400301</v>
      </c>
      <c r="AP1154">
        <v>396.07192657172499</v>
      </c>
      <c r="AQ1154">
        <v>69679.580315536805</v>
      </c>
      <c r="AR1154">
        <v>11520.123859057299</v>
      </c>
      <c r="AS1154">
        <v>15057.342002400301</v>
      </c>
      <c r="AT1154">
        <v>0</v>
      </c>
    </row>
    <row r="1155" spans="1:46" x14ac:dyDescent="0.25">
      <c r="A1155" t="s">
        <v>4076</v>
      </c>
      <c r="B1155">
        <v>2138</v>
      </c>
      <c r="C1155" t="s">
        <v>215</v>
      </c>
      <c r="D1155">
        <v>714</v>
      </c>
      <c r="E1155" t="s">
        <v>1392</v>
      </c>
      <c r="F1155" t="s">
        <v>2892</v>
      </c>
      <c r="G1155" t="s">
        <v>2893</v>
      </c>
      <c r="H1155" t="s">
        <v>2894</v>
      </c>
      <c r="I1155" t="s">
        <v>2895</v>
      </c>
      <c r="J1155">
        <v>343.84801587300802</v>
      </c>
      <c r="K1155">
        <v>2</v>
      </c>
      <c r="L1155">
        <v>1</v>
      </c>
      <c r="M1155">
        <v>1</v>
      </c>
      <c r="N1155">
        <v>2775481.9057431901</v>
      </c>
      <c r="O1155">
        <v>762991.89284930797</v>
      </c>
      <c r="P1155">
        <v>785811.21935183404</v>
      </c>
      <c r="Q1155">
        <v>158566.49143352499</v>
      </c>
      <c r="R1155">
        <v>94922.169657571503</v>
      </c>
      <c r="S1155">
        <v>171559.082688211</v>
      </c>
      <c r="T1155">
        <v>3041094.62</v>
      </c>
      <c r="U1155">
        <v>1536679.05903543</v>
      </c>
      <c r="V1155">
        <v>4156393.1434311201</v>
      </c>
      <c r="W1155">
        <v>378883.15180282202</v>
      </c>
      <c r="X1155">
        <v>0</v>
      </c>
      <c r="Y1155">
        <v>0</v>
      </c>
      <c r="Z1155">
        <v>0</v>
      </c>
      <c r="AA1155">
        <v>42497.383801485397</v>
      </c>
      <c r="AB1155">
        <v>0</v>
      </c>
      <c r="AC1155">
        <v>110574.139248616</v>
      </c>
      <c r="AD1155">
        <v>60984.943439594499</v>
      </c>
      <c r="AE1155">
        <v>0</v>
      </c>
      <c r="AF1155">
        <v>0</v>
      </c>
      <c r="AG1155">
        <v>0</v>
      </c>
      <c r="AH1155">
        <v>0</v>
      </c>
      <c r="AI1155">
        <v>0</v>
      </c>
      <c r="AJ1155">
        <v>4749332.7617236404</v>
      </c>
      <c r="AK1155" s="63">
        <v>13812.302361743699</v>
      </c>
      <c r="AL1155">
        <v>396.07192657172499</v>
      </c>
      <c r="AM1155">
        <v>78891.171681099702</v>
      </c>
      <c r="AN1155">
        <v>4968.0034866175802</v>
      </c>
      <c r="AO1155">
        <v>15057.342002400301</v>
      </c>
      <c r="AP1155">
        <v>396.07192657172499</v>
      </c>
      <c r="AQ1155">
        <v>69679.580315536805</v>
      </c>
      <c r="AR1155">
        <v>11520.123859057299</v>
      </c>
      <c r="AS1155">
        <v>15057.342002400301</v>
      </c>
      <c r="AT1155">
        <v>0</v>
      </c>
    </row>
    <row r="1156" spans="1:46" x14ac:dyDescent="0.25">
      <c r="A1156" t="s">
        <v>4077</v>
      </c>
      <c r="B1156">
        <v>2138</v>
      </c>
      <c r="C1156" t="s">
        <v>215</v>
      </c>
      <c r="D1156">
        <v>780</v>
      </c>
      <c r="E1156" t="s">
        <v>1393</v>
      </c>
      <c r="F1156" t="s">
        <v>2892</v>
      </c>
      <c r="G1156" t="s">
        <v>2893</v>
      </c>
      <c r="H1156" t="s">
        <v>2894</v>
      </c>
      <c r="I1156" t="s">
        <v>2895</v>
      </c>
      <c r="J1156">
        <v>72.611111111111001</v>
      </c>
      <c r="K1156">
        <v>1</v>
      </c>
      <c r="L1156">
        <v>1</v>
      </c>
      <c r="M1156">
        <v>1</v>
      </c>
      <c r="N1156">
        <v>624388.55007433495</v>
      </c>
      <c r="O1156">
        <v>161548.96939904799</v>
      </c>
      <c r="P1156">
        <v>204369.05506500401</v>
      </c>
      <c r="Q1156">
        <v>33484.820608157897</v>
      </c>
      <c r="R1156">
        <v>24770.054499834099</v>
      </c>
      <c r="S1156">
        <v>36228.493520796401</v>
      </c>
      <c r="T1156">
        <v>724057.69</v>
      </c>
      <c r="U1156">
        <v>324503.75964637997</v>
      </c>
      <c r="V1156">
        <v>960087.94226817996</v>
      </c>
      <c r="W1156">
        <v>74774.105536073897</v>
      </c>
      <c r="X1156">
        <v>0</v>
      </c>
      <c r="Y1156">
        <v>0</v>
      </c>
      <c r="Z1156">
        <v>0</v>
      </c>
      <c r="AA1156">
        <v>13699.4018421251</v>
      </c>
      <c r="AB1156">
        <v>0</v>
      </c>
      <c r="AC1156">
        <v>23350.1743222564</v>
      </c>
      <c r="AD1156">
        <v>12878.319198539901</v>
      </c>
      <c r="AE1156">
        <v>0</v>
      </c>
      <c r="AF1156">
        <v>0</v>
      </c>
      <c r="AG1156">
        <v>0</v>
      </c>
      <c r="AH1156">
        <v>0</v>
      </c>
      <c r="AI1156">
        <v>0</v>
      </c>
      <c r="AJ1156">
        <v>1084789.9431671801</v>
      </c>
      <c r="AK1156" s="63">
        <v>14939.723777359801</v>
      </c>
      <c r="AL1156">
        <v>396.07192657172499</v>
      </c>
      <c r="AM1156">
        <v>78891.171681099702</v>
      </c>
      <c r="AN1156">
        <v>4968.0034866175802</v>
      </c>
      <c r="AO1156">
        <v>15057.342002400301</v>
      </c>
      <c r="AP1156">
        <v>396.07192657172499</v>
      </c>
      <c r="AQ1156">
        <v>69679.580315536805</v>
      </c>
      <c r="AR1156">
        <v>11520.123859057299</v>
      </c>
      <c r="AS1156">
        <v>15057.342002400301</v>
      </c>
      <c r="AT1156">
        <v>0</v>
      </c>
    </row>
    <row r="1157" spans="1:46" x14ac:dyDescent="0.25">
      <c r="A1157" t="s">
        <v>4078</v>
      </c>
      <c r="B1157">
        <v>2138</v>
      </c>
      <c r="C1157" t="s">
        <v>215</v>
      </c>
      <c r="D1157">
        <v>716</v>
      </c>
      <c r="E1157" t="s">
        <v>1394</v>
      </c>
      <c r="F1157" t="s">
        <v>2892</v>
      </c>
      <c r="G1157" t="s">
        <v>2893</v>
      </c>
      <c r="H1157" t="s">
        <v>2894</v>
      </c>
      <c r="I1157" t="s">
        <v>2895</v>
      </c>
      <c r="J1157">
        <v>417.49999999998403</v>
      </c>
      <c r="K1157">
        <v>1</v>
      </c>
      <c r="L1157">
        <v>1</v>
      </c>
      <c r="M1157">
        <v>1</v>
      </c>
      <c r="N1157">
        <v>2801225.53971584</v>
      </c>
      <c r="O1157">
        <v>878909.81999528303</v>
      </c>
      <c r="P1157">
        <v>839692.90219852596</v>
      </c>
      <c r="Q1157">
        <v>193041.683596249</v>
      </c>
      <c r="R1157">
        <v>87512.402116487196</v>
      </c>
      <c r="S1157">
        <v>208306.90804037801</v>
      </c>
      <c r="T1157">
        <v>2934547.8</v>
      </c>
      <c r="U1157">
        <v>1865834.5476223801</v>
      </c>
      <c r="V1157">
        <v>4319905.0080224201</v>
      </c>
      <c r="W1157">
        <v>456619.07269592898</v>
      </c>
      <c r="X1157">
        <v>0</v>
      </c>
      <c r="Y1157">
        <v>0</v>
      </c>
      <c r="Z1157">
        <v>0</v>
      </c>
      <c r="AA1157">
        <v>23858.266904031399</v>
      </c>
      <c r="AB1157">
        <v>0</v>
      </c>
      <c r="AC1157">
        <v>134259.03598450701</v>
      </c>
      <c r="AD1157">
        <v>74047.872055871398</v>
      </c>
      <c r="AE1157">
        <v>0</v>
      </c>
      <c r="AF1157">
        <v>0</v>
      </c>
      <c r="AG1157">
        <v>0</v>
      </c>
      <c r="AH1157">
        <v>0</v>
      </c>
      <c r="AI1157">
        <v>0</v>
      </c>
      <c r="AJ1157">
        <v>5008689.2556627598</v>
      </c>
      <c r="AK1157" s="63">
        <v>11996.8604926059</v>
      </c>
      <c r="AL1157">
        <v>396.07192657172499</v>
      </c>
      <c r="AM1157">
        <v>78891.171681099702</v>
      </c>
      <c r="AN1157">
        <v>4968.0034866175802</v>
      </c>
      <c r="AO1157">
        <v>15057.342002400301</v>
      </c>
      <c r="AP1157">
        <v>396.07192657172499</v>
      </c>
      <c r="AQ1157">
        <v>69679.580315536805</v>
      </c>
      <c r="AR1157">
        <v>11520.123859057299</v>
      </c>
      <c r="AS1157">
        <v>15057.342002400301</v>
      </c>
      <c r="AT1157">
        <v>0</v>
      </c>
    </row>
    <row r="1158" spans="1:46" x14ac:dyDescent="0.25">
      <c r="A1158" t="s">
        <v>4079</v>
      </c>
      <c r="B1158">
        <v>2138</v>
      </c>
      <c r="C1158" t="s">
        <v>215</v>
      </c>
      <c r="D1158">
        <v>785</v>
      </c>
      <c r="E1158" t="s">
        <v>1395</v>
      </c>
      <c r="F1158" t="s">
        <v>2892</v>
      </c>
      <c r="G1158" t="s">
        <v>2893</v>
      </c>
      <c r="H1158" t="s">
        <v>2894</v>
      </c>
      <c r="I1158" t="s">
        <v>2895</v>
      </c>
      <c r="J1158">
        <v>165.86111111110699</v>
      </c>
      <c r="K1158">
        <v>1</v>
      </c>
      <c r="L1158">
        <v>1</v>
      </c>
      <c r="M1158">
        <v>1</v>
      </c>
      <c r="N1158">
        <v>1353985.4775378101</v>
      </c>
      <c r="O1158">
        <v>351851.70596086897</v>
      </c>
      <c r="P1158">
        <v>373282.53601114103</v>
      </c>
      <c r="Q1158">
        <v>76650.113585044499</v>
      </c>
      <c r="R1158">
        <v>34766.237727049403</v>
      </c>
      <c r="S1158">
        <v>82754.527472329806</v>
      </c>
      <c r="T1158">
        <v>1449292.02</v>
      </c>
      <c r="U1158">
        <v>741244.05082191504</v>
      </c>
      <c r="V1158">
        <v>1977932.0336049199</v>
      </c>
      <c r="W1158">
        <v>203125.81288672099</v>
      </c>
      <c r="X1158">
        <v>0</v>
      </c>
      <c r="Y1158">
        <v>0</v>
      </c>
      <c r="Z1158">
        <v>0</v>
      </c>
      <c r="AA1158">
        <v>9478.2243302709994</v>
      </c>
      <c r="AB1158">
        <v>0</v>
      </c>
      <c r="AC1158">
        <v>53337.372179873702</v>
      </c>
      <c r="AD1158">
        <v>29417.155292455998</v>
      </c>
      <c r="AE1158">
        <v>0</v>
      </c>
      <c r="AF1158">
        <v>0</v>
      </c>
      <c r="AG1158">
        <v>0</v>
      </c>
      <c r="AH1158">
        <v>0</v>
      </c>
      <c r="AI1158">
        <v>0</v>
      </c>
      <c r="AJ1158">
        <v>2273290.5982942502</v>
      </c>
      <c r="AK1158" s="63">
        <v>13705.989204252999</v>
      </c>
      <c r="AL1158">
        <v>396.07192657172499</v>
      </c>
      <c r="AM1158">
        <v>78891.171681099702</v>
      </c>
      <c r="AN1158">
        <v>4968.0034866175802</v>
      </c>
      <c r="AO1158">
        <v>15057.342002400301</v>
      </c>
      <c r="AP1158">
        <v>396.07192657172499</v>
      </c>
      <c r="AQ1158">
        <v>69679.580315536805</v>
      </c>
      <c r="AR1158">
        <v>11520.123859057299</v>
      </c>
      <c r="AS1158">
        <v>15057.342002400301</v>
      </c>
      <c r="AT1158">
        <v>0</v>
      </c>
    </row>
    <row r="1159" spans="1:46" x14ac:dyDescent="0.25">
      <c r="A1159" t="s">
        <v>4080</v>
      </c>
      <c r="B1159">
        <v>2138</v>
      </c>
      <c r="C1159" t="s">
        <v>215</v>
      </c>
      <c r="D1159">
        <v>795</v>
      </c>
      <c r="E1159" t="s">
        <v>1396</v>
      </c>
      <c r="F1159" t="s">
        <v>2892</v>
      </c>
      <c r="G1159" t="s">
        <v>2893</v>
      </c>
      <c r="H1159" t="s">
        <v>2894</v>
      </c>
      <c r="I1159" t="s">
        <v>2895</v>
      </c>
      <c r="J1159">
        <v>141.972222222217</v>
      </c>
      <c r="K1159">
        <v>1</v>
      </c>
      <c r="L1159">
        <v>1</v>
      </c>
      <c r="M1159">
        <v>1</v>
      </c>
      <c r="N1159">
        <v>1139766.41364189</v>
      </c>
      <c r="O1159">
        <v>350029.00127717201</v>
      </c>
      <c r="P1159">
        <v>320490.63462785602</v>
      </c>
      <c r="Q1159">
        <v>65470.8944637678</v>
      </c>
      <c r="R1159">
        <v>29758.874731694399</v>
      </c>
      <c r="S1159">
        <v>70835.436260437506</v>
      </c>
      <c r="T1159">
        <v>1271032.76</v>
      </c>
      <c r="U1159">
        <v>634483.05874238303</v>
      </c>
      <c r="V1159">
        <v>1758940.72995892</v>
      </c>
      <c r="W1159">
        <v>138462.00813499</v>
      </c>
      <c r="X1159">
        <v>0</v>
      </c>
      <c r="Y1159">
        <v>0</v>
      </c>
      <c r="Z1159">
        <v>0</v>
      </c>
      <c r="AA1159">
        <v>8113.0806484700297</v>
      </c>
      <c r="AB1159">
        <v>0</v>
      </c>
      <c r="AC1159">
        <v>45655.218424272498</v>
      </c>
      <c r="AD1159">
        <v>25180.217836165</v>
      </c>
      <c r="AE1159">
        <v>0</v>
      </c>
      <c r="AF1159">
        <v>0</v>
      </c>
      <c r="AG1159">
        <v>0</v>
      </c>
      <c r="AH1159">
        <v>0</v>
      </c>
      <c r="AI1159">
        <v>0</v>
      </c>
      <c r="AJ1159">
        <v>1976351.2550028199</v>
      </c>
      <c r="AK1159" s="63">
        <v>13920.6897241448</v>
      </c>
      <c r="AL1159">
        <v>396.07192657172499</v>
      </c>
      <c r="AM1159">
        <v>78891.171681099702</v>
      </c>
      <c r="AN1159">
        <v>4968.0034866175802</v>
      </c>
      <c r="AO1159">
        <v>15057.342002400301</v>
      </c>
      <c r="AP1159">
        <v>396.07192657172499</v>
      </c>
      <c r="AQ1159">
        <v>69679.580315536805</v>
      </c>
      <c r="AR1159">
        <v>11520.123859057299</v>
      </c>
      <c r="AS1159">
        <v>15057.342002400301</v>
      </c>
      <c r="AT1159">
        <v>0</v>
      </c>
    </row>
    <row r="1160" spans="1:46" x14ac:dyDescent="0.25">
      <c r="A1160" t="s">
        <v>4337</v>
      </c>
      <c r="B1160">
        <v>2138</v>
      </c>
      <c r="C1160" t="s">
        <v>215</v>
      </c>
      <c r="D1160">
        <v>2138</v>
      </c>
      <c r="E1160" t="s">
        <v>215</v>
      </c>
      <c r="F1160" t="s">
        <v>1871</v>
      </c>
      <c r="G1160" t="s">
        <v>1871</v>
      </c>
      <c r="H1160" t="s">
        <v>2899</v>
      </c>
      <c r="I1160" t="s">
        <v>2895</v>
      </c>
      <c r="J1160">
        <v>7.4310043410000004</v>
      </c>
      <c r="K1160">
        <v>0</v>
      </c>
      <c r="L1160">
        <v>0</v>
      </c>
      <c r="M1160">
        <v>1</v>
      </c>
      <c r="N1160">
        <v>11979.7541895876</v>
      </c>
      <c r="O1160">
        <v>5298.9863656742</v>
      </c>
      <c r="P1160">
        <v>10946.4535904604</v>
      </c>
      <c r="Q1160">
        <v>3426.8288074544098</v>
      </c>
      <c r="R1160">
        <v>1557.6168623209101</v>
      </c>
      <c r="S1160">
        <v>3707.6156596608398</v>
      </c>
      <c r="T1160">
        <v>0</v>
      </c>
      <c r="U1160">
        <v>33209.639815497503</v>
      </c>
      <c r="V1160">
        <v>27051.2441887311</v>
      </c>
      <c r="W1160">
        <v>5733.7468005805204</v>
      </c>
      <c r="X1160">
        <v>0</v>
      </c>
      <c r="Y1160">
        <v>0</v>
      </c>
      <c r="Z1160">
        <v>0</v>
      </c>
      <c r="AA1160">
        <v>424.64882618586898</v>
      </c>
      <c r="AB1160">
        <v>0</v>
      </c>
      <c r="AC1160">
        <v>2389.65144723206</v>
      </c>
      <c r="AD1160">
        <v>1317.96421242878</v>
      </c>
      <c r="AE1160">
        <v>0</v>
      </c>
      <c r="AF1160">
        <v>0</v>
      </c>
      <c r="AG1160">
        <v>0</v>
      </c>
      <c r="AH1160">
        <v>0</v>
      </c>
      <c r="AI1160">
        <v>0</v>
      </c>
      <c r="AJ1160">
        <v>36917.255475158301</v>
      </c>
      <c r="AK1160" s="63">
        <v>4968.0034866175802</v>
      </c>
      <c r="AL1160">
        <v>396.07192657172499</v>
      </c>
      <c r="AM1160">
        <v>78891.171681099702</v>
      </c>
      <c r="AN1160">
        <v>4968.0034866175802</v>
      </c>
      <c r="AO1160">
        <v>15057.342002400301</v>
      </c>
      <c r="AP1160">
        <v>539.66620917061095</v>
      </c>
      <c r="AQ1160">
        <v>36189.915802998497</v>
      </c>
      <c r="AR1160">
        <v>4968.0034866175802</v>
      </c>
      <c r="AS1160">
        <v>4968.0034866175802</v>
      </c>
      <c r="AT1160">
        <v>0</v>
      </c>
    </row>
    <row r="1161" spans="1:46" x14ac:dyDescent="0.25">
      <c r="A1161" t="s">
        <v>4081</v>
      </c>
      <c r="B1161">
        <v>2138</v>
      </c>
      <c r="C1161" t="s">
        <v>215</v>
      </c>
      <c r="D1161">
        <v>812</v>
      </c>
      <c r="E1161" t="s">
        <v>1397</v>
      </c>
      <c r="F1161" t="s">
        <v>2892</v>
      </c>
      <c r="G1161" t="s">
        <v>2903</v>
      </c>
      <c r="H1161" t="s">
        <v>2904</v>
      </c>
      <c r="I1161" t="s">
        <v>2895</v>
      </c>
      <c r="J1161">
        <v>1289.8308844286</v>
      </c>
      <c r="K1161">
        <v>1</v>
      </c>
      <c r="L1161">
        <v>1</v>
      </c>
      <c r="M1161">
        <v>1</v>
      </c>
      <c r="N1161">
        <v>8954087.0138849393</v>
      </c>
      <c r="O1161">
        <v>4231316.8380355202</v>
      </c>
      <c r="P1161">
        <v>2839448.7541654399</v>
      </c>
      <c r="Q1161">
        <v>595576.67442169902</v>
      </c>
      <c r="R1161">
        <v>351794.68334223802</v>
      </c>
      <c r="S1161">
        <v>643546.54713848699</v>
      </c>
      <c r="T1161">
        <v>11207886.18</v>
      </c>
      <c r="U1161">
        <v>5764337.7838498298</v>
      </c>
      <c r="V1161">
        <v>14762022.9418488</v>
      </c>
      <c r="W1161">
        <v>2062620.3973860799</v>
      </c>
      <c r="X1161">
        <v>0</v>
      </c>
      <c r="Y1161">
        <v>0</v>
      </c>
      <c r="Z1161">
        <v>0</v>
      </c>
      <c r="AA1161">
        <v>147280.624614998</v>
      </c>
      <c r="AB1161">
        <v>300</v>
      </c>
      <c r="AC1161">
        <v>414781.91886571102</v>
      </c>
      <c r="AD1161">
        <v>228764.628272776</v>
      </c>
      <c r="AE1161">
        <v>0</v>
      </c>
      <c r="AF1161">
        <v>0</v>
      </c>
      <c r="AG1161">
        <v>0</v>
      </c>
      <c r="AH1161">
        <v>0</v>
      </c>
      <c r="AI1161">
        <v>0</v>
      </c>
      <c r="AJ1161">
        <v>17615770.510988299</v>
      </c>
      <c r="AK1161" s="63">
        <v>13657.426507345701</v>
      </c>
      <c r="AL1161">
        <v>396.07192657172499</v>
      </c>
      <c r="AM1161">
        <v>78891.171681099702</v>
      </c>
      <c r="AN1161">
        <v>4968.0034866175802</v>
      </c>
      <c r="AO1161">
        <v>15057.342002400301</v>
      </c>
      <c r="AP1161">
        <v>396.07192657172499</v>
      </c>
      <c r="AQ1161">
        <v>78891.171681099702</v>
      </c>
      <c r="AR1161">
        <v>13657.426507345701</v>
      </c>
      <c r="AS1161">
        <v>13657.426507345701</v>
      </c>
      <c r="AT1161">
        <v>0</v>
      </c>
    </row>
    <row r="1162" spans="1:46" x14ac:dyDescent="0.25">
      <c r="A1162" t="s">
        <v>4082</v>
      </c>
      <c r="B1162">
        <v>2138</v>
      </c>
      <c r="C1162" t="s">
        <v>215</v>
      </c>
      <c r="D1162">
        <v>715</v>
      </c>
      <c r="E1162" t="s">
        <v>1398</v>
      </c>
      <c r="F1162" t="s">
        <v>2892</v>
      </c>
      <c r="G1162" t="s">
        <v>2911</v>
      </c>
      <c r="H1162" t="s">
        <v>2894</v>
      </c>
      <c r="I1162" t="s">
        <v>2895</v>
      </c>
      <c r="J1162">
        <v>494.500000304004</v>
      </c>
      <c r="K1162">
        <v>1</v>
      </c>
      <c r="L1162">
        <v>1</v>
      </c>
      <c r="M1162">
        <v>1</v>
      </c>
      <c r="N1162">
        <v>3125087.4551355899</v>
      </c>
      <c r="O1162">
        <v>1291736.3391692899</v>
      </c>
      <c r="P1162">
        <v>1157239.9860817899</v>
      </c>
      <c r="Q1162">
        <v>228040.08295060901</v>
      </c>
      <c r="R1162">
        <v>103652.414067566</v>
      </c>
      <c r="S1162">
        <v>246725.18823783699</v>
      </c>
      <c r="T1162">
        <v>3695803.74</v>
      </c>
      <c r="U1162">
        <v>2209952.5374048501</v>
      </c>
      <c r="V1162">
        <v>5216026.1575787999</v>
      </c>
      <c r="W1162">
        <v>661471.64559539105</v>
      </c>
      <c r="X1162">
        <v>0</v>
      </c>
      <c r="Y1162">
        <v>0</v>
      </c>
      <c r="Z1162">
        <v>0</v>
      </c>
      <c r="AA1162">
        <v>28258.474230651402</v>
      </c>
      <c r="AB1162">
        <v>0</v>
      </c>
      <c r="AC1162">
        <v>159020.582838698</v>
      </c>
      <c r="AD1162">
        <v>87704.605399139298</v>
      </c>
      <c r="AE1162">
        <v>0</v>
      </c>
      <c r="AF1162">
        <v>0</v>
      </c>
      <c r="AG1162">
        <v>0</v>
      </c>
      <c r="AH1162">
        <v>0</v>
      </c>
      <c r="AI1162">
        <v>0</v>
      </c>
      <c r="AJ1162">
        <v>6152481.4656426897</v>
      </c>
      <c r="AK1162" s="63">
        <v>12441.822976461701</v>
      </c>
      <c r="AL1162">
        <v>396.07192657172499</v>
      </c>
      <c r="AM1162">
        <v>78891.171681099702</v>
      </c>
      <c r="AN1162">
        <v>4968.0034866175802</v>
      </c>
      <c r="AO1162">
        <v>15057.342002400301</v>
      </c>
      <c r="AP1162">
        <v>3712.8033307938799</v>
      </c>
      <c r="AQ1162">
        <v>25435.7452526624</v>
      </c>
      <c r="AR1162">
        <v>12441.822976461701</v>
      </c>
      <c r="AS1162">
        <v>12441.822976461701</v>
      </c>
      <c r="AT1162">
        <v>0</v>
      </c>
    </row>
    <row r="1163" spans="1:46" x14ac:dyDescent="0.25">
      <c r="A1163" t="s">
        <v>4083</v>
      </c>
      <c r="B1163">
        <v>2138</v>
      </c>
      <c r="C1163" t="s">
        <v>215</v>
      </c>
      <c r="D1163">
        <v>4746</v>
      </c>
      <c r="E1163" t="s">
        <v>1399</v>
      </c>
      <c r="F1163" t="s">
        <v>2906</v>
      </c>
      <c r="G1163" t="s">
        <v>2893</v>
      </c>
      <c r="H1163" t="s">
        <v>2894</v>
      </c>
      <c r="I1163" t="s">
        <v>2895</v>
      </c>
      <c r="J1163">
        <v>124.523692810453</v>
      </c>
      <c r="K1163">
        <v>1</v>
      </c>
      <c r="L1163">
        <v>1</v>
      </c>
      <c r="M1163">
        <v>1</v>
      </c>
      <c r="N1163">
        <v>200748.534409844</v>
      </c>
      <c r="O1163">
        <v>88796.792482723205</v>
      </c>
      <c r="P1163">
        <v>183433.18906996399</v>
      </c>
      <c r="Q1163">
        <v>57424.455450666399</v>
      </c>
      <c r="R1163">
        <v>1282463.16898984</v>
      </c>
      <c r="S1163">
        <v>62129.689645787701</v>
      </c>
      <c r="T1163">
        <v>1256361.69</v>
      </c>
      <c r="U1163">
        <v>556504.45040304004</v>
      </c>
      <c r="V1163">
        <v>453306.26479553402</v>
      </c>
      <c r="W1163">
        <v>96082.210759726702</v>
      </c>
      <c r="X1163">
        <v>0</v>
      </c>
      <c r="Y1163">
        <v>0</v>
      </c>
      <c r="Z1163">
        <v>0</v>
      </c>
      <c r="AA1163">
        <v>7115.9748477784697</v>
      </c>
      <c r="AB1163">
        <v>1256361.69</v>
      </c>
      <c r="AC1163">
        <v>40044.145997516003</v>
      </c>
      <c r="AD1163">
        <v>22085.5436482716</v>
      </c>
      <c r="AE1163">
        <v>0</v>
      </c>
      <c r="AF1163">
        <v>0</v>
      </c>
      <c r="AG1163">
        <v>0</v>
      </c>
      <c r="AH1163">
        <v>0</v>
      </c>
      <c r="AI1163">
        <v>0</v>
      </c>
      <c r="AJ1163">
        <v>1874995.83004883</v>
      </c>
      <c r="AK1163" s="63">
        <v>15057.342002400301</v>
      </c>
      <c r="AL1163">
        <v>396.07192657172499</v>
      </c>
      <c r="AM1163">
        <v>78891.171681099702</v>
      </c>
      <c r="AN1163">
        <v>4968.0034866175802</v>
      </c>
      <c r="AO1163">
        <v>15057.342002400301</v>
      </c>
      <c r="AP1163">
        <v>396.07192657172499</v>
      </c>
      <c r="AQ1163">
        <v>69679.580315536805</v>
      </c>
      <c r="AR1163">
        <v>11520.123859057299</v>
      </c>
      <c r="AS1163">
        <v>15057.342002400301</v>
      </c>
      <c r="AT1163">
        <v>0</v>
      </c>
    </row>
    <row r="1164" spans="1:46" x14ac:dyDescent="0.25">
      <c r="A1164" t="s">
        <v>4084</v>
      </c>
      <c r="B1164">
        <v>2138</v>
      </c>
      <c r="C1164" t="s">
        <v>215</v>
      </c>
      <c r="D1164">
        <v>777</v>
      </c>
      <c r="E1164" t="s">
        <v>1400</v>
      </c>
      <c r="F1164" t="s">
        <v>2892</v>
      </c>
      <c r="G1164" t="s">
        <v>2893</v>
      </c>
      <c r="H1164" t="s">
        <v>2894</v>
      </c>
      <c r="I1164" t="s">
        <v>2895</v>
      </c>
      <c r="J1164">
        <v>211.61111111110799</v>
      </c>
      <c r="K1164">
        <v>1</v>
      </c>
      <c r="L1164">
        <v>1</v>
      </c>
      <c r="M1164">
        <v>1</v>
      </c>
      <c r="N1164">
        <v>1610564.0314408101</v>
      </c>
      <c r="O1164">
        <v>442202.354139995</v>
      </c>
      <c r="P1164">
        <v>500669.622695175</v>
      </c>
      <c r="Q1164">
        <v>97585.066332419097</v>
      </c>
      <c r="R1164">
        <v>44355.920114665001</v>
      </c>
      <c r="S1164">
        <v>105580.973083941</v>
      </c>
      <c r="T1164">
        <v>1749673.23</v>
      </c>
      <c r="U1164">
        <v>945703.76472306298</v>
      </c>
      <c r="V1164">
        <v>2460574.3080409202</v>
      </c>
      <c r="W1164">
        <v>222710.053463583</v>
      </c>
      <c r="X1164">
        <v>0</v>
      </c>
      <c r="Y1164">
        <v>0</v>
      </c>
      <c r="Z1164">
        <v>0</v>
      </c>
      <c r="AA1164">
        <v>12092.633218557199</v>
      </c>
      <c r="AB1164">
        <v>0</v>
      </c>
      <c r="AC1164">
        <v>68049.5898955421</v>
      </c>
      <c r="AD1164">
        <v>37531.383188399297</v>
      </c>
      <c r="AE1164">
        <v>0</v>
      </c>
      <c r="AF1164">
        <v>0</v>
      </c>
      <c r="AG1164">
        <v>0</v>
      </c>
      <c r="AH1164">
        <v>0</v>
      </c>
      <c r="AI1164">
        <v>0</v>
      </c>
      <c r="AJ1164">
        <v>2800957.967807</v>
      </c>
      <c r="AK1164" s="63">
        <v>13236.346395517699</v>
      </c>
      <c r="AL1164">
        <v>396.07192657172499</v>
      </c>
      <c r="AM1164">
        <v>78891.171681099702</v>
      </c>
      <c r="AN1164">
        <v>4968.0034866175802</v>
      </c>
      <c r="AO1164">
        <v>15057.342002400301</v>
      </c>
      <c r="AP1164">
        <v>396.07192657172499</v>
      </c>
      <c r="AQ1164">
        <v>69679.580315536805</v>
      </c>
      <c r="AR1164">
        <v>11520.123859057299</v>
      </c>
      <c r="AS1164">
        <v>15057.342002400301</v>
      </c>
      <c r="AT1164">
        <v>0</v>
      </c>
    </row>
    <row r="1165" spans="1:46" x14ac:dyDescent="0.25">
      <c r="A1165" t="s">
        <v>4085</v>
      </c>
      <c r="B1165">
        <v>1978</v>
      </c>
      <c r="C1165" t="s">
        <v>216</v>
      </c>
      <c r="D1165">
        <v>264</v>
      </c>
      <c r="E1165" t="s">
        <v>1401</v>
      </c>
      <c r="F1165" t="s">
        <v>2892</v>
      </c>
      <c r="G1165" t="s">
        <v>2893</v>
      </c>
      <c r="H1165" t="s">
        <v>2904</v>
      </c>
      <c r="I1165" t="s">
        <v>2895</v>
      </c>
      <c r="J1165">
        <v>348.48008658006802</v>
      </c>
      <c r="K1165">
        <v>1</v>
      </c>
      <c r="L1165">
        <v>1</v>
      </c>
      <c r="M1165">
        <v>1</v>
      </c>
      <c r="N1165">
        <v>2462403.6378337499</v>
      </c>
      <c r="O1165">
        <v>537502.37999993097</v>
      </c>
      <c r="P1165">
        <v>994281.43724868295</v>
      </c>
      <c r="Q1165">
        <v>260869.117603341</v>
      </c>
      <c r="R1165">
        <v>332622.20487180701</v>
      </c>
      <c r="S1165">
        <v>130601.067302461</v>
      </c>
      <c r="T1165">
        <v>2427422.9500000002</v>
      </c>
      <c r="U1165">
        <v>2160255.8275575102</v>
      </c>
      <c r="V1165">
        <v>4118224.8327431502</v>
      </c>
      <c r="W1165">
        <v>437521.78472158703</v>
      </c>
      <c r="X1165">
        <v>0</v>
      </c>
      <c r="Y1165">
        <v>0</v>
      </c>
      <c r="Z1165">
        <v>0</v>
      </c>
      <c r="AA1165">
        <v>0</v>
      </c>
      <c r="AB1165">
        <v>31932.160092769998</v>
      </c>
      <c r="AC1165">
        <v>130601.067302461</v>
      </c>
      <c r="AD1165">
        <v>0</v>
      </c>
      <c r="AE1165">
        <v>0</v>
      </c>
      <c r="AF1165">
        <v>0</v>
      </c>
      <c r="AG1165">
        <v>0</v>
      </c>
      <c r="AH1165">
        <v>0</v>
      </c>
      <c r="AI1165">
        <v>0</v>
      </c>
      <c r="AJ1165">
        <v>4718279.8448599698</v>
      </c>
      <c r="AK1165" s="63">
        <v>13539.5967418525</v>
      </c>
      <c r="AL1165">
        <v>396.07192657172499</v>
      </c>
      <c r="AM1165">
        <v>78891.171681099702</v>
      </c>
      <c r="AN1165">
        <v>13539.5967418525</v>
      </c>
      <c r="AO1165">
        <v>14484.5533044817</v>
      </c>
      <c r="AP1165">
        <v>396.07192657172499</v>
      </c>
      <c r="AQ1165">
        <v>69679.580315536805</v>
      </c>
      <c r="AR1165">
        <v>13539.5967418525</v>
      </c>
      <c r="AS1165">
        <v>13539.5967418525</v>
      </c>
      <c r="AT1165">
        <v>0</v>
      </c>
    </row>
    <row r="1166" spans="1:46" x14ac:dyDescent="0.25">
      <c r="A1166" t="s">
        <v>4086</v>
      </c>
      <c r="B1166">
        <v>1978</v>
      </c>
      <c r="C1166" t="s">
        <v>216</v>
      </c>
      <c r="D1166">
        <v>1294</v>
      </c>
      <c r="E1166" t="s">
        <v>1402</v>
      </c>
      <c r="F1166" t="s">
        <v>2892</v>
      </c>
      <c r="G1166" t="s">
        <v>2903</v>
      </c>
      <c r="H1166" t="s">
        <v>2904</v>
      </c>
      <c r="I1166" t="s">
        <v>2895</v>
      </c>
      <c r="J1166">
        <v>424.68571428569999</v>
      </c>
      <c r="K1166">
        <v>1</v>
      </c>
      <c r="L1166">
        <v>1</v>
      </c>
      <c r="M1166">
        <v>1</v>
      </c>
      <c r="N1166">
        <v>2656855.0187841598</v>
      </c>
      <c r="O1166">
        <v>1347458.81423044</v>
      </c>
      <c r="P1166">
        <v>1201354.6347050299</v>
      </c>
      <c r="Q1166">
        <v>317915.978016724</v>
      </c>
      <c r="R1166">
        <v>468637.51089752198</v>
      </c>
      <c r="S1166">
        <v>159160.90958923899</v>
      </c>
      <c r="T1166">
        <v>3359561.37</v>
      </c>
      <c r="U1166">
        <v>2632660.5866338802</v>
      </c>
      <c r="V1166">
        <v>5108176.6441005301</v>
      </c>
      <c r="W1166">
        <v>845130.22745410702</v>
      </c>
      <c r="X1166">
        <v>0</v>
      </c>
      <c r="Y1166">
        <v>0</v>
      </c>
      <c r="Z1166">
        <v>0</v>
      </c>
      <c r="AA1166">
        <v>0</v>
      </c>
      <c r="AB1166">
        <v>38915.085079237397</v>
      </c>
      <c r="AC1166">
        <v>159160.90958923899</v>
      </c>
      <c r="AD1166">
        <v>0</v>
      </c>
      <c r="AE1166">
        <v>0</v>
      </c>
      <c r="AF1166">
        <v>0</v>
      </c>
      <c r="AG1166">
        <v>0</v>
      </c>
      <c r="AH1166">
        <v>0</v>
      </c>
      <c r="AI1166">
        <v>0</v>
      </c>
      <c r="AJ1166">
        <v>6151382.8662231201</v>
      </c>
      <c r="AK1166" s="63">
        <v>14484.5533044817</v>
      </c>
      <c r="AL1166">
        <v>396.07192657172499</v>
      </c>
      <c r="AM1166">
        <v>78891.171681099702</v>
      </c>
      <c r="AN1166">
        <v>13539.5967418525</v>
      </c>
      <c r="AO1166">
        <v>14484.5533044817</v>
      </c>
      <c r="AP1166">
        <v>396.07192657172499</v>
      </c>
      <c r="AQ1166">
        <v>78891.171681099702</v>
      </c>
      <c r="AR1166">
        <v>14484.5533044817</v>
      </c>
      <c r="AS1166">
        <v>14484.5533044817</v>
      </c>
      <c r="AT1166">
        <v>0</v>
      </c>
    </row>
    <row r="1167" spans="1:46" x14ac:dyDescent="0.25">
      <c r="A1167" t="s">
        <v>4087</v>
      </c>
      <c r="B1167">
        <v>1978</v>
      </c>
      <c r="C1167" t="s">
        <v>216</v>
      </c>
      <c r="D1167">
        <v>1293</v>
      </c>
      <c r="E1167" t="s">
        <v>1403</v>
      </c>
      <c r="F1167" t="s">
        <v>2892</v>
      </c>
      <c r="G1167" t="s">
        <v>2911</v>
      </c>
      <c r="H1167" t="s">
        <v>2904</v>
      </c>
      <c r="I1167" t="s">
        <v>2895</v>
      </c>
      <c r="J1167">
        <v>332.01428571427698</v>
      </c>
      <c r="K1167">
        <v>1</v>
      </c>
      <c r="L1167">
        <v>1</v>
      </c>
      <c r="M1167">
        <v>1</v>
      </c>
      <c r="N1167">
        <v>2266678.0533820898</v>
      </c>
      <c r="O1167">
        <v>694516.83576963295</v>
      </c>
      <c r="P1167">
        <v>939623.27804628306</v>
      </c>
      <c r="Q1167">
        <v>248542.96437993599</v>
      </c>
      <c r="R1167">
        <v>316905.69423067098</v>
      </c>
      <c r="S1167">
        <v>124430.1231083</v>
      </c>
      <c r="T1167">
        <v>2408083.81</v>
      </c>
      <c r="U1167">
        <v>2058183.01580861</v>
      </c>
      <c r="V1167">
        <v>4083439.9031563099</v>
      </c>
      <c r="W1167">
        <v>352403.56782430602</v>
      </c>
      <c r="X1167">
        <v>0</v>
      </c>
      <c r="Y1167">
        <v>0</v>
      </c>
      <c r="Z1167">
        <v>0</v>
      </c>
      <c r="AA1167">
        <v>0</v>
      </c>
      <c r="AB1167">
        <v>30423.3548279926</v>
      </c>
      <c r="AC1167">
        <v>124430.1231083</v>
      </c>
      <c r="AD1167">
        <v>0</v>
      </c>
      <c r="AE1167">
        <v>0</v>
      </c>
      <c r="AF1167">
        <v>0</v>
      </c>
      <c r="AG1167">
        <v>0</v>
      </c>
      <c r="AH1167">
        <v>0</v>
      </c>
      <c r="AI1167">
        <v>0</v>
      </c>
      <c r="AJ1167">
        <v>4590696.9489169102</v>
      </c>
      <c r="AK1167" s="63">
        <v>13826.8054913383</v>
      </c>
      <c r="AL1167">
        <v>396.07192657172499</v>
      </c>
      <c r="AM1167">
        <v>78891.171681099702</v>
      </c>
      <c r="AN1167">
        <v>13539.5967418525</v>
      </c>
      <c r="AO1167">
        <v>14484.5533044817</v>
      </c>
      <c r="AP1167">
        <v>3712.8033307938799</v>
      </c>
      <c r="AQ1167">
        <v>25435.7452526624</v>
      </c>
      <c r="AR1167">
        <v>13826.8054913383</v>
      </c>
      <c r="AS1167">
        <v>13826.8054913383</v>
      </c>
      <c r="AT1167">
        <v>0</v>
      </c>
    </row>
    <row r="1168" spans="1:46" x14ac:dyDescent="0.25">
      <c r="A1168" t="s">
        <v>4088</v>
      </c>
      <c r="B1168">
        <v>2096</v>
      </c>
      <c r="C1168" t="s">
        <v>217</v>
      </c>
      <c r="D1168">
        <v>609</v>
      </c>
      <c r="E1168" t="s">
        <v>1404</v>
      </c>
      <c r="F1168" t="s">
        <v>2892</v>
      </c>
      <c r="G1168" t="s">
        <v>2893</v>
      </c>
      <c r="H1168" t="s">
        <v>2894</v>
      </c>
      <c r="I1168" t="s">
        <v>2895</v>
      </c>
      <c r="J1168">
        <v>584.63213345036695</v>
      </c>
      <c r="K1168">
        <v>1</v>
      </c>
      <c r="L1168">
        <v>1</v>
      </c>
      <c r="M1168">
        <v>2</v>
      </c>
      <c r="N1168">
        <v>4833016.3013749802</v>
      </c>
      <c r="O1168">
        <v>1000390.79808739</v>
      </c>
      <c r="P1168">
        <v>2131745.5548178302</v>
      </c>
      <c r="Q1168">
        <v>345573.87226730998</v>
      </c>
      <c r="R1168">
        <v>116333.824467681</v>
      </c>
      <c r="S1168">
        <v>318424.09601741598</v>
      </c>
      <c r="T1168">
        <v>5414820.46</v>
      </c>
      <c r="U1168">
        <v>3012239.8910151999</v>
      </c>
      <c r="V1168">
        <v>6938082.6834379099</v>
      </c>
      <c r="W1168">
        <v>1488977.66757728</v>
      </c>
      <c r="X1168">
        <v>0</v>
      </c>
      <c r="Y1168">
        <v>0</v>
      </c>
      <c r="Z1168">
        <v>0</v>
      </c>
      <c r="AA1168">
        <v>0</v>
      </c>
      <c r="AB1168">
        <v>0</v>
      </c>
      <c r="AC1168">
        <v>252463.749213428</v>
      </c>
      <c r="AD1168">
        <v>65960.346803988199</v>
      </c>
      <c r="AE1168">
        <v>0</v>
      </c>
      <c r="AF1168">
        <v>0</v>
      </c>
      <c r="AG1168">
        <v>0</v>
      </c>
      <c r="AH1168">
        <v>0</v>
      </c>
      <c r="AI1168">
        <v>0</v>
      </c>
      <c r="AJ1168">
        <v>8745484.44703261</v>
      </c>
      <c r="AK1168" s="63">
        <v>14958.952727108501</v>
      </c>
      <c r="AL1168">
        <v>396.07192657172499</v>
      </c>
      <c r="AM1168">
        <v>78891.171681099702</v>
      </c>
      <c r="AN1168">
        <v>14206.109521758901</v>
      </c>
      <c r="AO1168">
        <v>16418.402586675798</v>
      </c>
      <c r="AP1168">
        <v>396.07192657172499</v>
      </c>
      <c r="AQ1168">
        <v>69679.580315536805</v>
      </c>
      <c r="AR1168">
        <v>14958.952727108501</v>
      </c>
      <c r="AS1168">
        <v>14958.952727108501</v>
      </c>
      <c r="AT1168">
        <v>0</v>
      </c>
    </row>
    <row r="1169" spans="1:46" x14ac:dyDescent="0.25">
      <c r="A1169" t="s">
        <v>4089</v>
      </c>
      <c r="B1169">
        <v>2096</v>
      </c>
      <c r="C1169" t="s">
        <v>217</v>
      </c>
      <c r="D1169">
        <v>610</v>
      </c>
      <c r="E1169" t="s">
        <v>1405</v>
      </c>
      <c r="F1169" t="s">
        <v>2892</v>
      </c>
      <c r="G1169" t="s">
        <v>2903</v>
      </c>
      <c r="H1169" t="s">
        <v>2904</v>
      </c>
      <c r="I1169" t="s">
        <v>2895</v>
      </c>
      <c r="J1169">
        <v>397.59291828691801</v>
      </c>
      <c r="K1169">
        <v>1</v>
      </c>
      <c r="L1169">
        <v>1</v>
      </c>
      <c r="M1169">
        <v>2</v>
      </c>
      <c r="N1169">
        <v>3269442.8786192299</v>
      </c>
      <c r="O1169">
        <v>1270514.1586628901</v>
      </c>
      <c r="P1169">
        <v>1457200.4577303999</v>
      </c>
      <c r="Q1169">
        <v>235015.69020433401</v>
      </c>
      <c r="R1169">
        <v>79115.570491491395</v>
      </c>
      <c r="S1169">
        <v>216551.842337599</v>
      </c>
      <c r="T1169">
        <v>4262743.7300000004</v>
      </c>
      <c r="U1169">
        <v>2048545.0257083301</v>
      </c>
      <c r="V1169">
        <v>5716334.6651927102</v>
      </c>
      <c r="W1169">
        <v>594954.09051561798</v>
      </c>
      <c r="X1169">
        <v>0</v>
      </c>
      <c r="Y1169">
        <v>0</v>
      </c>
      <c r="Z1169">
        <v>0</v>
      </c>
      <c r="AA1169">
        <v>0</v>
      </c>
      <c r="AB1169">
        <v>0</v>
      </c>
      <c r="AC1169">
        <v>171693.947472603</v>
      </c>
      <c r="AD1169">
        <v>44857.894864996</v>
      </c>
      <c r="AE1169">
        <v>0</v>
      </c>
      <c r="AF1169">
        <v>0</v>
      </c>
      <c r="AG1169">
        <v>0</v>
      </c>
      <c r="AH1169">
        <v>0</v>
      </c>
      <c r="AI1169">
        <v>0</v>
      </c>
      <c r="AJ1169">
        <v>6527840.5980459303</v>
      </c>
      <c r="AK1169" s="63">
        <v>16418.402586675798</v>
      </c>
      <c r="AL1169">
        <v>396.07192657172499</v>
      </c>
      <c r="AM1169">
        <v>78891.171681099702</v>
      </c>
      <c r="AN1169">
        <v>14206.109521758901</v>
      </c>
      <c r="AO1169">
        <v>16418.402586675798</v>
      </c>
      <c r="AP1169">
        <v>396.07192657172499</v>
      </c>
      <c r="AQ1169">
        <v>78891.171681099702</v>
      </c>
      <c r="AR1169">
        <v>16418.402586675798</v>
      </c>
      <c r="AS1169">
        <v>16418.402586675798</v>
      </c>
      <c r="AT1169">
        <v>0</v>
      </c>
    </row>
    <row r="1170" spans="1:46" x14ac:dyDescent="0.25">
      <c r="A1170" t="s">
        <v>4090</v>
      </c>
      <c r="B1170">
        <v>2096</v>
      </c>
      <c r="C1170" t="s">
        <v>217</v>
      </c>
      <c r="D1170">
        <v>608</v>
      </c>
      <c r="E1170" t="s">
        <v>1406</v>
      </c>
      <c r="F1170" t="s">
        <v>2892</v>
      </c>
      <c r="G1170" t="s">
        <v>2911</v>
      </c>
      <c r="H1170" t="s">
        <v>2904</v>
      </c>
      <c r="I1170" t="s">
        <v>2895</v>
      </c>
      <c r="J1170">
        <v>376.22208013638601</v>
      </c>
      <c r="K1170">
        <v>1</v>
      </c>
      <c r="L1170">
        <v>1</v>
      </c>
      <c r="M1170">
        <v>2</v>
      </c>
      <c r="N1170">
        <v>2537862.4300057902</v>
      </c>
      <c r="O1170">
        <v>906826.64324971905</v>
      </c>
      <c r="P1170">
        <v>1397804.40745178</v>
      </c>
      <c r="Q1170">
        <v>222383.46752835601</v>
      </c>
      <c r="R1170">
        <v>74863.065040827001</v>
      </c>
      <c r="S1170">
        <v>204912.06164498499</v>
      </c>
      <c r="T1170">
        <v>3201305.41</v>
      </c>
      <c r="U1170">
        <v>1938434.60327647</v>
      </c>
      <c r="V1170">
        <v>4238369.59136937</v>
      </c>
      <c r="W1170">
        <v>901370.42190710304</v>
      </c>
      <c r="X1170">
        <v>0</v>
      </c>
      <c r="Y1170">
        <v>0</v>
      </c>
      <c r="Z1170">
        <v>0</v>
      </c>
      <c r="AA1170">
        <v>0</v>
      </c>
      <c r="AB1170">
        <v>0</v>
      </c>
      <c r="AC1170">
        <v>162465.30331396899</v>
      </c>
      <c r="AD1170">
        <v>42446.758331015699</v>
      </c>
      <c r="AE1170">
        <v>0</v>
      </c>
      <c r="AF1170">
        <v>0</v>
      </c>
      <c r="AG1170">
        <v>0</v>
      </c>
      <c r="AH1170">
        <v>0</v>
      </c>
      <c r="AI1170">
        <v>0</v>
      </c>
      <c r="AJ1170">
        <v>5344652.0749214599</v>
      </c>
      <c r="AK1170" s="63">
        <v>14206.109521758901</v>
      </c>
      <c r="AL1170">
        <v>396.07192657172499</v>
      </c>
      <c r="AM1170">
        <v>78891.171681099702</v>
      </c>
      <c r="AN1170">
        <v>14206.109521758901</v>
      </c>
      <c r="AO1170">
        <v>16418.402586675798</v>
      </c>
      <c r="AP1170">
        <v>3712.8033307938799</v>
      </c>
      <c r="AQ1170">
        <v>25435.7452526624</v>
      </c>
      <c r="AR1170">
        <v>14206.109521758901</v>
      </c>
      <c r="AS1170">
        <v>14206.109521758901</v>
      </c>
      <c r="AT1170">
        <v>0</v>
      </c>
    </row>
    <row r="1171" spans="1:46" x14ac:dyDescent="0.25">
      <c r="A1171" t="s">
        <v>4092</v>
      </c>
      <c r="B1171">
        <v>2022</v>
      </c>
      <c r="C1171" t="s">
        <v>218</v>
      </c>
      <c r="D1171">
        <v>357</v>
      </c>
      <c r="E1171" t="s">
        <v>1407</v>
      </c>
      <c r="F1171" t="s">
        <v>2892</v>
      </c>
      <c r="G1171" t="s">
        <v>2893</v>
      </c>
      <c r="H1171" t="s">
        <v>2894</v>
      </c>
      <c r="I1171" t="s">
        <v>2895</v>
      </c>
      <c r="J1171">
        <v>15.066666666666</v>
      </c>
      <c r="K1171">
        <v>1</v>
      </c>
      <c r="L1171">
        <v>1</v>
      </c>
      <c r="M1171">
        <v>1</v>
      </c>
      <c r="N1171">
        <v>187987</v>
      </c>
      <c r="O1171">
        <v>27748</v>
      </c>
      <c r="P1171">
        <v>171700</v>
      </c>
      <c r="Q1171">
        <v>42080</v>
      </c>
      <c r="R1171">
        <v>42784</v>
      </c>
      <c r="S1171">
        <v>33415.53</v>
      </c>
      <c r="T1171">
        <v>0</v>
      </c>
      <c r="U1171">
        <v>472299</v>
      </c>
      <c r="V1171">
        <v>448093</v>
      </c>
      <c r="W1171">
        <v>24206</v>
      </c>
      <c r="X1171">
        <v>0</v>
      </c>
      <c r="Y1171">
        <v>0</v>
      </c>
      <c r="Z1171">
        <v>0</v>
      </c>
      <c r="AA1171">
        <v>0</v>
      </c>
      <c r="AB1171">
        <v>0</v>
      </c>
      <c r="AC1171">
        <v>33415.53</v>
      </c>
      <c r="AD1171">
        <v>0</v>
      </c>
      <c r="AE1171">
        <v>0</v>
      </c>
      <c r="AF1171">
        <v>0</v>
      </c>
      <c r="AG1171">
        <v>0</v>
      </c>
      <c r="AH1171">
        <v>0</v>
      </c>
      <c r="AI1171">
        <v>0</v>
      </c>
      <c r="AJ1171">
        <v>505714.53</v>
      </c>
      <c r="AK1171" s="63">
        <v>33565.123672567897</v>
      </c>
      <c r="AL1171">
        <v>396.07192657172499</v>
      </c>
      <c r="AM1171">
        <v>78891.171681099702</v>
      </c>
      <c r="AN1171">
        <v>33565.123672567897</v>
      </c>
      <c r="AO1171">
        <v>33565.123672567897</v>
      </c>
      <c r="AP1171">
        <v>396.07192657172499</v>
      </c>
      <c r="AQ1171">
        <v>69679.580315536805</v>
      </c>
      <c r="AR1171">
        <v>33565.123672567897</v>
      </c>
      <c r="AS1171">
        <v>33565.123672567897</v>
      </c>
      <c r="AT1171">
        <v>0</v>
      </c>
    </row>
    <row r="1172" spans="1:46" x14ac:dyDescent="0.25">
      <c r="A1172" t="s">
        <v>4093</v>
      </c>
      <c r="B1172">
        <v>2087</v>
      </c>
      <c r="C1172" t="s">
        <v>219</v>
      </c>
      <c r="D1172">
        <v>4555</v>
      </c>
      <c r="E1172" t="s">
        <v>1408</v>
      </c>
      <c r="F1172" t="s">
        <v>2906</v>
      </c>
      <c r="G1172" t="s">
        <v>2907</v>
      </c>
      <c r="H1172" t="s">
        <v>2894</v>
      </c>
      <c r="I1172" t="s">
        <v>2895</v>
      </c>
      <c r="J1172">
        <v>145.590725281045</v>
      </c>
      <c r="K1172">
        <v>1</v>
      </c>
      <c r="L1172">
        <v>1</v>
      </c>
      <c r="M1172">
        <v>2</v>
      </c>
      <c r="N1172">
        <v>228013.042516666</v>
      </c>
      <c r="O1172">
        <v>353474.55299426598</v>
      </c>
      <c r="P1172">
        <v>443727.193225355</v>
      </c>
      <c r="Q1172">
        <v>67570.087333862393</v>
      </c>
      <c r="R1172">
        <v>260312.75970225001</v>
      </c>
      <c r="S1172">
        <v>82548.675098209904</v>
      </c>
      <c r="T1172">
        <v>0</v>
      </c>
      <c r="U1172">
        <v>1353097.6357724001</v>
      </c>
      <c r="V1172">
        <v>903619.64105427603</v>
      </c>
      <c r="W1172">
        <v>323974.82052442798</v>
      </c>
      <c r="X1172">
        <v>0</v>
      </c>
      <c r="Y1172">
        <v>0</v>
      </c>
      <c r="Z1172">
        <v>0</v>
      </c>
      <c r="AA1172">
        <v>125220.287875337</v>
      </c>
      <c r="AB1172">
        <v>282.88631835804898</v>
      </c>
      <c r="AC1172">
        <v>63328.996637920798</v>
      </c>
      <c r="AD1172">
        <v>19219.678460289098</v>
      </c>
      <c r="AE1172">
        <v>0</v>
      </c>
      <c r="AF1172">
        <v>0</v>
      </c>
      <c r="AG1172">
        <v>0</v>
      </c>
      <c r="AH1172">
        <v>0</v>
      </c>
      <c r="AI1172">
        <v>0</v>
      </c>
      <c r="AJ1172">
        <v>1435646.3108706099</v>
      </c>
      <c r="AK1172" s="63">
        <v>9860.8363142588405</v>
      </c>
      <c r="AL1172">
        <v>396.07192657172499</v>
      </c>
      <c r="AM1172">
        <v>78891.171681099702</v>
      </c>
      <c r="AN1172">
        <v>9860.8363142588296</v>
      </c>
      <c r="AO1172">
        <v>18197.443813698599</v>
      </c>
      <c r="AP1172">
        <v>396.07192657172499</v>
      </c>
      <c r="AQ1172">
        <v>59280.106098625802</v>
      </c>
      <c r="AR1172">
        <v>9860.8363142588405</v>
      </c>
      <c r="AS1172">
        <v>9860.8363142588405</v>
      </c>
      <c r="AT1172">
        <v>0</v>
      </c>
    </row>
    <row r="1173" spans="1:46" x14ac:dyDescent="0.25">
      <c r="A1173" t="s">
        <v>4094</v>
      </c>
      <c r="B1173">
        <v>2087</v>
      </c>
      <c r="C1173" t="s">
        <v>219</v>
      </c>
      <c r="D1173">
        <v>1791</v>
      </c>
      <c r="E1173" t="s">
        <v>1409</v>
      </c>
      <c r="F1173" t="s">
        <v>2945</v>
      </c>
      <c r="G1173" t="s">
        <v>2903</v>
      </c>
      <c r="H1173" t="s">
        <v>2904</v>
      </c>
      <c r="I1173" t="s">
        <v>2895</v>
      </c>
      <c r="J1173">
        <v>66.700046575033994</v>
      </c>
      <c r="K1173">
        <v>2</v>
      </c>
      <c r="L1173">
        <v>2</v>
      </c>
      <c r="M1173">
        <v>2</v>
      </c>
      <c r="N1173">
        <v>592709.004102982</v>
      </c>
      <c r="O1173">
        <v>161938.67502407701</v>
      </c>
      <c r="P1173">
        <v>233607.46895334599</v>
      </c>
      <c r="Q1173">
        <v>30956.147539945701</v>
      </c>
      <c r="R1173">
        <v>119258.099461342</v>
      </c>
      <c r="S1173">
        <v>37818.346348157102</v>
      </c>
      <c r="T1173">
        <v>518569.5</v>
      </c>
      <c r="U1173">
        <v>619899.89508169296</v>
      </c>
      <c r="V1173">
        <v>856820.67902031005</v>
      </c>
      <c r="W1173">
        <v>224151.45757960301</v>
      </c>
      <c r="X1173">
        <v>0</v>
      </c>
      <c r="Y1173">
        <v>0</v>
      </c>
      <c r="Z1173">
        <v>0</v>
      </c>
      <c r="AA1173">
        <v>57367.658669886201</v>
      </c>
      <c r="AB1173">
        <v>129.599811893913</v>
      </c>
      <c r="AC1173">
        <v>29013.160125038801</v>
      </c>
      <c r="AD1173">
        <v>8805.1862231183295</v>
      </c>
      <c r="AE1173">
        <v>0</v>
      </c>
      <c r="AF1173">
        <v>0</v>
      </c>
      <c r="AG1173">
        <v>0</v>
      </c>
      <c r="AH1173">
        <v>0</v>
      </c>
      <c r="AI1173">
        <v>0</v>
      </c>
      <c r="AJ1173">
        <v>1176287.74142985</v>
      </c>
      <c r="AK1173" s="63">
        <v>17635.486057818402</v>
      </c>
      <c r="AL1173">
        <v>396.07192657172499</v>
      </c>
      <c r="AM1173">
        <v>78891.171681099702</v>
      </c>
      <c r="AN1173">
        <v>9860.8363142588296</v>
      </c>
      <c r="AO1173">
        <v>18197.443813698599</v>
      </c>
      <c r="AP1173">
        <v>396.07192657172499</v>
      </c>
      <c r="AQ1173">
        <v>78891.171681099702</v>
      </c>
      <c r="AR1173">
        <v>9860.8363142588296</v>
      </c>
      <c r="AS1173">
        <v>17635.486057818402</v>
      </c>
      <c r="AT1173">
        <v>0</v>
      </c>
    </row>
    <row r="1174" spans="1:46" x14ac:dyDescent="0.25">
      <c r="A1174" t="s">
        <v>4095</v>
      </c>
      <c r="B1174">
        <v>2087</v>
      </c>
      <c r="C1174" t="s">
        <v>219</v>
      </c>
      <c r="D1174">
        <v>573</v>
      </c>
      <c r="E1174" t="s">
        <v>1410</v>
      </c>
      <c r="F1174" t="s">
        <v>2892</v>
      </c>
      <c r="G1174" t="s">
        <v>2893</v>
      </c>
      <c r="H1174" t="s">
        <v>2894</v>
      </c>
      <c r="I1174" t="s">
        <v>2895</v>
      </c>
      <c r="J1174">
        <v>484.02391824295</v>
      </c>
      <c r="K1174">
        <v>2</v>
      </c>
      <c r="L1174">
        <v>1</v>
      </c>
      <c r="M1174">
        <v>2</v>
      </c>
      <c r="N1174">
        <v>3267220.88728284</v>
      </c>
      <c r="O1174">
        <v>1175144.48677408</v>
      </c>
      <c r="P1174">
        <v>1475194.07078498</v>
      </c>
      <c r="Q1174">
        <v>224640.26032029401</v>
      </c>
      <c r="R1174">
        <v>865423.27250925999</v>
      </c>
      <c r="S1174">
        <v>274437.35230847</v>
      </c>
      <c r="T1174">
        <v>2509179.7000000002</v>
      </c>
      <c r="U1174">
        <v>4498443.2776714601</v>
      </c>
      <c r="V1174">
        <v>5356022.2690196102</v>
      </c>
      <c r="W1174">
        <v>1234358.8959752701</v>
      </c>
      <c r="X1174">
        <v>0</v>
      </c>
      <c r="Y1174">
        <v>0</v>
      </c>
      <c r="Z1174">
        <v>0</v>
      </c>
      <c r="AA1174">
        <v>416301.34243737999</v>
      </c>
      <c r="AB1174">
        <v>940.47023919051901</v>
      </c>
      <c r="AC1174">
        <v>210540.53430882801</v>
      </c>
      <c r="AD1174">
        <v>63896.817999641702</v>
      </c>
      <c r="AE1174">
        <v>0</v>
      </c>
      <c r="AF1174">
        <v>0</v>
      </c>
      <c r="AG1174">
        <v>0</v>
      </c>
      <c r="AH1174">
        <v>0</v>
      </c>
      <c r="AI1174">
        <v>0</v>
      </c>
      <c r="AJ1174">
        <v>7282060.3299799301</v>
      </c>
      <c r="AK1174" s="63">
        <v>15044.8357106286</v>
      </c>
      <c r="AL1174">
        <v>396.07192657172499</v>
      </c>
      <c r="AM1174">
        <v>78891.171681099702</v>
      </c>
      <c r="AN1174">
        <v>9860.8363142588296</v>
      </c>
      <c r="AO1174">
        <v>18197.443813698599</v>
      </c>
      <c r="AP1174">
        <v>396.07192657172499</v>
      </c>
      <c r="AQ1174">
        <v>69679.580315536805</v>
      </c>
      <c r="AR1174">
        <v>14741.9989746597</v>
      </c>
      <c r="AS1174">
        <v>18197.443813698599</v>
      </c>
      <c r="AT1174">
        <v>0</v>
      </c>
    </row>
    <row r="1175" spans="1:46" x14ac:dyDescent="0.25">
      <c r="A1175" t="s">
        <v>4096</v>
      </c>
      <c r="B1175">
        <v>2087</v>
      </c>
      <c r="C1175" t="s">
        <v>219</v>
      </c>
      <c r="D1175">
        <v>4395</v>
      </c>
      <c r="E1175" t="s">
        <v>1412</v>
      </c>
      <c r="F1175" t="s">
        <v>2906</v>
      </c>
      <c r="G1175" t="s">
        <v>2903</v>
      </c>
      <c r="H1175" t="s">
        <v>2904</v>
      </c>
      <c r="I1175" t="s">
        <v>2895</v>
      </c>
      <c r="J1175">
        <v>44.207630598931701</v>
      </c>
      <c r="K1175">
        <v>1</v>
      </c>
      <c r="L1175">
        <v>2</v>
      </c>
      <c r="M1175">
        <v>2</v>
      </c>
      <c r="N1175">
        <v>69234.604991885499</v>
      </c>
      <c r="O1175">
        <v>107330.136825188</v>
      </c>
      <c r="P1175">
        <v>134734.735381946</v>
      </c>
      <c r="Q1175">
        <v>20517.196096294501</v>
      </c>
      <c r="R1175">
        <v>79042.193785978598</v>
      </c>
      <c r="S1175">
        <v>25065.3420959914</v>
      </c>
      <c r="T1175">
        <v>0</v>
      </c>
      <c r="U1175">
        <v>410858.86708129401</v>
      </c>
      <c r="V1175">
        <v>274377.94005458901</v>
      </c>
      <c r="W1175">
        <v>98372.744290214599</v>
      </c>
      <c r="X1175">
        <v>0</v>
      </c>
      <c r="Y1175">
        <v>0</v>
      </c>
      <c r="Z1175">
        <v>0</v>
      </c>
      <c r="AA1175">
        <v>38022.286235601998</v>
      </c>
      <c r="AB1175">
        <v>85.896500888526006</v>
      </c>
      <c r="AC1175">
        <v>19229.4178366503</v>
      </c>
      <c r="AD1175">
        <v>5835.9242593410199</v>
      </c>
      <c r="AE1175">
        <v>0</v>
      </c>
      <c r="AF1175">
        <v>0</v>
      </c>
      <c r="AG1175">
        <v>0</v>
      </c>
      <c r="AH1175">
        <v>0</v>
      </c>
      <c r="AI1175">
        <v>0</v>
      </c>
      <c r="AJ1175">
        <v>435924.20917728503</v>
      </c>
      <c r="AK1175" s="63">
        <v>9860.8363142588296</v>
      </c>
      <c r="AL1175">
        <v>396.07192657172499</v>
      </c>
      <c r="AM1175">
        <v>78891.171681099702</v>
      </c>
      <c r="AN1175">
        <v>9860.8363142588296</v>
      </c>
      <c r="AO1175">
        <v>18197.443813698599</v>
      </c>
      <c r="AP1175">
        <v>396.07192657172499</v>
      </c>
      <c r="AQ1175">
        <v>78891.171681099702</v>
      </c>
      <c r="AR1175">
        <v>9860.8363142588296</v>
      </c>
      <c r="AS1175">
        <v>17635.486057818402</v>
      </c>
      <c r="AT1175">
        <v>0</v>
      </c>
    </row>
    <row r="1176" spans="1:46" x14ac:dyDescent="0.25">
      <c r="A1176" t="s">
        <v>4097</v>
      </c>
      <c r="B1176">
        <v>2087</v>
      </c>
      <c r="C1176" t="s">
        <v>219</v>
      </c>
      <c r="D1176">
        <v>580</v>
      </c>
      <c r="E1176" t="s">
        <v>1413</v>
      </c>
      <c r="F1176" t="s">
        <v>2892</v>
      </c>
      <c r="G1176" t="s">
        <v>2903</v>
      </c>
      <c r="H1176" t="s">
        <v>2894</v>
      </c>
      <c r="I1176" t="s">
        <v>2895</v>
      </c>
      <c r="J1176">
        <v>755.02452319122301</v>
      </c>
      <c r="K1176">
        <v>1</v>
      </c>
      <c r="L1176">
        <v>1</v>
      </c>
      <c r="M1176">
        <v>2</v>
      </c>
      <c r="N1176">
        <v>5325809.6876533898</v>
      </c>
      <c r="O1176">
        <v>1904189.5941785099</v>
      </c>
      <c r="P1176">
        <v>2301141.86082409</v>
      </c>
      <c r="Q1176">
        <v>350414.30608135602</v>
      </c>
      <c r="R1176">
        <v>1349965.91915716</v>
      </c>
      <c r="S1176">
        <v>428092.33854546602</v>
      </c>
      <c r="T1176">
        <v>4214440.47</v>
      </c>
      <c r="U1176">
        <v>7017080.8978944998</v>
      </c>
      <c r="V1176">
        <v>8482893.0451625194</v>
      </c>
      <c r="W1176">
        <v>2097776.6007444598</v>
      </c>
      <c r="X1176">
        <v>0</v>
      </c>
      <c r="Y1176">
        <v>0</v>
      </c>
      <c r="Z1176">
        <v>0</v>
      </c>
      <c r="AA1176">
        <v>649384.69098521105</v>
      </c>
      <c r="AB1176">
        <v>1467.03100230667</v>
      </c>
      <c r="AC1176">
        <v>328420.27126675699</v>
      </c>
      <c r="AD1176">
        <v>99672.067278709394</v>
      </c>
      <c r="AE1176">
        <v>0</v>
      </c>
      <c r="AF1176">
        <v>0</v>
      </c>
      <c r="AG1176">
        <v>0</v>
      </c>
      <c r="AH1176">
        <v>0</v>
      </c>
      <c r="AI1176">
        <v>0</v>
      </c>
      <c r="AJ1176">
        <v>11659613.70644</v>
      </c>
      <c r="AK1176" s="63">
        <v>15442.695367243001</v>
      </c>
      <c r="AL1176">
        <v>396.07192657172499</v>
      </c>
      <c r="AM1176">
        <v>78891.171681099702</v>
      </c>
      <c r="AN1176">
        <v>9860.8363142588296</v>
      </c>
      <c r="AO1176">
        <v>18197.443813698599</v>
      </c>
      <c r="AP1176">
        <v>396.07192657172499</v>
      </c>
      <c r="AQ1176">
        <v>78891.171681099702</v>
      </c>
      <c r="AR1176">
        <v>9860.8363142588296</v>
      </c>
      <c r="AS1176">
        <v>17635.486057818402</v>
      </c>
      <c r="AT1176">
        <v>0</v>
      </c>
    </row>
    <row r="1177" spans="1:46" x14ac:dyDescent="0.25">
      <c r="A1177" t="s">
        <v>4098</v>
      </c>
      <c r="B1177">
        <v>2087</v>
      </c>
      <c r="C1177" t="s">
        <v>219</v>
      </c>
      <c r="D1177">
        <v>574</v>
      </c>
      <c r="E1177" t="s">
        <v>1414</v>
      </c>
      <c r="F1177" t="s">
        <v>2892</v>
      </c>
      <c r="G1177" t="s">
        <v>2893</v>
      </c>
      <c r="H1177" t="s">
        <v>2894</v>
      </c>
      <c r="I1177" t="s">
        <v>2895</v>
      </c>
      <c r="J1177">
        <v>74.4436594911909</v>
      </c>
      <c r="K1177">
        <v>1</v>
      </c>
      <c r="L1177">
        <v>2</v>
      </c>
      <c r="M1177">
        <v>2</v>
      </c>
      <c r="N1177">
        <v>737195.52753572003</v>
      </c>
      <c r="O1177">
        <v>180739.117901297</v>
      </c>
      <c r="P1177">
        <v>226887.227985743</v>
      </c>
      <c r="Q1177">
        <v>34550.034444584096</v>
      </c>
      <c r="R1177">
        <v>133103.495480763</v>
      </c>
      <c r="S1177">
        <v>42208.907528947901</v>
      </c>
      <c r="T1177">
        <v>620607.56999999995</v>
      </c>
      <c r="U1177">
        <v>691867.83334810601</v>
      </c>
      <c r="V1177">
        <v>894149.46725442796</v>
      </c>
      <c r="W1177">
        <v>354153.47217673803</v>
      </c>
      <c r="X1177">
        <v>0</v>
      </c>
      <c r="Y1177">
        <v>0</v>
      </c>
      <c r="Z1177">
        <v>0</v>
      </c>
      <c r="AA1177">
        <v>64027.818076912597</v>
      </c>
      <c r="AB1177">
        <v>144.64584002800501</v>
      </c>
      <c r="AC1177">
        <v>32381.473837234498</v>
      </c>
      <c r="AD1177">
        <v>9827.4336917134606</v>
      </c>
      <c r="AE1177">
        <v>0</v>
      </c>
      <c r="AF1177">
        <v>0</v>
      </c>
      <c r="AG1177">
        <v>0</v>
      </c>
      <c r="AH1177">
        <v>0</v>
      </c>
      <c r="AI1177">
        <v>0</v>
      </c>
      <c r="AJ1177">
        <v>1354684.31087705</v>
      </c>
      <c r="AK1177" s="63">
        <v>18197.443813698599</v>
      </c>
      <c r="AL1177">
        <v>396.07192657172499</v>
      </c>
      <c r="AM1177">
        <v>78891.171681099702</v>
      </c>
      <c r="AN1177">
        <v>9860.8363142588296</v>
      </c>
      <c r="AO1177">
        <v>18197.443813698599</v>
      </c>
      <c r="AP1177">
        <v>396.07192657172499</v>
      </c>
      <c r="AQ1177">
        <v>69679.580315536805</v>
      </c>
      <c r="AR1177">
        <v>14741.9989746597</v>
      </c>
      <c r="AS1177">
        <v>18197.443813698599</v>
      </c>
      <c r="AT1177">
        <v>0</v>
      </c>
    </row>
    <row r="1178" spans="1:46" x14ac:dyDescent="0.25">
      <c r="A1178" t="s">
        <v>4099</v>
      </c>
      <c r="B1178">
        <v>2087</v>
      </c>
      <c r="C1178" t="s">
        <v>219</v>
      </c>
      <c r="D1178">
        <v>576</v>
      </c>
      <c r="E1178" t="s">
        <v>1415</v>
      </c>
      <c r="F1178" t="s">
        <v>2892</v>
      </c>
      <c r="G1178" t="s">
        <v>2893</v>
      </c>
      <c r="H1178" t="s">
        <v>2894</v>
      </c>
      <c r="I1178" t="s">
        <v>2895</v>
      </c>
      <c r="J1178">
        <v>485.12695534827901</v>
      </c>
      <c r="K1178">
        <v>1</v>
      </c>
      <c r="L1178">
        <v>2</v>
      </c>
      <c r="M1178">
        <v>2</v>
      </c>
      <c r="N1178">
        <v>3127752.2595108598</v>
      </c>
      <c r="O1178">
        <v>1177822.5114009201</v>
      </c>
      <c r="P1178">
        <v>1478555.8753080801</v>
      </c>
      <c r="Q1178">
        <v>225152.19068808199</v>
      </c>
      <c r="R1178">
        <v>867395.47666160495</v>
      </c>
      <c r="S1178">
        <v>275062.76475458097</v>
      </c>
      <c r="T1178">
        <v>2367983.58</v>
      </c>
      <c r="U1178">
        <v>4508694.7335695503</v>
      </c>
      <c r="V1178">
        <v>5378688.0306725698</v>
      </c>
      <c r="W1178">
        <v>1079797.62216532</v>
      </c>
      <c r="X1178">
        <v>0</v>
      </c>
      <c r="Y1178">
        <v>0</v>
      </c>
      <c r="Z1178">
        <v>0</v>
      </c>
      <c r="AA1178">
        <v>417250.04726455902</v>
      </c>
      <c r="AB1178">
        <v>942.61346709969098</v>
      </c>
      <c r="AC1178">
        <v>211020.33295671601</v>
      </c>
      <c r="AD1178">
        <v>64042.4317978646</v>
      </c>
      <c r="AE1178">
        <v>0</v>
      </c>
      <c r="AF1178">
        <v>0</v>
      </c>
      <c r="AG1178">
        <v>0</v>
      </c>
      <c r="AH1178">
        <v>0</v>
      </c>
      <c r="AI1178">
        <v>0</v>
      </c>
      <c r="AJ1178">
        <v>7151741.0783241298</v>
      </c>
      <c r="AK1178" s="63">
        <v>14741.9989746597</v>
      </c>
      <c r="AL1178">
        <v>396.07192657172499</v>
      </c>
      <c r="AM1178">
        <v>78891.171681099702</v>
      </c>
      <c r="AN1178">
        <v>9860.8363142588296</v>
      </c>
      <c r="AO1178">
        <v>18197.443813698599</v>
      </c>
      <c r="AP1178">
        <v>396.07192657172499</v>
      </c>
      <c r="AQ1178">
        <v>69679.580315536805</v>
      </c>
      <c r="AR1178">
        <v>14741.9989746597</v>
      </c>
      <c r="AS1178">
        <v>18197.443813698599</v>
      </c>
      <c r="AT1178">
        <v>0</v>
      </c>
    </row>
    <row r="1179" spans="1:46" x14ac:dyDescent="0.25">
      <c r="A1179" t="s">
        <v>4102</v>
      </c>
      <c r="B1179">
        <v>2087</v>
      </c>
      <c r="C1179" t="s">
        <v>219</v>
      </c>
      <c r="D1179">
        <v>579</v>
      </c>
      <c r="E1179" t="s">
        <v>1047</v>
      </c>
      <c r="F1179" t="s">
        <v>2892</v>
      </c>
      <c r="G1179" t="s">
        <v>2911</v>
      </c>
      <c r="H1179" t="s">
        <v>2894</v>
      </c>
      <c r="I1179" t="s">
        <v>2895</v>
      </c>
      <c r="J1179">
        <v>595.58553541953097</v>
      </c>
      <c r="K1179">
        <v>1</v>
      </c>
      <c r="L1179">
        <v>1</v>
      </c>
      <c r="M1179">
        <v>2</v>
      </c>
      <c r="N1179">
        <v>3300020.5371217299</v>
      </c>
      <c r="O1179">
        <v>1464186.8363388299</v>
      </c>
      <c r="P1179">
        <v>1815208.3345087599</v>
      </c>
      <c r="Q1179">
        <v>276417.10394255701</v>
      </c>
      <c r="R1179">
        <v>1064892.7949532301</v>
      </c>
      <c r="S1179">
        <v>337691.81904708297</v>
      </c>
      <c r="T1179">
        <v>2385445.9500000002</v>
      </c>
      <c r="U1179">
        <v>5535279.6568651199</v>
      </c>
      <c r="V1179">
        <v>5979579.1752510201</v>
      </c>
      <c r="W1179">
        <v>1427735.4636097001</v>
      </c>
      <c r="X1179">
        <v>0</v>
      </c>
      <c r="Y1179">
        <v>0</v>
      </c>
      <c r="Z1179">
        <v>0</v>
      </c>
      <c r="AA1179">
        <v>512253.730831097</v>
      </c>
      <c r="AB1179">
        <v>1157.2371732945401</v>
      </c>
      <c r="AC1179">
        <v>259067.56283663001</v>
      </c>
      <c r="AD1179">
        <v>78624.256210452804</v>
      </c>
      <c r="AE1179">
        <v>0</v>
      </c>
      <c r="AF1179">
        <v>0</v>
      </c>
      <c r="AG1179">
        <v>0</v>
      </c>
      <c r="AH1179">
        <v>0</v>
      </c>
      <c r="AI1179">
        <v>0</v>
      </c>
      <c r="AJ1179">
        <v>8258417.4259121995</v>
      </c>
      <c r="AK1179" s="63">
        <v>13866.0476703736</v>
      </c>
      <c r="AL1179">
        <v>396.07192657172499</v>
      </c>
      <c r="AM1179">
        <v>78891.171681099702</v>
      </c>
      <c r="AN1179">
        <v>9860.8363142588296</v>
      </c>
      <c r="AO1179">
        <v>18197.443813698599</v>
      </c>
      <c r="AP1179">
        <v>3712.8033307938799</v>
      </c>
      <c r="AQ1179">
        <v>25435.7452526624</v>
      </c>
      <c r="AR1179">
        <v>13866.0476703736</v>
      </c>
      <c r="AS1179">
        <v>13866.0476703736</v>
      </c>
      <c r="AT1179">
        <v>0</v>
      </c>
    </row>
    <row r="1180" spans="1:46" x14ac:dyDescent="0.25">
      <c r="A1180" t="s">
        <v>4103</v>
      </c>
      <c r="B1180">
        <v>2087</v>
      </c>
      <c r="C1180" t="s">
        <v>219</v>
      </c>
      <c r="D1180">
        <v>578</v>
      </c>
      <c r="E1180" t="s">
        <v>1416</v>
      </c>
      <c r="F1180" t="s">
        <v>2892</v>
      </c>
      <c r="G1180" t="s">
        <v>2893</v>
      </c>
      <c r="H1180" t="s">
        <v>2894</v>
      </c>
      <c r="I1180" t="s">
        <v>2895</v>
      </c>
      <c r="J1180">
        <v>88.630136986297998</v>
      </c>
      <c r="K1180">
        <v>1</v>
      </c>
      <c r="L1180">
        <v>2</v>
      </c>
      <c r="M1180">
        <v>2</v>
      </c>
      <c r="N1180">
        <v>650609.62198535795</v>
      </c>
      <c r="O1180">
        <v>215181.96294837099</v>
      </c>
      <c r="P1180">
        <v>270124.36296468502</v>
      </c>
      <c r="Q1180">
        <v>41134.1181590778</v>
      </c>
      <c r="R1180">
        <v>158468.58037938099</v>
      </c>
      <c r="S1180">
        <v>50252.516895348497</v>
      </c>
      <c r="T1180">
        <v>511803.89</v>
      </c>
      <c r="U1180">
        <v>823714.75643687299</v>
      </c>
      <c r="V1180">
        <v>1061607.9726364899</v>
      </c>
      <c r="W1180">
        <v>197509.07953996901</v>
      </c>
      <c r="X1180">
        <v>0</v>
      </c>
      <c r="Y1180">
        <v>0</v>
      </c>
      <c r="Z1180">
        <v>0</v>
      </c>
      <c r="AA1180">
        <v>76229.383749760993</v>
      </c>
      <c r="AB1180">
        <v>172.210510657355</v>
      </c>
      <c r="AC1180">
        <v>38552.302259562202</v>
      </c>
      <c r="AD1180">
        <v>11700.2146357863</v>
      </c>
      <c r="AE1180">
        <v>0</v>
      </c>
      <c r="AF1180">
        <v>0</v>
      </c>
      <c r="AG1180">
        <v>0</v>
      </c>
      <c r="AH1180">
        <v>0</v>
      </c>
      <c r="AI1180">
        <v>0</v>
      </c>
      <c r="AJ1180">
        <v>1385771.1633322199</v>
      </c>
      <c r="AK1180" s="63">
        <v>15635.439709931399</v>
      </c>
      <c r="AL1180">
        <v>396.07192657172499</v>
      </c>
      <c r="AM1180">
        <v>78891.171681099702</v>
      </c>
      <c r="AN1180">
        <v>9860.8363142588296</v>
      </c>
      <c r="AO1180">
        <v>18197.443813698599</v>
      </c>
      <c r="AP1180">
        <v>396.07192657172499</v>
      </c>
      <c r="AQ1180">
        <v>69679.580315536805</v>
      </c>
      <c r="AR1180">
        <v>14741.9989746597</v>
      </c>
      <c r="AS1180">
        <v>18197.443813698599</v>
      </c>
      <c r="AT1180">
        <v>0</v>
      </c>
    </row>
    <row r="1181" spans="1:46" x14ac:dyDescent="0.25">
      <c r="A1181" t="s">
        <v>4104</v>
      </c>
      <c r="B1181">
        <v>2087</v>
      </c>
      <c r="C1181" t="s">
        <v>219</v>
      </c>
      <c r="D1181">
        <v>2087</v>
      </c>
      <c r="E1181" t="s">
        <v>219</v>
      </c>
      <c r="F1181" t="s">
        <v>1871</v>
      </c>
      <c r="G1181" t="s">
        <v>1871</v>
      </c>
      <c r="H1181" t="s">
        <v>2899</v>
      </c>
      <c r="I1181" t="s">
        <v>2895</v>
      </c>
      <c r="J1181">
        <v>11.862505362504001</v>
      </c>
      <c r="K1181">
        <v>1</v>
      </c>
      <c r="L1181">
        <v>5</v>
      </c>
      <c r="M1181">
        <v>2</v>
      </c>
      <c r="N1181">
        <v>18578.147298555599</v>
      </c>
      <c r="O1181">
        <v>28800.555614438599</v>
      </c>
      <c r="P1181">
        <v>36154.2000629756</v>
      </c>
      <c r="Q1181">
        <v>5505.5053939425798</v>
      </c>
      <c r="R1181">
        <v>21209.877909016701</v>
      </c>
      <c r="S1181">
        <v>6725.9373777403998</v>
      </c>
      <c r="T1181">
        <v>0</v>
      </c>
      <c r="U1181">
        <v>110248.28627892899</v>
      </c>
      <c r="V1181">
        <v>73625.519874141697</v>
      </c>
      <c r="W1181">
        <v>26396.963394258601</v>
      </c>
      <c r="X1181">
        <v>0</v>
      </c>
      <c r="Y1181">
        <v>0</v>
      </c>
      <c r="Z1181">
        <v>0</v>
      </c>
      <c r="AA1181">
        <v>10202.7538742461</v>
      </c>
      <c r="AB1181">
        <v>23.049136282709799</v>
      </c>
      <c r="AC1181">
        <v>5159.9479346583003</v>
      </c>
      <c r="AD1181">
        <v>1565.9894430821</v>
      </c>
      <c r="AE1181">
        <v>0</v>
      </c>
      <c r="AF1181">
        <v>0</v>
      </c>
      <c r="AG1181">
        <v>0</v>
      </c>
      <c r="AH1181">
        <v>0</v>
      </c>
      <c r="AI1181">
        <v>0</v>
      </c>
      <c r="AJ1181">
        <v>116974.223656669</v>
      </c>
      <c r="AK1181" s="63">
        <v>9860.8363142588405</v>
      </c>
      <c r="AL1181">
        <v>396.07192657172499</v>
      </c>
      <c r="AM1181">
        <v>78891.171681099702</v>
      </c>
      <c r="AN1181">
        <v>9860.8363142588296</v>
      </c>
      <c r="AO1181">
        <v>18197.443813698599</v>
      </c>
      <c r="AP1181">
        <v>539.66620917061095</v>
      </c>
      <c r="AQ1181">
        <v>36189.915802998497</v>
      </c>
      <c r="AR1181">
        <v>9860.8363142588405</v>
      </c>
      <c r="AS1181">
        <v>9860.8363142588405</v>
      </c>
      <c r="AT1181">
        <v>0</v>
      </c>
    </row>
    <row r="1182" spans="1:46" x14ac:dyDescent="0.25">
      <c r="A1182" t="s">
        <v>4105</v>
      </c>
      <c r="B1182">
        <v>1994</v>
      </c>
      <c r="C1182" t="s">
        <v>220</v>
      </c>
      <c r="D1182">
        <v>289</v>
      </c>
      <c r="E1182" t="s">
        <v>1417</v>
      </c>
      <c r="F1182" t="s">
        <v>2892</v>
      </c>
      <c r="G1182" t="s">
        <v>2893</v>
      </c>
      <c r="H1182" t="s">
        <v>2894</v>
      </c>
      <c r="I1182" t="s">
        <v>2895</v>
      </c>
      <c r="J1182">
        <v>202.76307158013799</v>
      </c>
      <c r="K1182">
        <v>1</v>
      </c>
      <c r="L1182">
        <v>1</v>
      </c>
      <c r="M1182">
        <v>2</v>
      </c>
      <c r="N1182">
        <v>1141166.2187444</v>
      </c>
      <c r="O1182">
        <v>468064.473411254</v>
      </c>
      <c r="P1182">
        <v>531493.15872003802</v>
      </c>
      <c r="Q1182">
        <v>114679.21708397</v>
      </c>
      <c r="R1182">
        <v>267157.57855752</v>
      </c>
      <c r="S1182">
        <v>100730.44898266</v>
      </c>
      <c r="T1182">
        <v>1587942</v>
      </c>
      <c r="U1182">
        <v>934618.64651718002</v>
      </c>
      <c r="V1182">
        <v>2144907.8920072601</v>
      </c>
      <c r="W1182">
        <v>377652.75450991699</v>
      </c>
      <c r="X1182">
        <v>0</v>
      </c>
      <c r="Y1182">
        <v>0</v>
      </c>
      <c r="Z1182">
        <v>0</v>
      </c>
      <c r="AA1182">
        <v>0</v>
      </c>
      <c r="AB1182">
        <v>0</v>
      </c>
      <c r="AC1182">
        <v>92722.818082108104</v>
      </c>
      <c r="AD1182">
        <v>8007.6309005520898</v>
      </c>
      <c r="AE1182">
        <v>0</v>
      </c>
      <c r="AF1182">
        <v>0</v>
      </c>
      <c r="AG1182">
        <v>0</v>
      </c>
      <c r="AH1182">
        <v>0</v>
      </c>
      <c r="AI1182">
        <v>0</v>
      </c>
      <c r="AJ1182">
        <v>2623291.0954998401</v>
      </c>
      <c r="AK1182" s="63">
        <v>12937.7162964462</v>
      </c>
      <c r="AL1182">
        <v>396.07192657172499</v>
      </c>
      <c r="AM1182">
        <v>78891.171681099702</v>
      </c>
      <c r="AN1182">
        <v>12253.8477575794</v>
      </c>
      <c r="AO1182">
        <v>15001.9341809568</v>
      </c>
      <c r="AP1182">
        <v>396.07192657172499</v>
      </c>
      <c r="AQ1182">
        <v>69679.580315536805</v>
      </c>
      <c r="AR1182">
        <v>12253.8477575794</v>
      </c>
      <c r="AS1182">
        <v>12937.7162964462</v>
      </c>
      <c r="AT1182">
        <v>0</v>
      </c>
    </row>
    <row r="1183" spans="1:46" x14ac:dyDescent="0.25">
      <c r="A1183" t="s">
        <v>4106</v>
      </c>
      <c r="B1183">
        <v>1994</v>
      </c>
      <c r="C1183" t="s">
        <v>220</v>
      </c>
      <c r="D1183">
        <v>291</v>
      </c>
      <c r="E1183" t="s">
        <v>1418</v>
      </c>
      <c r="F1183" t="s">
        <v>2892</v>
      </c>
      <c r="G1183" t="s">
        <v>2911</v>
      </c>
      <c r="H1183" t="s">
        <v>2904</v>
      </c>
      <c r="I1183" t="s">
        <v>2895</v>
      </c>
      <c r="J1183">
        <v>309.39436619716997</v>
      </c>
      <c r="K1183">
        <v>1</v>
      </c>
      <c r="L1183">
        <v>2</v>
      </c>
      <c r="M1183">
        <v>2</v>
      </c>
      <c r="N1183">
        <v>1589006.53767081</v>
      </c>
      <c r="O1183">
        <v>855855.89226026402</v>
      </c>
      <c r="P1183">
        <v>759535.47619191802</v>
      </c>
      <c r="Q1183">
        <v>174987.99662669099</v>
      </c>
      <c r="R1183">
        <v>407653.37123977399</v>
      </c>
      <c r="S1183">
        <v>153703.69553426799</v>
      </c>
      <c r="T1183">
        <v>2360913</v>
      </c>
      <c r="U1183">
        <v>1426126.27398946</v>
      </c>
      <c r="V1183">
        <v>3396751.8582690102</v>
      </c>
      <c r="W1183">
        <v>390287.41572044598</v>
      </c>
      <c r="X1183">
        <v>0</v>
      </c>
      <c r="Y1183">
        <v>0</v>
      </c>
      <c r="Z1183">
        <v>0</v>
      </c>
      <c r="AA1183">
        <v>0</v>
      </c>
      <c r="AB1183">
        <v>0</v>
      </c>
      <c r="AC1183">
        <v>141484.922816387</v>
      </c>
      <c r="AD1183">
        <v>12218.7727178813</v>
      </c>
      <c r="AE1183">
        <v>0</v>
      </c>
      <c r="AF1183">
        <v>0</v>
      </c>
      <c r="AG1183">
        <v>0</v>
      </c>
      <c r="AH1183">
        <v>0</v>
      </c>
      <c r="AI1183">
        <v>0</v>
      </c>
      <c r="AJ1183">
        <v>3940742.9695237302</v>
      </c>
      <c r="AK1183" s="63">
        <v>12736.957747357301</v>
      </c>
      <c r="AL1183">
        <v>396.07192657172499</v>
      </c>
      <c r="AM1183">
        <v>78891.171681099702</v>
      </c>
      <c r="AN1183">
        <v>12253.8477575794</v>
      </c>
      <c r="AO1183">
        <v>15001.9341809568</v>
      </c>
      <c r="AP1183">
        <v>3712.8033307938799</v>
      </c>
      <c r="AQ1183">
        <v>25435.7452526624</v>
      </c>
      <c r="AR1183">
        <v>12736.957747357301</v>
      </c>
      <c r="AS1183">
        <v>12736.957747357301</v>
      </c>
      <c r="AT1183">
        <v>0</v>
      </c>
    </row>
    <row r="1184" spans="1:46" x14ac:dyDescent="0.25">
      <c r="A1184" t="s">
        <v>4107</v>
      </c>
      <c r="B1184">
        <v>1994</v>
      </c>
      <c r="C1184" t="s">
        <v>220</v>
      </c>
      <c r="D1184">
        <v>290</v>
      </c>
      <c r="E1184" t="s">
        <v>1419</v>
      </c>
      <c r="F1184" t="s">
        <v>2892</v>
      </c>
      <c r="G1184" t="s">
        <v>2893</v>
      </c>
      <c r="H1184" t="s">
        <v>2894</v>
      </c>
      <c r="I1184" t="s">
        <v>2895</v>
      </c>
      <c r="J1184">
        <v>293.97887323941598</v>
      </c>
      <c r="K1184">
        <v>1</v>
      </c>
      <c r="L1184">
        <v>1</v>
      </c>
      <c r="M1184">
        <v>2</v>
      </c>
      <c r="N1184">
        <v>1596789.62730614</v>
      </c>
      <c r="O1184">
        <v>617576.61144909298</v>
      </c>
      <c r="P1184">
        <v>688349.25366756704</v>
      </c>
      <c r="Q1184">
        <v>166269.26569811601</v>
      </c>
      <c r="R1184">
        <v>387342.14918750501</v>
      </c>
      <c r="S1184">
        <v>146045.449312101</v>
      </c>
      <c r="T1184">
        <v>2101257</v>
      </c>
      <c r="U1184">
        <v>1355069.9073084199</v>
      </c>
      <c r="V1184">
        <v>2676892.25040831</v>
      </c>
      <c r="W1184">
        <v>779434.65690011403</v>
      </c>
      <c r="X1184">
        <v>0</v>
      </c>
      <c r="Y1184">
        <v>0</v>
      </c>
      <c r="Z1184">
        <v>0</v>
      </c>
      <c r="AA1184">
        <v>0</v>
      </c>
      <c r="AB1184">
        <v>0</v>
      </c>
      <c r="AC1184">
        <v>134435.47373264201</v>
      </c>
      <c r="AD1184">
        <v>11609.9755794587</v>
      </c>
      <c r="AE1184">
        <v>0</v>
      </c>
      <c r="AF1184">
        <v>0</v>
      </c>
      <c r="AG1184">
        <v>0</v>
      </c>
      <c r="AH1184">
        <v>0</v>
      </c>
      <c r="AI1184">
        <v>0</v>
      </c>
      <c r="AJ1184">
        <v>3602372.3566205199</v>
      </c>
      <c r="AK1184" s="63">
        <v>12253.8477575794</v>
      </c>
      <c r="AL1184">
        <v>396.07192657172499</v>
      </c>
      <c r="AM1184">
        <v>78891.171681099702</v>
      </c>
      <c r="AN1184">
        <v>12253.8477575794</v>
      </c>
      <c r="AO1184">
        <v>15001.9341809568</v>
      </c>
      <c r="AP1184">
        <v>396.07192657172499</v>
      </c>
      <c r="AQ1184">
        <v>69679.580315536805</v>
      </c>
      <c r="AR1184">
        <v>12253.8477575794</v>
      </c>
      <c r="AS1184">
        <v>12937.7162964462</v>
      </c>
      <c r="AT1184">
        <v>0</v>
      </c>
    </row>
    <row r="1185" spans="1:46" x14ac:dyDescent="0.25">
      <c r="A1185" t="s">
        <v>4108</v>
      </c>
      <c r="B1185">
        <v>1994</v>
      </c>
      <c r="C1185" t="s">
        <v>220</v>
      </c>
      <c r="D1185">
        <v>293</v>
      </c>
      <c r="E1185" t="s">
        <v>1420</v>
      </c>
      <c r="F1185" t="s">
        <v>2892</v>
      </c>
      <c r="G1185" t="s">
        <v>2903</v>
      </c>
      <c r="H1185" t="s">
        <v>2904</v>
      </c>
      <c r="I1185" t="s">
        <v>2895</v>
      </c>
      <c r="J1185">
        <v>392.53667374066401</v>
      </c>
      <c r="K1185">
        <v>1</v>
      </c>
      <c r="L1185">
        <v>1</v>
      </c>
      <c r="M1185">
        <v>2</v>
      </c>
      <c r="N1185">
        <v>2542861.8209138401</v>
      </c>
      <c r="O1185">
        <v>1382155.6847819199</v>
      </c>
      <c r="P1185">
        <v>1023731.7173842801</v>
      </c>
      <c r="Q1185">
        <v>222011.81936393099</v>
      </c>
      <c r="R1185">
        <v>523040.42724906199</v>
      </c>
      <c r="S1185">
        <v>195007.873376142</v>
      </c>
      <c r="T1185">
        <v>3884438</v>
      </c>
      <c r="U1185">
        <v>1809363.46969304</v>
      </c>
      <c r="V1185">
        <v>4788858.2033947697</v>
      </c>
      <c r="W1185">
        <v>904943.26629826997</v>
      </c>
      <c r="X1185">
        <v>0</v>
      </c>
      <c r="Y1185">
        <v>0</v>
      </c>
      <c r="Z1185">
        <v>0</v>
      </c>
      <c r="AA1185">
        <v>0</v>
      </c>
      <c r="AB1185">
        <v>0</v>
      </c>
      <c r="AC1185">
        <v>179505.598855688</v>
      </c>
      <c r="AD1185">
        <v>15502.2745204536</v>
      </c>
      <c r="AE1185">
        <v>0</v>
      </c>
      <c r="AF1185">
        <v>0</v>
      </c>
      <c r="AG1185">
        <v>0</v>
      </c>
      <c r="AH1185">
        <v>0</v>
      </c>
      <c r="AI1185">
        <v>0</v>
      </c>
      <c r="AJ1185">
        <v>5888809.3430691902</v>
      </c>
      <c r="AK1185" s="63">
        <v>15001.9341809568</v>
      </c>
      <c r="AL1185">
        <v>396.07192657172499</v>
      </c>
      <c r="AM1185">
        <v>78891.171681099702</v>
      </c>
      <c r="AN1185">
        <v>12253.8477575794</v>
      </c>
      <c r="AO1185">
        <v>15001.9341809568</v>
      </c>
      <c r="AP1185">
        <v>396.07192657172499</v>
      </c>
      <c r="AQ1185">
        <v>78891.171681099702</v>
      </c>
      <c r="AR1185">
        <v>15001.9341809568</v>
      </c>
      <c r="AS1185">
        <v>15001.9341809568</v>
      </c>
      <c r="AT1185">
        <v>0</v>
      </c>
    </row>
    <row r="1186" spans="1:46" x14ac:dyDescent="0.25">
      <c r="A1186" t="s">
        <v>4109</v>
      </c>
      <c r="B1186">
        <v>1994</v>
      </c>
      <c r="C1186" t="s">
        <v>220</v>
      </c>
      <c r="D1186">
        <v>292</v>
      </c>
      <c r="E1186" t="s">
        <v>1421</v>
      </c>
      <c r="F1186" t="s">
        <v>2892</v>
      </c>
      <c r="G1186" t="s">
        <v>2893</v>
      </c>
      <c r="H1186" t="s">
        <v>2894</v>
      </c>
      <c r="I1186" t="s">
        <v>2895</v>
      </c>
      <c r="J1186">
        <v>305.38028169012802</v>
      </c>
      <c r="K1186">
        <v>1</v>
      </c>
      <c r="L1186">
        <v>1</v>
      </c>
      <c r="M1186">
        <v>2</v>
      </c>
      <c r="N1186">
        <v>1642734.7953647999</v>
      </c>
      <c r="O1186">
        <v>726019.33809746604</v>
      </c>
      <c r="P1186">
        <v>727430.39403619803</v>
      </c>
      <c r="Q1186">
        <v>172717.70122729201</v>
      </c>
      <c r="R1186">
        <v>402364.47376613802</v>
      </c>
      <c r="S1186">
        <v>151709.542794829</v>
      </c>
      <c r="T1186">
        <v>2263643</v>
      </c>
      <c r="U1186">
        <v>1407623.7024918899</v>
      </c>
      <c r="V1186">
        <v>3098663.7959206402</v>
      </c>
      <c r="W1186">
        <v>572602.90657125204</v>
      </c>
      <c r="X1186">
        <v>0</v>
      </c>
      <c r="Y1186">
        <v>0</v>
      </c>
      <c r="Z1186">
        <v>0</v>
      </c>
      <c r="AA1186">
        <v>0</v>
      </c>
      <c r="AB1186">
        <v>0</v>
      </c>
      <c r="AC1186">
        <v>139649.29651317399</v>
      </c>
      <c r="AD1186">
        <v>12060.246281654299</v>
      </c>
      <c r="AE1186">
        <v>0</v>
      </c>
      <c r="AF1186">
        <v>0</v>
      </c>
      <c r="AG1186">
        <v>0</v>
      </c>
      <c r="AH1186">
        <v>0</v>
      </c>
      <c r="AI1186">
        <v>0</v>
      </c>
      <c r="AJ1186">
        <v>3822976.2452867199</v>
      </c>
      <c r="AK1186" s="63">
        <v>12518.739664946501</v>
      </c>
      <c r="AL1186">
        <v>396.07192657172499</v>
      </c>
      <c r="AM1186">
        <v>78891.171681099702</v>
      </c>
      <c r="AN1186">
        <v>12253.8477575794</v>
      </c>
      <c r="AO1186">
        <v>15001.9341809568</v>
      </c>
      <c r="AP1186">
        <v>396.07192657172499</v>
      </c>
      <c r="AQ1186">
        <v>69679.580315536805</v>
      </c>
      <c r="AR1186">
        <v>12253.8477575794</v>
      </c>
      <c r="AS1186">
        <v>12937.7162964462</v>
      </c>
      <c r="AT1186">
        <v>0</v>
      </c>
    </row>
    <row r="1187" spans="1:46" x14ac:dyDescent="0.25">
      <c r="A1187" t="s">
        <v>4110</v>
      </c>
      <c r="B1187">
        <v>2225</v>
      </c>
      <c r="C1187" t="s">
        <v>221</v>
      </c>
      <c r="D1187">
        <v>1108</v>
      </c>
      <c r="E1187" t="s">
        <v>1422</v>
      </c>
      <c r="F1187" t="s">
        <v>2892</v>
      </c>
      <c r="G1187" t="s">
        <v>2893</v>
      </c>
      <c r="H1187" t="s">
        <v>2894</v>
      </c>
      <c r="I1187" t="s">
        <v>2895</v>
      </c>
      <c r="J1187">
        <v>120.650980929155</v>
      </c>
      <c r="K1187">
        <v>1</v>
      </c>
      <c r="L1187">
        <v>1</v>
      </c>
      <c r="M1187">
        <v>2</v>
      </c>
      <c r="N1187">
        <v>934348.13192158297</v>
      </c>
      <c r="O1187">
        <v>161271.33525300701</v>
      </c>
      <c r="P1187">
        <v>629186.05640481901</v>
      </c>
      <c r="Q1187">
        <v>172731.984949776</v>
      </c>
      <c r="R1187">
        <v>129770.31163798401</v>
      </c>
      <c r="S1187">
        <v>59530.682433408998</v>
      </c>
      <c r="T1187">
        <v>858280.81</v>
      </c>
      <c r="U1187">
        <v>1169027.0101671701</v>
      </c>
      <c r="V1187">
        <v>1739091.5604778701</v>
      </c>
      <c r="W1187">
        <v>284229.15367800498</v>
      </c>
      <c r="X1187">
        <v>0</v>
      </c>
      <c r="Y1187">
        <v>0</v>
      </c>
      <c r="Z1187">
        <v>0</v>
      </c>
      <c r="AA1187">
        <v>0</v>
      </c>
      <c r="AB1187">
        <v>3987.1060112926998</v>
      </c>
      <c r="AC1187">
        <v>59530.682433408998</v>
      </c>
      <c r="AD1187">
        <v>0</v>
      </c>
      <c r="AE1187">
        <v>0</v>
      </c>
      <c r="AF1187">
        <v>0</v>
      </c>
      <c r="AG1187">
        <v>0</v>
      </c>
      <c r="AH1187">
        <v>0</v>
      </c>
      <c r="AI1187">
        <v>0</v>
      </c>
      <c r="AJ1187">
        <v>2086838.50260058</v>
      </c>
      <c r="AK1187" s="63">
        <v>17296.4901447917</v>
      </c>
      <c r="AL1187">
        <v>396.07192657172499</v>
      </c>
      <c r="AM1187">
        <v>78891.171681099702</v>
      </c>
      <c r="AN1187">
        <v>17296.4901447917</v>
      </c>
      <c r="AO1187">
        <v>24571.661491448402</v>
      </c>
      <c r="AP1187">
        <v>396.07192657172499</v>
      </c>
      <c r="AQ1187">
        <v>69679.580315536805</v>
      </c>
      <c r="AR1187">
        <v>17296.4901447917</v>
      </c>
      <c r="AS1187">
        <v>17296.4901447917</v>
      </c>
      <c r="AT1187">
        <v>0</v>
      </c>
    </row>
    <row r="1188" spans="1:46" x14ac:dyDescent="0.25">
      <c r="A1188" t="s">
        <v>4111</v>
      </c>
      <c r="B1188">
        <v>2225</v>
      </c>
      <c r="C1188" t="s">
        <v>221</v>
      </c>
      <c r="D1188">
        <v>1109</v>
      </c>
      <c r="E1188" t="s">
        <v>1423</v>
      </c>
      <c r="F1188" t="s">
        <v>2892</v>
      </c>
      <c r="G1188" t="s">
        <v>2903</v>
      </c>
      <c r="H1188" t="s">
        <v>2904</v>
      </c>
      <c r="I1188" t="s">
        <v>2895</v>
      </c>
      <c r="J1188">
        <v>106.30118798879199</v>
      </c>
      <c r="K1188">
        <v>1</v>
      </c>
      <c r="L1188">
        <v>1</v>
      </c>
      <c r="M1188">
        <v>2</v>
      </c>
      <c r="N1188">
        <v>1244918.4880784201</v>
      </c>
      <c r="O1188">
        <v>440516.44474699302</v>
      </c>
      <c r="P1188">
        <v>601980.35359518102</v>
      </c>
      <c r="Q1188">
        <v>152187.86505022401</v>
      </c>
      <c r="R1188">
        <v>119943.338362016</v>
      </c>
      <c r="S1188">
        <v>52450.317566591002</v>
      </c>
      <c r="T1188">
        <v>1529559.34</v>
      </c>
      <c r="U1188">
        <v>1029987.1498328299</v>
      </c>
      <c r="V1188">
        <v>2283925.01952213</v>
      </c>
      <c r="W1188">
        <v>272108.576321995</v>
      </c>
      <c r="X1188">
        <v>0</v>
      </c>
      <c r="Y1188">
        <v>0</v>
      </c>
      <c r="Z1188">
        <v>0</v>
      </c>
      <c r="AA1188">
        <v>0</v>
      </c>
      <c r="AB1188">
        <v>3512.8939887073002</v>
      </c>
      <c r="AC1188">
        <v>52450.317566591002</v>
      </c>
      <c r="AD1188">
        <v>0</v>
      </c>
      <c r="AE1188">
        <v>0</v>
      </c>
      <c r="AF1188">
        <v>0</v>
      </c>
      <c r="AG1188">
        <v>0</v>
      </c>
      <c r="AH1188">
        <v>0</v>
      </c>
      <c r="AI1188">
        <v>0</v>
      </c>
      <c r="AJ1188">
        <v>2611996.8073994201</v>
      </c>
      <c r="AK1188" s="63">
        <v>24571.661491448402</v>
      </c>
      <c r="AL1188">
        <v>396.07192657172499</v>
      </c>
      <c r="AM1188">
        <v>78891.171681099702</v>
      </c>
      <c r="AN1188">
        <v>17296.4901447917</v>
      </c>
      <c r="AO1188">
        <v>24571.661491448402</v>
      </c>
      <c r="AP1188">
        <v>396.07192657172499</v>
      </c>
      <c r="AQ1188">
        <v>78891.171681099702</v>
      </c>
      <c r="AR1188">
        <v>24571.661491448402</v>
      </c>
      <c r="AS1188">
        <v>24571.661491448402</v>
      </c>
      <c r="AT1188">
        <v>0</v>
      </c>
    </row>
    <row r="1189" spans="1:46" x14ac:dyDescent="0.25">
      <c r="A1189" t="s">
        <v>4112</v>
      </c>
      <c r="B1189">
        <v>2247</v>
      </c>
      <c r="C1189" t="s">
        <v>223</v>
      </c>
      <c r="D1189">
        <v>3403</v>
      </c>
      <c r="E1189" t="s">
        <v>1429</v>
      </c>
      <c r="F1189" t="s">
        <v>2892</v>
      </c>
      <c r="G1189" t="s">
        <v>2907</v>
      </c>
      <c r="H1189" t="s">
        <v>2904</v>
      </c>
      <c r="I1189" t="s">
        <v>2895</v>
      </c>
      <c r="J1189">
        <v>63.373239436608998</v>
      </c>
      <c r="K1189">
        <v>1</v>
      </c>
      <c r="L1189">
        <v>1</v>
      </c>
      <c r="M1189">
        <v>2</v>
      </c>
      <c r="N1189">
        <v>753781.7</v>
      </c>
      <c r="O1189">
        <v>175689.94</v>
      </c>
      <c r="P1189">
        <v>480950.77</v>
      </c>
      <c r="Q1189">
        <v>235238.01</v>
      </c>
      <c r="R1189">
        <v>267921.32</v>
      </c>
      <c r="S1189">
        <v>86188</v>
      </c>
      <c r="T1189">
        <v>972355.35</v>
      </c>
      <c r="U1189">
        <v>941226.39</v>
      </c>
      <c r="V1189">
        <v>1691083.09</v>
      </c>
      <c r="W1189">
        <v>213665.33</v>
      </c>
      <c r="X1189">
        <v>0</v>
      </c>
      <c r="Y1189">
        <v>0</v>
      </c>
      <c r="Z1189">
        <v>0</v>
      </c>
      <c r="AA1189">
        <v>0</v>
      </c>
      <c r="AB1189">
        <v>8833.32</v>
      </c>
      <c r="AC1189">
        <v>86188</v>
      </c>
      <c r="AD1189">
        <v>0</v>
      </c>
      <c r="AE1189">
        <v>0</v>
      </c>
      <c r="AF1189">
        <v>0</v>
      </c>
      <c r="AG1189">
        <v>0</v>
      </c>
      <c r="AH1189">
        <v>0</v>
      </c>
      <c r="AI1189">
        <v>0</v>
      </c>
      <c r="AJ1189">
        <v>1999769.74</v>
      </c>
      <c r="AK1189" s="63">
        <v>31555.428723196801</v>
      </c>
      <c r="AL1189">
        <v>396.07192657172499</v>
      </c>
      <c r="AM1189">
        <v>78891.171681099702</v>
      </c>
      <c r="AN1189">
        <v>31555.428723196801</v>
      </c>
      <c r="AO1189">
        <v>31555.428723196801</v>
      </c>
      <c r="AP1189">
        <v>396.07192657172499</v>
      </c>
      <c r="AQ1189">
        <v>59280.106098625802</v>
      </c>
      <c r="AR1189">
        <v>31555.428723196801</v>
      </c>
      <c r="AS1189">
        <v>31555.428723196801</v>
      </c>
      <c r="AT1189">
        <v>0</v>
      </c>
    </row>
    <row r="1190" spans="1:46" x14ac:dyDescent="0.25">
      <c r="A1190" t="s">
        <v>4113</v>
      </c>
      <c r="B1190">
        <v>2083</v>
      </c>
      <c r="C1190" t="s">
        <v>224</v>
      </c>
      <c r="D1190">
        <v>4440</v>
      </c>
      <c r="E1190" t="s">
        <v>1430</v>
      </c>
      <c r="F1190" t="s">
        <v>2892</v>
      </c>
      <c r="G1190" t="s">
        <v>2903</v>
      </c>
      <c r="H1190" t="s">
        <v>2904</v>
      </c>
      <c r="I1190" t="s">
        <v>2895</v>
      </c>
      <c r="J1190">
        <v>217.109375</v>
      </c>
      <c r="K1190">
        <v>1</v>
      </c>
      <c r="L1190">
        <v>1</v>
      </c>
      <c r="M1190">
        <v>2</v>
      </c>
      <c r="N1190">
        <v>150379.388994521</v>
      </c>
      <c r="O1190">
        <v>177198.13575134199</v>
      </c>
      <c r="P1190">
        <v>309129.379071642</v>
      </c>
      <c r="Q1190">
        <v>97703.429585168007</v>
      </c>
      <c r="R1190">
        <v>541044.88998066797</v>
      </c>
      <c r="S1190">
        <v>113553.63695005899</v>
      </c>
      <c r="T1190">
        <v>0</v>
      </c>
      <c r="U1190">
        <v>1275455.2233833401</v>
      </c>
      <c r="V1190">
        <v>663952.37363394001</v>
      </c>
      <c r="W1190">
        <v>169222.36094734701</v>
      </c>
      <c r="X1190">
        <v>0</v>
      </c>
      <c r="Y1190">
        <v>0</v>
      </c>
      <c r="Z1190">
        <v>0</v>
      </c>
      <c r="AA1190">
        <v>428136.50757676002</v>
      </c>
      <c r="AB1190">
        <v>14143.9812252962</v>
      </c>
      <c r="AC1190">
        <v>91693.687098490598</v>
      </c>
      <c r="AD1190">
        <v>21859.949851567999</v>
      </c>
      <c r="AE1190">
        <v>0</v>
      </c>
      <c r="AF1190">
        <v>0</v>
      </c>
      <c r="AG1190">
        <v>0</v>
      </c>
      <c r="AH1190">
        <v>0</v>
      </c>
      <c r="AI1190">
        <v>0</v>
      </c>
      <c r="AJ1190">
        <v>1389008.8603334001</v>
      </c>
      <c r="AK1190" s="63">
        <v>6397.7378237738503</v>
      </c>
      <c r="AL1190">
        <v>396.07192657172499</v>
      </c>
      <c r="AM1190">
        <v>78891.171681099702</v>
      </c>
      <c r="AN1190">
        <v>6397.7378237738503</v>
      </c>
      <c r="AO1190">
        <v>24834.902855810698</v>
      </c>
      <c r="AP1190">
        <v>396.07192657172499</v>
      </c>
      <c r="AQ1190">
        <v>78891.171681099702</v>
      </c>
      <c r="AR1190">
        <v>6397.7378237738503</v>
      </c>
      <c r="AS1190">
        <v>24834.902855810698</v>
      </c>
      <c r="AT1190">
        <v>0</v>
      </c>
    </row>
    <row r="1191" spans="1:46" x14ac:dyDescent="0.25">
      <c r="A1191" t="s">
        <v>4114</v>
      </c>
      <c r="B1191">
        <v>2083</v>
      </c>
      <c r="C1191" t="s">
        <v>224</v>
      </c>
      <c r="D1191">
        <v>1353</v>
      </c>
      <c r="E1191" t="s">
        <v>1431</v>
      </c>
      <c r="F1191" t="s">
        <v>2892</v>
      </c>
      <c r="G1191" t="s">
        <v>2911</v>
      </c>
      <c r="H1191" t="s">
        <v>2904</v>
      </c>
      <c r="I1191" t="s">
        <v>2895</v>
      </c>
      <c r="J1191">
        <v>594.11745556335302</v>
      </c>
      <c r="K1191">
        <v>1</v>
      </c>
      <c r="L1191">
        <v>1</v>
      </c>
      <c r="M1191">
        <v>2</v>
      </c>
      <c r="N1191">
        <v>4131408.5708780298</v>
      </c>
      <c r="O1191">
        <v>1642095.75119914</v>
      </c>
      <c r="P1191">
        <v>1313659.39104866</v>
      </c>
      <c r="Q1191">
        <v>267364.37790838501</v>
      </c>
      <c r="R1191">
        <v>1481307.7373246199</v>
      </c>
      <c r="S1191">
        <v>310738.298863112</v>
      </c>
      <c r="T1191">
        <v>5345566.41</v>
      </c>
      <c r="U1191">
        <v>3490269.4183588298</v>
      </c>
      <c r="V1191">
        <v>6645724.8264824199</v>
      </c>
      <c r="W1191">
        <v>979815.22974591702</v>
      </c>
      <c r="X1191">
        <v>0</v>
      </c>
      <c r="Y1191">
        <v>0</v>
      </c>
      <c r="Z1191">
        <v>0</v>
      </c>
      <c r="AA1191">
        <v>1171590.9205453901</v>
      </c>
      <c r="AB1191">
        <v>38704.851585099903</v>
      </c>
      <c r="AC1191">
        <v>250918.78261902501</v>
      </c>
      <c r="AD1191">
        <v>59819.516244087099</v>
      </c>
      <c r="AE1191">
        <v>0</v>
      </c>
      <c r="AF1191">
        <v>0</v>
      </c>
      <c r="AG1191">
        <v>0</v>
      </c>
      <c r="AH1191">
        <v>0</v>
      </c>
      <c r="AI1191">
        <v>0</v>
      </c>
      <c r="AJ1191">
        <v>9146574.1272219494</v>
      </c>
      <c r="AK1191" s="63">
        <v>15395.228740668799</v>
      </c>
      <c r="AL1191">
        <v>396.07192657172499</v>
      </c>
      <c r="AM1191">
        <v>78891.171681099702</v>
      </c>
      <c r="AN1191">
        <v>6397.7378237738503</v>
      </c>
      <c r="AO1191">
        <v>24834.902855810698</v>
      </c>
      <c r="AP1191">
        <v>3712.8033307938799</v>
      </c>
      <c r="AQ1191">
        <v>25435.7452526624</v>
      </c>
      <c r="AR1191">
        <v>14417.522804017801</v>
      </c>
      <c r="AS1191">
        <v>15395.228740668799</v>
      </c>
      <c r="AT1191">
        <v>0</v>
      </c>
    </row>
    <row r="1192" spans="1:46" x14ac:dyDescent="0.25">
      <c r="A1192" t="s">
        <v>4115</v>
      </c>
      <c r="B1192">
        <v>2083</v>
      </c>
      <c r="C1192" t="s">
        <v>224</v>
      </c>
      <c r="D1192">
        <v>542</v>
      </c>
      <c r="E1192" t="s">
        <v>1432</v>
      </c>
      <c r="F1192" t="s">
        <v>2892</v>
      </c>
      <c r="G1192" t="s">
        <v>2911</v>
      </c>
      <c r="H1192" t="s">
        <v>2904</v>
      </c>
      <c r="I1192" t="s">
        <v>2895</v>
      </c>
      <c r="J1192">
        <v>510.894654083891</v>
      </c>
      <c r="K1192">
        <v>1</v>
      </c>
      <c r="L1192">
        <v>1</v>
      </c>
      <c r="M1192">
        <v>2</v>
      </c>
      <c r="N1192">
        <v>3433842.1815968999</v>
      </c>
      <c r="O1192">
        <v>1428579.2460716399</v>
      </c>
      <c r="P1192">
        <v>1109602.1868751601</v>
      </c>
      <c r="Q1192">
        <v>229912.50313683701</v>
      </c>
      <c r="R1192">
        <v>1273197.0739312</v>
      </c>
      <c r="S1192">
        <v>267210.69078462402</v>
      </c>
      <c r="T1192">
        <v>4473773.83</v>
      </c>
      <c r="U1192">
        <v>3001359.3616117402</v>
      </c>
      <c r="V1192">
        <v>5673935.0497140698</v>
      </c>
      <c r="W1192">
        <v>760438.21462792903</v>
      </c>
      <c r="X1192">
        <v>0</v>
      </c>
      <c r="Y1192">
        <v>0</v>
      </c>
      <c r="Z1192">
        <v>0</v>
      </c>
      <c r="AA1192">
        <v>1007476.77496245</v>
      </c>
      <c r="AB1192">
        <v>33283.152307295502</v>
      </c>
      <c r="AC1192">
        <v>215770.57440223399</v>
      </c>
      <c r="AD1192">
        <v>51440.116382390501</v>
      </c>
      <c r="AE1192">
        <v>0</v>
      </c>
      <c r="AF1192">
        <v>0</v>
      </c>
      <c r="AG1192">
        <v>0</v>
      </c>
      <c r="AH1192">
        <v>0</v>
      </c>
      <c r="AI1192">
        <v>0</v>
      </c>
      <c r="AJ1192">
        <v>7742343.8823963599</v>
      </c>
      <c r="AK1192" s="63">
        <v>15154.4820845298</v>
      </c>
      <c r="AL1192">
        <v>396.07192657172499</v>
      </c>
      <c r="AM1192">
        <v>78891.171681099702</v>
      </c>
      <c r="AN1192">
        <v>6397.7378237738503</v>
      </c>
      <c r="AO1192">
        <v>24834.902855810698</v>
      </c>
      <c r="AP1192">
        <v>3712.8033307938799</v>
      </c>
      <c r="AQ1192">
        <v>25435.7452526624</v>
      </c>
      <c r="AR1192">
        <v>14417.522804017801</v>
      </c>
      <c r="AS1192">
        <v>15395.228740668799</v>
      </c>
      <c r="AT1192">
        <v>0</v>
      </c>
    </row>
    <row r="1193" spans="1:46" x14ac:dyDescent="0.25">
      <c r="A1193" t="s">
        <v>4116</v>
      </c>
      <c r="B1193">
        <v>2083</v>
      </c>
      <c r="C1193" t="s">
        <v>224</v>
      </c>
      <c r="D1193">
        <v>544</v>
      </c>
      <c r="E1193" t="s">
        <v>1365</v>
      </c>
      <c r="F1193" t="s">
        <v>2892</v>
      </c>
      <c r="G1193" t="s">
        <v>2893</v>
      </c>
      <c r="H1193" t="s">
        <v>2904</v>
      </c>
      <c r="I1193" t="s">
        <v>2895</v>
      </c>
      <c r="J1193">
        <v>379.319444444422</v>
      </c>
      <c r="K1193">
        <v>1</v>
      </c>
      <c r="L1193">
        <v>1</v>
      </c>
      <c r="M1193">
        <v>2</v>
      </c>
      <c r="N1193">
        <v>2825859.4329625601</v>
      </c>
      <c r="O1193">
        <v>949606.051063427</v>
      </c>
      <c r="P1193">
        <v>943817.61822798802</v>
      </c>
      <c r="Q1193">
        <v>170701.10689858801</v>
      </c>
      <c r="R1193">
        <v>945733.60479060595</v>
      </c>
      <c r="S1193">
        <v>198393.56307179201</v>
      </c>
      <c r="T1193">
        <v>3607325.02</v>
      </c>
      <c r="U1193">
        <v>2228392.79394317</v>
      </c>
      <c r="V1193">
        <v>4224482.6832587495</v>
      </c>
      <c r="W1193">
        <v>838511.29367367795</v>
      </c>
      <c r="X1193">
        <v>0</v>
      </c>
      <c r="Y1193">
        <v>0</v>
      </c>
      <c r="Z1193">
        <v>0</v>
      </c>
      <c r="AA1193">
        <v>748012.38868838095</v>
      </c>
      <c r="AB1193">
        <v>24711.448322356799</v>
      </c>
      <c r="AC1193">
        <v>160201.27389367699</v>
      </c>
      <c r="AD1193">
        <v>38192.289178114603</v>
      </c>
      <c r="AE1193">
        <v>0</v>
      </c>
      <c r="AF1193">
        <v>0</v>
      </c>
      <c r="AG1193">
        <v>0</v>
      </c>
      <c r="AH1193">
        <v>0</v>
      </c>
      <c r="AI1193">
        <v>0</v>
      </c>
      <c r="AJ1193">
        <v>6034111.3770149602</v>
      </c>
      <c r="AK1193" s="63">
        <v>15907.730187290999</v>
      </c>
      <c r="AL1193">
        <v>396.07192657172499</v>
      </c>
      <c r="AM1193">
        <v>78891.171681099702</v>
      </c>
      <c r="AN1193">
        <v>6397.7378237738503</v>
      </c>
      <c r="AO1193">
        <v>24834.902855810698</v>
      </c>
      <c r="AP1193">
        <v>396.07192657172499</v>
      </c>
      <c r="AQ1193">
        <v>69679.580315536805</v>
      </c>
      <c r="AR1193">
        <v>15262.485771073099</v>
      </c>
      <c r="AS1193">
        <v>19965.8804931331</v>
      </c>
      <c r="AT1193">
        <v>0</v>
      </c>
    </row>
    <row r="1194" spans="1:46" x14ac:dyDescent="0.25">
      <c r="A1194" t="s">
        <v>4117</v>
      </c>
      <c r="B1194">
        <v>2083</v>
      </c>
      <c r="C1194" t="s">
        <v>224</v>
      </c>
      <c r="D1194">
        <v>545</v>
      </c>
      <c r="E1194" t="s">
        <v>1433</v>
      </c>
      <c r="F1194" t="s">
        <v>2892</v>
      </c>
      <c r="G1194" t="s">
        <v>2893</v>
      </c>
      <c r="H1194" t="s">
        <v>2904</v>
      </c>
      <c r="I1194" t="s">
        <v>2895</v>
      </c>
      <c r="J1194">
        <v>362.49999999998403</v>
      </c>
      <c r="K1194">
        <v>1</v>
      </c>
      <c r="L1194">
        <v>1</v>
      </c>
      <c r="M1194">
        <v>2</v>
      </c>
      <c r="N1194">
        <v>2817854.6647443501</v>
      </c>
      <c r="O1194">
        <v>871374.826860809</v>
      </c>
      <c r="P1194">
        <v>820868.22205194598</v>
      </c>
      <c r="Q1194">
        <v>163132.030685556</v>
      </c>
      <c r="R1194">
        <v>903799.51410586201</v>
      </c>
      <c r="S1194">
        <v>189596.57266939501</v>
      </c>
      <c r="T1194">
        <v>3447445.87</v>
      </c>
      <c r="U1194">
        <v>2129583.3884485299</v>
      </c>
      <c r="V1194">
        <v>4031253.71047907</v>
      </c>
      <c r="W1194">
        <v>807315.14205313195</v>
      </c>
      <c r="X1194">
        <v>0</v>
      </c>
      <c r="Y1194">
        <v>0</v>
      </c>
      <c r="Z1194">
        <v>0</v>
      </c>
      <c r="AA1194">
        <v>714844.69059232704</v>
      </c>
      <c r="AB1194">
        <v>23615.715323991099</v>
      </c>
      <c r="AC1194">
        <v>153097.77190967201</v>
      </c>
      <c r="AD1194">
        <v>36498.800759723403</v>
      </c>
      <c r="AE1194">
        <v>0</v>
      </c>
      <c r="AF1194">
        <v>0</v>
      </c>
      <c r="AG1194">
        <v>0</v>
      </c>
      <c r="AH1194">
        <v>0</v>
      </c>
      <c r="AI1194">
        <v>0</v>
      </c>
      <c r="AJ1194">
        <v>5766625.8311179196</v>
      </c>
      <c r="AK1194" s="63">
        <v>15907.933327222499</v>
      </c>
      <c r="AL1194">
        <v>396.07192657172499</v>
      </c>
      <c r="AM1194">
        <v>78891.171681099702</v>
      </c>
      <c r="AN1194">
        <v>6397.7378237738503</v>
      </c>
      <c r="AO1194">
        <v>24834.902855810698</v>
      </c>
      <c r="AP1194">
        <v>396.07192657172499</v>
      </c>
      <c r="AQ1194">
        <v>69679.580315536805</v>
      </c>
      <c r="AR1194">
        <v>15262.485771073099</v>
      </c>
      <c r="AS1194">
        <v>19965.8804931331</v>
      </c>
      <c r="AT1194">
        <v>0</v>
      </c>
    </row>
    <row r="1195" spans="1:46" x14ac:dyDescent="0.25">
      <c r="A1195" t="s">
        <v>4118</v>
      </c>
      <c r="B1195">
        <v>2083</v>
      </c>
      <c r="C1195" t="s">
        <v>224</v>
      </c>
      <c r="D1195">
        <v>546</v>
      </c>
      <c r="E1195" t="s">
        <v>1434</v>
      </c>
      <c r="F1195" t="s">
        <v>2892</v>
      </c>
      <c r="G1195" t="s">
        <v>2893</v>
      </c>
      <c r="H1195" t="s">
        <v>2904</v>
      </c>
      <c r="I1195" t="s">
        <v>2895</v>
      </c>
      <c r="J1195">
        <v>358.423611111095</v>
      </c>
      <c r="K1195">
        <v>1</v>
      </c>
      <c r="L1195">
        <v>1</v>
      </c>
      <c r="M1195">
        <v>2</v>
      </c>
      <c r="N1195">
        <v>2751106.41063448</v>
      </c>
      <c r="O1195">
        <v>911077.67097024899</v>
      </c>
      <c r="P1195">
        <v>848132.19961373694</v>
      </c>
      <c r="Q1195">
        <v>161297.576624015</v>
      </c>
      <c r="R1195">
        <v>894027.40664015105</v>
      </c>
      <c r="S1195">
        <v>187464.51925642701</v>
      </c>
      <c r="T1195">
        <v>3460005.49</v>
      </c>
      <c r="U1195">
        <v>2105635.7744826302</v>
      </c>
      <c r="V1195">
        <v>3982322.7042190898</v>
      </c>
      <c r="W1195">
        <v>853162.297226022</v>
      </c>
      <c r="X1195">
        <v>0</v>
      </c>
      <c r="Y1195">
        <v>0</v>
      </c>
      <c r="Z1195">
        <v>0</v>
      </c>
      <c r="AA1195">
        <v>706806.11140884599</v>
      </c>
      <c r="AB1195">
        <v>23350.151628681098</v>
      </c>
      <c r="AC1195">
        <v>151376.15520256499</v>
      </c>
      <c r="AD1195">
        <v>36088.364053862097</v>
      </c>
      <c r="AE1195">
        <v>0</v>
      </c>
      <c r="AF1195">
        <v>0</v>
      </c>
      <c r="AG1195">
        <v>0</v>
      </c>
      <c r="AH1195">
        <v>0</v>
      </c>
      <c r="AI1195">
        <v>0</v>
      </c>
      <c r="AJ1195">
        <v>5753105.7837390704</v>
      </c>
      <c r="AK1195" s="63">
        <v>16051.1350407545</v>
      </c>
      <c r="AL1195">
        <v>396.07192657172499</v>
      </c>
      <c r="AM1195">
        <v>78891.171681099702</v>
      </c>
      <c r="AN1195">
        <v>6397.7378237738503</v>
      </c>
      <c r="AO1195">
        <v>24834.902855810698</v>
      </c>
      <c r="AP1195">
        <v>396.07192657172499</v>
      </c>
      <c r="AQ1195">
        <v>69679.580315536805</v>
      </c>
      <c r="AR1195">
        <v>15262.485771073099</v>
      </c>
      <c r="AS1195">
        <v>19965.8804931331</v>
      </c>
      <c r="AT1195">
        <v>0</v>
      </c>
    </row>
    <row r="1196" spans="1:46" x14ac:dyDescent="0.25">
      <c r="A1196" t="s">
        <v>4119</v>
      </c>
      <c r="B1196">
        <v>2083</v>
      </c>
      <c r="C1196" t="s">
        <v>224</v>
      </c>
      <c r="D1196">
        <v>1354</v>
      </c>
      <c r="E1196" t="s">
        <v>1435</v>
      </c>
      <c r="F1196" t="s">
        <v>2892</v>
      </c>
      <c r="G1196" t="s">
        <v>2903</v>
      </c>
      <c r="H1196" t="s">
        <v>2904</v>
      </c>
      <c r="I1196" t="s">
        <v>2895</v>
      </c>
      <c r="J1196">
        <v>74.697561019111404</v>
      </c>
      <c r="K1196">
        <v>1</v>
      </c>
      <c r="L1196">
        <v>1</v>
      </c>
      <c r="M1196">
        <v>2</v>
      </c>
      <c r="N1196">
        <v>781956.91721970704</v>
      </c>
      <c r="O1196">
        <v>632409.67051792401</v>
      </c>
      <c r="P1196">
        <v>181724.85140225</v>
      </c>
      <c r="Q1196">
        <v>33615.351217397001</v>
      </c>
      <c r="R1196">
        <v>186331.18717079499</v>
      </c>
      <c r="S1196">
        <v>39068.693947550797</v>
      </c>
      <c r="T1196">
        <v>1377211.26</v>
      </c>
      <c r="U1196">
        <v>438826.71752807399</v>
      </c>
      <c r="V1196">
        <v>1484009.46863055</v>
      </c>
      <c r="W1196">
        <v>179859.705501288</v>
      </c>
      <c r="X1196">
        <v>0</v>
      </c>
      <c r="Y1196">
        <v>0</v>
      </c>
      <c r="Z1196">
        <v>0</v>
      </c>
      <c r="AA1196">
        <v>147302.49626126999</v>
      </c>
      <c r="AB1196">
        <v>4866.3071349623997</v>
      </c>
      <c r="AC1196">
        <v>31547.6694044502</v>
      </c>
      <c r="AD1196">
        <v>7521.0245431005496</v>
      </c>
      <c r="AE1196">
        <v>0</v>
      </c>
      <c r="AF1196">
        <v>0</v>
      </c>
      <c r="AG1196">
        <v>0</v>
      </c>
      <c r="AH1196">
        <v>0</v>
      </c>
      <c r="AI1196">
        <v>0</v>
      </c>
      <c r="AJ1196">
        <v>1855106.67147562</v>
      </c>
      <c r="AK1196" s="63">
        <v>24834.902855810698</v>
      </c>
      <c r="AL1196">
        <v>396.07192657172499</v>
      </c>
      <c r="AM1196">
        <v>78891.171681099702</v>
      </c>
      <c r="AN1196">
        <v>6397.7378237738503</v>
      </c>
      <c r="AO1196">
        <v>24834.902855810698</v>
      </c>
      <c r="AP1196">
        <v>396.07192657172499</v>
      </c>
      <c r="AQ1196">
        <v>78891.171681099702</v>
      </c>
      <c r="AR1196">
        <v>6397.7378237738503</v>
      </c>
      <c r="AS1196">
        <v>24834.902855810698</v>
      </c>
      <c r="AT1196">
        <v>0</v>
      </c>
    </row>
    <row r="1197" spans="1:46" x14ac:dyDescent="0.25">
      <c r="A1197" t="s">
        <v>4120</v>
      </c>
      <c r="B1197">
        <v>2083</v>
      </c>
      <c r="C1197" t="s">
        <v>224</v>
      </c>
      <c r="D1197">
        <v>548</v>
      </c>
      <c r="E1197" t="s">
        <v>1436</v>
      </c>
      <c r="F1197" t="s">
        <v>2892</v>
      </c>
      <c r="G1197" t="s">
        <v>2893</v>
      </c>
      <c r="H1197" t="s">
        <v>2904</v>
      </c>
      <c r="I1197" t="s">
        <v>2895</v>
      </c>
      <c r="J1197">
        <v>405.87499999997601</v>
      </c>
      <c r="K1197">
        <v>3</v>
      </c>
      <c r="L1197">
        <v>1</v>
      </c>
      <c r="M1197">
        <v>2</v>
      </c>
      <c r="N1197">
        <v>3704634.054881</v>
      </c>
      <c r="O1197">
        <v>1012412.65604725</v>
      </c>
      <c r="P1197">
        <v>983647.54528711794</v>
      </c>
      <c r="Q1197">
        <v>182651.621943445</v>
      </c>
      <c r="R1197">
        <v>1012022.29780403</v>
      </c>
      <c r="S1197">
        <v>212282.78326121299</v>
      </c>
      <c r="T1197">
        <v>4510969.12</v>
      </c>
      <c r="U1197">
        <v>2384399.0559628499</v>
      </c>
      <c r="V1197">
        <v>5032727.7645674096</v>
      </c>
      <c r="W1197">
        <v>1035819.39828845</v>
      </c>
      <c r="X1197">
        <v>0</v>
      </c>
      <c r="Y1197">
        <v>0</v>
      </c>
      <c r="Z1197">
        <v>0</v>
      </c>
      <c r="AA1197">
        <v>800379.55529422499</v>
      </c>
      <c r="AB1197">
        <v>26441.457812757999</v>
      </c>
      <c r="AC1197">
        <v>171416.71220368799</v>
      </c>
      <c r="AD1197">
        <v>40866.071057524197</v>
      </c>
      <c r="AE1197">
        <v>0</v>
      </c>
      <c r="AF1197">
        <v>0</v>
      </c>
      <c r="AG1197">
        <v>0</v>
      </c>
      <c r="AH1197">
        <v>0</v>
      </c>
      <c r="AI1197">
        <v>0</v>
      </c>
      <c r="AJ1197">
        <v>7107650.9592240602</v>
      </c>
      <c r="AK1197" s="63">
        <v>17511.9210575287</v>
      </c>
      <c r="AL1197">
        <v>396.07192657172499</v>
      </c>
      <c r="AM1197">
        <v>78891.171681099702</v>
      </c>
      <c r="AN1197">
        <v>6397.7378237738503</v>
      </c>
      <c r="AO1197">
        <v>24834.902855810698</v>
      </c>
      <c r="AP1197">
        <v>396.07192657172499</v>
      </c>
      <c r="AQ1197">
        <v>69679.580315536805</v>
      </c>
      <c r="AR1197">
        <v>15262.485771073099</v>
      </c>
      <c r="AS1197">
        <v>19965.8804931331</v>
      </c>
      <c r="AT1197">
        <v>0</v>
      </c>
    </row>
    <row r="1198" spans="1:46" x14ac:dyDescent="0.25">
      <c r="A1198" t="s">
        <v>4121</v>
      </c>
      <c r="B1198">
        <v>2083</v>
      </c>
      <c r="C1198" t="s">
        <v>224</v>
      </c>
      <c r="D1198">
        <v>549</v>
      </c>
      <c r="E1198" t="s">
        <v>1437</v>
      </c>
      <c r="F1198" t="s">
        <v>2892</v>
      </c>
      <c r="G1198" t="s">
        <v>2911</v>
      </c>
      <c r="H1198" t="s">
        <v>2904</v>
      </c>
      <c r="I1198" t="s">
        <v>2895</v>
      </c>
      <c r="J1198">
        <v>682.71727992480498</v>
      </c>
      <c r="K1198">
        <v>1</v>
      </c>
      <c r="L1198">
        <v>1</v>
      </c>
      <c r="M1198">
        <v>2</v>
      </c>
      <c r="N1198">
        <v>4455367.5398999704</v>
      </c>
      <c r="O1198">
        <v>1673642.7905265</v>
      </c>
      <c r="P1198">
        <v>1612867.52456111</v>
      </c>
      <c r="Q1198">
        <v>307236.017264158</v>
      </c>
      <c r="R1198">
        <v>1701962.5279818899</v>
      </c>
      <c r="S1198">
        <v>357078.22448529903</v>
      </c>
      <c r="T1198">
        <v>5740308.46</v>
      </c>
      <c r="U1198">
        <v>4010767.9402336199</v>
      </c>
      <c r="V1198">
        <v>7044838.5493937898</v>
      </c>
      <c r="W1198">
        <v>1315452.5276415499</v>
      </c>
      <c r="X1198">
        <v>0</v>
      </c>
      <c r="Y1198">
        <v>0</v>
      </c>
      <c r="Z1198">
        <v>0</v>
      </c>
      <c r="AA1198">
        <v>1346308.4764962899</v>
      </c>
      <c r="AB1198">
        <v>44476.846701998496</v>
      </c>
      <c r="AC1198">
        <v>288337.91558820399</v>
      </c>
      <c r="AD1198">
        <v>68740.308897094801</v>
      </c>
      <c r="AE1198">
        <v>0</v>
      </c>
      <c r="AF1198">
        <v>0</v>
      </c>
      <c r="AG1198">
        <v>0</v>
      </c>
      <c r="AH1198">
        <v>0</v>
      </c>
      <c r="AI1198">
        <v>0</v>
      </c>
      <c r="AJ1198">
        <v>10108154.624718901</v>
      </c>
      <c r="AK1198" s="63">
        <v>14805.769418685601</v>
      </c>
      <c r="AL1198">
        <v>396.07192657172499</v>
      </c>
      <c r="AM1198">
        <v>78891.171681099702</v>
      </c>
      <c r="AN1198">
        <v>6397.7378237738503</v>
      </c>
      <c r="AO1198">
        <v>24834.902855810698</v>
      </c>
      <c r="AP1198">
        <v>3712.8033307938799</v>
      </c>
      <c r="AQ1198">
        <v>25435.7452526624</v>
      </c>
      <c r="AR1198">
        <v>14417.522804017801</v>
      </c>
      <c r="AS1198">
        <v>15395.228740668799</v>
      </c>
      <c r="AT1198">
        <v>0</v>
      </c>
    </row>
    <row r="1199" spans="1:46" x14ac:dyDescent="0.25">
      <c r="A1199" t="s">
        <v>4122</v>
      </c>
      <c r="B1199">
        <v>2083</v>
      </c>
      <c r="C1199" t="s">
        <v>224</v>
      </c>
      <c r="D1199">
        <v>550</v>
      </c>
      <c r="E1199" t="s">
        <v>1438</v>
      </c>
      <c r="F1199" t="s">
        <v>2892</v>
      </c>
      <c r="G1199" t="s">
        <v>2893</v>
      </c>
      <c r="H1199" t="s">
        <v>2904</v>
      </c>
      <c r="I1199" t="s">
        <v>2895</v>
      </c>
      <c r="J1199">
        <v>323.31944444443002</v>
      </c>
      <c r="K1199">
        <v>1</v>
      </c>
      <c r="L1199">
        <v>1</v>
      </c>
      <c r="M1199">
        <v>2</v>
      </c>
      <c r="N1199">
        <v>3058140.69912619</v>
      </c>
      <c r="O1199">
        <v>872939.61695527902</v>
      </c>
      <c r="P1199">
        <v>847650.13367652299</v>
      </c>
      <c r="Q1199">
        <v>145500.02077889099</v>
      </c>
      <c r="R1199">
        <v>1362022.75684599</v>
      </c>
      <c r="S1199">
        <v>169104.161500799</v>
      </c>
      <c r="T1199">
        <v>4386844.3499999996</v>
      </c>
      <c r="U1199">
        <v>1899408.8773828801</v>
      </c>
      <c r="V1199">
        <v>4196943.6138882097</v>
      </c>
      <c r="W1199">
        <v>1430665.1771220299</v>
      </c>
      <c r="X1199">
        <v>0</v>
      </c>
      <c r="Y1199">
        <v>0</v>
      </c>
      <c r="Z1199">
        <v>0</v>
      </c>
      <c r="AA1199">
        <v>637581.20890033594</v>
      </c>
      <c r="AB1199">
        <v>21063.227472306098</v>
      </c>
      <c r="AC1199">
        <v>136550.307750393</v>
      </c>
      <c r="AD1199">
        <v>32553.853750406099</v>
      </c>
      <c r="AE1199">
        <v>0</v>
      </c>
      <c r="AF1199">
        <v>0</v>
      </c>
      <c r="AG1199">
        <v>0</v>
      </c>
      <c r="AH1199">
        <v>0</v>
      </c>
      <c r="AI1199">
        <v>0</v>
      </c>
      <c r="AJ1199">
        <v>6455357.3888836699</v>
      </c>
      <c r="AK1199" s="63">
        <v>19965.8804931331</v>
      </c>
      <c r="AL1199">
        <v>396.07192657172499</v>
      </c>
      <c r="AM1199">
        <v>78891.171681099702</v>
      </c>
      <c r="AN1199">
        <v>6397.7378237738503</v>
      </c>
      <c r="AO1199">
        <v>24834.902855810698</v>
      </c>
      <c r="AP1199">
        <v>396.07192657172499</v>
      </c>
      <c r="AQ1199">
        <v>69679.580315536805</v>
      </c>
      <c r="AR1199">
        <v>15262.485771073099</v>
      </c>
      <c r="AS1199">
        <v>19965.8804931331</v>
      </c>
      <c r="AT1199">
        <v>0</v>
      </c>
    </row>
    <row r="1200" spans="1:46" x14ac:dyDescent="0.25">
      <c r="A1200" t="s">
        <v>4123</v>
      </c>
      <c r="B1200">
        <v>2083</v>
      </c>
      <c r="C1200" t="s">
        <v>224</v>
      </c>
      <c r="D1200">
        <v>554</v>
      </c>
      <c r="E1200" t="s">
        <v>1439</v>
      </c>
      <c r="F1200" t="s">
        <v>2892</v>
      </c>
      <c r="G1200" t="s">
        <v>2893</v>
      </c>
      <c r="H1200" t="s">
        <v>2904</v>
      </c>
      <c r="I1200" t="s">
        <v>2895</v>
      </c>
      <c r="J1200">
        <v>501.91561072319598</v>
      </c>
      <c r="K1200">
        <v>2</v>
      </c>
      <c r="L1200">
        <v>1</v>
      </c>
      <c r="M1200">
        <v>2</v>
      </c>
      <c r="N1200">
        <v>3919684.26592382</v>
      </c>
      <c r="O1200">
        <v>1076169.5011966501</v>
      </c>
      <c r="P1200">
        <v>1138705.08061608</v>
      </c>
      <c r="Q1200">
        <v>225871.759476026</v>
      </c>
      <c r="R1200">
        <v>1251855.2434747701</v>
      </c>
      <c r="S1200">
        <v>262514.42637900298</v>
      </c>
      <c r="T1200">
        <v>4663675.79</v>
      </c>
      <c r="U1200">
        <v>2948610.0606873399</v>
      </c>
      <c r="V1200">
        <v>5591685.8156192899</v>
      </c>
      <c r="W1200">
        <v>998131.60574279702</v>
      </c>
      <c r="X1200">
        <v>0</v>
      </c>
      <c r="Y1200">
        <v>0</v>
      </c>
      <c r="Z1200">
        <v>0</v>
      </c>
      <c r="AA1200">
        <v>989770.23296799394</v>
      </c>
      <c r="AB1200">
        <v>32698.1963572598</v>
      </c>
      <c r="AC1200">
        <v>211978.377071467</v>
      </c>
      <c r="AD1200">
        <v>50536.049307535497</v>
      </c>
      <c r="AE1200">
        <v>0</v>
      </c>
      <c r="AF1200">
        <v>0</v>
      </c>
      <c r="AG1200">
        <v>0</v>
      </c>
      <c r="AH1200">
        <v>0</v>
      </c>
      <c r="AI1200">
        <v>0</v>
      </c>
      <c r="AJ1200">
        <v>7874800.2770663397</v>
      </c>
      <c r="AK1200" s="63">
        <v>15689.4906411055</v>
      </c>
      <c r="AL1200">
        <v>396.07192657172499</v>
      </c>
      <c r="AM1200">
        <v>78891.171681099702</v>
      </c>
      <c r="AN1200">
        <v>6397.7378237738503</v>
      </c>
      <c r="AO1200">
        <v>24834.902855810698</v>
      </c>
      <c r="AP1200">
        <v>396.07192657172499</v>
      </c>
      <c r="AQ1200">
        <v>69679.580315536805</v>
      </c>
      <c r="AR1200">
        <v>15262.485771073099</v>
      </c>
      <c r="AS1200">
        <v>19965.8804931331</v>
      </c>
      <c r="AT1200">
        <v>0</v>
      </c>
    </row>
    <row r="1201" spans="1:46" x14ac:dyDescent="0.25">
      <c r="A1201" t="s">
        <v>4124</v>
      </c>
      <c r="B1201">
        <v>2083</v>
      </c>
      <c r="C1201" t="s">
        <v>224</v>
      </c>
      <c r="D1201">
        <v>553</v>
      </c>
      <c r="E1201" t="s">
        <v>1440</v>
      </c>
      <c r="F1201" t="s">
        <v>2892</v>
      </c>
      <c r="G1201" t="s">
        <v>2893</v>
      </c>
      <c r="H1201" t="s">
        <v>2904</v>
      </c>
      <c r="I1201" t="s">
        <v>2895</v>
      </c>
      <c r="J1201">
        <v>397.41666666665702</v>
      </c>
      <c r="K1201">
        <v>1</v>
      </c>
      <c r="L1201">
        <v>1</v>
      </c>
      <c r="M1201">
        <v>2</v>
      </c>
      <c r="N1201">
        <v>2979046.5656036399</v>
      </c>
      <c r="O1201">
        <v>910826.73902051302</v>
      </c>
      <c r="P1201">
        <v>961574.95767259202</v>
      </c>
      <c r="Q1201">
        <v>178845.207894122</v>
      </c>
      <c r="R1201">
        <v>990843.13670826203</v>
      </c>
      <c r="S1201">
        <v>207858.863232267</v>
      </c>
      <c r="T1201">
        <v>3686427.83</v>
      </c>
      <c r="U1201">
        <v>2334708.7768991198</v>
      </c>
      <c r="V1201">
        <v>4695598.0582562797</v>
      </c>
      <c r="W1201">
        <v>515948.27834055503</v>
      </c>
      <c r="X1201">
        <v>0</v>
      </c>
      <c r="Y1201">
        <v>0</v>
      </c>
      <c r="Z1201">
        <v>0</v>
      </c>
      <c r="AA1201">
        <v>783699.84584709804</v>
      </c>
      <c r="AB1201">
        <v>25890.4244551991</v>
      </c>
      <c r="AC1201">
        <v>167844.430859135</v>
      </c>
      <c r="AD1201">
        <v>40014.432373131996</v>
      </c>
      <c r="AE1201">
        <v>0</v>
      </c>
      <c r="AF1201">
        <v>0</v>
      </c>
      <c r="AG1201">
        <v>0</v>
      </c>
      <c r="AH1201">
        <v>0</v>
      </c>
      <c r="AI1201">
        <v>0</v>
      </c>
      <c r="AJ1201">
        <v>6228995.4701313898</v>
      </c>
      <c r="AK1201" s="63">
        <v>15673.714749754399</v>
      </c>
      <c r="AL1201">
        <v>396.07192657172499</v>
      </c>
      <c r="AM1201">
        <v>78891.171681099702</v>
      </c>
      <c r="AN1201">
        <v>6397.7378237738503</v>
      </c>
      <c r="AO1201">
        <v>24834.902855810698</v>
      </c>
      <c r="AP1201">
        <v>396.07192657172499</v>
      </c>
      <c r="AQ1201">
        <v>69679.580315536805</v>
      </c>
      <c r="AR1201">
        <v>15262.485771073099</v>
      </c>
      <c r="AS1201">
        <v>19965.8804931331</v>
      </c>
      <c r="AT1201">
        <v>0</v>
      </c>
    </row>
    <row r="1202" spans="1:46" x14ac:dyDescent="0.25">
      <c r="A1202" t="s">
        <v>4125</v>
      </c>
      <c r="B1202">
        <v>2083</v>
      </c>
      <c r="C1202" t="s">
        <v>224</v>
      </c>
      <c r="D1202">
        <v>1352</v>
      </c>
      <c r="E1202" t="s">
        <v>1441</v>
      </c>
      <c r="F1202" t="s">
        <v>2892</v>
      </c>
      <c r="G1202" t="s">
        <v>2893</v>
      </c>
      <c r="H1202" t="s">
        <v>2904</v>
      </c>
      <c r="I1202" t="s">
        <v>2895</v>
      </c>
      <c r="J1202">
        <v>491.29166666664298</v>
      </c>
      <c r="K1202">
        <v>1</v>
      </c>
      <c r="L1202">
        <v>1</v>
      </c>
      <c r="M1202">
        <v>2</v>
      </c>
      <c r="N1202">
        <v>4069526.5105391499</v>
      </c>
      <c r="O1202">
        <v>1019994.72789377</v>
      </c>
      <c r="P1202">
        <v>1148738.0261729299</v>
      </c>
      <c r="Q1202">
        <v>221090.77859923901</v>
      </c>
      <c r="R1202">
        <v>1224878.8173922</v>
      </c>
      <c r="S1202">
        <v>256957.83774078501</v>
      </c>
      <c r="T1202">
        <v>4798031.42</v>
      </c>
      <c r="U1202">
        <v>2886197.4405972902</v>
      </c>
      <c r="V1202">
        <v>5644285.0734734097</v>
      </c>
      <c r="W1202">
        <v>1039117.7358412</v>
      </c>
      <c r="X1202">
        <v>0</v>
      </c>
      <c r="Y1202">
        <v>0</v>
      </c>
      <c r="Z1202">
        <v>0</v>
      </c>
      <c r="AA1202">
        <v>968819.97089357395</v>
      </c>
      <c r="AB1202">
        <v>32006.080389101</v>
      </c>
      <c r="AC1202">
        <v>207491.47455022199</v>
      </c>
      <c r="AD1202">
        <v>49466.363190562799</v>
      </c>
      <c r="AE1202">
        <v>0</v>
      </c>
      <c r="AF1202">
        <v>0</v>
      </c>
      <c r="AG1202">
        <v>0</v>
      </c>
      <c r="AH1202">
        <v>0</v>
      </c>
      <c r="AI1202">
        <v>0</v>
      </c>
      <c r="AJ1202">
        <v>7941186.69833807</v>
      </c>
      <c r="AK1202" s="63">
        <v>16163.8945602682</v>
      </c>
      <c r="AL1202">
        <v>396.07192657172499</v>
      </c>
      <c r="AM1202">
        <v>78891.171681099702</v>
      </c>
      <c r="AN1202">
        <v>6397.7378237738503</v>
      </c>
      <c r="AO1202">
        <v>24834.902855810698</v>
      </c>
      <c r="AP1202">
        <v>396.07192657172499</v>
      </c>
      <c r="AQ1202">
        <v>69679.580315536805</v>
      </c>
      <c r="AR1202">
        <v>15262.485771073099</v>
      </c>
      <c r="AS1202">
        <v>19965.8804931331</v>
      </c>
      <c r="AT1202">
        <v>0</v>
      </c>
    </row>
    <row r="1203" spans="1:46" x14ac:dyDescent="0.25">
      <c r="A1203" t="s">
        <v>4126</v>
      </c>
      <c r="B1203">
        <v>2083</v>
      </c>
      <c r="C1203" t="s">
        <v>224</v>
      </c>
      <c r="D1203">
        <v>560</v>
      </c>
      <c r="E1203" t="s">
        <v>1442</v>
      </c>
      <c r="F1203" t="s">
        <v>2892</v>
      </c>
      <c r="G1203" t="s">
        <v>2903</v>
      </c>
      <c r="H1203" t="s">
        <v>2904</v>
      </c>
      <c r="I1203" t="s">
        <v>2895</v>
      </c>
      <c r="J1203">
        <v>1355.43836979099</v>
      </c>
      <c r="K1203">
        <v>1</v>
      </c>
      <c r="L1203">
        <v>1</v>
      </c>
      <c r="M1203">
        <v>2</v>
      </c>
      <c r="N1203">
        <v>8403914.6341172699</v>
      </c>
      <c r="O1203">
        <v>4617518.8616645802</v>
      </c>
      <c r="P1203">
        <v>2737445.4669914101</v>
      </c>
      <c r="Q1203">
        <v>613773.55512588599</v>
      </c>
      <c r="R1203">
        <v>3528549.8669222901</v>
      </c>
      <c r="S1203">
        <v>708928.19138476101</v>
      </c>
      <c r="T1203">
        <v>11938391.25</v>
      </c>
      <c r="U1203">
        <v>7962811.1348214298</v>
      </c>
      <c r="V1203">
        <v>13808959.0906178</v>
      </c>
      <c r="W1203">
        <v>3282500.3479955299</v>
      </c>
      <c r="X1203">
        <v>0</v>
      </c>
      <c r="Y1203">
        <v>0</v>
      </c>
      <c r="Z1203">
        <v>0</v>
      </c>
      <c r="AA1203">
        <v>2721440.4726075898</v>
      </c>
      <c r="AB1203">
        <v>88302.473600552097</v>
      </c>
      <c r="AC1203">
        <v>572454.05345072504</v>
      </c>
      <c r="AD1203">
        <v>136474.137934036</v>
      </c>
      <c r="AE1203">
        <v>0</v>
      </c>
      <c r="AF1203">
        <v>0</v>
      </c>
      <c r="AG1203">
        <v>0</v>
      </c>
      <c r="AH1203">
        <v>0</v>
      </c>
      <c r="AI1203">
        <v>0</v>
      </c>
      <c r="AJ1203">
        <v>20610130.5762062</v>
      </c>
      <c r="AK1203" s="63">
        <v>15205.5091810514</v>
      </c>
      <c r="AL1203">
        <v>396.07192657172499</v>
      </c>
      <c r="AM1203">
        <v>78891.171681099702</v>
      </c>
      <c r="AN1203">
        <v>6397.7378237738503</v>
      </c>
      <c r="AO1203">
        <v>24834.902855810698</v>
      </c>
      <c r="AP1203">
        <v>396.07192657172499</v>
      </c>
      <c r="AQ1203">
        <v>78891.171681099702</v>
      </c>
      <c r="AR1203">
        <v>6397.7378237738503</v>
      </c>
      <c r="AS1203">
        <v>24834.902855810698</v>
      </c>
      <c r="AT1203">
        <v>0</v>
      </c>
    </row>
    <row r="1204" spans="1:46" x14ac:dyDescent="0.25">
      <c r="A1204" t="s">
        <v>4127</v>
      </c>
      <c r="B1204">
        <v>2083</v>
      </c>
      <c r="C1204" t="s">
        <v>224</v>
      </c>
      <c r="D1204">
        <v>2083</v>
      </c>
      <c r="E1204" t="s">
        <v>224</v>
      </c>
      <c r="F1204" t="s">
        <v>1871</v>
      </c>
      <c r="G1204" t="s">
        <v>1871</v>
      </c>
      <c r="H1204" t="s">
        <v>2899</v>
      </c>
      <c r="I1204" t="s">
        <v>2895</v>
      </c>
      <c r="J1204">
        <v>155.36877216839099</v>
      </c>
      <c r="K1204">
        <v>1</v>
      </c>
      <c r="L1204">
        <v>3</v>
      </c>
      <c r="M1204">
        <v>2</v>
      </c>
      <c r="N1204">
        <v>107615.164142551</v>
      </c>
      <c r="O1204">
        <v>126807.31443409099</v>
      </c>
      <c r="P1204">
        <v>221220.534891863</v>
      </c>
      <c r="Q1204">
        <v>69918.960852281903</v>
      </c>
      <c r="R1204">
        <v>387184.939592215</v>
      </c>
      <c r="S1204">
        <v>81261.756422014601</v>
      </c>
      <c r="T1204">
        <v>0</v>
      </c>
      <c r="U1204">
        <v>912746.913913002</v>
      </c>
      <c r="V1204">
        <v>475140.537205239</v>
      </c>
      <c r="W1204">
        <v>121099.655156879</v>
      </c>
      <c r="X1204">
        <v>0</v>
      </c>
      <c r="Y1204">
        <v>0</v>
      </c>
      <c r="Z1204">
        <v>0</v>
      </c>
      <c r="AA1204">
        <v>306384.94308531901</v>
      </c>
      <c r="AB1204">
        <v>10121.778465563901</v>
      </c>
      <c r="AC1204">
        <v>65618.242326408596</v>
      </c>
      <c r="AD1204">
        <v>15643.5140956061</v>
      </c>
      <c r="AE1204">
        <v>0</v>
      </c>
      <c r="AF1204">
        <v>0</v>
      </c>
      <c r="AG1204">
        <v>0</v>
      </c>
      <c r="AH1204">
        <v>0</v>
      </c>
      <c r="AI1204">
        <v>0</v>
      </c>
      <c r="AJ1204">
        <v>994008.67033501598</v>
      </c>
      <c r="AK1204" s="63">
        <v>6397.7378237738503</v>
      </c>
      <c r="AL1204">
        <v>396.07192657172499</v>
      </c>
      <c r="AM1204">
        <v>78891.171681099702</v>
      </c>
      <c r="AN1204">
        <v>6397.7378237738503</v>
      </c>
      <c r="AO1204">
        <v>24834.902855810698</v>
      </c>
      <c r="AP1204">
        <v>539.66620917061095</v>
      </c>
      <c r="AQ1204">
        <v>36189.915802998497</v>
      </c>
      <c r="AR1204">
        <v>6397.7378237738503</v>
      </c>
      <c r="AS1204">
        <v>6397.7378237738503</v>
      </c>
      <c r="AT1204">
        <v>0</v>
      </c>
    </row>
    <row r="1205" spans="1:46" x14ac:dyDescent="0.25">
      <c r="A1205" t="s">
        <v>4128</v>
      </c>
      <c r="B1205">
        <v>2083</v>
      </c>
      <c r="C1205" t="s">
        <v>224</v>
      </c>
      <c r="D1205">
        <v>556</v>
      </c>
      <c r="E1205" t="s">
        <v>1444</v>
      </c>
      <c r="F1205" t="s">
        <v>2892</v>
      </c>
      <c r="G1205" t="s">
        <v>2893</v>
      </c>
      <c r="H1205" t="s">
        <v>2904</v>
      </c>
      <c r="I1205" t="s">
        <v>2895</v>
      </c>
      <c r="J1205">
        <v>449.54166666665799</v>
      </c>
      <c r="K1205">
        <v>1</v>
      </c>
      <c r="L1205">
        <v>1</v>
      </c>
      <c r="M1205">
        <v>2</v>
      </c>
      <c r="N1205">
        <v>3438934.9260272202</v>
      </c>
      <c r="O1205">
        <v>990843.36478636297</v>
      </c>
      <c r="P1205">
        <v>981467.575681446</v>
      </c>
      <c r="Q1205">
        <v>202302.46885821901</v>
      </c>
      <c r="R1205">
        <v>1120309.9960228</v>
      </c>
      <c r="S1205">
        <v>235121.542819558</v>
      </c>
      <c r="T1205">
        <v>4092930.15</v>
      </c>
      <c r="U1205">
        <v>2640928.18137606</v>
      </c>
      <c r="V1205">
        <v>5146800.4781838004</v>
      </c>
      <c r="W1205">
        <v>671282.06934957695</v>
      </c>
      <c r="X1205">
        <v>0</v>
      </c>
      <c r="Y1205">
        <v>0</v>
      </c>
      <c r="Z1205">
        <v>0</v>
      </c>
      <c r="AA1205">
        <v>886489.58239089802</v>
      </c>
      <c r="AB1205">
        <v>29286.201451787001</v>
      </c>
      <c r="AC1205">
        <v>189858.83461304501</v>
      </c>
      <c r="AD1205">
        <v>45262.708206513198</v>
      </c>
      <c r="AE1205">
        <v>0</v>
      </c>
      <c r="AF1205">
        <v>0</v>
      </c>
      <c r="AG1205">
        <v>0</v>
      </c>
      <c r="AH1205">
        <v>0</v>
      </c>
      <c r="AI1205">
        <v>0</v>
      </c>
      <c r="AJ1205">
        <v>6968979.8741956204</v>
      </c>
      <c r="AK1205" s="63">
        <v>15502.4114357863</v>
      </c>
      <c r="AL1205">
        <v>396.07192657172499</v>
      </c>
      <c r="AM1205">
        <v>78891.171681099702</v>
      </c>
      <c r="AN1205">
        <v>6397.7378237738503</v>
      </c>
      <c r="AO1205">
        <v>24834.902855810698</v>
      </c>
      <c r="AP1205">
        <v>396.07192657172499</v>
      </c>
      <c r="AQ1205">
        <v>69679.580315536805</v>
      </c>
      <c r="AR1205">
        <v>15262.485771073099</v>
      </c>
      <c r="AS1205">
        <v>19965.8804931331</v>
      </c>
      <c r="AT1205">
        <v>0</v>
      </c>
    </row>
    <row r="1206" spans="1:46" x14ac:dyDescent="0.25">
      <c r="A1206" t="s">
        <v>4129</v>
      </c>
      <c r="B1206">
        <v>2083</v>
      </c>
      <c r="C1206" t="s">
        <v>224</v>
      </c>
      <c r="D1206">
        <v>561</v>
      </c>
      <c r="E1206" t="s">
        <v>1445</v>
      </c>
      <c r="F1206" t="s">
        <v>2892</v>
      </c>
      <c r="G1206" t="s">
        <v>2903</v>
      </c>
      <c r="H1206" t="s">
        <v>2904</v>
      </c>
      <c r="I1206" t="s">
        <v>2895</v>
      </c>
      <c r="J1206">
        <v>1228.49369199905</v>
      </c>
      <c r="K1206">
        <v>1</v>
      </c>
      <c r="L1206">
        <v>1</v>
      </c>
      <c r="M1206">
        <v>2</v>
      </c>
      <c r="N1206">
        <v>7682724.8430897603</v>
      </c>
      <c r="O1206">
        <v>4511973.6473471699</v>
      </c>
      <c r="P1206">
        <v>2582834.7426282899</v>
      </c>
      <c r="Q1206">
        <v>552845.98802816495</v>
      </c>
      <c r="R1206">
        <v>3234998.5407551299</v>
      </c>
      <c r="S1206">
        <v>642532.947721384</v>
      </c>
      <c r="T1206">
        <v>11348330.15</v>
      </c>
      <c r="U1206">
        <v>7217047.6118485201</v>
      </c>
      <c r="V1206">
        <v>12418927.011022899</v>
      </c>
      <c r="W1206">
        <v>3643846.7495585601</v>
      </c>
      <c r="X1206">
        <v>0</v>
      </c>
      <c r="Y1206">
        <v>0</v>
      </c>
      <c r="Z1206">
        <v>0</v>
      </c>
      <c r="AA1206">
        <v>2422571.5673151002</v>
      </c>
      <c r="AB1206">
        <v>80032.433951916406</v>
      </c>
      <c r="AC1206">
        <v>518840.40565558401</v>
      </c>
      <c r="AD1206">
        <v>123692.542065799</v>
      </c>
      <c r="AE1206">
        <v>0</v>
      </c>
      <c r="AF1206">
        <v>0</v>
      </c>
      <c r="AG1206">
        <v>0</v>
      </c>
      <c r="AH1206">
        <v>0</v>
      </c>
      <c r="AI1206">
        <v>0</v>
      </c>
      <c r="AJ1206">
        <v>19207910.709569901</v>
      </c>
      <c r="AK1206" s="63">
        <v>15635.335235880701</v>
      </c>
      <c r="AL1206">
        <v>396.07192657172499</v>
      </c>
      <c r="AM1206">
        <v>78891.171681099702</v>
      </c>
      <c r="AN1206">
        <v>6397.7378237738503</v>
      </c>
      <c r="AO1206">
        <v>24834.902855810698</v>
      </c>
      <c r="AP1206">
        <v>396.07192657172499</v>
      </c>
      <c r="AQ1206">
        <v>78891.171681099702</v>
      </c>
      <c r="AR1206">
        <v>6397.7378237738503</v>
      </c>
      <c r="AS1206">
        <v>24834.902855810698</v>
      </c>
      <c r="AT1206">
        <v>0</v>
      </c>
    </row>
    <row r="1207" spans="1:46" x14ac:dyDescent="0.25">
      <c r="A1207" t="s">
        <v>4130</v>
      </c>
      <c r="B1207">
        <v>2083</v>
      </c>
      <c r="C1207" t="s">
        <v>224</v>
      </c>
      <c r="D1207">
        <v>557</v>
      </c>
      <c r="E1207" t="s">
        <v>1446</v>
      </c>
      <c r="F1207" t="s">
        <v>2892</v>
      </c>
      <c r="G1207" t="s">
        <v>2911</v>
      </c>
      <c r="H1207" t="s">
        <v>2904</v>
      </c>
      <c r="I1207" t="s">
        <v>2895</v>
      </c>
      <c r="J1207">
        <v>571.706659379857</v>
      </c>
      <c r="K1207">
        <v>1</v>
      </c>
      <c r="L1207">
        <v>1</v>
      </c>
      <c r="M1207">
        <v>2</v>
      </c>
      <c r="N1207">
        <v>3472898.1194375702</v>
      </c>
      <c r="O1207">
        <v>1583386.4340359301</v>
      </c>
      <c r="P1207">
        <v>1205298.34517193</v>
      </c>
      <c r="Q1207">
        <v>257279.08496854</v>
      </c>
      <c r="R1207">
        <v>1424714.9236434</v>
      </c>
      <c r="S1207">
        <v>299016.89156053797</v>
      </c>
      <c r="T1207">
        <v>4584964.4800000004</v>
      </c>
      <c r="U1207">
        <v>3358612.42725738</v>
      </c>
      <c r="V1207">
        <v>5979073.3284185296</v>
      </c>
      <c r="W1207">
        <v>799861.56021613104</v>
      </c>
      <c r="X1207">
        <v>0</v>
      </c>
      <c r="Y1207">
        <v>0</v>
      </c>
      <c r="Z1207">
        <v>0</v>
      </c>
      <c r="AA1207">
        <v>1127397.15871444</v>
      </c>
      <c r="AB1207">
        <v>37244.859908262799</v>
      </c>
      <c r="AC1207">
        <v>241453.83651581101</v>
      </c>
      <c r="AD1207">
        <v>57563.0550447266</v>
      </c>
      <c r="AE1207">
        <v>0</v>
      </c>
      <c r="AF1207">
        <v>0</v>
      </c>
      <c r="AG1207">
        <v>0</v>
      </c>
      <c r="AH1207">
        <v>0</v>
      </c>
      <c r="AI1207">
        <v>0</v>
      </c>
      <c r="AJ1207">
        <v>8242593.7988179</v>
      </c>
      <c r="AK1207" s="63">
        <v>14417.522804017801</v>
      </c>
      <c r="AL1207">
        <v>396.07192657172499</v>
      </c>
      <c r="AM1207">
        <v>78891.171681099702</v>
      </c>
      <c r="AN1207">
        <v>6397.7378237738503</v>
      </c>
      <c r="AO1207">
        <v>24834.902855810698</v>
      </c>
      <c r="AP1207">
        <v>3712.8033307938799</v>
      </c>
      <c r="AQ1207">
        <v>25435.7452526624</v>
      </c>
      <c r="AR1207">
        <v>14417.522804017801</v>
      </c>
      <c r="AS1207">
        <v>15395.228740668799</v>
      </c>
      <c r="AT1207">
        <v>0</v>
      </c>
    </row>
    <row r="1208" spans="1:46" x14ac:dyDescent="0.25">
      <c r="A1208" t="s">
        <v>4131</v>
      </c>
      <c r="B1208">
        <v>2083</v>
      </c>
      <c r="C1208" t="s">
        <v>224</v>
      </c>
      <c r="D1208">
        <v>5059</v>
      </c>
      <c r="E1208" t="s">
        <v>1447</v>
      </c>
      <c r="F1208" t="s">
        <v>2892</v>
      </c>
      <c r="G1208" t="s">
        <v>2893</v>
      </c>
      <c r="H1208" t="s">
        <v>2904</v>
      </c>
      <c r="I1208" t="s">
        <v>2895</v>
      </c>
      <c r="J1208">
        <v>458.06944444442701</v>
      </c>
      <c r="K1208">
        <v>2</v>
      </c>
      <c r="L1208">
        <v>1</v>
      </c>
      <c r="M1208">
        <v>2</v>
      </c>
      <c r="N1208">
        <v>3630858.7855449598</v>
      </c>
      <c r="O1208">
        <v>1074062.3502780299</v>
      </c>
      <c r="P1208">
        <v>1163477.4311910099</v>
      </c>
      <c r="Q1208">
        <v>206140.13425441901</v>
      </c>
      <c r="R1208">
        <v>1143209.94533776</v>
      </c>
      <c r="S1208">
        <v>239581.78403101</v>
      </c>
      <c r="T1208">
        <v>4526722.22</v>
      </c>
      <c r="U1208">
        <v>2691026.4266061699</v>
      </c>
      <c r="V1208">
        <v>5106393.6258111298</v>
      </c>
      <c r="W1208">
        <v>1178207.02663695</v>
      </c>
      <c r="X1208">
        <v>0</v>
      </c>
      <c r="Y1208">
        <v>0</v>
      </c>
      <c r="Z1208">
        <v>0</v>
      </c>
      <c r="AA1208">
        <v>903306.23526535102</v>
      </c>
      <c r="AB1208">
        <v>29841.7588927416</v>
      </c>
      <c r="AC1208">
        <v>193460.44503267901</v>
      </c>
      <c r="AD1208">
        <v>46121.338998331201</v>
      </c>
      <c r="AE1208">
        <v>0</v>
      </c>
      <c r="AF1208">
        <v>0</v>
      </c>
      <c r="AG1208">
        <v>0</v>
      </c>
      <c r="AH1208">
        <v>0</v>
      </c>
      <c r="AI1208">
        <v>0</v>
      </c>
      <c r="AJ1208">
        <v>7457330.4306371901</v>
      </c>
      <c r="AK1208" s="63">
        <v>16279.9124042903</v>
      </c>
      <c r="AL1208">
        <v>396.07192657172499</v>
      </c>
      <c r="AM1208">
        <v>78891.171681099702</v>
      </c>
      <c r="AN1208">
        <v>6397.7378237738503</v>
      </c>
      <c r="AO1208">
        <v>24834.902855810698</v>
      </c>
      <c r="AP1208">
        <v>396.07192657172499</v>
      </c>
      <c r="AQ1208">
        <v>69679.580315536805</v>
      </c>
      <c r="AR1208">
        <v>15262.485771073099</v>
      </c>
      <c r="AS1208">
        <v>19965.8804931331</v>
      </c>
      <c r="AT1208">
        <v>0</v>
      </c>
    </row>
    <row r="1209" spans="1:46" x14ac:dyDescent="0.25">
      <c r="A1209" t="s">
        <v>4132</v>
      </c>
      <c r="B1209">
        <v>2083</v>
      </c>
      <c r="C1209" t="s">
        <v>224</v>
      </c>
      <c r="D1209">
        <v>558</v>
      </c>
      <c r="E1209" t="s">
        <v>1448</v>
      </c>
      <c r="F1209" t="s">
        <v>2892</v>
      </c>
      <c r="G1209" t="s">
        <v>2893</v>
      </c>
      <c r="H1209" t="s">
        <v>2904</v>
      </c>
      <c r="I1209" t="s">
        <v>2895</v>
      </c>
      <c r="J1209">
        <v>158.62499999999301</v>
      </c>
      <c r="K1209">
        <v>1</v>
      </c>
      <c r="L1209">
        <v>1</v>
      </c>
      <c r="M1209">
        <v>2</v>
      </c>
      <c r="N1209">
        <v>1198480.95905882</v>
      </c>
      <c r="O1209">
        <v>433964.959560816</v>
      </c>
      <c r="P1209">
        <v>458975.79782548902</v>
      </c>
      <c r="Q1209">
        <v>71384.3265310243</v>
      </c>
      <c r="R1209">
        <v>395299.58424494398</v>
      </c>
      <c r="S1209">
        <v>82964.845074986995</v>
      </c>
      <c r="T1209">
        <v>1626229.31</v>
      </c>
      <c r="U1209">
        <v>931876.31722109497</v>
      </c>
      <c r="V1209">
        <v>1943011.89042688</v>
      </c>
      <c r="W1209">
        <v>291953.64882600901</v>
      </c>
      <c r="X1209">
        <v>0</v>
      </c>
      <c r="Y1209">
        <v>0</v>
      </c>
      <c r="Z1209">
        <v>0</v>
      </c>
      <c r="AA1209">
        <v>312806.17667643598</v>
      </c>
      <c r="AB1209">
        <v>10333.911291774</v>
      </c>
      <c r="AC1209">
        <v>66993.473294266703</v>
      </c>
      <c r="AD1209">
        <v>15971.371780720299</v>
      </c>
      <c r="AE1209">
        <v>0</v>
      </c>
      <c r="AF1209">
        <v>0</v>
      </c>
      <c r="AG1209">
        <v>0</v>
      </c>
      <c r="AH1209">
        <v>0</v>
      </c>
      <c r="AI1209">
        <v>0</v>
      </c>
      <c r="AJ1209">
        <v>2641070.4722960899</v>
      </c>
      <c r="AK1209" s="63">
        <v>16649.774451039899</v>
      </c>
      <c r="AL1209">
        <v>396.07192657172499</v>
      </c>
      <c r="AM1209">
        <v>78891.171681099702</v>
      </c>
      <c r="AN1209">
        <v>6397.7378237738503</v>
      </c>
      <c r="AO1209">
        <v>24834.902855810698</v>
      </c>
      <c r="AP1209">
        <v>396.07192657172499</v>
      </c>
      <c r="AQ1209">
        <v>69679.580315536805</v>
      </c>
      <c r="AR1209">
        <v>15262.485771073099</v>
      </c>
      <c r="AS1209">
        <v>19965.8804931331</v>
      </c>
      <c r="AT1209">
        <v>0</v>
      </c>
    </row>
    <row r="1210" spans="1:46" x14ac:dyDescent="0.25">
      <c r="A1210" t="s">
        <v>4133</v>
      </c>
      <c r="B1210">
        <v>2083</v>
      </c>
      <c r="C1210" t="s">
        <v>224</v>
      </c>
      <c r="D1210">
        <v>4058</v>
      </c>
      <c r="E1210" t="s">
        <v>1449</v>
      </c>
      <c r="F1210" t="s">
        <v>2906</v>
      </c>
      <c r="G1210" t="s">
        <v>2907</v>
      </c>
      <c r="H1210" t="s">
        <v>2904</v>
      </c>
      <c r="I1210" t="s">
        <v>2895</v>
      </c>
      <c r="J1210">
        <v>308.89591989191899</v>
      </c>
      <c r="K1210">
        <v>1</v>
      </c>
      <c r="L1210">
        <v>2</v>
      </c>
      <c r="M1210">
        <v>2</v>
      </c>
      <c r="N1210">
        <v>213954.73915507901</v>
      </c>
      <c r="O1210">
        <v>252111.55043877699</v>
      </c>
      <c r="P1210">
        <v>439818.88812471897</v>
      </c>
      <c r="Q1210">
        <v>139009.154986079</v>
      </c>
      <c r="R1210">
        <v>769780.48043020105</v>
      </c>
      <c r="S1210">
        <v>161560.29716709099</v>
      </c>
      <c r="T1210">
        <v>0</v>
      </c>
      <c r="U1210">
        <v>1814674.81313486</v>
      </c>
      <c r="V1210">
        <v>944649.11622576695</v>
      </c>
      <c r="W1210">
        <v>240763.88618001001</v>
      </c>
      <c r="X1210">
        <v>0</v>
      </c>
      <c r="Y1210">
        <v>0</v>
      </c>
      <c r="Z1210">
        <v>0</v>
      </c>
      <c r="AA1210">
        <v>609138.229738981</v>
      </c>
      <c r="AB1210">
        <v>20123.580990097202</v>
      </c>
      <c r="AC1210">
        <v>130458.695413637</v>
      </c>
      <c r="AD1210">
        <v>31101.601753454099</v>
      </c>
      <c r="AE1210">
        <v>0</v>
      </c>
      <c r="AF1210">
        <v>0</v>
      </c>
      <c r="AG1210">
        <v>0</v>
      </c>
      <c r="AH1210">
        <v>0</v>
      </c>
      <c r="AI1210">
        <v>0</v>
      </c>
      <c r="AJ1210">
        <v>1976235.11030195</v>
      </c>
      <c r="AK1210" s="63">
        <v>6397.7378237738603</v>
      </c>
      <c r="AL1210">
        <v>396.07192657172499</v>
      </c>
      <c r="AM1210">
        <v>78891.171681099702</v>
      </c>
      <c r="AN1210">
        <v>6397.7378237738503</v>
      </c>
      <c r="AO1210">
        <v>24834.902855810698</v>
      </c>
      <c r="AP1210">
        <v>396.07192657172499</v>
      </c>
      <c r="AQ1210">
        <v>59280.106098625802</v>
      </c>
      <c r="AR1210">
        <v>6397.7378237738603</v>
      </c>
      <c r="AS1210">
        <v>6397.7378237738603</v>
      </c>
      <c r="AT1210">
        <v>0</v>
      </c>
    </row>
    <row r="1211" spans="1:46" x14ac:dyDescent="0.25">
      <c r="A1211" t="s">
        <v>4134</v>
      </c>
      <c r="B1211">
        <v>2083</v>
      </c>
      <c r="C1211" t="s">
        <v>224</v>
      </c>
      <c r="D1211">
        <v>559</v>
      </c>
      <c r="E1211" t="s">
        <v>1450</v>
      </c>
      <c r="F1211" t="s">
        <v>2892</v>
      </c>
      <c r="G1211" t="s">
        <v>2893</v>
      </c>
      <c r="H1211" t="s">
        <v>2904</v>
      </c>
      <c r="I1211" t="s">
        <v>2895</v>
      </c>
      <c r="J1211">
        <v>388.98611111109699</v>
      </c>
      <c r="K1211">
        <v>1</v>
      </c>
      <c r="L1211">
        <v>1</v>
      </c>
      <c r="M1211">
        <v>2</v>
      </c>
      <c r="N1211">
        <v>2719382.2064224202</v>
      </c>
      <c r="O1211">
        <v>954450.12337972305</v>
      </c>
      <c r="P1211">
        <v>914787.10121605196</v>
      </c>
      <c r="Q1211">
        <v>175051.29438353999</v>
      </c>
      <c r="R1211">
        <v>969774.78890011797</v>
      </c>
      <c r="S1211">
        <v>203449.47167631399</v>
      </c>
      <c r="T1211">
        <v>3448263.83</v>
      </c>
      <c r="U1211">
        <v>2285181.6843018499</v>
      </c>
      <c r="V1211">
        <v>4385708.8604715504</v>
      </c>
      <c r="W1211">
        <v>555320.53932843497</v>
      </c>
      <c r="X1211">
        <v>0</v>
      </c>
      <c r="Y1211">
        <v>0</v>
      </c>
      <c r="Z1211">
        <v>0</v>
      </c>
      <c r="AA1211">
        <v>767074.91377085994</v>
      </c>
      <c r="AB1211">
        <v>25341.200730997101</v>
      </c>
      <c r="AC1211">
        <v>164283.88114460601</v>
      </c>
      <c r="AD1211">
        <v>39165.590531708098</v>
      </c>
      <c r="AE1211">
        <v>0</v>
      </c>
      <c r="AF1211">
        <v>0</v>
      </c>
      <c r="AG1211">
        <v>0</v>
      </c>
      <c r="AH1211">
        <v>0</v>
      </c>
      <c r="AI1211">
        <v>0</v>
      </c>
      <c r="AJ1211">
        <v>5936894.9859781498</v>
      </c>
      <c r="AK1211" s="63">
        <v>15262.485771073099</v>
      </c>
      <c r="AL1211">
        <v>396.07192657172499</v>
      </c>
      <c r="AM1211">
        <v>78891.171681099702</v>
      </c>
      <c r="AN1211">
        <v>6397.7378237738503</v>
      </c>
      <c r="AO1211">
        <v>24834.902855810698</v>
      </c>
      <c r="AP1211">
        <v>396.07192657172499</v>
      </c>
      <c r="AQ1211">
        <v>69679.580315536805</v>
      </c>
      <c r="AR1211">
        <v>15262.485771073099</v>
      </c>
      <c r="AS1211">
        <v>19965.8804931331</v>
      </c>
      <c r="AT1211">
        <v>0</v>
      </c>
    </row>
    <row r="1212" spans="1:46" x14ac:dyDescent="0.25">
      <c r="A1212" t="s">
        <v>4135</v>
      </c>
      <c r="B1212">
        <v>1948</v>
      </c>
      <c r="C1212" t="s">
        <v>225</v>
      </c>
      <c r="D1212">
        <v>179</v>
      </c>
      <c r="E1212" t="s">
        <v>1451</v>
      </c>
      <c r="F1212" t="s">
        <v>2892</v>
      </c>
      <c r="G1212" t="s">
        <v>2893</v>
      </c>
      <c r="H1212" t="s">
        <v>2894</v>
      </c>
      <c r="I1212" t="s">
        <v>2895</v>
      </c>
      <c r="J1212">
        <v>191.85024089739599</v>
      </c>
      <c r="K1212">
        <v>1</v>
      </c>
      <c r="L1212">
        <v>1</v>
      </c>
      <c r="M1212">
        <v>1</v>
      </c>
      <c r="N1212">
        <v>118576.545585477</v>
      </c>
      <c r="O1212">
        <v>104073.888452842</v>
      </c>
      <c r="P1212">
        <v>242615.39545397501</v>
      </c>
      <c r="Q1212">
        <v>96939.473420049806</v>
      </c>
      <c r="R1212">
        <v>52886.282203680101</v>
      </c>
      <c r="S1212">
        <v>63895.239943585802</v>
      </c>
      <c r="T1212">
        <v>0</v>
      </c>
      <c r="U1212">
        <v>615091.58511602296</v>
      </c>
      <c r="V1212">
        <v>541620.39362989599</v>
      </c>
      <c r="W1212">
        <v>73471.191486127806</v>
      </c>
      <c r="X1212">
        <v>0</v>
      </c>
      <c r="Y1212">
        <v>0</v>
      </c>
      <c r="Z1212">
        <v>0</v>
      </c>
      <c r="AA1212">
        <v>0</v>
      </c>
      <c r="AB1212">
        <v>0</v>
      </c>
      <c r="AC1212">
        <v>63895.239943585802</v>
      </c>
      <c r="AD1212">
        <v>0</v>
      </c>
      <c r="AE1212">
        <v>0</v>
      </c>
      <c r="AF1212">
        <v>0</v>
      </c>
      <c r="AG1212">
        <v>0</v>
      </c>
      <c r="AH1212">
        <v>0</v>
      </c>
      <c r="AI1212">
        <v>0</v>
      </c>
      <c r="AJ1212">
        <v>678986.82505960902</v>
      </c>
      <c r="AK1212" s="63">
        <v>3539.1502344932701</v>
      </c>
      <c r="AL1212">
        <v>396.07192657172499</v>
      </c>
      <c r="AM1212">
        <v>78891.171681099702</v>
      </c>
      <c r="AN1212">
        <v>3539.1502344932701</v>
      </c>
      <c r="AO1212">
        <v>14854.086515189299</v>
      </c>
      <c r="AP1212">
        <v>396.07192657172499</v>
      </c>
      <c r="AQ1212">
        <v>69679.580315536805</v>
      </c>
      <c r="AR1212">
        <v>3539.1502344932701</v>
      </c>
      <c r="AS1212">
        <v>14854.086515189299</v>
      </c>
      <c r="AT1212">
        <v>0</v>
      </c>
    </row>
    <row r="1213" spans="1:46" x14ac:dyDescent="0.25">
      <c r="A1213" t="s">
        <v>4136</v>
      </c>
      <c r="B1213">
        <v>1948</v>
      </c>
      <c r="C1213" t="s">
        <v>225</v>
      </c>
      <c r="D1213">
        <v>3569</v>
      </c>
      <c r="E1213" t="s">
        <v>272</v>
      </c>
      <c r="F1213" t="s">
        <v>2892</v>
      </c>
      <c r="G1213" t="s">
        <v>2893</v>
      </c>
      <c r="H1213" t="s">
        <v>2894</v>
      </c>
      <c r="I1213" t="s">
        <v>2895</v>
      </c>
      <c r="J1213">
        <v>385.93165543936999</v>
      </c>
      <c r="K1213">
        <v>1</v>
      </c>
      <c r="L1213">
        <v>2</v>
      </c>
      <c r="M1213">
        <v>1</v>
      </c>
      <c r="N1213">
        <v>3337457.1687949998</v>
      </c>
      <c r="O1213">
        <v>982836.30200306803</v>
      </c>
      <c r="P1213">
        <v>981918.24148339406</v>
      </c>
      <c r="Q1213">
        <v>195529.30035133401</v>
      </c>
      <c r="R1213">
        <v>106387.61955902701</v>
      </c>
      <c r="S1213">
        <v>128533.56665479401</v>
      </c>
      <c r="T1213">
        <v>4366792.09</v>
      </c>
      <c r="U1213">
        <v>1237336.54219183</v>
      </c>
      <c r="V1213">
        <v>4852140.5063645002</v>
      </c>
      <c r="W1213">
        <v>751988.12582732004</v>
      </c>
      <c r="X1213">
        <v>0</v>
      </c>
      <c r="Y1213">
        <v>0</v>
      </c>
      <c r="Z1213">
        <v>0</v>
      </c>
      <c r="AA1213">
        <v>0</v>
      </c>
      <c r="AB1213">
        <v>0</v>
      </c>
      <c r="AC1213">
        <v>128533.56665479401</v>
      </c>
      <c r="AD1213">
        <v>0</v>
      </c>
      <c r="AE1213">
        <v>0</v>
      </c>
      <c r="AF1213">
        <v>0</v>
      </c>
      <c r="AG1213">
        <v>0</v>
      </c>
      <c r="AH1213">
        <v>0</v>
      </c>
      <c r="AI1213">
        <v>0</v>
      </c>
      <c r="AJ1213">
        <v>5732662.1988466103</v>
      </c>
      <c r="AK1213" s="63">
        <v>14854.086515189299</v>
      </c>
      <c r="AL1213">
        <v>396.07192657172499</v>
      </c>
      <c r="AM1213">
        <v>78891.171681099702</v>
      </c>
      <c r="AN1213">
        <v>3539.1502344932701</v>
      </c>
      <c r="AO1213">
        <v>14854.086515189299</v>
      </c>
      <c r="AP1213">
        <v>396.07192657172499</v>
      </c>
      <c r="AQ1213">
        <v>69679.580315536805</v>
      </c>
      <c r="AR1213">
        <v>3539.1502344932701</v>
      </c>
      <c r="AS1213">
        <v>14854.086515189299</v>
      </c>
      <c r="AT1213">
        <v>0</v>
      </c>
    </row>
    <row r="1214" spans="1:46" x14ac:dyDescent="0.25">
      <c r="A1214" t="s">
        <v>4137</v>
      </c>
      <c r="B1214">
        <v>1948</v>
      </c>
      <c r="C1214" t="s">
        <v>225</v>
      </c>
      <c r="D1214">
        <v>182</v>
      </c>
      <c r="E1214" t="s">
        <v>1452</v>
      </c>
      <c r="F1214" t="s">
        <v>2892</v>
      </c>
      <c r="G1214" t="s">
        <v>2893</v>
      </c>
      <c r="H1214" t="s">
        <v>2894</v>
      </c>
      <c r="I1214" t="s">
        <v>2895</v>
      </c>
      <c r="J1214">
        <v>432.22234498766801</v>
      </c>
      <c r="K1214">
        <v>1</v>
      </c>
      <c r="L1214">
        <v>1</v>
      </c>
      <c r="M1214">
        <v>1</v>
      </c>
      <c r="N1214">
        <v>3870840.71498285</v>
      </c>
      <c r="O1214">
        <v>1048560.6066898199</v>
      </c>
      <c r="P1214">
        <v>1000525.41891401</v>
      </c>
      <c r="Q1214">
        <v>218906.173832962</v>
      </c>
      <c r="R1214">
        <v>119148.314877432</v>
      </c>
      <c r="S1214">
        <v>143950.564319261</v>
      </c>
      <c r="T1214">
        <v>4872231.9800000004</v>
      </c>
      <c r="U1214">
        <v>1385749.2492970701</v>
      </c>
      <c r="V1214">
        <v>5454778.55713767</v>
      </c>
      <c r="W1214">
        <v>803202.67215940496</v>
      </c>
      <c r="X1214">
        <v>0</v>
      </c>
      <c r="Y1214">
        <v>0</v>
      </c>
      <c r="Z1214">
        <v>0</v>
      </c>
      <c r="AA1214">
        <v>0</v>
      </c>
      <c r="AB1214">
        <v>0</v>
      </c>
      <c r="AC1214">
        <v>143950.564319261</v>
      </c>
      <c r="AD1214">
        <v>0</v>
      </c>
      <c r="AE1214">
        <v>0</v>
      </c>
      <c r="AF1214">
        <v>0</v>
      </c>
      <c r="AG1214">
        <v>0</v>
      </c>
      <c r="AH1214">
        <v>0</v>
      </c>
      <c r="AI1214">
        <v>0</v>
      </c>
      <c r="AJ1214">
        <v>6401931.7936163396</v>
      </c>
      <c r="AK1214" s="63">
        <v>14811.663181825999</v>
      </c>
      <c r="AL1214">
        <v>396.07192657172499</v>
      </c>
      <c r="AM1214">
        <v>78891.171681099702</v>
      </c>
      <c r="AN1214">
        <v>3539.1502344932701</v>
      </c>
      <c r="AO1214">
        <v>14854.086515189299</v>
      </c>
      <c r="AP1214">
        <v>396.07192657172499</v>
      </c>
      <c r="AQ1214">
        <v>69679.580315536805</v>
      </c>
      <c r="AR1214">
        <v>3539.1502344932701</v>
      </c>
      <c r="AS1214">
        <v>14854.086515189299</v>
      </c>
      <c r="AT1214">
        <v>0</v>
      </c>
    </row>
    <row r="1215" spans="1:46" x14ac:dyDescent="0.25">
      <c r="A1215" t="s">
        <v>4138</v>
      </c>
      <c r="B1215">
        <v>1948</v>
      </c>
      <c r="C1215" t="s">
        <v>225</v>
      </c>
      <c r="D1215">
        <v>2716</v>
      </c>
      <c r="E1215" t="s">
        <v>1453</v>
      </c>
      <c r="F1215" t="s">
        <v>2945</v>
      </c>
      <c r="G1215" t="s">
        <v>2903</v>
      </c>
      <c r="H1215" t="s">
        <v>2904</v>
      </c>
      <c r="I1215" t="s">
        <v>2895</v>
      </c>
      <c r="J1215">
        <v>81.865618367702993</v>
      </c>
      <c r="K1215">
        <v>1</v>
      </c>
      <c r="L1215">
        <v>1</v>
      </c>
      <c r="M1215">
        <v>1</v>
      </c>
      <c r="N1215">
        <v>625667.94073080295</v>
      </c>
      <c r="O1215">
        <v>122525.251036564</v>
      </c>
      <c r="P1215">
        <v>156849.805547325</v>
      </c>
      <c r="Q1215">
        <v>41365.650095879602</v>
      </c>
      <c r="R1215">
        <v>22567.436848247798</v>
      </c>
      <c r="S1215">
        <v>27265.138184173102</v>
      </c>
      <c r="T1215">
        <v>706506.5</v>
      </c>
      <c r="U1215">
        <v>262469.584258819</v>
      </c>
      <c r="V1215">
        <v>860833.71179197298</v>
      </c>
      <c r="W1215">
        <v>108142.37246684699</v>
      </c>
      <c r="X1215">
        <v>0</v>
      </c>
      <c r="Y1215">
        <v>0</v>
      </c>
      <c r="Z1215">
        <v>0</v>
      </c>
      <c r="AA1215">
        <v>0</v>
      </c>
      <c r="AB1215">
        <v>0</v>
      </c>
      <c r="AC1215">
        <v>27265.138184173102</v>
      </c>
      <c r="AD1215">
        <v>0</v>
      </c>
      <c r="AE1215">
        <v>0</v>
      </c>
      <c r="AF1215">
        <v>0</v>
      </c>
      <c r="AG1215">
        <v>0</v>
      </c>
      <c r="AH1215">
        <v>0</v>
      </c>
      <c r="AI1215">
        <v>0</v>
      </c>
      <c r="AJ1215">
        <v>996241.22244299296</v>
      </c>
      <c r="AK1215" s="63">
        <v>12169.226133104299</v>
      </c>
      <c r="AL1215">
        <v>396.07192657172499</v>
      </c>
      <c r="AM1215">
        <v>78891.171681099702</v>
      </c>
      <c r="AN1215">
        <v>3539.1502344932701</v>
      </c>
      <c r="AO1215">
        <v>14854.086515189299</v>
      </c>
      <c r="AP1215">
        <v>396.07192657172499</v>
      </c>
      <c r="AQ1215">
        <v>78891.171681099702</v>
      </c>
      <c r="AR1215">
        <v>12169.226133104299</v>
      </c>
      <c r="AS1215">
        <v>14543.573585693301</v>
      </c>
      <c r="AT1215">
        <v>0</v>
      </c>
    </row>
    <row r="1216" spans="1:46" x14ac:dyDescent="0.25">
      <c r="A1216" t="s">
        <v>4139</v>
      </c>
      <c r="B1216">
        <v>1948</v>
      </c>
      <c r="C1216" t="s">
        <v>225</v>
      </c>
      <c r="D1216">
        <v>4602</v>
      </c>
      <c r="E1216" t="s">
        <v>1454</v>
      </c>
      <c r="F1216" t="s">
        <v>2906</v>
      </c>
      <c r="G1216" t="s">
        <v>2893</v>
      </c>
      <c r="H1216" t="s">
        <v>2894</v>
      </c>
      <c r="I1216" t="s">
        <v>2895</v>
      </c>
      <c r="J1216">
        <v>194.774647887322</v>
      </c>
      <c r="K1216">
        <v>1</v>
      </c>
      <c r="L1216">
        <v>1</v>
      </c>
      <c r="M1216">
        <v>1</v>
      </c>
      <c r="N1216">
        <v>120384.02874071999</v>
      </c>
      <c r="O1216">
        <v>105660.305052772</v>
      </c>
      <c r="P1216">
        <v>246313.624630078</v>
      </c>
      <c r="Q1216">
        <v>98417.138875893303</v>
      </c>
      <c r="R1216">
        <v>53692.4371119262</v>
      </c>
      <c r="S1216">
        <v>64869.2063323689</v>
      </c>
      <c r="T1216">
        <v>0</v>
      </c>
      <c r="U1216">
        <v>624467.53441139101</v>
      </c>
      <c r="V1216">
        <v>549876.40862163506</v>
      </c>
      <c r="W1216">
        <v>74591.125789755402</v>
      </c>
      <c r="X1216">
        <v>0</v>
      </c>
      <c r="Y1216">
        <v>0</v>
      </c>
      <c r="Z1216">
        <v>0</v>
      </c>
      <c r="AA1216">
        <v>0</v>
      </c>
      <c r="AB1216">
        <v>0</v>
      </c>
      <c r="AC1216">
        <v>64869.2063323689</v>
      </c>
      <c r="AD1216">
        <v>0</v>
      </c>
      <c r="AE1216">
        <v>0</v>
      </c>
      <c r="AF1216">
        <v>0</v>
      </c>
      <c r="AG1216">
        <v>0</v>
      </c>
      <c r="AH1216">
        <v>0</v>
      </c>
      <c r="AI1216">
        <v>0</v>
      </c>
      <c r="AJ1216">
        <v>689336.74074376002</v>
      </c>
      <c r="AK1216" s="63">
        <v>3539.1502344932701</v>
      </c>
      <c r="AL1216">
        <v>396.07192657172499</v>
      </c>
      <c r="AM1216">
        <v>78891.171681099702</v>
      </c>
      <c r="AN1216">
        <v>3539.1502344932701</v>
      </c>
      <c r="AO1216">
        <v>14854.086515189299</v>
      </c>
      <c r="AP1216">
        <v>396.07192657172499</v>
      </c>
      <c r="AQ1216">
        <v>69679.580315536805</v>
      </c>
      <c r="AR1216">
        <v>3539.1502344932701</v>
      </c>
      <c r="AS1216">
        <v>14854.086515189299</v>
      </c>
      <c r="AT1216">
        <v>0</v>
      </c>
    </row>
    <row r="1217" spans="1:46" x14ac:dyDescent="0.25">
      <c r="A1217" t="s">
        <v>4140</v>
      </c>
      <c r="B1217">
        <v>1948</v>
      </c>
      <c r="C1217" t="s">
        <v>225</v>
      </c>
      <c r="D1217">
        <v>185</v>
      </c>
      <c r="E1217" t="s">
        <v>1455</v>
      </c>
      <c r="F1217" t="s">
        <v>2892</v>
      </c>
      <c r="G1217" t="s">
        <v>2903</v>
      </c>
      <c r="H1217" t="s">
        <v>2904</v>
      </c>
      <c r="I1217" t="s">
        <v>2895</v>
      </c>
      <c r="J1217">
        <v>822.20899280590902</v>
      </c>
      <c r="K1217">
        <v>1</v>
      </c>
      <c r="L1217">
        <v>1</v>
      </c>
      <c r="M1217">
        <v>1</v>
      </c>
      <c r="N1217">
        <v>5798833.8958831904</v>
      </c>
      <c r="O1217">
        <v>3079458.94918341</v>
      </c>
      <c r="P1217">
        <v>1867524.0371722099</v>
      </c>
      <c r="Q1217">
        <v>421598.80997969199</v>
      </c>
      <c r="R1217">
        <v>516606.66149146901</v>
      </c>
      <c r="S1217">
        <v>273834.635981531</v>
      </c>
      <c r="T1217">
        <v>9047935.8399999999</v>
      </c>
      <c r="U1217">
        <v>2636086.5137099698</v>
      </c>
      <c r="V1217">
        <v>9561863.6011235602</v>
      </c>
      <c r="W1217">
        <v>2122158.7525864202</v>
      </c>
      <c r="X1217">
        <v>0</v>
      </c>
      <c r="Y1217">
        <v>0</v>
      </c>
      <c r="Z1217">
        <v>0</v>
      </c>
      <c r="AA1217">
        <v>0</v>
      </c>
      <c r="AB1217">
        <v>0</v>
      </c>
      <c r="AC1217">
        <v>273834.635981531</v>
      </c>
      <c r="AD1217">
        <v>0</v>
      </c>
      <c r="AE1217">
        <v>0</v>
      </c>
      <c r="AF1217">
        <v>0</v>
      </c>
      <c r="AG1217">
        <v>0</v>
      </c>
      <c r="AH1217">
        <v>0</v>
      </c>
      <c r="AI1217">
        <v>0</v>
      </c>
      <c r="AJ1217">
        <v>11957856.9896915</v>
      </c>
      <c r="AK1217" s="63">
        <v>14543.573585693301</v>
      </c>
      <c r="AL1217">
        <v>396.07192657172499</v>
      </c>
      <c r="AM1217">
        <v>78891.171681099702</v>
      </c>
      <c r="AN1217">
        <v>3539.1502344932701</v>
      </c>
      <c r="AO1217">
        <v>14854.086515189299</v>
      </c>
      <c r="AP1217">
        <v>396.07192657172499</v>
      </c>
      <c r="AQ1217">
        <v>78891.171681099702</v>
      </c>
      <c r="AR1217">
        <v>12169.226133104299</v>
      </c>
      <c r="AS1217">
        <v>14543.573585693301</v>
      </c>
      <c r="AT1217">
        <v>0</v>
      </c>
    </row>
    <row r="1218" spans="1:46" x14ac:dyDescent="0.25">
      <c r="A1218" t="s">
        <v>4141</v>
      </c>
      <c r="B1218">
        <v>1948</v>
      </c>
      <c r="C1218" t="s">
        <v>225</v>
      </c>
      <c r="D1218">
        <v>184</v>
      </c>
      <c r="E1218" t="s">
        <v>1456</v>
      </c>
      <c r="F1218" t="s">
        <v>2892</v>
      </c>
      <c r="G1218" t="s">
        <v>2911</v>
      </c>
      <c r="H1218" t="s">
        <v>2894</v>
      </c>
      <c r="I1218" t="s">
        <v>2895</v>
      </c>
      <c r="J1218">
        <v>634.64969818910595</v>
      </c>
      <c r="K1218">
        <v>1</v>
      </c>
      <c r="L1218">
        <v>1</v>
      </c>
      <c r="M1218">
        <v>1</v>
      </c>
      <c r="N1218">
        <v>4281911.39802178</v>
      </c>
      <c r="O1218">
        <v>1426764.7702266299</v>
      </c>
      <c r="P1218">
        <v>1364943.4077413799</v>
      </c>
      <c r="Q1218">
        <v>322276.50684429402</v>
      </c>
      <c r="R1218">
        <v>175270.33043435201</v>
      </c>
      <c r="S1218">
        <v>211368.484898617</v>
      </c>
      <c r="T1218">
        <v>5536414.2699999996</v>
      </c>
      <c r="U1218">
        <v>2034752.1432684399</v>
      </c>
      <c r="V1218">
        <v>6906300.6063877</v>
      </c>
      <c r="W1218">
        <v>664865.80688074802</v>
      </c>
      <c r="X1218">
        <v>0</v>
      </c>
      <c r="Y1218">
        <v>0</v>
      </c>
      <c r="Z1218">
        <v>0</v>
      </c>
      <c r="AA1218">
        <v>0</v>
      </c>
      <c r="AB1218">
        <v>0</v>
      </c>
      <c r="AC1218">
        <v>211368.484898617</v>
      </c>
      <c r="AD1218">
        <v>0</v>
      </c>
      <c r="AE1218">
        <v>0</v>
      </c>
      <c r="AF1218">
        <v>0</v>
      </c>
      <c r="AG1218">
        <v>0</v>
      </c>
      <c r="AH1218">
        <v>0</v>
      </c>
      <c r="AI1218">
        <v>0</v>
      </c>
      <c r="AJ1218">
        <v>7782534.8981670598</v>
      </c>
      <c r="AK1218" s="63">
        <v>12262.725280376801</v>
      </c>
      <c r="AL1218">
        <v>396.07192657172499</v>
      </c>
      <c r="AM1218">
        <v>78891.171681099702</v>
      </c>
      <c r="AN1218">
        <v>3539.1502344932701</v>
      </c>
      <c r="AO1218">
        <v>14854.086515189299</v>
      </c>
      <c r="AP1218">
        <v>3712.8033307938799</v>
      </c>
      <c r="AQ1218">
        <v>25435.7452526624</v>
      </c>
      <c r="AR1218">
        <v>12262.725280376801</v>
      </c>
      <c r="AS1218">
        <v>12262.725280376801</v>
      </c>
      <c r="AT1218">
        <v>0</v>
      </c>
    </row>
    <row r="1219" spans="1:46" x14ac:dyDescent="0.25">
      <c r="A1219" t="s">
        <v>4142</v>
      </c>
      <c r="B1219">
        <v>1948</v>
      </c>
      <c r="C1219" t="s">
        <v>225</v>
      </c>
      <c r="D1219">
        <v>1948</v>
      </c>
      <c r="E1219" t="s">
        <v>225</v>
      </c>
      <c r="F1219" t="s">
        <v>1871</v>
      </c>
      <c r="G1219" t="s">
        <v>1871</v>
      </c>
      <c r="H1219" t="s">
        <v>2899</v>
      </c>
      <c r="I1219" t="s">
        <v>2895</v>
      </c>
      <c r="J1219">
        <v>73.095173782355005</v>
      </c>
      <c r="K1219">
        <v>1</v>
      </c>
      <c r="L1219">
        <v>1</v>
      </c>
      <c r="M1219">
        <v>1</v>
      </c>
      <c r="N1219">
        <v>45177.807260180598</v>
      </c>
      <c r="O1219">
        <v>39652.277354889397</v>
      </c>
      <c r="P1219">
        <v>92436.759057641393</v>
      </c>
      <c r="Q1219">
        <v>36934.056599898198</v>
      </c>
      <c r="R1219">
        <v>20149.737473867001</v>
      </c>
      <c r="S1219">
        <v>24344.163685671301</v>
      </c>
      <c r="T1219">
        <v>0</v>
      </c>
      <c r="U1219">
        <v>234350.63774647599</v>
      </c>
      <c r="V1219">
        <v>206358.02494310099</v>
      </c>
      <c r="W1219">
        <v>27992.612803375901</v>
      </c>
      <c r="X1219">
        <v>0</v>
      </c>
      <c r="Y1219">
        <v>0</v>
      </c>
      <c r="Z1219">
        <v>0</v>
      </c>
      <c r="AA1219">
        <v>0</v>
      </c>
      <c r="AB1219">
        <v>0</v>
      </c>
      <c r="AC1219">
        <v>24344.163685671301</v>
      </c>
      <c r="AD1219">
        <v>0</v>
      </c>
      <c r="AE1219">
        <v>0</v>
      </c>
      <c r="AF1219">
        <v>0</v>
      </c>
      <c r="AG1219">
        <v>0</v>
      </c>
      <c r="AH1219">
        <v>0</v>
      </c>
      <c r="AI1219">
        <v>0</v>
      </c>
      <c r="AJ1219">
        <v>258694.801432148</v>
      </c>
      <c r="AK1219" s="63">
        <v>3539.1502344932701</v>
      </c>
      <c r="AL1219">
        <v>396.07192657172499</v>
      </c>
      <c r="AM1219">
        <v>78891.171681099702</v>
      </c>
      <c r="AN1219">
        <v>3539.1502344932701</v>
      </c>
      <c r="AO1219">
        <v>14854.086515189299</v>
      </c>
      <c r="AP1219">
        <v>539.66620917061095</v>
      </c>
      <c r="AQ1219">
        <v>36189.915802998497</v>
      </c>
      <c r="AR1219">
        <v>3539.1502344932701</v>
      </c>
      <c r="AS1219">
        <v>3539.1502344932701</v>
      </c>
      <c r="AT1219">
        <v>0</v>
      </c>
    </row>
    <row r="1220" spans="1:46" x14ac:dyDescent="0.25">
      <c r="A1220" t="s">
        <v>4143</v>
      </c>
      <c r="B1220">
        <v>2144</v>
      </c>
      <c r="C1220" t="s">
        <v>226</v>
      </c>
      <c r="D1220">
        <v>778</v>
      </c>
      <c r="E1220" t="s">
        <v>1457</v>
      </c>
      <c r="F1220" t="s">
        <v>2892</v>
      </c>
      <c r="G1220" t="s">
        <v>2893</v>
      </c>
      <c r="H1220" t="s">
        <v>2894</v>
      </c>
      <c r="I1220" t="s">
        <v>2895</v>
      </c>
      <c r="J1220">
        <v>104.682141228776</v>
      </c>
      <c r="K1220">
        <v>3</v>
      </c>
      <c r="L1220">
        <v>1</v>
      </c>
      <c r="M1220">
        <v>1</v>
      </c>
      <c r="N1220">
        <v>1301973.5540511999</v>
      </c>
      <c r="O1220">
        <v>302706.50634309201</v>
      </c>
      <c r="P1220">
        <v>284980.32078879297</v>
      </c>
      <c r="Q1220">
        <v>144724.045092819</v>
      </c>
      <c r="R1220">
        <v>53094.570866692302</v>
      </c>
      <c r="S1220">
        <v>78167.689773758902</v>
      </c>
      <c r="T1220">
        <v>1453420.47</v>
      </c>
      <c r="U1220">
        <v>634058.52714259794</v>
      </c>
      <c r="V1220">
        <v>1901299.1906910299</v>
      </c>
      <c r="W1220">
        <v>186179.80645156899</v>
      </c>
      <c r="X1220">
        <v>0</v>
      </c>
      <c r="Y1220">
        <v>0</v>
      </c>
      <c r="Z1220">
        <v>0</v>
      </c>
      <c r="AA1220">
        <v>0</v>
      </c>
      <c r="AB1220">
        <v>0</v>
      </c>
      <c r="AC1220">
        <v>12755.675982885499</v>
      </c>
      <c r="AD1220">
        <v>65412.013790873403</v>
      </c>
      <c r="AE1220">
        <v>0</v>
      </c>
      <c r="AF1220">
        <v>0</v>
      </c>
      <c r="AG1220">
        <v>0</v>
      </c>
      <c r="AH1220">
        <v>0</v>
      </c>
      <c r="AI1220">
        <v>0</v>
      </c>
      <c r="AJ1220">
        <v>2165646.6869163602</v>
      </c>
      <c r="AK1220" s="63">
        <v>20687.8332970232</v>
      </c>
      <c r="AL1220">
        <v>396.07192657172499</v>
      </c>
      <c r="AM1220">
        <v>78891.171681099702</v>
      </c>
      <c r="AN1220">
        <v>17581.3387440935</v>
      </c>
      <c r="AO1220">
        <v>20687.8332970232</v>
      </c>
      <c r="AP1220">
        <v>396.07192657172499</v>
      </c>
      <c r="AQ1220">
        <v>69679.580315536805</v>
      </c>
      <c r="AR1220">
        <v>20687.8332970232</v>
      </c>
      <c r="AS1220">
        <v>20687.8332970232</v>
      </c>
      <c r="AT1220">
        <v>0</v>
      </c>
    </row>
    <row r="1221" spans="1:46" x14ac:dyDescent="0.25">
      <c r="A1221" t="s">
        <v>4144</v>
      </c>
      <c r="B1221">
        <v>2144</v>
      </c>
      <c r="C1221" t="s">
        <v>226</v>
      </c>
      <c r="D1221">
        <v>779</v>
      </c>
      <c r="E1221" t="s">
        <v>1458</v>
      </c>
      <c r="F1221" t="s">
        <v>2892</v>
      </c>
      <c r="G1221" t="s">
        <v>2903</v>
      </c>
      <c r="H1221" t="s">
        <v>2904</v>
      </c>
      <c r="I1221" t="s">
        <v>2895</v>
      </c>
      <c r="J1221">
        <v>141.73230488041099</v>
      </c>
      <c r="K1221">
        <v>1</v>
      </c>
      <c r="L1221">
        <v>1</v>
      </c>
      <c r="M1221">
        <v>1</v>
      </c>
      <c r="N1221">
        <v>995357.44594879902</v>
      </c>
      <c r="O1221">
        <v>666008.943656908</v>
      </c>
      <c r="P1221">
        <v>456811.09921120701</v>
      </c>
      <c r="Q1221">
        <v>195946.24490718101</v>
      </c>
      <c r="R1221">
        <v>71886.339133307803</v>
      </c>
      <c r="S1221">
        <v>105833.59022624099</v>
      </c>
      <c r="T1221">
        <v>1527539.13</v>
      </c>
      <c r="U1221">
        <v>858470.94285740203</v>
      </c>
      <c r="V1221">
        <v>1981684.98930897</v>
      </c>
      <c r="W1221">
        <v>404325.08354843099</v>
      </c>
      <c r="X1221">
        <v>0</v>
      </c>
      <c r="Y1221">
        <v>0</v>
      </c>
      <c r="Z1221">
        <v>0</v>
      </c>
      <c r="AA1221">
        <v>0</v>
      </c>
      <c r="AB1221">
        <v>0</v>
      </c>
      <c r="AC1221">
        <v>17270.294017114498</v>
      </c>
      <c r="AD1221">
        <v>88563.296209126594</v>
      </c>
      <c r="AE1221">
        <v>0</v>
      </c>
      <c r="AF1221">
        <v>0</v>
      </c>
      <c r="AG1221">
        <v>0</v>
      </c>
      <c r="AH1221">
        <v>0</v>
      </c>
      <c r="AI1221">
        <v>0</v>
      </c>
      <c r="AJ1221">
        <v>2491843.6630836399</v>
      </c>
      <c r="AK1221" s="63">
        <v>17581.3387440935</v>
      </c>
      <c r="AL1221">
        <v>396.07192657172499</v>
      </c>
      <c r="AM1221">
        <v>78891.171681099702</v>
      </c>
      <c r="AN1221">
        <v>17581.3387440935</v>
      </c>
      <c r="AO1221">
        <v>20687.8332970232</v>
      </c>
      <c r="AP1221">
        <v>396.07192657172499</v>
      </c>
      <c r="AQ1221">
        <v>78891.171681099702</v>
      </c>
      <c r="AR1221">
        <v>17581.3387440935</v>
      </c>
      <c r="AS1221">
        <v>17581.3387440935</v>
      </c>
      <c r="AT1221">
        <v>0</v>
      </c>
    </row>
    <row r="1222" spans="1:46" x14ac:dyDescent="0.25">
      <c r="A1222" t="s">
        <v>4145</v>
      </c>
      <c r="B1222">
        <v>2209</v>
      </c>
      <c r="C1222" t="s">
        <v>227</v>
      </c>
      <c r="D1222">
        <v>1060</v>
      </c>
      <c r="E1222" t="s">
        <v>1459</v>
      </c>
      <c r="F1222" t="s">
        <v>2892</v>
      </c>
      <c r="G1222" t="s">
        <v>2893</v>
      </c>
      <c r="H1222" t="s">
        <v>2894</v>
      </c>
      <c r="I1222" t="s">
        <v>2895</v>
      </c>
      <c r="J1222">
        <v>224.99999999999099</v>
      </c>
      <c r="K1222">
        <v>3</v>
      </c>
      <c r="L1222">
        <v>1</v>
      </c>
      <c r="M1222">
        <v>1</v>
      </c>
      <c r="N1222">
        <v>1560435.4683056199</v>
      </c>
      <c r="O1222">
        <v>363455.43196915498</v>
      </c>
      <c r="P1222">
        <v>509508.45790122601</v>
      </c>
      <c r="Q1222">
        <v>170249.02196877601</v>
      </c>
      <c r="R1222">
        <v>53627.838192458599</v>
      </c>
      <c r="S1222">
        <v>99368.6695088782</v>
      </c>
      <c r="T1222">
        <v>2053102.99</v>
      </c>
      <c r="U1222">
        <v>604173.22833723098</v>
      </c>
      <c r="V1222">
        <v>2298814.2872314402</v>
      </c>
      <c r="W1222">
        <v>358461.93110579002</v>
      </c>
      <c r="X1222">
        <v>0</v>
      </c>
      <c r="Y1222">
        <v>0</v>
      </c>
      <c r="Z1222">
        <v>0</v>
      </c>
      <c r="AA1222">
        <v>0</v>
      </c>
      <c r="AB1222">
        <v>0</v>
      </c>
      <c r="AC1222">
        <v>99368.6695088782</v>
      </c>
      <c r="AD1222">
        <v>0</v>
      </c>
      <c r="AE1222">
        <v>0</v>
      </c>
      <c r="AF1222">
        <v>0</v>
      </c>
      <c r="AG1222">
        <v>0</v>
      </c>
      <c r="AH1222">
        <v>0</v>
      </c>
      <c r="AI1222">
        <v>0</v>
      </c>
      <c r="AJ1222">
        <v>2756644.8878461099</v>
      </c>
      <c r="AK1222" s="63">
        <v>12251.7550570943</v>
      </c>
      <c r="AL1222">
        <v>396.07192657172499</v>
      </c>
      <c r="AM1222">
        <v>78891.171681099702</v>
      </c>
      <c r="AN1222">
        <v>10817.7515671818</v>
      </c>
      <c r="AO1222">
        <v>12251.7550570943</v>
      </c>
      <c r="AP1222">
        <v>396.07192657172499</v>
      </c>
      <c r="AQ1222">
        <v>69679.580315536805</v>
      </c>
      <c r="AR1222">
        <v>12251.7550570943</v>
      </c>
      <c r="AS1222">
        <v>12251.7550570943</v>
      </c>
      <c r="AT1222">
        <v>0</v>
      </c>
    </row>
    <row r="1223" spans="1:46" x14ac:dyDescent="0.25">
      <c r="A1223" t="s">
        <v>4146</v>
      </c>
      <c r="B1223">
        <v>2209</v>
      </c>
      <c r="C1223" t="s">
        <v>227</v>
      </c>
      <c r="D1223">
        <v>1061</v>
      </c>
      <c r="E1223" t="s">
        <v>1460</v>
      </c>
      <c r="F1223" t="s">
        <v>2892</v>
      </c>
      <c r="G1223" t="s">
        <v>2907</v>
      </c>
      <c r="H1223" t="s">
        <v>2904</v>
      </c>
      <c r="I1223" t="s">
        <v>2895</v>
      </c>
      <c r="J1223">
        <v>306.93268573729</v>
      </c>
      <c r="K1223">
        <v>1</v>
      </c>
      <c r="L1223">
        <v>1</v>
      </c>
      <c r="M1223">
        <v>1</v>
      </c>
      <c r="N1223">
        <v>1549169.8516943899</v>
      </c>
      <c r="O1223">
        <v>599843.25803084497</v>
      </c>
      <c r="P1223">
        <v>710290.07209877402</v>
      </c>
      <c r="Q1223">
        <v>232244.398031224</v>
      </c>
      <c r="R1223">
        <v>93220.661807541401</v>
      </c>
      <c r="S1223">
        <v>135553.30049112201</v>
      </c>
      <c r="T1223">
        <v>2360588.19</v>
      </c>
      <c r="U1223">
        <v>824180.05166276905</v>
      </c>
      <c r="V1223">
        <v>2905800.6727685598</v>
      </c>
      <c r="W1223">
        <v>278967.56889420998</v>
      </c>
      <c r="X1223">
        <v>0</v>
      </c>
      <c r="Y1223">
        <v>0</v>
      </c>
      <c r="Z1223">
        <v>0</v>
      </c>
      <c r="AA1223">
        <v>0</v>
      </c>
      <c r="AB1223">
        <v>0</v>
      </c>
      <c r="AC1223">
        <v>135553.30049112201</v>
      </c>
      <c r="AD1223">
        <v>0</v>
      </c>
      <c r="AE1223">
        <v>0</v>
      </c>
      <c r="AF1223">
        <v>0</v>
      </c>
      <c r="AG1223">
        <v>0</v>
      </c>
      <c r="AH1223">
        <v>0</v>
      </c>
      <c r="AI1223">
        <v>0</v>
      </c>
      <c r="AJ1223">
        <v>3320321.5421538898</v>
      </c>
      <c r="AK1223" s="63">
        <v>10817.7515671818</v>
      </c>
      <c r="AL1223">
        <v>396.07192657172499</v>
      </c>
      <c r="AM1223">
        <v>78891.171681099702</v>
      </c>
      <c r="AN1223">
        <v>10817.7515671818</v>
      </c>
      <c r="AO1223">
        <v>12251.7550570943</v>
      </c>
      <c r="AP1223">
        <v>396.07192657172499</v>
      </c>
      <c r="AQ1223">
        <v>59280.106098625802</v>
      </c>
      <c r="AR1223">
        <v>10817.7515671818</v>
      </c>
      <c r="AS1223">
        <v>10817.7515671818</v>
      </c>
      <c r="AT1223">
        <v>0</v>
      </c>
    </row>
    <row r="1224" spans="1:46" x14ac:dyDescent="0.25">
      <c r="A1224" t="s">
        <v>4147</v>
      </c>
      <c r="B1224">
        <v>2018</v>
      </c>
      <c r="C1224" t="s">
        <v>228</v>
      </c>
      <c r="D1224">
        <v>349</v>
      </c>
      <c r="E1224" t="s">
        <v>1461</v>
      </c>
      <c r="F1224" t="s">
        <v>2892</v>
      </c>
      <c r="G1224" t="s">
        <v>2893</v>
      </c>
      <c r="H1224" t="s">
        <v>2894</v>
      </c>
      <c r="I1224" t="s">
        <v>2895</v>
      </c>
      <c r="J1224">
        <v>3.7230769230749998</v>
      </c>
      <c r="K1224">
        <v>0</v>
      </c>
      <c r="L1224">
        <v>0</v>
      </c>
      <c r="M1224">
        <v>2</v>
      </c>
      <c r="N1224">
        <v>104811.86</v>
      </c>
      <c r="O1224">
        <v>14671.95</v>
      </c>
      <c r="P1224">
        <v>63018.53</v>
      </c>
      <c r="Q1224">
        <v>39797.74</v>
      </c>
      <c r="R1224">
        <v>0</v>
      </c>
      <c r="S1224">
        <v>25530.48</v>
      </c>
      <c r="T1224">
        <v>222300.08</v>
      </c>
      <c r="U1224">
        <v>0</v>
      </c>
      <c r="V1224">
        <v>209911.58</v>
      </c>
      <c r="W1224">
        <v>12388.5</v>
      </c>
      <c r="X1224">
        <v>0</v>
      </c>
      <c r="Y1224">
        <v>0</v>
      </c>
      <c r="Z1224">
        <v>0</v>
      </c>
      <c r="AA1224">
        <v>0</v>
      </c>
      <c r="AB1224">
        <v>0</v>
      </c>
      <c r="AC1224">
        <v>25530.48</v>
      </c>
      <c r="AD1224">
        <v>0</v>
      </c>
      <c r="AE1224">
        <v>0</v>
      </c>
      <c r="AF1224">
        <v>0</v>
      </c>
      <c r="AG1224">
        <v>0</v>
      </c>
      <c r="AH1224">
        <v>0</v>
      </c>
      <c r="AI1224">
        <v>0</v>
      </c>
      <c r="AJ1224">
        <v>247830.56</v>
      </c>
      <c r="AK1224" s="63">
        <v>66566.059504166595</v>
      </c>
      <c r="AL1224">
        <v>396.07192657172499</v>
      </c>
      <c r="AM1224">
        <v>78891.171681099702</v>
      </c>
      <c r="AN1224">
        <v>66566.059504166595</v>
      </c>
      <c r="AO1224">
        <v>66566.059504166595</v>
      </c>
      <c r="AP1224">
        <v>396.07192657172499</v>
      </c>
      <c r="AQ1224">
        <v>69679.580315536805</v>
      </c>
      <c r="AR1224">
        <v>66566.059504166595</v>
      </c>
      <c r="AS1224">
        <v>66566.059504166595</v>
      </c>
      <c r="AT1224">
        <v>0</v>
      </c>
    </row>
    <row r="1225" spans="1:46" x14ac:dyDescent="0.25">
      <c r="A1225" t="s">
        <v>4148</v>
      </c>
      <c r="B1225">
        <v>2003</v>
      </c>
      <c r="C1225" t="s">
        <v>229</v>
      </c>
      <c r="D1225">
        <v>318</v>
      </c>
      <c r="E1225" t="s">
        <v>1462</v>
      </c>
      <c r="F1225" t="s">
        <v>2892</v>
      </c>
      <c r="G1225" t="s">
        <v>2893</v>
      </c>
      <c r="H1225" t="s">
        <v>2894</v>
      </c>
      <c r="I1225" t="s">
        <v>2895</v>
      </c>
      <c r="J1225">
        <v>351.81944444439199</v>
      </c>
      <c r="K1225">
        <v>1</v>
      </c>
      <c r="L1225">
        <v>2</v>
      </c>
      <c r="M1225">
        <v>2</v>
      </c>
      <c r="N1225">
        <v>2466566.6510484298</v>
      </c>
      <c r="O1225">
        <v>509993.294088631</v>
      </c>
      <c r="P1225">
        <v>692839.980640169</v>
      </c>
      <c r="Q1225">
        <v>165874.16068940601</v>
      </c>
      <c r="R1225">
        <v>102380.41292731999</v>
      </c>
      <c r="S1225">
        <v>162766.05886409999</v>
      </c>
      <c r="T1225">
        <v>3116015</v>
      </c>
      <c r="U1225">
        <v>821639.49939395103</v>
      </c>
      <c r="V1225">
        <v>3350726.14771148</v>
      </c>
      <c r="W1225">
        <v>586928.351682471</v>
      </c>
      <c r="X1225">
        <v>0</v>
      </c>
      <c r="Y1225">
        <v>0</v>
      </c>
      <c r="Z1225">
        <v>0</v>
      </c>
      <c r="AA1225">
        <v>0</v>
      </c>
      <c r="AB1225">
        <v>0</v>
      </c>
      <c r="AC1225">
        <v>149204.19780227801</v>
      </c>
      <c r="AD1225">
        <v>13561.861061821601</v>
      </c>
      <c r="AE1225">
        <v>0</v>
      </c>
      <c r="AF1225">
        <v>0</v>
      </c>
      <c r="AG1225">
        <v>0</v>
      </c>
      <c r="AH1225">
        <v>0</v>
      </c>
      <c r="AI1225">
        <v>0</v>
      </c>
      <c r="AJ1225">
        <v>4100420.5582580501</v>
      </c>
      <c r="AK1225" s="63">
        <v>11654.900327449501</v>
      </c>
      <c r="AL1225">
        <v>396.07192657172499</v>
      </c>
      <c r="AM1225">
        <v>78891.171681099702</v>
      </c>
      <c r="AN1225">
        <v>2798.0419325960402</v>
      </c>
      <c r="AO1225">
        <v>13401.0454499565</v>
      </c>
      <c r="AP1225">
        <v>396.07192657172499</v>
      </c>
      <c r="AQ1225">
        <v>69679.580315536805</v>
      </c>
      <c r="AR1225">
        <v>10713.9828087282</v>
      </c>
      <c r="AS1225">
        <v>11654.900327449501</v>
      </c>
      <c r="AT1225">
        <v>0</v>
      </c>
    </row>
    <row r="1226" spans="1:46" x14ac:dyDescent="0.25">
      <c r="A1226" t="s">
        <v>4149</v>
      </c>
      <c r="B1226">
        <v>2003</v>
      </c>
      <c r="C1226" t="s">
        <v>229</v>
      </c>
      <c r="D1226">
        <v>321</v>
      </c>
      <c r="E1226" t="s">
        <v>1463</v>
      </c>
      <c r="F1226" t="s">
        <v>2892</v>
      </c>
      <c r="G1226" t="s">
        <v>2903</v>
      </c>
      <c r="H1226" t="s">
        <v>2904</v>
      </c>
      <c r="I1226" t="s">
        <v>2895</v>
      </c>
      <c r="J1226">
        <v>383.91546257011601</v>
      </c>
      <c r="K1226">
        <v>1</v>
      </c>
      <c r="L1226">
        <v>1</v>
      </c>
      <c r="M1226">
        <v>2</v>
      </c>
      <c r="N1226">
        <v>2551496.4753449201</v>
      </c>
      <c r="O1226">
        <v>1340016.3538792101</v>
      </c>
      <c r="P1226">
        <v>783013.66438673798</v>
      </c>
      <c r="Q1226">
        <v>181006.6388743</v>
      </c>
      <c r="R1226">
        <v>111720.441288242</v>
      </c>
      <c r="S1226">
        <v>177614.989069776</v>
      </c>
      <c r="T1226">
        <v>4070657</v>
      </c>
      <c r="U1226">
        <v>896596.57377341099</v>
      </c>
      <c r="V1226">
        <v>4314827.2498371303</v>
      </c>
      <c r="W1226">
        <v>652426.32393627998</v>
      </c>
      <c r="X1226">
        <v>0</v>
      </c>
      <c r="Y1226">
        <v>0</v>
      </c>
      <c r="Z1226">
        <v>0</v>
      </c>
      <c r="AA1226">
        <v>0</v>
      </c>
      <c r="AB1226">
        <v>0</v>
      </c>
      <c r="AC1226">
        <v>162815.89753268601</v>
      </c>
      <c r="AD1226">
        <v>14799.0915370905</v>
      </c>
      <c r="AE1226">
        <v>0</v>
      </c>
      <c r="AF1226">
        <v>0</v>
      </c>
      <c r="AG1226">
        <v>0</v>
      </c>
      <c r="AH1226">
        <v>0</v>
      </c>
      <c r="AI1226">
        <v>0</v>
      </c>
      <c r="AJ1226">
        <v>5144868.5628431803</v>
      </c>
      <c r="AK1226" s="63">
        <v>13401.0454499565</v>
      </c>
      <c r="AL1226">
        <v>396.07192657172499</v>
      </c>
      <c r="AM1226">
        <v>78891.171681099702</v>
      </c>
      <c r="AN1226">
        <v>2798.0419325960402</v>
      </c>
      <c r="AO1226">
        <v>13401.0454499565</v>
      </c>
      <c r="AP1226">
        <v>396.07192657172499</v>
      </c>
      <c r="AQ1226">
        <v>78891.171681099702</v>
      </c>
      <c r="AR1226">
        <v>13401.0454499565</v>
      </c>
      <c r="AS1226">
        <v>13401.0454499565</v>
      </c>
      <c r="AT1226">
        <v>0</v>
      </c>
    </row>
    <row r="1227" spans="1:46" x14ac:dyDescent="0.25">
      <c r="A1227" t="s">
        <v>4150</v>
      </c>
      <c r="B1227">
        <v>2003</v>
      </c>
      <c r="C1227" t="s">
        <v>229</v>
      </c>
      <c r="D1227">
        <v>319</v>
      </c>
      <c r="E1227" t="s">
        <v>1464</v>
      </c>
      <c r="F1227" t="s">
        <v>2892</v>
      </c>
      <c r="G1227" t="s">
        <v>2911</v>
      </c>
      <c r="H1227" t="s">
        <v>2894</v>
      </c>
      <c r="I1227" t="s">
        <v>2895</v>
      </c>
      <c r="J1227">
        <v>320.270270270254</v>
      </c>
      <c r="K1227">
        <v>1</v>
      </c>
      <c r="L1227">
        <v>1</v>
      </c>
      <c r="M1227">
        <v>2</v>
      </c>
      <c r="N1227">
        <v>1824110.5379697401</v>
      </c>
      <c r="O1227">
        <v>560755.84282311006</v>
      </c>
      <c r="P1227">
        <v>734305.12062585598</v>
      </c>
      <c r="Q1227">
        <v>150999.505893553</v>
      </c>
      <c r="R1227">
        <v>93199.517640064907</v>
      </c>
      <c r="S1227">
        <v>148170.121027716</v>
      </c>
      <c r="T1227">
        <v>2615411</v>
      </c>
      <c r="U1227">
        <v>747959.52495232096</v>
      </c>
      <c r="V1227">
        <v>2884024.7129534599</v>
      </c>
      <c r="W1227">
        <v>479345.81199886597</v>
      </c>
      <c r="X1227">
        <v>0</v>
      </c>
      <c r="Y1227">
        <v>0</v>
      </c>
      <c r="Z1227">
        <v>0</v>
      </c>
      <c r="AA1227">
        <v>0</v>
      </c>
      <c r="AB1227">
        <v>0</v>
      </c>
      <c r="AC1227">
        <v>135824.41081691001</v>
      </c>
      <c r="AD1227">
        <v>12345.710210806101</v>
      </c>
      <c r="AE1227">
        <v>0</v>
      </c>
      <c r="AF1227">
        <v>0</v>
      </c>
      <c r="AG1227">
        <v>0</v>
      </c>
      <c r="AH1227">
        <v>0</v>
      </c>
      <c r="AI1227">
        <v>0</v>
      </c>
      <c r="AJ1227">
        <v>3511540.6459800401</v>
      </c>
      <c r="AK1227" s="63">
        <v>10964.3041266893</v>
      </c>
      <c r="AL1227">
        <v>396.07192657172499</v>
      </c>
      <c r="AM1227">
        <v>78891.171681099702</v>
      </c>
      <c r="AN1227">
        <v>2798.0419325960402</v>
      </c>
      <c r="AO1227">
        <v>13401.0454499565</v>
      </c>
      <c r="AP1227">
        <v>3712.8033307938799</v>
      </c>
      <c r="AQ1227">
        <v>25435.7452526624</v>
      </c>
      <c r="AR1227">
        <v>10964.3041266893</v>
      </c>
      <c r="AS1227">
        <v>10964.3041266893</v>
      </c>
      <c r="AT1227">
        <v>0</v>
      </c>
    </row>
    <row r="1228" spans="1:46" x14ac:dyDescent="0.25">
      <c r="A1228" t="s">
        <v>4338</v>
      </c>
      <c r="B1228">
        <v>2003</v>
      </c>
      <c r="C1228" t="s">
        <v>229</v>
      </c>
      <c r="D1228">
        <v>2003</v>
      </c>
      <c r="E1228" t="s">
        <v>229</v>
      </c>
      <c r="F1228" t="s">
        <v>1871</v>
      </c>
      <c r="G1228" t="s">
        <v>1871</v>
      </c>
      <c r="H1228" t="s">
        <v>2899</v>
      </c>
      <c r="I1228" t="s">
        <v>2895</v>
      </c>
      <c r="J1228">
        <v>1</v>
      </c>
      <c r="K1228">
        <v>0</v>
      </c>
      <c r="L1228">
        <v>0</v>
      </c>
      <c r="M1228">
        <v>2</v>
      </c>
      <c r="N1228">
        <v>167.71003416711699</v>
      </c>
      <c r="O1228">
        <v>392.449298266271</v>
      </c>
      <c r="P1228">
        <v>1012.76375216517</v>
      </c>
      <c r="Q1228">
        <v>471.47525046934601</v>
      </c>
      <c r="R1228">
        <v>291.00271330654698</v>
      </c>
      <c r="S1228">
        <v>462.64088422158301</v>
      </c>
      <c r="T1228">
        <v>0</v>
      </c>
      <c r="U1228">
        <v>2335.4010483744501</v>
      </c>
      <c r="V1228">
        <v>1765.8920151290199</v>
      </c>
      <c r="W1228">
        <v>569.50903324543299</v>
      </c>
      <c r="X1228">
        <v>0</v>
      </c>
      <c r="Y1228">
        <v>0</v>
      </c>
      <c r="Z1228">
        <v>0</v>
      </c>
      <c r="AA1228">
        <v>0</v>
      </c>
      <c r="AB1228">
        <v>0</v>
      </c>
      <c r="AC1228">
        <v>424.09309706547799</v>
      </c>
      <c r="AD1228">
        <v>38.547787156105301</v>
      </c>
      <c r="AE1228">
        <v>0</v>
      </c>
      <c r="AF1228">
        <v>0</v>
      </c>
      <c r="AG1228">
        <v>0</v>
      </c>
      <c r="AH1228">
        <v>0</v>
      </c>
      <c r="AI1228">
        <v>0</v>
      </c>
      <c r="AJ1228">
        <v>2798.0419325960402</v>
      </c>
      <c r="AK1228" s="63">
        <v>2798.0419325960402</v>
      </c>
      <c r="AL1228">
        <v>396.07192657172499</v>
      </c>
      <c r="AM1228">
        <v>78891.171681099702</v>
      </c>
      <c r="AN1228">
        <v>2798.0419325960402</v>
      </c>
      <c r="AO1228">
        <v>13401.0454499565</v>
      </c>
      <c r="AP1228">
        <v>539.66620917061095</v>
      </c>
      <c r="AQ1228">
        <v>36189.915802998497</v>
      </c>
      <c r="AR1228">
        <v>2798.0419325960402</v>
      </c>
      <c r="AS1228">
        <v>2798.0419325960402</v>
      </c>
      <c r="AT1228">
        <v>0</v>
      </c>
    </row>
    <row r="1229" spans="1:46" x14ac:dyDescent="0.25">
      <c r="A1229" t="s">
        <v>4151</v>
      </c>
      <c r="B1229">
        <v>2003</v>
      </c>
      <c r="C1229" t="s">
        <v>229</v>
      </c>
      <c r="D1229">
        <v>5357</v>
      </c>
      <c r="E1229" t="s">
        <v>1465</v>
      </c>
      <c r="F1229" t="s">
        <v>2892</v>
      </c>
      <c r="G1229" t="s">
        <v>2907</v>
      </c>
      <c r="H1229" t="s">
        <v>2899</v>
      </c>
      <c r="I1229" t="s">
        <v>2895</v>
      </c>
      <c r="J1229">
        <v>32.732119222173303</v>
      </c>
      <c r="K1229">
        <v>1</v>
      </c>
      <c r="L1229">
        <v>1</v>
      </c>
      <c r="M1229">
        <v>2</v>
      </c>
      <c r="N1229">
        <v>142057.50483311299</v>
      </c>
      <c r="O1229">
        <v>130200.69721951</v>
      </c>
      <c r="P1229">
        <v>33185.903879766003</v>
      </c>
      <c r="Q1229">
        <v>15432.3841086666</v>
      </c>
      <c r="R1229">
        <v>9525.1355059257894</v>
      </c>
      <c r="S1229">
        <v>15143.2165793925</v>
      </c>
      <c r="T1229">
        <v>253959</v>
      </c>
      <c r="U1229">
        <v>76442.6255469811</v>
      </c>
      <c r="V1229">
        <v>311760.38797268702</v>
      </c>
      <c r="W1229">
        <v>18641.2375742941</v>
      </c>
      <c r="X1229">
        <v>0</v>
      </c>
      <c r="Y1229">
        <v>0</v>
      </c>
      <c r="Z1229">
        <v>0</v>
      </c>
      <c r="AA1229">
        <v>0</v>
      </c>
      <c r="AB1229">
        <v>0</v>
      </c>
      <c r="AC1229">
        <v>13881.4658144479</v>
      </c>
      <c r="AD1229">
        <v>1261.7507649446</v>
      </c>
      <c r="AE1229">
        <v>0</v>
      </c>
      <c r="AF1229">
        <v>0</v>
      </c>
      <c r="AG1229">
        <v>0</v>
      </c>
      <c r="AH1229">
        <v>0</v>
      </c>
      <c r="AI1229">
        <v>0</v>
      </c>
      <c r="AJ1229">
        <v>345544.84212637402</v>
      </c>
      <c r="AK1229" s="63">
        <v>10556.751299265001</v>
      </c>
      <c r="AL1229">
        <v>396.07192657172499</v>
      </c>
      <c r="AM1229">
        <v>78891.171681099702</v>
      </c>
      <c r="AN1229">
        <v>2798.0419325960402</v>
      </c>
      <c r="AO1229">
        <v>13401.0454499565</v>
      </c>
      <c r="AP1229">
        <v>396.07192657172499</v>
      </c>
      <c r="AQ1229">
        <v>59280.106098625802</v>
      </c>
      <c r="AR1229">
        <v>10556.751299265001</v>
      </c>
      <c r="AS1229">
        <v>10556.751299265001</v>
      </c>
      <c r="AT1229">
        <v>0</v>
      </c>
    </row>
    <row r="1230" spans="1:46" x14ac:dyDescent="0.25">
      <c r="A1230" t="s">
        <v>4152</v>
      </c>
      <c r="B1230">
        <v>2003</v>
      </c>
      <c r="C1230" t="s">
        <v>229</v>
      </c>
      <c r="D1230">
        <v>320</v>
      </c>
      <c r="E1230" t="s">
        <v>1466</v>
      </c>
      <c r="F1230" t="s">
        <v>2892</v>
      </c>
      <c r="G1230" t="s">
        <v>2893</v>
      </c>
      <c r="H1230" t="s">
        <v>2894</v>
      </c>
      <c r="I1230" t="s">
        <v>2895</v>
      </c>
      <c r="J1230">
        <v>304.42496194810798</v>
      </c>
      <c r="K1230">
        <v>1</v>
      </c>
      <c r="L1230">
        <v>1</v>
      </c>
      <c r="M1230">
        <v>2</v>
      </c>
      <c r="N1230">
        <v>1729446.12076964</v>
      </c>
      <c r="O1230">
        <v>478447.362691271</v>
      </c>
      <c r="P1230">
        <v>680753.56671530602</v>
      </c>
      <c r="Q1230">
        <v>143528.835183605</v>
      </c>
      <c r="R1230">
        <v>88588.489925141606</v>
      </c>
      <c r="S1230">
        <v>140839.433574795</v>
      </c>
      <c r="T1230">
        <v>2409810</v>
      </c>
      <c r="U1230">
        <v>710954.37528496399</v>
      </c>
      <c r="V1230">
        <v>2607723.60951012</v>
      </c>
      <c r="W1230">
        <v>513040.76577484497</v>
      </c>
      <c r="X1230">
        <v>0</v>
      </c>
      <c r="Y1230">
        <v>0</v>
      </c>
      <c r="Z1230">
        <v>0</v>
      </c>
      <c r="AA1230">
        <v>0</v>
      </c>
      <c r="AB1230">
        <v>0</v>
      </c>
      <c r="AC1230">
        <v>129104.524936613</v>
      </c>
      <c r="AD1230">
        <v>11734.908638181099</v>
      </c>
      <c r="AE1230">
        <v>0</v>
      </c>
      <c r="AF1230">
        <v>0</v>
      </c>
      <c r="AG1230">
        <v>0</v>
      </c>
      <c r="AH1230">
        <v>0</v>
      </c>
      <c r="AI1230">
        <v>0</v>
      </c>
      <c r="AJ1230">
        <v>3261603.8088597599</v>
      </c>
      <c r="AK1230" s="63">
        <v>10713.9828087282</v>
      </c>
      <c r="AL1230">
        <v>396.07192657172499</v>
      </c>
      <c r="AM1230">
        <v>78891.171681099702</v>
      </c>
      <c r="AN1230">
        <v>2798.0419325960402</v>
      </c>
      <c r="AO1230">
        <v>13401.0454499565</v>
      </c>
      <c r="AP1230">
        <v>396.07192657172499</v>
      </c>
      <c r="AQ1230">
        <v>69679.580315536805</v>
      </c>
      <c r="AR1230">
        <v>10713.9828087282</v>
      </c>
      <c r="AS1230">
        <v>11654.900327449501</v>
      </c>
      <c r="AT1230">
        <v>0</v>
      </c>
    </row>
    <row r="1231" spans="1:46" x14ac:dyDescent="0.25">
      <c r="A1231" t="s">
        <v>4153</v>
      </c>
      <c r="B1231">
        <v>2102</v>
      </c>
      <c r="C1231" t="s">
        <v>230</v>
      </c>
      <c r="D1231">
        <v>662</v>
      </c>
      <c r="E1231" t="s">
        <v>1467</v>
      </c>
      <c r="F1231" t="s">
        <v>2892</v>
      </c>
      <c r="G1231" t="s">
        <v>2893</v>
      </c>
      <c r="H1231" t="s">
        <v>2894</v>
      </c>
      <c r="I1231" t="s">
        <v>2895</v>
      </c>
      <c r="J1231">
        <v>328.80302711790603</v>
      </c>
      <c r="K1231">
        <v>1</v>
      </c>
      <c r="L1231">
        <v>1</v>
      </c>
      <c r="M1231">
        <v>2</v>
      </c>
      <c r="N1231">
        <v>1737687.5951817499</v>
      </c>
      <c r="O1231">
        <v>583417.815492252</v>
      </c>
      <c r="P1231">
        <v>1394350.2506567901</v>
      </c>
      <c r="Q1231">
        <v>115284.744229255</v>
      </c>
      <c r="R1231">
        <v>2120503.3961948501</v>
      </c>
      <c r="S1231">
        <v>161743.09456334301</v>
      </c>
      <c r="T1231">
        <v>4641454.63</v>
      </c>
      <c r="U1231">
        <v>1309789.1717549099</v>
      </c>
      <c r="V1231">
        <v>3495477.4408582202</v>
      </c>
      <c r="W1231">
        <v>2439261.4170957902</v>
      </c>
      <c r="X1231">
        <v>0</v>
      </c>
      <c r="Y1231">
        <v>0</v>
      </c>
      <c r="Z1231">
        <v>0</v>
      </c>
      <c r="AA1231">
        <v>0</v>
      </c>
      <c r="AB1231">
        <v>16504.943800905199</v>
      </c>
      <c r="AC1231">
        <v>161743.09456334301</v>
      </c>
      <c r="AD1231">
        <v>0</v>
      </c>
      <c r="AE1231">
        <v>0</v>
      </c>
      <c r="AF1231">
        <v>0</v>
      </c>
      <c r="AG1231">
        <v>0</v>
      </c>
      <c r="AH1231">
        <v>0</v>
      </c>
      <c r="AI1231">
        <v>0</v>
      </c>
      <c r="AJ1231">
        <v>6112986.8963182503</v>
      </c>
      <c r="AK1231" s="63">
        <v>18591.638130284598</v>
      </c>
      <c r="AL1231">
        <v>396.07192657172499</v>
      </c>
      <c r="AM1231">
        <v>78891.171681099702</v>
      </c>
      <c r="AN1231">
        <v>4475.4218938214699</v>
      </c>
      <c r="AO1231">
        <v>27176.6267766698</v>
      </c>
      <c r="AP1231">
        <v>396.07192657172499</v>
      </c>
      <c r="AQ1231">
        <v>69679.580315536805</v>
      </c>
      <c r="AR1231">
        <v>4475.4218938214699</v>
      </c>
      <c r="AS1231">
        <v>27176.6267766698</v>
      </c>
      <c r="AT1231">
        <v>0</v>
      </c>
    </row>
    <row r="1232" spans="1:46" x14ac:dyDescent="0.25">
      <c r="A1232" t="s">
        <v>4154</v>
      </c>
      <c r="B1232">
        <v>2102</v>
      </c>
      <c r="C1232" t="s">
        <v>230</v>
      </c>
      <c r="D1232">
        <v>663</v>
      </c>
      <c r="E1232" t="s">
        <v>1468</v>
      </c>
      <c r="F1232" t="s">
        <v>2892</v>
      </c>
      <c r="G1232" t="s">
        <v>2893</v>
      </c>
      <c r="H1232" t="s">
        <v>2894</v>
      </c>
      <c r="I1232" t="s">
        <v>2895</v>
      </c>
      <c r="J1232">
        <v>357.81542989276602</v>
      </c>
      <c r="K1232">
        <v>1</v>
      </c>
      <c r="L1232">
        <v>2</v>
      </c>
      <c r="M1232">
        <v>2</v>
      </c>
      <c r="N1232">
        <v>2407581.1838183198</v>
      </c>
      <c r="O1232">
        <v>568436.77174733905</v>
      </c>
      <c r="P1232">
        <v>994727.57815282396</v>
      </c>
      <c r="Q1232">
        <v>125329.286881187</v>
      </c>
      <c r="R1232">
        <v>221849.41172010201</v>
      </c>
      <c r="S1232">
        <v>176014.72656946001</v>
      </c>
      <c r="T1232">
        <v>2892563.95</v>
      </c>
      <c r="U1232">
        <v>1425360.28231977</v>
      </c>
      <c r="V1232">
        <v>3758080.9597959602</v>
      </c>
      <c r="W1232">
        <v>543199.99380638404</v>
      </c>
      <c r="X1232">
        <v>0</v>
      </c>
      <c r="Y1232">
        <v>0</v>
      </c>
      <c r="Z1232">
        <v>0</v>
      </c>
      <c r="AA1232">
        <v>0</v>
      </c>
      <c r="AB1232">
        <v>16643.278717427202</v>
      </c>
      <c r="AC1232">
        <v>176014.72656946001</v>
      </c>
      <c r="AD1232">
        <v>0</v>
      </c>
      <c r="AE1232">
        <v>0</v>
      </c>
      <c r="AF1232">
        <v>0</v>
      </c>
      <c r="AG1232">
        <v>0</v>
      </c>
      <c r="AH1232">
        <v>0</v>
      </c>
      <c r="AI1232">
        <v>0</v>
      </c>
      <c r="AJ1232">
        <v>4493938.9588892302</v>
      </c>
      <c r="AK1232" s="63">
        <v>12559.377219244099</v>
      </c>
      <c r="AL1232">
        <v>396.07192657172499</v>
      </c>
      <c r="AM1232">
        <v>78891.171681099702</v>
      </c>
      <c r="AN1232">
        <v>4475.4218938214699</v>
      </c>
      <c r="AO1232">
        <v>27176.6267766698</v>
      </c>
      <c r="AP1232">
        <v>396.07192657172499</v>
      </c>
      <c r="AQ1232">
        <v>69679.580315536805</v>
      </c>
      <c r="AR1232">
        <v>4475.4218938214699</v>
      </c>
      <c r="AS1232">
        <v>27176.6267766698</v>
      </c>
      <c r="AT1232">
        <v>0</v>
      </c>
    </row>
    <row r="1233" spans="1:46" x14ac:dyDescent="0.25">
      <c r="A1233" t="s">
        <v>4155</v>
      </c>
      <c r="B1233">
        <v>2102</v>
      </c>
      <c r="C1233" t="s">
        <v>230</v>
      </c>
      <c r="D1233">
        <v>664</v>
      </c>
      <c r="E1233" t="s">
        <v>1469</v>
      </c>
      <c r="F1233" t="s">
        <v>2892</v>
      </c>
      <c r="G1233" t="s">
        <v>2893</v>
      </c>
      <c r="H1233" t="s">
        <v>2894</v>
      </c>
      <c r="I1233" t="s">
        <v>2895</v>
      </c>
      <c r="J1233">
        <v>148.954349667793</v>
      </c>
      <c r="K1233">
        <v>1</v>
      </c>
      <c r="L1233">
        <v>1</v>
      </c>
      <c r="M1233">
        <v>2</v>
      </c>
      <c r="N1233">
        <v>787183.99715444504</v>
      </c>
      <c r="O1233">
        <v>301188.63549194299</v>
      </c>
      <c r="P1233">
        <v>891599.51019880304</v>
      </c>
      <c r="Q1233">
        <v>52843.125390862398</v>
      </c>
      <c r="R1233">
        <v>1941988.6416054</v>
      </c>
      <c r="S1233">
        <v>73272.857841724806</v>
      </c>
      <c r="T1233">
        <v>3381443.21</v>
      </c>
      <c r="U1233">
        <v>593360.69984145497</v>
      </c>
      <c r="V1233">
        <v>1929650.2930141001</v>
      </c>
      <c r="W1233">
        <v>2041660.8217906</v>
      </c>
      <c r="X1233">
        <v>0</v>
      </c>
      <c r="Y1233">
        <v>0</v>
      </c>
      <c r="Z1233">
        <v>0</v>
      </c>
      <c r="AA1233">
        <v>0</v>
      </c>
      <c r="AB1233">
        <v>3492.7950367537801</v>
      </c>
      <c r="AC1233">
        <v>73272.857841724806</v>
      </c>
      <c r="AD1233">
        <v>0</v>
      </c>
      <c r="AE1233">
        <v>0</v>
      </c>
      <c r="AF1233">
        <v>0</v>
      </c>
      <c r="AG1233">
        <v>0</v>
      </c>
      <c r="AH1233">
        <v>0</v>
      </c>
      <c r="AI1233">
        <v>0</v>
      </c>
      <c r="AJ1233">
        <v>4048076.76768318</v>
      </c>
      <c r="AK1233" s="63">
        <v>27176.6267766698</v>
      </c>
      <c r="AL1233">
        <v>396.07192657172499</v>
      </c>
      <c r="AM1233">
        <v>78891.171681099702</v>
      </c>
      <c r="AN1233">
        <v>4475.4218938214699</v>
      </c>
      <c r="AO1233">
        <v>27176.6267766698</v>
      </c>
      <c r="AP1233">
        <v>396.07192657172499</v>
      </c>
      <c r="AQ1233">
        <v>69679.580315536805</v>
      </c>
      <c r="AR1233">
        <v>4475.4218938214699</v>
      </c>
      <c r="AS1233">
        <v>27176.6267766698</v>
      </c>
      <c r="AT1233">
        <v>0</v>
      </c>
    </row>
    <row r="1234" spans="1:46" x14ac:dyDescent="0.25">
      <c r="A1234" t="s">
        <v>4156</v>
      </c>
      <c r="B1234">
        <v>2102</v>
      </c>
      <c r="C1234" t="s">
        <v>230</v>
      </c>
      <c r="D1234">
        <v>666</v>
      </c>
      <c r="E1234" t="s">
        <v>1470</v>
      </c>
      <c r="F1234" t="s">
        <v>2892</v>
      </c>
      <c r="G1234" t="s">
        <v>2893</v>
      </c>
      <c r="H1234" t="s">
        <v>2894</v>
      </c>
      <c r="I1234" t="s">
        <v>2895</v>
      </c>
      <c r="J1234">
        <v>279.55707378597702</v>
      </c>
      <c r="K1234">
        <v>1</v>
      </c>
      <c r="L1234">
        <v>2</v>
      </c>
      <c r="M1234">
        <v>2</v>
      </c>
      <c r="N1234">
        <v>1761860.10346903</v>
      </c>
      <c r="O1234">
        <v>508251.32090000802</v>
      </c>
      <c r="P1234">
        <v>777255.72432067501</v>
      </c>
      <c r="Q1234">
        <v>98221.816330960501</v>
      </c>
      <c r="R1234">
        <v>173820.415176026</v>
      </c>
      <c r="S1234">
        <v>137518.27839773099</v>
      </c>
      <c r="T1234">
        <v>2205791.81</v>
      </c>
      <c r="U1234">
        <v>1113617.5701967</v>
      </c>
      <c r="V1234">
        <v>2967099.7376227798</v>
      </c>
      <c r="W1234">
        <v>338814.41539315798</v>
      </c>
      <c r="X1234">
        <v>0</v>
      </c>
      <c r="Y1234">
        <v>0</v>
      </c>
      <c r="Z1234">
        <v>0</v>
      </c>
      <c r="AA1234">
        <v>0</v>
      </c>
      <c r="AB1234">
        <v>13495.2271807623</v>
      </c>
      <c r="AC1234">
        <v>137518.27839773099</v>
      </c>
      <c r="AD1234">
        <v>0</v>
      </c>
      <c r="AE1234">
        <v>0</v>
      </c>
      <c r="AF1234">
        <v>0</v>
      </c>
      <c r="AG1234">
        <v>0</v>
      </c>
      <c r="AH1234">
        <v>0</v>
      </c>
      <c r="AI1234">
        <v>0</v>
      </c>
      <c r="AJ1234">
        <v>3456927.65859443</v>
      </c>
      <c r="AK1234" s="63">
        <v>12365.7313040878</v>
      </c>
      <c r="AL1234">
        <v>396.07192657172499</v>
      </c>
      <c r="AM1234">
        <v>78891.171681099702</v>
      </c>
      <c r="AN1234">
        <v>4475.4218938214699</v>
      </c>
      <c r="AO1234">
        <v>27176.6267766698</v>
      </c>
      <c r="AP1234">
        <v>396.07192657172499</v>
      </c>
      <c r="AQ1234">
        <v>69679.580315536805</v>
      </c>
      <c r="AR1234">
        <v>4475.4218938214699</v>
      </c>
      <c r="AS1234">
        <v>27176.6267766698</v>
      </c>
      <c r="AT1234">
        <v>0</v>
      </c>
    </row>
    <row r="1235" spans="1:46" x14ac:dyDescent="0.25">
      <c r="A1235" t="s">
        <v>4157</v>
      </c>
      <c r="B1235">
        <v>2102</v>
      </c>
      <c r="C1235" t="s">
        <v>230</v>
      </c>
      <c r="D1235">
        <v>4484</v>
      </c>
      <c r="E1235" t="s">
        <v>1471</v>
      </c>
      <c r="F1235" t="s">
        <v>2906</v>
      </c>
      <c r="G1235" t="s">
        <v>2893</v>
      </c>
      <c r="H1235" t="s">
        <v>2894</v>
      </c>
      <c r="I1235" t="s">
        <v>2895</v>
      </c>
      <c r="J1235">
        <v>142.15942028985299</v>
      </c>
      <c r="K1235">
        <v>1</v>
      </c>
      <c r="L1235">
        <v>1</v>
      </c>
      <c r="M1235">
        <v>2</v>
      </c>
      <c r="N1235">
        <v>46978.100104406098</v>
      </c>
      <c r="O1235">
        <v>84826.798129069502</v>
      </c>
      <c r="P1235">
        <v>300401.37901659298</v>
      </c>
      <c r="Q1235">
        <v>49225.287387296397</v>
      </c>
      <c r="R1235">
        <v>84861.486222641193</v>
      </c>
      <c r="S1235">
        <v>69930.331118169794</v>
      </c>
      <c r="T1235">
        <v>0</v>
      </c>
      <c r="U1235">
        <v>566293.05086000694</v>
      </c>
      <c r="V1235">
        <v>449159.020961306</v>
      </c>
      <c r="W1235">
        <v>113800.567541115</v>
      </c>
      <c r="X1235">
        <v>0</v>
      </c>
      <c r="Y1235">
        <v>0</v>
      </c>
      <c r="Z1235">
        <v>0</v>
      </c>
      <c r="AA1235">
        <v>0</v>
      </c>
      <c r="AB1235">
        <v>3333.4623575853502</v>
      </c>
      <c r="AC1235">
        <v>69930.331118169794</v>
      </c>
      <c r="AD1235">
        <v>0</v>
      </c>
      <c r="AE1235">
        <v>0</v>
      </c>
      <c r="AF1235">
        <v>0</v>
      </c>
      <c r="AG1235">
        <v>0</v>
      </c>
      <c r="AH1235">
        <v>0</v>
      </c>
      <c r="AI1235">
        <v>0</v>
      </c>
      <c r="AJ1235">
        <v>636223.38197817595</v>
      </c>
      <c r="AK1235" s="63">
        <v>4475.4218938214699</v>
      </c>
      <c r="AL1235">
        <v>396.07192657172499</v>
      </c>
      <c r="AM1235">
        <v>78891.171681099702</v>
      </c>
      <c r="AN1235">
        <v>4475.4218938214699</v>
      </c>
      <c r="AO1235">
        <v>27176.6267766698</v>
      </c>
      <c r="AP1235">
        <v>396.07192657172499</v>
      </c>
      <c r="AQ1235">
        <v>69679.580315536805</v>
      </c>
      <c r="AR1235">
        <v>4475.4218938214699</v>
      </c>
      <c r="AS1235">
        <v>27176.6267766698</v>
      </c>
      <c r="AT1235">
        <v>0</v>
      </c>
    </row>
    <row r="1236" spans="1:46" x14ac:dyDescent="0.25">
      <c r="A1236" t="s">
        <v>4158</v>
      </c>
      <c r="B1236">
        <v>2102</v>
      </c>
      <c r="C1236" t="s">
        <v>230</v>
      </c>
      <c r="D1236">
        <v>669</v>
      </c>
      <c r="E1236" t="s">
        <v>1472</v>
      </c>
      <c r="F1236" t="s">
        <v>2892</v>
      </c>
      <c r="G1236" t="s">
        <v>2903</v>
      </c>
      <c r="H1236" t="s">
        <v>2904</v>
      </c>
      <c r="I1236" t="s">
        <v>2895</v>
      </c>
      <c r="J1236">
        <v>681.31094618312602</v>
      </c>
      <c r="K1236">
        <v>1</v>
      </c>
      <c r="L1236">
        <v>1</v>
      </c>
      <c r="M1236">
        <v>2</v>
      </c>
      <c r="N1236">
        <v>4109571.0053103599</v>
      </c>
      <c r="O1236">
        <v>1684690.5953721199</v>
      </c>
      <c r="P1236">
        <v>2194545.3868410098</v>
      </c>
      <c r="Q1236">
        <v>237346.178859448</v>
      </c>
      <c r="R1236">
        <v>1095733.1609702299</v>
      </c>
      <c r="S1236">
        <v>335146.97769501398</v>
      </c>
      <c r="T1236">
        <v>6607879.3799999999</v>
      </c>
      <c r="U1236">
        <v>2714006.9473531698</v>
      </c>
      <c r="V1236">
        <v>7552529.0537690697</v>
      </c>
      <c r="W1236">
        <v>1071365.4456219201</v>
      </c>
      <c r="X1236">
        <v>0</v>
      </c>
      <c r="Y1236">
        <v>0</v>
      </c>
      <c r="Z1236">
        <v>0</v>
      </c>
      <c r="AA1236">
        <v>0</v>
      </c>
      <c r="AB1236">
        <v>697991.82796217303</v>
      </c>
      <c r="AC1236">
        <v>335146.97769501398</v>
      </c>
      <c r="AD1236">
        <v>0</v>
      </c>
      <c r="AE1236">
        <v>0</v>
      </c>
      <c r="AF1236">
        <v>0</v>
      </c>
      <c r="AG1236">
        <v>0</v>
      </c>
      <c r="AH1236">
        <v>0</v>
      </c>
      <c r="AI1236">
        <v>0</v>
      </c>
      <c r="AJ1236">
        <v>9657033.3050481696</v>
      </c>
      <c r="AK1236" s="63">
        <v>14174.1936763959</v>
      </c>
      <c r="AL1236">
        <v>396.07192657172499</v>
      </c>
      <c r="AM1236">
        <v>78891.171681099702</v>
      </c>
      <c r="AN1236">
        <v>4475.4218938214699</v>
      </c>
      <c r="AO1236">
        <v>27176.6267766698</v>
      </c>
      <c r="AP1236">
        <v>396.07192657172499</v>
      </c>
      <c r="AQ1236">
        <v>78891.171681099702</v>
      </c>
      <c r="AR1236">
        <v>14174.1936763959</v>
      </c>
      <c r="AS1236">
        <v>14174.1936763959</v>
      </c>
      <c r="AT1236">
        <v>0</v>
      </c>
    </row>
    <row r="1237" spans="1:46" x14ac:dyDescent="0.25">
      <c r="A1237" t="s">
        <v>4159</v>
      </c>
      <c r="B1237">
        <v>2102</v>
      </c>
      <c r="C1237" t="s">
        <v>230</v>
      </c>
      <c r="D1237">
        <v>668</v>
      </c>
      <c r="E1237" t="s">
        <v>1473</v>
      </c>
      <c r="F1237" t="s">
        <v>2892</v>
      </c>
      <c r="G1237" t="s">
        <v>2911</v>
      </c>
      <c r="H1237" t="s">
        <v>2894</v>
      </c>
      <c r="I1237" t="s">
        <v>2895</v>
      </c>
      <c r="J1237">
        <v>367.42686399213301</v>
      </c>
      <c r="K1237">
        <v>1</v>
      </c>
      <c r="L1237">
        <v>2</v>
      </c>
      <c r="M1237">
        <v>2</v>
      </c>
      <c r="N1237">
        <v>2132981.9749616999</v>
      </c>
      <c r="O1237">
        <v>774762.14286726597</v>
      </c>
      <c r="P1237">
        <v>1614294.4208132999</v>
      </c>
      <c r="Q1237">
        <v>128661.200920991</v>
      </c>
      <c r="R1237">
        <v>4514333.6381107504</v>
      </c>
      <c r="S1237">
        <v>180742.733814557</v>
      </c>
      <c r="T1237">
        <v>7701385.8799999999</v>
      </c>
      <c r="U1237">
        <v>1463647.497674</v>
      </c>
      <c r="V1237">
        <v>4315635.5539785698</v>
      </c>
      <c r="W1237">
        <v>4820280.1187510304</v>
      </c>
      <c r="X1237">
        <v>0</v>
      </c>
      <c r="Y1237">
        <v>0</v>
      </c>
      <c r="Z1237">
        <v>0</v>
      </c>
      <c r="AA1237">
        <v>0</v>
      </c>
      <c r="AB1237">
        <v>29117.704944393499</v>
      </c>
      <c r="AC1237">
        <v>180742.733814557</v>
      </c>
      <c r="AD1237">
        <v>0</v>
      </c>
      <c r="AE1237">
        <v>0</v>
      </c>
      <c r="AF1237">
        <v>0</v>
      </c>
      <c r="AG1237">
        <v>0</v>
      </c>
      <c r="AH1237">
        <v>0</v>
      </c>
      <c r="AI1237">
        <v>0</v>
      </c>
      <c r="AJ1237">
        <v>9345776.1114885509</v>
      </c>
      <c r="AK1237" s="63">
        <v>25435.7452526624</v>
      </c>
      <c r="AL1237">
        <v>396.07192657172499</v>
      </c>
      <c r="AM1237">
        <v>78891.171681099702</v>
      </c>
      <c r="AN1237">
        <v>4475.4218938214699</v>
      </c>
      <c r="AO1237">
        <v>27176.6267766698</v>
      </c>
      <c r="AP1237">
        <v>3712.8033307938799</v>
      </c>
      <c r="AQ1237">
        <v>25435.7452526624</v>
      </c>
      <c r="AR1237">
        <v>25435.7452526624</v>
      </c>
      <c r="AS1237">
        <v>25435.7452526624</v>
      </c>
      <c r="AT1237">
        <v>0</v>
      </c>
    </row>
    <row r="1238" spans="1:46" x14ac:dyDescent="0.25">
      <c r="A1238" t="s">
        <v>4161</v>
      </c>
      <c r="B1238">
        <v>2055</v>
      </c>
      <c r="C1238" t="s">
        <v>231</v>
      </c>
      <c r="D1238">
        <v>402</v>
      </c>
      <c r="E1238" t="s">
        <v>512</v>
      </c>
      <c r="F1238" t="s">
        <v>2892</v>
      </c>
      <c r="G1238" t="s">
        <v>2893</v>
      </c>
      <c r="H1238" t="s">
        <v>2894</v>
      </c>
      <c r="I1238" t="s">
        <v>2895</v>
      </c>
      <c r="J1238">
        <v>107.704225352108</v>
      </c>
      <c r="K1238">
        <v>1</v>
      </c>
      <c r="L1238">
        <v>1</v>
      </c>
      <c r="M1238">
        <v>3</v>
      </c>
      <c r="N1238">
        <v>782343.57996314997</v>
      </c>
      <c r="O1238">
        <v>367721.17177330703</v>
      </c>
      <c r="P1238">
        <v>365709.03257998102</v>
      </c>
      <c r="Q1238">
        <v>59802.087205854201</v>
      </c>
      <c r="R1238">
        <v>22457.812208253101</v>
      </c>
      <c r="S1238">
        <v>54047.186722108003</v>
      </c>
      <c r="T1238">
        <v>1105616.6100000001</v>
      </c>
      <c r="U1238">
        <v>492417.073730545</v>
      </c>
      <c r="V1238">
        <v>1324061.33401132</v>
      </c>
      <c r="W1238">
        <v>264499.46596768702</v>
      </c>
      <c r="X1238">
        <v>0</v>
      </c>
      <c r="Y1238">
        <v>0</v>
      </c>
      <c r="Z1238">
        <v>0</v>
      </c>
      <c r="AA1238">
        <v>9483.7188057711992</v>
      </c>
      <c r="AB1238">
        <v>-10.835054233325099</v>
      </c>
      <c r="AC1238">
        <v>44431.838797258701</v>
      </c>
      <c r="AD1238">
        <v>9615.3479248493404</v>
      </c>
      <c r="AE1238">
        <v>0</v>
      </c>
      <c r="AF1238">
        <v>0</v>
      </c>
      <c r="AG1238">
        <v>0</v>
      </c>
      <c r="AH1238">
        <v>0</v>
      </c>
      <c r="AI1238">
        <v>0</v>
      </c>
      <c r="AJ1238">
        <v>1652080.8704526499</v>
      </c>
      <c r="AK1238" s="63">
        <v>15339.0534591531</v>
      </c>
      <c r="AL1238">
        <v>396.07192657172499</v>
      </c>
      <c r="AM1238">
        <v>78891.171681099702</v>
      </c>
      <c r="AN1238">
        <v>5073.74950858377</v>
      </c>
      <c r="AO1238">
        <v>15984.093676669099</v>
      </c>
      <c r="AP1238">
        <v>396.07192657172499</v>
      </c>
      <c r="AQ1238">
        <v>69679.580315536805</v>
      </c>
      <c r="AR1238">
        <v>5073.74950858377</v>
      </c>
      <c r="AS1238">
        <v>15339.0534591531</v>
      </c>
      <c r="AT1238">
        <v>0</v>
      </c>
    </row>
    <row r="1239" spans="1:46" x14ac:dyDescent="0.25">
      <c r="A1239" t="s">
        <v>4162</v>
      </c>
      <c r="B1239">
        <v>2055</v>
      </c>
      <c r="C1239" t="s">
        <v>231</v>
      </c>
      <c r="D1239">
        <v>443</v>
      </c>
      <c r="E1239" t="s">
        <v>1391</v>
      </c>
      <c r="F1239" t="s">
        <v>2892</v>
      </c>
      <c r="G1239" t="s">
        <v>2893</v>
      </c>
      <c r="H1239" t="s">
        <v>2894</v>
      </c>
      <c r="I1239" t="s">
        <v>2895</v>
      </c>
      <c r="J1239">
        <v>400.54916178028799</v>
      </c>
      <c r="K1239">
        <v>1</v>
      </c>
      <c r="L1239">
        <v>1</v>
      </c>
      <c r="M1239">
        <v>3</v>
      </c>
      <c r="N1239">
        <v>2819489.74523257</v>
      </c>
      <c r="O1239">
        <v>777034.64419558202</v>
      </c>
      <c r="P1239">
        <v>1232071.34976428</v>
      </c>
      <c r="Q1239">
        <v>222402.378594776</v>
      </c>
      <c r="R1239">
        <v>83520.008857840294</v>
      </c>
      <c r="S1239">
        <v>201000.05610132101</v>
      </c>
      <c r="T1239">
        <v>3303232.07</v>
      </c>
      <c r="U1239">
        <v>1831286.05664506</v>
      </c>
      <c r="V1239">
        <v>4093403.8342707902</v>
      </c>
      <c r="W1239">
        <v>1005884.88857032</v>
      </c>
      <c r="X1239">
        <v>0</v>
      </c>
      <c r="Y1239">
        <v>0</v>
      </c>
      <c r="Z1239">
        <v>0</v>
      </c>
      <c r="AA1239">
        <v>35269.699083697597</v>
      </c>
      <c r="AB1239">
        <v>-40.295279751690799</v>
      </c>
      <c r="AC1239">
        <v>165240.83180967299</v>
      </c>
      <c r="AD1239">
        <v>35759.224291648003</v>
      </c>
      <c r="AE1239">
        <v>0</v>
      </c>
      <c r="AF1239">
        <v>0</v>
      </c>
      <c r="AG1239">
        <v>0</v>
      </c>
      <c r="AH1239">
        <v>0</v>
      </c>
      <c r="AI1239">
        <v>0</v>
      </c>
      <c r="AJ1239">
        <v>5335518.1827463796</v>
      </c>
      <c r="AK1239" s="63">
        <v>13320.507672596401</v>
      </c>
      <c r="AL1239">
        <v>396.07192657172499</v>
      </c>
      <c r="AM1239">
        <v>78891.171681099702</v>
      </c>
      <c r="AN1239">
        <v>5073.74950858377</v>
      </c>
      <c r="AO1239">
        <v>15984.093676669099</v>
      </c>
      <c r="AP1239">
        <v>396.07192657172499</v>
      </c>
      <c r="AQ1239">
        <v>69679.580315536805</v>
      </c>
      <c r="AR1239">
        <v>5073.74950858377</v>
      </c>
      <c r="AS1239">
        <v>15339.0534591531</v>
      </c>
      <c r="AT1239">
        <v>0</v>
      </c>
    </row>
    <row r="1240" spans="1:46" x14ac:dyDescent="0.25">
      <c r="A1240" t="s">
        <v>4163</v>
      </c>
      <c r="B1240">
        <v>2055</v>
      </c>
      <c r="C1240" t="s">
        <v>231</v>
      </c>
      <c r="D1240">
        <v>444</v>
      </c>
      <c r="E1240" t="s">
        <v>1474</v>
      </c>
      <c r="F1240" t="s">
        <v>2892</v>
      </c>
      <c r="G1240" t="s">
        <v>2911</v>
      </c>
      <c r="H1240" t="s">
        <v>2904</v>
      </c>
      <c r="I1240" t="s">
        <v>2895</v>
      </c>
      <c r="J1240">
        <v>434.73239436617303</v>
      </c>
      <c r="K1240">
        <v>1</v>
      </c>
      <c r="L1240">
        <v>1</v>
      </c>
      <c r="M1240">
        <v>3</v>
      </c>
      <c r="N1240">
        <v>2272369.1833140501</v>
      </c>
      <c r="O1240">
        <v>1029820.0801641</v>
      </c>
      <c r="P1240">
        <v>1247331.0893008499</v>
      </c>
      <c r="Q1240">
        <v>241382.40142485601</v>
      </c>
      <c r="R1240">
        <v>90647.682963244602</v>
      </c>
      <c r="S1240">
        <v>218153.58511371299</v>
      </c>
      <c r="T1240">
        <v>2893980.75</v>
      </c>
      <c r="U1240">
        <v>1987569.6871670999</v>
      </c>
      <c r="V1240">
        <v>4225472.0190732703</v>
      </c>
      <c r="W1240">
        <v>617842.50468008197</v>
      </c>
      <c r="X1240">
        <v>0</v>
      </c>
      <c r="Y1240">
        <v>0</v>
      </c>
      <c r="Z1240">
        <v>0</v>
      </c>
      <c r="AA1240">
        <v>38279.647529610302</v>
      </c>
      <c r="AB1240">
        <v>-43.734115857958599</v>
      </c>
      <c r="AC1240">
        <v>179342.63584623599</v>
      </c>
      <c r="AD1240">
        <v>38810.949267476899</v>
      </c>
      <c r="AE1240">
        <v>0</v>
      </c>
      <c r="AF1240">
        <v>0</v>
      </c>
      <c r="AG1240">
        <v>0</v>
      </c>
      <c r="AH1240">
        <v>0</v>
      </c>
      <c r="AI1240">
        <v>0</v>
      </c>
      <c r="AJ1240">
        <v>5099704.0222808197</v>
      </c>
      <c r="AK1240" s="63">
        <v>11730.674061490299</v>
      </c>
      <c r="AL1240">
        <v>396.07192657172499</v>
      </c>
      <c r="AM1240">
        <v>78891.171681099702</v>
      </c>
      <c r="AN1240">
        <v>5073.74950858377</v>
      </c>
      <c r="AO1240">
        <v>15984.093676669099</v>
      </c>
      <c r="AP1240">
        <v>3712.8033307938799</v>
      </c>
      <c r="AQ1240">
        <v>25435.7452526624</v>
      </c>
      <c r="AR1240">
        <v>11730.674061490299</v>
      </c>
      <c r="AS1240">
        <v>13025.1036333047</v>
      </c>
      <c r="AT1240">
        <v>0</v>
      </c>
    </row>
    <row r="1241" spans="1:46" x14ac:dyDescent="0.25">
      <c r="A1241" t="s">
        <v>4164</v>
      </c>
      <c r="B1241">
        <v>2055</v>
      </c>
      <c r="C1241" t="s">
        <v>231</v>
      </c>
      <c r="D1241">
        <v>445</v>
      </c>
      <c r="E1241" t="s">
        <v>1475</v>
      </c>
      <c r="F1241" t="s">
        <v>2892</v>
      </c>
      <c r="G1241" t="s">
        <v>2893</v>
      </c>
      <c r="H1241" t="s">
        <v>2894</v>
      </c>
      <c r="I1241" t="s">
        <v>2895</v>
      </c>
      <c r="J1241">
        <v>378.63602160907698</v>
      </c>
      <c r="K1241">
        <v>1</v>
      </c>
      <c r="L1241">
        <v>1</v>
      </c>
      <c r="M1241">
        <v>3</v>
      </c>
      <c r="N1241">
        <v>2394534.1559986002</v>
      </c>
      <c r="O1241">
        <v>749642.55718369398</v>
      </c>
      <c r="P1241">
        <v>1093803.0440532099</v>
      </c>
      <c r="Q1241">
        <v>210235.24666296199</v>
      </c>
      <c r="R1241">
        <v>78950.8177676177</v>
      </c>
      <c r="S1241">
        <v>190003.796905089</v>
      </c>
      <c r="T1241">
        <v>2796065.29</v>
      </c>
      <c r="U1241">
        <v>1731100.53166608</v>
      </c>
      <c r="V1241">
        <v>3709737.3017817</v>
      </c>
      <c r="W1241">
        <v>784126.43721193494</v>
      </c>
      <c r="X1241">
        <v>0</v>
      </c>
      <c r="Y1241">
        <v>0</v>
      </c>
      <c r="Z1241">
        <v>0</v>
      </c>
      <c r="AA1241">
        <v>33340.173488431399</v>
      </c>
      <c r="AB1241">
        <v>-38.090815986213499</v>
      </c>
      <c r="AC1241">
        <v>156200.87902744999</v>
      </c>
      <c r="AD1241">
        <v>33802.917877639098</v>
      </c>
      <c r="AE1241">
        <v>0</v>
      </c>
      <c r="AF1241">
        <v>0</v>
      </c>
      <c r="AG1241">
        <v>0</v>
      </c>
      <c r="AH1241">
        <v>0</v>
      </c>
      <c r="AI1241">
        <v>0</v>
      </c>
      <c r="AJ1241">
        <v>4717169.6185711697</v>
      </c>
      <c r="AK1241" s="63">
        <v>12458.322371243899</v>
      </c>
      <c r="AL1241">
        <v>396.07192657172499</v>
      </c>
      <c r="AM1241">
        <v>78891.171681099702</v>
      </c>
      <c r="AN1241">
        <v>5073.74950858377</v>
      </c>
      <c r="AO1241">
        <v>15984.093676669099</v>
      </c>
      <c r="AP1241">
        <v>396.07192657172499</v>
      </c>
      <c r="AQ1241">
        <v>69679.580315536805</v>
      </c>
      <c r="AR1241">
        <v>5073.74950858377</v>
      </c>
      <c r="AS1241">
        <v>15339.0534591531</v>
      </c>
      <c r="AT1241">
        <v>0</v>
      </c>
    </row>
    <row r="1242" spans="1:46" x14ac:dyDescent="0.25">
      <c r="A1242" t="s">
        <v>4165</v>
      </c>
      <c r="B1242">
        <v>2055</v>
      </c>
      <c r="C1242" t="s">
        <v>231</v>
      </c>
      <c r="D1242">
        <v>446</v>
      </c>
      <c r="E1242" t="s">
        <v>1476</v>
      </c>
      <c r="F1242" t="s">
        <v>2892</v>
      </c>
      <c r="G1242" t="s">
        <v>2893</v>
      </c>
      <c r="H1242" t="s">
        <v>2894</v>
      </c>
      <c r="I1242" t="s">
        <v>2895</v>
      </c>
      <c r="J1242">
        <v>255.690140845055</v>
      </c>
      <c r="K1242">
        <v>1</v>
      </c>
      <c r="L1242">
        <v>1</v>
      </c>
      <c r="M1242">
        <v>3</v>
      </c>
      <c r="N1242">
        <v>1837805.08546502</v>
      </c>
      <c r="O1242">
        <v>549435.18722539395</v>
      </c>
      <c r="P1242">
        <v>813482.06913651305</v>
      </c>
      <c r="Q1242">
        <v>141970.32707402401</v>
      </c>
      <c r="R1242">
        <v>53314.910792287199</v>
      </c>
      <c r="S1242">
        <v>128308.17676907701</v>
      </c>
      <c r="T1242">
        <v>2227008.0299999998</v>
      </c>
      <c r="U1242">
        <v>1168999.5496932401</v>
      </c>
      <c r="V1242">
        <v>2659514.48795101</v>
      </c>
      <c r="W1242">
        <v>714004.43846310303</v>
      </c>
      <c r="X1242">
        <v>0</v>
      </c>
      <c r="Y1242">
        <v>0</v>
      </c>
      <c r="Z1242">
        <v>0</v>
      </c>
      <c r="AA1242">
        <v>22514.375729039799</v>
      </c>
      <c r="AB1242">
        <v>-25.722449921770799</v>
      </c>
      <c r="AC1242">
        <v>105481.313132656</v>
      </c>
      <c r="AD1242">
        <v>22826.863636421102</v>
      </c>
      <c r="AE1242">
        <v>0</v>
      </c>
      <c r="AF1242">
        <v>0</v>
      </c>
      <c r="AG1242">
        <v>0</v>
      </c>
      <c r="AH1242">
        <v>0</v>
      </c>
      <c r="AI1242">
        <v>0</v>
      </c>
      <c r="AJ1242">
        <v>3524315.75646231</v>
      </c>
      <c r="AK1242" s="63">
        <v>13783.5418480136</v>
      </c>
      <c r="AL1242">
        <v>396.07192657172499</v>
      </c>
      <c r="AM1242">
        <v>78891.171681099702</v>
      </c>
      <c r="AN1242">
        <v>5073.74950858377</v>
      </c>
      <c r="AO1242">
        <v>15984.093676669099</v>
      </c>
      <c r="AP1242">
        <v>396.07192657172499</v>
      </c>
      <c r="AQ1242">
        <v>69679.580315536805</v>
      </c>
      <c r="AR1242">
        <v>5073.74950858377</v>
      </c>
      <c r="AS1242">
        <v>15339.0534591531</v>
      </c>
      <c r="AT1242">
        <v>0</v>
      </c>
    </row>
    <row r="1243" spans="1:46" x14ac:dyDescent="0.25">
      <c r="A1243" t="s">
        <v>4166</v>
      </c>
      <c r="B1243">
        <v>2055</v>
      </c>
      <c r="C1243" t="s">
        <v>231</v>
      </c>
      <c r="D1243">
        <v>455</v>
      </c>
      <c r="E1243" t="s">
        <v>1477</v>
      </c>
      <c r="F1243" t="s">
        <v>2892</v>
      </c>
      <c r="G1243" t="s">
        <v>2903</v>
      </c>
      <c r="H1243" t="s">
        <v>2904</v>
      </c>
      <c r="I1243" t="s">
        <v>2895</v>
      </c>
      <c r="J1243">
        <v>597.54746285924398</v>
      </c>
      <c r="K1243">
        <v>1</v>
      </c>
      <c r="L1243">
        <v>1</v>
      </c>
      <c r="M1243">
        <v>3</v>
      </c>
      <c r="N1243">
        <v>3206443.2997637298</v>
      </c>
      <c r="O1243">
        <v>1994630.9093542199</v>
      </c>
      <c r="P1243">
        <v>1822351.9284560599</v>
      </c>
      <c r="Q1243">
        <v>331784.43433135003</v>
      </c>
      <c r="R1243">
        <v>124596.863888482</v>
      </c>
      <c r="S1243">
        <v>299856.01024373702</v>
      </c>
      <c r="T1243">
        <v>4747857.3</v>
      </c>
      <c r="U1243">
        <v>2731950.1357938298</v>
      </c>
      <c r="V1243">
        <v>6289733.5481423801</v>
      </c>
      <c r="W1243">
        <v>1137517.9397934501</v>
      </c>
      <c r="X1243">
        <v>0</v>
      </c>
      <c r="Y1243">
        <v>0</v>
      </c>
      <c r="Z1243">
        <v>0</v>
      </c>
      <c r="AA1243">
        <v>52616.061183603</v>
      </c>
      <c r="AB1243">
        <v>-60.113325599802202</v>
      </c>
      <c r="AC1243">
        <v>246509.665304911</v>
      </c>
      <c r="AD1243">
        <v>53346.344938826202</v>
      </c>
      <c r="AE1243">
        <v>0</v>
      </c>
      <c r="AF1243">
        <v>0</v>
      </c>
      <c r="AG1243">
        <v>0</v>
      </c>
      <c r="AH1243">
        <v>0</v>
      </c>
      <c r="AI1243">
        <v>0</v>
      </c>
      <c r="AJ1243">
        <v>7779663.44603757</v>
      </c>
      <c r="AK1243" s="63">
        <v>13019.323032202599</v>
      </c>
      <c r="AL1243">
        <v>396.07192657172499</v>
      </c>
      <c r="AM1243">
        <v>78891.171681099702</v>
      </c>
      <c r="AN1243">
        <v>5073.74950858377</v>
      </c>
      <c r="AO1243">
        <v>15984.093676669099</v>
      </c>
      <c r="AP1243">
        <v>396.07192657172499</v>
      </c>
      <c r="AQ1243">
        <v>78891.171681099702</v>
      </c>
      <c r="AR1243">
        <v>13019.323032202599</v>
      </c>
      <c r="AS1243">
        <v>15984.093676669099</v>
      </c>
      <c r="AT1243">
        <v>0</v>
      </c>
    </row>
    <row r="1244" spans="1:46" x14ac:dyDescent="0.25">
      <c r="A1244" t="s">
        <v>4167</v>
      </c>
      <c r="B1244">
        <v>2055</v>
      </c>
      <c r="C1244" t="s">
        <v>231</v>
      </c>
      <c r="D1244">
        <v>456</v>
      </c>
      <c r="E1244" t="s">
        <v>1478</v>
      </c>
      <c r="F1244" t="s">
        <v>2892</v>
      </c>
      <c r="G1244" t="s">
        <v>2903</v>
      </c>
      <c r="H1244" t="s">
        <v>2904</v>
      </c>
      <c r="I1244" t="s">
        <v>2895</v>
      </c>
      <c r="J1244">
        <v>306.696428494722</v>
      </c>
      <c r="K1244">
        <v>1</v>
      </c>
      <c r="L1244">
        <v>1</v>
      </c>
      <c r="M1244">
        <v>3</v>
      </c>
      <c r="N1244">
        <v>2084472.5081803401</v>
      </c>
      <c r="O1244">
        <v>1201554.70349362</v>
      </c>
      <c r="P1244">
        <v>1165051.2007882399</v>
      </c>
      <c r="Q1244">
        <v>170291.24440201401</v>
      </c>
      <c r="R1244">
        <v>126991.083240675</v>
      </c>
      <c r="S1244">
        <v>153903.703254605</v>
      </c>
      <c r="T1244">
        <v>3346163.59</v>
      </c>
      <c r="U1244">
        <v>1402197.1501048901</v>
      </c>
      <c r="V1244">
        <v>4016057.1483970201</v>
      </c>
      <c r="W1244">
        <v>649288.13471505302</v>
      </c>
      <c r="X1244">
        <v>0</v>
      </c>
      <c r="Y1244">
        <v>0</v>
      </c>
      <c r="Z1244">
        <v>0</v>
      </c>
      <c r="AA1244">
        <v>27005.6506796215</v>
      </c>
      <c r="AB1244">
        <v>56009.806313201298</v>
      </c>
      <c r="AC1244">
        <v>126523.228090845</v>
      </c>
      <c r="AD1244">
        <v>27380.4751637603</v>
      </c>
      <c r="AE1244">
        <v>0</v>
      </c>
      <c r="AF1244">
        <v>0</v>
      </c>
      <c r="AG1244">
        <v>0</v>
      </c>
      <c r="AH1244">
        <v>0</v>
      </c>
      <c r="AI1244">
        <v>0</v>
      </c>
      <c r="AJ1244">
        <v>4902264.4433594998</v>
      </c>
      <c r="AK1244" s="63">
        <v>15984.093676669099</v>
      </c>
      <c r="AL1244">
        <v>396.07192657172499</v>
      </c>
      <c r="AM1244">
        <v>78891.171681099702</v>
      </c>
      <c r="AN1244">
        <v>5073.74950858377</v>
      </c>
      <c r="AO1244">
        <v>15984.093676669099</v>
      </c>
      <c r="AP1244">
        <v>396.07192657172499</v>
      </c>
      <c r="AQ1244">
        <v>78891.171681099702</v>
      </c>
      <c r="AR1244">
        <v>13019.323032202599</v>
      </c>
      <c r="AS1244">
        <v>15984.093676669099</v>
      </c>
      <c r="AT1244">
        <v>0</v>
      </c>
    </row>
    <row r="1245" spans="1:46" x14ac:dyDescent="0.25">
      <c r="A1245" t="s">
        <v>4168</v>
      </c>
      <c r="B1245">
        <v>2055</v>
      </c>
      <c r="C1245" t="s">
        <v>231</v>
      </c>
      <c r="D1245">
        <v>448</v>
      </c>
      <c r="E1245" t="s">
        <v>1479</v>
      </c>
      <c r="F1245" t="s">
        <v>2892</v>
      </c>
      <c r="G1245" t="s">
        <v>2911</v>
      </c>
      <c r="H1245" t="s">
        <v>2904</v>
      </c>
      <c r="I1245" t="s">
        <v>2895</v>
      </c>
      <c r="J1245">
        <v>387.298572255213</v>
      </c>
      <c r="K1245">
        <v>1</v>
      </c>
      <c r="L1245">
        <v>1</v>
      </c>
      <c r="M1245">
        <v>3</v>
      </c>
      <c r="N1245">
        <v>2349471.7780725802</v>
      </c>
      <c r="O1245">
        <v>1076450.5505685401</v>
      </c>
      <c r="P1245">
        <v>1128528.7985489799</v>
      </c>
      <c r="Q1245">
        <v>215045.072902107</v>
      </c>
      <c r="R1245">
        <v>80757.078710671805</v>
      </c>
      <c r="S1245">
        <v>194350.76185220099</v>
      </c>
      <c r="T1245">
        <v>3079548.1</v>
      </c>
      <c r="U1245">
        <v>1770705.17880288</v>
      </c>
      <c r="V1245">
        <v>4165108.1802658602</v>
      </c>
      <c r="W1245">
        <v>651081.12063720997</v>
      </c>
      <c r="X1245">
        <v>0</v>
      </c>
      <c r="Y1245">
        <v>0</v>
      </c>
      <c r="Z1245">
        <v>0</v>
      </c>
      <c r="AA1245">
        <v>34102.940169126901</v>
      </c>
      <c r="AB1245">
        <v>-38.9622693181785</v>
      </c>
      <c r="AC1245">
        <v>159774.49048627599</v>
      </c>
      <c r="AD1245">
        <v>34576.2713659254</v>
      </c>
      <c r="AE1245">
        <v>0</v>
      </c>
      <c r="AF1245">
        <v>0</v>
      </c>
      <c r="AG1245">
        <v>0</v>
      </c>
      <c r="AH1245">
        <v>0</v>
      </c>
      <c r="AI1245">
        <v>0</v>
      </c>
      <c r="AJ1245">
        <v>5044604.0406550802</v>
      </c>
      <c r="AK1245" s="63">
        <v>13025.1036333047</v>
      </c>
      <c r="AL1245">
        <v>396.07192657172499</v>
      </c>
      <c r="AM1245">
        <v>78891.171681099702</v>
      </c>
      <c r="AN1245">
        <v>5073.74950858377</v>
      </c>
      <c r="AO1245">
        <v>15984.093676669099</v>
      </c>
      <c r="AP1245">
        <v>3712.8033307938799</v>
      </c>
      <c r="AQ1245">
        <v>25435.7452526624</v>
      </c>
      <c r="AR1245">
        <v>11730.674061490299</v>
      </c>
      <c r="AS1245">
        <v>13025.1036333047</v>
      </c>
      <c r="AT1245">
        <v>0</v>
      </c>
    </row>
    <row r="1246" spans="1:46" x14ac:dyDescent="0.25">
      <c r="A1246" t="s">
        <v>4169</v>
      </c>
      <c r="B1246">
        <v>2055</v>
      </c>
      <c r="C1246" t="s">
        <v>231</v>
      </c>
      <c r="D1246">
        <v>449</v>
      </c>
      <c r="E1246" t="s">
        <v>1480</v>
      </c>
      <c r="F1246" t="s">
        <v>2892</v>
      </c>
      <c r="G1246" t="s">
        <v>2911</v>
      </c>
      <c r="H1246" t="s">
        <v>2904</v>
      </c>
      <c r="I1246" t="s">
        <v>2895</v>
      </c>
      <c r="J1246">
        <v>349.50511286887598</v>
      </c>
      <c r="K1246">
        <v>1</v>
      </c>
      <c r="L1246">
        <v>1</v>
      </c>
      <c r="M1246">
        <v>3</v>
      </c>
      <c r="N1246">
        <v>2007093.17113898</v>
      </c>
      <c r="O1246">
        <v>810275.10421659402</v>
      </c>
      <c r="P1246">
        <v>1148903.0914856801</v>
      </c>
      <c r="Q1246">
        <v>194060.49456598499</v>
      </c>
      <c r="R1246">
        <v>72876.622667059506</v>
      </c>
      <c r="S1246">
        <v>175385.58059167099</v>
      </c>
      <c r="T1246">
        <v>2635292.67</v>
      </c>
      <c r="U1246">
        <v>1597915.8140743</v>
      </c>
      <c r="V1246">
        <v>3443031.6980022299</v>
      </c>
      <c r="W1246">
        <v>759436.84718898498</v>
      </c>
      <c r="X1246">
        <v>0</v>
      </c>
      <c r="Y1246">
        <v>0</v>
      </c>
      <c r="Z1246">
        <v>0</v>
      </c>
      <c r="AA1246">
        <v>30775.099127184501</v>
      </c>
      <c r="AB1246">
        <v>-35.160244088646401</v>
      </c>
      <c r="AC1246">
        <v>144183.338982658</v>
      </c>
      <c r="AD1246">
        <v>31202.241609012301</v>
      </c>
      <c r="AE1246">
        <v>0</v>
      </c>
      <c r="AF1246">
        <v>0</v>
      </c>
      <c r="AG1246">
        <v>0</v>
      </c>
      <c r="AH1246">
        <v>0</v>
      </c>
      <c r="AI1246">
        <v>0</v>
      </c>
      <c r="AJ1246">
        <v>4408594.0646659797</v>
      </c>
      <c r="AK1246" s="63">
        <v>12613.818517498899</v>
      </c>
      <c r="AL1246">
        <v>396.07192657172499</v>
      </c>
      <c r="AM1246">
        <v>78891.171681099702</v>
      </c>
      <c r="AN1246">
        <v>5073.74950858377</v>
      </c>
      <c r="AO1246">
        <v>15984.093676669099</v>
      </c>
      <c r="AP1246">
        <v>3712.8033307938799</v>
      </c>
      <c r="AQ1246">
        <v>25435.7452526624</v>
      </c>
      <c r="AR1246">
        <v>11730.674061490299</v>
      </c>
      <c r="AS1246">
        <v>13025.1036333047</v>
      </c>
      <c r="AT1246">
        <v>0</v>
      </c>
    </row>
    <row r="1247" spans="1:46" x14ac:dyDescent="0.25">
      <c r="A1247" t="s">
        <v>4170</v>
      </c>
      <c r="B1247">
        <v>2055</v>
      </c>
      <c r="C1247" t="s">
        <v>231</v>
      </c>
      <c r="D1247">
        <v>450</v>
      </c>
      <c r="E1247" t="s">
        <v>1481</v>
      </c>
      <c r="F1247" t="s">
        <v>2892</v>
      </c>
      <c r="G1247" t="s">
        <v>2893</v>
      </c>
      <c r="H1247" t="s">
        <v>2894</v>
      </c>
      <c r="I1247" t="s">
        <v>2895</v>
      </c>
      <c r="J1247">
        <v>329.585143738959</v>
      </c>
      <c r="K1247">
        <v>1</v>
      </c>
      <c r="L1247">
        <v>1</v>
      </c>
      <c r="M1247">
        <v>3</v>
      </c>
      <c r="N1247">
        <v>2605777.7522890898</v>
      </c>
      <c r="O1247">
        <v>671077.87186207995</v>
      </c>
      <c r="P1247">
        <v>1002647.51663195</v>
      </c>
      <c r="Q1247">
        <v>183000.058198232</v>
      </c>
      <c r="R1247">
        <v>68723.035150401105</v>
      </c>
      <c r="S1247">
        <v>165389.51695030899</v>
      </c>
      <c r="T1247">
        <v>3024383.29</v>
      </c>
      <c r="U1247">
        <v>1506842.9441317499</v>
      </c>
      <c r="V1247">
        <v>3824154.84094558</v>
      </c>
      <c r="W1247">
        <v>678083.47054277698</v>
      </c>
      <c r="X1247">
        <v>0</v>
      </c>
      <c r="Y1247">
        <v>0</v>
      </c>
      <c r="Z1247">
        <v>0</v>
      </c>
      <c r="AA1247">
        <v>29021.078936888702</v>
      </c>
      <c r="AB1247">
        <v>-33.156293499491603</v>
      </c>
      <c r="AC1247">
        <v>135965.640425955</v>
      </c>
      <c r="AD1247">
        <v>29423.876524353502</v>
      </c>
      <c r="AE1247">
        <v>0</v>
      </c>
      <c r="AF1247">
        <v>0</v>
      </c>
      <c r="AG1247">
        <v>0</v>
      </c>
      <c r="AH1247">
        <v>0</v>
      </c>
      <c r="AI1247">
        <v>0</v>
      </c>
      <c r="AJ1247">
        <v>4696615.7510820599</v>
      </c>
      <c r="AK1247" s="63">
        <v>14250.083295022299</v>
      </c>
      <c r="AL1247">
        <v>396.07192657172499</v>
      </c>
      <c r="AM1247">
        <v>78891.171681099702</v>
      </c>
      <c r="AN1247">
        <v>5073.74950858377</v>
      </c>
      <c r="AO1247">
        <v>15984.093676669099</v>
      </c>
      <c r="AP1247">
        <v>396.07192657172499</v>
      </c>
      <c r="AQ1247">
        <v>69679.580315536805</v>
      </c>
      <c r="AR1247">
        <v>5073.74950858377</v>
      </c>
      <c r="AS1247">
        <v>15339.0534591531</v>
      </c>
      <c r="AT1247">
        <v>0</v>
      </c>
    </row>
    <row r="1248" spans="1:46" x14ac:dyDescent="0.25">
      <c r="A1248" t="s">
        <v>4171</v>
      </c>
      <c r="B1248">
        <v>2055</v>
      </c>
      <c r="C1248" t="s">
        <v>231</v>
      </c>
      <c r="D1248">
        <v>451</v>
      </c>
      <c r="E1248" t="s">
        <v>1482</v>
      </c>
      <c r="F1248" t="s">
        <v>2892</v>
      </c>
      <c r="G1248" t="s">
        <v>2893</v>
      </c>
      <c r="H1248" t="s">
        <v>2894</v>
      </c>
      <c r="I1248" t="s">
        <v>2895</v>
      </c>
      <c r="J1248">
        <v>375.822978969649</v>
      </c>
      <c r="K1248">
        <v>1</v>
      </c>
      <c r="L1248">
        <v>1</v>
      </c>
      <c r="M1248">
        <v>3</v>
      </c>
      <c r="N1248">
        <v>3076897.4709858601</v>
      </c>
      <c r="O1248">
        <v>721108.96261121205</v>
      </c>
      <c r="P1248">
        <v>1087812.2583755001</v>
      </c>
      <c r="Q1248">
        <v>208673.32260021701</v>
      </c>
      <c r="R1248">
        <v>132931.749690406</v>
      </c>
      <c r="S1248">
        <v>188592.180598548</v>
      </c>
      <c r="T1248">
        <v>3509184.29</v>
      </c>
      <c r="U1248">
        <v>1718239.4742632001</v>
      </c>
      <c r="V1248">
        <v>4297238.3747485699</v>
      </c>
      <c r="W1248">
        <v>842563.23170287302</v>
      </c>
      <c r="X1248">
        <v>0</v>
      </c>
      <c r="Y1248">
        <v>0</v>
      </c>
      <c r="Z1248">
        <v>0</v>
      </c>
      <c r="AA1248">
        <v>87659.965635410699</v>
      </c>
      <c r="AB1248">
        <v>-37.807823657368303</v>
      </c>
      <c r="AC1248">
        <v>155040.398492204</v>
      </c>
      <c r="AD1248">
        <v>33551.782106344101</v>
      </c>
      <c r="AE1248">
        <v>0</v>
      </c>
      <c r="AF1248">
        <v>0</v>
      </c>
      <c r="AG1248">
        <v>0</v>
      </c>
      <c r="AH1248">
        <v>0</v>
      </c>
      <c r="AI1248">
        <v>0</v>
      </c>
      <c r="AJ1248">
        <v>5416015.9448617399</v>
      </c>
      <c r="AK1248" s="63">
        <v>14411.082472152801</v>
      </c>
      <c r="AL1248">
        <v>396.07192657172499</v>
      </c>
      <c r="AM1248">
        <v>78891.171681099702</v>
      </c>
      <c r="AN1248">
        <v>5073.74950858377</v>
      </c>
      <c r="AO1248">
        <v>15984.093676669099</v>
      </c>
      <c r="AP1248">
        <v>396.07192657172499</v>
      </c>
      <c r="AQ1248">
        <v>69679.580315536805</v>
      </c>
      <c r="AR1248">
        <v>5073.74950858377</v>
      </c>
      <c r="AS1248">
        <v>15339.0534591531</v>
      </c>
      <c r="AT1248">
        <v>0</v>
      </c>
    </row>
    <row r="1249" spans="1:46" x14ac:dyDescent="0.25">
      <c r="A1249" t="s">
        <v>4172</v>
      </c>
      <c r="B1249">
        <v>2055</v>
      </c>
      <c r="C1249" t="s">
        <v>231</v>
      </c>
      <c r="D1249">
        <v>457</v>
      </c>
      <c r="E1249" t="s">
        <v>1483</v>
      </c>
      <c r="F1249" t="s">
        <v>2892</v>
      </c>
      <c r="G1249" t="s">
        <v>2903</v>
      </c>
      <c r="H1249" t="s">
        <v>2904</v>
      </c>
      <c r="I1249" t="s">
        <v>2895</v>
      </c>
      <c r="J1249">
        <v>466.77946365229502</v>
      </c>
      <c r="K1249">
        <v>1</v>
      </c>
      <c r="L1249">
        <v>1</v>
      </c>
      <c r="M1249">
        <v>3</v>
      </c>
      <c r="N1249">
        <v>3160032.6100825602</v>
      </c>
      <c r="O1249">
        <v>1765160.2188202499</v>
      </c>
      <c r="P1249">
        <v>1492680.5211757801</v>
      </c>
      <c r="Q1249">
        <v>259176.333147361</v>
      </c>
      <c r="R1249">
        <v>97329.937642666206</v>
      </c>
      <c r="S1249">
        <v>234235.163454219</v>
      </c>
      <c r="T1249">
        <v>4640292.71</v>
      </c>
      <c r="U1249">
        <v>2134086.9108686098</v>
      </c>
      <c r="V1249">
        <v>5899222.0485526798</v>
      </c>
      <c r="W1249">
        <v>834103.03074777697</v>
      </c>
      <c r="X1249">
        <v>0</v>
      </c>
      <c r="Y1249">
        <v>0</v>
      </c>
      <c r="Z1249">
        <v>0</v>
      </c>
      <c r="AA1249">
        <v>41101.4996219034</v>
      </c>
      <c r="AB1249">
        <v>-46.958053754536799</v>
      </c>
      <c r="AC1249">
        <v>192563.19624477701</v>
      </c>
      <c r="AD1249">
        <v>41671.967209441798</v>
      </c>
      <c r="AE1249">
        <v>0</v>
      </c>
      <c r="AF1249">
        <v>0</v>
      </c>
      <c r="AG1249">
        <v>0</v>
      </c>
      <c r="AH1249">
        <v>0</v>
      </c>
      <c r="AI1249">
        <v>0</v>
      </c>
      <c r="AJ1249">
        <v>7008614.7843228299</v>
      </c>
      <c r="AK1249" s="63">
        <v>15014.8310499443</v>
      </c>
      <c r="AL1249">
        <v>396.07192657172499</v>
      </c>
      <c r="AM1249">
        <v>78891.171681099702</v>
      </c>
      <c r="AN1249">
        <v>5073.74950858377</v>
      </c>
      <c r="AO1249">
        <v>15984.093676669099</v>
      </c>
      <c r="AP1249">
        <v>396.07192657172499</v>
      </c>
      <c r="AQ1249">
        <v>78891.171681099702</v>
      </c>
      <c r="AR1249">
        <v>13019.323032202599</v>
      </c>
      <c r="AS1249">
        <v>15984.093676669099</v>
      </c>
      <c r="AT1249">
        <v>0</v>
      </c>
    </row>
    <row r="1250" spans="1:46" x14ac:dyDescent="0.25">
      <c r="A1250" t="s">
        <v>4173</v>
      </c>
      <c r="B1250">
        <v>2055</v>
      </c>
      <c r="C1250" t="s">
        <v>231</v>
      </c>
      <c r="D1250">
        <v>4823</v>
      </c>
      <c r="E1250" t="s">
        <v>1485</v>
      </c>
      <c r="F1250" t="s">
        <v>2906</v>
      </c>
      <c r="G1250" t="s">
        <v>2893</v>
      </c>
      <c r="H1250" t="s">
        <v>2894</v>
      </c>
      <c r="I1250" t="s">
        <v>2895</v>
      </c>
      <c r="J1250">
        <v>113.724137931028</v>
      </c>
      <c r="K1250">
        <v>1</v>
      </c>
      <c r="L1250">
        <v>1</v>
      </c>
      <c r="M1250">
        <v>3</v>
      </c>
      <c r="N1250">
        <v>81409.361042874603</v>
      </c>
      <c r="O1250">
        <v>110749.968654166</v>
      </c>
      <c r="P1250">
        <v>240922.760749009</v>
      </c>
      <c r="Q1250">
        <v>63144.605438906503</v>
      </c>
      <c r="R1250">
        <v>23713.046770922399</v>
      </c>
      <c r="S1250">
        <v>57068.046285787997</v>
      </c>
      <c r="T1250">
        <v>0</v>
      </c>
      <c r="U1250">
        <v>519939.74265587801</v>
      </c>
      <c r="V1250">
        <v>369488.167585132</v>
      </c>
      <c r="W1250">
        <v>140449.223400302</v>
      </c>
      <c r="X1250">
        <v>0</v>
      </c>
      <c r="Y1250">
        <v>0</v>
      </c>
      <c r="Z1250">
        <v>0</v>
      </c>
      <c r="AA1250">
        <v>10013.7923283945</v>
      </c>
      <c r="AB1250">
        <v>-11.4406579509066</v>
      </c>
      <c r="AC1250">
        <v>46915.267691582303</v>
      </c>
      <c r="AD1250">
        <v>10152.7785942057</v>
      </c>
      <c r="AE1250">
        <v>0</v>
      </c>
      <c r="AF1250">
        <v>0</v>
      </c>
      <c r="AG1250">
        <v>0</v>
      </c>
      <c r="AH1250">
        <v>0</v>
      </c>
      <c r="AI1250">
        <v>0</v>
      </c>
      <c r="AJ1250">
        <v>577007.78894166602</v>
      </c>
      <c r="AK1250" s="63">
        <v>5073.74950858377</v>
      </c>
      <c r="AL1250">
        <v>396.07192657172499</v>
      </c>
      <c r="AM1250">
        <v>78891.171681099702</v>
      </c>
      <c r="AN1250">
        <v>5073.74950858377</v>
      </c>
      <c r="AO1250">
        <v>15984.093676669099</v>
      </c>
      <c r="AP1250">
        <v>396.07192657172499</v>
      </c>
      <c r="AQ1250">
        <v>69679.580315536805</v>
      </c>
      <c r="AR1250">
        <v>5073.74950858377</v>
      </c>
      <c r="AS1250">
        <v>15339.0534591531</v>
      </c>
      <c r="AT1250">
        <v>0</v>
      </c>
    </row>
    <row r="1251" spans="1:46" x14ac:dyDescent="0.25">
      <c r="A1251" t="s">
        <v>4174</v>
      </c>
      <c r="B1251">
        <v>2055</v>
      </c>
      <c r="C1251" t="s">
        <v>231</v>
      </c>
      <c r="D1251">
        <v>2055</v>
      </c>
      <c r="E1251" t="s">
        <v>231</v>
      </c>
      <c r="F1251" t="s">
        <v>1871</v>
      </c>
      <c r="G1251" t="s">
        <v>1871</v>
      </c>
      <c r="H1251" t="s">
        <v>2899</v>
      </c>
      <c r="I1251" t="s">
        <v>2895</v>
      </c>
      <c r="J1251">
        <v>59.639628014172999</v>
      </c>
      <c r="K1251">
        <v>1</v>
      </c>
      <c r="L1251">
        <v>1</v>
      </c>
      <c r="M1251">
        <v>3</v>
      </c>
      <c r="N1251">
        <v>42692.994625408101</v>
      </c>
      <c r="O1251">
        <v>58079.903293016301</v>
      </c>
      <c r="P1251">
        <v>126345.594634736</v>
      </c>
      <c r="Q1251">
        <v>33114.524743745103</v>
      </c>
      <c r="R1251">
        <v>12435.6826460026</v>
      </c>
      <c r="S1251">
        <v>29927.833386120601</v>
      </c>
      <c r="T1251">
        <v>0</v>
      </c>
      <c r="U1251">
        <v>272668.69994290802</v>
      </c>
      <c r="V1251">
        <v>193768.33512495199</v>
      </c>
      <c r="W1251">
        <v>73654.895001742203</v>
      </c>
      <c r="X1251">
        <v>0</v>
      </c>
      <c r="Y1251">
        <v>0</v>
      </c>
      <c r="Z1251">
        <v>0</v>
      </c>
      <c r="AA1251">
        <v>5251.4695678663202</v>
      </c>
      <c r="AB1251">
        <v>-5.9997516520483796</v>
      </c>
      <c r="AC1251">
        <v>24603.476132817701</v>
      </c>
      <c r="AD1251">
        <v>5324.3572533028801</v>
      </c>
      <c r="AE1251">
        <v>0</v>
      </c>
      <c r="AF1251">
        <v>0</v>
      </c>
      <c r="AG1251">
        <v>0</v>
      </c>
      <c r="AH1251">
        <v>0</v>
      </c>
      <c r="AI1251">
        <v>0</v>
      </c>
      <c r="AJ1251">
        <v>302596.53332902899</v>
      </c>
      <c r="AK1251" s="63">
        <v>5073.74950858377</v>
      </c>
      <c r="AL1251">
        <v>396.07192657172499</v>
      </c>
      <c r="AM1251">
        <v>78891.171681099702</v>
      </c>
      <c r="AN1251">
        <v>5073.74950858377</v>
      </c>
      <c r="AO1251">
        <v>15984.093676669099</v>
      </c>
      <c r="AP1251">
        <v>539.66620917061095</v>
      </c>
      <c r="AQ1251">
        <v>36189.915802998497</v>
      </c>
      <c r="AR1251">
        <v>5073.74950858377</v>
      </c>
      <c r="AS1251">
        <v>5073.74950858377</v>
      </c>
      <c r="AT1251">
        <v>0</v>
      </c>
    </row>
    <row r="1252" spans="1:46" x14ac:dyDescent="0.25">
      <c r="A1252" t="s">
        <v>4175</v>
      </c>
      <c r="B1252">
        <v>2055</v>
      </c>
      <c r="C1252" t="s">
        <v>231</v>
      </c>
      <c r="D1252">
        <v>453</v>
      </c>
      <c r="E1252" t="s">
        <v>1486</v>
      </c>
      <c r="F1252" t="s">
        <v>2892</v>
      </c>
      <c r="G1252" t="s">
        <v>2893</v>
      </c>
      <c r="H1252" t="s">
        <v>2894</v>
      </c>
      <c r="I1252" t="s">
        <v>2895</v>
      </c>
      <c r="J1252">
        <v>82.901408450695001</v>
      </c>
      <c r="K1252">
        <v>1</v>
      </c>
      <c r="L1252">
        <v>1</v>
      </c>
      <c r="M1252">
        <v>3</v>
      </c>
      <c r="N1252">
        <v>492545.90724507201</v>
      </c>
      <c r="O1252">
        <v>201380.70027038601</v>
      </c>
      <c r="P1252">
        <v>321582.90309999703</v>
      </c>
      <c r="Q1252">
        <v>46030.480619018403</v>
      </c>
      <c r="R1252">
        <v>17286.083778968099</v>
      </c>
      <c r="S1252">
        <v>41600.855374173698</v>
      </c>
      <c r="T1252">
        <v>699805.95</v>
      </c>
      <c r="U1252">
        <v>379020.125013443</v>
      </c>
      <c r="V1252">
        <v>876688.57137707504</v>
      </c>
      <c r="W1252">
        <v>194846.09605672199</v>
      </c>
      <c r="X1252">
        <v>0</v>
      </c>
      <c r="Y1252">
        <v>0</v>
      </c>
      <c r="Z1252">
        <v>0</v>
      </c>
      <c r="AA1252">
        <v>7299.7474683883202</v>
      </c>
      <c r="AB1252">
        <v>-8.3398887429511408</v>
      </c>
      <c r="AC1252">
        <v>34199.791180939799</v>
      </c>
      <c r="AD1252">
        <v>7401.0641932338604</v>
      </c>
      <c r="AE1252">
        <v>0</v>
      </c>
      <c r="AF1252">
        <v>0</v>
      </c>
      <c r="AG1252">
        <v>0</v>
      </c>
      <c r="AH1252">
        <v>0</v>
      </c>
      <c r="AI1252">
        <v>0</v>
      </c>
      <c r="AJ1252">
        <v>1120426.9303876201</v>
      </c>
      <c r="AK1252" s="63">
        <v>13515.173642121899</v>
      </c>
      <c r="AL1252">
        <v>396.07192657172499</v>
      </c>
      <c r="AM1252">
        <v>78891.171681099702</v>
      </c>
      <c r="AN1252">
        <v>5073.74950858377</v>
      </c>
      <c r="AO1252">
        <v>15984.093676669099</v>
      </c>
      <c r="AP1252">
        <v>396.07192657172499</v>
      </c>
      <c r="AQ1252">
        <v>69679.580315536805</v>
      </c>
      <c r="AR1252">
        <v>5073.74950858377</v>
      </c>
      <c r="AS1252">
        <v>15339.0534591531</v>
      </c>
      <c r="AT1252">
        <v>0</v>
      </c>
    </row>
    <row r="1253" spans="1:46" x14ac:dyDescent="0.25">
      <c r="A1253" t="s">
        <v>4176</v>
      </c>
      <c r="B1253">
        <v>2055</v>
      </c>
      <c r="C1253" t="s">
        <v>231</v>
      </c>
      <c r="D1253">
        <v>5063</v>
      </c>
      <c r="E1253" t="s">
        <v>1487</v>
      </c>
      <c r="F1253" t="s">
        <v>2906</v>
      </c>
      <c r="G1253" t="s">
        <v>2893</v>
      </c>
      <c r="H1253" t="s">
        <v>2894</v>
      </c>
      <c r="I1253" t="s">
        <v>2895</v>
      </c>
      <c r="J1253">
        <v>164.31685096655499</v>
      </c>
      <c r="K1253">
        <v>1</v>
      </c>
      <c r="L1253">
        <v>1</v>
      </c>
      <c r="M1253">
        <v>3</v>
      </c>
      <c r="N1253">
        <v>117626.12660011899</v>
      </c>
      <c r="O1253">
        <v>160019.55631384099</v>
      </c>
      <c r="P1253">
        <v>348102.611219224</v>
      </c>
      <c r="Q1253">
        <v>91235.888088590698</v>
      </c>
      <c r="R1253">
        <v>34262.323224500899</v>
      </c>
      <c r="S1253">
        <v>82456.036397316697</v>
      </c>
      <c r="T1253">
        <v>0</v>
      </c>
      <c r="U1253">
        <v>751246.50544627605</v>
      </c>
      <c r="V1253">
        <v>533863.19977042498</v>
      </c>
      <c r="W1253">
        <v>202931.18531997601</v>
      </c>
      <c r="X1253">
        <v>0</v>
      </c>
      <c r="Y1253">
        <v>0</v>
      </c>
      <c r="Z1253">
        <v>0</v>
      </c>
      <c r="AA1253">
        <v>14468.6506450615</v>
      </c>
      <c r="AB1253">
        <v>-16.530289186439798</v>
      </c>
      <c r="AC1253">
        <v>67786.568353757495</v>
      </c>
      <c r="AD1253">
        <v>14669.4680435592</v>
      </c>
      <c r="AE1253">
        <v>0</v>
      </c>
      <c r="AF1253">
        <v>0</v>
      </c>
      <c r="AG1253">
        <v>0</v>
      </c>
      <c r="AH1253">
        <v>0</v>
      </c>
      <c r="AI1253">
        <v>0</v>
      </c>
      <c r="AJ1253">
        <v>833702.54184359196</v>
      </c>
      <c r="AK1253" s="63">
        <v>5073.74950858377</v>
      </c>
      <c r="AL1253">
        <v>396.07192657172499</v>
      </c>
      <c r="AM1253">
        <v>78891.171681099702</v>
      </c>
      <c r="AN1253">
        <v>5073.74950858377</v>
      </c>
      <c r="AO1253">
        <v>15984.093676669099</v>
      </c>
      <c r="AP1253">
        <v>396.07192657172499</v>
      </c>
      <c r="AQ1253">
        <v>69679.580315536805</v>
      </c>
      <c r="AR1253">
        <v>5073.74950858377</v>
      </c>
      <c r="AS1253">
        <v>15339.0534591531</v>
      </c>
      <c r="AT1253">
        <v>0</v>
      </c>
    </row>
    <row r="1254" spans="1:46" x14ac:dyDescent="0.25">
      <c r="A1254" t="s">
        <v>4177</v>
      </c>
      <c r="B1254">
        <v>2242</v>
      </c>
      <c r="C1254" t="s">
        <v>232</v>
      </c>
      <c r="D1254">
        <v>4364</v>
      </c>
      <c r="E1254" t="s">
        <v>1488</v>
      </c>
      <c r="F1254" t="s">
        <v>2892</v>
      </c>
      <c r="G1254" t="s">
        <v>2893</v>
      </c>
      <c r="H1254" t="s">
        <v>2894</v>
      </c>
      <c r="I1254" t="s">
        <v>2895</v>
      </c>
      <c r="J1254">
        <v>535.52411563768203</v>
      </c>
      <c r="K1254">
        <v>1</v>
      </c>
      <c r="L1254">
        <v>1</v>
      </c>
      <c r="M1254">
        <v>1</v>
      </c>
      <c r="N1254">
        <v>4214433.0250504697</v>
      </c>
      <c r="O1254">
        <v>1136053.23664577</v>
      </c>
      <c r="P1254">
        <v>1000982.40621196</v>
      </c>
      <c r="Q1254">
        <v>246881.33746362801</v>
      </c>
      <c r="R1254">
        <v>96013.842785084096</v>
      </c>
      <c r="S1254">
        <v>182865.81516504599</v>
      </c>
      <c r="T1254">
        <v>5114175.49</v>
      </c>
      <c r="U1254">
        <v>1580188.3581569199</v>
      </c>
      <c r="V1254">
        <v>6070662.3371585999</v>
      </c>
      <c r="W1254">
        <v>580658.58783547301</v>
      </c>
      <c r="X1254">
        <v>0</v>
      </c>
      <c r="Y1254">
        <v>0</v>
      </c>
      <c r="Z1254">
        <v>0</v>
      </c>
      <c r="AA1254">
        <v>971.21678724583899</v>
      </c>
      <c r="AB1254">
        <v>42071.7063755985</v>
      </c>
      <c r="AC1254">
        <v>182865.81516504599</v>
      </c>
      <c r="AD1254">
        <v>0</v>
      </c>
      <c r="AE1254">
        <v>0</v>
      </c>
      <c r="AF1254">
        <v>0</v>
      </c>
      <c r="AG1254">
        <v>0</v>
      </c>
      <c r="AH1254">
        <v>0</v>
      </c>
      <c r="AI1254">
        <v>0</v>
      </c>
      <c r="AJ1254">
        <v>6877229.6633219598</v>
      </c>
      <c r="AK1254" s="63">
        <v>12842.0540971023</v>
      </c>
      <c r="AL1254">
        <v>396.07192657172499</v>
      </c>
      <c r="AM1254">
        <v>78891.171681099702</v>
      </c>
      <c r="AN1254">
        <v>3292.2031367767399</v>
      </c>
      <c r="AO1254">
        <v>20001.673335772099</v>
      </c>
      <c r="AP1254">
        <v>396.07192657172499</v>
      </c>
      <c r="AQ1254">
        <v>69679.580315536805</v>
      </c>
      <c r="AR1254">
        <v>3292.2031367767399</v>
      </c>
      <c r="AS1254">
        <v>14522.5261778944</v>
      </c>
      <c r="AT1254">
        <v>0</v>
      </c>
    </row>
    <row r="1255" spans="1:46" x14ac:dyDescent="0.25">
      <c r="A1255" t="s">
        <v>4178</v>
      </c>
      <c r="B1255">
        <v>2242</v>
      </c>
      <c r="C1255" t="s">
        <v>232</v>
      </c>
      <c r="D1255">
        <v>1135</v>
      </c>
      <c r="E1255" t="s">
        <v>1489</v>
      </c>
      <c r="F1255" t="s">
        <v>2892</v>
      </c>
      <c r="G1255" t="s">
        <v>2893</v>
      </c>
      <c r="H1255" t="s">
        <v>2894</v>
      </c>
      <c r="I1255" t="s">
        <v>2895</v>
      </c>
      <c r="J1255">
        <v>567.92900432898603</v>
      </c>
      <c r="K1255">
        <v>3</v>
      </c>
      <c r="L1255">
        <v>1</v>
      </c>
      <c r="M1255">
        <v>1</v>
      </c>
      <c r="N1255">
        <v>4631696.8869316196</v>
      </c>
      <c r="O1255">
        <v>1285528.7947420001</v>
      </c>
      <c r="P1255">
        <v>1068254.51926403</v>
      </c>
      <c r="Q1255">
        <v>260965.572906924</v>
      </c>
      <c r="R1255">
        <v>74808.249241553902</v>
      </c>
      <c r="S1255">
        <v>193931.136432253</v>
      </c>
      <c r="T1255">
        <v>5645447.5099999998</v>
      </c>
      <c r="U1255">
        <v>1675806.5130861199</v>
      </c>
      <c r="V1255">
        <v>6484464.0119030504</v>
      </c>
      <c r="W1255">
        <v>791142.53466154099</v>
      </c>
      <c r="X1255">
        <v>0</v>
      </c>
      <c r="Y1255">
        <v>0</v>
      </c>
      <c r="Z1255">
        <v>0</v>
      </c>
      <c r="AA1255">
        <v>1029.9857034660799</v>
      </c>
      <c r="AB1255">
        <v>44617.490818062099</v>
      </c>
      <c r="AC1255">
        <v>193931.136432253</v>
      </c>
      <c r="AD1255">
        <v>0</v>
      </c>
      <c r="AE1255">
        <v>0</v>
      </c>
      <c r="AF1255">
        <v>0</v>
      </c>
      <c r="AG1255">
        <v>0</v>
      </c>
      <c r="AH1255">
        <v>0</v>
      </c>
      <c r="AI1255">
        <v>0</v>
      </c>
      <c r="AJ1255">
        <v>7515185.1595183704</v>
      </c>
      <c r="AK1255" s="63">
        <v>13232.613763753199</v>
      </c>
      <c r="AL1255">
        <v>396.07192657172499</v>
      </c>
      <c r="AM1255">
        <v>78891.171681099702</v>
      </c>
      <c r="AN1255">
        <v>3292.2031367767399</v>
      </c>
      <c r="AO1255">
        <v>20001.673335772099</v>
      </c>
      <c r="AP1255">
        <v>396.07192657172499</v>
      </c>
      <c r="AQ1255">
        <v>69679.580315536805</v>
      </c>
      <c r="AR1255">
        <v>3292.2031367767399</v>
      </c>
      <c r="AS1255">
        <v>14522.5261778944</v>
      </c>
      <c r="AT1255">
        <v>0</v>
      </c>
    </row>
    <row r="1256" spans="1:46" x14ac:dyDescent="0.25">
      <c r="A1256" t="s">
        <v>4179</v>
      </c>
      <c r="B1256">
        <v>2242</v>
      </c>
      <c r="C1256" t="s">
        <v>232</v>
      </c>
      <c r="D1256">
        <v>1136</v>
      </c>
      <c r="E1256" t="s">
        <v>1490</v>
      </c>
      <c r="F1256" t="s">
        <v>2892</v>
      </c>
      <c r="G1256" t="s">
        <v>2893</v>
      </c>
      <c r="H1256" t="s">
        <v>2894</v>
      </c>
      <c r="I1256" t="s">
        <v>2895</v>
      </c>
      <c r="J1256">
        <v>484.17142857140999</v>
      </c>
      <c r="K1256">
        <v>2</v>
      </c>
      <c r="L1256">
        <v>1</v>
      </c>
      <c r="M1256">
        <v>1</v>
      </c>
      <c r="N1256">
        <v>4081660.15828904</v>
      </c>
      <c r="O1256">
        <v>1038370.74997644</v>
      </c>
      <c r="P1256">
        <v>942918.35598118999</v>
      </c>
      <c r="Q1256">
        <v>222694.50424064201</v>
      </c>
      <c r="R1256">
        <v>63698.212196303801</v>
      </c>
      <c r="S1256">
        <v>165330.375196843</v>
      </c>
      <c r="T1256">
        <v>4920681.66</v>
      </c>
      <c r="U1256">
        <v>1428660.32068363</v>
      </c>
      <c r="V1256">
        <v>5635914.8199375598</v>
      </c>
      <c r="W1256">
        <v>674511.72633500397</v>
      </c>
      <c r="X1256">
        <v>0</v>
      </c>
      <c r="Y1256">
        <v>0</v>
      </c>
      <c r="Z1256">
        <v>0</v>
      </c>
      <c r="AA1256">
        <v>878.08448882533401</v>
      </c>
      <c r="AB1256">
        <v>38037.349922243397</v>
      </c>
      <c r="AC1256">
        <v>165330.375196843</v>
      </c>
      <c r="AD1256">
        <v>0</v>
      </c>
      <c r="AE1256">
        <v>0</v>
      </c>
      <c r="AF1256">
        <v>0</v>
      </c>
      <c r="AG1256">
        <v>0</v>
      </c>
      <c r="AH1256">
        <v>0</v>
      </c>
      <c r="AI1256">
        <v>0</v>
      </c>
      <c r="AJ1256">
        <v>6514672.3558804803</v>
      </c>
      <c r="AK1256" s="63">
        <v>13455.301100898399</v>
      </c>
      <c r="AL1256">
        <v>396.07192657172499</v>
      </c>
      <c r="AM1256">
        <v>78891.171681099702</v>
      </c>
      <c r="AN1256">
        <v>3292.2031367767399</v>
      </c>
      <c r="AO1256">
        <v>20001.673335772099</v>
      </c>
      <c r="AP1256">
        <v>396.07192657172499</v>
      </c>
      <c r="AQ1256">
        <v>69679.580315536805</v>
      </c>
      <c r="AR1256">
        <v>3292.2031367767399</v>
      </c>
      <c r="AS1256">
        <v>14522.5261778944</v>
      </c>
      <c r="AT1256">
        <v>0</v>
      </c>
    </row>
    <row r="1257" spans="1:46" x14ac:dyDescent="0.25">
      <c r="A1257" t="s">
        <v>4180</v>
      </c>
      <c r="B1257">
        <v>2242</v>
      </c>
      <c r="C1257" t="s">
        <v>232</v>
      </c>
      <c r="D1257">
        <v>2714</v>
      </c>
      <c r="E1257" t="s">
        <v>1491</v>
      </c>
      <c r="F1257" t="s">
        <v>2945</v>
      </c>
      <c r="G1257" t="s">
        <v>2907</v>
      </c>
      <c r="H1257" t="s">
        <v>2942</v>
      </c>
      <c r="I1257" t="s">
        <v>2895</v>
      </c>
      <c r="J1257">
        <v>178.02994257584899</v>
      </c>
      <c r="K1257">
        <v>1</v>
      </c>
      <c r="L1257">
        <v>2</v>
      </c>
      <c r="M1257">
        <v>1</v>
      </c>
      <c r="N1257">
        <v>1950001.1199111601</v>
      </c>
      <c r="O1257">
        <v>1048044.63527597</v>
      </c>
      <c r="P1257">
        <v>397223.50782640598</v>
      </c>
      <c r="Q1257">
        <v>81557.032652919996</v>
      </c>
      <c r="R1257">
        <v>23278.443784142699</v>
      </c>
      <c r="S1257">
        <v>60792.015937793898</v>
      </c>
      <c r="T1257">
        <v>2974786.02</v>
      </c>
      <c r="U1257">
        <v>525318.71945059905</v>
      </c>
      <c r="V1257">
        <v>2952654.5824904302</v>
      </c>
      <c r="W1257">
        <v>533140.94302336394</v>
      </c>
      <c r="X1257">
        <v>0</v>
      </c>
      <c r="Y1257">
        <v>0</v>
      </c>
      <c r="Z1257">
        <v>0</v>
      </c>
      <c r="AA1257">
        <v>322.87186293410502</v>
      </c>
      <c r="AB1257">
        <v>13986.342073870799</v>
      </c>
      <c r="AC1257">
        <v>60792.015937793898</v>
      </c>
      <c r="AD1257">
        <v>0</v>
      </c>
      <c r="AE1257">
        <v>0</v>
      </c>
      <c r="AF1257">
        <v>0</v>
      </c>
      <c r="AG1257">
        <v>0</v>
      </c>
      <c r="AH1257">
        <v>0</v>
      </c>
      <c r="AI1257">
        <v>0</v>
      </c>
      <c r="AJ1257">
        <v>3560896.7553884001</v>
      </c>
      <c r="AK1257" s="63">
        <v>20001.673335772099</v>
      </c>
      <c r="AL1257">
        <v>396.07192657172499</v>
      </c>
      <c r="AM1257">
        <v>78891.171681099702</v>
      </c>
      <c r="AN1257">
        <v>3292.2031367767399</v>
      </c>
      <c r="AO1257">
        <v>20001.673335772099</v>
      </c>
      <c r="AP1257">
        <v>396.07192657172499</v>
      </c>
      <c r="AQ1257">
        <v>59280.106098625802</v>
      </c>
      <c r="AR1257">
        <v>20001.673335772099</v>
      </c>
      <c r="AS1257">
        <v>20001.673335772099</v>
      </c>
      <c r="AT1257">
        <v>0</v>
      </c>
    </row>
    <row r="1258" spans="1:46" x14ac:dyDescent="0.25">
      <c r="A1258" t="s">
        <v>4181</v>
      </c>
      <c r="B1258">
        <v>2242</v>
      </c>
      <c r="C1258" t="s">
        <v>232</v>
      </c>
      <c r="D1258">
        <v>1369</v>
      </c>
      <c r="E1258" t="s">
        <v>1492</v>
      </c>
      <c r="F1258" t="s">
        <v>2892</v>
      </c>
      <c r="G1258" t="s">
        <v>2893</v>
      </c>
      <c r="H1258" t="s">
        <v>2894</v>
      </c>
      <c r="I1258" t="s">
        <v>2895</v>
      </c>
      <c r="J1258">
        <v>568.92473148304896</v>
      </c>
      <c r="K1258">
        <v>2</v>
      </c>
      <c r="L1258">
        <v>1</v>
      </c>
      <c r="M1258">
        <v>1</v>
      </c>
      <c r="N1258">
        <v>4499584.8068956695</v>
      </c>
      <c r="O1258">
        <v>1173278.74599655</v>
      </c>
      <c r="P1258">
        <v>1073952.7142513799</v>
      </c>
      <c r="Q1258">
        <v>261613.83399500701</v>
      </c>
      <c r="R1258">
        <v>74727.696321016105</v>
      </c>
      <c r="S1258">
        <v>194271.148118735</v>
      </c>
      <c r="T1258">
        <v>5404413.1600000001</v>
      </c>
      <c r="U1258">
        <v>1678744.6374596199</v>
      </c>
      <c r="V1258">
        <v>6312516.73576036</v>
      </c>
      <c r="W1258">
        <v>724913.55328723101</v>
      </c>
      <c r="X1258">
        <v>0</v>
      </c>
      <c r="Y1258">
        <v>0</v>
      </c>
      <c r="Z1258">
        <v>0</v>
      </c>
      <c r="AA1258">
        <v>1031.79153610611</v>
      </c>
      <c r="AB1258">
        <v>44695.716875923303</v>
      </c>
      <c r="AC1258">
        <v>194271.148118735</v>
      </c>
      <c r="AD1258">
        <v>0</v>
      </c>
      <c r="AE1258">
        <v>0</v>
      </c>
      <c r="AF1258">
        <v>0</v>
      </c>
      <c r="AG1258">
        <v>0</v>
      </c>
      <c r="AH1258">
        <v>0</v>
      </c>
      <c r="AI1258">
        <v>0</v>
      </c>
      <c r="AJ1258">
        <v>7277428.94557836</v>
      </c>
      <c r="AK1258" s="63">
        <v>12791.5496424419</v>
      </c>
      <c r="AL1258">
        <v>396.07192657172499</v>
      </c>
      <c r="AM1258">
        <v>78891.171681099702</v>
      </c>
      <c r="AN1258">
        <v>3292.2031367767399</v>
      </c>
      <c r="AO1258">
        <v>20001.673335772099</v>
      </c>
      <c r="AP1258">
        <v>396.07192657172499</v>
      </c>
      <c r="AQ1258">
        <v>69679.580315536805</v>
      </c>
      <c r="AR1258">
        <v>3292.2031367767399</v>
      </c>
      <c r="AS1258">
        <v>14522.5261778944</v>
      </c>
      <c r="AT1258">
        <v>0</v>
      </c>
    </row>
    <row r="1259" spans="1:46" x14ac:dyDescent="0.25">
      <c r="A1259" t="s">
        <v>4182</v>
      </c>
      <c r="B1259">
        <v>2242</v>
      </c>
      <c r="C1259" t="s">
        <v>232</v>
      </c>
      <c r="D1259">
        <v>1138</v>
      </c>
      <c r="E1259" t="s">
        <v>1493</v>
      </c>
      <c r="F1259" t="s">
        <v>2892</v>
      </c>
      <c r="G1259" t="s">
        <v>2893</v>
      </c>
      <c r="H1259" t="s">
        <v>2894</v>
      </c>
      <c r="I1259" t="s">
        <v>2895</v>
      </c>
      <c r="J1259">
        <v>558.24642446159203</v>
      </c>
      <c r="K1259">
        <v>2</v>
      </c>
      <c r="L1259">
        <v>1</v>
      </c>
      <c r="M1259">
        <v>1</v>
      </c>
      <c r="N1259">
        <v>4614761.4500703802</v>
      </c>
      <c r="O1259">
        <v>1179776.8057272499</v>
      </c>
      <c r="P1259">
        <v>1043619.10858208</v>
      </c>
      <c r="Q1259">
        <v>257150.10062065601</v>
      </c>
      <c r="R1259">
        <v>73862.005970584796</v>
      </c>
      <c r="S1259">
        <v>190624.81873590901</v>
      </c>
      <c r="T1259">
        <v>5521933.6600000001</v>
      </c>
      <c r="U1259">
        <v>1647235.8109709399</v>
      </c>
      <c r="V1259">
        <v>6437075.8848878602</v>
      </c>
      <c r="W1259">
        <v>687224.35003492096</v>
      </c>
      <c r="X1259">
        <v>0</v>
      </c>
      <c r="Y1259">
        <v>0</v>
      </c>
      <c r="Z1259">
        <v>0</v>
      </c>
      <c r="AA1259">
        <v>1012.42555288376</v>
      </c>
      <c r="AB1259">
        <v>43856.810495283004</v>
      </c>
      <c r="AC1259">
        <v>190624.81873590901</v>
      </c>
      <c r="AD1259">
        <v>0</v>
      </c>
      <c r="AE1259">
        <v>0</v>
      </c>
      <c r="AF1259">
        <v>0</v>
      </c>
      <c r="AG1259">
        <v>0</v>
      </c>
      <c r="AH1259">
        <v>0</v>
      </c>
      <c r="AI1259">
        <v>0</v>
      </c>
      <c r="AJ1259">
        <v>7359794.2897068597</v>
      </c>
      <c r="AK1259" s="63">
        <v>13183.7732714636</v>
      </c>
      <c r="AL1259">
        <v>396.07192657172499</v>
      </c>
      <c r="AM1259">
        <v>78891.171681099702</v>
      </c>
      <c r="AN1259">
        <v>3292.2031367767399</v>
      </c>
      <c r="AO1259">
        <v>20001.673335772099</v>
      </c>
      <c r="AP1259">
        <v>396.07192657172499</v>
      </c>
      <c r="AQ1259">
        <v>69679.580315536805</v>
      </c>
      <c r="AR1259">
        <v>3292.2031367767399</v>
      </c>
      <c r="AS1259">
        <v>14522.5261778944</v>
      </c>
      <c r="AT1259">
        <v>0</v>
      </c>
    </row>
    <row r="1260" spans="1:46" x14ac:dyDescent="0.25">
      <c r="A1260" t="s">
        <v>4183</v>
      </c>
      <c r="B1260">
        <v>2242</v>
      </c>
      <c r="C1260" t="s">
        <v>232</v>
      </c>
      <c r="D1260">
        <v>1142</v>
      </c>
      <c r="E1260" t="s">
        <v>1494</v>
      </c>
      <c r="F1260" t="s">
        <v>2892</v>
      </c>
      <c r="G1260" t="s">
        <v>2893</v>
      </c>
      <c r="H1260" t="s">
        <v>2894</v>
      </c>
      <c r="I1260" t="s">
        <v>2895</v>
      </c>
      <c r="J1260">
        <v>537.86290372405199</v>
      </c>
      <c r="K1260">
        <v>1</v>
      </c>
      <c r="L1260">
        <v>1</v>
      </c>
      <c r="M1260">
        <v>1</v>
      </c>
      <c r="N1260">
        <v>4465424.9390126197</v>
      </c>
      <c r="O1260">
        <v>1002318.97279432</v>
      </c>
      <c r="P1260">
        <v>1011152.55508562</v>
      </c>
      <c r="Q1260">
        <v>247191.256201221</v>
      </c>
      <c r="R1260">
        <v>70478.822842672598</v>
      </c>
      <c r="S1260">
        <v>183664.442859717</v>
      </c>
      <c r="T1260">
        <v>5209477.05</v>
      </c>
      <c r="U1260">
        <v>1587089.4959364501</v>
      </c>
      <c r="V1260">
        <v>6265853.4862499302</v>
      </c>
      <c r="W1260">
        <v>487482.15567845199</v>
      </c>
      <c r="X1260">
        <v>0</v>
      </c>
      <c r="Y1260">
        <v>0</v>
      </c>
      <c r="Z1260">
        <v>0</v>
      </c>
      <c r="AA1260">
        <v>975.45837074313602</v>
      </c>
      <c r="AB1260">
        <v>42255.445637325902</v>
      </c>
      <c r="AC1260">
        <v>183664.442859717</v>
      </c>
      <c r="AD1260">
        <v>0</v>
      </c>
      <c r="AE1260">
        <v>0</v>
      </c>
      <c r="AF1260">
        <v>0</v>
      </c>
      <c r="AG1260">
        <v>0</v>
      </c>
      <c r="AH1260">
        <v>0</v>
      </c>
      <c r="AI1260">
        <v>0</v>
      </c>
      <c r="AJ1260">
        <v>6980230.9887961699</v>
      </c>
      <c r="AK1260" s="63">
        <v>12977.7140986421</v>
      </c>
      <c r="AL1260">
        <v>396.07192657172499</v>
      </c>
      <c r="AM1260">
        <v>78891.171681099702</v>
      </c>
      <c r="AN1260">
        <v>3292.2031367767399</v>
      </c>
      <c r="AO1260">
        <v>20001.673335772099</v>
      </c>
      <c r="AP1260">
        <v>396.07192657172499</v>
      </c>
      <c r="AQ1260">
        <v>69679.580315536805</v>
      </c>
      <c r="AR1260">
        <v>3292.2031367767399</v>
      </c>
      <c r="AS1260">
        <v>14522.5261778944</v>
      </c>
      <c r="AT1260">
        <v>0</v>
      </c>
    </row>
    <row r="1261" spans="1:46" x14ac:dyDescent="0.25">
      <c r="A1261" t="s">
        <v>4184</v>
      </c>
      <c r="B1261">
        <v>2242</v>
      </c>
      <c r="C1261" t="s">
        <v>232</v>
      </c>
      <c r="D1261">
        <v>1300</v>
      </c>
      <c r="E1261" t="s">
        <v>1495</v>
      </c>
      <c r="F1261" t="s">
        <v>2892</v>
      </c>
      <c r="G1261" t="s">
        <v>2911</v>
      </c>
      <c r="H1261" t="s">
        <v>2894</v>
      </c>
      <c r="I1261" t="s">
        <v>2895</v>
      </c>
      <c r="J1261">
        <v>988.05336268735095</v>
      </c>
      <c r="K1261">
        <v>1</v>
      </c>
      <c r="L1261">
        <v>1</v>
      </c>
      <c r="M1261">
        <v>1</v>
      </c>
      <c r="N1261">
        <v>7260031.7679232303</v>
      </c>
      <c r="O1261">
        <v>2488102.8968181899</v>
      </c>
      <c r="P1261">
        <v>2171296.1881208802</v>
      </c>
      <c r="Q1261">
        <v>453896.09890994901</v>
      </c>
      <c r="R1261">
        <v>191744.86689484</v>
      </c>
      <c r="S1261">
        <v>337391.31127500901</v>
      </c>
      <c r="T1261">
        <v>9649590.75</v>
      </c>
      <c r="U1261">
        <v>2915481.06866709</v>
      </c>
      <c r="V1261">
        <v>10850156.473093599</v>
      </c>
      <c r="W1261">
        <v>1635500.23852408</v>
      </c>
      <c r="X1261">
        <v>0</v>
      </c>
      <c r="Y1261">
        <v>0</v>
      </c>
      <c r="Z1261">
        <v>0</v>
      </c>
      <c r="AA1261">
        <v>1791.91559168906</v>
      </c>
      <c r="AB1261">
        <v>77623.191457785302</v>
      </c>
      <c r="AC1261">
        <v>337391.31127500901</v>
      </c>
      <c r="AD1261">
        <v>0</v>
      </c>
      <c r="AE1261">
        <v>0</v>
      </c>
      <c r="AF1261">
        <v>0</v>
      </c>
      <c r="AG1261">
        <v>0</v>
      </c>
      <c r="AH1261">
        <v>0</v>
      </c>
      <c r="AI1261">
        <v>0</v>
      </c>
      <c r="AJ1261">
        <v>12902463.1299421</v>
      </c>
      <c r="AK1261" s="63">
        <v>13058.467909920801</v>
      </c>
      <c r="AL1261">
        <v>396.07192657172499</v>
      </c>
      <c r="AM1261">
        <v>78891.171681099702</v>
      </c>
      <c r="AN1261">
        <v>3292.2031367767399</v>
      </c>
      <c r="AO1261">
        <v>20001.673335772099</v>
      </c>
      <c r="AP1261">
        <v>3712.8033307938799</v>
      </c>
      <c r="AQ1261">
        <v>25435.7452526624</v>
      </c>
      <c r="AR1261">
        <v>12010.3396214083</v>
      </c>
      <c r="AS1261">
        <v>13581.4729400301</v>
      </c>
      <c r="AT1261">
        <v>0</v>
      </c>
    </row>
    <row r="1262" spans="1:46" x14ac:dyDescent="0.25">
      <c r="A1262" t="s">
        <v>4185</v>
      </c>
      <c r="B1262">
        <v>2242</v>
      </c>
      <c r="C1262" t="s">
        <v>232</v>
      </c>
      <c r="D1262">
        <v>1139</v>
      </c>
      <c r="E1262" t="s">
        <v>1496</v>
      </c>
      <c r="F1262" t="s">
        <v>2892</v>
      </c>
      <c r="G1262" t="s">
        <v>2893</v>
      </c>
      <c r="H1262" t="s">
        <v>2894</v>
      </c>
      <c r="I1262" t="s">
        <v>2895</v>
      </c>
      <c r="J1262">
        <v>544.41709775836898</v>
      </c>
      <c r="K1262">
        <v>2</v>
      </c>
      <c r="L1262">
        <v>1</v>
      </c>
      <c r="M1262">
        <v>1</v>
      </c>
      <c r="N1262">
        <v>4435971.5211252803</v>
      </c>
      <c r="O1262">
        <v>1155718.3702659099</v>
      </c>
      <c r="P1262">
        <v>1073409.3273416399</v>
      </c>
      <c r="Q1262">
        <v>250480.50829855399</v>
      </c>
      <c r="R1262">
        <v>72542.231587775299</v>
      </c>
      <c r="S1262">
        <v>185902.50833583099</v>
      </c>
      <c r="T1262">
        <v>5381692.79</v>
      </c>
      <c r="U1262">
        <v>1606429.1686191601</v>
      </c>
      <c r="V1262">
        <v>6218884.4865153702</v>
      </c>
      <c r="W1262">
        <v>725479.77264062595</v>
      </c>
      <c r="X1262">
        <v>0</v>
      </c>
      <c r="Y1262">
        <v>0</v>
      </c>
      <c r="Z1262">
        <v>0</v>
      </c>
      <c r="AA1262">
        <v>987.34493772885503</v>
      </c>
      <c r="AB1262">
        <v>42770.354525438503</v>
      </c>
      <c r="AC1262">
        <v>185902.50833583099</v>
      </c>
      <c r="AD1262">
        <v>0</v>
      </c>
      <c r="AE1262">
        <v>0</v>
      </c>
      <c r="AF1262">
        <v>0</v>
      </c>
      <c r="AG1262">
        <v>0</v>
      </c>
      <c r="AH1262">
        <v>0</v>
      </c>
      <c r="AI1262">
        <v>0</v>
      </c>
      <c r="AJ1262">
        <v>7174024.4669549903</v>
      </c>
      <c r="AK1262" s="63">
        <v>13177.4415177149</v>
      </c>
      <c r="AL1262">
        <v>396.07192657172499</v>
      </c>
      <c r="AM1262">
        <v>78891.171681099702</v>
      </c>
      <c r="AN1262">
        <v>3292.2031367767399</v>
      </c>
      <c r="AO1262">
        <v>20001.673335772099</v>
      </c>
      <c r="AP1262">
        <v>396.07192657172499</v>
      </c>
      <c r="AQ1262">
        <v>69679.580315536805</v>
      </c>
      <c r="AR1262">
        <v>3292.2031367767399</v>
      </c>
      <c r="AS1262">
        <v>14522.5261778944</v>
      </c>
      <c r="AT1262">
        <v>0</v>
      </c>
    </row>
    <row r="1263" spans="1:46" x14ac:dyDescent="0.25">
      <c r="A1263" t="s">
        <v>4186</v>
      </c>
      <c r="B1263">
        <v>2242</v>
      </c>
      <c r="C1263" t="s">
        <v>232</v>
      </c>
      <c r="D1263">
        <v>1137</v>
      </c>
      <c r="E1263" t="s">
        <v>1498</v>
      </c>
      <c r="F1263" t="s">
        <v>2892</v>
      </c>
      <c r="G1263" t="s">
        <v>2893</v>
      </c>
      <c r="H1263" t="s">
        <v>2894</v>
      </c>
      <c r="I1263" t="s">
        <v>2895</v>
      </c>
      <c r="J1263">
        <v>584.272294372288</v>
      </c>
      <c r="K1263">
        <v>1</v>
      </c>
      <c r="L1263">
        <v>1</v>
      </c>
      <c r="M1263">
        <v>1</v>
      </c>
      <c r="N1263">
        <v>4665537.9224933498</v>
      </c>
      <c r="O1263">
        <v>1180014.17563618</v>
      </c>
      <c r="P1263">
        <v>1064748.05828377</v>
      </c>
      <c r="Q1263">
        <v>268596.353241993</v>
      </c>
      <c r="R1263">
        <v>76396.978858670002</v>
      </c>
      <c r="S1263">
        <v>199511.89175022501</v>
      </c>
      <c r="T1263">
        <v>5531262.2999999998</v>
      </c>
      <c r="U1263">
        <v>1724031.18851396</v>
      </c>
      <c r="V1263">
        <v>6668092.3802014897</v>
      </c>
      <c r="W1263">
        <v>540240.03459333396</v>
      </c>
      <c r="X1263">
        <v>0</v>
      </c>
      <c r="Y1263">
        <v>0</v>
      </c>
      <c r="Z1263">
        <v>0</v>
      </c>
      <c r="AA1263">
        <v>1059.6255967694501</v>
      </c>
      <c r="AB1263">
        <v>45901.448122383103</v>
      </c>
      <c r="AC1263">
        <v>199511.89175022501</v>
      </c>
      <c r="AD1263">
        <v>0</v>
      </c>
      <c r="AE1263">
        <v>0</v>
      </c>
      <c r="AF1263">
        <v>0</v>
      </c>
      <c r="AG1263">
        <v>0</v>
      </c>
      <c r="AH1263">
        <v>0</v>
      </c>
      <c r="AI1263">
        <v>0</v>
      </c>
      <c r="AJ1263">
        <v>7454805.38026419</v>
      </c>
      <c r="AK1263" s="63">
        <v>12759.128666666</v>
      </c>
      <c r="AL1263">
        <v>396.07192657172499</v>
      </c>
      <c r="AM1263">
        <v>78891.171681099702</v>
      </c>
      <c r="AN1263">
        <v>3292.2031367767399</v>
      </c>
      <c r="AO1263">
        <v>20001.673335772099</v>
      </c>
      <c r="AP1263">
        <v>396.07192657172499</v>
      </c>
      <c r="AQ1263">
        <v>69679.580315536805</v>
      </c>
      <c r="AR1263">
        <v>3292.2031367767399</v>
      </c>
      <c r="AS1263">
        <v>14522.5261778944</v>
      </c>
      <c r="AT1263">
        <v>0</v>
      </c>
    </row>
    <row r="1264" spans="1:46" x14ac:dyDescent="0.25">
      <c r="A1264" t="s">
        <v>4187</v>
      </c>
      <c r="B1264">
        <v>2242</v>
      </c>
      <c r="C1264" t="s">
        <v>232</v>
      </c>
      <c r="D1264">
        <v>1140</v>
      </c>
      <c r="E1264" t="s">
        <v>1499</v>
      </c>
      <c r="F1264" t="s">
        <v>2892</v>
      </c>
      <c r="G1264" t="s">
        <v>2893</v>
      </c>
      <c r="H1264" t="s">
        <v>2894</v>
      </c>
      <c r="I1264" t="s">
        <v>2895</v>
      </c>
      <c r="J1264">
        <v>604.60519480517701</v>
      </c>
      <c r="K1264">
        <v>3</v>
      </c>
      <c r="L1264">
        <v>1</v>
      </c>
      <c r="M1264">
        <v>1</v>
      </c>
      <c r="N1264">
        <v>5525470.6744952798</v>
      </c>
      <c r="O1264">
        <v>1461296.1941859</v>
      </c>
      <c r="P1264">
        <v>1229629.79673627</v>
      </c>
      <c r="Q1264">
        <v>278267.89806882502</v>
      </c>
      <c r="R1264">
        <v>79275.223089226507</v>
      </c>
      <c r="S1264">
        <v>206454.98227361299</v>
      </c>
      <c r="T1264">
        <v>6789911.6500000004</v>
      </c>
      <c r="U1264">
        <v>1784028.1365755</v>
      </c>
      <c r="V1264">
        <v>7434893.4644413199</v>
      </c>
      <c r="W1264">
        <v>1090450.9849982201</v>
      </c>
      <c r="X1264">
        <v>0</v>
      </c>
      <c r="Y1264">
        <v>0</v>
      </c>
      <c r="Z1264">
        <v>0</v>
      </c>
      <c r="AA1264">
        <v>1096.50097484706</v>
      </c>
      <c r="AB1264">
        <v>47498.836161123698</v>
      </c>
      <c r="AC1264">
        <v>206454.98227361299</v>
      </c>
      <c r="AD1264">
        <v>0</v>
      </c>
      <c r="AE1264">
        <v>0</v>
      </c>
      <c r="AF1264">
        <v>0</v>
      </c>
      <c r="AG1264">
        <v>0</v>
      </c>
      <c r="AH1264">
        <v>0</v>
      </c>
      <c r="AI1264">
        <v>0</v>
      </c>
      <c r="AJ1264">
        <v>8780394.7688491307</v>
      </c>
      <c r="AK1264" s="63">
        <v>14522.5261778944</v>
      </c>
      <c r="AL1264">
        <v>396.07192657172499</v>
      </c>
      <c r="AM1264">
        <v>78891.171681099702</v>
      </c>
      <c r="AN1264">
        <v>3292.2031367767399</v>
      </c>
      <c r="AO1264">
        <v>20001.673335772099</v>
      </c>
      <c r="AP1264">
        <v>396.07192657172499</v>
      </c>
      <c r="AQ1264">
        <v>69679.580315536805</v>
      </c>
      <c r="AR1264">
        <v>3292.2031367767399</v>
      </c>
      <c r="AS1264">
        <v>14522.5261778944</v>
      </c>
      <c r="AT1264">
        <v>0</v>
      </c>
    </row>
    <row r="1265" spans="1:46" x14ac:dyDescent="0.25">
      <c r="A1265" t="s">
        <v>4188</v>
      </c>
      <c r="B1265">
        <v>2242</v>
      </c>
      <c r="C1265" t="s">
        <v>232</v>
      </c>
      <c r="D1265">
        <v>3579</v>
      </c>
      <c r="E1265" t="s">
        <v>1500</v>
      </c>
      <c r="F1265" t="s">
        <v>2906</v>
      </c>
      <c r="G1265" t="s">
        <v>2893</v>
      </c>
      <c r="H1265" t="s">
        <v>2894</v>
      </c>
      <c r="I1265" t="s">
        <v>2895</v>
      </c>
      <c r="J1265">
        <v>226.201966653434</v>
      </c>
      <c r="K1265">
        <v>1</v>
      </c>
      <c r="L1265">
        <v>1</v>
      </c>
      <c r="M1265">
        <v>1</v>
      </c>
      <c r="N1265">
        <v>75827.947454746405</v>
      </c>
      <c r="O1265">
        <v>180327.65518140799</v>
      </c>
      <c r="P1265">
        <v>278103.60757480602</v>
      </c>
      <c r="Q1265">
        <v>103625.047076836</v>
      </c>
      <c r="R1265">
        <v>29577.2143068634</v>
      </c>
      <c r="S1265">
        <v>77241.352566842499</v>
      </c>
      <c r="T1265">
        <v>0</v>
      </c>
      <c r="U1265">
        <v>667461.47159465903</v>
      </c>
      <c r="V1265">
        <v>500905.18960681901</v>
      </c>
      <c r="W1265">
        <v>148375.22611073201</v>
      </c>
      <c r="X1265">
        <v>0</v>
      </c>
      <c r="Y1265">
        <v>0</v>
      </c>
      <c r="Z1265">
        <v>0</v>
      </c>
      <c r="AA1265">
        <v>410.23576886026598</v>
      </c>
      <c r="AB1265">
        <v>17770.820108248601</v>
      </c>
      <c r="AC1265">
        <v>77241.352566842499</v>
      </c>
      <c r="AD1265">
        <v>0</v>
      </c>
      <c r="AE1265">
        <v>0</v>
      </c>
      <c r="AF1265">
        <v>0</v>
      </c>
      <c r="AG1265">
        <v>0</v>
      </c>
      <c r="AH1265">
        <v>0</v>
      </c>
      <c r="AI1265">
        <v>0</v>
      </c>
      <c r="AJ1265">
        <v>744702.82416150195</v>
      </c>
      <c r="AK1265" s="63">
        <v>3292.2031367767399</v>
      </c>
      <c r="AL1265">
        <v>396.07192657172499</v>
      </c>
      <c r="AM1265">
        <v>78891.171681099702</v>
      </c>
      <c r="AN1265">
        <v>3292.2031367767399</v>
      </c>
      <c r="AO1265">
        <v>20001.673335772099</v>
      </c>
      <c r="AP1265">
        <v>396.07192657172499</v>
      </c>
      <c r="AQ1265">
        <v>69679.580315536805</v>
      </c>
      <c r="AR1265">
        <v>3292.2031367767399</v>
      </c>
      <c r="AS1265">
        <v>14522.5261778944</v>
      </c>
      <c r="AT1265">
        <v>0</v>
      </c>
    </row>
    <row r="1266" spans="1:46" x14ac:dyDescent="0.25">
      <c r="A1266" t="s">
        <v>4189</v>
      </c>
      <c r="B1266">
        <v>2242</v>
      </c>
      <c r="C1266" t="s">
        <v>232</v>
      </c>
      <c r="D1266">
        <v>1144</v>
      </c>
      <c r="E1266" t="s">
        <v>1501</v>
      </c>
      <c r="F1266" t="s">
        <v>2892</v>
      </c>
      <c r="G1266" t="s">
        <v>2911</v>
      </c>
      <c r="H1266" t="s">
        <v>2894</v>
      </c>
      <c r="I1266" t="s">
        <v>2895</v>
      </c>
      <c r="J1266">
        <v>858.23243911903501</v>
      </c>
      <c r="K1266">
        <v>1</v>
      </c>
      <c r="L1266">
        <v>1</v>
      </c>
      <c r="M1266">
        <v>1</v>
      </c>
      <c r="N1266">
        <v>6528775.9070818098</v>
      </c>
      <c r="O1266">
        <v>2324582.80371542</v>
      </c>
      <c r="P1266">
        <v>1955183.44339403</v>
      </c>
      <c r="Q1266">
        <v>395250.13837337302</v>
      </c>
      <c r="R1266">
        <v>159207.09093429401</v>
      </c>
      <c r="S1266">
        <v>293061.26465230802</v>
      </c>
      <c r="T1266">
        <v>8830585.1199999992</v>
      </c>
      <c r="U1266">
        <v>2532414.2634989298</v>
      </c>
      <c r="V1266">
        <v>9939396.5698737409</v>
      </c>
      <c r="W1266">
        <v>1354622.10509282</v>
      </c>
      <c r="X1266">
        <v>0</v>
      </c>
      <c r="Y1266">
        <v>0</v>
      </c>
      <c r="Z1266">
        <v>0</v>
      </c>
      <c r="AA1266">
        <v>1556.4747280126001</v>
      </c>
      <c r="AB1266">
        <v>67424.233804362899</v>
      </c>
      <c r="AC1266">
        <v>293061.26465230802</v>
      </c>
      <c r="AD1266">
        <v>0</v>
      </c>
      <c r="AE1266">
        <v>0</v>
      </c>
      <c r="AF1266">
        <v>0</v>
      </c>
      <c r="AG1266">
        <v>0</v>
      </c>
      <c r="AH1266">
        <v>0</v>
      </c>
      <c r="AI1266">
        <v>0</v>
      </c>
      <c r="AJ1266">
        <v>11656060.6481512</v>
      </c>
      <c r="AK1266" s="63">
        <v>13581.4729400301</v>
      </c>
      <c r="AL1266">
        <v>396.07192657172499</v>
      </c>
      <c r="AM1266">
        <v>78891.171681099702</v>
      </c>
      <c r="AN1266">
        <v>3292.2031367767399</v>
      </c>
      <c r="AO1266">
        <v>20001.673335772099</v>
      </c>
      <c r="AP1266">
        <v>3712.8033307938799</v>
      </c>
      <c r="AQ1266">
        <v>25435.7452526624</v>
      </c>
      <c r="AR1266">
        <v>12010.3396214083</v>
      </c>
      <c r="AS1266">
        <v>13581.4729400301</v>
      </c>
      <c r="AT1266">
        <v>0</v>
      </c>
    </row>
    <row r="1267" spans="1:46" x14ac:dyDescent="0.25">
      <c r="A1267" t="s">
        <v>4190</v>
      </c>
      <c r="B1267">
        <v>2242</v>
      </c>
      <c r="C1267" t="s">
        <v>232</v>
      </c>
      <c r="D1267">
        <v>1146</v>
      </c>
      <c r="E1267" t="s">
        <v>1502</v>
      </c>
      <c r="F1267" t="s">
        <v>2892</v>
      </c>
      <c r="G1267" t="s">
        <v>2903</v>
      </c>
      <c r="H1267" t="s">
        <v>2904</v>
      </c>
      <c r="I1267" t="s">
        <v>2895</v>
      </c>
      <c r="J1267">
        <v>1771.17909221743</v>
      </c>
      <c r="K1267">
        <v>1</v>
      </c>
      <c r="L1267">
        <v>1</v>
      </c>
      <c r="M1267">
        <v>1</v>
      </c>
      <c r="N1267">
        <v>14227910.049766701</v>
      </c>
      <c r="O1267">
        <v>6885950.5651427303</v>
      </c>
      <c r="P1267">
        <v>3912721.6803329801</v>
      </c>
      <c r="Q1267">
        <v>812001.45407266298</v>
      </c>
      <c r="R1267">
        <v>495987.68152671302</v>
      </c>
      <c r="S1267">
        <v>604805.83234977804</v>
      </c>
      <c r="T1267">
        <v>21108295.899999999</v>
      </c>
      <c r="U1267">
        <v>5226275.5308418404</v>
      </c>
      <c r="V1267">
        <v>22648621.614989601</v>
      </c>
      <c r="W1267">
        <v>3543590.7262281398</v>
      </c>
      <c r="X1267">
        <v>0</v>
      </c>
      <c r="Y1267">
        <v>0</v>
      </c>
      <c r="Z1267">
        <v>0</v>
      </c>
      <c r="AA1267">
        <v>3212.1781584608402</v>
      </c>
      <c r="AB1267">
        <v>139146.91146567601</v>
      </c>
      <c r="AC1267">
        <v>604805.83234977804</v>
      </c>
      <c r="AD1267">
        <v>0</v>
      </c>
      <c r="AE1267">
        <v>0</v>
      </c>
      <c r="AF1267">
        <v>0</v>
      </c>
      <c r="AG1267">
        <v>0</v>
      </c>
      <c r="AH1267">
        <v>0</v>
      </c>
      <c r="AI1267">
        <v>0</v>
      </c>
      <c r="AJ1267">
        <v>26939377.2631917</v>
      </c>
      <c r="AK1267" s="63">
        <v>15209.855051679</v>
      </c>
      <c r="AL1267">
        <v>396.07192657172499</v>
      </c>
      <c r="AM1267">
        <v>78891.171681099702</v>
      </c>
      <c r="AN1267">
        <v>3292.2031367767399</v>
      </c>
      <c r="AO1267">
        <v>20001.673335772099</v>
      </c>
      <c r="AP1267">
        <v>396.07192657172499</v>
      </c>
      <c r="AQ1267">
        <v>78891.171681099702</v>
      </c>
      <c r="AR1267">
        <v>14015.092980171399</v>
      </c>
      <c r="AS1267">
        <v>15209.855051679</v>
      </c>
      <c r="AT1267">
        <v>0</v>
      </c>
    </row>
    <row r="1268" spans="1:46" x14ac:dyDescent="0.25">
      <c r="A1268" t="s">
        <v>4191</v>
      </c>
      <c r="B1268">
        <v>2242</v>
      </c>
      <c r="C1268" t="s">
        <v>232</v>
      </c>
      <c r="D1268">
        <v>2242</v>
      </c>
      <c r="E1268" t="s">
        <v>232</v>
      </c>
      <c r="F1268" t="s">
        <v>1871</v>
      </c>
      <c r="G1268" t="s">
        <v>1871</v>
      </c>
      <c r="H1268" t="s">
        <v>2899</v>
      </c>
      <c r="I1268" t="s">
        <v>2895</v>
      </c>
      <c r="J1268">
        <v>64.298884034646207</v>
      </c>
      <c r="K1268">
        <v>2</v>
      </c>
      <c r="L1268">
        <v>3</v>
      </c>
      <c r="M1268">
        <v>1</v>
      </c>
      <c r="N1268">
        <v>21554.420910265599</v>
      </c>
      <c r="O1268">
        <v>51258.913263621602</v>
      </c>
      <c r="P1268">
        <v>79052.149181646993</v>
      </c>
      <c r="Q1268">
        <v>29455.8662935352</v>
      </c>
      <c r="R1268">
        <v>8407.4506553633491</v>
      </c>
      <c r="S1268">
        <v>21956.187405673201</v>
      </c>
      <c r="T1268">
        <v>0</v>
      </c>
      <c r="U1268">
        <v>189728.80030443301</v>
      </c>
      <c r="V1268">
        <v>142384.45923075001</v>
      </c>
      <c r="W1268">
        <v>42176.297573598204</v>
      </c>
      <c r="X1268">
        <v>0</v>
      </c>
      <c r="Y1268">
        <v>0</v>
      </c>
      <c r="Z1268">
        <v>0</v>
      </c>
      <c r="AA1268">
        <v>116.61128556509701</v>
      </c>
      <c r="AB1268">
        <v>5051.4322145195802</v>
      </c>
      <c r="AC1268">
        <v>21956.187405673201</v>
      </c>
      <c r="AD1268">
        <v>0</v>
      </c>
      <c r="AE1268">
        <v>0</v>
      </c>
      <c r="AF1268">
        <v>0</v>
      </c>
      <c r="AG1268">
        <v>0</v>
      </c>
      <c r="AH1268">
        <v>0</v>
      </c>
      <c r="AI1268">
        <v>0</v>
      </c>
      <c r="AJ1268">
        <v>211684.98771010601</v>
      </c>
      <c r="AK1268" s="63">
        <v>3292.2031367767399</v>
      </c>
      <c r="AL1268">
        <v>396.07192657172499</v>
      </c>
      <c r="AM1268">
        <v>78891.171681099702</v>
      </c>
      <c r="AN1268">
        <v>3292.2031367767399</v>
      </c>
      <c r="AO1268">
        <v>20001.673335772099</v>
      </c>
      <c r="AP1268">
        <v>539.66620917061095</v>
      </c>
      <c r="AQ1268">
        <v>36189.915802998497</v>
      </c>
      <c r="AR1268">
        <v>3292.2031367767399</v>
      </c>
      <c r="AS1268">
        <v>3292.2031367767399</v>
      </c>
      <c r="AT1268">
        <v>0</v>
      </c>
    </row>
    <row r="1269" spans="1:46" x14ac:dyDescent="0.25">
      <c r="A1269" t="s">
        <v>4192</v>
      </c>
      <c r="B1269">
        <v>2242</v>
      </c>
      <c r="C1269" t="s">
        <v>232</v>
      </c>
      <c r="D1269">
        <v>1143</v>
      </c>
      <c r="E1269" t="s">
        <v>1503</v>
      </c>
      <c r="F1269" t="s">
        <v>2892</v>
      </c>
      <c r="G1269" t="s">
        <v>2893</v>
      </c>
      <c r="H1269" t="s">
        <v>2894</v>
      </c>
      <c r="I1269" t="s">
        <v>2895</v>
      </c>
      <c r="J1269">
        <v>483.45281385280299</v>
      </c>
      <c r="K1269">
        <v>2</v>
      </c>
      <c r="L1269">
        <v>1</v>
      </c>
      <c r="M1269">
        <v>1</v>
      </c>
      <c r="N1269">
        <v>4022089.8625977798</v>
      </c>
      <c r="O1269">
        <v>1061186.68207842</v>
      </c>
      <c r="P1269">
        <v>965396.31638718699</v>
      </c>
      <c r="Q1269">
        <v>222850.90071890701</v>
      </c>
      <c r="R1269">
        <v>63349.249169143797</v>
      </c>
      <c r="S1269">
        <v>165084.9892983</v>
      </c>
      <c r="T1269">
        <v>4908333.13</v>
      </c>
      <c r="U1269">
        <v>1426539.88095144</v>
      </c>
      <c r="V1269">
        <v>5568438.8782120198</v>
      </c>
      <c r="W1269">
        <v>727576.45721767296</v>
      </c>
      <c r="X1269">
        <v>0</v>
      </c>
      <c r="Y1269">
        <v>0</v>
      </c>
      <c r="Z1269">
        <v>0</v>
      </c>
      <c r="AA1269">
        <v>876.78122225359095</v>
      </c>
      <c r="AB1269">
        <v>37980.894299507498</v>
      </c>
      <c r="AC1269">
        <v>165084.9892983</v>
      </c>
      <c r="AD1269">
        <v>0</v>
      </c>
      <c r="AE1269">
        <v>0</v>
      </c>
      <c r="AF1269">
        <v>0</v>
      </c>
      <c r="AG1269">
        <v>0</v>
      </c>
      <c r="AH1269">
        <v>0</v>
      </c>
      <c r="AI1269">
        <v>0</v>
      </c>
      <c r="AJ1269">
        <v>6499958.00024975</v>
      </c>
      <c r="AK1269" s="63">
        <v>13444.8653808617</v>
      </c>
      <c r="AL1269">
        <v>396.07192657172499</v>
      </c>
      <c r="AM1269">
        <v>78891.171681099702</v>
      </c>
      <c r="AN1269">
        <v>3292.2031367767399</v>
      </c>
      <c r="AO1269">
        <v>20001.673335772099</v>
      </c>
      <c r="AP1269">
        <v>396.07192657172499</v>
      </c>
      <c r="AQ1269">
        <v>69679.580315536805</v>
      </c>
      <c r="AR1269">
        <v>3292.2031367767399</v>
      </c>
      <c r="AS1269">
        <v>14522.5261778944</v>
      </c>
      <c r="AT1269">
        <v>0</v>
      </c>
    </row>
    <row r="1270" spans="1:46" x14ac:dyDescent="0.25">
      <c r="A1270" t="s">
        <v>4193</v>
      </c>
      <c r="B1270">
        <v>2242</v>
      </c>
      <c r="C1270" t="s">
        <v>232</v>
      </c>
      <c r="D1270">
        <v>1301</v>
      </c>
      <c r="E1270" t="s">
        <v>1504</v>
      </c>
      <c r="F1270" t="s">
        <v>2892</v>
      </c>
      <c r="G1270" t="s">
        <v>2903</v>
      </c>
      <c r="H1270" t="s">
        <v>2904</v>
      </c>
      <c r="I1270" t="s">
        <v>2895</v>
      </c>
      <c r="J1270">
        <v>1917.77650990862</v>
      </c>
      <c r="K1270">
        <v>1</v>
      </c>
      <c r="L1270">
        <v>1</v>
      </c>
      <c r="M1270">
        <v>1</v>
      </c>
      <c r="N1270">
        <v>13637082.325845299</v>
      </c>
      <c r="O1270">
        <v>7098936.13837355</v>
      </c>
      <c r="P1270">
        <v>4037063.0560685298</v>
      </c>
      <c r="Q1270">
        <v>880077.70942197402</v>
      </c>
      <c r="R1270">
        <v>569792.311041162</v>
      </c>
      <c r="S1270">
        <v>654864.560807353</v>
      </c>
      <c r="T1270">
        <v>20564106.260000002</v>
      </c>
      <c r="U1270">
        <v>5658845.2807505503</v>
      </c>
      <c r="V1270">
        <v>22344259.4004292</v>
      </c>
      <c r="W1270">
        <v>3724550.2360652001</v>
      </c>
      <c r="X1270">
        <v>0</v>
      </c>
      <c r="Y1270">
        <v>0</v>
      </c>
      <c r="Z1270">
        <v>0</v>
      </c>
      <c r="AA1270">
        <v>3478.0445664731701</v>
      </c>
      <c r="AB1270">
        <v>150663.85968971701</v>
      </c>
      <c r="AC1270">
        <v>654864.560807353</v>
      </c>
      <c r="AD1270">
        <v>0</v>
      </c>
      <c r="AE1270">
        <v>0</v>
      </c>
      <c r="AF1270">
        <v>0</v>
      </c>
      <c r="AG1270">
        <v>0</v>
      </c>
      <c r="AH1270">
        <v>0</v>
      </c>
      <c r="AI1270">
        <v>0</v>
      </c>
      <c r="AJ1270">
        <v>26877816.101557899</v>
      </c>
      <c r="AK1270" s="63">
        <v>14015.092980171399</v>
      </c>
      <c r="AL1270">
        <v>396.07192657172499</v>
      </c>
      <c r="AM1270">
        <v>78891.171681099702</v>
      </c>
      <c r="AN1270">
        <v>3292.2031367767399</v>
      </c>
      <c r="AO1270">
        <v>20001.673335772099</v>
      </c>
      <c r="AP1270">
        <v>396.07192657172499</v>
      </c>
      <c r="AQ1270">
        <v>78891.171681099702</v>
      </c>
      <c r="AR1270">
        <v>14015.092980171399</v>
      </c>
      <c r="AS1270">
        <v>15209.855051679</v>
      </c>
      <c r="AT1270">
        <v>0</v>
      </c>
    </row>
    <row r="1271" spans="1:46" x14ac:dyDescent="0.25">
      <c r="A1271" t="s">
        <v>4194</v>
      </c>
      <c r="B1271">
        <v>2242</v>
      </c>
      <c r="C1271" t="s">
        <v>232</v>
      </c>
      <c r="D1271">
        <v>1145</v>
      </c>
      <c r="E1271" t="s">
        <v>1505</v>
      </c>
      <c r="F1271" t="s">
        <v>2892</v>
      </c>
      <c r="G1271" t="s">
        <v>2911</v>
      </c>
      <c r="H1271" t="s">
        <v>2894</v>
      </c>
      <c r="I1271" t="s">
        <v>2895</v>
      </c>
      <c r="J1271">
        <v>1076.749265918</v>
      </c>
      <c r="K1271">
        <v>1</v>
      </c>
      <c r="L1271">
        <v>1</v>
      </c>
      <c r="M1271">
        <v>1</v>
      </c>
      <c r="N1271">
        <v>7239502.1741452403</v>
      </c>
      <c r="O1271">
        <v>2544922.3541804301</v>
      </c>
      <c r="P1271">
        <v>2063768.41937575</v>
      </c>
      <c r="Q1271">
        <v>500485.31744244398</v>
      </c>
      <c r="R1271">
        <v>215767.73879460499</v>
      </c>
      <c r="S1271">
        <v>367678.36683880701</v>
      </c>
      <c r="T1271">
        <v>9387247.0600000005</v>
      </c>
      <c r="U1271">
        <v>3177198.94393847</v>
      </c>
      <c r="V1271">
        <v>10780839.975018701</v>
      </c>
      <c r="W1271">
        <v>1697061.9600996701</v>
      </c>
      <c r="X1271">
        <v>0</v>
      </c>
      <c r="Y1271">
        <v>0</v>
      </c>
      <c r="Z1271">
        <v>0</v>
      </c>
      <c r="AA1271">
        <v>1952.77286713586</v>
      </c>
      <c r="AB1271">
        <v>84591.295952939297</v>
      </c>
      <c r="AC1271">
        <v>367678.36683880701</v>
      </c>
      <c r="AD1271">
        <v>0</v>
      </c>
      <c r="AE1271">
        <v>0</v>
      </c>
      <c r="AF1271">
        <v>0</v>
      </c>
      <c r="AG1271">
        <v>0</v>
      </c>
      <c r="AH1271">
        <v>0</v>
      </c>
      <c r="AI1271">
        <v>0</v>
      </c>
      <c r="AJ1271">
        <v>12932124.3707773</v>
      </c>
      <c r="AK1271" s="63">
        <v>12010.3396214083</v>
      </c>
      <c r="AL1271">
        <v>396.07192657172499</v>
      </c>
      <c r="AM1271">
        <v>78891.171681099702</v>
      </c>
      <c r="AN1271">
        <v>3292.2031367767399</v>
      </c>
      <c r="AO1271">
        <v>20001.673335772099</v>
      </c>
      <c r="AP1271">
        <v>3712.8033307938799</v>
      </c>
      <c r="AQ1271">
        <v>25435.7452526624</v>
      </c>
      <c r="AR1271">
        <v>12010.3396214083</v>
      </c>
      <c r="AS1271">
        <v>13581.4729400301</v>
      </c>
      <c r="AT1271">
        <v>0</v>
      </c>
    </row>
    <row r="1272" spans="1:46" x14ac:dyDescent="0.25">
      <c r="A1272" t="s">
        <v>4195</v>
      </c>
      <c r="B1272">
        <v>2197</v>
      </c>
      <c r="C1272" t="s">
        <v>233</v>
      </c>
      <c r="D1272">
        <v>1012</v>
      </c>
      <c r="E1272" t="s">
        <v>1506</v>
      </c>
      <c r="F1272" t="s">
        <v>2892</v>
      </c>
      <c r="G1272" t="s">
        <v>2893</v>
      </c>
      <c r="H1272" t="s">
        <v>2894</v>
      </c>
      <c r="I1272" t="s">
        <v>2895</v>
      </c>
      <c r="J1272">
        <v>536.09859154927096</v>
      </c>
      <c r="K1272">
        <v>1</v>
      </c>
      <c r="L1272">
        <v>1</v>
      </c>
      <c r="M1272">
        <v>2</v>
      </c>
      <c r="N1272">
        <v>3546006.6115698698</v>
      </c>
      <c r="O1272">
        <v>920588.92555483698</v>
      </c>
      <c r="P1272">
        <v>1076002.96481475</v>
      </c>
      <c r="Q1272">
        <v>359800.51945014199</v>
      </c>
      <c r="R1272">
        <v>208004.57557613801</v>
      </c>
      <c r="S1272">
        <v>152210.84744153699</v>
      </c>
      <c r="T1272">
        <v>4185166.38</v>
      </c>
      <c r="U1272">
        <v>1925237.2169657401</v>
      </c>
      <c r="V1272">
        <v>4963577.4034554204</v>
      </c>
      <c r="W1272">
        <v>1100845.2197912501</v>
      </c>
      <c r="X1272">
        <v>0</v>
      </c>
      <c r="Y1272">
        <v>0</v>
      </c>
      <c r="Z1272">
        <v>0</v>
      </c>
      <c r="AA1272">
        <v>45976.640622555598</v>
      </c>
      <c r="AB1272">
        <v>4.33309650392248</v>
      </c>
      <c r="AC1272">
        <v>152210.84744153699</v>
      </c>
      <c r="AD1272">
        <v>0</v>
      </c>
      <c r="AE1272">
        <v>0</v>
      </c>
      <c r="AF1272">
        <v>0</v>
      </c>
      <c r="AG1272">
        <v>0</v>
      </c>
      <c r="AH1272">
        <v>0</v>
      </c>
      <c r="AI1272">
        <v>0</v>
      </c>
      <c r="AJ1272">
        <v>6262614.4444072796</v>
      </c>
      <c r="AK1272" s="63">
        <v>11681.833422298199</v>
      </c>
      <c r="AL1272">
        <v>396.07192657172499</v>
      </c>
      <c r="AM1272">
        <v>78891.171681099702</v>
      </c>
      <c r="AN1272">
        <v>11681.833422298199</v>
      </c>
      <c r="AO1272">
        <v>14772.4542157216</v>
      </c>
      <c r="AP1272">
        <v>396.07192657172499</v>
      </c>
      <c r="AQ1272">
        <v>69679.580315536805</v>
      </c>
      <c r="AR1272">
        <v>11681.833422298199</v>
      </c>
      <c r="AS1272">
        <v>13390.406971562599</v>
      </c>
      <c r="AT1272">
        <v>0</v>
      </c>
    </row>
    <row r="1273" spans="1:46" x14ac:dyDescent="0.25">
      <c r="A1273" t="s">
        <v>4196</v>
      </c>
      <c r="B1273">
        <v>2197</v>
      </c>
      <c r="C1273" t="s">
        <v>233</v>
      </c>
      <c r="D1273">
        <v>1013</v>
      </c>
      <c r="E1273" t="s">
        <v>676</v>
      </c>
      <c r="F1273" t="s">
        <v>2892</v>
      </c>
      <c r="G1273" t="s">
        <v>2893</v>
      </c>
      <c r="H1273" t="s">
        <v>2894</v>
      </c>
      <c r="I1273" t="s">
        <v>2895</v>
      </c>
      <c r="J1273">
        <v>331.32394366195803</v>
      </c>
      <c r="K1273">
        <v>2</v>
      </c>
      <c r="L1273">
        <v>1</v>
      </c>
      <c r="M1273">
        <v>2</v>
      </c>
      <c r="N1273">
        <v>2664476.4281317699</v>
      </c>
      <c r="O1273">
        <v>584871.50342621503</v>
      </c>
      <c r="P1273">
        <v>672775.20787909999</v>
      </c>
      <c r="Q1273">
        <v>223893.18610291299</v>
      </c>
      <c r="R1273">
        <v>128552.653123849</v>
      </c>
      <c r="S1273">
        <v>94070.566566343405</v>
      </c>
      <c r="T1273">
        <v>3084718.46</v>
      </c>
      <c r="U1273">
        <v>1189850.5186638499</v>
      </c>
      <c r="V1273">
        <v>3657539.5566244302</v>
      </c>
      <c r="W1273">
        <v>588611.89252869005</v>
      </c>
      <c r="X1273">
        <v>0</v>
      </c>
      <c r="Y1273">
        <v>0</v>
      </c>
      <c r="Z1273">
        <v>0</v>
      </c>
      <c r="AA1273">
        <v>28414.851535743401</v>
      </c>
      <c r="AB1273">
        <v>2.6779749929924801</v>
      </c>
      <c r="AC1273">
        <v>94070.566566343405</v>
      </c>
      <c r="AD1273">
        <v>0</v>
      </c>
      <c r="AE1273">
        <v>0</v>
      </c>
      <c r="AF1273">
        <v>0</v>
      </c>
      <c r="AG1273">
        <v>0</v>
      </c>
      <c r="AH1273">
        <v>0</v>
      </c>
      <c r="AI1273">
        <v>0</v>
      </c>
      <c r="AJ1273">
        <v>4368639.5452301996</v>
      </c>
      <c r="AK1273" s="63">
        <v>13185.4024703008</v>
      </c>
      <c r="AL1273">
        <v>396.07192657172499</v>
      </c>
      <c r="AM1273">
        <v>78891.171681099702</v>
      </c>
      <c r="AN1273">
        <v>11681.833422298199</v>
      </c>
      <c r="AO1273">
        <v>14772.4542157216</v>
      </c>
      <c r="AP1273">
        <v>396.07192657172499</v>
      </c>
      <c r="AQ1273">
        <v>69679.580315536805</v>
      </c>
      <c r="AR1273">
        <v>11681.833422298199</v>
      </c>
      <c r="AS1273">
        <v>13390.406971562599</v>
      </c>
      <c r="AT1273">
        <v>0</v>
      </c>
    </row>
    <row r="1274" spans="1:46" x14ac:dyDescent="0.25">
      <c r="A1274" t="s">
        <v>4197</v>
      </c>
      <c r="B1274">
        <v>2197</v>
      </c>
      <c r="C1274" t="s">
        <v>233</v>
      </c>
      <c r="D1274">
        <v>1014</v>
      </c>
      <c r="E1274" t="s">
        <v>1507</v>
      </c>
      <c r="F1274" t="s">
        <v>2892</v>
      </c>
      <c r="G1274" t="s">
        <v>2893</v>
      </c>
      <c r="H1274" t="s">
        <v>2894</v>
      </c>
      <c r="I1274" t="s">
        <v>2895</v>
      </c>
      <c r="J1274">
        <v>317.704244838703</v>
      </c>
      <c r="K1274">
        <v>1</v>
      </c>
      <c r="L1274">
        <v>2</v>
      </c>
      <c r="M1274">
        <v>2</v>
      </c>
      <c r="N1274">
        <v>2563095.4452442098</v>
      </c>
      <c r="O1274">
        <v>568691.57158288895</v>
      </c>
      <c r="P1274">
        <v>696499.21435655397</v>
      </c>
      <c r="Q1274">
        <v>212431.033600539</v>
      </c>
      <c r="R1274">
        <v>123268.25260897601</v>
      </c>
      <c r="S1274">
        <v>90203.6175900456</v>
      </c>
      <c r="T1274">
        <v>3023046.06</v>
      </c>
      <c r="U1274">
        <v>1140939.4573931701</v>
      </c>
      <c r="V1274">
        <v>3433404.9003824601</v>
      </c>
      <c r="W1274">
        <v>703331.24392404302</v>
      </c>
      <c r="X1274">
        <v>0</v>
      </c>
      <c r="Y1274">
        <v>0</v>
      </c>
      <c r="Z1274">
        <v>0</v>
      </c>
      <c r="AA1274">
        <v>27246.805194911602</v>
      </c>
      <c r="AB1274">
        <v>2.56789175404016</v>
      </c>
      <c r="AC1274">
        <v>90203.6175900456</v>
      </c>
      <c r="AD1274">
        <v>0</v>
      </c>
      <c r="AE1274">
        <v>0</v>
      </c>
      <c r="AF1274">
        <v>0</v>
      </c>
      <c r="AG1274">
        <v>0</v>
      </c>
      <c r="AH1274">
        <v>0</v>
      </c>
      <c r="AI1274">
        <v>0</v>
      </c>
      <c r="AJ1274">
        <v>4254189.1349832099</v>
      </c>
      <c r="AK1274" s="63">
        <v>13390.406971562599</v>
      </c>
      <c r="AL1274">
        <v>396.07192657172499</v>
      </c>
      <c r="AM1274">
        <v>78891.171681099702</v>
      </c>
      <c r="AN1274">
        <v>11681.833422298199</v>
      </c>
      <c r="AO1274">
        <v>14772.4542157216</v>
      </c>
      <c r="AP1274">
        <v>396.07192657172499</v>
      </c>
      <c r="AQ1274">
        <v>69679.580315536805</v>
      </c>
      <c r="AR1274">
        <v>11681.833422298199</v>
      </c>
      <c r="AS1274">
        <v>13390.406971562599</v>
      </c>
      <c r="AT1274">
        <v>0</v>
      </c>
    </row>
    <row r="1275" spans="1:46" x14ac:dyDescent="0.25">
      <c r="A1275" t="s">
        <v>4198</v>
      </c>
      <c r="B1275">
        <v>2197</v>
      </c>
      <c r="C1275" t="s">
        <v>233</v>
      </c>
      <c r="D1275">
        <v>1017</v>
      </c>
      <c r="E1275" t="s">
        <v>1508</v>
      </c>
      <c r="F1275" t="s">
        <v>2892</v>
      </c>
      <c r="G1275" t="s">
        <v>2903</v>
      </c>
      <c r="H1275" t="s">
        <v>2904</v>
      </c>
      <c r="I1275" t="s">
        <v>2895</v>
      </c>
      <c r="J1275">
        <v>678.48572255439205</v>
      </c>
      <c r="K1275">
        <v>1</v>
      </c>
      <c r="L1275">
        <v>1</v>
      </c>
      <c r="M1275">
        <v>2</v>
      </c>
      <c r="N1275">
        <v>4283763.62751971</v>
      </c>
      <c r="O1275">
        <v>2300365.4287985698</v>
      </c>
      <c r="P1275">
        <v>1548048.3398565501</v>
      </c>
      <c r="Q1275">
        <v>455568.01695696497</v>
      </c>
      <c r="R1275">
        <v>1242515.9967459899</v>
      </c>
      <c r="S1275">
        <v>192637.86257773801</v>
      </c>
      <c r="T1275">
        <v>7393683.54</v>
      </c>
      <c r="U1275">
        <v>2436577.8698777901</v>
      </c>
      <c r="V1275">
        <v>6926998.4664246896</v>
      </c>
      <c r="W1275">
        <v>2845069.4792856802</v>
      </c>
      <c r="X1275">
        <v>0</v>
      </c>
      <c r="Y1275">
        <v>0</v>
      </c>
      <c r="Z1275">
        <v>0</v>
      </c>
      <c r="AA1275">
        <v>58187.980205785097</v>
      </c>
      <c r="AB1275">
        <v>5.4839616419539796</v>
      </c>
      <c r="AC1275">
        <v>192637.86257773801</v>
      </c>
      <c r="AD1275">
        <v>0</v>
      </c>
      <c r="AE1275">
        <v>0</v>
      </c>
      <c r="AF1275">
        <v>0</v>
      </c>
      <c r="AG1275">
        <v>0</v>
      </c>
      <c r="AH1275">
        <v>0</v>
      </c>
      <c r="AI1275">
        <v>0</v>
      </c>
      <c r="AJ1275">
        <v>10022899.2724555</v>
      </c>
      <c r="AK1275" s="63">
        <v>14772.4542157216</v>
      </c>
      <c r="AL1275">
        <v>396.07192657172499</v>
      </c>
      <c r="AM1275">
        <v>78891.171681099702</v>
      </c>
      <c r="AN1275">
        <v>11681.833422298199</v>
      </c>
      <c r="AO1275">
        <v>14772.4542157216</v>
      </c>
      <c r="AP1275">
        <v>396.07192657172499</v>
      </c>
      <c r="AQ1275">
        <v>78891.171681099702</v>
      </c>
      <c r="AR1275">
        <v>14772.4542157216</v>
      </c>
      <c r="AS1275">
        <v>14772.4542157216</v>
      </c>
      <c r="AT1275">
        <v>0</v>
      </c>
    </row>
    <row r="1276" spans="1:46" x14ac:dyDescent="0.25">
      <c r="A1276" t="s">
        <v>4199</v>
      </c>
      <c r="B1276">
        <v>2197</v>
      </c>
      <c r="C1276" t="s">
        <v>233</v>
      </c>
      <c r="D1276">
        <v>1016</v>
      </c>
      <c r="E1276" t="s">
        <v>1509</v>
      </c>
      <c r="F1276" t="s">
        <v>2892</v>
      </c>
      <c r="G1276" t="s">
        <v>2911</v>
      </c>
      <c r="H1276" t="s">
        <v>2894</v>
      </c>
      <c r="I1276" t="s">
        <v>2895</v>
      </c>
      <c r="J1276">
        <v>363.38028169012898</v>
      </c>
      <c r="K1276">
        <v>1</v>
      </c>
      <c r="L1276">
        <v>1</v>
      </c>
      <c r="M1276">
        <v>2</v>
      </c>
      <c r="N1276">
        <v>2325611.0475344299</v>
      </c>
      <c r="O1276">
        <v>834576.08063749305</v>
      </c>
      <c r="P1276">
        <v>784646.93309304805</v>
      </c>
      <c r="Q1276">
        <v>243947.12388944099</v>
      </c>
      <c r="R1276">
        <v>140990.41194505</v>
      </c>
      <c r="S1276">
        <v>103172.105824336</v>
      </c>
      <c r="T1276">
        <v>3024800.36</v>
      </c>
      <c r="U1276">
        <v>1304971.2370994601</v>
      </c>
      <c r="V1276">
        <v>3708255.27311301</v>
      </c>
      <c r="W1276">
        <v>590349.33447033796</v>
      </c>
      <c r="X1276">
        <v>0</v>
      </c>
      <c r="Y1276">
        <v>0</v>
      </c>
      <c r="Z1276">
        <v>0</v>
      </c>
      <c r="AA1276">
        <v>31164.052441004402</v>
      </c>
      <c r="AB1276">
        <v>2.93707510709091</v>
      </c>
      <c r="AC1276">
        <v>103172.105824336</v>
      </c>
      <c r="AD1276">
        <v>0</v>
      </c>
      <c r="AE1276">
        <v>0</v>
      </c>
      <c r="AF1276">
        <v>0</v>
      </c>
      <c r="AG1276">
        <v>0</v>
      </c>
      <c r="AH1276">
        <v>0</v>
      </c>
      <c r="AI1276">
        <v>0</v>
      </c>
      <c r="AJ1276">
        <v>4432943.7029237999</v>
      </c>
      <c r="AK1276" s="63">
        <v>12199.186159209299</v>
      </c>
      <c r="AL1276">
        <v>396.07192657172499</v>
      </c>
      <c r="AM1276">
        <v>78891.171681099702</v>
      </c>
      <c r="AN1276">
        <v>11681.833422298199</v>
      </c>
      <c r="AO1276">
        <v>14772.4542157216</v>
      </c>
      <c r="AP1276">
        <v>3712.8033307938799</v>
      </c>
      <c r="AQ1276">
        <v>25435.7452526624</v>
      </c>
      <c r="AR1276">
        <v>12199.186159209299</v>
      </c>
      <c r="AS1276">
        <v>12199.186159209299</v>
      </c>
      <c r="AT1276">
        <v>0</v>
      </c>
    </row>
    <row r="1277" spans="1:46" x14ac:dyDescent="0.25">
      <c r="A1277" t="s">
        <v>4200</v>
      </c>
      <c r="B1277">
        <v>2222</v>
      </c>
      <c r="C1277" t="s">
        <v>234</v>
      </c>
      <c r="D1277">
        <v>1092</v>
      </c>
      <c r="E1277" t="s">
        <v>1510</v>
      </c>
      <c r="F1277" t="s">
        <v>2892</v>
      </c>
      <c r="G1277" t="s">
        <v>2893</v>
      </c>
      <c r="H1277" t="s">
        <v>2894</v>
      </c>
      <c r="I1277" t="s">
        <v>2895</v>
      </c>
      <c r="J1277">
        <v>3</v>
      </c>
      <c r="K1277">
        <v>0</v>
      </c>
      <c r="L1277">
        <v>0</v>
      </c>
      <c r="M1277">
        <v>1</v>
      </c>
      <c r="N1277">
        <v>112080.08</v>
      </c>
      <c r="O1277">
        <v>0</v>
      </c>
      <c r="P1277">
        <v>49404.959999999999</v>
      </c>
      <c r="Q1277">
        <v>27861.74</v>
      </c>
      <c r="R1277">
        <v>0</v>
      </c>
      <c r="S1277">
        <v>3700</v>
      </c>
      <c r="T1277">
        <v>189346.78</v>
      </c>
      <c r="U1277">
        <v>0</v>
      </c>
      <c r="V1277">
        <v>185210.01</v>
      </c>
      <c r="W1277">
        <v>4136.7700000000004</v>
      </c>
      <c r="X1277">
        <v>0</v>
      </c>
      <c r="Y1277">
        <v>0</v>
      </c>
      <c r="Z1277">
        <v>0</v>
      </c>
      <c r="AA1277">
        <v>0</v>
      </c>
      <c r="AB1277">
        <v>0</v>
      </c>
      <c r="AC1277">
        <v>3700</v>
      </c>
      <c r="AD1277">
        <v>0</v>
      </c>
      <c r="AE1277">
        <v>0</v>
      </c>
      <c r="AF1277">
        <v>0</v>
      </c>
      <c r="AG1277">
        <v>0</v>
      </c>
      <c r="AH1277">
        <v>0</v>
      </c>
      <c r="AI1277">
        <v>0</v>
      </c>
      <c r="AJ1277">
        <v>193046.78</v>
      </c>
      <c r="AK1277" s="63">
        <v>64348.926666666703</v>
      </c>
      <c r="AL1277">
        <v>396.07192657172499</v>
      </c>
      <c r="AM1277">
        <v>78891.171681099702</v>
      </c>
      <c r="AN1277">
        <v>64348.926666666703</v>
      </c>
      <c r="AO1277">
        <v>64348.926666666703</v>
      </c>
      <c r="AP1277">
        <v>396.07192657172499</v>
      </c>
      <c r="AQ1277">
        <v>69679.580315536805</v>
      </c>
      <c r="AR1277">
        <v>64348.926666666703</v>
      </c>
      <c r="AS1277">
        <v>64348.926666666703</v>
      </c>
      <c r="AT1277">
        <v>0</v>
      </c>
    </row>
    <row r="1278" spans="1:46" x14ac:dyDescent="0.25">
      <c r="A1278" t="s">
        <v>4201</v>
      </c>
      <c r="B1278">
        <v>2210</v>
      </c>
      <c r="C1278" t="s">
        <v>235</v>
      </c>
      <c r="D1278">
        <v>3432</v>
      </c>
      <c r="E1278" t="s">
        <v>1511</v>
      </c>
      <c r="F1278" t="s">
        <v>2892</v>
      </c>
      <c r="G1278" t="s">
        <v>2907</v>
      </c>
      <c r="H1278" t="s">
        <v>2894</v>
      </c>
      <c r="I1278" t="s">
        <v>2895</v>
      </c>
      <c r="J1278">
        <v>27.999999999993999</v>
      </c>
      <c r="K1278">
        <v>1</v>
      </c>
      <c r="L1278">
        <v>1</v>
      </c>
      <c r="M1278">
        <v>1</v>
      </c>
      <c r="N1278">
        <v>513099.01</v>
      </c>
      <c r="O1278">
        <v>77640.78</v>
      </c>
      <c r="P1278">
        <v>334932.84000000003</v>
      </c>
      <c r="Q1278">
        <v>136746.76</v>
      </c>
      <c r="R1278">
        <v>23144</v>
      </c>
      <c r="S1278">
        <v>14019.27</v>
      </c>
      <c r="T1278">
        <v>0</v>
      </c>
      <c r="U1278">
        <v>1085563.3899999999</v>
      </c>
      <c r="V1278">
        <v>951392.45</v>
      </c>
      <c r="W1278">
        <v>134170.94</v>
      </c>
      <c r="X1278">
        <v>0</v>
      </c>
      <c r="Y1278">
        <v>0</v>
      </c>
      <c r="Z1278">
        <v>0</v>
      </c>
      <c r="AA1278">
        <v>0</v>
      </c>
      <c r="AB1278">
        <v>0</v>
      </c>
      <c r="AC1278">
        <v>14019.27</v>
      </c>
      <c r="AD1278">
        <v>0</v>
      </c>
      <c r="AE1278">
        <v>0</v>
      </c>
      <c r="AF1278">
        <v>0</v>
      </c>
      <c r="AG1278">
        <v>0</v>
      </c>
      <c r="AH1278">
        <v>0</v>
      </c>
      <c r="AI1278">
        <v>0</v>
      </c>
      <c r="AJ1278">
        <v>1099582.6599999999</v>
      </c>
      <c r="AK1278" s="63">
        <v>39270.809285722702</v>
      </c>
      <c r="AL1278">
        <v>396.07192657172499</v>
      </c>
      <c r="AM1278">
        <v>78891.171681099702</v>
      </c>
      <c r="AN1278">
        <v>39270.809285722702</v>
      </c>
      <c r="AO1278">
        <v>39270.809285722702</v>
      </c>
      <c r="AP1278">
        <v>396.07192657172499</v>
      </c>
      <c r="AQ1278">
        <v>59280.106098625802</v>
      </c>
      <c r="AR1278">
        <v>39270.809285722702</v>
      </c>
      <c r="AS1278">
        <v>39270.809285722702</v>
      </c>
      <c r="AT1278">
        <v>0</v>
      </c>
    </row>
    <row r="1279" spans="1:46" x14ac:dyDescent="0.25">
      <c r="A1279" t="s">
        <v>4202</v>
      </c>
      <c r="B1279">
        <v>2204</v>
      </c>
      <c r="C1279" t="s">
        <v>236</v>
      </c>
      <c r="D1279">
        <v>1031</v>
      </c>
      <c r="E1279" t="s">
        <v>1512</v>
      </c>
      <c r="F1279" t="s">
        <v>2892</v>
      </c>
      <c r="G1279" t="s">
        <v>2911</v>
      </c>
      <c r="H1279" t="s">
        <v>2904</v>
      </c>
      <c r="I1279" t="s">
        <v>2895</v>
      </c>
      <c r="J1279">
        <v>354.54451141509998</v>
      </c>
      <c r="K1279">
        <v>3</v>
      </c>
      <c r="L1279">
        <v>1</v>
      </c>
      <c r="M1279">
        <v>3</v>
      </c>
      <c r="N1279">
        <v>2240530.3300851099</v>
      </c>
      <c r="O1279">
        <v>735060.62608556403</v>
      </c>
      <c r="P1279">
        <v>940134.09982768504</v>
      </c>
      <c r="Q1279">
        <v>219167.02684453601</v>
      </c>
      <c r="R1279">
        <v>78599.144508407204</v>
      </c>
      <c r="S1279">
        <v>143418.59357587699</v>
      </c>
      <c r="T1279">
        <v>2503788.39</v>
      </c>
      <c r="U1279">
        <v>1709702.8373513101</v>
      </c>
      <c r="V1279">
        <v>3313321.6737463102</v>
      </c>
      <c r="W1279">
        <v>900169.55360499804</v>
      </c>
      <c r="X1279">
        <v>0</v>
      </c>
      <c r="Y1279">
        <v>0</v>
      </c>
      <c r="Z1279">
        <v>0</v>
      </c>
      <c r="AA1279">
        <v>0</v>
      </c>
      <c r="AB1279">
        <v>0</v>
      </c>
      <c r="AC1279">
        <v>143418.59357587699</v>
      </c>
      <c r="AD1279">
        <v>0</v>
      </c>
      <c r="AE1279">
        <v>0</v>
      </c>
      <c r="AF1279">
        <v>0</v>
      </c>
      <c r="AG1279">
        <v>0</v>
      </c>
      <c r="AH1279">
        <v>0</v>
      </c>
      <c r="AI1279">
        <v>0</v>
      </c>
      <c r="AJ1279">
        <v>4356909.8209271803</v>
      </c>
      <c r="AK1279" s="63">
        <v>12288.7526971927</v>
      </c>
      <c r="AL1279">
        <v>396.07192657172499</v>
      </c>
      <c r="AM1279">
        <v>78891.171681099702</v>
      </c>
      <c r="AN1279">
        <v>12288.7526971927</v>
      </c>
      <c r="AO1279">
        <v>16134.064867860299</v>
      </c>
      <c r="AP1279">
        <v>3712.8033307938799</v>
      </c>
      <c r="AQ1279">
        <v>25435.7452526624</v>
      </c>
      <c r="AR1279">
        <v>12288.7526971927</v>
      </c>
      <c r="AS1279">
        <v>12288.7526971927</v>
      </c>
      <c r="AT1279">
        <v>0</v>
      </c>
    </row>
    <row r="1280" spans="1:46" x14ac:dyDescent="0.25">
      <c r="A1280" t="s">
        <v>4203</v>
      </c>
      <c r="B1280">
        <v>2204</v>
      </c>
      <c r="C1280" t="s">
        <v>236</v>
      </c>
      <c r="D1280">
        <v>1032</v>
      </c>
      <c r="E1280" t="s">
        <v>1513</v>
      </c>
      <c r="F1280" t="s">
        <v>2892</v>
      </c>
      <c r="G1280" t="s">
        <v>2893</v>
      </c>
      <c r="H1280" t="s">
        <v>2894</v>
      </c>
      <c r="I1280" t="s">
        <v>2895</v>
      </c>
      <c r="J1280">
        <v>648.71334974635204</v>
      </c>
      <c r="K1280">
        <v>5</v>
      </c>
      <c r="L1280">
        <v>1</v>
      </c>
      <c r="M1280">
        <v>3</v>
      </c>
      <c r="N1280">
        <v>5897515.9978434797</v>
      </c>
      <c r="O1280">
        <v>962923.68254797999</v>
      </c>
      <c r="P1280">
        <v>1874780.0088865999</v>
      </c>
      <c r="Q1280">
        <v>401011.92251092999</v>
      </c>
      <c r="R1280">
        <v>143813.576799528</v>
      </c>
      <c r="S1280">
        <v>262414.31825633103</v>
      </c>
      <c r="T1280">
        <v>6151786.2000000002</v>
      </c>
      <c r="U1280">
        <v>3128258.9885885101</v>
      </c>
      <c r="V1280">
        <v>7662780.2420971598</v>
      </c>
      <c r="W1280">
        <v>1617264.94649135</v>
      </c>
      <c r="X1280">
        <v>0</v>
      </c>
      <c r="Y1280">
        <v>0</v>
      </c>
      <c r="Z1280">
        <v>0</v>
      </c>
      <c r="AA1280">
        <v>0</v>
      </c>
      <c r="AB1280">
        <v>0</v>
      </c>
      <c r="AC1280">
        <v>262414.31825633103</v>
      </c>
      <c r="AD1280">
        <v>0</v>
      </c>
      <c r="AE1280">
        <v>0</v>
      </c>
      <c r="AF1280">
        <v>0</v>
      </c>
      <c r="AG1280">
        <v>0</v>
      </c>
      <c r="AH1280">
        <v>0</v>
      </c>
      <c r="AI1280">
        <v>0</v>
      </c>
      <c r="AJ1280">
        <v>9542459.5068448391</v>
      </c>
      <c r="AK1280" s="63">
        <v>14709.824471125699</v>
      </c>
      <c r="AL1280">
        <v>396.07192657172499</v>
      </c>
      <c r="AM1280">
        <v>78891.171681099702</v>
      </c>
      <c r="AN1280">
        <v>12288.7526971927</v>
      </c>
      <c r="AO1280">
        <v>16134.064867860299</v>
      </c>
      <c r="AP1280">
        <v>396.07192657172499</v>
      </c>
      <c r="AQ1280">
        <v>69679.580315536805</v>
      </c>
      <c r="AR1280">
        <v>14709.824471125699</v>
      </c>
      <c r="AS1280">
        <v>14709.824471125699</v>
      </c>
      <c r="AT1280">
        <v>0</v>
      </c>
    </row>
    <row r="1281" spans="1:46" x14ac:dyDescent="0.25">
      <c r="A1281" t="s">
        <v>4204</v>
      </c>
      <c r="B1281">
        <v>2204</v>
      </c>
      <c r="C1281" t="s">
        <v>236</v>
      </c>
      <c r="D1281">
        <v>1033</v>
      </c>
      <c r="E1281" t="s">
        <v>1514</v>
      </c>
      <c r="F1281" t="s">
        <v>2892</v>
      </c>
      <c r="G1281" t="s">
        <v>2903</v>
      </c>
      <c r="H1281" t="s">
        <v>2942</v>
      </c>
      <c r="I1281" t="s">
        <v>2895</v>
      </c>
      <c r="J1281">
        <v>393.93079451966202</v>
      </c>
      <c r="K1281">
        <v>2</v>
      </c>
      <c r="L1281">
        <v>1</v>
      </c>
      <c r="M1281">
        <v>3</v>
      </c>
      <c r="N1281">
        <v>3243007.6120714098</v>
      </c>
      <c r="O1281">
        <v>1123940.76136646</v>
      </c>
      <c r="P1281">
        <v>1412869.2212857199</v>
      </c>
      <c r="Q1281">
        <v>243514.25064453299</v>
      </c>
      <c r="R1281">
        <v>173022.208692065</v>
      </c>
      <c r="S1281">
        <v>159350.93816779199</v>
      </c>
      <c r="T1281">
        <v>4296720.6500000004</v>
      </c>
      <c r="U1281">
        <v>1899633.4040601801</v>
      </c>
      <c r="V1281">
        <v>4996405.2941565197</v>
      </c>
      <c r="W1281">
        <v>1199948.75990365</v>
      </c>
      <c r="X1281">
        <v>0</v>
      </c>
      <c r="Y1281">
        <v>0</v>
      </c>
      <c r="Z1281">
        <v>0</v>
      </c>
      <c r="AA1281">
        <v>0</v>
      </c>
      <c r="AB1281">
        <v>0</v>
      </c>
      <c r="AC1281">
        <v>159350.93816779199</v>
      </c>
      <c r="AD1281">
        <v>0</v>
      </c>
      <c r="AE1281">
        <v>0</v>
      </c>
      <c r="AF1281">
        <v>0</v>
      </c>
      <c r="AG1281">
        <v>0</v>
      </c>
      <c r="AH1281">
        <v>0</v>
      </c>
      <c r="AI1281">
        <v>0</v>
      </c>
      <c r="AJ1281">
        <v>6355704.9922279697</v>
      </c>
      <c r="AK1281" s="63">
        <v>16134.064867860299</v>
      </c>
      <c r="AL1281">
        <v>396.07192657172499</v>
      </c>
      <c r="AM1281">
        <v>78891.171681099702</v>
      </c>
      <c r="AN1281">
        <v>12288.7526971927</v>
      </c>
      <c r="AO1281">
        <v>16134.064867860299</v>
      </c>
      <c r="AP1281">
        <v>396.07192657172499</v>
      </c>
      <c r="AQ1281">
        <v>78891.171681099702</v>
      </c>
      <c r="AR1281">
        <v>16134.064867860299</v>
      </c>
      <c r="AS1281">
        <v>16134.064867860299</v>
      </c>
      <c r="AT1281">
        <v>0</v>
      </c>
    </row>
    <row r="1282" spans="1:46" x14ac:dyDescent="0.25">
      <c r="A1282" t="s">
        <v>4205</v>
      </c>
      <c r="B1282">
        <v>2213</v>
      </c>
      <c r="C1282" t="s">
        <v>237</v>
      </c>
      <c r="D1282">
        <v>1074</v>
      </c>
      <c r="E1282" t="s">
        <v>849</v>
      </c>
      <c r="F1282" t="s">
        <v>2892</v>
      </c>
      <c r="G1282" t="s">
        <v>2893</v>
      </c>
      <c r="H1282" t="s">
        <v>2894</v>
      </c>
      <c r="I1282" t="s">
        <v>2895</v>
      </c>
      <c r="J1282">
        <v>198.841269841257</v>
      </c>
      <c r="K1282">
        <v>1</v>
      </c>
      <c r="L1282">
        <v>1</v>
      </c>
      <c r="M1282">
        <v>1</v>
      </c>
      <c r="N1282">
        <v>1356705.7937890999</v>
      </c>
      <c r="O1282">
        <v>166847.55901747901</v>
      </c>
      <c r="P1282">
        <v>505376.32638627198</v>
      </c>
      <c r="Q1282">
        <v>162713.51971281899</v>
      </c>
      <c r="R1282">
        <v>176659.21172296401</v>
      </c>
      <c r="S1282">
        <v>83243.1526566908</v>
      </c>
      <c r="T1282">
        <v>1353591.46</v>
      </c>
      <c r="U1282">
        <v>1014710.95062864</v>
      </c>
      <c r="V1282">
        <v>2010697.4187656101</v>
      </c>
      <c r="W1282">
        <v>357604.99186303001</v>
      </c>
      <c r="X1282">
        <v>0</v>
      </c>
      <c r="Y1282">
        <v>0</v>
      </c>
      <c r="Z1282">
        <v>0</v>
      </c>
      <c r="AA1282">
        <v>0</v>
      </c>
      <c r="AB1282">
        <v>0</v>
      </c>
      <c r="AC1282">
        <v>83243.1526566908</v>
      </c>
      <c r="AD1282">
        <v>0</v>
      </c>
      <c r="AE1282">
        <v>0</v>
      </c>
      <c r="AF1282">
        <v>0</v>
      </c>
      <c r="AG1282">
        <v>0</v>
      </c>
      <c r="AH1282">
        <v>0</v>
      </c>
      <c r="AI1282">
        <v>0</v>
      </c>
      <c r="AJ1282">
        <v>2451545.5632853298</v>
      </c>
      <c r="AK1282" s="63">
        <v>12329.158656261299</v>
      </c>
      <c r="AL1282">
        <v>396.07192657172499</v>
      </c>
      <c r="AM1282">
        <v>78891.171681099702</v>
      </c>
      <c r="AN1282">
        <v>12329.158656261299</v>
      </c>
      <c r="AO1282">
        <v>13324.5987168838</v>
      </c>
      <c r="AP1282">
        <v>396.07192657172499</v>
      </c>
      <c r="AQ1282">
        <v>69679.580315536805</v>
      </c>
      <c r="AR1282">
        <v>12329.158656261299</v>
      </c>
      <c r="AS1282">
        <v>12329.158656261299</v>
      </c>
      <c r="AT1282">
        <v>0</v>
      </c>
    </row>
    <row r="1283" spans="1:46" x14ac:dyDescent="0.25">
      <c r="A1283" t="s">
        <v>4206</v>
      </c>
      <c r="B1283">
        <v>2213</v>
      </c>
      <c r="C1283" t="s">
        <v>237</v>
      </c>
      <c r="D1283">
        <v>1075</v>
      </c>
      <c r="E1283" t="s">
        <v>1515</v>
      </c>
      <c r="F1283" t="s">
        <v>2892</v>
      </c>
      <c r="G1283" t="s">
        <v>2903</v>
      </c>
      <c r="H1283" t="s">
        <v>2904</v>
      </c>
      <c r="I1283" t="s">
        <v>2895</v>
      </c>
      <c r="J1283">
        <v>177.015384615372</v>
      </c>
      <c r="K1283">
        <v>1</v>
      </c>
      <c r="L1283">
        <v>1</v>
      </c>
      <c r="M1283">
        <v>1</v>
      </c>
      <c r="N1283">
        <v>1272374.8362109</v>
      </c>
      <c r="O1283">
        <v>292876.520982521</v>
      </c>
      <c r="P1283">
        <v>417180.31361372798</v>
      </c>
      <c r="Q1283">
        <v>144853.21028718099</v>
      </c>
      <c r="R1283">
        <v>157268.148277036</v>
      </c>
      <c r="S1283">
        <v>74105.937343309299</v>
      </c>
      <c r="T1283">
        <v>1381222.2</v>
      </c>
      <c r="U1283">
        <v>903330.82937136397</v>
      </c>
      <c r="V1283">
        <v>2015850.8512343899</v>
      </c>
      <c r="W1283">
        <v>268702.17813696997</v>
      </c>
      <c r="X1283">
        <v>0</v>
      </c>
      <c r="Y1283">
        <v>0</v>
      </c>
      <c r="Z1283">
        <v>0</v>
      </c>
      <c r="AA1283">
        <v>0</v>
      </c>
      <c r="AB1283">
        <v>0</v>
      </c>
      <c r="AC1283">
        <v>74105.937343309299</v>
      </c>
      <c r="AD1283">
        <v>0</v>
      </c>
      <c r="AE1283">
        <v>0</v>
      </c>
      <c r="AF1283">
        <v>0</v>
      </c>
      <c r="AG1283">
        <v>0</v>
      </c>
      <c r="AH1283">
        <v>0</v>
      </c>
      <c r="AI1283">
        <v>0</v>
      </c>
      <c r="AJ1283">
        <v>2358658.96671467</v>
      </c>
      <c r="AK1283" s="63">
        <v>13324.5987168838</v>
      </c>
      <c r="AL1283">
        <v>396.07192657172499</v>
      </c>
      <c r="AM1283">
        <v>78891.171681099702</v>
      </c>
      <c r="AN1283">
        <v>12329.158656261299</v>
      </c>
      <c r="AO1283">
        <v>13324.5987168838</v>
      </c>
      <c r="AP1283">
        <v>396.07192657172499</v>
      </c>
      <c r="AQ1283">
        <v>78891.171681099702</v>
      </c>
      <c r="AR1283">
        <v>13324.5987168838</v>
      </c>
      <c r="AS1283">
        <v>13324.5987168838</v>
      </c>
      <c r="AT1283">
        <v>0</v>
      </c>
    </row>
    <row r="1284" spans="1:46" x14ac:dyDescent="0.25">
      <c r="A1284" t="s">
        <v>4207</v>
      </c>
      <c r="B1284">
        <v>2116</v>
      </c>
      <c r="C1284" t="s">
        <v>238</v>
      </c>
      <c r="D1284">
        <v>701</v>
      </c>
      <c r="E1284" t="s">
        <v>1516</v>
      </c>
      <c r="F1284" t="s">
        <v>2892</v>
      </c>
      <c r="G1284" t="s">
        <v>2893</v>
      </c>
      <c r="H1284" t="s">
        <v>2894</v>
      </c>
      <c r="I1284" t="s">
        <v>2895</v>
      </c>
      <c r="J1284">
        <v>410.79710144926298</v>
      </c>
      <c r="K1284">
        <v>1</v>
      </c>
      <c r="L1284">
        <v>1</v>
      </c>
      <c r="M1284">
        <v>2</v>
      </c>
      <c r="N1284">
        <v>3066006.80170858</v>
      </c>
      <c r="O1284">
        <v>348958.537563322</v>
      </c>
      <c r="P1284">
        <v>924933.50549043994</v>
      </c>
      <c r="Q1284">
        <v>246565.193472996</v>
      </c>
      <c r="R1284">
        <v>203681.62581150699</v>
      </c>
      <c r="S1284">
        <v>220383.77539792299</v>
      </c>
      <c r="T1284">
        <v>2931460.26</v>
      </c>
      <c r="U1284">
        <v>1858685.40404685</v>
      </c>
      <c r="V1284">
        <v>4053566.2385938899</v>
      </c>
      <c r="W1284">
        <v>718636.47749936103</v>
      </c>
      <c r="X1284">
        <v>0</v>
      </c>
      <c r="Y1284">
        <v>0</v>
      </c>
      <c r="Z1284">
        <v>0</v>
      </c>
      <c r="AA1284">
        <v>15891.6949770351</v>
      </c>
      <c r="AB1284">
        <v>2051.2529765641302</v>
      </c>
      <c r="AC1284">
        <v>202269.87146291701</v>
      </c>
      <c r="AD1284">
        <v>18113.903935006001</v>
      </c>
      <c r="AE1284">
        <v>0</v>
      </c>
      <c r="AF1284">
        <v>0</v>
      </c>
      <c r="AG1284">
        <v>0</v>
      </c>
      <c r="AH1284">
        <v>0</v>
      </c>
      <c r="AI1284">
        <v>0</v>
      </c>
      <c r="AJ1284">
        <v>5010529.4394447701</v>
      </c>
      <c r="AK1284" s="63">
        <v>12197.090538779299</v>
      </c>
      <c r="AL1284">
        <v>396.07192657172499</v>
      </c>
      <c r="AM1284">
        <v>78891.171681099702</v>
      </c>
      <c r="AN1284">
        <v>5061.0609765988102</v>
      </c>
      <c r="AO1284">
        <v>17839.369344774601</v>
      </c>
      <c r="AP1284">
        <v>396.07192657172499</v>
      </c>
      <c r="AQ1284">
        <v>69679.580315536805</v>
      </c>
      <c r="AR1284">
        <v>12197.090538779299</v>
      </c>
      <c r="AS1284">
        <v>13435.8847128123</v>
      </c>
      <c r="AT1284">
        <v>0</v>
      </c>
    </row>
    <row r="1285" spans="1:46" x14ac:dyDescent="0.25">
      <c r="A1285" t="s">
        <v>4208</v>
      </c>
      <c r="B1285">
        <v>2116</v>
      </c>
      <c r="C1285" t="s">
        <v>238</v>
      </c>
      <c r="D1285">
        <v>713</v>
      </c>
      <c r="E1285" t="s">
        <v>1517</v>
      </c>
      <c r="F1285" t="s">
        <v>2892</v>
      </c>
      <c r="G1285" t="s">
        <v>2903</v>
      </c>
      <c r="H1285" t="s">
        <v>2904</v>
      </c>
      <c r="I1285" t="s">
        <v>2895</v>
      </c>
      <c r="J1285">
        <v>264.15522952995502</v>
      </c>
      <c r="K1285">
        <v>1</v>
      </c>
      <c r="L1285">
        <v>1</v>
      </c>
      <c r="M1285">
        <v>2</v>
      </c>
      <c r="N1285">
        <v>2769553.7037811698</v>
      </c>
      <c r="O1285">
        <v>841299.40598139295</v>
      </c>
      <c r="P1285">
        <v>670273.39985239203</v>
      </c>
      <c r="Q1285">
        <v>158549.03806813099</v>
      </c>
      <c r="R1285">
        <v>130973.578994248</v>
      </c>
      <c r="S1285">
        <v>141713.577261222</v>
      </c>
      <c r="T1285">
        <v>3375456.98</v>
      </c>
      <c r="U1285">
        <v>1195192.1466773299</v>
      </c>
      <c r="V1285">
        <v>3688560.4981958298</v>
      </c>
      <c r="W1285">
        <v>870550.75852476503</v>
      </c>
      <c r="X1285">
        <v>0</v>
      </c>
      <c r="Y1285">
        <v>0</v>
      </c>
      <c r="Z1285">
        <v>0</v>
      </c>
      <c r="AA1285">
        <v>10218.8509107511</v>
      </c>
      <c r="AB1285">
        <v>1319.0190459881401</v>
      </c>
      <c r="AC1285">
        <v>130065.777326037</v>
      </c>
      <c r="AD1285">
        <v>11647.7999351853</v>
      </c>
      <c r="AE1285">
        <v>0</v>
      </c>
      <c r="AF1285">
        <v>0</v>
      </c>
      <c r="AG1285">
        <v>0</v>
      </c>
      <c r="AH1285">
        <v>0</v>
      </c>
      <c r="AI1285">
        <v>0</v>
      </c>
      <c r="AJ1285">
        <v>4712362.7039385596</v>
      </c>
      <c r="AK1285" s="63">
        <v>17839.369344774601</v>
      </c>
      <c r="AL1285">
        <v>396.07192657172499</v>
      </c>
      <c r="AM1285">
        <v>78891.171681099702</v>
      </c>
      <c r="AN1285">
        <v>5061.0609765988102</v>
      </c>
      <c r="AO1285">
        <v>17839.369344774601</v>
      </c>
      <c r="AP1285">
        <v>396.07192657172499</v>
      </c>
      <c r="AQ1285">
        <v>78891.171681099702</v>
      </c>
      <c r="AR1285">
        <v>17839.369344774601</v>
      </c>
      <c r="AS1285">
        <v>17839.369344774601</v>
      </c>
      <c r="AT1285">
        <v>0</v>
      </c>
    </row>
    <row r="1286" spans="1:46" x14ac:dyDescent="0.25">
      <c r="A1286" t="s">
        <v>4209</v>
      </c>
      <c r="B1286">
        <v>2116</v>
      </c>
      <c r="C1286" t="s">
        <v>238</v>
      </c>
      <c r="D1286">
        <v>1357</v>
      </c>
      <c r="E1286" t="s">
        <v>1518</v>
      </c>
      <c r="F1286" t="s">
        <v>2892</v>
      </c>
      <c r="G1286" t="s">
        <v>2911</v>
      </c>
      <c r="H1286" t="s">
        <v>2894</v>
      </c>
      <c r="I1286" t="s">
        <v>2895</v>
      </c>
      <c r="J1286">
        <v>120.304347826081</v>
      </c>
      <c r="K1286">
        <v>1</v>
      </c>
      <c r="L1286">
        <v>1</v>
      </c>
      <c r="M1286">
        <v>2</v>
      </c>
      <c r="N1286">
        <v>1029344.93461573</v>
      </c>
      <c r="O1286">
        <v>331844.234667952</v>
      </c>
      <c r="P1286">
        <v>337056.70592753799</v>
      </c>
      <c r="Q1286">
        <v>72208.067419978994</v>
      </c>
      <c r="R1286">
        <v>59649.362351782998</v>
      </c>
      <c r="S1286">
        <v>64540.685114768799</v>
      </c>
      <c r="T1286">
        <v>1285776.3500000001</v>
      </c>
      <c r="U1286">
        <v>544326.95498298004</v>
      </c>
      <c r="V1286">
        <v>1663296.90136418</v>
      </c>
      <c r="W1286">
        <v>161551.70575452899</v>
      </c>
      <c r="X1286">
        <v>0</v>
      </c>
      <c r="Y1286">
        <v>0</v>
      </c>
      <c r="Z1286">
        <v>0</v>
      </c>
      <c r="AA1286">
        <v>4653.9763628281999</v>
      </c>
      <c r="AB1286">
        <v>600.72150144499994</v>
      </c>
      <c r="AC1286">
        <v>59235.921785628503</v>
      </c>
      <c r="AD1286">
        <v>5304.7633291402999</v>
      </c>
      <c r="AE1286">
        <v>0</v>
      </c>
      <c r="AF1286">
        <v>0</v>
      </c>
      <c r="AG1286">
        <v>0</v>
      </c>
      <c r="AH1286">
        <v>0</v>
      </c>
      <c r="AI1286">
        <v>0</v>
      </c>
      <c r="AJ1286">
        <v>1894643.99009775</v>
      </c>
      <c r="AK1286" s="63">
        <v>15748.757416787301</v>
      </c>
      <c r="AL1286">
        <v>396.07192657172499</v>
      </c>
      <c r="AM1286">
        <v>78891.171681099702</v>
      </c>
      <c r="AN1286">
        <v>5061.0609765988102</v>
      </c>
      <c r="AO1286">
        <v>17839.369344774601</v>
      </c>
      <c r="AP1286">
        <v>3712.8033307938799</v>
      </c>
      <c r="AQ1286">
        <v>25435.7452526624</v>
      </c>
      <c r="AR1286">
        <v>15748.757416787301</v>
      </c>
      <c r="AS1286">
        <v>15748.757416787301</v>
      </c>
      <c r="AT1286">
        <v>0</v>
      </c>
    </row>
    <row r="1287" spans="1:46" x14ac:dyDescent="0.25">
      <c r="A1287" t="s">
        <v>4210</v>
      </c>
      <c r="B1287">
        <v>2116</v>
      </c>
      <c r="C1287" t="s">
        <v>238</v>
      </c>
      <c r="D1287">
        <v>2116</v>
      </c>
      <c r="E1287" t="s">
        <v>238</v>
      </c>
      <c r="F1287" t="s">
        <v>1871</v>
      </c>
      <c r="G1287" t="s">
        <v>1871</v>
      </c>
      <c r="H1287" t="s">
        <v>2899</v>
      </c>
      <c r="I1287" t="s">
        <v>2895</v>
      </c>
      <c r="J1287">
        <v>11.3335403726665</v>
      </c>
      <c r="K1287">
        <v>1</v>
      </c>
      <c r="L1287">
        <v>1</v>
      </c>
      <c r="M1287">
        <v>2</v>
      </c>
      <c r="N1287">
        <v>20922.612242252198</v>
      </c>
      <c r="O1287">
        <v>3712.4693596256302</v>
      </c>
      <c r="P1287">
        <v>14222.5332802874</v>
      </c>
      <c r="Q1287">
        <v>6802.5226197114798</v>
      </c>
      <c r="R1287">
        <v>5619.40169772638</v>
      </c>
      <c r="S1287">
        <v>6080.1997072063295</v>
      </c>
      <c r="T1287">
        <v>0</v>
      </c>
      <c r="U1287">
        <v>51279.539199603103</v>
      </c>
      <c r="V1287">
        <v>37152.147910990498</v>
      </c>
      <c r="W1287">
        <v>13632.3607143477</v>
      </c>
      <c r="X1287">
        <v>0</v>
      </c>
      <c r="Y1287">
        <v>0</v>
      </c>
      <c r="Z1287">
        <v>0</v>
      </c>
      <c r="AA1287">
        <v>438.43826058391198</v>
      </c>
      <c r="AB1287">
        <v>56.592313680950298</v>
      </c>
      <c r="AC1287">
        <v>5580.4526037586002</v>
      </c>
      <c r="AD1287">
        <v>499.74710344773001</v>
      </c>
      <c r="AE1287">
        <v>0</v>
      </c>
      <c r="AF1287">
        <v>0</v>
      </c>
      <c r="AG1287">
        <v>0</v>
      </c>
      <c r="AH1287">
        <v>0</v>
      </c>
      <c r="AI1287">
        <v>0</v>
      </c>
      <c r="AJ1287">
        <v>57359.738906809398</v>
      </c>
      <c r="AK1287" s="63">
        <v>5061.0609765988102</v>
      </c>
      <c r="AL1287">
        <v>396.07192657172499</v>
      </c>
      <c r="AM1287">
        <v>78891.171681099702</v>
      </c>
      <c r="AN1287">
        <v>5061.0609765988102</v>
      </c>
      <c r="AO1287">
        <v>17839.369344774601</v>
      </c>
      <c r="AP1287">
        <v>539.66620917061095</v>
      </c>
      <c r="AQ1287">
        <v>36189.915802998497</v>
      </c>
      <c r="AR1287">
        <v>5061.0609765988102</v>
      </c>
      <c r="AS1287">
        <v>5061.0609765988102</v>
      </c>
      <c r="AT1287">
        <v>0</v>
      </c>
    </row>
    <row r="1288" spans="1:46" x14ac:dyDescent="0.25">
      <c r="A1288" t="s">
        <v>4211</v>
      </c>
      <c r="B1288">
        <v>2116</v>
      </c>
      <c r="C1288" t="s">
        <v>238</v>
      </c>
      <c r="D1288">
        <v>706</v>
      </c>
      <c r="E1288" t="s">
        <v>1519</v>
      </c>
      <c r="F1288" t="s">
        <v>2892</v>
      </c>
      <c r="G1288" t="s">
        <v>2893</v>
      </c>
      <c r="H1288" t="s">
        <v>2894</v>
      </c>
      <c r="I1288" t="s">
        <v>2895</v>
      </c>
      <c r="J1288">
        <v>94.608695652170994</v>
      </c>
      <c r="K1288">
        <v>1</v>
      </c>
      <c r="L1288">
        <v>1</v>
      </c>
      <c r="M1288">
        <v>2</v>
      </c>
      <c r="N1288">
        <v>719730.21765226999</v>
      </c>
      <c r="O1288">
        <v>136222.512427707</v>
      </c>
      <c r="P1288">
        <v>260749.10544934199</v>
      </c>
      <c r="Q1288">
        <v>56785.238419182198</v>
      </c>
      <c r="R1288">
        <v>46908.931144735201</v>
      </c>
      <c r="S1288">
        <v>50755.522518879501</v>
      </c>
      <c r="T1288">
        <v>792331.15</v>
      </c>
      <c r="U1288">
        <v>428064.85509323701</v>
      </c>
      <c r="V1288">
        <v>1051584.17393512</v>
      </c>
      <c r="W1288">
        <v>164679.47750699701</v>
      </c>
      <c r="X1288">
        <v>0</v>
      </c>
      <c r="Y1288">
        <v>0</v>
      </c>
      <c r="Z1288">
        <v>0</v>
      </c>
      <c r="AA1288">
        <v>3659.93948880172</v>
      </c>
      <c r="AB1288">
        <v>472.41416232177301</v>
      </c>
      <c r="AC1288">
        <v>46583.7968216589</v>
      </c>
      <c r="AD1288">
        <v>4171.7256972206396</v>
      </c>
      <c r="AE1288">
        <v>0</v>
      </c>
      <c r="AF1288">
        <v>0</v>
      </c>
      <c r="AG1288">
        <v>0</v>
      </c>
      <c r="AH1288">
        <v>0</v>
      </c>
      <c r="AI1288">
        <v>0</v>
      </c>
      <c r="AJ1288">
        <v>1271151.5276121199</v>
      </c>
      <c r="AK1288" s="63">
        <v>13435.8847128123</v>
      </c>
      <c r="AL1288">
        <v>396.07192657172499</v>
      </c>
      <c r="AM1288">
        <v>78891.171681099702</v>
      </c>
      <c r="AN1288">
        <v>5061.0609765988102</v>
      </c>
      <c r="AO1288">
        <v>17839.369344774601</v>
      </c>
      <c r="AP1288">
        <v>396.07192657172499</v>
      </c>
      <c r="AQ1288">
        <v>69679.580315536805</v>
      </c>
      <c r="AR1288">
        <v>12197.090538779299</v>
      </c>
      <c r="AS1288">
        <v>13435.8847128123</v>
      </c>
      <c r="AT1288">
        <v>0</v>
      </c>
    </row>
    <row r="1289" spans="1:46" x14ac:dyDescent="0.25">
      <c r="A1289" t="s">
        <v>4212</v>
      </c>
      <c r="B1289">
        <v>1947</v>
      </c>
      <c r="C1289" t="s">
        <v>239</v>
      </c>
      <c r="D1289">
        <v>176</v>
      </c>
      <c r="E1289" t="s">
        <v>1520</v>
      </c>
      <c r="F1289" t="s">
        <v>2892</v>
      </c>
      <c r="G1289" t="s">
        <v>2893</v>
      </c>
      <c r="H1289" t="s">
        <v>2894</v>
      </c>
      <c r="I1289" t="s">
        <v>2895</v>
      </c>
      <c r="J1289">
        <v>41.999999999982997</v>
      </c>
      <c r="K1289">
        <v>1</v>
      </c>
      <c r="L1289">
        <v>1</v>
      </c>
      <c r="M1289">
        <v>2</v>
      </c>
      <c r="N1289">
        <v>340374.648744762</v>
      </c>
      <c r="O1289">
        <v>44843.161899769897</v>
      </c>
      <c r="P1289">
        <v>163803.71698312301</v>
      </c>
      <c r="Q1289">
        <v>41546.050935274099</v>
      </c>
      <c r="R1289">
        <v>20868.028248210801</v>
      </c>
      <c r="S1289">
        <v>15448.982804138999</v>
      </c>
      <c r="T1289">
        <v>292390.03999999998</v>
      </c>
      <c r="U1289">
        <v>319045.56681114098</v>
      </c>
      <c r="V1289">
        <v>550115.80042345298</v>
      </c>
      <c r="W1289">
        <v>61319.806387686898</v>
      </c>
      <c r="X1289">
        <v>0</v>
      </c>
      <c r="Y1289">
        <v>0</v>
      </c>
      <c r="Z1289">
        <v>0</v>
      </c>
      <c r="AA1289">
        <v>0</v>
      </c>
      <c r="AB1289">
        <v>0</v>
      </c>
      <c r="AC1289">
        <v>15448.982804138999</v>
      </c>
      <c r="AD1289">
        <v>0</v>
      </c>
      <c r="AE1289">
        <v>0</v>
      </c>
      <c r="AF1289">
        <v>0</v>
      </c>
      <c r="AG1289">
        <v>0</v>
      </c>
      <c r="AH1289">
        <v>0</v>
      </c>
      <c r="AI1289">
        <v>0</v>
      </c>
      <c r="AJ1289">
        <v>626884.58961527899</v>
      </c>
      <c r="AK1289" s="63">
        <v>14925.8235622746</v>
      </c>
      <c r="AL1289">
        <v>396.07192657172499</v>
      </c>
      <c r="AM1289">
        <v>78891.171681099702</v>
      </c>
      <c r="AN1289">
        <v>7964.1559432241602</v>
      </c>
      <c r="AO1289">
        <v>20359.7103843925</v>
      </c>
      <c r="AP1289">
        <v>396.07192657172499</v>
      </c>
      <c r="AQ1289">
        <v>69679.580315536805</v>
      </c>
      <c r="AR1289">
        <v>14312.0883815816</v>
      </c>
      <c r="AS1289">
        <v>14925.8235622746</v>
      </c>
      <c r="AT1289">
        <v>0</v>
      </c>
    </row>
    <row r="1290" spans="1:46" x14ac:dyDescent="0.25">
      <c r="A1290" t="s">
        <v>4213</v>
      </c>
      <c r="B1290">
        <v>1947</v>
      </c>
      <c r="C1290" t="s">
        <v>239</v>
      </c>
      <c r="D1290">
        <v>177</v>
      </c>
      <c r="E1290" t="s">
        <v>1521</v>
      </c>
      <c r="F1290" t="s">
        <v>2892</v>
      </c>
      <c r="G1290" t="s">
        <v>2893</v>
      </c>
      <c r="H1290" t="s">
        <v>2894</v>
      </c>
      <c r="I1290" t="s">
        <v>2895</v>
      </c>
      <c r="J1290">
        <v>210.15151515147201</v>
      </c>
      <c r="K1290">
        <v>1</v>
      </c>
      <c r="L1290">
        <v>1</v>
      </c>
      <c r="M1290">
        <v>2</v>
      </c>
      <c r="N1290">
        <v>1310031.3859776701</v>
      </c>
      <c r="O1290">
        <v>624602.09124455601</v>
      </c>
      <c r="P1290">
        <v>675040.37993371696</v>
      </c>
      <c r="Q1290">
        <v>207880.13220503801</v>
      </c>
      <c r="R1290">
        <v>112852.422728262</v>
      </c>
      <c r="S1290">
        <v>77300.646281908193</v>
      </c>
      <c r="T1290">
        <v>1334027.6200000001</v>
      </c>
      <c r="U1290">
        <v>1596378.7920892499</v>
      </c>
      <c r="V1290">
        <v>2529972.2487280001</v>
      </c>
      <c r="W1290">
        <v>400434.16336125002</v>
      </c>
      <c r="X1290">
        <v>0</v>
      </c>
      <c r="Y1290">
        <v>0</v>
      </c>
      <c r="Z1290">
        <v>0</v>
      </c>
      <c r="AA1290">
        <v>0</v>
      </c>
      <c r="AB1290">
        <v>0</v>
      </c>
      <c r="AC1290">
        <v>77300.646281908193</v>
      </c>
      <c r="AD1290">
        <v>0</v>
      </c>
      <c r="AE1290">
        <v>0</v>
      </c>
      <c r="AF1290">
        <v>0</v>
      </c>
      <c r="AG1290">
        <v>0</v>
      </c>
      <c r="AH1290">
        <v>0</v>
      </c>
      <c r="AI1290">
        <v>0</v>
      </c>
      <c r="AJ1290">
        <v>3007707.0583711602</v>
      </c>
      <c r="AK1290" s="63">
        <v>14312.0883815816</v>
      </c>
      <c r="AL1290">
        <v>396.07192657172499</v>
      </c>
      <c r="AM1290">
        <v>78891.171681099702</v>
      </c>
      <c r="AN1290">
        <v>7964.1559432241602</v>
      </c>
      <c r="AO1290">
        <v>20359.7103843925</v>
      </c>
      <c r="AP1290">
        <v>396.07192657172499</v>
      </c>
      <c r="AQ1290">
        <v>69679.580315536805</v>
      </c>
      <c r="AR1290">
        <v>14312.0883815816</v>
      </c>
      <c r="AS1290">
        <v>14925.8235622746</v>
      </c>
      <c r="AT1290">
        <v>0</v>
      </c>
    </row>
    <row r="1291" spans="1:46" x14ac:dyDescent="0.25">
      <c r="A1291" t="s">
        <v>4214</v>
      </c>
      <c r="B1291">
        <v>1947</v>
      </c>
      <c r="C1291" t="s">
        <v>239</v>
      </c>
      <c r="D1291">
        <v>178</v>
      </c>
      <c r="E1291" t="s">
        <v>1522</v>
      </c>
      <c r="F1291" t="s">
        <v>2892</v>
      </c>
      <c r="G1291" t="s">
        <v>2903</v>
      </c>
      <c r="H1291" t="s">
        <v>2904</v>
      </c>
      <c r="I1291" t="s">
        <v>2895</v>
      </c>
      <c r="J1291">
        <v>174.606060606032</v>
      </c>
      <c r="K1291">
        <v>1</v>
      </c>
      <c r="L1291">
        <v>1</v>
      </c>
      <c r="M1291">
        <v>2</v>
      </c>
      <c r="N1291">
        <v>1795843.07524347</v>
      </c>
      <c r="O1291">
        <v>728897.11771033495</v>
      </c>
      <c r="P1291">
        <v>624128.20471639896</v>
      </c>
      <c r="Q1291">
        <v>172718.86398925399</v>
      </c>
      <c r="R1291">
        <v>169115.705834213</v>
      </c>
      <c r="S1291">
        <v>64225.857804812302</v>
      </c>
      <c r="T1291">
        <v>2164338.9300000002</v>
      </c>
      <c r="U1291">
        <v>1326364.0374936699</v>
      </c>
      <c r="V1291">
        <v>2972735.7839107402</v>
      </c>
      <c r="W1291">
        <v>517967.18358292599</v>
      </c>
      <c r="X1291">
        <v>0</v>
      </c>
      <c r="Y1291">
        <v>0</v>
      </c>
      <c r="Z1291">
        <v>0</v>
      </c>
      <c r="AA1291">
        <v>0</v>
      </c>
      <c r="AB1291">
        <v>0</v>
      </c>
      <c r="AC1291">
        <v>64225.857804812302</v>
      </c>
      <c r="AD1291">
        <v>0</v>
      </c>
      <c r="AE1291">
        <v>0</v>
      </c>
      <c r="AF1291">
        <v>0</v>
      </c>
      <c r="AG1291">
        <v>0</v>
      </c>
      <c r="AH1291">
        <v>0</v>
      </c>
      <c r="AI1291">
        <v>0</v>
      </c>
      <c r="AJ1291">
        <v>3554928.8252984802</v>
      </c>
      <c r="AK1291" s="63">
        <v>20359.7103843925</v>
      </c>
      <c r="AL1291">
        <v>396.07192657172499</v>
      </c>
      <c r="AM1291">
        <v>78891.171681099702</v>
      </c>
      <c r="AN1291">
        <v>7964.1559432241602</v>
      </c>
      <c r="AO1291">
        <v>20359.7103843925</v>
      </c>
      <c r="AP1291">
        <v>396.07192657172499</v>
      </c>
      <c r="AQ1291">
        <v>78891.171681099702</v>
      </c>
      <c r="AR1291">
        <v>20359.7103843925</v>
      </c>
      <c r="AS1291">
        <v>20359.7103843925</v>
      </c>
      <c r="AT1291">
        <v>0</v>
      </c>
    </row>
    <row r="1292" spans="1:46" x14ac:dyDescent="0.25">
      <c r="A1292" t="s">
        <v>4215</v>
      </c>
      <c r="B1292">
        <v>1947</v>
      </c>
      <c r="C1292" t="s">
        <v>239</v>
      </c>
      <c r="D1292">
        <v>4396</v>
      </c>
      <c r="E1292" t="s">
        <v>1523</v>
      </c>
      <c r="F1292" t="s">
        <v>2892</v>
      </c>
      <c r="G1292" t="s">
        <v>2911</v>
      </c>
      <c r="H1292" t="s">
        <v>2894</v>
      </c>
      <c r="I1292" t="s">
        <v>2895</v>
      </c>
      <c r="J1292">
        <v>134.922374429108</v>
      </c>
      <c r="K1292">
        <v>1</v>
      </c>
      <c r="L1292">
        <v>2</v>
      </c>
      <c r="M1292">
        <v>2</v>
      </c>
      <c r="N1292">
        <v>960285.57081636903</v>
      </c>
      <c r="O1292">
        <v>235286.743593597</v>
      </c>
      <c r="P1292">
        <v>424439.39663792599</v>
      </c>
      <c r="Q1292">
        <v>133464.09143671699</v>
      </c>
      <c r="R1292">
        <v>75474.236211986499</v>
      </c>
      <c r="S1292">
        <v>49628.891486898203</v>
      </c>
      <c r="T1292">
        <v>804036.1</v>
      </c>
      <c r="U1292">
        <v>1024913.9386966</v>
      </c>
      <c r="V1292">
        <v>1608688.53399747</v>
      </c>
      <c r="W1292">
        <v>220261.50469912399</v>
      </c>
      <c r="X1292">
        <v>0</v>
      </c>
      <c r="Y1292">
        <v>0</v>
      </c>
      <c r="Z1292">
        <v>0</v>
      </c>
      <c r="AA1292">
        <v>0</v>
      </c>
      <c r="AB1292">
        <v>0</v>
      </c>
      <c r="AC1292">
        <v>49628.891486898203</v>
      </c>
      <c r="AD1292">
        <v>0</v>
      </c>
      <c r="AE1292">
        <v>0</v>
      </c>
      <c r="AF1292">
        <v>0</v>
      </c>
      <c r="AG1292">
        <v>0</v>
      </c>
      <c r="AH1292">
        <v>0</v>
      </c>
      <c r="AI1292">
        <v>0</v>
      </c>
      <c r="AJ1292">
        <v>1878578.93018349</v>
      </c>
      <c r="AK1292" s="63">
        <v>13923.4054998829</v>
      </c>
      <c r="AL1292">
        <v>396.07192657172499</v>
      </c>
      <c r="AM1292">
        <v>78891.171681099702</v>
      </c>
      <c r="AN1292">
        <v>7964.1559432241602</v>
      </c>
      <c r="AO1292">
        <v>20359.7103843925</v>
      </c>
      <c r="AP1292">
        <v>3712.8033307938799</v>
      </c>
      <c r="AQ1292">
        <v>25435.7452526624</v>
      </c>
      <c r="AR1292">
        <v>13923.4054998829</v>
      </c>
      <c r="AS1292">
        <v>13923.4054998829</v>
      </c>
      <c r="AT1292">
        <v>0</v>
      </c>
    </row>
    <row r="1293" spans="1:46" x14ac:dyDescent="0.25">
      <c r="A1293" t="s">
        <v>4216</v>
      </c>
      <c r="B1293">
        <v>1947</v>
      </c>
      <c r="C1293" t="s">
        <v>239</v>
      </c>
      <c r="D1293">
        <v>1947</v>
      </c>
      <c r="E1293" t="s">
        <v>239</v>
      </c>
      <c r="F1293" t="s">
        <v>1871</v>
      </c>
      <c r="G1293" t="s">
        <v>1871</v>
      </c>
      <c r="H1293" t="s">
        <v>2899</v>
      </c>
      <c r="I1293" t="s">
        <v>2895</v>
      </c>
      <c r="J1293">
        <v>8.2499999999989999</v>
      </c>
      <c r="K1293">
        <v>0</v>
      </c>
      <c r="L1293">
        <v>0</v>
      </c>
      <c r="M1293">
        <v>2</v>
      </c>
      <c r="N1293">
        <v>18598.6092177264</v>
      </c>
      <c r="O1293">
        <v>7225.0655517425603</v>
      </c>
      <c r="P1293">
        <v>24586.081728834801</v>
      </c>
      <c r="Q1293">
        <v>8160.8314337168804</v>
      </c>
      <c r="R1293">
        <v>4099.07697732829</v>
      </c>
      <c r="S1293">
        <v>3034.62162224244</v>
      </c>
      <c r="T1293">
        <v>0</v>
      </c>
      <c r="U1293">
        <v>62669.664909348903</v>
      </c>
      <c r="V1293">
        <v>50624.702940335599</v>
      </c>
      <c r="W1293">
        <v>12044.9619690133</v>
      </c>
      <c r="X1293">
        <v>0</v>
      </c>
      <c r="Y1293">
        <v>0</v>
      </c>
      <c r="Z1293">
        <v>0</v>
      </c>
      <c r="AA1293">
        <v>0</v>
      </c>
      <c r="AB1293">
        <v>0</v>
      </c>
      <c r="AC1293">
        <v>3034.62162224244</v>
      </c>
      <c r="AD1293">
        <v>0</v>
      </c>
      <c r="AE1293">
        <v>0</v>
      </c>
      <c r="AF1293">
        <v>0</v>
      </c>
      <c r="AG1293">
        <v>0</v>
      </c>
      <c r="AH1293">
        <v>0</v>
      </c>
      <c r="AI1293">
        <v>0</v>
      </c>
      <c r="AJ1293">
        <v>65704.286531591395</v>
      </c>
      <c r="AK1293" s="63">
        <v>7964.1559432241602</v>
      </c>
      <c r="AL1293">
        <v>396.07192657172499</v>
      </c>
      <c r="AM1293">
        <v>78891.171681099702</v>
      </c>
      <c r="AN1293">
        <v>7964.1559432241602</v>
      </c>
      <c r="AO1293">
        <v>20359.7103843925</v>
      </c>
      <c r="AP1293">
        <v>539.66620917061095</v>
      </c>
      <c r="AQ1293">
        <v>36189.915802998497</v>
      </c>
      <c r="AR1293">
        <v>7964.1559432241602</v>
      </c>
      <c r="AS1293">
        <v>7964.1559432241602</v>
      </c>
      <c r="AT1293">
        <v>0</v>
      </c>
    </row>
    <row r="1294" spans="1:46" x14ac:dyDescent="0.25">
      <c r="A1294" t="s">
        <v>4217</v>
      </c>
      <c r="B1294">
        <v>2220</v>
      </c>
      <c r="C1294" t="s">
        <v>240</v>
      </c>
      <c r="D1294">
        <v>1088</v>
      </c>
      <c r="E1294" t="s">
        <v>1524</v>
      </c>
      <c r="F1294" t="s">
        <v>2892</v>
      </c>
      <c r="G1294" t="s">
        <v>2893</v>
      </c>
      <c r="H1294" t="s">
        <v>2894</v>
      </c>
      <c r="I1294" t="s">
        <v>2895</v>
      </c>
      <c r="J1294">
        <v>85.985294117644003</v>
      </c>
      <c r="K1294">
        <v>1</v>
      </c>
      <c r="L1294">
        <v>2</v>
      </c>
      <c r="M1294">
        <v>3</v>
      </c>
      <c r="N1294">
        <v>1042217.91470464</v>
      </c>
      <c r="O1294">
        <v>178268.542470699</v>
      </c>
      <c r="P1294">
        <v>376340.56509845401</v>
      </c>
      <c r="Q1294">
        <v>88577.938185654202</v>
      </c>
      <c r="R1294">
        <v>26390.638115330599</v>
      </c>
      <c r="S1294">
        <v>92273.394779653303</v>
      </c>
      <c r="T1294">
        <v>957403.78</v>
      </c>
      <c r="U1294">
        <v>754391.81857477897</v>
      </c>
      <c r="V1294">
        <v>1536213.67904829</v>
      </c>
      <c r="W1294">
        <v>175581.91952648899</v>
      </c>
      <c r="X1294">
        <v>0</v>
      </c>
      <c r="Y1294">
        <v>0</v>
      </c>
      <c r="Z1294">
        <v>0</v>
      </c>
      <c r="AA1294">
        <v>0</v>
      </c>
      <c r="AB1294">
        <v>0</v>
      </c>
      <c r="AC1294">
        <v>92273.394779653303</v>
      </c>
      <c r="AD1294">
        <v>0</v>
      </c>
      <c r="AE1294">
        <v>0</v>
      </c>
      <c r="AF1294">
        <v>0</v>
      </c>
      <c r="AG1294">
        <v>0</v>
      </c>
      <c r="AH1294">
        <v>0</v>
      </c>
      <c r="AI1294">
        <v>0</v>
      </c>
      <c r="AJ1294">
        <v>1804068.99335443</v>
      </c>
      <c r="AK1294" s="63">
        <v>20981.1341795974</v>
      </c>
      <c r="AL1294">
        <v>396.07192657172499</v>
      </c>
      <c r="AM1294">
        <v>78891.171681099702</v>
      </c>
      <c r="AN1294">
        <v>19622.575659891299</v>
      </c>
      <c r="AO1294">
        <v>20981.1341795974</v>
      </c>
      <c r="AP1294">
        <v>396.07192657172499</v>
      </c>
      <c r="AQ1294">
        <v>69679.580315536805</v>
      </c>
      <c r="AR1294">
        <v>20981.1341795974</v>
      </c>
      <c r="AS1294">
        <v>20981.1341795974</v>
      </c>
      <c r="AT1294">
        <v>0</v>
      </c>
    </row>
    <row r="1295" spans="1:46" x14ac:dyDescent="0.25">
      <c r="A1295" t="s">
        <v>4218</v>
      </c>
      <c r="B1295">
        <v>2220</v>
      </c>
      <c r="C1295" t="s">
        <v>240</v>
      </c>
      <c r="D1295">
        <v>1089</v>
      </c>
      <c r="E1295" t="s">
        <v>1525</v>
      </c>
      <c r="F1295" t="s">
        <v>2892</v>
      </c>
      <c r="G1295" t="s">
        <v>2903</v>
      </c>
      <c r="H1295" t="s">
        <v>2904</v>
      </c>
      <c r="I1295" t="s">
        <v>2895</v>
      </c>
      <c r="J1295">
        <v>102.22058823528999</v>
      </c>
      <c r="K1295">
        <v>1</v>
      </c>
      <c r="L1295">
        <v>1</v>
      </c>
      <c r="M1295">
        <v>3</v>
      </c>
      <c r="N1295">
        <v>980027.02529535897</v>
      </c>
      <c r="O1295">
        <v>332656.07752930099</v>
      </c>
      <c r="P1295">
        <v>447399.22490154603</v>
      </c>
      <c r="Q1295">
        <v>105302.761814346</v>
      </c>
      <c r="R1295">
        <v>30750.1618846694</v>
      </c>
      <c r="S1295">
        <v>109695.975220347</v>
      </c>
      <c r="T1295">
        <v>999303.11</v>
      </c>
      <c r="U1295">
        <v>896832.14142522099</v>
      </c>
      <c r="V1295">
        <v>1641089.9909517099</v>
      </c>
      <c r="W1295">
        <v>255045.26047351101</v>
      </c>
      <c r="X1295">
        <v>0</v>
      </c>
      <c r="Y1295">
        <v>0</v>
      </c>
      <c r="Z1295">
        <v>0</v>
      </c>
      <c r="AA1295">
        <v>0</v>
      </c>
      <c r="AB1295">
        <v>0</v>
      </c>
      <c r="AC1295">
        <v>109695.975220347</v>
      </c>
      <c r="AD1295">
        <v>0</v>
      </c>
      <c r="AE1295">
        <v>0</v>
      </c>
      <c r="AF1295">
        <v>0</v>
      </c>
      <c r="AG1295">
        <v>0</v>
      </c>
      <c r="AH1295">
        <v>0</v>
      </c>
      <c r="AI1295">
        <v>0</v>
      </c>
      <c r="AJ1295">
        <v>2005831.22664557</v>
      </c>
      <c r="AK1295" s="63">
        <v>19622.575659891299</v>
      </c>
      <c r="AL1295">
        <v>396.07192657172499</v>
      </c>
      <c r="AM1295">
        <v>78891.171681099702</v>
      </c>
      <c r="AN1295">
        <v>19622.575659891299</v>
      </c>
      <c r="AO1295">
        <v>20981.1341795974</v>
      </c>
      <c r="AP1295">
        <v>396.07192657172499</v>
      </c>
      <c r="AQ1295">
        <v>78891.171681099702</v>
      </c>
      <c r="AR1295">
        <v>19622.575659891299</v>
      </c>
      <c r="AS1295">
        <v>19622.575659891299</v>
      </c>
      <c r="AT1295">
        <v>0</v>
      </c>
    </row>
    <row r="1296" spans="1:46" x14ac:dyDescent="0.25">
      <c r="A1296" t="s">
        <v>4219</v>
      </c>
      <c r="B1296">
        <v>1936</v>
      </c>
      <c r="C1296" t="s">
        <v>241</v>
      </c>
      <c r="D1296">
        <v>156</v>
      </c>
      <c r="E1296" t="s">
        <v>1526</v>
      </c>
      <c r="F1296" t="s">
        <v>2892</v>
      </c>
      <c r="G1296" t="s">
        <v>2893</v>
      </c>
      <c r="H1296" t="s">
        <v>2894</v>
      </c>
      <c r="I1296" t="s">
        <v>2895</v>
      </c>
      <c r="J1296">
        <v>758.23555827713506</v>
      </c>
      <c r="K1296">
        <v>1</v>
      </c>
      <c r="L1296">
        <v>1</v>
      </c>
      <c r="M1296">
        <v>2</v>
      </c>
      <c r="N1296">
        <v>4968673.1843475597</v>
      </c>
      <c r="O1296">
        <v>1136112.2276073899</v>
      </c>
      <c r="P1296">
        <v>1711570.8380942801</v>
      </c>
      <c r="Q1296">
        <v>468737.35618261201</v>
      </c>
      <c r="R1296">
        <v>247269.602958362</v>
      </c>
      <c r="S1296">
        <v>249704.40801591301</v>
      </c>
      <c r="T1296">
        <v>5158604.78</v>
      </c>
      <c r="U1296">
        <v>3373758.4291902101</v>
      </c>
      <c r="V1296">
        <v>7298746.6821912201</v>
      </c>
      <c r="W1296">
        <v>1233616.52699898</v>
      </c>
      <c r="X1296">
        <v>0</v>
      </c>
      <c r="Y1296">
        <v>0</v>
      </c>
      <c r="Z1296">
        <v>0</v>
      </c>
      <c r="AA1296">
        <v>0</v>
      </c>
      <c r="AB1296">
        <v>0</v>
      </c>
      <c r="AC1296">
        <v>249704.40801591301</v>
      </c>
      <c r="AD1296">
        <v>0</v>
      </c>
      <c r="AE1296">
        <v>0</v>
      </c>
      <c r="AF1296">
        <v>0</v>
      </c>
      <c r="AG1296">
        <v>0</v>
      </c>
      <c r="AH1296">
        <v>0</v>
      </c>
      <c r="AI1296">
        <v>0</v>
      </c>
      <c r="AJ1296">
        <v>8782067.6172061209</v>
      </c>
      <c r="AK1296" s="63">
        <v>11582.2418525989</v>
      </c>
      <c r="AL1296">
        <v>396.07192657172499</v>
      </c>
      <c r="AM1296">
        <v>78891.171681099702</v>
      </c>
      <c r="AN1296">
        <v>4778.8089039761799</v>
      </c>
      <c r="AO1296">
        <v>15176.5266357452</v>
      </c>
      <c r="AP1296">
        <v>396.07192657172499</v>
      </c>
      <c r="AQ1296">
        <v>69679.580315536805</v>
      </c>
      <c r="AR1296">
        <v>11582.2418525989</v>
      </c>
      <c r="AS1296">
        <v>11582.2418525989</v>
      </c>
      <c r="AT1296">
        <v>0</v>
      </c>
    </row>
    <row r="1297" spans="1:46" x14ac:dyDescent="0.25">
      <c r="A1297" t="s">
        <v>4220</v>
      </c>
      <c r="B1297">
        <v>1936</v>
      </c>
      <c r="C1297" t="s">
        <v>241</v>
      </c>
      <c r="D1297">
        <v>157</v>
      </c>
      <c r="E1297" t="s">
        <v>1527</v>
      </c>
      <c r="F1297" t="s">
        <v>2892</v>
      </c>
      <c r="G1297" t="s">
        <v>2903</v>
      </c>
      <c r="H1297" t="s">
        <v>2904</v>
      </c>
      <c r="I1297" t="s">
        <v>2895</v>
      </c>
      <c r="J1297">
        <v>259.18309859153101</v>
      </c>
      <c r="K1297">
        <v>1</v>
      </c>
      <c r="L1297">
        <v>1</v>
      </c>
      <c r="M1297">
        <v>2</v>
      </c>
      <c r="N1297">
        <v>2068262.3164003701</v>
      </c>
      <c r="O1297">
        <v>850698.11832782999</v>
      </c>
      <c r="P1297">
        <v>664007.45861972496</v>
      </c>
      <c r="Q1297">
        <v>160225.67007680101</v>
      </c>
      <c r="R1297">
        <v>104950.680560995</v>
      </c>
      <c r="S1297">
        <v>85354.955323624294</v>
      </c>
      <c r="T1297">
        <v>2694912.7</v>
      </c>
      <c r="U1297">
        <v>1153231.54398572</v>
      </c>
      <c r="V1297">
        <v>3269142.1035877601</v>
      </c>
      <c r="W1297">
        <v>579002.140397963</v>
      </c>
      <c r="X1297">
        <v>0</v>
      </c>
      <c r="Y1297">
        <v>0</v>
      </c>
      <c r="Z1297">
        <v>0</v>
      </c>
      <c r="AA1297">
        <v>0</v>
      </c>
      <c r="AB1297">
        <v>0</v>
      </c>
      <c r="AC1297">
        <v>85354.955323624294</v>
      </c>
      <c r="AD1297">
        <v>0</v>
      </c>
      <c r="AE1297">
        <v>0</v>
      </c>
      <c r="AF1297">
        <v>0</v>
      </c>
      <c r="AG1297">
        <v>0</v>
      </c>
      <c r="AH1297">
        <v>0</v>
      </c>
      <c r="AI1297">
        <v>0</v>
      </c>
      <c r="AJ1297">
        <v>3933499.1993093402</v>
      </c>
      <c r="AK1297" s="63">
        <v>15176.5266357452</v>
      </c>
      <c r="AL1297">
        <v>396.07192657172499</v>
      </c>
      <c r="AM1297">
        <v>78891.171681099702</v>
      </c>
      <c r="AN1297">
        <v>4778.8089039761799</v>
      </c>
      <c r="AO1297">
        <v>15176.5266357452</v>
      </c>
      <c r="AP1297">
        <v>396.07192657172499</v>
      </c>
      <c r="AQ1297">
        <v>78891.171681099702</v>
      </c>
      <c r="AR1297">
        <v>15176.5266357452</v>
      </c>
      <c r="AS1297">
        <v>15176.5266357452</v>
      </c>
      <c r="AT1297">
        <v>0</v>
      </c>
    </row>
    <row r="1298" spans="1:46" x14ac:dyDescent="0.25">
      <c r="A1298" t="s">
        <v>4221</v>
      </c>
      <c r="B1298">
        <v>1936</v>
      </c>
      <c r="C1298" t="s">
        <v>241</v>
      </c>
      <c r="D1298">
        <v>1936</v>
      </c>
      <c r="E1298" t="s">
        <v>241</v>
      </c>
      <c r="F1298" t="s">
        <v>1871</v>
      </c>
      <c r="G1298" t="s">
        <v>1871</v>
      </c>
      <c r="H1298" t="s">
        <v>2899</v>
      </c>
      <c r="I1298" t="s">
        <v>2895</v>
      </c>
      <c r="J1298">
        <v>7.9940868639360003</v>
      </c>
      <c r="K1298">
        <v>0</v>
      </c>
      <c r="L1298">
        <v>0</v>
      </c>
      <c r="M1298">
        <v>2</v>
      </c>
      <c r="N1298">
        <v>10235.3992520722</v>
      </c>
      <c r="O1298">
        <v>4395.6640647752001</v>
      </c>
      <c r="P1298">
        <v>13389.643285996501</v>
      </c>
      <c r="Q1298">
        <v>4941.9037405865502</v>
      </c>
      <c r="R1298">
        <v>2606.9664806429901</v>
      </c>
      <c r="S1298">
        <v>2632.6366604628802</v>
      </c>
      <c r="T1298">
        <v>0</v>
      </c>
      <c r="U1298">
        <v>35569.576824073498</v>
      </c>
      <c r="V1298">
        <v>25697.654221021599</v>
      </c>
      <c r="W1298">
        <v>9871.9226030518894</v>
      </c>
      <c r="X1298">
        <v>0</v>
      </c>
      <c r="Y1298">
        <v>0</v>
      </c>
      <c r="Z1298">
        <v>0</v>
      </c>
      <c r="AA1298">
        <v>0</v>
      </c>
      <c r="AB1298">
        <v>0</v>
      </c>
      <c r="AC1298">
        <v>2632.6366604628802</v>
      </c>
      <c r="AD1298">
        <v>0</v>
      </c>
      <c r="AE1298">
        <v>0</v>
      </c>
      <c r="AF1298">
        <v>0</v>
      </c>
      <c r="AG1298">
        <v>0</v>
      </c>
      <c r="AH1298">
        <v>0</v>
      </c>
      <c r="AI1298">
        <v>0</v>
      </c>
      <c r="AJ1298">
        <v>38202.213484536303</v>
      </c>
      <c r="AK1298" s="63">
        <v>4778.8089039761799</v>
      </c>
      <c r="AL1298">
        <v>396.07192657172499</v>
      </c>
      <c r="AM1298">
        <v>78891.171681099702</v>
      </c>
      <c r="AN1298">
        <v>4778.8089039761799</v>
      </c>
      <c r="AO1298">
        <v>15176.5266357452</v>
      </c>
      <c r="AP1298">
        <v>539.66620917061095</v>
      </c>
      <c r="AQ1298">
        <v>36189.915802998497</v>
      </c>
      <c r="AR1298">
        <v>4778.8089039761799</v>
      </c>
      <c r="AS1298">
        <v>4778.8089039761799</v>
      </c>
      <c r="AT1298">
        <v>0</v>
      </c>
    </row>
    <row r="1299" spans="1:46" x14ac:dyDescent="0.25">
      <c r="A1299" t="s">
        <v>4222</v>
      </c>
      <c r="B1299">
        <v>1922</v>
      </c>
      <c r="C1299" t="s">
        <v>242</v>
      </c>
      <c r="D1299">
        <v>4773</v>
      </c>
      <c r="E1299" t="s">
        <v>1528</v>
      </c>
      <c r="F1299" t="s">
        <v>2945</v>
      </c>
      <c r="G1299" t="s">
        <v>2903</v>
      </c>
      <c r="H1299" t="s">
        <v>2894</v>
      </c>
      <c r="I1299" t="s">
        <v>2895</v>
      </c>
      <c r="J1299">
        <v>76.685434212802207</v>
      </c>
      <c r="K1299">
        <v>1</v>
      </c>
      <c r="L1299">
        <v>3</v>
      </c>
      <c r="M1299">
        <v>1</v>
      </c>
      <c r="N1299">
        <v>1650045.0994329799</v>
      </c>
      <c r="O1299">
        <v>538528.11100135604</v>
      </c>
      <c r="P1299">
        <v>387995.63710479601</v>
      </c>
      <c r="Q1299">
        <v>33316.969450754303</v>
      </c>
      <c r="R1299">
        <v>17430.858673497602</v>
      </c>
      <c r="S1299">
        <v>25917.699905287001</v>
      </c>
      <c r="T1299">
        <v>2368516.44</v>
      </c>
      <c r="U1299">
        <v>258800.23566338001</v>
      </c>
      <c r="V1299">
        <v>1902546.3647946799</v>
      </c>
      <c r="W1299">
        <v>724770.31086870097</v>
      </c>
      <c r="X1299">
        <v>0</v>
      </c>
      <c r="Y1299">
        <v>0</v>
      </c>
      <c r="Z1299">
        <v>0</v>
      </c>
      <c r="AA1299">
        <v>0</v>
      </c>
      <c r="AB1299">
        <v>0</v>
      </c>
      <c r="AC1299">
        <v>24513.420180097601</v>
      </c>
      <c r="AD1299">
        <v>1404.2797251893701</v>
      </c>
      <c r="AE1299">
        <v>0</v>
      </c>
      <c r="AF1299">
        <v>0</v>
      </c>
      <c r="AG1299">
        <v>0</v>
      </c>
      <c r="AH1299">
        <v>0</v>
      </c>
      <c r="AI1299">
        <v>0</v>
      </c>
      <c r="AJ1299">
        <v>2653234.3755686702</v>
      </c>
      <c r="AK1299" s="63">
        <v>34598.935284188898</v>
      </c>
      <c r="AL1299">
        <v>396.07192657172499</v>
      </c>
      <c r="AM1299">
        <v>78891.171681099702</v>
      </c>
      <c r="AN1299">
        <v>3712.8033307938799</v>
      </c>
      <c r="AO1299">
        <v>34598.935284188898</v>
      </c>
      <c r="AP1299">
        <v>396.07192657172499</v>
      </c>
      <c r="AQ1299">
        <v>78891.171681099702</v>
      </c>
      <c r="AR1299">
        <v>12529.6455527979</v>
      </c>
      <c r="AS1299">
        <v>34598.935284188898</v>
      </c>
      <c r="AT1299">
        <v>0</v>
      </c>
    </row>
    <row r="1300" spans="1:46" x14ac:dyDescent="0.25">
      <c r="A1300" t="s">
        <v>4223</v>
      </c>
      <c r="B1300">
        <v>1922</v>
      </c>
      <c r="C1300" t="s">
        <v>242</v>
      </c>
      <c r="D1300">
        <v>1287</v>
      </c>
      <c r="E1300" t="s">
        <v>1529</v>
      </c>
      <c r="F1300" t="s">
        <v>2892</v>
      </c>
      <c r="G1300" t="s">
        <v>2911</v>
      </c>
      <c r="H1300" t="s">
        <v>2894</v>
      </c>
      <c r="I1300" t="s">
        <v>2895</v>
      </c>
      <c r="J1300">
        <v>684.31591583356703</v>
      </c>
      <c r="K1300">
        <v>1</v>
      </c>
      <c r="L1300">
        <v>1</v>
      </c>
      <c r="M1300">
        <v>1</v>
      </c>
      <c r="N1300">
        <v>5180045.6869455399</v>
      </c>
      <c r="O1300">
        <v>1254014.9002594</v>
      </c>
      <c r="P1300">
        <v>1332865.8775328801</v>
      </c>
      <c r="Q1300">
        <v>297309.81765355502</v>
      </c>
      <c r="R1300">
        <v>32878.020523653999</v>
      </c>
      <c r="S1300">
        <v>231281.138707109</v>
      </c>
      <c r="T1300">
        <v>5787665.0300000003</v>
      </c>
      <c r="U1300">
        <v>2309449.2729150201</v>
      </c>
      <c r="V1300">
        <v>7443270.2147196196</v>
      </c>
      <c r="W1300">
        <v>653844.08819540299</v>
      </c>
      <c r="X1300">
        <v>0</v>
      </c>
      <c r="Y1300">
        <v>0</v>
      </c>
      <c r="Z1300">
        <v>0</v>
      </c>
      <c r="AA1300">
        <v>0</v>
      </c>
      <c r="AB1300">
        <v>0</v>
      </c>
      <c r="AC1300">
        <v>218749.80239671201</v>
      </c>
      <c r="AD1300">
        <v>12531.336310397301</v>
      </c>
      <c r="AE1300">
        <v>0</v>
      </c>
      <c r="AF1300">
        <v>0</v>
      </c>
      <c r="AG1300">
        <v>0</v>
      </c>
      <c r="AH1300">
        <v>0</v>
      </c>
      <c r="AI1300">
        <v>0</v>
      </c>
      <c r="AJ1300">
        <v>8328395.4416221296</v>
      </c>
      <c r="AK1300" s="63">
        <v>12170.395644645099</v>
      </c>
      <c r="AL1300">
        <v>396.07192657172499</v>
      </c>
      <c r="AM1300">
        <v>78891.171681099702</v>
      </c>
      <c r="AN1300">
        <v>3712.8033307938799</v>
      </c>
      <c r="AO1300">
        <v>34598.935284188898</v>
      </c>
      <c r="AP1300">
        <v>3712.8033307938799</v>
      </c>
      <c r="AQ1300">
        <v>25435.7452526624</v>
      </c>
      <c r="AR1300">
        <v>3712.8033307938799</v>
      </c>
      <c r="AS1300">
        <v>13413.793569152</v>
      </c>
      <c r="AT1300">
        <v>0</v>
      </c>
    </row>
    <row r="1301" spans="1:46" x14ac:dyDescent="0.25">
      <c r="A1301" t="s">
        <v>4224</v>
      </c>
      <c r="B1301">
        <v>1922</v>
      </c>
      <c r="C1301" t="s">
        <v>242</v>
      </c>
      <c r="D1301">
        <v>1272</v>
      </c>
      <c r="E1301" t="s">
        <v>1530</v>
      </c>
      <c r="F1301" t="s">
        <v>2892</v>
      </c>
      <c r="G1301" t="s">
        <v>2893</v>
      </c>
      <c r="H1301" t="s">
        <v>2894</v>
      </c>
      <c r="I1301" t="s">
        <v>2895</v>
      </c>
      <c r="J1301">
        <v>543.05333333332396</v>
      </c>
      <c r="K1301">
        <v>1</v>
      </c>
      <c r="L1301">
        <v>1</v>
      </c>
      <c r="M1301">
        <v>1</v>
      </c>
      <c r="N1301">
        <v>5061047.9483395601</v>
      </c>
      <c r="O1301">
        <v>843088.80749808496</v>
      </c>
      <c r="P1301">
        <v>955873.80596806202</v>
      </c>
      <c r="Q1301">
        <v>235936.478713661</v>
      </c>
      <c r="R1301">
        <v>26091.0468771183</v>
      </c>
      <c r="S1301">
        <v>183538.02740220001</v>
      </c>
      <c r="T1301">
        <v>5289325.8899999997</v>
      </c>
      <c r="U1301">
        <v>1832712.19739648</v>
      </c>
      <c r="V1301">
        <v>6711715.8586799996</v>
      </c>
      <c r="W1301">
        <v>410322.22871647403</v>
      </c>
      <c r="X1301">
        <v>0</v>
      </c>
      <c r="Y1301">
        <v>0</v>
      </c>
      <c r="Z1301">
        <v>0</v>
      </c>
      <c r="AA1301">
        <v>0</v>
      </c>
      <c r="AB1301">
        <v>0</v>
      </c>
      <c r="AC1301">
        <v>173593.52107548001</v>
      </c>
      <c r="AD1301">
        <v>9944.5063267201094</v>
      </c>
      <c r="AE1301">
        <v>0</v>
      </c>
      <c r="AF1301">
        <v>0</v>
      </c>
      <c r="AG1301">
        <v>0</v>
      </c>
      <c r="AH1301">
        <v>0</v>
      </c>
      <c r="AI1301">
        <v>0</v>
      </c>
      <c r="AJ1301">
        <v>7305576.1147986799</v>
      </c>
      <c r="AK1301" s="63">
        <v>13452.778330180199</v>
      </c>
      <c r="AL1301">
        <v>396.07192657172499</v>
      </c>
      <c r="AM1301">
        <v>78891.171681099702</v>
      </c>
      <c r="AN1301">
        <v>3712.8033307938799</v>
      </c>
      <c r="AO1301">
        <v>34598.935284188898</v>
      </c>
      <c r="AP1301">
        <v>396.07192657172499</v>
      </c>
      <c r="AQ1301">
        <v>69679.580315536805</v>
      </c>
      <c r="AR1301">
        <v>3712.8033307938799</v>
      </c>
      <c r="AS1301">
        <v>15775.258843514201</v>
      </c>
      <c r="AT1301">
        <v>0</v>
      </c>
    </row>
    <row r="1302" spans="1:46" x14ac:dyDescent="0.25">
      <c r="A1302" t="s">
        <v>4225</v>
      </c>
      <c r="B1302">
        <v>1922</v>
      </c>
      <c r="C1302" t="s">
        <v>242</v>
      </c>
      <c r="D1302">
        <v>3455</v>
      </c>
      <c r="E1302" t="s">
        <v>1531</v>
      </c>
      <c r="F1302" t="s">
        <v>2892</v>
      </c>
      <c r="G1302" t="s">
        <v>2893</v>
      </c>
      <c r="H1302" t="s">
        <v>2894</v>
      </c>
      <c r="I1302" t="s">
        <v>2895</v>
      </c>
      <c r="J1302">
        <v>333.17333333333301</v>
      </c>
      <c r="K1302">
        <v>1</v>
      </c>
      <c r="L1302">
        <v>1</v>
      </c>
      <c r="M1302">
        <v>1</v>
      </c>
      <c r="N1302">
        <v>3282340.4465265302</v>
      </c>
      <c r="O1302">
        <v>733714.95332594297</v>
      </c>
      <c r="P1302">
        <v>893861.76730880199</v>
      </c>
      <c r="Q1302">
        <v>144751.42355807999</v>
      </c>
      <c r="R1302">
        <v>16007.3431551337</v>
      </c>
      <c r="S1302">
        <v>112603.997857208</v>
      </c>
      <c r="T1302">
        <v>3946272.87</v>
      </c>
      <c r="U1302">
        <v>1124403.0638744901</v>
      </c>
      <c r="V1302">
        <v>4599775.5824158899</v>
      </c>
      <c r="W1302">
        <v>470900.35145860002</v>
      </c>
      <c r="X1302">
        <v>0</v>
      </c>
      <c r="Y1302">
        <v>0</v>
      </c>
      <c r="Z1302">
        <v>0</v>
      </c>
      <c r="AA1302">
        <v>0</v>
      </c>
      <c r="AB1302">
        <v>0</v>
      </c>
      <c r="AC1302">
        <v>106502.858028288</v>
      </c>
      <c r="AD1302">
        <v>6101.1398289200897</v>
      </c>
      <c r="AE1302">
        <v>0</v>
      </c>
      <c r="AF1302">
        <v>0</v>
      </c>
      <c r="AG1302">
        <v>0</v>
      </c>
      <c r="AH1302">
        <v>0</v>
      </c>
      <c r="AI1302">
        <v>0</v>
      </c>
      <c r="AJ1302">
        <v>5183279.9317316897</v>
      </c>
      <c r="AK1302" s="63">
        <v>15557.307302700399</v>
      </c>
      <c r="AL1302">
        <v>396.07192657172499</v>
      </c>
      <c r="AM1302">
        <v>78891.171681099702</v>
      </c>
      <c r="AN1302">
        <v>3712.8033307938799</v>
      </c>
      <c r="AO1302">
        <v>34598.935284188898</v>
      </c>
      <c r="AP1302">
        <v>396.07192657172499</v>
      </c>
      <c r="AQ1302">
        <v>69679.580315536805</v>
      </c>
      <c r="AR1302">
        <v>3712.8033307938799</v>
      </c>
      <c r="AS1302">
        <v>15775.258843514201</v>
      </c>
      <c r="AT1302">
        <v>0</v>
      </c>
    </row>
    <row r="1303" spans="1:46" x14ac:dyDescent="0.25">
      <c r="A1303" t="s">
        <v>4226</v>
      </c>
      <c r="B1303">
        <v>1922</v>
      </c>
      <c r="C1303" t="s">
        <v>242</v>
      </c>
      <c r="D1303">
        <v>3913</v>
      </c>
      <c r="E1303" t="s">
        <v>1532</v>
      </c>
      <c r="F1303" t="s">
        <v>2892</v>
      </c>
      <c r="G1303" t="s">
        <v>2893</v>
      </c>
      <c r="H1303" t="s">
        <v>2894</v>
      </c>
      <c r="I1303" t="s">
        <v>2895</v>
      </c>
      <c r="J1303">
        <v>607.01333333331604</v>
      </c>
      <c r="K1303">
        <v>2</v>
      </c>
      <c r="L1303">
        <v>1</v>
      </c>
      <c r="M1303">
        <v>1</v>
      </c>
      <c r="N1303">
        <v>5868781.8701899499</v>
      </c>
      <c r="O1303">
        <v>1005246.15539045</v>
      </c>
      <c r="P1303">
        <v>1164987.6205394601</v>
      </c>
      <c r="Q1303">
        <v>263724.72022190603</v>
      </c>
      <c r="R1303">
        <v>29164.0109044581</v>
      </c>
      <c r="S1303">
        <v>205154.85859000799</v>
      </c>
      <c r="T1303">
        <v>6283338.1100000003</v>
      </c>
      <c r="U1303">
        <v>2048566.26724622</v>
      </c>
      <c r="V1303">
        <v>7707622.5151858795</v>
      </c>
      <c r="W1303">
        <v>624281.86206035304</v>
      </c>
      <c r="X1303">
        <v>0</v>
      </c>
      <c r="Y1303">
        <v>0</v>
      </c>
      <c r="Z1303">
        <v>0</v>
      </c>
      <c r="AA1303">
        <v>0</v>
      </c>
      <c r="AB1303">
        <v>0</v>
      </c>
      <c r="AC1303">
        <v>194039.103353438</v>
      </c>
      <c r="AD1303">
        <v>11115.755236569899</v>
      </c>
      <c r="AE1303">
        <v>0</v>
      </c>
      <c r="AF1303">
        <v>0</v>
      </c>
      <c r="AG1303">
        <v>0</v>
      </c>
      <c r="AH1303">
        <v>0</v>
      </c>
      <c r="AI1303">
        <v>0</v>
      </c>
      <c r="AJ1303">
        <v>8537059.2358362395</v>
      </c>
      <c r="AK1303" s="63">
        <v>14064.0390697126</v>
      </c>
      <c r="AL1303">
        <v>396.07192657172499</v>
      </c>
      <c r="AM1303">
        <v>78891.171681099702</v>
      </c>
      <c r="AN1303">
        <v>3712.8033307938799</v>
      </c>
      <c r="AO1303">
        <v>34598.935284188898</v>
      </c>
      <c r="AP1303">
        <v>396.07192657172499</v>
      </c>
      <c r="AQ1303">
        <v>69679.580315536805</v>
      </c>
      <c r="AR1303">
        <v>3712.8033307938799</v>
      </c>
      <c r="AS1303">
        <v>15775.258843514201</v>
      </c>
      <c r="AT1303">
        <v>0</v>
      </c>
    </row>
    <row r="1304" spans="1:46" x14ac:dyDescent="0.25">
      <c r="A1304" t="s">
        <v>4227</v>
      </c>
      <c r="B1304">
        <v>1922</v>
      </c>
      <c r="C1304" t="s">
        <v>242</v>
      </c>
      <c r="D1304">
        <v>45</v>
      </c>
      <c r="E1304" t="s">
        <v>1533</v>
      </c>
      <c r="F1304" t="s">
        <v>2892</v>
      </c>
      <c r="G1304" t="s">
        <v>2893</v>
      </c>
      <c r="H1304" t="s">
        <v>2894</v>
      </c>
      <c r="I1304" t="s">
        <v>2895</v>
      </c>
      <c r="J1304">
        <v>276.21621621621199</v>
      </c>
      <c r="K1304">
        <v>1</v>
      </c>
      <c r="L1304">
        <v>1</v>
      </c>
      <c r="M1304">
        <v>1</v>
      </c>
      <c r="N1304">
        <v>2857542.8561801598</v>
      </c>
      <c r="O1304">
        <v>700938.54077971797</v>
      </c>
      <c r="P1304">
        <v>572270.44255014602</v>
      </c>
      <c r="Q1304">
        <v>120005.674245007</v>
      </c>
      <c r="R1304">
        <v>13270.8332739281</v>
      </c>
      <c r="S1304">
        <v>93353.960557877595</v>
      </c>
      <c r="T1304">
        <v>3331845.82</v>
      </c>
      <c r="U1304">
        <v>932182.52702895796</v>
      </c>
      <c r="V1304">
        <v>4089584.4041879601</v>
      </c>
      <c r="W1304">
        <v>174443.94284099201</v>
      </c>
      <c r="X1304">
        <v>0</v>
      </c>
      <c r="Y1304">
        <v>0</v>
      </c>
      <c r="Z1304">
        <v>0</v>
      </c>
      <c r="AA1304">
        <v>0</v>
      </c>
      <c r="AB1304">
        <v>0</v>
      </c>
      <c r="AC1304">
        <v>88295.831381421798</v>
      </c>
      <c r="AD1304">
        <v>5058.12917645571</v>
      </c>
      <c r="AE1304">
        <v>0</v>
      </c>
      <c r="AF1304">
        <v>0</v>
      </c>
      <c r="AG1304">
        <v>0</v>
      </c>
      <c r="AH1304">
        <v>0</v>
      </c>
      <c r="AI1304">
        <v>0</v>
      </c>
      <c r="AJ1304">
        <v>4357382.3075868301</v>
      </c>
      <c r="AK1304" s="63">
        <v>15775.258843514201</v>
      </c>
      <c r="AL1304">
        <v>396.07192657172499</v>
      </c>
      <c r="AM1304">
        <v>78891.171681099702</v>
      </c>
      <c r="AN1304">
        <v>3712.8033307938799</v>
      </c>
      <c r="AO1304">
        <v>34598.935284188898</v>
      </c>
      <c r="AP1304">
        <v>396.07192657172499</v>
      </c>
      <c r="AQ1304">
        <v>69679.580315536805</v>
      </c>
      <c r="AR1304">
        <v>3712.8033307938799</v>
      </c>
      <c r="AS1304">
        <v>15775.258843514201</v>
      </c>
      <c r="AT1304">
        <v>0</v>
      </c>
    </row>
    <row r="1305" spans="1:46" x14ac:dyDescent="0.25">
      <c r="A1305" t="s">
        <v>4228</v>
      </c>
      <c r="B1305">
        <v>1922</v>
      </c>
      <c r="C1305" t="s">
        <v>242</v>
      </c>
      <c r="D1305">
        <v>46</v>
      </c>
      <c r="E1305" t="s">
        <v>1534</v>
      </c>
      <c r="F1305" t="s">
        <v>2892</v>
      </c>
      <c r="G1305" t="s">
        <v>2911</v>
      </c>
      <c r="H1305" t="s">
        <v>2894</v>
      </c>
      <c r="I1305" t="s">
        <v>2895</v>
      </c>
      <c r="J1305">
        <v>532.77329458221902</v>
      </c>
      <c r="K1305">
        <v>1</v>
      </c>
      <c r="L1305">
        <v>1</v>
      </c>
      <c r="M1305">
        <v>1</v>
      </c>
      <c r="N1305">
        <v>4497456.9613639703</v>
      </c>
      <c r="O1305">
        <v>1149027.40577927</v>
      </c>
      <c r="P1305">
        <v>1062895.66058761</v>
      </c>
      <c r="Q1305">
        <v>231470.18416191201</v>
      </c>
      <c r="R1305">
        <v>25597.141478715999</v>
      </c>
      <c r="S1305">
        <v>180063.639311412</v>
      </c>
      <c r="T1305">
        <v>5168428.53</v>
      </c>
      <c r="U1305">
        <v>1798018.82337148</v>
      </c>
      <c r="V1305">
        <v>6594685.8240562798</v>
      </c>
      <c r="W1305">
        <v>371761.52931520302</v>
      </c>
      <c r="X1305">
        <v>0</v>
      </c>
      <c r="Y1305">
        <v>0</v>
      </c>
      <c r="Z1305">
        <v>0</v>
      </c>
      <c r="AA1305">
        <v>0</v>
      </c>
      <c r="AB1305">
        <v>0</v>
      </c>
      <c r="AC1305">
        <v>170307.3832064</v>
      </c>
      <c r="AD1305">
        <v>9756.2561050120694</v>
      </c>
      <c r="AE1305">
        <v>0</v>
      </c>
      <c r="AF1305">
        <v>0</v>
      </c>
      <c r="AG1305">
        <v>0</v>
      </c>
      <c r="AH1305">
        <v>0</v>
      </c>
      <c r="AI1305">
        <v>0</v>
      </c>
      <c r="AJ1305">
        <v>7146510.9926829003</v>
      </c>
      <c r="AK1305" s="63">
        <v>13413.793569152</v>
      </c>
      <c r="AL1305">
        <v>396.07192657172499</v>
      </c>
      <c r="AM1305">
        <v>78891.171681099702</v>
      </c>
      <c r="AN1305">
        <v>3712.8033307938799</v>
      </c>
      <c r="AO1305">
        <v>34598.935284188898</v>
      </c>
      <c r="AP1305">
        <v>3712.8033307938799</v>
      </c>
      <c r="AQ1305">
        <v>25435.7452526624</v>
      </c>
      <c r="AR1305">
        <v>3712.8033307938799</v>
      </c>
      <c r="AS1305">
        <v>13413.793569152</v>
      </c>
      <c r="AT1305">
        <v>0</v>
      </c>
    </row>
    <row r="1306" spans="1:46" x14ac:dyDescent="0.25">
      <c r="A1306" t="s">
        <v>4229</v>
      </c>
      <c r="B1306">
        <v>1922</v>
      </c>
      <c r="C1306" t="s">
        <v>242</v>
      </c>
      <c r="D1306">
        <v>5056</v>
      </c>
      <c r="E1306" t="s">
        <v>1535</v>
      </c>
      <c r="F1306" t="s">
        <v>2892</v>
      </c>
      <c r="G1306" t="s">
        <v>2893</v>
      </c>
      <c r="H1306" t="s">
        <v>2894</v>
      </c>
      <c r="I1306" t="s">
        <v>2895</v>
      </c>
      <c r="J1306">
        <v>530.23999999998796</v>
      </c>
      <c r="K1306">
        <v>2</v>
      </c>
      <c r="L1306">
        <v>1</v>
      </c>
      <c r="M1306">
        <v>1</v>
      </c>
      <c r="N1306">
        <v>5144532.2001931602</v>
      </c>
      <c r="O1306">
        <v>911668.80556050304</v>
      </c>
      <c r="P1306">
        <v>963580.20033680496</v>
      </c>
      <c r="Q1306">
        <v>230369.56187200299</v>
      </c>
      <c r="R1306">
        <v>25475.4291097065</v>
      </c>
      <c r="S1306">
        <v>179207.451047918</v>
      </c>
      <c r="T1306">
        <v>5486156.8099999996</v>
      </c>
      <c r="U1306">
        <v>1789469.3870721799</v>
      </c>
      <c r="V1306">
        <v>6897000.8679811899</v>
      </c>
      <c r="W1306">
        <v>378625.32909098401</v>
      </c>
      <c r="X1306">
        <v>0</v>
      </c>
      <c r="Y1306">
        <v>0</v>
      </c>
      <c r="Z1306">
        <v>0</v>
      </c>
      <c r="AA1306">
        <v>0</v>
      </c>
      <c r="AB1306">
        <v>0</v>
      </c>
      <c r="AC1306">
        <v>169497.58516363401</v>
      </c>
      <c r="AD1306">
        <v>9709.8658842840105</v>
      </c>
      <c r="AE1306">
        <v>0</v>
      </c>
      <c r="AF1306">
        <v>0</v>
      </c>
      <c r="AG1306">
        <v>0</v>
      </c>
      <c r="AH1306">
        <v>0</v>
      </c>
      <c r="AI1306">
        <v>0</v>
      </c>
      <c r="AJ1306">
        <v>7454833.6481200904</v>
      </c>
      <c r="AK1306" s="63">
        <v>14059.357362930499</v>
      </c>
      <c r="AL1306">
        <v>396.07192657172499</v>
      </c>
      <c r="AM1306">
        <v>78891.171681099702</v>
      </c>
      <c r="AN1306">
        <v>3712.8033307938799</v>
      </c>
      <c r="AO1306">
        <v>34598.935284188898</v>
      </c>
      <c r="AP1306">
        <v>396.07192657172499</v>
      </c>
      <c r="AQ1306">
        <v>69679.580315536805</v>
      </c>
      <c r="AR1306">
        <v>3712.8033307938799</v>
      </c>
      <c r="AS1306">
        <v>15775.258843514201</v>
      </c>
      <c r="AT1306">
        <v>0</v>
      </c>
    </row>
    <row r="1307" spans="1:46" x14ac:dyDescent="0.25">
      <c r="A1307" t="s">
        <v>4230</v>
      </c>
      <c r="B1307">
        <v>1922</v>
      </c>
      <c r="C1307" t="s">
        <v>242</v>
      </c>
      <c r="D1307">
        <v>5377</v>
      </c>
      <c r="E1307" t="s">
        <v>1536</v>
      </c>
      <c r="F1307" t="s">
        <v>2892</v>
      </c>
      <c r="G1307" t="s">
        <v>2911</v>
      </c>
      <c r="H1307" t="s">
        <v>2894</v>
      </c>
      <c r="I1307" t="s">
        <v>2895</v>
      </c>
      <c r="J1307">
        <v>413.31171171170598</v>
      </c>
      <c r="K1307">
        <v>1</v>
      </c>
      <c r="L1307">
        <v>1</v>
      </c>
      <c r="M1307">
        <v>1</v>
      </c>
      <c r="N1307">
        <v>397472.372996049</v>
      </c>
      <c r="O1307">
        <v>319174.01067826402</v>
      </c>
      <c r="P1307">
        <v>478783.84465813998</v>
      </c>
      <c r="Q1307">
        <v>179568.56884353401</v>
      </c>
      <c r="R1307">
        <v>19857.598845660901</v>
      </c>
      <c r="S1307">
        <v>139688.703877694</v>
      </c>
      <c r="T1307">
        <v>0</v>
      </c>
      <c r="U1307">
        <v>1394856.3960216499</v>
      </c>
      <c r="V1307">
        <v>1252090.32825277</v>
      </c>
      <c r="W1307">
        <v>142766.06776888101</v>
      </c>
      <c r="X1307">
        <v>0</v>
      </c>
      <c r="Y1307">
        <v>0</v>
      </c>
      <c r="Z1307">
        <v>0</v>
      </c>
      <c r="AA1307">
        <v>0</v>
      </c>
      <c r="AB1307">
        <v>0</v>
      </c>
      <c r="AC1307">
        <v>132120.05328716</v>
      </c>
      <c r="AD1307">
        <v>7568.6505905337499</v>
      </c>
      <c r="AE1307">
        <v>0</v>
      </c>
      <c r="AF1307">
        <v>0</v>
      </c>
      <c r="AG1307">
        <v>0</v>
      </c>
      <c r="AH1307">
        <v>0</v>
      </c>
      <c r="AI1307">
        <v>0</v>
      </c>
      <c r="AJ1307">
        <v>1534545.09989934</v>
      </c>
      <c r="AK1307" s="63">
        <v>3712.8033307938799</v>
      </c>
      <c r="AL1307">
        <v>396.07192657172499</v>
      </c>
      <c r="AM1307">
        <v>78891.171681099702</v>
      </c>
      <c r="AN1307">
        <v>3712.8033307938799</v>
      </c>
      <c r="AO1307">
        <v>34598.935284188898</v>
      </c>
      <c r="AP1307">
        <v>3712.8033307938799</v>
      </c>
      <c r="AQ1307">
        <v>25435.7452526624</v>
      </c>
      <c r="AR1307">
        <v>3712.8033307938799</v>
      </c>
      <c r="AS1307">
        <v>13413.793569152</v>
      </c>
      <c r="AT1307">
        <v>0</v>
      </c>
    </row>
    <row r="1308" spans="1:46" x14ac:dyDescent="0.25">
      <c r="A1308" t="s">
        <v>4231</v>
      </c>
      <c r="B1308">
        <v>1922</v>
      </c>
      <c r="C1308" t="s">
        <v>242</v>
      </c>
      <c r="D1308">
        <v>2787</v>
      </c>
      <c r="E1308" t="s">
        <v>1537</v>
      </c>
      <c r="F1308" t="s">
        <v>2892</v>
      </c>
      <c r="G1308" t="s">
        <v>2911</v>
      </c>
      <c r="H1308" t="s">
        <v>2894</v>
      </c>
      <c r="I1308" t="s">
        <v>2895</v>
      </c>
      <c r="J1308">
        <v>737.92045045043403</v>
      </c>
      <c r="K1308">
        <v>1</v>
      </c>
      <c r="L1308">
        <v>1</v>
      </c>
      <c r="M1308">
        <v>1</v>
      </c>
      <c r="N1308">
        <v>5491988.7457620297</v>
      </c>
      <c r="O1308">
        <v>1524176.24930379</v>
      </c>
      <c r="P1308">
        <v>1274269.6718640199</v>
      </c>
      <c r="Q1308">
        <v>320598.99454334198</v>
      </c>
      <c r="R1308">
        <v>35453.455273184103</v>
      </c>
      <c r="S1308">
        <v>249398.089546915</v>
      </c>
      <c r="T1308">
        <v>6156131.7000000002</v>
      </c>
      <c r="U1308">
        <v>2490355.4167463798</v>
      </c>
      <c r="V1308">
        <v>8053634.8684639595</v>
      </c>
      <c r="W1308">
        <v>592852.24828240101</v>
      </c>
      <c r="X1308">
        <v>0</v>
      </c>
      <c r="Y1308">
        <v>0</v>
      </c>
      <c r="Z1308">
        <v>0</v>
      </c>
      <c r="AA1308">
        <v>0</v>
      </c>
      <c r="AB1308">
        <v>0</v>
      </c>
      <c r="AC1308">
        <v>235885.13577665199</v>
      </c>
      <c r="AD1308">
        <v>13512.953770263101</v>
      </c>
      <c r="AE1308">
        <v>0</v>
      </c>
      <c r="AF1308">
        <v>0</v>
      </c>
      <c r="AG1308">
        <v>0</v>
      </c>
      <c r="AH1308">
        <v>0</v>
      </c>
      <c r="AI1308">
        <v>0</v>
      </c>
      <c r="AJ1308">
        <v>8895885.20629327</v>
      </c>
      <c r="AK1308" s="63">
        <v>12055.344449206101</v>
      </c>
      <c r="AL1308">
        <v>396.07192657172499</v>
      </c>
      <c r="AM1308">
        <v>78891.171681099702</v>
      </c>
      <c r="AN1308">
        <v>3712.8033307938799</v>
      </c>
      <c r="AO1308">
        <v>34598.935284188898</v>
      </c>
      <c r="AP1308">
        <v>3712.8033307938799</v>
      </c>
      <c r="AQ1308">
        <v>25435.7452526624</v>
      </c>
      <c r="AR1308">
        <v>3712.8033307938799</v>
      </c>
      <c r="AS1308">
        <v>13413.793569152</v>
      </c>
      <c r="AT1308">
        <v>0</v>
      </c>
    </row>
    <row r="1309" spans="1:46" x14ac:dyDescent="0.25">
      <c r="A1309" t="s">
        <v>4232</v>
      </c>
      <c r="B1309">
        <v>1922</v>
      </c>
      <c r="C1309" t="s">
        <v>242</v>
      </c>
      <c r="D1309">
        <v>47</v>
      </c>
      <c r="E1309" t="s">
        <v>1538</v>
      </c>
      <c r="F1309" t="s">
        <v>2892</v>
      </c>
      <c r="G1309" t="s">
        <v>2893</v>
      </c>
      <c r="H1309" t="s">
        <v>2894</v>
      </c>
      <c r="I1309" t="s">
        <v>2895</v>
      </c>
      <c r="J1309">
        <v>438.17333333332903</v>
      </c>
      <c r="K1309">
        <v>1</v>
      </c>
      <c r="L1309">
        <v>1</v>
      </c>
      <c r="M1309">
        <v>1</v>
      </c>
      <c r="N1309">
        <v>3682905.3830539202</v>
      </c>
      <c r="O1309">
        <v>790369.48954699805</v>
      </c>
      <c r="P1309">
        <v>756754.32115491596</v>
      </c>
      <c r="Q1309">
        <v>190370.01890463999</v>
      </c>
      <c r="R1309">
        <v>21052.077721592599</v>
      </c>
      <c r="S1309">
        <v>148091.29108297601</v>
      </c>
      <c r="T1309">
        <v>3962691.17</v>
      </c>
      <c r="U1309">
        <v>1478760.1203820701</v>
      </c>
      <c r="V1309">
        <v>5197306.6851037797</v>
      </c>
      <c r="W1309">
        <v>244144.60527829101</v>
      </c>
      <c r="X1309">
        <v>0</v>
      </c>
      <c r="Y1309">
        <v>0</v>
      </c>
      <c r="Z1309">
        <v>0</v>
      </c>
      <c r="AA1309">
        <v>0</v>
      </c>
      <c r="AB1309">
        <v>0</v>
      </c>
      <c r="AC1309">
        <v>140067.36927259501</v>
      </c>
      <c r="AD1309">
        <v>8023.9218103809499</v>
      </c>
      <c r="AE1309">
        <v>0</v>
      </c>
      <c r="AF1309">
        <v>0</v>
      </c>
      <c r="AG1309">
        <v>0</v>
      </c>
      <c r="AH1309">
        <v>0</v>
      </c>
      <c r="AI1309">
        <v>0</v>
      </c>
      <c r="AJ1309">
        <v>5589542.5814650496</v>
      </c>
      <c r="AK1309" s="63">
        <v>12756.4645227119</v>
      </c>
      <c r="AL1309">
        <v>396.07192657172499</v>
      </c>
      <c r="AM1309">
        <v>78891.171681099702</v>
      </c>
      <c r="AN1309">
        <v>3712.8033307938799</v>
      </c>
      <c r="AO1309">
        <v>34598.935284188898</v>
      </c>
      <c r="AP1309">
        <v>396.07192657172499</v>
      </c>
      <c r="AQ1309">
        <v>69679.580315536805</v>
      </c>
      <c r="AR1309">
        <v>3712.8033307938799</v>
      </c>
      <c r="AS1309">
        <v>15775.258843514201</v>
      </c>
      <c r="AT1309">
        <v>0</v>
      </c>
    </row>
    <row r="1310" spans="1:46" x14ac:dyDescent="0.25">
      <c r="A1310" t="s">
        <v>4233</v>
      </c>
      <c r="B1310">
        <v>1922</v>
      </c>
      <c r="C1310" t="s">
        <v>242</v>
      </c>
      <c r="D1310">
        <v>48</v>
      </c>
      <c r="E1310" t="s">
        <v>1539</v>
      </c>
      <c r="F1310" t="s">
        <v>2892</v>
      </c>
      <c r="G1310" t="s">
        <v>2893</v>
      </c>
      <c r="H1310" t="s">
        <v>2894</v>
      </c>
      <c r="I1310" t="s">
        <v>2895</v>
      </c>
      <c r="J1310">
        <v>393.29333333332801</v>
      </c>
      <c r="K1310">
        <v>1</v>
      </c>
      <c r="L1310">
        <v>1</v>
      </c>
      <c r="M1310">
        <v>1</v>
      </c>
      <c r="N1310">
        <v>3431461.1886410699</v>
      </c>
      <c r="O1310">
        <v>847051.04657936702</v>
      </c>
      <c r="P1310">
        <v>731445.83282525896</v>
      </c>
      <c r="Q1310">
        <v>170871.327865081</v>
      </c>
      <c r="R1310">
        <v>18895.814032614599</v>
      </c>
      <c r="S1310">
        <v>132923.008035618</v>
      </c>
      <c r="T1310">
        <v>3872427.42</v>
      </c>
      <c r="U1310">
        <v>1327297.7899433901</v>
      </c>
      <c r="V1310">
        <v>4944631.8273491701</v>
      </c>
      <c r="W1310">
        <v>255093.38259421699</v>
      </c>
      <c r="X1310">
        <v>0</v>
      </c>
      <c r="Y1310">
        <v>0</v>
      </c>
      <c r="Z1310">
        <v>0</v>
      </c>
      <c r="AA1310">
        <v>0</v>
      </c>
      <c r="AB1310">
        <v>0</v>
      </c>
      <c r="AC1310">
        <v>125720.938180742</v>
      </c>
      <c r="AD1310">
        <v>7202.0698548764803</v>
      </c>
      <c r="AE1310">
        <v>0</v>
      </c>
      <c r="AF1310">
        <v>0</v>
      </c>
      <c r="AG1310">
        <v>0</v>
      </c>
      <c r="AH1310">
        <v>0</v>
      </c>
      <c r="AI1310">
        <v>0</v>
      </c>
      <c r="AJ1310">
        <v>5332648.2179790102</v>
      </c>
      <c r="AK1310" s="63">
        <v>13558.959092396901</v>
      </c>
      <c r="AL1310">
        <v>396.07192657172499</v>
      </c>
      <c r="AM1310">
        <v>78891.171681099702</v>
      </c>
      <c r="AN1310">
        <v>3712.8033307938799</v>
      </c>
      <c r="AO1310">
        <v>34598.935284188898</v>
      </c>
      <c r="AP1310">
        <v>396.07192657172499</v>
      </c>
      <c r="AQ1310">
        <v>69679.580315536805</v>
      </c>
      <c r="AR1310">
        <v>3712.8033307938799</v>
      </c>
      <c r="AS1310">
        <v>15775.258843514201</v>
      </c>
      <c r="AT1310">
        <v>0</v>
      </c>
    </row>
    <row r="1311" spans="1:46" x14ac:dyDescent="0.25">
      <c r="A1311" t="s">
        <v>4234</v>
      </c>
      <c r="B1311">
        <v>1922</v>
      </c>
      <c r="C1311" t="s">
        <v>242</v>
      </c>
      <c r="D1311">
        <v>3452</v>
      </c>
      <c r="E1311" t="s">
        <v>1540</v>
      </c>
      <c r="F1311" t="s">
        <v>2906</v>
      </c>
      <c r="G1311" t="s">
        <v>2893</v>
      </c>
      <c r="H1311" t="s">
        <v>2894</v>
      </c>
      <c r="I1311" t="s">
        <v>2895</v>
      </c>
      <c r="J1311">
        <v>108.33333333333201</v>
      </c>
      <c r="K1311">
        <v>1</v>
      </c>
      <c r="L1311">
        <v>1</v>
      </c>
      <c r="M1311">
        <v>1</v>
      </c>
      <c r="N1311">
        <v>104181.67657587799</v>
      </c>
      <c r="O1311">
        <v>83658.854831249497</v>
      </c>
      <c r="P1311">
        <v>131104.26587297799</v>
      </c>
      <c r="Q1311">
        <v>47066.804722642402</v>
      </c>
      <c r="R1311">
        <v>5204.8848701560901</v>
      </c>
      <c r="S1311">
        <v>36613.8739630946</v>
      </c>
      <c r="T1311">
        <v>5610</v>
      </c>
      <c r="U1311">
        <v>365606.486872904</v>
      </c>
      <c r="V1311">
        <v>333796.00356687303</v>
      </c>
      <c r="W1311">
        <v>37420.483306031601</v>
      </c>
      <c r="X1311">
        <v>0</v>
      </c>
      <c r="Y1311">
        <v>0</v>
      </c>
      <c r="Z1311">
        <v>0</v>
      </c>
      <c r="AA1311">
        <v>0</v>
      </c>
      <c r="AB1311">
        <v>0</v>
      </c>
      <c r="AC1311">
        <v>34630.051283809502</v>
      </c>
      <c r="AD1311">
        <v>1983.8226792850601</v>
      </c>
      <c r="AE1311">
        <v>0</v>
      </c>
      <c r="AF1311">
        <v>0</v>
      </c>
      <c r="AG1311">
        <v>0</v>
      </c>
      <c r="AH1311">
        <v>0</v>
      </c>
      <c r="AI1311">
        <v>0</v>
      </c>
      <c r="AJ1311">
        <v>407830.36083599902</v>
      </c>
      <c r="AK1311" s="63">
        <v>3764.5879461784898</v>
      </c>
      <c r="AL1311">
        <v>396.07192657172499</v>
      </c>
      <c r="AM1311">
        <v>78891.171681099702</v>
      </c>
      <c r="AN1311">
        <v>3712.8033307938799</v>
      </c>
      <c r="AO1311">
        <v>34598.935284188898</v>
      </c>
      <c r="AP1311">
        <v>396.07192657172499</v>
      </c>
      <c r="AQ1311">
        <v>69679.580315536805</v>
      </c>
      <c r="AR1311">
        <v>3712.8033307938799</v>
      </c>
      <c r="AS1311">
        <v>15775.258843514201</v>
      </c>
      <c r="AT1311">
        <v>0</v>
      </c>
    </row>
    <row r="1312" spans="1:46" x14ac:dyDescent="0.25">
      <c r="A1312" t="s">
        <v>4235</v>
      </c>
      <c r="B1312">
        <v>1922</v>
      </c>
      <c r="C1312" t="s">
        <v>242</v>
      </c>
      <c r="D1312">
        <v>5057</v>
      </c>
      <c r="E1312" t="s">
        <v>1541</v>
      </c>
      <c r="F1312" t="s">
        <v>2892</v>
      </c>
      <c r="G1312" t="s">
        <v>2893</v>
      </c>
      <c r="H1312" t="s">
        <v>2894</v>
      </c>
      <c r="I1312" t="s">
        <v>2895</v>
      </c>
      <c r="J1312">
        <v>546.14666666666403</v>
      </c>
      <c r="K1312">
        <v>1</v>
      </c>
      <c r="L1312">
        <v>1</v>
      </c>
      <c r="M1312">
        <v>1</v>
      </c>
      <c r="N1312">
        <v>525216.69590456202</v>
      </c>
      <c r="O1312">
        <v>421753.889568349</v>
      </c>
      <c r="P1312">
        <v>632660.99992899597</v>
      </c>
      <c r="Q1312">
        <v>237280.41701466701</v>
      </c>
      <c r="R1312">
        <v>26239.6663589495</v>
      </c>
      <c r="S1312">
        <v>184583.494326441</v>
      </c>
      <c r="T1312">
        <v>0</v>
      </c>
      <c r="U1312">
        <v>1843151.6687755201</v>
      </c>
      <c r="V1312">
        <v>1654501.7713357201</v>
      </c>
      <c r="W1312">
        <v>188649.89743979901</v>
      </c>
      <c r="X1312">
        <v>0</v>
      </c>
      <c r="Y1312">
        <v>0</v>
      </c>
      <c r="Z1312">
        <v>0</v>
      </c>
      <c r="AA1312">
        <v>0</v>
      </c>
      <c r="AB1312">
        <v>0</v>
      </c>
      <c r="AC1312">
        <v>174582.342232139</v>
      </c>
      <c r="AD1312">
        <v>10001.1520943011</v>
      </c>
      <c r="AE1312">
        <v>0</v>
      </c>
      <c r="AF1312">
        <v>0</v>
      </c>
      <c r="AG1312">
        <v>0</v>
      </c>
      <c r="AH1312">
        <v>0</v>
      </c>
      <c r="AI1312">
        <v>0</v>
      </c>
      <c r="AJ1312">
        <v>2027735.16310196</v>
      </c>
      <c r="AK1312" s="63">
        <v>3712.8033307938799</v>
      </c>
      <c r="AL1312">
        <v>396.07192657172499</v>
      </c>
      <c r="AM1312">
        <v>78891.171681099702</v>
      </c>
      <c r="AN1312">
        <v>3712.8033307938799</v>
      </c>
      <c r="AO1312">
        <v>34598.935284188898</v>
      </c>
      <c r="AP1312">
        <v>396.07192657172499</v>
      </c>
      <c r="AQ1312">
        <v>69679.580315536805</v>
      </c>
      <c r="AR1312">
        <v>3712.8033307938799</v>
      </c>
      <c r="AS1312">
        <v>15775.258843514201</v>
      </c>
      <c r="AT1312">
        <v>0</v>
      </c>
    </row>
    <row r="1313" spans="1:46" x14ac:dyDescent="0.25">
      <c r="A1313" t="s">
        <v>4236</v>
      </c>
      <c r="B1313">
        <v>1922</v>
      </c>
      <c r="C1313" t="s">
        <v>242</v>
      </c>
      <c r="D1313">
        <v>51</v>
      </c>
      <c r="E1313" t="s">
        <v>1542</v>
      </c>
      <c r="F1313" t="s">
        <v>2892</v>
      </c>
      <c r="G1313" t="s">
        <v>2903</v>
      </c>
      <c r="H1313" t="s">
        <v>2894</v>
      </c>
      <c r="I1313" t="s">
        <v>2895</v>
      </c>
      <c r="J1313">
        <v>1871.6419342081899</v>
      </c>
      <c r="K1313">
        <v>1</v>
      </c>
      <c r="L1313">
        <v>1</v>
      </c>
      <c r="M1313">
        <v>1</v>
      </c>
      <c r="N1313">
        <v>12617295.987589501</v>
      </c>
      <c r="O1313">
        <v>5813918.9703385001</v>
      </c>
      <c r="P1313">
        <v>3438277.0777896098</v>
      </c>
      <c r="Q1313">
        <v>813158.81933618605</v>
      </c>
      <c r="R1313">
        <v>135792.457252708</v>
      </c>
      <c r="S1313">
        <v>632566.72507515899</v>
      </c>
      <c r="T1313">
        <v>16501971.630000001</v>
      </c>
      <c r="U1313">
        <v>6316471.6823065197</v>
      </c>
      <c r="V1313">
        <v>19985900.2938089</v>
      </c>
      <c r="W1313">
        <v>2827543.0184976002</v>
      </c>
      <c r="X1313">
        <v>0</v>
      </c>
      <c r="Y1313">
        <v>0</v>
      </c>
      <c r="Z1313">
        <v>0</v>
      </c>
      <c r="AA1313">
        <v>0</v>
      </c>
      <c r="AB1313">
        <v>5000</v>
      </c>
      <c r="AC1313">
        <v>598292.82615285204</v>
      </c>
      <c r="AD1313">
        <v>34273.898922306602</v>
      </c>
      <c r="AE1313">
        <v>0</v>
      </c>
      <c r="AF1313">
        <v>0</v>
      </c>
      <c r="AG1313">
        <v>0</v>
      </c>
      <c r="AH1313">
        <v>0</v>
      </c>
      <c r="AI1313">
        <v>0</v>
      </c>
      <c r="AJ1313">
        <v>23451010.037381701</v>
      </c>
      <c r="AK1313" s="63">
        <v>12529.6455527979</v>
      </c>
      <c r="AL1313">
        <v>396.07192657172499</v>
      </c>
      <c r="AM1313">
        <v>78891.171681099702</v>
      </c>
      <c r="AN1313">
        <v>3712.8033307938799</v>
      </c>
      <c r="AO1313">
        <v>34598.935284188898</v>
      </c>
      <c r="AP1313">
        <v>396.07192657172499</v>
      </c>
      <c r="AQ1313">
        <v>78891.171681099702</v>
      </c>
      <c r="AR1313">
        <v>12529.6455527979</v>
      </c>
      <c r="AS1313">
        <v>34598.935284188898</v>
      </c>
      <c r="AT1313">
        <v>0</v>
      </c>
    </row>
    <row r="1314" spans="1:46" x14ac:dyDescent="0.25">
      <c r="A1314" t="s">
        <v>4237</v>
      </c>
      <c r="B1314">
        <v>1922</v>
      </c>
      <c r="C1314" t="s">
        <v>242</v>
      </c>
      <c r="D1314">
        <v>1922</v>
      </c>
      <c r="E1314" t="s">
        <v>242</v>
      </c>
      <c r="F1314" t="s">
        <v>1871</v>
      </c>
      <c r="G1314" t="s">
        <v>1871</v>
      </c>
      <c r="H1314" t="s">
        <v>2899</v>
      </c>
      <c r="I1314" t="s">
        <v>2895</v>
      </c>
      <c r="J1314">
        <v>13.747839461627001</v>
      </c>
      <c r="K1314">
        <v>1</v>
      </c>
      <c r="L1314">
        <v>3</v>
      </c>
      <c r="M1314">
        <v>1</v>
      </c>
      <c r="N1314">
        <v>13220.9812099231</v>
      </c>
      <c r="O1314">
        <v>10616.570822433099</v>
      </c>
      <c r="P1314">
        <v>15925.615574551901</v>
      </c>
      <c r="Q1314">
        <v>5972.9250027567095</v>
      </c>
      <c r="R1314">
        <v>660.51619948761299</v>
      </c>
      <c r="S1314">
        <v>4646.4153351957702</v>
      </c>
      <c r="T1314">
        <v>0</v>
      </c>
      <c r="U1314">
        <v>46396.608809152502</v>
      </c>
      <c r="V1314">
        <v>41647.832220834098</v>
      </c>
      <c r="W1314">
        <v>4748.7765883183502</v>
      </c>
      <c r="X1314">
        <v>0</v>
      </c>
      <c r="Y1314">
        <v>0</v>
      </c>
      <c r="Z1314">
        <v>0</v>
      </c>
      <c r="AA1314">
        <v>0</v>
      </c>
      <c r="AB1314">
        <v>0</v>
      </c>
      <c r="AC1314">
        <v>4394.6620209021203</v>
      </c>
      <c r="AD1314">
        <v>251.75331429365701</v>
      </c>
      <c r="AE1314">
        <v>0</v>
      </c>
      <c r="AF1314">
        <v>0</v>
      </c>
      <c r="AG1314">
        <v>0</v>
      </c>
      <c r="AH1314">
        <v>0</v>
      </c>
      <c r="AI1314">
        <v>0</v>
      </c>
      <c r="AJ1314">
        <v>51043.024144348303</v>
      </c>
      <c r="AK1314" s="63">
        <v>3712.8033307938799</v>
      </c>
      <c r="AL1314">
        <v>396.07192657172499</v>
      </c>
      <c r="AM1314">
        <v>78891.171681099702</v>
      </c>
      <c r="AN1314">
        <v>3712.8033307938799</v>
      </c>
      <c r="AO1314">
        <v>34598.935284188898</v>
      </c>
      <c r="AP1314">
        <v>539.66620917061095</v>
      </c>
      <c r="AQ1314">
        <v>36189.915802998497</v>
      </c>
      <c r="AR1314">
        <v>3712.8033307938799</v>
      </c>
      <c r="AS1314">
        <v>3712.8033307938799</v>
      </c>
      <c r="AT1314">
        <v>0</v>
      </c>
    </row>
    <row r="1315" spans="1:46" x14ac:dyDescent="0.25">
      <c r="A1315" t="s">
        <v>4238</v>
      </c>
      <c r="B1315">
        <v>1922</v>
      </c>
      <c r="C1315" t="s">
        <v>242</v>
      </c>
      <c r="D1315">
        <v>1286</v>
      </c>
      <c r="E1315" t="s">
        <v>1543</v>
      </c>
      <c r="F1315" t="s">
        <v>2892</v>
      </c>
      <c r="G1315" t="s">
        <v>2893</v>
      </c>
      <c r="H1315" t="s">
        <v>2894</v>
      </c>
      <c r="I1315" t="s">
        <v>2895</v>
      </c>
      <c r="J1315">
        <v>476.59999999999502</v>
      </c>
      <c r="K1315">
        <v>1</v>
      </c>
      <c r="L1315">
        <v>1</v>
      </c>
      <c r="M1315">
        <v>1</v>
      </c>
      <c r="N1315">
        <v>4167294.2351328898</v>
      </c>
      <c r="O1315">
        <v>899717.37888529396</v>
      </c>
      <c r="P1315">
        <v>828114.72260056797</v>
      </c>
      <c r="Q1315">
        <v>207064.976592105</v>
      </c>
      <c r="R1315">
        <v>22898.290422612899</v>
      </c>
      <c r="S1315">
        <v>161078.51382287001</v>
      </c>
      <c r="T1315">
        <v>4516646.05</v>
      </c>
      <c r="U1315">
        <v>1608443.5536334701</v>
      </c>
      <c r="V1315">
        <v>5870594.2350766603</v>
      </c>
      <c r="W1315">
        <v>254495.368556812</v>
      </c>
      <c r="X1315">
        <v>0</v>
      </c>
      <c r="Y1315">
        <v>0</v>
      </c>
      <c r="Z1315">
        <v>0</v>
      </c>
      <c r="AA1315">
        <v>0</v>
      </c>
      <c r="AB1315">
        <v>0</v>
      </c>
      <c r="AC1315">
        <v>152350.91484797199</v>
      </c>
      <c r="AD1315">
        <v>8727.59897489781</v>
      </c>
      <c r="AE1315">
        <v>0</v>
      </c>
      <c r="AF1315">
        <v>0</v>
      </c>
      <c r="AG1315">
        <v>0</v>
      </c>
      <c r="AH1315">
        <v>0</v>
      </c>
      <c r="AI1315">
        <v>0</v>
      </c>
      <c r="AJ1315">
        <v>6286168.1174563402</v>
      </c>
      <c r="AK1315" s="63">
        <v>13189.6099820739</v>
      </c>
      <c r="AL1315">
        <v>396.07192657172499</v>
      </c>
      <c r="AM1315">
        <v>78891.171681099702</v>
      </c>
      <c r="AN1315">
        <v>3712.8033307938799</v>
      </c>
      <c r="AO1315">
        <v>34598.935284188898</v>
      </c>
      <c r="AP1315">
        <v>396.07192657172499</v>
      </c>
      <c r="AQ1315">
        <v>69679.580315536805</v>
      </c>
      <c r="AR1315">
        <v>3712.8033307938799</v>
      </c>
      <c r="AS1315">
        <v>15775.258843514201</v>
      </c>
      <c r="AT1315">
        <v>0</v>
      </c>
    </row>
    <row r="1316" spans="1:46" x14ac:dyDescent="0.25">
      <c r="A1316" t="s">
        <v>4239</v>
      </c>
      <c r="B1316">
        <v>1922</v>
      </c>
      <c r="C1316" t="s">
        <v>242</v>
      </c>
      <c r="D1316">
        <v>1323</v>
      </c>
      <c r="E1316" t="s">
        <v>1544</v>
      </c>
      <c r="F1316" t="s">
        <v>2892</v>
      </c>
      <c r="G1316" t="s">
        <v>2903</v>
      </c>
      <c r="H1316" t="s">
        <v>2894</v>
      </c>
      <c r="I1316" t="s">
        <v>2895</v>
      </c>
      <c r="J1316">
        <v>1200.2871405911301</v>
      </c>
      <c r="K1316">
        <v>1</v>
      </c>
      <c r="L1316">
        <v>1</v>
      </c>
      <c r="M1316">
        <v>1</v>
      </c>
      <c r="N1316">
        <v>9317927.5839623194</v>
      </c>
      <c r="O1316">
        <v>5004037.4898510501</v>
      </c>
      <c r="P1316">
        <v>2772975.04580242</v>
      </c>
      <c r="Q1316">
        <v>521480.12729817402</v>
      </c>
      <c r="R1316">
        <v>86907.205026822296</v>
      </c>
      <c r="S1316">
        <v>405666.11155502201</v>
      </c>
      <c r="T1316">
        <v>13652563.470000001</v>
      </c>
      <c r="U1316">
        <v>4050763.9819407798</v>
      </c>
      <c r="V1316">
        <v>14652822.6627998</v>
      </c>
      <c r="W1316">
        <v>3044504.7891409402</v>
      </c>
      <c r="X1316">
        <v>0</v>
      </c>
      <c r="Y1316">
        <v>0</v>
      </c>
      <c r="Z1316">
        <v>0</v>
      </c>
      <c r="AA1316">
        <v>0</v>
      </c>
      <c r="AB1316">
        <v>6000</v>
      </c>
      <c r="AC1316">
        <v>383686.20215970802</v>
      </c>
      <c r="AD1316">
        <v>21979.9093953132</v>
      </c>
      <c r="AE1316">
        <v>0</v>
      </c>
      <c r="AF1316">
        <v>0</v>
      </c>
      <c r="AG1316">
        <v>0</v>
      </c>
      <c r="AH1316">
        <v>0</v>
      </c>
      <c r="AI1316">
        <v>0</v>
      </c>
      <c r="AJ1316">
        <v>18108993.5634958</v>
      </c>
      <c r="AK1316" s="63">
        <v>15087.2178423717</v>
      </c>
      <c r="AL1316">
        <v>396.07192657172499</v>
      </c>
      <c r="AM1316">
        <v>78891.171681099702</v>
      </c>
      <c r="AN1316">
        <v>3712.8033307938799</v>
      </c>
      <c r="AO1316">
        <v>34598.935284188898</v>
      </c>
      <c r="AP1316">
        <v>396.07192657172499</v>
      </c>
      <c r="AQ1316">
        <v>78891.171681099702</v>
      </c>
      <c r="AR1316">
        <v>12529.6455527979</v>
      </c>
      <c r="AS1316">
        <v>34598.935284188898</v>
      </c>
      <c r="AT1316">
        <v>0</v>
      </c>
    </row>
    <row r="1317" spans="1:46" x14ac:dyDescent="0.25">
      <c r="A1317" t="s">
        <v>4240</v>
      </c>
      <c r="B1317">
        <v>2255</v>
      </c>
      <c r="C1317" t="s">
        <v>244</v>
      </c>
      <c r="D1317">
        <v>1224</v>
      </c>
      <c r="E1317" t="s">
        <v>1546</v>
      </c>
      <c r="F1317" t="s">
        <v>2892</v>
      </c>
      <c r="G1317" t="s">
        <v>2893</v>
      </c>
      <c r="H1317" t="s">
        <v>2904</v>
      </c>
      <c r="I1317" t="s">
        <v>2895</v>
      </c>
      <c r="J1317">
        <v>392.54166666664798</v>
      </c>
      <c r="K1317">
        <v>1</v>
      </c>
      <c r="L1317">
        <v>1</v>
      </c>
      <c r="M1317">
        <v>2</v>
      </c>
      <c r="N1317">
        <v>2736291.5428046202</v>
      </c>
      <c r="O1317">
        <v>811043.13832738099</v>
      </c>
      <c r="P1317">
        <v>1303551.3567166601</v>
      </c>
      <c r="Q1317">
        <v>337216.842413301</v>
      </c>
      <c r="R1317">
        <v>181297.91986264999</v>
      </c>
      <c r="S1317">
        <v>185793.426221965</v>
      </c>
      <c r="T1317">
        <v>3418033.95</v>
      </c>
      <c r="U1317">
        <v>1951366.8501246099</v>
      </c>
      <c r="V1317">
        <v>4197664.4902838096</v>
      </c>
      <c r="W1317">
        <v>1171301.9998408</v>
      </c>
      <c r="X1317">
        <v>0</v>
      </c>
      <c r="Y1317">
        <v>0</v>
      </c>
      <c r="Z1317">
        <v>0</v>
      </c>
      <c r="AA1317">
        <v>0</v>
      </c>
      <c r="AB1317">
        <v>434.31</v>
      </c>
      <c r="AC1317">
        <v>115238.10152522199</v>
      </c>
      <c r="AD1317">
        <v>70555.324696743104</v>
      </c>
      <c r="AE1317">
        <v>0</v>
      </c>
      <c r="AF1317">
        <v>0</v>
      </c>
      <c r="AG1317">
        <v>0</v>
      </c>
      <c r="AH1317">
        <v>0</v>
      </c>
      <c r="AI1317">
        <v>0</v>
      </c>
      <c r="AJ1317">
        <v>5555194.2263465701</v>
      </c>
      <c r="AK1317" s="63">
        <v>14151.858765770499</v>
      </c>
      <c r="AL1317">
        <v>396.07192657172499</v>
      </c>
      <c r="AM1317">
        <v>78891.171681099702</v>
      </c>
      <c r="AN1317">
        <v>5444.4163711198498</v>
      </c>
      <c r="AO1317">
        <v>15026.504079017999</v>
      </c>
      <c r="AP1317">
        <v>396.07192657172499</v>
      </c>
      <c r="AQ1317">
        <v>69679.580315536805</v>
      </c>
      <c r="AR1317">
        <v>14151.858765770499</v>
      </c>
      <c r="AS1317">
        <v>14151.858765770499</v>
      </c>
      <c r="AT1317">
        <v>0</v>
      </c>
    </row>
    <row r="1318" spans="1:46" x14ac:dyDescent="0.25">
      <c r="A1318" t="s">
        <v>4241</v>
      </c>
      <c r="B1318">
        <v>2255</v>
      </c>
      <c r="C1318" t="s">
        <v>244</v>
      </c>
      <c r="D1318">
        <v>1226</v>
      </c>
      <c r="E1318" t="s">
        <v>1547</v>
      </c>
      <c r="F1318" t="s">
        <v>2892</v>
      </c>
      <c r="G1318" t="s">
        <v>2903</v>
      </c>
      <c r="H1318" t="s">
        <v>2904</v>
      </c>
      <c r="I1318" t="s">
        <v>2895</v>
      </c>
      <c r="J1318">
        <v>259.04166666665401</v>
      </c>
      <c r="K1318">
        <v>1</v>
      </c>
      <c r="L1318">
        <v>1</v>
      </c>
      <c r="M1318">
        <v>2</v>
      </c>
      <c r="N1318">
        <v>2190108.9444078398</v>
      </c>
      <c r="O1318">
        <v>628253.16794515704</v>
      </c>
      <c r="P1318">
        <v>575995.04206745105</v>
      </c>
      <c r="Q1318">
        <v>222532.333009605</v>
      </c>
      <c r="R1318">
        <v>152994.47229764299</v>
      </c>
      <c r="S1318">
        <v>122606.701074404</v>
      </c>
      <c r="T1318">
        <v>2482159.9700000002</v>
      </c>
      <c r="U1318">
        <v>1287723.9897276999</v>
      </c>
      <c r="V1318">
        <v>3108407.9254616699</v>
      </c>
      <c r="W1318">
        <v>660476.03426602704</v>
      </c>
      <c r="X1318">
        <v>0</v>
      </c>
      <c r="Y1318">
        <v>0</v>
      </c>
      <c r="Z1318">
        <v>0</v>
      </c>
      <c r="AA1318">
        <v>0</v>
      </c>
      <c r="AB1318">
        <v>1000</v>
      </c>
      <c r="AC1318">
        <v>76046.627447437</v>
      </c>
      <c r="AD1318">
        <v>46560.073626966499</v>
      </c>
      <c r="AE1318">
        <v>0</v>
      </c>
      <c r="AF1318">
        <v>0</v>
      </c>
      <c r="AG1318">
        <v>0</v>
      </c>
      <c r="AH1318">
        <v>0</v>
      </c>
      <c r="AI1318">
        <v>0</v>
      </c>
      <c r="AJ1318">
        <v>3892490.6608020999</v>
      </c>
      <c r="AK1318" s="63">
        <v>15026.504079017999</v>
      </c>
      <c r="AL1318">
        <v>396.07192657172499</v>
      </c>
      <c r="AM1318">
        <v>78891.171681099702</v>
      </c>
      <c r="AN1318">
        <v>5444.4163711198498</v>
      </c>
      <c r="AO1318">
        <v>15026.504079017999</v>
      </c>
      <c r="AP1318">
        <v>396.07192657172499</v>
      </c>
      <c r="AQ1318">
        <v>78891.171681099702</v>
      </c>
      <c r="AR1318">
        <v>15026.504079017999</v>
      </c>
      <c r="AS1318">
        <v>15026.504079017999</v>
      </c>
      <c r="AT1318">
        <v>0</v>
      </c>
    </row>
    <row r="1319" spans="1:46" x14ac:dyDescent="0.25">
      <c r="A1319" t="s">
        <v>4242</v>
      </c>
      <c r="B1319">
        <v>2255</v>
      </c>
      <c r="C1319" t="s">
        <v>244</v>
      </c>
      <c r="D1319">
        <v>1225</v>
      </c>
      <c r="E1319" t="s">
        <v>1548</v>
      </c>
      <c r="F1319" t="s">
        <v>2892</v>
      </c>
      <c r="G1319" t="s">
        <v>2911</v>
      </c>
      <c r="H1319" t="s">
        <v>2904</v>
      </c>
      <c r="I1319" t="s">
        <v>2895</v>
      </c>
      <c r="J1319">
        <v>218.055555555539</v>
      </c>
      <c r="K1319">
        <v>1</v>
      </c>
      <c r="L1319">
        <v>1</v>
      </c>
      <c r="M1319">
        <v>2</v>
      </c>
      <c r="N1319">
        <v>1557264.05437258</v>
      </c>
      <c r="O1319">
        <v>472087.778818233</v>
      </c>
      <c r="P1319">
        <v>434817.097061218</v>
      </c>
      <c r="Q1319">
        <v>187322.804581562</v>
      </c>
      <c r="R1319">
        <v>100469.11774558701</v>
      </c>
      <c r="S1319">
        <v>103207.61390102901</v>
      </c>
      <c r="T1319">
        <v>1667983.23</v>
      </c>
      <c r="U1319">
        <v>1083977.6225791799</v>
      </c>
      <c r="V1319">
        <v>2298305.3870273898</v>
      </c>
      <c r="W1319">
        <v>453655.46555179299</v>
      </c>
      <c r="X1319">
        <v>0</v>
      </c>
      <c r="Y1319">
        <v>0</v>
      </c>
      <c r="Z1319">
        <v>0</v>
      </c>
      <c r="AA1319">
        <v>0</v>
      </c>
      <c r="AB1319">
        <v>0</v>
      </c>
      <c r="AC1319">
        <v>64014.371933125803</v>
      </c>
      <c r="AD1319">
        <v>39193.241967902803</v>
      </c>
      <c r="AE1319">
        <v>0</v>
      </c>
      <c r="AF1319">
        <v>0</v>
      </c>
      <c r="AG1319">
        <v>0</v>
      </c>
      <c r="AH1319">
        <v>0</v>
      </c>
      <c r="AI1319">
        <v>0</v>
      </c>
      <c r="AJ1319">
        <v>2855168.46648021</v>
      </c>
      <c r="AK1319" s="63">
        <v>13093.766215706401</v>
      </c>
      <c r="AL1319">
        <v>396.07192657172499</v>
      </c>
      <c r="AM1319">
        <v>78891.171681099702</v>
      </c>
      <c r="AN1319">
        <v>5444.4163711198498</v>
      </c>
      <c r="AO1319">
        <v>15026.504079017999</v>
      </c>
      <c r="AP1319">
        <v>3712.8033307938799</v>
      </c>
      <c r="AQ1319">
        <v>25435.7452526624</v>
      </c>
      <c r="AR1319">
        <v>13093.766215706401</v>
      </c>
      <c r="AS1319">
        <v>13093.766215706401</v>
      </c>
      <c r="AT1319">
        <v>0</v>
      </c>
    </row>
    <row r="1320" spans="1:46" x14ac:dyDescent="0.25">
      <c r="A1320" t="s">
        <v>4243</v>
      </c>
      <c r="B1320">
        <v>2255</v>
      </c>
      <c r="C1320" t="s">
        <v>244</v>
      </c>
      <c r="D1320">
        <v>2255</v>
      </c>
      <c r="E1320" t="s">
        <v>244</v>
      </c>
      <c r="F1320" t="s">
        <v>1871</v>
      </c>
      <c r="G1320" t="s">
        <v>1871</v>
      </c>
      <c r="H1320" t="s">
        <v>2899</v>
      </c>
      <c r="I1320" t="s">
        <v>2895</v>
      </c>
      <c r="J1320">
        <v>1</v>
      </c>
      <c r="K1320">
        <v>0</v>
      </c>
      <c r="L1320">
        <v>0</v>
      </c>
      <c r="M1320">
        <v>2</v>
      </c>
      <c r="N1320">
        <v>795.95841495713296</v>
      </c>
      <c r="O1320">
        <v>967.11490923018596</v>
      </c>
      <c r="P1320">
        <v>1888.22415467579</v>
      </c>
      <c r="Q1320">
        <v>859.05999553334198</v>
      </c>
      <c r="R1320">
        <v>460.750094119925</v>
      </c>
      <c r="S1320">
        <v>473.30880260347902</v>
      </c>
      <c r="T1320">
        <v>0</v>
      </c>
      <c r="U1320">
        <v>4971.1075685163796</v>
      </c>
      <c r="V1320">
        <v>3742.4072271322698</v>
      </c>
      <c r="W1320">
        <v>1228.7003413841101</v>
      </c>
      <c r="X1320">
        <v>0</v>
      </c>
      <c r="Y1320">
        <v>0</v>
      </c>
      <c r="Z1320">
        <v>0</v>
      </c>
      <c r="AA1320">
        <v>0</v>
      </c>
      <c r="AB1320">
        <v>0</v>
      </c>
      <c r="AC1320">
        <v>293.56909421563103</v>
      </c>
      <c r="AD1320">
        <v>179.739708387848</v>
      </c>
      <c r="AE1320">
        <v>0</v>
      </c>
      <c r="AF1320">
        <v>0</v>
      </c>
      <c r="AG1320">
        <v>0</v>
      </c>
      <c r="AH1320">
        <v>0</v>
      </c>
      <c r="AI1320">
        <v>0</v>
      </c>
      <c r="AJ1320">
        <v>5444.4163711198598</v>
      </c>
      <c r="AK1320" s="63">
        <v>5444.4163711198498</v>
      </c>
      <c r="AL1320">
        <v>396.07192657172499</v>
      </c>
      <c r="AM1320">
        <v>78891.171681099702</v>
      </c>
      <c r="AN1320">
        <v>5444.4163711198498</v>
      </c>
      <c r="AO1320">
        <v>15026.504079017999</v>
      </c>
      <c r="AP1320">
        <v>539.66620917061095</v>
      </c>
      <c r="AQ1320">
        <v>36189.915802998497</v>
      </c>
      <c r="AR1320">
        <v>5444.4163711198498</v>
      </c>
      <c r="AS1320">
        <v>5444.4163711198498</v>
      </c>
      <c r="AT1320">
        <v>0</v>
      </c>
    </row>
    <row r="1321" spans="1:46" x14ac:dyDescent="0.25">
      <c r="A1321" t="s">
        <v>4244</v>
      </c>
      <c r="B1321">
        <v>2002</v>
      </c>
      <c r="C1321" t="s">
        <v>245</v>
      </c>
      <c r="D1321">
        <v>3624</v>
      </c>
      <c r="E1321" t="s">
        <v>1549</v>
      </c>
      <c r="F1321" t="s">
        <v>2892</v>
      </c>
      <c r="G1321" t="s">
        <v>2893</v>
      </c>
      <c r="H1321" t="s">
        <v>2894</v>
      </c>
      <c r="I1321" t="s">
        <v>2895</v>
      </c>
      <c r="J1321">
        <v>336.60635080644403</v>
      </c>
      <c r="K1321">
        <v>1</v>
      </c>
      <c r="L1321">
        <v>1</v>
      </c>
      <c r="M1321">
        <v>2</v>
      </c>
      <c r="N1321">
        <v>2314788.7289279201</v>
      </c>
      <c r="O1321">
        <v>519121.23552946502</v>
      </c>
      <c r="P1321">
        <v>791639.81381282106</v>
      </c>
      <c r="Q1321">
        <v>188943.18416213899</v>
      </c>
      <c r="R1321">
        <v>194366.05541812099</v>
      </c>
      <c r="S1321">
        <v>170402.494375323</v>
      </c>
      <c r="T1321">
        <v>2954745.81</v>
      </c>
      <c r="U1321">
        <v>1054113.20785047</v>
      </c>
      <c r="V1321">
        <v>3431997.6271682102</v>
      </c>
      <c r="W1321">
        <v>576861.39068225899</v>
      </c>
      <c r="X1321">
        <v>0</v>
      </c>
      <c r="Y1321">
        <v>0</v>
      </c>
      <c r="Z1321">
        <v>0</v>
      </c>
      <c r="AA1321">
        <v>0</v>
      </c>
      <c r="AB1321">
        <v>0</v>
      </c>
      <c r="AC1321">
        <v>160094.344076888</v>
      </c>
      <c r="AD1321">
        <v>10308.150298434801</v>
      </c>
      <c r="AE1321">
        <v>0</v>
      </c>
      <c r="AF1321">
        <v>0</v>
      </c>
      <c r="AG1321">
        <v>0</v>
      </c>
      <c r="AH1321">
        <v>0</v>
      </c>
      <c r="AI1321">
        <v>0</v>
      </c>
      <c r="AJ1321">
        <v>4179261.5122257899</v>
      </c>
      <c r="AK1321" s="63">
        <v>12415.8724344121</v>
      </c>
      <c r="AL1321">
        <v>396.07192657172499</v>
      </c>
      <c r="AM1321">
        <v>78891.171681099702</v>
      </c>
      <c r="AN1321">
        <v>11028.793229319401</v>
      </c>
      <c r="AO1321">
        <v>14651.875812107801</v>
      </c>
      <c r="AP1321">
        <v>396.07192657172499</v>
      </c>
      <c r="AQ1321">
        <v>69679.580315536805</v>
      </c>
      <c r="AR1321">
        <v>11028.793229319401</v>
      </c>
      <c r="AS1321">
        <v>13143.1338377923</v>
      </c>
      <c r="AT1321">
        <v>0</v>
      </c>
    </row>
    <row r="1322" spans="1:46" x14ac:dyDescent="0.25">
      <c r="A1322" t="s">
        <v>4245</v>
      </c>
      <c r="B1322">
        <v>2002</v>
      </c>
      <c r="C1322" t="s">
        <v>245</v>
      </c>
      <c r="D1322">
        <v>5201</v>
      </c>
      <c r="E1322" t="s">
        <v>1550</v>
      </c>
      <c r="F1322" t="s">
        <v>2945</v>
      </c>
      <c r="G1322" t="s">
        <v>2903</v>
      </c>
      <c r="H1322" t="s">
        <v>2942</v>
      </c>
      <c r="I1322" t="s">
        <v>2895</v>
      </c>
      <c r="J1322">
        <v>15.8309668340258</v>
      </c>
      <c r="K1322">
        <v>1</v>
      </c>
      <c r="L1322">
        <v>2</v>
      </c>
      <c r="M1322">
        <v>2</v>
      </c>
      <c r="N1322">
        <v>121547.38674692</v>
      </c>
      <c r="O1322">
        <v>31895.303385005798</v>
      </c>
      <c r="P1322">
        <v>52468.998158209703</v>
      </c>
      <c r="Q1322">
        <v>8886.2057261243899</v>
      </c>
      <c r="R1322">
        <v>9141.2493246571194</v>
      </c>
      <c r="S1322">
        <v>8014.2166968269803</v>
      </c>
      <c r="T1322">
        <v>174363.04</v>
      </c>
      <c r="U1322">
        <v>49576.103340917201</v>
      </c>
      <c r="V1322">
        <v>196335.53710320601</v>
      </c>
      <c r="W1322">
        <v>27603.606237710999</v>
      </c>
      <c r="X1322">
        <v>0</v>
      </c>
      <c r="Y1322">
        <v>0</v>
      </c>
      <c r="Z1322">
        <v>0</v>
      </c>
      <c r="AA1322">
        <v>0</v>
      </c>
      <c r="AB1322">
        <v>0</v>
      </c>
      <c r="AC1322">
        <v>7529.41305273736</v>
      </c>
      <c r="AD1322">
        <v>484.803644089626</v>
      </c>
      <c r="AE1322">
        <v>0</v>
      </c>
      <c r="AF1322">
        <v>0</v>
      </c>
      <c r="AG1322">
        <v>0</v>
      </c>
      <c r="AH1322">
        <v>0</v>
      </c>
      <c r="AI1322">
        <v>0</v>
      </c>
      <c r="AJ1322">
        <v>231953.36003774399</v>
      </c>
      <c r="AK1322" s="63">
        <v>14651.875812107801</v>
      </c>
      <c r="AL1322">
        <v>396.07192657172499</v>
      </c>
      <c r="AM1322">
        <v>78891.171681099702</v>
      </c>
      <c r="AN1322">
        <v>11028.793229319401</v>
      </c>
      <c r="AO1322">
        <v>14651.875812107801</v>
      </c>
      <c r="AP1322">
        <v>396.07192657172499</v>
      </c>
      <c r="AQ1322">
        <v>78891.171681099702</v>
      </c>
      <c r="AR1322">
        <v>13889.9091097129</v>
      </c>
      <c r="AS1322">
        <v>14651.875812107801</v>
      </c>
      <c r="AT1322">
        <v>0</v>
      </c>
    </row>
    <row r="1323" spans="1:46" x14ac:dyDescent="0.25">
      <c r="A1323" t="s">
        <v>4246</v>
      </c>
      <c r="B1323">
        <v>2002</v>
      </c>
      <c r="C1323" t="s">
        <v>245</v>
      </c>
      <c r="D1323">
        <v>316</v>
      </c>
      <c r="E1323" t="s">
        <v>1551</v>
      </c>
      <c r="F1323" t="s">
        <v>2892</v>
      </c>
      <c r="G1323" t="s">
        <v>2903</v>
      </c>
      <c r="H1323" t="s">
        <v>2904</v>
      </c>
      <c r="I1323" t="s">
        <v>2895</v>
      </c>
      <c r="J1323">
        <v>373.04455263884898</v>
      </c>
      <c r="K1323">
        <v>1</v>
      </c>
      <c r="L1323">
        <v>1</v>
      </c>
      <c r="M1323">
        <v>2</v>
      </c>
      <c r="N1323">
        <v>2472215.96355695</v>
      </c>
      <c r="O1323">
        <v>1044699.22415064</v>
      </c>
      <c r="P1323">
        <v>1032222.48480458</v>
      </c>
      <c r="Q1323">
        <v>209396.60063174201</v>
      </c>
      <c r="R1323">
        <v>234171.806793225</v>
      </c>
      <c r="S1323">
        <v>188848.85008999499</v>
      </c>
      <c r="T1323">
        <v>3824483.35</v>
      </c>
      <c r="U1323">
        <v>1168222.7299371299</v>
      </c>
      <c r="V1323">
        <v>4401473.4472563798</v>
      </c>
      <c r="W1323">
        <v>591232.63268075197</v>
      </c>
      <c r="X1323">
        <v>0</v>
      </c>
      <c r="Y1323">
        <v>0</v>
      </c>
      <c r="Z1323">
        <v>0</v>
      </c>
      <c r="AA1323">
        <v>0</v>
      </c>
      <c r="AB1323">
        <v>0</v>
      </c>
      <c r="AC1323">
        <v>177424.825239005</v>
      </c>
      <c r="AD1323">
        <v>11424.024850989301</v>
      </c>
      <c r="AE1323">
        <v>0</v>
      </c>
      <c r="AF1323">
        <v>0</v>
      </c>
      <c r="AG1323">
        <v>0</v>
      </c>
      <c r="AH1323">
        <v>0</v>
      </c>
      <c r="AI1323">
        <v>0</v>
      </c>
      <c r="AJ1323">
        <v>5181554.9300271301</v>
      </c>
      <c r="AK1323" s="63">
        <v>13889.9091097129</v>
      </c>
      <c r="AL1323">
        <v>396.07192657172499</v>
      </c>
      <c r="AM1323">
        <v>78891.171681099702</v>
      </c>
      <c r="AN1323">
        <v>11028.793229319401</v>
      </c>
      <c r="AO1323">
        <v>14651.875812107801</v>
      </c>
      <c r="AP1323">
        <v>396.07192657172499</v>
      </c>
      <c r="AQ1323">
        <v>78891.171681099702</v>
      </c>
      <c r="AR1323">
        <v>13889.9091097129</v>
      </c>
      <c r="AS1323">
        <v>14651.875812107801</v>
      </c>
      <c r="AT1323">
        <v>0</v>
      </c>
    </row>
    <row r="1324" spans="1:46" x14ac:dyDescent="0.25">
      <c r="A1324" t="s">
        <v>4247</v>
      </c>
      <c r="B1324">
        <v>2002</v>
      </c>
      <c r="C1324" t="s">
        <v>245</v>
      </c>
      <c r="D1324">
        <v>313</v>
      </c>
      <c r="E1324" t="s">
        <v>1552</v>
      </c>
      <c r="F1324" t="s">
        <v>2892</v>
      </c>
      <c r="G1324" t="s">
        <v>2893</v>
      </c>
      <c r="H1324" t="s">
        <v>2894</v>
      </c>
      <c r="I1324" t="s">
        <v>2895</v>
      </c>
      <c r="J1324">
        <v>188.796875</v>
      </c>
      <c r="K1324">
        <v>1</v>
      </c>
      <c r="L1324">
        <v>1</v>
      </c>
      <c r="M1324">
        <v>2</v>
      </c>
      <c r="N1324">
        <v>1062994.6309102599</v>
      </c>
      <c r="O1324">
        <v>219800.909251751</v>
      </c>
      <c r="P1324">
        <v>488838.50157372101</v>
      </c>
      <c r="Q1324">
        <v>105975.07336655501</v>
      </c>
      <c r="R1324">
        <v>109016.67119798</v>
      </c>
      <c r="S1324">
        <v>95575.910416394094</v>
      </c>
      <c r="T1324">
        <v>1395391.31</v>
      </c>
      <c r="U1324">
        <v>591234.47630027204</v>
      </c>
      <c r="V1324">
        <v>1770494.98852946</v>
      </c>
      <c r="W1324">
        <v>216130.797770812</v>
      </c>
      <c r="X1324">
        <v>0</v>
      </c>
      <c r="Y1324">
        <v>0</v>
      </c>
      <c r="Z1324">
        <v>0</v>
      </c>
      <c r="AA1324">
        <v>0</v>
      </c>
      <c r="AB1324">
        <v>0</v>
      </c>
      <c r="AC1324">
        <v>89794.241238993796</v>
      </c>
      <c r="AD1324">
        <v>5781.6691774003102</v>
      </c>
      <c r="AE1324">
        <v>0</v>
      </c>
      <c r="AF1324">
        <v>0</v>
      </c>
      <c r="AG1324">
        <v>0</v>
      </c>
      <c r="AH1324">
        <v>0</v>
      </c>
      <c r="AI1324">
        <v>0</v>
      </c>
      <c r="AJ1324">
        <v>2082201.6967166599</v>
      </c>
      <c r="AK1324" s="63">
        <v>11028.793229319401</v>
      </c>
      <c r="AL1324">
        <v>396.07192657172499</v>
      </c>
      <c r="AM1324">
        <v>78891.171681099702</v>
      </c>
      <c r="AN1324">
        <v>11028.793229319401</v>
      </c>
      <c r="AO1324">
        <v>14651.875812107801</v>
      </c>
      <c r="AP1324">
        <v>396.07192657172499</v>
      </c>
      <c r="AQ1324">
        <v>69679.580315536805</v>
      </c>
      <c r="AR1324">
        <v>11028.793229319401</v>
      </c>
      <c r="AS1324">
        <v>13143.1338377923</v>
      </c>
      <c r="AT1324">
        <v>0</v>
      </c>
    </row>
    <row r="1325" spans="1:46" x14ac:dyDescent="0.25">
      <c r="A1325" t="s">
        <v>4248</v>
      </c>
      <c r="B1325">
        <v>2002</v>
      </c>
      <c r="C1325" t="s">
        <v>245</v>
      </c>
      <c r="D1325">
        <v>311</v>
      </c>
      <c r="E1325" t="s">
        <v>1553</v>
      </c>
      <c r="F1325" t="s">
        <v>2892</v>
      </c>
      <c r="G1325" t="s">
        <v>2893</v>
      </c>
      <c r="H1325" t="s">
        <v>2894</v>
      </c>
      <c r="I1325" t="s">
        <v>2895</v>
      </c>
      <c r="J1325">
        <v>241.53125</v>
      </c>
      <c r="K1325">
        <v>1</v>
      </c>
      <c r="L1325">
        <v>1</v>
      </c>
      <c r="M1325">
        <v>2</v>
      </c>
      <c r="N1325">
        <v>1804635.0250476601</v>
      </c>
      <c r="O1325">
        <v>345951.47006236599</v>
      </c>
      <c r="P1325">
        <v>626576.24283841602</v>
      </c>
      <c r="Q1325">
        <v>135575.824224134</v>
      </c>
      <c r="R1325">
        <v>139466.99523118301</v>
      </c>
      <c r="S1325">
        <v>122271.987355509</v>
      </c>
      <c r="T1325">
        <v>2295828.62</v>
      </c>
      <c r="U1325">
        <v>756376.93740375701</v>
      </c>
      <c r="V1325">
        <v>2412103.1646344801</v>
      </c>
      <c r="W1325">
        <v>640102.39276928001</v>
      </c>
      <c r="X1325">
        <v>0</v>
      </c>
      <c r="Y1325">
        <v>0</v>
      </c>
      <c r="Z1325">
        <v>0</v>
      </c>
      <c r="AA1325">
        <v>0</v>
      </c>
      <c r="AB1325">
        <v>0</v>
      </c>
      <c r="AC1325">
        <v>114875.393616847</v>
      </c>
      <c r="AD1325">
        <v>7396.5937386620899</v>
      </c>
      <c r="AE1325">
        <v>0</v>
      </c>
      <c r="AF1325">
        <v>0</v>
      </c>
      <c r="AG1325">
        <v>0</v>
      </c>
      <c r="AH1325">
        <v>0</v>
      </c>
      <c r="AI1325">
        <v>0</v>
      </c>
      <c r="AJ1325">
        <v>3174477.5447592698</v>
      </c>
      <c r="AK1325" s="63">
        <v>13143.1338377923</v>
      </c>
      <c r="AL1325">
        <v>396.07192657172499</v>
      </c>
      <c r="AM1325">
        <v>78891.171681099702</v>
      </c>
      <c r="AN1325">
        <v>11028.793229319401</v>
      </c>
      <c r="AO1325">
        <v>14651.875812107801</v>
      </c>
      <c r="AP1325">
        <v>396.07192657172499</v>
      </c>
      <c r="AQ1325">
        <v>69679.580315536805</v>
      </c>
      <c r="AR1325">
        <v>11028.793229319401</v>
      </c>
      <c r="AS1325">
        <v>13143.1338377923</v>
      </c>
      <c r="AT1325">
        <v>0</v>
      </c>
    </row>
    <row r="1326" spans="1:46" x14ac:dyDescent="0.25">
      <c r="A1326" t="s">
        <v>4249</v>
      </c>
      <c r="B1326">
        <v>2002</v>
      </c>
      <c r="C1326" t="s">
        <v>245</v>
      </c>
      <c r="D1326">
        <v>315</v>
      </c>
      <c r="E1326" t="s">
        <v>1554</v>
      </c>
      <c r="F1326" t="s">
        <v>2892</v>
      </c>
      <c r="G1326" t="s">
        <v>2911</v>
      </c>
      <c r="H1326" t="s">
        <v>2904</v>
      </c>
      <c r="I1326" t="s">
        <v>2895</v>
      </c>
      <c r="J1326">
        <v>229.64324173713101</v>
      </c>
      <c r="K1326">
        <v>1</v>
      </c>
      <c r="L1326">
        <v>1</v>
      </c>
      <c r="M1326">
        <v>2</v>
      </c>
      <c r="N1326">
        <v>1457252.31481029</v>
      </c>
      <c r="O1326">
        <v>489692.41762077197</v>
      </c>
      <c r="P1326">
        <v>685034.47881225205</v>
      </c>
      <c r="Q1326">
        <v>128902.871889305</v>
      </c>
      <c r="R1326">
        <v>132602.522034833</v>
      </c>
      <c r="S1326">
        <v>116253.841065952</v>
      </c>
      <c r="T1326">
        <v>2174336.04</v>
      </c>
      <c r="U1326">
        <v>719148.56516745698</v>
      </c>
      <c r="V1326">
        <v>2626010.9553082702</v>
      </c>
      <c r="W1326">
        <v>267473.64985918603</v>
      </c>
      <c r="X1326">
        <v>0</v>
      </c>
      <c r="Y1326">
        <v>0</v>
      </c>
      <c r="Z1326">
        <v>0</v>
      </c>
      <c r="AA1326">
        <v>0</v>
      </c>
      <c r="AB1326">
        <v>0</v>
      </c>
      <c r="AC1326">
        <v>109221.30277552801</v>
      </c>
      <c r="AD1326">
        <v>7032.5382904238304</v>
      </c>
      <c r="AE1326">
        <v>0</v>
      </c>
      <c r="AF1326">
        <v>0</v>
      </c>
      <c r="AG1326">
        <v>0</v>
      </c>
      <c r="AH1326">
        <v>0</v>
      </c>
      <c r="AI1326">
        <v>0</v>
      </c>
      <c r="AJ1326">
        <v>3009738.4462334099</v>
      </c>
      <c r="AK1326" s="63">
        <v>13106.148578405</v>
      </c>
      <c r="AL1326">
        <v>396.07192657172499</v>
      </c>
      <c r="AM1326">
        <v>78891.171681099702</v>
      </c>
      <c r="AN1326">
        <v>11028.793229319401</v>
      </c>
      <c r="AO1326">
        <v>14651.875812107801</v>
      </c>
      <c r="AP1326">
        <v>3712.8033307938799</v>
      </c>
      <c r="AQ1326">
        <v>25435.7452526624</v>
      </c>
      <c r="AR1326">
        <v>13106.148578405</v>
      </c>
      <c r="AS1326">
        <v>13106.148578405</v>
      </c>
      <c r="AT1326">
        <v>0</v>
      </c>
    </row>
    <row r="1327" spans="1:46" x14ac:dyDescent="0.25">
      <c r="A1327" t="s">
        <v>4250</v>
      </c>
      <c r="B1327">
        <v>2146</v>
      </c>
      <c r="C1327" t="s">
        <v>246</v>
      </c>
      <c r="D1327">
        <v>4540</v>
      </c>
      <c r="E1327" t="s">
        <v>1555</v>
      </c>
      <c r="F1327" t="s">
        <v>2892</v>
      </c>
      <c r="G1327" t="s">
        <v>2903</v>
      </c>
      <c r="H1327" t="s">
        <v>2894</v>
      </c>
      <c r="I1327" t="s">
        <v>2895</v>
      </c>
      <c r="J1327">
        <v>329.58742219305202</v>
      </c>
      <c r="K1327">
        <v>3</v>
      </c>
      <c r="L1327">
        <v>1</v>
      </c>
      <c r="M1327">
        <v>2</v>
      </c>
      <c r="N1327">
        <v>2362397.79068171</v>
      </c>
      <c r="O1327">
        <v>1164952.3843282701</v>
      </c>
      <c r="P1327">
        <v>636863.59033988405</v>
      </c>
      <c r="Q1327">
        <v>149223.94856990999</v>
      </c>
      <c r="R1327">
        <v>141457.57326204199</v>
      </c>
      <c r="S1327">
        <v>142901.92185012801</v>
      </c>
      <c r="T1327">
        <v>2370561.11</v>
      </c>
      <c r="U1327">
        <v>2084334.1771818199</v>
      </c>
      <c r="V1327">
        <v>3760930.12283837</v>
      </c>
      <c r="W1327">
        <v>693965.16434344195</v>
      </c>
      <c r="X1327">
        <v>0</v>
      </c>
      <c r="Y1327">
        <v>0</v>
      </c>
      <c r="Z1327">
        <v>0</v>
      </c>
      <c r="AA1327">
        <v>0</v>
      </c>
      <c r="AB1327">
        <v>0</v>
      </c>
      <c r="AC1327">
        <v>34793.538778732</v>
      </c>
      <c r="AD1327">
        <v>108108.38307139601</v>
      </c>
      <c r="AE1327">
        <v>0</v>
      </c>
      <c r="AF1327">
        <v>0</v>
      </c>
      <c r="AG1327">
        <v>0</v>
      </c>
      <c r="AH1327">
        <v>0</v>
      </c>
      <c r="AI1327">
        <v>0</v>
      </c>
      <c r="AJ1327">
        <v>4597797.2090319404</v>
      </c>
      <c r="AK1327" s="63">
        <v>13950.1598041531</v>
      </c>
      <c r="AL1327">
        <v>396.07192657172499</v>
      </c>
      <c r="AM1327">
        <v>78891.171681099702</v>
      </c>
      <c r="AN1327">
        <v>6757.6489545992599</v>
      </c>
      <c r="AO1327">
        <v>16240.964531510201</v>
      </c>
      <c r="AP1327">
        <v>396.07192657172499</v>
      </c>
      <c r="AQ1327">
        <v>78891.171681099702</v>
      </c>
      <c r="AR1327">
        <v>12715.166311549599</v>
      </c>
      <c r="AS1327">
        <v>13950.1598041531</v>
      </c>
      <c r="AT1327">
        <v>0</v>
      </c>
    </row>
    <row r="1328" spans="1:46" x14ac:dyDescent="0.25">
      <c r="A1328" t="s">
        <v>4251</v>
      </c>
      <c r="B1328">
        <v>2146</v>
      </c>
      <c r="C1328" t="s">
        <v>246</v>
      </c>
      <c r="D1328">
        <v>1268</v>
      </c>
      <c r="E1328" t="s">
        <v>1556</v>
      </c>
      <c r="F1328" t="s">
        <v>2892</v>
      </c>
      <c r="G1328" t="s">
        <v>2911</v>
      </c>
      <c r="H1328" t="s">
        <v>2894</v>
      </c>
      <c r="I1328" t="s">
        <v>2895</v>
      </c>
      <c r="J1328">
        <v>690.23319919513699</v>
      </c>
      <c r="K1328">
        <v>3</v>
      </c>
      <c r="L1328">
        <v>2</v>
      </c>
      <c r="M1328">
        <v>2</v>
      </c>
      <c r="N1328">
        <v>4762355.8127718596</v>
      </c>
      <c r="O1328">
        <v>2400401.0562451798</v>
      </c>
      <c r="P1328">
        <v>1817954.7703793801</v>
      </c>
      <c r="Q1328">
        <v>312509.87289681402</v>
      </c>
      <c r="R1328">
        <v>296245.26534829102</v>
      </c>
      <c r="S1328">
        <v>299270.06932920002</v>
      </c>
      <c r="T1328">
        <v>5224383.1900000004</v>
      </c>
      <c r="U1328">
        <v>4365083.5876415204</v>
      </c>
      <c r="V1328">
        <v>8187728.9967292296</v>
      </c>
      <c r="W1328">
        <v>1401737.7809122901</v>
      </c>
      <c r="X1328">
        <v>0</v>
      </c>
      <c r="Y1328">
        <v>0</v>
      </c>
      <c r="Z1328">
        <v>0</v>
      </c>
      <c r="AA1328">
        <v>0</v>
      </c>
      <c r="AB1328">
        <v>0</v>
      </c>
      <c r="AC1328">
        <v>72865.813333426704</v>
      </c>
      <c r="AD1328">
        <v>226404.25599577301</v>
      </c>
      <c r="AE1328">
        <v>0</v>
      </c>
      <c r="AF1328">
        <v>0</v>
      </c>
      <c r="AG1328">
        <v>0</v>
      </c>
      <c r="AH1328">
        <v>0</v>
      </c>
      <c r="AI1328">
        <v>0</v>
      </c>
      <c r="AJ1328">
        <v>9888736.8469707109</v>
      </c>
      <c r="AK1328" s="63">
        <v>14326.6606974305</v>
      </c>
      <c r="AL1328">
        <v>396.07192657172499</v>
      </c>
      <c r="AM1328">
        <v>78891.171681099702</v>
      </c>
      <c r="AN1328">
        <v>6757.6489545992599</v>
      </c>
      <c r="AO1328">
        <v>16240.964531510201</v>
      </c>
      <c r="AP1328">
        <v>3712.8033307938799</v>
      </c>
      <c r="AQ1328">
        <v>25435.7452526624</v>
      </c>
      <c r="AR1328">
        <v>14326.6606974305</v>
      </c>
      <c r="AS1328">
        <v>15117.7065771286</v>
      </c>
      <c r="AT1328">
        <v>0</v>
      </c>
    </row>
    <row r="1329" spans="1:46" x14ac:dyDescent="0.25">
      <c r="A1329" t="s">
        <v>4252</v>
      </c>
      <c r="B1329">
        <v>2146</v>
      </c>
      <c r="C1329" t="s">
        <v>246</v>
      </c>
      <c r="D1329">
        <v>1359</v>
      </c>
      <c r="E1329" t="s">
        <v>1557</v>
      </c>
      <c r="F1329" t="s">
        <v>2892</v>
      </c>
      <c r="G1329" t="s">
        <v>2893</v>
      </c>
      <c r="H1329" t="s">
        <v>2894</v>
      </c>
      <c r="I1329" t="s">
        <v>2895</v>
      </c>
      <c r="J1329">
        <v>808.16611433302398</v>
      </c>
      <c r="K1329">
        <v>6</v>
      </c>
      <c r="L1329">
        <v>1</v>
      </c>
      <c r="M1329">
        <v>2</v>
      </c>
      <c r="N1329">
        <v>6927644.32472244</v>
      </c>
      <c r="O1329">
        <v>2721896.9786761901</v>
      </c>
      <c r="P1329">
        <v>1959857.4829005599</v>
      </c>
      <c r="Q1329">
        <v>365905.16069674602</v>
      </c>
      <c r="R1329">
        <v>346861.59006153297</v>
      </c>
      <c r="S1329">
        <v>350403.21060763398</v>
      </c>
      <c r="T1329">
        <v>7211265.8499999996</v>
      </c>
      <c r="U1329">
        <v>5110899.68705747</v>
      </c>
      <c r="V1329">
        <v>10423417.3867482</v>
      </c>
      <c r="W1329">
        <v>1898748.15030925</v>
      </c>
      <c r="X1329">
        <v>0</v>
      </c>
      <c r="Y1329">
        <v>0</v>
      </c>
      <c r="Z1329">
        <v>0</v>
      </c>
      <c r="AA1329">
        <v>0</v>
      </c>
      <c r="AB1329">
        <v>0</v>
      </c>
      <c r="AC1329">
        <v>85315.631438850396</v>
      </c>
      <c r="AD1329">
        <v>265087.57916878298</v>
      </c>
      <c r="AE1329">
        <v>0</v>
      </c>
      <c r="AF1329">
        <v>0</v>
      </c>
      <c r="AG1329">
        <v>0</v>
      </c>
      <c r="AH1329">
        <v>0</v>
      </c>
      <c r="AI1329">
        <v>0</v>
      </c>
      <c r="AJ1329">
        <v>12672568.7476651</v>
      </c>
      <c r="AK1329" s="63">
        <v>15680.648474260401</v>
      </c>
      <c r="AL1329">
        <v>396.07192657172499</v>
      </c>
      <c r="AM1329">
        <v>78891.171681099702</v>
      </c>
      <c r="AN1329">
        <v>6757.6489545992599</v>
      </c>
      <c r="AO1329">
        <v>16240.964531510201</v>
      </c>
      <c r="AP1329">
        <v>396.07192657172499</v>
      </c>
      <c r="AQ1329">
        <v>69679.580315536805</v>
      </c>
      <c r="AR1329">
        <v>6757.6489545992599</v>
      </c>
      <c r="AS1329">
        <v>16240.964531510201</v>
      </c>
      <c r="AT1329">
        <v>0</v>
      </c>
    </row>
    <row r="1330" spans="1:46" x14ac:dyDescent="0.25">
      <c r="A1330" t="s">
        <v>4253</v>
      </c>
      <c r="B1330">
        <v>2146</v>
      </c>
      <c r="C1330" t="s">
        <v>246</v>
      </c>
      <c r="D1330">
        <v>1267</v>
      </c>
      <c r="E1330" t="s">
        <v>493</v>
      </c>
      <c r="F1330" t="s">
        <v>2892</v>
      </c>
      <c r="G1330" t="s">
        <v>2893</v>
      </c>
      <c r="H1330" t="s">
        <v>2894</v>
      </c>
      <c r="I1330" t="s">
        <v>2895</v>
      </c>
      <c r="J1330">
        <v>687.19360941766297</v>
      </c>
      <c r="K1330">
        <v>6</v>
      </c>
      <c r="L1330">
        <v>1</v>
      </c>
      <c r="M1330">
        <v>2</v>
      </c>
      <c r="N1330">
        <v>5411365.7674193801</v>
      </c>
      <c r="O1330">
        <v>2331532.8532394599</v>
      </c>
      <c r="P1330">
        <v>1724381.6116044701</v>
      </c>
      <c r="Q1330">
        <v>311857.36871520599</v>
      </c>
      <c r="R1330">
        <v>294940.68585077103</v>
      </c>
      <c r="S1330">
        <v>297952.16945927503</v>
      </c>
      <c r="T1330">
        <v>5728217.2800000003</v>
      </c>
      <c r="U1330">
        <v>4345861.0068292897</v>
      </c>
      <c r="V1330">
        <v>8490621.6788150892</v>
      </c>
      <c r="W1330">
        <v>1583456.6080142099</v>
      </c>
      <c r="X1330">
        <v>0</v>
      </c>
      <c r="Y1330">
        <v>0</v>
      </c>
      <c r="Z1330">
        <v>0</v>
      </c>
      <c r="AA1330">
        <v>0</v>
      </c>
      <c r="AB1330">
        <v>0</v>
      </c>
      <c r="AC1330">
        <v>72544.933112663799</v>
      </c>
      <c r="AD1330">
        <v>225407.23634661199</v>
      </c>
      <c r="AE1330">
        <v>0</v>
      </c>
      <c r="AF1330">
        <v>0</v>
      </c>
      <c r="AG1330">
        <v>0</v>
      </c>
      <c r="AH1330">
        <v>0</v>
      </c>
      <c r="AI1330">
        <v>0</v>
      </c>
      <c r="AJ1330">
        <v>10372030.4562886</v>
      </c>
      <c r="AK1330" s="63">
        <v>15093.316227253599</v>
      </c>
      <c r="AL1330">
        <v>396.07192657172499</v>
      </c>
      <c r="AM1330">
        <v>78891.171681099702</v>
      </c>
      <c r="AN1330">
        <v>6757.6489545992599</v>
      </c>
      <c r="AO1330">
        <v>16240.964531510201</v>
      </c>
      <c r="AP1330">
        <v>396.07192657172499</v>
      </c>
      <c r="AQ1330">
        <v>69679.580315536805</v>
      </c>
      <c r="AR1330">
        <v>6757.6489545992599</v>
      </c>
      <c r="AS1330">
        <v>16240.964531510201</v>
      </c>
      <c r="AT1330">
        <v>0</v>
      </c>
    </row>
    <row r="1331" spans="1:46" x14ac:dyDescent="0.25">
      <c r="A1331" t="s">
        <v>4254</v>
      </c>
      <c r="B1331">
        <v>2146</v>
      </c>
      <c r="C1331" t="s">
        <v>246</v>
      </c>
      <c r="D1331">
        <v>796</v>
      </c>
      <c r="E1331" t="s">
        <v>1558</v>
      </c>
      <c r="F1331" t="s">
        <v>2892</v>
      </c>
      <c r="G1331" t="s">
        <v>2893</v>
      </c>
      <c r="H1331" t="s">
        <v>2894</v>
      </c>
      <c r="I1331" t="s">
        <v>2895</v>
      </c>
      <c r="J1331">
        <v>408.94723565270601</v>
      </c>
      <c r="K1331">
        <v>5</v>
      </c>
      <c r="L1331">
        <v>1</v>
      </c>
      <c r="M1331">
        <v>2</v>
      </c>
      <c r="N1331">
        <v>3447042.5148137198</v>
      </c>
      <c r="O1331">
        <v>1573406.77736544</v>
      </c>
      <c r="P1331">
        <v>1083264.2846908499</v>
      </c>
      <c r="Q1331">
        <v>185154.88502198199</v>
      </c>
      <c r="R1331">
        <v>175518.48053767101</v>
      </c>
      <c r="S1331">
        <v>177310.60706509199</v>
      </c>
      <c r="T1331">
        <v>3878175.69</v>
      </c>
      <c r="U1331">
        <v>2586211.25242968</v>
      </c>
      <c r="V1331">
        <v>5423442.9956642697</v>
      </c>
      <c r="W1331">
        <v>1040943.94676541</v>
      </c>
      <c r="X1331">
        <v>0</v>
      </c>
      <c r="Y1331">
        <v>0</v>
      </c>
      <c r="Z1331">
        <v>0</v>
      </c>
      <c r="AA1331">
        <v>0</v>
      </c>
      <c r="AB1331">
        <v>0</v>
      </c>
      <c r="AC1331">
        <v>43171.312204394002</v>
      </c>
      <c r="AD1331">
        <v>134139.29486069799</v>
      </c>
      <c r="AE1331">
        <v>0</v>
      </c>
      <c r="AF1331">
        <v>0</v>
      </c>
      <c r="AG1331">
        <v>0</v>
      </c>
      <c r="AH1331">
        <v>0</v>
      </c>
      <c r="AI1331">
        <v>0</v>
      </c>
      <c r="AJ1331">
        <v>6641697.5494947704</v>
      </c>
      <c r="AK1331" s="63">
        <v>16240.964531510201</v>
      </c>
      <c r="AL1331">
        <v>396.07192657172499</v>
      </c>
      <c r="AM1331">
        <v>78891.171681099702</v>
      </c>
      <c r="AN1331">
        <v>6757.6489545992599</v>
      </c>
      <c r="AO1331">
        <v>16240.964531510201</v>
      </c>
      <c r="AP1331">
        <v>396.07192657172499</v>
      </c>
      <c r="AQ1331">
        <v>69679.580315536805</v>
      </c>
      <c r="AR1331">
        <v>6757.6489545992599</v>
      </c>
      <c r="AS1331">
        <v>16240.964531510201</v>
      </c>
      <c r="AT1331">
        <v>0</v>
      </c>
    </row>
    <row r="1332" spans="1:46" x14ac:dyDescent="0.25">
      <c r="A1332" t="s">
        <v>4255</v>
      </c>
      <c r="B1332">
        <v>2146</v>
      </c>
      <c r="C1332" t="s">
        <v>246</v>
      </c>
      <c r="D1332">
        <v>1360</v>
      </c>
      <c r="E1332" t="s">
        <v>1559</v>
      </c>
      <c r="F1332" t="s">
        <v>2892</v>
      </c>
      <c r="G1332" t="s">
        <v>2911</v>
      </c>
      <c r="H1332" t="s">
        <v>2894</v>
      </c>
      <c r="I1332" t="s">
        <v>2895</v>
      </c>
      <c r="J1332">
        <v>690.13913067436795</v>
      </c>
      <c r="K1332">
        <v>3</v>
      </c>
      <c r="L1332">
        <v>1</v>
      </c>
      <c r="M1332">
        <v>2</v>
      </c>
      <c r="N1332">
        <v>5224359.2950057201</v>
      </c>
      <c r="O1332">
        <v>2440621.45075351</v>
      </c>
      <c r="P1332">
        <v>1760046.9519289399</v>
      </c>
      <c r="Q1332">
        <v>312467.282448393</v>
      </c>
      <c r="R1332">
        <v>396596.611524012</v>
      </c>
      <c r="S1332">
        <v>299229.28326911898</v>
      </c>
      <c r="T1332">
        <v>5769602.9000000004</v>
      </c>
      <c r="U1332">
        <v>4364488.69166057</v>
      </c>
      <c r="V1332">
        <v>8600316.68248621</v>
      </c>
      <c r="W1332">
        <v>1533774.9091743601</v>
      </c>
      <c r="X1332">
        <v>0</v>
      </c>
      <c r="Y1332">
        <v>0</v>
      </c>
      <c r="Z1332">
        <v>0</v>
      </c>
      <c r="AA1332">
        <v>0</v>
      </c>
      <c r="AB1332">
        <v>0</v>
      </c>
      <c r="AC1332">
        <v>72855.882806638198</v>
      </c>
      <c r="AD1332">
        <v>226373.40046248099</v>
      </c>
      <c r="AE1332">
        <v>0</v>
      </c>
      <c r="AF1332">
        <v>0</v>
      </c>
      <c r="AG1332">
        <v>0</v>
      </c>
      <c r="AH1332">
        <v>0</v>
      </c>
      <c r="AI1332">
        <v>0</v>
      </c>
      <c r="AJ1332">
        <v>10433320.8749297</v>
      </c>
      <c r="AK1332" s="63">
        <v>15117.7065771286</v>
      </c>
      <c r="AL1332">
        <v>396.07192657172499</v>
      </c>
      <c r="AM1332">
        <v>78891.171681099702</v>
      </c>
      <c r="AN1332">
        <v>6757.6489545992599</v>
      </c>
      <c r="AO1332">
        <v>16240.964531510201</v>
      </c>
      <c r="AP1332">
        <v>3712.8033307938799</v>
      </c>
      <c r="AQ1332">
        <v>25435.7452526624</v>
      </c>
      <c r="AR1332">
        <v>14326.6606974305</v>
      </c>
      <c r="AS1332">
        <v>15117.7065771286</v>
      </c>
      <c r="AT1332">
        <v>0</v>
      </c>
    </row>
    <row r="1333" spans="1:46" x14ac:dyDescent="0.25">
      <c r="A1333" t="s">
        <v>4256</v>
      </c>
      <c r="B1333">
        <v>2146</v>
      </c>
      <c r="C1333" t="s">
        <v>246</v>
      </c>
      <c r="D1333">
        <v>797</v>
      </c>
      <c r="E1333" t="s">
        <v>928</v>
      </c>
      <c r="F1333" t="s">
        <v>2892</v>
      </c>
      <c r="G1333" t="s">
        <v>2893</v>
      </c>
      <c r="H1333" t="s">
        <v>2894</v>
      </c>
      <c r="I1333" t="s">
        <v>2895</v>
      </c>
      <c r="J1333">
        <v>542.22062224087801</v>
      </c>
      <c r="K1333">
        <v>8</v>
      </c>
      <c r="L1333">
        <v>1</v>
      </c>
      <c r="M1333">
        <v>2</v>
      </c>
      <c r="N1333">
        <v>4594029.8836949104</v>
      </c>
      <c r="O1333">
        <v>1965061.84296119</v>
      </c>
      <c r="P1333">
        <v>1291286.4969602299</v>
      </c>
      <c r="Q1333">
        <v>245495.72222274801</v>
      </c>
      <c r="R1333">
        <v>232718.87283945701</v>
      </c>
      <c r="S1333">
        <v>235095.04236969299</v>
      </c>
      <c r="T1333">
        <v>4899551.24</v>
      </c>
      <c r="U1333">
        <v>3429041.57867854</v>
      </c>
      <c r="V1333">
        <v>6880066.7268865202</v>
      </c>
      <c r="W1333">
        <v>1448526.09179202</v>
      </c>
      <c r="X1333">
        <v>0</v>
      </c>
      <c r="Y1333">
        <v>0</v>
      </c>
      <c r="Z1333">
        <v>0</v>
      </c>
      <c r="AA1333">
        <v>0</v>
      </c>
      <c r="AB1333">
        <v>0</v>
      </c>
      <c r="AC1333">
        <v>57240.577085844503</v>
      </c>
      <c r="AD1333">
        <v>177854.46528384899</v>
      </c>
      <c r="AE1333">
        <v>0</v>
      </c>
      <c r="AF1333">
        <v>0</v>
      </c>
      <c r="AG1333">
        <v>0</v>
      </c>
      <c r="AH1333">
        <v>0</v>
      </c>
      <c r="AI1333">
        <v>0</v>
      </c>
      <c r="AJ1333">
        <v>8563687.8610482309</v>
      </c>
      <c r="AK1333" s="63">
        <v>15793.733232897701</v>
      </c>
      <c r="AL1333">
        <v>396.07192657172499</v>
      </c>
      <c r="AM1333">
        <v>78891.171681099702</v>
      </c>
      <c r="AN1333">
        <v>6757.6489545992599</v>
      </c>
      <c r="AO1333">
        <v>16240.964531510201</v>
      </c>
      <c r="AP1333">
        <v>396.07192657172499</v>
      </c>
      <c r="AQ1333">
        <v>69679.580315536805</v>
      </c>
      <c r="AR1333">
        <v>6757.6489545992599</v>
      </c>
      <c r="AS1333">
        <v>16240.964531510201</v>
      </c>
      <c r="AT1333">
        <v>0</v>
      </c>
    </row>
    <row r="1334" spans="1:46" x14ac:dyDescent="0.25">
      <c r="A1334" t="s">
        <v>4257</v>
      </c>
      <c r="B1334">
        <v>2146</v>
      </c>
      <c r="C1334" t="s">
        <v>246</v>
      </c>
      <c r="D1334">
        <v>4541</v>
      </c>
      <c r="E1334" t="s">
        <v>1560</v>
      </c>
      <c r="F1334" t="s">
        <v>2892</v>
      </c>
      <c r="G1334" t="s">
        <v>2903</v>
      </c>
      <c r="H1334" t="s">
        <v>2894</v>
      </c>
      <c r="I1334" t="s">
        <v>2895</v>
      </c>
      <c r="J1334">
        <v>431.740288078834</v>
      </c>
      <c r="K1334">
        <v>1</v>
      </c>
      <c r="L1334">
        <v>1</v>
      </c>
      <c r="M1334">
        <v>2</v>
      </c>
      <c r="N1334">
        <v>2999704.7317011501</v>
      </c>
      <c r="O1334">
        <v>1350892.6104367001</v>
      </c>
      <c r="P1334">
        <v>832995.74732067797</v>
      </c>
      <c r="Q1334">
        <v>195474.66379374501</v>
      </c>
      <c r="R1334">
        <v>185301.16539251301</v>
      </c>
      <c r="S1334">
        <v>187193.17774952899</v>
      </c>
      <c r="T1334">
        <v>2834012.79</v>
      </c>
      <c r="U1334">
        <v>2730356.1286447798</v>
      </c>
      <c r="V1334">
        <v>4722033.2614573399</v>
      </c>
      <c r="W1334">
        <v>842335.65718745301</v>
      </c>
      <c r="X1334">
        <v>0</v>
      </c>
      <c r="Y1334">
        <v>0</v>
      </c>
      <c r="Z1334">
        <v>0</v>
      </c>
      <c r="AA1334">
        <v>0</v>
      </c>
      <c r="AB1334">
        <v>0</v>
      </c>
      <c r="AC1334">
        <v>45577.505220490399</v>
      </c>
      <c r="AD1334">
        <v>141615.672529039</v>
      </c>
      <c r="AE1334">
        <v>0</v>
      </c>
      <c r="AF1334">
        <v>0</v>
      </c>
      <c r="AG1334">
        <v>0</v>
      </c>
      <c r="AH1334">
        <v>0</v>
      </c>
      <c r="AI1334">
        <v>0</v>
      </c>
      <c r="AJ1334">
        <v>5751562.09639432</v>
      </c>
      <c r="AK1334" s="63">
        <v>13321.810021454599</v>
      </c>
      <c r="AL1334">
        <v>396.07192657172499</v>
      </c>
      <c r="AM1334">
        <v>78891.171681099702</v>
      </c>
      <c r="AN1334">
        <v>6757.6489545992599</v>
      </c>
      <c r="AO1334">
        <v>16240.964531510201</v>
      </c>
      <c r="AP1334">
        <v>396.07192657172499</v>
      </c>
      <c r="AQ1334">
        <v>78891.171681099702</v>
      </c>
      <c r="AR1334">
        <v>12715.166311549599</v>
      </c>
      <c r="AS1334">
        <v>13950.1598041531</v>
      </c>
      <c r="AT1334">
        <v>0</v>
      </c>
    </row>
    <row r="1335" spans="1:46" x14ac:dyDescent="0.25">
      <c r="A1335" t="s">
        <v>4258</v>
      </c>
      <c r="B1335">
        <v>2146</v>
      </c>
      <c r="C1335" t="s">
        <v>246</v>
      </c>
      <c r="D1335">
        <v>4542</v>
      </c>
      <c r="E1335" t="s">
        <v>1561</v>
      </c>
      <c r="F1335" t="s">
        <v>2892</v>
      </c>
      <c r="G1335" t="s">
        <v>2903</v>
      </c>
      <c r="H1335" t="s">
        <v>2894</v>
      </c>
      <c r="I1335" t="s">
        <v>2895</v>
      </c>
      <c r="J1335">
        <v>444.69221342833799</v>
      </c>
      <c r="K1335">
        <v>1</v>
      </c>
      <c r="L1335">
        <v>1</v>
      </c>
      <c r="M1335">
        <v>2</v>
      </c>
      <c r="N1335">
        <v>2849941.35196506</v>
      </c>
      <c r="O1335">
        <v>1362423.41598926</v>
      </c>
      <c r="P1335">
        <v>856962.97877563594</v>
      </c>
      <c r="Q1335">
        <v>201338.77544392701</v>
      </c>
      <c r="R1335">
        <v>190860.078766152</v>
      </c>
      <c r="S1335">
        <v>192808.850252406</v>
      </c>
      <c r="T1335">
        <v>2649261.58</v>
      </c>
      <c r="U1335">
        <v>2812265.02094003</v>
      </c>
      <c r="V1335">
        <v>4528213.9538856298</v>
      </c>
      <c r="W1335">
        <v>933312.64705440297</v>
      </c>
      <c r="X1335">
        <v>0</v>
      </c>
      <c r="Y1335">
        <v>0</v>
      </c>
      <c r="Z1335">
        <v>0</v>
      </c>
      <c r="AA1335">
        <v>0</v>
      </c>
      <c r="AB1335">
        <v>0</v>
      </c>
      <c r="AC1335">
        <v>46944.800470741997</v>
      </c>
      <c r="AD1335">
        <v>145864.04978166401</v>
      </c>
      <c r="AE1335">
        <v>0</v>
      </c>
      <c r="AF1335">
        <v>0</v>
      </c>
      <c r="AG1335">
        <v>0</v>
      </c>
      <c r="AH1335">
        <v>0</v>
      </c>
      <c r="AI1335">
        <v>0</v>
      </c>
      <c r="AJ1335">
        <v>5654335.4511924405</v>
      </c>
      <c r="AK1335" s="63">
        <v>12715.166311549599</v>
      </c>
      <c r="AL1335">
        <v>396.07192657172499</v>
      </c>
      <c r="AM1335">
        <v>78891.171681099702</v>
      </c>
      <c r="AN1335">
        <v>6757.6489545992599</v>
      </c>
      <c r="AO1335">
        <v>16240.964531510201</v>
      </c>
      <c r="AP1335">
        <v>396.07192657172499</v>
      </c>
      <c r="AQ1335">
        <v>78891.171681099702</v>
      </c>
      <c r="AR1335">
        <v>12715.166311549599</v>
      </c>
      <c r="AS1335">
        <v>13950.1598041531</v>
      </c>
      <c r="AT1335">
        <v>0</v>
      </c>
    </row>
    <row r="1336" spans="1:46" x14ac:dyDescent="0.25">
      <c r="A1336" t="s">
        <v>4259</v>
      </c>
      <c r="B1336">
        <v>2146</v>
      </c>
      <c r="C1336" t="s">
        <v>246</v>
      </c>
      <c r="D1336">
        <v>4230</v>
      </c>
      <c r="E1336" t="s">
        <v>1562</v>
      </c>
      <c r="F1336" t="s">
        <v>2906</v>
      </c>
      <c r="G1336" t="s">
        <v>2893</v>
      </c>
      <c r="H1336" t="s">
        <v>2894</v>
      </c>
      <c r="I1336" t="s">
        <v>2895</v>
      </c>
      <c r="J1336">
        <v>171.295774647884</v>
      </c>
      <c r="K1336">
        <v>2</v>
      </c>
      <c r="L1336">
        <v>1</v>
      </c>
      <c r="M1336">
        <v>2</v>
      </c>
      <c r="N1336">
        <v>314112.92784878798</v>
      </c>
      <c r="O1336">
        <v>288943.00709631102</v>
      </c>
      <c r="P1336">
        <v>329155.370337734</v>
      </c>
      <c r="Q1336">
        <v>77555.847538764297</v>
      </c>
      <c r="R1336">
        <v>73519.445707300896</v>
      </c>
      <c r="S1336">
        <v>74270.113947646299</v>
      </c>
      <c r="T1336">
        <v>0</v>
      </c>
      <c r="U1336">
        <v>1083286.5985289</v>
      </c>
      <c r="V1336">
        <v>810192.84926913504</v>
      </c>
      <c r="W1336">
        <v>273093.74925976299</v>
      </c>
      <c r="X1336">
        <v>0</v>
      </c>
      <c r="Y1336">
        <v>0</v>
      </c>
      <c r="Z1336">
        <v>0</v>
      </c>
      <c r="AA1336">
        <v>0</v>
      </c>
      <c r="AB1336">
        <v>0</v>
      </c>
      <c r="AC1336">
        <v>18083.1724044162</v>
      </c>
      <c r="AD1336">
        <v>56186.941543230103</v>
      </c>
      <c r="AE1336">
        <v>0</v>
      </c>
      <c r="AF1336">
        <v>0</v>
      </c>
      <c r="AG1336">
        <v>0</v>
      </c>
      <c r="AH1336">
        <v>0</v>
      </c>
      <c r="AI1336">
        <v>0</v>
      </c>
      <c r="AJ1336">
        <v>1157556.7124765399</v>
      </c>
      <c r="AK1336" s="63">
        <v>6757.6489545992599</v>
      </c>
      <c r="AL1336">
        <v>396.07192657172499</v>
      </c>
      <c r="AM1336">
        <v>78891.171681099702</v>
      </c>
      <c r="AN1336">
        <v>6757.6489545992599</v>
      </c>
      <c r="AO1336">
        <v>16240.964531510201</v>
      </c>
      <c r="AP1336">
        <v>396.07192657172499</v>
      </c>
      <c r="AQ1336">
        <v>69679.580315536805</v>
      </c>
      <c r="AR1336">
        <v>6757.6489545992599</v>
      </c>
      <c r="AS1336">
        <v>16240.964531510201</v>
      </c>
      <c r="AT1336">
        <v>0</v>
      </c>
    </row>
    <row r="1337" spans="1:46" x14ac:dyDescent="0.25">
      <c r="A1337" t="s">
        <v>4260</v>
      </c>
      <c r="B1337">
        <v>2146</v>
      </c>
      <c r="C1337" t="s">
        <v>246</v>
      </c>
      <c r="D1337">
        <v>4543</v>
      </c>
      <c r="E1337" t="s">
        <v>1563</v>
      </c>
      <c r="F1337" t="s">
        <v>2892</v>
      </c>
      <c r="G1337" t="s">
        <v>2903</v>
      </c>
      <c r="H1337" t="s">
        <v>2894</v>
      </c>
      <c r="I1337" t="s">
        <v>2895</v>
      </c>
      <c r="J1337">
        <v>389.46764081681101</v>
      </c>
      <c r="K1337">
        <v>1</v>
      </c>
      <c r="L1337">
        <v>1</v>
      </c>
      <c r="M1337">
        <v>2</v>
      </c>
      <c r="N1337">
        <v>2693349.4672629898</v>
      </c>
      <c r="O1337">
        <v>1261733.9895959999</v>
      </c>
      <c r="P1337">
        <v>755584.76468847704</v>
      </c>
      <c r="Q1337">
        <v>176335.30677893999</v>
      </c>
      <c r="R1337">
        <v>167157.918125191</v>
      </c>
      <c r="S1337">
        <v>168864.67936436599</v>
      </c>
      <c r="T1337">
        <v>2591140.5299999998</v>
      </c>
      <c r="U1337">
        <v>2463020.9164515999</v>
      </c>
      <c r="V1337">
        <v>4276259.3647193704</v>
      </c>
      <c r="W1337">
        <v>777902.08173223003</v>
      </c>
      <c r="X1337">
        <v>0</v>
      </c>
      <c r="Y1337">
        <v>0</v>
      </c>
      <c r="Z1337">
        <v>0</v>
      </c>
      <c r="AA1337">
        <v>0</v>
      </c>
      <c r="AB1337">
        <v>0</v>
      </c>
      <c r="AC1337">
        <v>41114.910798639801</v>
      </c>
      <c r="AD1337">
        <v>127749.768565726</v>
      </c>
      <c r="AE1337">
        <v>0</v>
      </c>
      <c r="AF1337">
        <v>0</v>
      </c>
      <c r="AG1337">
        <v>0</v>
      </c>
      <c r="AH1337">
        <v>0</v>
      </c>
      <c r="AI1337">
        <v>0</v>
      </c>
      <c r="AJ1337">
        <v>5223026.1258159596</v>
      </c>
      <c r="AK1337" s="63">
        <v>13410.6805763426</v>
      </c>
      <c r="AL1337">
        <v>396.07192657172499</v>
      </c>
      <c r="AM1337">
        <v>78891.171681099702</v>
      </c>
      <c r="AN1337">
        <v>6757.6489545992599</v>
      </c>
      <c r="AO1337">
        <v>16240.964531510201</v>
      </c>
      <c r="AP1337">
        <v>396.07192657172499</v>
      </c>
      <c r="AQ1337">
        <v>78891.171681099702</v>
      </c>
      <c r="AR1337">
        <v>12715.166311549599</v>
      </c>
      <c r="AS1337">
        <v>13950.1598041531</v>
      </c>
      <c r="AT1337">
        <v>0</v>
      </c>
    </row>
    <row r="1338" spans="1:46" x14ac:dyDescent="0.25">
      <c r="A1338" t="s">
        <v>4261</v>
      </c>
      <c r="B1338">
        <v>2146</v>
      </c>
      <c r="C1338" t="s">
        <v>246</v>
      </c>
      <c r="D1338">
        <v>2146</v>
      </c>
      <c r="E1338" t="s">
        <v>246</v>
      </c>
      <c r="F1338" t="s">
        <v>1871</v>
      </c>
      <c r="G1338" t="s">
        <v>1871</v>
      </c>
      <c r="H1338" t="s">
        <v>2899</v>
      </c>
      <c r="I1338" t="s">
        <v>2895</v>
      </c>
      <c r="J1338">
        <v>22.047187921328</v>
      </c>
      <c r="K1338">
        <v>1</v>
      </c>
      <c r="L1338">
        <v>5</v>
      </c>
      <c r="M1338">
        <v>2</v>
      </c>
      <c r="N1338">
        <v>40428.940894989697</v>
      </c>
      <c r="O1338">
        <v>37189.363188326999</v>
      </c>
      <c r="P1338">
        <v>42365.028092886299</v>
      </c>
      <c r="Q1338">
        <v>9982.0812778356594</v>
      </c>
      <c r="R1338">
        <v>9462.5628607165199</v>
      </c>
      <c r="S1338">
        <v>9559.1800936604704</v>
      </c>
      <c r="T1338">
        <v>0</v>
      </c>
      <c r="U1338">
        <v>139427.97631475501</v>
      </c>
      <c r="V1338">
        <v>104278.544155984</v>
      </c>
      <c r="W1338">
        <v>35149.432158771502</v>
      </c>
      <c r="X1338">
        <v>0</v>
      </c>
      <c r="Y1338">
        <v>0</v>
      </c>
      <c r="Z1338">
        <v>0</v>
      </c>
      <c r="AA1338">
        <v>0</v>
      </c>
      <c r="AB1338">
        <v>0</v>
      </c>
      <c r="AC1338">
        <v>2327.4543755295299</v>
      </c>
      <c r="AD1338">
        <v>7231.7257181309396</v>
      </c>
      <c r="AE1338">
        <v>0</v>
      </c>
      <c r="AF1338">
        <v>0</v>
      </c>
      <c r="AG1338">
        <v>0</v>
      </c>
      <c r="AH1338">
        <v>0</v>
      </c>
      <c r="AI1338">
        <v>0</v>
      </c>
      <c r="AJ1338">
        <v>148987.156408415</v>
      </c>
      <c r="AK1338" s="63">
        <v>6757.6489545992599</v>
      </c>
      <c r="AL1338">
        <v>396.07192657172499</v>
      </c>
      <c r="AM1338">
        <v>78891.171681099702</v>
      </c>
      <c r="AN1338">
        <v>6757.6489545992599</v>
      </c>
      <c r="AO1338">
        <v>16240.964531510201</v>
      </c>
      <c r="AP1338">
        <v>539.66620917061095</v>
      </c>
      <c r="AQ1338">
        <v>36189.915802998497</v>
      </c>
      <c r="AR1338">
        <v>6757.6489545992599</v>
      </c>
      <c r="AS1338">
        <v>6757.6489545992599</v>
      </c>
      <c r="AT1338">
        <v>0</v>
      </c>
    </row>
    <row r="1339" spans="1:46" x14ac:dyDescent="0.25">
      <c r="A1339" t="s">
        <v>4263</v>
      </c>
      <c r="B1339">
        <v>2251</v>
      </c>
      <c r="C1339" t="s">
        <v>247</v>
      </c>
      <c r="D1339">
        <v>1213</v>
      </c>
      <c r="E1339" t="s">
        <v>1565</v>
      </c>
      <c r="F1339" t="s">
        <v>2892</v>
      </c>
      <c r="G1339" t="s">
        <v>2893</v>
      </c>
      <c r="H1339" t="s">
        <v>2904</v>
      </c>
      <c r="I1339" t="s">
        <v>2895</v>
      </c>
      <c r="J1339">
        <v>357.777777777766</v>
      </c>
      <c r="K1339">
        <v>1</v>
      </c>
      <c r="L1339">
        <v>1</v>
      </c>
      <c r="M1339">
        <v>1</v>
      </c>
      <c r="N1339">
        <v>2151280.5939966599</v>
      </c>
      <c r="O1339">
        <v>419493.25077278499</v>
      </c>
      <c r="P1339">
        <v>792432.19461950904</v>
      </c>
      <c r="Q1339">
        <v>251001.01121219201</v>
      </c>
      <c r="R1339">
        <v>65495.494549389601</v>
      </c>
      <c r="S1339">
        <v>169140.82133518599</v>
      </c>
      <c r="T1339">
        <v>2371178.5099999998</v>
      </c>
      <c r="U1339">
        <v>1308524.03515053</v>
      </c>
      <c r="V1339">
        <v>3247161.8945083502</v>
      </c>
      <c r="W1339">
        <v>432540.65064218902</v>
      </c>
      <c r="X1339">
        <v>0</v>
      </c>
      <c r="Y1339">
        <v>0</v>
      </c>
      <c r="Z1339">
        <v>0</v>
      </c>
      <c r="AA1339">
        <v>0</v>
      </c>
      <c r="AB1339">
        <v>0</v>
      </c>
      <c r="AC1339">
        <v>125900.69438610401</v>
      </c>
      <c r="AD1339">
        <v>43240.126949081197</v>
      </c>
      <c r="AE1339">
        <v>0</v>
      </c>
      <c r="AF1339">
        <v>0</v>
      </c>
      <c r="AG1339">
        <v>0</v>
      </c>
      <c r="AH1339">
        <v>0</v>
      </c>
      <c r="AI1339">
        <v>0</v>
      </c>
      <c r="AJ1339">
        <v>3848843.36648572</v>
      </c>
      <c r="AK1339" s="63">
        <v>10757.636738625</v>
      </c>
      <c r="AL1339">
        <v>396.07192657172499</v>
      </c>
      <c r="AM1339">
        <v>78891.171681099702</v>
      </c>
      <c r="AN1339">
        <v>4130.11916409066</v>
      </c>
      <c r="AO1339">
        <v>14603.7978543063</v>
      </c>
      <c r="AP1339">
        <v>396.07192657172499</v>
      </c>
      <c r="AQ1339">
        <v>69679.580315536805</v>
      </c>
      <c r="AR1339">
        <v>10757.636738625</v>
      </c>
      <c r="AS1339">
        <v>10757.636738625</v>
      </c>
      <c r="AT1339">
        <v>0</v>
      </c>
    </row>
    <row r="1340" spans="1:46" x14ac:dyDescent="0.25">
      <c r="A1340" t="s">
        <v>4264</v>
      </c>
      <c r="B1340">
        <v>2251</v>
      </c>
      <c r="C1340" t="s">
        <v>247</v>
      </c>
      <c r="D1340">
        <v>1238</v>
      </c>
      <c r="E1340" t="s">
        <v>1566</v>
      </c>
      <c r="F1340" t="s">
        <v>2892</v>
      </c>
      <c r="G1340" t="s">
        <v>2903</v>
      </c>
      <c r="H1340" t="s">
        <v>2904</v>
      </c>
      <c r="I1340" t="s">
        <v>2895</v>
      </c>
      <c r="J1340">
        <v>283.777565448573</v>
      </c>
      <c r="K1340">
        <v>1</v>
      </c>
      <c r="L1340">
        <v>1</v>
      </c>
      <c r="M1340">
        <v>1</v>
      </c>
      <c r="N1340">
        <v>2026248.7121103201</v>
      </c>
      <c r="O1340">
        <v>961852.16837887198</v>
      </c>
      <c r="P1340">
        <v>768937.766446125</v>
      </c>
      <c r="Q1340">
        <v>199085.74626781099</v>
      </c>
      <c r="R1340">
        <v>53948.872024748402</v>
      </c>
      <c r="S1340">
        <v>134156.93617026499</v>
      </c>
      <c r="T1340">
        <v>2972195.04</v>
      </c>
      <c r="U1340">
        <v>1037878.2252278799</v>
      </c>
      <c r="V1340">
        <v>3509250.2178649302</v>
      </c>
      <c r="W1340">
        <v>498823.04736294399</v>
      </c>
      <c r="X1340">
        <v>0</v>
      </c>
      <c r="Y1340">
        <v>0</v>
      </c>
      <c r="Z1340">
        <v>0</v>
      </c>
      <c r="AA1340">
        <v>0</v>
      </c>
      <c r="AB1340">
        <v>2000</v>
      </c>
      <c r="AC1340">
        <v>99860.289711357793</v>
      </c>
      <c r="AD1340">
        <v>34296.646458907097</v>
      </c>
      <c r="AE1340">
        <v>0</v>
      </c>
      <c r="AF1340">
        <v>0</v>
      </c>
      <c r="AG1340">
        <v>0</v>
      </c>
      <c r="AH1340">
        <v>0</v>
      </c>
      <c r="AI1340">
        <v>0</v>
      </c>
      <c r="AJ1340">
        <v>4144230.2013981398</v>
      </c>
      <c r="AK1340" s="63">
        <v>14603.7978543063</v>
      </c>
      <c r="AL1340">
        <v>396.07192657172499</v>
      </c>
      <c r="AM1340">
        <v>78891.171681099702</v>
      </c>
      <c r="AN1340">
        <v>4130.11916409066</v>
      </c>
      <c r="AO1340">
        <v>14603.7978543063</v>
      </c>
      <c r="AP1340">
        <v>396.07192657172499</v>
      </c>
      <c r="AQ1340">
        <v>78891.171681099702</v>
      </c>
      <c r="AR1340">
        <v>14603.7978543063</v>
      </c>
      <c r="AS1340">
        <v>14603.7978543063</v>
      </c>
      <c r="AT1340">
        <v>0</v>
      </c>
    </row>
    <row r="1341" spans="1:46" x14ac:dyDescent="0.25">
      <c r="A1341" t="s">
        <v>4265</v>
      </c>
      <c r="B1341">
        <v>2251</v>
      </c>
      <c r="C1341" t="s">
        <v>247</v>
      </c>
      <c r="D1341">
        <v>4564</v>
      </c>
      <c r="E1341" t="s">
        <v>1567</v>
      </c>
      <c r="F1341" t="s">
        <v>2892</v>
      </c>
      <c r="G1341" t="s">
        <v>2911</v>
      </c>
      <c r="H1341" t="s">
        <v>2904</v>
      </c>
      <c r="I1341" t="s">
        <v>2895</v>
      </c>
      <c r="J1341">
        <v>301.44444444443701</v>
      </c>
      <c r="K1341">
        <v>1</v>
      </c>
      <c r="L1341">
        <v>1</v>
      </c>
      <c r="M1341">
        <v>1</v>
      </c>
      <c r="N1341">
        <v>1708955.62188911</v>
      </c>
      <c r="O1341">
        <v>404241.40886539401</v>
      </c>
      <c r="P1341">
        <v>653565.635218243</v>
      </c>
      <c r="Q1341">
        <v>211480.044539964</v>
      </c>
      <c r="R1341">
        <v>55183.005190216099</v>
      </c>
      <c r="S1341">
        <v>142509.021205703</v>
      </c>
      <c r="T1341">
        <v>1930933.26</v>
      </c>
      <c r="U1341">
        <v>1102492.45570293</v>
      </c>
      <c r="V1341">
        <v>2932371.9725096799</v>
      </c>
      <c r="W1341">
        <v>101053.743193249</v>
      </c>
      <c r="X1341">
        <v>0</v>
      </c>
      <c r="Y1341">
        <v>0</v>
      </c>
      <c r="Z1341">
        <v>0</v>
      </c>
      <c r="AA1341">
        <v>0</v>
      </c>
      <c r="AB1341">
        <v>0</v>
      </c>
      <c r="AC1341">
        <v>106077.199959474</v>
      </c>
      <c r="AD1341">
        <v>36431.821246229403</v>
      </c>
      <c r="AE1341">
        <v>0</v>
      </c>
      <c r="AF1341">
        <v>0</v>
      </c>
      <c r="AG1341">
        <v>0</v>
      </c>
      <c r="AH1341">
        <v>0</v>
      </c>
      <c r="AI1341">
        <v>0</v>
      </c>
      <c r="AJ1341">
        <v>3175934.73690863</v>
      </c>
      <c r="AK1341" s="63">
        <v>10535.7215747064</v>
      </c>
      <c r="AL1341">
        <v>396.07192657172499</v>
      </c>
      <c r="AM1341">
        <v>78891.171681099702</v>
      </c>
      <c r="AN1341">
        <v>4130.11916409066</v>
      </c>
      <c r="AO1341">
        <v>14603.7978543063</v>
      </c>
      <c r="AP1341">
        <v>3712.8033307938799</v>
      </c>
      <c r="AQ1341">
        <v>25435.7452526624</v>
      </c>
      <c r="AR1341">
        <v>10535.7215747064</v>
      </c>
      <c r="AS1341">
        <v>10535.7215747064</v>
      </c>
      <c r="AT1341">
        <v>0</v>
      </c>
    </row>
    <row r="1342" spans="1:46" x14ac:dyDescent="0.25">
      <c r="A1342" t="s">
        <v>4266</v>
      </c>
      <c r="B1342">
        <v>2251</v>
      </c>
      <c r="C1342" t="s">
        <v>247</v>
      </c>
      <c r="D1342">
        <v>2251</v>
      </c>
      <c r="E1342" t="s">
        <v>247</v>
      </c>
      <c r="F1342" t="s">
        <v>1871</v>
      </c>
      <c r="G1342" t="s">
        <v>1871</v>
      </c>
      <c r="H1342" t="s">
        <v>2899</v>
      </c>
      <c r="I1342" t="s">
        <v>2895</v>
      </c>
      <c r="J1342">
        <v>95.058689497630994</v>
      </c>
      <c r="K1342">
        <v>1</v>
      </c>
      <c r="L1342">
        <v>1</v>
      </c>
      <c r="M1342">
        <v>1</v>
      </c>
      <c r="N1342">
        <v>130072.35200391</v>
      </c>
      <c r="O1342">
        <v>11552.991982949699</v>
      </c>
      <c r="P1342">
        <v>121948.423716124</v>
      </c>
      <c r="Q1342">
        <v>66688.957980033403</v>
      </c>
      <c r="R1342">
        <v>17401.628235645901</v>
      </c>
      <c r="S1342">
        <v>44939.361288846601</v>
      </c>
      <c r="T1342">
        <v>0</v>
      </c>
      <c r="U1342">
        <v>347664.35391866299</v>
      </c>
      <c r="V1342">
        <v>323715.25511704502</v>
      </c>
      <c r="W1342">
        <v>23949.098801618002</v>
      </c>
      <c r="X1342">
        <v>0</v>
      </c>
      <c r="Y1342">
        <v>0</v>
      </c>
      <c r="Z1342">
        <v>0</v>
      </c>
      <c r="AA1342">
        <v>0</v>
      </c>
      <c r="AB1342">
        <v>0</v>
      </c>
      <c r="AC1342">
        <v>33450.805943064297</v>
      </c>
      <c r="AD1342">
        <v>11488.555345782301</v>
      </c>
      <c r="AE1342">
        <v>0</v>
      </c>
      <c r="AF1342">
        <v>0</v>
      </c>
      <c r="AG1342">
        <v>0</v>
      </c>
      <c r="AH1342">
        <v>0</v>
      </c>
      <c r="AI1342">
        <v>0</v>
      </c>
      <c r="AJ1342">
        <v>392603.715207509</v>
      </c>
      <c r="AK1342" s="63">
        <v>4130.11916409066</v>
      </c>
      <c r="AL1342">
        <v>396.07192657172499</v>
      </c>
      <c r="AM1342">
        <v>78891.171681099702</v>
      </c>
      <c r="AN1342">
        <v>4130.11916409066</v>
      </c>
      <c r="AO1342">
        <v>14603.7978543063</v>
      </c>
      <c r="AP1342">
        <v>539.66620917061095</v>
      </c>
      <c r="AQ1342">
        <v>36189.915802998497</v>
      </c>
      <c r="AR1342">
        <v>4130.11916409066</v>
      </c>
      <c r="AS1342">
        <v>4130.11916409066</v>
      </c>
      <c r="AT1342">
        <v>0</v>
      </c>
    </row>
    <row r="1343" spans="1:46" x14ac:dyDescent="0.25">
      <c r="A1343" t="s">
        <v>4267</v>
      </c>
      <c r="B1343">
        <v>1997</v>
      </c>
      <c r="C1343" t="s">
        <v>248</v>
      </c>
      <c r="D1343">
        <v>299</v>
      </c>
      <c r="E1343" t="s">
        <v>1568</v>
      </c>
      <c r="F1343" t="s">
        <v>2892</v>
      </c>
      <c r="G1343" t="s">
        <v>2893</v>
      </c>
      <c r="H1343" t="s">
        <v>2894</v>
      </c>
      <c r="I1343" t="s">
        <v>2895</v>
      </c>
      <c r="J1343">
        <v>139.258064516118</v>
      </c>
      <c r="K1343">
        <v>1</v>
      </c>
      <c r="L1343">
        <v>1</v>
      </c>
      <c r="M1343">
        <v>2</v>
      </c>
      <c r="N1343">
        <v>1228116.0347152699</v>
      </c>
      <c r="O1343">
        <v>387222.97535526199</v>
      </c>
      <c r="P1343">
        <v>1047682.33986548</v>
      </c>
      <c r="Q1343">
        <v>148814.37619050601</v>
      </c>
      <c r="R1343">
        <v>464597.52603237802</v>
      </c>
      <c r="S1343">
        <v>81577.843420502599</v>
      </c>
      <c r="T1343">
        <v>2021018.7</v>
      </c>
      <c r="U1343">
        <v>1255414.5521588901</v>
      </c>
      <c r="V1343">
        <v>2450252.9547620099</v>
      </c>
      <c r="W1343">
        <v>826180.297396885</v>
      </c>
      <c r="X1343">
        <v>0</v>
      </c>
      <c r="Y1343">
        <v>0</v>
      </c>
      <c r="Z1343">
        <v>0</v>
      </c>
      <c r="AA1343">
        <v>0</v>
      </c>
      <c r="AB1343">
        <v>0</v>
      </c>
      <c r="AC1343">
        <v>75599.095444615305</v>
      </c>
      <c r="AD1343">
        <v>5978.7479758872696</v>
      </c>
      <c r="AE1343">
        <v>0</v>
      </c>
      <c r="AF1343">
        <v>0</v>
      </c>
      <c r="AG1343">
        <v>0</v>
      </c>
      <c r="AH1343">
        <v>0</v>
      </c>
      <c r="AI1343">
        <v>0</v>
      </c>
      <c r="AJ1343">
        <v>3358011.0955794002</v>
      </c>
      <c r="AK1343" s="63">
        <v>24113.584425056601</v>
      </c>
      <c r="AL1343">
        <v>396.07192657172499</v>
      </c>
      <c r="AM1343">
        <v>78891.171681099702</v>
      </c>
      <c r="AN1343">
        <v>24113.584425056601</v>
      </c>
      <c r="AO1343">
        <v>30334.2373057035</v>
      </c>
      <c r="AP1343">
        <v>396.07192657172499</v>
      </c>
      <c r="AQ1343">
        <v>69679.580315536805</v>
      </c>
      <c r="AR1343">
        <v>24113.584425056601</v>
      </c>
      <c r="AS1343">
        <v>24113.584425056601</v>
      </c>
      <c r="AT1343">
        <v>0</v>
      </c>
    </row>
    <row r="1344" spans="1:46" x14ac:dyDescent="0.25">
      <c r="A1344" t="s">
        <v>4268</v>
      </c>
      <c r="B1344">
        <v>1997</v>
      </c>
      <c r="C1344" t="s">
        <v>248</v>
      </c>
      <c r="D1344">
        <v>300</v>
      </c>
      <c r="E1344" t="s">
        <v>1569</v>
      </c>
      <c r="F1344" t="s">
        <v>2892</v>
      </c>
      <c r="G1344" t="s">
        <v>2903</v>
      </c>
      <c r="H1344" t="s">
        <v>2904</v>
      </c>
      <c r="I1344" t="s">
        <v>2895</v>
      </c>
      <c r="J1344">
        <v>124.271505376264</v>
      </c>
      <c r="K1344">
        <v>1</v>
      </c>
      <c r="L1344">
        <v>1</v>
      </c>
      <c r="M1344">
        <v>2</v>
      </c>
      <c r="N1344">
        <v>1069838.89528473</v>
      </c>
      <c r="O1344">
        <v>308637.90464473801</v>
      </c>
      <c r="P1344">
        <v>1629228.6901345199</v>
      </c>
      <c r="Q1344">
        <v>132799.39380949401</v>
      </c>
      <c r="R1344">
        <v>556377.78396762197</v>
      </c>
      <c r="S1344">
        <v>72798.666579497396</v>
      </c>
      <c r="T1344">
        <v>2576572.2799999998</v>
      </c>
      <c r="U1344">
        <v>1120310.3878411099</v>
      </c>
      <c r="V1344">
        <v>2257240.8252379899</v>
      </c>
      <c r="W1344">
        <v>1433576.84260311</v>
      </c>
      <c r="X1344">
        <v>0</v>
      </c>
      <c r="Y1344">
        <v>0</v>
      </c>
      <c r="Z1344">
        <v>0</v>
      </c>
      <c r="AA1344">
        <v>0</v>
      </c>
      <c r="AB1344">
        <v>6065</v>
      </c>
      <c r="AC1344">
        <v>67463.334555384703</v>
      </c>
      <c r="AD1344">
        <v>5335.3320241127303</v>
      </c>
      <c r="AE1344">
        <v>0</v>
      </c>
      <c r="AF1344">
        <v>0</v>
      </c>
      <c r="AG1344">
        <v>0</v>
      </c>
      <c r="AH1344">
        <v>0</v>
      </c>
      <c r="AI1344">
        <v>0</v>
      </c>
      <c r="AJ1344">
        <v>3769681.3344206</v>
      </c>
      <c r="AK1344" s="63">
        <v>30334.2373057035</v>
      </c>
      <c r="AL1344">
        <v>396.07192657172499</v>
      </c>
      <c r="AM1344">
        <v>78891.171681099702</v>
      </c>
      <c r="AN1344">
        <v>24113.584425056601</v>
      </c>
      <c r="AO1344">
        <v>30334.2373057035</v>
      </c>
      <c r="AP1344">
        <v>396.07192657172499</v>
      </c>
      <c r="AQ1344">
        <v>78891.171681099702</v>
      </c>
      <c r="AR1344">
        <v>30334.2373057035</v>
      </c>
      <c r="AS1344">
        <v>30334.2373057035</v>
      </c>
      <c r="AT1344">
        <v>0</v>
      </c>
    </row>
    <row r="1345" spans="1:46" x14ac:dyDescent="0.25">
      <c r="A1345" t="s">
        <v>4269</v>
      </c>
      <c r="B1345">
        <v>1902</v>
      </c>
      <c r="C1345" t="s">
        <v>56</v>
      </c>
      <c r="D1345">
        <v>1902</v>
      </c>
      <c r="E1345" t="s">
        <v>56</v>
      </c>
      <c r="F1345" t="s">
        <v>4270</v>
      </c>
      <c r="G1345" t="s">
        <v>4270</v>
      </c>
      <c r="H1345" t="s">
        <v>2899</v>
      </c>
      <c r="I1345" t="s">
        <v>2895</v>
      </c>
      <c r="J1345">
        <v>0</v>
      </c>
      <c r="K1345">
        <v>0</v>
      </c>
      <c r="L1345">
        <v>0</v>
      </c>
      <c r="M1345">
        <v>0</v>
      </c>
      <c r="N1345">
        <v>0</v>
      </c>
      <c r="O1345">
        <v>0</v>
      </c>
      <c r="P1345">
        <v>0</v>
      </c>
      <c r="Q1345">
        <v>0</v>
      </c>
      <c r="R1345">
        <v>0</v>
      </c>
      <c r="S1345">
        <v>0</v>
      </c>
      <c r="T1345">
        <v>0</v>
      </c>
      <c r="U1345">
        <v>0</v>
      </c>
      <c r="V1345">
        <v>0</v>
      </c>
      <c r="W1345">
        <v>0</v>
      </c>
      <c r="X1345">
        <v>0</v>
      </c>
      <c r="Y1345">
        <v>0</v>
      </c>
      <c r="Z1345">
        <v>0</v>
      </c>
      <c r="AA1345">
        <v>0</v>
      </c>
      <c r="AB1345">
        <v>0</v>
      </c>
      <c r="AC1345">
        <v>0</v>
      </c>
      <c r="AD1345">
        <v>0</v>
      </c>
      <c r="AE1345">
        <v>0</v>
      </c>
      <c r="AF1345">
        <v>0</v>
      </c>
      <c r="AG1345">
        <v>0</v>
      </c>
      <c r="AH1345">
        <v>0</v>
      </c>
      <c r="AI1345">
        <v>0</v>
      </c>
      <c r="AJ1345">
        <v>0</v>
      </c>
      <c r="AK1345" s="63">
        <v>0</v>
      </c>
      <c r="AL1345">
        <v>0</v>
      </c>
      <c r="AM1345">
        <v>0</v>
      </c>
      <c r="AN1345">
        <v>0</v>
      </c>
      <c r="AO1345">
        <v>0</v>
      </c>
      <c r="AP1345">
        <v>0</v>
      </c>
      <c r="AQ1345">
        <v>0</v>
      </c>
      <c r="AR1345">
        <v>0</v>
      </c>
      <c r="AS1345">
        <v>0</v>
      </c>
      <c r="AT1345">
        <v>55484800</v>
      </c>
    </row>
    <row r="1346" spans="1:46" x14ac:dyDescent="0.25">
      <c r="A1346" t="s">
        <v>4271</v>
      </c>
      <c r="B1346">
        <v>2223</v>
      </c>
      <c r="C1346" t="s">
        <v>4272</v>
      </c>
      <c r="D1346">
        <v>2223</v>
      </c>
      <c r="E1346" t="s">
        <v>4272</v>
      </c>
      <c r="F1346" t="s">
        <v>4270</v>
      </c>
      <c r="G1346" t="s">
        <v>4270</v>
      </c>
      <c r="H1346" t="s">
        <v>2899</v>
      </c>
      <c r="I1346" t="s">
        <v>2895</v>
      </c>
      <c r="J1346">
        <v>0</v>
      </c>
      <c r="K1346">
        <v>0</v>
      </c>
      <c r="L1346">
        <v>0</v>
      </c>
      <c r="M1346">
        <v>0</v>
      </c>
      <c r="N1346">
        <v>0</v>
      </c>
      <c r="O1346">
        <v>0</v>
      </c>
      <c r="P1346">
        <v>0</v>
      </c>
      <c r="Q1346">
        <v>0</v>
      </c>
      <c r="R1346">
        <v>0</v>
      </c>
      <c r="S1346">
        <v>0</v>
      </c>
      <c r="T1346">
        <v>0</v>
      </c>
      <c r="U1346">
        <v>0</v>
      </c>
      <c r="V1346">
        <v>0</v>
      </c>
      <c r="W1346">
        <v>0</v>
      </c>
      <c r="X1346">
        <v>0</v>
      </c>
      <c r="Y1346">
        <v>0</v>
      </c>
      <c r="Z1346">
        <v>0</v>
      </c>
      <c r="AA1346">
        <v>0</v>
      </c>
      <c r="AB1346">
        <v>0</v>
      </c>
      <c r="AC1346">
        <v>0</v>
      </c>
      <c r="AD1346">
        <v>0</v>
      </c>
      <c r="AE1346">
        <v>0</v>
      </c>
      <c r="AF1346">
        <v>0</v>
      </c>
      <c r="AG1346">
        <v>0</v>
      </c>
      <c r="AH1346">
        <v>0</v>
      </c>
      <c r="AI1346">
        <v>0</v>
      </c>
      <c r="AJ1346">
        <v>0</v>
      </c>
      <c r="AK1346" s="63">
        <v>0</v>
      </c>
      <c r="AL1346">
        <v>0</v>
      </c>
      <c r="AM1346">
        <v>0</v>
      </c>
      <c r="AN1346">
        <v>0</v>
      </c>
      <c r="AO1346">
        <v>0</v>
      </c>
      <c r="AP1346">
        <v>0</v>
      </c>
      <c r="AQ1346">
        <v>0</v>
      </c>
      <c r="AR1346">
        <v>0</v>
      </c>
      <c r="AS1346">
        <v>0</v>
      </c>
      <c r="AT1346">
        <v>7717798.79</v>
      </c>
    </row>
    <row r="1347" spans="1:46" x14ac:dyDescent="0.25">
      <c r="A1347" t="s">
        <v>4273</v>
      </c>
      <c r="B1347">
        <v>1980</v>
      </c>
      <c r="C1347" t="s">
        <v>82</v>
      </c>
      <c r="D1347">
        <v>1980</v>
      </c>
      <c r="E1347" t="s">
        <v>82</v>
      </c>
      <c r="F1347" t="s">
        <v>4270</v>
      </c>
      <c r="G1347" t="s">
        <v>4270</v>
      </c>
      <c r="H1347" t="s">
        <v>2899</v>
      </c>
      <c r="I1347" t="s">
        <v>2895</v>
      </c>
      <c r="J1347">
        <v>0</v>
      </c>
      <c r="K1347">
        <v>0</v>
      </c>
      <c r="L1347">
        <v>0</v>
      </c>
      <c r="M1347">
        <v>0</v>
      </c>
      <c r="N1347">
        <v>0</v>
      </c>
      <c r="O1347">
        <v>0</v>
      </c>
      <c r="P1347">
        <v>0</v>
      </c>
      <c r="Q1347">
        <v>0</v>
      </c>
      <c r="R1347">
        <v>0</v>
      </c>
      <c r="S1347">
        <v>0</v>
      </c>
      <c r="T1347">
        <v>0</v>
      </c>
      <c r="U1347">
        <v>0</v>
      </c>
      <c r="V1347">
        <v>0</v>
      </c>
      <c r="W1347">
        <v>0</v>
      </c>
      <c r="X1347">
        <v>0</v>
      </c>
      <c r="Y1347">
        <v>0</v>
      </c>
      <c r="Z1347">
        <v>0</v>
      </c>
      <c r="AA1347">
        <v>0</v>
      </c>
      <c r="AB1347">
        <v>0</v>
      </c>
      <c r="AC1347">
        <v>0</v>
      </c>
      <c r="AD1347">
        <v>0</v>
      </c>
      <c r="AE1347">
        <v>0</v>
      </c>
      <c r="AF1347">
        <v>0</v>
      </c>
      <c r="AG1347">
        <v>0</v>
      </c>
      <c r="AH1347">
        <v>0</v>
      </c>
      <c r="AI1347">
        <v>0</v>
      </c>
      <c r="AJ1347">
        <v>0</v>
      </c>
      <c r="AK1347" s="63">
        <v>0</v>
      </c>
      <c r="AL1347">
        <v>0</v>
      </c>
      <c r="AM1347">
        <v>0</v>
      </c>
      <c r="AN1347">
        <v>0</v>
      </c>
      <c r="AO1347">
        <v>0</v>
      </c>
      <c r="AP1347">
        <v>0</v>
      </c>
      <c r="AQ1347">
        <v>0</v>
      </c>
      <c r="AR1347">
        <v>0</v>
      </c>
      <c r="AS1347">
        <v>0</v>
      </c>
      <c r="AT1347">
        <v>43551851.189999998</v>
      </c>
    </row>
    <row r="1348" spans="1:46" x14ac:dyDescent="0.25">
      <c r="A1348" t="s">
        <v>4274</v>
      </c>
      <c r="B1348">
        <v>2020</v>
      </c>
      <c r="C1348" t="s">
        <v>99</v>
      </c>
      <c r="D1348">
        <v>351</v>
      </c>
      <c r="E1348" t="s">
        <v>646</v>
      </c>
      <c r="F1348" t="s">
        <v>2892</v>
      </c>
      <c r="G1348" t="s">
        <v>2893</v>
      </c>
      <c r="H1348" t="s">
        <v>2894</v>
      </c>
      <c r="I1348" t="s">
        <v>2895</v>
      </c>
      <c r="J1348">
        <v>2.6891891891880002</v>
      </c>
      <c r="K1348">
        <v>0</v>
      </c>
      <c r="L1348">
        <v>0</v>
      </c>
      <c r="M1348">
        <v>4</v>
      </c>
      <c r="N1348">
        <v>130898.02</v>
      </c>
      <c r="O1348">
        <v>17892.34</v>
      </c>
      <c r="P1348">
        <v>53287.05</v>
      </c>
      <c r="Q1348">
        <v>67219.429999999993</v>
      </c>
      <c r="R1348">
        <v>0</v>
      </c>
      <c r="S1348">
        <v>39318.400000000001</v>
      </c>
      <c r="T1348">
        <v>269296.84000000003</v>
      </c>
      <c r="U1348">
        <v>0</v>
      </c>
      <c r="V1348">
        <v>252944.9</v>
      </c>
      <c r="W1348">
        <v>16351.94</v>
      </c>
      <c r="X1348">
        <v>0</v>
      </c>
      <c r="Y1348">
        <v>0</v>
      </c>
      <c r="Z1348">
        <v>0</v>
      </c>
      <c r="AA1348">
        <v>0</v>
      </c>
      <c r="AB1348">
        <v>0</v>
      </c>
      <c r="AC1348">
        <v>39318.400000000001</v>
      </c>
      <c r="AD1348">
        <v>0</v>
      </c>
      <c r="AE1348">
        <v>0</v>
      </c>
      <c r="AF1348">
        <v>0</v>
      </c>
      <c r="AG1348">
        <v>0</v>
      </c>
      <c r="AH1348">
        <v>0</v>
      </c>
      <c r="AI1348">
        <v>0</v>
      </c>
      <c r="AJ1348">
        <v>308615.24</v>
      </c>
      <c r="AK1348" s="63">
        <v>114761.446030202</v>
      </c>
      <c r="AL1348">
        <v>0</v>
      </c>
      <c r="AM1348">
        <v>0</v>
      </c>
      <c r="AN1348">
        <v>0</v>
      </c>
      <c r="AO1348">
        <v>0</v>
      </c>
      <c r="AP1348">
        <v>0</v>
      </c>
      <c r="AQ1348">
        <v>0</v>
      </c>
      <c r="AR1348">
        <v>0</v>
      </c>
      <c r="AS1348">
        <v>0</v>
      </c>
      <c r="AT1348">
        <v>0</v>
      </c>
    </row>
    <row r="1349" spans="1:46" x14ac:dyDescent="0.25">
      <c r="A1349" t="s">
        <v>4275</v>
      </c>
      <c r="B1349">
        <v>2007</v>
      </c>
      <c r="C1349" t="s">
        <v>4276</v>
      </c>
      <c r="D1349">
        <v>2007</v>
      </c>
      <c r="E1349" t="s">
        <v>4276</v>
      </c>
      <c r="F1349" t="s">
        <v>4270</v>
      </c>
      <c r="G1349" t="s">
        <v>4270</v>
      </c>
      <c r="H1349" t="s">
        <v>2899</v>
      </c>
      <c r="I1349" t="s">
        <v>2895</v>
      </c>
      <c r="J1349">
        <v>0</v>
      </c>
      <c r="K1349">
        <v>0</v>
      </c>
      <c r="L1349">
        <v>0</v>
      </c>
      <c r="M1349">
        <v>0</v>
      </c>
      <c r="N1349">
        <v>0</v>
      </c>
      <c r="O1349">
        <v>0</v>
      </c>
      <c r="P1349">
        <v>0</v>
      </c>
      <c r="Q1349">
        <v>0</v>
      </c>
      <c r="R1349">
        <v>0</v>
      </c>
      <c r="S1349">
        <v>0</v>
      </c>
      <c r="T1349">
        <v>0</v>
      </c>
      <c r="U1349">
        <v>0</v>
      </c>
      <c r="V1349">
        <v>0</v>
      </c>
      <c r="W1349">
        <v>0</v>
      </c>
      <c r="X1349">
        <v>0</v>
      </c>
      <c r="Y1349">
        <v>0</v>
      </c>
      <c r="Z1349">
        <v>0</v>
      </c>
      <c r="AA1349">
        <v>0</v>
      </c>
      <c r="AB1349">
        <v>0</v>
      </c>
      <c r="AC1349">
        <v>0</v>
      </c>
      <c r="AD1349">
        <v>0</v>
      </c>
      <c r="AE1349">
        <v>0</v>
      </c>
      <c r="AF1349">
        <v>0</v>
      </c>
      <c r="AG1349">
        <v>0</v>
      </c>
      <c r="AH1349">
        <v>0</v>
      </c>
      <c r="AI1349">
        <v>0</v>
      </c>
      <c r="AJ1349">
        <v>0</v>
      </c>
      <c r="AK1349" s="63">
        <v>0</v>
      </c>
      <c r="AL1349">
        <v>0</v>
      </c>
      <c r="AM1349">
        <v>0</v>
      </c>
      <c r="AN1349">
        <v>0</v>
      </c>
      <c r="AO1349">
        <v>0</v>
      </c>
      <c r="AP1349">
        <v>0</v>
      </c>
      <c r="AQ1349">
        <v>0</v>
      </c>
      <c r="AR1349">
        <v>0</v>
      </c>
      <c r="AS1349">
        <v>0</v>
      </c>
      <c r="AT1349">
        <v>2911816.75</v>
      </c>
    </row>
    <row r="1350" spans="1:46" x14ac:dyDescent="0.25">
      <c r="A1350" t="s">
        <v>4277</v>
      </c>
      <c r="B1350">
        <v>2183</v>
      </c>
      <c r="C1350" t="s">
        <v>108</v>
      </c>
      <c r="D1350">
        <v>3553</v>
      </c>
      <c r="E1350" t="s">
        <v>692</v>
      </c>
      <c r="F1350" t="s">
        <v>2906</v>
      </c>
      <c r="G1350" t="s">
        <v>2903</v>
      </c>
      <c r="H1350" t="s">
        <v>2894</v>
      </c>
      <c r="I1350" t="s">
        <v>2895</v>
      </c>
      <c r="J1350">
        <v>0.857142857142</v>
      </c>
      <c r="K1350">
        <v>0</v>
      </c>
      <c r="L1350">
        <v>0</v>
      </c>
      <c r="M1350">
        <v>2</v>
      </c>
      <c r="N1350">
        <v>100906.829354154</v>
      </c>
      <c r="O1350">
        <v>18142.989746198498</v>
      </c>
      <c r="P1350">
        <v>2542.3206445255901</v>
      </c>
      <c r="Q1350">
        <v>281.54887394790899</v>
      </c>
      <c r="R1350">
        <v>240.139192731462</v>
      </c>
      <c r="S1350">
        <v>323.51317279837298</v>
      </c>
      <c r="T1350">
        <v>119299.95</v>
      </c>
      <c r="U1350">
        <v>2813.8778115569999</v>
      </c>
      <c r="V1350">
        <v>3540.8659332740099</v>
      </c>
      <c r="W1350">
        <v>118546.840709183</v>
      </c>
      <c r="X1350">
        <v>0</v>
      </c>
      <c r="Y1350">
        <v>0</v>
      </c>
      <c r="Z1350">
        <v>0</v>
      </c>
      <c r="AA1350">
        <v>0</v>
      </c>
      <c r="AB1350">
        <v>26.121169099637601</v>
      </c>
      <c r="AC1350">
        <v>323.51317279837298</v>
      </c>
      <c r="AD1350">
        <v>0</v>
      </c>
      <c r="AE1350">
        <v>0</v>
      </c>
      <c r="AF1350">
        <v>0</v>
      </c>
      <c r="AG1350">
        <v>0</v>
      </c>
      <c r="AH1350">
        <v>0</v>
      </c>
      <c r="AI1350">
        <v>0</v>
      </c>
      <c r="AJ1350">
        <v>122437.340984355</v>
      </c>
      <c r="AK1350" s="63">
        <v>142843.56448189099</v>
      </c>
      <c r="AL1350">
        <v>0</v>
      </c>
      <c r="AM1350">
        <v>0</v>
      </c>
      <c r="AN1350">
        <v>0</v>
      </c>
      <c r="AO1350">
        <v>0</v>
      </c>
      <c r="AP1350">
        <v>0</v>
      </c>
      <c r="AQ1350">
        <v>0</v>
      </c>
      <c r="AR1350">
        <v>0</v>
      </c>
      <c r="AS1350">
        <v>0</v>
      </c>
      <c r="AT1350">
        <v>0</v>
      </c>
    </row>
    <row r="1351" spans="1:46" x14ac:dyDescent="0.25">
      <c r="A1351" t="s">
        <v>4278</v>
      </c>
      <c r="B1351">
        <v>2013</v>
      </c>
      <c r="C1351" t="s">
        <v>4279</v>
      </c>
      <c r="D1351">
        <v>2013</v>
      </c>
      <c r="E1351" t="s">
        <v>4279</v>
      </c>
      <c r="F1351" t="s">
        <v>4270</v>
      </c>
      <c r="G1351" t="s">
        <v>4270</v>
      </c>
      <c r="H1351" t="s">
        <v>2899</v>
      </c>
      <c r="I1351" t="s">
        <v>2895</v>
      </c>
      <c r="J1351">
        <v>0</v>
      </c>
      <c r="K1351">
        <v>0</v>
      </c>
      <c r="L1351">
        <v>0</v>
      </c>
      <c r="M1351">
        <v>0</v>
      </c>
      <c r="N1351">
        <v>0</v>
      </c>
      <c r="O1351">
        <v>0</v>
      </c>
      <c r="P1351">
        <v>0</v>
      </c>
      <c r="Q1351">
        <v>0</v>
      </c>
      <c r="R1351">
        <v>0</v>
      </c>
      <c r="S1351">
        <v>0</v>
      </c>
      <c r="T1351">
        <v>0</v>
      </c>
      <c r="U1351">
        <v>0</v>
      </c>
      <c r="V1351">
        <v>0</v>
      </c>
      <c r="W1351">
        <v>0</v>
      </c>
      <c r="X1351">
        <v>0</v>
      </c>
      <c r="Y1351">
        <v>0</v>
      </c>
      <c r="Z1351">
        <v>0</v>
      </c>
      <c r="AA1351">
        <v>0</v>
      </c>
      <c r="AB1351">
        <v>0</v>
      </c>
      <c r="AC1351">
        <v>0</v>
      </c>
      <c r="AD1351">
        <v>0</v>
      </c>
      <c r="AE1351">
        <v>0</v>
      </c>
      <c r="AF1351">
        <v>0</v>
      </c>
      <c r="AG1351">
        <v>0</v>
      </c>
      <c r="AH1351">
        <v>0</v>
      </c>
      <c r="AI1351">
        <v>0</v>
      </c>
      <c r="AJ1351">
        <v>0</v>
      </c>
      <c r="AK1351" s="63">
        <v>0</v>
      </c>
      <c r="AL1351">
        <v>0</v>
      </c>
      <c r="AM1351">
        <v>0</v>
      </c>
      <c r="AN1351">
        <v>0</v>
      </c>
      <c r="AO1351">
        <v>0</v>
      </c>
      <c r="AP1351">
        <v>0</v>
      </c>
      <c r="AQ1351">
        <v>0</v>
      </c>
      <c r="AR1351">
        <v>0</v>
      </c>
      <c r="AS1351">
        <v>0</v>
      </c>
      <c r="AT1351">
        <v>3816060.72</v>
      </c>
    </row>
    <row r="1352" spans="1:46" x14ac:dyDescent="0.25">
      <c r="A1352" t="s">
        <v>3400</v>
      </c>
      <c r="B1352">
        <v>2099</v>
      </c>
      <c r="C1352" t="s">
        <v>113</v>
      </c>
      <c r="D1352">
        <v>2723</v>
      </c>
      <c r="E1352" t="s">
        <v>725</v>
      </c>
      <c r="F1352" t="s">
        <v>3311</v>
      </c>
      <c r="G1352" t="s">
        <v>3311</v>
      </c>
      <c r="H1352" t="s">
        <v>2899</v>
      </c>
      <c r="I1352" t="s">
        <v>3311</v>
      </c>
      <c r="J1352">
        <v>0</v>
      </c>
      <c r="K1352">
        <v>0</v>
      </c>
      <c r="L1352">
        <v>0</v>
      </c>
      <c r="M1352">
        <v>3</v>
      </c>
      <c r="N1352">
        <v>0</v>
      </c>
      <c r="O1352">
        <v>9319.84</v>
      </c>
      <c r="P1352">
        <v>0</v>
      </c>
      <c r="Q1352">
        <v>0</v>
      </c>
      <c r="R1352">
        <v>0</v>
      </c>
      <c r="S1352">
        <v>0</v>
      </c>
      <c r="T1352">
        <v>9319.84</v>
      </c>
      <c r="U1352">
        <v>0</v>
      </c>
      <c r="V1352">
        <v>797.73</v>
      </c>
      <c r="W1352">
        <v>8522.11</v>
      </c>
      <c r="X1352">
        <v>0</v>
      </c>
      <c r="Y1352">
        <v>0</v>
      </c>
      <c r="Z1352">
        <v>0</v>
      </c>
      <c r="AA1352">
        <v>0</v>
      </c>
      <c r="AB1352">
        <v>0</v>
      </c>
      <c r="AC1352">
        <v>0</v>
      </c>
      <c r="AD1352">
        <v>0</v>
      </c>
      <c r="AE1352">
        <v>0</v>
      </c>
      <c r="AF1352">
        <v>0</v>
      </c>
      <c r="AG1352">
        <v>0</v>
      </c>
      <c r="AH1352">
        <v>0</v>
      </c>
      <c r="AI1352">
        <v>0</v>
      </c>
      <c r="AJ1352">
        <v>9319.84</v>
      </c>
      <c r="AK1352" s="63">
        <v>0</v>
      </c>
      <c r="AL1352">
        <v>0</v>
      </c>
      <c r="AM1352">
        <v>0</v>
      </c>
      <c r="AN1352">
        <v>0</v>
      </c>
      <c r="AO1352">
        <v>0</v>
      </c>
      <c r="AP1352">
        <v>0</v>
      </c>
      <c r="AQ1352">
        <v>0</v>
      </c>
      <c r="AR1352">
        <v>0</v>
      </c>
      <c r="AS1352">
        <v>0</v>
      </c>
      <c r="AT1352">
        <v>0</v>
      </c>
    </row>
    <row r="1353" spans="1:46" x14ac:dyDescent="0.25">
      <c r="A1353" t="s">
        <v>4280</v>
      </c>
      <c r="B1353">
        <v>1975</v>
      </c>
      <c r="C1353" t="s">
        <v>735</v>
      </c>
      <c r="D1353">
        <v>1975</v>
      </c>
      <c r="E1353" t="s">
        <v>735</v>
      </c>
      <c r="F1353" t="s">
        <v>4270</v>
      </c>
      <c r="G1353" t="s">
        <v>4270</v>
      </c>
      <c r="H1353" t="s">
        <v>2899</v>
      </c>
      <c r="I1353" t="s">
        <v>2895</v>
      </c>
      <c r="J1353">
        <v>0</v>
      </c>
      <c r="K1353">
        <v>0</v>
      </c>
      <c r="L1353">
        <v>0</v>
      </c>
      <c r="M1353">
        <v>0</v>
      </c>
      <c r="N1353">
        <v>0</v>
      </c>
      <c r="O1353">
        <v>0</v>
      </c>
      <c r="P1353">
        <v>0</v>
      </c>
      <c r="Q1353">
        <v>0</v>
      </c>
      <c r="R1353">
        <v>0</v>
      </c>
      <c r="S1353">
        <v>0</v>
      </c>
      <c r="T1353">
        <v>0</v>
      </c>
      <c r="U1353">
        <v>0</v>
      </c>
      <c r="V1353">
        <v>0</v>
      </c>
      <c r="W1353">
        <v>0</v>
      </c>
      <c r="X1353">
        <v>0</v>
      </c>
      <c r="Y1353">
        <v>0</v>
      </c>
      <c r="Z1353">
        <v>0</v>
      </c>
      <c r="AA1353">
        <v>0</v>
      </c>
      <c r="AB1353">
        <v>0</v>
      </c>
      <c r="AC1353">
        <v>0</v>
      </c>
      <c r="AD1353">
        <v>0</v>
      </c>
      <c r="AE1353">
        <v>0</v>
      </c>
      <c r="AF1353">
        <v>0</v>
      </c>
      <c r="AG1353">
        <v>0</v>
      </c>
      <c r="AH1353">
        <v>0</v>
      </c>
      <c r="AI1353">
        <v>0</v>
      </c>
      <c r="AJ1353">
        <v>0</v>
      </c>
      <c r="AK1353" s="63">
        <v>0</v>
      </c>
      <c r="AL1353">
        <v>0</v>
      </c>
      <c r="AM1353">
        <v>0</v>
      </c>
      <c r="AN1353">
        <v>0</v>
      </c>
      <c r="AO1353">
        <v>0</v>
      </c>
      <c r="AP1353">
        <v>0</v>
      </c>
      <c r="AQ1353">
        <v>0</v>
      </c>
      <c r="AR1353">
        <v>0</v>
      </c>
      <c r="AS1353">
        <v>0</v>
      </c>
      <c r="AT1353">
        <v>49082294.460000001</v>
      </c>
    </row>
    <row r="1354" spans="1:46" x14ac:dyDescent="0.25">
      <c r="A1354" t="s">
        <v>4281</v>
      </c>
      <c r="B1354">
        <v>2200</v>
      </c>
      <c r="C1354" t="s">
        <v>121</v>
      </c>
      <c r="D1354">
        <v>2200</v>
      </c>
      <c r="E1354" t="s">
        <v>121</v>
      </c>
      <c r="F1354" t="s">
        <v>4270</v>
      </c>
      <c r="G1354" t="s">
        <v>4270</v>
      </c>
      <c r="H1354" t="s">
        <v>2899</v>
      </c>
      <c r="I1354" t="s">
        <v>2895</v>
      </c>
      <c r="J1354">
        <v>0</v>
      </c>
      <c r="K1354">
        <v>0</v>
      </c>
      <c r="L1354">
        <v>0</v>
      </c>
      <c r="M1354">
        <v>0</v>
      </c>
      <c r="N1354">
        <v>0</v>
      </c>
      <c r="O1354">
        <v>0</v>
      </c>
      <c r="P1354">
        <v>0</v>
      </c>
      <c r="Q1354">
        <v>0</v>
      </c>
      <c r="R1354">
        <v>0</v>
      </c>
      <c r="S1354">
        <v>0</v>
      </c>
      <c r="T1354">
        <v>0</v>
      </c>
      <c r="U1354">
        <v>0</v>
      </c>
      <c r="V1354">
        <v>0</v>
      </c>
      <c r="W1354">
        <v>0</v>
      </c>
      <c r="X1354">
        <v>0</v>
      </c>
      <c r="Y1354">
        <v>0</v>
      </c>
      <c r="Z1354">
        <v>0</v>
      </c>
      <c r="AA1354">
        <v>0</v>
      </c>
      <c r="AB1354">
        <v>0</v>
      </c>
      <c r="AC1354">
        <v>0</v>
      </c>
      <c r="AD1354">
        <v>0</v>
      </c>
      <c r="AE1354">
        <v>0</v>
      </c>
      <c r="AF1354">
        <v>0</v>
      </c>
      <c r="AG1354">
        <v>0</v>
      </c>
      <c r="AH1354">
        <v>0</v>
      </c>
      <c r="AI1354">
        <v>0</v>
      </c>
      <c r="AJ1354">
        <v>0</v>
      </c>
      <c r="AK1354" s="63">
        <v>0</v>
      </c>
      <c r="AL1354">
        <v>0</v>
      </c>
      <c r="AM1354">
        <v>0</v>
      </c>
      <c r="AN1354">
        <v>0</v>
      </c>
      <c r="AO1354">
        <v>0</v>
      </c>
      <c r="AP1354">
        <v>0</v>
      </c>
      <c r="AQ1354">
        <v>0</v>
      </c>
      <c r="AR1354">
        <v>0</v>
      </c>
      <c r="AS1354">
        <v>0</v>
      </c>
      <c r="AT1354">
        <v>36736068.649999999</v>
      </c>
    </row>
    <row r="1355" spans="1:46" x14ac:dyDescent="0.25">
      <c r="A1355" t="s">
        <v>4282</v>
      </c>
      <c r="B1355">
        <v>2049</v>
      </c>
      <c r="C1355" t="s">
        <v>4283</v>
      </c>
      <c r="D1355">
        <v>2049</v>
      </c>
      <c r="E1355" t="s">
        <v>4283</v>
      </c>
      <c r="F1355" t="s">
        <v>4270</v>
      </c>
      <c r="G1355" t="s">
        <v>4270</v>
      </c>
      <c r="H1355" t="s">
        <v>2899</v>
      </c>
      <c r="I1355" t="s">
        <v>2895</v>
      </c>
      <c r="J1355">
        <v>0</v>
      </c>
      <c r="K1355">
        <v>0</v>
      </c>
      <c r="L1355">
        <v>0</v>
      </c>
      <c r="M1355">
        <v>0</v>
      </c>
      <c r="N1355">
        <v>0</v>
      </c>
      <c r="O1355">
        <v>0</v>
      </c>
      <c r="P1355">
        <v>0</v>
      </c>
      <c r="Q1355">
        <v>0</v>
      </c>
      <c r="R1355">
        <v>0</v>
      </c>
      <c r="S1355">
        <v>0</v>
      </c>
      <c r="T1355">
        <v>0</v>
      </c>
      <c r="U1355">
        <v>0</v>
      </c>
      <c r="V1355">
        <v>0</v>
      </c>
      <c r="W1355">
        <v>0</v>
      </c>
      <c r="X1355">
        <v>0</v>
      </c>
      <c r="Y1355">
        <v>0</v>
      </c>
      <c r="Z1355">
        <v>0</v>
      </c>
      <c r="AA1355">
        <v>0</v>
      </c>
      <c r="AB1355">
        <v>0</v>
      </c>
      <c r="AC1355">
        <v>0</v>
      </c>
      <c r="AD1355">
        <v>0</v>
      </c>
      <c r="AE1355">
        <v>0</v>
      </c>
      <c r="AF1355">
        <v>0</v>
      </c>
      <c r="AG1355">
        <v>0</v>
      </c>
      <c r="AH1355">
        <v>0</v>
      </c>
      <c r="AI1355">
        <v>0</v>
      </c>
      <c r="AJ1355">
        <v>0</v>
      </c>
      <c r="AK1355" s="63">
        <v>0</v>
      </c>
      <c r="AL1355">
        <v>0</v>
      </c>
      <c r="AM1355">
        <v>0</v>
      </c>
      <c r="AN1355">
        <v>0</v>
      </c>
      <c r="AO1355">
        <v>0</v>
      </c>
      <c r="AP1355">
        <v>0</v>
      </c>
      <c r="AQ1355">
        <v>0</v>
      </c>
      <c r="AR1355">
        <v>0</v>
      </c>
      <c r="AS1355">
        <v>0</v>
      </c>
      <c r="AT1355">
        <v>2210153.5299999998</v>
      </c>
    </row>
    <row r="1356" spans="1:46" x14ac:dyDescent="0.25">
      <c r="A1356" t="s">
        <v>3486</v>
      </c>
      <c r="B1356">
        <v>2109</v>
      </c>
      <c r="C1356" t="s">
        <v>131</v>
      </c>
      <c r="D1356">
        <v>700</v>
      </c>
      <c r="E1356" t="s">
        <v>807</v>
      </c>
      <c r="F1356" t="s">
        <v>2892</v>
      </c>
      <c r="G1356" t="s">
        <v>2893</v>
      </c>
      <c r="H1356" t="s">
        <v>2894</v>
      </c>
      <c r="I1356" t="s">
        <v>2895</v>
      </c>
      <c r="J1356">
        <v>2</v>
      </c>
      <c r="K1356">
        <v>0</v>
      </c>
      <c r="L1356">
        <v>0</v>
      </c>
      <c r="M1356">
        <v>2</v>
      </c>
      <c r="N1356">
        <v>62984.06</v>
      </c>
      <c r="O1356">
        <v>15511.23</v>
      </c>
      <c r="P1356">
        <v>86911.85</v>
      </c>
      <c r="Q1356">
        <v>22029.13</v>
      </c>
      <c r="R1356">
        <v>19400.03</v>
      </c>
      <c r="S1356">
        <v>13137.56</v>
      </c>
      <c r="T1356">
        <v>0</v>
      </c>
      <c r="U1356">
        <v>206836.3</v>
      </c>
      <c r="V1356">
        <v>191925.04</v>
      </c>
      <c r="W1356">
        <v>14911.26</v>
      </c>
      <c r="X1356">
        <v>0</v>
      </c>
      <c r="Y1356">
        <v>0</v>
      </c>
      <c r="Z1356">
        <v>0</v>
      </c>
      <c r="AA1356">
        <v>0</v>
      </c>
      <c r="AB1356">
        <v>0</v>
      </c>
      <c r="AC1356">
        <v>13137.56</v>
      </c>
      <c r="AD1356">
        <v>0</v>
      </c>
      <c r="AE1356">
        <v>0</v>
      </c>
      <c r="AF1356">
        <v>0</v>
      </c>
      <c r="AG1356">
        <v>0</v>
      </c>
      <c r="AH1356">
        <v>0</v>
      </c>
      <c r="AI1356">
        <v>0</v>
      </c>
      <c r="AJ1356">
        <v>219973.86</v>
      </c>
      <c r="AK1356" s="63">
        <v>109986.93</v>
      </c>
      <c r="AL1356">
        <v>0</v>
      </c>
      <c r="AM1356">
        <v>0</v>
      </c>
      <c r="AN1356">
        <v>0</v>
      </c>
      <c r="AO1356">
        <v>0</v>
      </c>
      <c r="AP1356">
        <v>0</v>
      </c>
      <c r="AQ1356">
        <v>0</v>
      </c>
      <c r="AR1356">
        <v>0</v>
      </c>
      <c r="AS1356">
        <v>0</v>
      </c>
      <c r="AT1356">
        <v>0</v>
      </c>
    </row>
    <row r="1357" spans="1:46" x14ac:dyDescent="0.25">
      <c r="A1357" t="s">
        <v>4284</v>
      </c>
      <c r="B1357">
        <v>2058</v>
      </c>
      <c r="C1357" t="s">
        <v>4285</v>
      </c>
      <c r="D1357">
        <v>2058</v>
      </c>
      <c r="E1357" t="s">
        <v>4285</v>
      </c>
      <c r="F1357" t="s">
        <v>4270</v>
      </c>
      <c r="G1357" t="s">
        <v>4270</v>
      </c>
      <c r="H1357" t="s">
        <v>2899</v>
      </c>
      <c r="I1357" t="s">
        <v>2895</v>
      </c>
      <c r="J1357">
        <v>0</v>
      </c>
      <c r="K1357">
        <v>0</v>
      </c>
      <c r="L1357">
        <v>0</v>
      </c>
      <c r="M1357">
        <v>0</v>
      </c>
      <c r="N1357">
        <v>0</v>
      </c>
      <c r="O1357">
        <v>0</v>
      </c>
      <c r="P1357">
        <v>0</v>
      </c>
      <c r="Q1357">
        <v>0</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v>0</v>
      </c>
      <c r="AK1357" s="63">
        <v>0</v>
      </c>
      <c r="AL1357">
        <v>0</v>
      </c>
      <c r="AM1357">
        <v>0</v>
      </c>
      <c r="AN1357">
        <v>0</v>
      </c>
      <c r="AO1357">
        <v>0</v>
      </c>
      <c r="AP1357">
        <v>0</v>
      </c>
      <c r="AQ1357">
        <v>0</v>
      </c>
      <c r="AR1357">
        <v>0</v>
      </c>
      <c r="AS1357">
        <v>0</v>
      </c>
      <c r="AT1357">
        <v>1973931.25</v>
      </c>
    </row>
    <row r="1358" spans="1:46" x14ac:dyDescent="0.25">
      <c r="A1358" t="s">
        <v>4286</v>
      </c>
      <c r="B1358">
        <v>2064</v>
      </c>
      <c r="C1358" t="s">
        <v>139</v>
      </c>
      <c r="D1358">
        <v>2064</v>
      </c>
      <c r="E1358" t="s">
        <v>139</v>
      </c>
      <c r="F1358" t="s">
        <v>4270</v>
      </c>
      <c r="G1358" t="s">
        <v>4270</v>
      </c>
      <c r="H1358" t="s">
        <v>2899</v>
      </c>
      <c r="I1358" t="s">
        <v>2895</v>
      </c>
      <c r="J1358">
        <v>0</v>
      </c>
      <c r="K1358">
        <v>0</v>
      </c>
      <c r="L1358">
        <v>0</v>
      </c>
      <c r="M1358">
        <v>0</v>
      </c>
      <c r="N1358">
        <v>0</v>
      </c>
      <c r="O1358">
        <v>0</v>
      </c>
      <c r="P1358">
        <v>0</v>
      </c>
      <c r="Q1358">
        <v>0</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v>0</v>
      </c>
      <c r="AK1358" s="63">
        <v>0</v>
      </c>
      <c r="AL1358">
        <v>0</v>
      </c>
      <c r="AM1358">
        <v>0</v>
      </c>
      <c r="AN1358">
        <v>0</v>
      </c>
      <c r="AO1358">
        <v>0</v>
      </c>
      <c r="AP1358">
        <v>0</v>
      </c>
      <c r="AQ1358">
        <v>0</v>
      </c>
      <c r="AR1358">
        <v>0</v>
      </c>
      <c r="AS1358">
        <v>0</v>
      </c>
      <c r="AT1358">
        <v>41985293.390000001</v>
      </c>
    </row>
    <row r="1359" spans="1:46" x14ac:dyDescent="0.25">
      <c r="A1359" t="s">
        <v>4287</v>
      </c>
      <c r="B1359">
        <v>2098</v>
      </c>
      <c r="C1359" t="s">
        <v>143</v>
      </c>
      <c r="D1359">
        <v>2098</v>
      </c>
      <c r="E1359" t="s">
        <v>143</v>
      </c>
      <c r="F1359" t="s">
        <v>4270</v>
      </c>
      <c r="G1359" t="s">
        <v>4270</v>
      </c>
      <c r="H1359" t="s">
        <v>2899</v>
      </c>
      <c r="I1359" t="s">
        <v>2895</v>
      </c>
      <c r="J1359">
        <v>0</v>
      </c>
      <c r="K1359">
        <v>0</v>
      </c>
      <c r="L1359">
        <v>0</v>
      </c>
      <c r="M1359">
        <v>0</v>
      </c>
      <c r="N1359">
        <v>0</v>
      </c>
      <c r="O1359">
        <v>0</v>
      </c>
      <c r="P1359">
        <v>0</v>
      </c>
      <c r="Q1359">
        <v>0</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J1359">
        <v>0</v>
      </c>
      <c r="AK1359" s="63">
        <v>0</v>
      </c>
      <c r="AL1359">
        <v>0</v>
      </c>
      <c r="AM1359">
        <v>0</v>
      </c>
      <c r="AN1359">
        <v>0</v>
      </c>
      <c r="AO1359">
        <v>0</v>
      </c>
      <c r="AP1359">
        <v>0</v>
      </c>
      <c r="AQ1359">
        <v>0</v>
      </c>
      <c r="AR1359">
        <v>0</v>
      </c>
      <c r="AS1359">
        <v>0</v>
      </c>
      <c r="AT1359">
        <v>44579061.170000002</v>
      </c>
    </row>
    <row r="1360" spans="1:46" x14ac:dyDescent="0.25">
      <c r="A1360" t="s">
        <v>4288</v>
      </c>
      <c r="B1360">
        <v>2106</v>
      </c>
      <c r="C1360" t="s">
        <v>4289</v>
      </c>
      <c r="D1360">
        <v>2106</v>
      </c>
      <c r="E1360" t="s">
        <v>4289</v>
      </c>
      <c r="F1360" t="s">
        <v>4270</v>
      </c>
      <c r="G1360" t="s">
        <v>4270</v>
      </c>
      <c r="H1360" t="s">
        <v>2899</v>
      </c>
      <c r="I1360" t="s">
        <v>2895</v>
      </c>
      <c r="J1360">
        <v>0</v>
      </c>
      <c r="K1360">
        <v>0</v>
      </c>
      <c r="L1360">
        <v>0</v>
      </c>
      <c r="M1360">
        <v>0</v>
      </c>
      <c r="N1360">
        <v>0</v>
      </c>
      <c r="O1360">
        <v>0</v>
      </c>
      <c r="P1360">
        <v>0</v>
      </c>
      <c r="Q1360">
        <v>0</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v>0</v>
      </c>
      <c r="AK1360" s="63">
        <v>0</v>
      </c>
      <c r="AL1360">
        <v>0</v>
      </c>
      <c r="AM1360">
        <v>0</v>
      </c>
      <c r="AN1360">
        <v>0</v>
      </c>
      <c r="AO1360">
        <v>0</v>
      </c>
      <c r="AP1360">
        <v>0</v>
      </c>
      <c r="AQ1360">
        <v>0</v>
      </c>
      <c r="AR1360">
        <v>0</v>
      </c>
      <c r="AS1360">
        <v>0</v>
      </c>
      <c r="AT1360">
        <v>7983599.6799999997</v>
      </c>
    </row>
    <row r="1361" spans="1:46" x14ac:dyDescent="0.25">
      <c r="A1361" t="s">
        <v>4290</v>
      </c>
      <c r="B1361">
        <v>2148</v>
      </c>
      <c r="C1361" t="s">
        <v>159</v>
      </c>
      <c r="D1361">
        <v>1298</v>
      </c>
      <c r="E1361" t="s">
        <v>962</v>
      </c>
      <c r="F1361" t="s">
        <v>2945</v>
      </c>
      <c r="G1361" t="s">
        <v>2907</v>
      </c>
      <c r="H1361" t="s">
        <v>2904</v>
      </c>
      <c r="I1361" t="s">
        <v>2895</v>
      </c>
      <c r="J1361">
        <v>0</v>
      </c>
      <c r="K1361">
        <v>0</v>
      </c>
      <c r="L1361">
        <v>0</v>
      </c>
      <c r="M1361">
        <v>0</v>
      </c>
      <c r="N1361">
        <v>1099013.81</v>
      </c>
      <c r="O1361">
        <v>839157.85</v>
      </c>
      <c r="P1361">
        <v>279007.3</v>
      </c>
      <c r="Q1361">
        <v>0</v>
      </c>
      <c r="R1361">
        <v>17500</v>
      </c>
      <c r="S1361">
        <v>0</v>
      </c>
      <c r="T1361">
        <v>2234678.96</v>
      </c>
      <c r="U1361">
        <v>0</v>
      </c>
      <c r="V1361">
        <v>1830423.16</v>
      </c>
      <c r="W1361">
        <v>404255.8</v>
      </c>
      <c r="X1361">
        <v>0</v>
      </c>
      <c r="Y1361">
        <v>0</v>
      </c>
      <c r="Z1361">
        <v>0</v>
      </c>
      <c r="AA1361">
        <v>0</v>
      </c>
      <c r="AB1361">
        <v>0</v>
      </c>
      <c r="AC1361">
        <v>0</v>
      </c>
      <c r="AD1361">
        <v>0</v>
      </c>
      <c r="AE1361">
        <v>0</v>
      </c>
      <c r="AF1361">
        <v>0</v>
      </c>
      <c r="AG1361">
        <v>0</v>
      </c>
      <c r="AH1361">
        <v>0</v>
      </c>
      <c r="AI1361">
        <v>0</v>
      </c>
      <c r="AJ1361">
        <v>2234678.96</v>
      </c>
      <c r="AK1361" s="63">
        <v>0</v>
      </c>
      <c r="AL1361">
        <v>0</v>
      </c>
      <c r="AM1361">
        <v>0</v>
      </c>
      <c r="AN1361">
        <v>0</v>
      </c>
      <c r="AO1361">
        <v>0</v>
      </c>
      <c r="AP1361">
        <v>0</v>
      </c>
      <c r="AQ1361">
        <v>0</v>
      </c>
      <c r="AR1361">
        <v>0</v>
      </c>
      <c r="AS1361">
        <v>0</v>
      </c>
      <c r="AT1361">
        <v>0</v>
      </c>
    </row>
    <row r="1362" spans="1:46" x14ac:dyDescent="0.25">
      <c r="A1362" t="s">
        <v>4291</v>
      </c>
      <c r="B1362">
        <v>2148</v>
      </c>
      <c r="C1362" t="s">
        <v>159</v>
      </c>
      <c r="D1362">
        <v>2148</v>
      </c>
      <c r="E1362" t="s">
        <v>159</v>
      </c>
      <c r="F1362" t="s">
        <v>4270</v>
      </c>
      <c r="G1362" t="s">
        <v>4270</v>
      </c>
      <c r="H1362" t="s">
        <v>2899</v>
      </c>
      <c r="I1362" t="s">
        <v>2895</v>
      </c>
      <c r="J1362">
        <v>0</v>
      </c>
      <c r="K1362">
        <v>0</v>
      </c>
      <c r="L1362">
        <v>0</v>
      </c>
      <c r="M1362">
        <v>0</v>
      </c>
      <c r="N1362">
        <v>0</v>
      </c>
      <c r="O1362">
        <v>0</v>
      </c>
      <c r="P1362">
        <v>0</v>
      </c>
      <c r="Q1362">
        <v>0</v>
      </c>
      <c r="R1362">
        <v>0</v>
      </c>
      <c r="S1362">
        <v>0</v>
      </c>
      <c r="T1362">
        <v>0</v>
      </c>
      <c r="U1362">
        <v>0</v>
      </c>
      <c r="V1362">
        <v>0</v>
      </c>
      <c r="W1362">
        <v>0</v>
      </c>
      <c r="X1362">
        <v>0</v>
      </c>
      <c r="Y1362">
        <v>0</v>
      </c>
      <c r="Z1362">
        <v>0</v>
      </c>
      <c r="AA1362">
        <v>0</v>
      </c>
      <c r="AB1362">
        <v>0</v>
      </c>
      <c r="AC1362">
        <v>0</v>
      </c>
      <c r="AD1362">
        <v>0</v>
      </c>
      <c r="AE1362">
        <v>0</v>
      </c>
      <c r="AF1362">
        <v>0</v>
      </c>
      <c r="AG1362">
        <v>0</v>
      </c>
      <c r="AH1362">
        <v>0</v>
      </c>
      <c r="AI1362">
        <v>0</v>
      </c>
      <c r="AJ1362">
        <v>0</v>
      </c>
      <c r="AK1362" s="63">
        <v>0</v>
      </c>
      <c r="AL1362">
        <v>0</v>
      </c>
      <c r="AM1362">
        <v>0</v>
      </c>
      <c r="AN1362">
        <v>0</v>
      </c>
      <c r="AO1362">
        <v>0</v>
      </c>
      <c r="AP1362">
        <v>0</v>
      </c>
      <c r="AQ1362">
        <v>0</v>
      </c>
      <c r="AR1362">
        <v>0</v>
      </c>
      <c r="AS1362">
        <v>0</v>
      </c>
      <c r="AT1362">
        <v>65808643.850000001</v>
      </c>
    </row>
    <row r="1363" spans="1:46" x14ac:dyDescent="0.25">
      <c r="A1363" t="s">
        <v>4292</v>
      </c>
      <c r="B1363">
        <v>2148</v>
      </c>
      <c r="C1363" t="s">
        <v>159</v>
      </c>
      <c r="D1363">
        <v>3168</v>
      </c>
      <c r="E1363" t="s">
        <v>967</v>
      </c>
      <c r="F1363" t="s">
        <v>2945</v>
      </c>
      <c r="G1363" t="s">
        <v>2907</v>
      </c>
      <c r="H1363" t="s">
        <v>2904</v>
      </c>
      <c r="I1363" t="s">
        <v>2895</v>
      </c>
      <c r="J1363">
        <v>0</v>
      </c>
      <c r="K1363">
        <v>0</v>
      </c>
      <c r="L1363">
        <v>0</v>
      </c>
      <c r="M1363">
        <v>0</v>
      </c>
      <c r="N1363">
        <v>6101265.4100000001</v>
      </c>
      <c r="O1363">
        <v>2921352.39</v>
      </c>
      <c r="P1363">
        <v>874344.92</v>
      </c>
      <c r="Q1363">
        <v>0</v>
      </c>
      <c r="R1363">
        <v>163400</v>
      </c>
      <c r="S1363">
        <v>0</v>
      </c>
      <c r="T1363">
        <v>10060362.720000001</v>
      </c>
      <c r="U1363">
        <v>0</v>
      </c>
      <c r="V1363">
        <v>3806309.39</v>
      </c>
      <c r="W1363">
        <v>6254053.3300000001</v>
      </c>
      <c r="X1363">
        <v>0</v>
      </c>
      <c r="Y1363">
        <v>0</v>
      </c>
      <c r="Z1363">
        <v>0</v>
      </c>
      <c r="AA1363">
        <v>0</v>
      </c>
      <c r="AB1363">
        <v>0</v>
      </c>
      <c r="AC1363">
        <v>0</v>
      </c>
      <c r="AD1363">
        <v>0</v>
      </c>
      <c r="AE1363">
        <v>0</v>
      </c>
      <c r="AF1363">
        <v>0</v>
      </c>
      <c r="AG1363">
        <v>0</v>
      </c>
      <c r="AH1363">
        <v>0</v>
      </c>
      <c r="AI1363">
        <v>0</v>
      </c>
      <c r="AJ1363">
        <v>10060362.720000001</v>
      </c>
      <c r="AK1363" s="63">
        <v>0</v>
      </c>
      <c r="AL1363">
        <v>0</v>
      </c>
      <c r="AM1363">
        <v>0</v>
      </c>
      <c r="AN1363">
        <v>0</v>
      </c>
      <c r="AO1363">
        <v>0</v>
      </c>
      <c r="AP1363">
        <v>0</v>
      </c>
      <c r="AQ1363">
        <v>0</v>
      </c>
      <c r="AR1363">
        <v>0</v>
      </c>
      <c r="AS1363">
        <v>0</v>
      </c>
      <c r="AT1363">
        <v>0</v>
      </c>
    </row>
    <row r="1364" spans="1:46" x14ac:dyDescent="0.25">
      <c r="A1364" t="s">
        <v>4293</v>
      </c>
      <c r="B1364">
        <v>1966</v>
      </c>
      <c r="C1364" t="s">
        <v>165</v>
      </c>
      <c r="D1364">
        <v>4603</v>
      </c>
      <c r="E1364" t="s">
        <v>985</v>
      </c>
      <c r="F1364" t="s">
        <v>3310</v>
      </c>
      <c r="G1364" t="s">
        <v>3311</v>
      </c>
      <c r="H1364" t="s">
        <v>2899</v>
      </c>
      <c r="I1364" t="s">
        <v>2895</v>
      </c>
      <c r="J1364">
        <v>0</v>
      </c>
      <c r="K1364">
        <v>0</v>
      </c>
      <c r="L1364">
        <v>0</v>
      </c>
      <c r="M1364">
        <v>1</v>
      </c>
      <c r="N1364">
        <v>35762.14</v>
      </c>
      <c r="O1364">
        <v>0</v>
      </c>
      <c r="P1364">
        <v>0</v>
      </c>
      <c r="Q1364">
        <v>0</v>
      </c>
      <c r="R1364">
        <v>0</v>
      </c>
      <c r="S1364">
        <v>0</v>
      </c>
      <c r="T1364">
        <v>35762.14</v>
      </c>
      <c r="U1364">
        <v>0</v>
      </c>
      <c r="V1364">
        <v>0</v>
      </c>
      <c r="W1364">
        <v>35762.14</v>
      </c>
      <c r="X1364">
        <v>0</v>
      </c>
      <c r="Y1364">
        <v>0</v>
      </c>
      <c r="Z1364">
        <v>0</v>
      </c>
      <c r="AA1364">
        <v>0</v>
      </c>
      <c r="AB1364">
        <v>0</v>
      </c>
      <c r="AC1364">
        <v>0</v>
      </c>
      <c r="AD1364">
        <v>0</v>
      </c>
      <c r="AE1364">
        <v>0</v>
      </c>
      <c r="AF1364">
        <v>0</v>
      </c>
      <c r="AG1364">
        <v>0</v>
      </c>
      <c r="AH1364">
        <v>0</v>
      </c>
      <c r="AI1364">
        <v>0</v>
      </c>
      <c r="AJ1364">
        <v>35762.14</v>
      </c>
      <c r="AK1364" s="63">
        <v>0</v>
      </c>
      <c r="AL1364">
        <v>0</v>
      </c>
      <c r="AM1364">
        <v>0</v>
      </c>
      <c r="AN1364">
        <v>0</v>
      </c>
      <c r="AO1364">
        <v>0</v>
      </c>
      <c r="AP1364">
        <v>0</v>
      </c>
      <c r="AQ1364">
        <v>0</v>
      </c>
      <c r="AR1364">
        <v>0</v>
      </c>
      <c r="AS1364">
        <v>0</v>
      </c>
      <c r="AT1364">
        <v>0</v>
      </c>
    </row>
    <row r="1365" spans="1:46" x14ac:dyDescent="0.25">
      <c r="A1365" t="s">
        <v>4294</v>
      </c>
      <c r="B1365">
        <v>2004</v>
      </c>
      <c r="C1365" t="s">
        <v>4295</v>
      </c>
      <c r="D1365">
        <v>2004</v>
      </c>
      <c r="E1365" t="s">
        <v>4295</v>
      </c>
      <c r="F1365" t="s">
        <v>4270</v>
      </c>
      <c r="G1365" t="s">
        <v>4270</v>
      </c>
      <c r="H1365" t="s">
        <v>2899</v>
      </c>
      <c r="I1365" t="s">
        <v>2895</v>
      </c>
      <c r="J1365">
        <v>0</v>
      </c>
      <c r="K1365">
        <v>0</v>
      </c>
      <c r="L1365">
        <v>0</v>
      </c>
      <c r="M1365">
        <v>0</v>
      </c>
      <c r="N1365">
        <v>0</v>
      </c>
      <c r="O1365">
        <v>0</v>
      </c>
      <c r="P1365">
        <v>0</v>
      </c>
      <c r="Q1365">
        <v>0</v>
      </c>
      <c r="R1365">
        <v>0</v>
      </c>
      <c r="S1365">
        <v>0</v>
      </c>
      <c r="T1365">
        <v>0</v>
      </c>
      <c r="U1365">
        <v>0</v>
      </c>
      <c r="V1365">
        <v>0</v>
      </c>
      <c r="W1365">
        <v>0</v>
      </c>
      <c r="X1365">
        <v>0</v>
      </c>
      <c r="Y1365">
        <v>0</v>
      </c>
      <c r="Z1365">
        <v>0</v>
      </c>
      <c r="AA1365">
        <v>0</v>
      </c>
      <c r="AB1365">
        <v>0</v>
      </c>
      <c r="AC1365">
        <v>0</v>
      </c>
      <c r="AD1365">
        <v>0</v>
      </c>
      <c r="AE1365">
        <v>0</v>
      </c>
      <c r="AF1365">
        <v>0</v>
      </c>
      <c r="AG1365">
        <v>0</v>
      </c>
      <c r="AH1365">
        <v>0</v>
      </c>
      <c r="AI1365">
        <v>0</v>
      </c>
      <c r="AJ1365">
        <v>0</v>
      </c>
      <c r="AK1365" s="63">
        <v>0</v>
      </c>
      <c r="AL1365">
        <v>0</v>
      </c>
      <c r="AM1365">
        <v>0</v>
      </c>
      <c r="AN1365">
        <v>0</v>
      </c>
      <c r="AO1365">
        <v>0</v>
      </c>
      <c r="AP1365">
        <v>0</v>
      </c>
      <c r="AQ1365">
        <v>0</v>
      </c>
      <c r="AR1365">
        <v>0</v>
      </c>
      <c r="AS1365">
        <v>0</v>
      </c>
      <c r="AT1365">
        <v>3698081.22</v>
      </c>
    </row>
    <row r="1366" spans="1:46" x14ac:dyDescent="0.25">
      <c r="A1366" t="s">
        <v>4296</v>
      </c>
      <c r="B1366">
        <v>1924</v>
      </c>
      <c r="C1366" t="s">
        <v>166</v>
      </c>
      <c r="D1366">
        <v>2734</v>
      </c>
      <c r="E1366" t="s">
        <v>4297</v>
      </c>
      <c r="F1366" t="s">
        <v>2945</v>
      </c>
      <c r="G1366" t="s">
        <v>3311</v>
      </c>
      <c r="H1366" t="s">
        <v>2899</v>
      </c>
      <c r="I1366" t="s">
        <v>2895</v>
      </c>
      <c r="J1366">
        <v>0</v>
      </c>
      <c r="K1366">
        <v>0</v>
      </c>
      <c r="L1366">
        <v>0</v>
      </c>
      <c r="M1366">
        <v>1</v>
      </c>
      <c r="N1366">
        <v>4650466.05</v>
      </c>
      <c r="O1366">
        <v>990855.11</v>
      </c>
      <c r="P1366">
        <v>526089.32999999996</v>
      </c>
      <c r="Q1366">
        <v>82220.479999999996</v>
      </c>
      <c r="R1366">
        <v>0</v>
      </c>
      <c r="S1366">
        <v>0</v>
      </c>
      <c r="T1366">
        <v>6249630.9699999997</v>
      </c>
      <c r="U1366">
        <v>0</v>
      </c>
      <c r="V1366">
        <v>5767768.7400000002</v>
      </c>
      <c r="W1366">
        <v>481862.23</v>
      </c>
      <c r="X1366">
        <v>0</v>
      </c>
      <c r="Y1366">
        <v>0</v>
      </c>
      <c r="Z1366">
        <v>0</v>
      </c>
      <c r="AA1366">
        <v>0</v>
      </c>
      <c r="AB1366">
        <v>0</v>
      </c>
      <c r="AC1366">
        <v>0</v>
      </c>
      <c r="AD1366">
        <v>0</v>
      </c>
      <c r="AE1366">
        <v>0</v>
      </c>
      <c r="AF1366">
        <v>0</v>
      </c>
      <c r="AG1366">
        <v>0</v>
      </c>
      <c r="AH1366">
        <v>0</v>
      </c>
      <c r="AI1366">
        <v>0</v>
      </c>
      <c r="AJ1366">
        <v>6249630.9699999997</v>
      </c>
      <c r="AK1366" s="63">
        <v>0</v>
      </c>
      <c r="AL1366">
        <v>0</v>
      </c>
      <c r="AM1366">
        <v>0</v>
      </c>
      <c r="AN1366">
        <v>0</v>
      </c>
      <c r="AO1366">
        <v>0</v>
      </c>
      <c r="AP1366">
        <v>0</v>
      </c>
      <c r="AQ1366">
        <v>0</v>
      </c>
      <c r="AR1366">
        <v>0</v>
      </c>
      <c r="AS1366">
        <v>0</v>
      </c>
      <c r="AT1366">
        <v>0</v>
      </c>
    </row>
    <row r="1367" spans="1:46" x14ac:dyDescent="0.25">
      <c r="A1367" t="s">
        <v>4298</v>
      </c>
      <c r="B1367">
        <v>2230</v>
      </c>
      <c r="C1367" t="s">
        <v>173</v>
      </c>
      <c r="D1367">
        <v>2230</v>
      </c>
      <c r="E1367" t="s">
        <v>173</v>
      </c>
      <c r="F1367" t="s">
        <v>4270</v>
      </c>
      <c r="G1367" t="s">
        <v>4270</v>
      </c>
      <c r="H1367" t="s">
        <v>2899</v>
      </c>
      <c r="I1367" t="s">
        <v>2895</v>
      </c>
      <c r="J1367">
        <v>0</v>
      </c>
      <c r="K1367">
        <v>0</v>
      </c>
      <c r="L1367">
        <v>0</v>
      </c>
      <c r="M1367">
        <v>0</v>
      </c>
      <c r="N1367">
        <v>0</v>
      </c>
      <c r="O1367">
        <v>0</v>
      </c>
      <c r="P1367">
        <v>0</v>
      </c>
      <c r="Q1367">
        <v>0</v>
      </c>
      <c r="R1367">
        <v>0</v>
      </c>
      <c r="S1367">
        <v>0</v>
      </c>
      <c r="T1367">
        <v>0</v>
      </c>
      <c r="U1367">
        <v>0</v>
      </c>
      <c r="V1367">
        <v>0</v>
      </c>
      <c r="W1367">
        <v>0</v>
      </c>
      <c r="X1367">
        <v>0</v>
      </c>
      <c r="Y1367">
        <v>0</v>
      </c>
      <c r="Z1367">
        <v>0</v>
      </c>
      <c r="AA1367">
        <v>0</v>
      </c>
      <c r="AB1367">
        <v>0</v>
      </c>
      <c r="AC1367">
        <v>0</v>
      </c>
      <c r="AD1367">
        <v>0</v>
      </c>
      <c r="AE1367">
        <v>0</v>
      </c>
      <c r="AF1367">
        <v>0</v>
      </c>
      <c r="AG1367">
        <v>0</v>
      </c>
      <c r="AH1367">
        <v>0</v>
      </c>
      <c r="AI1367">
        <v>0</v>
      </c>
      <c r="AJ1367">
        <v>0</v>
      </c>
      <c r="AK1367" s="63">
        <v>0</v>
      </c>
      <c r="AL1367">
        <v>0</v>
      </c>
      <c r="AM1367">
        <v>0</v>
      </c>
      <c r="AN1367">
        <v>0</v>
      </c>
      <c r="AO1367">
        <v>0</v>
      </c>
      <c r="AP1367">
        <v>0</v>
      </c>
      <c r="AQ1367">
        <v>0</v>
      </c>
      <c r="AR1367">
        <v>0</v>
      </c>
      <c r="AS1367">
        <v>0</v>
      </c>
      <c r="AT1367">
        <v>164689611.28</v>
      </c>
    </row>
    <row r="1368" spans="1:46" x14ac:dyDescent="0.25">
      <c r="A1368" t="s">
        <v>4299</v>
      </c>
      <c r="B1368">
        <v>2218</v>
      </c>
      <c r="C1368" t="s">
        <v>4300</v>
      </c>
      <c r="D1368">
        <v>2218</v>
      </c>
      <c r="E1368" t="s">
        <v>4300</v>
      </c>
      <c r="F1368" t="s">
        <v>4270</v>
      </c>
      <c r="G1368" t="s">
        <v>4270</v>
      </c>
      <c r="H1368" t="s">
        <v>2899</v>
      </c>
      <c r="I1368" t="s">
        <v>2895</v>
      </c>
      <c r="J1368">
        <v>0</v>
      </c>
      <c r="K1368">
        <v>0</v>
      </c>
      <c r="L1368">
        <v>0</v>
      </c>
      <c r="M1368">
        <v>0</v>
      </c>
      <c r="N1368">
        <v>0</v>
      </c>
      <c r="O1368">
        <v>0</v>
      </c>
      <c r="P1368">
        <v>0</v>
      </c>
      <c r="Q1368">
        <v>0</v>
      </c>
      <c r="R1368">
        <v>0</v>
      </c>
      <c r="S1368">
        <v>0</v>
      </c>
      <c r="T1368">
        <v>0</v>
      </c>
      <c r="U1368">
        <v>0</v>
      </c>
      <c r="V1368">
        <v>0</v>
      </c>
      <c r="W1368">
        <v>0</v>
      </c>
      <c r="X1368">
        <v>0</v>
      </c>
      <c r="Y1368">
        <v>0</v>
      </c>
      <c r="Z1368">
        <v>0</v>
      </c>
      <c r="AA1368">
        <v>0</v>
      </c>
      <c r="AB1368">
        <v>0</v>
      </c>
      <c r="AC1368">
        <v>0</v>
      </c>
      <c r="AD1368">
        <v>0</v>
      </c>
      <c r="AE1368">
        <v>0</v>
      </c>
      <c r="AF1368">
        <v>0</v>
      </c>
      <c r="AG1368">
        <v>0</v>
      </c>
      <c r="AH1368">
        <v>0</v>
      </c>
      <c r="AI1368">
        <v>0</v>
      </c>
      <c r="AJ1368">
        <v>0</v>
      </c>
      <c r="AK1368" s="63">
        <v>0</v>
      </c>
      <c r="AL1368">
        <v>0</v>
      </c>
      <c r="AM1368">
        <v>0</v>
      </c>
      <c r="AN1368">
        <v>0</v>
      </c>
      <c r="AO1368">
        <v>0</v>
      </c>
      <c r="AP1368">
        <v>0</v>
      </c>
      <c r="AQ1368">
        <v>0</v>
      </c>
      <c r="AR1368">
        <v>0</v>
      </c>
      <c r="AS1368">
        <v>0</v>
      </c>
      <c r="AT1368">
        <v>5278515.2699999996</v>
      </c>
    </row>
    <row r="1369" spans="1:46" x14ac:dyDescent="0.25">
      <c r="A1369" t="s">
        <v>4301</v>
      </c>
      <c r="B1369">
        <v>1949</v>
      </c>
      <c r="C1369" t="s">
        <v>4302</v>
      </c>
      <c r="D1369">
        <v>1949</v>
      </c>
      <c r="E1369" t="s">
        <v>4302</v>
      </c>
      <c r="F1369" t="s">
        <v>4270</v>
      </c>
      <c r="G1369" t="s">
        <v>4270</v>
      </c>
      <c r="H1369" t="s">
        <v>2899</v>
      </c>
      <c r="I1369" t="s">
        <v>2895</v>
      </c>
      <c r="J1369">
        <v>0</v>
      </c>
      <c r="K1369">
        <v>0</v>
      </c>
      <c r="L1369">
        <v>0</v>
      </c>
      <c r="M1369">
        <v>0</v>
      </c>
      <c r="N1369">
        <v>0</v>
      </c>
      <c r="O1369">
        <v>0</v>
      </c>
      <c r="P1369">
        <v>0</v>
      </c>
      <c r="Q1369">
        <v>0</v>
      </c>
      <c r="R1369">
        <v>0</v>
      </c>
      <c r="S1369">
        <v>0</v>
      </c>
      <c r="T1369">
        <v>0</v>
      </c>
      <c r="U1369">
        <v>0</v>
      </c>
      <c r="V1369">
        <v>0</v>
      </c>
      <c r="W1369">
        <v>0</v>
      </c>
      <c r="X1369">
        <v>0</v>
      </c>
      <c r="Y1369">
        <v>0</v>
      </c>
      <c r="Z1369">
        <v>0</v>
      </c>
      <c r="AA1369">
        <v>0</v>
      </c>
      <c r="AB1369">
        <v>0</v>
      </c>
      <c r="AC1369">
        <v>0</v>
      </c>
      <c r="AD1369">
        <v>0</v>
      </c>
      <c r="AE1369">
        <v>0</v>
      </c>
      <c r="AF1369">
        <v>0</v>
      </c>
      <c r="AG1369">
        <v>0</v>
      </c>
      <c r="AH1369">
        <v>0</v>
      </c>
      <c r="AI1369">
        <v>0</v>
      </c>
      <c r="AJ1369">
        <v>0</v>
      </c>
      <c r="AK1369" s="63">
        <v>0</v>
      </c>
      <c r="AL1369">
        <v>0</v>
      </c>
      <c r="AM1369">
        <v>0</v>
      </c>
      <c r="AN1369">
        <v>0</v>
      </c>
      <c r="AO1369">
        <v>0</v>
      </c>
      <c r="AP1369">
        <v>0</v>
      </c>
      <c r="AQ1369">
        <v>0</v>
      </c>
      <c r="AR1369">
        <v>0</v>
      </c>
      <c r="AS1369">
        <v>0</v>
      </c>
      <c r="AT1369">
        <v>26109904.870000001</v>
      </c>
    </row>
    <row r="1370" spans="1:46" x14ac:dyDescent="0.25">
      <c r="A1370" t="s">
        <v>4303</v>
      </c>
      <c r="B1370">
        <v>2025</v>
      </c>
      <c r="C1370" t="s">
        <v>222</v>
      </c>
      <c r="D1370">
        <v>2025</v>
      </c>
      <c r="E1370" t="s">
        <v>222</v>
      </c>
      <c r="F1370" t="s">
        <v>4270</v>
      </c>
      <c r="G1370" t="s">
        <v>4270</v>
      </c>
      <c r="H1370" t="s">
        <v>2899</v>
      </c>
      <c r="I1370" t="s">
        <v>2895</v>
      </c>
      <c r="J1370">
        <v>0</v>
      </c>
      <c r="K1370">
        <v>0</v>
      </c>
      <c r="L1370">
        <v>0</v>
      </c>
      <c r="M1370">
        <v>0</v>
      </c>
      <c r="N1370">
        <v>0</v>
      </c>
      <c r="O1370">
        <v>0</v>
      </c>
      <c r="P1370">
        <v>0</v>
      </c>
      <c r="Q1370">
        <v>0</v>
      </c>
      <c r="R1370">
        <v>0</v>
      </c>
      <c r="S1370">
        <v>0</v>
      </c>
      <c r="T1370">
        <v>0</v>
      </c>
      <c r="U1370">
        <v>0</v>
      </c>
      <c r="V1370">
        <v>0</v>
      </c>
      <c r="W1370">
        <v>0</v>
      </c>
      <c r="X1370">
        <v>0</v>
      </c>
      <c r="Y1370">
        <v>0</v>
      </c>
      <c r="Z1370">
        <v>0</v>
      </c>
      <c r="AA1370">
        <v>0</v>
      </c>
      <c r="AB1370">
        <v>0</v>
      </c>
      <c r="AC1370">
        <v>0</v>
      </c>
      <c r="AD1370">
        <v>0</v>
      </c>
      <c r="AE1370">
        <v>0</v>
      </c>
      <c r="AF1370">
        <v>0</v>
      </c>
      <c r="AG1370">
        <v>0</v>
      </c>
      <c r="AH1370">
        <v>0</v>
      </c>
      <c r="AI1370">
        <v>0</v>
      </c>
      <c r="AJ1370">
        <v>0</v>
      </c>
      <c r="AK1370" s="63">
        <v>0</v>
      </c>
      <c r="AL1370">
        <v>0</v>
      </c>
      <c r="AM1370">
        <v>0</v>
      </c>
      <c r="AN1370">
        <v>0</v>
      </c>
      <c r="AO1370">
        <v>0</v>
      </c>
      <c r="AP1370">
        <v>0</v>
      </c>
      <c r="AQ1370">
        <v>0</v>
      </c>
      <c r="AR1370">
        <v>0</v>
      </c>
      <c r="AS1370">
        <v>0</v>
      </c>
      <c r="AT1370">
        <v>49849980.299999997</v>
      </c>
    </row>
    <row r="1371" spans="1:46" x14ac:dyDescent="0.25">
      <c r="A1371" t="s">
        <v>4304</v>
      </c>
      <c r="B1371">
        <v>2055</v>
      </c>
      <c r="C1371" t="s">
        <v>231</v>
      </c>
      <c r="D1371">
        <v>2260</v>
      </c>
      <c r="E1371" t="s">
        <v>1066</v>
      </c>
      <c r="F1371" t="s">
        <v>4305</v>
      </c>
      <c r="G1371" t="s">
        <v>4305</v>
      </c>
      <c r="H1371" t="s">
        <v>2904</v>
      </c>
      <c r="I1371" t="s">
        <v>2895</v>
      </c>
      <c r="J1371">
        <v>0</v>
      </c>
      <c r="K1371">
        <v>0</v>
      </c>
      <c r="L1371">
        <v>0</v>
      </c>
      <c r="M1371">
        <v>3</v>
      </c>
      <c r="N1371">
        <v>1156943.92</v>
      </c>
      <c r="O1371">
        <v>337340.22</v>
      </c>
      <c r="P1371">
        <v>8221.44</v>
      </c>
      <c r="Q1371">
        <v>0</v>
      </c>
      <c r="R1371">
        <v>6512</v>
      </c>
      <c r="S1371">
        <v>0</v>
      </c>
      <c r="T1371">
        <v>1509017.58</v>
      </c>
      <c r="U1371">
        <v>0</v>
      </c>
      <c r="V1371">
        <v>0</v>
      </c>
      <c r="W1371">
        <v>1509017.58</v>
      </c>
      <c r="X1371">
        <v>0</v>
      </c>
      <c r="Y1371">
        <v>0</v>
      </c>
      <c r="Z1371">
        <v>0</v>
      </c>
      <c r="AA1371">
        <v>0</v>
      </c>
      <c r="AB1371">
        <v>0</v>
      </c>
      <c r="AC1371">
        <v>0</v>
      </c>
      <c r="AD1371">
        <v>0</v>
      </c>
      <c r="AE1371">
        <v>0</v>
      </c>
      <c r="AF1371">
        <v>0</v>
      </c>
      <c r="AG1371">
        <v>0</v>
      </c>
      <c r="AH1371">
        <v>0</v>
      </c>
      <c r="AI1371">
        <v>0</v>
      </c>
      <c r="AJ1371">
        <v>1509017.58</v>
      </c>
      <c r="AK1371" s="63">
        <v>0</v>
      </c>
      <c r="AL1371">
        <v>0</v>
      </c>
      <c r="AM1371">
        <v>0</v>
      </c>
      <c r="AN1371">
        <v>0</v>
      </c>
      <c r="AO1371">
        <v>0</v>
      </c>
      <c r="AP1371">
        <v>0</v>
      </c>
      <c r="AQ1371">
        <v>0</v>
      </c>
      <c r="AR1371">
        <v>0</v>
      </c>
      <c r="AS1371">
        <v>0</v>
      </c>
      <c r="AT1371">
        <v>0</v>
      </c>
    </row>
    <row r="1372" spans="1:46" x14ac:dyDescent="0.25">
      <c r="A1372" t="s">
        <v>4306</v>
      </c>
      <c r="B1372">
        <v>2242</v>
      </c>
      <c r="C1372" t="s">
        <v>232</v>
      </c>
      <c r="D1372">
        <v>2273</v>
      </c>
      <c r="E1372" t="s">
        <v>1497</v>
      </c>
      <c r="F1372" t="s">
        <v>3310</v>
      </c>
      <c r="G1372" t="s">
        <v>3311</v>
      </c>
      <c r="H1372" t="s">
        <v>2899</v>
      </c>
      <c r="I1372" t="s">
        <v>2895</v>
      </c>
      <c r="J1372">
        <v>0</v>
      </c>
      <c r="K1372">
        <v>0</v>
      </c>
      <c r="L1372">
        <v>0</v>
      </c>
      <c r="M1372">
        <v>1</v>
      </c>
      <c r="N1372">
        <v>250978.57</v>
      </c>
      <c r="O1372">
        <v>41709.53</v>
      </c>
      <c r="P1372">
        <v>1387.52</v>
      </c>
      <c r="Q1372">
        <v>0</v>
      </c>
      <c r="R1372">
        <v>0</v>
      </c>
      <c r="S1372">
        <v>0</v>
      </c>
      <c r="T1372">
        <v>294075.62</v>
      </c>
      <c r="U1372">
        <v>0</v>
      </c>
      <c r="V1372">
        <v>52435.58</v>
      </c>
      <c r="W1372">
        <v>241640.04</v>
      </c>
      <c r="X1372">
        <v>0</v>
      </c>
      <c r="Y1372">
        <v>0</v>
      </c>
      <c r="Z1372">
        <v>0</v>
      </c>
      <c r="AA1372">
        <v>0</v>
      </c>
      <c r="AB1372">
        <v>0</v>
      </c>
      <c r="AC1372">
        <v>0</v>
      </c>
      <c r="AD1372">
        <v>0</v>
      </c>
      <c r="AE1372">
        <v>0</v>
      </c>
      <c r="AF1372">
        <v>0</v>
      </c>
      <c r="AG1372">
        <v>0</v>
      </c>
      <c r="AH1372">
        <v>0</v>
      </c>
      <c r="AI1372">
        <v>0</v>
      </c>
      <c r="AJ1372">
        <v>294075.62</v>
      </c>
      <c r="AK1372" s="63">
        <v>0</v>
      </c>
      <c r="AL1372">
        <v>0</v>
      </c>
      <c r="AM1372">
        <v>0</v>
      </c>
      <c r="AN1372">
        <v>0</v>
      </c>
      <c r="AO1372">
        <v>0</v>
      </c>
      <c r="AP1372">
        <v>0</v>
      </c>
      <c r="AQ1372">
        <v>0</v>
      </c>
      <c r="AR1372">
        <v>0</v>
      </c>
      <c r="AS1372">
        <v>0</v>
      </c>
      <c r="AT1372">
        <v>0</v>
      </c>
    </row>
    <row r="1373" spans="1:46" x14ac:dyDescent="0.25">
      <c r="A1373" t="s">
        <v>4307</v>
      </c>
      <c r="B1373">
        <v>2117</v>
      </c>
      <c r="C1373" t="s">
        <v>243</v>
      </c>
      <c r="D1373">
        <v>2117</v>
      </c>
      <c r="E1373" t="s">
        <v>243</v>
      </c>
      <c r="F1373" t="s">
        <v>4270</v>
      </c>
      <c r="G1373" t="s">
        <v>4270</v>
      </c>
      <c r="H1373" t="s">
        <v>2899</v>
      </c>
      <c r="I1373" t="s">
        <v>2895</v>
      </c>
      <c r="J1373">
        <v>0</v>
      </c>
      <c r="K1373">
        <v>0</v>
      </c>
      <c r="L1373">
        <v>0</v>
      </c>
      <c r="M1373">
        <v>0</v>
      </c>
      <c r="N1373">
        <v>0</v>
      </c>
      <c r="O1373">
        <v>0</v>
      </c>
      <c r="P1373">
        <v>0</v>
      </c>
      <c r="Q1373">
        <v>0</v>
      </c>
      <c r="R1373">
        <v>0</v>
      </c>
      <c r="S1373">
        <v>0</v>
      </c>
      <c r="T1373">
        <v>0</v>
      </c>
      <c r="U1373">
        <v>0</v>
      </c>
      <c r="V1373">
        <v>0</v>
      </c>
      <c r="W1373">
        <v>0</v>
      </c>
      <c r="X1373">
        <v>0</v>
      </c>
      <c r="Y1373">
        <v>0</v>
      </c>
      <c r="Z1373">
        <v>0</v>
      </c>
      <c r="AA1373">
        <v>0</v>
      </c>
      <c r="AB1373">
        <v>0</v>
      </c>
      <c r="AC1373">
        <v>0</v>
      </c>
      <c r="AD1373">
        <v>0</v>
      </c>
      <c r="AE1373">
        <v>0</v>
      </c>
      <c r="AF1373">
        <v>0</v>
      </c>
      <c r="AG1373">
        <v>0</v>
      </c>
      <c r="AH1373">
        <v>0</v>
      </c>
      <c r="AI1373">
        <v>0</v>
      </c>
      <c r="AJ1373">
        <v>0</v>
      </c>
      <c r="AK1373" s="63">
        <v>0</v>
      </c>
      <c r="AL1373">
        <v>0</v>
      </c>
      <c r="AM1373">
        <v>0</v>
      </c>
      <c r="AN1373">
        <v>0</v>
      </c>
      <c r="AO1373">
        <v>0</v>
      </c>
      <c r="AP1373">
        <v>0</v>
      </c>
      <c r="AQ1373">
        <v>0</v>
      </c>
      <c r="AR1373">
        <v>0</v>
      </c>
      <c r="AS1373">
        <v>0</v>
      </c>
      <c r="AT1373">
        <v>122322137.88</v>
      </c>
    </row>
    <row r="1374" spans="1:46" x14ac:dyDescent="0.25">
      <c r="A1374" t="s">
        <v>4262</v>
      </c>
      <c r="B1374">
        <v>2146</v>
      </c>
      <c r="C1374" t="s">
        <v>246</v>
      </c>
      <c r="D1374">
        <v>4544</v>
      </c>
      <c r="E1374" t="s">
        <v>1564</v>
      </c>
      <c r="F1374" t="s">
        <v>2892</v>
      </c>
      <c r="G1374" t="s">
        <v>2903</v>
      </c>
      <c r="H1374" t="s">
        <v>2894</v>
      </c>
      <c r="I1374" t="s">
        <v>2895</v>
      </c>
      <c r="J1374">
        <v>6.9655130947959396</v>
      </c>
      <c r="K1374">
        <v>0</v>
      </c>
      <c r="L1374">
        <v>0</v>
      </c>
      <c r="M1374">
        <v>2</v>
      </c>
      <c r="N1374">
        <v>519911.89121727197</v>
      </c>
      <c r="O1374">
        <v>292268.02012416697</v>
      </c>
      <c r="P1374">
        <v>30045.161980266799</v>
      </c>
      <c r="Q1374">
        <v>3153.7045949891599</v>
      </c>
      <c r="R1374">
        <v>7258.5697243496998</v>
      </c>
      <c r="S1374">
        <v>3020.0946422510501</v>
      </c>
      <c r="T1374">
        <v>808586.95</v>
      </c>
      <c r="U1374">
        <v>44050.397641044299</v>
      </c>
      <c r="V1374">
        <v>763810.78634463903</v>
      </c>
      <c r="W1374">
        <v>88826.561296405605</v>
      </c>
      <c r="X1374">
        <v>0</v>
      </c>
      <c r="Y1374">
        <v>0</v>
      </c>
      <c r="Z1374">
        <v>0</v>
      </c>
      <c r="AA1374">
        <v>0</v>
      </c>
      <c r="AB1374">
        <v>0</v>
      </c>
      <c r="AC1374">
        <v>735.32796963226099</v>
      </c>
      <c r="AD1374">
        <v>2284.7666726187799</v>
      </c>
      <c r="AE1374">
        <v>0</v>
      </c>
      <c r="AF1374">
        <v>0</v>
      </c>
      <c r="AG1374">
        <v>0</v>
      </c>
      <c r="AH1374">
        <v>0</v>
      </c>
      <c r="AI1374">
        <v>0</v>
      </c>
      <c r="AJ1374">
        <v>855657.44228329603</v>
      </c>
      <c r="AK1374" s="63">
        <v>122841.98315879601</v>
      </c>
      <c r="AL1374">
        <v>0</v>
      </c>
      <c r="AM1374">
        <v>0</v>
      </c>
      <c r="AN1374">
        <v>0</v>
      </c>
      <c r="AO1374">
        <v>0</v>
      </c>
      <c r="AP1374">
        <v>0</v>
      </c>
      <c r="AQ1374">
        <v>0</v>
      </c>
      <c r="AR1374">
        <v>0</v>
      </c>
      <c r="AS1374">
        <v>0</v>
      </c>
      <c r="AT1374">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385"/>
  <sheetViews>
    <sheetView zoomScale="80" zoomScaleNormal="80" workbookViewId="0">
      <pane xSplit="5" ySplit="1" topLeftCell="H1345" activePane="bottomRight" state="frozen"/>
      <selection pane="topRight" activeCell="F1" sqref="F1"/>
      <selection pane="bottomLeft" activeCell="A2" sqref="A2"/>
      <selection pane="bottomRight" activeCell="A1366" sqref="A1366:XFD1366"/>
    </sheetView>
  </sheetViews>
  <sheetFormatPr defaultRowHeight="15" x14ac:dyDescent="0.25"/>
  <cols>
    <col min="5" max="5" width="24.140625" customWidth="1"/>
    <col min="14" max="17" width="16.28515625" style="94" bestFit="1" customWidth="1"/>
    <col min="18" max="18" width="17.28515625" style="94" bestFit="1" customWidth="1"/>
    <col min="19" max="20" width="16.28515625" style="94" bestFit="1" customWidth="1"/>
    <col min="21" max="22" width="17.28515625" style="94" bestFit="1" customWidth="1"/>
    <col min="23" max="23" width="16.28515625" style="94" bestFit="1" customWidth="1"/>
    <col min="24" max="25" width="9.28515625" style="94" bestFit="1" customWidth="1"/>
    <col min="26" max="26" width="13.42578125" style="94" bestFit="1" customWidth="1"/>
    <col min="27" max="27" width="16.28515625" style="94" bestFit="1" customWidth="1"/>
    <col min="28" max="28" width="15.140625" style="94" bestFit="1" customWidth="1"/>
    <col min="29" max="29" width="16.28515625" style="94" bestFit="1" customWidth="1"/>
    <col min="30" max="30" width="15.140625" style="94" bestFit="1" customWidth="1"/>
    <col min="31" max="35" width="9.28515625" style="94" bestFit="1" customWidth="1"/>
    <col min="36" max="36" width="17.42578125" style="94" bestFit="1" customWidth="1"/>
    <col min="37" max="37" width="16.28515625" style="70" bestFit="1" customWidth="1"/>
  </cols>
  <sheetData>
    <row r="1" spans="1:46" x14ac:dyDescent="0.25">
      <c r="A1" t="s">
        <v>2845</v>
      </c>
      <c r="B1" t="s">
        <v>2846</v>
      </c>
      <c r="C1" t="s">
        <v>1871</v>
      </c>
      <c r="D1" t="s">
        <v>2847</v>
      </c>
      <c r="E1" t="s">
        <v>250</v>
      </c>
      <c r="F1" t="s">
        <v>2848</v>
      </c>
      <c r="G1" t="s">
        <v>2849</v>
      </c>
      <c r="H1" t="s">
        <v>2850</v>
      </c>
      <c r="I1" t="s">
        <v>2851</v>
      </c>
      <c r="J1" t="s">
        <v>2852</v>
      </c>
      <c r="K1" t="s">
        <v>2853</v>
      </c>
      <c r="L1" t="s">
        <v>2854</v>
      </c>
      <c r="M1" t="s">
        <v>2855</v>
      </c>
      <c r="N1" s="94" t="s">
        <v>2856</v>
      </c>
      <c r="O1" s="94" t="s">
        <v>2857</v>
      </c>
      <c r="P1" s="94" t="s">
        <v>2858</v>
      </c>
      <c r="Q1" s="94" t="s">
        <v>2859</v>
      </c>
      <c r="R1" s="94" t="s">
        <v>2860</v>
      </c>
      <c r="S1" s="94" t="s">
        <v>2861</v>
      </c>
      <c r="T1" s="94" t="s">
        <v>2862</v>
      </c>
      <c r="U1" s="94" t="s">
        <v>2863</v>
      </c>
      <c r="V1" s="94" t="s">
        <v>2864</v>
      </c>
      <c r="W1" s="94" t="s">
        <v>2865</v>
      </c>
      <c r="X1" s="94" t="s">
        <v>2866</v>
      </c>
      <c r="Y1" s="94" t="s">
        <v>2867</v>
      </c>
      <c r="Z1" s="94" t="s">
        <v>2868</v>
      </c>
      <c r="AA1" s="94" t="s">
        <v>2869</v>
      </c>
      <c r="AB1" s="94" t="s">
        <v>2870</v>
      </c>
      <c r="AC1" s="94" t="s">
        <v>2871</v>
      </c>
      <c r="AD1" s="94" t="s">
        <v>2872</v>
      </c>
      <c r="AE1" s="94" t="s">
        <v>2873</v>
      </c>
      <c r="AF1" s="94" t="s">
        <v>2874</v>
      </c>
      <c r="AG1" s="94" t="s">
        <v>2875</v>
      </c>
      <c r="AH1" s="94" t="s">
        <v>2876</v>
      </c>
      <c r="AI1" s="94" t="s">
        <v>2877</v>
      </c>
      <c r="AJ1" s="94" t="s">
        <v>2878</v>
      </c>
      <c r="AK1" s="70" t="s">
        <v>2879</v>
      </c>
      <c r="AL1" t="s">
        <v>2880</v>
      </c>
      <c r="AM1" t="s">
        <v>2881</v>
      </c>
      <c r="AN1" t="s">
        <v>2882</v>
      </c>
      <c r="AO1" t="s">
        <v>2883</v>
      </c>
      <c r="AP1" t="s">
        <v>2884</v>
      </c>
      <c r="AQ1" t="s">
        <v>2885</v>
      </c>
      <c r="AR1" t="s">
        <v>2886</v>
      </c>
      <c r="AS1" t="s">
        <v>2887</v>
      </c>
      <c r="AT1" t="s">
        <v>2888</v>
      </c>
    </row>
    <row r="2" spans="1:46" x14ac:dyDescent="0.25">
      <c r="A2" t="s">
        <v>2891</v>
      </c>
      <c r="B2">
        <v>2063</v>
      </c>
      <c r="C2" t="s">
        <v>6</v>
      </c>
      <c r="D2">
        <v>498</v>
      </c>
      <c r="E2" t="s">
        <v>251</v>
      </c>
      <c r="F2" t="s">
        <v>2892</v>
      </c>
      <c r="G2" t="s">
        <v>2893</v>
      </c>
      <c r="H2" t="s">
        <v>2894</v>
      </c>
      <c r="I2" t="s">
        <v>2895</v>
      </c>
      <c r="J2">
        <v>5.3363636363609999</v>
      </c>
      <c r="K2">
        <v>0</v>
      </c>
      <c r="L2">
        <v>0</v>
      </c>
      <c r="M2">
        <v>2</v>
      </c>
      <c r="N2" s="94">
        <v>35599.607447032802</v>
      </c>
      <c r="O2" s="94">
        <v>6376.4754749390404</v>
      </c>
      <c r="P2" s="94">
        <v>29134.930190409999</v>
      </c>
      <c r="Q2" s="94">
        <v>11562.255736518</v>
      </c>
      <c r="R2" s="94">
        <v>52594.697973223403</v>
      </c>
      <c r="S2" s="94">
        <v>25130.676968951098</v>
      </c>
      <c r="T2" s="94">
        <v>0</v>
      </c>
      <c r="U2" s="94">
        <v>135267.96682212301</v>
      </c>
      <c r="V2" s="94">
        <v>114504.88343814699</v>
      </c>
      <c r="W2" s="94">
        <v>20763.083383975802</v>
      </c>
      <c r="X2" s="94">
        <v>0</v>
      </c>
      <c r="Y2" s="94">
        <v>0</v>
      </c>
      <c r="Z2" s="94">
        <v>0</v>
      </c>
      <c r="AA2" s="94">
        <v>0</v>
      </c>
      <c r="AB2" s="94">
        <v>0</v>
      </c>
      <c r="AC2" s="94">
        <v>24993.346632819601</v>
      </c>
      <c r="AD2" s="94">
        <v>137.33033613140299</v>
      </c>
      <c r="AE2" s="94">
        <v>0</v>
      </c>
      <c r="AF2" s="94">
        <v>0</v>
      </c>
      <c r="AG2" s="94">
        <v>0</v>
      </c>
      <c r="AH2" s="94">
        <v>0</v>
      </c>
      <c r="AI2" s="94">
        <v>0</v>
      </c>
      <c r="AJ2" s="94">
        <v>160398.64379107399</v>
      </c>
      <c r="AK2" s="70">
        <v>30057.6674906761</v>
      </c>
      <c r="AL2">
        <v>190.744012474941</v>
      </c>
      <c r="AM2">
        <v>87986.683412978906</v>
      </c>
      <c r="AN2">
        <v>30057.6674906761</v>
      </c>
      <c r="AO2">
        <v>30057.6674906761</v>
      </c>
      <c r="AP2">
        <v>190.744012474941</v>
      </c>
      <c r="AQ2">
        <v>87986.683412978906</v>
      </c>
      <c r="AR2">
        <v>30057.6674906761</v>
      </c>
      <c r="AS2">
        <v>30057.6674906761</v>
      </c>
      <c r="AT2">
        <v>0</v>
      </c>
    </row>
    <row r="3" spans="1:46" x14ac:dyDescent="0.25">
      <c r="A3" t="s">
        <v>2898</v>
      </c>
      <c r="B3">
        <v>2063</v>
      </c>
      <c r="C3" t="s">
        <v>6</v>
      </c>
      <c r="D3">
        <v>2063</v>
      </c>
      <c r="E3" t="s">
        <v>6</v>
      </c>
      <c r="F3" t="s">
        <v>1871</v>
      </c>
      <c r="G3" t="s">
        <v>1871</v>
      </c>
      <c r="H3" t="s">
        <v>2899</v>
      </c>
      <c r="I3" t="s">
        <v>2895</v>
      </c>
      <c r="J3">
        <v>14.092568771024</v>
      </c>
      <c r="K3">
        <v>1</v>
      </c>
      <c r="L3">
        <v>1</v>
      </c>
      <c r="M3">
        <v>2</v>
      </c>
      <c r="N3" s="94">
        <v>94013.442552967201</v>
      </c>
      <c r="O3" s="94">
        <v>16839.354525061</v>
      </c>
      <c r="P3" s="94">
        <v>76941.159809589997</v>
      </c>
      <c r="Q3" s="94">
        <v>30534.254263481998</v>
      </c>
      <c r="R3" s="94">
        <v>138895.03202677699</v>
      </c>
      <c r="S3" s="94">
        <v>66366.503031048996</v>
      </c>
      <c r="T3" s="94">
        <v>0</v>
      </c>
      <c r="U3" s="94">
        <v>357223.24317787698</v>
      </c>
      <c r="V3" s="94">
        <v>302390.92656185298</v>
      </c>
      <c r="W3" s="94">
        <v>54832.316616024204</v>
      </c>
      <c r="X3" s="94">
        <v>0</v>
      </c>
      <c r="Y3" s="94">
        <v>0</v>
      </c>
      <c r="Z3" s="94">
        <v>0</v>
      </c>
      <c r="AA3" s="94">
        <v>0</v>
      </c>
      <c r="AB3" s="94">
        <v>0</v>
      </c>
      <c r="AC3" s="94">
        <v>66003.833367180399</v>
      </c>
      <c r="AD3" s="94">
        <v>362.66966386859701</v>
      </c>
      <c r="AE3" s="94">
        <v>0</v>
      </c>
      <c r="AF3" s="94">
        <v>0</v>
      </c>
      <c r="AG3" s="94">
        <v>0</v>
      </c>
      <c r="AH3" s="94">
        <v>0</v>
      </c>
      <c r="AI3" s="94">
        <v>0</v>
      </c>
      <c r="AJ3" s="94">
        <v>423589.74620892602</v>
      </c>
      <c r="AK3" s="70">
        <v>30057.6674906761</v>
      </c>
      <c r="AL3">
        <v>190.744012474941</v>
      </c>
      <c r="AM3">
        <v>87986.683412978906</v>
      </c>
      <c r="AN3">
        <v>30057.6674906761</v>
      </c>
      <c r="AO3">
        <v>30057.6674906761</v>
      </c>
      <c r="AP3">
        <v>682.10272323868298</v>
      </c>
      <c r="AQ3">
        <v>37523.222275875101</v>
      </c>
      <c r="AR3">
        <v>30057.6674906761</v>
      </c>
      <c r="AS3">
        <v>30057.6674906761</v>
      </c>
      <c r="AT3">
        <v>0</v>
      </c>
    </row>
    <row r="4" spans="1:46" x14ac:dyDescent="0.25">
      <c r="A4" t="s">
        <v>2901</v>
      </c>
      <c r="B4">
        <v>2113</v>
      </c>
      <c r="C4" t="s">
        <v>8</v>
      </c>
      <c r="D4">
        <v>707</v>
      </c>
      <c r="E4" t="s">
        <v>252</v>
      </c>
      <c r="F4" t="s">
        <v>2892</v>
      </c>
      <c r="G4" t="s">
        <v>2893</v>
      </c>
      <c r="H4" t="s">
        <v>2894</v>
      </c>
      <c r="I4" t="s">
        <v>2895</v>
      </c>
      <c r="J4">
        <v>172.249999999973</v>
      </c>
      <c r="K4">
        <v>2</v>
      </c>
      <c r="L4">
        <v>1</v>
      </c>
      <c r="M4">
        <v>2</v>
      </c>
      <c r="N4" s="94">
        <v>1438130.5426023901</v>
      </c>
      <c r="O4" s="94">
        <v>253578.43870864101</v>
      </c>
      <c r="P4" s="94">
        <v>540391.64643527602</v>
      </c>
      <c r="Q4" s="94">
        <v>143938.71994171001</v>
      </c>
      <c r="R4" s="94">
        <v>585136.79838633095</v>
      </c>
      <c r="S4" s="94">
        <v>90954.428696560193</v>
      </c>
      <c r="T4" s="94">
        <v>1479720.38</v>
      </c>
      <c r="U4" s="94">
        <v>1481455.7660743501</v>
      </c>
      <c r="V4" s="94">
        <v>2504561.1469763098</v>
      </c>
      <c r="W4" s="94">
        <v>456614.99909803702</v>
      </c>
      <c r="X4" s="94">
        <v>0</v>
      </c>
      <c r="Y4" s="94">
        <v>0</v>
      </c>
      <c r="Z4" s="94">
        <v>0</v>
      </c>
      <c r="AA4" s="94">
        <v>0</v>
      </c>
      <c r="AB4" s="94">
        <v>0</v>
      </c>
      <c r="AC4" s="94">
        <v>90954.428696560193</v>
      </c>
      <c r="AD4" s="94">
        <v>0</v>
      </c>
      <c r="AE4" s="94">
        <v>0</v>
      </c>
      <c r="AF4" s="94">
        <v>0</v>
      </c>
      <c r="AG4" s="94">
        <v>0</v>
      </c>
      <c r="AH4" s="94">
        <v>0</v>
      </c>
      <c r="AI4" s="94">
        <v>0</v>
      </c>
      <c r="AJ4" s="94">
        <v>3052130.5747709102</v>
      </c>
      <c r="AK4" s="70">
        <v>17719.190564710501</v>
      </c>
      <c r="AL4">
        <v>190.744012474941</v>
      </c>
      <c r="AM4">
        <v>87986.683412978906</v>
      </c>
      <c r="AN4">
        <v>17719.190564710501</v>
      </c>
      <c r="AO4">
        <v>25049.750609758001</v>
      </c>
      <c r="AP4">
        <v>190.744012474941</v>
      </c>
      <c r="AQ4">
        <v>87986.683412978906</v>
      </c>
      <c r="AR4">
        <v>17719.190564710501</v>
      </c>
      <c r="AS4">
        <v>17719.190564710501</v>
      </c>
      <c r="AT4">
        <v>0</v>
      </c>
    </row>
    <row r="5" spans="1:46" x14ac:dyDescent="0.25">
      <c r="A5" t="s">
        <v>2902</v>
      </c>
      <c r="B5">
        <v>2113</v>
      </c>
      <c r="C5" t="s">
        <v>8</v>
      </c>
      <c r="D5">
        <v>708</v>
      </c>
      <c r="E5" t="s">
        <v>253</v>
      </c>
      <c r="F5" t="s">
        <v>2892</v>
      </c>
      <c r="G5" t="s">
        <v>2903</v>
      </c>
      <c r="H5" t="s">
        <v>2904</v>
      </c>
      <c r="I5" t="s">
        <v>2895</v>
      </c>
      <c r="J5">
        <v>84.029309034682996</v>
      </c>
      <c r="K5">
        <v>1</v>
      </c>
      <c r="L5">
        <v>1</v>
      </c>
      <c r="M5">
        <v>2</v>
      </c>
      <c r="N5" s="94">
        <v>1001282.09739761</v>
      </c>
      <c r="O5" s="94">
        <v>304467.67129135801</v>
      </c>
      <c r="P5" s="94">
        <v>364141.03356472403</v>
      </c>
      <c r="Q5" s="94">
        <v>70218.120058290297</v>
      </c>
      <c r="R5" s="94">
        <v>320433.70161366899</v>
      </c>
      <c r="S5" s="94">
        <v>44370.6113034398</v>
      </c>
      <c r="T5" s="94">
        <v>1337838.97</v>
      </c>
      <c r="U5" s="94">
        <v>722703.65392565401</v>
      </c>
      <c r="V5" s="94">
        <v>1802806.15302369</v>
      </c>
      <c r="W5" s="94">
        <v>257736.47090196301</v>
      </c>
      <c r="X5" s="94">
        <v>0</v>
      </c>
      <c r="Y5" s="94">
        <v>0</v>
      </c>
      <c r="Z5" s="94">
        <v>0</v>
      </c>
      <c r="AA5" s="94">
        <v>0</v>
      </c>
      <c r="AB5" s="94">
        <v>0</v>
      </c>
      <c r="AC5" s="94">
        <v>44370.6113034398</v>
      </c>
      <c r="AD5" s="94">
        <v>0</v>
      </c>
      <c r="AE5" s="94">
        <v>0</v>
      </c>
      <c r="AF5" s="94">
        <v>0</v>
      </c>
      <c r="AG5" s="94">
        <v>0</v>
      </c>
      <c r="AH5" s="94">
        <v>0</v>
      </c>
      <c r="AI5" s="94">
        <v>0</v>
      </c>
      <c r="AJ5" s="94">
        <v>2104913.2352290899</v>
      </c>
      <c r="AK5" s="70">
        <v>25049.750609758001</v>
      </c>
      <c r="AL5">
        <v>190.744012474941</v>
      </c>
      <c r="AM5">
        <v>87986.683412978906</v>
      </c>
      <c r="AN5">
        <v>17719.190564710501</v>
      </c>
      <c r="AO5">
        <v>25049.750609758001</v>
      </c>
      <c r="AP5">
        <v>190.744012474941</v>
      </c>
      <c r="AQ5">
        <v>78964.723731455393</v>
      </c>
      <c r="AR5">
        <v>25049.750609758001</v>
      </c>
      <c r="AS5">
        <v>25049.750609758001</v>
      </c>
      <c r="AT5">
        <v>0</v>
      </c>
    </row>
    <row r="6" spans="1:46" x14ac:dyDescent="0.25">
      <c r="A6" t="s">
        <v>2905</v>
      </c>
      <c r="B6">
        <v>1899</v>
      </c>
      <c r="C6" t="s">
        <v>10</v>
      </c>
      <c r="D6">
        <v>17</v>
      </c>
      <c r="E6" t="s">
        <v>254</v>
      </c>
      <c r="F6" t="s">
        <v>2906</v>
      </c>
      <c r="G6" t="s">
        <v>2907</v>
      </c>
      <c r="H6" t="s">
        <v>2904</v>
      </c>
      <c r="I6" t="s">
        <v>2895</v>
      </c>
      <c r="J6">
        <v>780.02578390257599</v>
      </c>
      <c r="K6">
        <v>1</v>
      </c>
      <c r="L6">
        <v>1</v>
      </c>
      <c r="M6">
        <v>1</v>
      </c>
      <c r="N6" s="94">
        <v>4008388.87</v>
      </c>
      <c r="O6" s="94">
        <v>1324682.45</v>
      </c>
      <c r="P6" s="94">
        <v>1909091.97</v>
      </c>
      <c r="Q6" s="94">
        <v>602363.37</v>
      </c>
      <c r="R6" s="94">
        <v>1225875.04</v>
      </c>
      <c r="S6" s="94">
        <v>254823</v>
      </c>
      <c r="T6" s="94">
        <v>3115627.29</v>
      </c>
      <c r="U6" s="94">
        <v>5954774.4100000001</v>
      </c>
      <c r="V6" s="94">
        <v>8216227.4299999997</v>
      </c>
      <c r="W6" s="94">
        <v>854174.27</v>
      </c>
      <c r="X6" s="94">
        <v>0</v>
      </c>
      <c r="Y6" s="94">
        <v>0</v>
      </c>
      <c r="Z6" s="94">
        <v>0</v>
      </c>
      <c r="AA6" s="94">
        <v>0</v>
      </c>
      <c r="AB6" s="94">
        <v>0</v>
      </c>
      <c r="AC6" s="94">
        <v>254823</v>
      </c>
      <c r="AD6" s="94">
        <v>0</v>
      </c>
      <c r="AE6" s="94">
        <v>0</v>
      </c>
      <c r="AF6" s="94">
        <v>0</v>
      </c>
      <c r="AG6" s="94">
        <v>0</v>
      </c>
      <c r="AH6" s="94">
        <v>0</v>
      </c>
      <c r="AI6" s="94">
        <v>0</v>
      </c>
      <c r="AJ6" s="94">
        <v>9325224.6999999993</v>
      </c>
      <c r="AK6" s="70">
        <v>11955.021093462599</v>
      </c>
      <c r="AL6">
        <v>190.744012474941</v>
      </c>
      <c r="AM6">
        <v>87986.683412978906</v>
      </c>
      <c r="AN6">
        <v>11955.021093462599</v>
      </c>
      <c r="AO6">
        <v>11955.021093462599</v>
      </c>
      <c r="AP6">
        <v>190.744012474941</v>
      </c>
      <c r="AQ6">
        <v>53040.848925755003</v>
      </c>
      <c r="AR6">
        <v>11955.021093462599</v>
      </c>
      <c r="AS6">
        <v>11955.021093462599</v>
      </c>
      <c r="AT6">
        <v>0</v>
      </c>
    </row>
    <row r="7" spans="1:46" x14ac:dyDescent="0.25">
      <c r="A7" t="s">
        <v>2908</v>
      </c>
      <c r="B7">
        <v>2252</v>
      </c>
      <c r="C7" t="s">
        <v>12</v>
      </c>
      <c r="D7">
        <v>1208</v>
      </c>
      <c r="E7" t="s">
        <v>255</v>
      </c>
      <c r="F7" t="s">
        <v>2892</v>
      </c>
      <c r="G7" t="s">
        <v>2893</v>
      </c>
      <c r="H7" t="s">
        <v>2894</v>
      </c>
      <c r="I7" t="s">
        <v>2895</v>
      </c>
      <c r="J7">
        <v>285.87010087651697</v>
      </c>
      <c r="K7">
        <v>1</v>
      </c>
      <c r="L7">
        <v>1</v>
      </c>
      <c r="M7">
        <v>1</v>
      </c>
      <c r="N7" s="94">
        <v>1775697.04</v>
      </c>
      <c r="O7" s="94">
        <v>442715.01637481299</v>
      </c>
      <c r="P7" s="94">
        <v>440499.95402985997</v>
      </c>
      <c r="Q7" s="94">
        <v>194044.228803926</v>
      </c>
      <c r="R7" s="94">
        <v>853942.52412388101</v>
      </c>
      <c r="S7" s="94">
        <v>222411.51292062001</v>
      </c>
      <c r="T7" s="94">
        <v>3132182.36</v>
      </c>
      <c r="U7" s="94">
        <v>574716.40333248</v>
      </c>
      <c r="V7" s="94">
        <v>3064547.0772641301</v>
      </c>
      <c r="W7" s="94">
        <v>642351.68606835301</v>
      </c>
      <c r="X7" s="94">
        <v>0</v>
      </c>
      <c r="Y7" s="94">
        <v>0</v>
      </c>
      <c r="Z7" s="94">
        <v>0</v>
      </c>
      <c r="AA7" s="94">
        <v>0</v>
      </c>
      <c r="AB7" s="94">
        <v>0</v>
      </c>
      <c r="AC7" s="94">
        <v>117795.14417806899</v>
      </c>
      <c r="AD7" s="94">
        <v>104616.36874255</v>
      </c>
      <c r="AE7" s="94">
        <v>0</v>
      </c>
      <c r="AF7" s="94">
        <v>0</v>
      </c>
      <c r="AG7" s="94">
        <v>0</v>
      </c>
      <c r="AH7" s="94">
        <v>0</v>
      </c>
      <c r="AI7" s="94">
        <v>0</v>
      </c>
      <c r="AJ7" s="94">
        <v>3929310.2762531</v>
      </c>
      <c r="AK7" s="70">
        <v>13745.090039865299</v>
      </c>
      <c r="AL7">
        <v>190.744012474941</v>
      </c>
      <c r="AM7">
        <v>87986.683412978906</v>
      </c>
      <c r="AN7">
        <v>2788.4270296508698</v>
      </c>
      <c r="AO7">
        <v>19098.0526747726</v>
      </c>
      <c r="AP7">
        <v>190.744012474941</v>
      </c>
      <c r="AQ7">
        <v>87986.683412978906</v>
      </c>
      <c r="AR7">
        <v>13745.090039865299</v>
      </c>
      <c r="AS7">
        <v>13745.090039865299</v>
      </c>
      <c r="AT7">
        <v>0</v>
      </c>
    </row>
    <row r="8" spans="1:46" x14ac:dyDescent="0.25">
      <c r="A8" t="s">
        <v>2909</v>
      </c>
      <c r="B8">
        <v>2252</v>
      </c>
      <c r="C8" t="s">
        <v>12</v>
      </c>
      <c r="D8">
        <v>1210</v>
      </c>
      <c r="E8" t="s">
        <v>256</v>
      </c>
      <c r="F8" t="s">
        <v>2892</v>
      </c>
      <c r="G8" t="s">
        <v>2903</v>
      </c>
      <c r="H8" t="s">
        <v>2904</v>
      </c>
      <c r="I8" t="s">
        <v>2895</v>
      </c>
      <c r="J8">
        <v>234.690327864446</v>
      </c>
      <c r="K8">
        <v>1</v>
      </c>
      <c r="L8">
        <v>2</v>
      </c>
      <c r="M8">
        <v>1</v>
      </c>
      <c r="N8" s="94">
        <v>1881578.77</v>
      </c>
      <c r="O8" s="94">
        <v>688666.73466836906</v>
      </c>
      <c r="P8" s="94">
        <v>520869.90024921799</v>
      </c>
      <c r="Q8" s="94">
        <v>159304.18584722301</v>
      </c>
      <c r="R8" s="94">
        <v>1049115.82250175</v>
      </c>
      <c r="S8" s="94">
        <v>182592.83054828801</v>
      </c>
      <c r="T8" s="94">
        <v>3827711.39</v>
      </c>
      <c r="U8" s="94">
        <v>471824.02326655801</v>
      </c>
      <c r="V8" s="94">
        <v>3430728.9888589298</v>
      </c>
      <c r="W8" s="94">
        <v>868806.42440762802</v>
      </c>
      <c r="X8" s="94">
        <v>0</v>
      </c>
      <c r="Y8" s="94">
        <v>0</v>
      </c>
      <c r="Z8" s="94">
        <v>0</v>
      </c>
      <c r="AA8" s="94">
        <v>0</v>
      </c>
      <c r="AB8" s="94">
        <v>0</v>
      </c>
      <c r="AC8" s="94">
        <v>96706.094562622093</v>
      </c>
      <c r="AD8" s="94">
        <v>85886.735985665393</v>
      </c>
      <c r="AE8" s="94">
        <v>0</v>
      </c>
      <c r="AF8" s="94">
        <v>0</v>
      </c>
      <c r="AG8" s="94">
        <v>0</v>
      </c>
      <c r="AH8" s="94">
        <v>0</v>
      </c>
      <c r="AI8" s="94">
        <v>0</v>
      </c>
      <c r="AJ8" s="94">
        <v>4482128.24381484</v>
      </c>
      <c r="AK8" s="70">
        <v>19098.0526747726</v>
      </c>
      <c r="AL8">
        <v>190.744012474941</v>
      </c>
      <c r="AM8">
        <v>87986.683412978906</v>
      </c>
      <c r="AN8">
        <v>2788.4270296508698</v>
      </c>
      <c r="AO8">
        <v>19098.0526747726</v>
      </c>
      <c r="AP8">
        <v>190.744012474941</v>
      </c>
      <c r="AQ8">
        <v>78964.723731455393</v>
      </c>
      <c r="AR8">
        <v>19098.0526747726</v>
      </c>
      <c r="AS8">
        <v>19098.0526747726</v>
      </c>
      <c r="AT8">
        <v>0</v>
      </c>
    </row>
    <row r="9" spans="1:46" x14ac:dyDescent="0.25">
      <c r="A9" t="s">
        <v>2910</v>
      </c>
      <c r="B9">
        <v>2252</v>
      </c>
      <c r="C9" t="s">
        <v>12</v>
      </c>
      <c r="D9">
        <v>1209</v>
      </c>
      <c r="E9" t="s">
        <v>257</v>
      </c>
      <c r="F9" t="s">
        <v>2892</v>
      </c>
      <c r="G9" t="s">
        <v>2911</v>
      </c>
      <c r="H9" t="s">
        <v>2894</v>
      </c>
      <c r="I9" t="s">
        <v>2895</v>
      </c>
      <c r="J9">
        <v>195.236104585356</v>
      </c>
      <c r="K9">
        <v>1</v>
      </c>
      <c r="L9">
        <v>1</v>
      </c>
      <c r="M9">
        <v>1</v>
      </c>
      <c r="N9" s="94">
        <v>1109941.56</v>
      </c>
      <c r="O9" s="94">
        <v>428262.07015706802</v>
      </c>
      <c r="P9" s="94">
        <v>315005.59712680598</v>
      </c>
      <c r="Q9" s="94">
        <v>132523.26575178499</v>
      </c>
      <c r="R9" s="94">
        <v>451810.24465567298</v>
      </c>
      <c r="S9" s="94">
        <v>151896.81349821901</v>
      </c>
      <c r="T9" s="94">
        <v>2045037.92</v>
      </c>
      <c r="U9" s="94">
        <v>392504.81769133097</v>
      </c>
      <c r="V9" s="94">
        <v>2130239.2842714302</v>
      </c>
      <c r="W9" s="94">
        <v>307303.45341989899</v>
      </c>
      <c r="X9" s="94">
        <v>0</v>
      </c>
      <c r="Y9" s="94">
        <v>0</v>
      </c>
      <c r="Z9" s="94">
        <v>0</v>
      </c>
      <c r="AA9" s="94">
        <v>0</v>
      </c>
      <c r="AB9" s="94">
        <v>0</v>
      </c>
      <c r="AC9" s="94">
        <v>80448.654888643505</v>
      </c>
      <c r="AD9" s="94">
        <v>71448.158609575607</v>
      </c>
      <c r="AE9" s="94">
        <v>0</v>
      </c>
      <c r="AF9" s="94">
        <v>0</v>
      </c>
      <c r="AG9" s="94">
        <v>0</v>
      </c>
      <c r="AH9" s="94">
        <v>0</v>
      </c>
      <c r="AI9" s="94">
        <v>0</v>
      </c>
      <c r="AJ9" s="94">
        <v>2589439.5511895502</v>
      </c>
      <c r="AK9" s="70">
        <v>13263.118298170401</v>
      </c>
      <c r="AL9">
        <v>190.744012474941</v>
      </c>
      <c r="AM9">
        <v>87986.683412978906</v>
      </c>
      <c r="AN9">
        <v>2788.4270296508698</v>
      </c>
      <c r="AO9">
        <v>19098.0526747726</v>
      </c>
      <c r="AP9">
        <v>4583.8562208211697</v>
      </c>
      <c r="AQ9">
        <v>22363.4717498301</v>
      </c>
      <c r="AR9">
        <v>13263.118298170401</v>
      </c>
      <c r="AS9">
        <v>13263.118298170401</v>
      </c>
      <c r="AT9">
        <v>0</v>
      </c>
    </row>
    <row r="10" spans="1:46" x14ac:dyDescent="0.25">
      <c r="A10" t="s">
        <v>2912</v>
      </c>
      <c r="B10">
        <v>2252</v>
      </c>
      <c r="C10" t="s">
        <v>12</v>
      </c>
      <c r="D10">
        <v>2252</v>
      </c>
      <c r="E10" t="s">
        <v>12</v>
      </c>
      <c r="F10" t="s">
        <v>1871</v>
      </c>
      <c r="G10" t="s">
        <v>1871</v>
      </c>
      <c r="H10" t="s">
        <v>2899</v>
      </c>
      <c r="I10" t="s">
        <v>2895</v>
      </c>
      <c r="J10">
        <v>6.419117647058</v>
      </c>
      <c r="K10">
        <v>0</v>
      </c>
      <c r="L10">
        <v>0</v>
      </c>
      <c r="M10">
        <v>1</v>
      </c>
      <c r="N10" s="94">
        <v>0</v>
      </c>
      <c r="O10" s="94">
        <v>42.622692041779402</v>
      </c>
      <c r="P10" s="94">
        <v>3177.36115853716</v>
      </c>
      <c r="Q10" s="94">
        <v>4357.1983554974304</v>
      </c>
      <c r="R10" s="94">
        <v>5327.8827005847897</v>
      </c>
      <c r="S10" s="94">
        <v>4994.1762469042396</v>
      </c>
      <c r="T10" s="94">
        <v>0</v>
      </c>
      <c r="U10" s="94">
        <v>12905.0649066612</v>
      </c>
      <c r="V10" s="94">
        <v>12328.383812517601</v>
      </c>
      <c r="W10" s="94">
        <v>576.68109414352398</v>
      </c>
      <c r="X10" s="94">
        <v>0</v>
      </c>
      <c r="Y10" s="94">
        <v>0</v>
      </c>
      <c r="Z10" s="94">
        <v>0</v>
      </c>
      <c r="AA10" s="94">
        <v>0</v>
      </c>
      <c r="AB10" s="94">
        <v>0</v>
      </c>
      <c r="AC10" s="94">
        <v>2645.0506240867899</v>
      </c>
      <c r="AD10" s="94">
        <v>2349.1256228174402</v>
      </c>
      <c r="AE10" s="94">
        <v>0</v>
      </c>
      <c r="AF10" s="94">
        <v>0</v>
      </c>
      <c r="AG10" s="94">
        <v>0</v>
      </c>
      <c r="AH10" s="94">
        <v>0</v>
      </c>
      <c r="AI10" s="94">
        <v>0</v>
      </c>
      <c r="AJ10" s="94">
        <v>17899.241153565399</v>
      </c>
      <c r="AK10" s="70">
        <v>2788.4270296508698</v>
      </c>
      <c r="AL10">
        <v>190.744012474941</v>
      </c>
      <c r="AM10">
        <v>87986.683412978906</v>
      </c>
      <c r="AN10">
        <v>2788.4270296508698</v>
      </c>
      <c r="AO10">
        <v>19098.0526747726</v>
      </c>
      <c r="AP10">
        <v>682.10272323868298</v>
      </c>
      <c r="AQ10">
        <v>37523.222275875101</v>
      </c>
      <c r="AR10">
        <v>2788.4270296508698</v>
      </c>
      <c r="AS10">
        <v>2788.4270296508698</v>
      </c>
      <c r="AT10">
        <v>0</v>
      </c>
    </row>
    <row r="11" spans="1:46" x14ac:dyDescent="0.25">
      <c r="A11" t="s">
        <v>2913</v>
      </c>
      <c r="B11">
        <v>2252</v>
      </c>
      <c r="C11" t="s">
        <v>12</v>
      </c>
      <c r="D11">
        <v>4505</v>
      </c>
      <c r="E11" t="s">
        <v>258</v>
      </c>
      <c r="F11" t="s">
        <v>2906</v>
      </c>
      <c r="G11" t="s">
        <v>2907</v>
      </c>
      <c r="H11" t="s">
        <v>2894</v>
      </c>
      <c r="I11" t="s">
        <v>2895</v>
      </c>
      <c r="J11">
        <v>25.367031963464001</v>
      </c>
      <c r="K11">
        <v>1</v>
      </c>
      <c r="L11">
        <v>2</v>
      </c>
      <c r="M11">
        <v>1</v>
      </c>
      <c r="N11" s="94">
        <v>0</v>
      </c>
      <c r="O11" s="94">
        <v>168.436107708392</v>
      </c>
      <c r="P11" s="94">
        <v>12556.277435579001</v>
      </c>
      <c r="Q11" s="94">
        <v>17218.7512415688</v>
      </c>
      <c r="R11" s="94">
        <v>74210.826018114603</v>
      </c>
      <c r="S11" s="94">
        <v>19735.956785969702</v>
      </c>
      <c r="T11" s="94">
        <v>53156.13</v>
      </c>
      <c r="U11" s="94">
        <v>50998.1608029708</v>
      </c>
      <c r="V11" s="94">
        <v>48719.235792993903</v>
      </c>
      <c r="W11" s="94">
        <v>55435.055009976801</v>
      </c>
      <c r="X11" s="94">
        <v>0</v>
      </c>
      <c r="Y11" s="94">
        <v>0</v>
      </c>
      <c r="Z11" s="94">
        <v>0</v>
      </c>
      <c r="AA11" s="94">
        <v>0</v>
      </c>
      <c r="AB11" s="94">
        <v>0</v>
      </c>
      <c r="AC11" s="94">
        <v>10452.6957465785</v>
      </c>
      <c r="AD11" s="94">
        <v>9283.26103939124</v>
      </c>
      <c r="AE11" s="94">
        <v>0</v>
      </c>
      <c r="AF11" s="94">
        <v>0</v>
      </c>
      <c r="AG11" s="94">
        <v>0</v>
      </c>
      <c r="AH11" s="94">
        <v>0</v>
      </c>
      <c r="AI11" s="94">
        <v>0</v>
      </c>
      <c r="AJ11" s="94">
        <v>123890.247588941</v>
      </c>
      <c r="AK11" s="70">
        <v>4883.9078914466199</v>
      </c>
      <c r="AL11">
        <v>190.744012474941</v>
      </c>
      <c r="AM11">
        <v>87986.683412978906</v>
      </c>
      <c r="AN11">
        <v>2788.4270296508698</v>
      </c>
      <c r="AO11">
        <v>19098.0526747726</v>
      </c>
      <c r="AP11">
        <v>190.744012474941</v>
      </c>
      <c r="AQ11">
        <v>53040.848925755003</v>
      </c>
      <c r="AR11">
        <v>4883.9078914466199</v>
      </c>
      <c r="AS11">
        <v>4883.9078914466199</v>
      </c>
      <c r="AT11">
        <v>0</v>
      </c>
    </row>
    <row r="12" spans="1:46" x14ac:dyDescent="0.25">
      <c r="A12" t="s">
        <v>2914</v>
      </c>
      <c r="B12">
        <v>2111</v>
      </c>
      <c r="C12" t="s">
        <v>13</v>
      </c>
      <c r="D12">
        <v>705</v>
      </c>
      <c r="E12" t="s">
        <v>259</v>
      </c>
      <c r="F12" t="s">
        <v>2906</v>
      </c>
      <c r="G12" t="s">
        <v>2893</v>
      </c>
      <c r="H12" t="s">
        <v>2904</v>
      </c>
      <c r="I12" t="s">
        <v>2895</v>
      </c>
      <c r="J12">
        <v>66.762195121902096</v>
      </c>
      <c r="K12">
        <v>1</v>
      </c>
      <c r="L12">
        <v>1</v>
      </c>
      <c r="M12">
        <v>3</v>
      </c>
      <c r="N12" s="94">
        <v>1350082.92</v>
      </c>
      <c r="O12" s="94">
        <v>230432.62</v>
      </c>
      <c r="P12" s="94">
        <v>642058.72</v>
      </c>
      <c r="Q12" s="94">
        <v>58392.67</v>
      </c>
      <c r="R12" s="94">
        <v>267206.81</v>
      </c>
      <c r="S12" s="94">
        <v>45538.6751020417</v>
      </c>
      <c r="T12" s="94">
        <v>2548173.7400000002</v>
      </c>
      <c r="U12" s="94">
        <v>0</v>
      </c>
      <c r="V12" s="94">
        <v>2039590.99</v>
      </c>
      <c r="W12" s="94">
        <v>506712.11</v>
      </c>
      <c r="X12" s="94">
        <v>0</v>
      </c>
      <c r="Y12" s="94">
        <v>0</v>
      </c>
      <c r="Z12" s="94">
        <v>0</v>
      </c>
      <c r="AA12" s="94">
        <v>1870.64</v>
      </c>
      <c r="AB12" s="94">
        <v>0</v>
      </c>
      <c r="AC12" s="94">
        <v>45538.6751020417</v>
      </c>
      <c r="AD12" s="94">
        <v>0</v>
      </c>
      <c r="AE12" s="94">
        <v>0</v>
      </c>
      <c r="AF12" s="94">
        <v>0</v>
      </c>
      <c r="AG12" s="94">
        <v>0</v>
      </c>
      <c r="AH12" s="94">
        <v>0</v>
      </c>
      <c r="AI12" s="94">
        <v>0</v>
      </c>
      <c r="AJ12" s="94">
        <v>2593712.4151020399</v>
      </c>
      <c r="AK12" s="70">
        <v>38850.016994889702</v>
      </c>
      <c r="AL12">
        <v>190.744012474941</v>
      </c>
      <c r="AM12">
        <v>87986.683412978906</v>
      </c>
      <c r="AN12">
        <v>682.10272323868298</v>
      </c>
      <c r="AO12">
        <v>38850.016994889702</v>
      </c>
      <c r="AP12">
        <v>190.744012474941</v>
      </c>
      <c r="AQ12">
        <v>87986.683412978906</v>
      </c>
      <c r="AR12">
        <v>38850.016994889702</v>
      </c>
      <c r="AS12">
        <v>38850.016994889702</v>
      </c>
      <c r="AT12">
        <v>0</v>
      </c>
    </row>
    <row r="13" spans="1:46" x14ac:dyDescent="0.25">
      <c r="A13" t="s">
        <v>2915</v>
      </c>
      <c r="B13">
        <v>2111</v>
      </c>
      <c r="C13" t="s">
        <v>13</v>
      </c>
      <c r="D13">
        <v>2111</v>
      </c>
      <c r="E13" t="s">
        <v>13</v>
      </c>
      <c r="F13" t="s">
        <v>1871</v>
      </c>
      <c r="G13" t="s">
        <v>1871</v>
      </c>
      <c r="H13" t="s">
        <v>2899</v>
      </c>
      <c r="I13" t="s">
        <v>2895</v>
      </c>
      <c r="J13">
        <v>16.902681231378001</v>
      </c>
      <c r="K13">
        <v>1</v>
      </c>
      <c r="L13">
        <v>1</v>
      </c>
      <c r="M13">
        <v>3</v>
      </c>
      <c r="N13" s="94">
        <v>0</v>
      </c>
      <c r="O13" s="94">
        <v>0</v>
      </c>
      <c r="P13" s="94">
        <v>0</v>
      </c>
      <c r="Q13" s="94">
        <v>0</v>
      </c>
      <c r="R13" s="94">
        <v>0</v>
      </c>
      <c r="S13" s="94">
        <v>11529.364897958299</v>
      </c>
      <c r="T13" s="94">
        <v>0</v>
      </c>
      <c r="U13" s="94">
        <v>0</v>
      </c>
      <c r="V13" s="94">
        <v>0</v>
      </c>
      <c r="W13" s="94">
        <v>0</v>
      </c>
      <c r="X13" s="94">
        <v>0</v>
      </c>
      <c r="Y13" s="94">
        <v>0</v>
      </c>
      <c r="Z13" s="94">
        <v>0</v>
      </c>
      <c r="AA13" s="94">
        <v>0</v>
      </c>
      <c r="AB13" s="94">
        <v>0</v>
      </c>
      <c r="AC13" s="94">
        <v>11529.364897958299</v>
      </c>
      <c r="AD13" s="94">
        <v>0</v>
      </c>
      <c r="AE13" s="94">
        <v>0</v>
      </c>
      <c r="AF13" s="94">
        <v>0</v>
      </c>
      <c r="AG13" s="94">
        <v>0</v>
      </c>
      <c r="AH13" s="94">
        <v>0</v>
      </c>
      <c r="AI13" s="94">
        <v>0</v>
      </c>
      <c r="AJ13" s="94">
        <v>11529.364897958299</v>
      </c>
      <c r="AK13" s="70">
        <v>682.10272323868298</v>
      </c>
      <c r="AL13">
        <v>190.744012474941</v>
      </c>
      <c r="AM13">
        <v>87986.683412978906</v>
      </c>
      <c r="AN13">
        <v>682.10272323868298</v>
      </c>
      <c r="AO13">
        <v>38850.016994889702</v>
      </c>
      <c r="AP13">
        <v>682.10272323868298</v>
      </c>
      <c r="AQ13">
        <v>37523.222275875101</v>
      </c>
      <c r="AR13">
        <v>682.10272323868298</v>
      </c>
      <c r="AS13">
        <v>682.10272323868298</v>
      </c>
      <c r="AT13">
        <v>0</v>
      </c>
    </row>
    <row r="14" spans="1:46" x14ac:dyDescent="0.25">
      <c r="A14" t="s">
        <v>2917</v>
      </c>
      <c r="B14">
        <v>2005</v>
      </c>
      <c r="C14" t="s">
        <v>15</v>
      </c>
      <c r="D14">
        <v>323</v>
      </c>
      <c r="E14" t="s">
        <v>260</v>
      </c>
      <c r="F14" t="s">
        <v>2906</v>
      </c>
      <c r="G14" t="s">
        <v>2907</v>
      </c>
      <c r="H14" t="s">
        <v>2904</v>
      </c>
      <c r="I14" t="s">
        <v>2895</v>
      </c>
      <c r="J14">
        <v>162.176666666643</v>
      </c>
      <c r="K14">
        <v>1</v>
      </c>
      <c r="L14">
        <v>1</v>
      </c>
      <c r="M14">
        <v>2</v>
      </c>
      <c r="N14" s="94">
        <v>1590740.94</v>
      </c>
      <c r="O14" s="94">
        <v>365123.89</v>
      </c>
      <c r="P14" s="94">
        <v>997201.94</v>
      </c>
      <c r="Q14" s="94">
        <v>198058.97</v>
      </c>
      <c r="R14" s="94">
        <v>1060833.5</v>
      </c>
      <c r="S14" s="94">
        <v>216580</v>
      </c>
      <c r="T14" s="94">
        <v>623730.49</v>
      </c>
      <c r="U14" s="94">
        <v>3588228.75</v>
      </c>
      <c r="V14" s="94">
        <v>3824521.06</v>
      </c>
      <c r="W14" s="94">
        <v>375200.99</v>
      </c>
      <c r="X14" s="94">
        <v>0</v>
      </c>
      <c r="Y14" s="94">
        <v>0</v>
      </c>
      <c r="Z14" s="94">
        <v>0</v>
      </c>
      <c r="AA14" s="94">
        <v>11237.19</v>
      </c>
      <c r="AB14" s="94">
        <v>1000</v>
      </c>
      <c r="AC14" s="94">
        <v>216580</v>
      </c>
      <c r="AD14" s="94">
        <v>0</v>
      </c>
      <c r="AE14" s="94">
        <v>0</v>
      </c>
      <c r="AF14" s="94">
        <v>0</v>
      </c>
      <c r="AG14" s="94">
        <v>0</v>
      </c>
      <c r="AH14" s="94">
        <v>0</v>
      </c>
      <c r="AI14" s="94">
        <v>0</v>
      </c>
      <c r="AJ14" s="94">
        <v>4428539.24</v>
      </c>
      <c r="AK14" s="70">
        <v>27306.882864370102</v>
      </c>
      <c r="AL14">
        <v>190.744012474941</v>
      </c>
      <c r="AM14">
        <v>87986.683412978906</v>
      </c>
      <c r="AN14">
        <v>27306.882864370102</v>
      </c>
      <c r="AO14">
        <v>27306.882864370102</v>
      </c>
      <c r="AP14">
        <v>190.744012474941</v>
      </c>
      <c r="AQ14">
        <v>53040.848925755003</v>
      </c>
      <c r="AR14">
        <v>27306.882864370102</v>
      </c>
      <c r="AS14">
        <v>27306.882864370102</v>
      </c>
      <c r="AT14">
        <v>0</v>
      </c>
    </row>
    <row r="15" spans="1:46" x14ac:dyDescent="0.25">
      <c r="A15" t="s">
        <v>2919</v>
      </c>
      <c r="B15">
        <v>2115</v>
      </c>
      <c r="C15" t="s">
        <v>16</v>
      </c>
      <c r="D15">
        <v>711</v>
      </c>
      <c r="E15" t="s">
        <v>261</v>
      </c>
      <c r="F15" t="s">
        <v>2892</v>
      </c>
      <c r="G15" t="s">
        <v>2893</v>
      </c>
      <c r="H15" t="s">
        <v>2894</v>
      </c>
      <c r="I15" t="s">
        <v>2895</v>
      </c>
      <c r="J15">
        <v>15.292857142857001</v>
      </c>
      <c r="K15">
        <v>1</v>
      </c>
      <c r="L15">
        <v>1</v>
      </c>
      <c r="M15">
        <v>2</v>
      </c>
      <c r="N15" s="94">
        <v>216484.86</v>
      </c>
      <c r="O15" s="94">
        <v>7575.68</v>
      </c>
      <c r="P15" s="94">
        <v>180632.8</v>
      </c>
      <c r="Q15" s="94">
        <v>21869.65</v>
      </c>
      <c r="R15" s="94">
        <v>21218.76</v>
      </c>
      <c r="S15" s="94">
        <v>17179.41</v>
      </c>
      <c r="T15" s="94">
        <v>0</v>
      </c>
      <c r="U15" s="94">
        <v>447781.75</v>
      </c>
      <c r="V15" s="94">
        <v>394566.57</v>
      </c>
      <c r="W15" s="94">
        <v>53215.18</v>
      </c>
      <c r="X15" s="94">
        <v>0</v>
      </c>
      <c r="Y15" s="94">
        <v>0</v>
      </c>
      <c r="Z15" s="94">
        <v>0</v>
      </c>
      <c r="AA15" s="94">
        <v>0</v>
      </c>
      <c r="AB15" s="94">
        <v>0</v>
      </c>
      <c r="AC15" s="94">
        <v>17179.41</v>
      </c>
      <c r="AD15" s="94">
        <v>0</v>
      </c>
      <c r="AE15" s="94">
        <v>0</v>
      </c>
      <c r="AF15" s="94">
        <v>0</v>
      </c>
      <c r="AG15" s="94">
        <v>0</v>
      </c>
      <c r="AH15" s="94">
        <v>0</v>
      </c>
      <c r="AI15" s="94">
        <v>0</v>
      </c>
      <c r="AJ15" s="94">
        <v>464961.16</v>
      </c>
      <c r="AK15" s="70">
        <v>30403.812424101201</v>
      </c>
      <c r="AL15">
        <v>190.744012474941</v>
      </c>
      <c r="AM15">
        <v>87986.683412978906</v>
      </c>
      <c r="AN15">
        <v>30403.812424101201</v>
      </c>
      <c r="AO15">
        <v>30403.812424101201</v>
      </c>
      <c r="AP15">
        <v>190.744012474941</v>
      </c>
      <c r="AQ15">
        <v>87986.683412978906</v>
      </c>
      <c r="AR15">
        <v>30403.812424101201</v>
      </c>
      <c r="AS15">
        <v>30403.812424101201</v>
      </c>
      <c r="AT15">
        <v>0</v>
      </c>
    </row>
    <row r="16" spans="1:46" x14ac:dyDescent="0.25">
      <c r="A16" t="s">
        <v>2920</v>
      </c>
      <c r="B16">
        <v>2041</v>
      </c>
      <c r="C16" t="s">
        <v>18</v>
      </c>
      <c r="D16">
        <v>381</v>
      </c>
      <c r="E16" t="s">
        <v>262</v>
      </c>
      <c r="F16" t="s">
        <v>2892</v>
      </c>
      <c r="G16" t="s">
        <v>2903</v>
      </c>
      <c r="H16" t="s">
        <v>2904</v>
      </c>
      <c r="I16" t="s">
        <v>2895</v>
      </c>
      <c r="J16">
        <v>910.161359652545</v>
      </c>
      <c r="K16">
        <v>1</v>
      </c>
      <c r="L16">
        <v>1</v>
      </c>
      <c r="M16">
        <v>2</v>
      </c>
      <c r="N16" s="94">
        <v>6608352.5606173603</v>
      </c>
      <c r="O16" s="94">
        <v>3003087.75158263</v>
      </c>
      <c r="P16" s="94">
        <v>2483389.67924181</v>
      </c>
      <c r="Q16" s="94">
        <v>805186.42119301495</v>
      </c>
      <c r="R16" s="94">
        <v>4260281.9314554101</v>
      </c>
      <c r="S16" s="94">
        <v>558335.42607836495</v>
      </c>
      <c r="T16" s="94">
        <v>8958382.0500000007</v>
      </c>
      <c r="U16" s="94">
        <v>8201916.29409023</v>
      </c>
      <c r="V16" s="94">
        <v>12989530.34808</v>
      </c>
      <c r="W16" s="94">
        <v>1993000.61072673</v>
      </c>
      <c r="X16" s="94">
        <v>0</v>
      </c>
      <c r="Y16" s="94">
        <v>0</v>
      </c>
      <c r="Z16" s="94">
        <v>0</v>
      </c>
      <c r="AA16" s="94">
        <v>2099601.3852834702</v>
      </c>
      <c r="AB16" s="94">
        <v>78166</v>
      </c>
      <c r="AC16" s="94">
        <v>453603.34416191</v>
      </c>
      <c r="AD16" s="94">
        <v>104732.08191645599</v>
      </c>
      <c r="AE16" s="94">
        <v>0</v>
      </c>
      <c r="AF16" s="94">
        <v>0</v>
      </c>
      <c r="AG16" s="94">
        <v>0</v>
      </c>
      <c r="AH16" s="94">
        <v>0</v>
      </c>
      <c r="AI16" s="94">
        <v>0</v>
      </c>
      <c r="AJ16" s="94">
        <v>17718633.770168599</v>
      </c>
      <c r="AK16" s="70">
        <v>19467.5741639183</v>
      </c>
      <c r="AL16">
        <v>190.744012474941</v>
      </c>
      <c r="AM16">
        <v>87986.683412978906</v>
      </c>
      <c r="AN16">
        <v>9624.9435633180692</v>
      </c>
      <c r="AO16">
        <v>20020.7891201362</v>
      </c>
      <c r="AP16">
        <v>190.744012474941</v>
      </c>
      <c r="AQ16">
        <v>78964.723731455393</v>
      </c>
      <c r="AR16">
        <v>19467.5741639183</v>
      </c>
      <c r="AS16">
        <v>19467.5741639183</v>
      </c>
      <c r="AT16">
        <v>0</v>
      </c>
    </row>
    <row r="17" spans="1:46" x14ac:dyDescent="0.25">
      <c r="A17" t="s">
        <v>2921</v>
      </c>
      <c r="B17">
        <v>2041</v>
      </c>
      <c r="C17" t="s">
        <v>18</v>
      </c>
      <c r="D17">
        <v>380</v>
      </c>
      <c r="E17" t="s">
        <v>263</v>
      </c>
      <c r="F17" t="s">
        <v>2892</v>
      </c>
      <c r="G17" t="s">
        <v>2911</v>
      </c>
      <c r="H17" t="s">
        <v>2904</v>
      </c>
      <c r="I17" t="s">
        <v>2895</v>
      </c>
      <c r="J17">
        <v>482.61211291689602</v>
      </c>
      <c r="K17">
        <v>1</v>
      </c>
      <c r="L17">
        <v>1</v>
      </c>
      <c r="M17">
        <v>2</v>
      </c>
      <c r="N17" s="94">
        <v>3995689.1237138701</v>
      </c>
      <c r="O17" s="94">
        <v>1210656.34854464</v>
      </c>
      <c r="P17" s="94">
        <v>1288192.88031666</v>
      </c>
      <c r="Q17" s="94">
        <v>427074.42114233202</v>
      </c>
      <c r="R17" s="94">
        <v>2092648.44797451</v>
      </c>
      <c r="S17" s="94">
        <v>296056.77810679801</v>
      </c>
      <c r="T17" s="94">
        <v>4665203.6500000004</v>
      </c>
      <c r="U17" s="94">
        <v>4349057.5716920104</v>
      </c>
      <c r="V17" s="94">
        <v>6968547.1957897702</v>
      </c>
      <c r="W17" s="94">
        <v>932402.57833461696</v>
      </c>
      <c r="X17" s="94">
        <v>0</v>
      </c>
      <c r="Y17" s="94">
        <v>0</v>
      </c>
      <c r="Z17" s="94">
        <v>0</v>
      </c>
      <c r="AA17" s="94">
        <v>1113311.4475676301</v>
      </c>
      <c r="AB17" s="94">
        <v>0</v>
      </c>
      <c r="AC17" s="94">
        <v>240522.70076123599</v>
      </c>
      <c r="AD17" s="94">
        <v>55534.077345561796</v>
      </c>
      <c r="AE17" s="94">
        <v>0</v>
      </c>
      <c r="AF17" s="94">
        <v>0</v>
      </c>
      <c r="AG17" s="94">
        <v>0</v>
      </c>
      <c r="AH17" s="94">
        <v>0</v>
      </c>
      <c r="AI17" s="94">
        <v>0</v>
      </c>
      <c r="AJ17" s="94">
        <v>9310317.9997988101</v>
      </c>
      <c r="AK17" s="70">
        <v>19291.513309783099</v>
      </c>
      <c r="AL17">
        <v>190.744012474941</v>
      </c>
      <c r="AM17">
        <v>87986.683412978906</v>
      </c>
      <c r="AN17">
        <v>9624.9435633180692</v>
      </c>
      <c r="AO17">
        <v>20020.7891201362</v>
      </c>
      <c r="AP17">
        <v>4583.8562208211697</v>
      </c>
      <c r="AQ17">
        <v>22363.4717498301</v>
      </c>
      <c r="AR17">
        <v>19291.513309783099</v>
      </c>
      <c r="AS17">
        <v>19291.513309783099</v>
      </c>
      <c r="AT17">
        <v>0</v>
      </c>
    </row>
    <row r="18" spans="1:46" x14ac:dyDescent="0.25">
      <c r="A18" t="s">
        <v>2922</v>
      </c>
      <c r="B18">
        <v>2041</v>
      </c>
      <c r="C18" t="s">
        <v>18</v>
      </c>
      <c r="D18">
        <v>2041</v>
      </c>
      <c r="E18" t="s">
        <v>18</v>
      </c>
      <c r="F18" t="s">
        <v>1871</v>
      </c>
      <c r="G18" t="s">
        <v>1871</v>
      </c>
      <c r="H18" t="s">
        <v>2899</v>
      </c>
      <c r="I18" t="s">
        <v>2895</v>
      </c>
      <c r="J18">
        <v>163.98710678030699</v>
      </c>
      <c r="K18">
        <v>1</v>
      </c>
      <c r="L18">
        <v>1</v>
      </c>
      <c r="M18">
        <v>2</v>
      </c>
      <c r="N18" s="94">
        <v>288141.64002512099</v>
      </c>
      <c r="O18" s="94">
        <v>82058.872064926501</v>
      </c>
      <c r="P18" s="94">
        <v>362160.764496346</v>
      </c>
      <c r="Q18" s="94">
        <v>145073.38751519701</v>
      </c>
      <c r="R18" s="94">
        <v>600334.64444780198</v>
      </c>
      <c r="S18" s="94">
        <v>100597.33932288</v>
      </c>
      <c r="T18" s="94">
        <v>0</v>
      </c>
      <c r="U18" s="94">
        <v>1477769.3085493899</v>
      </c>
      <c r="V18" s="94">
        <v>893382.54414446501</v>
      </c>
      <c r="W18" s="94">
        <v>206093.89038531299</v>
      </c>
      <c r="X18" s="94">
        <v>0</v>
      </c>
      <c r="Y18" s="94">
        <v>0</v>
      </c>
      <c r="Z18" s="94">
        <v>0</v>
      </c>
      <c r="AA18" s="94">
        <v>378292.874019615</v>
      </c>
      <c r="AB18" s="94">
        <v>0</v>
      </c>
      <c r="AC18" s="94">
        <v>81727.376410903802</v>
      </c>
      <c r="AD18" s="94">
        <v>18869.9629119766</v>
      </c>
      <c r="AE18" s="94">
        <v>0</v>
      </c>
      <c r="AF18" s="94">
        <v>0</v>
      </c>
      <c r="AG18" s="94">
        <v>0</v>
      </c>
      <c r="AH18" s="94">
        <v>0</v>
      </c>
      <c r="AI18" s="94">
        <v>0</v>
      </c>
      <c r="AJ18" s="94">
        <v>1578366.6478722701</v>
      </c>
      <c r="AK18" s="70">
        <v>9624.9435633180692</v>
      </c>
      <c r="AL18">
        <v>190.744012474941</v>
      </c>
      <c r="AM18">
        <v>87986.683412978906</v>
      </c>
      <c r="AN18">
        <v>9624.9435633180692</v>
      </c>
      <c r="AO18">
        <v>20020.7891201362</v>
      </c>
      <c r="AP18">
        <v>682.10272323868298</v>
      </c>
      <c r="AQ18">
        <v>37523.222275875101</v>
      </c>
      <c r="AR18">
        <v>9624.9435633180692</v>
      </c>
      <c r="AS18">
        <v>9624.9435633180692</v>
      </c>
      <c r="AT18">
        <v>0</v>
      </c>
    </row>
    <row r="19" spans="1:46" x14ac:dyDescent="0.25">
      <c r="A19" t="s">
        <v>2923</v>
      </c>
      <c r="B19">
        <v>2041</v>
      </c>
      <c r="C19" t="s">
        <v>18</v>
      </c>
      <c r="D19">
        <v>375</v>
      </c>
      <c r="E19" t="s">
        <v>264</v>
      </c>
      <c r="F19" t="s">
        <v>2892</v>
      </c>
      <c r="G19" t="s">
        <v>2893</v>
      </c>
      <c r="H19" t="s">
        <v>2894</v>
      </c>
      <c r="I19" t="s">
        <v>2895</v>
      </c>
      <c r="J19">
        <v>261.59880239496698</v>
      </c>
      <c r="K19">
        <v>1</v>
      </c>
      <c r="L19">
        <v>2</v>
      </c>
      <c r="M19">
        <v>2</v>
      </c>
      <c r="N19" s="94">
        <v>2212414.5077117202</v>
      </c>
      <c r="O19" s="94">
        <v>500294.820164281</v>
      </c>
      <c r="P19" s="94">
        <v>726354.71042578795</v>
      </c>
      <c r="Q19" s="94">
        <v>231426.87970097101</v>
      </c>
      <c r="R19" s="94">
        <v>1193607.26545729</v>
      </c>
      <c r="S19" s="94">
        <v>160476.90582309701</v>
      </c>
      <c r="T19" s="94">
        <v>2506701.38</v>
      </c>
      <c r="U19" s="94">
        <v>2357396.8034600499</v>
      </c>
      <c r="V19" s="94">
        <v>3697011.6151518598</v>
      </c>
      <c r="W19" s="94">
        <v>563618.62048557599</v>
      </c>
      <c r="X19" s="94">
        <v>0</v>
      </c>
      <c r="Y19" s="94">
        <v>0</v>
      </c>
      <c r="Z19" s="94">
        <v>0</v>
      </c>
      <c r="AA19" s="94">
        <v>603467.94782262202</v>
      </c>
      <c r="AB19" s="94">
        <v>0</v>
      </c>
      <c r="AC19" s="94">
        <v>130374.785016589</v>
      </c>
      <c r="AD19" s="94">
        <v>30102.120806507901</v>
      </c>
      <c r="AE19" s="94">
        <v>0</v>
      </c>
      <c r="AF19" s="94">
        <v>0</v>
      </c>
      <c r="AG19" s="94">
        <v>0</v>
      </c>
      <c r="AH19" s="94">
        <v>0</v>
      </c>
      <c r="AI19" s="94">
        <v>0</v>
      </c>
      <c r="AJ19" s="94">
        <v>5024575.0892831497</v>
      </c>
      <c r="AK19" s="70">
        <v>19207.179250373501</v>
      </c>
      <c r="AL19">
        <v>190.744012474941</v>
      </c>
      <c r="AM19">
        <v>87986.683412978906</v>
      </c>
      <c r="AN19">
        <v>9624.9435633180692</v>
      </c>
      <c r="AO19">
        <v>20020.7891201362</v>
      </c>
      <c r="AP19">
        <v>190.744012474941</v>
      </c>
      <c r="AQ19">
        <v>87986.683412978906</v>
      </c>
      <c r="AR19">
        <v>19207.179250373501</v>
      </c>
      <c r="AS19">
        <v>20020.7891201362</v>
      </c>
      <c r="AT19">
        <v>0</v>
      </c>
    </row>
    <row r="20" spans="1:46" x14ac:dyDescent="0.25">
      <c r="A20" t="s">
        <v>2924</v>
      </c>
      <c r="B20">
        <v>2041</v>
      </c>
      <c r="C20" t="s">
        <v>18</v>
      </c>
      <c r="D20">
        <v>377</v>
      </c>
      <c r="E20" t="s">
        <v>265</v>
      </c>
      <c r="F20" t="s">
        <v>2892</v>
      </c>
      <c r="G20" t="s">
        <v>2893</v>
      </c>
      <c r="H20" t="s">
        <v>2894</v>
      </c>
      <c r="I20" t="s">
        <v>2895</v>
      </c>
      <c r="J20">
        <v>286.808383233249</v>
      </c>
      <c r="K20">
        <v>1</v>
      </c>
      <c r="L20">
        <v>1</v>
      </c>
      <c r="M20">
        <v>2</v>
      </c>
      <c r="N20" s="94">
        <v>2628801.5660152198</v>
      </c>
      <c r="O20" s="94">
        <v>535856.25196072401</v>
      </c>
      <c r="P20" s="94">
        <v>764444.03782961203</v>
      </c>
      <c r="Q20" s="94">
        <v>254540.67259451799</v>
      </c>
      <c r="R20" s="94">
        <v>1341639.93527377</v>
      </c>
      <c r="S20" s="94">
        <v>175941.63843267801</v>
      </c>
      <c r="T20" s="94">
        <v>2940709.6</v>
      </c>
      <c r="U20" s="94">
        <v>2584572.8636738402</v>
      </c>
      <c r="V20" s="94">
        <v>4211534.8778713197</v>
      </c>
      <c r="W20" s="94">
        <v>652125.03683239</v>
      </c>
      <c r="X20" s="94">
        <v>0</v>
      </c>
      <c r="Y20" s="94">
        <v>0</v>
      </c>
      <c r="Z20" s="94">
        <v>0</v>
      </c>
      <c r="AA20" s="94">
        <v>661622.54897013598</v>
      </c>
      <c r="AB20" s="94">
        <v>0</v>
      </c>
      <c r="AC20" s="94">
        <v>142938.65630368801</v>
      </c>
      <c r="AD20" s="94">
        <v>33002.982128990698</v>
      </c>
      <c r="AE20" s="94">
        <v>0</v>
      </c>
      <c r="AF20" s="94">
        <v>0</v>
      </c>
      <c r="AG20" s="94">
        <v>0</v>
      </c>
      <c r="AH20" s="94">
        <v>0</v>
      </c>
      <c r="AI20" s="94">
        <v>0</v>
      </c>
      <c r="AJ20" s="94">
        <v>5701224.10210652</v>
      </c>
      <c r="AK20" s="70">
        <v>19878.1640823587</v>
      </c>
      <c r="AL20">
        <v>190.744012474941</v>
      </c>
      <c r="AM20">
        <v>87986.683412978906</v>
      </c>
      <c r="AN20">
        <v>9624.9435633180692</v>
      </c>
      <c r="AO20">
        <v>20020.7891201362</v>
      </c>
      <c r="AP20">
        <v>190.744012474941</v>
      </c>
      <c r="AQ20">
        <v>87986.683412978906</v>
      </c>
      <c r="AR20">
        <v>19207.179250373501</v>
      </c>
      <c r="AS20">
        <v>20020.7891201362</v>
      </c>
      <c r="AT20">
        <v>0</v>
      </c>
    </row>
    <row r="21" spans="1:46" x14ac:dyDescent="0.25">
      <c r="A21" t="s">
        <v>2925</v>
      </c>
      <c r="B21">
        <v>2041</v>
      </c>
      <c r="C21" t="s">
        <v>18</v>
      </c>
      <c r="D21">
        <v>4476</v>
      </c>
      <c r="E21" t="s">
        <v>266</v>
      </c>
      <c r="F21" t="s">
        <v>2892</v>
      </c>
      <c r="G21" t="s">
        <v>2893</v>
      </c>
      <c r="H21" t="s">
        <v>2894</v>
      </c>
      <c r="I21" t="s">
        <v>2895</v>
      </c>
      <c r="J21">
        <v>110.263473053776</v>
      </c>
      <c r="K21">
        <v>1</v>
      </c>
      <c r="L21">
        <v>1</v>
      </c>
      <c r="M21">
        <v>2</v>
      </c>
      <c r="N21" s="94">
        <v>884011.00770097598</v>
      </c>
      <c r="O21" s="94">
        <v>268366.476223242</v>
      </c>
      <c r="P21" s="94">
        <v>250747.96910085701</v>
      </c>
      <c r="Q21" s="94">
        <v>97546.056328270395</v>
      </c>
      <c r="R21" s="94">
        <v>594917.08905025397</v>
      </c>
      <c r="S21" s="94">
        <v>67640.756834439293</v>
      </c>
      <c r="T21" s="94">
        <v>1101949.6499999999</v>
      </c>
      <c r="U21" s="94">
        <v>993638.94840359897</v>
      </c>
      <c r="V21" s="94">
        <v>1511394.7221466999</v>
      </c>
      <c r="W21" s="94">
        <v>329833.11009752599</v>
      </c>
      <c r="X21" s="94">
        <v>0</v>
      </c>
      <c r="Y21" s="94">
        <v>0</v>
      </c>
      <c r="Z21" s="94">
        <v>0</v>
      </c>
      <c r="AA21" s="94">
        <v>254360.76615936999</v>
      </c>
      <c r="AB21" s="94">
        <v>0</v>
      </c>
      <c r="AC21" s="94">
        <v>54952.761491866702</v>
      </c>
      <c r="AD21" s="94">
        <v>12687.9953425725</v>
      </c>
      <c r="AE21" s="94">
        <v>0</v>
      </c>
      <c r="AF21" s="94">
        <v>0</v>
      </c>
      <c r="AG21" s="94">
        <v>0</v>
      </c>
      <c r="AH21" s="94">
        <v>0</v>
      </c>
      <c r="AI21" s="94">
        <v>0</v>
      </c>
      <c r="AJ21" s="94">
        <v>2163229.35523804</v>
      </c>
      <c r="AK21" s="70">
        <v>19618.730440161398</v>
      </c>
      <c r="AL21">
        <v>190.744012474941</v>
      </c>
      <c r="AM21">
        <v>87986.683412978906</v>
      </c>
      <c r="AN21">
        <v>9624.9435633180692</v>
      </c>
      <c r="AO21">
        <v>20020.7891201362</v>
      </c>
      <c r="AP21">
        <v>190.744012474941</v>
      </c>
      <c r="AQ21">
        <v>87986.683412978906</v>
      </c>
      <c r="AR21">
        <v>19207.179250373501</v>
      </c>
      <c r="AS21">
        <v>20020.7891201362</v>
      </c>
      <c r="AT21">
        <v>0</v>
      </c>
    </row>
    <row r="22" spans="1:46" x14ac:dyDescent="0.25">
      <c r="A22" t="s">
        <v>2926</v>
      </c>
      <c r="B22">
        <v>2041</v>
      </c>
      <c r="C22" t="s">
        <v>18</v>
      </c>
      <c r="D22">
        <v>379</v>
      </c>
      <c r="E22" t="s">
        <v>267</v>
      </c>
      <c r="F22" t="s">
        <v>2892</v>
      </c>
      <c r="G22" t="s">
        <v>2893</v>
      </c>
      <c r="H22" t="s">
        <v>2894</v>
      </c>
      <c r="I22" t="s">
        <v>2895</v>
      </c>
      <c r="J22">
        <v>276.27544910152398</v>
      </c>
      <c r="K22">
        <v>1</v>
      </c>
      <c r="L22">
        <v>1</v>
      </c>
      <c r="M22">
        <v>2</v>
      </c>
      <c r="N22" s="94">
        <v>2534224.4842157201</v>
      </c>
      <c r="O22" s="94">
        <v>546740.43945954705</v>
      </c>
      <c r="P22" s="94">
        <v>740120.91858890397</v>
      </c>
      <c r="Q22" s="94">
        <v>244410.77152568899</v>
      </c>
      <c r="R22" s="94">
        <v>1296275.6463409299</v>
      </c>
      <c r="S22" s="94">
        <v>169480.245401736</v>
      </c>
      <c r="T22" s="94">
        <v>2872116.9</v>
      </c>
      <c r="U22" s="94">
        <v>2489655.3601307799</v>
      </c>
      <c r="V22" s="94">
        <v>4092364.6268158099</v>
      </c>
      <c r="W22" s="94">
        <v>632082.933137835</v>
      </c>
      <c r="X22" s="94">
        <v>0</v>
      </c>
      <c r="Y22" s="94">
        <v>0</v>
      </c>
      <c r="Z22" s="94">
        <v>0</v>
      </c>
      <c r="AA22" s="94">
        <v>637324.70017713495</v>
      </c>
      <c r="AB22" s="94">
        <v>0</v>
      </c>
      <c r="AC22" s="94">
        <v>137689.28585380199</v>
      </c>
      <c r="AD22" s="94">
        <v>31790.9595479337</v>
      </c>
      <c r="AE22" s="94">
        <v>0</v>
      </c>
      <c r="AF22" s="94">
        <v>0</v>
      </c>
      <c r="AG22" s="94">
        <v>0</v>
      </c>
      <c r="AH22" s="94">
        <v>0</v>
      </c>
      <c r="AI22" s="94">
        <v>0</v>
      </c>
      <c r="AJ22" s="94">
        <v>5531252.5055325199</v>
      </c>
      <c r="AK22" s="70">
        <v>20020.7891201362</v>
      </c>
      <c r="AL22">
        <v>190.744012474941</v>
      </c>
      <c r="AM22">
        <v>87986.683412978906</v>
      </c>
      <c r="AN22">
        <v>9624.9435633180692</v>
      </c>
      <c r="AO22">
        <v>20020.7891201362</v>
      </c>
      <c r="AP22">
        <v>190.744012474941</v>
      </c>
      <c r="AQ22">
        <v>87986.683412978906</v>
      </c>
      <c r="AR22">
        <v>19207.179250373501</v>
      </c>
      <c r="AS22">
        <v>20020.7891201362</v>
      </c>
      <c r="AT22">
        <v>0</v>
      </c>
    </row>
    <row r="23" spans="1:46" x14ac:dyDescent="0.25">
      <c r="A23" t="s">
        <v>2927</v>
      </c>
      <c r="B23">
        <v>2051</v>
      </c>
      <c r="C23" t="s">
        <v>20</v>
      </c>
      <c r="D23">
        <v>427</v>
      </c>
      <c r="E23" t="s">
        <v>268</v>
      </c>
      <c r="F23" t="s">
        <v>2892</v>
      </c>
      <c r="G23" t="s">
        <v>2893</v>
      </c>
      <c r="H23" t="s">
        <v>2894</v>
      </c>
      <c r="I23" t="s">
        <v>2895</v>
      </c>
      <c r="J23">
        <v>11.066182538372001</v>
      </c>
      <c r="K23">
        <v>1</v>
      </c>
      <c r="L23">
        <v>1</v>
      </c>
      <c r="M23">
        <v>2</v>
      </c>
      <c r="N23" s="94">
        <v>105443.83</v>
      </c>
      <c r="O23" s="94">
        <v>14511.88</v>
      </c>
      <c r="P23" s="94">
        <v>80725.240000000005</v>
      </c>
      <c r="Q23" s="94">
        <v>64902.83</v>
      </c>
      <c r="R23" s="94">
        <v>58432.708817165701</v>
      </c>
      <c r="S23" s="94">
        <v>12408.096967527101</v>
      </c>
      <c r="T23" s="94">
        <v>300959.78000000003</v>
      </c>
      <c r="U23" s="94">
        <v>23056.708817165701</v>
      </c>
      <c r="V23" s="94">
        <v>273024.92881716602</v>
      </c>
      <c r="W23" s="94">
        <v>50991.56</v>
      </c>
      <c r="X23" s="94">
        <v>0</v>
      </c>
      <c r="Y23" s="94">
        <v>0</v>
      </c>
      <c r="Z23" s="94">
        <v>0</v>
      </c>
      <c r="AA23" s="94">
        <v>0</v>
      </c>
      <c r="AB23" s="94">
        <v>0</v>
      </c>
      <c r="AC23" s="94">
        <v>11478.6072536389</v>
      </c>
      <c r="AD23" s="94">
        <v>929.48971388816403</v>
      </c>
      <c r="AE23" s="94">
        <v>0</v>
      </c>
      <c r="AF23" s="94">
        <v>0</v>
      </c>
      <c r="AG23" s="94">
        <v>0</v>
      </c>
      <c r="AH23" s="94">
        <v>0</v>
      </c>
      <c r="AI23" s="94">
        <v>0</v>
      </c>
      <c r="AJ23" s="94">
        <v>336424.58578469302</v>
      </c>
      <c r="AK23" s="70">
        <v>30401.141913043601</v>
      </c>
      <c r="AL23">
        <v>190.744012474941</v>
      </c>
      <c r="AM23">
        <v>87986.683412978906</v>
      </c>
      <c r="AN23">
        <v>3204.7913236311201</v>
      </c>
      <c r="AO23">
        <v>30401.141913043601</v>
      </c>
      <c r="AP23">
        <v>190.744012474941</v>
      </c>
      <c r="AQ23">
        <v>87986.683412978906</v>
      </c>
      <c r="AR23">
        <v>30401.141913043601</v>
      </c>
      <c r="AS23">
        <v>30401.141913043601</v>
      </c>
      <c r="AT23">
        <v>0</v>
      </c>
    </row>
    <row r="24" spans="1:46" x14ac:dyDescent="0.25">
      <c r="A24" t="s">
        <v>2928</v>
      </c>
      <c r="B24">
        <v>2051</v>
      </c>
      <c r="C24" t="s">
        <v>20</v>
      </c>
      <c r="D24">
        <v>2051</v>
      </c>
      <c r="E24" t="s">
        <v>20</v>
      </c>
      <c r="F24" t="s">
        <v>1871</v>
      </c>
      <c r="G24" t="s">
        <v>1871</v>
      </c>
      <c r="H24" t="s">
        <v>2899</v>
      </c>
      <c r="I24" t="s">
        <v>2895</v>
      </c>
      <c r="J24">
        <v>0.93269230769150002</v>
      </c>
      <c r="K24">
        <v>0</v>
      </c>
      <c r="L24">
        <v>0</v>
      </c>
      <c r="M24">
        <v>2</v>
      </c>
      <c r="N24" s="94">
        <v>0</v>
      </c>
      <c r="O24" s="94">
        <v>0</v>
      </c>
      <c r="P24" s="94">
        <v>0</v>
      </c>
      <c r="Q24" s="94">
        <v>0</v>
      </c>
      <c r="R24" s="94">
        <v>1943.2911828342999</v>
      </c>
      <c r="S24" s="94">
        <v>1045.7930324729</v>
      </c>
      <c r="T24" s="94">
        <v>0</v>
      </c>
      <c r="U24" s="94">
        <v>1943.2911828342999</v>
      </c>
      <c r="V24" s="94">
        <v>1943.2911828342999</v>
      </c>
      <c r="W24" s="94">
        <v>0</v>
      </c>
      <c r="X24" s="94">
        <v>0</v>
      </c>
      <c r="Y24" s="94">
        <v>0</v>
      </c>
      <c r="Z24" s="94">
        <v>0</v>
      </c>
      <c r="AA24" s="94">
        <v>0</v>
      </c>
      <c r="AB24" s="94">
        <v>0</v>
      </c>
      <c r="AC24" s="94">
        <v>967.45274636106797</v>
      </c>
      <c r="AD24" s="94">
        <v>78.340286111835795</v>
      </c>
      <c r="AE24" s="94">
        <v>0</v>
      </c>
      <c r="AF24" s="94">
        <v>0</v>
      </c>
      <c r="AG24" s="94">
        <v>0</v>
      </c>
      <c r="AH24" s="94">
        <v>0</v>
      </c>
      <c r="AI24" s="94">
        <v>0</v>
      </c>
      <c r="AJ24" s="94">
        <v>2989.0842153072099</v>
      </c>
      <c r="AK24" s="70">
        <v>3204.7913236311201</v>
      </c>
      <c r="AL24">
        <v>190.744012474941</v>
      </c>
      <c r="AM24">
        <v>87986.683412978906</v>
      </c>
      <c r="AN24">
        <v>3204.7913236311201</v>
      </c>
      <c r="AO24">
        <v>30401.141913043601</v>
      </c>
      <c r="AP24">
        <v>682.10272323868298</v>
      </c>
      <c r="AQ24">
        <v>37523.222275875101</v>
      </c>
      <c r="AR24">
        <v>3204.7913236311201</v>
      </c>
      <c r="AS24">
        <v>3204.7913236311201</v>
      </c>
      <c r="AT24">
        <v>0</v>
      </c>
    </row>
    <row r="25" spans="1:46" x14ac:dyDescent="0.25">
      <c r="A25" t="s">
        <v>2929</v>
      </c>
      <c r="B25">
        <v>1933</v>
      </c>
      <c r="C25" t="s">
        <v>22</v>
      </c>
      <c r="D25">
        <v>143</v>
      </c>
      <c r="E25" t="s">
        <v>269</v>
      </c>
      <c r="F25" t="s">
        <v>2892</v>
      </c>
      <c r="G25" t="s">
        <v>2893</v>
      </c>
      <c r="H25" t="s">
        <v>2904</v>
      </c>
      <c r="I25" t="s">
        <v>2895</v>
      </c>
      <c r="J25">
        <v>360.36094674552498</v>
      </c>
      <c r="K25">
        <v>2</v>
      </c>
      <c r="L25">
        <v>1</v>
      </c>
      <c r="M25">
        <v>2</v>
      </c>
      <c r="N25" s="94">
        <v>2844367.47563932</v>
      </c>
      <c r="O25" s="94">
        <v>516790.26602052798</v>
      </c>
      <c r="P25" s="94">
        <v>759280.202651934</v>
      </c>
      <c r="Q25" s="94">
        <v>201336.56049846701</v>
      </c>
      <c r="R25" s="94">
        <v>973762.90630528796</v>
      </c>
      <c r="S25" s="94">
        <v>134174.20350309901</v>
      </c>
      <c r="T25" s="94">
        <v>3811519.76</v>
      </c>
      <c r="U25" s="94">
        <v>1484017.6511155399</v>
      </c>
      <c r="V25" s="94">
        <v>4464104.01623068</v>
      </c>
      <c r="W25" s="94">
        <v>831433.39488485898</v>
      </c>
      <c r="X25" s="94">
        <v>0</v>
      </c>
      <c r="Y25" s="94">
        <v>0</v>
      </c>
      <c r="Z25" s="94">
        <v>0</v>
      </c>
      <c r="AA25" s="94">
        <v>0</v>
      </c>
      <c r="AB25" s="94">
        <v>0</v>
      </c>
      <c r="AC25" s="94">
        <v>134174.20350309901</v>
      </c>
      <c r="AD25" s="94">
        <v>0</v>
      </c>
      <c r="AE25" s="94">
        <v>0</v>
      </c>
      <c r="AF25" s="94">
        <v>0</v>
      </c>
      <c r="AG25" s="94">
        <v>0</v>
      </c>
      <c r="AH25" s="94">
        <v>0</v>
      </c>
      <c r="AI25" s="94">
        <v>0</v>
      </c>
      <c r="AJ25" s="94">
        <v>5429711.6146186404</v>
      </c>
      <c r="AK25" s="70">
        <v>15067.4252125687</v>
      </c>
      <c r="AL25">
        <v>190.744012474941</v>
      </c>
      <c r="AM25">
        <v>87986.683412978906</v>
      </c>
      <c r="AN25">
        <v>4490.4750895810903</v>
      </c>
      <c r="AO25">
        <v>15067.4252125687</v>
      </c>
      <c r="AP25">
        <v>190.744012474941</v>
      </c>
      <c r="AQ25">
        <v>87986.683412978906</v>
      </c>
      <c r="AR25">
        <v>13154.5599265531</v>
      </c>
      <c r="AS25">
        <v>15067.4252125687</v>
      </c>
      <c r="AT25">
        <v>0</v>
      </c>
    </row>
    <row r="26" spans="1:46" x14ac:dyDescent="0.25">
      <c r="A26" t="s">
        <v>2930</v>
      </c>
      <c r="B26">
        <v>1933</v>
      </c>
      <c r="C26" t="s">
        <v>22</v>
      </c>
      <c r="D26">
        <v>144</v>
      </c>
      <c r="E26" t="s">
        <v>270</v>
      </c>
      <c r="F26" t="s">
        <v>2892</v>
      </c>
      <c r="G26" t="s">
        <v>2911</v>
      </c>
      <c r="H26" t="s">
        <v>2904</v>
      </c>
      <c r="I26" t="s">
        <v>2895</v>
      </c>
      <c r="J26">
        <v>428.67251461986001</v>
      </c>
      <c r="K26">
        <v>1</v>
      </c>
      <c r="L26">
        <v>1</v>
      </c>
      <c r="M26">
        <v>2</v>
      </c>
      <c r="N26" s="94">
        <v>2852148.54894449</v>
      </c>
      <c r="O26" s="94">
        <v>718553.49250241905</v>
      </c>
      <c r="P26" s="94">
        <v>894521.25769690995</v>
      </c>
      <c r="Q26" s="94">
        <v>239502.783121332</v>
      </c>
      <c r="R26" s="94">
        <v>893257.59477643506</v>
      </c>
      <c r="S26" s="94">
        <v>159608.84144698101</v>
      </c>
      <c r="T26" s="94">
        <v>3832649.27</v>
      </c>
      <c r="U26" s="94">
        <v>1765334.40704158</v>
      </c>
      <c r="V26" s="94">
        <v>4874036.1868040198</v>
      </c>
      <c r="W26" s="94">
        <v>723947.49023756501</v>
      </c>
      <c r="X26" s="94">
        <v>0</v>
      </c>
      <c r="Y26" s="94">
        <v>0</v>
      </c>
      <c r="Z26" s="94">
        <v>0</v>
      </c>
      <c r="AA26" s="94">
        <v>0</v>
      </c>
      <c r="AB26" s="94">
        <v>0</v>
      </c>
      <c r="AC26" s="94">
        <v>159608.84144698101</v>
      </c>
      <c r="AD26" s="94">
        <v>0</v>
      </c>
      <c r="AE26" s="94">
        <v>0</v>
      </c>
      <c r="AF26" s="94">
        <v>0</v>
      </c>
      <c r="AG26" s="94">
        <v>0</v>
      </c>
      <c r="AH26" s="94">
        <v>0</v>
      </c>
      <c r="AI26" s="94">
        <v>0</v>
      </c>
      <c r="AJ26" s="94">
        <v>5757592.5184885599</v>
      </c>
      <c r="AK26" s="70">
        <v>13431.2145568612</v>
      </c>
      <c r="AL26">
        <v>190.744012474941</v>
      </c>
      <c r="AM26">
        <v>87986.683412978906</v>
      </c>
      <c r="AN26">
        <v>4490.4750895810903</v>
      </c>
      <c r="AO26">
        <v>15067.4252125687</v>
      </c>
      <c r="AP26">
        <v>4583.8562208211697</v>
      </c>
      <c r="AQ26">
        <v>22363.4717498301</v>
      </c>
      <c r="AR26">
        <v>13431.2145568612</v>
      </c>
      <c r="AS26">
        <v>13431.2145568612</v>
      </c>
      <c r="AT26">
        <v>0</v>
      </c>
    </row>
    <row r="27" spans="1:46" x14ac:dyDescent="0.25">
      <c r="A27" t="s">
        <v>2931</v>
      </c>
      <c r="B27">
        <v>1933</v>
      </c>
      <c r="C27" t="s">
        <v>22</v>
      </c>
      <c r="D27">
        <v>1933</v>
      </c>
      <c r="E27" t="s">
        <v>22</v>
      </c>
      <c r="F27" t="s">
        <v>1871</v>
      </c>
      <c r="G27" t="s">
        <v>1871</v>
      </c>
      <c r="H27" t="s">
        <v>2899</v>
      </c>
      <c r="I27" t="s">
        <v>2895</v>
      </c>
      <c r="J27">
        <v>6.8325420385906597</v>
      </c>
      <c r="K27">
        <v>0</v>
      </c>
      <c r="L27">
        <v>0</v>
      </c>
      <c r="M27">
        <v>2</v>
      </c>
      <c r="N27" s="94">
        <v>751.607713838927</v>
      </c>
      <c r="O27" s="94">
        <v>2948.4064174203199</v>
      </c>
      <c r="P27" s="94">
        <v>11507.7866295124</v>
      </c>
      <c r="Q27" s="94">
        <v>3817.3962132540901</v>
      </c>
      <c r="R27" s="94">
        <v>9112.1832799387194</v>
      </c>
      <c r="S27" s="94">
        <v>2543.9795688424701</v>
      </c>
      <c r="T27" s="94">
        <v>0</v>
      </c>
      <c r="U27" s="94">
        <v>28137.3802539645</v>
      </c>
      <c r="V27" s="94">
        <v>21723.803409863802</v>
      </c>
      <c r="W27" s="94">
        <v>6413.5768441007103</v>
      </c>
      <c r="X27" s="94">
        <v>0</v>
      </c>
      <c r="Y27" s="94">
        <v>0</v>
      </c>
      <c r="Z27" s="94">
        <v>0</v>
      </c>
      <c r="AA27" s="94">
        <v>0</v>
      </c>
      <c r="AB27" s="94">
        <v>0</v>
      </c>
      <c r="AC27" s="94">
        <v>2543.9795688424701</v>
      </c>
      <c r="AD27" s="94">
        <v>0</v>
      </c>
      <c r="AE27" s="94">
        <v>0</v>
      </c>
      <c r="AF27" s="94">
        <v>0</v>
      </c>
      <c r="AG27" s="94">
        <v>0</v>
      </c>
      <c r="AH27" s="94">
        <v>0</v>
      </c>
      <c r="AI27" s="94">
        <v>0</v>
      </c>
      <c r="AJ27" s="94">
        <v>30681.359822806899</v>
      </c>
      <c r="AK27" s="70">
        <v>4490.4750895810903</v>
      </c>
      <c r="AL27">
        <v>190.744012474941</v>
      </c>
      <c r="AM27">
        <v>87986.683412978906</v>
      </c>
      <c r="AN27">
        <v>4490.4750895810903</v>
      </c>
      <c r="AO27">
        <v>15067.4252125687</v>
      </c>
      <c r="AP27">
        <v>682.10272323868298</v>
      </c>
      <c r="AQ27">
        <v>37523.222275875101</v>
      </c>
      <c r="AR27">
        <v>4490.4750895810903</v>
      </c>
      <c r="AS27">
        <v>4490.4750895810903</v>
      </c>
      <c r="AT27">
        <v>0</v>
      </c>
    </row>
    <row r="28" spans="1:46" x14ac:dyDescent="0.25">
      <c r="A28" t="s">
        <v>2932</v>
      </c>
      <c r="B28">
        <v>1933</v>
      </c>
      <c r="C28" t="s">
        <v>22</v>
      </c>
      <c r="D28">
        <v>146</v>
      </c>
      <c r="E28" t="s">
        <v>271</v>
      </c>
      <c r="F28" t="s">
        <v>2892</v>
      </c>
      <c r="G28" t="s">
        <v>2903</v>
      </c>
      <c r="H28" t="s">
        <v>2904</v>
      </c>
      <c r="I28" t="s">
        <v>2895</v>
      </c>
      <c r="J28">
        <v>560.63167435190303</v>
      </c>
      <c r="K28">
        <v>1</v>
      </c>
      <c r="L28">
        <v>1</v>
      </c>
      <c r="M28">
        <v>2</v>
      </c>
      <c r="N28" s="94">
        <v>3457114.0490186899</v>
      </c>
      <c r="O28" s="94">
        <v>1259324.67750638</v>
      </c>
      <c r="P28" s="94">
        <v>1163279.2131411999</v>
      </c>
      <c r="Q28" s="94">
        <v>313229.42743908899</v>
      </c>
      <c r="R28" s="94">
        <v>1768070.80495795</v>
      </c>
      <c r="S28" s="94">
        <v>208741.566044045</v>
      </c>
      <c r="T28" s="94">
        <v>5652257.1699999999</v>
      </c>
      <c r="U28" s="94">
        <v>2308761.00206332</v>
      </c>
      <c r="V28" s="94">
        <v>6414376.5564166903</v>
      </c>
      <c r="W28" s="94">
        <v>1546641.61564662</v>
      </c>
      <c r="X28" s="94">
        <v>0</v>
      </c>
      <c r="Y28" s="94">
        <v>0</v>
      </c>
      <c r="Z28" s="94">
        <v>0</v>
      </c>
      <c r="AA28" s="94">
        <v>0</v>
      </c>
      <c r="AB28" s="94">
        <v>0</v>
      </c>
      <c r="AC28" s="94">
        <v>208741.566044045</v>
      </c>
      <c r="AD28" s="94">
        <v>0</v>
      </c>
      <c r="AE28" s="94">
        <v>0</v>
      </c>
      <c r="AF28" s="94">
        <v>0</v>
      </c>
      <c r="AG28" s="94">
        <v>0</v>
      </c>
      <c r="AH28" s="94">
        <v>0</v>
      </c>
      <c r="AI28" s="94">
        <v>0</v>
      </c>
      <c r="AJ28" s="94">
        <v>8169759.73810736</v>
      </c>
      <c r="AK28" s="70">
        <v>14572.419133384999</v>
      </c>
      <c r="AL28">
        <v>190.744012474941</v>
      </c>
      <c r="AM28">
        <v>87986.683412978906</v>
      </c>
      <c r="AN28">
        <v>4490.4750895810903</v>
      </c>
      <c r="AO28">
        <v>15067.4252125687</v>
      </c>
      <c r="AP28">
        <v>190.744012474941</v>
      </c>
      <c r="AQ28">
        <v>78964.723731455393</v>
      </c>
      <c r="AR28">
        <v>14572.419133384999</v>
      </c>
      <c r="AS28">
        <v>14572.419133384999</v>
      </c>
      <c r="AT28">
        <v>0</v>
      </c>
    </row>
    <row r="29" spans="1:46" x14ac:dyDescent="0.25">
      <c r="A29" t="s">
        <v>2933</v>
      </c>
      <c r="B29">
        <v>1933</v>
      </c>
      <c r="C29" t="s">
        <v>22</v>
      </c>
      <c r="D29">
        <v>147</v>
      </c>
      <c r="E29" t="s">
        <v>272</v>
      </c>
      <c r="F29" t="s">
        <v>2892</v>
      </c>
      <c r="G29" t="s">
        <v>2893</v>
      </c>
      <c r="H29" t="s">
        <v>2904</v>
      </c>
      <c r="I29" t="s">
        <v>2895</v>
      </c>
      <c r="J29">
        <v>425.06973780823301</v>
      </c>
      <c r="K29">
        <v>1</v>
      </c>
      <c r="L29">
        <v>1</v>
      </c>
      <c r="M29">
        <v>2</v>
      </c>
      <c r="N29" s="94">
        <v>2776553.19868366</v>
      </c>
      <c r="O29" s="94">
        <v>567677.26755325403</v>
      </c>
      <c r="P29" s="94">
        <v>874963.19988044002</v>
      </c>
      <c r="Q29" s="94">
        <v>237489.88272785899</v>
      </c>
      <c r="R29" s="94">
        <v>976654.38068039203</v>
      </c>
      <c r="S29" s="94">
        <v>158267.409437033</v>
      </c>
      <c r="T29" s="94">
        <v>3682840.27</v>
      </c>
      <c r="U29" s="94">
        <v>1750497.6595256</v>
      </c>
      <c r="V29" s="94">
        <v>4624570.68713874</v>
      </c>
      <c r="W29" s="94">
        <v>808767.24238685495</v>
      </c>
      <c r="X29" s="94">
        <v>0</v>
      </c>
      <c r="Y29" s="94">
        <v>0</v>
      </c>
      <c r="Z29" s="94">
        <v>0</v>
      </c>
      <c r="AA29" s="94">
        <v>0</v>
      </c>
      <c r="AB29" s="94">
        <v>0</v>
      </c>
      <c r="AC29" s="94">
        <v>158267.409437033</v>
      </c>
      <c r="AD29" s="94">
        <v>0</v>
      </c>
      <c r="AE29" s="94">
        <v>0</v>
      </c>
      <c r="AF29" s="94">
        <v>0</v>
      </c>
      <c r="AG29" s="94">
        <v>0</v>
      </c>
      <c r="AH29" s="94">
        <v>0</v>
      </c>
      <c r="AI29" s="94">
        <v>0</v>
      </c>
      <c r="AJ29" s="94">
        <v>5591605.3389626304</v>
      </c>
      <c r="AK29" s="70">
        <v>13154.5599265531</v>
      </c>
      <c r="AL29">
        <v>190.744012474941</v>
      </c>
      <c r="AM29">
        <v>87986.683412978906</v>
      </c>
      <c r="AN29">
        <v>4490.4750895810903</v>
      </c>
      <c r="AO29">
        <v>15067.4252125687</v>
      </c>
      <c r="AP29">
        <v>190.744012474941</v>
      </c>
      <c r="AQ29">
        <v>87986.683412978906</v>
      </c>
      <c r="AR29">
        <v>13154.5599265531</v>
      </c>
      <c r="AS29">
        <v>15067.4252125687</v>
      </c>
      <c r="AT29">
        <v>0</v>
      </c>
    </row>
    <row r="30" spans="1:46" x14ac:dyDescent="0.25">
      <c r="A30" t="s">
        <v>2934</v>
      </c>
      <c r="B30">
        <v>2208</v>
      </c>
      <c r="C30" t="s">
        <v>24</v>
      </c>
      <c r="D30">
        <v>1053</v>
      </c>
      <c r="E30" t="s">
        <v>273</v>
      </c>
      <c r="F30" t="s">
        <v>2892</v>
      </c>
      <c r="G30" t="s">
        <v>2893</v>
      </c>
      <c r="H30" t="s">
        <v>2894</v>
      </c>
      <c r="I30" t="s">
        <v>2895</v>
      </c>
      <c r="J30">
        <v>126.021210820072</v>
      </c>
      <c r="K30">
        <v>1</v>
      </c>
      <c r="L30">
        <v>1</v>
      </c>
      <c r="M30">
        <v>2</v>
      </c>
      <c r="N30" s="94">
        <v>1124929.9665705301</v>
      </c>
      <c r="O30" s="94">
        <v>180268.75328762599</v>
      </c>
      <c r="P30" s="94">
        <v>488615.56480167003</v>
      </c>
      <c r="Q30" s="94">
        <v>92141.306236529199</v>
      </c>
      <c r="R30" s="94">
        <v>289016.27880006202</v>
      </c>
      <c r="S30" s="94">
        <v>66125.550803031103</v>
      </c>
      <c r="T30" s="94">
        <v>1467388.51</v>
      </c>
      <c r="U30" s="94">
        <v>707583.35969641898</v>
      </c>
      <c r="V30" s="94">
        <v>1939367.9061010401</v>
      </c>
      <c r="W30" s="94">
        <v>235603.96359537801</v>
      </c>
      <c r="X30" s="94">
        <v>0</v>
      </c>
      <c r="Y30" s="94">
        <v>0</v>
      </c>
      <c r="Z30" s="94">
        <v>0</v>
      </c>
      <c r="AA30" s="94">
        <v>0</v>
      </c>
      <c r="AB30" s="94">
        <v>0</v>
      </c>
      <c r="AC30" s="94">
        <v>66125.550803031103</v>
      </c>
      <c r="AD30" s="94">
        <v>0</v>
      </c>
      <c r="AE30" s="94">
        <v>0</v>
      </c>
      <c r="AF30" s="94">
        <v>0</v>
      </c>
      <c r="AG30" s="94">
        <v>0</v>
      </c>
      <c r="AH30" s="94">
        <v>0</v>
      </c>
      <c r="AI30" s="94">
        <v>0</v>
      </c>
      <c r="AJ30" s="94">
        <v>2241097.4204994501</v>
      </c>
      <c r="AK30" s="70">
        <v>17783.493793748701</v>
      </c>
      <c r="AL30">
        <v>190.744012474941</v>
      </c>
      <c r="AM30">
        <v>87986.683412978906</v>
      </c>
      <c r="AN30">
        <v>6139.5133840137396</v>
      </c>
      <c r="AO30">
        <v>17783.493793748701</v>
      </c>
      <c r="AP30">
        <v>190.744012474941</v>
      </c>
      <c r="AQ30">
        <v>87986.683412978906</v>
      </c>
      <c r="AR30">
        <v>17783.493793748701</v>
      </c>
      <c r="AS30">
        <v>17783.493793748701</v>
      </c>
      <c r="AT30">
        <v>0</v>
      </c>
    </row>
    <row r="31" spans="1:46" x14ac:dyDescent="0.25">
      <c r="A31" t="s">
        <v>4906</v>
      </c>
      <c r="B31">
        <v>2208</v>
      </c>
      <c r="C31" t="s">
        <v>24</v>
      </c>
      <c r="D31">
        <v>2208</v>
      </c>
      <c r="E31" t="s">
        <v>24</v>
      </c>
      <c r="F31" t="s">
        <v>1871</v>
      </c>
      <c r="G31" t="s">
        <v>1871</v>
      </c>
      <c r="H31" t="s">
        <v>2899</v>
      </c>
      <c r="I31" t="s">
        <v>2895</v>
      </c>
      <c r="J31">
        <v>0.34782608695599998</v>
      </c>
      <c r="K31">
        <v>0</v>
      </c>
      <c r="L31">
        <v>0</v>
      </c>
      <c r="M31">
        <v>2</v>
      </c>
      <c r="N31" s="94">
        <v>34.165446856363602</v>
      </c>
      <c r="O31" s="94">
        <v>24.770663202572699</v>
      </c>
      <c r="P31" s="94">
        <v>1166.8928816578</v>
      </c>
      <c r="Q31" s="94">
        <v>254.31552186103701</v>
      </c>
      <c r="R31" s="94">
        <v>472.827923338262</v>
      </c>
      <c r="S31" s="94">
        <v>182.51047925945801</v>
      </c>
      <c r="T31" s="94">
        <v>0</v>
      </c>
      <c r="U31" s="94">
        <v>1952.9724369160299</v>
      </c>
      <c r="V31" s="94">
        <v>1627.56570142393</v>
      </c>
      <c r="W31" s="94">
        <v>325.40673549210601</v>
      </c>
      <c r="X31" s="94">
        <v>0</v>
      </c>
      <c r="Y31" s="94">
        <v>0</v>
      </c>
      <c r="Z31" s="94">
        <v>0</v>
      </c>
      <c r="AA31" s="94">
        <v>0</v>
      </c>
      <c r="AB31" s="94">
        <v>0</v>
      </c>
      <c r="AC31" s="94">
        <v>182.51047925945801</v>
      </c>
      <c r="AD31" s="94">
        <v>0</v>
      </c>
      <c r="AE31" s="94">
        <v>0</v>
      </c>
      <c r="AF31" s="94">
        <v>0</v>
      </c>
      <c r="AG31" s="94">
        <v>0</v>
      </c>
      <c r="AH31" s="94">
        <v>0</v>
      </c>
      <c r="AI31" s="94">
        <v>0</v>
      </c>
      <c r="AJ31" s="94">
        <v>2135.4829161754901</v>
      </c>
      <c r="AK31" s="70">
        <v>6139.5133840137396</v>
      </c>
      <c r="AL31">
        <v>190.744012474941</v>
      </c>
      <c r="AM31">
        <v>87986.683412978906</v>
      </c>
      <c r="AN31">
        <v>6139.5133840137396</v>
      </c>
      <c r="AO31">
        <v>17783.493793748701</v>
      </c>
      <c r="AP31">
        <v>682.10272323868298</v>
      </c>
      <c r="AQ31">
        <v>37523.222275875101</v>
      </c>
      <c r="AR31">
        <v>6139.5133840137396</v>
      </c>
      <c r="AS31">
        <v>6139.5133840137396</v>
      </c>
      <c r="AT31">
        <v>0</v>
      </c>
    </row>
    <row r="32" spans="1:46" x14ac:dyDescent="0.25">
      <c r="A32" t="s">
        <v>2935</v>
      </c>
      <c r="B32">
        <v>2208</v>
      </c>
      <c r="C32" t="s">
        <v>24</v>
      </c>
      <c r="D32">
        <v>1055</v>
      </c>
      <c r="E32" t="s">
        <v>274</v>
      </c>
      <c r="F32" t="s">
        <v>2892</v>
      </c>
      <c r="G32" t="s">
        <v>2911</v>
      </c>
      <c r="H32" t="s">
        <v>2894</v>
      </c>
      <c r="I32" t="s">
        <v>2895</v>
      </c>
      <c r="J32">
        <v>219.773393444937</v>
      </c>
      <c r="K32">
        <v>1</v>
      </c>
      <c r="L32">
        <v>1</v>
      </c>
      <c r="M32">
        <v>2</v>
      </c>
      <c r="N32" s="94">
        <v>1520542.1465583199</v>
      </c>
      <c r="O32" s="94">
        <v>251361.09654101799</v>
      </c>
      <c r="P32" s="94">
        <v>805571.694118549</v>
      </c>
      <c r="Q32" s="94">
        <v>160688.882579962</v>
      </c>
      <c r="R32" s="94">
        <v>506017.67702971899</v>
      </c>
      <c r="S32" s="94">
        <v>115318.973677747</v>
      </c>
      <c r="T32" s="94">
        <v>2010198.78</v>
      </c>
      <c r="U32" s="94">
        <v>1233982.71682756</v>
      </c>
      <c r="V32" s="94">
        <v>2831311.6771140601</v>
      </c>
      <c r="W32" s="94">
        <v>412869.819713509</v>
      </c>
      <c r="X32" s="94">
        <v>0</v>
      </c>
      <c r="Y32" s="94">
        <v>0</v>
      </c>
      <c r="Z32" s="94">
        <v>0</v>
      </c>
      <c r="AA32" s="94">
        <v>0</v>
      </c>
      <c r="AB32" s="94">
        <v>0</v>
      </c>
      <c r="AC32" s="94">
        <v>115318.973677747</v>
      </c>
      <c r="AD32" s="94">
        <v>0</v>
      </c>
      <c r="AE32" s="94">
        <v>0</v>
      </c>
      <c r="AF32" s="94">
        <v>0</v>
      </c>
      <c r="AG32" s="94">
        <v>0</v>
      </c>
      <c r="AH32" s="94">
        <v>0</v>
      </c>
      <c r="AI32" s="94">
        <v>0</v>
      </c>
      <c r="AJ32" s="94">
        <v>3359500.4705053102</v>
      </c>
      <c r="AK32" s="70">
        <v>15286.2019275641</v>
      </c>
      <c r="AL32">
        <v>190.744012474941</v>
      </c>
      <c r="AM32">
        <v>87986.683412978906</v>
      </c>
      <c r="AN32">
        <v>6139.5133840137396</v>
      </c>
      <c r="AO32">
        <v>17783.493793748701</v>
      </c>
      <c r="AP32">
        <v>4583.8562208211697</v>
      </c>
      <c r="AQ32">
        <v>22363.4717498301</v>
      </c>
      <c r="AR32">
        <v>15286.2019275641</v>
      </c>
      <c r="AS32">
        <v>15286.2019275641</v>
      </c>
      <c r="AT32">
        <v>0</v>
      </c>
    </row>
    <row r="33" spans="1:46" x14ac:dyDescent="0.25">
      <c r="A33" t="s">
        <v>2936</v>
      </c>
      <c r="B33">
        <v>2208</v>
      </c>
      <c r="C33" t="s">
        <v>24</v>
      </c>
      <c r="D33">
        <v>1056</v>
      </c>
      <c r="E33" t="s">
        <v>275</v>
      </c>
      <c r="F33" t="s">
        <v>2892</v>
      </c>
      <c r="G33" t="s">
        <v>2903</v>
      </c>
      <c r="H33" t="s">
        <v>2894</v>
      </c>
      <c r="I33" t="s">
        <v>2895</v>
      </c>
      <c r="J33">
        <v>206.59501278745799</v>
      </c>
      <c r="K33">
        <v>1</v>
      </c>
      <c r="L33">
        <v>1</v>
      </c>
      <c r="M33">
        <v>2</v>
      </c>
      <c r="N33" s="94">
        <v>1354814.3914242999</v>
      </c>
      <c r="O33" s="94">
        <v>366765.92950815399</v>
      </c>
      <c r="P33" s="94">
        <v>757490.278198138</v>
      </c>
      <c r="Q33" s="94">
        <v>151053.415661651</v>
      </c>
      <c r="R33" s="94">
        <v>567416.43624688603</v>
      </c>
      <c r="S33" s="94">
        <v>108404.045039964</v>
      </c>
      <c r="T33" s="94">
        <v>2037551.65</v>
      </c>
      <c r="U33" s="94">
        <v>1159988.80103913</v>
      </c>
      <c r="V33" s="94">
        <v>2717907.4010835001</v>
      </c>
      <c r="W33" s="94">
        <v>479633.04995562503</v>
      </c>
      <c r="X33" s="94">
        <v>0</v>
      </c>
      <c r="Y33" s="94">
        <v>0</v>
      </c>
      <c r="Z33" s="94">
        <v>0</v>
      </c>
      <c r="AA33" s="94">
        <v>0</v>
      </c>
      <c r="AB33" s="94">
        <v>0</v>
      </c>
      <c r="AC33" s="94">
        <v>108404.045039964</v>
      </c>
      <c r="AD33" s="94">
        <v>0</v>
      </c>
      <c r="AE33" s="94">
        <v>0</v>
      </c>
      <c r="AF33" s="94">
        <v>0</v>
      </c>
      <c r="AG33" s="94">
        <v>0</v>
      </c>
      <c r="AH33" s="94">
        <v>0</v>
      </c>
      <c r="AI33" s="94">
        <v>0</v>
      </c>
      <c r="AJ33" s="94">
        <v>3305944.4960790901</v>
      </c>
      <c r="AK33" s="70">
        <v>16002.0537353445</v>
      </c>
      <c r="AL33">
        <v>190.744012474941</v>
      </c>
      <c r="AM33">
        <v>87986.683412978906</v>
      </c>
      <c r="AN33">
        <v>6139.5133840137396</v>
      </c>
      <c r="AO33">
        <v>17783.493793748701</v>
      </c>
      <c r="AP33">
        <v>190.744012474941</v>
      </c>
      <c r="AQ33">
        <v>78964.723731455393</v>
      </c>
      <c r="AR33">
        <v>16002.0537353445</v>
      </c>
      <c r="AS33">
        <v>16002.0537353445</v>
      </c>
      <c r="AT33">
        <v>0</v>
      </c>
    </row>
    <row r="34" spans="1:46" x14ac:dyDescent="0.25">
      <c r="A34" t="s">
        <v>2937</v>
      </c>
      <c r="B34">
        <v>1894</v>
      </c>
      <c r="C34" t="s">
        <v>26</v>
      </c>
      <c r="D34">
        <v>4759</v>
      </c>
      <c r="E34" t="s">
        <v>276</v>
      </c>
      <c r="F34" t="s">
        <v>2906</v>
      </c>
      <c r="G34" t="s">
        <v>2903</v>
      </c>
      <c r="H34" t="s">
        <v>2904</v>
      </c>
      <c r="I34" t="s">
        <v>2895</v>
      </c>
      <c r="J34">
        <v>346.85489154228401</v>
      </c>
      <c r="K34">
        <v>1</v>
      </c>
      <c r="L34">
        <v>1</v>
      </c>
      <c r="M34">
        <v>1</v>
      </c>
      <c r="N34" s="94">
        <v>157466.795678795</v>
      </c>
      <c r="O34" s="94">
        <v>152046.685621251</v>
      </c>
      <c r="P34" s="94">
        <v>234360.74367988901</v>
      </c>
      <c r="Q34" s="94">
        <v>102801.539264936</v>
      </c>
      <c r="R34" s="94">
        <v>486940.532001479</v>
      </c>
      <c r="S34" s="94">
        <v>144466.33658185499</v>
      </c>
      <c r="T34" s="94">
        <v>0</v>
      </c>
      <c r="U34" s="94">
        <v>1133616.29624635</v>
      </c>
      <c r="V34" s="94">
        <v>782801.89285348996</v>
      </c>
      <c r="W34" s="94">
        <v>326499.61391343799</v>
      </c>
      <c r="X34" s="94">
        <v>0</v>
      </c>
      <c r="Y34" s="94">
        <v>0</v>
      </c>
      <c r="Z34" s="94">
        <v>682.99876583947798</v>
      </c>
      <c r="AA34" s="94">
        <v>0</v>
      </c>
      <c r="AB34" s="94">
        <v>23631.7907135817</v>
      </c>
      <c r="AC34" s="94">
        <v>144466.33658185499</v>
      </c>
      <c r="AD34" s="94">
        <v>0</v>
      </c>
      <c r="AE34" s="94">
        <v>0</v>
      </c>
      <c r="AF34" s="94">
        <v>0</v>
      </c>
      <c r="AG34" s="94">
        <v>0</v>
      </c>
      <c r="AH34" s="94">
        <v>0</v>
      </c>
      <c r="AI34" s="94">
        <v>0</v>
      </c>
      <c r="AJ34" s="94">
        <v>1278082.6328282</v>
      </c>
      <c r="AK34" s="70">
        <v>3684.7761527745301</v>
      </c>
      <c r="AL34">
        <v>190.744012474941</v>
      </c>
      <c r="AM34">
        <v>87986.683412978906</v>
      </c>
      <c r="AN34">
        <v>3684.7761527745301</v>
      </c>
      <c r="AO34">
        <v>19907.609618375802</v>
      </c>
      <c r="AP34">
        <v>190.744012474941</v>
      </c>
      <c r="AQ34">
        <v>78964.723731455393</v>
      </c>
      <c r="AR34">
        <v>3684.7761527745301</v>
      </c>
      <c r="AS34">
        <v>19907.609618375802</v>
      </c>
      <c r="AT34">
        <v>0</v>
      </c>
    </row>
    <row r="35" spans="1:46" x14ac:dyDescent="0.25">
      <c r="A35" t="s">
        <v>4653</v>
      </c>
      <c r="B35">
        <v>1894</v>
      </c>
      <c r="C35" t="s">
        <v>26</v>
      </c>
      <c r="D35">
        <v>5509</v>
      </c>
      <c r="E35" t="s">
        <v>277</v>
      </c>
      <c r="F35" t="s">
        <v>2892</v>
      </c>
      <c r="G35" t="s">
        <v>2893</v>
      </c>
      <c r="H35" t="s">
        <v>2894</v>
      </c>
      <c r="I35" t="s">
        <v>2895</v>
      </c>
      <c r="J35">
        <v>67.646289081999598</v>
      </c>
      <c r="K35">
        <v>1</v>
      </c>
      <c r="L35">
        <v>1</v>
      </c>
      <c r="M35">
        <v>1</v>
      </c>
      <c r="N35" s="94">
        <v>30710.376705197301</v>
      </c>
      <c r="O35" s="94">
        <v>29653.305460855001</v>
      </c>
      <c r="P35" s="94">
        <v>45706.821506680397</v>
      </c>
      <c r="Q35" s="94">
        <v>20049.141046473102</v>
      </c>
      <c r="R35" s="94">
        <v>94966.860196345704</v>
      </c>
      <c r="S35" s="94">
        <v>28174.927917492801</v>
      </c>
      <c r="T35" s="94">
        <v>0</v>
      </c>
      <c r="U35" s="94">
        <v>221086.50491555099</v>
      </c>
      <c r="V35" s="94">
        <v>152668.00160276299</v>
      </c>
      <c r="W35" s="94">
        <v>63676.447432361398</v>
      </c>
      <c r="X35" s="94">
        <v>0</v>
      </c>
      <c r="Y35" s="94">
        <v>0</v>
      </c>
      <c r="Z35" s="94">
        <v>133.203633805447</v>
      </c>
      <c r="AA35" s="94">
        <v>0</v>
      </c>
      <c r="AB35" s="94">
        <v>4608.8522466213599</v>
      </c>
      <c r="AC35" s="94">
        <v>28174.927917492801</v>
      </c>
      <c r="AD35" s="94">
        <v>0</v>
      </c>
      <c r="AE35" s="94">
        <v>0</v>
      </c>
      <c r="AF35" s="94">
        <v>0</v>
      </c>
      <c r="AG35" s="94">
        <v>0</v>
      </c>
      <c r="AH35" s="94">
        <v>0</v>
      </c>
      <c r="AI35" s="94">
        <v>0</v>
      </c>
      <c r="AJ35" s="94">
        <v>249261.432833044</v>
      </c>
      <c r="AK35" s="70">
        <v>3684.7761527745301</v>
      </c>
      <c r="AL35">
        <v>190.744012474941</v>
      </c>
      <c r="AM35">
        <v>87986.683412978906</v>
      </c>
      <c r="AN35">
        <v>3684.7761527745301</v>
      </c>
      <c r="AO35">
        <v>19907.609618375802</v>
      </c>
      <c r="AP35">
        <v>190.744012474941</v>
      </c>
      <c r="AQ35">
        <v>87986.683412978906</v>
      </c>
      <c r="AR35">
        <v>3684.7761527745301</v>
      </c>
      <c r="AS35">
        <v>18000.302924338001</v>
      </c>
      <c r="AT35">
        <v>0</v>
      </c>
    </row>
    <row r="36" spans="1:46" x14ac:dyDescent="0.25">
      <c r="A36" t="s">
        <v>2938</v>
      </c>
      <c r="B36">
        <v>1894</v>
      </c>
      <c r="C36" t="s">
        <v>26</v>
      </c>
      <c r="D36">
        <v>8</v>
      </c>
      <c r="E36" t="s">
        <v>278</v>
      </c>
      <c r="F36" t="s">
        <v>2892</v>
      </c>
      <c r="G36" t="s">
        <v>2903</v>
      </c>
      <c r="H36" t="s">
        <v>2904</v>
      </c>
      <c r="I36" t="s">
        <v>2895</v>
      </c>
      <c r="J36">
        <v>376.313314375365</v>
      </c>
      <c r="K36">
        <v>1</v>
      </c>
      <c r="L36">
        <v>1</v>
      </c>
      <c r="M36">
        <v>1</v>
      </c>
      <c r="N36" s="94">
        <v>3381808.9173852801</v>
      </c>
      <c r="O36" s="94">
        <v>994467.47680402501</v>
      </c>
      <c r="P36" s="94">
        <v>782992.43656919501</v>
      </c>
      <c r="Q36" s="94">
        <v>113610.37492954</v>
      </c>
      <c r="R36" s="94">
        <v>2061883.47317944</v>
      </c>
      <c r="S36" s="94">
        <v>156735.87791440301</v>
      </c>
      <c r="T36" s="94">
        <v>6104868.2300000004</v>
      </c>
      <c r="U36" s="94">
        <v>1229894.44886748</v>
      </c>
      <c r="V36" s="94">
        <v>5420790.94087891</v>
      </c>
      <c r="W36" s="94">
        <v>1887591.89085234</v>
      </c>
      <c r="X36" s="94">
        <v>0</v>
      </c>
      <c r="Y36" s="94">
        <v>0</v>
      </c>
      <c r="Z36" s="94">
        <v>741.00592367169997</v>
      </c>
      <c r="AA36" s="94">
        <v>0</v>
      </c>
      <c r="AB36" s="94">
        <v>25638.841212561601</v>
      </c>
      <c r="AC36" s="94">
        <v>156735.87791440301</v>
      </c>
      <c r="AD36" s="94">
        <v>0</v>
      </c>
      <c r="AE36" s="94">
        <v>0</v>
      </c>
      <c r="AF36" s="94">
        <v>0</v>
      </c>
      <c r="AG36" s="94">
        <v>0</v>
      </c>
      <c r="AH36" s="94">
        <v>0</v>
      </c>
      <c r="AI36" s="94">
        <v>0</v>
      </c>
      <c r="AJ36" s="94">
        <v>7491498.5567818899</v>
      </c>
      <c r="AK36" s="70">
        <v>19907.609618375802</v>
      </c>
      <c r="AL36">
        <v>190.744012474941</v>
      </c>
      <c r="AM36">
        <v>87986.683412978906</v>
      </c>
      <c r="AN36">
        <v>3684.7761527745301</v>
      </c>
      <c r="AO36">
        <v>19907.609618375802</v>
      </c>
      <c r="AP36">
        <v>190.744012474941</v>
      </c>
      <c r="AQ36">
        <v>78964.723731455393</v>
      </c>
      <c r="AR36">
        <v>3684.7761527745301</v>
      </c>
      <c r="AS36">
        <v>19907.609618375802</v>
      </c>
      <c r="AT36">
        <v>0</v>
      </c>
    </row>
    <row r="37" spans="1:46" x14ac:dyDescent="0.25">
      <c r="A37" t="s">
        <v>2939</v>
      </c>
      <c r="B37">
        <v>1894</v>
      </c>
      <c r="C37" t="s">
        <v>26</v>
      </c>
      <c r="D37">
        <v>1</v>
      </c>
      <c r="E37" t="s">
        <v>279</v>
      </c>
      <c r="F37" t="s">
        <v>2892</v>
      </c>
      <c r="G37" t="s">
        <v>2911</v>
      </c>
      <c r="H37" t="s">
        <v>2904</v>
      </c>
      <c r="I37" t="s">
        <v>2895</v>
      </c>
      <c r="J37">
        <v>259.318181818158</v>
      </c>
      <c r="K37">
        <v>1</v>
      </c>
      <c r="L37">
        <v>1</v>
      </c>
      <c r="M37">
        <v>1</v>
      </c>
      <c r="N37" s="94">
        <v>1355594.90336928</v>
      </c>
      <c r="O37" s="94">
        <v>531049.09118746896</v>
      </c>
      <c r="P37" s="94">
        <v>330198.00716029201</v>
      </c>
      <c r="Q37" s="94">
        <v>78159.035980600995</v>
      </c>
      <c r="R37" s="94">
        <v>575106.55925206305</v>
      </c>
      <c r="S37" s="94">
        <v>108006.975394694</v>
      </c>
      <c r="T37" s="94">
        <v>2022585.12</v>
      </c>
      <c r="U37" s="94">
        <v>847522.47694970295</v>
      </c>
      <c r="V37" s="94">
        <v>2396772.6460257499</v>
      </c>
      <c r="W37" s="94">
        <v>455156.55081242498</v>
      </c>
      <c r="X37" s="94">
        <v>0</v>
      </c>
      <c r="Y37" s="94">
        <v>0</v>
      </c>
      <c r="Z37" s="94">
        <v>510.62851486396801</v>
      </c>
      <c r="AA37" s="94">
        <v>0</v>
      </c>
      <c r="AB37" s="94">
        <v>17667.771596659699</v>
      </c>
      <c r="AC37" s="94">
        <v>108006.975394694</v>
      </c>
      <c r="AD37" s="94">
        <v>0</v>
      </c>
      <c r="AE37" s="94">
        <v>0</v>
      </c>
      <c r="AF37" s="94">
        <v>0</v>
      </c>
      <c r="AG37" s="94">
        <v>0</v>
      </c>
      <c r="AH37" s="94">
        <v>0</v>
      </c>
      <c r="AI37" s="94">
        <v>0</v>
      </c>
      <c r="AJ37" s="94">
        <v>2978114.5723444</v>
      </c>
      <c r="AK37" s="70">
        <v>11484.4032588226</v>
      </c>
      <c r="AL37">
        <v>190.744012474941</v>
      </c>
      <c r="AM37">
        <v>87986.683412978906</v>
      </c>
      <c r="AN37">
        <v>3684.7761527745301</v>
      </c>
      <c r="AO37">
        <v>19907.609618375802</v>
      </c>
      <c r="AP37">
        <v>4583.8562208211697</v>
      </c>
      <c r="AQ37">
        <v>22363.4717498301</v>
      </c>
      <c r="AR37">
        <v>11484.4032588226</v>
      </c>
      <c r="AS37">
        <v>11484.4032588226</v>
      </c>
      <c r="AT37">
        <v>0</v>
      </c>
    </row>
    <row r="38" spans="1:46" x14ac:dyDescent="0.25">
      <c r="A38" t="s">
        <v>2940</v>
      </c>
      <c r="B38">
        <v>1894</v>
      </c>
      <c r="C38" t="s">
        <v>26</v>
      </c>
      <c r="D38">
        <v>1894</v>
      </c>
      <c r="E38" t="s">
        <v>26</v>
      </c>
      <c r="F38" t="s">
        <v>1871</v>
      </c>
      <c r="G38" t="s">
        <v>1871</v>
      </c>
      <c r="H38" t="s">
        <v>2899</v>
      </c>
      <c r="I38" t="s">
        <v>2895</v>
      </c>
      <c r="J38">
        <v>0.49885714269999998</v>
      </c>
      <c r="K38">
        <v>0</v>
      </c>
      <c r="L38">
        <v>0</v>
      </c>
      <c r="M38">
        <v>1</v>
      </c>
      <c r="N38" s="94">
        <v>226.47348409348299</v>
      </c>
      <c r="O38" s="94">
        <v>218.67811870479599</v>
      </c>
      <c r="P38" s="94">
        <v>337.06467402938102</v>
      </c>
      <c r="Q38" s="94">
        <v>147.85226731224</v>
      </c>
      <c r="R38" s="94">
        <v>700.33252631659298</v>
      </c>
      <c r="S38" s="94">
        <v>207.77583260570799</v>
      </c>
      <c r="T38" s="94">
        <v>0</v>
      </c>
      <c r="U38" s="94">
        <v>1630.4010704564901</v>
      </c>
      <c r="V38" s="94">
        <v>1125.84923866192</v>
      </c>
      <c r="W38" s="94">
        <v>469.58156987575597</v>
      </c>
      <c r="X38" s="94">
        <v>0</v>
      </c>
      <c r="Y38" s="94">
        <v>0</v>
      </c>
      <c r="Z38" s="94">
        <v>0.98230937807827501</v>
      </c>
      <c r="AA38" s="94">
        <v>0</v>
      </c>
      <c r="AB38" s="94">
        <v>33.987952540737403</v>
      </c>
      <c r="AC38" s="94">
        <v>207.77583260570799</v>
      </c>
      <c r="AD38" s="94">
        <v>0</v>
      </c>
      <c r="AE38" s="94">
        <v>0</v>
      </c>
      <c r="AF38" s="94">
        <v>0</v>
      </c>
      <c r="AG38" s="94">
        <v>0</v>
      </c>
      <c r="AH38" s="94">
        <v>0</v>
      </c>
      <c r="AI38" s="94">
        <v>0</v>
      </c>
      <c r="AJ38" s="94">
        <v>1838.1769030621999</v>
      </c>
      <c r="AK38" s="70">
        <v>3684.7761527745301</v>
      </c>
      <c r="AL38">
        <v>190.744012474941</v>
      </c>
      <c r="AM38">
        <v>87986.683412978906</v>
      </c>
      <c r="AN38">
        <v>3684.7761527745301</v>
      </c>
      <c r="AO38">
        <v>19907.609618375802</v>
      </c>
      <c r="AP38">
        <v>682.10272323868298</v>
      </c>
      <c r="AQ38">
        <v>37523.222275875101</v>
      </c>
      <c r="AR38">
        <v>3684.7761527745301</v>
      </c>
      <c r="AS38">
        <v>3684.7761527745301</v>
      </c>
      <c r="AT38">
        <v>0</v>
      </c>
    </row>
    <row r="39" spans="1:46" x14ac:dyDescent="0.25">
      <c r="A39" t="s">
        <v>4654</v>
      </c>
      <c r="B39">
        <v>1894</v>
      </c>
      <c r="C39" t="s">
        <v>26</v>
      </c>
      <c r="D39">
        <v>5604</v>
      </c>
      <c r="E39" t="s">
        <v>280</v>
      </c>
      <c r="F39" t="s">
        <v>2892</v>
      </c>
      <c r="G39" t="s">
        <v>2893</v>
      </c>
      <c r="H39" t="s">
        <v>2899</v>
      </c>
      <c r="I39" t="s">
        <v>2895</v>
      </c>
      <c r="J39">
        <v>109.75442013778699</v>
      </c>
      <c r="K39">
        <v>1</v>
      </c>
      <c r="L39">
        <v>1</v>
      </c>
      <c r="M39">
        <v>1</v>
      </c>
      <c r="N39" s="94">
        <v>49826.821740453001</v>
      </c>
      <c r="O39" s="94">
        <v>48111.749959849003</v>
      </c>
      <c r="P39" s="94">
        <v>74158.180129084605</v>
      </c>
      <c r="Q39" s="94">
        <v>32529.2322709525</v>
      </c>
      <c r="R39" s="94">
        <v>154081.36668844699</v>
      </c>
      <c r="S39" s="94">
        <v>45713.119196530002</v>
      </c>
      <c r="T39" s="94">
        <v>0</v>
      </c>
      <c r="U39" s="94">
        <v>358707.35078878602</v>
      </c>
      <c r="V39" s="94">
        <v>247700.032284029</v>
      </c>
      <c r="W39" s="94">
        <v>103313.450881267</v>
      </c>
      <c r="X39" s="94">
        <v>0</v>
      </c>
      <c r="Y39" s="94">
        <v>0</v>
      </c>
      <c r="Z39" s="94">
        <v>216.11958005325701</v>
      </c>
      <c r="AA39" s="94">
        <v>0</v>
      </c>
      <c r="AB39" s="94">
        <v>7477.7480434365498</v>
      </c>
      <c r="AC39" s="94">
        <v>45713.119196530002</v>
      </c>
      <c r="AD39" s="94">
        <v>0</v>
      </c>
      <c r="AE39" s="94">
        <v>0</v>
      </c>
      <c r="AF39" s="94">
        <v>0</v>
      </c>
      <c r="AG39" s="94">
        <v>0</v>
      </c>
      <c r="AH39" s="94">
        <v>0</v>
      </c>
      <c r="AI39" s="94">
        <v>0</v>
      </c>
      <c r="AJ39" s="94">
        <v>404420.46998531598</v>
      </c>
      <c r="AK39" s="70">
        <v>3684.7761527745301</v>
      </c>
      <c r="AL39">
        <v>190.744012474941</v>
      </c>
      <c r="AM39">
        <v>87986.683412978906</v>
      </c>
      <c r="AN39">
        <v>3684.7761527745301</v>
      </c>
      <c r="AO39">
        <v>19907.609618375802</v>
      </c>
      <c r="AP39">
        <v>190.744012474941</v>
      </c>
      <c r="AQ39">
        <v>87986.683412978906</v>
      </c>
      <c r="AR39">
        <v>3684.7761527745301</v>
      </c>
      <c r="AS39">
        <v>18000.302924338001</v>
      </c>
      <c r="AT39">
        <v>0</v>
      </c>
    </row>
    <row r="40" spans="1:46" x14ac:dyDescent="0.25">
      <c r="A40" t="s">
        <v>2941</v>
      </c>
      <c r="B40">
        <v>1894</v>
      </c>
      <c r="C40" t="s">
        <v>26</v>
      </c>
      <c r="D40">
        <v>4728</v>
      </c>
      <c r="E40" t="s">
        <v>281</v>
      </c>
      <c r="F40" t="s">
        <v>2906</v>
      </c>
      <c r="G40" t="s">
        <v>2907</v>
      </c>
      <c r="H40" t="s">
        <v>2942</v>
      </c>
      <c r="I40" t="s">
        <v>2895</v>
      </c>
      <c r="J40">
        <v>2724.8898520656298</v>
      </c>
      <c r="K40">
        <v>1</v>
      </c>
      <c r="L40">
        <v>1</v>
      </c>
      <c r="M40">
        <v>1</v>
      </c>
      <c r="N40" s="94">
        <v>1237058.1590317099</v>
      </c>
      <c r="O40" s="94">
        <v>1194477.80842109</v>
      </c>
      <c r="P40" s="94">
        <v>1841136.53215709</v>
      </c>
      <c r="Q40" s="94">
        <v>807608.24757058802</v>
      </c>
      <c r="R40" s="94">
        <v>3825401.7647276502</v>
      </c>
      <c r="S40" s="94">
        <v>1134926.63392065</v>
      </c>
      <c r="T40" s="94">
        <v>0</v>
      </c>
      <c r="U40" s="94">
        <v>8905682.5119081195</v>
      </c>
      <c r="V40" s="94">
        <v>6149686.7595831901</v>
      </c>
      <c r="W40" s="94">
        <v>2564978.9187061698</v>
      </c>
      <c r="X40" s="94">
        <v>0</v>
      </c>
      <c r="Y40" s="94">
        <v>0</v>
      </c>
      <c r="Z40" s="94">
        <v>5365.6340198462103</v>
      </c>
      <c r="AA40" s="94">
        <v>0</v>
      </c>
      <c r="AB40" s="94">
        <v>185651.199598918</v>
      </c>
      <c r="AC40" s="94">
        <v>1134926.63392065</v>
      </c>
      <c r="AD40" s="94">
        <v>0</v>
      </c>
      <c r="AE40" s="94">
        <v>0</v>
      </c>
      <c r="AF40" s="94">
        <v>0</v>
      </c>
      <c r="AG40" s="94">
        <v>0</v>
      </c>
      <c r="AH40" s="94">
        <v>0</v>
      </c>
      <c r="AI40" s="94">
        <v>0</v>
      </c>
      <c r="AJ40" s="94">
        <v>10040609.1458288</v>
      </c>
      <c r="AK40" s="70">
        <v>3684.7761527745301</v>
      </c>
      <c r="AL40">
        <v>190.744012474941</v>
      </c>
      <c r="AM40">
        <v>87986.683412978906</v>
      </c>
      <c r="AN40">
        <v>3684.7761527745301</v>
      </c>
      <c r="AO40">
        <v>19907.609618375802</v>
      </c>
      <c r="AP40">
        <v>190.744012474941</v>
      </c>
      <c r="AQ40">
        <v>53040.848925755003</v>
      </c>
      <c r="AR40">
        <v>3684.7761527745301</v>
      </c>
      <c r="AS40">
        <v>3684.7761527745301</v>
      </c>
      <c r="AT40">
        <v>0</v>
      </c>
    </row>
    <row r="41" spans="1:46" x14ac:dyDescent="0.25">
      <c r="A41" t="s">
        <v>2943</v>
      </c>
      <c r="B41">
        <v>1894</v>
      </c>
      <c r="C41" t="s">
        <v>26</v>
      </c>
      <c r="D41">
        <v>2</v>
      </c>
      <c r="E41" t="s">
        <v>282</v>
      </c>
      <c r="F41" t="s">
        <v>2892</v>
      </c>
      <c r="G41" t="s">
        <v>2893</v>
      </c>
      <c r="H41" t="s">
        <v>2894</v>
      </c>
      <c r="I41" t="s">
        <v>2895</v>
      </c>
      <c r="J41">
        <v>266.358156028331</v>
      </c>
      <c r="K41">
        <v>1</v>
      </c>
      <c r="L41">
        <v>1</v>
      </c>
      <c r="M41">
        <v>1</v>
      </c>
      <c r="N41" s="94">
        <v>1889978.68357966</v>
      </c>
      <c r="O41" s="94">
        <v>668802.70160427096</v>
      </c>
      <c r="P41" s="94">
        <v>366882.76290242298</v>
      </c>
      <c r="Q41" s="94">
        <v>81163.357470821895</v>
      </c>
      <c r="R41" s="94">
        <v>727172.54535675095</v>
      </c>
      <c r="S41" s="94">
        <v>110939.150516262</v>
      </c>
      <c r="T41" s="94">
        <v>2863469.02</v>
      </c>
      <c r="U41" s="94">
        <v>870531.03091392899</v>
      </c>
      <c r="V41" s="94">
        <v>3111362.0111604999</v>
      </c>
      <c r="W41" s="94">
        <v>603966.132140539</v>
      </c>
      <c r="X41" s="94">
        <v>0</v>
      </c>
      <c r="Y41" s="94">
        <v>0</v>
      </c>
      <c r="Z41" s="94">
        <v>524.49106607582996</v>
      </c>
      <c r="AA41" s="94">
        <v>0</v>
      </c>
      <c r="AB41" s="94">
        <v>18147.416546811801</v>
      </c>
      <c r="AC41" s="94">
        <v>110939.150516262</v>
      </c>
      <c r="AD41" s="94">
        <v>0</v>
      </c>
      <c r="AE41" s="94">
        <v>0</v>
      </c>
      <c r="AF41" s="94">
        <v>0</v>
      </c>
      <c r="AG41" s="94">
        <v>0</v>
      </c>
      <c r="AH41" s="94">
        <v>0</v>
      </c>
      <c r="AI41" s="94">
        <v>0</v>
      </c>
      <c r="AJ41" s="94">
        <v>3844939.2014301899</v>
      </c>
      <c r="AK41" s="70">
        <v>14435.222329070501</v>
      </c>
      <c r="AL41">
        <v>190.744012474941</v>
      </c>
      <c r="AM41">
        <v>87986.683412978906</v>
      </c>
      <c r="AN41">
        <v>3684.7761527745301</v>
      </c>
      <c r="AO41">
        <v>19907.609618375802</v>
      </c>
      <c r="AP41">
        <v>190.744012474941</v>
      </c>
      <c r="AQ41">
        <v>87986.683412978906</v>
      </c>
      <c r="AR41">
        <v>3684.7761527745301</v>
      </c>
      <c r="AS41">
        <v>18000.302924338001</v>
      </c>
      <c r="AT41">
        <v>0</v>
      </c>
    </row>
    <row r="42" spans="1:46" x14ac:dyDescent="0.25">
      <c r="A42" t="s">
        <v>4655</v>
      </c>
      <c r="B42">
        <v>1894</v>
      </c>
      <c r="C42" t="s">
        <v>26</v>
      </c>
      <c r="D42">
        <v>3493</v>
      </c>
      <c r="E42" t="s">
        <v>4622</v>
      </c>
      <c r="F42" t="s">
        <v>2945</v>
      </c>
      <c r="G42" t="s">
        <v>2903</v>
      </c>
      <c r="H42" t="s">
        <v>2942</v>
      </c>
      <c r="I42" t="s">
        <v>2895</v>
      </c>
      <c r="J42">
        <v>150.92032381897101</v>
      </c>
      <c r="K42">
        <v>1</v>
      </c>
      <c r="L42">
        <v>1</v>
      </c>
      <c r="M42">
        <v>1</v>
      </c>
      <c r="N42" s="94">
        <v>212346.13001316201</v>
      </c>
      <c r="O42" s="94">
        <v>128424.32136372601</v>
      </c>
      <c r="P42" s="94">
        <v>101972.90045226899</v>
      </c>
      <c r="Q42" s="94">
        <v>44873.994281251304</v>
      </c>
      <c r="R42" s="94">
        <v>595393.60475420102</v>
      </c>
      <c r="S42" s="94">
        <v>62858.869312547002</v>
      </c>
      <c r="T42" s="94">
        <v>589762.21</v>
      </c>
      <c r="U42" s="94">
        <v>493248.74086460902</v>
      </c>
      <c r="V42" s="94">
        <v>548752.30051147297</v>
      </c>
      <c r="W42" s="94">
        <v>523679.02183612803</v>
      </c>
      <c r="X42" s="94">
        <v>0</v>
      </c>
      <c r="Y42" s="94">
        <v>0</v>
      </c>
      <c r="Z42" s="94">
        <v>297.18016790859002</v>
      </c>
      <c r="AA42" s="94">
        <v>0</v>
      </c>
      <c r="AB42" s="94">
        <v>10282.448349099101</v>
      </c>
      <c r="AC42" s="94">
        <v>62858.869312547002</v>
      </c>
      <c r="AD42" s="94">
        <v>0</v>
      </c>
      <c r="AE42" s="94">
        <v>0</v>
      </c>
      <c r="AF42" s="94">
        <v>0</v>
      </c>
      <c r="AG42" s="94">
        <v>0</v>
      </c>
      <c r="AH42" s="94">
        <v>0</v>
      </c>
      <c r="AI42" s="94">
        <v>0</v>
      </c>
      <c r="AJ42" s="94">
        <v>1145869.82017716</v>
      </c>
      <c r="AK42" s="70">
        <v>7592.5481153328501</v>
      </c>
      <c r="AL42">
        <v>190.744012474941</v>
      </c>
      <c r="AM42">
        <v>87986.683412978906</v>
      </c>
      <c r="AN42">
        <v>3684.7761527745301</v>
      </c>
      <c r="AO42">
        <v>19907.609618375802</v>
      </c>
      <c r="AP42">
        <v>190.744012474941</v>
      </c>
      <c r="AQ42">
        <v>78964.723731455393</v>
      </c>
      <c r="AR42">
        <v>3684.7761527745301</v>
      </c>
      <c r="AS42">
        <v>19907.609618375802</v>
      </c>
      <c r="AT42">
        <v>0</v>
      </c>
    </row>
    <row r="43" spans="1:46" x14ac:dyDescent="0.25">
      <c r="A43" t="s">
        <v>2946</v>
      </c>
      <c r="B43">
        <v>1894</v>
      </c>
      <c r="C43" t="s">
        <v>26</v>
      </c>
      <c r="D43">
        <v>4</v>
      </c>
      <c r="E43" t="s">
        <v>284</v>
      </c>
      <c r="F43" t="s">
        <v>2892</v>
      </c>
      <c r="G43" t="s">
        <v>2893</v>
      </c>
      <c r="H43" t="s">
        <v>2894</v>
      </c>
      <c r="I43" t="s">
        <v>2895</v>
      </c>
      <c r="J43">
        <v>108.17102589657</v>
      </c>
      <c r="K43">
        <v>1</v>
      </c>
      <c r="L43">
        <v>1</v>
      </c>
      <c r="M43">
        <v>1</v>
      </c>
      <c r="N43" s="94">
        <v>897127.64506396302</v>
      </c>
      <c r="O43" s="94">
        <v>240652.62611173201</v>
      </c>
      <c r="P43" s="94">
        <v>187430.532211671</v>
      </c>
      <c r="Q43" s="94">
        <v>32819.7027518209</v>
      </c>
      <c r="R43" s="94">
        <v>175622.080827567</v>
      </c>
      <c r="S43" s="94">
        <v>45053.629678085301</v>
      </c>
      <c r="T43" s="94">
        <v>1180120.2</v>
      </c>
      <c r="U43" s="94">
        <v>353532.38696675398</v>
      </c>
      <c r="V43" s="94">
        <v>1400483.1378937799</v>
      </c>
      <c r="W43" s="94">
        <v>125586.578579921</v>
      </c>
      <c r="X43" s="94">
        <v>0</v>
      </c>
      <c r="Y43" s="94">
        <v>0</v>
      </c>
      <c r="Z43" s="94">
        <v>213.00168741584901</v>
      </c>
      <c r="AA43" s="94">
        <v>0</v>
      </c>
      <c r="AB43" s="94">
        <v>7369.8688056401697</v>
      </c>
      <c r="AC43" s="94">
        <v>45053.629678085301</v>
      </c>
      <c r="AD43" s="94">
        <v>0</v>
      </c>
      <c r="AE43" s="94">
        <v>0</v>
      </c>
      <c r="AF43" s="94">
        <v>0</v>
      </c>
      <c r="AG43" s="94">
        <v>0</v>
      </c>
      <c r="AH43" s="94">
        <v>0</v>
      </c>
      <c r="AI43" s="94">
        <v>0</v>
      </c>
      <c r="AJ43" s="94">
        <v>1578706.2166448401</v>
      </c>
      <c r="AK43" s="70">
        <v>14594.538635090201</v>
      </c>
      <c r="AL43">
        <v>190.744012474941</v>
      </c>
      <c r="AM43">
        <v>87986.683412978906</v>
      </c>
      <c r="AN43">
        <v>3684.7761527745301</v>
      </c>
      <c r="AO43">
        <v>19907.609618375802</v>
      </c>
      <c r="AP43">
        <v>190.744012474941</v>
      </c>
      <c r="AQ43">
        <v>87986.683412978906</v>
      </c>
      <c r="AR43">
        <v>3684.7761527745301</v>
      </c>
      <c r="AS43">
        <v>18000.302924338001</v>
      </c>
      <c r="AT43">
        <v>0</v>
      </c>
    </row>
    <row r="44" spans="1:46" x14ac:dyDescent="0.25">
      <c r="A44" t="s">
        <v>2947</v>
      </c>
      <c r="B44">
        <v>1894</v>
      </c>
      <c r="C44" t="s">
        <v>26</v>
      </c>
      <c r="D44">
        <v>5</v>
      </c>
      <c r="E44" t="s">
        <v>285</v>
      </c>
      <c r="F44" t="s">
        <v>2892</v>
      </c>
      <c r="G44" t="s">
        <v>2893</v>
      </c>
      <c r="H44" t="s">
        <v>2894</v>
      </c>
      <c r="I44" t="s">
        <v>2895</v>
      </c>
      <c r="J44">
        <v>18.255319148933999</v>
      </c>
      <c r="K44">
        <v>1</v>
      </c>
      <c r="L44">
        <v>2</v>
      </c>
      <c r="M44">
        <v>1</v>
      </c>
      <c r="N44" s="94">
        <v>216305.20462926701</v>
      </c>
      <c r="O44" s="94">
        <v>33595.328826951401</v>
      </c>
      <c r="P44" s="94">
        <v>40034.119862895903</v>
      </c>
      <c r="Q44" s="94">
        <v>5435.0476210483002</v>
      </c>
      <c r="R44" s="94">
        <v>25628.1662303011</v>
      </c>
      <c r="S44" s="94">
        <v>7603.4074908168996</v>
      </c>
      <c r="T44" s="94">
        <v>261334.51</v>
      </c>
      <c r="U44" s="94">
        <v>59663.3571704633</v>
      </c>
      <c r="V44" s="94">
        <v>302534.15496071702</v>
      </c>
      <c r="W44" s="94">
        <v>17184.000570068099</v>
      </c>
      <c r="X44" s="94">
        <v>0</v>
      </c>
      <c r="Y44" s="94">
        <v>0</v>
      </c>
      <c r="Z44" s="94">
        <v>35.946906769246901</v>
      </c>
      <c r="AA44" s="94">
        <v>0</v>
      </c>
      <c r="AB44" s="94">
        <v>1243.76473290894</v>
      </c>
      <c r="AC44" s="94">
        <v>7603.4074908168996</v>
      </c>
      <c r="AD44" s="94">
        <v>0</v>
      </c>
      <c r="AE44" s="94">
        <v>0</v>
      </c>
      <c r="AF44" s="94">
        <v>0</v>
      </c>
      <c r="AG44" s="94">
        <v>0</v>
      </c>
      <c r="AH44" s="94">
        <v>0</v>
      </c>
      <c r="AI44" s="94">
        <v>0</v>
      </c>
      <c r="AJ44" s="94">
        <v>328601.27466127998</v>
      </c>
      <c r="AK44" s="70">
        <v>18000.302924338001</v>
      </c>
      <c r="AL44">
        <v>190.744012474941</v>
      </c>
      <c r="AM44">
        <v>87986.683412978906</v>
      </c>
      <c r="AN44">
        <v>3684.7761527745301</v>
      </c>
      <c r="AO44">
        <v>19907.609618375802</v>
      </c>
      <c r="AP44">
        <v>190.744012474941</v>
      </c>
      <c r="AQ44">
        <v>87986.683412978906</v>
      </c>
      <c r="AR44">
        <v>3684.7761527745301</v>
      </c>
      <c r="AS44">
        <v>18000.302924338001</v>
      </c>
      <c r="AT44">
        <v>0</v>
      </c>
    </row>
    <row r="45" spans="1:46" x14ac:dyDescent="0.25">
      <c r="A45" t="s">
        <v>2948</v>
      </c>
      <c r="B45">
        <v>1894</v>
      </c>
      <c r="C45" t="s">
        <v>26</v>
      </c>
      <c r="D45">
        <v>7</v>
      </c>
      <c r="E45" t="s">
        <v>286</v>
      </c>
      <c r="F45" t="s">
        <v>2892</v>
      </c>
      <c r="G45" t="s">
        <v>2893</v>
      </c>
      <c r="H45" t="s">
        <v>2894</v>
      </c>
      <c r="I45" t="s">
        <v>2895</v>
      </c>
      <c r="J45">
        <v>262.80141843968198</v>
      </c>
      <c r="K45">
        <v>1</v>
      </c>
      <c r="L45">
        <v>2</v>
      </c>
      <c r="M45">
        <v>1</v>
      </c>
      <c r="N45" s="94">
        <v>1586275.7293191401</v>
      </c>
      <c r="O45" s="94">
        <v>519868.14652007801</v>
      </c>
      <c r="P45" s="94">
        <v>341135.19869448402</v>
      </c>
      <c r="Q45" s="94">
        <v>78469.734544655395</v>
      </c>
      <c r="R45" s="94">
        <v>738863.33425943996</v>
      </c>
      <c r="S45" s="94">
        <v>109457.756244063</v>
      </c>
      <c r="T45" s="94">
        <v>2405705.5</v>
      </c>
      <c r="U45" s="94">
        <v>858906.64333780005</v>
      </c>
      <c r="V45" s="94">
        <v>2628887.44300674</v>
      </c>
      <c r="W45" s="94">
        <v>617302.122705466</v>
      </c>
      <c r="X45" s="94">
        <v>0</v>
      </c>
      <c r="Y45" s="94">
        <v>0</v>
      </c>
      <c r="Z45" s="94">
        <v>517.48742437235001</v>
      </c>
      <c r="AA45" s="94">
        <v>0</v>
      </c>
      <c r="AB45" s="94">
        <v>17905.0902012201</v>
      </c>
      <c r="AC45" s="94">
        <v>109457.756244063</v>
      </c>
      <c r="AD45" s="94">
        <v>0</v>
      </c>
      <c r="AE45" s="94">
        <v>0</v>
      </c>
      <c r="AF45" s="94">
        <v>0</v>
      </c>
      <c r="AG45" s="94">
        <v>0</v>
      </c>
      <c r="AH45" s="94">
        <v>0</v>
      </c>
      <c r="AI45" s="94">
        <v>0</v>
      </c>
      <c r="AJ45" s="94">
        <v>3374069.8995818598</v>
      </c>
      <c r="AK45" s="70">
        <v>12838.857261937799</v>
      </c>
      <c r="AL45">
        <v>190.744012474941</v>
      </c>
      <c r="AM45">
        <v>87986.683412978906</v>
      </c>
      <c r="AN45">
        <v>3684.7761527745301</v>
      </c>
      <c r="AO45">
        <v>19907.609618375802</v>
      </c>
      <c r="AP45">
        <v>190.744012474941</v>
      </c>
      <c r="AQ45">
        <v>87986.683412978906</v>
      </c>
      <c r="AR45">
        <v>3684.7761527745301</v>
      </c>
      <c r="AS45">
        <v>18000.302924338001</v>
      </c>
      <c r="AT45">
        <v>0</v>
      </c>
    </row>
    <row r="46" spans="1:46" x14ac:dyDescent="0.25">
      <c r="A46" t="s">
        <v>2949</v>
      </c>
      <c r="B46">
        <v>1969</v>
      </c>
      <c r="C46" t="s">
        <v>28</v>
      </c>
      <c r="D46">
        <v>218</v>
      </c>
      <c r="E46" t="s">
        <v>287</v>
      </c>
      <c r="F46" t="s">
        <v>2892</v>
      </c>
      <c r="G46" t="s">
        <v>2903</v>
      </c>
      <c r="H46" t="s">
        <v>2894</v>
      </c>
      <c r="I46" t="s">
        <v>2895</v>
      </c>
      <c r="J46">
        <v>196.37681159418801</v>
      </c>
      <c r="K46">
        <v>1</v>
      </c>
      <c r="L46">
        <v>1</v>
      </c>
      <c r="M46">
        <v>2</v>
      </c>
      <c r="N46" s="94">
        <v>1744161.00599419</v>
      </c>
      <c r="O46" s="94">
        <v>534589.36707819195</v>
      </c>
      <c r="P46" s="94">
        <v>494192.84157202701</v>
      </c>
      <c r="Q46" s="94">
        <v>164190.32588380401</v>
      </c>
      <c r="R46" s="94">
        <v>823834.63888082595</v>
      </c>
      <c r="S46" s="94">
        <v>159224.54434445401</v>
      </c>
      <c r="T46" s="94">
        <v>2746327.37</v>
      </c>
      <c r="U46" s="94">
        <v>1014640.80940904</v>
      </c>
      <c r="V46" s="94">
        <v>3019750.6559835402</v>
      </c>
      <c r="W46" s="94">
        <v>741217.52342550596</v>
      </c>
      <c r="X46" s="94">
        <v>0</v>
      </c>
      <c r="Y46" s="94">
        <v>0</v>
      </c>
      <c r="Z46" s="94">
        <v>0</v>
      </c>
      <c r="AA46" s="94">
        <v>0</v>
      </c>
      <c r="AB46" s="94">
        <v>0</v>
      </c>
      <c r="AC46" s="94">
        <v>143571.00866200399</v>
      </c>
      <c r="AD46" s="94">
        <v>15653.535682449899</v>
      </c>
      <c r="AE46" s="94">
        <v>0</v>
      </c>
      <c r="AF46" s="94">
        <v>0</v>
      </c>
      <c r="AG46" s="94">
        <v>0</v>
      </c>
      <c r="AH46" s="94">
        <v>0</v>
      </c>
      <c r="AI46" s="94">
        <v>0</v>
      </c>
      <c r="AJ46" s="94">
        <v>3920192.7237534998</v>
      </c>
      <c r="AK46" s="70">
        <v>19962.6050139492</v>
      </c>
      <c r="AL46">
        <v>190.744012474941</v>
      </c>
      <c r="AM46">
        <v>87986.683412978906</v>
      </c>
      <c r="AN46">
        <v>14456.9932183033</v>
      </c>
      <c r="AO46">
        <v>19962.6050139492</v>
      </c>
      <c r="AP46">
        <v>190.744012474941</v>
      </c>
      <c r="AQ46">
        <v>78964.723731455393</v>
      </c>
      <c r="AR46">
        <v>19962.6050139492</v>
      </c>
      <c r="AS46">
        <v>19962.6050139492</v>
      </c>
      <c r="AT46">
        <v>0</v>
      </c>
    </row>
    <row r="47" spans="1:46" x14ac:dyDescent="0.25">
      <c r="A47" t="s">
        <v>2950</v>
      </c>
      <c r="B47">
        <v>1969</v>
      </c>
      <c r="C47" t="s">
        <v>28</v>
      </c>
      <c r="D47">
        <v>216</v>
      </c>
      <c r="E47" t="s">
        <v>288</v>
      </c>
      <c r="F47" t="s">
        <v>2892</v>
      </c>
      <c r="G47" t="s">
        <v>2911</v>
      </c>
      <c r="H47" t="s">
        <v>2894</v>
      </c>
      <c r="I47" t="s">
        <v>2895</v>
      </c>
      <c r="J47">
        <v>206.60144927532801</v>
      </c>
      <c r="K47">
        <v>1</v>
      </c>
      <c r="L47">
        <v>1</v>
      </c>
      <c r="M47">
        <v>2</v>
      </c>
      <c r="N47" s="94">
        <v>1153793.2391073899</v>
      </c>
      <c r="O47" s="94">
        <v>300555.22520576802</v>
      </c>
      <c r="P47" s="94">
        <v>525710.53742135805</v>
      </c>
      <c r="Q47" s="94">
        <v>172739.128460248</v>
      </c>
      <c r="R47" s="94">
        <v>666522.82441994303</v>
      </c>
      <c r="S47" s="94">
        <v>167514.796450344</v>
      </c>
      <c r="T47" s="94">
        <v>1751851.43</v>
      </c>
      <c r="U47" s="94">
        <v>1067469.5246147099</v>
      </c>
      <c r="V47" s="94">
        <v>2242285.9231374399</v>
      </c>
      <c r="W47" s="94">
        <v>577035.031477271</v>
      </c>
      <c r="X47" s="94">
        <v>0</v>
      </c>
      <c r="Y47" s="94">
        <v>0</v>
      </c>
      <c r="Z47" s="94">
        <v>0</v>
      </c>
      <c r="AA47" s="94">
        <v>0</v>
      </c>
      <c r="AB47" s="94">
        <v>0</v>
      </c>
      <c r="AC47" s="94">
        <v>151046.237194171</v>
      </c>
      <c r="AD47" s="94">
        <v>16468.559256173001</v>
      </c>
      <c r="AE47" s="94">
        <v>0</v>
      </c>
      <c r="AF47" s="94">
        <v>0</v>
      </c>
      <c r="AG47" s="94">
        <v>0</v>
      </c>
      <c r="AH47" s="94">
        <v>0</v>
      </c>
      <c r="AI47" s="94">
        <v>0</v>
      </c>
      <c r="AJ47" s="94">
        <v>2986835.7510650498</v>
      </c>
      <c r="AK47" s="70">
        <v>14456.9932183033</v>
      </c>
      <c r="AL47">
        <v>190.744012474941</v>
      </c>
      <c r="AM47">
        <v>87986.683412978906</v>
      </c>
      <c r="AN47">
        <v>14456.9932183033</v>
      </c>
      <c r="AO47">
        <v>19962.6050139492</v>
      </c>
      <c r="AP47">
        <v>4583.8562208211697</v>
      </c>
      <c r="AQ47">
        <v>22363.4717498301</v>
      </c>
      <c r="AR47">
        <v>14456.9932183033</v>
      </c>
      <c r="AS47">
        <v>14456.9932183033</v>
      </c>
      <c r="AT47">
        <v>0</v>
      </c>
    </row>
    <row r="48" spans="1:46" x14ac:dyDescent="0.25">
      <c r="A48" t="s">
        <v>2951</v>
      </c>
      <c r="B48">
        <v>1969</v>
      </c>
      <c r="C48" t="s">
        <v>28</v>
      </c>
      <c r="D48">
        <v>217</v>
      </c>
      <c r="E48" t="s">
        <v>289</v>
      </c>
      <c r="F48" t="s">
        <v>2892</v>
      </c>
      <c r="G48" t="s">
        <v>2893</v>
      </c>
      <c r="H48" t="s">
        <v>2894</v>
      </c>
      <c r="I48" t="s">
        <v>2895</v>
      </c>
      <c r="J48">
        <v>203.71951219509199</v>
      </c>
      <c r="K48">
        <v>1</v>
      </c>
      <c r="L48">
        <v>1</v>
      </c>
      <c r="M48">
        <v>2</v>
      </c>
      <c r="N48" s="94">
        <v>1397425.98489841</v>
      </c>
      <c r="O48" s="94">
        <v>247437.62771604001</v>
      </c>
      <c r="P48" s="94">
        <v>512762.81100661401</v>
      </c>
      <c r="Q48" s="94">
        <v>170329.54565594799</v>
      </c>
      <c r="R48" s="94">
        <v>772736.46669923095</v>
      </c>
      <c r="S48" s="94">
        <v>165178.08920520201</v>
      </c>
      <c r="T48" s="94">
        <v>2048113.32</v>
      </c>
      <c r="U48" s="94">
        <v>1052579.11597624</v>
      </c>
      <c r="V48" s="94">
        <v>2413662.2108790199</v>
      </c>
      <c r="W48" s="94">
        <v>687030.22509722295</v>
      </c>
      <c r="X48" s="94">
        <v>0</v>
      </c>
      <c r="Y48" s="94">
        <v>0</v>
      </c>
      <c r="Z48" s="94">
        <v>0</v>
      </c>
      <c r="AA48" s="94">
        <v>0</v>
      </c>
      <c r="AB48" s="94">
        <v>0</v>
      </c>
      <c r="AC48" s="94">
        <v>148939.254143825</v>
      </c>
      <c r="AD48" s="94">
        <v>16238.8350613771</v>
      </c>
      <c r="AE48" s="94">
        <v>0</v>
      </c>
      <c r="AF48" s="94">
        <v>0</v>
      </c>
      <c r="AG48" s="94">
        <v>0</v>
      </c>
      <c r="AH48" s="94">
        <v>0</v>
      </c>
      <c r="AI48" s="94">
        <v>0</v>
      </c>
      <c r="AJ48" s="94">
        <v>3265870.5251814499</v>
      </c>
      <c r="AK48" s="70">
        <v>16031.211198139399</v>
      </c>
      <c r="AL48">
        <v>190.744012474941</v>
      </c>
      <c r="AM48">
        <v>87986.683412978906</v>
      </c>
      <c r="AN48">
        <v>14456.9932183033</v>
      </c>
      <c r="AO48">
        <v>19962.6050139492</v>
      </c>
      <c r="AP48">
        <v>190.744012474941</v>
      </c>
      <c r="AQ48">
        <v>87986.683412978906</v>
      </c>
      <c r="AR48">
        <v>16031.211198139399</v>
      </c>
      <c r="AS48">
        <v>16031.211198139399</v>
      </c>
      <c r="AT48">
        <v>0</v>
      </c>
    </row>
    <row r="49" spans="1:46" x14ac:dyDescent="0.25">
      <c r="A49" t="s">
        <v>2952</v>
      </c>
      <c r="B49">
        <v>2240</v>
      </c>
      <c r="C49" t="s">
        <v>30</v>
      </c>
      <c r="D49">
        <v>1120</v>
      </c>
      <c r="E49" t="s">
        <v>290</v>
      </c>
      <c r="F49" t="s">
        <v>2892</v>
      </c>
      <c r="G49" t="s">
        <v>2893</v>
      </c>
      <c r="H49" t="s">
        <v>2894</v>
      </c>
      <c r="I49" t="s">
        <v>2895</v>
      </c>
      <c r="J49">
        <v>413.55294117643803</v>
      </c>
      <c r="K49">
        <v>1</v>
      </c>
      <c r="L49">
        <v>1</v>
      </c>
      <c r="M49">
        <v>1</v>
      </c>
      <c r="N49" s="94">
        <v>2748431.06</v>
      </c>
      <c r="O49" s="94">
        <v>498314.41959531402</v>
      </c>
      <c r="P49" s="94">
        <v>693055.85708318604</v>
      </c>
      <c r="Q49" s="94">
        <v>313988.67786952597</v>
      </c>
      <c r="R49" s="94">
        <v>822887.40379241796</v>
      </c>
      <c r="S49" s="94">
        <v>130283.665346233</v>
      </c>
      <c r="T49" s="94">
        <v>3862125.52</v>
      </c>
      <c r="U49" s="94">
        <v>1214551.8983404399</v>
      </c>
      <c r="V49" s="94">
        <v>4365778.7213498997</v>
      </c>
      <c r="W49" s="94">
        <v>576830.56680839695</v>
      </c>
      <c r="X49" s="94">
        <v>0</v>
      </c>
      <c r="Y49" s="94">
        <v>0</v>
      </c>
      <c r="Z49" s="94">
        <v>0</v>
      </c>
      <c r="AA49" s="94">
        <v>134068.130182147</v>
      </c>
      <c r="AB49" s="94">
        <v>0</v>
      </c>
      <c r="AC49" s="94">
        <v>130283.665346233</v>
      </c>
      <c r="AD49" s="94">
        <v>0</v>
      </c>
      <c r="AE49" s="94">
        <v>0</v>
      </c>
      <c r="AF49" s="94">
        <v>0</v>
      </c>
      <c r="AG49" s="94">
        <v>0</v>
      </c>
      <c r="AH49" s="94">
        <v>0</v>
      </c>
      <c r="AI49" s="94">
        <v>0</v>
      </c>
      <c r="AJ49" s="94">
        <v>5206961.0836866703</v>
      </c>
      <c r="AK49" s="70">
        <v>12590.796885338001</v>
      </c>
      <c r="AL49">
        <v>190.744012474941</v>
      </c>
      <c r="AM49">
        <v>87986.683412978906</v>
      </c>
      <c r="AN49">
        <v>3251.9066600300598</v>
      </c>
      <c r="AO49">
        <v>14774.2126367113</v>
      </c>
      <c r="AP49">
        <v>190.744012474941</v>
      </c>
      <c r="AQ49">
        <v>87986.683412978906</v>
      </c>
      <c r="AR49">
        <v>12590.796885338001</v>
      </c>
      <c r="AS49">
        <v>12590.796885338001</v>
      </c>
      <c r="AT49">
        <v>0</v>
      </c>
    </row>
    <row r="50" spans="1:46" x14ac:dyDescent="0.25">
      <c r="A50" t="s">
        <v>2953</v>
      </c>
      <c r="B50">
        <v>2240</v>
      </c>
      <c r="C50" t="s">
        <v>30</v>
      </c>
      <c r="D50">
        <v>1124</v>
      </c>
      <c r="E50" t="s">
        <v>291</v>
      </c>
      <c r="F50" t="s">
        <v>2892</v>
      </c>
      <c r="G50" t="s">
        <v>2903</v>
      </c>
      <c r="H50" t="s">
        <v>2904</v>
      </c>
      <c r="I50" t="s">
        <v>2895</v>
      </c>
      <c r="J50">
        <v>347.808996576769</v>
      </c>
      <c r="K50">
        <v>1</v>
      </c>
      <c r="L50">
        <v>1</v>
      </c>
      <c r="M50">
        <v>1</v>
      </c>
      <c r="N50" s="94">
        <v>2023960.25</v>
      </c>
      <c r="O50" s="94">
        <v>672809.00260015903</v>
      </c>
      <c r="P50" s="94">
        <v>613674.99555063399</v>
      </c>
      <c r="Q50" s="94">
        <v>264408.24509216897</v>
      </c>
      <c r="R50" s="94">
        <v>1454179.5596928601</v>
      </c>
      <c r="S50" s="94">
        <v>109572.01945055</v>
      </c>
      <c r="T50" s="94">
        <v>4007561.68</v>
      </c>
      <c r="U50" s="94">
        <v>1021470.37293582</v>
      </c>
      <c r="V50" s="94">
        <v>3835648.9671266298</v>
      </c>
      <c r="W50" s="94">
        <v>1080628.23101616</v>
      </c>
      <c r="X50" s="94">
        <v>0</v>
      </c>
      <c r="Y50" s="94">
        <v>0</v>
      </c>
      <c r="Z50" s="94">
        <v>0</v>
      </c>
      <c r="AA50" s="94">
        <v>112754.85479302199</v>
      </c>
      <c r="AB50" s="94">
        <v>0</v>
      </c>
      <c r="AC50" s="94">
        <v>109572.01945055</v>
      </c>
      <c r="AD50" s="94">
        <v>0</v>
      </c>
      <c r="AE50" s="94">
        <v>0</v>
      </c>
      <c r="AF50" s="94">
        <v>0</v>
      </c>
      <c r="AG50" s="94">
        <v>0</v>
      </c>
      <c r="AH50" s="94">
        <v>0</v>
      </c>
      <c r="AI50" s="94">
        <v>0</v>
      </c>
      <c r="AJ50" s="94">
        <v>5138604.07238637</v>
      </c>
      <c r="AK50" s="70">
        <v>14774.2126367113</v>
      </c>
      <c r="AL50">
        <v>190.744012474941</v>
      </c>
      <c r="AM50">
        <v>87986.683412978906</v>
      </c>
      <c r="AN50">
        <v>3251.9066600300598</v>
      </c>
      <c r="AO50">
        <v>14774.2126367113</v>
      </c>
      <c r="AP50">
        <v>190.744012474941</v>
      </c>
      <c r="AQ50">
        <v>78964.723731455393</v>
      </c>
      <c r="AR50">
        <v>14774.2126367113</v>
      </c>
      <c r="AS50">
        <v>14774.2126367113</v>
      </c>
      <c r="AT50">
        <v>0</v>
      </c>
    </row>
    <row r="51" spans="1:46" x14ac:dyDescent="0.25">
      <c r="A51" t="s">
        <v>2954</v>
      </c>
      <c r="B51">
        <v>2240</v>
      </c>
      <c r="C51" t="s">
        <v>30</v>
      </c>
      <c r="D51">
        <v>1123</v>
      </c>
      <c r="E51" t="s">
        <v>292</v>
      </c>
      <c r="F51" t="s">
        <v>2892</v>
      </c>
      <c r="G51" t="s">
        <v>2911</v>
      </c>
      <c r="H51" t="s">
        <v>2894</v>
      </c>
      <c r="I51" t="s">
        <v>2895</v>
      </c>
      <c r="J51">
        <v>259.22222222221001</v>
      </c>
      <c r="K51">
        <v>1</v>
      </c>
      <c r="L51">
        <v>1</v>
      </c>
      <c r="M51">
        <v>1</v>
      </c>
      <c r="N51" s="94">
        <v>1590100.23</v>
      </c>
      <c r="O51" s="94">
        <v>318868.85764381802</v>
      </c>
      <c r="P51" s="94">
        <v>428572.21045287099</v>
      </c>
      <c r="Q51" s="94">
        <v>197183.30844117701</v>
      </c>
      <c r="R51" s="94">
        <v>408991.74245346402</v>
      </c>
      <c r="S51" s="94">
        <v>81664.081880865095</v>
      </c>
      <c r="T51" s="94">
        <v>2182413.96</v>
      </c>
      <c r="U51" s="94">
        <v>761302.38899133098</v>
      </c>
      <c r="V51" s="94">
        <v>2659481.08817427</v>
      </c>
      <c r="W51" s="94">
        <v>200199.010135032</v>
      </c>
      <c r="X51" s="94">
        <v>0</v>
      </c>
      <c r="Y51" s="94">
        <v>0</v>
      </c>
      <c r="Z51" s="94">
        <v>0</v>
      </c>
      <c r="AA51" s="94">
        <v>84036.250682027297</v>
      </c>
      <c r="AB51" s="94">
        <v>0</v>
      </c>
      <c r="AC51" s="94">
        <v>81664.081880865095</v>
      </c>
      <c r="AD51" s="94">
        <v>0</v>
      </c>
      <c r="AE51" s="94">
        <v>0</v>
      </c>
      <c r="AF51" s="94">
        <v>0</v>
      </c>
      <c r="AG51" s="94">
        <v>0</v>
      </c>
      <c r="AH51" s="94">
        <v>0</v>
      </c>
      <c r="AI51" s="94">
        <v>0</v>
      </c>
      <c r="AJ51" s="94">
        <v>3025380.4308721898</v>
      </c>
      <c r="AK51" s="70">
        <v>11670.991803622401</v>
      </c>
      <c r="AL51">
        <v>190.744012474941</v>
      </c>
      <c r="AM51">
        <v>87986.683412978906</v>
      </c>
      <c r="AN51">
        <v>3251.9066600300598</v>
      </c>
      <c r="AO51">
        <v>14774.2126367113</v>
      </c>
      <c r="AP51">
        <v>4583.8562208211697</v>
      </c>
      <c r="AQ51">
        <v>22363.4717498301</v>
      </c>
      <c r="AR51">
        <v>11670.991803622401</v>
      </c>
      <c r="AS51">
        <v>11670.991803622401</v>
      </c>
      <c r="AT51">
        <v>0</v>
      </c>
    </row>
    <row r="52" spans="1:46" x14ac:dyDescent="0.25">
      <c r="A52" t="s">
        <v>2955</v>
      </c>
      <c r="B52">
        <v>2240</v>
      </c>
      <c r="C52" t="s">
        <v>30</v>
      </c>
      <c r="D52">
        <v>2240</v>
      </c>
      <c r="E52" t="s">
        <v>30</v>
      </c>
      <c r="F52" t="s">
        <v>1871</v>
      </c>
      <c r="G52" t="s">
        <v>1871</v>
      </c>
      <c r="H52" t="s">
        <v>2899</v>
      </c>
      <c r="I52" t="s">
        <v>2895</v>
      </c>
      <c r="J52">
        <v>5.1874653298339997</v>
      </c>
      <c r="K52">
        <v>0</v>
      </c>
      <c r="L52">
        <v>0</v>
      </c>
      <c r="M52">
        <v>1</v>
      </c>
      <c r="N52" s="94">
        <v>0</v>
      </c>
      <c r="O52" s="94">
        <v>1276.5801607087401</v>
      </c>
      <c r="P52" s="94">
        <v>5581.7669133105701</v>
      </c>
      <c r="Q52" s="94">
        <v>3936.5585971283199</v>
      </c>
      <c r="R52" s="94">
        <v>4440.0140612624</v>
      </c>
      <c r="S52" s="94">
        <v>1634.23332235216</v>
      </c>
      <c r="T52" s="94">
        <v>0</v>
      </c>
      <c r="U52" s="94">
        <v>15234.919732410001</v>
      </c>
      <c r="V52" s="94">
        <v>12199.653349196</v>
      </c>
      <c r="W52" s="94">
        <v>1353.5620404106</v>
      </c>
      <c r="X52" s="94">
        <v>0</v>
      </c>
      <c r="Y52" s="94">
        <v>0</v>
      </c>
      <c r="Z52" s="94">
        <v>0</v>
      </c>
      <c r="AA52" s="94">
        <v>1681.7043428034599</v>
      </c>
      <c r="AB52" s="94">
        <v>0</v>
      </c>
      <c r="AC52" s="94">
        <v>1634.23332235216</v>
      </c>
      <c r="AD52" s="94">
        <v>0</v>
      </c>
      <c r="AE52" s="94">
        <v>0</v>
      </c>
      <c r="AF52" s="94">
        <v>0</v>
      </c>
      <c r="AG52" s="94">
        <v>0</v>
      </c>
      <c r="AH52" s="94">
        <v>0</v>
      </c>
      <c r="AI52" s="94">
        <v>0</v>
      </c>
      <c r="AJ52" s="94">
        <v>16869.153054762199</v>
      </c>
      <c r="AK52" s="70">
        <v>3251.9066600300598</v>
      </c>
      <c r="AL52">
        <v>190.744012474941</v>
      </c>
      <c r="AM52">
        <v>87986.683412978906</v>
      </c>
      <c r="AN52">
        <v>3251.9066600300598</v>
      </c>
      <c r="AO52">
        <v>14774.2126367113</v>
      </c>
      <c r="AP52">
        <v>682.10272323868298</v>
      </c>
      <c r="AQ52">
        <v>37523.222275875101</v>
      </c>
      <c r="AR52">
        <v>3251.9066600300598</v>
      </c>
      <c r="AS52">
        <v>3251.9066600300598</v>
      </c>
      <c r="AT52">
        <v>0</v>
      </c>
    </row>
    <row r="53" spans="1:46" x14ac:dyDescent="0.25">
      <c r="A53" t="s">
        <v>2956</v>
      </c>
      <c r="B53">
        <v>2243</v>
      </c>
      <c r="C53" t="s">
        <v>31</v>
      </c>
      <c r="D53">
        <v>1186</v>
      </c>
      <c r="E53" t="s">
        <v>293</v>
      </c>
      <c r="F53" t="s">
        <v>2892</v>
      </c>
      <c r="G53" t="s">
        <v>2903</v>
      </c>
      <c r="H53" t="s">
        <v>2904</v>
      </c>
      <c r="I53" t="s">
        <v>2895</v>
      </c>
      <c r="J53">
        <v>1790.4476170124501</v>
      </c>
      <c r="K53">
        <v>1</v>
      </c>
      <c r="L53">
        <v>1</v>
      </c>
      <c r="M53">
        <v>1</v>
      </c>
      <c r="N53" s="94">
        <v>13278849.563685499</v>
      </c>
      <c r="O53" s="94">
        <v>6570725.8424266698</v>
      </c>
      <c r="P53" s="94">
        <v>3412389.9751794501</v>
      </c>
      <c r="Q53" s="94">
        <v>558247.08180745796</v>
      </c>
      <c r="R53" s="94">
        <v>802592.87553147797</v>
      </c>
      <c r="S53" s="94">
        <v>804131.61714656302</v>
      </c>
      <c r="T53" s="94">
        <v>17682521.030000001</v>
      </c>
      <c r="U53" s="94">
        <v>6940284.3086305503</v>
      </c>
      <c r="V53" s="94">
        <v>20857594.6646244</v>
      </c>
      <c r="W53" s="94">
        <v>3379167.71216647</v>
      </c>
      <c r="X53" s="94">
        <v>0</v>
      </c>
      <c r="Y53" s="94">
        <v>0</v>
      </c>
      <c r="Z53" s="94">
        <v>0</v>
      </c>
      <c r="AA53" s="94">
        <v>386042.96183966001</v>
      </c>
      <c r="AB53" s="94">
        <v>0</v>
      </c>
      <c r="AC53" s="94">
        <v>804131.61714656302</v>
      </c>
      <c r="AD53" s="94">
        <v>0</v>
      </c>
      <c r="AE53" s="94">
        <v>0</v>
      </c>
      <c r="AF53" s="94">
        <v>0</v>
      </c>
      <c r="AG53" s="94">
        <v>0</v>
      </c>
      <c r="AH53" s="94">
        <v>0</v>
      </c>
      <c r="AI53" s="94">
        <v>0</v>
      </c>
      <c r="AJ53" s="94">
        <v>25426936.955777101</v>
      </c>
      <c r="AK53" s="70">
        <v>14201.4414240193</v>
      </c>
      <c r="AL53">
        <v>190.744012474941</v>
      </c>
      <c r="AM53">
        <v>87986.683412978906</v>
      </c>
      <c r="AN53">
        <v>4325.4077093299702</v>
      </c>
      <c r="AO53">
        <v>47802.551057794801</v>
      </c>
      <c r="AP53">
        <v>190.744012474941</v>
      </c>
      <c r="AQ53">
        <v>78964.723731455393</v>
      </c>
      <c r="AR53">
        <v>12524.0771950485</v>
      </c>
      <c r="AS53">
        <v>47802.551057794801</v>
      </c>
      <c r="AT53">
        <v>0</v>
      </c>
    </row>
    <row r="54" spans="1:46" x14ac:dyDescent="0.25">
      <c r="A54" t="s">
        <v>2957</v>
      </c>
      <c r="B54">
        <v>2243</v>
      </c>
      <c r="C54" t="s">
        <v>31</v>
      </c>
      <c r="D54">
        <v>1153</v>
      </c>
      <c r="E54" t="s">
        <v>294</v>
      </c>
      <c r="F54" t="s">
        <v>2892</v>
      </c>
      <c r="G54" t="s">
        <v>2893</v>
      </c>
      <c r="H54" t="s">
        <v>2894</v>
      </c>
      <c r="I54" t="s">
        <v>2895</v>
      </c>
      <c r="J54">
        <v>831.96428571423098</v>
      </c>
      <c r="K54">
        <v>4</v>
      </c>
      <c r="L54">
        <v>1</v>
      </c>
      <c r="M54">
        <v>1</v>
      </c>
      <c r="N54" s="94">
        <v>8164522.0324772904</v>
      </c>
      <c r="O54" s="94">
        <v>1921595.1208488899</v>
      </c>
      <c r="P54" s="94">
        <v>1786404.72322656</v>
      </c>
      <c r="Q54" s="94">
        <v>259399.733482829</v>
      </c>
      <c r="R54" s="94">
        <v>371545.47792006697</v>
      </c>
      <c r="S54" s="94">
        <v>373654.48735991598</v>
      </c>
      <c r="T54" s="94">
        <v>9278536.8399999999</v>
      </c>
      <c r="U54" s="94">
        <v>3224930.2479556198</v>
      </c>
      <c r="V54" s="94">
        <v>10609055.107009901</v>
      </c>
      <c r="W54" s="94">
        <v>1715030.0465343599</v>
      </c>
      <c r="X54" s="94">
        <v>0</v>
      </c>
      <c r="Y54" s="94">
        <v>0</v>
      </c>
      <c r="Z54" s="94">
        <v>0</v>
      </c>
      <c r="AA54" s="94">
        <v>179381.93441138</v>
      </c>
      <c r="AB54" s="94">
        <v>0</v>
      </c>
      <c r="AC54" s="94">
        <v>373654.48735991598</v>
      </c>
      <c r="AD54" s="94">
        <v>0</v>
      </c>
      <c r="AE54" s="94">
        <v>0</v>
      </c>
      <c r="AF54" s="94">
        <v>0</v>
      </c>
      <c r="AG54" s="94">
        <v>0</v>
      </c>
      <c r="AH54" s="94">
        <v>0</v>
      </c>
      <c r="AI54" s="94">
        <v>0</v>
      </c>
      <c r="AJ54" s="94">
        <v>12877121.5753155</v>
      </c>
      <c r="AK54" s="70">
        <v>15477.9739905069</v>
      </c>
      <c r="AL54">
        <v>190.744012474941</v>
      </c>
      <c r="AM54">
        <v>87986.683412978906</v>
      </c>
      <c r="AN54">
        <v>4325.4077093299702</v>
      </c>
      <c r="AO54">
        <v>47802.551057794801</v>
      </c>
      <c r="AP54">
        <v>190.744012474941</v>
      </c>
      <c r="AQ54">
        <v>87986.683412978906</v>
      </c>
      <c r="AR54">
        <v>4643.5187751291596</v>
      </c>
      <c r="AS54">
        <v>19104.138332264502</v>
      </c>
      <c r="AT54">
        <v>0</v>
      </c>
    </row>
    <row r="55" spans="1:46" x14ac:dyDescent="0.25">
      <c r="A55" t="s">
        <v>2958</v>
      </c>
      <c r="B55">
        <v>2243</v>
      </c>
      <c r="C55" t="s">
        <v>31</v>
      </c>
      <c r="D55">
        <v>4805</v>
      </c>
      <c r="E55" t="s">
        <v>295</v>
      </c>
      <c r="F55" t="s">
        <v>2906</v>
      </c>
      <c r="G55" t="s">
        <v>2893</v>
      </c>
      <c r="H55" t="s">
        <v>2894</v>
      </c>
      <c r="I55" t="s">
        <v>2895</v>
      </c>
      <c r="J55">
        <v>428.05502390869498</v>
      </c>
      <c r="K55">
        <v>2</v>
      </c>
      <c r="L55">
        <v>1</v>
      </c>
      <c r="M55">
        <v>1</v>
      </c>
      <c r="N55" s="94">
        <v>348750.44270322297</v>
      </c>
      <c r="O55" s="94">
        <v>525709.13807118905</v>
      </c>
      <c r="P55" s="94">
        <v>647412.52543003205</v>
      </c>
      <c r="Q55" s="94">
        <v>133464.09338061599</v>
      </c>
      <c r="R55" s="94">
        <v>191164.345832113</v>
      </c>
      <c r="S55" s="94">
        <v>192249.45501492301</v>
      </c>
      <c r="T55" s="94">
        <v>187237.5</v>
      </c>
      <c r="U55" s="94">
        <v>1659263.04541717</v>
      </c>
      <c r="V55" s="94">
        <v>1238483.5687178301</v>
      </c>
      <c r="W55" s="94">
        <v>515722.94492208399</v>
      </c>
      <c r="X55" s="94">
        <v>0</v>
      </c>
      <c r="Y55" s="94">
        <v>0</v>
      </c>
      <c r="Z55" s="94">
        <v>0</v>
      </c>
      <c r="AA55" s="94">
        <v>92294.031777256198</v>
      </c>
      <c r="AB55" s="94">
        <v>0</v>
      </c>
      <c r="AC55" s="94">
        <v>192249.45501492301</v>
      </c>
      <c r="AD55" s="94">
        <v>0</v>
      </c>
      <c r="AE55" s="94">
        <v>0</v>
      </c>
      <c r="AF55" s="94">
        <v>0</v>
      </c>
      <c r="AG55" s="94">
        <v>0</v>
      </c>
      <c r="AH55" s="94">
        <v>0</v>
      </c>
      <c r="AI55" s="94">
        <v>0</v>
      </c>
      <c r="AJ55" s="94">
        <v>2038750.0004320999</v>
      </c>
      <c r="AK55" s="70">
        <v>4762.8222694729202</v>
      </c>
      <c r="AL55">
        <v>190.744012474941</v>
      </c>
      <c r="AM55">
        <v>87986.683412978906</v>
      </c>
      <c r="AN55">
        <v>4325.4077093299702</v>
      </c>
      <c r="AO55">
        <v>47802.551057794801</v>
      </c>
      <c r="AP55">
        <v>190.744012474941</v>
      </c>
      <c r="AQ55">
        <v>87986.683412978906</v>
      </c>
      <c r="AR55">
        <v>4643.5187751291596</v>
      </c>
      <c r="AS55">
        <v>19104.138332264502</v>
      </c>
      <c r="AT55">
        <v>0</v>
      </c>
    </row>
    <row r="56" spans="1:46" x14ac:dyDescent="0.25">
      <c r="A56" t="s">
        <v>2959</v>
      </c>
      <c r="B56">
        <v>2243</v>
      </c>
      <c r="C56" t="s">
        <v>31</v>
      </c>
      <c r="D56">
        <v>1304</v>
      </c>
      <c r="E56" t="s">
        <v>296</v>
      </c>
      <c r="F56" t="s">
        <v>2892</v>
      </c>
      <c r="G56" t="s">
        <v>2907</v>
      </c>
      <c r="H56" t="s">
        <v>2904</v>
      </c>
      <c r="I56" t="s">
        <v>2895</v>
      </c>
      <c r="J56">
        <v>704.11403508766602</v>
      </c>
      <c r="K56">
        <v>1</v>
      </c>
      <c r="L56">
        <v>1</v>
      </c>
      <c r="M56">
        <v>1</v>
      </c>
      <c r="N56" s="94">
        <v>4928796.2774138898</v>
      </c>
      <c r="O56" s="94">
        <v>2204809.8697633599</v>
      </c>
      <c r="P56" s="94">
        <v>1404159.9912425899</v>
      </c>
      <c r="Q56" s="94">
        <v>219537.05967854199</v>
      </c>
      <c r="R56" s="94">
        <v>317479.05769276503</v>
      </c>
      <c r="S56" s="94">
        <v>316233.969824486</v>
      </c>
      <c r="T56" s="94">
        <v>6345435.9500000002</v>
      </c>
      <c r="U56" s="94">
        <v>2729346.3057911401</v>
      </c>
      <c r="V56" s="94">
        <v>7888288.0658340398</v>
      </c>
      <c r="W56" s="94">
        <v>1034678.37306563</v>
      </c>
      <c r="X56" s="94">
        <v>0</v>
      </c>
      <c r="Y56" s="94">
        <v>0</v>
      </c>
      <c r="Z56" s="94">
        <v>0</v>
      </c>
      <c r="AA56" s="94">
        <v>151815.81689146301</v>
      </c>
      <c r="AB56" s="94">
        <v>0</v>
      </c>
      <c r="AC56" s="94">
        <v>316233.969824486</v>
      </c>
      <c r="AD56" s="94">
        <v>0</v>
      </c>
      <c r="AE56" s="94">
        <v>0</v>
      </c>
      <c r="AF56" s="94">
        <v>0</v>
      </c>
      <c r="AG56" s="94">
        <v>0</v>
      </c>
      <c r="AH56" s="94">
        <v>0</v>
      </c>
      <c r="AI56" s="94">
        <v>0</v>
      </c>
      <c r="AJ56" s="94">
        <v>9391016.2256156206</v>
      </c>
      <c r="AK56" s="70">
        <v>13337.3512778316</v>
      </c>
      <c r="AL56">
        <v>190.744012474941</v>
      </c>
      <c r="AM56">
        <v>87986.683412978906</v>
      </c>
      <c r="AN56">
        <v>4325.4077093299702</v>
      </c>
      <c r="AO56">
        <v>47802.551057794801</v>
      </c>
      <c r="AP56">
        <v>190.744012474941</v>
      </c>
      <c r="AQ56">
        <v>53040.848925755003</v>
      </c>
      <c r="AR56">
        <v>10849.5251325759</v>
      </c>
      <c r="AS56">
        <v>13624.664083998299</v>
      </c>
      <c r="AT56">
        <v>0</v>
      </c>
    </row>
    <row r="57" spans="1:46" x14ac:dyDescent="0.25">
      <c r="A57" t="s">
        <v>2960</v>
      </c>
      <c r="B57">
        <v>2243</v>
      </c>
      <c r="C57" t="s">
        <v>31</v>
      </c>
      <c r="D57">
        <v>1154</v>
      </c>
      <c r="E57" t="s">
        <v>297</v>
      </c>
      <c r="F57" t="s">
        <v>2892</v>
      </c>
      <c r="G57" t="s">
        <v>2893</v>
      </c>
      <c r="H57" t="s">
        <v>2894</v>
      </c>
      <c r="I57" t="s">
        <v>2895</v>
      </c>
      <c r="J57">
        <v>517.05486132665999</v>
      </c>
      <c r="K57">
        <v>5</v>
      </c>
      <c r="L57">
        <v>1</v>
      </c>
      <c r="M57">
        <v>1</v>
      </c>
      <c r="N57" s="94">
        <v>4750754.2741445899</v>
      </c>
      <c r="O57" s="94">
        <v>1088023.3731865999</v>
      </c>
      <c r="P57" s="94">
        <v>1193873.3460142501</v>
      </c>
      <c r="Q57" s="94">
        <v>161213.522656196</v>
      </c>
      <c r="R57" s="94">
        <v>230910.62784934801</v>
      </c>
      <c r="S57" s="94">
        <v>232221.349477888</v>
      </c>
      <c r="T57" s="94">
        <v>5420523.4100000001</v>
      </c>
      <c r="U57" s="94">
        <v>2004251.73385099</v>
      </c>
      <c r="V57" s="94">
        <v>6216649.6983402697</v>
      </c>
      <c r="W57" s="94">
        <v>1096641.9325592499</v>
      </c>
      <c r="X57" s="94">
        <v>0</v>
      </c>
      <c r="Y57" s="94">
        <v>0</v>
      </c>
      <c r="Z57" s="94">
        <v>0</v>
      </c>
      <c r="AA57" s="94">
        <v>111483.512951472</v>
      </c>
      <c r="AB57" s="94">
        <v>0</v>
      </c>
      <c r="AC57" s="94">
        <v>232221.349477888</v>
      </c>
      <c r="AD57" s="94">
        <v>0</v>
      </c>
      <c r="AE57" s="94">
        <v>0</v>
      </c>
      <c r="AF57" s="94">
        <v>0</v>
      </c>
      <c r="AG57" s="94">
        <v>0</v>
      </c>
      <c r="AH57" s="94">
        <v>0</v>
      </c>
      <c r="AI57" s="94">
        <v>0</v>
      </c>
      <c r="AJ57" s="94">
        <v>7656996.4933288703</v>
      </c>
      <c r="AK57" s="70">
        <v>14808.866652336499</v>
      </c>
      <c r="AL57">
        <v>190.744012474941</v>
      </c>
      <c r="AM57">
        <v>87986.683412978906</v>
      </c>
      <c r="AN57">
        <v>4325.4077093299702</v>
      </c>
      <c r="AO57">
        <v>47802.551057794801</v>
      </c>
      <c r="AP57">
        <v>190.744012474941</v>
      </c>
      <c r="AQ57">
        <v>87986.683412978906</v>
      </c>
      <c r="AR57">
        <v>4643.5187751291596</v>
      </c>
      <c r="AS57">
        <v>19104.138332264502</v>
      </c>
      <c r="AT57">
        <v>0</v>
      </c>
    </row>
    <row r="58" spans="1:46" x14ac:dyDescent="0.25">
      <c r="A58" t="s">
        <v>2961</v>
      </c>
      <c r="B58">
        <v>2243</v>
      </c>
      <c r="C58" t="s">
        <v>31</v>
      </c>
      <c r="D58">
        <v>1155</v>
      </c>
      <c r="E58" t="s">
        <v>298</v>
      </c>
      <c r="F58" t="s">
        <v>2892</v>
      </c>
      <c r="G58" t="s">
        <v>2893</v>
      </c>
      <c r="H58" t="s">
        <v>2894</v>
      </c>
      <c r="I58" t="s">
        <v>2895</v>
      </c>
      <c r="J58">
        <v>703.18452380946997</v>
      </c>
      <c r="K58">
        <v>3</v>
      </c>
      <c r="L58">
        <v>1</v>
      </c>
      <c r="M58">
        <v>1</v>
      </c>
      <c r="N58" s="94">
        <v>6375489.8541428996</v>
      </c>
      <c r="O58" s="94">
        <v>1623948.9666715499</v>
      </c>
      <c r="P58" s="94">
        <v>1493796.2603800399</v>
      </c>
      <c r="Q58" s="94">
        <v>219247.24558198301</v>
      </c>
      <c r="R58" s="94">
        <v>1085702.94887377</v>
      </c>
      <c r="S58" s="94">
        <v>315816.504716772</v>
      </c>
      <c r="T58" s="94">
        <v>8072442.0199999996</v>
      </c>
      <c r="U58" s="94">
        <v>2725743.2556502302</v>
      </c>
      <c r="V58" s="94">
        <v>8635395.2782940492</v>
      </c>
      <c r="W58" s="94">
        <v>2011174.5947541399</v>
      </c>
      <c r="X58" s="94">
        <v>0</v>
      </c>
      <c r="Y58" s="94">
        <v>0</v>
      </c>
      <c r="Z58" s="94">
        <v>0</v>
      </c>
      <c r="AA58" s="94">
        <v>151615.40260204801</v>
      </c>
      <c r="AB58" s="94">
        <v>0</v>
      </c>
      <c r="AC58" s="94">
        <v>315816.504716772</v>
      </c>
      <c r="AD58" s="94">
        <v>0</v>
      </c>
      <c r="AE58" s="94">
        <v>0</v>
      </c>
      <c r="AF58" s="94">
        <v>0</v>
      </c>
      <c r="AG58" s="94">
        <v>0</v>
      </c>
      <c r="AH58" s="94">
        <v>0</v>
      </c>
      <c r="AI58" s="94">
        <v>0</v>
      </c>
      <c r="AJ58" s="94">
        <v>11114001.780367</v>
      </c>
      <c r="AK58" s="70">
        <v>15805.2422999264</v>
      </c>
      <c r="AL58">
        <v>190.744012474941</v>
      </c>
      <c r="AM58">
        <v>87986.683412978906</v>
      </c>
      <c r="AN58">
        <v>4325.4077093299702</v>
      </c>
      <c r="AO58">
        <v>47802.551057794801</v>
      </c>
      <c r="AP58">
        <v>190.744012474941</v>
      </c>
      <c r="AQ58">
        <v>87986.683412978906</v>
      </c>
      <c r="AR58">
        <v>4643.5187751291596</v>
      </c>
      <c r="AS58">
        <v>19104.138332264502</v>
      </c>
      <c r="AT58">
        <v>0</v>
      </c>
    </row>
    <row r="59" spans="1:46" x14ac:dyDescent="0.25">
      <c r="A59" t="s">
        <v>4308</v>
      </c>
      <c r="B59">
        <v>2243</v>
      </c>
      <c r="C59" t="s">
        <v>31</v>
      </c>
      <c r="D59">
        <v>4638</v>
      </c>
      <c r="E59" t="s">
        <v>299</v>
      </c>
      <c r="F59" t="s">
        <v>2892</v>
      </c>
      <c r="G59" t="s">
        <v>2907</v>
      </c>
      <c r="H59" t="s">
        <v>2904</v>
      </c>
      <c r="I59" t="s">
        <v>2895</v>
      </c>
      <c r="J59">
        <v>850.660714285572</v>
      </c>
      <c r="K59">
        <v>1</v>
      </c>
      <c r="L59">
        <v>1</v>
      </c>
      <c r="M59">
        <v>1</v>
      </c>
      <c r="N59" s="94">
        <v>5935595.1349643003</v>
      </c>
      <c r="O59" s="94">
        <v>2493426.6395195401</v>
      </c>
      <c r="P59" s="94">
        <v>1932246.1673910201</v>
      </c>
      <c r="Q59" s="94">
        <v>265229.12865250697</v>
      </c>
      <c r="R59" s="94">
        <v>581417.92331565695</v>
      </c>
      <c r="S59" s="94">
        <v>382051.487751932</v>
      </c>
      <c r="T59" s="94">
        <v>7910512.0700000003</v>
      </c>
      <c r="U59" s="94">
        <v>3297402.9238430201</v>
      </c>
      <c r="V59" s="94">
        <v>9425697.9829784892</v>
      </c>
      <c r="W59" s="94">
        <v>1598803.89196446</v>
      </c>
      <c r="X59" s="94">
        <v>0</v>
      </c>
      <c r="Y59" s="94">
        <v>0</v>
      </c>
      <c r="Z59" s="94">
        <v>0</v>
      </c>
      <c r="AA59" s="94">
        <v>183413.11890006601</v>
      </c>
      <c r="AB59" s="94">
        <v>0</v>
      </c>
      <c r="AC59" s="94">
        <v>382051.487751932</v>
      </c>
      <c r="AD59" s="94">
        <v>0</v>
      </c>
      <c r="AE59" s="94">
        <v>0</v>
      </c>
      <c r="AF59" s="94">
        <v>0</v>
      </c>
      <c r="AG59" s="94">
        <v>0</v>
      </c>
      <c r="AH59" s="94">
        <v>0</v>
      </c>
      <c r="AI59" s="94">
        <v>0</v>
      </c>
      <c r="AJ59" s="94">
        <v>11589966.481595</v>
      </c>
      <c r="AK59" s="70">
        <v>13624.664083998299</v>
      </c>
      <c r="AL59">
        <v>190.744012474941</v>
      </c>
      <c r="AM59">
        <v>87986.683412978906</v>
      </c>
      <c r="AN59">
        <v>4325.4077093299702</v>
      </c>
      <c r="AO59">
        <v>47802.551057794801</v>
      </c>
      <c r="AP59">
        <v>190.744012474941</v>
      </c>
      <c r="AQ59">
        <v>53040.848925755003</v>
      </c>
      <c r="AR59">
        <v>10849.5251325759</v>
      </c>
      <c r="AS59">
        <v>13624.664083998299</v>
      </c>
      <c r="AT59">
        <v>0</v>
      </c>
    </row>
    <row r="60" spans="1:46" x14ac:dyDescent="0.25">
      <c r="A60" t="s">
        <v>2962</v>
      </c>
      <c r="B60">
        <v>2243</v>
      </c>
      <c r="C60" t="s">
        <v>31</v>
      </c>
      <c r="D60">
        <v>1187</v>
      </c>
      <c r="E60" t="s">
        <v>300</v>
      </c>
      <c r="F60" t="s">
        <v>2892</v>
      </c>
      <c r="G60" t="s">
        <v>2903</v>
      </c>
      <c r="H60" t="s">
        <v>2904</v>
      </c>
      <c r="I60" t="s">
        <v>2895</v>
      </c>
      <c r="J60">
        <v>1580.81473927057</v>
      </c>
      <c r="K60">
        <v>2</v>
      </c>
      <c r="L60">
        <v>1</v>
      </c>
      <c r="M60">
        <v>1</v>
      </c>
      <c r="N60" s="94">
        <v>13328621.2747092</v>
      </c>
      <c r="O60" s="94">
        <v>5886439.7482431196</v>
      </c>
      <c r="P60" s="94">
        <v>3259691.03421205</v>
      </c>
      <c r="Q60" s="94">
        <v>492885.24651089002</v>
      </c>
      <c r="R60" s="94">
        <v>731529.94463625201</v>
      </c>
      <c r="S60" s="94">
        <v>709980.62195188599</v>
      </c>
      <c r="T60" s="94">
        <v>17571479.609999999</v>
      </c>
      <c r="U60" s="94">
        <v>6127687.63831151</v>
      </c>
      <c r="V60" s="94">
        <v>20533686.302972201</v>
      </c>
      <c r="W60" s="94">
        <v>2824637.46113498</v>
      </c>
      <c r="X60" s="94">
        <v>0</v>
      </c>
      <c r="Y60" s="94">
        <v>0</v>
      </c>
      <c r="Z60" s="94">
        <v>0</v>
      </c>
      <c r="AA60" s="94">
        <v>340843.48420429701</v>
      </c>
      <c r="AB60" s="94">
        <v>0</v>
      </c>
      <c r="AC60" s="94">
        <v>709980.62195188599</v>
      </c>
      <c r="AD60" s="94">
        <v>0</v>
      </c>
      <c r="AE60" s="94">
        <v>0</v>
      </c>
      <c r="AF60" s="94">
        <v>0</v>
      </c>
      <c r="AG60" s="94">
        <v>0</v>
      </c>
      <c r="AH60" s="94">
        <v>0</v>
      </c>
      <c r="AI60" s="94">
        <v>0</v>
      </c>
      <c r="AJ60" s="94">
        <v>24409147.870263401</v>
      </c>
      <c r="AK60" s="70">
        <v>15440.865563744899</v>
      </c>
      <c r="AL60">
        <v>190.744012474941</v>
      </c>
      <c r="AM60">
        <v>87986.683412978906</v>
      </c>
      <c r="AN60">
        <v>4325.4077093299702</v>
      </c>
      <c r="AO60">
        <v>47802.551057794801</v>
      </c>
      <c r="AP60">
        <v>190.744012474941</v>
      </c>
      <c r="AQ60">
        <v>78964.723731455393</v>
      </c>
      <c r="AR60">
        <v>12524.0771950485</v>
      </c>
      <c r="AS60">
        <v>47802.551057794801</v>
      </c>
      <c r="AT60">
        <v>0</v>
      </c>
    </row>
    <row r="61" spans="1:46" x14ac:dyDescent="0.25">
      <c r="A61" t="s">
        <v>2963</v>
      </c>
      <c r="B61">
        <v>2243</v>
      </c>
      <c r="C61" t="s">
        <v>31</v>
      </c>
      <c r="D61">
        <v>2243</v>
      </c>
      <c r="E61" t="s">
        <v>31</v>
      </c>
      <c r="F61" t="s">
        <v>1871</v>
      </c>
      <c r="G61" t="s">
        <v>1871</v>
      </c>
      <c r="H61" t="s">
        <v>2899</v>
      </c>
      <c r="I61" t="s">
        <v>2895</v>
      </c>
      <c r="J61">
        <v>84.123572861149</v>
      </c>
      <c r="K61">
        <v>1</v>
      </c>
      <c r="L61">
        <v>5</v>
      </c>
      <c r="M61">
        <v>1</v>
      </c>
      <c r="N61" s="94">
        <v>68538.229055712305</v>
      </c>
      <c r="O61" s="94">
        <v>66518.185551742397</v>
      </c>
      <c r="P61" s="94">
        <v>127232.836229603</v>
      </c>
      <c r="Q61" s="94">
        <v>26229.049436986199</v>
      </c>
      <c r="R61" s="94">
        <v>37568.5995417538</v>
      </c>
      <c r="S61" s="94">
        <v>37781.850774197897</v>
      </c>
      <c r="T61" s="94">
        <v>0</v>
      </c>
      <c r="U61" s="94">
        <v>326086.89981579798</v>
      </c>
      <c r="V61" s="94">
        <v>243393.15487766199</v>
      </c>
      <c r="W61" s="94">
        <v>64555.647559983103</v>
      </c>
      <c r="X61" s="94">
        <v>0</v>
      </c>
      <c r="Y61" s="94">
        <v>0</v>
      </c>
      <c r="Z61" s="94">
        <v>0</v>
      </c>
      <c r="AA61" s="94">
        <v>18138.097378152299</v>
      </c>
      <c r="AB61" s="94">
        <v>0</v>
      </c>
      <c r="AC61" s="94">
        <v>37781.850774197897</v>
      </c>
      <c r="AD61" s="94">
        <v>0</v>
      </c>
      <c r="AE61" s="94">
        <v>0</v>
      </c>
      <c r="AF61" s="94">
        <v>0</v>
      </c>
      <c r="AG61" s="94">
        <v>0</v>
      </c>
      <c r="AH61" s="94">
        <v>0</v>
      </c>
      <c r="AI61" s="94">
        <v>0</v>
      </c>
      <c r="AJ61" s="94">
        <v>363868.75058999599</v>
      </c>
      <c r="AK61" s="70">
        <v>4325.4077093299702</v>
      </c>
      <c r="AL61">
        <v>190.744012474941</v>
      </c>
      <c r="AM61">
        <v>87986.683412978906</v>
      </c>
      <c r="AN61">
        <v>4325.4077093299702</v>
      </c>
      <c r="AO61">
        <v>47802.551057794801</v>
      </c>
      <c r="AP61">
        <v>682.10272323868298</v>
      </c>
      <c r="AQ61">
        <v>37523.222275875101</v>
      </c>
      <c r="AR61">
        <v>4325.4077093299702</v>
      </c>
      <c r="AS61">
        <v>4325.4077093299702</v>
      </c>
      <c r="AT61">
        <v>0</v>
      </c>
    </row>
    <row r="62" spans="1:46" x14ac:dyDescent="0.25">
      <c r="A62" t="s">
        <v>2964</v>
      </c>
      <c r="B62">
        <v>2243</v>
      </c>
      <c r="C62" t="s">
        <v>31</v>
      </c>
      <c r="D62">
        <v>1156</v>
      </c>
      <c r="E62" t="s">
        <v>301</v>
      </c>
      <c r="F62" t="s">
        <v>2892</v>
      </c>
      <c r="G62" t="s">
        <v>2893</v>
      </c>
      <c r="H62" t="s">
        <v>2894</v>
      </c>
      <c r="I62" t="s">
        <v>2895</v>
      </c>
      <c r="J62">
        <v>445.17390894573299</v>
      </c>
      <c r="K62">
        <v>2</v>
      </c>
      <c r="L62">
        <v>1</v>
      </c>
      <c r="M62">
        <v>1</v>
      </c>
      <c r="N62" s="94">
        <v>3959027.5488233301</v>
      </c>
      <c r="O62" s="94">
        <v>1018035.22163056</v>
      </c>
      <c r="P62" s="94">
        <v>950650.93127961503</v>
      </c>
      <c r="Q62" s="94">
        <v>138801.623239026</v>
      </c>
      <c r="R62" s="94">
        <v>198809.438814781</v>
      </c>
      <c r="S62" s="94">
        <v>199937.943959128</v>
      </c>
      <c r="T62" s="94">
        <v>4539704.05</v>
      </c>
      <c r="U62" s="94">
        <v>1725620.7137873</v>
      </c>
      <c r="V62" s="94">
        <v>5573907.50757943</v>
      </c>
      <c r="W62" s="94">
        <v>595432.17811332305</v>
      </c>
      <c r="X62" s="94">
        <v>0</v>
      </c>
      <c r="Y62" s="94">
        <v>0</v>
      </c>
      <c r="Z62" s="94">
        <v>0</v>
      </c>
      <c r="AA62" s="94">
        <v>95985.078094555196</v>
      </c>
      <c r="AB62" s="94">
        <v>0</v>
      </c>
      <c r="AC62" s="94">
        <v>199937.943959128</v>
      </c>
      <c r="AD62" s="94">
        <v>0</v>
      </c>
      <c r="AE62" s="94">
        <v>0</v>
      </c>
      <c r="AF62" s="94">
        <v>0</v>
      </c>
      <c r="AG62" s="94">
        <v>0</v>
      </c>
      <c r="AH62" s="94">
        <v>0</v>
      </c>
      <c r="AI62" s="94">
        <v>0</v>
      </c>
      <c r="AJ62" s="94">
        <v>6465262.7077464303</v>
      </c>
      <c r="AK62" s="70">
        <v>14523.004555809601</v>
      </c>
      <c r="AL62">
        <v>190.744012474941</v>
      </c>
      <c r="AM62">
        <v>87986.683412978906</v>
      </c>
      <c r="AN62">
        <v>4325.4077093299702</v>
      </c>
      <c r="AO62">
        <v>47802.551057794801</v>
      </c>
      <c r="AP62">
        <v>190.744012474941</v>
      </c>
      <c r="AQ62">
        <v>87986.683412978906</v>
      </c>
      <c r="AR62">
        <v>4643.5187751291596</v>
      </c>
      <c r="AS62">
        <v>19104.138332264502</v>
      </c>
      <c r="AT62">
        <v>0</v>
      </c>
    </row>
    <row r="63" spans="1:46" x14ac:dyDescent="0.25">
      <c r="A63" t="s">
        <v>2965</v>
      </c>
      <c r="B63">
        <v>2243</v>
      </c>
      <c r="C63" t="s">
        <v>31</v>
      </c>
      <c r="D63">
        <v>4671</v>
      </c>
      <c r="E63" t="s">
        <v>302</v>
      </c>
      <c r="F63" t="s">
        <v>2892</v>
      </c>
      <c r="G63" t="s">
        <v>2893</v>
      </c>
      <c r="H63" t="s">
        <v>2894</v>
      </c>
      <c r="I63" t="s">
        <v>2895</v>
      </c>
      <c r="J63">
        <v>571.79745574194203</v>
      </c>
      <c r="K63">
        <v>2</v>
      </c>
      <c r="L63">
        <v>1</v>
      </c>
      <c r="M63">
        <v>1</v>
      </c>
      <c r="N63" s="94">
        <v>4819031.8381132605</v>
      </c>
      <c r="O63" s="94">
        <v>1435327.0835505601</v>
      </c>
      <c r="P63" s="94">
        <v>1157622.1130363799</v>
      </c>
      <c r="Q63" s="94">
        <v>178281.82071335599</v>
      </c>
      <c r="R63" s="94">
        <v>255358.027520056</v>
      </c>
      <c r="S63" s="94">
        <v>256807.52030784599</v>
      </c>
      <c r="T63" s="94">
        <v>5629171.2800000003</v>
      </c>
      <c r="U63" s="94">
        <v>2216449.6029336099</v>
      </c>
      <c r="V63" s="94">
        <v>7062480.5895805703</v>
      </c>
      <c r="W63" s="94">
        <v>659853.590469594</v>
      </c>
      <c r="X63" s="94">
        <v>0</v>
      </c>
      <c r="Y63" s="94">
        <v>0</v>
      </c>
      <c r="Z63" s="94">
        <v>0</v>
      </c>
      <c r="AA63" s="94">
        <v>123286.702883454</v>
      </c>
      <c r="AB63" s="94">
        <v>0</v>
      </c>
      <c r="AC63" s="94">
        <v>256807.52030784599</v>
      </c>
      <c r="AD63" s="94">
        <v>0</v>
      </c>
      <c r="AE63" s="94">
        <v>0</v>
      </c>
      <c r="AF63" s="94">
        <v>0</v>
      </c>
      <c r="AG63" s="94">
        <v>0</v>
      </c>
      <c r="AH63" s="94">
        <v>0</v>
      </c>
      <c r="AI63" s="94">
        <v>0</v>
      </c>
      <c r="AJ63" s="94">
        <v>8102428.4032414602</v>
      </c>
      <c r="AK63" s="70">
        <v>14170.1022309168</v>
      </c>
      <c r="AL63">
        <v>190.744012474941</v>
      </c>
      <c r="AM63">
        <v>87986.683412978906</v>
      </c>
      <c r="AN63">
        <v>4325.4077093299702</v>
      </c>
      <c r="AO63">
        <v>47802.551057794801</v>
      </c>
      <c r="AP63">
        <v>190.744012474941</v>
      </c>
      <c r="AQ63">
        <v>87986.683412978906</v>
      </c>
      <c r="AR63">
        <v>4643.5187751291596</v>
      </c>
      <c r="AS63">
        <v>19104.138332264502</v>
      </c>
      <c r="AT63">
        <v>0</v>
      </c>
    </row>
    <row r="64" spans="1:46" x14ac:dyDescent="0.25">
      <c r="A64" t="s">
        <v>2966</v>
      </c>
      <c r="B64">
        <v>2243</v>
      </c>
      <c r="C64" t="s">
        <v>31</v>
      </c>
      <c r="D64">
        <v>1158</v>
      </c>
      <c r="E64" t="s">
        <v>303</v>
      </c>
      <c r="F64" t="s">
        <v>2892</v>
      </c>
      <c r="G64" t="s">
        <v>2893</v>
      </c>
      <c r="H64" t="s">
        <v>2894</v>
      </c>
      <c r="I64" t="s">
        <v>2895</v>
      </c>
      <c r="J64">
        <v>356.06924516528699</v>
      </c>
      <c r="K64">
        <v>1</v>
      </c>
      <c r="L64">
        <v>1</v>
      </c>
      <c r="M64">
        <v>1</v>
      </c>
      <c r="N64" s="94">
        <v>3235439.9619123801</v>
      </c>
      <c r="O64" s="94">
        <v>927762.81822125195</v>
      </c>
      <c r="P64" s="94">
        <v>771560.03589093499</v>
      </c>
      <c r="Q64" s="94">
        <v>111019.50995169699</v>
      </c>
      <c r="R64" s="94">
        <v>159016.34257533</v>
      </c>
      <c r="S64" s="94">
        <v>159918.96954164101</v>
      </c>
      <c r="T64" s="94">
        <v>3824572.98</v>
      </c>
      <c r="U64" s="94">
        <v>1380225.6885515901</v>
      </c>
      <c r="V64" s="94">
        <v>4549979.4958093697</v>
      </c>
      <c r="W64" s="94">
        <v>578046.17770035798</v>
      </c>
      <c r="X64" s="94">
        <v>0</v>
      </c>
      <c r="Y64" s="94">
        <v>0</v>
      </c>
      <c r="Z64" s="94">
        <v>0</v>
      </c>
      <c r="AA64" s="94">
        <v>76772.995041867107</v>
      </c>
      <c r="AB64" s="94">
        <v>0</v>
      </c>
      <c r="AC64" s="94">
        <v>159918.96954164101</v>
      </c>
      <c r="AD64" s="94">
        <v>0</v>
      </c>
      <c r="AE64" s="94">
        <v>0</v>
      </c>
      <c r="AF64" s="94">
        <v>0</v>
      </c>
      <c r="AG64" s="94">
        <v>0</v>
      </c>
      <c r="AH64" s="94">
        <v>0</v>
      </c>
      <c r="AI64" s="94">
        <v>0</v>
      </c>
      <c r="AJ64" s="94">
        <v>5364717.6380932303</v>
      </c>
      <c r="AK64" s="70">
        <v>15066.500999273199</v>
      </c>
      <c r="AL64">
        <v>190.744012474941</v>
      </c>
      <c r="AM64">
        <v>87986.683412978906</v>
      </c>
      <c r="AN64">
        <v>4325.4077093299702</v>
      </c>
      <c r="AO64">
        <v>47802.551057794801</v>
      </c>
      <c r="AP64">
        <v>190.744012474941</v>
      </c>
      <c r="AQ64">
        <v>87986.683412978906</v>
      </c>
      <c r="AR64">
        <v>4643.5187751291596</v>
      </c>
      <c r="AS64">
        <v>19104.138332264502</v>
      </c>
      <c r="AT64">
        <v>0</v>
      </c>
    </row>
    <row r="65" spans="1:46" x14ac:dyDescent="0.25">
      <c r="A65" t="s">
        <v>2967</v>
      </c>
      <c r="B65">
        <v>2243</v>
      </c>
      <c r="C65" t="s">
        <v>31</v>
      </c>
      <c r="D65">
        <v>1180</v>
      </c>
      <c r="E65" t="s">
        <v>304</v>
      </c>
      <c r="F65" t="s">
        <v>2892</v>
      </c>
      <c r="G65" t="s">
        <v>2911</v>
      </c>
      <c r="H65" t="s">
        <v>2894</v>
      </c>
      <c r="I65" t="s">
        <v>2895</v>
      </c>
      <c r="J65">
        <v>850.49349367287095</v>
      </c>
      <c r="K65">
        <v>1</v>
      </c>
      <c r="L65">
        <v>1</v>
      </c>
      <c r="M65">
        <v>1</v>
      </c>
      <c r="N65" s="94">
        <v>6039706.6548562599</v>
      </c>
      <c r="O65" s="94">
        <v>2673016.5548485499</v>
      </c>
      <c r="P65" s="94">
        <v>1823942.5543001201</v>
      </c>
      <c r="Q65" s="94">
        <v>265176.99061832402</v>
      </c>
      <c r="R65" s="94">
        <v>379820.40455416299</v>
      </c>
      <c r="S65" s="94">
        <v>381976.385090211</v>
      </c>
      <c r="T65" s="94">
        <v>7884908.4299999997</v>
      </c>
      <c r="U65" s="94">
        <v>3296754.7291774098</v>
      </c>
      <c r="V65" s="94">
        <v>9552922.73671747</v>
      </c>
      <c r="W65" s="94">
        <v>1445363.35842124</v>
      </c>
      <c r="X65" s="94">
        <v>0</v>
      </c>
      <c r="Y65" s="94">
        <v>0</v>
      </c>
      <c r="Z65" s="94">
        <v>0</v>
      </c>
      <c r="AA65" s="94">
        <v>183377.064038704</v>
      </c>
      <c r="AB65" s="94">
        <v>0</v>
      </c>
      <c r="AC65" s="94">
        <v>381976.385090211</v>
      </c>
      <c r="AD65" s="94">
        <v>0</v>
      </c>
      <c r="AE65" s="94">
        <v>0</v>
      </c>
      <c r="AF65" s="94">
        <v>0</v>
      </c>
      <c r="AG65" s="94">
        <v>0</v>
      </c>
      <c r="AH65" s="94">
        <v>0</v>
      </c>
      <c r="AI65" s="94">
        <v>0</v>
      </c>
      <c r="AJ65" s="94">
        <v>11563639.5442676</v>
      </c>
      <c r="AK65" s="70">
        <v>13596.3880150686</v>
      </c>
      <c r="AL65">
        <v>190.744012474941</v>
      </c>
      <c r="AM65">
        <v>87986.683412978906</v>
      </c>
      <c r="AN65">
        <v>4325.4077093299702</v>
      </c>
      <c r="AO65">
        <v>47802.551057794801</v>
      </c>
      <c r="AP65">
        <v>4583.8562208211697</v>
      </c>
      <c r="AQ65">
        <v>22363.4717498301</v>
      </c>
      <c r="AR65">
        <v>11682.315671521101</v>
      </c>
      <c r="AS65">
        <v>14610.7081713057</v>
      </c>
      <c r="AT65">
        <v>0</v>
      </c>
    </row>
    <row r="66" spans="1:46" x14ac:dyDescent="0.25">
      <c r="A66" t="s">
        <v>2968</v>
      </c>
      <c r="B66">
        <v>2243</v>
      </c>
      <c r="C66" t="s">
        <v>31</v>
      </c>
      <c r="D66">
        <v>1159</v>
      </c>
      <c r="E66" t="s">
        <v>305</v>
      </c>
      <c r="F66" t="s">
        <v>2892</v>
      </c>
      <c r="G66" t="s">
        <v>2893</v>
      </c>
      <c r="H66" t="s">
        <v>2894</v>
      </c>
      <c r="I66" t="s">
        <v>2895</v>
      </c>
      <c r="J66">
        <v>422.15757448706</v>
      </c>
      <c r="K66">
        <v>3</v>
      </c>
      <c r="L66">
        <v>1</v>
      </c>
      <c r="M66">
        <v>1</v>
      </c>
      <c r="N66" s="94">
        <v>4649800.2175741196</v>
      </c>
      <c r="O66" s="94">
        <v>1118170.6372838099</v>
      </c>
      <c r="P66" s="94">
        <v>940556.40834589396</v>
      </c>
      <c r="Q66" s="94">
        <v>131625.31636281699</v>
      </c>
      <c r="R66" s="94">
        <v>188530.614190628</v>
      </c>
      <c r="S66" s="94">
        <v>189600.77348109899</v>
      </c>
      <c r="T66" s="94">
        <v>5392280.3399999999</v>
      </c>
      <c r="U66" s="94">
        <v>1636402.8537572699</v>
      </c>
      <c r="V66" s="94">
        <v>5962076.2689650301</v>
      </c>
      <c r="W66" s="94">
        <v>975584.45707550202</v>
      </c>
      <c r="X66" s="94">
        <v>0</v>
      </c>
      <c r="Y66" s="94">
        <v>0</v>
      </c>
      <c r="Z66" s="94">
        <v>0</v>
      </c>
      <c r="AA66" s="94">
        <v>91022.467716741201</v>
      </c>
      <c r="AB66" s="94">
        <v>0</v>
      </c>
      <c r="AC66" s="94">
        <v>189600.77348109899</v>
      </c>
      <c r="AD66" s="94">
        <v>0</v>
      </c>
      <c r="AE66" s="94">
        <v>0</v>
      </c>
      <c r="AF66" s="94">
        <v>0</v>
      </c>
      <c r="AG66" s="94">
        <v>0</v>
      </c>
      <c r="AH66" s="94">
        <v>0</v>
      </c>
      <c r="AI66" s="94">
        <v>0</v>
      </c>
      <c r="AJ66" s="94">
        <v>7218283.9672383796</v>
      </c>
      <c r="AK66" s="70">
        <v>17098.5537237106</v>
      </c>
      <c r="AL66">
        <v>190.744012474941</v>
      </c>
      <c r="AM66">
        <v>87986.683412978906</v>
      </c>
      <c r="AN66">
        <v>4325.4077093299702</v>
      </c>
      <c r="AO66">
        <v>47802.551057794801</v>
      </c>
      <c r="AP66">
        <v>190.744012474941</v>
      </c>
      <c r="AQ66">
        <v>87986.683412978906</v>
      </c>
      <c r="AR66">
        <v>4643.5187751291596</v>
      </c>
      <c r="AS66">
        <v>19104.138332264502</v>
      </c>
      <c r="AT66">
        <v>0</v>
      </c>
    </row>
    <row r="67" spans="1:46" x14ac:dyDescent="0.25">
      <c r="A67" t="s">
        <v>2969</v>
      </c>
      <c r="B67">
        <v>2243</v>
      </c>
      <c r="C67" t="s">
        <v>31</v>
      </c>
      <c r="D67">
        <v>1305</v>
      </c>
      <c r="E67" t="s">
        <v>306</v>
      </c>
      <c r="F67" t="s">
        <v>2945</v>
      </c>
      <c r="G67" t="s">
        <v>2903</v>
      </c>
      <c r="H67" t="s">
        <v>2904</v>
      </c>
      <c r="I67" t="s">
        <v>2895</v>
      </c>
      <c r="J67">
        <v>114.748194011145</v>
      </c>
      <c r="K67">
        <v>2</v>
      </c>
      <c r="L67">
        <v>4</v>
      </c>
      <c r="M67">
        <v>1</v>
      </c>
      <c r="N67" s="94">
        <v>2972117.2105712602</v>
      </c>
      <c r="O67" s="94">
        <v>1475952.7938101101</v>
      </c>
      <c r="P67" s="94">
        <v>454654.47489180201</v>
      </c>
      <c r="Q67" s="94">
        <v>35777.5585505735</v>
      </c>
      <c r="R67" s="94">
        <v>495218.28563689499</v>
      </c>
      <c r="S67" s="94">
        <v>51536.079546854402</v>
      </c>
      <c r="T67" s="94">
        <v>4988923.68</v>
      </c>
      <c r="U67" s="94">
        <v>444796.64346064301</v>
      </c>
      <c r="V67" s="94">
        <v>3977917.3666153699</v>
      </c>
      <c r="W67" s="94">
        <v>1431061.8070563001</v>
      </c>
      <c r="X67" s="94">
        <v>0</v>
      </c>
      <c r="Y67" s="94">
        <v>0</v>
      </c>
      <c r="Z67" s="94">
        <v>0</v>
      </c>
      <c r="AA67" s="94">
        <v>24741.149788972802</v>
      </c>
      <c r="AB67" s="94">
        <v>0</v>
      </c>
      <c r="AC67" s="94">
        <v>51536.079546854402</v>
      </c>
      <c r="AD67" s="94">
        <v>0</v>
      </c>
      <c r="AE67" s="94">
        <v>0</v>
      </c>
      <c r="AF67" s="94">
        <v>0</v>
      </c>
      <c r="AG67" s="94">
        <v>0</v>
      </c>
      <c r="AH67" s="94">
        <v>0</v>
      </c>
      <c r="AI67" s="94">
        <v>0</v>
      </c>
      <c r="AJ67" s="94">
        <v>5485256.4030074896</v>
      </c>
      <c r="AK67" s="70">
        <v>47802.551057794801</v>
      </c>
      <c r="AL67">
        <v>190.744012474941</v>
      </c>
      <c r="AM67">
        <v>87986.683412978906</v>
      </c>
      <c r="AN67">
        <v>4325.4077093299702</v>
      </c>
      <c r="AO67">
        <v>47802.551057794801</v>
      </c>
      <c r="AP67">
        <v>190.744012474941</v>
      </c>
      <c r="AQ67">
        <v>78964.723731455393</v>
      </c>
      <c r="AR67">
        <v>12524.0771950485</v>
      </c>
      <c r="AS67">
        <v>47802.551057794801</v>
      </c>
      <c r="AT67">
        <v>0</v>
      </c>
    </row>
    <row r="68" spans="1:46" x14ac:dyDescent="0.25">
      <c r="A68" t="s">
        <v>2970</v>
      </c>
      <c r="B68">
        <v>2243</v>
      </c>
      <c r="C68" t="s">
        <v>31</v>
      </c>
      <c r="D68">
        <v>1319</v>
      </c>
      <c r="E68" t="s">
        <v>307</v>
      </c>
      <c r="F68" t="s">
        <v>2892</v>
      </c>
      <c r="G68" t="s">
        <v>2911</v>
      </c>
      <c r="H68" t="s">
        <v>2894</v>
      </c>
      <c r="I68" t="s">
        <v>2895</v>
      </c>
      <c r="J68">
        <v>785.007836867641</v>
      </c>
      <c r="K68">
        <v>1</v>
      </c>
      <c r="L68">
        <v>1</v>
      </c>
      <c r="M68">
        <v>1</v>
      </c>
      <c r="N68" s="94">
        <v>6049186.6262255199</v>
      </c>
      <c r="O68" s="94">
        <v>2479653.42095542</v>
      </c>
      <c r="P68" s="94">
        <v>1764787.4948847201</v>
      </c>
      <c r="Q68" s="94">
        <v>244759.09262208801</v>
      </c>
      <c r="R68" s="94">
        <v>350575.27940588701</v>
      </c>
      <c r="S68" s="94">
        <v>352565.25537809898</v>
      </c>
      <c r="T68" s="94">
        <v>7846048.2199999997</v>
      </c>
      <c r="U68" s="94">
        <v>3042913.69409364</v>
      </c>
      <c r="V68" s="94">
        <v>9429098.5346454699</v>
      </c>
      <c r="W68" s="94">
        <v>1290605.8443311199</v>
      </c>
      <c r="X68" s="94">
        <v>0</v>
      </c>
      <c r="Y68" s="94">
        <v>0</v>
      </c>
      <c r="Z68" s="94">
        <v>0</v>
      </c>
      <c r="AA68" s="94">
        <v>169257.53511705401</v>
      </c>
      <c r="AB68" s="94">
        <v>0</v>
      </c>
      <c r="AC68" s="94">
        <v>352565.25537809898</v>
      </c>
      <c r="AD68" s="94">
        <v>0</v>
      </c>
      <c r="AE68" s="94">
        <v>0</v>
      </c>
      <c r="AF68" s="94">
        <v>0</v>
      </c>
      <c r="AG68" s="94">
        <v>0</v>
      </c>
      <c r="AH68" s="94">
        <v>0</v>
      </c>
      <c r="AI68" s="94">
        <v>0</v>
      </c>
      <c r="AJ68" s="94">
        <v>11241527.1694718</v>
      </c>
      <c r="AK68" s="70">
        <v>14320.2738132246</v>
      </c>
      <c r="AL68">
        <v>190.744012474941</v>
      </c>
      <c r="AM68">
        <v>87986.683412978906</v>
      </c>
      <c r="AN68">
        <v>4325.4077093299702</v>
      </c>
      <c r="AO68">
        <v>47802.551057794801</v>
      </c>
      <c r="AP68">
        <v>4583.8562208211697</v>
      </c>
      <c r="AQ68">
        <v>22363.4717498301</v>
      </c>
      <c r="AR68">
        <v>11682.315671521101</v>
      </c>
      <c r="AS68">
        <v>14610.7081713057</v>
      </c>
      <c r="AT68">
        <v>0</v>
      </c>
    </row>
    <row r="69" spans="1:46" x14ac:dyDescent="0.25">
      <c r="A69" t="s">
        <v>2971</v>
      </c>
      <c r="B69">
        <v>2243</v>
      </c>
      <c r="C69" t="s">
        <v>31</v>
      </c>
      <c r="D69">
        <v>1160</v>
      </c>
      <c r="E69" t="s">
        <v>308</v>
      </c>
      <c r="F69" t="s">
        <v>2892</v>
      </c>
      <c r="G69" t="s">
        <v>2893</v>
      </c>
      <c r="H69" t="s">
        <v>2894</v>
      </c>
      <c r="I69" t="s">
        <v>2895</v>
      </c>
      <c r="J69">
        <v>392.70319062328201</v>
      </c>
      <c r="K69">
        <v>1</v>
      </c>
      <c r="L69">
        <v>1</v>
      </c>
      <c r="M69">
        <v>1</v>
      </c>
      <c r="N69" s="94">
        <v>3376438.36668979</v>
      </c>
      <c r="O69" s="94">
        <v>1050114.9689692</v>
      </c>
      <c r="P69" s="94">
        <v>885365.74699328397</v>
      </c>
      <c r="Q69" s="94">
        <v>122441.677767555</v>
      </c>
      <c r="R69" s="94">
        <v>440121.59232214699</v>
      </c>
      <c r="S69" s="94">
        <v>176372.12545845701</v>
      </c>
      <c r="T69" s="94">
        <v>4352253.07</v>
      </c>
      <c r="U69" s="94">
        <v>1522229.2827419699</v>
      </c>
      <c r="V69" s="94">
        <v>4947024.1528093899</v>
      </c>
      <c r="W69" s="94">
        <v>842786.46679074795</v>
      </c>
      <c r="X69" s="94">
        <v>0</v>
      </c>
      <c r="Y69" s="94">
        <v>0</v>
      </c>
      <c r="Z69" s="94">
        <v>0</v>
      </c>
      <c r="AA69" s="94">
        <v>84671.733141826204</v>
      </c>
      <c r="AB69" s="94">
        <v>0</v>
      </c>
      <c r="AC69" s="94">
        <v>176372.12545845701</v>
      </c>
      <c r="AD69" s="94">
        <v>0</v>
      </c>
      <c r="AE69" s="94">
        <v>0</v>
      </c>
      <c r="AF69" s="94">
        <v>0</v>
      </c>
      <c r="AG69" s="94">
        <v>0</v>
      </c>
      <c r="AH69" s="94">
        <v>0</v>
      </c>
      <c r="AI69" s="94">
        <v>0</v>
      </c>
      <c r="AJ69" s="94">
        <v>6050854.4782004301</v>
      </c>
      <c r="AK69" s="70">
        <v>15408.2131815552</v>
      </c>
      <c r="AL69">
        <v>190.744012474941</v>
      </c>
      <c r="AM69">
        <v>87986.683412978906</v>
      </c>
      <c r="AN69">
        <v>4325.4077093299702</v>
      </c>
      <c r="AO69">
        <v>47802.551057794801</v>
      </c>
      <c r="AP69">
        <v>190.744012474941</v>
      </c>
      <c r="AQ69">
        <v>87986.683412978906</v>
      </c>
      <c r="AR69">
        <v>4643.5187751291596</v>
      </c>
      <c r="AS69">
        <v>19104.138332264502</v>
      </c>
      <c r="AT69">
        <v>0</v>
      </c>
    </row>
    <row r="70" spans="1:46" x14ac:dyDescent="0.25">
      <c r="A70" t="s">
        <v>2972</v>
      </c>
      <c r="B70">
        <v>2243</v>
      </c>
      <c r="C70" t="s">
        <v>31</v>
      </c>
      <c r="D70">
        <v>1162</v>
      </c>
      <c r="E70" t="s">
        <v>309</v>
      </c>
      <c r="F70" t="s">
        <v>2892</v>
      </c>
      <c r="G70" t="s">
        <v>2893</v>
      </c>
      <c r="H70" t="s">
        <v>2894</v>
      </c>
      <c r="I70" t="s">
        <v>2895</v>
      </c>
      <c r="J70">
        <v>465.09652799334401</v>
      </c>
      <c r="K70">
        <v>3</v>
      </c>
      <c r="L70">
        <v>1</v>
      </c>
      <c r="M70">
        <v>1</v>
      </c>
      <c r="N70" s="94">
        <v>4176107.6188374301</v>
      </c>
      <c r="O70" s="94">
        <v>1131298.20354742</v>
      </c>
      <c r="P70" s="94">
        <v>1038519.7792480499</v>
      </c>
      <c r="Q70" s="94">
        <v>145013.33467901201</v>
      </c>
      <c r="R70" s="94">
        <v>207706.64647449399</v>
      </c>
      <c r="S70" s="94">
        <v>208885.65497861101</v>
      </c>
      <c r="T70" s="94">
        <v>4895799.13</v>
      </c>
      <c r="U70" s="94">
        <v>1802846.4527864</v>
      </c>
      <c r="V70" s="94">
        <v>5715931.7474449901</v>
      </c>
      <c r="W70" s="94">
        <v>882433.19071273506</v>
      </c>
      <c r="X70" s="94">
        <v>0</v>
      </c>
      <c r="Y70" s="94">
        <v>0</v>
      </c>
      <c r="Z70" s="94">
        <v>0</v>
      </c>
      <c r="AA70" s="94">
        <v>100280.64462868001</v>
      </c>
      <c r="AB70" s="94">
        <v>0</v>
      </c>
      <c r="AC70" s="94">
        <v>208885.65497861101</v>
      </c>
      <c r="AD70" s="94">
        <v>0</v>
      </c>
      <c r="AE70" s="94">
        <v>0</v>
      </c>
      <c r="AF70" s="94">
        <v>0</v>
      </c>
      <c r="AG70" s="94">
        <v>0</v>
      </c>
      <c r="AH70" s="94">
        <v>0</v>
      </c>
      <c r="AI70" s="94">
        <v>0</v>
      </c>
      <c r="AJ70" s="94">
        <v>6907531.2377650198</v>
      </c>
      <c r="AK70" s="70">
        <v>14851.822841093899</v>
      </c>
      <c r="AL70">
        <v>190.744012474941</v>
      </c>
      <c r="AM70">
        <v>87986.683412978906</v>
      </c>
      <c r="AN70">
        <v>4325.4077093299702</v>
      </c>
      <c r="AO70">
        <v>47802.551057794801</v>
      </c>
      <c r="AP70">
        <v>190.744012474941</v>
      </c>
      <c r="AQ70">
        <v>87986.683412978906</v>
      </c>
      <c r="AR70">
        <v>4643.5187751291596</v>
      </c>
      <c r="AS70">
        <v>19104.138332264502</v>
      </c>
      <c r="AT70">
        <v>0</v>
      </c>
    </row>
    <row r="71" spans="1:46" x14ac:dyDescent="0.25">
      <c r="A71" t="s">
        <v>2973</v>
      </c>
      <c r="B71">
        <v>2243</v>
      </c>
      <c r="C71" t="s">
        <v>31</v>
      </c>
      <c r="D71">
        <v>1161</v>
      </c>
      <c r="E71" t="s">
        <v>310</v>
      </c>
      <c r="F71" t="s">
        <v>2892</v>
      </c>
      <c r="G71" t="s">
        <v>2893</v>
      </c>
      <c r="H71" t="s">
        <v>2894</v>
      </c>
      <c r="I71" t="s">
        <v>2895</v>
      </c>
      <c r="J71">
        <v>334.99525405521098</v>
      </c>
      <c r="K71">
        <v>2</v>
      </c>
      <c r="L71">
        <v>1</v>
      </c>
      <c r="M71">
        <v>1</v>
      </c>
      <c r="N71" s="94">
        <v>3038997.00138252</v>
      </c>
      <c r="O71" s="94">
        <v>926746.28346901305</v>
      </c>
      <c r="P71" s="94">
        <v>785881.55335162801</v>
      </c>
      <c r="Q71" s="94">
        <v>104448.810017528</v>
      </c>
      <c r="R71" s="94">
        <v>149604.945676298</v>
      </c>
      <c r="S71" s="94">
        <v>150454.15058237201</v>
      </c>
      <c r="T71" s="94">
        <v>3707141.69</v>
      </c>
      <c r="U71" s="94">
        <v>1298536.90389699</v>
      </c>
      <c r="V71" s="94">
        <v>4282808.7727596397</v>
      </c>
      <c r="W71" s="94">
        <v>650640.64288666297</v>
      </c>
      <c r="X71" s="94">
        <v>0</v>
      </c>
      <c r="Y71" s="94">
        <v>0</v>
      </c>
      <c r="Z71" s="94">
        <v>0</v>
      </c>
      <c r="AA71" s="94">
        <v>72229.178250683195</v>
      </c>
      <c r="AB71" s="94">
        <v>0</v>
      </c>
      <c r="AC71" s="94">
        <v>150454.15058237201</v>
      </c>
      <c r="AD71" s="94">
        <v>0</v>
      </c>
      <c r="AE71" s="94">
        <v>0</v>
      </c>
      <c r="AF71" s="94">
        <v>0</v>
      </c>
      <c r="AG71" s="94">
        <v>0</v>
      </c>
      <c r="AH71" s="94">
        <v>0</v>
      </c>
      <c r="AI71" s="94">
        <v>0</v>
      </c>
      <c r="AJ71" s="94">
        <v>5156132.7444793601</v>
      </c>
      <c r="AK71" s="70">
        <v>15391.6590819211</v>
      </c>
      <c r="AL71">
        <v>190.744012474941</v>
      </c>
      <c r="AM71">
        <v>87986.683412978906</v>
      </c>
      <c r="AN71">
        <v>4325.4077093299702</v>
      </c>
      <c r="AO71">
        <v>47802.551057794801</v>
      </c>
      <c r="AP71">
        <v>190.744012474941</v>
      </c>
      <c r="AQ71">
        <v>87986.683412978906</v>
      </c>
      <c r="AR71">
        <v>4643.5187751291596</v>
      </c>
      <c r="AS71">
        <v>19104.138332264502</v>
      </c>
      <c r="AT71">
        <v>0</v>
      </c>
    </row>
    <row r="72" spans="1:46" x14ac:dyDescent="0.25">
      <c r="A72" t="s">
        <v>2974</v>
      </c>
      <c r="B72">
        <v>2243</v>
      </c>
      <c r="C72" t="s">
        <v>31</v>
      </c>
      <c r="D72">
        <v>1370</v>
      </c>
      <c r="E72" t="s">
        <v>311</v>
      </c>
      <c r="F72" t="s">
        <v>2892</v>
      </c>
      <c r="G72" t="s">
        <v>2893</v>
      </c>
      <c r="H72" t="s">
        <v>2894</v>
      </c>
      <c r="I72" t="s">
        <v>2895</v>
      </c>
      <c r="J72">
        <v>540.84057561240104</v>
      </c>
      <c r="K72">
        <v>2</v>
      </c>
      <c r="L72">
        <v>1</v>
      </c>
      <c r="M72">
        <v>1</v>
      </c>
      <c r="N72" s="94">
        <v>4256688.11432877</v>
      </c>
      <c r="O72" s="94">
        <v>1027008.52149551</v>
      </c>
      <c r="P72" s="94">
        <v>1124257.49873371</v>
      </c>
      <c r="Q72" s="94">
        <v>168629.715938006</v>
      </c>
      <c r="R72" s="94">
        <v>250891.44846729501</v>
      </c>
      <c r="S72" s="94">
        <v>242904.066309054</v>
      </c>
      <c r="T72" s="94">
        <v>4731023.37</v>
      </c>
      <c r="U72" s="94">
        <v>2096451.9289632901</v>
      </c>
      <c r="V72" s="94">
        <v>6157749.3991718004</v>
      </c>
      <c r="W72" s="94">
        <v>553113.88852200203</v>
      </c>
      <c r="X72" s="94">
        <v>0</v>
      </c>
      <c r="Y72" s="94">
        <v>0</v>
      </c>
      <c r="Z72" s="94">
        <v>0</v>
      </c>
      <c r="AA72" s="94">
        <v>116612.011269485</v>
      </c>
      <c r="AB72" s="94">
        <v>0</v>
      </c>
      <c r="AC72" s="94">
        <v>242904.066309054</v>
      </c>
      <c r="AD72" s="94">
        <v>0</v>
      </c>
      <c r="AE72" s="94">
        <v>0</v>
      </c>
      <c r="AF72" s="94">
        <v>0</v>
      </c>
      <c r="AG72" s="94">
        <v>0</v>
      </c>
      <c r="AH72" s="94">
        <v>0</v>
      </c>
      <c r="AI72" s="94">
        <v>0</v>
      </c>
      <c r="AJ72" s="94">
        <v>7070379.3652723497</v>
      </c>
      <c r="AK72" s="70">
        <v>13072.945492794101</v>
      </c>
      <c r="AL72">
        <v>190.744012474941</v>
      </c>
      <c r="AM72">
        <v>87986.683412978906</v>
      </c>
      <c r="AN72">
        <v>4325.4077093299702</v>
      </c>
      <c r="AO72">
        <v>47802.551057794801</v>
      </c>
      <c r="AP72">
        <v>190.744012474941</v>
      </c>
      <c r="AQ72">
        <v>87986.683412978906</v>
      </c>
      <c r="AR72">
        <v>4643.5187751291596</v>
      </c>
      <c r="AS72">
        <v>19104.138332264502</v>
      </c>
      <c r="AT72">
        <v>0</v>
      </c>
    </row>
    <row r="73" spans="1:46" x14ac:dyDescent="0.25">
      <c r="A73" t="s">
        <v>2975</v>
      </c>
      <c r="B73">
        <v>2243</v>
      </c>
      <c r="C73" t="s">
        <v>31</v>
      </c>
      <c r="D73">
        <v>1163</v>
      </c>
      <c r="E73" t="s">
        <v>312</v>
      </c>
      <c r="F73" t="s">
        <v>2892</v>
      </c>
      <c r="G73" t="s">
        <v>2893</v>
      </c>
      <c r="H73" t="s">
        <v>2894</v>
      </c>
      <c r="I73" t="s">
        <v>2895</v>
      </c>
      <c r="J73">
        <v>342.69941673763299</v>
      </c>
      <c r="K73">
        <v>2</v>
      </c>
      <c r="L73">
        <v>1</v>
      </c>
      <c r="M73">
        <v>1</v>
      </c>
      <c r="N73" s="94">
        <v>3436910.66495784</v>
      </c>
      <c r="O73" s="94">
        <v>975762.84843750601</v>
      </c>
      <c r="P73" s="94">
        <v>788680.73688064201</v>
      </c>
      <c r="Q73" s="94">
        <v>106850.90561327001</v>
      </c>
      <c r="R73" s="94">
        <v>153045.53423877101</v>
      </c>
      <c r="S73" s="94">
        <v>153914.26901181499</v>
      </c>
      <c r="T73" s="94">
        <v>4132850.26</v>
      </c>
      <c r="U73" s="94">
        <v>1328400.43012803</v>
      </c>
      <c r="V73" s="94">
        <v>4751893.3820890002</v>
      </c>
      <c r="W73" s="94">
        <v>635467.01568919304</v>
      </c>
      <c r="X73" s="94">
        <v>0</v>
      </c>
      <c r="Y73" s="94">
        <v>0</v>
      </c>
      <c r="Z73" s="94">
        <v>0</v>
      </c>
      <c r="AA73" s="94">
        <v>73890.292349837604</v>
      </c>
      <c r="AB73" s="94">
        <v>0</v>
      </c>
      <c r="AC73" s="94">
        <v>153914.26901181499</v>
      </c>
      <c r="AD73" s="94">
        <v>0</v>
      </c>
      <c r="AE73" s="94">
        <v>0</v>
      </c>
      <c r="AF73" s="94">
        <v>0</v>
      </c>
      <c r="AG73" s="94">
        <v>0</v>
      </c>
      <c r="AH73" s="94">
        <v>0</v>
      </c>
      <c r="AI73" s="94">
        <v>0</v>
      </c>
      <c r="AJ73" s="94">
        <v>5615164.9591398397</v>
      </c>
      <c r="AK73" s="70">
        <v>16385.102176694902</v>
      </c>
      <c r="AL73">
        <v>190.744012474941</v>
      </c>
      <c r="AM73">
        <v>87986.683412978906</v>
      </c>
      <c r="AN73">
        <v>4325.4077093299702</v>
      </c>
      <c r="AO73">
        <v>47802.551057794801</v>
      </c>
      <c r="AP73">
        <v>190.744012474941</v>
      </c>
      <c r="AQ73">
        <v>87986.683412978906</v>
      </c>
      <c r="AR73">
        <v>4643.5187751291596</v>
      </c>
      <c r="AS73">
        <v>19104.138332264502</v>
      </c>
      <c r="AT73">
        <v>0</v>
      </c>
    </row>
    <row r="74" spans="1:46" x14ac:dyDescent="0.25">
      <c r="A74" t="s">
        <v>2976</v>
      </c>
      <c r="B74">
        <v>2243</v>
      </c>
      <c r="C74" t="s">
        <v>31</v>
      </c>
      <c r="D74">
        <v>1181</v>
      </c>
      <c r="E74" t="s">
        <v>313</v>
      </c>
      <c r="F74" t="s">
        <v>2892</v>
      </c>
      <c r="G74" t="s">
        <v>2911</v>
      </c>
      <c r="H74" t="s">
        <v>2904</v>
      </c>
      <c r="I74" t="s">
        <v>2895</v>
      </c>
      <c r="J74">
        <v>988.88978875841099</v>
      </c>
      <c r="K74">
        <v>2</v>
      </c>
      <c r="L74">
        <v>1</v>
      </c>
      <c r="M74">
        <v>1</v>
      </c>
      <c r="N74" s="94">
        <v>7581031.6776228901</v>
      </c>
      <c r="O74" s="94">
        <v>3126417.6434588698</v>
      </c>
      <c r="P74" s="94">
        <v>2145135.88858339</v>
      </c>
      <c r="Q74" s="94">
        <v>308327.835764736</v>
      </c>
      <c r="R74" s="94">
        <v>441626.564365194</v>
      </c>
      <c r="S74" s="94">
        <v>444133.37617824099</v>
      </c>
      <c r="T74" s="94">
        <v>9769321.4700000007</v>
      </c>
      <c r="U74" s="94">
        <v>3833218.1397950798</v>
      </c>
      <c r="V74" s="94">
        <v>11729038.230442099</v>
      </c>
      <c r="W74" s="94">
        <v>1660284.33834156</v>
      </c>
      <c r="X74" s="94">
        <v>0</v>
      </c>
      <c r="Y74" s="94">
        <v>0</v>
      </c>
      <c r="Z74" s="94">
        <v>0</v>
      </c>
      <c r="AA74" s="94">
        <v>213217.04101139301</v>
      </c>
      <c r="AB74" s="94">
        <v>0</v>
      </c>
      <c r="AC74" s="94">
        <v>444133.37617824099</v>
      </c>
      <c r="AD74" s="94">
        <v>0</v>
      </c>
      <c r="AE74" s="94">
        <v>0</v>
      </c>
      <c r="AF74" s="94">
        <v>0</v>
      </c>
      <c r="AG74" s="94">
        <v>0</v>
      </c>
      <c r="AH74" s="94">
        <v>0</v>
      </c>
      <c r="AI74" s="94">
        <v>0</v>
      </c>
      <c r="AJ74" s="94">
        <v>14046672.9859733</v>
      </c>
      <c r="AK74" s="70">
        <v>14204.487846526799</v>
      </c>
      <c r="AL74">
        <v>190.744012474941</v>
      </c>
      <c r="AM74">
        <v>87986.683412978906</v>
      </c>
      <c r="AN74">
        <v>4325.4077093299702</v>
      </c>
      <c r="AO74">
        <v>47802.551057794801</v>
      </c>
      <c r="AP74">
        <v>4583.8562208211697</v>
      </c>
      <c r="AQ74">
        <v>22363.4717498301</v>
      </c>
      <c r="AR74">
        <v>11682.315671521101</v>
      </c>
      <c r="AS74">
        <v>14610.7081713057</v>
      </c>
      <c r="AT74">
        <v>0</v>
      </c>
    </row>
    <row r="75" spans="1:46" x14ac:dyDescent="0.25">
      <c r="A75" t="s">
        <v>4664</v>
      </c>
      <c r="B75">
        <v>2243</v>
      </c>
      <c r="C75" t="s">
        <v>31</v>
      </c>
      <c r="D75">
        <v>5506</v>
      </c>
      <c r="E75" t="s">
        <v>314</v>
      </c>
      <c r="F75" t="s">
        <v>2892</v>
      </c>
      <c r="G75" t="s">
        <v>2907</v>
      </c>
      <c r="H75" t="s">
        <v>2942</v>
      </c>
      <c r="I75" t="s">
        <v>2895</v>
      </c>
      <c r="J75">
        <v>1158.47461191765</v>
      </c>
      <c r="K75">
        <v>1</v>
      </c>
      <c r="L75">
        <v>1</v>
      </c>
      <c r="M75">
        <v>1</v>
      </c>
      <c r="N75" s="94">
        <v>7397598.1153383804</v>
      </c>
      <c r="O75" s="94">
        <v>1959000.3927702</v>
      </c>
      <c r="P75" s="94">
        <v>1813438.88348373</v>
      </c>
      <c r="Q75" s="94">
        <v>361203.01164139702</v>
      </c>
      <c r="R75" s="94">
        <v>517361.15447995899</v>
      </c>
      <c r="S75" s="94">
        <v>520297.85973800102</v>
      </c>
      <c r="T75" s="94">
        <v>7558024.4000000004</v>
      </c>
      <c r="U75" s="94">
        <v>4490577.1577136703</v>
      </c>
      <c r="V75" s="94">
        <v>10870394.9572258</v>
      </c>
      <c r="W75" s="94">
        <v>928424.94468775403</v>
      </c>
      <c r="X75" s="94">
        <v>0</v>
      </c>
      <c r="Y75" s="94">
        <v>0</v>
      </c>
      <c r="Z75" s="94">
        <v>0</v>
      </c>
      <c r="AA75" s="94">
        <v>249781.65580011701</v>
      </c>
      <c r="AB75" s="94">
        <v>0</v>
      </c>
      <c r="AC75" s="94">
        <v>520297.85973800102</v>
      </c>
      <c r="AD75" s="94">
        <v>0</v>
      </c>
      <c r="AE75" s="94">
        <v>0</v>
      </c>
      <c r="AF75" s="94">
        <v>0</v>
      </c>
      <c r="AG75" s="94">
        <v>0</v>
      </c>
      <c r="AH75" s="94">
        <v>0</v>
      </c>
      <c r="AI75" s="94">
        <v>0</v>
      </c>
      <c r="AJ75" s="94">
        <v>12568899.4174517</v>
      </c>
      <c r="AK75" s="70">
        <v>10849.5251325759</v>
      </c>
      <c r="AL75">
        <v>190.744012474941</v>
      </c>
      <c r="AM75">
        <v>87986.683412978906</v>
      </c>
      <c r="AN75">
        <v>4325.4077093299702</v>
      </c>
      <c r="AO75">
        <v>47802.551057794801</v>
      </c>
      <c r="AP75">
        <v>190.744012474941</v>
      </c>
      <c r="AQ75">
        <v>53040.848925755003</v>
      </c>
      <c r="AR75">
        <v>10849.5251325759</v>
      </c>
      <c r="AS75">
        <v>13624.664083998299</v>
      </c>
      <c r="AT75">
        <v>0</v>
      </c>
    </row>
    <row r="76" spans="1:46" x14ac:dyDescent="0.25">
      <c r="A76" t="s">
        <v>2977</v>
      </c>
      <c r="B76">
        <v>2243</v>
      </c>
      <c r="C76" t="s">
        <v>31</v>
      </c>
      <c r="D76">
        <v>1157</v>
      </c>
      <c r="E76" t="s">
        <v>315</v>
      </c>
      <c r="F76" t="s">
        <v>2892</v>
      </c>
      <c r="G76" t="s">
        <v>2893</v>
      </c>
      <c r="H76" t="s">
        <v>2894</v>
      </c>
      <c r="I76" t="s">
        <v>2895</v>
      </c>
      <c r="J76">
        <v>302.91198169975701</v>
      </c>
      <c r="K76">
        <v>4</v>
      </c>
      <c r="L76">
        <v>1</v>
      </c>
      <c r="M76">
        <v>1</v>
      </c>
      <c r="N76" s="94">
        <v>3589273.6289729602</v>
      </c>
      <c r="O76" s="94">
        <v>1075212.2006331701</v>
      </c>
      <c r="P76" s="94">
        <v>756619.32527299598</v>
      </c>
      <c r="Q76" s="94">
        <v>94445.505258938894</v>
      </c>
      <c r="R76" s="94">
        <v>135276.933085814</v>
      </c>
      <c r="S76" s="94">
        <v>136044.807668675</v>
      </c>
      <c r="T76" s="94">
        <v>4476654.58</v>
      </c>
      <c r="U76" s="94">
        <v>1174173.01322387</v>
      </c>
      <c r="V76" s="94">
        <v>4432783.7828590898</v>
      </c>
      <c r="W76" s="94">
        <v>1152732.1880190701</v>
      </c>
      <c r="X76" s="94">
        <v>0</v>
      </c>
      <c r="Y76" s="94">
        <v>0</v>
      </c>
      <c r="Z76" s="94">
        <v>0</v>
      </c>
      <c r="AA76" s="94">
        <v>65311.622345711097</v>
      </c>
      <c r="AB76" s="94">
        <v>0</v>
      </c>
      <c r="AC76" s="94">
        <v>136044.807668675</v>
      </c>
      <c r="AD76" s="94">
        <v>0</v>
      </c>
      <c r="AE76" s="94">
        <v>0</v>
      </c>
      <c r="AF76" s="94">
        <v>0</v>
      </c>
      <c r="AG76" s="94">
        <v>0</v>
      </c>
      <c r="AH76" s="94">
        <v>0</v>
      </c>
      <c r="AI76" s="94">
        <v>0</v>
      </c>
      <c r="AJ76" s="94">
        <v>5786872.4008925501</v>
      </c>
      <c r="AK76" s="70">
        <v>19104.138332264502</v>
      </c>
      <c r="AL76">
        <v>190.744012474941</v>
      </c>
      <c r="AM76">
        <v>87986.683412978906</v>
      </c>
      <c r="AN76">
        <v>4325.4077093299702</v>
      </c>
      <c r="AO76">
        <v>47802.551057794801</v>
      </c>
      <c r="AP76">
        <v>190.744012474941</v>
      </c>
      <c r="AQ76">
        <v>87986.683412978906</v>
      </c>
      <c r="AR76">
        <v>4643.5187751291596</v>
      </c>
      <c r="AS76">
        <v>19104.138332264502</v>
      </c>
      <c r="AT76">
        <v>0</v>
      </c>
    </row>
    <row r="77" spans="1:46" x14ac:dyDescent="0.25">
      <c r="A77" t="s">
        <v>2978</v>
      </c>
      <c r="B77">
        <v>2243</v>
      </c>
      <c r="C77" t="s">
        <v>31</v>
      </c>
      <c r="D77">
        <v>1164</v>
      </c>
      <c r="E77" t="s">
        <v>316</v>
      </c>
      <c r="F77" t="s">
        <v>2892</v>
      </c>
      <c r="G77" t="s">
        <v>2893</v>
      </c>
      <c r="H77" t="s">
        <v>2894</v>
      </c>
      <c r="I77" t="s">
        <v>2895</v>
      </c>
      <c r="J77">
        <v>438.28404257421403</v>
      </c>
      <c r="K77">
        <v>3</v>
      </c>
      <c r="L77">
        <v>1</v>
      </c>
      <c r="M77">
        <v>1</v>
      </c>
      <c r="N77" s="94">
        <v>4372025.06911295</v>
      </c>
      <c r="O77" s="94">
        <v>1109127.9569831199</v>
      </c>
      <c r="P77" s="94">
        <v>1021966.22154624</v>
      </c>
      <c r="Q77" s="94">
        <v>136653.41864516001</v>
      </c>
      <c r="R77" s="94">
        <v>195732.50542020201</v>
      </c>
      <c r="S77" s="94">
        <v>196843.54491912801</v>
      </c>
      <c r="T77" s="94">
        <v>5136591.54</v>
      </c>
      <c r="U77" s="94">
        <v>1698913.6317076799</v>
      </c>
      <c r="V77" s="94">
        <v>6046201.5264870804</v>
      </c>
      <c r="W77" s="94">
        <v>694804.10872774897</v>
      </c>
      <c r="X77" s="94">
        <v>0</v>
      </c>
      <c r="Y77" s="94">
        <v>0</v>
      </c>
      <c r="Z77" s="94">
        <v>0</v>
      </c>
      <c r="AA77" s="94">
        <v>94499.536492853003</v>
      </c>
      <c r="AB77" s="94">
        <v>0</v>
      </c>
      <c r="AC77" s="94">
        <v>196843.54491912801</v>
      </c>
      <c r="AD77" s="94">
        <v>0</v>
      </c>
      <c r="AE77" s="94">
        <v>0</v>
      </c>
      <c r="AF77" s="94">
        <v>0</v>
      </c>
      <c r="AG77" s="94">
        <v>0</v>
      </c>
      <c r="AH77" s="94">
        <v>0</v>
      </c>
      <c r="AI77" s="94">
        <v>0</v>
      </c>
      <c r="AJ77" s="94">
        <v>7032348.7166268099</v>
      </c>
      <c r="AK77" s="70">
        <v>16045.185390102401</v>
      </c>
      <c r="AL77">
        <v>190.744012474941</v>
      </c>
      <c r="AM77">
        <v>87986.683412978906</v>
      </c>
      <c r="AN77">
        <v>4325.4077093299702</v>
      </c>
      <c r="AO77">
        <v>47802.551057794801</v>
      </c>
      <c r="AP77">
        <v>190.744012474941</v>
      </c>
      <c r="AQ77">
        <v>87986.683412978906</v>
      </c>
      <c r="AR77">
        <v>4643.5187751291596</v>
      </c>
      <c r="AS77">
        <v>19104.138332264502</v>
      </c>
      <c r="AT77">
        <v>0</v>
      </c>
    </row>
    <row r="78" spans="1:46" x14ac:dyDescent="0.25">
      <c r="A78" t="s">
        <v>2981</v>
      </c>
      <c r="B78">
        <v>2243</v>
      </c>
      <c r="C78" t="s">
        <v>31</v>
      </c>
      <c r="D78">
        <v>1184</v>
      </c>
      <c r="E78" t="s">
        <v>317</v>
      </c>
      <c r="F78" t="s">
        <v>2892</v>
      </c>
      <c r="G78" t="s">
        <v>2911</v>
      </c>
      <c r="H78" t="s">
        <v>2894</v>
      </c>
      <c r="I78" t="s">
        <v>2895</v>
      </c>
      <c r="J78">
        <v>713.054557963506</v>
      </c>
      <c r="K78">
        <v>1</v>
      </c>
      <c r="L78">
        <v>1</v>
      </c>
      <c r="M78">
        <v>1</v>
      </c>
      <c r="N78" s="94">
        <v>5099556.6541178003</v>
      </c>
      <c r="O78" s="94">
        <v>2202824.0593760898</v>
      </c>
      <c r="P78" s="94">
        <v>1516860.28978102</v>
      </c>
      <c r="Q78" s="94">
        <v>222324.642380123</v>
      </c>
      <c r="R78" s="94">
        <v>318441.79019558802</v>
      </c>
      <c r="S78" s="94">
        <v>320249.36633761099</v>
      </c>
      <c r="T78" s="94">
        <v>6596005.1200000001</v>
      </c>
      <c r="U78" s="94">
        <v>2764002.3158506099</v>
      </c>
      <c r="V78" s="94">
        <v>8291830.99291215</v>
      </c>
      <c r="W78" s="94">
        <v>914432.93718384102</v>
      </c>
      <c r="X78" s="94">
        <v>0</v>
      </c>
      <c r="Y78" s="94">
        <v>0</v>
      </c>
      <c r="Z78" s="94">
        <v>0</v>
      </c>
      <c r="AA78" s="94">
        <v>153743.50575462199</v>
      </c>
      <c r="AB78" s="94">
        <v>0</v>
      </c>
      <c r="AC78" s="94">
        <v>320249.36633761099</v>
      </c>
      <c r="AD78" s="94">
        <v>0</v>
      </c>
      <c r="AE78" s="94">
        <v>0</v>
      </c>
      <c r="AF78" s="94">
        <v>0</v>
      </c>
      <c r="AG78" s="94">
        <v>0</v>
      </c>
      <c r="AH78" s="94">
        <v>0</v>
      </c>
      <c r="AI78" s="94">
        <v>0</v>
      </c>
      <c r="AJ78" s="94">
        <v>9680256.8021882102</v>
      </c>
      <c r="AK78" s="70">
        <v>13575.758957119901</v>
      </c>
      <c r="AL78">
        <v>190.744012474941</v>
      </c>
      <c r="AM78">
        <v>87986.683412978906</v>
      </c>
      <c r="AN78">
        <v>4325.4077093299702</v>
      </c>
      <c r="AO78">
        <v>47802.551057794801</v>
      </c>
      <c r="AP78">
        <v>4583.8562208211697</v>
      </c>
      <c r="AQ78">
        <v>22363.4717498301</v>
      </c>
      <c r="AR78">
        <v>11682.315671521101</v>
      </c>
      <c r="AS78">
        <v>14610.7081713057</v>
      </c>
      <c r="AT78">
        <v>0</v>
      </c>
    </row>
    <row r="79" spans="1:46" x14ac:dyDescent="0.25">
      <c r="A79" t="s">
        <v>2982</v>
      </c>
      <c r="B79">
        <v>2243</v>
      </c>
      <c r="C79" t="s">
        <v>31</v>
      </c>
      <c r="D79">
        <v>1165</v>
      </c>
      <c r="E79" t="s">
        <v>318</v>
      </c>
      <c r="F79" t="s">
        <v>2892</v>
      </c>
      <c r="G79" t="s">
        <v>2893</v>
      </c>
      <c r="H79" t="s">
        <v>2894</v>
      </c>
      <c r="I79" t="s">
        <v>2895</v>
      </c>
      <c r="J79">
        <v>546.53652778811795</v>
      </c>
      <c r="K79">
        <v>1</v>
      </c>
      <c r="L79">
        <v>1</v>
      </c>
      <c r="M79">
        <v>1</v>
      </c>
      <c r="N79" s="94">
        <v>4691574.8230545102</v>
      </c>
      <c r="O79" s="94">
        <v>1499036.3043949199</v>
      </c>
      <c r="P79" s="94">
        <v>1146639.70097662</v>
      </c>
      <c r="Q79" s="94">
        <v>170405.66774469201</v>
      </c>
      <c r="R79" s="94">
        <v>244076.79380549799</v>
      </c>
      <c r="S79" s="94">
        <v>245462.25074892701</v>
      </c>
      <c r="T79" s="94">
        <v>5633202.2300000004</v>
      </c>
      <c r="U79" s="94">
        <v>2118531.0599762299</v>
      </c>
      <c r="V79" s="94">
        <v>6871613.6307238601</v>
      </c>
      <c r="W79" s="94">
        <v>762279.52925576305</v>
      </c>
      <c r="X79" s="94">
        <v>0</v>
      </c>
      <c r="Y79" s="94">
        <v>0</v>
      </c>
      <c r="Z79" s="94">
        <v>0</v>
      </c>
      <c r="AA79" s="94">
        <v>117840.129996622</v>
      </c>
      <c r="AB79" s="94">
        <v>0</v>
      </c>
      <c r="AC79" s="94">
        <v>245462.25074892701</v>
      </c>
      <c r="AD79" s="94">
        <v>0</v>
      </c>
      <c r="AE79" s="94">
        <v>0</v>
      </c>
      <c r="AF79" s="94">
        <v>0</v>
      </c>
      <c r="AG79" s="94">
        <v>0</v>
      </c>
      <c r="AH79" s="94">
        <v>0</v>
      </c>
      <c r="AI79" s="94">
        <v>0</v>
      </c>
      <c r="AJ79" s="94">
        <v>7997195.5407251799</v>
      </c>
      <c r="AK79" s="70">
        <v>14632.499630153799</v>
      </c>
      <c r="AL79">
        <v>190.744012474941</v>
      </c>
      <c r="AM79">
        <v>87986.683412978906</v>
      </c>
      <c r="AN79">
        <v>4325.4077093299702</v>
      </c>
      <c r="AO79">
        <v>47802.551057794801</v>
      </c>
      <c r="AP79">
        <v>190.744012474941</v>
      </c>
      <c r="AQ79">
        <v>87986.683412978906</v>
      </c>
      <c r="AR79">
        <v>4643.5187751291596</v>
      </c>
      <c r="AS79">
        <v>19104.138332264502</v>
      </c>
      <c r="AT79">
        <v>0</v>
      </c>
    </row>
    <row r="80" spans="1:46" x14ac:dyDescent="0.25">
      <c r="A80" t="s">
        <v>2983</v>
      </c>
      <c r="B80">
        <v>2243</v>
      </c>
      <c r="C80" t="s">
        <v>31</v>
      </c>
      <c r="D80">
        <v>4867</v>
      </c>
      <c r="E80" t="s">
        <v>319</v>
      </c>
      <c r="F80" t="s">
        <v>2906</v>
      </c>
      <c r="G80" t="s">
        <v>2893</v>
      </c>
      <c r="H80" t="s">
        <v>2894</v>
      </c>
      <c r="I80" t="s">
        <v>2895</v>
      </c>
      <c r="J80">
        <v>329.24516390798999</v>
      </c>
      <c r="K80">
        <v>1</v>
      </c>
      <c r="L80">
        <v>1</v>
      </c>
      <c r="M80">
        <v>1</v>
      </c>
      <c r="N80" s="94">
        <v>268246.81467889698</v>
      </c>
      <c r="O80" s="94">
        <v>365077.24259662401</v>
      </c>
      <c r="P80" s="94">
        <v>497967.39004461101</v>
      </c>
      <c r="Q80" s="94">
        <v>102655.978429318</v>
      </c>
      <c r="R80" s="94">
        <v>147037.02295591499</v>
      </c>
      <c r="S80" s="94">
        <v>147871.651521864</v>
      </c>
      <c r="T80" s="94">
        <v>104736.53</v>
      </c>
      <c r="U80" s="94">
        <v>1276247.91870537</v>
      </c>
      <c r="V80" s="94">
        <v>952598.85483047494</v>
      </c>
      <c r="W80" s="94">
        <v>357396.20717699197</v>
      </c>
      <c r="X80" s="94">
        <v>0</v>
      </c>
      <c r="Y80" s="94">
        <v>0</v>
      </c>
      <c r="Z80" s="94">
        <v>0</v>
      </c>
      <c r="AA80" s="94">
        <v>70989.386697897004</v>
      </c>
      <c r="AB80" s="94">
        <v>0</v>
      </c>
      <c r="AC80" s="94">
        <v>147871.651521864</v>
      </c>
      <c r="AD80" s="94">
        <v>0</v>
      </c>
      <c r="AE80" s="94">
        <v>0</v>
      </c>
      <c r="AF80" s="94">
        <v>0</v>
      </c>
      <c r="AG80" s="94">
        <v>0</v>
      </c>
      <c r="AH80" s="94">
        <v>0</v>
      </c>
      <c r="AI80" s="94">
        <v>0</v>
      </c>
      <c r="AJ80" s="94">
        <v>1528856.10022723</v>
      </c>
      <c r="AK80" s="70">
        <v>4643.5187751291596</v>
      </c>
      <c r="AL80">
        <v>190.744012474941</v>
      </c>
      <c r="AM80">
        <v>87986.683412978906</v>
      </c>
      <c r="AN80">
        <v>4325.4077093299702</v>
      </c>
      <c r="AO80">
        <v>47802.551057794801</v>
      </c>
      <c r="AP80">
        <v>190.744012474941</v>
      </c>
      <c r="AQ80">
        <v>87986.683412978906</v>
      </c>
      <c r="AR80">
        <v>4643.5187751291596</v>
      </c>
      <c r="AS80">
        <v>19104.138332264502</v>
      </c>
      <c r="AT80">
        <v>0</v>
      </c>
    </row>
    <row r="81" spans="1:46" x14ac:dyDescent="0.25">
      <c r="A81" t="s">
        <v>2984</v>
      </c>
      <c r="B81">
        <v>2243</v>
      </c>
      <c r="C81" t="s">
        <v>31</v>
      </c>
      <c r="D81">
        <v>4474</v>
      </c>
      <c r="E81" t="s">
        <v>320</v>
      </c>
      <c r="F81" t="s">
        <v>2892</v>
      </c>
      <c r="G81" t="s">
        <v>2907</v>
      </c>
      <c r="H81" t="s">
        <v>2904</v>
      </c>
      <c r="I81" t="s">
        <v>2895</v>
      </c>
      <c r="J81">
        <v>879.25238051692099</v>
      </c>
      <c r="K81">
        <v>1</v>
      </c>
      <c r="L81">
        <v>1</v>
      </c>
      <c r="M81">
        <v>1</v>
      </c>
      <c r="N81" s="94">
        <v>5834515.1015477199</v>
      </c>
      <c r="O81" s="94">
        <v>2233707.8598091798</v>
      </c>
      <c r="P81" s="94">
        <v>1764269.0500405401</v>
      </c>
      <c r="Q81" s="94">
        <v>274143.77886958298</v>
      </c>
      <c r="R81" s="94">
        <v>392663.78562279698</v>
      </c>
      <c r="S81" s="94">
        <v>394892.6692448</v>
      </c>
      <c r="T81" s="94">
        <v>7091067.2199999997</v>
      </c>
      <c r="U81" s="94">
        <v>3408232.35588982</v>
      </c>
      <c r="V81" s="94">
        <v>9035771.0843961202</v>
      </c>
      <c r="W81" s="94">
        <v>1273950.6507603801</v>
      </c>
      <c r="X81" s="94">
        <v>0</v>
      </c>
      <c r="Y81" s="94">
        <v>0</v>
      </c>
      <c r="Z81" s="94">
        <v>0</v>
      </c>
      <c r="AA81" s="94">
        <v>189577.84073331201</v>
      </c>
      <c r="AB81" s="94">
        <v>0</v>
      </c>
      <c r="AC81" s="94">
        <v>394892.6692448</v>
      </c>
      <c r="AD81" s="94">
        <v>0</v>
      </c>
      <c r="AE81" s="94">
        <v>0</v>
      </c>
      <c r="AF81" s="94">
        <v>0</v>
      </c>
      <c r="AG81" s="94">
        <v>0</v>
      </c>
      <c r="AH81" s="94">
        <v>0</v>
      </c>
      <c r="AI81" s="94">
        <v>0</v>
      </c>
      <c r="AJ81" s="94">
        <v>10894192.2451346</v>
      </c>
      <c r="AK81" s="70">
        <v>12390.2903040533</v>
      </c>
      <c r="AL81">
        <v>190.744012474941</v>
      </c>
      <c r="AM81">
        <v>87986.683412978906</v>
      </c>
      <c r="AN81">
        <v>4325.4077093299702</v>
      </c>
      <c r="AO81">
        <v>47802.551057794801</v>
      </c>
      <c r="AP81">
        <v>190.744012474941</v>
      </c>
      <c r="AQ81">
        <v>53040.848925755003</v>
      </c>
      <c r="AR81">
        <v>10849.5251325759</v>
      </c>
      <c r="AS81">
        <v>13624.664083998299</v>
      </c>
      <c r="AT81">
        <v>0</v>
      </c>
    </row>
    <row r="82" spans="1:46" x14ac:dyDescent="0.25">
      <c r="A82" t="s">
        <v>2985</v>
      </c>
      <c r="B82">
        <v>2243</v>
      </c>
      <c r="C82" t="s">
        <v>31</v>
      </c>
      <c r="D82">
        <v>3437</v>
      </c>
      <c r="E82" t="s">
        <v>321</v>
      </c>
      <c r="F82" t="s">
        <v>2892</v>
      </c>
      <c r="G82" t="s">
        <v>2893</v>
      </c>
      <c r="H82" t="s">
        <v>2894</v>
      </c>
      <c r="I82" t="s">
        <v>2895</v>
      </c>
      <c r="J82">
        <v>643.25982207532195</v>
      </c>
      <c r="K82">
        <v>2</v>
      </c>
      <c r="L82">
        <v>1</v>
      </c>
      <c r="M82">
        <v>1</v>
      </c>
      <c r="N82" s="94">
        <v>5485987.7676768899</v>
      </c>
      <c r="O82" s="94">
        <v>1442725.6707768501</v>
      </c>
      <c r="P82" s="94">
        <v>1215164.4866144599</v>
      </c>
      <c r="Q82" s="94">
        <v>200563.20838736801</v>
      </c>
      <c r="R82" s="94">
        <v>287272.28094241302</v>
      </c>
      <c r="S82" s="94">
        <v>288902.92910884001</v>
      </c>
      <c r="T82" s="94">
        <v>6138255.3499999996</v>
      </c>
      <c r="U82" s="94">
        <v>2493458.06439798</v>
      </c>
      <c r="V82" s="94">
        <v>7637766.9631843204</v>
      </c>
      <c r="W82" s="94">
        <v>855251.56587500498</v>
      </c>
      <c r="X82" s="94">
        <v>0</v>
      </c>
      <c r="Y82" s="94">
        <v>0</v>
      </c>
      <c r="Z82" s="94">
        <v>0</v>
      </c>
      <c r="AA82" s="94">
        <v>138694.885338655</v>
      </c>
      <c r="AB82" s="94">
        <v>0</v>
      </c>
      <c r="AC82" s="94">
        <v>288902.92910884001</v>
      </c>
      <c r="AD82" s="94">
        <v>0</v>
      </c>
      <c r="AE82" s="94">
        <v>0</v>
      </c>
      <c r="AF82" s="94">
        <v>0</v>
      </c>
      <c r="AG82" s="94">
        <v>0</v>
      </c>
      <c r="AH82" s="94">
        <v>0</v>
      </c>
      <c r="AI82" s="94">
        <v>0</v>
      </c>
      <c r="AJ82" s="94">
        <v>8920616.3435068205</v>
      </c>
      <c r="AK82" s="70">
        <v>13867.827645019999</v>
      </c>
      <c r="AL82">
        <v>190.744012474941</v>
      </c>
      <c r="AM82">
        <v>87986.683412978906</v>
      </c>
      <c r="AN82">
        <v>4325.4077093299702</v>
      </c>
      <c r="AO82">
        <v>47802.551057794801</v>
      </c>
      <c r="AP82">
        <v>190.744012474941</v>
      </c>
      <c r="AQ82">
        <v>87986.683412978906</v>
      </c>
      <c r="AR82">
        <v>4643.5187751291596</v>
      </c>
      <c r="AS82">
        <v>19104.138332264502</v>
      </c>
      <c r="AT82">
        <v>0</v>
      </c>
    </row>
    <row r="83" spans="1:46" x14ac:dyDescent="0.25">
      <c r="A83" t="s">
        <v>2986</v>
      </c>
      <c r="B83">
        <v>2243</v>
      </c>
      <c r="C83" t="s">
        <v>31</v>
      </c>
      <c r="D83">
        <v>1166</v>
      </c>
      <c r="E83" t="s">
        <v>322</v>
      </c>
      <c r="F83" t="s">
        <v>2892</v>
      </c>
      <c r="G83" t="s">
        <v>2893</v>
      </c>
      <c r="H83" t="s">
        <v>2894</v>
      </c>
      <c r="I83" t="s">
        <v>2895</v>
      </c>
      <c r="J83">
        <v>549.07699913899899</v>
      </c>
      <c r="K83">
        <v>3</v>
      </c>
      <c r="L83">
        <v>1</v>
      </c>
      <c r="M83">
        <v>1</v>
      </c>
      <c r="N83" s="94">
        <v>5866080.6382403104</v>
      </c>
      <c r="O83" s="94">
        <v>1528259.9757208601</v>
      </c>
      <c r="P83" s="94">
        <v>1268691.70105253</v>
      </c>
      <c r="Q83" s="94">
        <v>171197.76615883599</v>
      </c>
      <c r="R83" s="94">
        <v>257725.33847095101</v>
      </c>
      <c r="S83" s="94">
        <v>246603.235448108</v>
      </c>
      <c r="T83" s="94">
        <v>6963576.7699999996</v>
      </c>
      <c r="U83" s="94">
        <v>2128378.6496434901</v>
      </c>
      <c r="V83" s="94">
        <v>7656073.56881434</v>
      </c>
      <c r="W83" s="94">
        <v>1317493.96334693</v>
      </c>
      <c r="X83" s="94">
        <v>0</v>
      </c>
      <c r="Y83" s="94">
        <v>0</v>
      </c>
      <c r="Z83" s="94">
        <v>0</v>
      </c>
      <c r="AA83" s="94">
        <v>118387.887482205</v>
      </c>
      <c r="AB83" s="94">
        <v>0</v>
      </c>
      <c r="AC83" s="94">
        <v>246603.235448108</v>
      </c>
      <c r="AD83" s="94">
        <v>0</v>
      </c>
      <c r="AE83" s="94">
        <v>0</v>
      </c>
      <c r="AF83" s="94">
        <v>0</v>
      </c>
      <c r="AG83" s="94">
        <v>0</v>
      </c>
      <c r="AH83" s="94">
        <v>0</v>
      </c>
      <c r="AI83" s="94">
        <v>0</v>
      </c>
      <c r="AJ83" s="94">
        <v>9338558.6550915893</v>
      </c>
      <c r="AK83" s="70">
        <v>17007.739660804</v>
      </c>
      <c r="AL83">
        <v>190.744012474941</v>
      </c>
      <c r="AM83">
        <v>87986.683412978906</v>
      </c>
      <c r="AN83">
        <v>4325.4077093299702</v>
      </c>
      <c r="AO83">
        <v>47802.551057794801</v>
      </c>
      <c r="AP83">
        <v>190.744012474941</v>
      </c>
      <c r="AQ83">
        <v>87986.683412978906</v>
      </c>
      <c r="AR83">
        <v>4643.5187751291596</v>
      </c>
      <c r="AS83">
        <v>19104.138332264502</v>
      </c>
      <c r="AT83">
        <v>0</v>
      </c>
    </row>
    <row r="84" spans="1:46" x14ac:dyDescent="0.25">
      <c r="A84" t="s">
        <v>2987</v>
      </c>
      <c r="B84">
        <v>2243</v>
      </c>
      <c r="C84" t="s">
        <v>31</v>
      </c>
      <c r="D84">
        <v>1168</v>
      </c>
      <c r="E84" t="s">
        <v>323</v>
      </c>
      <c r="F84" t="s">
        <v>2892</v>
      </c>
      <c r="G84" t="s">
        <v>2893</v>
      </c>
      <c r="H84" t="s">
        <v>2894</v>
      </c>
      <c r="I84" t="s">
        <v>2895</v>
      </c>
      <c r="J84">
        <v>289.02314703953402</v>
      </c>
      <c r="K84">
        <v>3</v>
      </c>
      <c r="L84">
        <v>2</v>
      </c>
      <c r="M84">
        <v>1</v>
      </c>
      <c r="N84" s="94">
        <v>3298209.7706482299</v>
      </c>
      <c r="O84" s="94">
        <v>1131479.8122781101</v>
      </c>
      <c r="P84" s="94">
        <v>687576.364432042</v>
      </c>
      <c r="Q84" s="94">
        <v>90115.078976089295</v>
      </c>
      <c r="R84" s="94">
        <v>129074.342661929</v>
      </c>
      <c r="S84" s="94">
        <v>129807.009383215</v>
      </c>
      <c r="T84" s="94">
        <v>4216119.43</v>
      </c>
      <c r="U84" s="94">
        <v>1120335.93899639</v>
      </c>
      <c r="V84" s="94">
        <v>4448864.7581445696</v>
      </c>
      <c r="W84" s="94">
        <v>825273.59545120294</v>
      </c>
      <c r="X84" s="94">
        <v>0</v>
      </c>
      <c r="Y84" s="94">
        <v>0</v>
      </c>
      <c r="Z84" s="94">
        <v>0</v>
      </c>
      <c r="AA84" s="94">
        <v>62317.015400616197</v>
      </c>
      <c r="AB84" s="94">
        <v>0</v>
      </c>
      <c r="AC84" s="94">
        <v>129807.009383215</v>
      </c>
      <c r="AD84" s="94">
        <v>0</v>
      </c>
      <c r="AE84" s="94">
        <v>0</v>
      </c>
      <c r="AF84" s="94">
        <v>0</v>
      </c>
      <c r="AG84" s="94">
        <v>0</v>
      </c>
      <c r="AH84" s="94">
        <v>0</v>
      </c>
      <c r="AI84" s="94">
        <v>0</v>
      </c>
      <c r="AJ84" s="94">
        <v>5466262.3783796104</v>
      </c>
      <c r="AK84" s="70">
        <v>18912.8878927884</v>
      </c>
      <c r="AL84">
        <v>190.744012474941</v>
      </c>
      <c r="AM84">
        <v>87986.683412978906</v>
      </c>
      <c r="AN84">
        <v>4325.4077093299702</v>
      </c>
      <c r="AO84">
        <v>47802.551057794801</v>
      </c>
      <c r="AP84">
        <v>190.744012474941</v>
      </c>
      <c r="AQ84">
        <v>87986.683412978906</v>
      </c>
      <c r="AR84">
        <v>4643.5187751291596</v>
      </c>
      <c r="AS84">
        <v>19104.138332264502</v>
      </c>
      <c r="AT84">
        <v>0</v>
      </c>
    </row>
    <row r="85" spans="1:46" x14ac:dyDescent="0.25">
      <c r="A85" t="s">
        <v>2988</v>
      </c>
      <c r="B85">
        <v>2243</v>
      </c>
      <c r="C85" t="s">
        <v>31</v>
      </c>
      <c r="D85">
        <v>1169</v>
      </c>
      <c r="E85" t="s">
        <v>324</v>
      </c>
      <c r="F85" t="s">
        <v>2892</v>
      </c>
      <c r="G85" t="s">
        <v>2893</v>
      </c>
      <c r="H85" t="s">
        <v>2894</v>
      </c>
      <c r="I85" t="s">
        <v>2895</v>
      </c>
      <c r="J85">
        <v>610.53735258783604</v>
      </c>
      <c r="K85">
        <v>3</v>
      </c>
      <c r="L85">
        <v>1</v>
      </c>
      <c r="M85">
        <v>1</v>
      </c>
      <c r="N85" s="94">
        <v>5965530.9904362401</v>
      </c>
      <c r="O85" s="94">
        <v>1412286.7220302101</v>
      </c>
      <c r="P85" s="94">
        <v>1273760.1337814601</v>
      </c>
      <c r="Q85" s="94">
        <v>190360.60713427799</v>
      </c>
      <c r="R85" s="94">
        <v>272658.81042064098</v>
      </c>
      <c r="S85" s="94">
        <v>274206.50791450997</v>
      </c>
      <c r="T85" s="94">
        <v>6747980.7999999998</v>
      </c>
      <c r="U85" s="94">
        <v>2366616.4638028299</v>
      </c>
      <c r="V85" s="94">
        <v>7777710.5662154602</v>
      </c>
      <c r="W85" s="94">
        <v>1205247.1870720999</v>
      </c>
      <c r="X85" s="94">
        <v>0</v>
      </c>
      <c r="Y85" s="94">
        <v>0</v>
      </c>
      <c r="Z85" s="94">
        <v>0</v>
      </c>
      <c r="AA85" s="94">
        <v>131639.51051527201</v>
      </c>
      <c r="AB85" s="94">
        <v>0</v>
      </c>
      <c r="AC85" s="94">
        <v>274206.50791450997</v>
      </c>
      <c r="AD85" s="94">
        <v>0</v>
      </c>
      <c r="AE85" s="94">
        <v>0</v>
      </c>
      <c r="AF85" s="94">
        <v>0</v>
      </c>
      <c r="AG85" s="94">
        <v>0</v>
      </c>
      <c r="AH85" s="94">
        <v>0</v>
      </c>
      <c r="AI85" s="94">
        <v>0</v>
      </c>
      <c r="AJ85" s="94">
        <v>9388803.7717173304</v>
      </c>
      <c r="AK85" s="70">
        <v>15377.9350795193</v>
      </c>
      <c r="AL85">
        <v>190.744012474941</v>
      </c>
      <c r="AM85">
        <v>87986.683412978906</v>
      </c>
      <c r="AN85">
        <v>4325.4077093299702</v>
      </c>
      <c r="AO85">
        <v>47802.551057794801</v>
      </c>
      <c r="AP85">
        <v>190.744012474941</v>
      </c>
      <c r="AQ85">
        <v>87986.683412978906</v>
      </c>
      <c r="AR85">
        <v>4643.5187751291596</v>
      </c>
      <c r="AS85">
        <v>19104.138332264502</v>
      </c>
      <c r="AT85">
        <v>0</v>
      </c>
    </row>
    <row r="86" spans="1:46" x14ac:dyDescent="0.25">
      <c r="A86" t="s">
        <v>2989</v>
      </c>
      <c r="B86">
        <v>2243</v>
      </c>
      <c r="C86" t="s">
        <v>31</v>
      </c>
      <c r="D86">
        <v>1182</v>
      </c>
      <c r="E86" t="s">
        <v>325</v>
      </c>
      <c r="F86" t="s">
        <v>2892</v>
      </c>
      <c r="G86" t="s">
        <v>2911</v>
      </c>
      <c r="H86" t="s">
        <v>2894</v>
      </c>
      <c r="I86" t="s">
        <v>2895</v>
      </c>
      <c r="J86">
        <v>826.79472135571802</v>
      </c>
      <c r="K86">
        <v>2</v>
      </c>
      <c r="L86">
        <v>1</v>
      </c>
      <c r="M86">
        <v>1</v>
      </c>
      <c r="N86" s="94">
        <v>6090957.8191404101</v>
      </c>
      <c r="O86" s="94">
        <v>2860683.9732868699</v>
      </c>
      <c r="P86" s="94">
        <v>1777033.3071041401</v>
      </c>
      <c r="Q86" s="94">
        <v>257787.905138937</v>
      </c>
      <c r="R86" s="94">
        <v>369236.81119818601</v>
      </c>
      <c r="S86" s="94">
        <v>371332.71591681201</v>
      </c>
      <c r="T86" s="94">
        <v>8150808.2699999996</v>
      </c>
      <c r="U86" s="94">
        <v>3204891.5458685402</v>
      </c>
      <c r="V86" s="94">
        <v>9822605.0634522792</v>
      </c>
      <c r="W86" s="94">
        <v>1354827.4409167101</v>
      </c>
      <c r="X86" s="94">
        <v>0</v>
      </c>
      <c r="Y86" s="94">
        <v>0</v>
      </c>
      <c r="Z86" s="94">
        <v>0</v>
      </c>
      <c r="AA86" s="94">
        <v>178267.31149953499</v>
      </c>
      <c r="AB86" s="94">
        <v>0</v>
      </c>
      <c r="AC86" s="94">
        <v>371332.71591681201</v>
      </c>
      <c r="AD86" s="94">
        <v>0</v>
      </c>
      <c r="AE86" s="94">
        <v>0</v>
      </c>
      <c r="AF86" s="94">
        <v>0</v>
      </c>
      <c r="AG86" s="94">
        <v>0</v>
      </c>
      <c r="AH86" s="94">
        <v>0</v>
      </c>
      <c r="AI86" s="94">
        <v>0</v>
      </c>
      <c r="AJ86" s="94">
        <v>11727032.5317853</v>
      </c>
      <c r="AK86" s="70">
        <v>14183.729321053501</v>
      </c>
      <c r="AL86">
        <v>190.744012474941</v>
      </c>
      <c r="AM86">
        <v>87986.683412978906</v>
      </c>
      <c r="AN86">
        <v>4325.4077093299702</v>
      </c>
      <c r="AO86">
        <v>47802.551057794801</v>
      </c>
      <c r="AP86">
        <v>4583.8562208211697</v>
      </c>
      <c r="AQ86">
        <v>22363.4717498301</v>
      </c>
      <c r="AR86">
        <v>11682.315671521101</v>
      </c>
      <c r="AS86">
        <v>14610.7081713057</v>
      </c>
      <c r="AT86">
        <v>0</v>
      </c>
    </row>
    <row r="87" spans="1:46" x14ac:dyDescent="0.25">
      <c r="A87" t="s">
        <v>2990</v>
      </c>
      <c r="B87">
        <v>2243</v>
      </c>
      <c r="C87" t="s">
        <v>31</v>
      </c>
      <c r="D87">
        <v>1170</v>
      </c>
      <c r="E87" t="s">
        <v>326</v>
      </c>
      <c r="F87" t="s">
        <v>2892</v>
      </c>
      <c r="G87" t="s">
        <v>2893</v>
      </c>
      <c r="H87" t="s">
        <v>2894</v>
      </c>
      <c r="I87" t="s">
        <v>2895</v>
      </c>
      <c r="J87">
        <v>251.20833333331501</v>
      </c>
      <c r="K87">
        <v>1</v>
      </c>
      <c r="L87">
        <v>1</v>
      </c>
      <c r="M87">
        <v>1</v>
      </c>
      <c r="N87" s="94">
        <v>2528411.3538468098</v>
      </c>
      <c r="O87" s="94">
        <v>829502.41547288594</v>
      </c>
      <c r="P87" s="94">
        <v>654206.81720412103</v>
      </c>
      <c r="Q87" s="94">
        <v>78324.725993959903</v>
      </c>
      <c r="R87" s="94">
        <v>112186.69102568799</v>
      </c>
      <c r="S87" s="94">
        <v>112823.498104389</v>
      </c>
      <c r="T87" s="94">
        <v>3228877.04</v>
      </c>
      <c r="U87" s="94">
        <v>973754.96354346396</v>
      </c>
      <c r="V87" s="94">
        <v>3704362.67719959</v>
      </c>
      <c r="W87" s="94">
        <v>444105.65904786001</v>
      </c>
      <c r="X87" s="94">
        <v>0</v>
      </c>
      <c r="Y87" s="94">
        <v>0</v>
      </c>
      <c r="Z87" s="94">
        <v>0</v>
      </c>
      <c r="AA87" s="94">
        <v>54163.667296010797</v>
      </c>
      <c r="AB87" s="94">
        <v>0</v>
      </c>
      <c r="AC87" s="94">
        <v>112823.498104389</v>
      </c>
      <c r="AD87" s="94">
        <v>0</v>
      </c>
      <c r="AE87" s="94">
        <v>0</v>
      </c>
      <c r="AF87" s="94">
        <v>0</v>
      </c>
      <c r="AG87" s="94">
        <v>0</v>
      </c>
      <c r="AH87" s="94">
        <v>0</v>
      </c>
      <c r="AI87" s="94">
        <v>0</v>
      </c>
      <c r="AJ87" s="94">
        <v>4315455.5016478496</v>
      </c>
      <c r="AK87" s="70">
        <v>17178.7911825437</v>
      </c>
      <c r="AL87">
        <v>190.744012474941</v>
      </c>
      <c r="AM87">
        <v>87986.683412978906</v>
      </c>
      <c r="AN87">
        <v>4325.4077093299702</v>
      </c>
      <c r="AO87">
        <v>47802.551057794801</v>
      </c>
      <c r="AP87">
        <v>190.744012474941</v>
      </c>
      <c r="AQ87">
        <v>87986.683412978906</v>
      </c>
      <c r="AR87">
        <v>4643.5187751291596</v>
      </c>
      <c r="AS87">
        <v>19104.138332264502</v>
      </c>
      <c r="AT87">
        <v>0</v>
      </c>
    </row>
    <row r="88" spans="1:46" x14ac:dyDescent="0.25">
      <c r="A88" t="s">
        <v>2991</v>
      </c>
      <c r="B88">
        <v>2243</v>
      </c>
      <c r="C88" t="s">
        <v>31</v>
      </c>
      <c r="D88">
        <v>1183</v>
      </c>
      <c r="E88" t="s">
        <v>327</v>
      </c>
      <c r="F88" t="s">
        <v>2892</v>
      </c>
      <c r="G88" t="s">
        <v>2911</v>
      </c>
      <c r="H88" t="s">
        <v>2894</v>
      </c>
      <c r="I88" t="s">
        <v>2895</v>
      </c>
      <c r="J88">
        <v>818.26675908576999</v>
      </c>
      <c r="K88">
        <v>2</v>
      </c>
      <c r="L88">
        <v>1</v>
      </c>
      <c r="M88">
        <v>1</v>
      </c>
      <c r="N88" s="94">
        <v>5991975.7790695503</v>
      </c>
      <c r="O88" s="94">
        <v>2878129.1135670999</v>
      </c>
      <c r="P88" s="94">
        <v>1836777.1465331099</v>
      </c>
      <c r="Q88" s="94">
        <v>255128.95549655301</v>
      </c>
      <c r="R88" s="94">
        <v>365428.32341610303</v>
      </c>
      <c r="S88" s="94">
        <v>367502.609955633</v>
      </c>
      <c r="T88" s="94">
        <v>8155604.5800000001</v>
      </c>
      <c r="U88" s="94">
        <v>3171834.7380824098</v>
      </c>
      <c r="V88" s="94">
        <v>9740566.5202339999</v>
      </c>
      <c r="W88" s="94">
        <v>1410444.22197112</v>
      </c>
      <c r="X88" s="94">
        <v>0</v>
      </c>
      <c r="Y88" s="94">
        <v>0</v>
      </c>
      <c r="Z88" s="94">
        <v>0</v>
      </c>
      <c r="AA88" s="94">
        <v>176428.5758773</v>
      </c>
      <c r="AB88" s="94">
        <v>0</v>
      </c>
      <c r="AC88" s="94">
        <v>367502.609955633</v>
      </c>
      <c r="AD88" s="94">
        <v>0</v>
      </c>
      <c r="AE88" s="94">
        <v>0</v>
      </c>
      <c r="AF88" s="94">
        <v>0</v>
      </c>
      <c r="AG88" s="94">
        <v>0</v>
      </c>
      <c r="AH88" s="94">
        <v>0</v>
      </c>
      <c r="AI88" s="94">
        <v>0</v>
      </c>
      <c r="AJ88" s="94">
        <v>11694941.928037999</v>
      </c>
      <c r="AK88" s="70">
        <v>14292.334129647999</v>
      </c>
      <c r="AL88">
        <v>190.744012474941</v>
      </c>
      <c r="AM88">
        <v>87986.683412978906</v>
      </c>
      <c r="AN88">
        <v>4325.4077093299702</v>
      </c>
      <c r="AO88">
        <v>47802.551057794801</v>
      </c>
      <c r="AP88">
        <v>4583.8562208211697</v>
      </c>
      <c r="AQ88">
        <v>22363.4717498301</v>
      </c>
      <c r="AR88">
        <v>11682.315671521101</v>
      </c>
      <c r="AS88">
        <v>14610.7081713057</v>
      </c>
      <c r="AT88">
        <v>0</v>
      </c>
    </row>
    <row r="89" spans="1:46" x14ac:dyDescent="0.25">
      <c r="A89" t="s">
        <v>2992</v>
      </c>
      <c r="B89">
        <v>2243</v>
      </c>
      <c r="C89" t="s">
        <v>31</v>
      </c>
      <c r="D89">
        <v>5381</v>
      </c>
      <c r="E89" t="s">
        <v>328</v>
      </c>
      <c r="F89" t="s">
        <v>2892</v>
      </c>
      <c r="G89" t="s">
        <v>2903</v>
      </c>
      <c r="H89" t="s">
        <v>2894</v>
      </c>
      <c r="I89" t="s">
        <v>2895</v>
      </c>
      <c r="J89">
        <v>1792.00530706726</v>
      </c>
      <c r="K89">
        <v>1</v>
      </c>
      <c r="L89">
        <v>1</v>
      </c>
      <c r="M89">
        <v>1</v>
      </c>
      <c r="N89" s="94">
        <v>12078189.144772699</v>
      </c>
      <c r="O89" s="94">
        <v>5966058.85899607</v>
      </c>
      <c r="P89" s="94">
        <v>3628512.0360666001</v>
      </c>
      <c r="Q89" s="94">
        <v>558732.75696444197</v>
      </c>
      <c r="R89" s="94">
        <v>800918.52161365596</v>
      </c>
      <c r="S89" s="94">
        <v>804831.21193553705</v>
      </c>
      <c r="T89" s="94">
        <v>16086088.960000001</v>
      </c>
      <c r="U89" s="94">
        <v>6946322.3584134402</v>
      </c>
      <c r="V89" s="94">
        <v>19982868.8000318</v>
      </c>
      <c r="W89" s="94">
        <v>2663163.6990297898</v>
      </c>
      <c r="X89" s="94">
        <v>0</v>
      </c>
      <c r="Y89" s="94">
        <v>0</v>
      </c>
      <c r="Z89" s="94">
        <v>0</v>
      </c>
      <c r="AA89" s="94">
        <v>386378.81935186899</v>
      </c>
      <c r="AB89" s="94">
        <v>0</v>
      </c>
      <c r="AC89" s="94">
        <v>804831.21193553705</v>
      </c>
      <c r="AD89" s="94">
        <v>0</v>
      </c>
      <c r="AE89" s="94">
        <v>0</v>
      </c>
      <c r="AF89" s="94">
        <v>0</v>
      </c>
      <c r="AG89" s="94">
        <v>0</v>
      </c>
      <c r="AH89" s="94">
        <v>0</v>
      </c>
      <c r="AI89" s="94">
        <v>0</v>
      </c>
      <c r="AJ89" s="94">
        <v>23837242.530349001</v>
      </c>
      <c r="AK89" s="70">
        <v>13301.993267732099</v>
      </c>
      <c r="AL89">
        <v>190.744012474941</v>
      </c>
      <c r="AM89">
        <v>87986.683412978906</v>
      </c>
      <c r="AN89">
        <v>4325.4077093299702</v>
      </c>
      <c r="AO89">
        <v>47802.551057794801</v>
      </c>
      <c r="AP89">
        <v>190.744012474941</v>
      </c>
      <c r="AQ89">
        <v>78964.723731455393</v>
      </c>
      <c r="AR89">
        <v>12524.0771950485</v>
      </c>
      <c r="AS89">
        <v>47802.551057794801</v>
      </c>
      <c r="AT89">
        <v>0</v>
      </c>
    </row>
    <row r="90" spans="1:46" x14ac:dyDescent="0.25">
      <c r="A90" t="s">
        <v>2993</v>
      </c>
      <c r="B90">
        <v>2243</v>
      </c>
      <c r="C90" t="s">
        <v>31</v>
      </c>
      <c r="D90">
        <v>1303</v>
      </c>
      <c r="E90" t="s">
        <v>329</v>
      </c>
      <c r="F90" t="s">
        <v>2892</v>
      </c>
      <c r="G90" t="s">
        <v>2893</v>
      </c>
      <c r="H90" t="s">
        <v>2894</v>
      </c>
      <c r="I90" t="s">
        <v>2895</v>
      </c>
      <c r="J90">
        <v>509.57751239383401</v>
      </c>
      <c r="K90">
        <v>2</v>
      </c>
      <c r="L90">
        <v>1</v>
      </c>
      <c r="M90">
        <v>1</v>
      </c>
      <c r="N90" s="94">
        <v>4220124.0931570604</v>
      </c>
      <c r="O90" s="94">
        <v>1165168.8743700599</v>
      </c>
      <c r="P90" s="94">
        <v>1061149.4473141099</v>
      </c>
      <c r="Q90" s="94">
        <v>158882.14575259699</v>
      </c>
      <c r="R90" s="94">
        <v>227571.331643338</v>
      </c>
      <c r="S90" s="94">
        <v>228863.098372304</v>
      </c>
      <c r="T90" s="94">
        <v>4857628.49</v>
      </c>
      <c r="U90" s="94">
        <v>1975267.4022371699</v>
      </c>
      <c r="V90" s="94">
        <v>5943979.5749767199</v>
      </c>
      <c r="W90" s="94">
        <v>779045.01451904699</v>
      </c>
      <c r="X90" s="94">
        <v>0</v>
      </c>
      <c r="Y90" s="94">
        <v>0</v>
      </c>
      <c r="Z90" s="94">
        <v>0</v>
      </c>
      <c r="AA90" s="94">
        <v>109871.302741405</v>
      </c>
      <c r="AB90" s="94">
        <v>0</v>
      </c>
      <c r="AC90" s="94">
        <v>228863.098372304</v>
      </c>
      <c r="AD90" s="94">
        <v>0</v>
      </c>
      <c r="AE90" s="94">
        <v>0</v>
      </c>
      <c r="AF90" s="94">
        <v>0</v>
      </c>
      <c r="AG90" s="94">
        <v>0</v>
      </c>
      <c r="AH90" s="94">
        <v>0</v>
      </c>
      <c r="AI90" s="94">
        <v>0</v>
      </c>
      <c r="AJ90" s="94">
        <v>7061758.9906094698</v>
      </c>
      <c r="AK90" s="70">
        <v>13858.0663762723</v>
      </c>
      <c r="AL90">
        <v>190.744012474941</v>
      </c>
      <c r="AM90">
        <v>87986.683412978906</v>
      </c>
      <c r="AN90">
        <v>4325.4077093299702</v>
      </c>
      <c r="AO90">
        <v>47802.551057794801</v>
      </c>
      <c r="AP90">
        <v>190.744012474941</v>
      </c>
      <c r="AQ90">
        <v>87986.683412978906</v>
      </c>
      <c r="AR90">
        <v>4643.5187751291596</v>
      </c>
      <c r="AS90">
        <v>19104.138332264502</v>
      </c>
      <c r="AT90">
        <v>0</v>
      </c>
    </row>
    <row r="91" spans="1:46" x14ac:dyDescent="0.25">
      <c r="A91" t="s">
        <v>2994</v>
      </c>
      <c r="B91">
        <v>2243</v>
      </c>
      <c r="C91" t="s">
        <v>31</v>
      </c>
      <c r="D91">
        <v>1171</v>
      </c>
      <c r="E91" t="s">
        <v>330</v>
      </c>
      <c r="F91" t="s">
        <v>2892</v>
      </c>
      <c r="G91" t="s">
        <v>2893</v>
      </c>
      <c r="H91" t="s">
        <v>2894</v>
      </c>
      <c r="I91" t="s">
        <v>2895</v>
      </c>
      <c r="J91">
        <v>478.42362460789099</v>
      </c>
      <c r="K91">
        <v>2</v>
      </c>
      <c r="L91">
        <v>1</v>
      </c>
      <c r="M91">
        <v>1</v>
      </c>
      <c r="N91" s="94">
        <v>4387734.9507847698</v>
      </c>
      <c r="O91" s="94">
        <v>1318548.1444349501</v>
      </c>
      <c r="P91" s="94">
        <v>994403.31845727598</v>
      </c>
      <c r="Q91" s="94">
        <v>149168.615583823</v>
      </c>
      <c r="R91" s="94">
        <v>213658.371285239</v>
      </c>
      <c r="S91" s="94">
        <v>214871.163658506</v>
      </c>
      <c r="T91" s="94">
        <v>5209007.33</v>
      </c>
      <c r="U91" s="94">
        <v>1854506.0705460501</v>
      </c>
      <c r="V91" s="94">
        <v>6388957.8860122999</v>
      </c>
      <c r="W91" s="94">
        <v>571401.380727879</v>
      </c>
      <c r="X91" s="94">
        <v>0</v>
      </c>
      <c r="Y91" s="94">
        <v>0</v>
      </c>
      <c r="Z91" s="94">
        <v>0</v>
      </c>
      <c r="AA91" s="94">
        <v>103154.133805866</v>
      </c>
      <c r="AB91" s="94">
        <v>0</v>
      </c>
      <c r="AC91" s="94">
        <v>214871.163658506</v>
      </c>
      <c r="AD91" s="94">
        <v>0</v>
      </c>
      <c r="AE91" s="94">
        <v>0</v>
      </c>
      <c r="AF91" s="94">
        <v>0</v>
      </c>
      <c r="AG91" s="94">
        <v>0</v>
      </c>
      <c r="AH91" s="94">
        <v>0</v>
      </c>
      <c r="AI91" s="94">
        <v>0</v>
      </c>
      <c r="AJ91" s="94">
        <v>7278384.5642045597</v>
      </c>
      <c r="AK91" s="70">
        <v>15213.263287677</v>
      </c>
      <c r="AL91">
        <v>190.744012474941</v>
      </c>
      <c r="AM91">
        <v>87986.683412978906</v>
      </c>
      <c r="AN91">
        <v>4325.4077093299702</v>
      </c>
      <c r="AO91">
        <v>47802.551057794801</v>
      </c>
      <c r="AP91">
        <v>190.744012474941</v>
      </c>
      <c r="AQ91">
        <v>87986.683412978906</v>
      </c>
      <c r="AR91">
        <v>4643.5187751291596</v>
      </c>
      <c r="AS91">
        <v>19104.138332264502</v>
      </c>
      <c r="AT91">
        <v>0</v>
      </c>
    </row>
    <row r="92" spans="1:46" x14ac:dyDescent="0.25">
      <c r="A92" t="s">
        <v>2995</v>
      </c>
      <c r="B92">
        <v>2243</v>
      </c>
      <c r="C92" t="s">
        <v>31</v>
      </c>
      <c r="D92">
        <v>1172</v>
      </c>
      <c r="E92" t="s">
        <v>332</v>
      </c>
      <c r="F92" t="s">
        <v>2892</v>
      </c>
      <c r="G92" t="s">
        <v>2893</v>
      </c>
      <c r="H92" t="s">
        <v>2894</v>
      </c>
      <c r="I92" t="s">
        <v>2895</v>
      </c>
      <c r="J92">
        <v>443.92747972548898</v>
      </c>
      <c r="K92">
        <v>2</v>
      </c>
      <c r="L92">
        <v>1</v>
      </c>
      <c r="M92">
        <v>1</v>
      </c>
      <c r="N92" s="94">
        <v>4496854.5321289096</v>
      </c>
      <c r="O92" s="94">
        <v>1090350.6452061399</v>
      </c>
      <c r="P92" s="94">
        <v>902175.62735400803</v>
      </c>
      <c r="Q92" s="94">
        <v>138412.99669208401</v>
      </c>
      <c r="R92" s="94">
        <v>198252.79816532001</v>
      </c>
      <c r="S92" s="94">
        <v>199378.14364159299</v>
      </c>
      <c r="T92" s="94">
        <v>5105257.4000000004</v>
      </c>
      <c r="U92" s="94">
        <v>1720789.1995464601</v>
      </c>
      <c r="V92" s="94">
        <v>5779238.2973042997</v>
      </c>
      <c r="W92" s="94">
        <v>951091.969920084</v>
      </c>
      <c r="X92" s="94">
        <v>0</v>
      </c>
      <c r="Y92" s="94">
        <v>0</v>
      </c>
      <c r="Z92" s="94">
        <v>0</v>
      </c>
      <c r="AA92" s="94">
        <v>95716.332322082293</v>
      </c>
      <c r="AB92" s="94">
        <v>0</v>
      </c>
      <c r="AC92" s="94">
        <v>199378.14364159299</v>
      </c>
      <c r="AD92" s="94">
        <v>0</v>
      </c>
      <c r="AE92" s="94">
        <v>0</v>
      </c>
      <c r="AF92" s="94">
        <v>0</v>
      </c>
      <c r="AG92" s="94">
        <v>0</v>
      </c>
      <c r="AH92" s="94">
        <v>0</v>
      </c>
      <c r="AI92" s="94">
        <v>0</v>
      </c>
      <c r="AJ92" s="94">
        <v>7025424.7431880599</v>
      </c>
      <c r="AK92" s="70">
        <v>15825.6135608734</v>
      </c>
      <c r="AL92">
        <v>190.744012474941</v>
      </c>
      <c r="AM92">
        <v>87986.683412978906</v>
      </c>
      <c r="AN92">
        <v>4325.4077093299702</v>
      </c>
      <c r="AO92">
        <v>47802.551057794801</v>
      </c>
      <c r="AP92">
        <v>190.744012474941</v>
      </c>
      <c r="AQ92">
        <v>87986.683412978906</v>
      </c>
      <c r="AR92">
        <v>4643.5187751291596</v>
      </c>
      <c r="AS92">
        <v>19104.138332264502</v>
      </c>
      <c r="AT92">
        <v>0</v>
      </c>
    </row>
    <row r="93" spans="1:46" x14ac:dyDescent="0.25">
      <c r="A93" t="s">
        <v>2996</v>
      </c>
      <c r="B93">
        <v>2243</v>
      </c>
      <c r="C93" t="s">
        <v>31</v>
      </c>
      <c r="D93">
        <v>1173</v>
      </c>
      <c r="E93" t="s">
        <v>333</v>
      </c>
      <c r="F93" t="s">
        <v>2892</v>
      </c>
      <c r="G93" t="s">
        <v>2893</v>
      </c>
      <c r="H93" t="s">
        <v>2894</v>
      </c>
      <c r="I93" t="s">
        <v>2895</v>
      </c>
      <c r="J93">
        <v>314.39791601581197</v>
      </c>
      <c r="K93">
        <v>2</v>
      </c>
      <c r="L93">
        <v>1</v>
      </c>
      <c r="M93">
        <v>1</v>
      </c>
      <c r="N93" s="94">
        <v>3110487.5357151902</v>
      </c>
      <c r="O93" s="94">
        <v>1009735.93779893</v>
      </c>
      <c r="P93" s="94">
        <v>725363.575533572</v>
      </c>
      <c r="Q93" s="94">
        <v>98026.7266545522</v>
      </c>
      <c r="R93" s="94">
        <v>140406.41643996199</v>
      </c>
      <c r="S93" s="94">
        <v>141203.40758986099</v>
      </c>
      <c r="T93" s="94">
        <v>3865324.43</v>
      </c>
      <c r="U93" s="94">
        <v>1218695.76214221</v>
      </c>
      <c r="V93" s="94">
        <v>4201759.3210954601</v>
      </c>
      <c r="W93" s="94">
        <v>814472.73720707395</v>
      </c>
      <c r="X93" s="94">
        <v>0</v>
      </c>
      <c r="Y93" s="94">
        <v>0</v>
      </c>
      <c r="Z93" s="94">
        <v>0</v>
      </c>
      <c r="AA93" s="94">
        <v>67788.133839671704</v>
      </c>
      <c r="AB93" s="94">
        <v>0</v>
      </c>
      <c r="AC93" s="94">
        <v>141203.40758986099</v>
      </c>
      <c r="AD93" s="94">
        <v>0</v>
      </c>
      <c r="AE93" s="94">
        <v>0</v>
      </c>
      <c r="AF93" s="94">
        <v>0</v>
      </c>
      <c r="AG93" s="94">
        <v>0</v>
      </c>
      <c r="AH93" s="94">
        <v>0</v>
      </c>
      <c r="AI93" s="94">
        <v>0</v>
      </c>
      <c r="AJ93" s="94">
        <v>5225223.5997320702</v>
      </c>
      <c r="AK93" s="70">
        <v>16619.778101421201</v>
      </c>
      <c r="AL93">
        <v>190.744012474941</v>
      </c>
      <c r="AM93">
        <v>87986.683412978906</v>
      </c>
      <c r="AN93">
        <v>4325.4077093299702</v>
      </c>
      <c r="AO93">
        <v>47802.551057794801</v>
      </c>
      <c r="AP93">
        <v>190.744012474941</v>
      </c>
      <c r="AQ93">
        <v>87986.683412978906</v>
      </c>
      <c r="AR93">
        <v>4643.5187751291596</v>
      </c>
      <c r="AS93">
        <v>19104.138332264502</v>
      </c>
      <c r="AT93">
        <v>0</v>
      </c>
    </row>
    <row r="94" spans="1:46" x14ac:dyDescent="0.25">
      <c r="A94" t="s">
        <v>2997</v>
      </c>
      <c r="B94">
        <v>2243</v>
      </c>
      <c r="C94" t="s">
        <v>31</v>
      </c>
      <c r="D94">
        <v>1174</v>
      </c>
      <c r="E94" t="s">
        <v>334</v>
      </c>
      <c r="F94" t="s">
        <v>2892</v>
      </c>
      <c r="G94" t="s">
        <v>2893</v>
      </c>
      <c r="H94" t="s">
        <v>2894</v>
      </c>
      <c r="I94" t="s">
        <v>2895</v>
      </c>
      <c r="J94">
        <v>354.93452380950202</v>
      </c>
      <c r="K94">
        <v>1</v>
      </c>
      <c r="L94">
        <v>1</v>
      </c>
      <c r="M94">
        <v>1</v>
      </c>
      <c r="N94" s="94">
        <v>3405951.2672724999</v>
      </c>
      <c r="O94" s="94">
        <v>990420.90143148205</v>
      </c>
      <c r="P94" s="94">
        <v>786068.92470878398</v>
      </c>
      <c r="Q94" s="94">
        <v>110665.71301314799</v>
      </c>
      <c r="R94" s="94">
        <v>169204.28934603799</v>
      </c>
      <c r="S94" s="94">
        <v>159409.33982102401</v>
      </c>
      <c r="T94" s="94">
        <v>4086483.91</v>
      </c>
      <c r="U94" s="94">
        <v>1375827.1857719601</v>
      </c>
      <c r="V94" s="94">
        <v>4671537.4978024103</v>
      </c>
      <c r="W94" s="94">
        <v>714245.26308354898</v>
      </c>
      <c r="X94" s="94">
        <v>0</v>
      </c>
      <c r="Y94" s="94">
        <v>0</v>
      </c>
      <c r="Z94" s="94">
        <v>0</v>
      </c>
      <c r="AA94" s="94">
        <v>76528.334886000201</v>
      </c>
      <c r="AB94" s="94">
        <v>0</v>
      </c>
      <c r="AC94" s="94">
        <v>159409.33982102401</v>
      </c>
      <c r="AD94" s="94">
        <v>0</v>
      </c>
      <c r="AE94" s="94">
        <v>0</v>
      </c>
      <c r="AF94" s="94">
        <v>0</v>
      </c>
      <c r="AG94" s="94">
        <v>0</v>
      </c>
      <c r="AH94" s="94">
        <v>0</v>
      </c>
      <c r="AI94" s="94">
        <v>0</v>
      </c>
      <c r="AJ94" s="94">
        <v>5621720.4355929801</v>
      </c>
      <c r="AK94" s="70">
        <v>15838.753512211801</v>
      </c>
      <c r="AL94">
        <v>190.744012474941</v>
      </c>
      <c r="AM94">
        <v>87986.683412978906</v>
      </c>
      <c r="AN94">
        <v>4325.4077093299702</v>
      </c>
      <c r="AO94">
        <v>47802.551057794801</v>
      </c>
      <c r="AP94">
        <v>190.744012474941</v>
      </c>
      <c r="AQ94">
        <v>87986.683412978906</v>
      </c>
      <c r="AR94">
        <v>4643.5187751291596</v>
      </c>
      <c r="AS94">
        <v>19104.138332264502</v>
      </c>
      <c r="AT94">
        <v>0</v>
      </c>
    </row>
    <row r="95" spans="1:46" x14ac:dyDescent="0.25">
      <c r="A95" t="s">
        <v>2998</v>
      </c>
      <c r="B95">
        <v>2243</v>
      </c>
      <c r="C95" t="s">
        <v>31</v>
      </c>
      <c r="D95">
        <v>1175</v>
      </c>
      <c r="E95" t="s">
        <v>335</v>
      </c>
      <c r="F95" t="s">
        <v>2892</v>
      </c>
      <c r="G95" t="s">
        <v>2893</v>
      </c>
      <c r="H95" t="s">
        <v>2894</v>
      </c>
      <c r="I95" t="s">
        <v>2895</v>
      </c>
      <c r="J95">
        <v>422.25069165582499</v>
      </c>
      <c r="K95">
        <v>1</v>
      </c>
      <c r="L95">
        <v>1</v>
      </c>
      <c r="M95">
        <v>1</v>
      </c>
      <c r="N95" s="94">
        <v>3618059.44318021</v>
      </c>
      <c r="O95" s="94">
        <v>1015000.94688488</v>
      </c>
      <c r="P95" s="94">
        <v>927298.273561051</v>
      </c>
      <c r="Q95" s="94">
        <v>131654.34954269699</v>
      </c>
      <c r="R95" s="94">
        <v>188572.19922446299</v>
      </c>
      <c r="S95" s="94">
        <v>189642.59456471601</v>
      </c>
      <c r="T95" s="94">
        <v>4243821.41</v>
      </c>
      <c r="U95" s="94">
        <v>1636763.8023933</v>
      </c>
      <c r="V95" s="94">
        <v>5223696.0431221798</v>
      </c>
      <c r="W95" s="94">
        <v>565846.62432492699</v>
      </c>
      <c r="X95" s="94">
        <v>0</v>
      </c>
      <c r="Y95" s="94">
        <v>0</v>
      </c>
      <c r="Z95" s="94">
        <v>0</v>
      </c>
      <c r="AA95" s="94">
        <v>91042.544946192997</v>
      </c>
      <c r="AB95" s="94">
        <v>0</v>
      </c>
      <c r="AC95" s="94">
        <v>189642.59456471601</v>
      </c>
      <c r="AD95" s="94">
        <v>0</v>
      </c>
      <c r="AE95" s="94">
        <v>0</v>
      </c>
      <c r="AF95" s="94">
        <v>0</v>
      </c>
      <c r="AG95" s="94">
        <v>0</v>
      </c>
      <c r="AH95" s="94">
        <v>0</v>
      </c>
      <c r="AI95" s="94">
        <v>0</v>
      </c>
      <c r="AJ95" s="94">
        <v>6070227.8069580197</v>
      </c>
      <c r="AK95" s="70">
        <v>14375.886000693199</v>
      </c>
      <c r="AL95">
        <v>190.744012474941</v>
      </c>
      <c r="AM95">
        <v>87986.683412978906</v>
      </c>
      <c r="AN95">
        <v>4325.4077093299702</v>
      </c>
      <c r="AO95">
        <v>47802.551057794801</v>
      </c>
      <c r="AP95">
        <v>190.744012474941</v>
      </c>
      <c r="AQ95">
        <v>87986.683412978906</v>
      </c>
      <c r="AR95">
        <v>4643.5187751291596</v>
      </c>
      <c r="AS95">
        <v>19104.138332264502</v>
      </c>
      <c r="AT95">
        <v>0</v>
      </c>
    </row>
    <row r="96" spans="1:46" x14ac:dyDescent="0.25">
      <c r="A96" t="s">
        <v>2999</v>
      </c>
      <c r="B96">
        <v>2243</v>
      </c>
      <c r="C96" t="s">
        <v>31</v>
      </c>
      <c r="D96">
        <v>5382</v>
      </c>
      <c r="E96" t="s">
        <v>336</v>
      </c>
      <c r="F96" t="s">
        <v>2892</v>
      </c>
      <c r="G96" t="s">
        <v>2893</v>
      </c>
      <c r="H96" t="s">
        <v>2894</v>
      </c>
      <c r="I96" t="s">
        <v>2895</v>
      </c>
      <c r="J96">
        <v>663.22851353359499</v>
      </c>
      <c r="K96">
        <v>2</v>
      </c>
      <c r="L96">
        <v>1</v>
      </c>
      <c r="M96">
        <v>1</v>
      </c>
      <c r="N96" s="94">
        <v>5319091.3643923895</v>
      </c>
      <c r="O96" s="94">
        <v>1449719.473067</v>
      </c>
      <c r="P96" s="94">
        <v>1307812.8268762301</v>
      </c>
      <c r="Q96" s="94">
        <v>206789.28483225999</v>
      </c>
      <c r="R96" s="94">
        <v>296190.06399957102</v>
      </c>
      <c r="S96" s="94">
        <v>297871.33231822099</v>
      </c>
      <c r="T96" s="94">
        <v>6008740.6200000001</v>
      </c>
      <c r="U96" s="94">
        <v>2570862.3931674501</v>
      </c>
      <c r="V96" s="94">
        <v>7611020.2834911495</v>
      </c>
      <c r="W96" s="94">
        <v>825582.34401393705</v>
      </c>
      <c r="X96" s="94">
        <v>0</v>
      </c>
      <c r="Y96" s="94">
        <v>0</v>
      </c>
      <c r="Z96" s="94">
        <v>0</v>
      </c>
      <c r="AA96" s="94">
        <v>143000.38566235499</v>
      </c>
      <c r="AB96" s="94">
        <v>0</v>
      </c>
      <c r="AC96" s="94">
        <v>297871.33231822099</v>
      </c>
      <c r="AD96" s="94">
        <v>0</v>
      </c>
      <c r="AE96" s="94">
        <v>0</v>
      </c>
      <c r="AF96" s="94">
        <v>0</v>
      </c>
      <c r="AG96" s="94">
        <v>0</v>
      </c>
      <c r="AH96" s="94">
        <v>0</v>
      </c>
      <c r="AI96" s="94">
        <v>0</v>
      </c>
      <c r="AJ96" s="94">
        <v>8877474.3454856798</v>
      </c>
      <c r="AK96" s="70">
        <v>13385.2422872889</v>
      </c>
      <c r="AL96">
        <v>190.744012474941</v>
      </c>
      <c r="AM96">
        <v>87986.683412978906</v>
      </c>
      <c r="AN96">
        <v>4325.4077093299702</v>
      </c>
      <c r="AO96">
        <v>47802.551057794801</v>
      </c>
      <c r="AP96">
        <v>190.744012474941</v>
      </c>
      <c r="AQ96">
        <v>87986.683412978906</v>
      </c>
      <c r="AR96">
        <v>4643.5187751291596</v>
      </c>
      <c r="AS96">
        <v>19104.138332264502</v>
      </c>
      <c r="AT96">
        <v>0</v>
      </c>
    </row>
    <row r="97" spans="1:46" x14ac:dyDescent="0.25">
      <c r="A97" t="s">
        <v>3000</v>
      </c>
      <c r="B97">
        <v>2243</v>
      </c>
      <c r="C97" t="s">
        <v>31</v>
      </c>
      <c r="D97">
        <v>2781</v>
      </c>
      <c r="E97" t="s">
        <v>337</v>
      </c>
      <c r="F97" t="s">
        <v>2892</v>
      </c>
      <c r="G97" t="s">
        <v>2893</v>
      </c>
      <c r="H97" t="s">
        <v>2894</v>
      </c>
      <c r="I97" t="s">
        <v>2895</v>
      </c>
      <c r="J97">
        <v>585.36908027393304</v>
      </c>
      <c r="K97">
        <v>2</v>
      </c>
      <c r="L97">
        <v>1</v>
      </c>
      <c r="M97">
        <v>1</v>
      </c>
      <c r="N97" s="94">
        <v>5349511.0049609104</v>
      </c>
      <c r="O97" s="94">
        <v>1426010.2675355801</v>
      </c>
      <c r="P97" s="94">
        <v>1165510.0488968</v>
      </c>
      <c r="Q97" s="94">
        <v>182513.34344453301</v>
      </c>
      <c r="R97" s="94">
        <v>261418.955626557</v>
      </c>
      <c r="S97" s="94">
        <v>262902.85215588199</v>
      </c>
      <c r="T97" s="94">
        <v>6115906.54</v>
      </c>
      <c r="U97" s="94">
        <v>2269057.0804643901</v>
      </c>
      <c r="V97" s="94">
        <v>7445293.1361831501</v>
      </c>
      <c r="W97" s="94">
        <v>813457.568934754</v>
      </c>
      <c r="X97" s="94">
        <v>0</v>
      </c>
      <c r="Y97" s="94">
        <v>0</v>
      </c>
      <c r="Z97" s="94">
        <v>0</v>
      </c>
      <c r="AA97" s="94">
        <v>126212.915346485</v>
      </c>
      <c r="AB97" s="94">
        <v>0</v>
      </c>
      <c r="AC97" s="94">
        <v>262902.85215588199</v>
      </c>
      <c r="AD97" s="94">
        <v>0</v>
      </c>
      <c r="AE97" s="94">
        <v>0</v>
      </c>
      <c r="AF97" s="94">
        <v>0</v>
      </c>
      <c r="AG97" s="94">
        <v>0</v>
      </c>
      <c r="AH97" s="94">
        <v>0</v>
      </c>
      <c r="AI97" s="94">
        <v>0</v>
      </c>
      <c r="AJ97" s="94">
        <v>8647866.4726202693</v>
      </c>
      <c r="AK97" s="70">
        <v>14773.3571246595</v>
      </c>
      <c r="AL97">
        <v>190.744012474941</v>
      </c>
      <c r="AM97">
        <v>87986.683412978906</v>
      </c>
      <c r="AN97">
        <v>4325.4077093299702</v>
      </c>
      <c r="AO97">
        <v>47802.551057794801</v>
      </c>
      <c r="AP97">
        <v>190.744012474941</v>
      </c>
      <c r="AQ97">
        <v>87986.683412978906</v>
      </c>
      <c r="AR97">
        <v>4643.5187751291596</v>
      </c>
      <c r="AS97">
        <v>19104.138332264502</v>
      </c>
      <c r="AT97">
        <v>0</v>
      </c>
    </row>
    <row r="98" spans="1:46" x14ac:dyDescent="0.25">
      <c r="A98" t="s">
        <v>3002</v>
      </c>
      <c r="B98">
        <v>2243</v>
      </c>
      <c r="C98" t="s">
        <v>31</v>
      </c>
      <c r="D98">
        <v>1270</v>
      </c>
      <c r="E98" t="s">
        <v>340</v>
      </c>
      <c r="F98" t="s">
        <v>2892</v>
      </c>
      <c r="G98" t="s">
        <v>2893</v>
      </c>
      <c r="H98" t="s">
        <v>2894</v>
      </c>
      <c r="I98" t="s">
        <v>2895</v>
      </c>
      <c r="J98">
        <v>470.94067438552901</v>
      </c>
      <c r="K98">
        <v>1</v>
      </c>
      <c r="L98">
        <v>1</v>
      </c>
      <c r="M98">
        <v>1</v>
      </c>
      <c r="N98" s="94">
        <v>4167895.6862432701</v>
      </c>
      <c r="O98" s="94">
        <v>1287953.62656714</v>
      </c>
      <c r="P98" s="94">
        <v>989357.52807756502</v>
      </c>
      <c r="Q98" s="94">
        <v>146835.492243463</v>
      </c>
      <c r="R98" s="94">
        <v>210316.57360911299</v>
      </c>
      <c r="S98" s="94">
        <v>211510.39688367301</v>
      </c>
      <c r="T98" s="94">
        <v>4976858.88</v>
      </c>
      <c r="U98" s="94">
        <v>1825500.0267405501</v>
      </c>
      <c r="V98" s="94">
        <v>5869513.5565428501</v>
      </c>
      <c r="W98" s="94">
        <v>831304.63431017497</v>
      </c>
      <c r="X98" s="94">
        <v>0</v>
      </c>
      <c r="Y98" s="94">
        <v>0</v>
      </c>
      <c r="Z98" s="94">
        <v>0</v>
      </c>
      <c r="AA98" s="94">
        <v>101540.715887525</v>
      </c>
      <c r="AB98" s="94">
        <v>0</v>
      </c>
      <c r="AC98" s="94">
        <v>211510.39688367301</v>
      </c>
      <c r="AD98" s="94">
        <v>0</v>
      </c>
      <c r="AE98" s="94">
        <v>0</v>
      </c>
      <c r="AF98" s="94">
        <v>0</v>
      </c>
      <c r="AG98" s="94">
        <v>0</v>
      </c>
      <c r="AH98" s="94">
        <v>0</v>
      </c>
      <c r="AI98" s="94">
        <v>0</v>
      </c>
      <c r="AJ98" s="94">
        <v>7013869.3036242304</v>
      </c>
      <c r="AK98" s="70">
        <v>14893.3181717118</v>
      </c>
      <c r="AL98">
        <v>190.744012474941</v>
      </c>
      <c r="AM98">
        <v>87986.683412978906</v>
      </c>
      <c r="AN98">
        <v>4325.4077093299702</v>
      </c>
      <c r="AO98">
        <v>47802.551057794801</v>
      </c>
      <c r="AP98">
        <v>190.744012474941</v>
      </c>
      <c r="AQ98">
        <v>87986.683412978906</v>
      </c>
      <c r="AR98">
        <v>4643.5187751291596</v>
      </c>
      <c r="AS98">
        <v>19104.138332264502</v>
      </c>
      <c r="AT98">
        <v>0</v>
      </c>
    </row>
    <row r="99" spans="1:46" x14ac:dyDescent="0.25">
      <c r="A99" t="s">
        <v>3003</v>
      </c>
      <c r="B99">
        <v>2243</v>
      </c>
      <c r="C99" t="s">
        <v>31</v>
      </c>
      <c r="D99">
        <v>2783</v>
      </c>
      <c r="E99" t="s">
        <v>341</v>
      </c>
      <c r="F99" t="s">
        <v>2892</v>
      </c>
      <c r="G99" t="s">
        <v>2903</v>
      </c>
      <c r="H99" t="s">
        <v>2904</v>
      </c>
      <c r="I99" t="s">
        <v>2895</v>
      </c>
      <c r="J99">
        <v>1510.29279826421</v>
      </c>
      <c r="K99">
        <v>1</v>
      </c>
      <c r="L99">
        <v>1</v>
      </c>
      <c r="M99">
        <v>1</v>
      </c>
      <c r="N99" s="94">
        <v>11447677.8604495</v>
      </c>
      <c r="O99" s="94">
        <v>5386780.3440645402</v>
      </c>
      <c r="P99" s="94">
        <v>3018858.0884676198</v>
      </c>
      <c r="Q99" s="94">
        <v>470897.07584556099</v>
      </c>
      <c r="R99" s="94">
        <v>680779.02411889902</v>
      </c>
      <c r="S99" s="94">
        <v>678307.580011465</v>
      </c>
      <c r="T99" s="94">
        <v>15150667.859999999</v>
      </c>
      <c r="U99" s="94">
        <v>5854324.53294608</v>
      </c>
      <c r="V99" s="94">
        <v>18119813.524321102</v>
      </c>
      <c r="W99" s="94">
        <v>2559540.7993806298</v>
      </c>
      <c r="X99" s="94">
        <v>0</v>
      </c>
      <c r="Y99" s="94">
        <v>0</v>
      </c>
      <c r="Z99" s="94">
        <v>0</v>
      </c>
      <c r="AA99" s="94">
        <v>325638.069244318</v>
      </c>
      <c r="AB99" s="94">
        <v>0</v>
      </c>
      <c r="AC99" s="94">
        <v>678307.580011465</v>
      </c>
      <c r="AD99" s="94">
        <v>0</v>
      </c>
      <c r="AE99" s="94">
        <v>0</v>
      </c>
      <c r="AF99" s="94">
        <v>0</v>
      </c>
      <c r="AG99" s="94">
        <v>0</v>
      </c>
      <c r="AH99" s="94">
        <v>0</v>
      </c>
      <c r="AI99" s="94">
        <v>0</v>
      </c>
      <c r="AJ99" s="94">
        <v>21683299.9729576</v>
      </c>
      <c r="AK99" s="70">
        <v>14357.017392838199</v>
      </c>
      <c r="AL99">
        <v>190.744012474941</v>
      </c>
      <c r="AM99">
        <v>87986.683412978906</v>
      </c>
      <c r="AN99">
        <v>4325.4077093299702</v>
      </c>
      <c r="AO99">
        <v>47802.551057794801</v>
      </c>
      <c r="AP99">
        <v>190.744012474941</v>
      </c>
      <c r="AQ99">
        <v>78964.723731455393</v>
      </c>
      <c r="AR99">
        <v>12524.0771950485</v>
      </c>
      <c r="AS99">
        <v>47802.551057794801</v>
      </c>
      <c r="AT99">
        <v>0</v>
      </c>
    </row>
    <row r="100" spans="1:46" x14ac:dyDescent="0.25">
      <c r="A100" t="s">
        <v>3004</v>
      </c>
      <c r="B100">
        <v>2243</v>
      </c>
      <c r="C100" t="s">
        <v>31</v>
      </c>
      <c r="D100">
        <v>4712</v>
      </c>
      <c r="E100" t="s">
        <v>342</v>
      </c>
      <c r="F100" t="s">
        <v>2892</v>
      </c>
      <c r="G100" t="s">
        <v>2893</v>
      </c>
      <c r="H100" t="s">
        <v>2894</v>
      </c>
      <c r="I100" t="s">
        <v>2895</v>
      </c>
      <c r="J100">
        <v>840.82273305037404</v>
      </c>
      <c r="K100">
        <v>2</v>
      </c>
      <c r="L100">
        <v>1</v>
      </c>
      <c r="M100">
        <v>1</v>
      </c>
      <c r="N100" s="94">
        <v>6375566.2395518096</v>
      </c>
      <c r="O100" s="94">
        <v>1829515.2816967</v>
      </c>
      <c r="P100" s="94">
        <v>1699324.3164798899</v>
      </c>
      <c r="Q100" s="94">
        <v>262161.72569514503</v>
      </c>
      <c r="R100" s="94">
        <v>375501.556450904</v>
      </c>
      <c r="S100" s="94">
        <v>377633.02184153697</v>
      </c>
      <c r="T100" s="94">
        <v>7282801.0099999998</v>
      </c>
      <c r="U100" s="94">
        <v>3259268.1098744501</v>
      </c>
      <c r="V100" s="94">
        <v>9221911.6864690296</v>
      </c>
      <c r="W100" s="94">
        <v>1138865.5066466201</v>
      </c>
      <c r="X100" s="94">
        <v>0</v>
      </c>
      <c r="Y100" s="94">
        <v>0</v>
      </c>
      <c r="Z100" s="94">
        <v>0</v>
      </c>
      <c r="AA100" s="94">
        <v>181291.92675879801</v>
      </c>
      <c r="AB100" s="94">
        <v>0</v>
      </c>
      <c r="AC100" s="94">
        <v>377633.02184153697</v>
      </c>
      <c r="AD100" s="94">
        <v>0</v>
      </c>
      <c r="AE100" s="94">
        <v>0</v>
      </c>
      <c r="AF100" s="94">
        <v>0</v>
      </c>
      <c r="AG100" s="94">
        <v>0</v>
      </c>
      <c r="AH100" s="94">
        <v>0</v>
      </c>
      <c r="AI100" s="94">
        <v>0</v>
      </c>
      <c r="AJ100" s="94">
        <v>10919702.141716</v>
      </c>
      <c r="AK100" s="70">
        <v>12986.9254392076</v>
      </c>
      <c r="AL100">
        <v>190.744012474941</v>
      </c>
      <c r="AM100">
        <v>87986.683412978906</v>
      </c>
      <c r="AN100">
        <v>4325.4077093299702</v>
      </c>
      <c r="AO100">
        <v>47802.551057794801</v>
      </c>
      <c r="AP100">
        <v>190.744012474941</v>
      </c>
      <c r="AQ100">
        <v>87986.683412978906</v>
      </c>
      <c r="AR100">
        <v>4643.5187751291596</v>
      </c>
      <c r="AS100">
        <v>19104.138332264502</v>
      </c>
      <c r="AT100">
        <v>0</v>
      </c>
    </row>
    <row r="101" spans="1:46" x14ac:dyDescent="0.25">
      <c r="A101" t="s">
        <v>3005</v>
      </c>
      <c r="B101">
        <v>2243</v>
      </c>
      <c r="C101" t="s">
        <v>31</v>
      </c>
      <c r="D101">
        <v>2782</v>
      </c>
      <c r="E101" t="s">
        <v>343</v>
      </c>
      <c r="F101" t="s">
        <v>2892</v>
      </c>
      <c r="G101" t="s">
        <v>2911</v>
      </c>
      <c r="H101" t="s">
        <v>2904</v>
      </c>
      <c r="I101" t="s">
        <v>2895</v>
      </c>
      <c r="J101">
        <v>1403.5508182332401</v>
      </c>
      <c r="K101">
        <v>1</v>
      </c>
      <c r="L101">
        <v>1</v>
      </c>
      <c r="M101">
        <v>1</v>
      </c>
      <c r="N101" s="94">
        <v>8592749.5845350996</v>
      </c>
      <c r="O101" s="94">
        <v>3407678.2532036002</v>
      </c>
      <c r="P101" s="94">
        <v>2701503.5050872602</v>
      </c>
      <c r="Q101" s="94">
        <v>437615.79004169698</v>
      </c>
      <c r="R101" s="94">
        <v>626809.30960622104</v>
      </c>
      <c r="S101" s="94">
        <v>630367.27714856702</v>
      </c>
      <c r="T101" s="94">
        <v>10325794.189999999</v>
      </c>
      <c r="U101" s="94">
        <v>5440562.2524738796</v>
      </c>
      <c r="V101" s="94">
        <v>13697631.326387299</v>
      </c>
      <c r="W101" s="94">
        <v>1766101.95648402</v>
      </c>
      <c r="X101" s="94">
        <v>0</v>
      </c>
      <c r="Y101" s="94">
        <v>0</v>
      </c>
      <c r="Z101" s="94">
        <v>0</v>
      </c>
      <c r="AA101" s="94">
        <v>302623.159602592</v>
      </c>
      <c r="AB101" s="94">
        <v>0</v>
      </c>
      <c r="AC101" s="94">
        <v>630367.27714856702</v>
      </c>
      <c r="AD101" s="94">
        <v>0</v>
      </c>
      <c r="AE101" s="94">
        <v>0</v>
      </c>
      <c r="AF101" s="94">
        <v>0</v>
      </c>
      <c r="AG101" s="94">
        <v>0</v>
      </c>
      <c r="AH101" s="94">
        <v>0</v>
      </c>
      <c r="AI101" s="94">
        <v>0</v>
      </c>
      <c r="AJ101" s="94">
        <v>16396723.7196224</v>
      </c>
      <c r="AK101" s="70">
        <v>11682.315671521101</v>
      </c>
      <c r="AL101">
        <v>190.744012474941</v>
      </c>
      <c r="AM101">
        <v>87986.683412978906</v>
      </c>
      <c r="AN101">
        <v>4325.4077093299702</v>
      </c>
      <c r="AO101">
        <v>47802.551057794801</v>
      </c>
      <c r="AP101">
        <v>4583.8562208211697</v>
      </c>
      <c r="AQ101">
        <v>22363.4717498301</v>
      </c>
      <c r="AR101">
        <v>11682.315671521101</v>
      </c>
      <c r="AS101">
        <v>14610.7081713057</v>
      </c>
      <c r="AT101">
        <v>0</v>
      </c>
    </row>
    <row r="102" spans="1:46" x14ac:dyDescent="0.25">
      <c r="A102" t="s">
        <v>3006</v>
      </c>
      <c r="B102">
        <v>2243</v>
      </c>
      <c r="C102" t="s">
        <v>31</v>
      </c>
      <c r="D102">
        <v>1188</v>
      </c>
      <c r="E102" t="s">
        <v>344</v>
      </c>
      <c r="F102" t="s">
        <v>2892</v>
      </c>
      <c r="G102" t="s">
        <v>2903</v>
      </c>
      <c r="H102" t="s">
        <v>2894</v>
      </c>
      <c r="I102" t="s">
        <v>2895</v>
      </c>
      <c r="J102">
        <v>2062.7768614724</v>
      </c>
      <c r="K102">
        <v>1</v>
      </c>
      <c r="L102">
        <v>1</v>
      </c>
      <c r="M102">
        <v>1</v>
      </c>
      <c r="N102" s="94">
        <v>13400255.7753358</v>
      </c>
      <c r="O102" s="94">
        <v>6051443.6532439599</v>
      </c>
      <c r="P102" s="94">
        <v>3886867.1591791501</v>
      </c>
      <c r="Q102" s="94">
        <v>643157.13701715495</v>
      </c>
      <c r="R102" s="94">
        <v>926211.91738448199</v>
      </c>
      <c r="S102" s="94">
        <v>926441.00707961596</v>
      </c>
      <c r="T102" s="94">
        <v>16912025.710000001</v>
      </c>
      <c r="U102" s="94">
        <v>7995909.9321605703</v>
      </c>
      <c r="V102" s="94">
        <v>21571617.417677298</v>
      </c>
      <c r="W102" s="94">
        <v>2891557.6620124299</v>
      </c>
      <c r="X102" s="94">
        <v>0</v>
      </c>
      <c r="Y102" s="94">
        <v>0</v>
      </c>
      <c r="Z102" s="94">
        <v>0</v>
      </c>
      <c r="AA102" s="94">
        <v>444760.56247089099</v>
      </c>
      <c r="AB102" s="94">
        <v>0</v>
      </c>
      <c r="AC102" s="94">
        <v>926441.00707961596</v>
      </c>
      <c r="AD102" s="94">
        <v>0</v>
      </c>
      <c r="AE102" s="94">
        <v>0</v>
      </c>
      <c r="AF102" s="94">
        <v>0</v>
      </c>
      <c r="AG102" s="94">
        <v>0</v>
      </c>
      <c r="AH102" s="94">
        <v>0</v>
      </c>
      <c r="AI102" s="94">
        <v>0</v>
      </c>
      <c r="AJ102" s="94">
        <v>25834376.649240199</v>
      </c>
      <c r="AK102" s="70">
        <v>12524.0771950485</v>
      </c>
      <c r="AL102">
        <v>190.744012474941</v>
      </c>
      <c r="AM102">
        <v>87986.683412978906</v>
      </c>
      <c r="AN102">
        <v>4325.4077093299702</v>
      </c>
      <c r="AO102">
        <v>47802.551057794801</v>
      </c>
      <c r="AP102">
        <v>190.744012474941</v>
      </c>
      <c r="AQ102">
        <v>78964.723731455393</v>
      </c>
      <c r="AR102">
        <v>12524.0771950485</v>
      </c>
      <c r="AS102">
        <v>47802.551057794801</v>
      </c>
      <c r="AT102">
        <v>0</v>
      </c>
    </row>
    <row r="103" spans="1:46" x14ac:dyDescent="0.25">
      <c r="A103" t="s">
        <v>3007</v>
      </c>
      <c r="B103">
        <v>2243</v>
      </c>
      <c r="C103" t="s">
        <v>31</v>
      </c>
      <c r="D103">
        <v>1176</v>
      </c>
      <c r="E103" t="s">
        <v>345</v>
      </c>
      <c r="F103" t="s">
        <v>2892</v>
      </c>
      <c r="G103" t="s">
        <v>2893</v>
      </c>
      <c r="H103" t="s">
        <v>2894</v>
      </c>
      <c r="I103" t="s">
        <v>2895</v>
      </c>
      <c r="J103">
        <v>306.91666666664798</v>
      </c>
      <c r="K103">
        <v>2</v>
      </c>
      <c r="L103">
        <v>1</v>
      </c>
      <c r="M103">
        <v>1</v>
      </c>
      <c r="N103" s="94">
        <v>2849567.5769307702</v>
      </c>
      <c r="O103" s="94">
        <v>915519.12484546297</v>
      </c>
      <c r="P103" s="94">
        <v>722609.62764232699</v>
      </c>
      <c r="Q103" s="94">
        <v>95694.133632694604</v>
      </c>
      <c r="R103" s="94">
        <v>137065.37835382801</v>
      </c>
      <c r="S103" s="94">
        <v>137843.40471669301</v>
      </c>
      <c r="T103" s="94">
        <v>3530759.53</v>
      </c>
      <c r="U103" s="94">
        <v>1189696.3114050799</v>
      </c>
      <c r="V103" s="94">
        <v>4237277.4927305197</v>
      </c>
      <c r="W103" s="94">
        <v>417003.266023645</v>
      </c>
      <c r="X103" s="94">
        <v>0</v>
      </c>
      <c r="Y103" s="94">
        <v>0</v>
      </c>
      <c r="Z103" s="94">
        <v>0</v>
      </c>
      <c r="AA103" s="94">
        <v>66175.082650924</v>
      </c>
      <c r="AB103" s="94">
        <v>0</v>
      </c>
      <c r="AC103" s="94">
        <v>137843.40471669301</v>
      </c>
      <c r="AD103" s="94">
        <v>0</v>
      </c>
      <c r="AE103" s="94">
        <v>0</v>
      </c>
      <c r="AF103" s="94">
        <v>0</v>
      </c>
      <c r="AG103" s="94">
        <v>0</v>
      </c>
      <c r="AH103" s="94">
        <v>0</v>
      </c>
      <c r="AI103" s="94">
        <v>0</v>
      </c>
      <c r="AJ103" s="94">
        <v>4858299.24612178</v>
      </c>
      <c r="AK103" s="70">
        <v>15829.375767978499</v>
      </c>
      <c r="AL103">
        <v>190.744012474941</v>
      </c>
      <c r="AM103">
        <v>87986.683412978906</v>
      </c>
      <c r="AN103">
        <v>4325.4077093299702</v>
      </c>
      <c r="AO103">
        <v>47802.551057794801</v>
      </c>
      <c r="AP103">
        <v>190.744012474941</v>
      </c>
      <c r="AQ103">
        <v>87986.683412978906</v>
      </c>
      <c r="AR103">
        <v>4643.5187751291596</v>
      </c>
      <c r="AS103">
        <v>19104.138332264502</v>
      </c>
      <c r="AT103">
        <v>0</v>
      </c>
    </row>
    <row r="104" spans="1:46" x14ac:dyDescent="0.25">
      <c r="A104" t="s">
        <v>3008</v>
      </c>
      <c r="B104">
        <v>2243</v>
      </c>
      <c r="C104" t="s">
        <v>31</v>
      </c>
      <c r="D104">
        <v>1177</v>
      </c>
      <c r="E104" t="s">
        <v>346</v>
      </c>
      <c r="F104" t="s">
        <v>2892</v>
      </c>
      <c r="G104" t="s">
        <v>2893</v>
      </c>
      <c r="H104" t="s">
        <v>2894</v>
      </c>
      <c r="I104" t="s">
        <v>2895</v>
      </c>
      <c r="J104">
        <v>693.28481394683797</v>
      </c>
      <c r="K104">
        <v>5</v>
      </c>
      <c r="L104">
        <v>1</v>
      </c>
      <c r="M104">
        <v>1</v>
      </c>
      <c r="N104" s="94">
        <v>6571892.2763965996</v>
      </c>
      <c r="O104" s="94">
        <v>1619331.7187928199</v>
      </c>
      <c r="P104" s="94">
        <v>1515001.5479047501</v>
      </c>
      <c r="Q104" s="94">
        <v>216160.59613798701</v>
      </c>
      <c r="R104" s="94">
        <v>311612.85472905601</v>
      </c>
      <c r="S104" s="94">
        <v>311370.31504583202</v>
      </c>
      <c r="T104" s="94">
        <v>7546629.8300000001</v>
      </c>
      <c r="U104" s="94">
        <v>2687369.1639612201</v>
      </c>
      <c r="V104" s="94">
        <v>8528474.7135051005</v>
      </c>
      <c r="W104" s="94">
        <v>1556043.37946161</v>
      </c>
      <c r="X104" s="94">
        <v>0</v>
      </c>
      <c r="Y104" s="94">
        <v>0</v>
      </c>
      <c r="Z104" s="94">
        <v>0</v>
      </c>
      <c r="AA104" s="94">
        <v>149480.900994511</v>
      </c>
      <c r="AB104" s="94">
        <v>0</v>
      </c>
      <c r="AC104" s="94">
        <v>311370.31504583202</v>
      </c>
      <c r="AD104" s="94">
        <v>0</v>
      </c>
      <c r="AE104" s="94">
        <v>0</v>
      </c>
      <c r="AF104" s="94">
        <v>0</v>
      </c>
      <c r="AG104" s="94">
        <v>0</v>
      </c>
      <c r="AH104" s="94">
        <v>0</v>
      </c>
      <c r="AI104" s="94">
        <v>0</v>
      </c>
      <c r="AJ104" s="94">
        <v>10545369.309007</v>
      </c>
      <c r="AK104" s="70">
        <v>15210.731717853099</v>
      </c>
      <c r="AL104">
        <v>190.744012474941</v>
      </c>
      <c r="AM104">
        <v>87986.683412978906</v>
      </c>
      <c r="AN104">
        <v>4325.4077093299702</v>
      </c>
      <c r="AO104">
        <v>47802.551057794801</v>
      </c>
      <c r="AP104">
        <v>190.744012474941</v>
      </c>
      <c r="AQ104">
        <v>87986.683412978906</v>
      </c>
      <c r="AR104">
        <v>4643.5187751291596</v>
      </c>
      <c r="AS104">
        <v>19104.138332264502</v>
      </c>
      <c r="AT104">
        <v>0</v>
      </c>
    </row>
    <row r="105" spans="1:46" x14ac:dyDescent="0.25">
      <c r="A105" t="s">
        <v>3009</v>
      </c>
      <c r="B105">
        <v>2243</v>
      </c>
      <c r="C105" t="s">
        <v>31</v>
      </c>
      <c r="D105">
        <v>1178</v>
      </c>
      <c r="E105" t="s">
        <v>347</v>
      </c>
      <c r="F105" t="s">
        <v>2892</v>
      </c>
      <c r="G105" t="s">
        <v>2893</v>
      </c>
      <c r="H105" t="s">
        <v>2894</v>
      </c>
      <c r="I105" t="s">
        <v>2895</v>
      </c>
      <c r="J105">
        <v>274.51785714283898</v>
      </c>
      <c r="K105">
        <v>1</v>
      </c>
      <c r="L105">
        <v>1</v>
      </c>
      <c r="M105">
        <v>1</v>
      </c>
      <c r="N105" s="94">
        <v>2581234.5360593102</v>
      </c>
      <c r="O105" s="94">
        <v>905781.74048229097</v>
      </c>
      <c r="P105" s="94">
        <v>680525.65485408599</v>
      </c>
      <c r="Q105" s="94">
        <v>85592.4469377879</v>
      </c>
      <c r="R105" s="94">
        <v>122596.45057019099</v>
      </c>
      <c r="S105" s="94">
        <v>123292.346730715</v>
      </c>
      <c r="T105" s="94">
        <v>3311621.52</v>
      </c>
      <c r="U105" s="94">
        <v>1064109.3089036599</v>
      </c>
      <c r="V105" s="94">
        <v>3743904.9050614499</v>
      </c>
      <c r="W105" s="94">
        <v>572636.43086719804</v>
      </c>
      <c r="X105" s="94">
        <v>0</v>
      </c>
      <c r="Y105" s="94">
        <v>0</v>
      </c>
      <c r="Z105" s="94">
        <v>0</v>
      </c>
      <c r="AA105" s="94">
        <v>59189.492975019297</v>
      </c>
      <c r="AB105" s="94">
        <v>0</v>
      </c>
      <c r="AC105" s="94">
        <v>123292.346730715</v>
      </c>
      <c r="AD105" s="94">
        <v>0</v>
      </c>
      <c r="AE105" s="94">
        <v>0</v>
      </c>
      <c r="AF105" s="94">
        <v>0</v>
      </c>
      <c r="AG105" s="94">
        <v>0</v>
      </c>
      <c r="AH105" s="94">
        <v>0</v>
      </c>
      <c r="AI105" s="94">
        <v>0</v>
      </c>
      <c r="AJ105" s="94">
        <v>4499023.1756343804</v>
      </c>
      <c r="AK105" s="70">
        <v>16388.817916837401</v>
      </c>
      <c r="AL105">
        <v>190.744012474941</v>
      </c>
      <c r="AM105">
        <v>87986.683412978906</v>
      </c>
      <c r="AN105">
        <v>4325.4077093299702</v>
      </c>
      <c r="AO105">
        <v>47802.551057794801</v>
      </c>
      <c r="AP105">
        <v>190.744012474941</v>
      </c>
      <c r="AQ105">
        <v>87986.683412978906</v>
      </c>
      <c r="AR105">
        <v>4643.5187751291596</v>
      </c>
      <c r="AS105">
        <v>19104.138332264502</v>
      </c>
      <c r="AT105">
        <v>0</v>
      </c>
    </row>
    <row r="106" spans="1:46" x14ac:dyDescent="0.25">
      <c r="A106" t="s">
        <v>3010</v>
      </c>
      <c r="B106">
        <v>2243</v>
      </c>
      <c r="C106" t="s">
        <v>31</v>
      </c>
      <c r="D106">
        <v>1320</v>
      </c>
      <c r="E106" t="s">
        <v>348</v>
      </c>
      <c r="F106" t="s">
        <v>2892</v>
      </c>
      <c r="G106" t="s">
        <v>2903</v>
      </c>
      <c r="H106" t="s">
        <v>2904</v>
      </c>
      <c r="I106" t="s">
        <v>2895</v>
      </c>
      <c r="J106">
        <v>2379.5187223724001</v>
      </c>
      <c r="K106">
        <v>1</v>
      </c>
      <c r="L106">
        <v>1</v>
      </c>
      <c r="M106">
        <v>1</v>
      </c>
      <c r="N106" s="94">
        <v>15414133.289689999</v>
      </c>
      <c r="O106" s="94">
        <v>6655164.21497506</v>
      </c>
      <c r="P106" s="94">
        <v>4501172.1080106199</v>
      </c>
      <c r="Q106" s="94">
        <v>741914.68672348699</v>
      </c>
      <c r="R106" s="94">
        <v>2249761.9720782302</v>
      </c>
      <c r="S106" s="94">
        <v>1068697.13476713</v>
      </c>
      <c r="T106" s="94">
        <v>20338454.780000001</v>
      </c>
      <c r="U106" s="94">
        <v>9223691.4914774504</v>
      </c>
      <c r="V106" s="94">
        <v>24503250.210524701</v>
      </c>
      <c r="W106" s="94">
        <v>4545841.9807276102</v>
      </c>
      <c r="X106" s="94">
        <v>0</v>
      </c>
      <c r="Y106" s="94">
        <v>0</v>
      </c>
      <c r="Z106" s="94">
        <v>0</v>
      </c>
      <c r="AA106" s="94">
        <v>513054.08022511197</v>
      </c>
      <c r="AB106" s="94">
        <v>0</v>
      </c>
      <c r="AC106" s="94">
        <v>1068697.13476713</v>
      </c>
      <c r="AD106" s="94">
        <v>0</v>
      </c>
      <c r="AE106" s="94">
        <v>0</v>
      </c>
      <c r="AF106" s="94">
        <v>0</v>
      </c>
      <c r="AG106" s="94">
        <v>0</v>
      </c>
      <c r="AH106" s="94">
        <v>0</v>
      </c>
      <c r="AI106" s="94">
        <v>0</v>
      </c>
      <c r="AJ106" s="94">
        <v>30630843.406244598</v>
      </c>
      <c r="AK106" s="70">
        <v>12872.7053577059</v>
      </c>
      <c r="AL106">
        <v>190.744012474941</v>
      </c>
      <c r="AM106">
        <v>87986.683412978906</v>
      </c>
      <c r="AN106">
        <v>4325.4077093299702</v>
      </c>
      <c r="AO106">
        <v>47802.551057794801</v>
      </c>
      <c r="AP106">
        <v>190.744012474941</v>
      </c>
      <c r="AQ106">
        <v>78964.723731455393</v>
      </c>
      <c r="AR106">
        <v>12524.0771950485</v>
      </c>
      <c r="AS106">
        <v>47802.551057794801</v>
      </c>
      <c r="AT106">
        <v>0</v>
      </c>
    </row>
    <row r="107" spans="1:46" x14ac:dyDescent="0.25">
      <c r="A107" t="s">
        <v>3011</v>
      </c>
      <c r="B107">
        <v>2243</v>
      </c>
      <c r="C107" t="s">
        <v>31</v>
      </c>
      <c r="D107">
        <v>1185</v>
      </c>
      <c r="E107" t="s">
        <v>349</v>
      </c>
      <c r="F107" t="s">
        <v>2892</v>
      </c>
      <c r="G107" t="s">
        <v>2911</v>
      </c>
      <c r="H107" t="s">
        <v>2894</v>
      </c>
      <c r="I107" t="s">
        <v>2895</v>
      </c>
      <c r="J107">
        <v>736.85839300645796</v>
      </c>
      <c r="K107">
        <v>2</v>
      </c>
      <c r="L107">
        <v>1</v>
      </c>
      <c r="M107">
        <v>1</v>
      </c>
      <c r="N107" s="94">
        <v>5902769.0478761597</v>
      </c>
      <c r="O107" s="94">
        <v>2417708.59612884</v>
      </c>
      <c r="P107" s="94">
        <v>1555786.28926955</v>
      </c>
      <c r="Q107" s="94">
        <v>229746.48556742899</v>
      </c>
      <c r="R107" s="94">
        <v>329072.30333086202</v>
      </c>
      <c r="S107" s="94">
        <v>330940.22162178799</v>
      </c>
      <c r="T107" s="94">
        <v>7578809.9699999997</v>
      </c>
      <c r="U107" s="94">
        <v>2856272.7521728398</v>
      </c>
      <c r="V107" s="94">
        <v>9389188.5821905006</v>
      </c>
      <c r="W107" s="94">
        <v>887018.22884717805</v>
      </c>
      <c r="X107" s="94">
        <v>0</v>
      </c>
      <c r="Y107" s="94">
        <v>0</v>
      </c>
      <c r="Z107" s="94">
        <v>0</v>
      </c>
      <c r="AA107" s="94">
        <v>158875.91113515801</v>
      </c>
      <c r="AB107" s="94">
        <v>0</v>
      </c>
      <c r="AC107" s="94">
        <v>330940.22162178799</v>
      </c>
      <c r="AD107" s="94">
        <v>0</v>
      </c>
      <c r="AE107" s="94">
        <v>0</v>
      </c>
      <c r="AF107" s="94">
        <v>0</v>
      </c>
      <c r="AG107" s="94">
        <v>0</v>
      </c>
      <c r="AH107" s="94">
        <v>0</v>
      </c>
      <c r="AI107" s="94">
        <v>0</v>
      </c>
      <c r="AJ107" s="94">
        <v>10766022.943794601</v>
      </c>
      <c r="AK107" s="70">
        <v>14610.7081713057</v>
      </c>
      <c r="AL107">
        <v>190.744012474941</v>
      </c>
      <c r="AM107">
        <v>87986.683412978906</v>
      </c>
      <c r="AN107">
        <v>4325.4077093299702</v>
      </c>
      <c r="AO107">
        <v>47802.551057794801</v>
      </c>
      <c r="AP107">
        <v>4583.8562208211697</v>
      </c>
      <c r="AQ107">
        <v>22363.4717498301</v>
      </c>
      <c r="AR107">
        <v>11682.315671521101</v>
      </c>
      <c r="AS107">
        <v>14610.7081713057</v>
      </c>
      <c r="AT107">
        <v>0</v>
      </c>
    </row>
    <row r="108" spans="1:46" x14ac:dyDescent="0.25">
      <c r="A108" t="s">
        <v>3012</v>
      </c>
      <c r="B108">
        <v>2243</v>
      </c>
      <c r="C108" t="s">
        <v>31</v>
      </c>
      <c r="D108">
        <v>1179</v>
      </c>
      <c r="E108" t="s">
        <v>350</v>
      </c>
      <c r="F108" t="s">
        <v>2892</v>
      </c>
      <c r="G108" t="s">
        <v>2893</v>
      </c>
      <c r="H108" t="s">
        <v>2894</v>
      </c>
      <c r="I108" t="s">
        <v>2895</v>
      </c>
      <c r="J108">
        <v>478.89880952377399</v>
      </c>
      <c r="K108">
        <v>5</v>
      </c>
      <c r="L108">
        <v>1</v>
      </c>
      <c r="M108">
        <v>1</v>
      </c>
      <c r="N108" s="94">
        <v>5801028.2994935196</v>
      </c>
      <c r="O108" s="94">
        <v>1573350.1526178501</v>
      </c>
      <c r="P108" s="94">
        <v>1117905.0826653901</v>
      </c>
      <c r="Q108" s="94">
        <v>149316.77439622901</v>
      </c>
      <c r="R108" s="94">
        <v>213870.583287249</v>
      </c>
      <c r="S108" s="94">
        <v>215084.58024284101</v>
      </c>
      <c r="T108" s="94">
        <v>6999122.8700000001</v>
      </c>
      <c r="U108" s="94">
        <v>1856348.0224602399</v>
      </c>
      <c r="V108" s="94">
        <v>7699401.3596131401</v>
      </c>
      <c r="W108" s="94">
        <v>1052812.94321365</v>
      </c>
      <c r="X108" s="94">
        <v>0</v>
      </c>
      <c r="Y108" s="94">
        <v>0</v>
      </c>
      <c r="Z108" s="94">
        <v>0</v>
      </c>
      <c r="AA108" s="94">
        <v>103256.589633451</v>
      </c>
      <c r="AB108" s="94">
        <v>0</v>
      </c>
      <c r="AC108" s="94">
        <v>215084.58024284101</v>
      </c>
      <c r="AD108" s="94">
        <v>0</v>
      </c>
      <c r="AE108" s="94">
        <v>0</v>
      </c>
      <c r="AF108" s="94">
        <v>0</v>
      </c>
      <c r="AG108" s="94">
        <v>0</v>
      </c>
      <c r="AH108" s="94">
        <v>0</v>
      </c>
      <c r="AI108" s="94">
        <v>0</v>
      </c>
      <c r="AJ108" s="94">
        <v>9070555.4727030806</v>
      </c>
      <c r="AK108" s="70">
        <v>18940.442724681299</v>
      </c>
      <c r="AL108">
        <v>190.744012474941</v>
      </c>
      <c r="AM108">
        <v>87986.683412978906</v>
      </c>
      <c r="AN108">
        <v>4325.4077093299702</v>
      </c>
      <c r="AO108">
        <v>47802.551057794801</v>
      </c>
      <c r="AP108">
        <v>190.744012474941</v>
      </c>
      <c r="AQ108">
        <v>87986.683412978906</v>
      </c>
      <c r="AR108">
        <v>4643.5187751291596</v>
      </c>
      <c r="AS108">
        <v>19104.138332264502</v>
      </c>
      <c r="AT108">
        <v>0</v>
      </c>
    </row>
    <row r="109" spans="1:46" x14ac:dyDescent="0.25">
      <c r="A109" t="s">
        <v>3013</v>
      </c>
      <c r="B109">
        <v>1976</v>
      </c>
      <c r="C109" t="s">
        <v>33</v>
      </c>
      <c r="D109">
        <v>1324</v>
      </c>
      <c r="E109" t="s">
        <v>351</v>
      </c>
      <c r="F109" t="s">
        <v>2892</v>
      </c>
      <c r="G109" t="s">
        <v>2893</v>
      </c>
      <c r="H109" t="s">
        <v>2894</v>
      </c>
      <c r="I109" t="s">
        <v>2895</v>
      </c>
      <c r="J109">
        <v>120.868909502161</v>
      </c>
      <c r="K109">
        <v>1</v>
      </c>
      <c r="L109">
        <v>1</v>
      </c>
      <c r="M109">
        <v>1</v>
      </c>
      <c r="N109" s="94">
        <v>1070724.3260588399</v>
      </c>
      <c r="O109" s="94">
        <v>324323.38700031402</v>
      </c>
      <c r="P109" s="94">
        <v>224569.20056857</v>
      </c>
      <c r="Q109" s="94">
        <v>42204.871861357104</v>
      </c>
      <c r="R109" s="94">
        <v>1086826.80036816</v>
      </c>
      <c r="S109" s="94">
        <v>54513.656377873303</v>
      </c>
      <c r="T109" s="94">
        <v>2104537.81</v>
      </c>
      <c r="U109" s="94">
        <v>644110.77585724299</v>
      </c>
      <c r="V109" s="94">
        <v>1674873.38699434</v>
      </c>
      <c r="W109" s="94">
        <v>1073646.2477031101</v>
      </c>
      <c r="X109" s="94">
        <v>0</v>
      </c>
      <c r="Y109" s="94">
        <v>0</v>
      </c>
      <c r="Z109" s="94">
        <v>0</v>
      </c>
      <c r="AA109" s="94">
        <v>0</v>
      </c>
      <c r="AB109" s="94">
        <v>128.95115978990401</v>
      </c>
      <c r="AC109" s="94">
        <v>54513.656377873303</v>
      </c>
      <c r="AD109" s="94">
        <v>0</v>
      </c>
      <c r="AE109" s="94">
        <v>0</v>
      </c>
      <c r="AF109" s="94">
        <v>0</v>
      </c>
      <c r="AG109" s="94">
        <v>0</v>
      </c>
      <c r="AH109" s="94">
        <v>0</v>
      </c>
      <c r="AI109" s="94">
        <v>0</v>
      </c>
      <c r="AJ109" s="94">
        <v>2803162.2422351199</v>
      </c>
      <c r="AK109" s="70">
        <v>23191.7558765184</v>
      </c>
      <c r="AL109">
        <v>190.744012474941</v>
      </c>
      <c r="AM109">
        <v>87986.683412978906</v>
      </c>
      <c r="AN109">
        <v>5780.0176663513703</v>
      </c>
      <c r="AO109">
        <v>24455.017401024001</v>
      </c>
      <c r="AP109">
        <v>190.744012474941</v>
      </c>
      <c r="AQ109">
        <v>87986.683412978906</v>
      </c>
      <c r="AR109">
        <v>5780.0176663513703</v>
      </c>
      <c r="AS109">
        <v>23191.7558765184</v>
      </c>
      <c r="AT109">
        <v>0</v>
      </c>
    </row>
    <row r="110" spans="1:46" x14ac:dyDescent="0.25">
      <c r="A110" t="s">
        <v>3014</v>
      </c>
      <c r="B110">
        <v>1976</v>
      </c>
      <c r="C110" t="s">
        <v>33</v>
      </c>
      <c r="D110">
        <v>241</v>
      </c>
      <c r="E110" t="s">
        <v>352</v>
      </c>
      <c r="F110" t="s">
        <v>2892</v>
      </c>
      <c r="G110" t="s">
        <v>2893</v>
      </c>
      <c r="H110" t="s">
        <v>2894</v>
      </c>
      <c r="I110" t="s">
        <v>2895</v>
      </c>
      <c r="J110">
        <v>520.89681236105196</v>
      </c>
      <c r="K110">
        <v>3</v>
      </c>
      <c r="L110">
        <v>1</v>
      </c>
      <c r="M110">
        <v>1</v>
      </c>
      <c r="N110" s="94">
        <v>3574393.0973457401</v>
      </c>
      <c r="O110" s="94">
        <v>1003924.98476985</v>
      </c>
      <c r="P110" s="94">
        <v>840198.8961142</v>
      </c>
      <c r="Q110" s="94">
        <v>181886.17163204</v>
      </c>
      <c r="R110" s="94">
        <v>1264496.99225602</v>
      </c>
      <c r="S110" s="94">
        <v>234932.125675149</v>
      </c>
      <c r="T110" s="94">
        <v>4089039.49</v>
      </c>
      <c r="U110" s="94">
        <v>2775860.6521178498</v>
      </c>
      <c r="V110" s="94">
        <v>5656650.3489827299</v>
      </c>
      <c r="W110" s="94">
        <v>1207694.0650462101</v>
      </c>
      <c r="X110" s="94">
        <v>0</v>
      </c>
      <c r="Y110" s="94">
        <v>0</v>
      </c>
      <c r="Z110" s="94">
        <v>0</v>
      </c>
      <c r="AA110" s="94">
        <v>0</v>
      </c>
      <c r="AB110" s="94">
        <v>555.72808889800297</v>
      </c>
      <c r="AC110" s="94">
        <v>234932.125675149</v>
      </c>
      <c r="AD110" s="94">
        <v>0</v>
      </c>
      <c r="AE110" s="94">
        <v>0</v>
      </c>
      <c r="AF110" s="94">
        <v>0</v>
      </c>
      <c r="AG110" s="94">
        <v>0</v>
      </c>
      <c r="AH110" s="94">
        <v>0</v>
      </c>
      <c r="AI110" s="94">
        <v>0</v>
      </c>
      <c r="AJ110" s="94">
        <v>7099832.2677929997</v>
      </c>
      <c r="AK110" s="70">
        <v>13630.016731359499</v>
      </c>
      <c r="AL110">
        <v>190.744012474941</v>
      </c>
      <c r="AM110">
        <v>87986.683412978906</v>
      </c>
      <c r="AN110">
        <v>5780.0176663513703</v>
      </c>
      <c r="AO110">
        <v>24455.017401024001</v>
      </c>
      <c r="AP110">
        <v>190.744012474941</v>
      </c>
      <c r="AQ110">
        <v>87986.683412978906</v>
      </c>
      <c r="AR110">
        <v>5780.0176663513703</v>
      </c>
      <c r="AS110">
        <v>23191.7558765184</v>
      </c>
      <c r="AT110">
        <v>0</v>
      </c>
    </row>
    <row r="111" spans="1:46" x14ac:dyDescent="0.25">
      <c r="A111" t="s">
        <v>3015</v>
      </c>
      <c r="B111">
        <v>1976</v>
      </c>
      <c r="C111" t="s">
        <v>33</v>
      </c>
      <c r="D111">
        <v>5309</v>
      </c>
      <c r="E111" t="s">
        <v>354</v>
      </c>
      <c r="F111" t="s">
        <v>2906</v>
      </c>
      <c r="G111" t="s">
        <v>2893</v>
      </c>
      <c r="H111" t="s">
        <v>2894</v>
      </c>
      <c r="I111" t="s">
        <v>2895</v>
      </c>
      <c r="J111">
        <v>215.74731748925899</v>
      </c>
      <c r="K111">
        <v>1</v>
      </c>
      <c r="L111">
        <v>1</v>
      </c>
      <c r="M111">
        <v>1</v>
      </c>
      <c r="N111" s="94">
        <v>320058.787215719</v>
      </c>
      <c r="O111" s="94">
        <v>137965.19630546999</v>
      </c>
      <c r="P111" s="94">
        <v>249945.996369595</v>
      </c>
      <c r="Q111" s="94">
        <v>75334.409208870202</v>
      </c>
      <c r="R111" s="94">
        <v>366413.70324931998</v>
      </c>
      <c r="S111" s="94">
        <v>97305.214206860401</v>
      </c>
      <c r="T111" s="94">
        <v>0</v>
      </c>
      <c r="U111" s="94">
        <v>1149718.09234897</v>
      </c>
      <c r="V111" s="94">
        <v>806601.09976988297</v>
      </c>
      <c r="W111" s="94">
        <v>342886.81869131199</v>
      </c>
      <c r="X111" s="94">
        <v>0</v>
      </c>
      <c r="Y111" s="94">
        <v>0</v>
      </c>
      <c r="Z111" s="94">
        <v>0</v>
      </c>
      <c r="AA111" s="94">
        <v>0</v>
      </c>
      <c r="AB111" s="94">
        <v>230.17388777966201</v>
      </c>
      <c r="AC111" s="94">
        <v>97305.214206860401</v>
      </c>
      <c r="AD111" s="94">
        <v>0</v>
      </c>
      <c r="AE111" s="94">
        <v>0</v>
      </c>
      <c r="AF111" s="94">
        <v>0</v>
      </c>
      <c r="AG111" s="94">
        <v>0</v>
      </c>
      <c r="AH111" s="94">
        <v>0</v>
      </c>
      <c r="AI111" s="94">
        <v>0</v>
      </c>
      <c r="AJ111" s="94">
        <v>1247023.30655584</v>
      </c>
      <c r="AK111" s="70">
        <v>5780.0176663513703</v>
      </c>
      <c r="AL111">
        <v>190.744012474941</v>
      </c>
      <c r="AM111">
        <v>87986.683412978906</v>
      </c>
      <c r="AN111">
        <v>5780.0176663513703</v>
      </c>
      <c r="AO111">
        <v>24455.017401024001</v>
      </c>
      <c r="AP111">
        <v>190.744012474941</v>
      </c>
      <c r="AQ111">
        <v>87986.683412978906</v>
      </c>
      <c r="AR111">
        <v>5780.0176663513703</v>
      </c>
      <c r="AS111">
        <v>23191.7558765184</v>
      </c>
      <c r="AT111">
        <v>0</v>
      </c>
    </row>
    <row r="112" spans="1:46" x14ac:dyDescent="0.25">
      <c r="A112" t="s">
        <v>3016</v>
      </c>
      <c r="B112">
        <v>1976</v>
      </c>
      <c r="C112" t="s">
        <v>33</v>
      </c>
      <c r="D112">
        <v>251</v>
      </c>
      <c r="E112" t="s">
        <v>355</v>
      </c>
      <c r="F112" t="s">
        <v>2892</v>
      </c>
      <c r="G112" t="s">
        <v>2903</v>
      </c>
      <c r="H112" t="s">
        <v>2904</v>
      </c>
      <c r="I112" t="s">
        <v>2895</v>
      </c>
      <c r="J112">
        <v>1565.8080906054199</v>
      </c>
      <c r="K112">
        <v>1</v>
      </c>
      <c r="L112">
        <v>1</v>
      </c>
      <c r="M112">
        <v>1</v>
      </c>
      <c r="N112" s="94">
        <v>9341839.0869592093</v>
      </c>
      <c r="O112" s="94">
        <v>3893223.87840334</v>
      </c>
      <c r="P112" s="94">
        <v>2678000.78938436</v>
      </c>
      <c r="Q112" s="94">
        <v>546747.13369773899</v>
      </c>
      <c r="R112" s="94">
        <v>3696251.9027404799</v>
      </c>
      <c r="S112" s="94">
        <v>706202.484630108</v>
      </c>
      <c r="T112" s="94">
        <v>11811866.85</v>
      </c>
      <c r="U112" s="94">
        <v>8344195.9411851298</v>
      </c>
      <c r="V112" s="94">
        <v>16628889.1345913</v>
      </c>
      <c r="W112" s="94">
        <v>3525503.1462026201</v>
      </c>
      <c r="X112" s="94">
        <v>0</v>
      </c>
      <c r="Y112" s="94">
        <v>0</v>
      </c>
      <c r="Z112" s="94">
        <v>0</v>
      </c>
      <c r="AA112" s="94">
        <v>0</v>
      </c>
      <c r="AB112" s="94">
        <v>1670.51039116369</v>
      </c>
      <c r="AC112" s="94">
        <v>706202.484630108</v>
      </c>
      <c r="AD112" s="94">
        <v>0</v>
      </c>
      <c r="AE112" s="94">
        <v>0</v>
      </c>
      <c r="AF112" s="94">
        <v>0</v>
      </c>
      <c r="AG112" s="94">
        <v>0</v>
      </c>
      <c r="AH112" s="94">
        <v>0</v>
      </c>
      <c r="AI112" s="94">
        <v>0</v>
      </c>
      <c r="AJ112" s="94">
        <v>20862265.275815301</v>
      </c>
      <c r="AK112" s="70">
        <v>13323.641256540501</v>
      </c>
      <c r="AL112">
        <v>190.744012474941</v>
      </c>
      <c r="AM112">
        <v>87986.683412978906</v>
      </c>
      <c r="AN112">
        <v>5780.0176663513703</v>
      </c>
      <c r="AO112">
        <v>24455.017401024001</v>
      </c>
      <c r="AP112">
        <v>190.744012474941</v>
      </c>
      <c r="AQ112">
        <v>78964.723731455393</v>
      </c>
      <c r="AR112">
        <v>12786.5454957658</v>
      </c>
      <c r="AS112">
        <v>24455.017401024001</v>
      </c>
      <c r="AT112">
        <v>0</v>
      </c>
    </row>
    <row r="113" spans="1:46" x14ac:dyDescent="0.25">
      <c r="A113" t="s">
        <v>3017</v>
      </c>
      <c r="B113">
        <v>1976</v>
      </c>
      <c r="C113" t="s">
        <v>33</v>
      </c>
      <c r="D113">
        <v>1976</v>
      </c>
      <c r="E113" t="s">
        <v>33</v>
      </c>
      <c r="F113" t="s">
        <v>1871</v>
      </c>
      <c r="G113" t="s">
        <v>1871</v>
      </c>
      <c r="H113" t="s">
        <v>2899</v>
      </c>
      <c r="I113" t="s">
        <v>2895</v>
      </c>
      <c r="J113">
        <v>1778.01245908595</v>
      </c>
      <c r="K113">
        <v>1</v>
      </c>
      <c r="L113">
        <v>1</v>
      </c>
      <c r="M113">
        <v>1</v>
      </c>
      <c r="N113" s="94">
        <v>2637662.0480475598</v>
      </c>
      <c r="O113" s="94">
        <v>1136996.0044280801</v>
      </c>
      <c r="P113" s="94">
        <v>2059849.9245114201</v>
      </c>
      <c r="Q113" s="94">
        <v>620844.41989837796</v>
      </c>
      <c r="R113" s="94">
        <v>3019681.2509130999</v>
      </c>
      <c r="S113" s="94">
        <v>801909.77671107196</v>
      </c>
      <c r="T113" s="94">
        <v>0</v>
      </c>
      <c r="U113" s="94">
        <v>9475033.6477985308</v>
      </c>
      <c r="V113" s="94">
        <v>6647344.7808901602</v>
      </c>
      <c r="W113" s="94">
        <v>2825791.9624880101</v>
      </c>
      <c r="X113" s="94">
        <v>0</v>
      </c>
      <c r="Y113" s="94">
        <v>0</v>
      </c>
      <c r="Z113" s="94">
        <v>0</v>
      </c>
      <c r="AA113" s="94">
        <v>0</v>
      </c>
      <c r="AB113" s="94">
        <v>1896.9044203706701</v>
      </c>
      <c r="AC113" s="94">
        <v>801909.77671107196</v>
      </c>
      <c r="AD113" s="94">
        <v>0</v>
      </c>
      <c r="AE113" s="94">
        <v>0</v>
      </c>
      <c r="AF113" s="94">
        <v>0</v>
      </c>
      <c r="AG113" s="94">
        <v>0</v>
      </c>
      <c r="AH113" s="94">
        <v>0</v>
      </c>
      <c r="AI113" s="94">
        <v>0</v>
      </c>
      <c r="AJ113" s="94">
        <v>10276943.4245096</v>
      </c>
      <c r="AK113" s="70">
        <v>5780.0176663513703</v>
      </c>
      <c r="AL113">
        <v>190.744012474941</v>
      </c>
      <c r="AM113">
        <v>87986.683412978906</v>
      </c>
      <c r="AN113">
        <v>5780.0176663513703</v>
      </c>
      <c r="AO113">
        <v>24455.017401024001</v>
      </c>
      <c r="AP113">
        <v>682.10272323868298</v>
      </c>
      <c r="AQ113">
        <v>37523.222275875101</v>
      </c>
      <c r="AR113">
        <v>5780.0176663513703</v>
      </c>
      <c r="AS113">
        <v>5780.0176663513703</v>
      </c>
      <c r="AT113">
        <v>0</v>
      </c>
    </row>
    <row r="114" spans="1:46" x14ac:dyDescent="0.25">
      <c r="A114" t="s">
        <v>3018</v>
      </c>
      <c r="B114">
        <v>1976</v>
      </c>
      <c r="C114" t="s">
        <v>33</v>
      </c>
      <c r="D114">
        <v>250</v>
      </c>
      <c r="E114" t="s">
        <v>356</v>
      </c>
      <c r="F114" t="s">
        <v>2892</v>
      </c>
      <c r="G114" t="s">
        <v>2893</v>
      </c>
      <c r="H114" t="s">
        <v>2894</v>
      </c>
      <c r="I114" t="s">
        <v>2895</v>
      </c>
      <c r="J114">
        <v>375.35255090374</v>
      </c>
      <c r="K114">
        <v>1</v>
      </c>
      <c r="L114">
        <v>1</v>
      </c>
      <c r="M114">
        <v>1</v>
      </c>
      <c r="N114" s="94">
        <v>3071362.51638149</v>
      </c>
      <c r="O114" s="94">
        <v>821458.38643920899</v>
      </c>
      <c r="P114" s="94">
        <v>632891.85817900102</v>
      </c>
      <c r="Q114" s="94">
        <v>131065.18772259299</v>
      </c>
      <c r="R114" s="94">
        <v>751427.33406332496</v>
      </c>
      <c r="S114" s="94">
        <v>169289.52254805301</v>
      </c>
      <c r="T114" s="94">
        <v>3407950.43</v>
      </c>
      <c r="U114" s="94">
        <v>2000254.8527856099</v>
      </c>
      <c r="V114" s="94">
        <v>4697309.0657692999</v>
      </c>
      <c r="W114" s="94">
        <v>710495.765428151</v>
      </c>
      <c r="X114" s="94">
        <v>0</v>
      </c>
      <c r="Y114" s="94">
        <v>0</v>
      </c>
      <c r="Z114" s="94">
        <v>0</v>
      </c>
      <c r="AA114" s="94">
        <v>0</v>
      </c>
      <c r="AB114" s="94">
        <v>400.45158815858099</v>
      </c>
      <c r="AC114" s="94">
        <v>169289.52254805301</v>
      </c>
      <c r="AD114" s="94">
        <v>0</v>
      </c>
      <c r="AE114" s="94">
        <v>0</v>
      </c>
      <c r="AF114" s="94">
        <v>0</v>
      </c>
      <c r="AG114" s="94">
        <v>0</v>
      </c>
      <c r="AH114" s="94">
        <v>0</v>
      </c>
      <c r="AI114" s="94">
        <v>0</v>
      </c>
      <c r="AJ114" s="94">
        <v>5577494.8053336702</v>
      </c>
      <c r="AK114" s="70">
        <v>14859.349675137901</v>
      </c>
      <c r="AL114">
        <v>190.744012474941</v>
      </c>
      <c r="AM114">
        <v>87986.683412978906</v>
      </c>
      <c r="AN114">
        <v>5780.0176663513703</v>
      </c>
      <c r="AO114">
        <v>24455.017401024001</v>
      </c>
      <c r="AP114">
        <v>190.744012474941</v>
      </c>
      <c r="AQ114">
        <v>87986.683412978906</v>
      </c>
      <c r="AR114">
        <v>5780.0176663513703</v>
      </c>
      <c r="AS114">
        <v>23191.7558765184</v>
      </c>
      <c r="AT114">
        <v>0</v>
      </c>
    </row>
    <row r="115" spans="1:46" x14ac:dyDescent="0.25">
      <c r="A115" t="s">
        <v>3019</v>
      </c>
      <c r="B115">
        <v>1976</v>
      </c>
      <c r="C115" t="s">
        <v>33</v>
      </c>
      <c r="D115">
        <v>242</v>
      </c>
      <c r="E115" t="s">
        <v>357</v>
      </c>
      <c r="F115" t="s">
        <v>2892</v>
      </c>
      <c r="G115" t="s">
        <v>2911</v>
      </c>
      <c r="H115" t="s">
        <v>2894</v>
      </c>
      <c r="I115" t="s">
        <v>2895</v>
      </c>
      <c r="J115">
        <v>681.70178883352696</v>
      </c>
      <c r="K115">
        <v>1</v>
      </c>
      <c r="L115">
        <v>1</v>
      </c>
      <c r="M115">
        <v>1</v>
      </c>
      <c r="N115" s="94">
        <v>4511157.9522239501</v>
      </c>
      <c r="O115" s="94">
        <v>1621758.06159908</v>
      </c>
      <c r="P115" s="94">
        <v>1156537.4154322301</v>
      </c>
      <c r="Q115" s="94">
        <v>238035.875097082</v>
      </c>
      <c r="R115" s="94">
        <v>1208353.4525029601</v>
      </c>
      <c r="S115" s="94">
        <v>307457.53578580898</v>
      </c>
      <c r="T115" s="94">
        <v>5103051.91</v>
      </c>
      <c r="U115" s="94">
        <v>3632790.8468553098</v>
      </c>
      <c r="V115" s="94">
        <v>7601100.45985894</v>
      </c>
      <c r="W115" s="94">
        <v>1134015.0112397301</v>
      </c>
      <c r="X115" s="94">
        <v>0</v>
      </c>
      <c r="Y115" s="94">
        <v>0</v>
      </c>
      <c r="Z115" s="94">
        <v>0</v>
      </c>
      <c r="AA115" s="94">
        <v>0</v>
      </c>
      <c r="AB115" s="94">
        <v>727.28575663507399</v>
      </c>
      <c r="AC115" s="94">
        <v>307457.53578580898</v>
      </c>
      <c r="AD115" s="94">
        <v>0</v>
      </c>
      <c r="AE115" s="94">
        <v>0</v>
      </c>
      <c r="AF115" s="94">
        <v>0</v>
      </c>
      <c r="AG115" s="94">
        <v>0</v>
      </c>
      <c r="AH115" s="94">
        <v>0</v>
      </c>
      <c r="AI115" s="94">
        <v>0</v>
      </c>
      <c r="AJ115" s="94">
        <v>9043300.2926411107</v>
      </c>
      <c r="AK115" s="70">
        <v>13265.771691923101</v>
      </c>
      <c r="AL115">
        <v>190.744012474941</v>
      </c>
      <c r="AM115">
        <v>87986.683412978906</v>
      </c>
      <c r="AN115">
        <v>5780.0176663513703</v>
      </c>
      <c r="AO115">
        <v>24455.017401024001</v>
      </c>
      <c r="AP115">
        <v>4583.8562208211697</v>
      </c>
      <c r="AQ115">
        <v>22363.4717498301</v>
      </c>
      <c r="AR115">
        <v>12637.8594385911</v>
      </c>
      <c r="AS115">
        <v>15919.400199747801</v>
      </c>
      <c r="AT115">
        <v>0</v>
      </c>
    </row>
    <row r="116" spans="1:46" x14ac:dyDescent="0.25">
      <c r="A116" t="s">
        <v>3020</v>
      </c>
      <c r="B116">
        <v>1976</v>
      </c>
      <c r="C116" t="s">
        <v>33</v>
      </c>
      <c r="D116">
        <v>5384</v>
      </c>
      <c r="E116" t="s">
        <v>358</v>
      </c>
      <c r="F116" t="s">
        <v>2906</v>
      </c>
      <c r="G116" t="s">
        <v>2893</v>
      </c>
      <c r="H116" t="s">
        <v>2894</v>
      </c>
      <c r="I116" t="s">
        <v>2895</v>
      </c>
      <c r="J116">
        <v>158.28070175436801</v>
      </c>
      <c r="K116">
        <v>1</v>
      </c>
      <c r="L116">
        <v>1</v>
      </c>
      <c r="M116">
        <v>1</v>
      </c>
      <c r="N116" s="94">
        <v>234807.69092611299</v>
      </c>
      <c r="O116" s="94">
        <v>101216.684142532</v>
      </c>
      <c r="P116" s="94">
        <v>183370.19512673101</v>
      </c>
      <c r="Q116" s="94">
        <v>55268.280016618599</v>
      </c>
      <c r="R116" s="94">
        <v>268815.47709443199</v>
      </c>
      <c r="S116" s="94">
        <v>71386.9250763116</v>
      </c>
      <c r="T116" s="94">
        <v>0</v>
      </c>
      <c r="U116" s="94">
        <v>843478.32730642799</v>
      </c>
      <c r="V116" s="94">
        <v>591754.23172423895</v>
      </c>
      <c r="W116" s="94">
        <v>251555.23098212099</v>
      </c>
      <c r="X116" s="94">
        <v>0</v>
      </c>
      <c r="Y116" s="94">
        <v>0</v>
      </c>
      <c r="Z116" s="94">
        <v>0</v>
      </c>
      <c r="AA116" s="94">
        <v>0</v>
      </c>
      <c r="AB116" s="94">
        <v>168.86460006674201</v>
      </c>
      <c r="AC116" s="94">
        <v>71386.9250763116</v>
      </c>
      <c r="AD116" s="94">
        <v>0</v>
      </c>
      <c r="AE116" s="94">
        <v>0</v>
      </c>
      <c r="AF116" s="94">
        <v>0</v>
      </c>
      <c r="AG116" s="94">
        <v>0</v>
      </c>
      <c r="AH116" s="94">
        <v>0</v>
      </c>
      <c r="AI116" s="94">
        <v>0</v>
      </c>
      <c r="AJ116" s="94">
        <v>914865.25238273898</v>
      </c>
      <c r="AK116" s="70">
        <v>5780.0176663513703</v>
      </c>
      <c r="AL116">
        <v>190.744012474941</v>
      </c>
      <c r="AM116">
        <v>87986.683412978906</v>
      </c>
      <c r="AN116">
        <v>5780.0176663513703</v>
      </c>
      <c r="AO116">
        <v>24455.017401024001</v>
      </c>
      <c r="AP116">
        <v>190.744012474941</v>
      </c>
      <c r="AQ116">
        <v>87986.683412978906</v>
      </c>
      <c r="AR116">
        <v>5780.0176663513703</v>
      </c>
      <c r="AS116">
        <v>23191.7558765184</v>
      </c>
      <c r="AT116">
        <v>0</v>
      </c>
    </row>
    <row r="117" spans="1:46" x14ac:dyDescent="0.25">
      <c r="A117" t="s">
        <v>3021</v>
      </c>
      <c r="B117">
        <v>1976</v>
      </c>
      <c r="C117" t="s">
        <v>33</v>
      </c>
      <c r="D117">
        <v>1308</v>
      </c>
      <c r="E117" t="s">
        <v>359</v>
      </c>
      <c r="F117" t="s">
        <v>2892</v>
      </c>
      <c r="G117" t="s">
        <v>2893</v>
      </c>
      <c r="H117" t="s">
        <v>2894</v>
      </c>
      <c r="I117" t="s">
        <v>2895</v>
      </c>
      <c r="J117">
        <v>420.33870309815501</v>
      </c>
      <c r="K117">
        <v>1</v>
      </c>
      <c r="L117">
        <v>1</v>
      </c>
      <c r="M117">
        <v>1</v>
      </c>
      <c r="N117" s="94">
        <v>3595199.1214295998</v>
      </c>
      <c r="O117" s="94">
        <v>902848.90374076995</v>
      </c>
      <c r="P117" s="94">
        <v>701810.67454076395</v>
      </c>
      <c r="Q117" s="94">
        <v>146773.40248783701</v>
      </c>
      <c r="R117" s="94">
        <v>1023974.1585471201</v>
      </c>
      <c r="S117" s="94">
        <v>189578.93901246801</v>
      </c>
      <c r="T117" s="94">
        <v>4130620.07</v>
      </c>
      <c r="U117" s="94">
        <v>2239986.1907460899</v>
      </c>
      <c r="V117" s="94">
        <v>5392020.8897099197</v>
      </c>
      <c r="W117" s="94">
        <v>978136.92516624299</v>
      </c>
      <c r="X117" s="94">
        <v>0</v>
      </c>
      <c r="Y117" s="94">
        <v>0</v>
      </c>
      <c r="Z117" s="94">
        <v>0</v>
      </c>
      <c r="AA117" s="94">
        <v>0</v>
      </c>
      <c r="AB117" s="94">
        <v>448.44586992920699</v>
      </c>
      <c r="AC117" s="94">
        <v>189578.93901246801</v>
      </c>
      <c r="AD117" s="94">
        <v>0</v>
      </c>
      <c r="AE117" s="94">
        <v>0</v>
      </c>
      <c r="AF117" s="94">
        <v>0</v>
      </c>
      <c r="AG117" s="94">
        <v>0</v>
      </c>
      <c r="AH117" s="94">
        <v>0</v>
      </c>
      <c r="AI117" s="94">
        <v>0</v>
      </c>
      <c r="AJ117" s="94">
        <v>6560185.1997585604</v>
      </c>
      <c r="AK117" s="70">
        <v>15606.902603557401</v>
      </c>
      <c r="AL117">
        <v>190.744012474941</v>
      </c>
      <c r="AM117">
        <v>87986.683412978906</v>
      </c>
      <c r="AN117">
        <v>5780.0176663513703</v>
      </c>
      <c r="AO117">
        <v>24455.017401024001</v>
      </c>
      <c r="AP117">
        <v>190.744012474941</v>
      </c>
      <c r="AQ117">
        <v>87986.683412978906</v>
      </c>
      <c r="AR117">
        <v>5780.0176663513703</v>
      </c>
      <c r="AS117">
        <v>23191.7558765184</v>
      </c>
      <c r="AT117">
        <v>0</v>
      </c>
    </row>
    <row r="118" spans="1:46" x14ac:dyDescent="0.25">
      <c r="A118" t="s">
        <v>3022</v>
      </c>
      <c r="B118">
        <v>1976</v>
      </c>
      <c r="C118" t="s">
        <v>33</v>
      </c>
      <c r="D118">
        <v>4129</v>
      </c>
      <c r="E118" t="s">
        <v>360</v>
      </c>
      <c r="F118" t="s">
        <v>2892</v>
      </c>
      <c r="G118" t="s">
        <v>2893</v>
      </c>
      <c r="H118" t="s">
        <v>2894</v>
      </c>
      <c r="I118" t="s">
        <v>2895</v>
      </c>
      <c r="J118">
        <v>169.615091009894</v>
      </c>
      <c r="K118">
        <v>1</v>
      </c>
      <c r="L118">
        <v>1</v>
      </c>
      <c r="M118">
        <v>1</v>
      </c>
      <c r="N118" s="94">
        <v>1283381.32349333</v>
      </c>
      <c r="O118" s="94">
        <v>479472.27219194901</v>
      </c>
      <c r="P118" s="94">
        <v>394631.24845165003</v>
      </c>
      <c r="Q118" s="94">
        <v>59226.009494997699</v>
      </c>
      <c r="R118" s="94">
        <v>486380.42750587402</v>
      </c>
      <c r="S118" s="94">
        <v>76498.901379181902</v>
      </c>
      <c r="T118" s="94">
        <v>1799211.96</v>
      </c>
      <c r="U118" s="94">
        <v>903879.32113780302</v>
      </c>
      <c r="V118" s="94">
        <v>2235026.1390618798</v>
      </c>
      <c r="W118" s="94">
        <v>467884.18517978099</v>
      </c>
      <c r="X118" s="94">
        <v>0</v>
      </c>
      <c r="Y118" s="94">
        <v>0</v>
      </c>
      <c r="Z118" s="94">
        <v>0</v>
      </c>
      <c r="AA118" s="94">
        <v>0</v>
      </c>
      <c r="AB118" s="94">
        <v>180.95689614213799</v>
      </c>
      <c r="AC118" s="94">
        <v>76498.901379181902</v>
      </c>
      <c r="AD118" s="94">
        <v>0</v>
      </c>
      <c r="AE118" s="94">
        <v>0</v>
      </c>
      <c r="AF118" s="94">
        <v>0</v>
      </c>
      <c r="AG118" s="94">
        <v>0</v>
      </c>
      <c r="AH118" s="94">
        <v>0</v>
      </c>
      <c r="AI118" s="94">
        <v>0</v>
      </c>
      <c r="AJ118" s="94">
        <v>2779590.18251698</v>
      </c>
      <c r="AK118" s="70">
        <v>16387.634885358399</v>
      </c>
      <c r="AL118">
        <v>190.744012474941</v>
      </c>
      <c r="AM118">
        <v>87986.683412978906</v>
      </c>
      <c r="AN118">
        <v>5780.0176663513703</v>
      </c>
      <c r="AO118">
        <v>24455.017401024001</v>
      </c>
      <c r="AP118">
        <v>190.744012474941</v>
      </c>
      <c r="AQ118">
        <v>87986.683412978906</v>
      </c>
      <c r="AR118">
        <v>5780.0176663513703</v>
      </c>
      <c r="AS118">
        <v>23191.7558765184</v>
      </c>
      <c r="AT118">
        <v>0</v>
      </c>
    </row>
    <row r="119" spans="1:46" x14ac:dyDescent="0.25">
      <c r="A119" t="s">
        <v>3023</v>
      </c>
      <c r="B119">
        <v>1976</v>
      </c>
      <c r="C119" t="s">
        <v>33</v>
      </c>
      <c r="D119">
        <v>1309</v>
      </c>
      <c r="E119" t="s">
        <v>361</v>
      </c>
      <c r="F119" t="s">
        <v>2892</v>
      </c>
      <c r="G119" t="s">
        <v>2911</v>
      </c>
      <c r="H119" t="s">
        <v>2904</v>
      </c>
      <c r="I119" t="s">
        <v>2895</v>
      </c>
      <c r="J119">
        <v>726.11810470128603</v>
      </c>
      <c r="K119">
        <v>1</v>
      </c>
      <c r="L119">
        <v>1</v>
      </c>
      <c r="M119">
        <v>1</v>
      </c>
      <c r="N119" s="94">
        <v>4529359.3113102103</v>
      </c>
      <c r="O119" s="94">
        <v>1620871.11233903</v>
      </c>
      <c r="P119" s="94">
        <v>1186601.32920152</v>
      </c>
      <c r="Q119" s="94">
        <v>253545.115045332</v>
      </c>
      <c r="R119" s="94">
        <v>1258711.7274513</v>
      </c>
      <c r="S119" s="94">
        <v>327489.94768361701</v>
      </c>
      <c r="T119" s="94">
        <v>4979603.07</v>
      </c>
      <c r="U119" s="94">
        <v>3869485.5253473902</v>
      </c>
      <c r="V119" s="94">
        <v>7668784.1621072199</v>
      </c>
      <c r="W119" s="94">
        <v>1179529.7611418599</v>
      </c>
      <c r="X119" s="94">
        <v>0</v>
      </c>
      <c r="Y119" s="94">
        <v>0</v>
      </c>
      <c r="Z119" s="94">
        <v>0</v>
      </c>
      <c r="AA119" s="94">
        <v>0</v>
      </c>
      <c r="AB119" s="94">
        <v>774.67209831990499</v>
      </c>
      <c r="AC119" s="94">
        <v>327489.94768361701</v>
      </c>
      <c r="AD119" s="94">
        <v>0</v>
      </c>
      <c r="AE119" s="94">
        <v>0</v>
      </c>
      <c r="AF119" s="94">
        <v>0</v>
      </c>
      <c r="AG119" s="94">
        <v>0</v>
      </c>
      <c r="AH119" s="94">
        <v>0</v>
      </c>
      <c r="AI119" s="94">
        <v>0</v>
      </c>
      <c r="AJ119" s="94">
        <v>9176578.5430310108</v>
      </c>
      <c r="AK119" s="70">
        <v>12637.8594385911</v>
      </c>
      <c r="AL119">
        <v>190.744012474941</v>
      </c>
      <c r="AM119">
        <v>87986.683412978906</v>
      </c>
      <c r="AN119">
        <v>5780.0176663513703</v>
      </c>
      <c r="AO119">
        <v>24455.017401024001</v>
      </c>
      <c r="AP119">
        <v>4583.8562208211697</v>
      </c>
      <c r="AQ119">
        <v>22363.4717498301</v>
      </c>
      <c r="AR119">
        <v>12637.8594385911</v>
      </c>
      <c r="AS119">
        <v>15919.400199747801</v>
      </c>
      <c r="AT119">
        <v>0</v>
      </c>
    </row>
    <row r="120" spans="1:46" x14ac:dyDescent="0.25">
      <c r="A120" t="s">
        <v>3024</v>
      </c>
      <c r="B120">
        <v>1976</v>
      </c>
      <c r="C120" t="s">
        <v>33</v>
      </c>
      <c r="D120">
        <v>3218</v>
      </c>
      <c r="E120" t="s">
        <v>362</v>
      </c>
      <c r="F120" t="s">
        <v>2892</v>
      </c>
      <c r="G120" t="s">
        <v>2893</v>
      </c>
      <c r="H120" t="s">
        <v>2894</v>
      </c>
      <c r="I120" t="s">
        <v>2895</v>
      </c>
      <c r="J120">
        <v>455.537973987496</v>
      </c>
      <c r="K120">
        <v>1</v>
      </c>
      <c r="L120">
        <v>1</v>
      </c>
      <c r="M120">
        <v>1</v>
      </c>
      <c r="N120" s="94">
        <v>3255570.04503957</v>
      </c>
      <c r="O120" s="94">
        <v>836181.94693388499</v>
      </c>
      <c r="P120" s="94">
        <v>769068.72511313902</v>
      </c>
      <c r="Q120" s="94">
        <v>159064.24488574301</v>
      </c>
      <c r="R120" s="94">
        <v>917129.79734308796</v>
      </c>
      <c r="S120" s="94">
        <v>205454.32802620699</v>
      </c>
      <c r="T120" s="94">
        <v>3509451.55</v>
      </c>
      <c r="U120" s="94">
        <v>2427563.2093154299</v>
      </c>
      <c r="V120" s="94">
        <v>5069074.6181997797</v>
      </c>
      <c r="W120" s="94">
        <v>867454.14227346506</v>
      </c>
      <c r="X120" s="94">
        <v>0</v>
      </c>
      <c r="Y120" s="94">
        <v>0</v>
      </c>
      <c r="Z120" s="94">
        <v>0</v>
      </c>
      <c r="AA120" s="94">
        <v>0</v>
      </c>
      <c r="AB120" s="94">
        <v>485.99884218348501</v>
      </c>
      <c r="AC120" s="94">
        <v>205454.32802620699</v>
      </c>
      <c r="AD120" s="94">
        <v>0</v>
      </c>
      <c r="AE120" s="94">
        <v>0</v>
      </c>
      <c r="AF120" s="94">
        <v>0</v>
      </c>
      <c r="AG120" s="94">
        <v>0</v>
      </c>
      <c r="AH120" s="94">
        <v>0</v>
      </c>
      <c r="AI120" s="94">
        <v>0</v>
      </c>
      <c r="AJ120" s="94">
        <v>6142469.0873416401</v>
      </c>
      <c r="AK120" s="70">
        <v>13483.989125153001</v>
      </c>
      <c r="AL120">
        <v>190.744012474941</v>
      </c>
      <c r="AM120">
        <v>87986.683412978906</v>
      </c>
      <c r="AN120">
        <v>5780.0176663513703</v>
      </c>
      <c r="AO120">
        <v>24455.017401024001</v>
      </c>
      <c r="AP120">
        <v>190.744012474941</v>
      </c>
      <c r="AQ120">
        <v>87986.683412978906</v>
      </c>
      <c r="AR120">
        <v>5780.0176663513703</v>
      </c>
      <c r="AS120">
        <v>23191.7558765184</v>
      </c>
      <c r="AT120">
        <v>0</v>
      </c>
    </row>
    <row r="121" spans="1:46" x14ac:dyDescent="0.25">
      <c r="A121" t="s">
        <v>3025</v>
      </c>
      <c r="B121">
        <v>1976</v>
      </c>
      <c r="C121" t="s">
        <v>33</v>
      </c>
      <c r="D121">
        <v>3219</v>
      </c>
      <c r="E121" t="s">
        <v>363</v>
      </c>
      <c r="F121" t="s">
        <v>2892</v>
      </c>
      <c r="G121" t="s">
        <v>2893</v>
      </c>
      <c r="H121" t="s">
        <v>2894</v>
      </c>
      <c r="I121" t="s">
        <v>2895</v>
      </c>
      <c r="J121">
        <v>340.931194200341</v>
      </c>
      <c r="K121">
        <v>1</v>
      </c>
      <c r="L121">
        <v>1</v>
      </c>
      <c r="M121">
        <v>1</v>
      </c>
      <c r="N121" s="94">
        <v>2615213.33996318</v>
      </c>
      <c r="O121" s="94">
        <v>621261.28057080705</v>
      </c>
      <c r="P121" s="94">
        <v>624802.41103113</v>
      </c>
      <c r="Q121" s="94">
        <v>119045.976537975</v>
      </c>
      <c r="R121" s="94">
        <v>692977.13310850598</v>
      </c>
      <c r="S121" s="94">
        <v>153764.984276648</v>
      </c>
      <c r="T121" s="94">
        <v>2856476.8</v>
      </c>
      <c r="U121" s="94">
        <v>1816823.3412116</v>
      </c>
      <c r="V121" s="94">
        <v>4017137.2567443801</v>
      </c>
      <c r="W121" s="94">
        <v>655799.15591963695</v>
      </c>
      <c r="X121" s="94">
        <v>0</v>
      </c>
      <c r="Y121" s="94">
        <v>0</v>
      </c>
      <c r="Z121" s="94">
        <v>0</v>
      </c>
      <c r="AA121" s="94">
        <v>0</v>
      </c>
      <c r="AB121" s="94">
        <v>363.72854757910198</v>
      </c>
      <c r="AC121" s="94">
        <v>153764.984276648</v>
      </c>
      <c r="AD121" s="94">
        <v>0</v>
      </c>
      <c r="AE121" s="94">
        <v>0</v>
      </c>
      <c r="AF121" s="94">
        <v>0</v>
      </c>
      <c r="AG121" s="94">
        <v>0</v>
      </c>
      <c r="AH121" s="94">
        <v>0</v>
      </c>
      <c r="AI121" s="94">
        <v>0</v>
      </c>
      <c r="AJ121" s="94">
        <v>4827065.1254882403</v>
      </c>
      <c r="AK121" s="70">
        <v>14158.4730514619</v>
      </c>
      <c r="AL121">
        <v>190.744012474941</v>
      </c>
      <c r="AM121">
        <v>87986.683412978906</v>
      </c>
      <c r="AN121">
        <v>5780.0176663513703</v>
      </c>
      <c r="AO121">
        <v>24455.017401024001</v>
      </c>
      <c r="AP121">
        <v>190.744012474941</v>
      </c>
      <c r="AQ121">
        <v>87986.683412978906</v>
      </c>
      <c r="AR121">
        <v>5780.0176663513703</v>
      </c>
      <c r="AS121">
        <v>23191.7558765184</v>
      </c>
      <c r="AT121">
        <v>0</v>
      </c>
    </row>
    <row r="122" spans="1:46" x14ac:dyDescent="0.25">
      <c r="A122" t="s">
        <v>3026</v>
      </c>
      <c r="B122">
        <v>1976</v>
      </c>
      <c r="C122" t="s">
        <v>33</v>
      </c>
      <c r="D122">
        <v>246</v>
      </c>
      <c r="E122" t="s">
        <v>366</v>
      </c>
      <c r="F122" t="s">
        <v>2892</v>
      </c>
      <c r="G122" t="s">
        <v>2893</v>
      </c>
      <c r="H122" t="s">
        <v>2894</v>
      </c>
      <c r="I122" t="s">
        <v>2895</v>
      </c>
      <c r="J122">
        <v>384.44977685037298</v>
      </c>
      <c r="K122">
        <v>1</v>
      </c>
      <c r="L122">
        <v>1</v>
      </c>
      <c r="M122">
        <v>1</v>
      </c>
      <c r="N122" s="94">
        <v>2965307.5016338299</v>
      </c>
      <c r="O122" s="94">
        <v>835078.15261047601</v>
      </c>
      <c r="P122" s="94">
        <v>644482.92951195699</v>
      </c>
      <c r="Q122" s="94">
        <v>134241.74699621301</v>
      </c>
      <c r="R122" s="94">
        <v>899527.45598147798</v>
      </c>
      <c r="S122" s="94">
        <v>173392.50528603999</v>
      </c>
      <c r="T122" s="94">
        <v>3429903.79</v>
      </c>
      <c r="U122" s="94">
        <v>2048733.99673396</v>
      </c>
      <c r="V122" s="94">
        <v>4620623.7795533603</v>
      </c>
      <c r="W122" s="94">
        <v>857603.85005409003</v>
      </c>
      <c r="X122" s="94">
        <v>0</v>
      </c>
      <c r="Y122" s="94">
        <v>0</v>
      </c>
      <c r="Z122" s="94">
        <v>0</v>
      </c>
      <c r="AA122" s="94">
        <v>0</v>
      </c>
      <c r="AB122" s="94">
        <v>410.15712651017998</v>
      </c>
      <c r="AC122" s="94">
        <v>173392.50528603999</v>
      </c>
      <c r="AD122" s="94">
        <v>0</v>
      </c>
      <c r="AE122" s="94">
        <v>0</v>
      </c>
      <c r="AF122" s="94">
        <v>0</v>
      </c>
      <c r="AG122" s="94">
        <v>0</v>
      </c>
      <c r="AH122" s="94">
        <v>0</v>
      </c>
      <c r="AI122" s="94">
        <v>0</v>
      </c>
      <c r="AJ122" s="94">
        <v>5652030.2920199903</v>
      </c>
      <c r="AK122" s="70">
        <v>14701.608980826</v>
      </c>
      <c r="AL122">
        <v>190.744012474941</v>
      </c>
      <c r="AM122">
        <v>87986.683412978906</v>
      </c>
      <c r="AN122">
        <v>5780.0176663513703</v>
      </c>
      <c r="AO122">
        <v>24455.017401024001</v>
      </c>
      <c r="AP122">
        <v>190.744012474941</v>
      </c>
      <c r="AQ122">
        <v>87986.683412978906</v>
      </c>
      <c r="AR122">
        <v>5780.0176663513703</v>
      </c>
      <c r="AS122">
        <v>23191.7558765184</v>
      </c>
      <c r="AT122">
        <v>0</v>
      </c>
    </row>
    <row r="123" spans="1:46" x14ac:dyDescent="0.25">
      <c r="A123" t="s">
        <v>3027</v>
      </c>
      <c r="B123">
        <v>1976</v>
      </c>
      <c r="C123" t="s">
        <v>33</v>
      </c>
      <c r="D123">
        <v>245</v>
      </c>
      <c r="E123" t="s">
        <v>368</v>
      </c>
      <c r="F123" t="s">
        <v>2892</v>
      </c>
      <c r="G123" t="s">
        <v>2893</v>
      </c>
      <c r="H123" t="s">
        <v>2894</v>
      </c>
      <c r="I123" t="s">
        <v>2895</v>
      </c>
      <c r="J123">
        <v>284.33767685970503</v>
      </c>
      <c r="K123">
        <v>1</v>
      </c>
      <c r="L123">
        <v>1</v>
      </c>
      <c r="M123">
        <v>1</v>
      </c>
      <c r="N123" s="94">
        <v>2015510.15559783</v>
      </c>
      <c r="O123" s="94">
        <v>636586.36373380595</v>
      </c>
      <c r="P123" s="94">
        <v>557785.425322116</v>
      </c>
      <c r="Q123" s="94">
        <v>99284.714875377002</v>
      </c>
      <c r="R123" s="94">
        <v>908823.42056256498</v>
      </c>
      <c r="S123" s="94">
        <v>128240.47536670799</v>
      </c>
      <c r="T123" s="94">
        <v>2702753.76</v>
      </c>
      <c r="U123" s="94">
        <v>1515236.3200916899</v>
      </c>
      <c r="V123" s="94">
        <v>3339869.85745314</v>
      </c>
      <c r="W123" s="94">
        <v>877816.87189804402</v>
      </c>
      <c r="X123" s="94">
        <v>0</v>
      </c>
      <c r="Y123" s="94">
        <v>0</v>
      </c>
      <c r="Z123" s="94">
        <v>0</v>
      </c>
      <c r="AA123" s="94">
        <v>0</v>
      </c>
      <c r="AB123" s="94">
        <v>303.35074051752201</v>
      </c>
      <c r="AC123" s="94">
        <v>128240.47536670799</v>
      </c>
      <c r="AD123" s="94">
        <v>0</v>
      </c>
      <c r="AE123" s="94">
        <v>0</v>
      </c>
      <c r="AF123" s="94">
        <v>0</v>
      </c>
      <c r="AG123" s="94">
        <v>0</v>
      </c>
      <c r="AH123" s="94">
        <v>0</v>
      </c>
      <c r="AI123" s="94">
        <v>0</v>
      </c>
      <c r="AJ123" s="94">
        <v>4346230.5554584097</v>
      </c>
      <c r="AK123" s="70">
        <v>15285.4542650107</v>
      </c>
      <c r="AL123">
        <v>190.744012474941</v>
      </c>
      <c r="AM123">
        <v>87986.683412978906</v>
      </c>
      <c r="AN123">
        <v>5780.0176663513703</v>
      </c>
      <c r="AO123">
        <v>24455.017401024001</v>
      </c>
      <c r="AP123">
        <v>190.744012474941</v>
      </c>
      <c r="AQ123">
        <v>87986.683412978906</v>
      </c>
      <c r="AR123">
        <v>5780.0176663513703</v>
      </c>
      <c r="AS123">
        <v>23191.7558765184</v>
      </c>
      <c r="AT123">
        <v>0</v>
      </c>
    </row>
    <row r="124" spans="1:46" x14ac:dyDescent="0.25">
      <c r="A124" t="s">
        <v>3028</v>
      </c>
      <c r="B124">
        <v>1976</v>
      </c>
      <c r="C124" t="s">
        <v>33</v>
      </c>
      <c r="D124">
        <v>1310</v>
      </c>
      <c r="E124" t="s">
        <v>369</v>
      </c>
      <c r="F124" t="s">
        <v>2892</v>
      </c>
      <c r="G124" t="s">
        <v>2911</v>
      </c>
      <c r="H124" t="s">
        <v>2904</v>
      </c>
      <c r="I124" t="s">
        <v>2895</v>
      </c>
      <c r="J124">
        <v>291.60822479986001</v>
      </c>
      <c r="K124">
        <v>1</v>
      </c>
      <c r="L124">
        <v>1</v>
      </c>
      <c r="M124">
        <v>1</v>
      </c>
      <c r="N124" s="94">
        <v>1824926.0839945199</v>
      </c>
      <c r="O124" s="94">
        <v>830876.69345902302</v>
      </c>
      <c r="P124" s="94">
        <v>550156.937078321</v>
      </c>
      <c r="Q124" s="94">
        <v>101823.436747196</v>
      </c>
      <c r="R124" s="94">
        <v>510486.64026733499</v>
      </c>
      <c r="S124" s="94">
        <v>131519.599450154</v>
      </c>
      <c r="T124" s="94">
        <v>2264288.7000000002</v>
      </c>
      <c r="U124" s="94">
        <v>1553981.0915464</v>
      </c>
      <c r="V124" s="94">
        <v>3339271.4335959898</v>
      </c>
      <c r="W124" s="94">
        <v>478687.25049567001</v>
      </c>
      <c r="X124" s="94">
        <v>0</v>
      </c>
      <c r="Y124" s="94">
        <v>0</v>
      </c>
      <c r="Z124" s="94">
        <v>0</v>
      </c>
      <c r="AA124" s="94">
        <v>0</v>
      </c>
      <c r="AB124" s="94">
        <v>311.10745473834697</v>
      </c>
      <c r="AC124" s="94">
        <v>131519.599450154</v>
      </c>
      <c r="AD124" s="94">
        <v>0</v>
      </c>
      <c r="AE124" s="94">
        <v>0</v>
      </c>
      <c r="AF124" s="94">
        <v>0</v>
      </c>
      <c r="AG124" s="94">
        <v>0</v>
      </c>
      <c r="AH124" s="94">
        <v>0</v>
      </c>
      <c r="AI124" s="94">
        <v>0</v>
      </c>
      <c r="AJ124" s="94">
        <v>3949789.3909965502</v>
      </c>
      <c r="AK124" s="70">
        <v>13544.8490648967</v>
      </c>
      <c r="AL124">
        <v>190.744012474941</v>
      </c>
      <c r="AM124">
        <v>87986.683412978906</v>
      </c>
      <c r="AN124">
        <v>5780.0176663513703</v>
      </c>
      <c r="AO124">
        <v>24455.017401024001</v>
      </c>
      <c r="AP124">
        <v>4583.8562208211697</v>
      </c>
      <c r="AQ124">
        <v>22363.4717498301</v>
      </c>
      <c r="AR124">
        <v>12637.8594385911</v>
      </c>
      <c r="AS124">
        <v>15919.400199747801</v>
      </c>
      <c r="AT124">
        <v>0</v>
      </c>
    </row>
    <row r="125" spans="1:46" x14ac:dyDescent="0.25">
      <c r="A125" t="s">
        <v>3029</v>
      </c>
      <c r="B125">
        <v>1976</v>
      </c>
      <c r="C125" t="s">
        <v>33</v>
      </c>
      <c r="D125">
        <v>253</v>
      </c>
      <c r="E125" t="s">
        <v>370</v>
      </c>
      <c r="F125" t="s">
        <v>2892</v>
      </c>
      <c r="G125" t="s">
        <v>2903</v>
      </c>
      <c r="H125" t="s">
        <v>2904</v>
      </c>
      <c r="I125" t="s">
        <v>2895</v>
      </c>
      <c r="J125">
        <v>385.49533285587</v>
      </c>
      <c r="K125">
        <v>1</v>
      </c>
      <c r="L125">
        <v>1</v>
      </c>
      <c r="M125">
        <v>1</v>
      </c>
      <c r="N125" s="94">
        <v>2665255.66253928</v>
      </c>
      <c r="O125" s="94">
        <v>1650473.9604116101</v>
      </c>
      <c r="P125" s="94">
        <v>959622.18936990504</v>
      </c>
      <c r="Q125" s="94">
        <v>134606.833083426</v>
      </c>
      <c r="R125" s="94">
        <v>1138121.4423722399</v>
      </c>
      <c r="S125" s="94">
        <v>173864.06642647</v>
      </c>
      <c r="T125" s="94">
        <v>4493774.32</v>
      </c>
      <c r="U125" s="94">
        <v>2054305.7677764599</v>
      </c>
      <c r="V125" s="94">
        <v>5451584.9948707102</v>
      </c>
      <c r="W125" s="94">
        <v>1096083.82030909</v>
      </c>
      <c r="X125" s="94">
        <v>0</v>
      </c>
      <c r="Y125" s="94">
        <v>0</v>
      </c>
      <c r="Z125" s="94">
        <v>0</v>
      </c>
      <c r="AA125" s="94">
        <v>0</v>
      </c>
      <c r="AB125" s="94">
        <v>411.27259665125598</v>
      </c>
      <c r="AC125" s="94">
        <v>173864.06642647</v>
      </c>
      <c r="AD125" s="94">
        <v>0</v>
      </c>
      <c r="AE125" s="94">
        <v>0</v>
      </c>
      <c r="AF125" s="94">
        <v>0</v>
      </c>
      <c r="AG125" s="94">
        <v>0</v>
      </c>
      <c r="AH125" s="94">
        <v>0</v>
      </c>
      <c r="AI125" s="94">
        <v>0</v>
      </c>
      <c r="AJ125" s="94">
        <v>6721944.1542029297</v>
      </c>
      <c r="AK125" s="70">
        <v>17437.1609233364</v>
      </c>
      <c r="AL125">
        <v>190.744012474941</v>
      </c>
      <c r="AM125">
        <v>87986.683412978906</v>
      </c>
      <c r="AN125">
        <v>5780.0176663513703</v>
      </c>
      <c r="AO125">
        <v>24455.017401024001</v>
      </c>
      <c r="AP125">
        <v>190.744012474941</v>
      </c>
      <c r="AQ125">
        <v>78964.723731455393</v>
      </c>
      <c r="AR125">
        <v>12786.5454957658</v>
      </c>
      <c r="AS125">
        <v>24455.017401024001</v>
      </c>
      <c r="AT125">
        <v>0</v>
      </c>
    </row>
    <row r="126" spans="1:46" x14ac:dyDescent="0.25">
      <c r="A126" t="s">
        <v>3030</v>
      </c>
      <c r="B126">
        <v>1976</v>
      </c>
      <c r="C126" t="s">
        <v>33</v>
      </c>
      <c r="D126">
        <v>1317</v>
      </c>
      <c r="E126" t="s">
        <v>371</v>
      </c>
      <c r="F126" t="s">
        <v>2892</v>
      </c>
      <c r="G126" t="s">
        <v>2893</v>
      </c>
      <c r="H126" t="s">
        <v>2894</v>
      </c>
      <c r="I126" t="s">
        <v>2895</v>
      </c>
      <c r="J126">
        <v>408.03494099125402</v>
      </c>
      <c r="K126">
        <v>1</v>
      </c>
      <c r="L126">
        <v>1</v>
      </c>
      <c r="M126">
        <v>1</v>
      </c>
      <c r="N126" s="94">
        <v>3524930.2048333399</v>
      </c>
      <c r="O126" s="94">
        <v>784782.40517642302</v>
      </c>
      <c r="P126" s="94">
        <v>710710.27050561295</v>
      </c>
      <c r="Q126" s="94">
        <v>142477.18847156799</v>
      </c>
      <c r="R126" s="94">
        <v>785252.07713868096</v>
      </c>
      <c r="S126" s="94">
        <v>184029.76129246299</v>
      </c>
      <c r="T126" s="94">
        <v>3773732.74</v>
      </c>
      <c r="U126" s="94">
        <v>2174419.40612562</v>
      </c>
      <c r="V126" s="94">
        <v>5206960.2782829003</v>
      </c>
      <c r="W126" s="94">
        <v>740756.54846165399</v>
      </c>
      <c r="X126" s="94">
        <v>0</v>
      </c>
      <c r="Y126" s="94">
        <v>0</v>
      </c>
      <c r="Z126" s="94">
        <v>0</v>
      </c>
      <c r="AA126" s="94">
        <v>0</v>
      </c>
      <c r="AB126" s="94">
        <v>435.31938107447297</v>
      </c>
      <c r="AC126" s="94">
        <v>184029.76129246299</v>
      </c>
      <c r="AD126" s="94">
        <v>0</v>
      </c>
      <c r="AE126" s="94">
        <v>0</v>
      </c>
      <c r="AF126" s="94">
        <v>0</v>
      </c>
      <c r="AG126" s="94">
        <v>0</v>
      </c>
      <c r="AH126" s="94">
        <v>0</v>
      </c>
      <c r="AI126" s="94">
        <v>0</v>
      </c>
      <c r="AJ126" s="94">
        <v>6132181.9074180899</v>
      </c>
      <c r="AK126" s="70">
        <v>15028.570574179101</v>
      </c>
      <c r="AL126">
        <v>190.744012474941</v>
      </c>
      <c r="AM126">
        <v>87986.683412978906</v>
      </c>
      <c r="AN126">
        <v>5780.0176663513703</v>
      </c>
      <c r="AO126">
        <v>24455.017401024001</v>
      </c>
      <c r="AP126">
        <v>190.744012474941</v>
      </c>
      <c r="AQ126">
        <v>87986.683412978906</v>
      </c>
      <c r="AR126">
        <v>5780.0176663513703</v>
      </c>
      <c r="AS126">
        <v>23191.7558765184</v>
      </c>
      <c r="AT126">
        <v>0</v>
      </c>
    </row>
    <row r="127" spans="1:46" x14ac:dyDescent="0.25">
      <c r="A127" t="s">
        <v>3031</v>
      </c>
      <c r="B127">
        <v>1976</v>
      </c>
      <c r="C127" t="s">
        <v>33</v>
      </c>
      <c r="D127">
        <v>1338</v>
      </c>
      <c r="E127" t="s">
        <v>372</v>
      </c>
      <c r="F127" t="s">
        <v>2945</v>
      </c>
      <c r="G127" t="s">
        <v>2903</v>
      </c>
      <c r="H127" t="s">
        <v>2904</v>
      </c>
      <c r="I127" t="s">
        <v>2895</v>
      </c>
      <c r="J127">
        <v>96.970053854286903</v>
      </c>
      <c r="K127">
        <v>1</v>
      </c>
      <c r="L127">
        <v>2</v>
      </c>
      <c r="M127">
        <v>1</v>
      </c>
      <c r="N127" s="94">
        <v>1090496.2549376001</v>
      </c>
      <c r="O127" s="94">
        <v>485229.09629555797</v>
      </c>
      <c r="P127" s="94">
        <v>282731.78399607597</v>
      </c>
      <c r="Q127" s="94">
        <v>33859.895933254003</v>
      </c>
      <c r="R127" s="94">
        <v>435352.40233549202</v>
      </c>
      <c r="S127" s="94">
        <v>43734.920886846798</v>
      </c>
      <c r="T127" s="94">
        <v>1810915.73</v>
      </c>
      <c r="U127" s="94">
        <v>516753.70349797502</v>
      </c>
      <c r="V127" s="94">
        <v>1902787.9993052599</v>
      </c>
      <c r="W127" s="94">
        <v>424777.979954888</v>
      </c>
      <c r="X127" s="94">
        <v>0</v>
      </c>
      <c r="Y127" s="94">
        <v>0</v>
      </c>
      <c r="Z127" s="94">
        <v>0</v>
      </c>
      <c r="AA127" s="94">
        <v>0</v>
      </c>
      <c r="AB127" s="94">
        <v>103.45423782595</v>
      </c>
      <c r="AC127" s="94">
        <v>43734.920886846798</v>
      </c>
      <c r="AD127" s="94">
        <v>0</v>
      </c>
      <c r="AE127" s="94">
        <v>0</v>
      </c>
      <c r="AF127" s="94">
        <v>0</v>
      </c>
      <c r="AG127" s="94">
        <v>0</v>
      </c>
      <c r="AH127" s="94">
        <v>0</v>
      </c>
      <c r="AI127" s="94">
        <v>0</v>
      </c>
      <c r="AJ127" s="94">
        <v>2371404.35438482</v>
      </c>
      <c r="AK127" s="70">
        <v>24455.017401024001</v>
      </c>
      <c r="AL127">
        <v>190.744012474941</v>
      </c>
      <c r="AM127">
        <v>87986.683412978906</v>
      </c>
      <c r="AN127">
        <v>5780.0176663513703</v>
      </c>
      <c r="AO127">
        <v>24455.017401024001</v>
      </c>
      <c r="AP127">
        <v>190.744012474941</v>
      </c>
      <c r="AQ127">
        <v>78964.723731455393</v>
      </c>
      <c r="AR127">
        <v>12786.5454957658</v>
      </c>
      <c r="AS127">
        <v>24455.017401024001</v>
      </c>
      <c r="AT127">
        <v>0</v>
      </c>
    </row>
    <row r="128" spans="1:46" x14ac:dyDescent="0.25">
      <c r="A128" t="s">
        <v>3032</v>
      </c>
      <c r="B128">
        <v>1976</v>
      </c>
      <c r="C128" t="s">
        <v>33</v>
      </c>
      <c r="D128">
        <v>252</v>
      </c>
      <c r="E128" t="s">
        <v>373</v>
      </c>
      <c r="F128" t="s">
        <v>2892</v>
      </c>
      <c r="G128" t="s">
        <v>2903</v>
      </c>
      <c r="H128" t="s">
        <v>2904</v>
      </c>
      <c r="I128" t="s">
        <v>2895</v>
      </c>
      <c r="J128">
        <v>1136.9094871734101</v>
      </c>
      <c r="K128">
        <v>1</v>
      </c>
      <c r="L128">
        <v>1</v>
      </c>
      <c r="M128">
        <v>1</v>
      </c>
      <c r="N128" s="94">
        <v>6760063.5069504501</v>
      </c>
      <c r="O128" s="94">
        <v>3407629.6352369599</v>
      </c>
      <c r="P128" s="94">
        <v>1962035.82202985</v>
      </c>
      <c r="Q128" s="94">
        <v>396984.794698235</v>
      </c>
      <c r="R128" s="94">
        <v>2746215.4673532802</v>
      </c>
      <c r="S128" s="94">
        <v>512762.90463601198</v>
      </c>
      <c r="T128" s="94">
        <v>9214335.2100000009</v>
      </c>
      <c r="U128" s="94">
        <v>6058594.0162687702</v>
      </c>
      <c r="V128" s="94">
        <v>12649478.907002401</v>
      </c>
      <c r="W128" s="94">
        <v>2622237.3870280599</v>
      </c>
      <c r="X128" s="94">
        <v>0</v>
      </c>
      <c r="Y128" s="94">
        <v>0</v>
      </c>
      <c r="Z128" s="94">
        <v>0</v>
      </c>
      <c r="AA128" s="94">
        <v>0</v>
      </c>
      <c r="AB128" s="94">
        <v>1212.9322383316</v>
      </c>
      <c r="AC128" s="94">
        <v>512762.90463601198</v>
      </c>
      <c r="AD128" s="94">
        <v>0</v>
      </c>
      <c r="AE128" s="94">
        <v>0</v>
      </c>
      <c r="AF128" s="94">
        <v>0</v>
      </c>
      <c r="AG128" s="94">
        <v>0</v>
      </c>
      <c r="AH128" s="94">
        <v>0</v>
      </c>
      <c r="AI128" s="94">
        <v>0</v>
      </c>
      <c r="AJ128" s="94">
        <v>15785692.130904799</v>
      </c>
      <c r="AK128" s="70">
        <v>13884.739558424501</v>
      </c>
      <c r="AL128">
        <v>190.744012474941</v>
      </c>
      <c r="AM128">
        <v>87986.683412978906</v>
      </c>
      <c r="AN128">
        <v>5780.0176663513703</v>
      </c>
      <c r="AO128">
        <v>24455.017401024001</v>
      </c>
      <c r="AP128">
        <v>190.744012474941</v>
      </c>
      <c r="AQ128">
        <v>78964.723731455393</v>
      </c>
      <c r="AR128">
        <v>12786.5454957658</v>
      </c>
      <c r="AS128">
        <v>24455.017401024001</v>
      </c>
      <c r="AT128">
        <v>0</v>
      </c>
    </row>
    <row r="129" spans="1:46" x14ac:dyDescent="0.25">
      <c r="A129" t="s">
        <v>4309</v>
      </c>
      <c r="B129">
        <v>1976</v>
      </c>
      <c r="C129" t="s">
        <v>33</v>
      </c>
      <c r="D129">
        <v>5452</v>
      </c>
      <c r="E129" t="s">
        <v>374</v>
      </c>
      <c r="F129" t="s">
        <v>2892</v>
      </c>
      <c r="G129" t="s">
        <v>2893</v>
      </c>
      <c r="H129" t="s">
        <v>2894</v>
      </c>
      <c r="I129" t="s">
        <v>2895</v>
      </c>
      <c r="J129">
        <v>247.12157873660399</v>
      </c>
      <c r="K129">
        <v>1</v>
      </c>
      <c r="L129">
        <v>1</v>
      </c>
      <c r="M129">
        <v>1</v>
      </c>
      <c r="N129" s="94">
        <v>2018897.67083201</v>
      </c>
      <c r="O129" s="94">
        <v>626145.77825847897</v>
      </c>
      <c r="P129" s="94">
        <v>464713.05488792202</v>
      </c>
      <c r="Q129" s="94">
        <v>86289.638979229305</v>
      </c>
      <c r="R129" s="94">
        <v>448895.61027707497</v>
      </c>
      <c r="S129" s="94">
        <v>111455.46759949801</v>
      </c>
      <c r="T129" s="94">
        <v>2328030.13</v>
      </c>
      <c r="U129" s="94">
        <v>1316911.62323471</v>
      </c>
      <c r="V129" s="94">
        <v>3222730.6922127302</v>
      </c>
      <c r="W129" s="94">
        <v>421947.41494195501</v>
      </c>
      <c r="X129" s="94">
        <v>0</v>
      </c>
      <c r="Y129" s="94">
        <v>0</v>
      </c>
      <c r="Z129" s="94">
        <v>0</v>
      </c>
      <c r="AA129" s="94">
        <v>0</v>
      </c>
      <c r="AB129" s="94">
        <v>263.64608002546203</v>
      </c>
      <c r="AC129" s="94">
        <v>111455.46759949801</v>
      </c>
      <c r="AD129" s="94">
        <v>0</v>
      </c>
      <c r="AE129" s="94">
        <v>0</v>
      </c>
      <c r="AF129" s="94">
        <v>0</v>
      </c>
      <c r="AG129" s="94">
        <v>0</v>
      </c>
      <c r="AH129" s="94">
        <v>0</v>
      </c>
      <c r="AI129" s="94">
        <v>0</v>
      </c>
      <c r="AJ129" s="94">
        <v>3756397.22083421</v>
      </c>
      <c r="AK129" s="70">
        <v>15200.6038486748</v>
      </c>
      <c r="AL129">
        <v>190.744012474941</v>
      </c>
      <c r="AM129">
        <v>87986.683412978906</v>
      </c>
      <c r="AN129">
        <v>5780.0176663513703</v>
      </c>
      <c r="AO129">
        <v>24455.017401024001</v>
      </c>
      <c r="AP129">
        <v>190.744012474941</v>
      </c>
      <c r="AQ129">
        <v>87986.683412978906</v>
      </c>
      <c r="AR129">
        <v>5780.0176663513703</v>
      </c>
      <c r="AS129">
        <v>23191.7558765184</v>
      </c>
      <c r="AT129">
        <v>0</v>
      </c>
    </row>
    <row r="130" spans="1:46" x14ac:dyDescent="0.25">
      <c r="A130" t="s">
        <v>3033</v>
      </c>
      <c r="B130">
        <v>1976</v>
      </c>
      <c r="C130" t="s">
        <v>33</v>
      </c>
      <c r="D130">
        <v>5292</v>
      </c>
      <c r="E130" t="s">
        <v>376</v>
      </c>
      <c r="F130" t="s">
        <v>2892</v>
      </c>
      <c r="G130" t="s">
        <v>2911</v>
      </c>
      <c r="H130" t="s">
        <v>2904</v>
      </c>
      <c r="I130" t="s">
        <v>2895</v>
      </c>
      <c r="J130">
        <v>542.98429783270296</v>
      </c>
      <c r="K130">
        <v>1</v>
      </c>
      <c r="L130">
        <v>1</v>
      </c>
      <c r="M130">
        <v>1</v>
      </c>
      <c r="N130" s="94">
        <v>3528993.1606101901</v>
      </c>
      <c r="O130" s="94">
        <v>1309055.7280161099</v>
      </c>
      <c r="P130" s="94">
        <v>977997.23742492497</v>
      </c>
      <c r="Q130" s="94">
        <v>189598.655329545</v>
      </c>
      <c r="R130" s="94">
        <v>967668.24607536104</v>
      </c>
      <c r="S130" s="94">
        <v>244893.90656828499</v>
      </c>
      <c r="T130" s="94">
        <v>4079748.1</v>
      </c>
      <c r="U130" s="94">
        <v>2893564.9274561298</v>
      </c>
      <c r="V130" s="94">
        <v>6064277.0194651</v>
      </c>
      <c r="W130" s="94">
        <v>908456.71547286701</v>
      </c>
      <c r="X130" s="94">
        <v>0</v>
      </c>
      <c r="Y130" s="94">
        <v>0</v>
      </c>
      <c r="Z130" s="94">
        <v>0</v>
      </c>
      <c r="AA130" s="94">
        <v>0</v>
      </c>
      <c r="AB130" s="94">
        <v>579.292518163919</v>
      </c>
      <c r="AC130" s="94">
        <v>244893.90656828499</v>
      </c>
      <c r="AD130" s="94">
        <v>0</v>
      </c>
      <c r="AE130" s="94">
        <v>0</v>
      </c>
      <c r="AF130" s="94">
        <v>0</v>
      </c>
      <c r="AG130" s="94">
        <v>0</v>
      </c>
      <c r="AH130" s="94">
        <v>0</v>
      </c>
      <c r="AI130" s="94">
        <v>0</v>
      </c>
      <c r="AJ130" s="94">
        <v>7218206.9340244196</v>
      </c>
      <c r="AK130" s="70">
        <v>13293.583189855701</v>
      </c>
      <c r="AL130">
        <v>190.744012474941</v>
      </c>
      <c r="AM130">
        <v>87986.683412978906</v>
      </c>
      <c r="AN130">
        <v>5780.0176663513703</v>
      </c>
      <c r="AO130">
        <v>24455.017401024001</v>
      </c>
      <c r="AP130">
        <v>4583.8562208211697</v>
      </c>
      <c r="AQ130">
        <v>22363.4717498301</v>
      </c>
      <c r="AR130">
        <v>12637.8594385911</v>
      </c>
      <c r="AS130">
        <v>15919.400199747801</v>
      </c>
      <c r="AT130">
        <v>0</v>
      </c>
    </row>
    <row r="131" spans="1:46" x14ac:dyDescent="0.25">
      <c r="A131" t="s">
        <v>3034</v>
      </c>
      <c r="B131">
        <v>1976</v>
      </c>
      <c r="C131" t="s">
        <v>33</v>
      </c>
      <c r="D131">
        <v>249</v>
      </c>
      <c r="E131" t="s">
        <v>377</v>
      </c>
      <c r="F131" t="s">
        <v>2892</v>
      </c>
      <c r="G131" t="s">
        <v>2911</v>
      </c>
      <c r="H131" t="s">
        <v>2904</v>
      </c>
      <c r="I131" t="s">
        <v>2895</v>
      </c>
      <c r="J131">
        <v>568.31643279878494</v>
      </c>
      <c r="K131">
        <v>1</v>
      </c>
      <c r="L131">
        <v>1</v>
      </c>
      <c r="M131">
        <v>1</v>
      </c>
      <c r="N131" s="94">
        <v>3924247.6559331901</v>
      </c>
      <c r="O131" s="94">
        <v>1495863.65621169</v>
      </c>
      <c r="P131" s="94">
        <v>1008104.04621758</v>
      </c>
      <c r="Q131" s="94">
        <v>198444.10214148101</v>
      </c>
      <c r="R131" s="94">
        <v>1003145.84903297</v>
      </c>
      <c r="S131" s="94">
        <v>256319.072117862</v>
      </c>
      <c r="T131" s="94">
        <v>4601245.3600000003</v>
      </c>
      <c r="U131" s="94">
        <v>3028559.9495369098</v>
      </c>
      <c r="V131" s="94">
        <v>6688027.0995463496</v>
      </c>
      <c r="W131" s="94">
        <v>941171.89143073</v>
      </c>
      <c r="X131" s="94">
        <v>0</v>
      </c>
      <c r="Y131" s="94">
        <v>0</v>
      </c>
      <c r="Z131" s="94">
        <v>0</v>
      </c>
      <c r="AA131" s="94">
        <v>0</v>
      </c>
      <c r="AB131" s="94">
        <v>606.31855982579305</v>
      </c>
      <c r="AC131" s="94">
        <v>256319.072117862</v>
      </c>
      <c r="AD131" s="94">
        <v>0</v>
      </c>
      <c r="AE131" s="94">
        <v>0</v>
      </c>
      <c r="AF131" s="94">
        <v>0</v>
      </c>
      <c r="AG131" s="94">
        <v>0</v>
      </c>
      <c r="AH131" s="94">
        <v>0</v>
      </c>
      <c r="AI131" s="94">
        <v>0</v>
      </c>
      <c r="AJ131" s="94">
        <v>7886124.3816547701</v>
      </c>
      <c r="AK131" s="70">
        <v>13876.2913168251</v>
      </c>
      <c r="AL131">
        <v>190.744012474941</v>
      </c>
      <c r="AM131">
        <v>87986.683412978906</v>
      </c>
      <c r="AN131">
        <v>5780.0176663513703</v>
      </c>
      <c r="AO131">
        <v>24455.017401024001</v>
      </c>
      <c r="AP131">
        <v>4583.8562208211697</v>
      </c>
      <c r="AQ131">
        <v>22363.4717498301</v>
      </c>
      <c r="AR131">
        <v>12637.8594385911</v>
      </c>
      <c r="AS131">
        <v>15919.400199747801</v>
      </c>
      <c r="AT131">
        <v>0</v>
      </c>
    </row>
    <row r="132" spans="1:46" x14ac:dyDescent="0.25">
      <c r="A132" t="s">
        <v>3035</v>
      </c>
      <c r="B132">
        <v>1976</v>
      </c>
      <c r="C132" t="s">
        <v>33</v>
      </c>
      <c r="D132">
        <v>3947</v>
      </c>
      <c r="E132" t="s">
        <v>378</v>
      </c>
      <c r="F132" t="s">
        <v>2892</v>
      </c>
      <c r="G132" t="s">
        <v>2893</v>
      </c>
      <c r="H132" t="s">
        <v>2894</v>
      </c>
      <c r="I132" t="s">
        <v>2895</v>
      </c>
      <c r="J132">
        <v>440.27276802899001</v>
      </c>
      <c r="K132">
        <v>1</v>
      </c>
      <c r="L132">
        <v>1</v>
      </c>
      <c r="M132">
        <v>1</v>
      </c>
      <c r="N132" s="94">
        <v>3640196.0888602501</v>
      </c>
      <c r="O132" s="94">
        <v>866993.07658554194</v>
      </c>
      <c r="P132" s="94">
        <v>750757.520915634</v>
      </c>
      <c r="Q132" s="94">
        <v>153733.95718752901</v>
      </c>
      <c r="R132" s="94">
        <v>795331.98811089899</v>
      </c>
      <c r="S132" s="94">
        <v>198569.49556112601</v>
      </c>
      <c r="T132" s="94">
        <v>3860797.75</v>
      </c>
      <c r="U132" s="94">
        <v>2346214.88165985</v>
      </c>
      <c r="V132" s="94">
        <v>5459221.9405259704</v>
      </c>
      <c r="W132" s="94">
        <v>747320.97824993799</v>
      </c>
      <c r="X132" s="94">
        <v>0</v>
      </c>
      <c r="Y132" s="94">
        <v>0</v>
      </c>
      <c r="Z132" s="94">
        <v>0</v>
      </c>
      <c r="AA132" s="94">
        <v>0</v>
      </c>
      <c r="AB132" s="94">
        <v>469.71288394253702</v>
      </c>
      <c r="AC132" s="94">
        <v>198569.49556112601</v>
      </c>
      <c r="AD132" s="94">
        <v>0</v>
      </c>
      <c r="AE132" s="94">
        <v>0</v>
      </c>
      <c r="AF132" s="94">
        <v>0</v>
      </c>
      <c r="AG132" s="94">
        <v>0</v>
      </c>
      <c r="AH132" s="94">
        <v>0</v>
      </c>
      <c r="AI132" s="94">
        <v>0</v>
      </c>
      <c r="AJ132" s="94">
        <v>6405582.1272209799</v>
      </c>
      <c r="AK132" s="70">
        <v>14549.121799872901</v>
      </c>
      <c r="AL132">
        <v>190.744012474941</v>
      </c>
      <c r="AM132">
        <v>87986.683412978906</v>
      </c>
      <c r="AN132">
        <v>5780.0176663513703</v>
      </c>
      <c r="AO132">
        <v>24455.017401024001</v>
      </c>
      <c r="AP132">
        <v>190.744012474941</v>
      </c>
      <c r="AQ132">
        <v>87986.683412978906</v>
      </c>
      <c r="AR132">
        <v>5780.0176663513703</v>
      </c>
      <c r="AS132">
        <v>23191.7558765184</v>
      </c>
      <c r="AT132">
        <v>0</v>
      </c>
    </row>
    <row r="133" spans="1:46" x14ac:dyDescent="0.25">
      <c r="A133" t="s">
        <v>3036</v>
      </c>
      <c r="B133">
        <v>1976</v>
      </c>
      <c r="C133" t="s">
        <v>33</v>
      </c>
      <c r="D133">
        <v>4646</v>
      </c>
      <c r="E133" t="s">
        <v>379</v>
      </c>
      <c r="F133" t="s">
        <v>2892</v>
      </c>
      <c r="G133" t="s">
        <v>2893</v>
      </c>
      <c r="H133" t="s">
        <v>2894</v>
      </c>
      <c r="I133" t="s">
        <v>2895</v>
      </c>
      <c r="J133">
        <v>388.31864246645898</v>
      </c>
      <c r="K133">
        <v>1</v>
      </c>
      <c r="L133">
        <v>1</v>
      </c>
      <c r="M133">
        <v>1</v>
      </c>
      <c r="N133" s="94">
        <v>3436165.7814857</v>
      </c>
      <c r="O133" s="94">
        <v>770086.10868629604</v>
      </c>
      <c r="P133" s="94">
        <v>678002.27926673798</v>
      </c>
      <c r="Q133" s="94">
        <v>135592.67320418701</v>
      </c>
      <c r="R133" s="94">
        <v>704986.20039013901</v>
      </c>
      <c r="S133" s="94">
        <v>175137.42059665301</v>
      </c>
      <c r="T133" s="94">
        <v>3655481.85</v>
      </c>
      <c r="U133" s="94">
        <v>2069351.1930330601</v>
      </c>
      <c r="V133" s="94">
        <v>5061778.0572076002</v>
      </c>
      <c r="W133" s="94">
        <v>662640.701130406</v>
      </c>
      <c r="X133" s="94">
        <v>0</v>
      </c>
      <c r="Y133" s="94">
        <v>0</v>
      </c>
      <c r="Z133" s="94">
        <v>0</v>
      </c>
      <c r="AA133" s="94">
        <v>0</v>
      </c>
      <c r="AB133" s="94">
        <v>414.284695049687</v>
      </c>
      <c r="AC133" s="94">
        <v>175137.42059665301</v>
      </c>
      <c r="AD133" s="94">
        <v>0</v>
      </c>
      <c r="AE133" s="94">
        <v>0</v>
      </c>
      <c r="AF133" s="94">
        <v>0</v>
      </c>
      <c r="AG133" s="94">
        <v>0</v>
      </c>
      <c r="AH133" s="94">
        <v>0</v>
      </c>
      <c r="AI133" s="94">
        <v>0</v>
      </c>
      <c r="AJ133" s="94">
        <v>5899970.4636297198</v>
      </c>
      <c r="AK133" s="70">
        <v>15193.6317714629</v>
      </c>
      <c r="AL133">
        <v>190.744012474941</v>
      </c>
      <c r="AM133">
        <v>87986.683412978906</v>
      </c>
      <c r="AN133">
        <v>5780.0176663513703</v>
      </c>
      <c r="AO133">
        <v>24455.017401024001</v>
      </c>
      <c r="AP133">
        <v>190.744012474941</v>
      </c>
      <c r="AQ133">
        <v>87986.683412978906</v>
      </c>
      <c r="AR133">
        <v>5780.0176663513703</v>
      </c>
      <c r="AS133">
        <v>23191.7558765184</v>
      </c>
      <c r="AT133">
        <v>0</v>
      </c>
    </row>
    <row r="134" spans="1:46" x14ac:dyDescent="0.25">
      <c r="A134" t="s">
        <v>3037</v>
      </c>
      <c r="B134">
        <v>1976</v>
      </c>
      <c r="C134" t="s">
        <v>33</v>
      </c>
      <c r="D134">
        <v>247</v>
      </c>
      <c r="E134" t="s">
        <v>380</v>
      </c>
      <c r="F134" t="s">
        <v>2892</v>
      </c>
      <c r="G134" t="s">
        <v>2893</v>
      </c>
      <c r="H134" t="s">
        <v>2894</v>
      </c>
      <c r="I134" t="s">
        <v>2895</v>
      </c>
      <c r="J134">
        <v>403.55332859012799</v>
      </c>
      <c r="K134">
        <v>2</v>
      </c>
      <c r="L134">
        <v>1</v>
      </c>
      <c r="M134">
        <v>1</v>
      </c>
      <c r="N134" s="94">
        <v>3012868.1718236501</v>
      </c>
      <c r="O134" s="94">
        <v>814448.07233773102</v>
      </c>
      <c r="P134" s="94">
        <v>718270.56584953004</v>
      </c>
      <c r="Q134" s="94">
        <v>140912.30402029899</v>
      </c>
      <c r="R134" s="94">
        <v>1041647.88636741</v>
      </c>
      <c r="S134" s="94">
        <v>182008.488167223</v>
      </c>
      <c r="T134" s="94">
        <v>3577610.12</v>
      </c>
      <c r="U134" s="94">
        <v>2150536.8803986199</v>
      </c>
      <c r="V134" s="94">
        <v>4730075.3922699299</v>
      </c>
      <c r="W134" s="94">
        <v>997641.07003602199</v>
      </c>
      <c r="X134" s="94">
        <v>0</v>
      </c>
      <c r="Y134" s="94">
        <v>0</v>
      </c>
      <c r="Z134" s="94">
        <v>0</v>
      </c>
      <c r="AA134" s="94">
        <v>0</v>
      </c>
      <c r="AB134" s="94">
        <v>430.53809265849998</v>
      </c>
      <c r="AC134" s="94">
        <v>182008.488167223</v>
      </c>
      <c r="AD134" s="94">
        <v>0</v>
      </c>
      <c r="AE134" s="94">
        <v>0</v>
      </c>
      <c r="AF134" s="94">
        <v>0</v>
      </c>
      <c r="AG134" s="94">
        <v>0</v>
      </c>
      <c r="AH134" s="94">
        <v>0</v>
      </c>
      <c r="AI134" s="94">
        <v>0</v>
      </c>
      <c r="AJ134" s="94">
        <v>5910155.4885658398</v>
      </c>
      <c r="AK134" s="70">
        <v>14645.289903106001</v>
      </c>
      <c r="AL134">
        <v>190.744012474941</v>
      </c>
      <c r="AM134">
        <v>87986.683412978906</v>
      </c>
      <c r="AN134">
        <v>5780.0176663513703</v>
      </c>
      <c r="AO134">
        <v>24455.017401024001</v>
      </c>
      <c r="AP134">
        <v>190.744012474941</v>
      </c>
      <c r="AQ134">
        <v>87986.683412978906</v>
      </c>
      <c r="AR134">
        <v>5780.0176663513703</v>
      </c>
      <c r="AS134">
        <v>23191.7558765184</v>
      </c>
      <c r="AT134">
        <v>0</v>
      </c>
    </row>
    <row r="135" spans="1:46" x14ac:dyDescent="0.25">
      <c r="A135" t="s">
        <v>3038</v>
      </c>
      <c r="B135">
        <v>1976</v>
      </c>
      <c r="C135" t="s">
        <v>33</v>
      </c>
      <c r="D135">
        <v>5428</v>
      </c>
      <c r="E135" t="s">
        <v>381</v>
      </c>
      <c r="F135" t="s">
        <v>2892</v>
      </c>
      <c r="G135" t="s">
        <v>2903</v>
      </c>
      <c r="H135" t="s">
        <v>2904</v>
      </c>
      <c r="I135" t="s">
        <v>2895</v>
      </c>
      <c r="J135">
        <v>124.910436213057</v>
      </c>
      <c r="K135">
        <v>1</v>
      </c>
      <c r="L135">
        <v>2</v>
      </c>
      <c r="M135">
        <v>1</v>
      </c>
      <c r="N135" s="94">
        <v>892902.88675754797</v>
      </c>
      <c r="O135" s="94">
        <v>126577.665674153</v>
      </c>
      <c r="P135" s="94">
        <v>509063.13038573402</v>
      </c>
      <c r="Q135" s="94">
        <v>43616.087679057302</v>
      </c>
      <c r="R135" s="94">
        <v>1312086.77314424</v>
      </c>
      <c r="S135" s="94">
        <v>56336.444382391899</v>
      </c>
      <c r="T135" s="94">
        <v>2218598.46</v>
      </c>
      <c r="U135" s="94">
        <v>665648.08364073501</v>
      </c>
      <c r="V135" s="94">
        <v>1585647.78196293</v>
      </c>
      <c r="W135" s="94">
        <v>1298465.4987429001</v>
      </c>
      <c r="X135" s="94">
        <v>0</v>
      </c>
      <c r="Y135" s="94">
        <v>0</v>
      </c>
      <c r="Z135" s="94">
        <v>0</v>
      </c>
      <c r="AA135" s="94">
        <v>0</v>
      </c>
      <c r="AB135" s="94">
        <v>133.26293490923399</v>
      </c>
      <c r="AC135" s="94">
        <v>56336.444382391899</v>
      </c>
      <c r="AD135" s="94">
        <v>0</v>
      </c>
      <c r="AE135" s="94">
        <v>0</v>
      </c>
      <c r="AF135" s="94">
        <v>0</v>
      </c>
      <c r="AG135" s="94">
        <v>0</v>
      </c>
      <c r="AH135" s="94">
        <v>0</v>
      </c>
      <c r="AI135" s="94">
        <v>0</v>
      </c>
      <c r="AJ135" s="94">
        <v>2940582.9880231302</v>
      </c>
      <c r="AK135" s="70">
        <v>23541.531653987899</v>
      </c>
      <c r="AL135">
        <v>190.744012474941</v>
      </c>
      <c r="AM135">
        <v>87986.683412978906</v>
      </c>
      <c r="AN135">
        <v>5780.0176663513703</v>
      </c>
      <c r="AO135">
        <v>24455.017401024001</v>
      </c>
      <c r="AP135">
        <v>190.744012474941</v>
      </c>
      <c r="AQ135">
        <v>78964.723731455393</v>
      </c>
      <c r="AR135">
        <v>12786.5454957658</v>
      </c>
      <c r="AS135">
        <v>24455.017401024001</v>
      </c>
      <c r="AT135">
        <v>0</v>
      </c>
    </row>
    <row r="136" spans="1:46" x14ac:dyDescent="0.25">
      <c r="A136" t="s">
        <v>3039</v>
      </c>
      <c r="B136">
        <v>1976</v>
      </c>
      <c r="C136" t="s">
        <v>33</v>
      </c>
      <c r="D136">
        <v>3448</v>
      </c>
      <c r="E136" t="s">
        <v>382</v>
      </c>
      <c r="F136" t="s">
        <v>2892</v>
      </c>
      <c r="G136" t="s">
        <v>2911</v>
      </c>
      <c r="H136" t="s">
        <v>2904</v>
      </c>
      <c r="I136" t="s">
        <v>2895</v>
      </c>
      <c r="J136">
        <v>142.70798593840101</v>
      </c>
      <c r="K136">
        <v>1</v>
      </c>
      <c r="L136">
        <v>1</v>
      </c>
      <c r="M136">
        <v>1</v>
      </c>
      <c r="N136" s="94">
        <v>1066772.0472345599</v>
      </c>
      <c r="O136" s="94">
        <v>420472.37867088203</v>
      </c>
      <c r="P136" s="94">
        <v>378398.19686956401</v>
      </c>
      <c r="Q136" s="94">
        <v>49830.616367187897</v>
      </c>
      <c r="R136" s="94">
        <v>291988.89956967399</v>
      </c>
      <c r="S136" s="94">
        <v>64363.401141509101</v>
      </c>
      <c r="T136" s="94">
        <v>1446970.86</v>
      </c>
      <c r="U136" s="94">
        <v>760491.27871186996</v>
      </c>
      <c r="V136" s="94">
        <v>1930883.0560401699</v>
      </c>
      <c r="W136" s="94">
        <v>276426.832102274</v>
      </c>
      <c r="X136" s="94">
        <v>0</v>
      </c>
      <c r="Y136" s="94">
        <v>0</v>
      </c>
      <c r="Z136" s="94">
        <v>0</v>
      </c>
      <c r="AA136" s="94">
        <v>0</v>
      </c>
      <c r="AB136" s="94">
        <v>152.25056942959401</v>
      </c>
      <c r="AC136" s="94">
        <v>64363.401141509101</v>
      </c>
      <c r="AD136" s="94">
        <v>0</v>
      </c>
      <c r="AE136" s="94">
        <v>0</v>
      </c>
      <c r="AF136" s="94">
        <v>0</v>
      </c>
      <c r="AG136" s="94">
        <v>0</v>
      </c>
      <c r="AH136" s="94">
        <v>0</v>
      </c>
      <c r="AI136" s="94">
        <v>0</v>
      </c>
      <c r="AJ136" s="94">
        <v>2271825.5398533801</v>
      </c>
      <c r="AK136" s="70">
        <v>15919.400199747801</v>
      </c>
      <c r="AL136">
        <v>190.744012474941</v>
      </c>
      <c r="AM136">
        <v>87986.683412978906</v>
      </c>
      <c r="AN136">
        <v>5780.0176663513703</v>
      </c>
      <c r="AO136">
        <v>24455.017401024001</v>
      </c>
      <c r="AP136">
        <v>4583.8562208211697</v>
      </c>
      <c r="AQ136">
        <v>22363.4717498301</v>
      </c>
      <c r="AR136">
        <v>12637.8594385911</v>
      </c>
      <c r="AS136">
        <v>15919.400199747801</v>
      </c>
      <c r="AT136">
        <v>0</v>
      </c>
    </row>
    <row r="137" spans="1:46" x14ac:dyDescent="0.25">
      <c r="A137" t="s">
        <v>3040</v>
      </c>
      <c r="B137">
        <v>1976</v>
      </c>
      <c r="C137" t="s">
        <v>33</v>
      </c>
      <c r="D137">
        <v>4793</v>
      </c>
      <c r="E137" t="s">
        <v>383</v>
      </c>
      <c r="F137" t="s">
        <v>2892</v>
      </c>
      <c r="G137" t="s">
        <v>2893</v>
      </c>
      <c r="H137" t="s">
        <v>2894</v>
      </c>
      <c r="I137" t="s">
        <v>2895</v>
      </c>
      <c r="J137">
        <v>193.53784743634699</v>
      </c>
      <c r="K137">
        <v>1</v>
      </c>
      <c r="L137">
        <v>1</v>
      </c>
      <c r="M137">
        <v>1</v>
      </c>
      <c r="N137" s="94">
        <v>287111.28115834901</v>
      </c>
      <c r="O137" s="94">
        <v>123762.77686707801</v>
      </c>
      <c r="P137" s="94">
        <v>224216.04437845599</v>
      </c>
      <c r="Q137" s="94">
        <v>67579.331070475702</v>
      </c>
      <c r="R137" s="94">
        <v>328694.327342376</v>
      </c>
      <c r="S137" s="94">
        <v>87288.416472969606</v>
      </c>
      <c r="T137" s="94">
        <v>0</v>
      </c>
      <c r="U137" s="94">
        <v>1031363.76081673</v>
      </c>
      <c r="V137" s="94">
        <v>723567.933107791</v>
      </c>
      <c r="W137" s="94">
        <v>307589.34839186398</v>
      </c>
      <c r="X137" s="94">
        <v>0</v>
      </c>
      <c r="Y137" s="94">
        <v>0</v>
      </c>
      <c r="Z137" s="94">
        <v>0</v>
      </c>
      <c r="AA137" s="94">
        <v>0</v>
      </c>
      <c r="AB137" s="94">
        <v>206.479317079569</v>
      </c>
      <c r="AC137" s="94">
        <v>87288.416472969606</v>
      </c>
      <c r="AD137" s="94">
        <v>0</v>
      </c>
      <c r="AE137" s="94">
        <v>0</v>
      </c>
      <c r="AF137" s="94">
        <v>0</v>
      </c>
      <c r="AG137" s="94">
        <v>0</v>
      </c>
      <c r="AH137" s="94">
        <v>0</v>
      </c>
      <c r="AI137" s="94">
        <v>0</v>
      </c>
      <c r="AJ137" s="94">
        <v>1118652.1772896999</v>
      </c>
      <c r="AK137" s="70">
        <v>5780.0176663513703</v>
      </c>
      <c r="AL137">
        <v>190.744012474941</v>
      </c>
      <c r="AM137">
        <v>87986.683412978906</v>
      </c>
      <c r="AN137">
        <v>5780.0176663513703</v>
      </c>
      <c r="AO137">
        <v>24455.017401024001</v>
      </c>
      <c r="AP137">
        <v>190.744012474941</v>
      </c>
      <c r="AQ137">
        <v>87986.683412978906</v>
      </c>
      <c r="AR137">
        <v>5780.0176663513703</v>
      </c>
      <c r="AS137">
        <v>23191.7558765184</v>
      </c>
      <c r="AT137">
        <v>0</v>
      </c>
    </row>
    <row r="138" spans="1:46" x14ac:dyDescent="0.25">
      <c r="A138" t="s">
        <v>3041</v>
      </c>
      <c r="B138">
        <v>1976</v>
      </c>
      <c r="C138" t="s">
        <v>33</v>
      </c>
      <c r="D138">
        <v>5293</v>
      </c>
      <c r="E138" t="s">
        <v>384</v>
      </c>
      <c r="F138" t="s">
        <v>2892</v>
      </c>
      <c r="G138" t="s">
        <v>2893</v>
      </c>
      <c r="H138" t="s">
        <v>2894</v>
      </c>
      <c r="I138" t="s">
        <v>2895</v>
      </c>
      <c r="J138">
        <v>402.85115446460998</v>
      </c>
      <c r="K138">
        <v>1</v>
      </c>
      <c r="L138">
        <v>1</v>
      </c>
      <c r="M138">
        <v>1</v>
      </c>
      <c r="N138" s="94">
        <v>3241373.6641837298</v>
      </c>
      <c r="O138" s="94">
        <v>848028.17895150697</v>
      </c>
      <c r="P138" s="94">
        <v>686894.33824308706</v>
      </c>
      <c r="Q138" s="94">
        <v>140667.119637367</v>
      </c>
      <c r="R138" s="94">
        <v>893708.80139339203</v>
      </c>
      <c r="S138" s="94">
        <v>181691.79730640899</v>
      </c>
      <c r="T138" s="94">
        <v>3663877.11</v>
      </c>
      <c r="U138" s="94">
        <v>2146794.9924090798</v>
      </c>
      <c r="V138" s="94">
        <v>4960463.7574660797</v>
      </c>
      <c r="W138" s="94">
        <v>849778.55597738095</v>
      </c>
      <c r="X138" s="94">
        <v>0</v>
      </c>
      <c r="Y138" s="94">
        <v>0</v>
      </c>
      <c r="Z138" s="94">
        <v>0</v>
      </c>
      <c r="AA138" s="94">
        <v>0</v>
      </c>
      <c r="AB138" s="94">
        <v>429.78896562299502</v>
      </c>
      <c r="AC138" s="94">
        <v>181691.79730640899</v>
      </c>
      <c r="AD138" s="94">
        <v>0</v>
      </c>
      <c r="AE138" s="94">
        <v>0</v>
      </c>
      <c r="AF138" s="94">
        <v>0</v>
      </c>
      <c r="AG138" s="94">
        <v>0</v>
      </c>
      <c r="AH138" s="94">
        <v>0</v>
      </c>
      <c r="AI138" s="94">
        <v>0</v>
      </c>
      <c r="AJ138" s="94">
        <v>5992363.8997154897</v>
      </c>
      <c r="AK138" s="70">
        <v>14874.883274641101</v>
      </c>
      <c r="AL138">
        <v>190.744012474941</v>
      </c>
      <c r="AM138">
        <v>87986.683412978906</v>
      </c>
      <c r="AN138">
        <v>5780.0176663513703</v>
      </c>
      <c r="AO138">
        <v>24455.017401024001</v>
      </c>
      <c r="AP138">
        <v>190.744012474941</v>
      </c>
      <c r="AQ138">
        <v>87986.683412978906</v>
      </c>
      <c r="AR138">
        <v>5780.0176663513703</v>
      </c>
      <c r="AS138">
        <v>23191.7558765184</v>
      </c>
      <c r="AT138">
        <v>0</v>
      </c>
    </row>
    <row r="139" spans="1:46" x14ac:dyDescent="0.25">
      <c r="A139" t="s">
        <v>3042</v>
      </c>
      <c r="B139">
        <v>1976</v>
      </c>
      <c r="C139" t="s">
        <v>33</v>
      </c>
      <c r="D139">
        <v>3217</v>
      </c>
      <c r="E139" t="s">
        <v>385</v>
      </c>
      <c r="F139" t="s">
        <v>2892</v>
      </c>
      <c r="G139" t="s">
        <v>2911</v>
      </c>
      <c r="H139" t="s">
        <v>2904</v>
      </c>
      <c r="I139" t="s">
        <v>2895</v>
      </c>
      <c r="J139">
        <v>553.832187807845</v>
      </c>
      <c r="K139">
        <v>1</v>
      </c>
      <c r="L139">
        <v>1</v>
      </c>
      <c r="M139">
        <v>1</v>
      </c>
      <c r="N139" s="94">
        <v>3743467.2168127601</v>
      </c>
      <c r="O139" s="94">
        <v>1541405.9415312901</v>
      </c>
      <c r="P139" s="94">
        <v>1026365.77517963</v>
      </c>
      <c r="Q139" s="94">
        <v>193386.50952838399</v>
      </c>
      <c r="R139" s="94">
        <v>999566.19213285903</v>
      </c>
      <c r="S139" s="94">
        <v>249786.46453845</v>
      </c>
      <c r="T139" s="94">
        <v>4552818.2699999996</v>
      </c>
      <c r="U139" s="94">
        <v>2951373.3651849199</v>
      </c>
      <c r="V139" s="94">
        <v>6564429.0521507598</v>
      </c>
      <c r="W139" s="94">
        <v>939171.71725039405</v>
      </c>
      <c r="X139" s="94">
        <v>0</v>
      </c>
      <c r="Y139" s="94">
        <v>0</v>
      </c>
      <c r="Z139" s="94">
        <v>0</v>
      </c>
      <c r="AA139" s="94">
        <v>0</v>
      </c>
      <c r="AB139" s="94">
        <v>590.86578377315902</v>
      </c>
      <c r="AC139" s="94">
        <v>249786.46453845</v>
      </c>
      <c r="AD139" s="94">
        <v>0</v>
      </c>
      <c r="AE139" s="94">
        <v>0</v>
      </c>
      <c r="AF139" s="94">
        <v>0</v>
      </c>
      <c r="AG139" s="94">
        <v>0</v>
      </c>
      <c r="AH139" s="94">
        <v>0</v>
      </c>
      <c r="AI139" s="94">
        <v>0</v>
      </c>
      <c r="AJ139" s="94">
        <v>7753978.0997233698</v>
      </c>
      <c r="AK139" s="70">
        <v>14000.591280934501</v>
      </c>
      <c r="AL139">
        <v>190.744012474941</v>
      </c>
      <c r="AM139">
        <v>87986.683412978906</v>
      </c>
      <c r="AN139">
        <v>5780.0176663513703</v>
      </c>
      <c r="AO139">
        <v>24455.017401024001</v>
      </c>
      <c r="AP139">
        <v>4583.8562208211697</v>
      </c>
      <c r="AQ139">
        <v>22363.4717498301</v>
      </c>
      <c r="AR139">
        <v>12637.8594385911</v>
      </c>
      <c r="AS139">
        <v>15919.400199747801</v>
      </c>
      <c r="AT139">
        <v>0</v>
      </c>
    </row>
    <row r="140" spans="1:46" x14ac:dyDescent="0.25">
      <c r="A140" t="s">
        <v>3043</v>
      </c>
      <c r="B140">
        <v>1976</v>
      </c>
      <c r="C140" t="s">
        <v>33</v>
      </c>
      <c r="D140">
        <v>5429</v>
      </c>
      <c r="E140" t="s">
        <v>386</v>
      </c>
      <c r="F140" t="s">
        <v>2892</v>
      </c>
      <c r="G140" t="s">
        <v>2903</v>
      </c>
      <c r="H140" t="s">
        <v>2904</v>
      </c>
      <c r="I140" t="s">
        <v>2895</v>
      </c>
      <c r="J140">
        <v>137.69840318211899</v>
      </c>
      <c r="K140">
        <v>1</v>
      </c>
      <c r="L140">
        <v>1</v>
      </c>
      <c r="M140">
        <v>1</v>
      </c>
      <c r="N140" s="94">
        <v>1018572.5959741001</v>
      </c>
      <c r="O140" s="94">
        <v>149685.54154772501</v>
      </c>
      <c r="P140" s="94">
        <v>661026.25187856297</v>
      </c>
      <c r="Q140" s="94">
        <v>48081.375812453203</v>
      </c>
      <c r="R140" s="94">
        <v>1170045.1821894499</v>
      </c>
      <c r="S140" s="94">
        <v>62104.005618729097</v>
      </c>
      <c r="T140" s="94">
        <v>2313615.75</v>
      </c>
      <c r="U140" s="94">
        <v>733795.19740228995</v>
      </c>
      <c r="V140" s="94">
        <v>1892234.64004299</v>
      </c>
      <c r="W140" s="94">
        <v>1155029.4013529201</v>
      </c>
      <c r="X140" s="94">
        <v>0</v>
      </c>
      <c r="Y140" s="94">
        <v>0</v>
      </c>
      <c r="Z140" s="94">
        <v>0</v>
      </c>
      <c r="AA140" s="94">
        <v>0</v>
      </c>
      <c r="AB140" s="94">
        <v>146.906006388968</v>
      </c>
      <c r="AC140" s="94">
        <v>62104.005618729097</v>
      </c>
      <c r="AD140" s="94">
        <v>0</v>
      </c>
      <c r="AE140" s="94">
        <v>0</v>
      </c>
      <c r="AF140" s="94">
        <v>0</v>
      </c>
      <c r="AG140" s="94">
        <v>0</v>
      </c>
      <c r="AH140" s="94">
        <v>0</v>
      </c>
      <c r="AI140" s="94">
        <v>0</v>
      </c>
      <c r="AJ140" s="94">
        <v>3109514.9530210202</v>
      </c>
      <c r="AK140" s="70">
        <v>22582.069807363001</v>
      </c>
      <c r="AL140">
        <v>190.744012474941</v>
      </c>
      <c r="AM140">
        <v>87986.683412978906</v>
      </c>
      <c r="AN140">
        <v>5780.0176663513703</v>
      </c>
      <c r="AO140">
        <v>24455.017401024001</v>
      </c>
      <c r="AP140">
        <v>190.744012474941</v>
      </c>
      <c r="AQ140">
        <v>78964.723731455393</v>
      </c>
      <c r="AR140">
        <v>12786.5454957658</v>
      </c>
      <c r="AS140">
        <v>24455.017401024001</v>
      </c>
      <c r="AT140">
        <v>0</v>
      </c>
    </row>
    <row r="141" spans="1:46" x14ac:dyDescent="0.25">
      <c r="A141" t="s">
        <v>3044</v>
      </c>
      <c r="B141">
        <v>1976</v>
      </c>
      <c r="C141" t="s">
        <v>33</v>
      </c>
      <c r="D141">
        <v>3216</v>
      </c>
      <c r="E141" t="s">
        <v>387</v>
      </c>
      <c r="F141" t="s">
        <v>2892</v>
      </c>
      <c r="G141" t="s">
        <v>2903</v>
      </c>
      <c r="H141" t="s">
        <v>2904</v>
      </c>
      <c r="I141" t="s">
        <v>2895</v>
      </c>
      <c r="J141">
        <v>1499.72756632556</v>
      </c>
      <c r="K141">
        <v>1</v>
      </c>
      <c r="L141">
        <v>1</v>
      </c>
      <c r="M141">
        <v>1</v>
      </c>
      <c r="N141" s="94">
        <v>8701933.8114996105</v>
      </c>
      <c r="O141" s="94">
        <v>3698773.3998688199</v>
      </c>
      <c r="P141" s="94">
        <v>2388076.0661320002</v>
      </c>
      <c r="Q141" s="94">
        <v>523673.20946652099</v>
      </c>
      <c r="R141" s="94">
        <v>3187479.0750887701</v>
      </c>
      <c r="S141" s="94">
        <v>676399.19602016499</v>
      </c>
      <c r="T141" s="94">
        <v>10507882.93</v>
      </c>
      <c r="U141" s="94">
        <v>7992052.6320557203</v>
      </c>
      <c r="V141" s="94">
        <v>15474399.2615212</v>
      </c>
      <c r="W141" s="94">
        <v>3023936.2893335698</v>
      </c>
      <c r="X141" s="94">
        <v>0</v>
      </c>
      <c r="Y141" s="94">
        <v>0</v>
      </c>
      <c r="Z141" s="94">
        <v>0</v>
      </c>
      <c r="AA141" s="94">
        <v>0</v>
      </c>
      <c r="AB141" s="94">
        <v>1600.01120092106</v>
      </c>
      <c r="AC141" s="94">
        <v>676399.19602016499</v>
      </c>
      <c r="AD141" s="94">
        <v>0</v>
      </c>
      <c r="AE141" s="94">
        <v>0</v>
      </c>
      <c r="AF141" s="94">
        <v>0</v>
      </c>
      <c r="AG141" s="94">
        <v>0</v>
      </c>
      <c r="AH141" s="94">
        <v>0</v>
      </c>
      <c r="AI141" s="94">
        <v>0</v>
      </c>
      <c r="AJ141" s="94">
        <v>19176334.7580759</v>
      </c>
      <c r="AK141" s="70">
        <v>12786.5454957658</v>
      </c>
      <c r="AL141">
        <v>190.744012474941</v>
      </c>
      <c r="AM141">
        <v>87986.683412978906</v>
      </c>
      <c r="AN141">
        <v>5780.0176663513703</v>
      </c>
      <c r="AO141">
        <v>24455.017401024001</v>
      </c>
      <c r="AP141">
        <v>190.744012474941</v>
      </c>
      <c r="AQ141">
        <v>78964.723731455393</v>
      </c>
      <c r="AR141">
        <v>12786.5454957658</v>
      </c>
      <c r="AS141">
        <v>24455.017401024001</v>
      </c>
      <c r="AT141">
        <v>0</v>
      </c>
    </row>
    <row r="142" spans="1:46" x14ac:dyDescent="0.25">
      <c r="A142" t="s">
        <v>3045</v>
      </c>
      <c r="B142">
        <v>1976</v>
      </c>
      <c r="C142" t="s">
        <v>33</v>
      </c>
      <c r="D142">
        <v>1266</v>
      </c>
      <c r="E142" t="s">
        <v>388</v>
      </c>
      <c r="F142" t="s">
        <v>2892</v>
      </c>
      <c r="G142" t="s">
        <v>2893</v>
      </c>
      <c r="H142" t="s">
        <v>2904</v>
      </c>
      <c r="I142" t="s">
        <v>2895</v>
      </c>
      <c r="J142">
        <v>375.52397613210502</v>
      </c>
      <c r="K142">
        <v>1</v>
      </c>
      <c r="L142">
        <v>1</v>
      </c>
      <c r="M142">
        <v>1</v>
      </c>
      <c r="N142" s="94">
        <v>2856381.8438339601</v>
      </c>
      <c r="O142" s="94">
        <v>866619.93873050006</v>
      </c>
      <c r="P142" s="94">
        <v>744524.74647447502</v>
      </c>
      <c r="Q142" s="94">
        <v>131125.04579384401</v>
      </c>
      <c r="R142" s="94">
        <v>902030.14350128698</v>
      </c>
      <c r="S142" s="94">
        <v>169366.83784801001</v>
      </c>
      <c r="T142" s="94">
        <v>3499513.34</v>
      </c>
      <c r="U142" s="94">
        <v>2001168.3783340701</v>
      </c>
      <c r="V142" s="94">
        <v>4639201.2026265003</v>
      </c>
      <c r="W142" s="94">
        <v>861079.88123133301</v>
      </c>
      <c r="X142" s="94">
        <v>0</v>
      </c>
      <c r="Y142" s="94">
        <v>0</v>
      </c>
      <c r="Z142" s="94">
        <v>0</v>
      </c>
      <c r="AA142" s="94">
        <v>0</v>
      </c>
      <c r="AB142" s="94">
        <v>400.63447623216501</v>
      </c>
      <c r="AC142" s="94">
        <v>169366.83784801001</v>
      </c>
      <c r="AD142" s="94">
        <v>0</v>
      </c>
      <c r="AE142" s="94">
        <v>0</v>
      </c>
      <c r="AF142" s="94">
        <v>0</v>
      </c>
      <c r="AG142" s="94">
        <v>0</v>
      </c>
      <c r="AH142" s="94">
        <v>0</v>
      </c>
      <c r="AI142" s="94">
        <v>0</v>
      </c>
      <c r="AJ142" s="94">
        <v>5670048.5561820799</v>
      </c>
      <c r="AK142" s="70">
        <v>15099.032063368</v>
      </c>
      <c r="AL142">
        <v>190.744012474941</v>
      </c>
      <c r="AM142">
        <v>87986.683412978906</v>
      </c>
      <c r="AN142">
        <v>5780.0176663513703</v>
      </c>
      <c r="AO142">
        <v>24455.017401024001</v>
      </c>
      <c r="AP142">
        <v>190.744012474941</v>
      </c>
      <c r="AQ142">
        <v>87986.683412978906</v>
      </c>
      <c r="AR142">
        <v>5780.0176663513703</v>
      </c>
      <c r="AS142">
        <v>23191.7558765184</v>
      </c>
      <c r="AT142">
        <v>0</v>
      </c>
    </row>
    <row r="143" spans="1:46" x14ac:dyDescent="0.25">
      <c r="A143" t="s">
        <v>3046</v>
      </c>
      <c r="B143">
        <v>1976</v>
      </c>
      <c r="C143" t="s">
        <v>33</v>
      </c>
      <c r="D143">
        <v>3221</v>
      </c>
      <c r="E143" t="s">
        <v>389</v>
      </c>
      <c r="F143" t="s">
        <v>2892</v>
      </c>
      <c r="G143" t="s">
        <v>2893</v>
      </c>
      <c r="H143" t="s">
        <v>2904</v>
      </c>
      <c r="I143" t="s">
        <v>2895</v>
      </c>
      <c r="J143">
        <v>231.63999208878701</v>
      </c>
      <c r="K143">
        <v>1</v>
      </c>
      <c r="L143">
        <v>1</v>
      </c>
      <c r="M143">
        <v>1</v>
      </c>
      <c r="N143" s="94">
        <v>1806564.8862653</v>
      </c>
      <c r="O143" s="94">
        <v>346969.087687855</v>
      </c>
      <c r="P143" s="94">
        <v>484305.790924781</v>
      </c>
      <c r="Q143" s="94">
        <v>80883.795711735394</v>
      </c>
      <c r="R143" s="94">
        <v>476178.78165681497</v>
      </c>
      <c r="S143" s="94">
        <v>104473.0442602</v>
      </c>
      <c r="T143" s="94">
        <v>1960492.14</v>
      </c>
      <c r="U143" s="94">
        <v>1234410.2022464799</v>
      </c>
      <c r="V143" s="94">
        <v>2743736.3854912501</v>
      </c>
      <c r="W143" s="94">
        <v>450918.82748305303</v>
      </c>
      <c r="X143" s="94">
        <v>0</v>
      </c>
      <c r="Y143" s="94">
        <v>0</v>
      </c>
      <c r="Z143" s="94">
        <v>0</v>
      </c>
      <c r="AA143" s="94">
        <v>0</v>
      </c>
      <c r="AB143" s="94">
        <v>247.129272172669</v>
      </c>
      <c r="AC143" s="94">
        <v>104473.0442602</v>
      </c>
      <c r="AD143" s="94">
        <v>0</v>
      </c>
      <c r="AE143" s="94">
        <v>0</v>
      </c>
      <c r="AF143" s="94">
        <v>0</v>
      </c>
      <c r="AG143" s="94">
        <v>0</v>
      </c>
      <c r="AH143" s="94">
        <v>0</v>
      </c>
      <c r="AI143" s="94">
        <v>0</v>
      </c>
      <c r="AJ143" s="94">
        <v>3299375.3865066799</v>
      </c>
      <c r="AK143" s="70">
        <v>14243.5481747126</v>
      </c>
      <c r="AL143">
        <v>190.744012474941</v>
      </c>
      <c r="AM143">
        <v>87986.683412978906</v>
      </c>
      <c r="AN143">
        <v>5780.0176663513703</v>
      </c>
      <c r="AO143">
        <v>24455.017401024001</v>
      </c>
      <c r="AP143">
        <v>190.744012474941</v>
      </c>
      <c r="AQ143">
        <v>87986.683412978906</v>
      </c>
      <c r="AR143">
        <v>5780.0176663513703</v>
      </c>
      <c r="AS143">
        <v>23191.7558765184</v>
      </c>
      <c r="AT143">
        <v>0</v>
      </c>
    </row>
    <row r="144" spans="1:46" x14ac:dyDescent="0.25">
      <c r="A144" t="s">
        <v>3047</v>
      </c>
      <c r="B144">
        <v>1976</v>
      </c>
      <c r="C144" t="s">
        <v>33</v>
      </c>
      <c r="D144">
        <v>4680</v>
      </c>
      <c r="E144" t="s">
        <v>390</v>
      </c>
      <c r="F144" t="s">
        <v>2892</v>
      </c>
      <c r="G144" t="s">
        <v>2893</v>
      </c>
      <c r="H144" t="s">
        <v>2894</v>
      </c>
      <c r="I144" t="s">
        <v>2895</v>
      </c>
      <c r="J144">
        <v>476.73448663185002</v>
      </c>
      <c r="K144">
        <v>1</v>
      </c>
      <c r="L144">
        <v>1</v>
      </c>
      <c r="M144">
        <v>1</v>
      </c>
      <c r="N144" s="94">
        <v>3513927.3098537298</v>
      </c>
      <c r="O144" s="94">
        <v>849894.64458618895</v>
      </c>
      <c r="P144" s="94">
        <v>784657.19313323603</v>
      </c>
      <c r="Q144" s="94">
        <v>166465.61967887499</v>
      </c>
      <c r="R144" s="94">
        <v>983095.20057254599</v>
      </c>
      <c r="S144" s="94">
        <v>215014.26706646901</v>
      </c>
      <c r="T144" s="94">
        <v>3757520.48</v>
      </c>
      <c r="U144" s="94">
        <v>2540519.4878245802</v>
      </c>
      <c r="V144" s="94">
        <v>5366423.2538947901</v>
      </c>
      <c r="W144" s="94">
        <v>931108.10120864701</v>
      </c>
      <c r="X144" s="94">
        <v>0</v>
      </c>
      <c r="Y144" s="94">
        <v>0</v>
      </c>
      <c r="Z144" s="94">
        <v>0</v>
      </c>
      <c r="AA144" s="94">
        <v>0</v>
      </c>
      <c r="AB144" s="94">
        <v>508.61272113919802</v>
      </c>
      <c r="AC144" s="94">
        <v>215014.26706646901</v>
      </c>
      <c r="AD144" s="94">
        <v>0</v>
      </c>
      <c r="AE144" s="94">
        <v>0</v>
      </c>
      <c r="AF144" s="94">
        <v>0</v>
      </c>
      <c r="AG144" s="94">
        <v>0</v>
      </c>
      <c r="AH144" s="94">
        <v>0</v>
      </c>
      <c r="AI144" s="94">
        <v>0</v>
      </c>
      <c r="AJ144" s="94">
        <v>6513054.2348910496</v>
      </c>
      <c r="AK144" s="70">
        <v>13661.8063461405</v>
      </c>
      <c r="AL144">
        <v>190.744012474941</v>
      </c>
      <c r="AM144">
        <v>87986.683412978906</v>
      </c>
      <c r="AN144">
        <v>5780.0176663513703</v>
      </c>
      <c r="AO144">
        <v>24455.017401024001</v>
      </c>
      <c r="AP144">
        <v>190.744012474941</v>
      </c>
      <c r="AQ144">
        <v>87986.683412978906</v>
      </c>
      <c r="AR144">
        <v>5780.0176663513703</v>
      </c>
      <c r="AS144">
        <v>23191.7558765184</v>
      </c>
      <c r="AT144">
        <v>0</v>
      </c>
    </row>
    <row r="145" spans="1:46" x14ac:dyDescent="0.25">
      <c r="A145" t="s">
        <v>3048</v>
      </c>
      <c r="B145">
        <v>2088</v>
      </c>
      <c r="C145" t="s">
        <v>35</v>
      </c>
      <c r="D145">
        <v>2088</v>
      </c>
      <c r="E145" t="s">
        <v>35</v>
      </c>
      <c r="F145" t="s">
        <v>1871</v>
      </c>
      <c r="G145" t="s">
        <v>1871</v>
      </c>
      <c r="H145" t="s">
        <v>2899</v>
      </c>
      <c r="I145" t="s">
        <v>2895</v>
      </c>
      <c r="J145">
        <v>26.592736630866</v>
      </c>
      <c r="K145">
        <v>1</v>
      </c>
      <c r="L145">
        <v>5</v>
      </c>
      <c r="M145">
        <v>2</v>
      </c>
      <c r="N145" s="94">
        <v>2829.12019598489</v>
      </c>
      <c r="O145" s="94">
        <v>15820.9525359542</v>
      </c>
      <c r="P145" s="94">
        <v>28964.6253089241</v>
      </c>
      <c r="Q145" s="94">
        <v>15216.2404774849</v>
      </c>
      <c r="R145" s="94">
        <v>44012.194282825498</v>
      </c>
      <c r="S145" s="94">
        <v>17401.845626049799</v>
      </c>
      <c r="T145" s="94">
        <v>0</v>
      </c>
      <c r="U145" s="94">
        <v>106843.132801174</v>
      </c>
      <c r="V145" s="94">
        <v>75638.865609754299</v>
      </c>
      <c r="W145" s="94">
        <v>29127.792984621901</v>
      </c>
      <c r="X145" s="94">
        <v>0</v>
      </c>
      <c r="Y145" s="94">
        <v>0</v>
      </c>
      <c r="Z145" s="94">
        <v>0</v>
      </c>
      <c r="AA145" s="94">
        <v>464.64609700406697</v>
      </c>
      <c r="AB145" s="94">
        <v>1611.82810979334</v>
      </c>
      <c r="AC145" s="94">
        <v>12564.8769455778</v>
      </c>
      <c r="AD145" s="94">
        <v>4836.9686804720104</v>
      </c>
      <c r="AE145" s="94">
        <v>0</v>
      </c>
      <c r="AF145" s="94">
        <v>0</v>
      </c>
      <c r="AG145" s="94">
        <v>0</v>
      </c>
      <c r="AH145" s="94">
        <v>0</v>
      </c>
      <c r="AI145" s="94">
        <v>0</v>
      </c>
      <c r="AJ145" s="94">
        <v>124244.978427223</v>
      </c>
      <c r="AK145" s="70">
        <v>4672.1396203733802</v>
      </c>
      <c r="AL145">
        <v>190.744012474941</v>
      </c>
      <c r="AM145">
        <v>87986.683412978906</v>
      </c>
      <c r="AN145">
        <v>4672.1396203733802</v>
      </c>
      <c r="AO145">
        <v>25340.038049022001</v>
      </c>
      <c r="AP145">
        <v>682.10272323868298</v>
      </c>
      <c r="AQ145">
        <v>37523.222275875101</v>
      </c>
      <c r="AR145">
        <v>4672.1396203733802</v>
      </c>
      <c r="AS145">
        <v>4672.1396203733802</v>
      </c>
      <c r="AT145">
        <v>0</v>
      </c>
    </row>
    <row r="146" spans="1:46" x14ac:dyDescent="0.25">
      <c r="A146" t="s">
        <v>3049</v>
      </c>
      <c r="B146">
        <v>2088</v>
      </c>
      <c r="C146" t="s">
        <v>35</v>
      </c>
      <c r="D146">
        <v>581</v>
      </c>
      <c r="E146" t="s">
        <v>357</v>
      </c>
      <c r="F146" t="s">
        <v>2892</v>
      </c>
      <c r="G146" t="s">
        <v>2911</v>
      </c>
      <c r="H146" t="s">
        <v>2904</v>
      </c>
      <c r="I146" t="s">
        <v>2895</v>
      </c>
      <c r="J146">
        <v>371.72121212118998</v>
      </c>
      <c r="K146">
        <v>1</v>
      </c>
      <c r="L146">
        <v>1</v>
      </c>
      <c r="M146">
        <v>2</v>
      </c>
      <c r="N146" s="94">
        <v>2325881.7267581401</v>
      </c>
      <c r="O146" s="94">
        <v>921156.92803181999</v>
      </c>
      <c r="P146" s="94">
        <v>637590.37021127099</v>
      </c>
      <c r="Q146" s="94">
        <v>212697.15233644299</v>
      </c>
      <c r="R146" s="94">
        <v>1146891.8719122701</v>
      </c>
      <c r="S146" s="94">
        <v>243248.19363468399</v>
      </c>
      <c r="T146" s="94">
        <v>3750732.84</v>
      </c>
      <c r="U146" s="94">
        <v>1493485.20924994</v>
      </c>
      <c r="V146" s="94">
        <v>4276359.2061404102</v>
      </c>
      <c r="W146" s="94">
        <v>938833.26669731701</v>
      </c>
      <c r="X146" s="94">
        <v>0</v>
      </c>
      <c r="Y146" s="94">
        <v>0</v>
      </c>
      <c r="Z146" s="94">
        <v>0</v>
      </c>
      <c r="AA146" s="94">
        <v>6494.9618680936601</v>
      </c>
      <c r="AB146" s="94">
        <v>22530.614544121701</v>
      </c>
      <c r="AC146" s="94">
        <v>175635.60129958901</v>
      </c>
      <c r="AD146" s="94">
        <v>67612.592335095003</v>
      </c>
      <c r="AE146" s="94">
        <v>0</v>
      </c>
      <c r="AF146" s="94">
        <v>0</v>
      </c>
      <c r="AG146" s="94">
        <v>0</v>
      </c>
      <c r="AH146" s="94">
        <v>0</v>
      </c>
      <c r="AI146" s="94">
        <v>0</v>
      </c>
      <c r="AJ146" s="94">
        <v>5487466.2428846303</v>
      </c>
      <c r="AK146" s="70">
        <v>14762.316660840899</v>
      </c>
      <c r="AL146">
        <v>190.744012474941</v>
      </c>
      <c r="AM146">
        <v>87986.683412978906</v>
      </c>
      <c r="AN146">
        <v>4672.1396203733802</v>
      </c>
      <c r="AO146">
        <v>25340.038049022001</v>
      </c>
      <c r="AP146">
        <v>4583.8562208211697</v>
      </c>
      <c r="AQ146">
        <v>22363.4717498301</v>
      </c>
      <c r="AR146">
        <v>14018.4976770793</v>
      </c>
      <c r="AS146">
        <v>14762.316660840899</v>
      </c>
      <c r="AT146">
        <v>0</v>
      </c>
    </row>
    <row r="147" spans="1:46" x14ac:dyDescent="0.25">
      <c r="A147" t="s">
        <v>3050</v>
      </c>
      <c r="B147">
        <v>2088</v>
      </c>
      <c r="C147" t="s">
        <v>35</v>
      </c>
      <c r="D147">
        <v>582</v>
      </c>
      <c r="E147" t="s">
        <v>392</v>
      </c>
      <c r="F147" t="s">
        <v>2892</v>
      </c>
      <c r="G147" t="s">
        <v>2893</v>
      </c>
      <c r="H147" t="s">
        <v>2904</v>
      </c>
      <c r="I147" t="s">
        <v>2895</v>
      </c>
      <c r="J147">
        <v>259.33428761900598</v>
      </c>
      <c r="K147">
        <v>1</v>
      </c>
      <c r="L147">
        <v>1</v>
      </c>
      <c r="M147">
        <v>2</v>
      </c>
      <c r="N147" s="94">
        <v>2057042.35441364</v>
      </c>
      <c r="O147" s="94">
        <v>646060.55140293296</v>
      </c>
      <c r="P147" s="94">
        <v>541812.62725772103</v>
      </c>
      <c r="Q147" s="94">
        <v>148389.875748547</v>
      </c>
      <c r="R147" s="94">
        <v>929423.18632524402</v>
      </c>
      <c r="S147" s="94">
        <v>169704.05495797901</v>
      </c>
      <c r="T147" s="94">
        <v>3280786.65</v>
      </c>
      <c r="U147" s="94">
        <v>1041941.94514808</v>
      </c>
      <c r="V147" s="94">
        <v>3518209.2385501899</v>
      </c>
      <c r="W147" s="94">
        <v>784269.43021182797</v>
      </c>
      <c r="X147" s="94">
        <v>0</v>
      </c>
      <c r="Y147" s="94">
        <v>0</v>
      </c>
      <c r="Z147" s="94">
        <v>0</v>
      </c>
      <c r="AA147" s="94">
        <v>4531.26228541817</v>
      </c>
      <c r="AB147" s="94">
        <v>15718.6641006467</v>
      </c>
      <c r="AC147" s="94">
        <v>122533.58715702</v>
      </c>
      <c r="AD147" s="94">
        <v>47170.467800959297</v>
      </c>
      <c r="AE147" s="94">
        <v>0</v>
      </c>
      <c r="AF147" s="94">
        <v>0</v>
      </c>
      <c r="AG147" s="94">
        <v>0</v>
      </c>
      <c r="AH147" s="94">
        <v>0</v>
      </c>
      <c r="AI147" s="94">
        <v>0</v>
      </c>
      <c r="AJ147" s="94">
        <v>4492432.6501060603</v>
      </c>
      <c r="AK147" s="70">
        <v>17322.941333179999</v>
      </c>
      <c r="AL147">
        <v>190.744012474941</v>
      </c>
      <c r="AM147">
        <v>87986.683412978906</v>
      </c>
      <c r="AN147">
        <v>4672.1396203733802</v>
      </c>
      <c r="AO147">
        <v>25340.038049022001</v>
      </c>
      <c r="AP147">
        <v>190.744012474941</v>
      </c>
      <c r="AQ147">
        <v>87986.683412978906</v>
      </c>
      <c r="AR147">
        <v>14159.250262224599</v>
      </c>
      <c r="AS147">
        <v>18463.988859475001</v>
      </c>
      <c r="AT147">
        <v>0</v>
      </c>
    </row>
    <row r="148" spans="1:46" x14ac:dyDescent="0.25">
      <c r="A148" t="s">
        <v>3051</v>
      </c>
      <c r="B148">
        <v>2088</v>
      </c>
      <c r="C148" t="s">
        <v>35</v>
      </c>
      <c r="D148">
        <v>583</v>
      </c>
      <c r="E148" t="s">
        <v>393</v>
      </c>
      <c r="F148" t="s">
        <v>2892</v>
      </c>
      <c r="G148" t="s">
        <v>2893</v>
      </c>
      <c r="H148" t="s">
        <v>2904</v>
      </c>
      <c r="I148" t="s">
        <v>2895</v>
      </c>
      <c r="J148">
        <v>265.236363636345</v>
      </c>
      <c r="K148">
        <v>2</v>
      </c>
      <c r="L148">
        <v>2</v>
      </c>
      <c r="M148">
        <v>2</v>
      </c>
      <c r="N148" s="94">
        <v>2347212.0982916998</v>
      </c>
      <c r="O148" s="94">
        <v>607662.21361275099</v>
      </c>
      <c r="P148" s="94">
        <v>515920.64774490299</v>
      </c>
      <c r="Q148" s="94">
        <v>153767.016252845</v>
      </c>
      <c r="R148" s="94">
        <v>1099193.0118301101</v>
      </c>
      <c r="S148" s="94">
        <v>173566.27557681201</v>
      </c>
      <c r="T148" s="94">
        <v>3658099.94</v>
      </c>
      <c r="U148" s="94">
        <v>1065655.0477323199</v>
      </c>
      <c r="V148" s="94">
        <v>3752308.4374491898</v>
      </c>
      <c r="W148" s="94">
        <v>950735.76464866404</v>
      </c>
      <c r="X148" s="94">
        <v>0</v>
      </c>
      <c r="Y148" s="94">
        <v>0</v>
      </c>
      <c r="Z148" s="94">
        <v>0</v>
      </c>
      <c r="AA148" s="94">
        <v>4634.3873087561196</v>
      </c>
      <c r="AB148" s="94">
        <v>16076.3983257073</v>
      </c>
      <c r="AC148" s="94">
        <v>125322.275659099</v>
      </c>
      <c r="AD148" s="94">
        <v>48243.999917713998</v>
      </c>
      <c r="AE148" s="94">
        <v>0</v>
      </c>
      <c r="AF148" s="94">
        <v>0</v>
      </c>
      <c r="AG148" s="94">
        <v>0</v>
      </c>
      <c r="AH148" s="94">
        <v>0</v>
      </c>
      <c r="AI148" s="94">
        <v>0</v>
      </c>
      <c r="AJ148" s="94">
        <v>4897321.2633091304</v>
      </c>
      <c r="AK148" s="70">
        <v>18463.988859475001</v>
      </c>
      <c r="AL148">
        <v>190.744012474941</v>
      </c>
      <c r="AM148">
        <v>87986.683412978906</v>
      </c>
      <c r="AN148">
        <v>4672.1396203733802</v>
      </c>
      <c r="AO148">
        <v>25340.038049022001</v>
      </c>
      <c r="AP148">
        <v>190.744012474941</v>
      </c>
      <c r="AQ148">
        <v>87986.683412978906</v>
      </c>
      <c r="AR148">
        <v>14159.250262224599</v>
      </c>
      <c r="AS148">
        <v>18463.988859475001</v>
      </c>
      <c r="AT148">
        <v>0</v>
      </c>
    </row>
    <row r="149" spans="1:46" x14ac:dyDescent="0.25">
      <c r="A149" t="s">
        <v>3052</v>
      </c>
      <c r="B149">
        <v>2088</v>
      </c>
      <c r="C149" t="s">
        <v>35</v>
      </c>
      <c r="D149">
        <v>584</v>
      </c>
      <c r="E149" t="s">
        <v>394</v>
      </c>
      <c r="F149" t="s">
        <v>2892</v>
      </c>
      <c r="G149" t="s">
        <v>2893</v>
      </c>
      <c r="H149" t="s">
        <v>2904</v>
      </c>
      <c r="I149" t="s">
        <v>2895</v>
      </c>
      <c r="J149">
        <v>364.872727272708</v>
      </c>
      <c r="K149">
        <v>2</v>
      </c>
      <c r="L149">
        <v>1</v>
      </c>
      <c r="M149">
        <v>2</v>
      </c>
      <c r="N149" s="94">
        <v>2304348.7073291698</v>
      </c>
      <c r="O149" s="94">
        <v>691474.743985518</v>
      </c>
      <c r="P149" s="94">
        <v>647483.80775327701</v>
      </c>
      <c r="Q149" s="94">
        <v>208778.48109145401</v>
      </c>
      <c r="R149" s="94">
        <v>1442599.81654557</v>
      </c>
      <c r="S149" s="94">
        <v>238766.658779513</v>
      </c>
      <c r="T149" s="94">
        <v>3828715.89</v>
      </c>
      <c r="U149" s="94">
        <v>1465969.666705</v>
      </c>
      <c r="V149" s="94">
        <v>4027820.3158603399</v>
      </c>
      <c r="W149" s="94">
        <v>1238374.4233156999</v>
      </c>
      <c r="X149" s="94">
        <v>0</v>
      </c>
      <c r="Y149" s="94">
        <v>0</v>
      </c>
      <c r="Z149" s="94">
        <v>0</v>
      </c>
      <c r="AA149" s="94">
        <v>6375.30055608167</v>
      </c>
      <c r="AB149" s="94">
        <v>22115.516972875001</v>
      </c>
      <c r="AC149" s="94">
        <v>172399.74142629799</v>
      </c>
      <c r="AD149" s="94">
        <v>66366.917353215002</v>
      </c>
      <c r="AE149" s="94">
        <v>0</v>
      </c>
      <c r="AF149" s="94">
        <v>0</v>
      </c>
      <c r="AG149" s="94">
        <v>0</v>
      </c>
      <c r="AH149" s="94">
        <v>0</v>
      </c>
      <c r="AI149" s="94">
        <v>0</v>
      </c>
      <c r="AJ149" s="94">
        <v>5533452.2154845102</v>
      </c>
      <c r="AK149" s="70">
        <v>15165.431126752301</v>
      </c>
      <c r="AL149">
        <v>190.744012474941</v>
      </c>
      <c r="AM149">
        <v>87986.683412978906</v>
      </c>
      <c r="AN149">
        <v>4672.1396203733802</v>
      </c>
      <c r="AO149">
        <v>25340.038049022001</v>
      </c>
      <c r="AP149">
        <v>190.744012474941</v>
      </c>
      <c r="AQ149">
        <v>87986.683412978906</v>
      </c>
      <c r="AR149">
        <v>14159.250262224599</v>
      </c>
      <c r="AS149">
        <v>18463.988859475001</v>
      </c>
      <c r="AT149">
        <v>0</v>
      </c>
    </row>
    <row r="150" spans="1:46" x14ac:dyDescent="0.25">
      <c r="A150" t="s">
        <v>3053</v>
      </c>
      <c r="B150">
        <v>2088</v>
      </c>
      <c r="C150" t="s">
        <v>35</v>
      </c>
      <c r="D150">
        <v>585</v>
      </c>
      <c r="E150" t="s">
        <v>395</v>
      </c>
      <c r="F150" t="s">
        <v>2892</v>
      </c>
      <c r="G150" t="s">
        <v>2893</v>
      </c>
      <c r="H150" t="s">
        <v>2904</v>
      </c>
      <c r="I150" t="s">
        <v>2895</v>
      </c>
      <c r="J150">
        <v>275.32617440688898</v>
      </c>
      <c r="K150">
        <v>1</v>
      </c>
      <c r="L150">
        <v>1</v>
      </c>
      <c r="M150">
        <v>2</v>
      </c>
      <c r="N150" s="94">
        <v>1972097.0825060201</v>
      </c>
      <c r="O150" s="94">
        <v>586674.93623393704</v>
      </c>
      <c r="P150" s="94">
        <v>517591.69003942702</v>
      </c>
      <c r="Q150" s="94">
        <v>157540.35914673499</v>
      </c>
      <c r="R150" s="94">
        <v>941718.68971064803</v>
      </c>
      <c r="S150" s="94">
        <v>180168.88033548399</v>
      </c>
      <c r="T150" s="94">
        <v>3069429.31</v>
      </c>
      <c r="U150" s="94">
        <v>1106193.4476367701</v>
      </c>
      <c r="V150" s="94">
        <v>3366510.11058765</v>
      </c>
      <c r="W150" s="94">
        <v>785144.07598980295</v>
      </c>
      <c r="X150" s="94">
        <v>0</v>
      </c>
      <c r="Y150" s="94">
        <v>0</v>
      </c>
      <c r="Z150" s="94">
        <v>0</v>
      </c>
      <c r="AA150" s="94">
        <v>7280.6132371940103</v>
      </c>
      <c r="AB150" s="94">
        <v>16687.9578221294</v>
      </c>
      <c r="AC150" s="94">
        <v>130089.638736312</v>
      </c>
      <c r="AD150" s="94">
        <v>50079.241599172303</v>
      </c>
      <c r="AE150" s="94">
        <v>0</v>
      </c>
      <c r="AF150" s="94">
        <v>0</v>
      </c>
      <c r="AG150" s="94">
        <v>0</v>
      </c>
      <c r="AH150" s="94">
        <v>0</v>
      </c>
      <c r="AI150" s="94">
        <v>0</v>
      </c>
      <c r="AJ150" s="94">
        <v>4355791.6379722599</v>
      </c>
      <c r="AK150" s="70">
        <v>15820.477829089599</v>
      </c>
      <c r="AL150">
        <v>190.744012474941</v>
      </c>
      <c r="AM150">
        <v>87986.683412978906</v>
      </c>
      <c r="AN150">
        <v>4672.1396203733802</v>
      </c>
      <c r="AO150">
        <v>25340.038049022001</v>
      </c>
      <c r="AP150">
        <v>190.744012474941</v>
      </c>
      <c r="AQ150">
        <v>87986.683412978906</v>
      </c>
      <c r="AR150">
        <v>14159.250262224599</v>
      </c>
      <c r="AS150">
        <v>18463.988859475001</v>
      </c>
      <c r="AT150">
        <v>0</v>
      </c>
    </row>
    <row r="151" spans="1:46" x14ac:dyDescent="0.25">
      <c r="A151" t="s">
        <v>3054</v>
      </c>
      <c r="B151">
        <v>2088</v>
      </c>
      <c r="C151" t="s">
        <v>35</v>
      </c>
      <c r="D151">
        <v>3566</v>
      </c>
      <c r="E151" t="s">
        <v>397</v>
      </c>
      <c r="F151" t="s">
        <v>2945</v>
      </c>
      <c r="G151" t="s">
        <v>2903</v>
      </c>
      <c r="H151" t="s">
        <v>2904</v>
      </c>
      <c r="I151" t="s">
        <v>2895</v>
      </c>
      <c r="J151">
        <v>94.716359128536794</v>
      </c>
      <c r="K151">
        <v>1</v>
      </c>
      <c r="L151">
        <v>2</v>
      </c>
      <c r="M151">
        <v>2</v>
      </c>
      <c r="N151" s="94">
        <v>1222745.5847539599</v>
      </c>
      <c r="O151" s="94">
        <v>270922.81697870098</v>
      </c>
      <c r="P151" s="94">
        <v>206134.675035294</v>
      </c>
      <c r="Q151" s="94">
        <v>54196.2610940468</v>
      </c>
      <c r="R151" s="94">
        <v>584135.99243473099</v>
      </c>
      <c r="S151" s="94">
        <v>61980.813885216601</v>
      </c>
      <c r="T151" s="94">
        <v>1957588.09</v>
      </c>
      <c r="U151" s="94">
        <v>380547.24029673298</v>
      </c>
      <c r="V151" s="94">
        <v>1811219.09778459</v>
      </c>
      <c r="W151" s="94">
        <v>519520.37553727999</v>
      </c>
      <c r="X151" s="94">
        <v>0</v>
      </c>
      <c r="Y151" s="94">
        <v>0</v>
      </c>
      <c r="Z151" s="94">
        <v>0</v>
      </c>
      <c r="AA151" s="94">
        <v>1654.94763485262</v>
      </c>
      <c r="AB151" s="94">
        <v>5740.9093400134598</v>
      </c>
      <c r="AC151" s="94">
        <v>44752.798995567697</v>
      </c>
      <c r="AD151" s="94">
        <v>17228.014889648901</v>
      </c>
      <c r="AE151" s="94">
        <v>0</v>
      </c>
      <c r="AF151" s="94">
        <v>0</v>
      </c>
      <c r="AG151" s="94">
        <v>0</v>
      </c>
      <c r="AH151" s="94">
        <v>0</v>
      </c>
      <c r="AI151" s="94">
        <v>0</v>
      </c>
      <c r="AJ151" s="94">
        <v>2400116.14418195</v>
      </c>
      <c r="AK151" s="70">
        <v>25340.038049022001</v>
      </c>
      <c r="AL151">
        <v>190.744012474941</v>
      </c>
      <c r="AM151">
        <v>87986.683412978906</v>
      </c>
      <c r="AN151">
        <v>4672.1396203733802</v>
      </c>
      <c r="AO151">
        <v>25340.038049022001</v>
      </c>
      <c r="AP151">
        <v>190.744012474941</v>
      </c>
      <c r="AQ151">
        <v>78964.723731455393</v>
      </c>
      <c r="AR151">
        <v>14830.0992986772</v>
      </c>
      <c r="AS151">
        <v>25340.038049022001</v>
      </c>
      <c r="AT151">
        <v>0</v>
      </c>
    </row>
    <row r="152" spans="1:46" x14ac:dyDescent="0.25">
      <c r="A152" t="s">
        <v>3055</v>
      </c>
      <c r="B152">
        <v>2088</v>
      </c>
      <c r="C152" t="s">
        <v>35</v>
      </c>
      <c r="D152">
        <v>586</v>
      </c>
      <c r="E152" t="s">
        <v>400</v>
      </c>
      <c r="F152" t="s">
        <v>2892</v>
      </c>
      <c r="G152" t="s">
        <v>2893</v>
      </c>
      <c r="H152" t="s">
        <v>2904</v>
      </c>
      <c r="I152" t="s">
        <v>2895</v>
      </c>
      <c r="J152">
        <v>353.73357012973503</v>
      </c>
      <c r="K152">
        <v>2</v>
      </c>
      <c r="L152">
        <v>1</v>
      </c>
      <c r="M152">
        <v>2</v>
      </c>
      <c r="N152" s="94">
        <v>2374457.2863526801</v>
      </c>
      <c r="O152" s="94">
        <v>651626.278371008</v>
      </c>
      <c r="P152" s="94">
        <v>603548.684628007</v>
      </c>
      <c r="Q152" s="94">
        <v>202404.707073506</v>
      </c>
      <c r="R152" s="94">
        <v>1143877.78246864</v>
      </c>
      <c r="S152" s="94">
        <v>231477.379165419</v>
      </c>
      <c r="T152" s="94">
        <v>3554699.49</v>
      </c>
      <c r="U152" s="94">
        <v>1421215.24889384</v>
      </c>
      <c r="V152" s="94">
        <v>4002406.5516606802</v>
      </c>
      <c r="W152" s="94">
        <v>945887.16256583703</v>
      </c>
      <c r="X152" s="94">
        <v>0</v>
      </c>
      <c r="Y152" s="94">
        <v>0</v>
      </c>
      <c r="Z152" s="94">
        <v>0</v>
      </c>
      <c r="AA152" s="94">
        <v>6180.6697453365296</v>
      </c>
      <c r="AB152" s="94">
        <v>21440.3549219858</v>
      </c>
      <c r="AC152" s="94">
        <v>167136.56972938901</v>
      </c>
      <c r="AD152" s="94">
        <v>64340.809436029798</v>
      </c>
      <c r="AE152" s="94">
        <v>0</v>
      </c>
      <c r="AF152" s="94">
        <v>0</v>
      </c>
      <c r="AG152" s="94">
        <v>0</v>
      </c>
      <c r="AH152" s="94">
        <v>0</v>
      </c>
      <c r="AI152" s="94">
        <v>0</v>
      </c>
      <c r="AJ152" s="94">
        <v>5207392.1180592598</v>
      </c>
      <c r="AK152" s="70">
        <v>14721.2268152819</v>
      </c>
      <c r="AL152">
        <v>190.744012474941</v>
      </c>
      <c r="AM152">
        <v>87986.683412978906</v>
      </c>
      <c r="AN152">
        <v>4672.1396203733802</v>
      </c>
      <c r="AO152">
        <v>25340.038049022001</v>
      </c>
      <c r="AP152">
        <v>190.744012474941</v>
      </c>
      <c r="AQ152">
        <v>87986.683412978906</v>
      </c>
      <c r="AR152">
        <v>14159.250262224599</v>
      </c>
      <c r="AS152">
        <v>18463.988859475001</v>
      </c>
      <c r="AT152">
        <v>0</v>
      </c>
    </row>
    <row r="153" spans="1:46" x14ac:dyDescent="0.25">
      <c r="A153" t="s">
        <v>3056</v>
      </c>
      <c r="B153">
        <v>2088</v>
      </c>
      <c r="C153" t="s">
        <v>35</v>
      </c>
      <c r="D153">
        <v>2264</v>
      </c>
      <c r="E153" t="s">
        <v>401</v>
      </c>
      <c r="F153" t="s">
        <v>2892</v>
      </c>
      <c r="G153" t="s">
        <v>2893</v>
      </c>
      <c r="H153" t="s">
        <v>2904</v>
      </c>
      <c r="I153" t="s">
        <v>2895</v>
      </c>
      <c r="J153">
        <v>681.46402251069901</v>
      </c>
      <c r="K153">
        <v>1</v>
      </c>
      <c r="L153">
        <v>1</v>
      </c>
      <c r="M153">
        <v>2</v>
      </c>
      <c r="N153" s="94">
        <v>4427316.9402650902</v>
      </c>
      <c r="O153" s="94">
        <v>1181755.2191770601</v>
      </c>
      <c r="P153" s="94">
        <v>1385598.6727664401</v>
      </c>
      <c r="Q153" s="94">
        <v>389930.550857311</v>
      </c>
      <c r="R153" s="94">
        <v>1818479.50684704</v>
      </c>
      <c r="S153" s="94">
        <v>445938.74951830902</v>
      </c>
      <c r="T153" s="94">
        <v>6465124.5800000001</v>
      </c>
      <c r="U153" s="94">
        <v>2737956.30991294</v>
      </c>
      <c r="V153" s="94">
        <v>7712816.6260808902</v>
      </c>
      <c r="W153" s="94">
        <v>1437052.6487491</v>
      </c>
      <c r="X153" s="94">
        <v>0</v>
      </c>
      <c r="Y153" s="94">
        <v>0</v>
      </c>
      <c r="Z153" s="94">
        <v>0</v>
      </c>
      <c r="AA153" s="94">
        <v>11906.995609499099</v>
      </c>
      <c r="AB153" s="94">
        <v>41304.619473449697</v>
      </c>
      <c r="AC153" s="94">
        <v>321986.853197611</v>
      </c>
      <c r="AD153" s="94">
        <v>123951.896320698</v>
      </c>
      <c r="AE153" s="94">
        <v>0</v>
      </c>
      <c r="AF153" s="94">
        <v>0</v>
      </c>
      <c r="AG153" s="94">
        <v>0</v>
      </c>
      <c r="AH153" s="94">
        <v>0</v>
      </c>
      <c r="AI153" s="94">
        <v>0</v>
      </c>
      <c r="AJ153" s="94">
        <v>9649019.6394312605</v>
      </c>
      <c r="AK153" s="70">
        <v>14159.250262224599</v>
      </c>
      <c r="AL153">
        <v>190.744012474941</v>
      </c>
      <c r="AM153">
        <v>87986.683412978906</v>
      </c>
      <c r="AN153">
        <v>4672.1396203733802</v>
      </c>
      <c r="AO153">
        <v>25340.038049022001</v>
      </c>
      <c r="AP153">
        <v>190.744012474941</v>
      </c>
      <c r="AQ153">
        <v>87986.683412978906</v>
      </c>
      <c r="AR153">
        <v>14159.250262224599</v>
      </c>
      <c r="AS153">
        <v>18463.988859475001</v>
      </c>
      <c r="AT153">
        <v>0</v>
      </c>
    </row>
    <row r="154" spans="1:46" x14ac:dyDescent="0.25">
      <c r="A154" t="s">
        <v>3057</v>
      </c>
      <c r="B154">
        <v>2088</v>
      </c>
      <c r="C154" t="s">
        <v>35</v>
      </c>
      <c r="D154">
        <v>3567</v>
      </c>
      <c r="E154" t="s">
        <v>402</v>
      </c>
      <c r="F154" t="s">
        <v>2892</v>
      </c>
      <c r="G154" t="s">
        <v>2893</v>
      </c>
      <c r="H154" t="s">
        <v>2904</v>
      </c>
      <c r="I154" t="s">
        <v>2895</v>
      </c>
      <c r="J154">
        <v>640.16969696966805</v>
      </c>
      <c r="K154">
        <v>2</v>
      </c>
      <c r="L154">
        <v>1</v>
      </c>
      <c r="M154">
        <v>2</v>
      </c>
      <c r="N154" s="94">
        <v>4723227.8628351204</v>
      </c>
      <c r="O154" s="94">
        <v>1241806.5753123099</v>
      </c>
      <c r="P154" s="94">
        <v>1134737.7082241001</v>
      </c>
      <c r="Q154" s="94">
        <v>366302.12943871401</v>
      </c>
      <c r="R154" s="94">
        <v>2292116.9911267799</v>
      </c>
      <c r="S154" s="94">
        <v>418916.42803738202</v>
      </c>
      <c r="T154" s="94">
        <v>7186145.4900000002</v>
      </c>
      <c r="U154" s="94">
        <v>2572045.77693702</v>
      </c>
      <c r="V154" s="94">
        <v>7774400.8282342805</v>
      </c>
      <c r="W154" s="94">
        <v>1933803.26054268</v>
      </c>
      <c r="X154" s="94">
        <v>0</v>
      </c>
      <c r="Y154" s="94">
        <v>0</v>
      </c>
      <c r="Z154" s="94">
        <v>0</v>
      </c>
      <c r="AA154" s="94">
        <v>11185.473509032599</v>
      </c>
      <c r="AB154" s="94">
        <v>38801.704651034001</v>
      </c>
      <c r="AC154" s="94">
        <v>302475.581147052</v>
      </c>
      <c r="AD154" s="94">
        <v>116440.84689032999</v>
      </c>
      <c r="AE154" s="94">
        <v>0</v>
      </c>
      <c r="AF154" s="94">
        <v>0</v>
      </c>
      <c r="AG154" s="94">
        <v>0</v>
      </c>
      <c r="AH154" s="94">
        <v>0</v>
      </c>
      <c r="AI154" s="94">
        <v>0</v>
      </c>
      <c r="AJ154" s="94">
        <v>10177107.6949744</v>
      </c>
      <c r="AK154" s="70">
        <v>15897.5155230701</v>
      </c>
      <c r="AL154">
        <v>190.744012474941</v>
      </c>
      <c r="AM154">
        <v>87986.683412978906</v>
      </c>
      <c r="AN154">
        <v>4672.1396203733802</v>
      </c>
      <c r="AO154">
        <v>25340.038049022001</v>
      </c>
      <c r="AP154">
        <v>190.744012474941</v>
      </c>
      <c r="AQ154">
        <v>87986.683412978906</v>
      </c>
      <c r="AR154">
        <v>14159.250262224599</v>
      </c>
      <c r="AS154">
        <v>18463.988859475001</v>
      </c>
      <c r="AT154">
        <v>0</v>
      </c>
    </row>
    <row r="155" spans="1:46" x14ac:dyDescent="0.25">
      <c r="A155" t="s">
        <v>3058</v>
      </c>
      <c r="B155">
        <v>2088</v>
      </c>
      <c r="C155" t="s">
        <v>35</v>
      </c>
      <c r="D155">
        <v>587</v>
      </c>
      <c r="E155" t="s">
        <v>404</v>
      </c>
      <c r="F155" t="s">
        <v>2892</v>
      </c>
      <c r="G155" t="s">
        <v>2911</v>
      </c>
      <c r="H155" t="s">
        <v>2904</v>
      </c>
      <c r="I155" t="s">
        <v>2895</v>
      </c>
      <c r="J155">
        <v>418.003030303005</v>
      </c>
      <c r="K155">
        <v>1</v>
      </c>
      <c r="L155">
        <v>2</v>
      </c>
      <c r="M155">
        <v>2</v>
      </c>
      <c r="N155" s="94">
        <v>2275596.3483283799</v>
      </c>
      <c r="O155" s="94">
        <v>954184.86635004496</v>
      </c>
      <c r="P155" s="94">
        <v>736541.96733559598</v>
      </c>
      <c r="Q155" s="94">
        <v>239179.39389605401</v>
      </c>
      <c r="R155" s="94">
        <v>1380737.6858571901</v>
      </c>
      <c r="S155" s="94">
        <v>273534.24754754303</v>
      </c>
      <c r="T155" s="94">
        <v>3906805.99</v>
      </c>
      <c r="U155" s="94">
        <v>1679434.27176726</v>
      </c>
      <c r="V155" s="94">
        <v>4406826.4340155097</v>
      </c>
      <c r="W155" s="94">
        <v>1146774.36973599</v>
      </c>
      <c r="X155" s="94">
        <v>0</v>
      </c>
      <c r="Y155" s="94">
        <v>0</v>
      </c>
      <c r="Z155" s="94">
        <v>0</v>
      </c>
      <c r="AA155" s="94">
        <v>7303.6287788722902</v>
      </c>
      <c r="AB155" s="94">
        <v>25335.829236888902</v>
      </c>
      <c r="AC155" s="94">
        <v>197503.42777958899</v>
      </c>
      <c r="AD155" s="94">
        <v>76030.819767953595</v>
      </c>
      <c r="AE155" s="94">
        <v>0</v>
      </c>
      <c r="AF155" s="94">
        <v>0</v>
      </c>
      <c r="AG155" s="94">
        <v>0</v>
      </c>
      <c r="AH155" s="94">
        <v>0</v>
      </c>
      <c r="AI155" s="94">
        <v>0</v>
      </c>
      <c r="AJ155" s="94">
        <v>5859774.5093147997</v>
      </c>
      <c r="AK155" s="70">
        <v>14018.4976770793</v>
      </c>
      <c r="AL155">
        <v>190.744012474941</v>
      </c>
      <c r="AM155">
        <v>87986.683412978906</v>
      </c>
      <c r="AN155">
        <v>4672.1396203733802</v>
      </c>
      <c r="AO155">
        <v>25340.038049022001</v>
      </c>
      <c r="AP155">
        <v>4583.8562208211697</v>
      </c>
      <c r="AQ155">
        <v>22363.4717498301</v>
      </c>
      <c r="AR155">
        <v>14018.4976770793</v>
      </c>
      <c r="AS155">
        <v>14762.316660840899</v>
      </c>
      <c r="AT155">
        <v>0</v>
      </c>
    </row>
    <row r="156" spans="1:46" x14ac:dyDescent="0.25">
      <c r="A156" t="s">
        <v>3059</v>
      </c>
      <c r="B156">
        <v>2088</v>
      </c>
      <c r="C156" t="s">
        <v>35</v>
      </c>
      <c r="D156">
        <v>588</v>
      </c>
      <c r="E156" t="s">
        <v>406</v>
      </c>
      <c r="F156" t="s">
        <v>2892</v>
      </c>
      <c r="G156" t="s">
        <v>2903</v>
      </c>
      <c r="H156" t="s">
        <v>2904</v>
      </c>
      <c r="I156" t="s">
        <v>2895</v>
      </c>
      <c r="J156">
        <v>1488.54549327418</v>
      </c>
      <c r="K156">
        <v>1</v>
      </c>
      <c r="L156">
        <v>1</v>
      </c>
      <c r="M156">
        <v>2</v>
      </c>
      <c r="N156" s="94">
        <v>8196081.7879701098</v>
      </c>
      <c r="O156" s="94">
        <v>3561234.0980079598</v>
      </c>
      <c r="P156" s="94">
        <v>2783930.6436950401</v>
      </c>
      <c r="Q156" s="94">
        <v>851738.82258685899</v>
      </c>
      <c r="R156" s="94">
        <v>5708212.65065894</v>
      </c>
      <c r="S156" s="94">
        <v>974079.47293560696</v>
      </c>
      <c r="T156" s="94">
        <v>15120585.1</v>
      </c>
      <c r="U156" s="94">
        <v>5980612.9029189097</v>
      </c>
      <c r="V156" s="94">
        <v>16383794.668026499</v>
      </c>
      <c r="W156" s="94">
        <v>4597135.8290211698</v>
      </c>
      <c r="X156" s="94">
        <v>0</v>
      </c>
      <c r="Y156" s="94">
        <v>0</v>
      </c>
      <c r="Z156" s="94">
        <v>0</v>
      </c>
      <c r="AA156" s="94">
        <v>28744.393369859099</v>
      </c>
      <c r="AB156" s="94">
        <v>91523.112501354495</v>
      </c>
      <c r="AC156" s="94">
        <v>703327.04792689602</v>
      </c>
      <c r="AD156" s="94">
        <v>270752.42500871199</v>
      </c>
      <c r="AE156" s="94">
        <v>0</v>
      </c>
      <c r="AF156" s="94">
        <v>0</v>
      </c>
      <c r="AG156" s="94">
        <v>0</v>
      </c>
      <c r="AH156" s="94">
        <v>0</v>
      </c>
      <c r="AI156" s="94">
        <v>0</v>
      </c>
      <c r="AJ156" s="94">
        <v>22075277.475854501</v>
      </c>
      <c r="AK156" s="70">
        <v>14830.0992986772</v>
      </c>
      <c r="AL156">
        <v>190.744012474941</v>
      </c>
      <c r="AM156">
        <v>87986.683412978906</v>
      </c>
      <c r="AN156">
        <v>4672.1396203733802</v>
      </c>
      <c r="AO156">
        <v>25340.038049022001</v>
      </c>
      <c r="AP156">
        <v>190.744012474941</v>
      </c>
      <c r="AQ156">
        <v>78964.723731455393</v>
      </c>
      <c r="AR156">
        <v>14830.0992986772</v>
      </c>
      <c r="AS156">
        <v>25340.038049022001</v>
      </c>
      <c r="AT156">
        <v>0</v>
      </c>
    </row>
    <row r="157" spans="1:46" x14ac:dyDescent="0.25">
      <c r="A157" t="s">
        <v>3061</v>
      </c>
      <c r="B157">
        <v>2095</v>
      </c>
      <c r="C157" t="s">
        <v>36</v>
      </c>
      <c r="D157">
        <v>3401</v>
      </c>
      <c r="E157" t="s">
        <v>407</v>
      </c>
      <c r="F157" t="s">
        <v>2906</v>
      </c>
      <c r="G157" t="s">
        <v>2907</v>
      </c>
      <c r="H157" t="s">
        <v>2904</v>
      </c>
      <c r="I157" t="s">
        <v>2895</v>
      </c>
      <c r="J157">
        <v>212.919117646941</v>
      </c>
      <c r="K157">
        <v>1</v>
      </c>
      <c r="L157">
        <v>1</v>
      </c>
      <c r="M157">
        <v>2</v>
      </c>
      <c r="N157" s="94">
        <v>1624102.22</v>
      </c>
      <c r="O157" s="94">
        <v>524859.31999999995</v>
      </c>
      <c r="P157" s="94">
        <v>678002.13</v>
      </c>
      <c r="Q157" s="94">
        <v>279296.86</v>
      </c>
      <c r="R157" s="94">
        <v>1215552.04</v>
      </c>
      <c r="S157" s="94">
        <v>168567</v>
      </c>
      <c r="T157" s="94">
        <v>1876289.34</v>
      </c>
      <c r="U157" s="94">
        <v>2445523.23</v>
      </c>
      <c r="V157" s="94">
        <v>3434602.93</v>
      </c>
      <c r="W157" s="94">
        <v>879609.64</v>
      </c>
      <c r="X157" s="94">
        <v>0</v>
      </c>
      <c r="Y157" s="94">
        <v>0</v>
      </c>
      <c r="Z157" s="94">
        <v>0</v>
      </c>
      <c r="AA157" s="94">
        <v>0</v>
      </c>
      <c r="AB157" s="94">
        <v>7600</v>
      </c>
      <c r="AC157" s="94">
        <v>137301</v>
      </c>
      <c r="AD157" s="94">
        <v>31266</v>
      </c>
      <c r="AE157" s="94">
        <v>0</v>
      </c>
      <c r="AF157" s="94">
        <v>0</v>
      </c>
      <c r="AG157" s="94">
        <v>0</v>
      </c>
      <c r="AH157" s="94">
        <v>0</v>
      </c>
      <c r="AI157" s="94">
        <v>0</v>
      </c>
      <c r="AJ157" s="94">
        <v>4490379.57</v>
      </c>
      <c r="AK157" s="70">
        <v>21089.602566575901</v>
      </c>
      <c r="AL157">
        <v>190.744012474941</v>
      </c>
      <c r="AM157">
        <v>87986.683412978906</v>
      </c>
      <c r="AN157">
        <v>21089.602566575901</v>
      </c>
      <c r="AO157">
        <v>21089.602566575901</v>
      </c>
      <c r="AP157">
        <v>190.744012474941</v>
      </c>
      <c r="AQ157">
        <v>53040.848925755003</v>
      </c>
      <c r="AR157">
        <v>21089.602566575901</v>
      </c>
      <c r="AS157">
        <v>21089.602566575901</v>
      </c>
      <c r="AT157">
        <v>0</v>
      </c>
    </row>
    <row r="158" spans="1:46" x14ac:dyDescent="0.25">
      <c r="A158" t="s">
        <v>3062</v>
      </c>
      <c r="B158">
        <v>2052</v>
      </c>
      <c r="C158" t="s">
        <v>37</v>
      </c>
      <c r="D158">
        <v>428</v>
      </c>
      <c r="E158" t="s">
        <v>408</v>
      </c>
      <c r="F158" t="s">
        <v>2892</v>
      </c>
      <c r="G158" t="s">
        <v>2893</v>
      </c>
      <c r="H158" t="s">
        <v>2904</v>
      </c>
      <c r="I158" t="s">
        <v>2895</v>
      </c>
      <c r="J158">
        <v>20.497382198951001</v>
      </c>
      <c r="K158">
        <v>1</v>
      </c>
      <c r="L158">
        <v>1</v>
      </c>
      <c r="M158">
        <v>1</v>
      </c>
      <c r="N158" s="94">
        <v>218136.30030550601</v>
      </c>
      <c r="O158" s="94">
        <v>39826.500796121603</v>
      </c>
      <c r="P158" s="94">
        <v>51585.655976744703</v>
      </c>
      <c r="Q158" s="94">
        <v>113825.534017233</v>
      </c>
      <c r="R158" s="94">
        <v>252926.16952847099</v>
      </c>
      <c r="S158" s="94">
        <v>18689.4132171397</v>
      </c>
      <c r="T158" s="94">
        <v>0</v>
      </c>
      <c r="U158" s="94">
        <v>676300.16062407696</v>
      </c>
      <c r="V158" s="94">
        <v>602334.17317413294</v>
      </c>
      <c r="W158" s="94">
        <v>73965.987449944005</v>
      </c>
      <c r="X158" s="94">
        <v>0</v>
      </c>
      <c r="Y158" s="94">
        <v>0</v>
      </c>
      <c r="Z158" s="94">
        <v>0</v>
      </c>
      <c r="AA158" s="94">
        <v>0</v>
      </c>
      <c r="AB158" s="94">
        <v>0</v>
      </c>
      <c r="AC158" s="94">
        <v>16382.6969652974</v>
      </c>
      <c r="AD158" s="94">
        <v>2306.7162518423302</v>
      </c>
      <c r="AE158" s="94">
        <v>0</v>
      </c>
      <c r="AF158" s="94">
        <v>0</v>
      </c>
      <c r="AG158" s="94">
        <v>0</v>
      </c>
      <c r="AH158" s="94">
        <v>0</v>
      </c>
      <c r="AI158" s="94">
        <v>0</v>
      </c>
      <c r="AJ158" s="94">
        <v>694989.57384121697</v>
      </c>
      <c r="AK158" s="70">
        <v>33906.260179740602</v>
      </c>
      <c r="AL158">
        <v>190.744012474941</v>
      </c>
      <c r="AM158">
        <v>87986.683412978906</v>
      </c>
      <c r="AN158">
        <v>33906.260179740602</v>
      </c>
      <c r="AO158">
        <v>33906.260179740697</v>
      </c>
      <c r="AP158">
        <v>190.744012474941</v>
      </c>
      <c r="AQ158">
        <v>87986.683412978906</v>
      </c>
      <c r="AR158">
        <v>33906.260179740602</v>
      </c>
      <c r="AS158">
        <v>33906.260179740602</v>
      </c>
      <c r="AT158">
        <v>0</v>
      </c>
    </row>
    <row r="159" spans="1:46" x14ac:dyDescent="0.25">
      <c r="A159" t="s">
        <v>3063</v>
      </c>
      <c r="B159">
        <v>2052</v>
      </c>
      <c r="C159" t="s">
        <v>37</v>
      </c>
      <c r="D159">
        <v>2052</v>
      </c>
      <c r="E159" t="s">
        <v>37</v>
      </c>
      <c r="F159" t="s">
        <v>1871</v>
      </c>
      <c r="G159" t="s">
        <v>1871</v>
      </c>
      <c r="H159" t="s">
        <v>2899</v>
      </c>
      <c r="I159" t="s">
        <v>2895</v>
      </c>
      <c r="J159">
        <v>8.537572254334</v>
      </c>
      <c r="K159">
        <v>0</v>
      </c>
      <c r="L159">
        <v>0</v>
      </c>
      <c r="M159">
        <v>1</v>
      </c>
      <c r="N159" s="94">
        <v>90858.159694493603</v>
      </c>
      <c r="O159" s="94">
        <v>16588.539203878401</v>
      </c>
      <c r="P159" s="94">
        <v>21486.464023255299</v>
      </c>
      <c r="Q159" s="94">
        <v>47410.6259827666</v>
      </c>
      <c r="R159" s="94">
        <v>105348.84047152899</v>
      </c>
      <c r="S159" s="94">
        <v>7784.5167828602698</v>
      </c>
      <c r="T159" s="94">
        <v>0</v>
      </c>
      <c r="U159" s="94">
        <v>281692.62937592302</v>
      </c>
      <c r="V159" s="94">
        <v>250884.30682586701</v>
      </c>
      <c r="W159" s="94">
        <v>30808.322550056</v>
      </c>
      <c r="X159" s="94">
        <v>0</v>
      </c>
      <c r="Y159" s="94">
        <v>0</v>
      </c>
      <c r="Z159" s="94">
        <v>0</v>
      </c>
      <c r="AA159" s="94">
        <v>0</v>
      </c>
      <c r="AB159" s="94">
        <v>0</v>
      </c>
      <c r="AC159" s="94">
        <v>6823.7230347025998</v>
      </c>
      <c r="AD159" s="94">
        <v>960.79374815766903</v>
      </c>
      <c r="AE159" s="94">
        <v>0</v>
      </c>
      <c r="AF159" s="94">
        <v>0</v>
      </c>
      <c r="AG159" s="94">
        <v>0</v>
      </c>
      <c r="AH159" s="94">
        <v>0</v>
      </c>
      <c r="AI159" s="94">
        <v>0</v>
      </c>
      <c r="AJ159" s="94">
        <v>289477.14615878399</v>
      </c>
      <c r="AK159" s="70">
        <v>33906.260179740697</v>
      </c>
      <c r="AL159">
        <v>190.744012474941</v>
      </c>
      <c r="AM159">
        <v>87986.683412978906</v>
      </c>
      <c r="AN159">
        <v>33906.260179740602</v>
      </c>
      <c r="AO159">
        <v>33906.260179740697</v>
      </c>
      <c r="AP159">
        <v>682.10272323868298</v>
      </c>
      <c r="AQ159">
        <v>37523.222275875101</v>
      </c>
      <c r="AR159">
        <v>33906.260179740697</v>
      </c>
      <c r="AS159">
        <v>33906.260179740697</v>
      </c>
      <c r="AT159">
        <v>0</v>
      </c>
    </row>
    <row r="160" spans="1:46" x14ac:dyDescent="0.25">
      <c r="A160" t="s">
        <v>3064</v>
      </c>
      <c r="B160">
        <v>1974</v>
      </c>
      <c r="C160" t="s">
        <v>39</v>
      </c>
      <c r="D160">
        <v>235</v>
      </c>
      <c r="E160" t="s">
        <v>409</v>
      </c>
      <c r="F160" t="s">
        <v>2892</v>
      </c>
      <c r="G160" t="s">
        <v>2911</v>
      </c>
      <c r="H160" t="s">
        <v>2904</v>
      </c>
      <c r="I160" t="s">
        <v>2895</v>
      </c>
      <c r="J160">
        <v>318.58177153053799</v>
      </c>
      <c r="K160">
        <v>1</v>
      </c>
      <c r="L160">
        <v>1</v>
      </c>
      <c r="M160">
        <v>2</v>
      </c>
      <c r="N160" s="94">
        <v>2195604.6670637899</v>
      </c>
      <c r="O160" s="94">
        <v>826689.55025554996</v>
      </c>
      <c r="P160" s="94">
        <v>747282.46342659299</v>
      </c>
      <c r="Q160" s="94">
        <v>297818.255691119</v>
      </c>
      <c r="R160" s="94">
        <v>1099859.5383464401</v>
      </c>
      <c r="S160" s="94">
        <v>136714.964500314</v>
      </c>
      <c r="T160" s="94">
        <v>3498537.12</v>
      </c>
      <c r="U160" s="94">
        <v>1668717.3547834901</v>
      </c>
      <c r="V160" s="94">
        <v>4229574.7981941001</v>
      </c>
      <c r="W160" s="94">
        <v>937679.67658940097</v>
      </c>
      <c r="X160" s="94">
        <v>0</v>
      </c>
      <c r="Y160" s="94">
        <v>0</v>
      </c>
      <c r="Z160" s="94">
        <v>0</v>
      </c>
      <c r="AA160" s="94">
        <v>0</v>
      </c>
      <c r="AB160" s="94">
        <v>0</v>
      </c>
      <c r="AC160" s="94">
        <v>120239.98869897801</v>
      </c>
      <c r="AD160" s="94">
        <v>16474.975801336401</v>
      </c>
      <c r="AE160" s="94">
        <v>0</v>
      </c>
      <c r="AF160" s="94">
        <v>0</v>
      </c>
      <c r="AG160" s="94">
        <v>0</v>
      </c>
      <c r="AH160" s="94">
        <v>0</v>
      </c>
      <c r="AI160" s="94">
        <v>0</v>
      </c>
      <c r="AJ160" s="94">
        <v>5303969.4392838096</v>
      </c>
      <c r="AK160" s="70">
        <v>16648.690895911499</v>
      </c>
      <c r="AL160">
        <v>190.744012474941</v>
      </c>
      <c r="AM160">
        <v>87986.683412978906</v>
      </c>
      <c r="AN160">
        <v>14901.195070592301</v>
      </c>
      <c r="AO160">
        <v>16648.690895911499</v>
      </c>
      <c r="AP160">
        <v>4583.8562208211697</v>
      </c>
      <c r="AQ160">
        <v>22363.4717498301</v>
      </c>
      <c r="AR160">
        <v>16648.690895911499</v>
      </c>
      <c r="AS160">
        <v>16648.690895911499</v>
      </c>
      <c r="AT160">
        <v>0</v>
      </c>
    </row>
    <row r="161" spans="1:46" x14ac:dyDescent="0.25">
      <c r="A161" t="s">
        <v>3065</v>
      </c>
      <c r="B161">
        <v>1974</v>
      </c>
      <c r="C161" t="s">
        <v>39</v>
      </c>
      <c r="D161">
        <v>237</v>
      </c>
      <c r="E161" t="s">
        <v>410</v>
      </c>
      <c r="F161" t="s">
        <v>2892</v>
      </c>
      <c r="G161" t="s">
        <v>2903</v>
      </c>
      <c r="H161" t="s">
        <v>2904</v>
      </c>
      <c r="I161" t="s">
        <v>2895</v>
      </c>
      <c r="J161">
        <v>474.29879738322899</v>
      </c>
      <c r="K161">
        <v>1</v>
      </c>
      <c r="L161">
        <v>1</v>
      </c>
      <c r="M161">
        <v>2</v>
      </c>
      <c r="N161" s="94">
        <v>2515806.9607841698</v>
      </c>
      <c r="O161" s="94">
        <v>1288618.6100109101</v>
      </c>
      <c r="P161" s="94">
        <v>985216.12693982304</v>
      </c>
      <c r="Q161" s="94">
        <v>443386.44937043602</v>
      </c>
      <c r="R161" s="94">
        <v>2245077.6435019299</v>
      </c>
      <c r="S161" s="94">
        <v>203538.77415919301</v>
      </c>
      <c r="T161" s="94">
        <v>4993749.4800000004</v>
      </c>
      <c r="U161" s="94">
        <v>2484356.3106072699</v>
      </c>
      <c r="V161" s="94">
        <v>5474478.6011648802</v>
      </c>
      <c r="W161" s="94">
        <v>2003627.1894423901</v>
      </c>
      <c r="X161" s="94">
        <v>0</v>
      </c>
      <c r="Y161" s="94">
        <v>0</v>
      </c>
      <c r="Z161" s="94">
        <v>0</v>
      </c>
      <c r="AA161" s="94">
        <v>0</v>
      </c>
      <c r="AB161" s="94">
        <v>0</v>
      </c>
      <c r="AC161" s="94">
        <v>179011.12723215399</v>
      </c>
      <c r="AD161" s="94">
        <v>24527.646927039001</v>
      </c>
      <c r="AE161" s="94">
        <v>0</v>
      </c>
      <c r="AF161" s="94">
        <v>0</v>
      </c>
      <c r="AG161" s="94">
        <v>0</v>
      </c>
      <c r="AH161" s="94">
        <v>0</v>
      </c>
      <c r="AI161" s="94">
        <v>0</v>
      </c>
      <c r="AJ161" s="94">
        <v>7681644.5647664499</v>
      </c>
      <c r="AK161" s="70">
        <v>16195.7917817779</v>
      </c>
      <c r="AL161">
        <v>190.744012474941</v>
      </c>
      <c r="AM161">
        <v>87986.683412978906</v>
      </c>
      <c r="AN161">
        <v>14901.195070592301</v>
      </c>
      <c r="AO161">
        <v>16648.690895911499</v>
      </c>
      <c r="AP161">
        <v>190.744012474941</v>
      </c>
      <c r="AQ161">
        <v>78964.723731455393</v>
      </c>
      <c r="AR161">
        <v>16195.7917817779</v>
      </c>
      <c r="AS161">
        <v>16195.7917817779</v>
      </c>
      <c r="AT161">
        <v>0</v>
      </c>
    </row>
    <row r="162" spans="1:46" x14ac:dyDescent="0.25">
      <c r="A162" t="s">
        <v>3066</v>
      </c>
      <c r="B162">
        <v>1974</v>
      </c>
      <c r="C162" t="s">
        <v>39</v>
      </c>
      <c r="D162">
        <v>236</v>
      </c>
      <c r="E162" t="s">
        <v>411</v>
      </c>
      <c r="F162" t="s">
        <v>2892</v>
      </c>
      <c r="G162" t="s">
        <v>2893</v>
      </c>
      <c r="H162" t="s">
        <v>2904</v>
      </c>
      <c r="I162" t="s">
        <v>2895</v>
      </c>
      <c r="J162">
        <v>595.84368125427</v>
      </c>
      <c r="K162">
        <v>1</v>
      </c>
      <c r="L162">
        <v>1</v>
      </c>
      <c r="M162">
        <v>2</v>
      </c>
      <c r="N162" s="94">
        <v>3573123.8121520402</v>
      </c>
      <c r="O162" s="94">
        <v>1022559.96973354</v>
      </c>
      <c r="P162" s="94">
        <v>1132349.55963358</v>
      </c>
      <c r="Q162" s="94">
        <v>557009.66493844602</v>
      </c>
      <c r="R162" s="94">
        <v>2338041.83815163</v>
      </c>
      <c r="S162" s="94">
        <v>255698.08134049299</v>
      </c>
      <c r="T162" s="94">
        <v>5502081.7599999998</v>
      </c>
      <c r="U162" s="94">
        <v>3121003.0846092398</v>
      </c>
      <c r="V162" s="94">
        <v>6588368.1006410299</v>
      </c>
      <c r="W162" s="94">
        <v>2034716.74396821</v>
      </c>
      <c r="X162" s="94">
        <v>0</v>
      </c>
      <c r="Y162" s="94">
        <v>0</v>
      </c>
      <c r="Z162" s="94">
        <v>0</v>
      </c>
      <c r="AA162" s="94">
        <v>0</v>
      </c>
      <c r="AB162" s="94">
        <v>0</v>
      </c>
      <c r="AC162" s="94">
        <v>224884.92406886799</v>
      </c>
      <c r="AD162" s="94">
        <v>30813.157271624699</v>
      </c>
      <c r="AE162" s="94">
        <v>0</v>
      </c>
      <c r="AF162" s="94">
        <v>0</v>
      </c>
      <c r="AG162" s="94">
        <v>0</v>
      </c>
      <c r="AH162" s="94">
        <v>0</v>
      </c>
      <c r="AI162" s="94">
        <v>0</v>
      </c>
      <c r="AJ162" s="94">
        <v>8878782.9259497393</v>
      </c>
      <c r="AK162" s="70">
        <v>14901.195070592301</v>
      </c>
      <c r="AL162">
        <v>190.744012474941</v>
      </c>
      <c r="AM162">
        <v>87986.683412978906</v>
      </c>
      <c r="AN162">
        <v>14901.195070592301</v>
      </c>
      <c r="AO162">
        <v>16648.690895911499</v>
      </c>
      <c r="AP162">
        <v>190.744012474941</v>
      </c>
      <c r="AQ162">
        <v>87986.683412978906</v>
      </c>
      <c r="AR162">
        <v>14901.195070592301</v>
      </c>
      <c r="AS162">
        <v>14901.195070592301</v>
      </c>
      <c r="AT162">
        <v>0</v>
      </c>
    </row>
    <row r="163" spans="1:46" x14ac:dyDescent="0.25">
      <c r="A163" t="s">
        <v>3067</v>
      </c>
      <c r="B163">
        <v>1896</v>
      </c>
      <c r="C163" t="s">
        <v>40</v>
      </c>
      <c r="D163">
        <v>3347</v>
      </c>
      <c r="E163" t="s">
        <v>412</v>
      </c>
      <c r="F163" t="s">
        <v>2906</v>
      </c>
      <c r="G163" t="s">
        <v>2907</v>
      </c>
      <c r="H163" t="s">
        <v>2904</v>
      </c>
      <c r="I163" t="s">
        <v>2895</v>
      </c>
      <c r="J163">
        <v>30.728996355743998</v>
      </c>
      <c r="K163">
        <v>1</v>
      </c>
      <c r="L163">
        <v>1</v>
      </c>
      <c r="M163">
        <v>2</v>
      </c>
      <c r="N163" s="94">
        <v>471254</v>
      </c>
      <c r="O163" s="94">
        <v>123542</v>
      </c>
      <c r="P163" s="94">
        <v>601454</v>
      </c>
      <c r="Q163" s="94">
        <v>182337</v>
      </c>
      <c r="R163" s="94">
        <v>60794</v>
      </c>
      <c r="S163" s="94">
        <v>25659.66</v>
      </c>
      <c r="T163" s="94">
        <v>1439381</v>
      </c>
      <c r="U163" s="94">
        <v>0</v>
      </c>
      <c r="V163" s="94">
        <v>1318892</v>
      </c>
      <c r="W163" s="94">
        <v>114663</v>
      </c>
      <c r="X163" s="94">
        <v>0</v>
      </c>
      <c r="Y163" s="94">
        <v>0</v>
      </c>
      <c r="Z163" s="94">
        <v>0</v>
      </c>
      <c r="AA163" s="94">
        <v>5826</v>
      </c>
      <c r="AB163" s="94">
        <v>0</v>
      </c>
      <c r="AC163" s="94">
        <v>25659.66</v>
      </c>
      <c r="AD163" s="94">
        <v>0</v>
      </c>
      <c r="AE163" s="94">
        <v>0</v>
      </c>
      <c r="AF163" s="94">
        <v>0</v>
      </c>
      <c r="AG163" s="94">
        <v>0</v>
      </c>
      <c r="AH163" s="94">
        <v>0</v>
      </c>
      <c r="AI163" s="94">
        <v>0</v>
      </c>
      <c r="AJ163" s="94">
        <v>1465040.66</v>
      </c>
      <c r="AK163" s="70">
        <v>47676.163680697202</v>
      </c>
      <c r="AL163">
        <v>190.744012474941</v>
      </c>
      <c r="AM163">
        <v>87986.683412978906</v>
      </c>
      <c r="AN163">
        <v>47676.163680697202</v>
      </c>
      <c r="AO163">
        <v>47676.163680697202</v>
      </c>
      <c r="AP163">
        <v>190.744012474941</v>
      </c>
      <c r="AQ163">
        <v>53040.848925755003</v>
      </c>
      <c r="AR163">
        <v>47676.163680697202</v>
      </c>
      <c r="AS163">
        <v>47676.163680697202</v>
      </c>
      <c r="AT163">
        <v>0</v>
      </c>
    </row>
    <row r="164" spans="1:46" x14ac:dyDescent="0.25">
      <c r="A164" t="s">
        <v>3068</v>
      </c>
      <c r="B164">
        <v>2046</v>
      </c>
      <c r="C164" t="s">
        <v>41</v>
      </c>
      <c r="D164">
        <v>406</v>
      </c>
      <c r="E164" t="s">
        <v>413</v>
      </c>
      <c r="F164" t="s">
        <v>2906</v>
      </c>
      <c r="G164" t="s">
        <v>2907</v>
      </c>
      <c r="H164" t="s">
        <v>2904</v>
      </c>
      <c r="I164" t="s">
        <v>2895</v>
      </c>
      <c r="J164">
        <v>230.124159663754</v>
      </c>
      <c r="K164">
        <v>1</v>
      </c>
      <c r="L164">
        <v>2</v>
      </c>
      <c r="M164">
        <v>2</v>
      </c>
      <c r="N164" s="94">
        <v>2066304.83</v>
      </c>
      <c r="O164" s="94">
        <v>367652.51</v>
      </c>
      <c r="P164" s="94">
        <v>501802.6</v>
      </c>
      <c r="Q164" s="94">
        <v>351379.96</v>
      </c>
      <c r="R164" s="94">
        <v>1079186.1200000001</v>
      </c>
      <c r="S164" s="94">
        <v>170026.37</v>
      </c>
      <c r="T164" s="94">
        <v>963765.96</v>
      </c>
      <c r="U164" s="94">
        <v>3402560.06</v>
      </c>
      <c r="V164" s="94">
        <v>3417139.9</v>
      </c>
      <c r="W164" s="94">
        <v>949186.12</v>
      </c>
      <c r="X164" s="94">
        <v>0</v>
      </c>
      <c r="Y164" s="94">
        <v>0</v>
      </c>
      <c r="Z164" s="94">
        <v>0</v>
      </c>
      <c r="AA164" s="94">
        <v>0</v>
      </c>
      <c r="AB164" s="94">
        <v>0</v>
      </c>
      <c r="AC164" s="94">
        <v>145890</v>
      </c>
      <c r="AD164" s="94">
        <v>24136.37</v>
      </c>
      <c r="AE164" s="94">
        <v>0</v>
      </c>
      <c r="AF164" s="94">
        <v>0</v>
      </c>
      <c r="AG164" s="94">
        <v>0</v>
      </c>
      <c r="AH164" s="94">
        <v>0</v>
      </c>
      <c r="AI164" s="94">
        <v>0</v>
      </c>
      <c r="AJ164" s="94">
        <v>4536352.3899999997</v>
      </c>
      <c r="AK164" s="70">
        <v>19712.629897826901</v>
      </c>
      <c r="AL164">
        <v>190.744012474941</v>
      </c>
      <c r="AM164">
        <v>87986.683412978906</v>
      </c>
      <c r="AN164">
        <v>19712.629897826901</v>
      </c>
      <c r="AO164">
        <v>19712.629897826901</v>
      </c>
      <c r="AP164">
        <v>190.744012474941</v>
      </c>
      <c r="AQ164">
        <v>53040.848925755003</v>
      </c>
      <c r="AR164">
        <v>19712.629897826901</v>
      </c>
      <c r="AS164">
        <v>19712.629897826901</v>
      </c>
      <c r="AT164">
        <v>0</v>
      </c>
    </row>
    <row r="165" spans="1:46" x14ac:dyDescent="0.25">
      <c r="A165" t="s">
        <v>3069</v>
      </c>
      <c r="B165">
        <v>1995</v>
      </c>
      <c r="C165" t="s">
        <v>43</v>
      </c>
      <c r="D165">
        <v>3400</v>
      </c>
      <c r="E165" t="s">
        <v>414</v>
      </c>
      <c r="F165" t="s">
        <v>2906</v>
      </c>
      <c r="G165" t="s">
        <v>2907</v>
      </c>
      <c r="H165" t="s">
        <v>2904</v>
      </c>
      <c r="I165" t="s">
        <v>2895</v>
      </c>
      <c r="J165">
        <v>224.03210873630599</v>
      </c>
      <c r="K165">
        <v>1</v>
      </c>
      <c r="L165">
        <v>1</v>
      </c>
      <c r="M165">
        <v>1</v>
      </c>
      <c r="N165" s="94">
        <v>1758070.07</v>
      </c>
      <c r="O165" s="94">
        <v>248667.11</v>
      </c>
      <c r="P165" s="94">
        <v>580758.82999999996</v>
      </c>
      <c r="Q165" s="94">
        <v>415922.57</v>
      </c>
      <c r="R165" s="94">
        <v>794133.34</v>
      </c>
      <c r="S165" s="94">
        <v>112571.36</v>
      </c>
      <c r="T165" s="94">
        <v>2127515.83</v>
      </c>
      <c r="U165" s="94">
        <v>1670036.09</v>
      </c>
      <c r="V165" s="94">
        <v>3027918.58</v>
      </c>
      <c r="W165" s="94">
        <v>768961.88</v>
      </c>
      <c r="X165" s="94">
        <v>0</v>
      </c>
      <c r="Y165" s="94">
        <v>0</v>
      </c>
      <c r="Z165" s="94">
        <v>0</v>
      </c>
      <c r="AA165" s="94">
        <v>671.46</v>
      </c>
      <c r="AB165" s="94">
        <v>0</v>
      </c>
      <c r="AC165" s="94">
        <v>100885.67</v>
      </c>
      <c r="AD165" s="94">
        <v>11685.69</v>
      </c>
      <c r="AE165" s="94">
        <v>0</v>
      </c>
      <c r="AF165" s="94">
        <v>0</v>
      </c>
      <c r="AG165" s="94">
        <v>0</v>
      </c>
      <c r="AH165" s="94">
        <v>0</v>
      </c>
      <c r="AI165" s="94">
        <v>0</v>
      </c>
      <c r="AJ165" s="94">
        <v>3910123.28</v>
      </c>
      <c r="AK165" s="70">
        <v>17453.405683925201</v>
      </c>
      <c r="AL165">
        <v>190.744012474941</v>
      </c>
      <c r="AM165">
        <v>87986.683412978906</v>
      </c>
      <c r="AN165">
        <v>17453.405683925201</v>
      </c>
      <c r="AO165">
        <v>17453.405683925201</v>
      </c>
      <c r="AP165">
        <v>190.744012474941</v>
      </c>
      <c r="AQ165">
        <v>53040.848925755003</v>
      </c>
      <c r="AR165">
        <v>17453.405683925201</v>
      </c>
      <c r="AS165">
        <v>17453.405683925201</v>
      </c>
      <c r="AT165">
        <v>0</v>
      </c>
    </row>
    <row r="166" spans="1:46" x14ac:dyDescent="0.25">
      <c r="A166" t="s">
        <v>3070</v>
      </c>
      <c r="B166">
        <v>1929</v>
      </c>
      <c r="C166" t="s">
        <v>45</v>
      </c>
      <c r="D166">
        <v>4434</v>
      </c>
      <c r="E166" t="s">
        <v>415</v>
      </c>
      <c r="F166" t="s">
        <v>2892</v>
      </c>
      <c r="G166" t="s">
        <v>2911</v>
      </c>
      <c r="H166" t="s">
        <v>2894</v>
      </c>
      <c r="I166" t="s">
        <v>2895</v>
      </c>
      <c r="J166">
        <v>444.33832335281198</v>
      </c>
      <c r="K166">
        <v>2</v>
      </c>
      <c r="L166">
        <v>1</v>
      </c>
      <c r="M166">
        <v>1</v>
      </c>
      <c r="N166" s="94">
        <v>3495551.2515149298</v>
      </c>
      <c r="O166" s="94">
        <v>1101665.5945299901</v>
      </c>
      <c r="P166" s="94">
        <v>1107700.94014752</v>
      </c>
      <c r="Q166" s="94">
        <v>215096.227023766</v>
      </c>
      <c r="R166" s="94">
        <v>1133065.76772881</v>
      </c>
      <c r="S166" s="94">
        <v>384957.19435729203</v>
      </c>
      <c r="T166" s="94">
        <v>5111169.05</v>
      </c>
      <c r="U166" s="94">
        <v>1941910.73094502</v>
      </c>
      <c r="V166" s="94">
        <v>6076146.3514557602</v>
      </c>
      <c r="W166" s="94">
        <v>966991.70066070999</v>
      </c>
      <c r="X166" s="94">
        <v>0</v>
      </c>
      <c r="Y166" s="94">
        <v>0</v>
      </c>
      <c r="Z166" s="94">
        <v>0</v>
      </c>
      <c r="AA166" s="94">
        <v>9941.7288285469895</v>
      </c>
      <c r="AB166" s="94">
        <v>0</v>
      </c>
      <c r="AC166" s="94">
        <v>189364.85695540399</v>
      </c>
      <c r="AD166" s="94">
        <v>195592.33740188801</v>
      </c>
      <c r="AE166" s="94">
        <v>0</v>
      </c>
      <c r="AF166" s="94">
        <v>0</v>
      </c>
      <c r="AG166" s="94">
        <v>0</v>
      </c>
      <c r="AH166" s="94">
        <v>0</v>
      </c>
      <c r="AI166" s="94">
        <v>0</v>
      </c>
      <c r="AJ166" s="94">
        <v>7438036.9753023097</v>
      </c>
      <c r="AK166" s="70">
        <v>16739.580145096799</v>
      </c>
      <c r="AL166">
        <v>190.744012474941</v>
      </c>
      <c r="AM166">
        <v>87986.683412978906</v>
      </c>
      <c r="AN166">
        <v>5236.7032124184798</v>
      </c>
      <c r="AO166">
        <v>19915.816359516</v>
      </c>
      <c r="AP166">
        <v>4583.8562208211697</v>
      </c>
      <c r="AQ166">
        <v>22363.4717498301</v>
      </c>
      <c r="AR166">
        <v>16739.580145096799</v>
      </c>
      <c r="AS166">
        <v>16739.580145096799</v>
      </c>
      <c r="AT166">
        <v>0</v>
      </c>
    </row>
    <row r="167" spans="1:46" x14ac:dyDescent="0.25">
      <c r="A167" t="s">
        <v>3071</v>
      </c>
      <c r="B167">
        <v>1929</v>
      </c>
      <c r="C167" t="s">
        <v>45</v>
      </c>
      <c r="D167">
        <v>140</v>
      </c>
      <c r="E167" t="s">
        <v>416</v>
      </c>
      <c r="F167" t="s">
        <v>2892</v>
      </c>
      <c r="G167" t="s">
        <v>2903</v>
      </c>
      <c r="H167" t="s">
        <v>2894</v>
      </c>
      <c r="I167" t="s">
        <v>2895</v>
      </c>
      <c r="J167">
        <v>1346.6897643560701</v>
      </c>
      <c r="K167">
        <v>1</v>
      </c>
      <c r="L167">
        <v>1</v>
      </c>
      <c r="M167">
        <v>1</v>
      </c>
      <c r="N167" s="94">
        <v>7837481.0177482003</v>
      </c>
      <c r="O167" s="94">
        <v>3559668.4276437201</v>
      </c>
      <c r="P167" s="94">
        <v>3086803.7331126402</v>
      </c>
      <c r="Q167" s="94">
        <v>651908.40416102402</v>
      </c>
      <c r="R167" s="94">
        <v>4046526.57708359</v>
      </c>
      <c r="S167" s="94">
        <v>1166718.8853853701</v>
      </c>
      <c r="T167" s="94">
        <v>13296892.43</v>
      </c>
      <c r="U167" s="94">
        <v>5885495.7297491804</v>
      </c>
      <c r="V167" s="94">
        <v>15609687.5658581</v>
      </c>
      <c r="W167" s="94">
        <v>3446781.1383514302</v>
      </c>
      <c r="X167" s="94">
        <v>0</v>
      </c>
      <c r="Y167" s="94">
        <v>0</v>
      </c>
      <c r="Z167" s="94">
        <v>0</v>
      </c>
      <c r="AA167" s="94">
        <v>72269.455539656294</v>
      </c>
      <c r="AB167" s="94">
        <v>53650</v>
      </c>
      <c r="AC167" s="94">
        <v>573922.39468867099</v>
      </c>
      <c r="AD167" s="94">
        <v>592796.49069670006</v>
      </c>
      <c r="AE167" s="94">
        <v>0</v>
      </c>
      <c r="AF167" s="94">
        <v>0</v>
      </c>
      <c r="AG167" s="94">
        <v>0</v>
      </c>
      <c r="AH167" s="94">
        <v>0</v>
      </c>
      <c r="AI167" s="94">
        <v>0</v>
      </c>
      <c r="AJ167" s="94">
        <v>20349107.0451345</v>
      </c>
      <c r="AK167" s="70">
        <v>15110.4638824255</v>
      </c>
      <c r="AL167">
        <v>190.744012474941</v>
      </c>
      <c r="AM167">
        <v>87986.683412978906</v>
      </c>
      <c r="AN167">
        <v>5236.7032124184798</v>
      </c>
      <c r="AO167">
        <v>19915.816359516</v>
      </c>
      <c r="AP167">
        <v>190.744012474941</v>
      </c>
      <c r="AQ167">
        <v>78964.723731455393</v>
      </c>
      <c r="AR167">
        <v>15110.4638824255</v>
      </c>
      <c r="AS167">
        <v>15110.4638824255</v>
      </c>
      <c r="AT167">
        <v>0</v>
      </c>
    </row>
    <row r="168" spans="1:46" x14ac:dyDescent="0.25">
      <c r="A168" t="s">
        <v>3072</v>
      </c>
      <c r="B168">
        <v>1929</v>
      </c>
      <c r="C168" t="s">
        <v>45</v>
      </c>
      <c r="D168">
        <v>1929</v>
      </c>
      <c r="E168" t="s">
        <v>45</v>
      </c>
      <c r="F168" t="s">
        <v>1871</v>
      </c>
      <c r="G168" t="s">
        <v>1871</v>
      </c>
      <c r="H168" t="s">
        <v>2899</v>
      </c>
      <c r="I168" t="s">
        <v>2895</v>
      </c>
      <c r="J168">
        <v>27.149150114116999</v>
      </c>
      <c r="K168">
        <v>1</v>
      </c>
      <c r="L168">
        <v>5</v>
      </c>
      <c r="M168">
        <v>1</v>
      </c>
      <c r="N168" s="94">
        <v>7939.3314033667903</v>
      </c>
      <c r="O168" s="94">
        <v>10987.548531737601</v>
      </c>
      <c r="P168" s="94">
        <v>42082.674679084201</v>
      </c>
      <c r="Q168" s="94">
        <v>13142.417499315299</v>
      </c>
      <c r="R168" s="94">
        <v>44499.116869382597</v>
      </c>
      <c r="S168" s="94">
        <v>23520.9526341417</v>
      </c>
      <c r="T168" s="94">
        <v>0</v>
      </c>
      <c r="U168" s="94">
        <v>118651.08898288599</v>
      </c>
      <c r="V168" s="94">
        <v>83690.924275318393</v>
      </c>
      <c r="W168" s="94">
        <v>34776.5819659392</v>
      </c>
      <c r="X168" s="94">
        <v>0</v>
      </c>
      <c r="Y168" s="94">
        <v>0</v>
      </c>
      <c r="Z168" s="94">
        <v>0</v>
      </c>
      <c r="AA168" s="94">
        <v>183.58274162896001</v>
      </c>
      <c r="AB168" s="94">
        <v>0</v>
      </c>
      <c r="AC168" s="94">
        <v>11570.226238933799</v>
      </c>
      <c r="AD168" s="94">
        <v>11950.726395207899</v>
      </c>
      <c r="AE168" s="94">
        <v>0</v>
      </c>
      <c r="AF168" s="94">
        <v>0</v>
      </c>
      <c r="AG168" s="94">
        <v>0</v>
      </c>
      <c r="AH168" s="94">
        <v>0</v>
      </c>
      <c r="AI168" s="94">
        <v>0</v>
      </c>
      <c r="AJ168" s="94">
        <v>142172.04161702801</v>
      </c>
      <c r="AK168" s="70">
        <v>5236.7032124184798</v>
      </c>
      <c r="AL168">
        <v>190.744012474941</v>
      </c>
      <c r="AM168">
        <v>87986.683412978906</v>
      </c>
      <c r="AN168">
        <v>5236.7032124184798</v>
      </c>
      <c r="AO168">
        <v>19915.816359516</v>
      </c>
      <c r="AP168">
        <v>682.10272323868298</v>
      </c>
      <c r="AQ168">
        <v>37523.222275875101</v>
      </c>
      <c r="AR168">
        <v>5236.7032124184798</v>
      </c>
      <c r="AS168">
        <v>5236.7032124184798</v>
      </c>
      <c r="AT168">
        <v>0</v>
      </c>
    </row>
    <row r="169" spans="1:46" x14ac:dyDescent="0.25">
      <c r="A169" t="s">
        <v>3073</v>
      </c>
      <c r="B169">
        <v>1929</v>
      </c>
      <c r="C169" t="s">
        <v>45</v>
      </c>
      <c r="D169">
        <v>92</v>
      </c>
      <c r="E169" t="s">
        <v>417</v>
      </c>
      <c r="F169" t="s">
        <v>2892</v>
      </c>
      <c r="G169" t="s">
        <v>2893</v>
      </c>
      <c r="H169" t="s">
        <v>2894</v>
      </c>
      <c r="I169" t="s">
        <v>2895</v>
      </c>
      <c r="J169">
        <v>396.22754491014598</v>
      </c>
      <c r="K169">
        <v>1</v>
      </c>
      <c r="L169">
        <v>1</v>
      </c>
      <c r="M169">
        <v>1</v>
      </c>
      <c r="N169" s="94">
        <v>2581721.7597335898</v>
      </c>
      <c r="O169" s="94">
        <v>864221.39305239602</v>
      </c>
      <c r="P169" s="94">
        <v>905537.01959695399</v>
      </c>
      <c r="Q169" s="94">
        <v>191806.66054183801</v>
      </c>
      <c r="R169" s="94">
        <v>1221525.0304864701</v>
      </c>
      <c r="S169" s="94">
        <v>343275.91386839701</v>
      </c>
      <c r="T169" s="94">
        <v>4033161.72</v>
      </c>
      <c r="U169" s="94">
        <v>1731650.1434112601</v>
      </c>
      <c r="V169" s="94">
        <v>4684513.4350164598</v>
      </c>
      <c r="W169" s="94">
        <v>1077619.1349842199</v>
      </c>
      <c r="X169" s="94">
        <v>0</v>
      </c>
      <c r="Y169" s="94">
        <v>0</v>
      </c>
      <c r="Z169" s="94">
        <v>0</v>
      </c>
      <c r="AA169" s="94">
        <v>2679.29341057689</v>
      </c>
      <c r="AB169" s="94">
        <v>0</v>
      </c>
      <c r="AC169" s="94">
        <v>168861.35725935199</v>
      </c>
      <c r="AD169" s="94">
        <v>174414.55660904499</v>
      </c>
      <c r="AE169" s="94">
        <v>0</v>
      </c>
      <c r="AF169" s="94">
        <v>0</v>
      </c>
      <c r="AG169" s="94">
        <v>0</v>
      </c>
      <c r="AH169" s="94">
        <v>0</v>
      </c>
      <c r="AI169" s="94">
        <v>0</v>
      </c>
      <c r="AJ169" s="94">
        <v>6108087.7772796499</v>
      </c>
      <c r="AK169" s="70">
        <v>15415.6061478886</v>
      </c>
      <c r="AL169">
        <v>190.744012474941</v>
      </c>
      <c r="AM169">
        <v>87986.683412978906</v>
      </c>
      <c r="AN169">
        <v>5236.7032124184798</v>
      </c>
      <c r="AO169">
        <v>19915.816359516</v>
      </c>
      <c r="AP169">
        <v>190.744012474941</v>
      </c>
      <c r="AQ169">
        <v>87986.683412978906</v>
      </c>
      <c r="AR169">
        <v>15415.6061478886</v>
      </c>
      <c r="AS169">
        <v>19915.816359516</v>
      </c>
      <c r="AT169">
        <v>0</v>
      </c>
    </row>
    <row r="170" spans="1:46" x14ac:dyDescent="0.25">
      <c r="A170" t="s">
        <v>3074</v>
      </c>
      <c r="B170">
        <v>1929</v>
      </c>
      <c r="C170" t="s">
        <v>45</v>
      </c>
      <c r="D170">
        <v>1307</v>
      </c>
      <c r="E170" t="s">
        <v>418</v>
      </c>
      <c r="F170" t="s">
        <v>2892</v>
      </c>
      <c r="G170" t="s">
        <v>2893</v>
      </c>
      <c r="H170" t="s">
        <v>2894</v>
      </c>
      <c r="I170" t="s">
        <v>2895</v>
      </c>
      <c r="J170">
        <v>405.75449101794402</v>
      </c>
      <c r="K170">
        <v>5</v>
      </c>
      <c r="L170">
        <v>1</v>
      </c>
      <c r="M170">
        <v>1</v>
      </c>
      <c r="N170" s="94">
        <v>3207510.4015824101</v>
      </c>
      <c r="O170" s="94">
        <v>799852.26902242401</v>
      </c>
      <c r="P170" s="94">
        <v>846289.80962461396</v>
      </c>
      <c r="Q170" s="94">
        <v>196418.48458479601</v>
      </c>
      <c r="R170" s="94">
        <v>1163333.3376112401</v>
      </c>
      <c r="S170" s="94">
        <v>351529.68414141203</v>
      </c>
      <c r="T170" s="94">
        <v>4440118.1399999997</v>
      </c>
      <c r="U170" s="94">
        <v>1773286.1624254801</v>
      </c>
      <c r="V170" s="94">
        <v>5193998.5739046801</v>
      </c>
      <c r="W170" s="94">
        <v>1016662.01383447</v>
      </c>
      <c r="X170" s="94">
        <v>0</v>
      </c>
      <c r="Y170" s="94">
        <v>0</v>
      </c>
      <c r="Z170" s="94">
        <v>0</v>
      </c>
      <c r="AA170" s="94">
        <v>2743.7146863247299</v>
      </c>
      <c r="AB170" s="94">
        <v>0</v>
      </c>
      <c r="AC170" s="94">
        <v>172921.481475765</v>
      </c>
      <c r="AD170" s="94">
        <v>178608.202665647</v>
      </c>
      <c r="AE170" s="94">
        <v>0</v>
      </c>
      <c r="AF170" s="94">
        <v>0</v>
      </c>
      <c r="AG170" s="94">
        <v>0</v>
      </c>
      <c r="AH170" s="94">
        <v>0</v>
      </c>
      <c r="AI170" s="94">
        <v>0</v>
      </c>
      <c r="AJ170" s="94">
        <v>6564933.9865669003</v>
      </c>
      <c r="AK170" s="70">
        <v>16179.5719625851</v>
      </c>
      <c r="AL170">
        <v>190.744012474941</v>
      </c>
      <c r="AM170">
        <v>87986.683412978906</v>
      </c>
      <c r="AN170">
        <v>5236.7032124184798</v>
      </c>
      <c r="AO170">
        <v>19915.816359516</v>
      </c>
      <c r="AP170">
        <v>190.744012474941</v>
      </c>
      <c r="AQ170">
        <v>87986.683412978906</v>
      </c>
      <c r="AR170">
        <v>15415.6061478886</v>
      </c>
      <c r="AS170">
        <v>19915.816359516</v>
      </c>
      <c r="AT170">
        <v>0</v>
      </c>
    </row>
    <row r="171" spans="1:46" x14ac:dyDescent="0.25">
      <c r="A171" t="s">
        <v>3075</v>
      </c>
      <c r="B171">
        <v>1929</v>
      </c>
      <c r="C171" t="s">
        <v>45</v>
      </c>
      <c r="D171">
        <v>124</v>
      </c>
      <c r="E171" t="s">
        <v>419</v>
      </c>
      <c r="F171" t="s">
        <v>2892</v>
      </c>
      <c r="G171" t="s">
        <v>2893</v>
      </c>
      <c r="H171" t="s">
        <v>2894</v>
      </c>
      <c r="I171" t="s">
        <v>2895</v>
      </c>
      <c r="J171">
        <v>397.52694610775899</v>
      </c>
      <c r="K171">
        <v>2</v>
      </c>
      <c r="L171">
        <v>1</v>
      </c>
      <c r="M171">
        <v>1</v>
      </c>
      <c r="N171" s="94">
        <v>2874582.3986721202</v>
      </c>
      <c r="O171" s="94">
        <v>786458.69447634299</v>
      </c>
      <c r="P171" s="94">
        <v>841309.39286283602</v>
      </c>
      <c r="Q171" s="94">
        <v>192435.67739748099</v>
      </c>
      <c r="R171" s="94">
        <v>1148377.2184915601</v>
      </c>
      <c r="S171" s="94">
        <v>344401.663805074</v>
      </c>
      <c r="T171" s="94">
        <v>4105834.41</v>
      </c>
      <c r="U171" s="94">
        <v>1737328.9719003399</v>
      </c>
      <c r="V171" s="94">
        <v>4835401.0648145499</v>
      </c>
      <c r="W171" s="94">
        <v>1005074.23711528</v>
      </c>
      <c r="X171" s="94">
        <v>0</v>
      </c>
      <c r="Y171" s="94">
        <v>0</v>
      </c>
      <c r="Z171" s="94">
        <v>0</v>
      </c>
      <c r="AA171" s="94">
        <v>2688.0799704997999</v>
      </c>
      <c r="AB171" s="94">
        <v>0</v>
      </c>
      <c r="AC171" s="94">
        <v>169415.12655851399</v>
      </c>
      <c r="AD171" s="94">
        <v>174986.53724656001</v>
      </c>
      <c r="AE171" s="94">
        <v>0</v>
      </c>
      <c r="AF171" s="94">
        <v>0</v>
      </c>
      <c r="AG171" s="94">
        <v>0</v>
      </c>
      <c r="AH171" s="94">
        <v>0</v>
      </c>
      <c r="AI171" s="94">
        <v>0</v>
      </c>
      <c r="AJ171" s="94">
        <v>6187565.0457054097</v>
      </c>
      <c r="AK171" s="70">
        <v>15565.1462279192</v>
      </c>
      <c r="AL171">
        <v>190.744012474941</v>
      </c>
      <c r="AM171">
        <v>87986.683412978906</v>
      </c>
      <c r="AN171">
        <v>5236.7032124184798</v>
      </c>
      <c r="AO171">
        <v>19915.816359516</v>
      </c>
      <c r="AP171">
        <v>190.744012474941</v>
      </c>
      <c r="AQ171">
        <v>87986.683412978906</v>
      </c>
      <c r="AR171">
        <v>15415.6061478886</v>
      </c>
      <c r="AS171">
        <v>19915.816359516</v>
      </c>
      <c r="AT171">
        <v>0</v>
      </c>
    </row>
    <row r="172" spans="1:46" x14ac:dyDescent="0.25">
      <c r="A172" t="s">
        <v>3076</v>
      </c>
      <c r="B172">
        <v>1929</v>
      </c>
      <c r="C172" t="s">
        <v>45</v>
      </c>
      <c r="D172">
        <v>127</v>
      </c>
      <c r="E172" t="s">
        <v>420</v>
      </c>
      <c r="F172" t="s">
        <v>2892</v>
      </c>
      <c r="G172" t="s">
        <v>2893</v>
      </c>
      <c r="H172" t="s">
        <v>2894</v>
      </c>
      <c r="I172" t="s">
        <v>2895</v>
      </c>
      <c r="J172">
        <v>400.06774402997598</v>
      </c>
      <c r="K172">
        <v>1</v>
      </c>
      <c r="L172">
        <v>1</v>
      </c>
      <c r="M172">
        <v>1</v>
      </c>
      <c r="N172" s="94">
        <v>2814079.29407587</v>
      </c>
      <c r="O172" s="94">
        <v>875858.27229980601</v>
      </c>
      <c r="P172" s="94">
        <v>888112.939273756</v>
      </c>
      <c r="Q172" s="94">
        <v>193665.632181878</v>
      </c>
      <c r="R172" s="94">
        <v>1072643.90162422</v>
      </c>
      <c r="S172" s="94">
        <v>346602.91089126997</v>
      </c>
      <c r="T172" s="94">
        <v>4095926.91</v>
      </c>
      <c r="U172" s="94">
        <v>1748433.1294555201</v>
      </c>
      <c r="V172" s="94">
        <v>4912468.6777837398</v>
      </c>
      <c r="W172" s="94">
        <v>928123.08080808702</v>
      </c>
      <c r="X172" s="94">
        <v>0</v>
      </c>
      <c r="Y172" s="94">
        <v>0</v>
      </c>
      <c r="Z172" s="94">
        <v>0</v>
      </c>
      <c r="AA172" s="94">
        <v>3768.28086369628</v>
      </c>
      <c r="AB172" s="94">
        <v>0</v>
      </c>
      <c r="AC172" s="94">
        <v>170497.94523474801</v>
      </c>
      <c r="AD172" s="94">
        <v>176104.965656521</v>
      </c>
      <c r="AE172" s="94">
        <v>0</v>
      </c>
      <c r="AF172" s="94">
        <v>0</v>
      </c>
      <c r="AG172" s="94">
        <v>0</v>
      </c>
      <c r="AH172" s="94">
        <v>0</v>
      </c>
      <c r="AI172" s="94">
        <v>0</v>
      </c>
      <c r="AJ172" s="94">
        <v>6190962.9503467903</v>
      </c>
      <c r="AK172" s="70">
        <v>15474.786564854699</v>
      </c>
      <c r="AL172">
        <v>190.744012474941</v>
      </c>
      <c r="AM172">
        <v>87986.683412978906</v>
      </c>
      <c r="AN172">
        <v>5236.7032124184798</v>
      </c>
      <c r="AO172">
        <v>19915.816359516</v>
      </c>
      <c r="AP172">
        <v>190.744012474941</v>
      </c>
      <c r="AQ172">
        <v>87986.683412978906</v>
      </c>
      <c r="AR172">
        <v>15415.6061478886</v>
      </c>
      <c r="AS172">
        <v>19915.816359516</v>
      </c>
      <c r="AT172">
        <v>0</v>
      </c>
    </row>
    <row r="173" spans="1:46" x14ac:dyDescent="0.25">
      <c r="A173" t="s">
        <v>3077</v>
      </c>
      <c r="B173">
        <v>1929</v>
      </c>
      <c r="C173" t="s">
        <v>45</v>
      </c>
      <c r="D173">
        <v>4435</v>
      </c>
      <c r="E173" t="s">
        <v>421</v>
      </c>
      <c r="F173" t="s">
        <v>2892</v>
      </c>
      <c r="G173" t="s">
        <v>2893</v>
      </c>
      <c r="H173" t="s">
        <v>2894</v>
      </c>
      <c r="I173" t="s">
        <v>2895</v>
      </c>
      <c r="J173">
        <v>326.25149700594602</v>
      </c>
      <c r="K173">
        <v>3</v>
      </c>
      <c r="L173">
        <v>1</v>
      </c>
      <c r="M173">
        <v>1</v>
      </c>
      <c r="N173" s="94">
        <v>2621030.8922884199</v>
      </c>
      <c r="O173" s="94">
        <v>817255.24549382401</v>
      </c>
      <c r="P173" s="94">
        <v>741216.41975848598</v>
      </c>
      <c r="Q173" s="94">
        <v>157932.50858336201</v>
      </c>
      <c r="R173" s="94">
        <v>995244.94980782096</v>
      </c>
      <c r="S173" s="94">
        <v>282651.42649546498</v>
      </c>
      <c r="T173" s="94">
        <v>3906849.18</v>
      </c>
      <c r="U173" s="94">
        <v>1425830.83593191</v>
      </c>
      <c r="V173" s="94">
        <v>4454233.7504989197</v>
      </c>
      <c r="W173" s="94">
        <v>876240.15054434398</v>
      </c>
      <c r="X173" s="94">
        <v>0</v>
      </c>
      <c r="Y173" s="94">
        <v>0</v>
      </c>
      <c r="Z173" s="94">
        <v>0</v>
      </c>
      <c r="AA173" s="94">
        <v>2206.1148886484102</v>
      </c>
      <c r="AB173" s="94">
        <v>0</v>
      </c>
      <c r="AC173" s="94">
        <v>139039.47693695201</v>
      </c>
      <c r="AD173" s="94">
        <v>143611.94955851199</v>
      </c>
      <c r="AE173" s="94">
        <v>0</v>
      </c>
      <c r="AF173" s="94">
        <v>0</v>
      </c>
      <c r="AG173" s="94">
        <v>0</v>
      </c>
      <c r="AH173" s="94">
        <v>0</v>
      </c>
      <c r="AI173" s="94">
        <v>0</v>
      </c>
      <c r="AJ173" s="94">
        <v>5615331.44242738</v>
      </c>
      <c r="AK173" s="70">
        <v>17211.664908697901</v>
      </c>
      <c r="AL173">
        <v>190.744012474941</v>
      </c>
      <c r="AM173">
        <v>87986.683412978906</v>
      </c>
      <c r="AN173">
        <v>5236.7032124184798</v>
      </c>
      <c r="AO173">
        <v>19915.816359516</v>
      </c>
      <c r="AP173">
        <v>190.744012474941</v>
      </c>
      <c r="AQ173">
        <v>87986.683412978906</v>
      </c>
      <c r="AR173">
        <v>15415.6061478886</v>
      </c>
      <c r="AS173">
        <v>19915.816359516</v>
      </c>
      <c r="AT173">
        <v>0</v>
      </c>
    </row>
    <row r="174" spans="1:46" x14ac:dyDescent="0.25">
      <c r="A174" t="s">
        <v>3078</v>
      </c>
      <c r="B174">
        <v>1929</v>
      </c>
      <c r="C174" t="s">
        <v>45</v>
      </c>
      <c r="D174">
        <v>122</v>
      </c>
      <c r="E174" t="s">
        <v>422</v>
      </c>
      <c r="F174" t="s">
        <v>2892</v>
      </c>
      <c r="G174" t="s">
        <v>2893</v>
      </c>
      <c r="H174" t="s">
        <v>2894</v>
      </c>
      <c r="I174" t="s">
        <v>2895</v>
      </c>
      <c r="J174">
        <v>288.622754490977</v>
      </c>
      <c r="K174">
        <v>2</v>
      </c>
      <c r="L174">
        <v>1</v>
      </c>
      <c r="M174">
        <v>1</v>
      </c>
      <c r="N174" s="94">
        <v>2801676.6129810899</v>
      </c>
      <c r="O174" s="94">
        <v>759728.22494975105</v>
      </c>
      <c r="P174" s="94">
        <v>680593.91094410606</v>
      </c>
      <c r="Q174" s="94">
        <v>139717.108026539</v>
      </c>
      <c r="R174" s="94">
        <v>1116390.5502969101</v>
      </c>
      <c r="S174" s="94">
        <v>250051.36842157799</v>
      </c>
      <c r="T174" s="94">
        <v>4236726.07</v>
      </c>
      <c r="U174" s="94">
        <v>1261380.3371983899</v>
      </c>
      <c r="V174" s="94">
        <v>4483124.5063924696</v>
      </c>
      <c r="W174" s="94">
        <v>1012230.5217355</v>
      </c>
      <c r="X174" s="94">
        <v>0</v>
      </c>
      <c r="Y174" s="94">
        <v>0</v>
      </c>
      <c r="Z174" s="94">
        <v>0</v>
      </c>
      <c r="AA174" s="94">
        <v>2751.3790704216299</v>
      </c>
      <c r="AB174" s="94">
        <v>0</v>
      </c>
      <c r="AC174" s="94">
        <v>123003.13465166</v>
      </c>
      <c r="AD174" s="94">
        <v>127048.23376991801</v>
      </c>
      <c r="AE174" s="94">
        <v>0</v>
      </c>
      <c r="AF174" s="94">
        <v>0</v>
      </c>
      <c r="AG174" s="94">
        <v>0</v>
      </c>
      <c r="AH174" s="94">
        <v>0</v>
      </c>
      <c r="AI174" s="94">
        <v>0</v>
      </c>
      <c r="AJ174" s="94">
        <v>5748157.7756199697</v>
      </c>
      <c r="AK174" s="70">
        <v>19915.816359516</v>
      </c>
      <c r="AL174">
        <v>190.744012474941</v>
      </c>
      <c r="AM174">
        <v>87986.683412978906</v>
      </c>
      <c r="AN174">
        <v>5236.7032124184798</v>
      </c>
      <c r="AO174">
        <v>19915.816359516</v>
      </c>
      <c r="AP174">
        <v>190.744012474941</v>
      </c>
      <c r="AQ174">
        <v>87986.683412978906</v>
      </c>
      <c r="AR174">
        <v>15415.6061478886</v>
      </c>
      <c r="AS174">
        <v>19915.816359516</v>
      </c>
      <c r="AT174">
        <v>0</v>
      </c>
    </row>
    <row r="175" spans="1:46" x14ac:dyDescent="0.25">
      <c r="A175" t="s">
        <v>3079</v>
      </c>
      <c r="B175">
        <v>2139</v>
      </c>
      <c r="C175" t="s">
        <v>47</v>
      </c>
      <c r="D175">
        <v>719</v>
      </c>
      <c r="E175" t="s">
        <v>423</v>
      </c>
      <c r="F175" t="s">
        <v>2892</v>
      </c>
      <c r="G175" t="s">
        <v>2893</v>
      </c>
      <c r="H175" t="s">
        <v>2894</v>
      </c>
      <c r="I175" t="s">
        <v>2895</v>
      </c>
      <c r="J175">
        <v>562.79685362511896</v>
      </c>
      <c r="K175">
        <v>1</v>
      </c>
      <c r="L175">
        <v>1</v>
      </c>
      <c r="M175">
        <v>2</v>
      </c>
      <c r="N175" s="94">
        <v>4148945.0606010901</v>
      </c>
      <c r="O175" s="94">
        <v>1289268.87900382</v>
      </c>
      <c r="P175" s="94">
        <v>1432031.32410287</v>
      </c>
      <c r="Q175" s="94">
        <v>297338.24676384998</v>
      </c>
      <c r="R175" s="94">
        <v>360413.31586325698</v>
      </c>
      <c r="S175" s="94">
        <v>263713.38143208402</v>
      </c>
      <c r="T175" s="94">
        <v>5399219.7699999996</v>
      </c>
      <c r="U175" s="94">
        <v>2128777.0563349002</v>
      </c>
      <c r="V175" s="94">
        <v>6678586.5065817796</v>
      </c>
      <c r="W175" s="94">
        <v>849410.31975311704</v>
      </c>
      <c r="X175" s="94">
        <v>0</v>
      </c>
      <c r="Y175" s="94">
        <v>0</v>
      </c>
      <c r="Z175" s="94">
        <v>0</v>
      </c>
      <c r="AA175" s="94">
        <v>0</v>
      </c>
      <c r="AB175" s="94">
        <v>0</v>
      </c>
      <c r="AC175" s="94">
        <v>155732.55679399701</v>
      </c>
      <c r="AD175" s="94">
        <v>107980.82463808599</v>
      </c>
      <c r="AE175" s="94">
        <v>0</v>
      </c>
      <c r="AF175" s="94">
        <v>0</v>
      </c>
      <c r="AG175" s="94">
        <v>0</v>
      </c>
      <c r="AH175" s="94">
        <v>0</v>
      </c>
      <c r="AI175" s="94">
        <v>0</v>
      </c>
      <c r="AJ175" s="94">
        <v>7791710.2077669799</v>
      </c>
      <c r="AK175" s="70">
        <v>13844.6229000368</v>
      </c>
      <c r="AL175">
        <v>190.744012474941</v>
      </c>
      <c r="AM175">
        <v>87986.683412978906</v>
      </c>
      <c r="AN175">
        <v>4251.0728735534603</v>
      </c>
      <c r="AO175">
        <v>17321.928162867898</v>
      </c>
      <c r="AP175">
        <v>190.744012474941</v>
      </c>
      <c r="AQ175">
        <v>87986.683412978906</v>
      </c>
      <c r="AR175">
        <v>12582.667925314499</v>
      </c>
      <c r="AS175">
        <v>14663.9006461019</v>
      </c>
      <c r="AT175">
        <v>0</v>
      </c>
    </row>
    <row r="176" spans="1:46" x14ac:dyDescent="0.25">
      <c r="A176" t="s">
        <v>3080</v>
      </c>
      <c r="B176">
        <v>2139</v>
      </c>
      <c r="C176" t="s">
        <v>47</v>
      </c>
      <c r="D176">
        <v>810</v>
      </c>
      <c r="E176" t="s">
        <v>424</v>
      </c>
      <c r="F176" t="s">
        <v>2892</v>
      </c>
      <c r="G176" t="s">
        <v>2911</v>
      </c>
      <c r="H176" t="s">
        <v>2894</v>
      </c>
      <c r="I176" t="s">
        <v>2895</v>
      </c>
      <c r="J176">
        <v>597.92352941132697</v>
      </c>
      <c r="K176">
        <v>1</v>
      </c>
      <c r="L176">
        <v>1</v>
      </c>
      <c r="M176">
        <v>2</v>
      </c>
      <c r="N176" s="94">
        <v>4022403.0923450999</v>
      </c>
      <c r="O176" s="94">
        <v>1276957.59292501</v>
      </c>
      <c r="P176" s="94">
        <v>1158450.8403528</v>
      </c>
      <c r="Q176" s="94">
        <v>304453.07702674798</v>
      </c>
      <c r="R176" s="94">
        <v>382908.32736485603</v>
      </c>
      <c r="S176" s="94">
        <v>280172.91632532602</v>
      </c>
      <c r="T176" s="94">
        <v>4883529.3499999996</v>
      </c>
      <c r="U176" s="94">
        <v>2261643.5800145101</v>
      </c>
      <c r="V176" s="94">
        <v>6666938.4574879296</v>
      </c>
      <c r="W176" s="94">
        <v>478234.47252658597</v>
      </c>
      <c r="X176" s="94">
        <v>0</v>
      </c>
      <c r="Y176" s="94">
        <v>0</v>
      </c>
      <c r="Z176" s="94">
        <v>0</v>
      </c>
      <c r="AA176" s="94">
        <v>0</v>
      </c>
      <c r="AB176" s="94">
        <v>0</v>
      </c>
      <c r="AC176" s="94">
        <v>165452.52412612399</v>
      </c>
      <c r="AD176" s="94">
        <v>114720.392199201</v>
      </c>
      <c r="AE176" s="94">
        <v>0</v>
      </c>
      <c r="AF176" s="94">
        <v>0</v>
      </c>
      <c r="AG176" s="94">
        <v>0</v>
      </c>
      <c r="AH176" s="94">
        <v>0</v>
      </c>
      <c r="AI176" s="94">
        <v>0</v>
      </c>
      <c r="AJ176" s="94">
        <v>7425345.8463398404</v>
      </c>
      <c r="AK176" s="70">
        <v>12418.5543486645</v>
      </c>
      <c r="AL176">
        <v>190.744012474941</v>
      </c>
      <c r="AM176">
        <v>87986.683412978906</v>
      </c>
      <c r="AN176">
        <v>4251.0728735534603</v>
      </c>
      <c r="AO176">
        <v>17321.928162867898</v>
      </c>
      <c r="AP176">
        <v>4583.8562208211697</v>
      </c>
      <c r="AQ176">
        <v>22363.4717498301</v>
      </c>
      <c r="AR176">
        <v>12418.5543486645</v>
      </c>
      <c r="AS176">
        <v>12418.5543486645</v>
      </c>
      <c r="AT176">
        <v>0</v>
      </c>
    </row>
    <row r="177" spans="1:46" x14ac:dyDescent="0.25">
      <c r="A177" t="s">
        <v>3081</v>
      </c>
      <c r="B177">
        <v>2139</v>
      </c>
      <c r="C177" t="s">
        <v>47</v>
      </c>
      <c r="D177">
        <v>5380</v>
      </c>
      <c r="E177" t="s">
        <v>425</v>
      </c>
      <c r="F177" t="s">
        <v>2945</v>
      </c>
      <c r="G177" t="s">
        <v>2903</v>
      </c>
      <c r="H177" t="s">
        <v>2904</v>
      </c>
      <c r="I177" t="s">
        <v>2895</v>
      </c>
      <c r="J177">
        <v>122.172771428304</v>
      </c>
      <c r="K177">
        <v>1</v>
      </c>
      <c r="L177">
        <v>1</v>
      </c>
      <c r="M177">
        <v>2</v>
      </c>
      <c r="N177" s="94">
        <v>37925.911808984099</v>
      </c>
      <c r="O177" s="94">
        <v>64752.284483996496</v>
      </c>
      <c r="P177" s="94">
        <v>218992.396927175</v>
      </c>
      <c r="Q177" s="94">
        <v>62208.4168971459</v>
      </c>
      <c r="R177" s="94">
        <v>78239.054420885499</v>
      </c>
      <c r="S177" s="94">
        <v>57247.289967523597</v>
      </c>
      <c r="T177" s="94">
        <v>0</v>
      </c>
      <c r="U177" s="94">
        <v>462118.064538187</v>
      </c>
      <c r="V177" s="94">
        <v>423860.13330885099</v>
      </c>
      <c r="W177" s="94">
        <v>38257.931229336602</v>
      </c>
      <c r="X177" s="94">
        <v>0</v>
      </c>
      <c r="Y177" s="94">
        <v>0</v>
      </c>
      <c r="Z177" s="94">
        <v>0</v>
      </c>
      <c r="AA177" s="94">
        <v>0</v>
      </c>
      <c r="AB177" s="94">
        <v>0</v>
      </c>
      <c r="AC177" s="94">
        <v>33806.653222357701</v>
      </c>
      <c r="AD177" s="94">
        <v>23440.636745165801</v>
      </c>
      <c r="AE177" s="94">
        <v>0</v>
      </c>
      <c r="AF177" s="94">
        <v>0</v>
      </c>
      <c r="AG177" s="94">
        <v>0</v>
      </c>
      <c r="AH177" s="94">
        <v>0</v>
      </c>
      <c r="AI177" s="94">
        <v>0</v>
      </c>
      <c r="AJ177" s="94">
        <v>519365.354505711</v>
      </c>
      <c r="AK177" s="70">
        <v>4251.0728735534603</v>
      </c>
      <c r="AL177">
        <v>190.744012474941</v>
      </c>
      <c r="AM177">
        <v>87986.683412978906</v>
      </c>
      <c r="AN177">
        <v>4251.0728735534603</v>
      </c>
      <c r="AO177">
        <v>17321.928162867898</v>
      </c>
      <c r="AP177">
        <v>190.744012474941</v>
      </c>
      <c r="AQ177">
        <v>78964.723731455393</v>
      </c>
      <c r="AR177">
        <v>4251.0728735534603</v>
      </c>
      <c r="AS177">
        <v>17321.928162867898</v>
      </c>
      <c r="AT177">
        <v>0</v>
      </c>
    </row>
    <row r="178" spans="1:46" x14ac:dyDescent="0.25">
      <c r="A178" t="s">
        <v>3082</v>
      </c>
      <c r="B178">
        <v>2139</v>
      </c>
      <c r="C178" t="s">
        <v>47</v>
      </c>
      <c r="D178">
        <v>2139</v>
      </c>
      <c r="E178" t="s">
        <v>47</v>
      </c>
      <c r="F178" t="s">
        <v>1871</v>
      </c>
      <c r="G178" t="s">
        <v>1871</v>
      </c>
      <c r="H178" t="s">
        <v>2899</v>
      </c>
      <c r="I178" t="s">
        <v>2895</v>
      </c>
      <c r="J178">
        <v>14.557692307689001</v>
      </c>
      <c r="K178">
        <v>1</v>
      </c>
      <c r="L178">
        <v>1</v>
      </c>
      <c r="M178">
        <v>2</v>
      </c>
      <c r="N178" s="94">
        <v>4519.1227811979497</v>
      </c>
      <c r="O178" s="94">
        <v>7715.6621947562899</v>
      </c>
      <c r="P178" s="94">
        <v>26094.389894887299</v>
      </c>
      <c r="Q178" s="94">
        <v>7412.5435770157801</v>
      </c>
      <c r="R178" s="94">
        <v>9322.6998732052707</v>
      </c>
      <c r="S178" s="94">
        <v>6821.3925496920201</v>
      </c>
      <c r="T178" s="94">
        <v>0</v>
      </c>
      <c r="U178" s="94">
        <v>55064.418321062702</v>
      </c>
      <c r="V178" s="94">
        <v>50505.733233917497</v>
      </c>
      <c r="W178" s="94">
        <v>4558.6850871451898</v>
      </c>
      <c r="X178" s="94">
        <v>0</v>
      </c>
      <c r="Y178" s="94">
        <v>0</v>
      </c>
      <c r="Z178" s="94">
        <v>0</v>
      </c>
      <c r="AA178" s="94">
        <v>0</v>
      </c>
      <c r="AB178" s="94">
        <v>0</v>
      </c>
      <c r="AC178" s="94">
        <v>4028.2859250077599</v>
      </c>
      <c r="AD178" s="94">
        <v>2793.1066246842702</v>
      </c>
      <c r="AE178" s="94">
        <v>0</v>
      </c>
      <c r="AF178" s="94">
        <v>0</v>
      </c>
      <c r="AG178" s="94">
        <v>0</v>
      </c>
      <c r="AH178" s="94">
        <v>0</v>
      </c>
      <c r="AI178" s="94">
        <v>0</v>
      </c>
      <c r="AJ178" s="94">
        <v>61885.8108707547</v>
      </c>
      <c r="AK178" s="70">
        <v>4251.0728735534703</v>
      </c>
      <c r="AL178">
        <v>190.744012474941</v>
      </c>
      <c r="AM178">
        <v>87986.683412978906</v>
      </c>
      <c r="AN178">
        <v>4251.0728735534603</v>
      </c>
      <c r="AO178">
        <v>17321.928162867898</v>
      </c>
      <c r="AP178">
        <v>682.10272323868298</v>
      </c>
      <c r="AQ178">
        <v>37523.222275875101</v>
      </c>
      <c r="AR178">
        <v>4251.0728735534703</v>
      </c>
      <c r="AS178">
        <v>4251.0728735534703</v>
      </c>
      <c r="AT178">
        <v>0</v>
      </c>
    </row>
    <row r="179" spans="1:46" x14ac:dyDescent="0.25">
      <c r="A179" t="s">
        <v>3083</v>
      </c>
      <c r="B179">
        <v>2139</v>
      </c>
      <c r="C179" t="s">
        <v>47</v>
      </c>
      <c r="D179">
        <v>811</v>
      </c>
      <c r="E179" t="s">
        <v>426</v>
      </c>
      <c r="F179" t="s">
        <v>2892</v>
      </c>
      <c r="G179" t="s">
        <v>2903</v>
      </c>
      <c r="H179" t="s">
        <v>2894</v>
      </c>
      <c r="I179" t="s">
        <v>2895</v>
      </c>
      <c r="J179">
        <v>639.24705882336002</v>
      </c>
      <c r="K179">
        <v>1</v>
      </c>
      <c r="L179">
        <v>1</v>
      </c>
      <c r="M179">
        <v>2</v>
      </c>
      <c r="N179" s="94">
        <v>6173705.0741477404</v>
      </c>
      <c r="O179" s="94">
        <v>2004341.4855659599</v>
      </c>
      <c r="P179" s="94">
        <v>1860542.78027639</v>
      </c>
      <c r="Q179" s="94">
        <v>325494.35582620499</v>
      </c>
      <c r="R179" s="94">
        <v>409371.78422789701</v>
      </c>
      <c r="S179" s="94">
        <v>299536.15121862898</v>
      </c>
      <c r="T179" s="94">
        <v>8355505.7999999998</v>
      </c>
      <c r="U179" s="94">
        <v>2417949.68004419</v>
      </c>
      <c r="V179" s="94">
        <v>9086177.2739792895</v>
      </c>
      <c r="W179" s="94">
        <v>1687278.2060648999</v>
      </c>
      <c r="X179" s="94">
        <v>0</v>
      </c>
      <c r="Y179" s="94">
        <v>0</v>
      </c>
      <c r="Z179" s="94">
        <v>0</v>
      </c>
      <c r="AA179" s="94">
        <v>0</v>
      </c>
      <c r="AB179" s="94">
        <v>0</v>
      </c>
      <c r="AC179" s="94">
        <v>176887.234269999</v>
      </c>
      <c r="AD179" s="94">
        <v>122648.91694862999</v>
      </c>
      <c r="AE179" s="94">
        <v>0</v>
      </c>
      <c r="AF179" s="94">
        <v>0</v>
      </c>
      <c r="AG179" s="94">
        <v>0</v>
      </c>
      <c r="AH179" s="94">
        <v>0</v>
      </c>
      <c r="AI179" s="94">
        <v>0</v>
      </c>
      <c r="AJ179" s="94">
        <v>11072991.6312628</v>
      </c>
      <c r="AK179" s="70">
        <v>17321.928162867898</v>
      </c>
      <c r="AL179">
        <v>190.744012474941</v>
      </c>
      <c r="AM179">
        <v>87986.683412978906</v>
      </c>
      <c r="AN179">
        <v>4251.0728735534603</v>
      </c>
      <c r="AO179">
        <v>17321.928162867898</v>
      </c>
      <c r="AP179">
        <v>190.744012474941</v>
      </c>
      <c r="AQ179">
        <v>78964.723731455393</v>
      </c>
      <c r="AR179">
        <v>4251.0728735534603</v>
      </c>
      <c r="AS179">
        <v>17321.928162867898</v>
      </c>
      <c r="AT179">
        <v>0</v>
      </c>
    </row>
    <row r="180" spans="1:46" x14ac:dyDescent="0.25">
      <c r="A180" t="s">
        <v>3084</v>
      </c>
      <c r="B180">
        <v>2139</v>
      </c>
      <c r="C180" t="s">
        <v>47</v>
      </c>
      <c r="D180">
        <v>806</v>
      </c>
      <c r="E180" t="s">
        <v>428</v>
      </c>
      <c r="F180" t="s">
        <v>2892</v>
      </c>
      <c r="G180" t="s">
        <v>2893</v>
      </c>
      <c r="H180" t="s">
        <v>2894</v>
      </c>
      <c r="I180" t="s">
        <v>2895</v>
      </c>
      <c r="J180">
        <v>156.205882352928</v>
      </c>
      <c r="K180">
        <v>1</v>
      </c>
      <c r="L180">
        <v>1</v>
      </c>
      <c r="M180">
        <v>2</v>
      </c>
      <c r="N180" s="94">
        <v>1204677.8398387299</v>
      </c>
      <c r="O180" s="94">
        <v>363515.04262299102</v>
      </c>
      <c r="P180" s="94">
        <v>469628.96871286997</v>
      </c>
      <c r="Q180" s="94">
        <v>79537.531461337101</v>
      </c>
      <c r="R180" s="94">
        <v>100033.750461699</v>
      </c>
      <c r="S180" s="94">
        <v>73194.406062390801</v>
      </c>
      <c r="T180" s="94">
        <v>1626544.95</v>
      </c>
      <c r="U180" s="94">
        <v>590848.18309762503</v>
      </c>
      <c r="V180" s="94">
        <v>2004569.1247050799</v>
      </c>
      <c r="W180" s="94">
        <v>212824.00839254199</v>
      </c>
      <c r="X180" s="94">
        <v>0</v>
      </c>
      <c r="Y180" s="94">
        <v>0</v>
      </c>
      <c r="Z180" s="94">
        <v>0</v>
      </c>
      <c r="AA180" s="94">
        <v>0</v>
      </c>
      <c r="AB180" s="94">
        <v>0</v>
      </c>
      <c r="AC180" s="94">
        <v>43224.018201934901</v>
      </c>
      <c r="AD180" s="94">
        <v>29970.387860455899</v>
      </c>
      <c r="AE180" s="94">
        <v>0</v>
      </c>
      <c r="AF180" s="94">
        <v>0</v>
      </c>
      <c r="AG180" s="94">
        <v>0</v>
      </c>
      <c r="AH180" s="94">
        <v>0</v>
      </c>
      <c r="AI180" s="94">
        <v>0</v>
      </c>
      <c r="AJ180" s="94">
        <v>2290587.5391600202</v>
      </c>
      <c r="AK180" s="70">
        <v>14663.9006461019</v>
      </c>
      <c r="AL180">
        <v>190.744012474941</v>
      </c>
      <c r="AM180">
        <v>87986.683412978906</v>
      </c>
      <c r="AN180">
        <v>4251.0728735534603</v>
      </c>
      <c r="AO180">
        <v>17321.928162867898</v>
      </c>
      <c r="AP180">
        <v>190.744012474941</v>
      </c>
      <c r="AQ180">
        <v>87986.683412978906</v>
      </c>
      <c r="AR180">
        <v>12582.667925314499</v>
      </c>
      <c r="AS180">
        <v>14663.9006461019</v>
      </c>
      <c r="AT180">
        <v>0</v>
      </c>
    </row>
    <row r="181" spans="1:46" x14ac:dyDescent="0.25">
      <c r="A181" t="s">
        <v>3085</v>
      </c>
      <c r="B181">
        <v>2139</v>
      </c>
      <c r="C181" t="s">
        <v>47</v>
      </c>
      <c r="D181">
        <v>790</v>
      </c>
      <c r="E181" t="s">
        <v>429</v>
      </c>
      <c r="F181" t="s">
        <v>2892</v>
      </c>
      <c r="G181" t="s">
        <v>2893</v>
      </c>
      <c r="H181" t="s">
        <v>2894</v>
      </c>
      <c r="I181" t="s">
        <v>2895</v>
      </c>
      <c r="J181">
        <v>359.17373461009601</v>
      </c>
      <c r="K181">
        <v>1</v>
      </c>
      <c r="L181">
        <v>1</v>
      </c>
      <c r="M181">
        <v>2</v>
      </c>
      <c r="N181" s="94">
        <v>2470577.8484771601</v>
      </c>
      <c r="O181" s="94">
        <v>592875.47320346197</v>
      </c>
      <c r="P181" s="94">
        <v>874710.909732998</v>
      </c>
      <c r="Q181" s="94">
        <v>182885.508447698</v>
      </c>
      <c r="R181" s="94">
        <v>230013.71778819899</v>
      </c>
      <c r="S181" s="94">
        <v>168300.372444354</v>
      </c>
      <c r="T181" s="94">
        <v>2992490.11</v>
      </c>
      <c r="U181" s="94">
        <v>1358573.34764952</v>
      </c>
      <c r="V181" s="94">
        <v>3791282.2407031399</v>
      </c>
      <c r="W181" s="94">
        <v>559781.21694637602</v>
      </c>
      <c r="X181" s="94">
        <v>0</v>
      </c>
      <c r="Y181" s="94">
        <v>0</v>
      </c>
      <c r="Z181" s="94">
        <v>0</v>
      </c>
      <c r="AA181" s="94">
        <v>0</v>
      </c>
      <c r="AB181" s="94">
        <v>0</v>
      </c>
      <c r="AC181" s="94">
        <v>99387.627460578398</v>
      </c>
      <c r="AD181" s="94">
        <v>68912.744983776007</v>
      </c>
      <c r="AE181" s="94">
        <v>0</v>
      </c>
      <c r="AF181" s="94">
        <v>0</v>
      </c>
      <c r="AG181" s="94">
        <v>0</v>
      </c>
      <c r="AH181" s="94">
        <v>0</v>
      </c>
      <c r="AI181" s="94">
        <v>0</v>
      </c>
      <c r="AJ181" s="94">
        <v>4519363.8300938699</v>
      </c>
      <c r="AK181" s="70">
        <v>12582.667925314499</v>
      </c>
      <c r="AL181">
        <v>190.744012474941</v>
      </c>
      <c r="AM181">
        <v>87986.683412978906</v>
      </c>
      <c r="AN181">
        <v>4251.0728735534603</v>
      </c>
      <c r="AO181">
        <v>17321.928162867898</v>
      </c>
      <c r="AP181">
        <v>190.744012474941</v>
      </c>
      <c r="AQ181">
        <v>87986.683412978906</v>
      </c>
      <c r="AR181">
        <v>12582.667925314499</v>
      </c>
      <c r="AS181">
        <v>14663.9006461019</v>
      </c>
      <c r="AT181">
        <v>0</v>
      </c>
    </row>
    <row r="182" spans="1:46" x14ac:dyDescent="0.25">
      <c r="A182" t="s">
        <v>3086</v>
      </c>
      <c r="B182">
        <v>2185</v>
      </c>
      <c r="C182" t="s">
        <v>49</v>
      </c>
      <c r="D182">
        <v>3649</v>
      </c>
      <c r="E182" t="s">
        <v>430</v>
      </c>
      <c r="F182" t="s">
        <v>2892</v>
      </c>
      <c r="G182" t="s">
        <v>2893</v>
      </c>
      <c r="H182" t="s">
        <v>2894</v>
      </c>
      <c r="I182" t="s">
        <v>2895</v>
      </c>
      <c r="J182">
        <v>551.95959154048705</v>
      </c>
      <c r="K182">
        <v>3</v>
      </c>
      <c r="L182">
        <v>1</v>
      </c>
      <c r="M182">
        <v>2</v>
      </c>
      <c r="N182" s="94">
        <v>4048234.0561229102</v>
      </c>
      <c r="O182" s="94">
        <v>1134068.8264639301</v>
      </c>
      <c r="P182" s="94">
        <v>871392.01031833002</v>
      </c>
      <c r="Q182" s="94">
        <v>265322.44577180198</v>
      </c>
      <c r="R182" s="94">
        <v>1294751.2058045899</v>
      </c>
      <c r="S182" s="94">
        <v>265022.274247194</v>
      </c>
      <c r="T182" s="94">
        <v>4429923.24</v>
      </c>
      <c r="U182" s="94">
        <v>3183845.3044815701</v>
      </c>
      <c r="V182" s="94">
        <v>6442182.6645287098</v>
      </c>
      <c r="W182" s="94">
        <v>1034314.63121007</v>
      </c>
      <c r="X182" s="94">
        <v>0</v>
      </c>
      <c r="Y182" s="94">
        <v>0</v>
      </c>
      <c r="Z182" s="94">
        <v>0</v>
      </c>
      <c r="AA182" s="94">
        <v>108213.681389629</v>
      </c>
      <c r="AB182" s="94">
        <v>29057.5673531559</v>
      </c>
      <c r="AC182" s="94">
        <v>265022.274247194</v>
      </c>
      <c r="AD182" s="94">
        <v>0</v>
      </c>
      <c r="AE182" s="94">
        <v>0</v>
      </c>
      <c r="AF182" s="94">
        <v>0</v>
      </c>
      <c r="AG182" s="94">
        <v>0</v>
      </c>
      <c r="AH182" s="94">
        <v>0</v>
      </c>
      <c r="AI182" s="94">
        <v>0</v>
      </c>
      <c r="AJ182" s="94">
        <v>7878790.8187287599</v>
      </c>
      <c r="AK182" s="70">
        <v>14274.2166989788</v>
      </c>
      <c r="AL182">
        <v>190.744012474941</v>
      </c>
      <c r="AM182">
        <v>87986.683412978906</v>
      </c>
      <c r="AN182">
        <v>6248.4059188158599</v>
      </c>
      <c r="AO182">
        <v>18118.022994252002</v>
      </c>
      <c r="AP182">
        <v>190.744012474941</v>
      </c>
      <c r="AQ182">
        <v>87986.683412978906</v>
      </c>
      <c r="AR182">
        <v>14274.2166989788</v>
      </c>
      <c r="AS182">
        <v>18118.022994252002</v>
      </c>
      <c r="AT182">
        <v>0</v>
      </c>
    </row>
    <row r="183" spans="1:46" x14ac:dyDescent="0.25">
      <c r="A183" t="s">
        <v>3087</v>
      </c>
      <c r="B183">
        <v>2185</v>
      </c>
      <c r="C183" t="s">
        <v>49</v>
      </c>
      <c r="D183">
        <v>967</v>
      </c>
      <c r="E183" t="s">
        <v>431</v>
      </c>
      <c r="F183" t="s">
        <v>2892</v>
      </c>
      <c r="G183" t="s">
        <v>2903</v>
      </c>
      <c r="H183" t="s">
        <v>2894</v>
      </c>
      <c r="I183" t="s">
        <v>2895</v>
      </c>
      <c r="J183">
        <v>1657.0823508132501</v>
      </c>
      <c r="K183">
        <v>2</v>
      </c>
      <c r="L183">
        <v>1</v>
      </c>
      <c r="M183">
        <v>2</v>
      </c>
      <c r="N183" s="94">
        <v>12058099.4845355</v>
      </c>
      <c r="O183" s="94">
        <v>5016818.3023330104</v>
      </c>
      <c r="P183" s="94">
        <v>3285979.9383310601</v>
      </c>
      <c r="Q183" s="94">
        <v>796545.88651315705</v>
      </c>
      <c r="R183" s="94">
        <v>3909566.7496740799</v>
      </c>
      <c r="S183" s="94">
        <v>795644.71739993303</v>
      </c>
      <c r="T183" s="94">
        <v>15508531.91</v>
      </c>
      <c r="U183" s="94">
        <v>9558478.4513868503</v>
      </c>
      <c r="V183" s="94">
        <v>20778827.660829</v>
      </c>
      <c r="W183" s="94">
        <v>3875562.2664667699</v>
      </c>
      <c r="X183" s="94">
        <v>0</v>
      </c>
      <c r="Y183" s="94">
        <v>0</v>
      </c>
      <c r="Z183" s="94">
        <v>0</v>
      </c>
      <c r="AA183" s="94">
        <v>325384.37051599397</v>
      </c>
      <c r="AB183" s="94">
        <v>87236.063575045206</v>
      </c>
      <c r="AC183" s="94">
        <v>795644.71739993303</v>
      </c>
      <c r="AD183" s="94">
        <v>0</v>
      </c>
      <c r="AE183" s="94">
        <v>0</v>
      </c>
      <c r="AF183" s="94">
        <v>0</v>
      </c>
      <c r="AG183" s="94">
        <v>0</v>
      </c>
      <c r="AH183" s="94">
        <v>0</v>
      </c>
      <c r="AI183" s="94">
        <v>0</v>
      </c>
      <c r="AJ183" s="94">
        <v>25862655.078786802</v>
      </c>
      <c r="AK183" s="70">
        <v>15607.3444787425</v>
      </c>
      <c r="AL183">
        <v>190.744012474941</v>
      </c>
      <c r="AM183">
        <v>87986.683412978906</v>
      </c>
      <c r="AN183">
        <v>6248.4059188158599</v>
      </c>
      <c r="AO183">
        <v>18118.022994252002</v>
      </c>
      <c r="AP183">
        <v>190.744012474941</v>
      </c>
      <c r="AQ183">
        <v>78964.723731455393</v>
      </c>
      <c r="AR183">
        <v>15607.3444787425</v>
      </c>
      <c r="AS183">
        <v>15607.3444787425</v>
      </c>
      <c r="AT183">
        <v>0</v>
      </c>
    </row>
    <row r="184" spans="1:46" x14ac:dyDescent="0.25">
      <c r="A184" t="s">
        <v>3088</v>
      </c>
      <c r="B184">
        <v>2185</v>
      </c>
      <c r="C184" t="s">
        <v>49</v>
      </c>
      <c r="D184">
        <v>960</v>
      </c>
      <c r="E184" t="s">
        <v>432</v>
      </c>
      <c r="F184" t="s">
        <v>2892</v>
      </c>
      <c r="G184" t="s">
        <v>2911</v>
      </c>
      <c r="H184" t="s">
        <v>2894</v>
      </c>
      <c r="I184" t="s">
        <v>2895</v>
      </c>
      <c r="J184">
        <v>931.04992779614702</v>
      </c>
      <c r="K184">
        <v>2</v>
      </c>
      <c r="L184">
        <v>1</v>
      </c>
      <c r="M184">
        <v>2</v>
      </c>
      <c r="N184" s="94">
        <v>7014149.6472392604</v>
      </c>
      <c r="O184" s="94">
        <v>1920441.6812444699</v>
      </c>
      <c r="P184" s="94">
        <v>1516249.64110166</v>
      </c>
      <c r="Q184" s="94">
        <v>448398.059250299</v>
      </c>
      <c r="R184" s="94">
        <v>2192368.4132373701</v>
      </c>
      <c r="S184" s="94">
        <v>447041.72748146101</v>
      </c>
      <c r="T184" s="94">
        <v>7721071.29</v>
      </c>
      <c r="U184" s="94">
        <v>5370536.1520730602</v>
      </c>
      <c r="V184" s="94">
        <v>11108009.9795522</v>
      </c>
      <c r="W184" s="94">
        <v>1743675.6540071699</v>
      </c>
      <c r="X184" s="94">
        <v>0</v>
      </c>
      <c r="Y184" s="94">
        <v>0</v>
      </c>
      <c r="Z184" s="94">
        <v>0</v>
      </c>
      <c r="AA184" s="94">
        <v>190907.267593103</v>
      </c>
      <c r="AB184" s="94">
        <v>49014.540920615698</v>
      </c>
      <c r="AC184" s="94">
        <v>447041.72748146101</v>
      </c>
      <c r="AD184" s="94">
        <v>0</v>
      </c>
      <c r="AE184" s="94">
        <v>0</v>
      </c>
      <c r="AF184" s="94">
        <v>0</v>
      </c>
      <c r="AG184" s="94">
        <v>0</v>
      </c>
      <c r="AH184" s="94">
        <v>0</v>
      </c>
      <c r="AI184" s="94">
        <v>0</v>
      </c>
      <c r="AJ184" s="94">
        <v>13538649.1695545</v>
      </c>
      <c r="AK184" s="70">
        <v>14541.270844197699</v>
      </c>
      <c r="AL184">
        <v>190.744012474941</v>
      </c>
      <c r="AM184">
        <v>87986.683412978906</v>
      </c>
      <c r="AN184">
        <v>6248.4059188158599</v>
      </c>
      <c r="AO184">
        <v>18118.022994252002</v>
      </c>
      <c r="AP184">
        <v>4583.8562208211697</v>
      </c>
      <c r="AQ184">
        <v>22363.4717498301</v>
      </c>
      <c r="AR184">
        <v>14541.270844197699</v>
      </c>
      <c r="AS184">
        <v>14541.270844197699</v>
      </c>
      <c r="AT184">
        <v>0</v>
      </c>
    </row>
    <row r="185" spans="1:46" x14ac:dyDescent="0.25">
      <c r="A185" t="s">
        <v>3090</v>
      </c>
      <c r="B185">
        <v>2185</v>
      </c>
      <c r="C185" t="s">
        <v>49</v>
      </c>
      <c r="D185">
        <v>2185</v>
      </c>
      <c r="E185" t="s">
        <v>49</v>
      </c>
      <c r="F185" t="s">
        <v>1871</v>
      </c>
      <c r="G185" t="s">
        <v>1871</v>
      </c>
      <c r="H185" t="s">
        <v>2899</v>
      </c>
      <c r="I185" t="s">
        <v>2895</v>
      </c>
      <c r="J185">
        <v>166.48523190233001</v>
      </c>
      <c r="K185">
        <v>1</v>
      </c>
      <c r="L185">
        <v>5</v>
      </c>
      <c r="M185">
        <v>2</v>
      </c>
      <c r="N185" s="94">
        <v>146493.04952931899</v>
      </c>
      <c r="O185" s="94">
        <v>165138.87552625901</v>
      </c>
      <c r="P185" s="94">
        <v>178447.78160964299</v>
      </c>
      <c r="Q185" s="94">
        <v>80028.084646431307</v>
      </c>
      <c r="R185" s="94">
        <v>390221.97192043997</v>
      </c>
      <c r="S185" s="94">
        <v>79937.545181857</v>
      </c>
      <c r="T185" s="94">
        <v>0</v>
      </c>
      <c r="U185" s="94">
        <v>960329.76323209202</v>
      </c>
      <c r="V185" s="94">
        <v>684078.50455452094</v>
      </c>
      <c r="W185" s="94">
        <v>235155.05977959</v>
      </c>
      <c r="X185" s="94">
        <v>0</v>
      </c>
      <c r="Y185" s="94">
        <v>0</v>
      </c>
      <c r="Z185" s="94">
        <v>0</v>
      </c>
      <c r="AA185" s="94">
        <v>32331.688028976299</v>
      </c>
      <c r="AB185" s="94">
        <v>8764.5108690042398</v>
      </c>
      <c r="AC185" s="94">
        <v>79937.545181857</v>
      </c>
      <c r="AD185" s="94">
        <v>0</v>
      </c>
      <c r="AE185" s="94">
        <v>0</v>
      </c>
      <c r="AF185" s="94">
        <v>0</v>
      </c>
      <c r="AG185" s="94">
        <v>0</v>
      </c>
      <c r="AH185" s="94">
        <v>0</v>
      </c>
      <c r="AI185" s="94">
        <v>0</v>
      </c>
      <c r="AJ185" s="94">
        <v>1040267.30841395</v>
      </c>
      <c r="AK185" s="70">
        <v>6248.4059188158599</v>
      </c>
      <c r="AL185">
        <v>190.744012474941</v>
      </c>
      <c r="AM185">
        <v>87986.683412978906</v>
      </c>
      <c r="AN185">
        <v>6248.4059188158599</v>
      </c>
      <c r="AO185">
        <v>18118.022994252002</v>
      </c>
      <c r="AP185">
        <v>682.10272323868298</v>
      </c>
      <c r="AQ185">
        <v>37523.222275875101</v>
      </c>
      <c r="AR185">
        <v>6248.4059188158599</v>
      </c>
      <c r="AS185">
        <v>6248.4059188158599</v>
      </c>
      <c r="AT185">
        <v>0</v>
      </c>
    </row>
    <row r="186" spans="1:46" x14ac:dyDescent="0.25">
      <c r="A186" t="s">
        <v>3091</v>
      </c>
      <c r="B186">
        <v>2185</v>
      </c>
      <c r="C186" t="s">
        <v>49</v>
      </c>
      <c r="D186">
        <v>959</v>
      </c>
      <c r="E186" t="s">
        <v>434</v>
      </c>
      <c r="F186" t="s">
        <v>2892</v>
      </c>
      <c r="G186" t="s">
        <v>2893</v>
      </c>
      <c r="H186" t="s">
        <v>2894</v>
      </c>
      <c r="I186" t="s">
        <v>2895</v>
      </c>
      <c r="J186">
        <v>333.35181706816701</v>
      </c>
      <c r="K186">
        <v>4</v>
      </c>
      <c r="L186">
        <v>1</v>
      </c>
      <c r="M186">
        <v>2</v>
      </c>
      <c r="N186" s="94">
        <v>3329960.2279660599</v>
      </c>
      <c r="O186" s="94">
        <v>933012.91033438896</v>
      </c>
      <c r="P186" s="94">
        <v>672486.24805660499</v>
      </c>
      <c r="Q186" s="94">
        <v>160239.482676899</v>
      </c>
      <c r="R186" s="94">
        <v>783918.82142593898</v>
      </c>
      <c r="S186" s="94">
        <v>160058.19635686101</v>
      </c>
      <c r="T186" s="94">
        <v>3956758.42</v>
      </c>
      <c r="U186" s="94">
        <v>1922859.2704598899</v>
      </c>
      <c r="V186" s="94">
        <v>4780058.1183355497</v>
      </c>
      <c r="W186" s="94">
        <v>1014692.0088342699</v>
      </c>
      <c r="X186" s="94">
        <v>0</v>
      </c>
      <c r="Y186" s="94">
        <v>0</v>
      </c>
      <c r="Z186" s="94">
        <v>0</v>
      </c>
      <c r="AA186" s="94">
        <v>67318.465448107803</v>
      </c>
      <c r="AB186" s="94">
        <v>17549.097841965198</v>
      </c>
      <c r="AC186" s="94">
        <v>160058.19635686101</v>
      </c>
      <c r="AD186" s="94">
        <v>0</v>
      </c>
      <c r="AE186" s="94">
        <v>0</v>
      </c>
      <c r="AF186" s="94">
        <v>0</v>
      </c>
      <c r="AG186" s="94">
        <v>0</v>
      </c>
      <c r="AH186" s="94">
        <v>0</v>
      </c>
      <c r="AI186" s="94">
        <v>0</v>
      </c>
      <c r="AJ186" s="94">
        <v>6039675.8868167503</v>
      </c>
      <c r="AK186" s="70">
        <v>18118.022994252002</v>
      </c>
      <c r="AL186">
        <v>190.744012474941</v>
      </c>
      <c r="AM186">
        <v>87986.683412978906</v>
      </c>
      <c r="AN186">
        <v>6248.4059188158599</v>
      </c>
      <c r="AO186">
        <v>18118.022994252002</v>
      </c>
      <c r="AP186">
        <v>190.744012474941</v>
      </c>
      <c r="AQ186">
        <v>87986.683412978906</v>
      </c>
      <c r="AR186">
        <v>14274.2166989788</v>
      </c>
      <c r="AS186">
        <v>18118.022994252002</v>
      </c>
      <c r="AT186">
        <v>0</v>
      </c>
    </row>
    <row r="187" spans="1:46" x14ac:dyDescent="0.25">
      <c r="A187" t="s">
        <v>3092</v>
      </c>
      <c r="B187">
        <v>2185</v>
      </c>
      <c r="C187" t="s">
        <v>49</v>
      </c>
      <c r="D187">
        <v>962</v>
      </c>
      <c r="E187" t="s">
        <v>435</v>
      </c>
      <c r="F187" t="s">
        <v>2892</v>
      </c>
      <c r="G187" t="s">
        <v>2893</v>
      </c>
      <c r="H187" t="s">
        <v>2894</v>
      </c>
      <c r="I187" t="s">
        <v>2895</v>
      </c>
      <c r="J187">
        <v>337.64947273710101</v>
      </c>
      <c r="K187">
        <v>4</v>
      </c>
      <c r="L187">
        <v>1</v>
      </c>
      <c r="M187">
        <v>2</v>
      </c>
      <c r="N187" s="94">
        <v>2785392.6247316101</v>
      </c>
      <c r="O187" s="94">
        <v>993000.76111217798</v>
      </c>
      <c r="P187" s="94">
        <v>644325.95540708804</v>
      </c>
      <c r="Q187" s="94">
        <v>162305.33048649001</v>
      </c>
      <c r="R187" s="94">
        <v>801517.495220677</v>
      </c>
      <c r="S187" s="94">
        <v>162121.70697750899</v>
      </c>
      <c r="T187" s="94">
        <v>3438892.91</v>
      </c>
      <c r="U187" s="94">
        <v>1947649.2569580399</v>
      </c>
      <c r="V187" s="94">
        <v>4556906.1150645101</v>
      </c>
      <c r="W187" s="94">
        <v>744182.15987053898</v>
      </c>
      <c r="X187" s="94">
        <v>0</v>
      </c>
      <c r="Y187" s="94">
        <v>0</v>
      </c>
      <c r="Z187" s="94">
        <v>0</v>
      </c>
      <c r="AA187" s="94">
        <v>67678.546787241197</v>
      </c>
      <c r="AB187" s="94">
        <v>17775.345235750301</v>
      </c>
      <c r="AC187" s="94">
        <v>162121.70697750899</v>
      </c>
      <c r="AD187" s="94">
        <v>0</v>
      </c>
      <c r="AE187" s="94">
        <v>0</v>
      </c>
      <c r="AF187" s="94">
        <v>0</v>
      </c>
      <c r="AG187" s="94">
        <v>0</v>
      </c>
      <c r="AH187" s="94">
        <v>0</v>
      </c>
      <c r="AI187" s="94">
        <v>0</v>
      </c>
      <c r="AJ187" s="94">
        <v>5548663.8739355505</v>
      </c>
      <c r="AK187" s="70">
        <v>16433.207577539499</v>
      </c>
      <c r="AL187">
        <v>190.744012474941</v>
      </c>
      <c r="AM187">
        <v>87986.683412978906</v>
      </c>
      <c r="AN187">
        <v>6248.4059188158599</v>
      </c>
      <c r="AO187">
        <v>18118.022994252002</v>
      </c>
      <c r="AP187">
        <v>190.744012474941</v>
      </c>
      <c r="AQ187">
        <v>87986.683412978906</v>
      </c>
      <c r="AR187">
        <v>14274.2166989788</v>
      </c>
      <c r="AS187">
        <v>18118.022994252002</v>
      </c>
      <c r="AT187">
        <v>0</v>
      </c>
    </row>
    <row r="188" spans="1:46" x14ac:dyDescent="0.25">
      <c r="A188" t="s">
        <v>3093</v>
      </c>
      <c r="B188">
        <v>2185</v>
      </c>
      <c r="C188" t="s">
        <v>49</v>
      </c>
      <c r="D188">
        <v>963</v>
      </c>
      <c r="E188" t="s">
        <v>437</v>
      </c>
      <c r="F188" t="s">
        <v>2892</v>
      </c>
      <c r="G188" t="s">
        <v>2893</v>
      </c>
      <c r="H188" t="s">
        <v>2894</v>
      </c>
      <c r="I188" t="s">
        <v>2895</v>
      </c>
      <c r="J188">
        <v>385.43101335199299</v>
      </c>
      <c r="K188">
        <v>4</v>
      </c>
      <c r="L188">
        <v>1</v>
      </c>
      <c r="M188">
        <v>2</v>
      </c>
      <c r="N188" s="94">
        <v>3382374.7354949899</v>
      </c>
      <c r="O188" s="94">
        <v>900436.47519040399</v>
      </c>
      <c r="P188" s="94">
        <v>695200.96783934406</v>
      </c>
      <c r="Q188" s="94">
        <v>185273.52492135001</v>
      </c>
      <c r="R188" s="94">
        <v>906073.32524342195</v>
      </c>
      <c r="S188" s="94">
        <v>185063.91643427601</v>
      </c>
      <c r="T188" s="94">
        <v>3846093.52</v>
      </c>
      <c r="U188" s="94">
        <v>2223265.5086895102</v>
      </c>
      <c r="V188" s="94">
        <v>5027595.8625091603</v>
      </c>
      <c r="W188" s="94">
        <v>943953.12618907599</v>
      </c>
      <c r="X188" s="94">
        <v>0</v>
      </c>
      <c r="Y188" s="94">
        <v>0</v>
      </c>
      <c r="Z188" s="94">
        <v>0</v>
      </c>
      <c r="AA188" s="94">
        <v>77519.265445229394</v>
      </c>
      <c r="AB188" s="94">
        <v>20290.774546036999</v>
      </c>
      <c r="AC188" s="94">
        <v>185063.91643427601</v>
      </c>
      <c r="AD188" s="94">
        <v>0</v>
      </c>
      <c r="AE188" s="94">
        <v>0</v>
      </c>
      <c r="AF188" s="94">
        <v>0</v>
      </c>
      <c r="AG188" s="94">
        <v>0</v>
      </c>
      <c r="AH188" s="94">
        <v>0</v>
      </c>
      <c r="AI188" s="94">
        <v>0</v>
      </c>
      <c r="AJ188" s="94">
        <v>6254422.9451237796</v>
      </c>
      <c r="AK188" s="70">
        <v>16227.0879313284</v>
      </c>
      <c r="AL188">
        <v>190.744012474941</v>
      </c>
      <c r="AM188">
        <v>87986.683412978906</v>
      </c>
      <c r="AN188">
        <v>6248.4059188158599</v>
      </c>
      <c r="AO188">
        <v>18118.022994252002</v>
      </c>
      <c r="AP188">
        <v>190.744012474941</v>
      </c>
      <c r="AQ188">
        <v>87986.683412978906</v>
      </c>
      <c r="AR188">
        <v>14274.2166989788</v>
      </c>
      <c r="AS188">
        <v>18118.022994252002</v>
      </c>
      <c r="AT188">
        <v>0</v>
      </c>
    </row>
    <row r="189" spans="1:46" x14ac:dyDescent="0.25">
      <c r="A189" t="s">
        <v>3094</v>
      </c>
      <c r="B189">
        <v>2185</v>
      </c>
      <c r="C189" t="s">
        <v>49</v>
      </c>
      <c r="D189">
        <v>964</v>
      </c>
      <c r="E189" t="s">
        <v>438</v>
      </c>
      <c r="F189" t="s">
        <v>2892</v>
      </c>
      <c r="G189" t="s">
        <v>2893</v>
      </c>
      <c r="H189" t="s">
        <v>2894</v>
      </c>
      <c r="I189" t="s">
        <v>2895</v>
      </c>
      <c r="J189">
        <v>470.08811759898498</v>
      </c>
      <c r="K189">
        <v>5</v>
      </c>
      <c r="L189">
        <v>1</v>
      </c>
      <c r="M189">
        <v>2</v>
      </c>
      <c r="N189" s="94">
        <v>3719893.6513996702</v>
      </c>
      <c r="O189" s="94">
        <v>1115420.7323648799</v>
      </c>
      <c r="P189" s="94">
        <v>737796.50290106796</v>
      </c>
      <c r="Q189" s="94">
        <v>225967.500159794</v>
      </c>
      <c r="R189" s="94">
        <v>1112628.2968441399</v>
      </c>
      <c r="S189" s="94">
        <v>225711.85270095401</v>
      </c>
      <c r="T189" s="94">
        <v>4200117.16</v>
      </c>
      <c r="U189" s="94">
        <v>2711589.5236695502</v>
      </c>
      <c r="V189" s="94">
        <v>5525653.7680662498</v>
      </c>
      <c r="W189" s="94">
        <v>1259217.0255096899</v>
      </c>
      <c r="X189" s="94">
        <v>0</v>
      </c>
      <c r="Y189" s="94">
        <v>0</v>
      </c>
      <c r="Z189" s="94">
        <v>0</v>
      </c>
      <c r="AA189" s="94">
        <v>102088.395261734</v>
      </c>
      <c r="AB189" s="94">
        <v>24747.4948318727</v>
      </c>
      <c r="AC189" s="94">
        <v>225711.85270095401</v>
      </c>
      <c r="AD189" s="94">
        <v>0</v>
      </c>
      <c r="AE189" s="94">
        <v>0</v>
      </c>
      <c r="AF189" s="94">
        <v>0</v>
      </c>
      <c r="AG189" s="94">
        <v>0</v>
      </c>
      <c r="AH189" s="94">
        <v>0</v>
      </c>
      <c r="AI189" s="94">
        <v>0</v>
      </c>
      <c r="AJ189" s="94">
        <v>7137418.5363705</v>
      </c>
      <c r="AK189" s="70">
        <v>15183.150284302999</v>
      </c>
      <c r="AL189">
        <v>190.744012474941</v>
      </c>
      <c r="AM189">
        <v>87986.683412978906</v>
      </c>
      <c r="AN189">
        <v>6248.4059188158599</v>
      </c>
      <c r="AO189">
        <v>18118.022994252002</v>
      </c>
      <c r="AP189">
        <v>190.744012474941</v>
      </c>
      <c r="AQ189">
        <v>87986.683412978906</v>
      </c>
      <c r="AR189">
        <v>14274.2166989788</v>
      </c>
      <c r="AS189">
        <v>18118.022994252002</v>
      </c>
      <c r="AT189">
        <v>0</v>
      </c>
    </row>
    <row r="190" spans="1:46" x14ac:dyDescent="0.25">
      <c r="A190" t="s">
        <v>3095</v>
      </c>
      <c r="B190">
        <v>2185</v>
      </c>
      <c r="C190" t="s">
        <v>49</v>
      </c>
      <c r="D190">
        <v>966</v>
      </c>
      <c r="E190" t="s">
        <v>439</v>
      </c>
      <c r="F190" t="s">
        <v>2892</v>
      </c>
      <c r="G190" t="s">
        <v>2893</v>
      </c>
      <c r="H190" t="s">
        <v>2894</v>
      </c>
      <c r="I190" t="s">
        <v>2895</v>
      </c>
      <c r="J190">
        <v>356.20690077580099</v>
      </c>
      <c r="K190">
        <v>2</v>
      </c>
      <c r="L190">
        <v>1</v>
      </c>
      <c r="M190">
        <v>2</v>
      </c>
      <c r="N190" s="94">
        <v>3084938.5159496302</v>
      </c>
      <c r="O190" s="94">
        <v>1006308.18631092</v>
      </c>
      <c r="P190" s="94">
        <v>695826.86994655698</v>
      </c>
      <c r="Q190" s="94">
        <v>171225.733845585</v>
      </c>
      <c r="R190" s="94">
        <v>848097.26280517899</v>
      </c>
      <c r="S190" s="94">
        <v>171032.018272705</v>
      </c>
      <c r="T190" s="94">
        <v>3751703.28</v>
      </c>
      <c r="U190" s="94">
        <v>2054693.28885786</v>
      </c>
      <c r="V190" s="94">
        <v>4953888.84875648</v>
      </c>
      <c r="W190" s="94">
        <v>763889.68283041404</v>
      </c>
      <c r="X190" s="94">
        <v>0</v>
      </c>
      <c r="Y190" s="94">
        <v>0</v>
      </c>
      <c r="Z190" s="94">
        <v>0</v>
      </c>
      <c r="AA190" s="94">
        <v>69865.747846910293</v>
      </c>
      <c r="AB190" s="94">
        <v>18752.289424057501</v>
      </c>
      <c r="AC190" s="94">
        <v>171032.018272705</v>
      </c>
      <c r="AD190" s="94">
        <v>0</v>
      </c>
      <c r="AE190" s="94">
        <v>0</v>
      </c>
      <c r="AF190" s="94">
        <v>0</v>
      </c>
      <c r="AG190" s="94">
        <v>0</v>
      </c>
      <c r="AH190" s="94">
        <v>0</v>
      </c>
      <c r="AI190" s="94">
        <v>0</v>
      </c>
      <c r="AJ190" s="94">
        <v>5977428.5871305699</v>
      </c>
      <c r="AK190" s="70">
        <v>16780.777054324401</v>
      </c>
      <c r="AL190">
        <v>190.744012474941</v>
      </c>
      <c r="AM190">
        <v>87986.683412978906</v>
      </c>
      <c r="AN190">
        <v>6248.4059188158599</v>
      </c>
      <c r="AO190">
        <v>18118.022994252002</v>
      </c>
      <c r="AP190">
        <v>190.744012474941</v>
      </c>
      <c r="AQ190">
        <v>87986.683412978906</v>
      </c>
      <c r="AR190">
        <v>14274.2166989788</v>
      </c>
      <c r="AS190">
        <v>18118.022994252002</v>
      </c>
      <c r="AT190">
        <v>0</v>
      </c>
    </row>
    <row r="191" spans="1:46" x14ac:dyDescent="0.25">
      <c r="A191" t="s">
        <v>3096</v>
      </c>
      <c r="B191">
        <v>2185</v>
      </c>
      <c r="C191" t="s">
        <v>49</v>
      </c>
      <c r="D191">
        <v>965</v>
      </c>
      <c r="E191" t="s">
        <v>440</v>
      </c>
      <c r="F191" t="s">
        <v>2892</v>
      </c>
      <c r="G191" t="s">
        <v>2893</v>
      </c>
      <c r="H191" t="s">
        <v>2894</v>
      </c>
      <c r="I191" t="s">
        <v>2895</v>
      </c>
      <c r="J191">
        <v>497.68746869892198</v>
      </c>
      <c r="K191">
        <v>4</v>
      </c>
      <c r="L191">
        <v>1</v>
      </c>
      <c r="M191">
        <v>2</v>
      </c>
      <c r="N191" s="94">
        <v>4244835.2270310204</v>
      </c>
      <c r="O191" s="94">
        <v>1158779.24911956</v>
      </c>
      <c r="P191" s="94">
        <v>827698.43448864401</v>
      </c>
      <c r="Q191" s="94">
        <v>239234.281728192</v>
      </c>
      <c r="R191" s="94">
        <v>1167495.53782416</v>
      </c>
      <c r="S191" s="94">
        <v>238963.62494724899</v>
      </c>
      <c r="T191" s="94">
        <v>4767253.03</v>
      </c>
      <c r="U191" s="94">
        <v>2870789.7001915802</v>
      </c>
      <c r="V191" s="94">
        <v>6361158.4778036103</v>
      </c>
      <c r="W191" s="94">
        <v>1153057.9953024001</v>
      </c>
      <c r="X191" s="94">
        <v>0</v>
      </c>
      <c r="Y191" s="94">
        <v>0</v>
      </c>
      <c r="Z191" s="94">
        <v>0</v>
      </c>
      <c r="AA191" s="94">
        <v>97625.811683074004</v>
      </c>
      <c r="AB191" s="94">
        <v>26200.4454024962</v>
      </c>
      <c r="AC191" s="94">
        <v>238963.62494724899</v>
      </c>
      <c r="AD191" s="94">
        <v>0</v>
      </c>
      <c r="AE191" s="94">
        <v>0</v>
      </c>
      <c r="AF191" s="94">
        <v>0</v>
      </c>
      <c r="AG191" s="94">
        <v>0</v>
      </c>
      <c r="AH191" s="94">
        <v>0</v>
      </c>
      <c r="AI191" s="94">
        <v>0</v>
      </c>
      <c r="AJ191" s="94">
        <v>7877006.3551388197</v>
      </c>
      <c r="AK191" s="70">
        <v>15827.214568474599</v>
      </c>
      <c r="AL191">
        <v>190.744012474941</v>
      </c>
      <c r="AM191">
        <v>87986.683412978906</v>
      </c>
      <c r="AN191">
        <v>6248.4059188158599</v>
      </c>
      <c r="AO191">
        <v>18118.022994252002</v>
      </c>
      <c r="AP191">
        <v>190.744012474941</v>
      </c>
      <c r="AQ191">
        <v>87986.683412978906</v>
      </c>
      <c r="AR191">
        <v>14274.2166989788</v>
      </c>
      <c r="AS191">
        <v>18118.022994252002</v>
      </c>
      <c r="AT191">
        <v>0</v>
      </c>
    </row>
    <row r="192" spans="1:46" x14ac:dyDescent="0.25">
      <c r="A192" t="s">
        <v>3097</v>
      </c>
      <c r="B192">
        <v>1972</v>
      </c>
      <c r="C192" t="s">
        <v>50</v>
      </c>
      <c r="D192">
        <v>239</v>
      </c>
      <c r="E192" t="s">
        <v>441</v>
      </c>
      <c r="F192" t="s">
        <v>2892</v>
      </c>
      <c r="G192" t="s">
        <v>2903</v>
      </c>
      <c r="H192" t="s">
        <v>2904</v>
      </c>
      <c r="I192" t="s">
        <v>2895</v>
      </c>
      <c r="J192">
        <v>140.19364020585201</v>
      </c>
      <c r="K192">
        <v>1</v>
      </c>
      <c r="L192">
        <v>1</v>
      </c>
      <c r="M192">
        <v>2</v>
      </c>
      <c r="N192" s="94">
        <v>976821.27</v>
      </c>
      <c r="O192" s="94">
        <v>531684.52774177701</v>
      </c>
      <c r="P192" s="94">
        <v>705351.92698187695</v>
      </c>
      <c r="Q192" s="94">
        <v>175578.876938879</v>
      </c>
      <c r="R192" s="94">
        <v>381222.25825806201</v>
      </c>
      <c r="S192" s="94">
        <v>92882.6025918386</v>
      </c>
      <c r="T192" s="94">
        <v>2426695.13</v>
      </c>
      <c r="U192" s="94">
        <v>343963.72992059402</v>
      </c>
      <c r="V192" s="94">
        <v>2410940.2872231202</v>
      </c>
      <c r="W192" s="94">
        <v>359718.57269747503</v>
      </c>
      <c r="X192" s="94">
        <v>0</v>
      </c>
      <c r="Y192" s="94">
        <v>0</v>
      </c>
      <c r="Z192" s="94">
        <v>0</v>
      </c>
      <c r="AA192" s="94">
        <v>0</v>
      </c>
      <c r="AB192" s="94">
        <v>0</v>
      </c>
      <c r="AC192" s="94">
        <v>70304.486540046099</v>
      </c>
      <c r="AD192" s="94">
        <v>22578.1160517926</v>
      </c>
      <c r="AE192" s="94">
        <v>0</v>
      </c>
      <c r="AF192" s="94">
        <v>0</v>
      </c>
      <c r="AG192" s="94">
        <v>0</v>
      </c>
      <c r="AH192" s="94">
        <v>0</v>
      </c>
      <c r="AI192" s="94">
        <v>0</v>
      </c>
      <c r="AJ192" s="94">
        <v>2863541.4625124298</v>
      </c>
      <c r="AK192" s="70">
        <v>20425.6160144481</v>
      </c>
      <c r="AL192">
        <v>190.744012474941</v>
      </c>
      <c r="AM192">
        <v>87986.683412978906</v>
      </c>
      <c r="AN192">
        <v>14648.7732830272</v>
      </c>
      <c r="AO192">
        <v>20425.6160144481</v>
      </c>
      <c r="AP192">
        <v>190.744012474941</v>
      </c>
      <c r="AQ192">
        <v>78964.723731455393</v>
      </c>
      <c r="AR192">
        <v>20425.6160144481</v>
      </c>
      <c r="AS192">
        <v>20425.6160144481</v>
      </c>
      <c r="AT192">
        <v>0</v>
      </c>
    </row>
    <row r="193" spans="1:46" x14ac:dyDescent="0.25">
      <c r="A193" t="s">
        <v>3098</v>
      </c>
      <c r="B193">
        <v>1972</v>
      </c>
      <c r="C193" t="s">
        <v>50</v>
      </c>
      <c r="D193">
        <v>231</v>
      </c>
      <c r="E193" t="s">
        <v>442</v>
      </c>
      <c r="F193" t="s">
        <v>2892</v>
      </c>
      <c r="G193" t="s">
        <v>2893</v>
      </c>
      <c r="H193" t="s">
        <v>2894</v>
      </c>
      <c r="I193" t="s">
        <v>2895</v>
      </c>
      <c r="J193">
        <v>298.73283127112802</v>
      </c>
      <c r="K193">
        <v>1</v>
      </c>
      <c r="L193">
        <v>1</v>
      </c>
      <c r="M193">
        <v>2</v>
      </c>
      <c r="N193" s="94">
        <v>1762619.29</v>
      </c>
      <c r="O193" s="94">
        <v>401145.26225822303</v>
      </c>
      <c r="P193" s="94">
        <v>995412.523018123</v>
      </c>
      <c r="Q193" s="94">
        <v>373922.36306112102</v>
      </c>
      <c r="R193" s="94">
        <v>645050.38174193795</v>
      </c>
      <c r="S193" s="94">
        <v>197919.69740816101</v>
      </c>
      <c r="T193" s="94">
        <v>3445211.73</v>
      </c>
      <c r="U193" s="94">
        <v>732938.090079405</v>
      </c>
      <c r="V193" s="94">
        <v>3578920.7527768798</v>
      </c>
      <c r="W193" s="94">
        <v>599229.06730252504</v>
      </c>
      <c r="X193" s="94">
        <v>0</v>
      </c>
      <c r="Y193" s="94">
        <v>0</v>
      </c>
      <c r="Z193" s="94">
        <v>0</v>
      </c>
      <c r="AA193" s="94">
        <v>0</v>
      </c>
      <c r="AB193" s="94">
        <v>0</v>
      </c>
      <c r="AC193" s="94">
        <v>149808.92345995401</v>
      </c>
      <c r="AD193" s="94">
        <v>48110.773948207403</v>
      </c>
      <c r="AE193" s="94">
        <v>0</v>
      </c>
      <c r="AF193" s="94">
        <v>0</v>
      </c>
      <c r="AG193" s="94">
        <v>0</v>
      </c>
      <c r="AH193" s="94">
        <v>0</v>
      </c>
      <c r="AI193" s="94">
        <v>0</v>
      </c>
      <c r="AJ193" s="94">
        <v>4376069.5174875697</v>
      </c>
      <c r="AK193" s="70">
        <v>14648.7732830272</v>
      </c>
      <c r="AL193">
        <v>190.744012474941</v>
      </c>
      <c r="AM193">
        <v>87986.683412978906</v>
      </c>
      <c r="AN193">
        <v>14648.7732830272</v>
      </c>
      <c r="AO193">
        <v>20425.6160144481</v>
      </c>
      <c r="AP193">
        <v>190.744012474941</v>
      </c>
      <c r="AQ193">
        <v>87986.683412978906</v>
      </c>
      <c r="AR193">
        <v>14648.7732830272</v>
      </c>
      <c r="AS193">
        <v>14648.7732830272</v>
      </c>
      <c r="AT193">
        <v>0</v>
      </c>
    </row>
    <row r="194" spans="1:46" x14ac:dyDescent="0.25">
      <c r="A194" t="s">
        <v>3099</v>
      </c>
      <c r="B194">
        <v>2105</v>
      </c>
      <c r="C194" t="s">
        <v>52</v>
      </c>
      <c r="D194">
        <v>1311</v>
      </c>
      <c r="E194" t="s">
        <v>443</v>
      </c>
      <c r="F194" t="s">
        <v>2892</v>
      </c>
      <c r="G194" t="s">
        <v>2893</v>
      </c>
      <c r="H194" t="s">
        <v>2894</v>
      </c>
      <c r="I194" t="s">
        <v>2895</v>
      </c>
      <c r="J194">
        <v>198.512557319086</v>
      </c>
      <c r="K194">
        <v>1</v>
      </c>
      <c r="L194">
        <v>1</v>
      </c>
      <c r="M194">
        <v>1</v>
      </c>
      <c r="N194" s="94">
        <v>1530997.3835179501</v>
      </c>
      <c r="O194" s="94">
        <v>297228.051346639</v>
      </c>
      <c r="P194" s="94">
        <v>572326.72992235597</v>
      </c>
      <c r="Q194" s="94">
        <v>225309.47362535499</v>
      </c>
      <c r="R194" s="94">
        <v>1086319.6918816401</v>
      </c>
      <c r="S194" s="94">
        <v>100847.31291675101</v>
      </c>
      <c r="T194" s="94">
        <v>2305206.13</v>
      </c>
      <c r="U194" s="94">
        <v>1406975.20029394</v>
      </c>
      <c r="V194" s="94">
        <v>2736753.3424626798</v>
      </c>
      <c r="W194" s="94">
        <v>975427.98783126404</v>
      </c>
      <c r="X194" s="94">
        <v>0</v>
      </c>
      <c r="Y194" s="94">
        <v>0</v>
      </c>
      <c r="Z194" s="94">
        <v>0</v>
      </c>
      <c r="AA194" s="94">
        <v>0</v>
      </c>
      <c r="AB194" s="94">
        <v>0</v>
      </c>
      <c r="AC194" s="94">
        <v>100389.104923033</v>
      </c>
      <c r="AD194" s="94">
        <v>458.207993717698</v>
      </c>
      <c r="AE194" s="94">
        <v>0</v>
      </c>
      <c r="AF194" s="94">
        <v>0</v>
      </c>
      <c r="AG194" s="94">
        <v>0</v>
      </c>
      <c r="AH194" s="94">
        <v>0</v>
      </c>
      <c r="AI194" s="94">
        <v>0</v>
      </c>
      <c r="AJ194" s="94">
        <v>3813028.64321069</v>
      </c>
      <c r="AK194" s="70">
        <v>19207.997190231599</v>
      </c>
      <c r="AL194">
        <v>190.744012474941</v>
      </c>
      <c r="AM194">
        <v>87986.683412978906</v>
      </c>
      <c r="AN194">
        <v>7595.6026841518296</v>
      </c>
      <c r="AO194">
        <v>19207.997190231599</v>
      </c>
      <c r="AP194">
        <v>190.744012474941</v>
      </c>
      <c r="AQ194">
        <v>87986.683412978906</v>
      </c>
      <c r="AR194">
        <v>19207.997190231599</v>
      </c>
      <c r="AS194">
        <v>19207.997190231599</v>
      </c>
      <c r="AT194">
        <v>0</v>
      </c>
    </row>
    <row r="195" spans="1:46" x14ac:dyDescent="0.25">
      <c r="A195" t="s">
        <v>3100</v>
      </c>
      <c r="B195">
        <v>2105</v>
      </c>
      <c r="C195" t="s">
        <v>52</v>
      </c>
      <c r="D195">
        <v>687</v>
      </c>
      <c r="E195" t="s">
        <v>444</v>
      </c>
      <c r="F195" t="s">
        <v>2892</v>
      </c>
      <c r="G195" t="s">
        <v>2903</v>
      </c>
      <c r="H195" t="s">
        <v>2904</v>
      </c>
      <c r="I195" t="s">
        <v>2895</v>
      </c>
      <c r="J195">
        <v>309.09717034701299</v>
      </c>
      <c r="K195">
        <v>1</v>
      </c>
      <c r="L195">
        <v>1</v>
      </c>
      <c r="M195">
        <v>1</v>
      </c>
      <c r="N195" s="94">
        <v>1921228.7089948501</v>
      </c>
      <c r="O195" s="94">
        <v>565590.792347354</v>
      </c>
      <c r="P195" s="94">
        <v>891150.54040942097</v>
      </c>
      <c r="Q195" s="94">
        <v>350821.73989643302</v>
      </c>
      <c r="R195" s="94">
        <v>1265963.5244487801</v>
      </c>
      <c r="S195" s="94">
        <v>157025.93065466799</v>
      </c>
      <c r="T195" s="94">
        <v>2804001.94</v>
      </c>
      <c r="U195" s="94">
        <v>2190753.3660968398</v>
      </c>
      <c r="V195" s="94">
        <v>3902017.49307625</v>
      </c>
      <c r="W195" s="94">
        <v>1092737.81302059</v>
      </c>
      <c r="X195" s="94">
        <v>0</v>
      </c>
      <c r="Y195" s="94">
        <v>0</v>
      </c>
      <c r="Z195" s="94">
        <v>0</v>
      </c>
      <c r="AA195" s="94">
        <v>0</v>
      </c>
      <c r="AB195" s="94">
        <v>0</v>
      </c>
      <c r="AC195" s="94">
        <v>156312.47052800801</v>
      </c>
      <c r="AD195" s="94">
        <v>713.46012666023603</v>
      </c>
      <c r="AE195" s="94">
        <v>0</v>
      </c>
      <c r="AF195" s="94">
        <v>0</v>
      </c>
      <c r="AG195" s="94">
        <v>0</v>
      </c>
      <c r="AH195" s="94">
        <v>0</v>
      </c>
      <c r="AI195" s="94">
        <v>0</v>
      </c>
      <c r="AJ195" s="94">
        <v>5151781.2367514996</v>
      </c>
      <c r="AK195" s="70">
        <v>16667.189903316699</v>
      </c>
      <c r="AL195">
        <v>190.744012474941</v>
      </c>
      <c r="AM195">
        <v>87986.683412978906</v>
      </c>
      <c r="AN195">
        <v>7595.6026841518296</v>
      </c>
      <c r="AO195">
        <v>19207.997190231599</v>
      </c>
      <c r="AP195">
        <v>190.744012474941</v>
      </c>
      <c r="AQ195">
        <v>78964.723731455393</v>
      </c>
      <c r="AR195">
        <v>16667.189903316699</v>
      </c>
      <c r="AS195">
        <v>16667.189903316699</v>
      </c>
      <c r="AT195">
        <v>0</v>
      </c>
    </row>
    <row r="196" spans="1:46" x14ac:dyDescent="0.25">
      <c r="A196" t="s">
        <v>4907</v>
      </c>
      <c r="B196">
        <v>2105</v>
      </c>
      <c r="C196" t="s">
        <v>52</v>
      </c>
      <c r="D196">
        <v>5605</v>
      </c>
      <c r="E196" t="s">
        <v>445</v>
      </c>
      <c r="F196" t="s">
        <v>2892</v>
      </c>
      <c r="G196" t="s">
        <v>2907</v>
      </c>
      <c r="H196" t="s">
        <v>2899</v>
      </c>
      <c r="I196" t="s">
        <v>2895</v>
      </c>
      <c r="J196">
        <v>64.314814814770003</v>
      </c>
      <c r="K196">
        <v>1</v>
      </c>
      <c r="L196">
        <v>2</v>
      </c>
      <c r="M196">
        <v>1</v>
      </c>
      <c r="N196" s="94">
        <v>24575.3274872004</v>
      </c>
      <c r="O196" s="94">
        <v>7860.8763060068604</v>
      </c>
      <c r="P196" s="94">
        <v>185424.47966822001</v>
      </c>
      <c r="Q196" s="94">
        <v>72996.5764782115</v>
      </c>
      <c r="R196" s="94">
        <v>164979.64366957499</v>
      </c>
      <c r="S196" s="94">
        <v>32672.876428580599</v>
      </c>
      <c r="T196" s="94">
        <v>0</v>
      </c>
      <c r="U196" s="94">
        <v>455836.903609214</v>
      </c>
      <c r="V196" s="94">
        <v>326784.35446107201</v>
      </c>
      <c r="W196" s="94">
        <v>129052.549148142</v>
      </c>
      <c r="X196" s="94">
        <v>0</v>
      </c>
      <c r="Y196" s="94">
        <v>0</v>
      </c>
      <c r="Z196" s="94">
        <v>0</v>
      </c>
      <c r="AA196" s="94">
        <v>0</v>
      </c>
      <c r="AB196" s="94">
        <v>0</v>
      </c>
      <c r="AC196" s="94">
        <v>32524.424548958501</v>
      </c>
      <c r="AD196" s="94">
        <v>148.45187962206401</v>
      </c>
      <c r="AE196" s="94">
        <v>0</v>
      </c>
      <c r="AF196" s="94">
        <v>0</v>
      </c>
      <c r="AG196" s="94">
        <v>0</v>
      </c>
      <c r="AH196" s="94">
        <v>0</v>
      </c>
      <c r="AI196" s="94">
        <v>0</v>
      </c>
      <c r="AJ196" s="94">
        <v>488509.78003779502</v>
      </c>
      <c r="AK196" s="70">
        <v>7595.6026841518296</v>
      </c>
      <c r="AL196">
        <v>190.744012474941</v>
      </c>
      <c r="AM196">
        <v>87986.683412978906</v>
      </c>
      <c r="AN196">
        <v>7595.6026841518296</v>
      </c>
      <c r="AO196">
        <v>19207.997190231599</v>
      </c>
      <c r="AP196">
        <v>190.744012474941</v>
      </c>
      <c r="AQ196">
        <v>53040.848925755003</v>
      </c>
      <c r="AR196">
        <v>7595.6026841518296</v>
      </c>
      <c r="AS196">
        <v>7595.6026841518296</v>
      </c>
      <c r="AT196">
        <v>0</v>
      </c>
    </row>
    <row r="197" spans="1:46" x14ac:dyDescent="0.25">
      <c r="A197" t="s">
        <v>3101</v>
      </c>
      <c r="B197">
        <v>2042</v>
      </c>
      <c r="C197" t="s">
        <v>53</v>
      </c>
      <c r="D197">
        <v>382</v>
      </c>
      <c r="E197" t="s">
        <v>446</v>
      </c>
      <c r="F197" t="s">
        <v>2892</v>
      </c>
      <c r="G197" t="s">
        <v>2893</v>
      </c>
      <c r="H197" t="s">
        <v>2904</v>
      </c>
      <c r="I197" t="s">
        <v>2895</v>
      </c>
      <c r="J197">
        <v>533.35911687241799</v>
      </c>
      <c r="K197">
        <v>1</v>
      </c>
      <c r="L197">
        <v>1</v>
      </c>
      <c r="M197">
        <v>2</v>
      </c>
      <c r="N197" s="94">
        <v>4060679.4099198701</v>
      </c>
      <c r="O197" s="94">
        <v>816733.40593904501</v>
      </c>
      <c r="P197" s="94">
        <v>855256.44834495196</v>
      </c>
      <c r="Q197" s="94">
        <v>269305.02809900901</v>
      </c>
      <c r="R197" s="94">
        <v>1287543.84898915</v>
      </c>
      <c r="S197" s="94">
        <v>282985.78488380503</v>
      </c>
      <c r="T197" s="94">
        <v>5791392.7599999998</v>
      </c>
      <c r="U197" s="94">
        <v>1498125.38129203</v>
      </c>
      <c r="V197" s="94">
        <v>6081024.1428757999</v>
      </c>
      <c r="W197" s="94">
        <v>1208493.9984162201</v>
      </c>
      <c r="X197" s="94">
        <v>0</v>
      </c>
      <c r="Y197" s="94">
        <v>0</v>
      </c>
      <c r="Z197" s="94">
        <v>0</v>
      </c>
      <c r="AA197" s="94">
        <v>0</v>
      </c>
      <c r="AB197" s="94">
        <v>0</v>
      </c>
      <c r="AC197" s="94">
        <v>239134.20797132701</v>
      </c>
      <c r="AD197" s="94">
        <v>43851.5769124777</v>
      </c>
      <c r="AE197" s="94">
        <v>0</v>
      </c>
      <c r="AF197" s="94">
        <v>0</v>
      </c>
      <c r="AG197" s="94">
        <v>0</v>
      </c>
      <c r="AH197" s="94">
        <v>0</v>
      </c>
      <c r="AI197" s="94">
        <v>0</v>
      </c>
      <c r="AJ197" s="94">
        <v>7572503.92617583</v>
      </c>
      <c r="AK197" s="70">
        <v>14197.758483215701</v>
      </c>
      <c r="AL197">
        <v>190.744012474941</v>
      </c>
      <c r="AM197">
        <v>87986.683412978906</v>
      </c>
      <c r="AN197">
        <v>3339.42199510931</v>
      </c>
      <c r="AO197">
        <v>16908.714966993201</v>
      </c>
      <c r="AP197">
        <v>190.744012474941</v>
      </c>
      <c r="AQ197">
        <v>87986.683412978906</v>
      </c>
      <c r="AR197">
        <v>12031.115419094</v>
      </c>
      <c r="AS197">
        <v>16908.714966993201</v>
      </c>
      <c r="AT197">
        <v>0</v>
      </c>
    </row>
    <row r="198" spans="1:46" x14ac:dyDescent="0.25">
      <c r="A198" t="s">
        <v>3102</v>
      </c>
      <c r="B198">
        <v>2042</v>
      </c>
      <c r="C198" t="s">
        <v>53</v>
      </c>
      <c r="D198">
        <v>2042</v>
      </c>
      <c r="E198" t="s">
        <v>53</v>
      </c>
      <c r="F198" t="s">
        <v>1871</v>
      </c>
      <c r="G198" t="s">
        <v>1871</v>
      </c>
      <c r="H198" t="s">
        <v>2899</v>
      </c>
      <c r="I198" t="s">
        <v>2895</v>
      </c>
      <c r="J198">
        <v>57.015603459140998</v>
      </c>
      <c r="K198">
        <v>1</v>
      </c>
      <c r="L198">
        <v>2</v>
      </c>
      <c r="M198">
        <v>2</v>
      </c>
      <c r="N198" s="94">
        <v>12085.8281445334</v>
      </c>
      <c r="O198" s="94">
        <v>21623.002010779001</v>
      </c>
      <c r="P198" s="94">
        <v>55305.216061902298</v>
      </c>
      <c r="Q198" s="94">
        <v>28788.462043518099</v>
      </c>
      <c r="R198" s="94">
        <v>42345.729520777997</v>
      </c>
      <c r="S198" s="94">
        <v>30250.9224743753</v>
      </c>
      <c r="T198" s="94">
        <v>0</v>
      </c>
      <c r="U198" s="94">
        <v>160148.23778151101</v>
      </c>
      <c r="V198" s="94">
        <v>123241.262423301</v>
      </c>
      <c r="W198" s="94">
        <v>36906.975358209304</v>
      </c>
      <c r="X198" s="94">
        <v>0</v>
      </c>
      <c r="Y198" s="94">
        <v>0</v>
      </c>
      <c r="Z198" s="94">
        <v>0</v>
      </c>
      <c r="AA198" s="94">
        <v>0</v>
      </c>
      <c r="AB198" s="94">
        <v>0</v>
      </c>
      <c r="AC198" s="94">
        <v>25563.2288713091</v>
      </c>
      <c r="AD198" s="94">
        <v>4687.69360306616</v>
      </c>
      <c r="AE198" s="94">
        <v>0</v>
      </c>
      <c r="AF198" s="94">
        <v>0</v>
      </c>
      <c r="AG198" s="94">
        <v>0</v>
      </c>
      <c r="AH198" s="94">
        <v>0</v>
      </c>
      <c r="AI198" s="94">
        <v>0</v>
      </c>
      <c r="AJ198" s="94">
        <v>190399.160255886</v>
      </c>
      <c r="AK198" s="70">
        <v>3339.42199510931</v>
      </c>
      <c r="AL198">
        <v>190.744012474941</v>
      </c>
      <c r="AM198">
        <v>87986.683412978906</v>
      </c>
      <c r="AN198">
        <v>3339.42199510931</v>
      </c>
      <c r="AO198">
        <v>16908.714966993201</v>
      </c>
      <c r="AP198">
        <v>682.10272323868298</v>
      </c>
      <c r="AQ198">
        <v>37523.222275875101</v>
      </c>
      <c r="AR198">
        <v>3339.42199510931</v>
      </c>
      <c r="AS198">
        <v>3339.42199510931</v>
      </c>
      <c r="AT198">
        <v>0</v>
      </c>
    </row>
    <row r="199" spans="1:46" x14ac:dyDescent="0.25">
      <c r="A199" t="s">
        <v>3103</v>
      </c>
      <c r="B199">
        <v>2042</v>
      </c>
      <c r="C199" t="s">
        <v>53</v>
      </c>
      <c r="D199">
        <v>4557</v>
      </c>
      <c r="E199" t="s">
        <v>447</v>
      </c>
      <c r="F199" t="s">
        <v>2892</v>
      </c>
      <c r="G199" t="s">
        <v>2903</v>
      </c>
      <c r="H199" t="s">
        <v>2904</v>
      </c>
      <c r="I199" t="s">
        <v>2895</v>
      </c>
      <c r="J199">
        <v>448.340265049989</v>
      </c>
      <c r="K199">
        <v>1</v>
      </c>
      <c r="L199">
        <v>1</v>
      </c>
      <c r="M199">
        <v>2</v>
      </c>
      <c r="N199" s="94">
        <v>2721258.0399214998</v>
      </c>
      <c r="O199" s="94">
        <v>1055407.3033215699</v>
      </c>
      <c r="P199" s="94">
        <v>741345.58173159603</v>
      </c>
      <c r="Q199" s="94">
        <v>226377.09538971999</v>
      </c>
      <c r="R199" s="94">
        <v>669374.21862433106</v>
      </c>
      <c r="S199" s="94">
        <v>237877.103412358</v>
      </c>
      <c r="T199" s="94">
        <v>4154442</v>
      </c>
      <c r="U199" s="94">
        <v>1259320.2389887101</v>
      </c>
      <c r="V199" s="94">
        <v>4797063.9393554097</v>
      </c>
      <c r="W199" s="94">
        <v>611253.299633299</v>
      </c>
      <c r="X199" s="94">
        <v>0</v>
      </c>
      <c r="Y199" s="94">
        <v>0</v>
      </c>
      <c r="Z199" s="94">
        <v>0</v>
      </c>
      <c r="AA199" s="94">
        <v>0</v>
      </c>
      <c r="AB199" s="94">
        <v>5445</v>
      </c>
      <c r="AC199" s="94">
        <v>201015.58367104799</v>
      </c>
      <c r="AD199" s="94">
        <v>36861.519741309799</v>
      </c>
      <c r="AE199" s="94">
        <v>0</v>
      </c>
      <c r="AF199" s="94">
        <v>0</v>
      </c>
      <c r="AG199" s="94">
        <v>0</v>
      </c>
      <c r="AH199" s="94">
        <v>0</v>
      </c>
      <c r="AI199" s="94">
        <v>0</v>
      </c>
      <c r="AJ199" s="94">
        <v>5651639.3424010696</v>
      </c>
      <c r="AK199" s="70">
        <v>12605.6921114835</v>
      </c>
      <c r="AL199">
        <v>190.744012474941</v>
      </c>
      <c r="AM199">
        <v>87986.683412978906</v>
      </c>
      <c r="AN199">
        <v>3339.42199510931</v>
      </c>
      <c r="AO199">
        <v>16908.714966993201</v>
      </c>
      <c r="AP199">
        <v>190.744012474941</v>
      </c>
      <c r="AQ199">
        <v>78964.723731455393</v>
      </c>
      <c r="AR199">
        <v>12605.6921114835</v>
      </c>
      <c r="AS199">
        <v>13257.7795936944</v>
      </c>
      <c r="AT199">
        <v>0</v>
      </c>
    </row>
    <row r="200" spans="1:46" x14ac:dyDescent="0.25">
      <c r="A200" t="s">
        <v>3104</v>
      </c>
      <c r="B200">
        <v>2042</v>
      </c>
      <c r="C200" t="s">
        <v>53</v>
      </c>
      <c r="D200">
        <v>4561</v>
      </c>
      <c r="E200" t="s">
        <v>448</v>
      </c>
      <c r="F200" t="s">
        <v>2892</v>
      </c>
      <c r="G200" t="s">
        <v>2903</v>
      </c>
      <c r="H200" t="s">
        <v>2904</v>
      </c>
      <c r="I200" t="s">
        <v>2895</v>
      </c>
      <c r="J200">
        <v>431.78320174813302</v>
      </c>
      <c r="K200">
        <v>1</v>
      </c>
      <c r="L200">
        <v>1</v>
      </c>
      <c r="M200">
        <v>2</v>
      </c>
      <c r="N200" s="94">
        <v>2681786.6522252201</v>
      </c>
      <c r="O200" s="94">
        <v>1052994.66515412</v>
      </c>
      <c r="P200" s="94">
        <v>735440.056891997</v>
      </c>
      <c r="Q200" s="94">
        <v>218017.06130257499</v>
      </c>
      <c r="R200" s="94">
        <v>807155.70777365705</v>
      </c>
      <c r="S200" s="94">
        <v>229092.37768886899</v>
      </c>
      <c r="T200" s="94">
        <v>4282580.2</v>
      </c>
      <c r="U200" s="94">
        <v>1212813.94334757</v>
      </c>
      <c r="V200" s="94">
        <v>4739856.8759153504</v>
      </c>
      <c r="W200" s="94">
        <v>749927.26743221399</v>
      </c>
      <c r="X200" s="94">
        <v>0</v>
      </c>
      <c r="Y200" s="94">
        <v>0</v>
      </c>
      <c r="Z200" s="94">
        <v>0</v>
      </c>
      <c r="AA200" s="94">
        <v>0</v>
      </c>
      <c r="AB200" s="94">
        <v>5610</v>
      </c>
      <c r="AC200" s="94">
        <v>193592.14214025001</v>
      </c>
      <c r="AD200" s="94">
        <v>35500.235548618803</v>
      </c>
      <c r="AE200" s="94">
        <v>0</v>
      </c>
      <c r="AF200" s="94">
        <v>0</v>
      </c>
      <c r="AG200" s="94">
        <v>0</v>
      </c>
      <c r="AH200" s="94">
        <v>0</v>
      </c>
      <c r="AI200" s="94">
        <v>0</v>
      </c>
      <c r="AJ200" s="94">
        <v>5724486.5210364396</v>
      </c>
      <c r="AK200" s="70">
        <v>13257.7795936944</v>
      </c>
      <c r="AL200">
        <v>190.744012474941</v>
      </c>
      <c r="AM200">
        <v>87986.683412978906</v>
      </c>
      <c r="AN200">
        <v>3339.42199510931</v>
      </c>
      <c r="AO200">
        <v>16908.714966993201</v>
      </c>
      <c r="AP200">
        <v>190.744012474941</v>
      </c>
      <c r="AQ200">
        <v>78964.723731455393</v>
      </c>
      <c r="AR200">
        <v>12605.6921114835</v>
      </c>
      <c r="AS200">
        <v>13257.7795936944</v>
      </c>
      <c r="AT200">
        <v>0</v>
      </c>
    </row>
    <row r="201" spans="1:46" x14ac:dyDescent="0.25">
      <c r="A201" t="s">
        <v>3105</v>
      </c>
      <c r="B201">
        <v>2042</v>
      </c>
      <c r="C201" t="s">
        <v>53</v>
      </c>
      <c r="D201">
        <v>4559</v>
      </c>
      <c r="E201" t="s">
        <v>449</v>
      </c>
      <c r="F201" t="s">
        <v>2892</v>
      </c>
      <c r="G201" t="s">
        <v>2903</v>
      </c>
      <c r="H201" t="s">
        <v>2904</v>
      </c>
      <c r="I201" t="s">
        <v>2895</v>
      </c>
      <c r="J201">
        <v>424.97348968827299</v>
      </c>
      <c r="K201">
        <v>1</v>
      </c>
      <c r="L201">
        <v>1</v>
      </c>
      <c r="M201">
        <v>2</v>
      </c>
      <c r="N201" s="94">
        <v>2617982.56000849</v>
      </c>
      <c r="O201" s="94">
        <v>1054656.0316341401</v>
      </c>
      <c r="P201" s="94">
        <v>718322.69655467197</v>
      </c>
      <c r="Q201" s="94">
        <v>214578.68434488701</v>
      </c>
      <c r="R201" s="94">
        <v>770149.795862842</v>
      </c>
      <c r="S201" s="94">
        <v>225479.33039834499</v>
      </c>
      <c r="T201" s="94">
        <v>4182003.28</v>
      </c>
      <c r="U201" s="94">
        <v>1193686.48840503</v>
      </c>
      <c r="V201" s="94">
        <v>4654716.2001805799</v>
      </c>
      <c r="W201" s="94">
        <v>715528.56822445698</v>
      </c>
      <c r="X201" s="94">
        <v>0</v>
      </c>
      <c r="Y201" s="94">
        <v>0</v>
      </c>
      <c r="Z201" s="94">
        <v>0</v>
      </c>
      <c r="AA201" s="94">
        <v>0</v>
      </c>
      <c r="AB201" s="94">
        <v>5445</v>
      </c>
      <c r="AC201" s="94">
        <v>190538.97393062699</v>
      </c>
      <c r="AD201" s="94">
        <v>34940.356467717596</v>
      </c>
      <c r="AE201" s="94">
        <v>0</v>
      </c>
      <c r="AF201" s="94">
        <v>0</v>
      </c>
      <c r="AG201" s="94">
        <v>0</v>
      </c>
      <c r="AH201" s="94">
        <v>0</v>
      </c>
      <c r="AI201" s="94">
        <v>0</v>
      </c>
      <c r="AJ201" s="94">
        <v>5601169.0988033796</v>
      </c>
      <c r="AK201" s="70">
        <v>13180.043543214801</v>
      </c>
      <c r="AL201">
        <v>190.744012474941</v>
      </c>
      <c r="AM201">
        <v>87986.683412978906</v>
      </c>
      <c r="AN201">
        <v>3339.42199510931</v>
      </c>
      <c r="AO201">
        <v>16908.714966993201</v>
      </c>
      <c r="AP201">
        <v>190.744012474941</v>
      </c>
      <c r="AQ201">
        <v>78964.723731455393</v>
      </c>
      <c r="AR201">
        <v>12605.6921114835</v>
      </c>
      <c r="AS201">
        <v>13257.7795936944</v>
      </c>
      <c r="AT201">
        <v>0</v>
      </c>
    </row>
    <row r="202" spans="1:46" x14ac:dyDescent="0.25">
      <c r="A202" t="s">
        <v>3106</v>
      </c>
      <c r="B202">
        <v>2042</v>
      </c>
      <c r="C202" t="s">
        <v>53</v>
      </c>
      <c r="D202">
        <v>387</v>
      </c>
      <c r="E202" t="s">
        <v>450</v>
      </c>
      <c r="F202" t="s">
        <v>2892</v>
      </c>
      <c r="G202" t="s">
        <v>2911</v>
      </c>
      <c r="H202" t="s">
        <v>2904</v>
      </c>
      <c r="I202" t="s">
        <v>2895</v>
      </c>
      <c r="J202">
        <v>341.92373730793702</v>
      </c>
      <c r="K202">
        <v>1</v>
      </c>
      <c r="L202">
        <v>1</v>
      </c>
      <c r="M202">
        <v>2</v>
      </c>
      <c r="N202" s="94">
        <v>2515968.1479856302</v>
      </c>
      <c r="O202" s="94">
        <v>658651.00426085806</v>
      </c>
      <c r="P202" s="94">
        <v>582114.44918743998</v>
      </c>
      <c r="Q202" s="94">
        <v>172644.99428338901</v>
      </c>
      <c r="R202" s="94">
        <v>514906.68397106801</v>
      </c>
      <c r="S202" s="94">
        <v>181415.39932772101</v>
      </c>
      <c r="T202" s="94">
        <v>3483873.03</v>
      </c>
      <c r="U202" s="94">
        <v>960412.24968838296</v>
      </c>
      <c r="V202" s="94">
        <v>3969339.9154042099</v>
      </c>
      <c r="W202" s="94">
        <v>474945.364284173</v>
      </c>
      <c r="X202" s="94">
        <v>0</v>
      </c>
      <c r="Y202" s="94">
        <v>0</v>
      </c>
      <c r="Z202" s="94">
        <v>0</v>
      </c>
      <c r="AA202" s="94">
        <v>0</v>
      </c>
      <c r="AB202" s="94">
        <v>0</v>
      </c>
      <c r="AC202" s="94">
        <v>153303.20514102699</v>
      </c>
      <c r="AD202" s="94">
        <v>28112.194186693599</v>
      </c>
      <c r="AE202" s="94">
        <v>0</v>
      </c>
      <c r="AF202" s="94">
        <v>0</v>
      </c>
      <c r="AG202" s="94">
        <v>0</v>
      </c>
      <c r="AH202" s="94">
        <v>0</v>
      </c>
      <c r="AI202" s="94">
        <v>0</v>
      </c>
      <c r="AJ202" s="94">
        <v>4625700.6790161002</v>
      </c>
      <c r="AK202" s="70">
        <v>13528.457297044</v>
      </c>
      <c r="AL202">
        <v>190.744012474941</v>
      </c>
      <c r="AM202">
        <v>87986.683412978906</v>
      </c>
      <c r="AN202">
        <v>3339.42199510931</v>
      </c>
      <c r="AO202">
        <v>16908.714966993201</v>
      </c>
      <c r="AP202">
        <v>4583.8562208211697</v>
      </c>
      <c r="AQ202">
        <v>22363.4717498301</v>
      </c>
      <c r="AR202">
        <v>13080.2601850639</v>
      </c>
      <c r="AS202">
        <v>13528.457297044</v>
      </c>
      <c r="AT202">
        <v>0</v>
      </c>
    </row>
    <row r="203" spans="1:46" x14ac:dyDescent="0.25">
      <c r="A203" t="s">
        <v>3107</v>
      </c>
      <c r="B203">
        <v>2042</v>
      </c>
      <c r="C203" t="s">
        <v>53</v>
      </c>
      <c r="D203">
        <v>383</v>
      </c>
      <c r="E203" t="s">
        <v>451</v>
      </c>
      <c r="F203" t="s">
        <v>2892</v>
      </c>
      <c r="G203" t="s">
        <v>2893</v>
      </c>
      <c r="H203" t="s">
        <v>2904</v>
      </c>
      <c r="I203" t="s">
        <v>2895</v>
      </c>
      <c r="J203">
        <v>612.64192632617596</v>
      </c>
      <c r="K203">
        <v>2</v>
      </c>
      <c r="L203">
        <v>1</v>
      </c>
      <c r="M203">
        <v>2</v>
      </c>
      <c r="N203" s="94">
        <v>4106638.3078099201</v>
      </c>
      <c r="O203" s="94">
        <v>906407.98114846298</v>
      </c>
      <c r="P203" s="94">
        <v>868783.32574123295</v>
      </c>
      <c r="Q203" s="94">
        <v>309336.70385420101</v>
      </c>
      <c r="R203" s="94">
        <v>1215637.1664579301</v>
      </c>
      <c r="S203" s="94">
        <v>325051.078888016</v>
      </c>
      <c r="T203" s="94">
        <v>5685984.6399999997</v>
      </c>
      <c r="U203" s="94">
        <v>1720818.84501175</v>
      </c>
      <c r="V203" s="94">
        <v>6249657.1060306104</v>
      </c>
      <c r="W203" s="94">
        <v>1157146.37898115</v>
      </c>
      <c r="X203" s="94">
        <v>0</v>
      </c>
      <c r="Y203" s="94">
        <v>0</v>
      </c>
      <c r="Z203" s="94">
        <v>0</v>
      </c>
      <c r="AA203" s="94">
        <v>0</v>
      </c>
      <c r="AB203" s="94">
        <v>0</v>
      </c>
      <c r="AC203" s="94">
        <v>274681.04919838201</v>
      </c>
      <c r="AD203" s="94">
        <v>50370.029689634197</v>
      </c>
      <c r="AE203" s="94">
        <v>0</v>
      </c>
      <c r="AF203" s="94">
        <v>0</v>
      </c>
      <c r="AG203" s="94">
        <v>0</v>
      </c>
      <c r="AH203" s="94">
        <v>0</v>
      </c>
      <c r="AI203" s="94">
        <v>0</v>
      </c>
      <c r="AJ203" s="94">
        <v>7731854.5638997704</v>
      </c>
      <c r="AK203" s="70">
        <v>12620.511642527201</v>
      </c>
      <c r="AL203">
        <v>190.744012474941</v>
      </c>
      <c r="AM203">
        <v>87986.683412978906</v>
      </c>
      <c r="AN203">
        <v>3339.42199510931</v>
      </c>
      <c r="AO203">
        <v>16908.714966993201</v>
      </c>
      <c r="AP203">
        <v>190.744012474941</v>
      </c>
      <c r="AQ203">
        <v>87986.683412978906</v>
      </c>
      <c r="AR203">
        <v>12031.115419094</v>
      </c>
      <c r="AS203">
        <v>16908.714966993201</v>
      </c>
      <c r="AT203">
        <v>0</v>
      </c>
    </row>
    <row r="204" spans="1:46" x14ac:dyDescent="0.25">
      <c r="A204" t="s">
        <v>3108</v>
      </c>
      <c r="B204">
        <v>2042</v>
      </c>
      <c r="C204" t="s">
        <v>53</v>
      </c>
      <c r="D204">
        <v>384</v>
      </c>
      <c r="E204" t="s">
        <v>452</v>
      </c>
      <c r="F204" t="s">
        <v>2892</v>
      </c>
      <c r="G204" t="s">
        <v>2893</v>
      </c>
      <c r="H204" t="s">
        <v>2904</v>
      </c>
      <c r="I204" t="s">
        <v>2895</v>
      </c>
      <c r="J204">
        <v>239.80009149700899</v>
      </c>
      <c r="K204">
        <v>1</v>
      </c>
      <c r="L204">
        <v>2</v>
      </c>
      <c r="M204">
        <v>2</v>
      </c>
      <c r="N204" s="94">
        <v>2106037.9956012601</v>
      </c>
      <c r="O204" s="94">
        <v>394590.70820390299</v>
      </c>
      <c r="P204" s="94">
        <v>477867.11819311901</v>
      </c>
      <c r="Q204" s="94">
        <v>121080.46592966501</v>
      </c>
      <c r="R204" s="94">
        <v>673587.60086101503</v>
      </c>
      <c r="S204" s="94">
        <v>127231.381185374</v>
      </c>
      <c r="T204" s="94">
        <v>3099601.57</v>
      </c>
      <c r="U204" s="94">
        <v>673562.31878896302</v>
      </c>
      <c r="V204" s="94">
        <v>3122450.9690097398</v>
      </c>
      <c r="W204" s="94">
        <v>650712.91977922397</v>
      </c>
      <c r="X204" s="94">
        <v>0</v>
      </c>
      <c r="Y204" s="94">
        <v>0</v>
      </c>
      <c r="Z204" s="94">
        <v>0</v>
      </c>
      <c r="AA204" s="94">
        <v>0</v>
      </c>
      <c r="AB204" s="94">
        <v>0</v>
      </c>
      <c r="AC204" s="94">
        <v>107515.561537323</v>
      </c>
      <c r="AD204" s="94">
        <v>19715.8196480509</v>
      </c>
      <c r="AE204" s="94">
        <v>0</v>
      </c>
      <c r="AF204" s="94">
        <v>0</v>
      </c>
      <c r="AG204" s="94">
        <v>0</v>
      </c>
      <c r="AH204" s="94">
        <v>0</v>
      </c>
      <c r="AI204" s="94">
        <v>0</v>
      </c>
      <c r="AJ204" s="94">
        <v>3900395.2699743402</v>
      </c>
      <c r="AK204" s="70">
        <v>16265.1950865623</v>
      </c>
      <c r="AL204">
        <v>190.744012474941</v>
      </c>
      <c r="AM204">
        <v>87986.683412978906</v>
      </c>
      <c r="AN204">
        <v>3339.42199510931</v>
      </c>
      <c r="AO204">
        <v>16908.714966993201</v>
      </c>
      <c r="AP204">
        <v>190.744012474941</v>
      </c>
      <c r="AQ204">
        <v>87986.683412978906</v>
      </c>
      <c r="AR204">
        <v>12031.115419094</v>
      </c>
      <c r="AS204">
        <v>16908.714966993201</v>
      </c>
      <c r="AT204">
        <v>0</v>
      </c>
    </row>
    <row r="205" spans="1:46" x14ac:dyDescent="0.25">
      <c r="A205" t="s">
        <v>3109</v>
      </c>
      <c r="B205">
        <v>2042</v>
      </c>
      <c r="C205" t="s">
        <v>53</v>
      </c>
      <c r="D205">
        <v>385</v>
      </c>
      <c r="E205" t="s">
        <v>453</v>
      </c>
      <c r="F205" t="s">
        <v>2892</v>
      </c>
      <c r="G205" t="s">
        <v>2893</v>
      </c>
      <c r="H205" t="s">
        <v>2904</v>
      </c>
      <c r="I205" t="s">
        <v>2895</v>
      </c>
      <c r="J205">
        <v>562.27034268306397</v>
      </c>
      <c r="K205">
        <v>1</v>
      </c>
      <c r="L205">
        <v>1</v>
      </c>
      <c r="M205">
        <v>2</v>
      </c>
      <c r="N205" s="94">
        <v>3491258.8094268199</v>
      </c>
      <c r="O205" s="94">
        <v>884838.57435544103</v>
      </c>
      <c r="P205" s="94">
        <v>822895.2283056</v>
      </c>
      <c r="Q205" s="94">
        <v>283902.95702346199</v>
      </c>
      <c r="R205" s="94">
        <v>983518.52851859899</v>
      </c>
      <c r="S205" s="94">
        <v>298325.29192355298</v>
      </c>
      <c r="T205" s="94">
        <v>4887081.4400000004</v>
      </c>
      <c r="U205" s="94">
        <v>1579332.6576299199</v>
      </c>
      <c r="V205" s="94">
        <v>5536574.2496415703</v>
      </c>
      <c r="W205" s="94">
        <v>929839.84798835195</v>
      </c>
      <c r="X205" s="94">
        <v>0</v>
      </c>
      <c r="Y205" s="94">
        <v>0</v>
      </c>
      <c r="Z205" s="94">
        <v>0</v>
      </c>
      <c r="AA205" s="94">
        <v>0</v>
      </c>
      <c r="AB205" s="94">
        <v>0</v>
      </c>
      <c r="AC205" s="94">
        <v>252096.69959657601</v>
      </c>
      <c r="AD205" s="94">
        <v>46228.592326977101</v>
      </c>
      <c r="AE205" s="94">
        <v>0</v>
      </c>
      <c r="AF205" s="94">
        <v>0</v>
      </c>
      <c r="AG205" s="94">
        <v>0</v>
      </c>
      <c r="AH205" s="94">
        <v>0</v>
      </c>
      <c r="AI205" s="94">
        <v>0</v>
      </c>
      <c r="AJ205" s="94">
        <v>6764739.3895534696</v>
      </c>
      <c r="AK205" s="70">
        <v>12031.115419094</v>
      </c>
      <c r="AL205">
        <v>190.744012474941</v>
      </c>
      <c r="AM205">
        <v>87986.683412978906</v>
      </c>
      <c r="AN205">
        <v>3339.42199510931</v>
      </c>
      <c r="AO205">
        <v>16908.714966993201</v>
      </c>
      <c r="AP205">
        <v>190.744012474941</v>
      </c>
      <c r="AQ205">
        <v>87986.683412978906</v>
      </c>
      <c r="AR205">
        <v>12031.115419094</v>
      </c>
      <c r="AS205">
        <v>16908.714966993201</v>
      </c>
      <c r="AT205">
        <v>0</v>
      </c>
    </row>
    <row r="206" spans="1:46" x14ac:dyDescent="0.25">
      <c r="A206" t="s">
        <v>3110</v>
      </c>
      <c r="B206">
        <v>2042</v>
      </c>
      <c r="C206" t="s">
        <v>53</v>
      </c>
      <c r="D206">
        <v>386</v>
      </c>
      <c r="E206" t="s">
        <v>454</v>
      </c>
      <c r="F206" t="s">
        <v>2892</v>
      </c>
      <c r="G206" t="s">
        <v>2893</v>
      </c>
      <c r="H206" t="s">
        <v>2904</v>
      </c>
      <c r="I206" t="s">
        <v>2895</v>
      </c>
      <c r="J206">
        <v>231.138796730141</v>
      </c>
      <c r="K206">
        <v>1</v>
      </c>
      <c r="L206">
        <v>1</v>
      </c>
      <c r="M206">
        <v>2</v>
      </c>
      <c r="N206" s="94">
        <v>1957986.45590682</v>
      </c>
      <c r="O206" s="94">
        <v>503106.60732019</v>
      </c>
      <c r="P206" s="94">
        <v>435863.57000905002</v>
      </c>
      <c r="Q206" s="94">
        <v>116707.183169931</v>
      </c>
      <c r="R206" s="94">
        <v>771960.28065269301</v>
      </c>
      <c r="S206" s="94">
        <v>122635.934665055</v>
      </c>
      <c r="T206" s="94">
        <v>3136390.05</v>
      </c>
      <c r="U206" s="94">
        <v>649234.04705867905</v>
      </c>
      <c r="V206" s="94">
        <v>3035928.7911493601</v>
      </c>
      <c r="W206" s="94">
        <v>749695.30590931699</v>
      </c>
      <c r="X206" s="94">
        <v>0</v>
      </c>
      <c r="Y206" s="94">
        <v>0</v>
      </c>
      <c r="Z206" s="94">
        <v>0</v>
      </c>
      <c r="AA206" s="94">
        <v>0</v>
      </c>
      <c r="AB206" s="94">
        <v>0</v>
      </c>
      <c r="AC206" s="94">
        <v>103632.227028622</v>
      </c>
      <c r="AD206" s="94">
        <v>19003.707636432599</v>
      </c>
      <c r="AE206" s="94">
        <v>0</v>
      </c>
      <c r="AF206" s="94">
        <v>0</v>
      </c>
      <c r="AG206" s="94">
        <v>0</v>
      </c>
      <c r="AH206" s="94">
        <v>0</v>
      </c>
      <c r="AI206" s="94">
        <v>0</v>
      </c>
      <c r="AJ206" s="94">
        <v>3908260.0317237298</v>
      </c>
      <c r="AK206" s="70">
        <v>16908.714966993201</v>
      </c>
      <c r="AL206">
        <v>190.744012474941</v>
      </c>
      <c r="AM206">
        <v>87986.683412978906</v>
      </c>
      <c r="AN206">
        <v>3339.42199510931</v>
      </c>
      <c r="AO206">
        <v>16908.714966993201</v>
      </c>
      <c r="AP206">
        <v>190.744012474941</v>
      </c>
      <c r="AQ206">
        <v>87986.683412978906</v>
      </c>
      <c r="AR206">
        <v>12031.115419094</v>
      </c>
      <c r="AS206">
        <v>16908.714966993201</v>
      </c>
      <c r="AT206">
        <v>0</v>
      </c>
    </row>
    <row r="207" spans="1:46" x14ac:dyDescent="0.25">
      <c r="A207" t="s">
        <v>3111</v>
      </c>
      <c r="B207">
        <v>2042</v>
      </c>
      <c r="C207" t="s">
        <v>53</v>
      </c>
      <c r="D207">
        <v>388</v>
      </c>
      <c r="E207" t="s">
        <v>455</v>
      </c>
      <c r="F207" t="s">
        <v>2892</v>
      </c>
      <c r="G207" t="s">
        <v>2911</v>
      </c>
      <c r="H207" t="s">
        <v>2904</v>
      </c>
      <c r="I207" t="s">
        <v>2895</v>
      </c>
      <c r="J207">
        <v>817.05202312134202</v>
      </c>
      <c r="K207">
        <v>1</v>
      </c>
      <c r="L207">
        <v>1</v>
      </c>
      <c r="M207">
        <v>2</v>
      </c>
      <c r="N207" s="94">
        <v>5518584.0330499401</v>
      </c>
      <c r="O207" s="94">
        <v>1225181.3466514801</v>
      </c>
      <c r="P207" s="94">
        <v>1309319.53897844</v>
      </c>
      <c r="Q207" s="94">
        <v>412547.96455964301</v>
      </c>
      <c r="R207" s="94">
        <v>1788114.66876794</v>
      </c>
      <c r="S207" s="94">
        <v>433505.49515252898</v>
      </c>
      <c r="T207" s="94">
        <v>7958771.5499999998</v>
      </c>
      <c r="U207" s="94">
        <v>2294976.0020074402</v>
      </c>
      <c r="V207" s="94">
        <v>8716888.7180140503</v>
      </c>
      <c r="W207" s="94">
        <v>1536858.83399338</v>
      </c>
      <c r="X207" s="94">
        <v>0</v>
      </c>
      <c r="Y207" s="94">
        <v>0</v>
      </c>
      <c r="Z207" s="94">
        <v>0</v>
      </c>
      <c r="AA207" s="94">
        <v>0</v>
      </c>
      <c r="AB207" s="94">
        <v>0</v>
      </c>
      <c r="AC207" s="94">
        <v>366329.33091350802</v>
      </c>
      <c r="AD207" s="94">
        <v>67176.164239021498</v>
      </c>
      <c r="AE207" s="94">
        <v>0</v>
      </c>
      <c r="AF207" s="94">
        <v>0</v>
      </c>
      <c r="AG207" s="94">
        <v>0</v>
      </c>
      <c r="AH207" s="94">
        <v>0</v>
      </c>
      <c r="AI207" s="94">
        <v>0</v>
      </c>
      <c r="AJ207" s="94">
        <v>10687253.04716</v>
      </c>
      <c r="AK207" s="70">
        <v>13080.2601850639</v>
      </c>
      <c r="AL207">
        <v>190.744012474941</v>
      </c>
      <c r="AM207">
        <v>87986.683412978906</v>
      </c>
      <c r="AN207">
        <v>3339.42199510931</v>
      </c>
      <c r="AO207">
        <v>16908.714966993201</v>
      </c>
      <c r="AP207">
        <v>4583.8562208211697</v>
      </c>
      <c r="AQ207">
        <v>22363.4717498301</v>
      </c>
      <c r="AR207">
        <v>13080.2601850639</v>
      </c>
      <c r="AS207">
        <v>13528.457297044</v>
      </c>
      <c r="AT207">
        <v>0</v>
      </c>
    </row>
    <row r="208" spans="1:46" x14ac:dyDescent="0.25">
      <c r="A208" t="s">
        <v>3112</v>
      </c>
      <c r="B208">
        <v>2191</v>
      </c>
      <c r="C208" t="s">
        <v>55</v>
      </c>
      <c r="D208">
        <v>3464</v>
      </c>
      <c r="E208" t="s">
        <v>456</v>
      </c>
      <c r="F208" t="s">
        <v>2892</v>
      </c>
      <c r="G208" t="s">
        <v>2893</v>
      </c>
      <c r="H208" t="s">
        <v>2894</v>
      </c>
      <c r="I208" t="s">
        <v>2895</v>
      </c>
      <c r="J208">
        <v>473.15844966719499</v>
      </c>
      <c r="K208">
        <v>3</v>
      </c>
      <c r="L208">
        <v>1</v>
      </c>
      <c r="M208">
        <v>2</v>
      </c>
      <c r="N208" s="94">
        <v>2960424.6836346099</v>
      </c>
      <c r="O208" s="94">
        <v>812152.75856675406</v>
      </c>
      <c r="P208" s="94">
        <v>863242.99224147305</v>
      </c>
      <c r="Q208" s="94">
        <v>367038.59306354303</v>
      </c>
      <c r="R208" s="94">
        <v>1076012.7816375799</v>
      </c>
      <c r="S208" s="94">
        <v>308941.59043004602</v>
      </c>
      <c r="T208" s="94">
        <v>4268960.79</v>
      </c>
      <c r="U208" s="94">
        <v>1809911.01914395</v>
      </c>
      <c r="V208" s="94">
        <v>5112430.06596589</v>
      </c>
      <c r="W208" s="94">
        <v>966441.74317806296</v>
      </c>
      <c r="X208" s="94">
        <v>0</v>
      </c>
      <c r="Y208" s="94">
        <v>0</v>
      </c>
      <c r="Z208" s="94">
        <v>0</v>
      </c>
      <c r="AA208" s="94">
        <v>0</v>
      </c>
      <c r="AB208" s="94">
        <v>0</v>
      </c>
      <c r="AC208" s="94">
        <v>155237.80432234801</v>
      </c>
      <c r="AD208" s="94">
        <v>153703.78610769799</v>
      </c>
      <c r="AE208" s="94">
        <v>0</v>
      </c>
      <c r="AF208" s="94">
        <v>0</v>
      </c>
      <c r="AG208" s="94">
        <v>0</v>
      </c>
      <c r="AH208" s="94">
        <v>0</v>
      </c>
      <c r="AI208" s="94">
        <v>0</v>
      </c>
      <c r="AJ208" s="94">
        <v>6387813.3995739901</v>
      </c>
      <c r="AK208" s="70">
        <v>13500.3684369728</v>
      </c>
      <c r="AL208">
        <v>190.744012474941</v>
      </c>
      <c r="AM208">
        <v>87986.683412978906</v>
      </c>
      <c r="AN208">
        <v>4478.1037114825604</v>
      </c>
      <c r="AO208">
        <v>15763.3466580768</v>
      </c>
      <c r="AP208">
        <v>190.744012474941</v>
      </c>
      <c r="AQ208">
        <v>87986.683412978906</v>
      </c>
      <c r="AR208">
        <v>13500.3684369728</v>
      </c>
      <c r="AS208">
        <v>15763.3466580768</v>
      </c>
      <c r="AT208">
        <v>0</v>
      </c>
    </row>
    <row r="209" spans="1:46" x14ac:dyDescent="0.25">
      <c r="A209" t="s">
        <v>3113</v>
      </c>
      <c r="B209">
        <v>2191</v>
      </c>
      <c r="C209" t="s">
        <v>55</v>
      </c>
      <c r="D209">
        <v>1002</v>
      </c>
      <c r="E209" t="s">
        <v>457</v>
      </c>
      <c r="F209" t="s">
        <v>2892</v>
      </c>
      <c r="G209" t="s">
        <v>2903</v>
      </c>
      <c r="H209" t="s">
        <v>2894</v>
      </c>
      <c r="I209" t="s">
        <v>2895</v>
      </c>
      <c r="J209">
        <v>991.05633704153195</v>
      </c>
      <c r="K209">
        <v>1</v>
      </c>
      <c r="L209">
        <v>1</v>
      </c>
      <c r="M209">
        <v>2</v>
      </c>
      <c r="N209" s="94">
        <v>6592354.0566518204</v>
      </c>
      <c r="O209" s="94">
        <v>2716795.2437688098</v>
      </c>
      <c r="P209" s="94">
        <v>1973853.1156851901</v>
      </c>
      <c r="Q209" s="94">
        <v>768782.47413797094</v>
      </c>
      <c r="R209" s="94">
        <v>2437738.4268573602</v>
      </c>
      <c r="S209" s="94">
        <v>647095.11409284396</v>
      </c>
      <c r="T209" s="94">
        <v>10698565.369999999</v>
      </c>
      <c r="U209" s="94">
        <v>3790957.9471011502</v>
      </c>
      <c r="V209" s="94">
        <v>12284911.5228021</v>
      </c>
      <c r="W209" s="94">
        <v>2204611.7942990698</v>
      </c>
      <c r="X209" s="94">
        <v>0</v>
      </c>
      <c r="Y209" s="94">
        <v>0</v>
      </c>
      <c r="Z209" s="94">
        <v>0</v>
      </c>
      <c r="AA209" s="94">
        <v>0</v>
      </c>
      <c r="AB209" s="94">
        <v>0</v>
      </c>
      <c r="AC209" s="94">
        <v>325154.09971076198</v>
      </c>
      <c r="AD209" s="94">
        <v>321941.01438208198</v>
      </c>
      <c r="AE209" s="94">
        <v>0</v>
      </c>
      <c r="AF209" s="94">
        <v>0</v>
      </c>
      <c r="AG209" s="94">
        <v>0</v>
      </c>
      <c r="AH209" s="94">
        <v>0</v>
      </c>
      <c r="AI209" s="94">
        <v>0</v>
      </c>
      <c r="AJ209" s="94">
        <v>15136618.431194</v>
      </c>
      <c r="AK209" s="70">
        <v>15273.216935758999</v>
      </c>
      <c r="AL209">
        <v>190.744012474941</v>
      </c>
      <c r="AM209">
        <v>87986.683412978906</v>
      </c>
      <c r="AN209">
        <v>4478.1037114825604</v>
      </c>
      <c r="AO209">
        <v>15763.3466580768</v>
      </c>
      <c r="AP209">
        <v>190.744012474941</v>
      </c>
      <c r="AQ209">
        <v>78964.723731455393</v>
      </c>
      <c r="AR209">
        <v>15273.216935758999</v>
      </c>
      <c r="AS209">
        <v>15273.216935758999</v>
      </c>
      <c r="AT209">
        <v>0</v>
      </c>
    </row>
    <row r="210" spans="1:46" x14ac:dyDescent="0.25">
      <c r="A210" t="s">
        <v>3114</v>
      </c>
      <c r="B210">
        <v>2191</v>
      </c>
      <c r="C210" t="s">
        <v>55</v>
      </c>
      <c r="D210">
        <v>2191</v>
      </c>
      <c r="E210" t="s">
        <v>55</v>
      </c>
      <c r="F210" t="s">
        <v>1871</v>
      </c>
      <c r="G210" t="s">
        <v>1871</v>
      </c>
      <c r="H210" t="s">
        <v>2899</v>
      </c>
      <c r="I210" t="s">
        <v>2895</v>
      </c>
      <c r="J210">
        <v>5.1241379310340003</v>
      </c>
      <c r="K210">
        <v>0</v>
      </c>
      <c r="L210">
        <v>0</v>
      </c>
      <c r="M210">
        <v>2</v>
      </c>
      <c r="N210" s="94">
        <v>505.50695613048498</v>
      </c>
      <c r="O210" s="94">
        <v>2424.78842184014</v>
      </c>
      <c r="P210" s="94">
        <v>6669.4930716122399</v>
      </c>
      <c r="Q210" s="94">
        <v>3974.89758070076</v>
      </c>
      <c r="R210" s="94">
        <v>6026.0073769991604</v>
      </c>
      <c r="S210" s="94">
        <v>3345.72767982913</v>
      </c>
      <c r="T210" s="94">
        <v>0</v>
      </c>
      <c r="U210" s="94">
        <v>19600.693407282801</v>
      </c>
      <c r="V210" s="94">
        <v>14745.565763713899</v>
      </c>
      <c r="W210" s="94">
        <v>4855.1276435688496</v>
      </c>
      <c r="X210" s="94">
        <v>0</v>
      </c>
      <c r="Y210" s="94">
        <v>0</v>
      </c>
      <c r="Z210" s="94">
        <v>0</v>
      </c>
      <c r="AA210" s="94">
        <v>0</v>
      </c>
      <c r="AB210" s="94">
        <v>0</v>
      </c>
      <c r="AC210" s="94">
        <v>1681.1702760842199</v>
      </c>
      <c r="AD210" s="94">
        <v>1664.5574037449101</v>
      </c>
      <c r="AE210" s="94">
        <v>0</v>
      </c>
      <c r="AF210" s="94">
        <v>0</v>
      </c>
      <c r="AG210" s="94">
        <v>0</v>
      </c>
      <c r="AH210" s="94">
        <v>0</v>
      </c>
      <c r="AI210" s="94">
        <v>0</v>
      </c>
      <c r="AJ210" s="94">
        <v>22946.421087111899</v>
      </c>
      <c r="AK210" s="70">
        <v>4478.1037114825604</v>
      </c>
      <c r="AL210">
        <v>190.744012474941</v>
      </c>
      <c r="AM210">
        <v>87986.683412978906</v>
      </c>
      <c r="AN210">
        <v>4478.1037114825604</v>
      </c>
      <c r="AO210">
        <v>15763.3466580768</v>
      </c>
      <c r="AP210">
        <v>682.10272323868298</v>
      </c>
      <c r="AQ210">
        <v>37523.222275875101</v>
      </c>
      <c r="AR210">
        <v>4478.1037114825604</v>
      </c>
      <c r="AS210">
        <v>4478.1037114825604</v>
      </c>
      <c r="AT210">
        <v>0</v>
      </c>
    </row>
    <row r="211" spans="1:46" x14ac:dyDescent="0.25">
      <c r="A211" t="s">
        <v>3115</v>
      </c>
      <c r="B211">
        <v>2191</v>
      </c>
      <c r="C211" t="s">
        <v>55</v>
      </c>
      <c r="D211">
        <v>998</v>
      </c>
      <c r="E211" t="s">
        <v>458</v>
      </c>
      <c r="F211" t="s">
        <v>2892</v>
      </c>
      <c r="G211" t="s">
        <v>2893</v>
      </c>
      <c r="H211" t="s">
        <v>2894</v>
      </c>
      <c r="I211" t="s">
        <v>2895</v>
      </c>
      <c r="J211">
        <v>366.585987260835</v>
      </c>
      <c r="K211">
        <v>4</v>
      </c>
      <c r="L211">
        <v>1</v>
      </c>
      <c r="M211">
        <v>2</v>
      </c>
      <c r="N211" s="94">
        <v>2701980.5266542998</v>
      </c>
      <c r="O211" s="94">
        <v>552759.115303169</v>
      </c>
      <c r="P211" s="94">
        <v>716134.320090233</v>
      </c>
      <c r="Q211" s="94">
        <v>284368.175387475</v>
      </c>
      <c r="R211" s="94">
        <v>865904.30554924102</v>
      </c>
      <c r="S211" s="94">
        <v>239356.72714582199</v>
      </c>
      <c r="T211" s="94">
        <v>3718893.1</v>
      </c>
      <c r="U211" s="94">
        <v>1402253.34298442</v>
      </c>
      <c r="V211" s="94">
        <v>4339527.5625647604</v>
      </c>
      <c r="W211" s="94">
        <v>781618.88041966106</v>
      </c>
      <c r="X211" s="94">
        <v>0</v>
      </c>
      <c r="Y211" s="94">
        <v>0</v>
      </c>
      <c r="Z211" s="94">
        <v>0</v>
      </c>
      <c r="AA211" s="94">
        <v>0</v>
      </c>
      <c r="AB211" s="94">
        <v>0</v>
      </c>
      <c r="AC211" s="94">
        <v>120272.614380531</v>
      </c>
      <c r="AD211" s="94">
        <v>119084.11276529101</v>
      </c>
      <c r="AE211" s="94">
        <v>0</v>
      </c>
      <c r="AF211" s="94">
        <v>0</v>
      </c>
      <c r="AG211" s="94">
        <v>0</v>
      </c>
      <c r="AH211" s="94">
        <v>0</v>
      </c>
      <c r="AI211" s="94">
        <v>0</v>
      </c>
      <c r="AJ211" s="94">
        <v>5360503.1701302398</v>
      </c>
      <c r="AK211" s="70">
        <v>14622.771618152799</v>
      </c>
      <c r="AL211">
        <v>190.744012474941</v>
      </c>
      <c r="AM211">
        <v>87986.683412978906</v>
      </c>
      <c r="AN211">
        <v>4478.1037114825604</v>
      </c>
      <c r="AO211">
        <v>15763.3466580768</v>
      </c>
      <c r="AP211">
        <v>190.744012474941</v>
      </c>
      <c r="AQ211">
        <v>87986.683412978906</v>
      </c>
      <c r="AR211">
        <v>13500.3684369728</v>
      </c>
      <c r="AS211">
        <v>15763.3466580768</v>
      </c>
      <c r="AT211">
        <v>0</v>
      </c>
    </row>
    <row r="212" spans="1:46" x14ac:dyDescent="0.25">
      <c r="A212" t="s">
        <v>3116</v>
      </c>
      <c r="B212">
        <v>2191</v>
      </c>
      <c r="C212" t="s">
        <v>55</v>
      </c>
      <c r="D212">
        <v>999</v>
      </c>
      <c r="E212" t="s">
        <v>459</v>
      </c>
      <c r="F212" t="s">
        <v>2892</v>
      </c>
      <c r="G212" t="s">
        <v>2893</v>
      </c>
      <c r="H212" t="s">
        <v>2894</v>
      </c>
      <c r="I212" t="s">
        <v>2895</v>
      </c>
      <c r="J212">
        <v>462.01511874173099</v>
      </c>
      <c r="K212">
        <v>2</v>
      </c>
      <c r="L212">
        <v>1</v>
      </c>
      <c r="M212">
        <v>2</v>
      </c>
      <c r="N212" s="94">
        <v>4277144.9606627198</v>
      </c>
      <c r="O212" s="94">
        <v>730185.60357042099</v>
      </c>
      <c r="P212" s="94">
        <v>855961.22725049104</v>
      </c>
      <c r="Q212" s="94">
        <v>358394.48556044302</v>
      </c>
      <c r="R212" s="94">
        <v>759552.47843115299</v>
      </c>
      <c r="S212" s="94">
        <v>301665.72252317</v>
      </c>
      <c r="T212" s="94">
        <v>5213952.8600000003</v>
      </c>
      <c r="U212" s="94">
        <v>1767285.8954752299</v>
      </c>
      <c r="V212" s="94">
        <v>6329024.3234715397</v>
      </c>
      <c r="W212" s="94">
        <v>652214.432003689</v>
      </c>
      <c r="X212" s="94">
        <v>0</v>
      </c>
      <c r="Y212" s="94">
        <v>0</v>
      </c>
      <c r="Z212" s="94">
        <v>0</v>
      </c>
      <c r="AA212" s="94">
        <v>0</v>
      </c>
      <c r="AB212" s="94">
        <v>0</v>
      </c>
      <c r="AC212" s="94">
        <v>151581.80657587899</v>
      </c>
      <c r="AD212" s="94">
        <v>150083.91594729101</v>
      </c>
      <c r="AE212" s="94">
        <v>0</v>
      </c>
      <c r="AF212" s="94">
        <v>0</v>
      </c>
      <c r="AG212" s="94">
        <v>0</v>
      </c>
      <c r="AH212" s="94">
        <v>0</v>
      </c>
      <c r="AI212" s="94">
        <v>0</v>
      </c>
      <c r="AJ212" s="94">
        <v>7282904.4779984001</v>
      </c>
      <c r="AK212" s="70">
        <v>15763.3466580768</v>
      </c>
      <c r="AL212">
        <v>190.744012474941</v>
      </c>
      <c r="AM212">
        <v>87986.683412978906</v>
      </c>
      <c r="AN212">
        <v>4478.1037114825604</v>
      </c>
      <c r="AO212">
        <v>15763.3466580768</v>
      </c>
      <c r="AP212">
        <v>190.744012474941</v>
      </c>
      <c r="AQ212">
        <v>87986.683412978906</v>
      </c>
      <c r="AR212">
        <v>13500.3684369728</v>
      </c>
      <c r="AS212">
        <v>15763.3466580768</v>
      </c>
      <c r="AT212">
        <v>0</v>
      </c>
    </row>
    <row r="213" spans="1:46" x14ac:dyDescent="0.25">
      <c r="A213" t="s">
        <v>3117</v>
      </c>
      <c r="B213">
        <v>2191</v>
      </c>
      <c r="C213" t="s">
        <v>55</v>
      </c>
      <c r="D213">
        <v>1001</v>
      </c>
      <c r="E213" t="s">
        <v>460</v>
      </c>
      <c r="F213" t="s">
        <v>2892</v>
      </c>
      <c r="G213" t="s">
        <v>2911</v>
      </c>
      <c r="H213" t="s">
        <v>2894</v>
      </c>
      <c r="I213" t="s">
        <v>2895</v>
      </c>
      <c r="J213">
        <v>723.85947241564304</v>
      </c>
      <c r="K213">
        <v>2</v>
      </c>
      <c r="L213">
        <v>1</v>
      </c>
      <c r="M213">
        <v>2</v>
      </c>
      <c r="N213" s="94">
        <v>4345179.2754404098</v>
      </c>
      <c r="O213" s="94">
        <v>1513001.76036901</v>
      </c>
      <c r="P213" s="94">
        <v>1331561.61166101</v>
      </c>
      <c r="Q213" s="94">
        <v>561512.45426987601</v>
      </c>
      <c r="R213" s="94">
        <v>1400026.21014768</v>
      </c>
      <c r="S213" s="94">
        <v>472632.99812829599</v>
      </c>
      <c r="T213" s="94">
        <v>6382396.5199999996</v>
      </c>
      <c r="U213" s="94">
        <v>2768884.791888</v>
      </c>
      <c r="V213" s="94">
        <v>7921145.8194320304</v>
      </c>
      <c r="W213" s="94">
        <v>1230135.49245596</v>
      </c>
      <c r="X213" s="94">
        <v>0</v>
      </c>
      <c r="Y213" s="94">
        <v>0</v>
      </c>
      <c r="Z213" s="94">
        <v>0</v>
      </c>
      <c r="AA213" s="94">
        <v>0</v>
      </c>
      <c r="AB213" s="94">
        <v>0</v>
      </c>
      <c r="AC213" s="94">
        <v>237489.904734399</v>
      </c>
      <c r="AD213" s="94">
        <v>235143.093393897</v>
      </c>
      <c r="AE213" s="94">
        <v>0</v>
      </c>
      <c r="AF213" s="94">
        <v>0</v>
      </c>
      <c r="AG213" s="94">
        <v>0</v>
      </c>
      <c r="AH213" s="94">
        <v>0</v>
      </c>
      <c r="AI213" s="94">
        <v>0</v>
      </c>
      <c r="AJ213" s="94">
        <v>9623914.3100163005</v>
      </c>
      <c r="AK213" s="70">
        <v>13295.2799220816</v>
      </c>
      <c r="AL213">
        <v>190.744012474941</v>
      </c>
      <c r="AM213">
        <v>87986.683412978906</v>
      </c>
      <c r="AN213">
        <v>4478.1037114825604</v>
      </c>
      <c r="AO213">
        <v>15763.3466580768</v>
      </c>
      <c r="AP213">
        <v>4583.8562208211697</v>
      </c>
      <c r="AQ213">
        <v>22363.4717498301</v>
      </c>
      <c r="AR213">
        <v>13295.2799220816</v>
      </c>
      <c r="AS213">
        <v>13295.2799220816</v>
      </c>
      <c r="AT213">
        <v>0</v>
      </c>
    </row>
    <row r="214" spans="1:46" x14ac:dyDescent="0.25">
      <c r="A214" t="s">
        <v>3118</v>
      </c>
      <c r="B214">
        <v>1945</v>
      </c>
      <c r="C214" t="s">
        <v>58</v>
      </c>
      <c r="D214">
        <v>163</v>
      </c>
      <c r="E214" t="s">
        <v>461</v>
      </c>
      <c r="F214" t="s">
        <v>2892</v>
      </c>
      <c r="G214" t="s">
        <v>2893</v>
      </c>
      <c r="H214" t="s">
        <v>2894</v>
      </c>
      <c r="I214" t="s">
        <v>2895</v>
      </c>
      <c r="J214">
        <v>364.42378048776402</v>
      </c>
      <c r="K214">
        <v>1</v>
      </c>
      <c r="L214">
        <v>2</v>
      </c>
      <c r="M214">
        <v>2</v>
      </c>
      <c r="N214" s="94">
        <v>2603977.0369274099</v>
      </c>
      <c r="O214" s="94">
        <v>629996.081412756</v>
      </c>
      <c r="P214" s="94">
        <v>823646.978652196</v>
      </c>
      <c r="Q214" s="94">
        <v>384869.823411146</v>
      </c>
      <c r="R214" s="94">
        <v>983011.71078221395</v>
      </c>
      <c r="S214" s="94">
        <v>69655.287902853393</v>
      </c>
      <c r="T214" s="94">
        <v>2781710.94</v>
      </c>
      <c r="U214" s="94">
        <v>2643790.6911857198</v>
      </c>
      <c r="V214" s="94">
        <v>4484959.5493958099</v>
      </c>
      <c r="W214" s="94">
        <v>940542.08178991301</v>
      </c>
      <c r="X214" s="94">
        <v>0</v>
      </c>
      <c r="Y214" s="94">
        <v>0</v>
      </c>
      <c r="Z214" s="94">
        <v>0</v>
      </c>
      <c r="AA214" s="94">
        <v>0</v>
      </c>
      <c r="AB214" s="94">
        <v>0</v>
      </c>
      <c r="AC214" s="94">
        <v>69655.287902853393</v>
      </c>
      <c r="AD214" s="94">
        <v>0</v>
      </c>
      <c r="AE214" s="94">
        <v>0</v>
      </c>
      <c r="AF214" s="94">
        <v>0</v>
      </c>
      <c r="AG214" s="94">
        <v>0</v>
      </c>
      <c r="AH214" s="94">
        <v>0</v>
      </c>
      <c r="AI214" s="94">
        <v>0</v>
      </c>
      <c r="AJ214" s="94">
        <v>5495156.9190885797</v>
      </c>
      <c r="AK214" s="70">
        <v>15079.029452286501</v>
      </c>
      <c r="AL214">
        <v>190.744012474941</v>
      </c>
      <c r="AM214">
        <v>87986.683412978906</v>
      </c>
      <c r="AN214">
        <v>15079.029452286501</v>
      </c>
      <c r="AO214">
        <v>19868.468326118102</v>
      </c>
      <c r="AP214">
        <v>190.744012474941</v>
      </c>
      <c r="AQ214">
        <v>87986.683412978906</v>
      </c>
      <c r="AR214">
        <v>15079.029452286501</v>
      </c>
      <c r="AS214">
        <v>15079.029452286501</v>
      </c>
      <c r="AT214">
        <v>0</v>
      </c>
    </row>
    <row r="215" spans="1:46" x14ac:dyDescent="0.25">
      <c r="A215" t="s">
        <v>3119</v>
      </c>
      <c r="B215">
        <v>1945</v>
      </c>
      <c r="C215" t="s">
        <v>58</v>
      </c>
      <c r="D215">
        <v>168</v>
      </c>
      <c r="E215" t="s">
        <v>462</v>
      </c>
      <c r="F215" t="s">
        <v>2892</v>
      </c>
      <c r="G215" t="s">
        <v>2903</v>
      </c>
      <c r="H215" t="s">
        <v>2904</v>
      </c>
      <c r="I215" t="s">
        <v>2895</v>
      </c>
      <c r="J215">
        <v>279.13690476184701</v>
      </c>
      <c r="K215">
        <v>1</v>
      </c>
      <c r="L215">
        <v>2</v>
      </c>
      <c r="M215">
        <v>2</v>
      </c>
      <c r="N215" s="94">
        <v>2322188.3930725902</v>
      </c>
      <c r="O215" s="94">
        <v>897289.81858724402</v>
      </c>
      <c r="P215" s="94">
        <v>851116.42134780297</v>
      </c>
      <c r="Q215" s="94">
        <v>294797.916588853</v>
      </c>
      <c r="R215" s="94">
        <v>1127276.4892177801</v>
      </c>
      <c r="S215" s="94">
        <v>53353.712097146497</v>
      </c>
      <c r="T215" s="94">
        <v>3467610.33</v>
      </c>
      <c r="U215" s="94">
        <v>2025058.7088142701</v>
      </c>
      <c r="V215" s="94">
        <v>4462871.9206041899</v>
      </c>
      <c r="W215" s="94">
        <v>1029797.11821009</v>
      </c>
      <c r="X215" s="94">
        <v>0</v>
      </c>
      <c r="Y215" s="94">
        <v>0</v>
      </c>
      <c r="Z215" s="94">
        <v>0</v>
      </c>
      <c r="AA215" s="94">
        <v>0</v>
      </c>
      <c r="AB215" s="94">
        <v>0</v>
      </c>
      <c r="AC215" s="94">
        <v>53353.712097146497</v>
      </c>
      <c r="AD215" s="94">
        <v>0</v>
      </c>
      <c r="AE215" s="94">
        <v>0</v>
      </c>
      <c r="AF215" s="94">
        <v>0</v>
      </c>
      <c r="AG215" s="94">
        <v>0</v>
      </c>
      <c r="AH215" s="94">
        <v>0</v>
      </c>
      <c r="AI215" s="94">
        <v>0</v>
      </c>
      <c r="AJ215" s="94">
        <v>5546022.7509114202</v>
      </c>
      <c r="AK215" s="70">
        <v>19868.468326118102</v>
      </c>
      <c r="AL215">
        <v>190.744012474941</v>
      </c>
      <c r="AM215">
        <v>87986.683412978906</v>
      </c>
      <c r="AN215">
        <v>15079.029452286501</v>
      </c>
      <c r="AO215">
        <v>19868.468326118102</v>
      </c>
      <c r="AP215">
        <v>190.744012474941</v>
      </c>
      <c r="AQ215">
        <v>78964.723731455393</v>
      </c>
      <c r="AR215">
        <v>19868.468326118102</v>
      </c>
      <c r="AS215">
        <v>19868.468326118102</v>
      </c>
      <c r="AT215">
        <v>0</v>
      </c>
    </row>
    <row r="216" spans="1:46" x14ac:dyDescent="0.25">
      <c r="A216" t="s">
        <v>3121</v>
      </c>
      <c r="B216">
        <v>1927</v>
      </c>
      <c r="C216" t="s">
        <v>59</v>
      </c>
      <c r="D216">
        <v>103</v>
      </c>
      <c r="E216" t="s">
        <v>464</v>
      </c>
      <c r="F216" t="s">
        <v>2892</v>
      </c>
      <c r="G216" t="s">
        <v>2893</v>
      </c>
      <c r="H216" t="s">
        <v>2894</v>
      </c>
      <c r="I216" t="s">
        <v>2895</v>
      </c>
      <c r="J216">
        <v>176.374778947175</v>
      </c>
      <c r="K216">
        <v>1</v>
      </c>
      <c r="L216">
        <v>1</v>
      </c>
      <c r="M216">
        <v>1</v>
      </c>
      <c r="N216" s="94">
        <v>1491940.04261091</v>
      </c>
      <c r="O216" s="94">
        <v>387163.04546792002</v>
      </c>
      <c r="P216" s="94">
        <v>451027.681144264</v>
      </c>
      <c r="Q216" s="94">
        <v>144244.18586033001</v>
      </c>
      <c r="R216" s="94">
        <v>647871.490468189</v>
      </c>
      <c r="S216" s="94">
        <v>117775.623717736</v>
      </c>
      <c r="T216" s="94">
        <v>1682908.81</v>
      </c>
      <c r="U216" s="94">
        <v>1439337.63555161</v>
      </c>
      <c r="V216" s="94">
        <v>2720187.6299133399</v>
      </c>
      <c r="W216" s="94">
        <v>402058.81563826598</v>
      </c>
      <c r="X216" s="94">
        <v>0</v>
      </c>
      <c r="Y216" s="94">
        <v>0</v>
      </c>
      <c r="Z216" s="94">
        <v>0</v>
      </c>
      <c r="AA216" s="94">
        <v>0</v>
      </c>
      <c r="AB216" s="94">
        <v>0</v>
      </c>
      <c r="AC216" s="94">
        <v>110040.167593887</v>
      </c>
      <c r="AD216" s="94">
        <v>7735.4561238492597</v>
      </c>
      <c r="AE216" s="94">
        <v>0</v>
      </c>
      <c r="AF216" s="94">
        <v>0</v>
      </c>
      <c r="AG216" s="94">
        <v>0</v>
      </c>
      <c r="AH216" s="94">
        <v>0</v>
      </c>
      <c r="AI216" s="94">
        <v>0</v>
      </c>
      <c r="AJ216" s="94">
        <v>3240022.06926934</v>
      </c>
      <c r="AK216" s="70">
        <v>18370.098540221199</v>
      </c>
      <c r="AL216">
        <v>190.744012474941</v>
      </c>
      <c r="AM216">
        <v>87986.683412978906</v>
      </c>
      <c r="AN216">
        <v>8828.4349302328901</v>
      </c>
      <c r="AO216">
        <v>18370.098540221199</v>
      </c>
      <c r="AP216">
        <v>190.744012474941</v>
      </c>
      <c r="AQ216">
        <v>87986.683412978906</v>
      </c>
      <c r="AR216">
        <v>18370.098540221199</v>
      </c>
      <c r="AS216">
        <v>18370.098540221199</v>
      </c>
      <c r="AT216">
        <v>0</v>
      </c>
    </row>
    <row r="217" spans="1:46" x14ac:dyDescent="0.25">
      <c r="A217" t="s">
        <v>3122</v>
      </c>
      <c r="B217">
        <v>1927</v>
      </c>
      <c r="C217" t="s">
        <v>59</v>
      </c>
      <c r="D217">
        <v>104</v>
      </c>
      <c r="E217" t="s">
        <v>465</v>
      </c>
      <c r="F217" t="s">
        <v>2892</v>
      </c>
      <c r="G217" t="s">
        <v>2903</v>
      </c>
      <c r="H217" t="s">
        <v>2894</v>
      </c>
      <c r="I217" t="s">
        <v>2895</v>
      </c>
      <c r="J217">
        <v>183.88805970145501</v>
      </c>
      <c r="K217">
        <v>1</v>
      </c>
      <c r="L217">
        <v>1</v>
      </c>
      <c r="M217">
        <v>1</v>
      </c>
      <c r="N217" s="94">
        <v>1198779.18414038</v>
      </c>
      <c r="O217" s="94">
        <v>612075.56683917204</v>
      </c>
      <c r="P217" s="94">
        <v>498610.40261211601</v>
      </c>
      <c r="Q217" s="94">
        <v>150388.755237031</v>
      </c>
      <c r="R217" s="94">
        <v>766742.225600946</v>
      </c>
      <c r="S217" s="94">
        <v>122792.675091429</v>
      </c>
      <c r="T217" s="94">
        <v>1725945.04</v>
      </c>
      <c r="U217" s="94">
        <v>1500651.0944296401</v>
      </c>
      <c r="V217" s="94">
        <v>2701560.3495239201</v>
      </c>
      <c r="W217" s="94">
        <v>525035.78490572202</v>
      </c>
      <c r="X217" s="94">
        <v>0</v>
      </c>
      <c r="Y217" s="94">
        <v>0</v>
      </c>
      <c r="Z217" s="94">
        <v>0</v>
      </c>
      <c r="AA217" s="94">
        <v>0</v>
      </c>
      <c r="AB217" s="94">
        <v>0</v>
      </c>
      <c r="AC217" s="94">
        <v>114727.701028746</v>
      </c>
      <c r="AD217" s="94">
        <v>8064.9740626827797</v>
      </c>
      <c r="AE217" s="94">
        <v>0</v>
      </c>
      <c r="AF217" s="94">
        <v>0</v>
      </c>
      <c r="AG217" s="94">
        <v>0</v>
      </c>
      <c r="AH217" s="94">
        <v>0</v>
      </c>
      <c r="AI217" s="94">
        <v>0</v>
      </c>
      <c r="AJ217" s="94">
        <v>3349388.8095210702</v>
      </c>
      <c r="AK217" s="70">
        <v>18214.281095569</v>
      </c>
      <c r="AL217">
        <v>190.744012474941</v>
      </c>
      <c r="AM217">
        <v>87986.683412978906</v>
      </c>
      <c r="AN217">
        <v>8828.4349302328901</v>
      </c>
      <c r="AO217">
        <v>18370.098540221199</v>
      </c>
      <c r="AP217">
        <v>190.744012474941</v>
      </c>
      <c r="AQ217">
        <v>78964.723731455393</v>
      </c>
      <c r="AR217">
        <v>18214.281095569</v>
      </c>
      <c r="AS217">
        <v>18214.281095569</v>
      </c>
      <c r="AT217">
        <v>0</v>
      </c>
    </row>
    <row r="218" spans="1:46" x14ac:dyDescent="0.25">
      <c r="A218" t="s">
        <v>3123</v>
      </c>
      <c r="B218">
        <v>1927</v>
      </c>
      <c r="C218" t="s">
        <v>59</v>
      </c>
      <c r="D218">
        <v>1248</v>
      </c>
      <c r="E218" t="s">
        <v>466</v>
      </c>
      <c r="F218" t="s">
        <v>2892</v>
      </c>
      <c r="G218" t="s">
        <v>2911</v>
      </c>
      <c r="H218" t="s">
        <v>2894</v>
      </c>
      <c r="I218" t="s">
        <v>2895</v>
      </c>
      <c r="J218">
        <v>134.15671641789899</v>
      </c>
      <c r="K218">
        <v>1</v>
      </c>
      <c r="L218">
        <v>1</v>
      </c>
      <c r="M218">
        <v>1</v>
      </c>
      <c r="N218" s="94">
        <v>886704.76888364705</v>
      </c>
      <c r="O218" s="94">
        <v>274877.70173118298</v>
      </c>
      <c r="P218" s="94">
        <v>356717.493988031</v>
      </c>
      <c r="Q218" s="94">
        <v>109717.083433969</v>
      </c>
      <c r="R218" s="94">
        <v>505882.81760072499</v>
      </c>
      <c r="S218" s="94">
        <v>89584.185711573606</v>
      </c>
      <c r="T218" s="94">
        <v>1039090.21</v>
      </c>
      <c r="U218" s="94">
        <v>1094809.6556375499</v>
      </c>
      <c r="V218" s="94">
        <v>1803452.7811628601</v>
      </c>
      <c r="W218" s="94">
        <v>330447.084474692</v>
      </c>
      <c r="X218" s="94">
        <v>0</v>
      </c>
      <c r="Y218" s="94">
        <v>0</v>
      </c>
      <c r="Z218" s="94">
        <v>0</v>
      </c>
      <c r="AA218" s="94">
        <v>0</v>
      </c>
      <c r="AB218" s="94">
        <v>0</v>
      </c>
      <c r="AC218" s="94">
        <v>83700.332023619907</v>
      </c>
      <c r="AD218" s="94">
        <v>5883.8536879536496</v>
      </c>
      <c r="AE218" s="94">
        <v>0</v>
      </c>
      <c r="AF218" s="94">
        <v>0</v>
      </c>
      <c r="AG218" s="94">
        <v>0</v>
      </c>
      <c r="AH218" s="94">
        <v>0</v>
      </c>
      <c r="AI218" s="94">
        <v>0</v>
      </c>
      <c r="AJ218" s="94">
        <v>2223484.05134913</v>
      </c>
      <c r="AK218" s="70">
        <v>16573.781102564899</v>
      </c>
      <c r="AL218">
        <v>190.744012474941</v>
      </c>
      <c r="AM218">
        <v>87986.683412978906</v>
      </c>
      <c r="AN218">
        <v>8828.4349302328901</v>
      </c>
      <c r="AO218">
        <v>18370.098540221199</v>
      </c>
      <c r="AP218">
        <v>4583.8562208211697</v>
      </c>
      <c r="AQ218">
        <v>22363.4717498301</v>
      </c>
      <c r="AR218">
        <v>16573.781102564899</v>
      </c>
      <c r="AS218">
        <v>16573.781102564899</v>
      </c>
      <c r="AT218">
        <v>0</v>
      </c>
    </row>
    <row r="219" spans="1:46" x14ac:dyDescent="0.25">
      <c r="A219" t="s">
        <v>3124</v>
      </c>
      <c r="B219">
        <v>1927</v>
      </c>
      <c r="C219" t="s">
        <v>59</v>
      </c>
      <c r="D219">
        <v>1927</v>
      </c>
      <c r="E219" t="s">
        <v>59</v>
      </c>
      <c r="F219" t="s">
        <v>1871</v>
      </c>
      <c r="G219" t="s">
        <v>1871</v>
      </c>
      <c r="H219" t="s">
        <v>2899</v>
      </c>
      <c r="I219" t="s">
        <v>2895</v>
      </c>
      <c r="J219">
        <v>1.9999999999989999</v>
      </c>
      <c r="K219">
        <v>0</v>
      </c>
      <c r="L219">
        <v>0</v>
      </c>
      <c r="M219">
        <v>1</v>
      </c>
      <c r="N219" s="94">
        <v>1723.1943650667299</v>
      </c>
      <c r="O219" s="94">
        <v>1376.6559617259099</v>
      </c>
      <c r="P219" s="94">
        <v>5317.9222555906199</v>
      </c>
      <c r="Q219" s="94">
        <v>1635.6554686705999</v>
      </c>
      <c r="R219" s="94">
        <v>6267.9263301411602</v>
      </c>
      <c r="S219" s="94">
        <v>1335.5154792619301</v>
      </c>
      <c r="T219" s="94">
        <v>0</v>
      </c>
      <c r="U219" s="94">
        <v>16321.354381195</v>
      </c>
      <c r="V219" s="94">
        <v>12742.779399875</v>
      </c>
      <c r="W219" s="94">
        <v>3578.57498132006</v>
      </c>
      <c r="X219" s="94">
        <v>0</v>
      </c>
      <c r="Y219" s="94">
        <v>0</v>
      </c>
      <c r="Z219" s="94">
        <v>0</v>
      </c>
      <c r="AA219" s="94">
        <v>0</v>
      </c>
      <c r="AB219" s="94">
        <v>0</v>
      </c>
      <c r="AC219" s="94">
        <v>1247.79935374761</v>
      </c>
      <c r="AD219" s="94">
        <v>87.7161255143197</v>
      </c>
      <c r="AE219" s="94">
        <v>0</v>
      </c>
      <c r="AF219" s="94">
        <v>0</v>
      </c>
      <c r="AG219" s="94">
        <v>0</v>
      </c>
      <c r="AH219" s="94">
        <v>0</v>
      </c>
      <c r="AI219" s="94">
        <v>0</v>
      </c>
      <c r="AJ219" s="94">
        <v>17656.869860457002</v>
      </c>
      <c r="AK219" s="70">
        <v>8828.4349302328901</v>
      </c>
      <c r="AL219">
        <v>190.744012474941</v>
      </c>
      <c r="AM219">
        <v>87986.683412978906</v>
      </c>
      <c r="AN219">
        <v>8828.4349302328901</v>
      </c>
      <c r="AO219">
        <v>18370.098540221199</v>
      </c>
      <c r="AP219">
        <v>682.10272323868298</v>
      </c>
      <c r="AQ219">
        <v>37523.222275875101</v>
      </c>
      <c r="AR219">
        <v>8828.4349302328901</v>
      </c>
      <c r="AS219">
        <v>8828.4349302328901</v>
      </c>
      <c r="AT219">
        <v>0</v>
      </c>
    </row>
    <row r="220" spans="1:46" x14ac:dyDescent="0.25">
      <c r="A220" t="s">
        <v>3125</v>
      </c>
      <c r="B220">
        <v>2006</v>
      </c>
      <c r="C220" t="s">
        <v>60</v>
      </c>
      <c r="D220">
        <v>325</v>
      </c>
      <c r="E220" t="s">
        <v>467</v>
      </c>
      <c r="F220" t="s">
        <v>2892</v>
      </c>
      <c r="G220" t="s">
        <v>2893</v>
      </c>
      <c r="H220" t="s">
        <v>2894</v>
      </c>
      <c r="I220" t="s">
        <v>2895</v>
      </c>
      <c r="J220">
        <v>100.931372549014</v>
      </c>
      <c r="K220">
        <v>1</v>
      </c>
      <c r="L220">
        <v>1</v>
      </c>
      <c r="M220">
        <v>2</v>
      </c>
      <c r="N220" s="94">
        <v>763336.278168077</v>
      </c>
      <c r="O220" s="94">
        <v>206868.77385573601</v>
      </c>
      <c r="P220" s="94">
        <v>1049298.5812601</v>
      </c>
      <c r="Q220" s="94">
        <v>162418.75687181199</v>
      </c>
      <c r="R220" s="94">
        <v>643722.93018829904</v>
      </c>
      <c r="S220" s="94">
        <v>140618.014756966</v>
      </c>
      <c r="T220" s="94">
        <v>899362.89</v>
      </c>
      <c r="U220" s="94">
        <v>1926282.43034402</v>
      </c>
      <c r="V220" s="94">
        <v>2569399.75387683</v>
      </c>
      <c r="W220" s="94">
        <v>213308.875887934</v>
      </c>
      <c r="X220" s="94">
        <v>0</v>
      </c>
      <c r="Y220" s="94">
        <v>0</v>
      </c>
      <c r="Z220" s="94">
        <v>0</v>
      </c>
      <c r="AA220" s="94">
        <v>42936.690579259099</v>
      </c>
      <c r="AB220" s="94">
        <v>0</v>
      </c>
      <c r="AC220" s="94">
        <v>140618.014756966</v>
      </c>
      <c r="AD220" s="94">
        <v>0</v>
      </c>
      <c r="AE220" s="94">
        <v>0</v>
      </c>
      <c r="AF220" s="94">
        <v>0</v>
      </c>
      <c r="AG220" s="94">
        <v>0</v>
      </c>
      <c r="AH220" s="94">
        <v>0</v>
      </c>
      <c r="AI220" s="94">
        <v>0</v>
      </c>
      <c r="AJ220" s="94">
        <v>2966263.3351009898</v>
      </c>
      <c r="AK220" s="70">
        <v>29388.913082109699</v>
      </c>
      <c r="AL220">
        <v>190.744012474941</v>
      </c>
      <c r="AM220">
        <v>87986.683412978906</v>
      </c>
      <c r="AN220">
        <v>29388.913082109699</v>
      </c>
      <c r="AO220">
        <v>37495.224562454503</v>
      </c>
      <c r="AP220">
        <v>190.744012474941</v>
      </c>
      <c r="AQ220">
        <v>87986.683412978906</v>
      </c>
      <c r="AR220">
        <v>29388.913082109699</v>
      </c>
      <c r="AS220">
        <v>29388.913082109699</v>
      </c>
      <c r="AT220">
        <v>0</v>
      </c>
    </row>
    <row r="221" spans="1:46" x14ac:dyDescent="0.25">
      <c r="A221" t="s">
        <v>3126</v>
      </c>
      <c r="B221">
        <v>2006</v>
      </c>
      <c r="C221" t="s">
        <v>60</v>
      </c>
      <c r="D221">
        <v>326</v>
      </c>
      <c r="E221" t="s">
        <v>468</v>
      </c>
      <c r="F221" t="s">
        <v>2892</v>
      </c>
      <c r="G221" t="s">
        <v>2903</v>
      </c>
      <c r="H221" t="s">
        <v>2904</v>
      </c>
      <c r="I221" t="s">
        <v>2895</v>
      </c>
      <c r="J221">
        <v>35.483660130715997</v>
      </c>
      <c r="K221">
        <v>1</v>
      </c>
      <c r="L221">
        <v>1</v>
      </c>
      <c r="M221">
        <v>2</v>
      </c>
      <c r="N221" s="94">
        <v>448506.611831924</v>
      </c>
      <c r="O221" s="94">
        <v>148435.236144264</v>
      </c>
      <c r="P221" s="94">
        <v>369860.98873990198</v>
      </c>
      <c r="Q221" s="94">
        <v>57100.303128188199</v>
      </c>
      <c r="R221" s="94">
        <v>257128.679811701</v>
      </c>
      <c r="S221" s="94">
        <v>49435.985243033901</v>
      </c>
      <c r="T221" s="94">
        <v>603823.64</v>
      </c>
      <c r="U221" s="94">
        <v>677208.17965597904</v>
      </c>
      <c r="V221" s="94">
        <v>1122432.6761231699</v>
      </c>
      <c r="W221" s="94">
        <v>143504.224112066</v>
      </c>
      <c r="X221" s="94">
        <v>0</v>
      </c>
      <c r="Y221" s="94">
        <v>0</v>
      </c>
      <c r="Z221" s="94">
        <v>0</v>
      </c>
      <c r="AA221" s="94">
        <v>15094.9194207409</v>
      </c>
      <c r="AB221" s="94">
        <v>0</v>
      </c>
      <c r="AC221" s="94">
        <v>49435.985243033901</v>
      </c>
      <c r="AD221" s="94">
        <v>0</v>
      </c>
      <c r="AE221" s="94">
        <v>0</v>
      </c>
      <c r="AF221" s="94">
        <v>0</v>
      </c>
      <c r="AG221" s="94">
        <v>0</v>
      </c>
      <c r="AH221" s="94">
        <v>0</v>
      </c>
      <c r="AI221" s="94">
        <v>0</v>
      </c>
      <c r="AJ221" s="94">
        <v>1330467.8048990101</v>
      </c>
      <c r="AK221" s="70">
        <v>37495.224562454503</v>
      </c>
      <c r="AL221">
        <v>190.744012474941</v>
      </c>
      <c r="AM221">
        <v>87986.683412978906</v>
      </c>
      <c r="AN221">
        <v>29388.913082109699</v>
      </c>
      <c r="AO221">
        <v>37495.224562454503</v>
      </c>
      <c r="AP221">
        <v>190.744012474941</v>
      </c>
      <c r="AQ221">
        <v>78964.723731455393</v>
      </c>
      <c r="AR221">
        <v>37495.224562454503</v>
      </c>
      <c r="AS221">
        <v>37495.224562454503</v>
      </c>
      <c r="AT221">
        <v>0</v>
      </c>
    </row>
    <row r="222" spans="1:46" x14ac:dyDescent="0.25">
      <c r="A222" t="s">
        <v>3129</v>
      </c>
      <c r="B222">
        <v>1965</v>
      </c>
      <c r="C222" t="s">
        <v>61</v>
      </c>
      <c r="D222">
        <v>1965</v>
      </c>
      <c r="E222" t="s">
        <v>61</v>
      </c>
      <c r="F222" t="s">
        <v>1871</v>
      </c>
      <c r="G222" t="s">
        <v>1871</v>
      </c>
      <c r="H222" t="s">
        <v>2899</v>
      </c>
      <c r="I222" t="s">
        <v>2895</v>
      </c>
      <c r="J222">
        <v>40.705338266368997</v>
      </c>
      <c r="K222">
        <v>1</v>
      </c>
      <c r="L222">
        <v>1</v>
      </c>
      <c r="M222">
        <v>3</v>
      </c>
      <c r="N222" s="94">
        <v>106382.713620423</v>
      </c>
      <c r="O222" s="94">
        <v>52888.914134052699</v>
      </c>
      <c r="P222" s="94">
        <v>92640.732106977404</v>
      </c>
      <c r="Q222" s="94">
        <v>22431.835564942699</v>
      </c>
      <c r="R222" s="94">
        <v>19107.650576851898</v>
      </c>
      <c r="S222" s="94">
        <v>25119.899610156601</v>
      </c>
      <c r="T222" s="94">
        <v>0</v>
      </c>
      <c r="U222" s="94">
        <v>293451.84600324801</v>
      </c>
      <c r="V222" s="94">
        <v>220316.01794068201</v>
      </c>
      <c r="W222" s="94">
        <v>73135.828062565197</v>
      </c>
      <c r="X222" s="94">
        <v>0</v>
      </c>
      <c r="Y222" s="94">
        <v>0</v>
      </c>
      <c r="Z222" s="94">
        <v>0</v>
      </c>
      <c r="AA222" s="94">
        <v>0</v>
      </c>
      <c r="AB222" s="94">
        <v>0</v>
      </c>
      <c r="AC222" s="94">
        <v>21163.062640738099</v>
      </c>
      <c r="AD222" s="94">
        <v>3956.8369694184898</v>
      </c>
      <c r="AE222" s="94">
        <v>0</v>
      </c>
      <c r="AF222" s="94">
        <v>0</v>
      </c>
      <c r="AG222" s="94">
        <v>0</v>
      </c>
      <c r="AH222" s="94">
        <v>0</v>
      </c>
      <c r="AI222" s="94">
        <v>0</v>
      </c>
      <c r="AJ222" s="94">
        <v>318571.74561340403</v>
      </c>
      <c r="AK222" s="70">
        <v>7826.2891105025001</v>
      </c>
      <c r="AL222">
        <v>190.744012474941</v>
      </c>
      <c r="AM222">
        <v>87986.683412978906</v>
      </c>
      <c r="AN222">
        <v>7826.2891105024901</v>
      </c>
      <c r="AO222">
        <v>19699.240064104499</v>
      </c>
      <c r="AP222">
        <v>682.10272323868298</v>
      </c>
      <c r="AQ222">
        <v>37523.222275875101</v>
      </c>
      <c r="AR222">
        <v>7826.2891105025001</v>
      </c>
      <c r="AS222">
        <v>7826.2891105025001</v>
      </c>
      <c r="AT222">
        <v>0</v>
      </c>
    </row>
    <row r="223" spans="1:46" x14ac:dyDescent="0.25">
      <c r="A223" t="s">
        <v>3130</v>
      </c>
      <c r="B223">
        <v>1965</v>
      </c>
      <c r="C223" t="s">
        <v>61</v>
      </c>
      <c r="D223">
        <v>3227</v>
      </c>
      <c r="E223" t="s">
        <v>469</v>
      </c>
      <c r="F223" t="s">
        <v>2945</v>
      </c>
      <c r="G223" t="s">
        <v>2903</v>
      </c>
      <c r="H223" t="s">
        <v>2904</v>
      </c>
      <c r="I223" t="s">
        <v>2895</v>
      </c>
      <c r="J223">
        <v>45.8897156618998</v>
      </c>
      <c r="K223">
        <v>1</v>
      </c>
      <c r="L223">
        <v>1</v>
      </c>
      <c r="M223">
        <v>3</v>
      </c>
      <c r="N223" s="94">
        <v>119931.996325306</v>
      </c>
      <c r="O223" s="94">
        <v>59625.035306083199</v>
      </c>
      <c r="P223" s="94">
        <v>104439.78692131001</v>
      </c>
      <c r="Q223" s="94">
        <v>25288.8343320856</v>
      </c>
      <c r="R223" s="94">
        <v>21541.2692605757</v>
      </c>
      <c r="S223" s="94">
        <v>28319.259823421198</v>
      </c>
      <c r="T223" s="94">
        <v>0</v>
      </c>
      <c r="U223" s="94">
        <v>330826.92214536102</v>
      </c>
      <c r="V223" s="94">
        <v>248376.253573922</v>
      </c>
      <c r="W223" s="94">
        <v>82450.668571439004</v>
      </c>
      <c r="X223" s="94">
        <v>0</v>
      </c>
      <c r="Y223" s="94">
        <v>0</v>
      </c>
      <c r="Z223" s="94">
        <v>0</v>
      </c>
      <c r="AA223" s="94">
        <v>0</v>
      </c>
      <c r="AB223" s="94">
        <v>0</v>
      </c>
      <c r="AC223" s="94">
        <v>23858.4659526299</v>
      </c>
      <c r="AD223" s="94">
        <v>4460.79387079136</v>
      </c>
      <c r="AE223" s="94">
        <v>0</v>
      </c>
      <c r="AF223" s="94">
        <v>0</v>
      </c>
      <c r="AG223" s="94">
        <v>0</v>
      </c>
      <c r="AH223" s="94">
        <v>0</v>
      </c>
      <c r="AI223" s="94">
        <v>0</v>
      </c>
      <c r="AJ223" s="94">
        <v>359146.18196878198</v>
      </c>
      <c r="AK223" s="70">
        <v>7826.2891105025001</v>
      </c>
      <c r="AL223">
        <v>190.744012474941</v>
      </c>
      <c r="AM223">
        <v>87986.683412978906</v>
      </c>
      <c r="AN223">
        <v>7826.2891105024901</v>
      </c>
      <c r="AO223">
        <v>19699.240064104499</v>
      </c>
      <c r="AP223">
        <v>190.744012474941</v>
      </c>
      <c r="AQ223">
        <v>78964.723731455393</v>
      </c>
      <c r="AR223">
        <v>7826.2891105025001</v>
      </c>
      <c r="AS223">
        <v>19699.240064104499</v>
      </c>
      <c r="AT223">
        <v>0</v>
      </c>
    </row>
    <row r="224" spans="1:46" x14ac:dyDescent="0.25">
      <c r="A224" t="s">
        <v>4310</v>
      </c>
      <c r="B224">
        <v>1965</v>
      </c>
      <c r="C224" t="s">
        <v>61</v>
      </c>
      <c r="D224">
        <v>192</v>
      </c>
      <c r="E224" t="s">
        <v>470</v>
      </c>
      <c r="F224" t="s">
        <v>2892</v>
      </c>
      <c r="G224" t="s">
        <v>2893</v>
      </c>
      <c r="H224" t="s">
        <v>2894</v>
      </c>
      <c r="I224" t="s">
        <v>2895</v>
      </c>
      <c r="J224">
        <v>350.69853632289397</v>
      </c>
      <c r="K224">
        <v>1</v>
      </c>
      <c r="L224">
        <v>1</v>
      </c>
      <c r="M224">
        <v>3</v>
      </c>
      <c r="N224" s="94">
        <v>916544.69771509699</v>
      </c>
      <c r="O224" s="94">
        <v>455666.64139096602</v>
      </c>
      <c r="P224" s="94">
        <v>870919.48393237998</v>
      </c>
      <c r="Q224" s="94">
        <v>193262.413106166</v>
      </c>
      <c r="R224" s="94">
        <v>164622.75896151201</v>
      </c>
      <c r="S224" s="94">
        <v>216421.54078691101</v>
      </c>
      <c r="T224" s="94">
        <v>72769.399999999994</v>
      </c>
      <c r="U224" s="94">
        <v>2528246.5951061202</v>
      </c>
      <c r="V224" s="94">
        <v>1969785.22392196</v>
      </c>
      <c r="W224" s="94">
        <v>631230.77118416503</v>
      </c>
      <c r="X224" s="94">
        <v>0</v>
      </c>
      <c r="Y224" s="94">
        <v>0</v>
      </c>
      <c r="Z224" s="94">
        <v>0</v>
      </c>
      <c r="AA224" s="94">
        <v>0</v>
      </c>
      <c r="AB224" s="94">
        <v>0</v>
      </c>
      <c r="AC224" s="94">
        <v>182331.24716097899</v>
      </c>
      <c r="AD224" s="94">
        <v>34090.293625931503</v>
      </c>
      <c r="AE224" s="94">
        <v>0</v>
      </c>
      <c r="AF224" s="94">
        <v>0</v>
      </c>
      <c r="AG224" s="94">
        <v>0</v>
      </c>
      <c r="AH224" s="94">
        <v>0</v>
      </c>
      <c r="AI224" s="94">
        <v>0</v>
      </c>
      <c r="AJ224" s="94">
        <v>2817437.53589303</v>
      </c>
      <c r="AK224" s="70">
        <v>8033.7875527914002</v>
      </c>
      <c r="AL224">
        <v>190.744012474941</v>
      </c>
      <c r="AM224">
        <v>87986.683412978906</v>
      </c>
      <c r="AN224">
        <v>7826.2891105024901</v>
      </c>
      <c r="AO224">
        <v>19699.240064104499</v>
      </c>
      <c r="AP224">
        <v>190.744012474941</v>
      </c>
      <c r="AQ224">
        <v>87986.683412978906</v>
      </c>
      <c r="AR224">
        <v>7826.2891105024901</v>
      </c>
      <c r="AS224">
        <v>16997.502313581201</v>
      </c>
      <c r="AT224">
        <v>0</v>
      </c>
    </row>
    <row r="225" spans="1:46" x14ac:dyDescent="0.25">
      <c r="A225" t="s">
        <v>3131</v>
      </c>
      <c r="B225">
        <v>1965</v>
      </c>
      <c r="C225" t="s">
        <v>61</v>
      </c>
      <c r="D225">
        <v>3615</v>
      </c>
      <c r="E225" t="s">
        <v>471</v>
      </c>
      <c r="F225" t="s">
        <v>2906</v>
      </c>
      <c r="G225" t="s">
        <v>2893</v>
      </c>
      <c r="H225" t="s">
        <v>2894</v>
      </c>
      <c r="I225" t="s">
        <v>2895</v>
      </c>
      <c r="J225">
        <v>211.73231547285101</v>
      </c>
      <c r="K225">
        <v>1</v>
      </c>
      <c r="L225">
        <v>1</v>
      </c>
      <c r="M225">
        <v>3</v>
      </c>
      <c r="N225" s="94">
        <v>553358.82811585197</v>
      </c>
      <c r="O225" s="94">
        <v>275106.23248400498</v>
      </c>
      <c r="P225" s="94">
        <v>481878.73019879602</v>
      </c>
      <c r="Q225" s="94">
        <v>116681.120628241</v>
      </c>
      <c r="R225" s="94">
        <v>99390.086710705393</v>
      </c>
      <c r="S225" s="94">
        <v>130663.31678905</v>
      </c>
      <c r="T225" s="94">
        <v>0</v>
      </c>
      <c r="U225" s="94">
        <v>1526414.9981376</v>
      </c>
      <c r="V225" s="94">
        <v>1145992.70270356</v>
      </c>
      <c r="W225" s="94">
        <v>380422.29543404101</v>
      </c>
      <c r="X225" s="94">
        <v>0</v>
      </c>
      <c r="Y225" s="94">
        <v>0</v>
      </c>
      <c r="Z225" s="94">
        <v>0</v>
      </c>
      <c r="AA225" s="94">
        <v>0</v>
      </c>
      <c r="AB225" s="94">
        <v>0</v>
      </c>
      <c r="AC225" s="94">
        <v>110081.489216431</v>
      </c>
      <c r="AD225" s="94">
        <v>20581.827572619401</v>
      </c>
      <c r="AE225" s="94">
        <v>0</v>
      </c>
      <c r="AF225" s="94">
        <v>0</v>
      </c>
      <c r="AG225" s="94">
        <v>0</v>
      </c>
      <c r="AH225" s="94">
        <v>0</v>
      </c>
      <c r="AI225" s="94">
        <v>0</v>
      </c>
      <c r="AJ225" s="94">
        <v>1657078.3149266499</v>
      </c>
      <c r="AK225" s="70">
        <v>7826.2891105024901</v>
      </c>
      <c r="AL225">
        <v>190.744012474941</v>
      </c>
      <c r="AM225">
        <v>87986.683412978906</v>
      </c>
      <c r="AN225">
        <v>7826.2891105024901</v>
      </c>
      <c r="AO225">
        <v>19699.240064104499</v>
      </c>
      <c r="AP225">
        <v>190.744012474941</v>
      </c>
      <c r="AQ225">
        <v>87986.683412978906</v>
      </c>
      <c r="AR225">
        <v>7826.2891105024901</v>
      </c>
      <c r="AS225">
        <v>16997.502313581201</v>
      </c>
      <c r="AT225">
        <v>0</v>
      </c>
    </row>
    <row r="226" spans="1:46" x14ac:dyDescent="0.25">
      <c r="A226" t="s">
        <v>3132</v>
      </c>
      <c r="B226">
        <v>1965</v>
      </c>
      <c r="C226" t="s">
        <v>61</v>
      </c>
      <c r="D226">
        <v>196</v>
      </c>
      <c r="E226" t="s">
        <v>472</v>
      </c>
      <c r="F226" t="s">
        <v>2892</v>
      </c>
      <c r="G226" t="s">
        <v>2893</v>
      </c>
      <c r="H226" t="s">
        <v>2894</v>
      </c>
      <c r="I226" t="s">
        <v>2895</v>
      </c>
      <c r="J226">
        <v>275.28994082838102</v>
      </c>
      <c r="K226">
        <v>1</v>
      </c>
      <c r="L226">
        <v>1</v>
      </c>
      <c r="M226">
        <v>3</v>
      </c>
      <c r="N226" s="94">
        <v>2512535.2878297502</v>
      </c>
      <c r="O226" s="94">
        <v>879042.98604169895</v>
      </c>
      <c r="P226" s="94">
        <v>836846.13525973796</v>
      </c>
      <c r="Q226" s="94">
        <v>151706.35961640099</v>
      </c>
      <c r="R226" s="94">
        <v>129224.91792721199</v>
      </c>
      <c r="S226" s="94">
        <v>169885.719461231</v>
      </c>
      <c r="T226" s="94">
        <v>2524742.7400000002</v>
      </c>
      <c r="U226" s="94">
        <v>1984612.9466748</v>
      </c>
      <c r="V226" s="94">
        <v>3844357.2619877602</v>
      </c>
      <c r="W226" s="94">
        <v>664998.42468704097</v>
      </c>
      <c r="X226" s="94">
        <v>0</v>
      </c>
      <c r="Y226" s="94">
        <v>0</v>
      </c>
      <c r="Z226" s="94">
        <v>0</v>
      </c>
      <c r="AA226" s="94">
        <v>0</v>
      </c>
      <c r="AB226" s="94">
        <v>0</v>
      </c>
      <c r="AC226" s="94">
        <v>143125.65649232201</v>
      </c>
      <c r="AD226" s="94">
        <v>26760.062968908798</v>
      </c>
      <c r="AE226" s="94">
        <v>0</v>
      </c>
      <c r="AF226" s="94">
        <v>0</v>
      </c>
      <c r="AG226" s="94">
        <v>0</v>
      </c>
      <c r="AH226" s="94">
        <v>0</v>
      </c>
      <c r="AI226" s="94">
        <v>0</v>
      </c>
      <c r="AJ226" s="94">
        <v>4679241.4061360303</v>
      </c>
      <c r="AK226" s="70">
        <v>16997.502313581201</v>
      </c>
      <c r="AL226">
        <v>190.744012474941</v>
      </c>
      <c r="AM226">
        <v>87986.683412978906</v>
      </c>
      <c r="AN226">
        <v>7826.2891105024901</v>
      </c>
      <c r="AO226">
        <v>19699.240064104499</v>
      </c>
      <c r="AP226">
        <v>190.744012474941</v>
      </c>
      <c r="AQ226">
        <v>87986.683412978906</v>
      </c>
      <c r="AR226">
        <v>7826.2891105024901</v>
      </c>
      <c r="AS226">
        <v>16997.502313581201</v>
      </c>
      <c r="AT226">
        <v>0</v>
      </c>
    </row>
    <row r="227" spans="1:46" x14ac:dyDescent="0.25">
      <c r="A227" t="s">
        <v>4656</v>
      </c>
      <c r="B227">
        <v>1965</v>
      </c>
      <c r="C227" t="s">
        <v>61</v>
      </c>
      <c r="D227">
        <v>5496</v>
      </c>
      <c r="E227" t="s">
        <v>473</v>
      </c>
      <c r="F227" t="s">
        <v>2892</v>
      </c>
      <c r="G227" t="s">
        <v>2911</v>
      </c>
      <c r="H227" t="s">
        <v>2894</v>
      </c>
      <c r="I227" t="s">
        <v>2895</v>
      </c>
      <c r="J227">
        <v>214.46153846152501</v>
      </c>
      <c r="K227">
        <v>1</v>
      </c>
      <c r="L227">
        <v>1</v>
      </c>
      <c r="M227">
        <v>3</v>
      </c>
      <c r="N227" s="94">
        <v>560491.60627164296</v>
      </c>
      <c r="O227" s="94">
        <v>278652.34330013703</v>
      </c>
      <c r="P227" s="94">
        <v>488090.13210631697</v>
      </c>
      <c r="Q227" s="94">
        <v>118185.136659293</v>
      </c>
      <c r="R227" s="94">
        <v>100671.22185009799</v>
      </c>
      <c r="S227" s="94">
        <v>132347.56289555799</v>
      </c>
      <c r="T227" s="94">
        <v>0</v>
      </c>
      <c r="U227" s="94">
        <v>1546090.4401874901</v>
      </c>
      <c r="V227" s="94">
        <v>1160764.5131477399</v>
      </c>
      <c r="W227" s="94">
        <v>385325.92703975103</v>
      </c>
      <c r="X227" s="94">
        <v>0</v>
      </c>
      <c r="Y227" s="94">
        <v>0</v>
      </c>
      <c r="Z227" s="94">
        <v>0</v>
      </c>
      <c r="AA227" s="94">
        <v>0</v>
      </c>
      <c r="AB227" s="94">
        <v>0</v>
      </c>
      <c r="AC227" s="94">
        <v>111500.436202988</v>
      </c>
      <c r="AD227" s="94">
        <v>20847.1266925704</v>
      </c>
      <c r="AE227" s="94">
        <v>0</v>
      </c>
      <c r="AF227" s="94">
        <v>0</v>
      </c>
      <c r="AG227" s="94">
        <v>0</v>
      </c>
      <c r="AH227" s="94">
        <v>0</v>
      </c>
      <c r="AI227" s="94">
        <v>0</v>
      </c>
      <c r="AJ227" s="94">
        <v>1678438.00308305</v>
      </c>
      <c r="AK227" s="70">
        <v>7826.2891105025001</v>
      </c>
      <c r="AL227">
        <v>190.744012474941</v>
      </c>
      <c r="AM227">
        <v>87986.683412978906</v>
      </c>
      <c r="AN227">
        <v>7826.2891105024901</v>
      </c>
      <c r="AO227">
        <v>19699.240064104499</v>
      </c>
      <c r="AP227">
        <v>4583.8562208211697</v>
      </c>
      <c r="AQ227">
        <v>22363.4717498301</v>
      </c>
      <c r="AR227">
        <v>7826.2891105025001</v>
      </c>
      <c r="AS227">
        <v>7826.2891105025001</v>
      </c>
      <c r="AT227">
        <v>0</v>
      </c>
    </row>
    <row r="228" spans="1:46" x14ac:dyDescent="0.25">
      <c r="A228" t="s">
        <v>3133</v>
      </c>
      <c r="B228">
        <v>1965</v>
      </c>
      <c r="C228" t="s">
        <v>61</v>
      </c>
      <c r="D228">
        <v>201</v>
      </c>
      <c r="E228" t="s">
        <v>474</v>
      </c>
      <c r="F228" t="s">
        <v>2892</v>
      </c>
      <c r="G228" t="s">
        <v>2903</v>
      </c>
      <c r="H228" t="s">
        <v>2904</v>
      </c>
      <c r="I228" t="s">
        <v>2895</v>
      </c>
      <c r="J228">
        <v>962.61897355287795</v>
      </c>
      <c r="K228">
        <v>1</v>
      </c>
      <c r="L228">
        <v>1</v>
      </c>
      <c r="M228">
        <v>3</v>
      </c>
      <c r="N228" s="94">
        <v>9013363.3686819207</v>
      </c>
      <c r="O228" s="94">
        <v>4225989.1127668899</v>
      </c>
      <c r="P228" s="94">
        <v>4008120.0202021198</v>
      </c>
      <c r="Q228" s="94">
        <v>643156.22190185403</v>
      </c>
      <c r="R228" s="94">
        <v>478186.332714346</v>
      </c>
      <c r="S228" s="94">
        <v>594047.19401284796</v>
      </c>
      <c r="T228" s="94">
        <v>11429127.859999999</v>
      </c>
      <c r="U228" s="94">
        <v>6939687.1962671299</v>
      </c>
      <c r="V228" s="94">
        <v>14590925.4855159</v>
      </c>
      <c r="W228" s="94">
        <v>3777889.57075122</v>
      </c>
      <c r="X228" s="94">
        <v>0</v>
      </c>
      <c r="Y228" s="94">
        <v>0</v>
      </c>
      <c r="Z228" s="94">
        <v>0</v>
      </c>
      <c r="AA228" s="94">
        <v>0</v>
      </c>
      <c r="AB228" s="94">
        <v>0</v>
      </c>
      <c r="AC228" s="94">
        <v>500474.05338218302</v>
      </c>
      <c r="AD228" s="94">
        <v>93573.140630664406</v>
      </c>
      <c r="AE228" s="94">
        <v>0</v>
      </c>
      <c r="AF228" s="94">
        <v>0</v>
      </c>
      <c r="AG228" s="94">
        <v>0</v>
      </c>
      <c r="AH228" s="94">
        <v>0</v>
      </c>
      <c r="AI228" s="94">
        <v>0</v>
      </c>
      <c r="AJ228" s="94">
        <v>18962862.25028</v>
      </c>
      <c r="AK228" s="70">
        <v>19699.240064104499</v>
      </c>
      <c r="AL228">
        <v>190.744012474941</v>
      </c>
      <c r="AM228">
        <v>87986.683412978906</v>
      </c>
      <c r="AN228">
        <v>7826.2891105024901</v>
      </c>
      <c r="AO228">
        <v>19699.240064104499</v>
      </c>
      <c r="AP228">
        <v>190.744012474941</v>
      </c>
      <c r="AQ228">
        <v>78964.723731455393</v>
      </c>
      <c r="AR228">
        <v>7826.2891105025001</v>
      </c>
      <c r="AS228">
        <v>19699.240064104499</v>
      </c>
      <c r="AT228">
        <v>0</v>
      </c>
    </row>
    <row r="229" spans="1:46" x14ac:dyDescent="0.25">
      <c r="A229" t="s">
        <v>3134</v>
      </c>
      <c r="B229">
        <v>1965</v>
      </c>
      <c r="C229" t="s">
        <v>61</v>
      </c>
      <c r="D229">
        <v>197</v>
      </c>
      <c r="E229" t="s">
        <v>475</v>
      </c>
      <c r="F229" t="s">
        <v>2892</v>
      </c>
      <c r="G229" t="s">
        <v>2893</v>
      </c>
      <c r="H229" t="s">
        <v>2894</v>
      </c>
      <c r="I229" t="s">
        <v>2895</v>
      </c>
      <c r="J229">
        <v>477.36094674551703</v>
      </c>
      <c r="K229">
        <v>1</v>
      </c>
      <c r="L229">
        <v>1</v>
      </c>
      <c r="M229">
        <v>3</v>
      </c>
      <c r="N229" s="94">
        <v>3554597.3167022699</v>
      </c>
      <c r="O229" s="94">
        <v>1258535.4579117801</v>
      </c>
      <c r="P229" s="94">
        <v>1532120.00092991</v>
      </c>
      <c r="Q229" s="94">
        <v>263063.34054882103</v>
      </c>
      <c r="R229" s="94">
        <v>225712.17187988499</v>
      </c>
      <c r="S229" s="94">
        <v>294586.891320934</v>
      </c>
      <c r="T229" s="94">
        <v>3392650.4</v>
      </c>
      <c r="U229" s="94">
        <v>3441377.8879726701</v>
      </c>
      <c r="V229" s="94">
        <v>5811700.6425117897</v>
      </c>
      <c r="W229" s="94">
        <v>1022327.64546087</v>
      </c>
      <c r="X229" s="94">
        <v>0</v>
      </c>
      <c r="Y229" s="94">
        <v>0</v>
      </c>
      <c r="Z229" s="94">
        <v>0</v>
      </c>
      <c r="AA229" s="94">
        <v>0</v>
      </c>
      <c r="AB229" s="94">
        <v>0</v>
      </c>
      <c r="AC229" s="94">
        <v>248184.14607216499</v>
      </c>
      <c r="AD229" s="94">
        <v>46402.745248768602</v>
      </c>
      <c r="AE229" s="94">
        <v>0</v>
      </c>
      <c r="AF229" s="94">
        <v>0</v>
      </c>
      <c r="AG229" s="94">
        <v>0</v>
      </c>
      <c r="AH229" s="94">
        <v>0</v>
      </c>
      <c r="AI229" s="94">
        <v>0</v>
      </c>
      <c r="AJ229" s="94">
        <v>7128615.1792935999</v>
      </c>
      <c r="AK229" s="70">
        <v>14933.3857909702</v>
      </c>
      <c r="AL229">
        <v>190.744012474941</v>
      </c>
      <c r="AM229">
        <v>87986.683412978906</v>
      </c>
      <c r="AN229">
        <v>7826.2891105024901</v>
      </c>
      <c r="AO229">
        <v>19699.240064104499</v>
      </c>
      <c r="AP229">
        <v>190.744012474941</v>
      </c>
      <c r="AQ229">
        <v>87986.683412978906</v>
      </c>
      <c r="AR229">
        <v>7826.2891105024901</v>
      </c>
      <c r="AS229">
        <v>16997.502313581201</v>
      </c>
      <c r="AT229">
        <v>0</v>
      </c>
    </row>
    <row r="230" spans="1:46" x14ac:dyDescent="0.25">
      <c r="A230" t="s">
        <v>3135</v>
      </c>
      <c r="B230">
        <v>1965</v>
      </c>
      <c r="C230" t="s">
        <v>61</v>
      </c>
      <c r="D230">
        <v>4079</v>
      </c>
      <c r="E230" t="s">
        <v>476</v>
      </c>
      <c r="F230" t="s">
        <v>2906</v>
      </c>
      <c r="G230" t="s">
        <v>2907</v>
      </c>
      <c r="H230" t="s">
        <v>2904</v>
      </c>
      <c r="I230" t="s">
        <v>2895</v>
      </c>
      <c r="J230">
        <v>57.577164215700897</v>
      </c>
      <c r="K230">
        <v>1</v>
      </c>
      <c r="L230">
        <v>1</v>
      </c>
      <c r="M230">
        <v>3</v>
      </c>
      <c r="N230" s="94">
        <v>150476.94559746899</v>
      </c>
      <c r="O230" s="94">
        <v>74810.671621476693</v>
      </c>
      <c r="P230" s="94">
        <v>131039.093955722</v>
      </c>
      <c r="Q230" s="94">
        <v>31729.535608586299</v>
      </c>
      <c r="R230" s="94">
        <v>27027.51977739</v>
      </c>
      <c r="S230" s="94">
        <v>35531.766754309901</v>
      </c>
      <c r="T230" s="94">
        <v>0</v>
      </c>
      <c r="U230" s="94">
        <v>415083.76656064403</v>
      </c>
      <c r="V230" s="94">
        <v>311634.10217378201</v>
      </c>
      <c r="W230" s="94">
        <v>103449.664386862</v>
      </c>
      <c r="X230" s="94">
        <v>0</v>
      </c>
      <c r="Y230" s="94">
        <v>0</v>
      </c>
      <c r="Z230" s="94">
        <v>0</v>
      </c>
      <c r="AA230" s="94">
        <v>0</v>
      </c>
      <c r="AB230" s="94">
        <v>0</v>
      </c>
      <c r="AC230" s="94">
        <v>29934.8730380085</v>
      </c>
      <c r="AD230" s="94">
        <v>5596.8937163014398</v>
      </c>
      <c r="AE230" s="94">
        <v>0</v>
      </c>
      <c r="AF230" s="94">
        <v>0</v>
      </c>
      <c r="AG230" s="94">
        <v>0</v>
      </c>
      <c r="AH230" s="94">
        <v>0</v>
      </c>
      <c r="AI230" s="94">
        <v>0</v>
      </c>
      <c r="AJ230" s="94">
        <v>450615.53331495402</v>
      </c>
      <c r="AK230" s="70">
        <v>7826.2891105025001</v>
      </c>
      <c r="AL230">
        <v>190.744012474941</v>
      </c>
      <c r="AM230">
        <v>87986.683412978906</v>
      </c>
      <c r="AN230">
        <v>7826.2891105024901</v>
      </c>
      <c r="AO230">
        <v>19699.240064104499</v>
      </c>
      <c r="AP230">
        <v>190.744012474941</v>
      </c>
      <c r="AQ230">
        <v>53040.848925755003</v>
      </c>
      <c r="AR230">
        <v>7826.2891105025001</v>
      </c>
      <c r="AS230">
        <v>7826.2891105025001</v>
      </c>
      <c r="AT230">
        <v>0</v>
      </c>
    </row>
    <row r="231" spans="1:46" x14ac:dyDescent="0.25">
      <c r="A231" t="s">
        <v>3136</v>
      </c>
      <c r="B231">
        <v>1965</v>
      </c>
      <c r="C231" t="s">
        <v>61</v>
      </c>
      <c r="D231">
        <v>199</v>
      </c>
      <c r="E231" t="s">
        <v>477</v>
      </c>
      <c r="F231" t="s">
        <v>2892</v>
      </c>
      <c r="G231" t="s">
        <v>2893</v>
      </c>
      <c r="H231" t="s">
        <v>2894</v>
      </c>
      <c r="I231" t="s">
        <v>2895</v>
      </c>
      <c r="J231">
        <v>361.390532544346</v>
      </c>
      <c r="K231">
        <v>1</v>
      </c>
      <c r="L231">
        <v>2</v>
      </c>
      <c r="M231">
        <v>3</v>
      </c>
      <c r="N231" s="94">
        <v>2810021.7291402598</v>
      </c>
      <c r="O231" s="94">
        <v>1061827.7950429099</v>
      </c>
      <c r="P231" s="94">
        <v>1258338.52438673</v>
      </c>
      <c r="Q231" s="94">
        <v>199154.54203360801</v>
      </c>
      <c r="R231" s="94">
        <v>170100.630341424</v>
      </c>
      <c r="S231" s="94">
        <v>223019.73854558001</v>
      </c>
      <c r="T231" s="94">
        <v>2894116.17</v>
      </c>
      <c r="U231" s="94">
        <v>2605327.0509449299</v>
      </c>
      <c r="V231" s="94">
        <v>4620964.8365228996</v>
      </c>
      <c r="W231" s="94">
        <v>878478.38442203298</v>
      </c>
      <c r="X231" s="94">
        <v>0</v>
      </c>
      <c r="Y231" s="94">
        <v>0</v>
      </c>
      <c r="Z231" s="94">
        <v>0</v>
      </c>
      <c r="AA231" s="94">
        <v>0</v>
      </c>
      <c r="AB231" s="94">
        <v>0</v>
      </c>
      <c r="AC231" s="94">
        <v>187890.10984155399</v>
      </c>
      <c r="AD231" s="94">
        <v>35129.628704025497</v>
      </c>
      <c r="AE231" s="94">
        <v>0</v>
      </c>
      <c r="AF231" s="94">
        <v>0</v>
      </c>
      <c r="AG231" s="94">
        <v>0</v>
      </c>
      <c r="AH231" s="94">
        <v>0</v>
      </c>
      <c r="AI231" s="94">
        <v>0</v>
      </c>
      <c r="AJ231" s="94">
        <v>5722462.9594905199</v>
      </c>
      <c r="AK231" s="70">
        <v>15834.567992697201</v>
      </c>
      <c r="AL231">
        <v>190.744012474941</v>
      </c>
      <c r="AM231">
        <v>87986.683412978906</v>
      </c>
      <c r="AN231">
        <v>7826.2891105024901</v>
      </c>
      <c r="AO231">
        <v>19699.240064104499</v>
      </c>
      <c r="AP231">
        <v>190.744012474941</v>
      </c>
      <c r="AQ231">
        <v>87986.683412978906</v>
      </c>
      <c r="AR231">
        <v>7826.2891105024901</v>
      </c>
      <c r="AS231">
        <v>16997.502313581201</v>
      </c>
      <c r="AT231">
        <v>0</v>
      </c>
    </row>
    <row r="232" spans="1:46" x14ac:dyDescent="0.25">
      <c r="A232" t="s">
        <v>3137</v>
      </c>
      <c r="B232">
        <v>1964</v>
      </c>
      <c r="C232" t="s">
        <v>62</v>
      </c>
      <c r="D232">
        <v>191</v>
      </c>
      <c r="E232" t="s">
        <v>478</v>
      </c>
      <c r="F232" t="s">
        <v>2892</v>
      </c>
      <c r="G232" t="s">
        <v>2903</v>
      </c>
      <c r="H232" t="s">
        <v>2904</v>
      </c>
      <c r="I232" t="s">
        <v>2895</v>
      </c>
      <c r="J232">
        <v>361.33095307459399</v>
      </c>
      <c r="K232">
        <v>1</v>
      </c>
      <c r="L232">
        <v>1</v>
      </c>
      <c r="M232">
        <v>2</v>
      </c>
      <c r="N232" s="94">
        <v>2834918.0846360498</v>
      </c>
      <c r="O232" s="94">
        <v>824034.795247623</v>
      </c>
      <c r="P232" s="94">
        <v>804831.31816628203</v>
      </c>
      <c r="Q232" s="94">
        <v>240455.109755927</v>
      </c>
      <c r="R232" s="94">
        <v>1722885.67887478</v>
      </c>
      <c r="S232" s="94">
        <v>172962.50821055099</v>
      </c>
      <c r="T232" s="94">
        <v>4104192.45</v>
      </c>
      <c r="U232" s="94">
        <v>2322932.5366806602</v>
      </c>
      <c r="V232" s="94">
        <v>5196289.3782660197</v>
      </c>
      <c r="W232" s="94">
        <v>1230835.60841465</v>
      </c>
      <c r="X232" s="94">
        <v>0</v>
      </c>
      <c r="Y232" s="94">
        <v>0</v>
      </c>
      <c r="Z232" s="94">
        <v>0</v>
      </c>
      <c r="AA232" s="94">
        <v>0</v>
      </c>
      <c r="AB232" s="94">
        <v>0</v>
      </c>
      <c r="AC232" s="94">
        <v>142682.18661830001</v>
      </c>
      <c r="AD232" s="94">
        <v>30280.321592250501</v>
      </c>
      <c r="AE232" s="94">
        <v>0</v>
      </c>
      <c r="AF232" s="94">
        <v>0</v>
      </c>
      <c r="AG232" s="94">
        <v>0</v>
      </c>
      <c r="AH232" s="94">
        <v>0</v>
      </c>
      <c r="AI232" s="94">
        <v>0</v>
      </c>
      <c r="AJ232" s="94">
        <v>6600087.4948912198</v>
      </c>
      <c r="AK232" s="70">
        <v>18266.0451276885</v>
      </c>
      <c r="AL232">
        <v>190.744012474941</v>
      </c>
      <c r="AM232">
        <v>87986.683412978906</v>
      </c>
      <c r="AN232">
        <v>6907.5041140357498</v>
      </c>
      <c r="AO232">
        <v>21599.390132333399</v>
      </c>
      <c r="AP232">
        <v>190.744012474941</v>
      </c>
      <c r="AQ232">
        <v>78964.723731455393</v>
      </c>
      <c r="AR232">
        <v>6907.5041140357498</v>
      </c>
      <c r="AS232">
        <v>18266.0451276885</v>
      </c>
      <c r="AT232">
        <v>0</v>
      </c>
    </row>
    <row r="233" spans="1:46" x14ac:dyDescent="0.25">
      <c r="A233" t="s">
        <v>3139</v>
      </c>
      <c r="B233">
        <v>1964</v>
      </c>
      <c r="C233" t="s">
        <v>62</v>
      </c>
      <c r="D233">
        <v>4025</v>
      </c>
      <c r="E233" t="s">
        <v>479</v>
      </c>
      <c r="F233" t="s">
        <v>2892</v>
      </c>
      <c r="G233" t="s">
        <v>2893</v>
      </c>
      <c r="H233" t="s">
        <v>2894</v>
      </c>
      <c r="I233" t="s">
        <v>2895</v>
      </c>
      <c r="J233">
        <v>352.728825019569</v>
      </c>
      <c r="K233">
        <v>1</v>
      </c>
      <c r="L233">
        <v>1</v>
      </c>
      <c r="M233">
        <v>2</v>
      </c>
      <c r="N233" s="94">
        <v>2594772.2367974101</v>
      </c>
      <c r="O233" s="94">
        <v>731228.50591404398</v>
      </c>
      <c r="P233" s="94">
        <v>785729.06543210102</v>
      </c>
      <c r="Q233" s="94">
        <v>244214.94575329099</v>
      </c>
      <c r="R233" s="94">
        <v>1379025.27897648</v>
      </c>
      <c r="S233" s="94">
        <v>168844.827088341</v>
      </c>
      <c r="T233" s="94">
        <v>3467339.05</v>
      </c>
      <c r="U233" s="94">
        <v>2267630.9828733299</v>
      </c>
      <c r="V233" s="94">
        <v>4827354.1396597298</v>
      </c>
      <c r="W233" s="94">
        <v>907615.89321359398</v>
      </c>
      <c r="X233" s="94">
        <v>0</v>
      </c>
      <c r="Y233" s="94">
        <v>0</v>
      </c>
      <c r="Z233" s="94">
        <v>0</v>
      </c>
      <c r="AA233" s="94">
        <v>0</v>
      </c>
      <c r="AB233" s="94">
        <v>0</v>
      </c>
      <c r="AC233" s="94">
        <v>139285.38258029101</v>
      </c>
      <c r="AD233" s="94">
        <v>29559.444508049801</v>
      </c>
      <c r="AE233" s="94">
        <v>0</v>
      </c>
      <c r="AF233" s="94">
        <v>0</v>
      </c>
      <c r="AG233" s="94">
        <v>0</v>
      </c>
      <c r="AH233" s="94">
        <v>0</v>
      </c>
      <c r="AI233" s="94">
        <v>0</v>
      </c>
      <c r="AJ233" s="94">
        <v>5903814.8599616699</v>
      </c>
      <c r="AK233" s="70">
        <v>16737.545789273499</v>
      </c>
      <c r="AL233">
        <v>190.744012474941</v>
      </c>
      <c r="AM233">
        <v>87986.683412978906</v>
      </c>
      <c r="AN233">
        <v>6907.5041140357498</v>
      </c>
      <c r="AO233">
        <v>21599.390132333399</v>
      </c>
      <c r="AP233">
        <v>190.744012474941</v>
      </c>
      <c r="AQ233">
        <v>87986.683412978906</v>
      </c>
      <c r="AR233">
        <v>6907.5041140357498</v>
      </c>
      <c r="AS233">
        <v>21599.390132333399</v>
      </c>
      <c r="AT233">
        <v>0</v>
      </c>
    </row>
    <row r="234" spans="1:46" x14ac:dyDescent="0.25">
      <c r="A234" t="s">
        <v>3140</v>
      </c>
      <c r="B234">
        <v>1964</v>
      </c>
      <c r="C234" t="s">
        <v>62</v>
      </c>
      <c r="D234">
        <v>189</v>
      </c>
      <c r="E234" t="s">
        <v>480</v>
      </c>
      <c r="F234" t="s">
        <v>2892</v>
      </c>
      <c r="G234" t="s">
        <v>2893</v>
      </c>
      <c r="H234" t="s">
        <v>2894</v>
      </c>
      <c r="I234" t="s">
        <v>2895</v>
      </c>
      <c r="J234">
        <v>151.72839533493001</v>
      </c>
      <c r="K234">
        <v>1</v>
      </c>
      <c r="L234">
        <v>1</v>
      </c>
      <c r="M234">
        <v>2</v>
      </c>
      <c r="N234" s="94">
        <v>1332084.9757004399</v>
      </c>
      <c r="O234" s="94">
        <v>527755.69665202801</v>
      </c>
      <c r="P234" s="94">
        <v>415968.302398486</v>
      </c>
      <c r="Q234" s="94">
        <v>100806.055026539</v>
      </c>
      <c r="R234" s="94">
        <v>827996.17179814202</v>
      </c>
      <c r="S234" s="94">
        <v>72629.603416438797</v>
      </c>
      <c r="T234" s="94">
        <v>2229176.29</v>
      </c>
      <c r="U234" s="94">
        <v>975434.91157563601</v>
      </c>
      <c r="V234" s="94">
        <v>2579394.5719474899</v>
      </c>
      <c r="W234" s="94">
        <v>625216.62962814805</v>
      </c>
      <c r="X234" s="94">
        <v>0</v>
      </c>
      <c r="Y234" s="94">
        <v>0</v>
      </c>
      <c r="Z234" s="94">
        <v>0</v>
      </c>
      <c r="AA234" s="94">
        <v>0</v>
      </c>
      <c r="AB234" s="94">
        <v>0</v>
      </c>
      <c r="AC234" s="94">
        <v>59914.433109760597</v>
      </c>
      <c r="AD234" s="94">
        <v>12715.170306678199</v>
      </c>
      <c r="AE234" s="94">
        <v>0</v>
      </c>
      <c r="AF234" s="94">
        <v>0</v>
      </c>
      <c r="AG234" s="94">
        <v>0</v>
      </c>
      <c r="AH234" s="94">
        <v>0</v>
      </c>
      <c r="AI234" s="94">
        <v>0</v>
      </c>
      <c r="AJ234" s="94">
        <v>3277240.80499207</v>
      </c>
      <c r="AK234" s="70">
        <v>21599.390132333399</v>
      </c>
      <c r="AL234">
        <v>190.744012474941</v>
      </c>
      <c r="AM234">
        <v>87986.683412978906</v>
      </c>
      <c r="AN234">
        <v>6907.5041140357498</v>
      </c>
      <c r="AO234">
        <v>21599.390132333399</v>
      </c>
      <c r="AP234">
        <v>190.744012474941</v>
      </c>
      <c r="AQ234">
        <v>87986.683412978906</v>
      </c>
      <c r="AR234">
        <v>6907.5041140357498</v>
      </c>
      <c r="AS234">
        <v>21599.390132333399</v>
      </c>
      <c r="AT234">
        <v>0</v>
      </c>
    </row>
    <row r="235" spans="1:46" x14ac:dyDescent="0.25">
      <c r="A235" t="s">
        <v>4657</v>
      </c>
      <c r="B235">
        <v>1964</v>
      </c>
      <c r="C235" t="s">
        <v>62</v>
      </c>
      <c r="D235">
        <v>5498</v>
      </c>
      <c r="E235" t="s">
        <v>481</v>
      </c>
      <c r="F235" t="s">
        <v>2945</v>
      </c>
      <c r="G235" t="s">
        <v>2893</v>
      </c>
      <c r="H235" t="s">
        <v>2942</v>
      </c>
      <c r="I235" t="s">
        <v>2895</v>
      </c>
      <c r="J235">
        <v>136.52179644588099</v>
      </c>
      <c r="K235">
        <v>1</v>
      </c>
      <c r="L235">
        <v>2</v>
      </c>
      <c r="M235">
        <v>2</v>
      </c>
      <c r="N235" s="94">
        <v>123914.267387318</v>
      </c>
      <c r="O235" s="94">
        <v>106109.111134833</v>
      </c>
      <c r="P235" s="94">
        <v>206724.00907358201</v>
      </c>
      <c r="Q235" s="94">
        <v>90703.020317760805</v>
      </c>
      <c r="R235" s="94">
        <v>350223.97960226802</v>
      </c>
      <c r="S235" s="94">
        <v>65350.483089709203</v>
      </c>
      <c r="T235" s="94">
        <v>0</v>
      </c>
      <c r="U235" s="94">
        <v>877674.38751576201</v>
      </c>
      <c r="V235" s="94">
        <v>709906.87770222698</v>
      </c>
      <c r="W235" s="94">
        <v>167767.50981353401</v>
      </c>
      <c r="X235" s="94">
        <v>0</v>
      </c>
      <c r="Y235" s="94">
        <v>0</v>
      </c>
      <c r="Z235" s="94">
        <v>0</v>
      </c>
      <c r="AA235" s="94">
        <v>0</v>
      </c>
      <c r="AB235" s="94">
        <v>0</v>
      </c>
      <c r="AC235" s="94">
        <v>53909.658921292103</v>
      </c>
      <c r="AD235" s="94">
        <v>11440.824168417201</v>
      </c>
      <c r="AE235" s="94">
        <v>0</v>
      </c>
      <c r="AF235" s="94">
        <v>0</v>
      </c>
      <c r="AG235" s="94">
        <v>0</v>
      </c>
      <c r="AH235" s="94">
        <v>0</v>
      </c>
      <c r="AI235" s="94">
        <v>0</v>
      </c>
      <c r="AJ235" s="94">
        <v>943024.87060547096</v>
      </c>
      <c r="AK235" s="70">
        <v>6907.5041140357498</v>
      </c>
      <c r="AL235">
        <v>190.744012474941</v>
      </c>
      <c r="AM235">
        <v>87986.683412978906</v>
      </c>
      <c r="AN235">
        <v>6907.5041140357498</v>
      </c>
      <c r="AO235">
        <v>21599.390132333399</v>
      </c>
      <c r="AP235">
        <v>190.744012474941</v>
      </c>
      <c r="AQ235">
        <v>87986.683412978906</v>
      </c>
      <c r="AR235">
        <v>6907.5041140357498</v>
      </c>
      <c r="AS235">
        <v>21599.390132333399</v>
      </c>
      <c r="AT235">
        <v>0</v>
      </c>
    </row>
    <row r="236" spans="1:46" x14ac:dyDescent="0.25">
      <c r="A236" t="s">
        <v>4311</v>
      </c>
      <c r="B236">
        <v>1964</v>
      </c>
      <c r="C236" t="s">
        <v>62</v>
      </c>
      <c r="D236">
        <v>4857</v>
      </c>
      <c r="E236" t="s">
        <v>482</v>
      </c>
      <c r="F236" t="s">
        <v>2945</v>
      </c>
      <c r="G236" t="s">
        <v>2903</v>
      </c>
      <c r="H236" t="s">
        <v>2942</v>
      </c>
      <c r="I236" t="s">
        <v>2895</v>
      </c>
      <c r="J236">
        <v>364.49599999999998</v>
      </c>
      <c r="K236">
        <v>1</v>
      </c>
      <c r="L236">
        <v>1</v>
      </c>
      <c r="M236">
        <v>2</v>
      </c>
      <c r="N236" s="94">
        <v>330835.48547877901</v>
      </c>
      <c r="O236" s="94">
        <v>283297.961051472</v>
      </c>
      <c r="P236" s="94">
        <v>551927.064929549</v>
      </c>
      <c r="Q236" s="94">
        <v>242165.63914648199</v>
      </c>
      <c r="R236" s="94">
        <v>935053.91074833099</v>
      </c>
      <c r="S236" s="94">
        <v>174477.55819496</v>
      </c>
      <c r="T236" s="94">
        <v>0</v>
      </c>
      <c r="U236" s="94">
        <v>2343280.0613546101</v>
      </c>
      <c r="V236" s="94">
        <v>1895361.9424245299</v>
      </c>
      <c r="W236" s="94">
        <v>447918.118930078</v>
      </c>
      <c r="X236" s="94">
        <v>0</v>
      </c>
      <c r="Y236" s="94">
        <v>0</v>
      </c>
      <c r="Z236" s="94">
        <v>0</v>
      </c>
      <c r="AA236" s="94">
        <v>0</v>
      </c>
      <c r="AB236" s="94">
        <v>0</v>
      </c>
      <c r="AC236" s="94">
        <v>143931.998770356</v>
      </c>
      <c r="AD236" s="94">
        <v>30545.559424604398</v>
      </c>
      <c r="AE236" s="94">
        <v>0</v>
      </c>
      <c r="AF236" s="94">
        <v>0</v>
      </c>
      <c r="AG236" s="94">
        <v>0</v>
      </c>
      <c r="AH236" s="94">
        <v>0</v>
      </c>
      <c r="AI236" s="94">
        <v>0</v>
      </c>
      <c r="AJ236" s="94">
        <v>2517757.6195495701</v>
      </c>
      <c r="AK236" s="70">
        <v>6907.5041140357498</v>
      </c>
      <c r="AL236">
        <v>190.744012474941</v>
      </c>
      <c r="AM236">
        <v>87986.683412978906</v>
      </c>
      <c r="AN236">
        <v>6907.5041140357498</v>
      </c>
      <c r="AO236">
        <v>21599.390132333399</v>
      </c>
      <c r="AP236">
        <v>190.744012474941</v>
      </c>
      <c r="AQ236">
        <v>78964.723731455393</v>
      </c>
      <c r="AR236">
        <v>6907.5041140357498</v>
      </c>
      <c r="AS236">
        <v>18266.0451276885</v>
      </c>
      <c r="AT236">
        <v>0</v>
      </c>
    </row>
    <row r="237" spans="1:46" x14ac:dyDescent="0.25">
      <c r="A237" t="s">
        <v>3143</v>
      </c>
      <c r="B237">
        <v>2186</v>
      </c>
      <c r="C237" t="s">
        <v>63</v>
      </c>
      <c r="D237">
        <v>4592</v>
      </c>
      <c r="E237" t="s">
        <v>483</v>
      </c>
      <c r="F237" t="s">
        <v>2906</v>
      </c>
      <c r="G237" t="s">
        <v>2907</v>
      </c>
      <c r="H237" t="s">
        <v>2904</v>
      </c>
      <c r="I237" t="s">
        <v>2895</v>
      </c>
      <c r="J237">
        <v>1076.9120283356499</v>
      </c>
      <c r="K237">
        <v>1</v>
      </c>
      <c r="L237">
        <v>1</v>
      </c>
      <c r="M237">
        <v>1</v>
      </c>
      <c r="N237" s="94">
        <v>8273641.1137248902</v>
      </c>
      <c r="O237" s="94">
        <v>1825810.6345979699</v>
      </c>
      <c r="P237" s="94">
        <v>2361678.0909189102</v>
      </c>
      <c r="Q237" s="94">
        <v>1254172.9178278099</v>
      </c>
      <c r="R237" s="94">
        <v>822005.75563988602</v>
      </c>
      <c r="S237" s="94">
        <v>646465.848250182</v>
      </c>
      <c r="T237" s="94">
        <v>6889403.8200000003</v>
      </c>
      <c r="U237" s="94">
        <v>7647904.6927094702</v>
      </c>
      <c r="V237" s="94">
        <v>13572489.574967301</v>
      </c>
      <c r="W237" s="94">
        <v>964818.93774215702</v>
      </c>
      <c r="X237" s="94">
        <v>0</v>
      </c>
      <c r="Y237" s="94">
        <v>0</v>
      </c>
      <c r="Z237" s="94">
        <v>0</v>
      </c>
      <c r="AA237" s="94">
        <v>0</v>
      </c>
      <c r="AB237" s="94">
        <v>0</v>
      </c>
      <c r="AC237" s="94">
        <v>646465.848250182</v>
      </c>
      <c r="AD237" s="94">
        <v>0</v>
      </c>
      <c r="AE237" s="94">
        <v>0</v>
      </c>
      <c r="AF237" s="94">
        <v>0</v>
      </c>
      <c r="AG237" s="94">
        <v>0</v>
      </c>
      <c r="AH237" s="94">
        <v>0</v>
      </c>
      <c r="AI237" s="94">
        <v>0</v>
      </c>
      <c r="AJ237" s="94">
        <v>15183774.360959601</v>
      </c>
      <c r="AK237" s="70">
        <v>14099.3637005112</v>
      </c>
      <c r="AL237">
        <v>190.744012474941</v>
      </c>
      <c r="AM237">
        <v>87986.683412978906</v>
      </c>
      <c r="AN237">
        <v>7701.9945201823402</v>
      </c>
      <c r="AO237">
        <v>14099.3637005112</v>
      </c>
      <c r="AP237">
        <v>190.744012474941</v>
      </c>
      <c r="AQ237">
        <v>53040.848925755003</v>
      </c>
      <c r="AR237">
        <v>14099.3637005112</v>
      </c>
      <c r="AS237">
        <v>14099.3637005112</v>
      </c>
      <c r="AT237">
        <v>0</v>
      </c>
    </row>
    <row r="238" spans="1:46" x14ac:dyDescent="0.25">
      <c r="A238" t="s">
        <v>3144</v>
      </c>
      <c r="B238">
        <v>2186</v>
      </c>
      <c r="C238" t="s">
        <v>63</v>
      </c>
      <c r="D238">
        <v>2186</v>
      </c>
      <c r="E238" t="s">
        <v>63</v>
      </c>
      <c r="F238" t="s">
        <v>1871</v>
      </c>
      <c r="G238" t="s">
        <v>1871</v>
      </c>
      <c r="H238" t="s">
        <v>2899</v>
      </c>
      <c r="I238" t="s">
        <v>2895</v>
      </c>
      <c r="J238">
        <v>1.9999999999989999</v>
      </c>
      <c r="K238">
        <v>0</v>
      </c>
      <c r="L238">
        <v>0</v>
      </c>
      <c r="M238">
        <v>1</v>
      </c>
      <c r="N238" s="94">
        <v>4966.8362751167597</v>
      </c>
      <c r="O238" s="94">
        <v>1338.48540202762</v>
      </c>
      <c r="P238" s="94">
        <v>4146.6590810923199</v>
      </c>
      <c r="Q238" s="94">
        <v>2329.2021721876099</v>
      </c>
      <c r="R238" s="94">
        <v>1422.2143601145101</v>
      </c>
      <c r="S238" s="94">
        <v>1200.59174981815</v>
      </c>
      <c r="T238" s="94">
        <v>0</v>
      </c>
      <c r="U238" s="94">
        <v>14203.3972905388</v>
      </c>
      <c r="V238" s="94">
        <v>12820.495032695901</v>
      </c>
      <c r="W238" s="94">
        <v>1382.9022578429201</v>
      </c>
      <c r="X238" s="94">
        <v>0</v>
      </c>
      <c r="Y238" s="94">
        <v>0</v>
      </c>
      <c r="Z238" s="94">
        <v>0</v>
      </c>
      <c r="AA238" s="94">
        <v>0</v>
      </c>
      <c r="AB238" s="94">
        <v>0</v>
      </c>
      <c r="AC238" s="94">
        <v>1200.59174981815</v>
      </c>
      <c r="AD238" s="94">
        <v>0</v>
      </c>
      <c r="AE238" s="94">
        <v>0</v>
      </c>
      <c r="AF238" s="94">
        <v>0</v>
      </c>
      <c r="AG238" s="94">
        <v>0</v>
      </c>
      <c r="AH238" s="94">
        <v>0</v>
      </c>
      <c r="AI238" s="94">
        <v>0</v>
      </c>
      <c r="AJ238" s="94">
        <v>15403.989040357001</v>
      </c>
      <c r="AK238" s="70">
        <v>7701.9945201823402</v>
      </c>
      <c r="AL238">
        <v>190.744012474941</v>
      </c>
      <c r="AM238">
        <v>87986.683412978906</v>
      </c>
      <c r="AN238">
        <v>7701.9945201823402</v>
      </c>
      <c r="AO238">
        <v>14099.3637005112</v>
      </c>
      <c r="AP238">
        <v>682.10272323868298</v>
      </c>
      <c r="AQ238">
        <v>37523.222275875101</v>
      </c>
      <c r="AR238">
        <v>7701.9945201823402</v>
      </c>
      <c r="AS238">
        <v>7701.9945201823402</v>
      </c>
      <c r="AT238">
        <v>0</v>
      </c>
    </row>
    <row r="239" spans="1:46" x14ac:dyDescent="0.25">
      <c r="A239" t="s">
        <v>3145</v>
      </c>
      <c r="B239">
        <v>1901</v>
      </c>
      <c r="C239" t="s">
        <v>64</v>
      </c>
      <c r="D239">
        <v>27</v>
      </c>
      <c r="E239" t="s">
        <v>484</v>
      </c>
      <c r="F239" t="s">
        <v>2892</v>
      </c>
      <c r="G239" t="s">
        <v>2893</v>
      </c>
      <c r="H239" t="s">
        <v>2894</v>
      </c>
      <c r="I239" t="s">
        <v>2895</v>
      </c>
      <c r="J239">
        <v>396.89017341034503</v>
      </c>
      <c r="K239">
        <v>1</v>
      </c>
      <c r="L239">
        <v>1</v>
      </c>
      <c r="M239">
        <v>2</v>
      </c>
      <c r="N239" s="94">
        <v>2939166.62383678</v>
      </c>
      <c r="O239" s="94">
        <v>849859.69483282405</v>
      </c>
      <c r="P239" s="94">
        <v>867095.07223463303</v>
      </c>
      <c r="Q239" s="94">
        <v>192578.37590205</v>
      </c>
      <c r="R239" s="94">
        <v>1798009.1547999899</v>
      </c>
      <c r="S239" s="94">
        <v>165830.956102725</v>
      </c>
      <c r="T239" s="94">
        <v>2682150.13</v>
      </c>
      <c r="U239" s="94">
        <v>3964558.79160628</v>
      </c>
      <c r="V239" s="94">
        <v>4912758.8079818198</v>
      </c>
      <c r="W239" s="94">
        <v>831077.49253544095</v>
      </c>
      <c r="X239" s="94">
        <v>0</v>
      </c>
      <c r="Y239" s="94">
        <v>0</v>
      </c>
      <c r="Z239" s="94">
        <v>0</v>
      </c>
      <c r="AA239" s="94">
        <v>887039.18301795505</v>
      </c>
      <c r="AB239" s="94">
        <v>15833.4380710645</v>
      </c>
      <c r="AC239" s="94">
        <v>164920.52193868899</v>
      </c>
      <c r="AD239" s="94">
        <v>910.43416403543097</v>
      </c>
      <c r="AE239" s="94">
        <v>0</v>
      </c>
      <c r="AF239" s="94">
        <v>0</v>
      </c>
      <c r="AG239" s="94">
        <v>0</v>
      </c>
      <c r="AH239" s="94">
        <v>0</v>
      </c>
      <c r="AI239" s="94">
        <v>0</v>
      </c>
      <c r="AJ239" s="94">
        <v>6812539.8777090097</v>
      </c>
      <c r="AK239" s="70">
        <v>17164.798561705698</v>
      </c>
      <c r="AL239">
        <v>190.744012474941</v>
      </c>
      <c r="AM239">
        <v>87986.683412978906</v>
      </c>
      <c r="AN239">
        <v>10406.883375866801</v>
      </c>
      <c r="AO239">
        <v>38315.058669698403</v>
      </c>
      <c r="AP239">
        <v>190.744012474941</v>
      </c>
      <c r="AQ239">
        <v>87986.683412978906</v>
      </c>
      <c r="AR239">
        <v>10406.883375866801</v>
      </c>
      <c r="AS239">
        <v>38315.058669698403</v>
      </c>
      <c r="AT239">
        <v>0</v>
      </c>
    </row>
    <row r="240" spans="1:46" x14ac:dyDescent="0.25">
      <c r="A240" t="s">
        <v>4665</v>
      </c>
      <c r="B240">
        <v>1901</v>
      </c>
      <c r="C240" t="s">
        <v>64</v>
      </c>
      <c r="D240">
        <v>33</v>
      </c>
      <c r="E240" t="s">
        <v>4666</v>
      </c>
      <c r="F240" t="s">
        <v>2892</v>
      </c>
      <c r="G240" t="s">
        <v>2893</v>
      </c>
      <c r="H240" t="s">
        <v>2894</v>
      </c>
      <c r="I240" t="s">
        <v>2895</v>
      </c>
      <c r="J240">
        <v>342.10982658954998</v>
      </c>
      <c r="K240">
        <v>1</v>
      </c>
      <c r="L240">
        <v>1</v>
      </c>
      <c r="M240">
        <v>2</v>
      </c>
      <c r="N240" s="94">
        <v>2430766.2317543998</v>
      </c>
      <c r="O240" s="94">
        <v>688219.12756213103</v>
      </c>
      <c r="P240" s="94">
        <v>753434.38365235005</v>
      </c>
      <c r="Q240" s="94">
        <v>165997.949051339</v>
      </c>
      <c r="R240" s="94">
        <v>1660260.53142742</v>
      </c>
      <c r="S240" s="94">
        <v>142942.31360781699</v>
      </c>
      <c r="T240" s="94">
        <v>2281323.4700000002</v>
      </c>
      <c r="U240" s="94">
        <v>3417354.7534476402</v>
      </c>
      <c r="V240" s="94">
        <v>4093635.0517238998</v>
      </c>
      <c r="W240" s="94">
        <v>826788.59016254905</v>
      </c>
      <c r="X240" s="94">
        <v>0</v>
      </c>
      <c r="Y240" s="94">
        <v>0</v>
      </c>
      <c r="Z240" s="94">
        <v>0</v>
      </c>
      <c r="AA240" s="94">
        <v>764606.53704987594</v>
      </c>
      <c r="AB240" s="94">
        <v>13648.0445113159</v>
      </c>
      <c r="AC240" s="94">
        <v>142157.54115728501</v>
      </c>
      <c r="AD240" s="94">
        <v>784.77245053214199</v>
      </c>
      <c r="AE240" s="94">
        <v>0</v>
      </c>
      <c r="AF240" s="94">
        <v>0</v>
      </c>
      <c r="AG240" s="94">
        <v>0</v>
      </c>
      <c r="AH240" s="94">
        <v>0</v>
      </c>
      <c r="AI240" s="94">
        <v>0</v>
      </c>
      <c r="AJ240" s="94">
        <v>5841620.5370554598</v>
      </c>
      <c r="AK240" s="70">
        <v>17075.2784136306</v>
      </c>
      <c r="AL240">
        <v>190.744012474941</v>
      </c>
      <c r="AM240">
        <v>87986.683412978906</v>
      </c>
      <c r="AN240">
        <v>10406.883375866801</v>
      </c>
      <c r="AO240">
        <v>38315.058669698403</v>
      </c>
      <c r="AP240">
        <v>190.744012474941</v>
      </c>
      <c r="AQ240">
        <v>87986.683412978906</v>
      </c>
      <c r="AR240">
        <v>10406.883375866801</v>
      </c>
      <c r="AS240">
        <v>38315.058669698403</v>
      </c>
      <c r="AT240">
        <v>0</v>
      </c>
    </row>
    <row r="241" spans="1:46" x14ac:dyDescent="0.25">
      <c r="A241" t="s">
        <v>3146</v>
      </c>
      <c r="B241">
        <v>1901</v>
      </c>
      <c r="C241" t="s">
        <v>64</v>
      </c>
      <c r="D241">
        <v>28</v>
      </c>
      <c r="E241" t="s">
        <v>485</v>
      </c>
      <c r="F241" t="s">
        <v>2892</v>
      </c>
      <c r="G241" t="s">
        <v>2911</v>
      </c>
      <c r="H241" t="s">
        <v>2894</v>
      </c>
      <c r="I241" t="s">
        <v>2895</v>
      </c>
      <c r="J241">
        <v>568.07464539091904</v>
      </c>
      <c r="K241">
        <v>1</v>
      </c>
      <c r="L241">
        <v>1</v>
      </c>
      <c r="M241">
        <v>2</v>
      </c>
      <c r="N241" s="94">
        <v>3863642.4245151398</v>
      </c>
      <c r="O241" s="94">
        <v>1418018.0212330199</v>
      </c>
      <c r="P241" s="94">
        <v>1254944.5904844401</v>
      </c>
      <c r="Q241" s="94">
        <v>275640.21467321302</v>
      </c>
      <c r="R241" s="94">
        <v>2593821.7165955598</v>
      </c>
      <c r="S241" s="94">
        <v>237356.24586878999</v>
      </c>
      <c r="T241" s="94">
        <v>3731536.63</v>
      </c>
      <c r="U241" s="94">
        <v>5674530.3375013899</v>
      </c>
      <c r="V241" s="94">
        <v>6903933.8830207996</v>
      </c>
      <c r="W241" s="94">
        <v>1209838.4437462401</v>
      </c>
      <c r="X241" s="94">
        <v>0</v>
      </c>
      <c r="Y241" s="94">
        <v>0</v>
      </c>
      <c r="Z241" s="94">
        <v>0</v>
      </c>
      <c r="AA241" s="94">
        <v>1269632.0118255699</v>
      </c>
      <c r="AB241" s="94">
        <v>22662.628908777599</v>
      </c>
      <c r="AC241" s="94">
        <v>236053.128282274</v>
      </c>
      <c r="AD241" s="94">
        <v>1303.1175865155001</v>
      </c>
      <c r="AE241" s="94">
        <v>0</v>
      </c>
      <c r="AF241" s="94">
        <v>0</v>
      </c>
      <c r="AG241" s="94">
        <v>0</v>
      </c>
      <c r="AH241" s="94">
        <v>0</v>
      </c>
      <c r="AI241" s="94">
        <v>0</v>
      </c>
      <c r="AJ241" s="94">
        <v>9643423.2133701704</v>
      </c>
      <c r="AK241" s="70">
        <v>16975.6268680748</v>
      </c>
      <c r="AL241">
        <v>190.744012474941</v>
      </c>
      <c r="AM241">
        <v>87986.683412978906</v>
      </c>
      <c r="AN241">
        <v>10406.883375866801</v>
      </c>
      <c r="AO241">
        <v>38315.058669698403</v>
      </c>
      <c r="AP241">
        <v>4583.8562208211697</v>
      </c>
      <c r="AQ241">
        <v>22363.4717498301</v>
      </c>
      <c r="AR241">
        <v>16853.164401644299</v>
      </c>
      <c r="AS241">
        <v>16975.6268680748</v>
      </c>
      <c r="AT241">
        <v>0</v>
      </c>
    </row>
    <row r="242" spans="1:46" x14ac:dyDescent="0.25">
      <c r="A242" t="s">
        <v>3147</v>
      </c>
      <c r="B242">
        <v>1901</v>
      </c>
      <c r="C242" t="s">
        <v>64</v>
      </c>
      <c r="D242">
        <v>40</v>
      </c>
      <c r="E242" t="s">
        <v>486</v>
      </c>
      <c r="F242" t="s">
        <v>2892</v>
      </c>
      <c r="G242" t="s">
        <v>2903</v>
      </c>
      <c r="H242" t="s">
        <v>2904</v>
      </c>
      <c r="I242" t="s">
        <v>2895</v>
      </c>
      <c r="J242">
        <v>1136.1936682164701</v>
      </c>
      <c r="K242">
        <v>1</v>
      </c>
      <c r="L242">
        <v>1</v>
      </c>
      <c r="M242">
        <v>2</v>
      </c>
      <c r="N242" s="94">
        <v>7592881.1924940897</v>
      </c>
      <c r="O242" s="94">
        <v>3220942.5735728298</v>
      </c>
      <c r="P242" s="94">
        <v>2501993.4288173201</v>
      </c>
      <c r="Q242" s="94">
        <v>551301.96208989399</v>
      </c>
      <c r="R242" s="94">
        <v>5613956.6667780699</v>
      </c>
      <c r="S242" s="94">
        <v>474731.03377491899</v>
      </c>
      <c r="T242" s="94">
        <v>8131571.8600000003</v>
      </c>
      <c r="U242" s="94">
        <v>11349503.963752201</v>
      </c>
      <c r="V242" s="94">
        <v>14050503.5838302</v>
      </c>
      <c r="W242" s="94">
        <v>2845882.0056623202</v>
      </c>
      <c r="X242" s="94">
        <v>0</v>
      </c>
      <c r="Y242" s="94">
        <v>0</v>
      </c>
      <c r="Z242" s="94">
        <v>0</v>
      </c>
      <c r="AA242" s="94">
        <v>2539363.20605978</v>
      </c>
      <c r="AB242" s="94">
        <v>45327.028199918299</v>
      </c>
      <c r="AC242" s="94">
        <v>472124.69680361898</v>
      </c>
      <c r="AD242" s="94">
        <v>2606.3369712999101</v>
      </c>
      <c r="AE242" s="94">
        <v>0</v>
      </c>
      <c r="AF242" s="94">
        <v>0</v>
      </c>
      <c r="AG242" s="94">
        <v>0</v>
      </c>
      <c r="AH242" s="94">
        <v>0</v>
      </c>
      <c r="AI242" s="94">
        <v>0</v>
      </c>
      <c r="AJ242" s="94">
        <v>19955806.8575271</v>
      </c>
      <c r="AK242" s="70">
        <v>17563.737077370399</v>
      </c>
      <c r="AL242">
        <v>190.744012474941</v>
      </c>
      <c r="AM242">
        <v>87986.683412978906</v>
      </c>
      <c r="AN242">
        <v>10406.883375866801</v>
      </c>
      <c r="AO242">
        <v>38315.058669698403</v>
      </c>
      <c r="AP242">
        <v>190.744012474941</v>
      </c>
      <c r="AQ242">
        <v>78964.723731455393</v>
      </c>
      <c r="AR242">
        <v>17563.737077370399</v>
      </c>
      <c r="AS242">
        <v>17965.418545177101</v>
      </c>
      <c r="AT242">
        <v>0</v>
      </c>
    </row>
    <row r="243" spans="1:46" x14ac:dyDescent="0.25">
      <c r="A243" t="s">
        <v>3148</v>
      </c>
      <c r="B243">
        <v>1901</v>
      </c>
      <c r="C243" t="s">
        <v>64</v>
      </c>
      <c r="D243">
        <v>1901</v>
      </c>
      <c r="E243" t="s">
        <v>64</v>
      </c>
      <c r="F243" t="s">
        <v>1871</v>
      </c>
      <c r="G243" t="s">
        <v>1871</v>
      </c>
      <c r="H243" t="s">
        <v>2899</v>
      </c>
      <c r="I243" t="s">
        <v>2895</v>
      </c>
      <c r="J243">
        <v>62.700907972821497</v>
      </c>
      <c r="K243">
        <v>2</v>
      </c>
      <c r="L243">
        <v>5</v>
      </c>
      <c r="M243">
        <v>2</v>
      </c>
      <c r="N243" s="94">
        <v>134145.685423102</v>
      </c>
      <c r="O243" s="94">
        <v>50894.2466014155</v>
      </c>
      <c r="P243" s="94">
        <v>133558.46217329701</v>
      </c>
      <c r="Q243" s="94">
        <v>30423.628081377799</v>
      </c>
      <c r="R243" s="94">
        <v>277300.95722258801</v>
      </c>
      <c r="S243" s="94">
        <v>26198.057332328299</v>
      </c>
      <c r="T243" s="94">
        <v>0</v>
      </c>
      <c r="U243" s="94">
        <v>626322.97950178105</v>
      </c>
      <c r="V243" s="94">
        <v>359142.10162270803</v>
      </c>
      <c r="W243" s="94">
        <v>124544.609916972</v>
      </c>
      <c r="X243" s="94">
        <v>0</v>
      </c>
      <c r="Y243" s="94">
        <v>0</v>
      </c>
      <c r="Z243" s="94">
        <v>0</v>
      </c>
      <c r="AA243" s="94">
        <v>140134.893501613</v>
      </c>
      <c r="AB243" s="94">
        <v>2501.3744604877302</v>
      </c>
      <c r="AC243" s="94">
        <v>26054.226488032102</v>
      </c>
      <c r="AD243" s="94">
        <v>143.83084429625799</v>
      </c>
      <c r="AE243" s="94">
        <v>0</v>
      </c>
      <c r="AF243" s="94">
        <v>0</v>
      </c>
      <c r="AG243" s="94">
        <v>0</v>
      </c>
      <c r="AH243" s="94">
        <v>0</v>
      </c>
      <c r="AI243" s="94">
        <v>0</v>
      </c>
      <c r="AJ243" s="94">
        <v>652521.03683411004</v>
      </c>
      <c r="AK243" s="70">
        <v>10406.883375866801</v>
      </c>
      <c r="AL243">
        <v>190.744012474941</v>
      </c>
      <c r="AM243">
        <v>87986.683412978906</v>
      </c>
      <c r="AN243">
        <v>10406.883375866801</v>
      </c>
      <c r="AO243">
        <v>38315.058669698403</v>
      </c>
      <c r="AP243">
        <v>682.10272323868298</v>
      </c>
      <c r="AQ243">
        <v>37523.222275875101</v>
      </c>
      <c r="AR243">
        <v>10406.883375866801</v>
      </c>
      <c r="AS243">
        <v>10406.883375866801</v>
      </c>
      <c r="AT243">
        <v>0</v>
      </c>
    </row>
    <row r="244" spans="1:46" x14ac:dyDescent="0.25">
      <c r="A244" t="s">
        <v>3149</v>
      </c>
      <c r="B244">
        <v>1901</v>
      </c>
      <c r="C244" t="s">
        <v>64</v>
      </c>
      <c r="D244">
        <v>41</v>
      </c>
      <c r="E244" t="s">
        <v>487</v>
      </c>
      <c r="F244" t="s">
        <v>2892</v>
      </c>
      <c r="G244" t="s">
        <v>2903</v>
      </c>
      <c r="H244" t="s">
        <v>2904</v>
      </c>
      <c r="I244" t="s">
        <v>2895</v>
      </c>
      <c r="J244">
        <v>885.37738068243095</v>
      </c>
      <c r="K244">
        <v>1</v>
      </c>
      <c r="L244">
        <v>1</v>
      </c>
      <c r="M244">
        <v>2</v>
      </c>
      <c r="N244" s="94">
        <v>5985379.07464079</v>
      </c>
      <c r="O244" s="94">
        <v>2562125.7245981698</v>
      </c>
      <c r="P244" s="94">
        <v>1985678.9924892399</v>
      </c>
      <c r="Q244" s="94">
        <v>429601.30901489803</v>
      </c>
      <c r="R244" s="94">
        <v>4573456.5970578901</v>
      </c>
      <c r="S244" s="94">
        <v>369933.516591486</v>
      </c>
      <c r="T244" s="94">
        <v>6692156.0700000003</v>
      </c>
      <c r="U244" s="94">
        <v>8844085.6278009806</v>
      </c>
      <c r="V244" s="94">
        <v>11105687.1675735</v>
      </c>
      <c r="W244" s="94">
        <v>2416438.1577286399</v>
      </c>
      <c r="X244" s="94">
        <v>0</v>
      </c>
      <c r="Y244" s="94">
        <v>0</v>
      </c>
      <c r="Z244" s="94">
        <v>0</v>
      </c>
      <c r="AA244" s="94">
        <v>1978795.3470219399</v>
      </c>
      <c r="AB244" s="94">
        <v>35321.025476896299</v>
      </c>
      <c r="AC244" s="94">
        <v>367902.532028399</v>
      </c>
      <c r="AD244" s="94">
        <v>2030.9845630873899</v>
      </c>
      <c r="AE244" s="94">
        <v>0</v>
      </c>
      <c r="AF244" s="94">
        <v>0</v>
      </c>
      <c r="AG244" s="94">
        <v>0</v>
      </c>
      <c r="AH244" s="94">
        <v>0</v>
      </c>
      <c r="AI244" s="94">
        <v>0</v>
      </c>
      <c r="AJ244" s="94">
        <v>15906175.2143925</v>
      </c>
      <c r="AK244" s="70">
        <v>17965.418545177101</v>
      </c>
      <c r="AL244">
        <v>190.744012474941</v>
      </c>
      <c r="AM244">
        <v>87986.683412978906</v>
      </c>
      <c r="AN244">
        <v>10406.883375866801</v>
      </c>
      <c r="AO244">
        <v>38315.058669698403</v>
      </c>
      <c r="AP244">
        <v>190.744012474941</v>
      </c>
      <c r="AQ244">
        <v>78964.723731455393</v>
      </c>
      <c r="AR244">
        <v>17563.737077370399</v>
      </c>
      <c r="AS244">
        <v>17965.418545177101</v>
      </c>
      <c r="AT244">
        <v>0</v>
      </c>
    </row>
    <row r="245" spans="1:46" x14ac:dyDescent="0.25">
      <c r="A245" t="s">
        <v>3150</v>
      </c>
      <c r="B245">
        <v>1901</v>
      </c>
      <c r="C245" t="s">
        <v>64</v>
      </c>
      <c r="D245">
        <v>1322</v>
      </c>
      <c r="E245" t="s">
        <v>488</v>
      </c>
      <c r="F245" t="s">
        <v>2892</v>
      </c>
      <c r="G245" t="s">
        <v>2893</v>
      </c>
      <c r="H245" t="s">
        <v>2894</v>
      </c>
      <c r="I245" t="s">
        <v>2895</v>
      </c>
      <c r="J245">
        <v>311.48683365444901</v>
      </c>
      <c r="K245">
        <v>1</v>
      </c>
      <c r="L245">
        <v>1</v>
      </c>
      <c r="M245">
        <v>2</v>
      </c>
      <c r="N245" s="94">
        <v>2263438.6882327301</v>
      </c>
      <c r="O245" s="94">
        <v>737406.15346396202</v>
      </c>
      <c r="P245" s="94">
        <v>692821.00874351698</v>
      </c>
      <c r="Q245" s="94">
        <v>151139.11242651701</v>
      </c>
      <c r="R245" s="94">
        <v>1398479.6411522999</v>
      </c>
      <c r="S245" s="94">
        <v>130147.236940841</v>
      </c>
      <c r="T245" s="94">
        <v>2131824.69</v>
      </c>
      <c r="U245" s="94">
        <v>3111459.9140190301</v>
      </c>
      <c r="V245" s="94">
        <v>3895079.6968850899</v>
      </c>
      <c r="W245" s="94">
        <v>639613.58193238196</v>
      </c>
      <c r="X245" s="94">
        <v>0</v>
      </c>
      <c r="Y245" s="94">
        <v>0</v>
      </c>
      <c r="Z245" s="94">
        <v>0</v>
      </c>
      <c r="AA245" s="94">
        <v>696164.94676985696</v>
      </c>
      <c r="AB245" s="94">
        <v>12426.378431699301</v>
      </c>
      <c r="AC245" s="94">
        <v>129432.711175264</v>
      </c>
      <c r="AD245" s="94">
        <v>714.52576557754605</v>
      </c>
      <c r="AE245" s="94">
        <v>0</v>
      </c>
      <c r="AF245" s="94">
        <v>0</v>
      </c>
      <c r="AG245" s="94">
        <v>0</v>
      </c>
      <c r="AH245" s="94">
        <v>0</v>
      </c>
      <c r="AI245" s="94">
        <v>0</v>
      </c>
      <c r="AJ245" s="94">
        <v>5373431.8409598703</v>
      </c>
      <c r="AK245" s="70">
        <v>17250.9116289677</v>
      </c>
      <c r="AL245">
        <v>190.744012474941</v>
      </c>
      <c r="AM245">
        <v>87986.683412978906</v>
      </c>
      <c r="AN245">
        <v>10406.883375866801</v>
      </c>
      <c r="AO245">
        <v>38315.058669698403</v>
      </c>
      <c r="AP245">
        <v>190.744012474941</v>
      </c>
      <c r="AQ245">
        <v>87986.683412978906</v>
      </c>
      <c r="AR245">
        <v>10406.883375866801</v>
      </c>
      <c r="AS245">
        <v>38315.058669698403</v>
      </c>
      <c r="AT245">
        <v>0</v>
      </c>
    </row>
    <row r="246" spans="1:46" x14ac:dyDescent="0.25">
      <c r="A246" t="s">
        <v>3151</v>
      </c>
      <c r="B246">
        <v>1901</v>
      </c>
      <c r="C246" t="s">
        <v>64</v>
      </c>
      <c r="D246">
        <v>30</v>
      </c>
      <c r="E246" t="s">
        <v>489</v>
      </c>
      <c r="F246" t="s">
        <v>2892</v>
      </c>
      <c r="G246" t="s">
        <v>2893</v>
      </c>
      <c r="H246" t="s">
        <v>2894</v>
      </c>
      <c r="I246" t="s">
        <v>2895</v>
      </c>
      <c r="J246">
        <v>414.79190751441001</v>
      </c>
      <c r="K246">
        <v>4</v>
      </c>
      <c r="L246">
        <v>1</v>
      </c>
      <c r="M246">
        <v>2</v>
      </c>
      <c r="N246" s="94">
        <v>3163758.8539222102</v>
      </c>
      <c r="O246" s="94">
        <v>1001852.62945006</v>
      </c>
      <c r="P246" s="94">
        <v>912808.58422997</v>
      </c>
      <c r="Q246" s="94">
        <v>201264.62492144099</v>
      </c>
      <c r="R246" s="94">
        <v>2210747.5916709299</v>
      </c>
      <c r="S246" s="94">
        <v>173310.762561184</v>
      </c>
      <c r="T246" s="94">
        <v>3347052.04</v>
      </c>
      <c r="U246" s="94">
        <v>4143380.2441945998</v>
      </c>
      <c r="V246" s="94">
        <v>5346633.1172085898</v>
      </c>
      <c r="W246" s="94">
        <v>1200202.4698794601</v>
      </c>
      <c r="X246" s="94">
        <v>0</v>
      </c>
      <c r="Y246" s="94">
        <v>0</v>
      </c>
      <c r="Z246" s="94">
        <v>0</v>
      </c>
      <c r="AA246" s="94">
        <v>927049.09169830102</v>
      </c>
      <c r="AB246" s="94">
        <v>16547.6054082546</v>
      </c>
      <c r="AC246" s="94">
        <v>172359.26325768299</v>
      </c>
      <c r="AD246" s="94">
        <v>951.49930350152795</v>
      </c>
      <c r="AE246" s="94">
        <v>0</v>
      </c>
      <c r="AF246" s="94">
        <v>0</v>
      </c>
      <c r="AG246" s="94">
        <v>0</v>
      </c>
      <c r="AH246" s="94">
        <v>0</v>
      </c>
      <c r="AI246" s="94">
        <v>0</v>
      </c>
      <c r="AJ246" s="94">
        <v>7663743.0467557898</v>
      </c>
      <c r="AK246" s="70">
        <v>18476.1151505579</v>
      </c>
      <c r="AL246">
        <v>190.744012474941</v>
      </c>
      <c r="AM246">
        <v>87986.683412978906</v>
      </c>
      <c r="AN246">
        <v>10406.883375866801</v>
      </c>
      <c r="AO246">
        <v>38315.058669698403</v>
      </c>
      <c r="AP246">
        <v>190.744012474941</v>
      </c>
      <c r="AQ246">
        <v>87986.683412978906</v>
      </c>
      <c r="AR246">
        <v>10406.883375866801</v>
      </c>
      <c r="AS246">
        <v>38315.058669698403</v>
      </c>
      <c r="AT246">
        <v>0</v>
      </c>
    </row>
    <row r="247" spans="1:46" x14ac:dyDescent="0.25">
      <c r="A247" t="s">
        <v>3153</v>
      </c>
      <c r="B247">
        <v>1901</v>
      </c>
      <c r="C247" t="s">
        <v>64</v>
      </c>
      <c r="D247">
        <v>4637</v>
      </c>
      <c r="E247" t="s">
        <v>491</v>
      </c>
      <c r="F247" t="s">
        <v>2906</v>
      </c>
      <c r="G247" t="s">
        <v>2893</v>
      </c>
      <c r="H247" t="s">
        <v>2894</v>
      </c>
      <c r="I247" t="s">
        <v>2895</v>
      </c>
      <c r="J247">
        <v>113.539449002875</v>
      </c>
      <c r="K247">
        <v>1</v>
      </c>
      <c r="L247">
        <v>1</v>
      </c>
      <c r="M247">
        <v>2</v>
      </c>
      <c r="N247" s="94">
        <v>242912.38678160799</v>
      </c>
      <c r="O247" s="94">
        <v>92159.825166262803</v>
      </c>
      <c r="P247" s="94">
        <v>241849.03688158101</v>
      </c>
      <c r="Q247" s="94">
        <v>55091.418620689401</v>
      </c>
      <c r="R247" s="94">
        <v>502139.42523240403</v>
      </c>
      <c r="S247" s="94">
        <v>47439.711650549398</v>
      </c>
      <c r="T247" s="94">
        <v>0</v>
      </c>
      <c r="U247" s="94">
        <v>1134152.09268255</v>
      </c>
      <c r="V247" s="94">
        <v>650338.21120504395</v>
      </c>
      <c r="W247" s="94">
        <v>225526.66051312201</v>
      </c>
      <c r="X247" s="94">
        <v>0</v>
      </c>
      <c r="Y247" s="94">
        <v>0</v>
      </c>
      <c r="Z247" s="94">
        <v>0</v>
      </c>
      <c r="AA247" s="94">
        <v>253757.70636601499</v>
      </c>
      <c r="AB247" s="94">
        <v>4529.51459836509</v>
      </c>
      <c r="AC247" s="94">
        <v>47179.261278473597</v>
      </c>
      <c r="AD247" s="94">
        <v>260.45037207585801</v>
      </c>
      <c r="AE247" s="94">
        <v>0</v>
      </c>
      <c r="AF247" s="94">
        <v>0</v>
      </c>
      <c r="AG247" s="94">
        <v>0</v>
      </c>
      <c r="AH247" s="94">
        <v>0</v>
      </c>
      <c r="AI247" s="94">
        <v>0</v>
      </c>
      <c r="AJ247" s="94">
        <v>1181591.8043331001</v>
      </c>
      <c r="AK247" s="70">
        <v>10406.883375866801</v>
      </c>
      <c r="AL247">
        <v>190.744012474941</v>
      </c>
      <c r="AM247">
        <v>87986.683412978906</v>
      </c>
      <c r="AN247">
        <v>10406.883375866801</v>
      </c>
      <c r="AO247">
        <v>38315.058669698403</v>
      </c>
      <c r="AP247">
        <v>190.744012474941</v>
      </c>
      <c r="AQ247">
        <v>87986.683412978906</v>
      </c>
      <c r="AR247">
        <v>10406.883375866801</v>
      </c>
      <c r="AS247">
        <v>38315.058669698403</v>
      </c>
      <c r="AT247">
        <v>0</v>
      </c>
    </row>
    <row r="248" spans="1:46" x14ac:dyDescent="0.25">
      <c r="A248" t="s">
        <v>4667</v>
      </c>
      <c r="B248">
        <v>1901</v>
      </c>
      <c r="C248" t="s">
        <v>64</v>
      </c>
      <c r="D248">
        <v>35</v>
      </c>
      <c r="E248" t="s">
        <v>4668</v>
      </c>
      <c r="F248" t="s">
        <v>2892</v>
      </c>
      <c r="G248" t="s">
        <v>2893</v>
      </c>
      <c r="H248" t="s">
        <v>2894</v>
      </c>
      <c r="I248" t="s">
        <v>2895</v>
      </c>
      <c r="J248">
        <v>311.03770679602201</v>
      </c>
      <c r="K248">
        <v>1</v>
      </c>
      <c r="L248">
        <v>2</v>
      </c>
      <c r="M248">
        <v>2</v>
      </c>
      <c r="N248" s="94">
        <v>2623398.31214331</v>
      </c>
      <c r="O248" s="94">
        <v>696184.32776888402</v>
      </c>
      <c r="P248" s="94">
        <v>692224.52893661102</v>
      </c>
      <c r="Q248" s="94">
        <v>150921.187855025</v>
      </c>
      <c r="R248" s="94">
        <v>1420594.8932696399</v>
      </c>
      <c r="S248" s="94">
        <v>129959.580149784</v>
      </c>
      <c r="T248" s="94">
        <v>2476349.69</v>
      </c>
      <c r="U248" s="94">
        <v>3106973.5599734602</v>
      </c>
      <c r="V248" s="94">
        <v>4212930.6005527498</v>
      </c>
      <c r="W248" s="94">
        <v>662823.02838579204</v>
      </c>
      <c r="X248" s="94">
        <v>0</v>
      </c>
      <c r="Y248" s="94">
        <v>0</v>
      </c>
      <c r="Z248" s="94">
        <v>0</v>
      </c>
      <c r="AA248" s="94">
        <v>695161.15995864104</v>
      </c>
      <c r="AB248" s="94">
        <v>12408.461076281101</v>
      </c>
      <c r="AC248" s="94">
        <v>129246.08464512799</v>
      </c>
      <c r="AD248" s="94">
        <v>713.49550465577897</v>
      </c>
      <c r="AE248" s="94">
        <v>0</v>
      </c>
      <c r="AF248" s="94">
        <v>0</v>
      </c>
      <c r="AG248" s="94">
        <v>0</v>
      </c>
      <c r="AH248" s="94">
        <v>0</v>
      </c>
      <c r="AI248" s="94">
        <v>0</v>
      </c>
      <c r="AJ248" s="94">
        <v>5713282.8301232504</v>
      </c>
      <c r="AK248" s="70">
        <v>18368.4572811939</v>
      </c>
      <c r="AL248">
        <v>190.744012474941</v>
      </c>
      <c r="AM248">
        <v>87986.683412978906</v>
      </c>
      <c r="AN248">
        <v>10406.883375866801</v>
      </c>
      <c r="AO248">
        <v>38315.058669698403</v>
      </c>
      <c r="AP248">
        <v>190.744012474941</v>
      </c>
      <c r="AQ248">
        <v>87986.683412978906</v>
      </c>
      <c r="AR248">
        <v>10406.883375866801</v>
      </c>
      <c r="AS248">
        <v>38315.058669698403</v>
      </c>
      <c r="AT248">
        <v>0</v>
      </c>
    </row>
    <row r="249" spans="1:46" x14ac:dyDescent="0.25">
      <c r="A249" t="s">
        <v>4669</v>
      </c>
      <c r="B249">
        <v>1901</v>
      </c>
      <c r="C249" t="s">
        <v>64</v>
      </c>
      <c r="D249">
        <v>39</v>
      </c>
      <c r="E249" t="s">
        <v>4670</v>
      </c>
      <c r="F249" t="s">
        <v>2892</v>
      </c>
      <c r="G249" t="s">
        <v>2893</v>
      </c>
      <c r="H249" t="s">
        <v>2894</v>
      </c>
      <c r="I249" t="s">
        <v>2895</v>
      </c>
      <c r="J249">
        <v>402.97687861264802</v>
      </c>
      <c r="K249">
        <v>1</v>
      </c>
      <c r="L249">
        <v>1</v>
      </c>
      <c r="M249">
        <v>2</v>
      </c>
      <c r="N249" s="94">
        <v>2850111.9774014698</v>
      </c>
      <c r="O249" s="94">
        <v>899068.33564067294</v>
      </c>
      <c r="P249" s="94">
        <v>887466.47096598195</v>
      </c>
      <c r="Q249" s="94">
        <v>195531.756663237</v>
      </c>
      <c r="R249" s="94">
        <v>2056241.0296191301</v>
      </c>
      <c r="S249" s="94">
        <v>168374.13860215599</v>
      </c>
      <c r="T249" s="94">
        <v>2863060.33</v>
      </c>
      <c r="U249" s="94">
        <v>4025359.2402905002</v>
      </c>
      <c r="V249" s="94">
        <v>4897219.9908993198</v>
      </c>
      <c r="W249" s="94">
        <v>1074480.5094657501</v>
      </c>
      <c r="X249" s="94">
        <v>0</v>
      </c>
      <c r="Y249" s="94">
        <v>0</v>
      </c>
      <c r="Z249" s="94">
        <v>0</v>
      </c>
      <c r="AA249" s="94">
        <v>900642.81034772506</v>
      </c>
      <c r="AB249" s="94">
        <v>16076.259577703</v>
      </c>
      <c r="AC249" s="94">
        <v>167449.74202550901</v>
      </c>
      <c r="AD249" s="94">
        <v>924.39657664689003</v>
      </c>
      <c r="AE249" s="94">
        <v>0</v>
      </c>
      <c r="AF249" s="94">
        <v>0</v>
      </c>
      <c r="AG249" s="94">
        <v>0</v>
      </c>
      <c r="AH249" s="94">
        <v>0</v>
      </c>
      <c r="AI249" s="94">
        <v>0</v>
      </c>
      <c r="AJ249" s="94">
        <v>7056793.70889265</v>
      </c>
      <c r="AK249" s="70">
        <v>17511.6590638835</v>
      </c>
      <c r="AL249">
        <v>190.744012474941</v>
      </c>
      <c r="AM249">
        <v>87986.683412978906</v>
      </c>
      <c r="AN249">
        <v>10406.883375866801</v>
      </c>
      <c r="AO249">
        <v>38315.058669698403</v>
      </c>
      <c r="AP249">
        <v>190.744012474941</v>
      </c>
      <c r="AQ249">
        <v>87986.683412978906</v>
      </c>
      <c r="AR249">
        <v>10406.883375866801</v>
      </c>
      <c r="AS249">
        <v>38315.058669698403</v>
      </c>
      <c r="AT249">
        <v>0</v>
      </c>
    </row>
    <row r="250" spans="1:46" x14ac:dyDescent="0.25">
      <c r="A250" t="s">
        <v>3155</v>
      </c>
      <c r="B250">
        <v>1901</v>
      </c>
      <c r="C250" t="s">
        <v>64</v>
      </c>
      <c r="D250">
        <v>36</v>
      </c>
      <c r="E250" t="s">
        <v>493</v>
      </c>
      <c r="F250" t="s">
        <v>2892</v>
      </c>
      <c r="G250" t="s">
        <v>2893</v>
      </c>
      <c r="H250" t="s">
        <v>2894</v>
      </c>
      <c r="I250" t="s">
        <v>2895</v>
      </c>
      <c r="J250">
        <v>328.63005780342502</v>
      </c>
      <c r="K250">
        <v>2</v>
      </c>
      <c r="L250">
        <v>1</v>
      </c>
      <c r="M250">
        <v>2</v>
      </c>
      <c r="N250" s="94">
        <v>2756045.7414382501</v>
      </c>
      <c r="O250" s="94">
        <v>821449.11652327201</v>
      </c>
      <c r="P250" s="94">
        <v>729113.41765847895</v>
      </c>
      <c r="Q250" s="94">
        <v>159457.318533679</v>
      </c>
      <c r="R250" s="94">
        <v>7988104.2328440202</v>
      </c>
      <c r="S250" s="94">
        <v>137310.118366904</v>
      </c>
      <c r="T250" s="94">
        <v>9171465.2599999998</v>
      </c>
      <c r="U250" s="94">
        <v>3282704.5669976999</v>
      </c>
      <c r="V250" s="94">
        <v>4519107.2863262501</v>
      </c>
      <c r="W250" s="94">
        <v>7187472.6492209397</v>
      </c>
      <c r="X250" s="94">
        <v>0</v>
      </c>
      <c r="Y250" s="94">
        <v>0</v>
      </c>
      <c r="Z250" s="94">
        <v>0</v>
      </c>
      <c r="AA250" s="94">
        <v>734479.60548951</v>
      </c>
      <c r="AB250" s="94">
        <v>13110.285961001</v>
      </c>
      <c r="AC250" s="94">
        <v>136556.267422745</v>
      </c>
      <c r="AD250" s="94">
        <v>753.85094415990397</v>
      </c>
      <c r="AE250" s="94">
        <v>0</v>
      </c>
      <c r="AF250" s="94">
        <v>0</v>
      </c>
      <c r="AG250" s="94">
        <v>0</v>
      </c>
      <c r="AH250" s="94">
        <v>0</v>
      </c>
      <c r="AI250" s="94">
        <v>0</v>
      </c>
      <c r="AJ250" s="94">
        <v>12591479.9453646</v>
      </c>
      <c r="AK250" s="70">
        <v>38315.058669698403</v>
      </c>
      <c r="AL250">
        <v>190.744012474941</v>
      </c>
      <c r="AM250">
        <v>87986.683412978906</v>
      </c>
      <c r="AN250">
        <v>10406.883375866801</v>
      </c>
      <c r="AO250">
        <v>38315.058669698403</v>
      </c>
      <c r="AP250">
        <v>190.744012474941</v>
      </c>
      <c r="AQ250">
        <v>87986.683412978906</v>
      </c>
      <c r="AR250">
        <v>10406.883375866801</v>
      </c>
      <c r="AS250">
        <v>38315.058669698403</v>
      </c>
      <c r="AT250">
        <v>0</v>
      </c>
    </row>
    <row r="251" spans="1:46" x14ac:dyDescent="0.25">
      <c r="A251" t="s">
        <v>3156</v>
      </c>
      <c r="B251">
        <v>1901</v>
      </c>
      <c r="C251" t="s">
        <v>64</v>
      </c>
      <c r="D251">
        <v>38</v>
      </c>
      <c r="E251" t="s">
        <v>494</v>
      </c>
      <c r="F251" t="s">
        <v>2892</v>
      </c>
      <c r="G251" t="s">
        <v>2911</v>
      </c>
      <c r="H251" t="s">
        <v>2894</v>
      </c>
      <c r="I251" t="s">
        <v>2895</v>
      </c>
      <c r="J251">
        <v>791.61985175545203</v>
      </c>
      <c r="K251">
        <v>1</v>
      </c>
      <c r="L251">
        <v>1</v>
      </c>
      <c r="M251">
        <v>2</v>
      </c>
      <c r="N251" s="94">
        <v>5208897.3586548101</v>
      </c>
      <c r="O251" s="94">
        <v>2038609.08859155</v>
      </c>
      <c r="P251" s="94">
        <v>1740148.5094945501</v>
      </c>
      <c r="Q251" s="94">
        <v>384108.44005772303</v>
      </c>
      <c r="R251" s="94">
        <v>3638776.9068251499</v>
      </c>
      <c r="S251" s="94">
        <v>330759.20161615702</v>
      </c>
      <c r="T251" s="94">
        <v>5103004.03</v>
      </c>
      <c r="U251" s="94">
        <v>7907536.2736237897</v>
      </c>
      <c r="V251" s="94">
        <v>9499532.7699812409</v>
      </c>
      <c r="W251" s="94">
        <v>1710177.1318236</v>
      </c>
      <c r="X251" s="94">
        <v>0</v>
      </c>
      <c r="Y251" s="94">
        <v>0</v>
      </c>
      <c r="Z251" s="94">
        <v>0</v>
      </c>
      <c r="AA251" s="94">
        <v>1769249.7159307301</v>
      </c>
      <c r="AB251" s="94">
        <v>31580.6858882249</v>
      </c>
      <c r="AC251" s="94">
        <v>328943.28929014999</v>
      </c>
      <c r="AD251" s="94">
        <v>1815.91232600681</v>
      </c>
      <c r="AE251" s="94">
        <v>0</v>
      </c>
      <c r="AF251" s="94">
        <v>0</v>
      </c>
      <c r="AG251" s="94">
        <v>0</v>
      </c>
      <c r="AH251" s="94">
        <v>0</v>
      </c>
      <c r="AI251" s="94">
        <v>0</v>
      </c>
      <c r="AJ251" s="94">
        <v>13341299.5052399</v>
      </c>
      <c r="AK251" s="70">
        <v>16853.164401644299</v>
      </c>
      <c r="AL251">
        <v>190.744012474941</v>
      </c>
      <c r="AM251">
        <v>87986.683412978906</v>
      </c>
      <c r="AN251">
        <v>10406.883375866801</v>
      </c>
      <c r="AO251">
        <v>38315.058669698403</v>
      </c>
      <c r="AP251">
        <v>4583.8562208211697</v>
      </c>
      <c r="AQ251">
        <v>22363.4717498301</v>
      </c>
      <c r="AR251">
        <v>16853.164401644299</v>
      </c>
      <c r="AS251">
        <v>16975.6268680748</v>
      </c>
      <c r="AT251">
        <v>0</v>
      </c>
    </row>
    <row r="252" spans="1:46" x14ac:dyDescent="0.25">
      <c r="A252" t="s">
        <v>3157</v>
      </c>
      <c r="B252">
        <v>1901</v>
      </c>
      <c r="C252" t="s">
        <v>64</v>
      </c>
      <c r="D252">
        <v>37</v>
      </c>
      <c r="E252" t="s">
        <v>495</v>
      </c>
      <c r="F252" t="s">
        <v>2892</v>
      </c>
      <c r="G252" t="s">
        <v>2893</v>
      </c>
      <c r="H252" t="s">
        <v>2894</v>
      </c>
      <c r="I252" t="s">
        <v>2895</v>
      </c>
      <c r="J252">
        <v>264.95375722539802</v>
      </c>
      <c r="K252">
        <v>1</v>
      </c>
      <c r="L252">
        <v>1</v>
      </c>
      <c r="M252">
        <v>2</v>
      </c>
      <c r="N252" s="94">
        <v>1910155.02876128</v>
      </c>
      <c r="O252" s="94">
        <v>659857.894994937</v>
      </c>
      <c r="P252" s="94">
        <v>585523.81323802902</v>
      </c>
      <c r="Q252" s="94">
        <v>128560.41210891699</v>
      </c>
      <c r="R252" s="94">
        <v>1319395.7455049199</v>
      </c>
      <c r="S252" s="94">
        <v>110704.516834358</v>
      </c>
      <c r="T252" s="94">
        <v>1956854.56</v>
      </c>
      <c r="U252" s="94">
        <v>2646638.3346080799</v>
      </c>
      <c r="V252" s="94">
        <v>3326861.33118879</v>
      </c>
      <c r="W252" s="94">
        <v>673896.82902679301</v>
      </c>
      <c r="X252" s="94">
        <v>0</v>
      </c>
      <c r="Y252" s="94">
        <v>0</v>
      </c>
      <c r="Z252" s="94">
        <v>0</v>
      </c>
      <c r="AA252" s="94">
        <v>592164.73496249295</v>
      </c>
      <c r="AB252" s="94">
        <v>10569.999430010699</v>
      </c>
      <c r="AC252" s="94">
        <v>110096.734206749</v>
      </c>
      <c r="AD252" s="94">
        <v>607.78262760905204</v>
      </c>
      <c r="AE252" s="94">
        <v>0</v>
      </c>
      <c r="AF252" s="94">
        <v>0</v>
      </c>
      <c r="AG252" s="94">
        <v>0</v>
      </c>
      <c r="AH252" s="94">
        <v>0</v>
      </c>
      <c r="AI252" s="94">
        <v>0</v>
      </c>
      <c r="AJ252" s="94">
        <v>4714197.41144244</v>
      </c>
      <c r="AK252" s="70">
        <v>17792.529008871701</v>
      </c>
      <c r="AL252">
        <v>190.744012474941</v>
      </c>
      <c r="AM252">
        <v>87986.683412978906</v>
      </c>
      <c r="AN252">
        <v>10406.883375866801</v>
      </c>
      <c r="AO252">
        <v>38315.058669698403</v>
      </c>
      <c r="AP252">
        <v>190.744012474941</v>
      </c>
      <c r="AQ252">
        <v>87986.683412978906</v>
      </c>
      <c r="AR252">
        <v>10406.883375866801</v>
      </c>
      <c r="AS252">
        <v>38315.058669698403</v>
      </c>
      <c r="AT252">
        <v>0</v>
      </c>
    </row>
    <row r="253" spans="1:46" x14ac:dyDescent="0.25">
      <c r="A253" t="s">
        <v>3159</v>
      </c>
      <c r="B253">
        <v>2216</v>
      </c>
      <c r="C253" t="s">
        <v>66</v>
      </c>
      <c r="D253">
        <v>3434</v>
      </c>
      <c r="E253" t="s">
        <v>498</v>
      </c>
      <c r="F253" t="s">
        <v>2906</v>
      </c>
      <c r="G253" t="s">
        <v>2907</v>
      </c>
      <c r="H253" t="s">
        <v>2894</v>
      </c>
      <c r="I253" t="s">
        <v>2895</v>
      </c>
      <c r="J253">
        <v>290.53792153203801</v>
      </c>
      <c r="K253">
        <v>1</v>
      </c>
      <c r="L253">
        <v>1</v>
      </c>
      <c r="M253">
        <v>2</v>
      </c>
      <c r="N253" s="94">
        <v>2349788.20708672</v>
      </c>
      <c r="O253" s="94">
        <v>300090.82195262902</v>
      </c>
      <c r="P253" s="94">
        <v>1412873.4342213001</v>
      </c>
      <c r="Q253" s="94">
        <v>399695.23530389502</v>
      </c>
      <c r="R253" s="94">
        <v>394078.85399184102</v>
      </c>
      <c r="S253" s="94">
        <v>139371.55907136999</v>
      </c>
      <c r="T253" s="94">
        <v>2329529.4</v>
      </c>
      <c r="U253" s="94">
        <v>2526997.15255639</v>
      </c>
      <c r="V253" s="94">
        <v>4215602.7925674096</v>
      </c>
      <c r="W253" s="94">
        <v>640923.75998897594</v>
      </c>
      <c r="X253" s="94">
        <v>0</v>
      </c>
      <c r="Y253" s="94">
        <v>0</v>
      </c>
      <c r="Z253" s="94">
        <v>0</v>
      </c>
      <c r="AA253" s="94">
        <v>0</v>
      </c>
      <c r="AB253" s="94">
        <v>0</v>
      </c>
      <c r="AC253" s="94">
        <v>139371.55907136999</v>
      </c>
      <c r="AD253" s="94">
        <v>0</v>
      </c>
      <c r="AE253" s="94">
        <v>0</v>
      </c>
      <c r="AF253" s="94">
        <v>0</v>
      </c>
      <c r="AG253" s="94">
        <v>0</v>
      </c>
      <c r="AH253" s="94">
        <v>0</v>
      </c>
      <c r="AI253" s="94">
        <v>0</v>
      </c>
      <c r="AJ253" s="94">
        <v>4995898.1116277603</v>
      </c>
      <c r="AK253" s="70">
        <v>17195.339201450301</v>
      </c>
      <c r="AL253">
        <v>190.744012474941</v>
      </c>
      <c r="AM253">
        <v>87986.683412978906</v>
      </c>
      <c r="AN253">
        <v>9177.3517810263893</v>
      </c>
      <c r="AO253">
        <v>17195.339201450301</v>
      </c>
      <c r="AP253">
        <v>190.744012474941</v>
      </c>
      <c r="AQ253">
        <v>53040.848925755003</v>
      </c>
      <c r="AR253">
        <v>17195.339201450301</v>
      </c>
      <c r="AS253">
        <v>17195.339201450301</v>
      </c>
      <c r="AT253">
        <v>0</v>
      </c>
    </row>
    <row r="254" spans="1:46" x14ac:dyDescent="0.25">
      <c r="A254" t="s">
        <v>4908</v>
      </c>
      <c r="B254">
        <v>2216</v>
      </c>
      <c r="C254" t="s">
        <v>66</v>
      </c>
      <c r="D254">
        <v>2216</v>
      </c>
      <c r="E254" t="s">
        <v>66</v>
      </c>
      <c r="F254" t="s">
        <v>1871</v>
      </c>
      <c r="G254" t="s">
        <v>1871</v>
      </c>
      <c r="H254" t="s">
        <v>2899</v>
      </c>
      <c r="I254" t="s">
        <v>2895</v>
      </c>
      <c r="J254">
        <v>14.183918354460801</v>
      </c>
      <c r="K254">
        <v>1</v>
      </c>
      <c r="L254">
        <v>1</v>
      </c>
      <c r="M254">
        <v>2</v>
      </c>
      <c r="N254" s="94">
        <v>15189.5829132822</v>
      </c>
      <c r="O254" s="94">
        <v>704.17804737110498</v>
      </c>
      <c r="P254" s="94">
        <v>68975.785778696401</v>
      </c>
      <c r="Q254" s="94">
        <v>19512.924696104699</v>
      </c>
      <c r="R254" s="94">
        <v>18984.286008159299</v>
      </c>
      <c r="S254" s="94">
        <v>6804.0509286297502</v>
      </c>
      <c r="T254" s="94">
        <v>0</v>
      </c>
      <c r="U254" s="94">
        <v>123366.757443614</v>
      </c>
      <c r="V254" s="94">
        <v>99959.787432589801</v>
      </c>
      <c r="W254" s="94">
        <v>23406.970011024001</v>
      </c>
      <c r="X254" s="94">
        <v>0</v>
      </c>
      <c r="Y254" s="94">
        <v>0</v>
      </c>
      <c r="Z254" s="94">
        <v>0</v>
      </c>
      <c r="AA254" s="94">
        <v>0</v>
      </c>
      <c r="AB254" s="94">
        <v>0</v>
      </c>
      <c r="AC254" s="94">
        <v>6804.0509286297502</v>
      </c>
      <c r="AD254" s="94">
        <v>0</v>
      </c>
      <c r="AE254" s="94">
        <v>0</v>
      </c>
      <c r="AF254" s="94">
        <v>0</v>
      </c>
      <c r="AG254" s="94">
        <v>0</v>
      </c>
      <c r="AH254" s="94">
        <v>0</v>
      </c>
      <c r="AI254" s="94">
        <v>0</v>
      </c>
      <c r="AJ254" s="94">
        <v>130170.80837224401</v>
      </c>
      <c r="AK254" s="70">
        <v>9177.3517810263893</v>
      </c>
      <c r="AL254">
        <v>190.744012474941</v>
      </c>
      <c r="AM254">
        <v>87986.683412978906</v>
      </c>
      <c r="AN254">
        <v>9177.3517810263893</v>
      </c>
      <c r="AO254">
        <v>17195.339201450301</v>
      </c>
      <c r="AP254">
        <v>682.10272323868298</v>
      </c>
      <c r="AQ254">
        <v>37523.222275875101</v>
      </c>
      <c r="AR254">
        <v>9177.3517810263893</v>
      </c>
      <c r="AS254">
        <v>9177.3517810263893</v>
      </c>
      <c r="AT254">
        <v>0</v>
      </c>
    </row>
    <row r="255" spans="1:46" x14ac:dyDescent="0.25">
      <c r="A255" t="s">
        <v>3160</v>
      </c>
      <c r="B255">
        <v>2086</v>
      </c>
      <c r="C255" t="s">
        <v>67</v>
      </c>
      <c r="D255">
        <v>570</v>
      </c>
      <c r="E255" t="s">
        <v>499</v>
      </c>
      <c r="F255" t="s">
        <v>2892</v>
      </c>
      <c r="G255" t="s">
        <v>2893</v>
      </c>
      <c r="H255" t="s">
        <v>2894</v>
      </c>
      <c r="I255" t="s">
        <v>2895</v>
      </c>
      <c r="J255">
        <v>504.75144508663499</v>
      </c>
      <c r="K255">
        <v>1</v>
      </c>
      <c r="L255">
        <v>1</v>
      </c>
      <c r="M255">
        <v>2</v>
      </c>
      <c r="N255" s="94">
        <v>3482749.5237889402</v>
      </c>
      <c r="O255" s="94">
        <v>766022.83730699203</v>
      </c>
      <c r="P255" s="94">
        <v>1172375.3255382499</v>
      </c>
      <c r="Q255" s="94">
        <v>329322.27787272801</v>
      </c>
      <c r="R255" s="94">
        <v>1220716.21276477</v>
      </c>
      <c r="S255" s="94">
        <v>393040.57576005498</v>
      </c>
      <c r="T255" s="94">
        <v>3543080.67</v>
      </c>
      <c r="U255" s="94">
        <v>3428105.50727168</v>
      </c>
      <c r="V255" s="94">
        <v>6203201.62426465</v>
      </c>
      <c r="W255" s="94">
        <v>767984.55300703004</v>
      </c>
      <c r="X255" s="94">
        <v>0</v>
      </c>
      <c r="Y255" s="94">
        <v>0</v>
      </c>
      <c r="Z255" s="94">
        <v>0</v>
      </c>
      <c r="AA255" s="94">
        <v>0</v>
      </c>
      <c r="AB255" s="94">
        <v>0</v>
      </c>
      <c r="AC255" s="94">
        <v>266793.70062893501</v>
      </c>
      <c r="AD255" s="94">
        <v>126246.87513112</v>
      </c>
      <c r="AE255" s="94">
        <v>0</v>
      </c>
      <c r="AF255" s="94">
        <v>0</v>
      </c>
      <c r="AG255" s="94">
        <v>0</v>
      </c>
      <c r="AH255" s="94">
        <v>0</v>
      </c>
      <c r="AI255" s="94">
        <v>0</v>
      </c>
      <c r="AJ255" s="94">
        <v>7364226.7530317297</v>
      </c>
      <c r="AK255" s="70">
        <v>14589.8081614561</v>
      </c>
      <c r="AL255">
        <v>190.744012474941</v>
      </c>
      <c r="AM255">
        <v>87986.683412978906</v>
      </c>
      <c r="AN255">
        <v>7570.3519429763601</v>
      </c>
      <c r="AO255">
        <v>15396.355168079101</v>
      </c>
      <c r="AP255">
        <v>190.744012474941</v>
      </c>
      <c r="AQ255">
        <v>87986.683412978906</v>
      </c>
      <c r="AR255">
        <v>14589.8081614561</v>
      </c>
      <c r="AS255">
        <v>14589.8081614561</v>
      </c>
      <c r="AT255">
        <v>0</v>
      </c>
    </row>
    <row r="256" spans="1:46" x14ac:dyDescent="0.25">
      <c r="A256" t="s">
        <v>3161</v>
      </c>
      <c r="B256">
        <v>2086</v>
      </c>
      <c r="C256" t="s">
        <v>67</v>
      </c>
      <c r="D256">
        <v>572</v>
      </c>
      <c r="E256" t="s">
        <v>500</v>
      </c>
      <c r="F256" t="s">
        <v>2892</v>
      </c>
      <c r="G256" t="s">
        <v>2903</v>
      </c>
      <c r="H256" t="s">
        <v>2904</v>
      </c>
      <c r="I256" t="s">
        <v>2895</v>
      </c>
      <c r="J256">
        <v>353.47694388095402</v>
      </c>
      <c r="K256">
        <v>1</v>
      </c>
      <c r="L256">
        <v>1</v>
      </c>
      <c r="M256">
        <v>2</v>
      </c>
      <c r="N256" s="94">
        <v>2122966.32864777</v>
      </c>
      <c r="O256" s="94">
        <v>604733.30243360496</v>
      </c>
      <c r="P256" s="94">
        <v>821013.29513097403</v>
      </c>
      <c r="Q256" s="94">
        <v>230624.06946529099</v>
      </c>
      <c r="R256" s="94">
        <v>1381786.32200222</v>
      </c>
      <c r="S256" s="94">
        <v>275245.931226663</v>
      </c>
      <c r="T256" s="94">
        <v>2760424.38</v>
      </c>
      <c r="U256" s="94">
        <v>2400698.9376798598</v>
      </c>
      <c r="V256" s="94">
        <v>4105694.53471311</v>
      </c>
      <c r="W256" s="94">
        <v>1055428.78296675</v>
      </c>
      <c r="X256" s="94">
        <v>0</v>
      </c>
      <c r="Y256" s="94">
        <v>0</v>
      </c>
      <c r="Z256" s="94">
        <v>0</v>
      </c>
      <c r="AA256" s="94">
        <v>0</v>
      </c>
      <c r="AB256" s="94">
        <v>0</v>
      </c>
      <c r="AC256" s="94">
        <v>186835.36790829699</v>
      </c>
      <c r="AD256" s="94">
        <v>88410.563318366098</v>
      </c>
      <c r="AE256" s="94">
        <v>0</v>
      </c>
      <c r="AF256" s="94">
        <v>0</v>
      </c>
      <c r="AG256" s="94">
        <v>0</v>
      </c>
      <c r="AH256" s="94">
        <v>0</v>
      </c>
      <c r="AI256" s="94">
        <v>0</v>
      </c>
      <c r="AJ256" s="94">
        <v>5436369.2489065202</v>
      </c>
      <c r="AK256" s="70">
        <v>15379.699703235599</v>
      </c>
      <c r="AL256">
        <v>190.744012474941</v>
      </c>
      <c r="AM256">
        <v>87986.683412978906</v>
      </c>
      <c r="AN256">
        <v>7570.3519429763601</v>
      </c>
      <c r="AO256">
        <v>15396.355168079101</v>
      </c>
      <c r="AP256">
        <v>190.744012474941</v>
      </c>
      <c r="AQ256">
        <v>78964.723731455393</v>
      </c>
      <c r="AR256">
        <v>15379.699703235599</v>
      </c>
      <c r="AS256">
        <v>15379.699703235599</v>
      </c>
      <c r="AT256">
        <v>0</v>
      </c>
    </row>
    <row r="257" spans="1:46" x14ac:dyDescent="0.25">
      <c r="A257" t="s">
        <v>3162</v>
      </c>
      <c r="B257">
        <v>2086</v>
      </c>
      <c r="C257" t="s">
        <v>67</v>
      </c>
      <c r="D257">
        <v>571</v>
      </c>
      <c r="E257" t="s">
        <v>501</v>
      </c>
      <c r="F257" t="s">
        <v>2892</v>
      </c>
      <c r="G257" t="s">
        <v>2911</v>
      </c>
      <c r="H257" t="s">
        <v>2894</v>
      </c>
      <c r="I257" t="s">
        <v>2895</v>
      </c>
      <c r="J257">
        <v>268.51149425285598</v>
      </c>
      <c r="K257">
        <v>1</v>
      </c>
      <c r="L257">
        <v>1</v>
      </c>
      <c r="M257">
        <v>2</v>
      </c>
      <c r="N257" s="94">
        <v>1795347.52459911</v>
      </c>
      <c r="O257" s="94">
        <v>630574.88415557495</v>
      </c>
      <c r="P257" s="94">
        <v>623665.87267803296</v>
      </c>
      <c r="Q257" s="94">
        <v>175188.833599442</v>
      </c>
      <c r="R257" s="94">
        <v>700236.30356884899</v>
      </c>
      <c r="S257" s="94">
        <v>209084.91362758001</v>
      </c>
      <c r="T257" s="94">
        <v>2101371.8199999998</v>
      </c>
      <c r="U257" s="94">
        <v>1823641.5986010099</v>
      </c>
      <c r="V257" s="94">
        <v>3465615.76074671</v>
      </c>
      <c r="W257" s="94">
        <v>459397.65785430197</v>
      </c>
      <c r="X257" s="94">
        <v>0</v>
      </c>
      <c r="Y257" s="94">
        <v>0</v>
      </c>
      <c r="Z257" s="94">
        <v>0</v>
      </c>
      <c r="AA257" s="94">
        <v>0</v>
      </c>
      <c r="AB257" s="94">
        <v>0</v>
      </c>
      <c r="AC257" s="94">
        <v>141925.64659389699</v>
      </c>
      <c r="AD257" s="94">
        <v>67159.267033683194</v>
      </c>
      <c r="AE257" s="94">
        <v>0</v>
      </c>
      <c r="AF257" s="94">
        <v>0</v>
      </c>
      <c r="AG257" s="94">
        <v>0</v>
      </c>
      <c r="AH257" s="94">
        <v>0</v>
      </c>
      <c r="AI257" s="94">
        <v>0</v>
      </c>
      <c r="AJ257" s="94">
        <v>4134098.3322285898</v>
      </c>
      <c r="AK257" s="70">
        <v>15396.355168079101</v>
      </c>
      <c r="AL257">
        <v>190.744012474941</v>
      </c>
      <c r="AM257">
        <v>87986.683412978906</v>
      </c>
      <c r="AN257">
        <v>7570.3519429763601</v>
      </c>
      <c r="AO257">
        <v>15396.355168079101</v>
      </c>
      <c r="AP257">
        <v>4583.8562208211697</v>
      </c>
      <c r="AQ257">
        <v>22363.4717498301</v>
      </c>
      <c r="AR257">
        <v>15396.355168079101</v>
      </c>
      <c r="AS257">
        <v>15396.355168079101</v>
      </c>
      <c r="AT257">
        <v>0</v>
      </c>
    </row>
    <row r="258" spans="1:46" x14ac:dyDescent="0.25">
      <c r="A258" t="s">
        <v>3163</v>
      </c>
      <c r="B258">
        <v>2086</v>
      </c>
      <c r="C258" t="s">
        <v>67</v>
      </c>
      <c r="D258">
        <v>2086</v>
      </c>
      <c r="E258" t="s">
        <v>67</v>
      </c>
      <c r="F258" t="s">
        <v>1871</v>
      </c>
      <c r="G258" t="s">
        <v>1871</v>
      </c>
      <c r="H258" t="s">
        <v>2899</v>
      </c>
      <c r="I258" t="s">
        <v>2895</v>
      </c>
      <c r="J258">
        <v>19.544037971763998</v>
      </c>
      <c r="K258">
        <v>1</v>
      </c>
      <c r="L258">
        <v>1</v>
      </c>
      <c r="M258">
        <v>2</v>
      </c>
      <c r="N258" s="94">
        <v>26981.0529641834</v>
      </c>
      <c r="O258" s="94">
        <v>5925.5761038280498</v>
      </c>
      <c r="P258" s="94">
        <v>45394.516652737897</v>
      </c>
      <c r="Q258" s="94">
        <v>12751.399062537999</v>
      </c>
      <c r="R258" s="94">
        <v>41684.121664158403</v>
      </c>
      <c r="S258" s="94">
        <v>15218.5793857015</v>
      </c>
      <c r="T258" s="94">
        <v>0</v>
      </c>
      <c r="U258" s="94">
        <v>132736.66644744601</v>
      </c>
      <c r="V258" s="94">
        <v>108582.370275528</v>
      </c>
      <c r="W258" s="94">
        <v>24154.296171917798</v>
      </c>
      <c r="X258" s="94">
        <v>0</v>
      </c>
      <c r="Y258" s="94">
        <v>0</v>
      </c>
      <c r="Z258" s="94">
        <v>0</v>
      </c>
      <c r="AA258" s="94">
        <v>0</v>
      </c>
      <c r="AB258" s="94">
        <v>0</v>
      </c>
      <c r="AC258" s="94">
        <v>10330.2848688712</v>
      </c>
      <c r="AD258" s="94">
        <v>4888.2945168302904</v>
      </c>
      <c r="AE258" s="94">
        <v>0</v>
      </c>
      <c r="AF258" s="94">
        <v>0</v>
      </c>
      <c r="AG258" s="94">
        <v>0</v>
      </c>
      <c r="AH258" s="94">
        <v>0</v>
      </c>
      <c r="AI258" s="94">
        <v>0</v>
      </c>
      <c r="AJ258" s="94">
        <v>147955.245833147</v>
      </c>
      <c r="AK258" s="70">
        <v>7570.3519429763601</v>
      </c>
      <c r="AL258">
        <v>190.744012474941</v>
      </c>
      <c r="AM258">
        <v>87986.683412978906</v>
      </c>
      <c r="AN258">
        <v>7570.3519429763601</v>
      </c>
      <c r="AO258">
        <v>15396.355168079101</v>
      </c>
      <c r="AP258">
        <v>682.10272323868298</v>
      </c>
      <c r="AQ258">
        <v>37523.222275875101</v>
      </c>
      <c r="AR258">
        <v>7570.3519429763601</v>
      </c>
      <c r="AS258">
        <v>7570.3519429763601</v>
      </c>
      <c r="AT258">
        <v>0</v>
      </c>
    </row>
    <row r="259" spans="1:46" x14ac:dyDescent="0.25">
      <c r="A259" t="s">
        <v>3164</v>
      </c>
      <c r="B259">
        <v>1970</v>
      </c>
      <c r="C259" t="s">
        <v>69</v>
      </c>
      <c r="D259">
        <v>5302</v>
      </c>
      <c r="E259" t="s">
        <v>502</v>
      </c>
      <c r="F259" t="s">
        <v>2892</v>
      </c>
      <c r="G259" t="s">
        <v>2893</v>
      </c>
      <c r="H259" t="s">
        <v>2894</v>
      </c>
      <c r="I259" t="s">
        <v>2895</v>
      </c>
      <c r="J259">
        <v>414.86013854329201</v>
      </c>
      <c r="K259">
        <v>1</v>
      </c>
      <c r="L259">
        <v>1</v>
      </c>
      <c r="M259">
        <v>2</v>
      </c>
      <c r="N259" s="94">
        <v>745342.11647521798</v>
      </c>
      <c r="O259" s="94">
        <v>287182.84852529998</v>
      </c>
      <c r="P259" s="94">
        <v>626453.34952828602</v>
      </c>
      <c r="Q259" s="94">
        <v>232400.812929801</v>
      </c>
      <c r="R259" s="94">
        <v>1002733.12966835</v>
      </c>
      <c r="S259" s="94">
        <v>196062.50745095301</v>
      </c>
      <c r="T259" s="94">
        <v>0</v>
      </c>
      <c r="U259" s="94">
        <v>2894112.2571269502</v>
      </c>
      <c r="V259" s="94">
        <v>2272483.1640714901</v>
      </c>
      <c r="W259" s="94">
        <v>621629.093055462</v>
      </c>
      <c r="X259" s="94">
        <v>0</v>
      </c>
      <c r="Y259" s="94">
        <v>0</v>
      </c>
      <c r="Z259" s="94">
        <v>0</v>
      </c>
      <c r="AA259" s="94">
        <v>0</v>
      </c>
      <c r="AB259" s="94">
        <v>0</v>
      </c>
      <c r="AC259" s="94">
        <v>196062.50745095301</v>
      </c>
      <c r="AD259" s="94">
        <v>0</v>
      </c>
      <c r="AE259" s="94">
        <v>0</v>
      </c>
      <c r="AF259" s="94">
        <v>0</v>
      </c>
      <c r="AG259" s="94">
        <v>0</v>
      </c>
      <c r="AH259" s="94">
        <v>0</v>
      </c>
      <c r="AI259" s="94">
        <v>0</v>
      </c>
      <c r="AJ259" s="94">
        <v>3090174.7645779001</v>
      </c>
      <c r="AK259" s="70">
        <v>7448.71458469957</v>
      </c>
      <c r="AL259">
        <v>190.744012474941</v>
      </c>
      <c r="AM259">
        <v>87986.683412978906</v>
      </c>
      <c r="AN259">
        <v>7448.71458469955</v>
      </c>
      <c r="AO259">
        <v>32408.601212810801</v>
      </c>
      <c r="AP259">
        <v>190.744012474941</v>
      </c>
      <c r="AQ259">
        <v>87986.683412978906</v>
      </c>
      <c r="AR259">
        <v>7448.71458469955</v>
      </c>
      <c r="AS259">
        <v>32408.601212810801</v>
      </c>
      <c r="AT259">
        <v>0</v>
      </c>
    </row>
    <row r="260" spans="1:46" x14ac:dyDescent="0.25">
      <c r="A260" t="s">
        <v>3165</v>
      </c>
      <c r="B260">
        <v>1970</v>
      </c>
      <c r="C260" t="s">
        <v>69</v>
      </c>
      <c r="D260">
        <v>265</v>
      </c>
      <c r="E260" t="s">
        <v>503</v>
      </c>
      <c r="F260" t="s">
        <v>2892</v>
      </c>
      <c r="G260" t="s">
        <v>2893</v>
      </c>
      <c r="H260" t="s">
        <v>2894</v>
      </c>
      <c r="I260" t="s">
        <v>2895</v>
      </c>
      <c r="J260">
        <v>12.985185185183999</v>
      </c>
      <c r="K260">
        <v>1</v>
      </c>
      <c r="L260">
        <v>1</v>
      </c>
      <c r="M260">
        <v>2</v>
      </c>
      <c r="N260" s="94">
        <v>23329.3211604559</v>
      </c>
      <c r="O260" s="94">
        <v>8988.8666652906904</v>
      </c>
      <c r="P260" s="94">
        <v>19608.0847440943</v>
      </c>
      <c r="Q260" s="94">
        <v>7274.1806520074997</v>
      </c>
      <c r="R260" s="94">
        <v>31385.698866568298</v>
      </c>
      <c r="S260" s="94">
        <v>6136.7861854880803</v>
      </c>
      <c r="T260" s="94">
        <v>0</v>
      </c>
      <c r="U260" s="94">
        <v>90586.152088416697</v>
      </c>
      <c r="V260" s="94">
        <v>71129.067302767202</v>
      </c>
      <c r="W260" s="94">
        <v>19457.084785649498</v>
      </c>
      <c r="X260" s="94">
        <v>0</v>
      </c>
      <c r="Y260" s="94">
        <v>0</v>
      </c>
      <c r="Z260" s="94">
        <v>0</v>
      </c>
      <c r="AA260" s="94">
        <v>0</v>
      </c>
      <c r="AB260" s="94">
        <v>0</v>
      </c>
      <c r="AC260" s="94">
        <v>6136.7861854880803</v>
      </c>
      <c r="AD260" s="94">
        <v>0</v>
      </c>
      <c r="AE260" s="94">
        <v>0</v>
      </c>
      <c r="AF260" s="94">
        <v>0</v>
      </c>
      <c r="AG260" s="94">
        <v>0</v>
      </c>
      <c r="AH260" s="94">
        <v>0</v>
      </c>
      <c r="AI260" s="94">
        <v>0</v>
      </c>
      <c r="AJ260" s="94">
        <v>96722.938273904801</v>
      </c>
      <c r="AK260" s="70">
        <v>7448.71458469955</v>
      </c>
      <c r="AL260">
        <v>190.744012474941</v>
      </c>
      <c r="AM260">
        <v>87986.683412978906</v>
      </c>
      <c r="AN260">
        <v>7448.71458469955</v>
      </c>
      <c r="AO260">
        <v>32408.601212810801</v>
      </c>
      <c r="AP260">
        <v>190.744012474941</v>
      </c>
      <c r="AQ260">
        <v>87986.683412978906</v>
      </c>
      <c r="AR260">
        <v>7448.71458469955</v>
      </c>
      <c r="AS260">
        <v>32408.601212810801</v>
      </c>
      <c r="AT260">
        <v>0</v>
      </c>
    </row>
    <row r="261" spans="1:46" x14ac:dyDescent="0.25">
      <c r="A261" t="s">
        <v>3166</v>
      </c>
      <c r="B261">
        <v>1970</v>
      </c>
      <c r="C261" t="s">
        <v>69</v>
      </c>
      <c r="D261">
        <v>225</v>
      </c>
      <c r="E261" t="s">
        <v>504</v>
      </c>
      <c r="F261" t="s">
        <v>2892</v>
      </c>
      <c r="G261" t="s">
        <v>2903</v>
      </c>
      <c r="H261" t="s">
        <v>2894</v>
      </c>
      <c r="I261" t="s">
        <v>2895</v>
      </c>
      <c r="J261">
        <v>581.91308633123003</v>
      </c>
      <c r="K261">
        <v>1</v>
      </c>
      <c r="L261">
        <v>1</v>
      </c>
      <c r="M261">
        <v>2</v>
      </c>
      <c r="N261" s="94">
        <v>4665508.5608367203</v>
      </c>
      <c r="O261" s="94">
        <v>2105253.0877670599</v>
      </c>
      <c r="P261" s="94">
        <v>1488599.06568453</v>
      </c>
      <c r="Q261" s="94">
        <v>325982.32935255801</v>
      </c>
      <c r="R261" s="94">
        <v>3515309.0176296202</v>
      </c>
      <c r="S261" s="94">
        <v>275011.57191248902</v>
      </c>
      <c r="T261" s="94">
        <v>8041159.1399999997</v>
      </c>
      <c r="U261" s="94">
        <v>4059492.9212704799</v>
      </c>
      <c r="V261" s="94">
        <v>9156802.8595508002</v>
      </c>
      <c r="W261" s="94">
        <v>2943849.2017196901</v>
      </c>
      <c r="X261" s="94">
        <v>0</v>
      </c>
      <c r="Y261" s="94">
        <v>0</v>
      </c>
      <c r="Z261" s="94">
        <v>0</v>
      </c>
      <c r="AA261" s="94">
        <v>0</v>
      </c>
      <c r="AB261" s="94">
        <v>0</v>
      </c>
      <c r="AC261" s="94">
        <v>275011.57191248902</v>
      </c>
      <c r="AD261" s="94">
        <v>0</v>
      </c>
      <c r="AE261" s="94">
        <v>0</v>
      </c>
      <c r="AF261" s="94">
        <v>0</v>
      </c>
      <c r="AG261" s="94">
        <v>0</v>
      </c>
      <c r="AH261" s="94">
        <v>0</v>
      </c>
      <c r="AI261" s="94">
        <v>0</v>
      </c>
      <c r="AJ261" s="94">
        <v>12375663.633183001</v>
      </c>
      <c r="AK261" s="70">
        <v>21267.202824407101</v>
      </c>
      <c r="AL261">
        <v>190.744012474941</v>
      </c>
      <c r="AM261">
        <v>87986.683412978906</v>
      </c>
      <c r="AN261">
        <v>7448.71458469955</v>
      </c>
      <c r="AO261">
        <v>32408.601212810801</v>
      </c>
      <c r="AP261">
        <v>190.744012474941</v>
      </c>
      <c r="AQ261">
        <v>78964.723731455393</v>
      </c>
      <c r="AR261">
        <v>18592.5502569239</v>
      </c>
      <c r="AS261">
        <v>21267.202824407101</v>
      </c>
      <c r="AT261">
        <v>0</v>
      </c>
    </row>
    <row r="262" spans="1:46" x14ac:dyDescent="0.25">
      <c r="A262" t="s">
        <v>3167</v>
      </c>
      <c r="B262">
        <v>1970</v>
      </c>
      <c r="C262" t="s">
        <v>69</v>
      </c>
      <c r="D262">
        <v>224</v>
      </c>
      <c r="E262" t="s">
        <v>505</v>
      </c>
      <c r="F262" t="s">
        <v>2892</v>
      </c>
      <c r="G262" t="s">
        <v>2911</v>
      </c>
      <c r="H262" t="s">
        <v>2894</v>
      </c>
      <c r="I262" t="s">
        <v>2895</v>
      </c>
      <c r="J262">
        <v>578.23628215842098</v>
      </c>
      <c r="K262">
        <v>1</v>
      </c>
      <c r="L262">
        <v>1</v>
      </c>
      <c r="M262">
        <v>2</v>
      </c>
      <c r="N262" s="94">
        <v>4808580.8155384501</v>
      </c>
      <c r="O262" s="94">
        <v>1283440.13625958</v>
      </c>
      <c r="P262" s="94">
        <v>1291837.5425162101</v>
      </c>
      <c r="Q262" s="94">
        <v>323922.61765852798</v>
      </c>
      <c r="R262" s="94">
        <v>2059847.06859055</v>
      </c>
      <c r="S262" s="94">
        <v>273273.91775256401</v>
      </c>
      <c r="T262" s="94">
        <v>5733785.0700000003</v>
      </c>
      <c r="U262" s="94">
        <v>4033843.1105633201</v>
      </c>
      <c r="V262" s="94">
        <v>8238967.7958040601</v>
      </c>
      <c r="W262" s="94">
        <v>1528660.3847592601</v>
      </c>
      <c r="X262" s="94">
        <v>0</v>
      </c>
      <c r="Y262" s="94">
        <v>0</v>
      </c>
      <c r="Z262" s="94">
        <v>0</v>
      </c>
      <c r="AA262" s="94">
        <v>0</v>
      </c>
      <c r="AB262" s="94">
        <v>0</v>
      </c>
      <c r="AC262" s="94">
        <v>273273.91775256401</v>
      </c>
      <c r="AD262" s="94">
        <v>0</v>
      </c>
      <c r="AE262" s="94">
        <v>0</v>
      </c>
      <c r="AF262" s="94">
        <v>0</v>
      </c>
      <c r="AG262" s="94">
        <v>0</v>
      </c>
      <c r="AH262" s="94">
        <v>0</v>
      </c>
      <c r="AI262" s="94">
        <v>0</v>
      </c>
      <c r="AJ262" s="94">
        <v>10040902.0983159</v>
      </c>
      <c r="AK262" s="70">
        <v>17364.7043745431</v>
      </c>
      <c r="AL262">
        <v>190.744012474941</v>
      </c>
      <c r="AM262">
        <v>87986.683412978906</v>
      </c>
      <c r="AN262">
        <v>7448.71458469955</v>
      </c>
      <c r="AO262">
        <v>32408.601212810801</v>
      </c>
      <c r="AP262">
        <v>4583.8562208211697</v>
      </c>
      <c r="AQ262">
        <v>22363.4717498301</v>
      </c>
      <c r="AR262">
        <v>17364.7043745431</v>
      </c>
      <c r="AS262">
        <v>17364.7043745431</v>
      </c>
      <c r="AT262">
        <v>0</v>
      </c>
    </row>
    <row r="263" spans="1:46" x14ac:dyDescent="0.25">
      <c r="A263" t="s">
        <v>3168</v>
      </c>
      <c r="B263">
        <v>1970</v>
      </c>
      <c r="C263" t="s">
        <v>69</v>
      </c>
      <c r="D263">
        <v>1970</v>
      </c>
      <c r="E263" t="s">
        <v>69</v>
      </c>
      <c r="F263" t="s">
        <v>1871</v>
      </c>
      <c r="G263" t="s">
        <v>1871</v>
      </c>
      <c r="H263" t="s">
        <v>2899</v>
      </c>
      <c r="I263" t="s">
        <v>2895</v>
      </c>
      <c r="J263">
        <v>402.48702528891999</v>
      </c>
      <c r="K263">
        <v>1</v>
      </c>
      <c r="L263">
        <v>1</v>
      </c>
      <c r="M263">
        <v>2</v>
      </c>
      <c r="N263" s="94">
        <v>723112.45022484404</v>
      </c>
      <c r="O263" s="94">
        <v>278617.68263109401</v>
      </c>
      <c r="P263" s="94">
        <v>607769.514852072</v>
      </c>
      <c r="Q263" s="94">
        <v>225469.50931291099</v>
      </c>
      <c r="R263" s="94">
        <v>972826.83252236794</v>
      </c>
      <c r="S263" s="94">
        <v>190214.98587863499</v>
      </c>
      <c r="T263" s="94">
        <v>0</v>
      </c>
      <c r="U263" s="94">
        <v>2807795.9895432899</v>
      </c>
      <c r="V263" s="94">
        <v>2204706.8487657099</v>
      </c>
      <c r="W263" s="94">
        <v>603089.14077757997</v>
      </c>
      <c r="X263" s="94">
        <v>0</v>
      </c>
      <c r="Y263" s="94">
        <v>0</v>
      </c>
      <c r="Z263" s="94">
        <v>0</v>
      </c>
      <c r="AA263" s="94">
        <v>0</v>
      </c>
      <c r="AB263" s="94">
        <v>0</v>
      </c>
      <c r="AC263" s="94">
        <v>190214.98587863499</v>
      </c>
      <c r="AD263" s="94">
        <v>0</v>
      </c>
      <c r="AE263" s="94">
        <v>0</v>
      </c>
      <c r="AF263" s="94">
        <v>0</v>
      </c>
      <c r="AG263" s="94">
        <v>0</v>
      </c>
      <c r="AH263" s="94">
        <v>0</v>
      </c>
      <c r="AI263" s="94">
        <v>0</v>
      </c>
      <c r="AJ263" s="94">
        <v>2998010.97542192</v>
      </c>
      <c r="AK263" s="70">
        <v>7448.71458469957</v>
      </c>
      <c r="AL263">
        <v>190.744012474941</v>
      </c>
      <c r="AM263">
        <v>87986.683412978906</v>
      </c>
      <c r="AN263">
        <v>7448.71458469955</v>
      </c>
      <c r="AO263">
        <v>32408.601212810801</v>
      </c>
      <c r="AP263">
        <v>682.10272323868298</v>
      </c>
      <c r="AQ263">
        <v>37523.222275875101</v>
      </c>
      <c r="AR263">
        <v>7448.71458469957</v>
      </c>
      <c r="AS263">
        <v>7448.71458469957</v>
      </c>
      <c r="AT263">
        <v>0</v>
      </c>
    </row>
    <row r="264" spans="1:46" x14ac:dyDescent="0.25">
      <c r="A264" t="s">
        <v>3169</v>
      </c>
      <c r="B264">
        <v>1970</v>
      </c>
      <c r="C264" t="s">
        <v>69</v>
      </c>
      <c r="D264">
        <v>219</v>
      </c>
      <c r="E264" t="s">
        <v>506</v>
      </c>
      <c r="F264" t="s">
        <v>2892</v>
      </c>
      <c r="G264" t="s">
        <v>2893</v>
      </c>
      <c r="H264" t="s">
        <v>2894</v>
      </c>
      <c r="I264" t="s">
        <v>2895</v>
      </c>
      <c r="J264">
        <v>478.04806401635898</v>
      </c>
      <c r="K264">
        <v>1</v>
      </c>
      <c r="L264">
        <v>1</v>
      </c>
      <c r="M264">
        <v>2</v>
      </c>
      <c r="N264" s="94">
        <v>4060738.48226602</v>
      </c>
      <c r="O264" s="94">
        <v>1159734.7981408499</v>
      </c>
      <c r="P264" s="94">
        <v>1078874.3316502101</v>
      </c>
      <c r="Q264" s="94">
        <v>267798.10440941103</v>
      </c>
      <c r="R264" s="94">
        <v>1976960.85914447</v>
      </c>
      <c r="S264" s="94">
        <v>225925.06101508799</v>
      </c>
      <c r="T264" s="94">
        <v>5209188.05</v>
      </c>
      <c r="U264" s="94">
        <v>3334918.5256109601</v>
      </c>
      <c r="V264" s="94">
        <v>7006296.2396556502</v>
      </c>
      <c r="W264" s="94">
        <v>1537810.3359553199</v>
      </c>
      <c r="X264" s="94">
        <v>0</v>
      </c>
      <c r="Y264" s="94">
        <v>0</v>
      </c>
      <c r="Z264" s="94">
        <v>0</v>
      </c>
      <c r="AA264" s="94">
        <v>0</v>
      </c>
      <c r="AB264" s="94">
        <v>0</v>
      </c>
      <c r="AC264" s="94">
        <v>225925.06101508799</v>
      </c>
      <c r="AD264" s="94">
        <v>0</v>
      </c>
      <c r="AE264" s="94">
        <v>0</v>
      </c>
      <c r="AF264" s="94">
        <v>0</v>
      </c>
      <c r="AG264" s="94">
        <v>0</v>
      </c>
      <c r="AH264" s="94">
        <v>0</v>
      </c>
      <c r="AI264" s="94">
        <v>0</v>
      </c>
      <c r="AJ264" s="94">
        <v>8770031.6366260499</v>
      </c>
      <c r="AK264" s="70">
        <v>18345.501837082898</v>
      </c>
      <c r="AL264">
        <v>190.744012474941</v>
      </c>
      <c r="AM264">
        <v>87986.683412978906</v>
      </c>
      <c r="AN264">
        <v>7448.71458469955</v>
      </c>
      <c r="AO264">
        <v>32408.601212810801</v>
      </c>
      <c r="AP264">
        <v>190.744012474941</v>
      </c>
      <c r="AQ264">
        <v>87986.683412978906</v>
      </c>
      <c r="AR264">
        <v>7448.71458469955</v>
      </c>
      <c r="AS264">
        <v>32408.601212810801</v>
      </c>
      <c r="AT264">
        <v>0</v>
      </c>
    </row>
    <row r="265" spans="1:46" x14ac:dyDescent="0.25">
      <c r="A265" t="s">
        <v>3170</v>
      </c>
      <c r="B265">
        <v>1970</v>
      </c>
      <c r="C265" t="s">
        <v>69</v>
      </c>
      <c r="D265">
        <v>222</v>
      </c>
      <c r="E265" t="s">
        <v>507</v>
      </c>
      <c r="F265" t="s">
        <v>2892</v>
      </c>
      <c r="G265" t="s">
        <v>2893</v>
      </c>
      <c r="H265" t="s">
        <v>2894</v>
      </c>
      <c r="I265" t="s">
        <v>2895</v>
      </c>
      <c r="J265">
        <v>20.110188699121601</v>
      </c>
      <c r="K265">
        <v>1</v>
      </c>
      <c r="L265">
        <v>1</v>
      </c>
      <c r="M265">
        <v>2</v>
      </c>
      <c r="N265" s="94">
        <v>304308.00789646001</v>
      </c>
      <c r="O265" s="94">
        <v>85443.770235073898</v>
      </c>
      <c r="P265" s="94">
        <v>148985.339772584</v>
      </c>
      <c r="Q265" s="94">
        <v>11265.5417275281</v>
      </c>
      <c r="R265" s="94">
        <v>92236.370153551004</v>
      </c>
      <c r="S265" s="94">
        <v>9504.0560790107193</v>
      </c>
      <c r="T265" s="94">
        <v>501948.03</v>
      </c>
      <c r="U265" s="94">
        <v>140290.999785197</v>
      </c>
      <c r="V265" s="94">
        <v>568476.53402505699</v>
      </c>
      <c r="W265" s="94">
        <v>73762.4957601395</v>
      </c>
      <c r="X265" s="94">
        <v>0</v>
      </c>
      <c r="Y265" s="94">
        <v>0</v>
      </c>
      <c r="Z265" s="94">
        <v>0</v>
      </c>
      <c r="AA265" s="94">
        <v>0</v>
      </c>
      <c r="AB265" s="94">
        <v>0</v>
      </c>
      <c r="AC265" s="94">
        <v>9504.0560790107193</v>
      </c>
      <c r="AD265" s="94">
        <v>0</v>
      </c>
      <c r="AE265" s="94">
        <v>0</v>
      </c>
      <c r="AF265" s="94">
        <v>0</v>
      </c>
      <c r="AG265" s="94">
        <v>0</v>
      </c>
      <c r="AH265" s="94">
        <v>0</v>
      </c>
      <c r="AI265" s="94">
        <v>0</v>
      </c>
      <c r="AJ265" s="94">
        <v>651743.08586420806</v>
      </c>
      <c r="AK265" s="70">
        <v>32408.601212810801</v>
      </c>
      <c r="AL265">
        <v>190.744012474941</v>
      </c>
      <c r="AM265">
        <v>87986.683412978906</v>
      </c>
      <c r="AN265">
        <v>7448.71458469955</v>
      </c>
      <c r="AO265">
        <v>32408.601212810801</v>
      </c>
      <c r="AP265">
        <v>190.744012474941</v>
      </c>
      <c r="AQ265">
        <v>87986.683412978906</v>
      </c>
      <c r="AR265">
        <v>7448.71458469955</v>
      </c>
      <c r="AS265">
        <v>32408.601212810801</v>
      </c>
      <c r="AT265">
        <v>0</v>
      </c>
    </row>
    <row r="266" spans="1:46" x14ac:dyDescent="0.25">
      <c r="A266" t="s">
        <v>3171</v>
      </c>
      <c r="B266">
        <v>1970</v>
      </c>
      <c r="C266" t="s">
        <v>69</v>
      </c>
      <c r="D266">
        <v>4392</v>
      </c>
      <c r="E266" t="s">
        <v>508</v>
      </c>
      <c r="F266" t="s">
        <v>2945</v>
      </c>
      <c r="G266" t="s">
        <v>2903</v>
      </c>
      <c r="H266" t="s">
        <v>2904</v>
      </c>
      <c r="I266" t="s">
        <v>2895</v>
      </c>
      <c r="J266">
        <v>85.451225952071894</v>
      </c>
      <c r="K266">
        <v>1</v>
      </c>
      <c r="L266">
        <v>2</v>
      </c>
      <c r="M266">
        <v>2</v>
      </c>
      <c r="N266" s="94">
        <v>497356.33710310998</v>
      </c>
      <c r="O266" s="94">
        <v>299836.980292811</v>
      </c>
      <c r="P266" s="94">
        <v>173844.33614600301</v>
      </c>
      <c r="Q266" s="94">
        <v>47868.986513962802</v>
      </c>
      <c r="R266" s="94">
        <v>529465.40474842803</v>
      </c>
      <c r="S266" s="94">
        <v>40384.168225342401</v>
      </c>
      <c r="T266" s="94">
        <v>952254.42</v>
      </c>
      <c r="U266" s="94">
        <v>596117.62480431399</v>
      </c>
      <c r="V266" s="94">
        <v>1236927.66964043</v>
      </c>
      <c r="W266" s="94">
        <v>311444.37516388303</v>
      </c>
      <c r="X266" s="94">
        <v>0</v>
      </c>
      <c r="Y266" s="94">
        <v>0</v>
      </c>
      <c r="Z266" s="94">
        <v>0</v>
      </c>
      <c r="AA266" s="94">
        <v>0</v>
      </c>
      <c r="AB266" s="94">
        <v>0</v>
      </c>
      <c r="AC266" s="94">
        <v>40384.168225342401</v>
      </c>
      <c r="AD266" s="94">
        <v>0</v>
      </c>
      <c r="AE266" s="94">
        <v>0</v>
      </c>
      <c r="AF266" s="94">
        <v>0</v>
      </c>
      <c r="AG266" s="94">
        <v>0</v>
      </c>
      <c r="AH266" s="94">
        <v>0</v>
      </c>
      <c r="AI266" s="94">
        <v>0</v>
      </c>
      <c r="AJ266" s="94">
        <v>1588756.2130296601</v>
      </c>
      <c r="AK266" s="70">
        <v>18592.5502569239</v>
      </c>
      <c r="AL266">
        <v>190.744012474941</v>
      </c>
      <c r="AM266">
        <v>87986.683412978906</v>
      </c>
      <c r="AN266">
        <v>7448.71458469955</v>
      </c>
      <c r="AO266">
        <v>32408.601212810801</v>
      </c>
      <c r="AP266">
        <v>190.744012474941</v>
      </c>
      <c r="AQ266">
        <v>78964.723731455393</v>
      </c>
      <c r="AR266">
        <v>18592.5502569239</v>
      </c>
      <c r="AS266">
        <v>21267.202824407101</v>
      </c>
      <c r="AT266">
        <v>0</v>
      </c>
    </row>
    <row r="267" spans="1:46" x14ac:dyDescent="0.25">
      <c r="A267" t="s">
        <v>3172</v>
      </c>
      <c r="B267">
        <v>1970</v>
      </c>
      <c r="C267" t="s">
        <v>69</v>
      </c>
      <c r="D267">
        <v>223</v>
      </c>
      <c r="E267" t="s">
        <v>509</v>
      </c>
      <c r="F267" t="s">
        <v>2906</v>
      </c>
      <c r="G267" t="s">
        <v>2893</v>
      </c>
      <c r="H267" t="s">
        <v>2894</v>
      </c>
      <c r="I267" t="s">
        <v>2895</v>
      </c>
      <c r="J267">
        <v>211.22162196450401</v>
      </c>
      <c r="K267">
        <v>1</v>
      </c>
      <c r="L267">
        <v>1</v>
      </c>
      <c r="M267">
        <v>2</v>
      </c>
      <c r="N267" s="94">
        <v>430375.25194168498</v>
      </c>
      <c r="O267" s="94">
        <v>146607.059303963</v>
      </c>
      <c r="P267" s="94">
        <v>330536.232219528</v>
      </c>
      <c r="Q267" s="94">
        <v>118324.399218652</v>
      </c>
      <c r="R267" s="94">
        <v>618122.56552008004</v>
      </c>
      <c r="S267" s="94">
        <v>99823.137926991796</v>
      </c>
      <c r="T267" s="94">
        <v>170459.07</v>
      </c>
      <c r="U267" s="94">
        <v>1473506.4382039099</v>
      </c>
      <c r="V267" s="94">
        <v>1219878.0047971599</v>
      </c>
      <c r="W267" s="94">
        <v>424087.503406748</v>
      </c>
      <c r="X267" s="94">
        <v>0</v>
      </c>
      <c r="Y267" s="94">
        <v>0</v>
      </c>
      <c r="Z267" s="94">
        <v>0</v>
      </c>
      <c r="AA267" s="94">
        <v>0</v>
      </c>
      <c r="AB267" s="94">
        <v>0</v>
      </c>
      <c r="AC267" s="94">
        <v>99823.137926991796</v>
      </c>
      <c r="AD267" s="94">
        <v>0</v>
      </c>
      <c r="AE267" s="94">
        <v>0</v>
      </c>
      <c r="AF267" s="94">
        <v>0</v>
      </c>
      <c r="AG267" s="94">
        <v>0</v>
      </c>
      <c r="AH267" s="94">
        <v>0</v>
      </c>
      <c r="AI267" s="94">
        <v>0</v>
      </c>
      <c r="AJ267" s="94">
        <v>1743788.6461308999</v>
      </c>
      <c r="AK267" s="70">
        <v>8255.72983443876</v>
      </c>
      <c r="AL267">
        <v>190.744012474941</v>
      </c>
      <c r="AM267">
        <v>87986.683412978906</v>
      </c>
      <c r="AN267">
        <v>7448.71458469955</v>
      </c>
      <c r="AO267">
        <v>32408.601212810801</v>
      </c>
      <c r="AP267">
        <v>190.744012474941</v>
      </c>
      <c r="AQ267">
        <v>87986.683412978906</v>
      </c>
      <c r="AR267">
        <v>7448.71458469955</v>
      </c>
      <c r="AS267">
        <v>32408.601212810801</v>
      </c>
      <c r="AT267">
        <v>0</v>
      </c>
    </row>
    <row r="268" spans="1:46" x14ac:dyDescent="0.25">
      <c r="A268" t="s">
        <v>4671</v>
      </c>
      <c r="B268">
        <v>1970</v>
      </c>
      <c r="C268" t="s">
        <v>69</v>
      </c>
      <c r="D268">
        <v>5489</v>
      </c>
      <c r="E268" t="s">
        <v>511</v>
      </c>
      <c r="F268" t="s">
        <v>2892</v>
      </c>
      <c r="G268" t="s">
        <v>2893</v>
      </c>
      <c r="H268" t="s">
        <v>2894</v>
      </c>
      <c r="I268" t="s">
        <v>2895</v>
      </c>
      <c r="J268">
        <v>196.65322545522301</v>
      </c>
      <c r="K268">
        <v>1</v>
      </c>
      <c r="L268">
        <v>1</v>
      </c>
      <c r="M268">
        <v>2</v>
      </c>
      <c r="N268" s="94">
        <v>751411.60655701999</v>
      </c>
      <c r="O268" s="94">
        <v>557162.850178967</v>
      </c>
      <c r="P268" s="94">
        <v>425566.13288647501</v>
      </c>
      <c r="Q268" s="94">
        <v>110163.31822463599</v>
      </c>
      <c r="R268" s="94">
        <v>1592203.2831560001</v>
      </c>
      <c r="S268" s="94">
        <v>92938.127573433303</v>
      </c>
      <c r="T268" s="94">
        <v>2064631.57</v>
      </c>
      <c r="U268" s="94">
        <v>1371875.6210031</v>
      </c>
      <c r="V268" s="94">
        <v>2024955.96638684</v>
      </c>
      <c r="W268" s="94">
        <v>1411551.22461626</v>
      </c>
      <c r="X268" s="94">
        <v>0</v>
      </c>
      <c r="Y268" s="94">
        <v>0</v>
      </c>
      <c r="Z268" s="94">
        <v>0</v>
      </c>
      <c r="AA268" s="94">
        <v>0</v>
      </c>
      <c r="AB268" s="94">
        <v>0</v>
      </c>
      <c r="AC268" s="94">
        <v>92938.127573433303</v>
      </c>
      <c r="AD268" s="94">
        <v>0</v>
      </c>
      <c r="AE268" s="94">
        <v>0</v>
      </c>
      <c r="AF268" s="94">
        <v>0</v>
      </c>
      <c r="AG268" s="94">
        <v>0</v>
      </c>
      <c r="AH268" s="94">
        <v>0</v>
      </c>
      <c r="AI268" s="94">
        <v>0</v>
      </c>
      <c r="AJ268" s="94">
        <v>3529445.3185765399</v>
      </c>
      <c r="AK268" s="70">
        <v>17947.558756823801</v>
      </c>
      <c r="AL268">
        <v>190.744012474941</v>
      </c>
      <c r="AM268">
        <v>87986.683412978906</v>
      </c>
      <c r="AN268">
        <v>7448.71458469955</v>
      </c>
      <c r="AO268">
        <v>32408.601212810801</v>
      </c>
      <c r="AP268">
        <v>190.744012474941</v>
      </c>
      <c r="AQ268">
        <v>87986.683412978906</v>
      </c>
      <c r="AR268">
        <v>7448.71458469955</v>
      </c>
      <c r="AS268">
        <v>32408.601212810801</v>
      </c>
      <c r="AT268">
        <v>0</v>
      </c>
    </row>
    <row r="269" spans="1:46" x14ac:dyDescent="0.25">
      <c r="A269" t="s">
        <v>3173</v>
      </c>
      <c r="B269">
        <v>2089</v>
      </c>
      <c r="C269" t="s">
        <v>70</v>
      </c>
      <c r="D269">
        <v>589</v>
      </c>
      <c r="E269" t="s">
        <v>512</v>
      </c>
      <c r="F269" t="s">
        <v>2892</v>
      </c>
      <c r="G269" t="s">
        <v>2893</v>
      </c>
      <c r="H269" t="s">
        <v>2894</v>
      </c>
      <c r="I269" t="s">
        <v>2895</v>
      </c>
      <c r="J269">
        <v>132.876543209766</v>
      </c>
      <c r="K269">
        <v>1</v>
      </c>
      <c r="L269">
        <v>1</v>
      </c>
      <c r="M269">
        <v>1</v>
      </c>
      <c r="N269" s="94">
        <v>906019.627480492</v>
      </c>
      <c r="O269" s="94">
        <v>75995.041064076198</v>
      </c>
      <c r="P269" s="94">
        <v>409090.54040501302</v>
      </c>
      <c r="Q269" s="94">
        <v>196874.09107896499</v>
      </c>
      <c r="R269" s="94">
        <v>465812.96892670798</v>
      </c>
      <c r="S269" s="94">
        <v>130425.975939713</v>
      </c>
      <c r="T269" s="94">
        <v>1210945.79</v>
      </c>
      <c r="U269" s="94">
        <v>842846.47895525501</v>
      </c>
      <c r="V269" s="94">
        <v>1765661.6775043199</v>
      </c>
      <c r="W269" s="94">
        <v>288130.59145093098</v>
      </c>
      <c r="X269" s="94">
        <v>0</v>
      </c>
      <c r="Y269" s="94">
        <v>0</v>
      </c>
      <c r="Z269" s="94">
        <v>0</v>
      </c>
      <c r="AA269" s="94">
        <v>0</v>
      </c>
      <c r="AB269" s="94">
        <v>0</v>
      </c>
      <c r="AC269" s="94">
        <v>96790.981380788304</v>
      </c>
      <c r="AD269" s="94">
        <v>33634.994558924504</v>
      </c>
      <c r="AE269" s="94">
        <v>0</v>
      </c>
      <c r="AF269" s="94">
        <v>0</v>
      </c>
      <c r="AG269" s="94">
        <v>0</v>
      </c>
      <c r="AH269" s="94">
        <v>0</v>
      </c>
      <c r="AI269" s="94">
        <v>0</v>
      </c>
      <c r="AJ269" s="94">
        <v>2184218.2448949702</v>
      </c>
      <c r="AK269" s="70">
        <v>16437.952042798501</v>
      </c>
      <c r="AL269">
        <v>190.744012474941</v>
      </c>
      <c r="AM269">
        <v>87986.683412978906</v>
      </c>
      <c r="AN269">
        <v>7324.6370757742397</v>
      </c>
      <c r="AO269">
        <v>23580.091764280201</v>
      </c>
      <c r="AP269">
        <v>190.744012474941</v>
      </c>
      <c r="AQ269">
        <v>87986.683412978906</v>
      </c>
      <c r="AR269">
        <v>16437.952042798501</v>
      </c>
      <c r="AS269">
        <v>16437.952042798501</v>
      </c>
      <c r="AT269">
        <v>0</v>
      </c>
    </row>
    <row r="270" spans="1:46" x14ac:dyDescent="0.25">
      <c r="A270" t="s">
        <v>3174</v>
      </c>
      <c r="B270">
        <v>2089</v>
      </c>
      <c r="C270" t="s">
        <v>70</v>
      </c>
      <c r="D270">
        <v>592</v>
      </c>
      <c r="E270" t="s">
        <v>513</v>
      </c>
      <c r="F270" t="s">
        <v>2892</v>
      </c>
      <c r="G270" t="s">
        <v>2903</v>
      </c>
      <c r="H270" t="s">
        <v>2904</v>
      </c>
      <c r="I270" t="s">
        <v>2895</v>
      </c>
      <c r="J270">
        <v>113.69444444435101</v>
      </c>
      <c r="K270">
        <v>1</v>
      </c>
      <c r="L270">
        <v>1</v>
      </c>
      <c r="M270">
        <v>1</v>
      </c>
      <c r="N270" s="94">
        <v>1091028.5051539701</v>
      </c>
      <c r="O270" s="94">
        <v>315561.51989657601</v>
      </c>
      <c r="P270" s="94">
        <v>450549.53506409901</v>
      </c>
      <c r="Q270" s="94">
        <v>168453.286562202</v>
      </c>
      <c r="R270" s="94">
        <v>543734.94458848005</v>
      </c>
      <c r="S270" s="94">
        <v>111597.641821315</v>
      </c>
      <c r="T270" s="94">
        <v>1848154.89</v>
      </c>
      <c r="U270" s="94">
        <v>721172.90126533096</v>
      </c>
      <c r="V270" s="94">
        <v>2177624.9413315798</v>
      </c>
      <c r="W270" s="94">
        <v>391702.84993375401</v>
      </c>
      <c r="X270" s="94">
        <v>0</v>
      </c>
      <c r="Y270" s="94">
        <v>0</v>
      </c>
      <c r="Z270" s="94">
        <v>0</v>
      </c>
      <c r="AA270" s="94">
        <v>0</v>
      </c>
      <c r="AB270" s="94">
        <v>0</v>
      </c>
      <c r="AC270" s="94">
        <v>82818.205452107504</v>
      </c>
      <c r="AD270" s="94">
        <v>28779.4363692074</v>
      </c>
      <c r="AE270" s="94">
        <v>0</v>
      </c>
      <c r="AF270" s="94">
        <v>0</v>
      </c>
      <c r="AG270" s="94">
        <v>0</v>
      </c>
      <c r="AH270" s="94">
        <v>0</v>
      </c>
      <c r="AI270" s="94">
        <v>0</v>
      </c>
      <c r="AJ270" s="94">
        <v>2680925.43308665</v>
      </c>
      <c r="AK270" s="70">
        <v>23580.091764280201</v>
      </c>
      <c r="AL270">
        <v>190.744012474941</v>
      </c>
      <c r="AM270">
        <v>87986.683412978906</v>
      </c>
      <c r="AN270">
        <v>7324.6370757742397</v>
      </c>
      <c r="AO270">
        <v>23580.091764280201</v>
      </c>
      <c r="AP270">
        <v>190.744012474941</v>
      </c>
      <c r="AQ270">
        <v>78964.723731455393</v>
      </c>
      <c r="AR270">
        <v>23580.091764280201</v>
      </c>
      <c r="AS270">
        <v>23580.091764280201</v>
      </c>
      <c r="AT270">
        <v>0</v>
      </c>
    </row>
    <row r="271" spans="1:46" x14ac:dyDescent="0.25">
      <c r="A271" t="s">
        <v>3175</v>
      </c>
      <c r="B271">
        <v>2089</v>
      </c>
      <c r="C271" t="s">
        <v>70</v>
      </c>
      <c r="D271">
        <v>2089</v>
      </c>
      <c r="E271" t="s">
        <v>70</v>
      </c>
      <c r="F271" t="s">
        <v>1871</v>
      </c>
      <c r="G271" t="s">
        <v>1871</v>
      </c>
      <c r="H271" t="s">
        <v>2899</v>
      </c>
      <c r="I271" t="s">
        <v>2895</v>
      </c>
      <c r="J271">
        <v>1.546911048448</v>
      </c>
      <c r="K271">
        <v>0</v>
      </c>
      <c r="L271">
        <v>0</v>
      </c>
      <c r="M271">
        <v>1</v>
      </c>
      <c r="N271" s="94">
        <v>11.527365534181399</v>
      </c>
      <c r="O271" s="94">
        <v>34.959039348223499</v>
      </c>
      <c r="P271" s="94">
        <v>3785.4445308874001</v>
      </c>
      <c r="Q271" s="94">
        <v>2291.9523588330799</v>
      </c>
      <c r="R271" s="94">
        <v>3688.2964848117399</v>
      </c>
      <c r="S271" s="94">
        <v>1518.38223897238</v>
      </c>
      <c r="T271" s="94">
        <v>0</v>
      </c>
      <c r="U271" s="94">
        <v>9812.1797794146296</v>
      </c>
      <c r="V271" s="94">
        <v>8192.4111640996307</v>
      </c>
      <c r="W271" s="94">
        <v>1619.768615315</v>
      </c>
      <c r="X271" s="94">
        <v>0</v>
      </c>
      <c r="Y271" s="94">
        <v>0</v>
      </c>
      <c r="Z271" s="94">
        <v>0</v>
      </c>
      <c r="AA271" s="94">
        <v>0</v>
      </c>
      <c r="AB271" s="94">
        <v>0</v>
      </c>
      <c r="AC271" s="94">
        <v>1126.81316710429</v>
      </c>
      <c r="AD271" s="94">
        <v>391.569071868094</v>
      </c>
      <c r="AE271" s="94">
        <v>0</v>
      </c>
      <c r="AF271" s="94">
        <v>0</v>
      </c>
      <c r="AG271" s="94">
        <v>0</v>
      </c>
      <c r="AH271" s="94">
        <v>0</v>
      </c>
      <c r="AI271" s="94">
        <v>0</v>
      </c>
      <c r="AJ271" s="94">
        <v>11330.562018387</v>
      </c>
      <c r="AK271" s="70">
        <v>7324.6370757742397</v>
      </c>
      <c r="AL271">
        <v>190.744012474941</v>
      </c>
      <c r="AM271">
        <v>87986.683412978906</v>
      </c>
      <c r="AN271">
        <v>7324.6370757742397</v>
      </c>
      <c r="AO271">
        <v>23580.091764280201</v>
      </c>
      <c r="AP271">
        <v>682.10272323868298</v>
      </c>
      <c r="AQ271">
        <v>37523.222275875101</v>
      </c>
      <c r="AR271">
        <v>7324.6370757742397</v>
      </c>
      <c r="AS271">
        <v>7324.6370757742397</v>
      </c>
      <c r="AT271">
        <v>0</v>
      </c>
    </row>
    <row r="272" spans="1:46" x14ac:dyDescent="0.25">
      <c r="A272" t="s">
        <v>3176</v>
      </c>
      <c r="B272">
        <v>2050</v>
      </c>
      <c r="C272" t="s">
        <v>71</v>
      </c>
      <c r="D272">
        <v>425</v>
      </c>
      <c r="E272" t="s">
        <v>514</v>
      </c>
      <c r="F272" t="s">
        <v>2892</v>
      </c>
      <c r="G272" t="s">
        <v>2893</v>
      </c>
      <c r="H272" t="s">
        <v>2894</v>
      </c>
      <c r="I272" t="s">
        <v>2895</v>
      </c>
      <c r="J272">
        <v>279.646341463385</v>
      </c>
      <c r="K272">
        <v>2</v>
      </c>
      <c r="L272">
        <v>1</v>
      </c>
      <c r="M272">
        <v>2</v>
      </c>
      <c r="N272" s="94">
        <v>1905666.15365737</v>
      </c>
      <c r="O272" s="94">
        <v>324423.22911262099</v>
      </c>
      <c r="P272" s="94">
        <v>588518.07212428504</v>
      </c>
      <c r="Q272" s="94">
        <v>300225.95259215002</v>
      </c>
      <c r="R272" s="94">
        <v>908575.34956024506</v>
      </c>
      <c r="S272" s="94">
        <v>164050.30696164601</v>
      </c>
      <c r="T272" s="94">
        <v>2080918.08</v>
      </c>
      <c r="U272" s="94">
        <v>1946490.6770466701</v>
      </c>
      <c r="V272" s="94">
        <v>3206325.5934660202</v>
      </c>
      <c r="W272" s="94">
        <v>821083.16358065198</v>
      </c>
      <c r="X272" s="94">
        <v>0</v>
      </c>
      <c r="Y272" s="94">
        <v>0</v>
      </c>
      <c r="Z272" s="94">
        <v>0</v>
      </c>
      <c r="AA272" s="94">
        <v>0</v>
      </c>
      <c r="AB272" s="94">
        <v>0</v>
      </c>
      <c r="AC272" s="94">
        <v>150924.82746883901</v>
      </c>
      <c r="AD272" s="94">
        <v>13125.4794928069</v>
      </c>
      <c r="AE272" s="94">
        <v>0</v>
      </c>
      <c r="AF272" s="94">
        <v>0</v>
      </c>
      <c r="AG272" s="94">
        <v>0</v>
      </c>
      <c r="AH272" s="94">
        <v>0</v>
      </c>
      <c r="AI272" s="94">
        <v>0</v>
      </c>
      <c r="AJ272" s="94">
        <v>4191459.0640083202</v>
      </c>
      <c r="AK272" s="70">
        <v>14988.428034046399</v>
      </c>
      <c r="AL272">
        <v>190.744012474941</v>
      </c>
      <c r="AM272">
        <v>87986.683412978906</v>
      </c>
      <c r="AN272">
        <v>14988.428034046399</v>
      </c>
      <c r="AO272">
        <v>20557.653252780099</v>
      </c>
      <c r="AP272">
        <v>190.744012474941</v>
      </c>
      <c r="AQ272">
        <v>87986.683412978906</v>
      </c>
      <c r="AR272">
        <v>14988.428034046399</v>
      </c>
      <c r="AS272">
        <v>14988.428034046399</v>
      </c>
      <c r="AT272">
        <v>0</v>
      </c>
    </row>
    <row r="273" spans="1:46" x14ac:dyDescent="0.25">
      <c r="A273" t="s">
        <v>3177</v>
      </c>
      <c r="B273">
        <v>2050</v>
      </c>
      <c r="C273" t="s">
        <v>71</v>
      </c>
      <c r="D273">
        <v>426</v>
      </c>
      <c r="E273" t="s">
        <v>515</v>
      </c>
      <c r="F273" t="s">
        <v>2892</v>
      </c>
      <c r="G273" t="s">
        <v>2903</v>
      </c>
      <c r="H273" t="s">
        <v>2894</v>
      </c>
      <c r="I273" t="s">
        <v>2895</v>
      </c>
      <c r="J273">
        <v>198.40735560731301</v>
      </c>
      <c r="K273">
        <v>1</v>
      </c>
      <c r="L273">
        <v>1</v>
      </c>
      <c r="M273">
        <v>2</v>
      </c>
      <c r="N273" s="94">
        <v>1826694.79095912</v>
      </c>
      <c r="O273" s="94">
        <v>601712.00961662596</v>
      </c>
      <c r="P273" s="94">
        <v>417549.94471322902</v>
      </c>
      <c r="Q273" s="94">
        <v>213008.462856269</v>
      </c>
      <c r="R273" s="94">
        <v>903431.72960134898</v>
      </c>
      <c r="S273" s="94">
        <v>116392.681629592</v>
      </c>
      <c r="T273" s="94">
        <v>2581373.7999999998</v>
      </c>
      <c r="U273" s="94">
        <v>1381023.13774659</v>
      </c>
      <c r="V273" s="94">
        <v>3121040.3748206701</v>
      </c>
      <c r="W273" s="94">
        <v>841356.56292591698</v>
      </c>
      <c r="X273" s="94">
        <v>0</v>
      </c>
      <c r="Y273" s="94">
        <v>0</v>
      </c>
      <c r="Z273" s="94">
        <v>0</v>
      </c>
      <c r="AA273" s="94">
        <v>0</v>
      </c>
      <c r="AB273" s="94">
        <v>0</v>
      </c>
      <c r="AC273" s="94">
        <v>107080.23483118899</v>
      </c>
      <c r="AD273" s="94">
        <v>9312.4467984030598</v>
      </c>
      <c r="AE273" s="94">
        <v>0</v>
      </c>
      <c r="AF273" s="94">
        <v>0</v>
      </c>
      <c r="AG273" s="94">
        <v>0</v>
      </c>
      <c r="AH273" s="94">
        <v>0</v>
      </c>
      <c r="AI273" s="94">
        <v>0</v>
      </c>
      <c r="AJ273" s="94">
        <v>4078789.6193761802</v>
      </c>
      <c r="AK273" s="70">
        <v>20557.653252780099</v>
      </c>
      <c r="AL273">
        <v>190.744012474941</v>
      </c>
      <c r="AM273">
        <v>87986.683412978906</v>
      </c>
      <c r="AN273">
        <v>14988.428034046399</v>
      </c>
      <c r="AO273">
        <v>20557.653252780099</v>
      </c>
      <c r="AP273">
        <v>190.744012474941</v>
      </c>
      <c r="AQ273">
        <v>78964.723731455393</v>
      </c>
      <c r="AR273">
        <v>20557.653252780099</v>
      </c>
      <c r="AS273">
        <v>20557.653252780099</v>
      </c>
      <c r="AT273">
        <v>0</v>
      </c>
    </row>
    <row r="274" spans="1:46" x14ac:dyDescent="0.25">
      <c r="A274" t="s">
        <v>3178</v>
      </c>
      <c r="B274">
        <v>2050</v>
      </c>
      <c r="C274" t="s">
        <v>71</v>
      </c>
      <c r="D274">
        <v>1295</v>
      </c>
      <c r="E274" t="s">
        <v>516</v>
      </c>
      <c r="F274" t="s">
        <v>2892</v>
      </c>
      <c r="G274" t="s">
        <v>2911</v>
      </c>
      <c r="H274" t="s">
        <v>2894</v>
      </c>
      <c r="I274" t="s">
        <v>2895</v>
      </c>
      <c r="J274">
        <v>164.680722891556</v>
      </c>
      <c r="K274">
        <v>1</v>
      </c>
      <c r="L274">
        <v>1</v>
      </c>
      <c r="M274">
        <v>2</v>
      </c>
      <c r="N274" s="94">
        <v>989403.23538351501</v>
      </c>
      <c r="O274" s="94">
        <v>359711.13127075299</v>
      </c>
      <c r="P274" s="94">
        <v>346571.96316248598</v>
      </c>
      <c r="Q274" s="94">
        <v>176799.83455158101</v>
      </c>
      <c r="R274" s="94">
        <v>653365.50083840697</v>
      </c>
      <c r="S274" s="94">
        <v>96607.461408761999</v>
      </c>
      <c r="T274" s="94">
        <v>1379584.24</v>
      </c>
      <c r="U274" s="94">
        <v>1146267.4252067399</v>
      </c>
      <c r="V274" s="94">
        <v>1924009.37171331</v>
      </c>
      <c r="W274" s="94">
        <v>601842.29349343199</v>
      </c>
      <c r="X274" s="94">
        <v>0</v>
      </c>
      <c r="Y274" s="94">
        <v>0</v>
      </c>
      <c r="Z274" s="94">
        <v>0</v>
      </c>
      <c r="AA274" s="94">
        <v>0</v>
      </c>
      <c r="AB274" s="94">
        <v>0</v>
      </c>
      <c r="AC274" s="94">
        <v>88878.007699972004</v>
      </c>
      <c r="AD274" s="94">
        <v>7729.4537087900599</v>
      </c>
      <c r="AE274" s="94">
        <v>0</v>
      </c>
      <c r="AF274" s="94">
        <v>0</v>
      </c>
      <c r="AG274" s="94">
        <v>0</v>
      </c>
      <c r="AH274" s="94">
        <v>0</v>
      </c>
      <c r="AI274" s="94">
        <v>0</v>
      </c>
      <c r="AJ274" s="94">
        <v>2622459.1266155001</v>
      </c>
      <c r="AK274" s="70">
        <v>15924.505798668501</v>
      </c>
      <c r="AL274">
        <v>190.744012474941</v>
      </c>
      <c r="AM274">
        <v>87986.683412978906</v>
      </c>
      <c r="AN274">
        <v>14988.428034046399</v>
      </c>
      <c r="AO274">
        <v>20557.653252780099</v>
      </c>
      <c r="AP274">
        <v>4583.8562208211697</v>
      </c>
      <c r="AQ274">
        <v>22363.4717498301</v>
      </c>
      <c r="AR274">
        <v>15924.505798668501</v>
      </c>
      <c r="AS274">
        <v>15924.505798668501</v>
      </c>
      <c r="AT274">
        <v>0</v>
      </c>
    </row>
    <row r="275" spans="1:46" x14ac:dyDescent="0.25">
      <c r="A275" t="s">
        <v>3179</v>
      </c>
      <c r="B275">
        <v>2190</v>
      </c>
      <c r="C275" t="s">
        <v>72</v>
      </c>
      <c r="D275">
        <v>5298</v>
      </c>
      <c r="E275" t="s">
        <v>517</v>
      </c>
      <c r="F275" t="s">
        <v>2906</v>
      </c>
      <c r="G275" t="s">
        <v>2893</v>
      </c>
      <c r="H275" t="s">
        <v>2894</v>
      </c>
      <c r="I275" t="s">
        <v>2895</v>
      </c>
      <c r="J275">
        <v>208.58720930231499</v>
      </c>
      <c r="K275">
        <v>1</v>
      </c>
      <c r="L275">
        <v>1</v>
      </c>
      <c r="M275">
        <v>2</v>
      </c>
      <c r="N275" s="94">
        <v>120959.88510551301</v>
      </c>
      <c r="O275" s="94">
        <v>61850.026543694803</v>
      </c>
      <c r="P275" s="94">
        <v>282272.17614145897</v>
      </c>
      <c r="Q275" s="94">
        <v>150490.404252907</v>
      </c>
      <c r="R275" s="94">
        <v>23365.6660853008</v>
      </c>
      <c r="S275" s="94">
        <v>118706.169685229</v>
      </c>
      <c r="T275" s="94">
        <v>4349.95</v>
      </c>
      <c r="U275" s="94">
        <v>634588.20812887605</v>
      </c>
      <c r="V275" s="94">
        <v>537472.382438067</v>
      </c>
      <c r="W275" s="94">
        <v>101465.775690808</v>
      </c>
      <c r="X275" s="94">
        <v>0</v>
      </c>
      <c r="Y275" s="94">
        <v>0</v>
      </c>
      <c r="Z275" s="94">
        <v>0</v>
      </c>
      <c r="AA275" s="94">
        <v>0</v>
      </c>
      <c r="AB275" s="94">
        <v>0</v>
      </c>
      <c r="AC275" s="94">
        <v>78164.064986072903</v>
      </c>
      <c r="AD275" s="94">
        <v>40542.1046991564</v>
      </c>
      <c r="AE275" s="94">
        <v>0</v>
      </c>
      <c r="AF275" s="94">
        <v>0</v>
      </c>
      <c r="AG275" s="94">
        <v>0</v>
      </c>
      <c r="AH275" s="94">
        <v>0</v>
      </c>
      <c r="AI275" s="94">
        <v>0</v>
      </c>
      <c r="AJ275" s="94">
        <v>757644.32781410497</v>
      </c>
      <c r="AK275" s="70">
        <v>3632.2664766851399</v>
      </c>
      <c r="AL275">
        <v>190.744012474941</v>
      </c>
      <c r="AM275">
        <v>87986.683412978906</v>
      </c>
      <c r="AN275">
        <v>3611.41212988914</v>
      </c>
      <c r="AO275">
        <v>15729.375273711899</v>
      </c>
      <c r="AP275">
        <v>190.744012474941</v>
      </c>
      <c r="AQ275">
        <v>87986.683412978906</v>
      </c>
      <c r="AR275">
        <v>3632.2664766851399</v>
      </c>
      <c r="AS275">
        <v>15729.375273711899</v>
      </c>
      <c r="AT275">
        <v>0</v>
      </c>
    </row>
    <row r="276" spans="1:46" x14ac:dyDescent="0.25">
      <c r="A276" t="s">
        <v>3180</v>
      </c>
      <c r="B276">
        <v>2190</v>
      </c>
      <c r="C276" t="s">
        <v>72</v>
      </c>
      <c r="D276">
        <v>995</v>
      </c>
      <c r="E276" t="s">
        <v>518</v>
      </c>
      <c r="F276" t="s">
        <v>2892</v>
      </c>
      <c r="G276" t="s">
        <v>2903</v>
      </c>
      <c r="H276" t="s">
        <v>2904</v>
      </c>
      <c r="I276" t="s">
        <v>2895</v>
      </c>
      <c r="J276">
        <v>865.28841373681098</v>
      </c>
      <c r="K276">
        <v>1</v>
      </c>
      <c r="L276">
        <v>1</v>
      </c>
      <c r="M276">
        <v>2</v>
      </c>
      <c r="N276" s="94">
        <v>6320717.3402850302</v>
      </c>
      <c r="O276" s="94">
        <v>3119726.1919152401</v>
      </c>
      <c r="P276" s="94">
        <v>2006522.5042097999</v>
      </c>
      <c r="Q276" s="94">
        <v>624283.740187919</v>
      </c>
      <c r="R276" s="94">
        <v>135260.20519500101</v>
      </c>
      <c r="S276" s="94">
        <v>492432.27142866299</v>
      </c>
      <c r="T276" s="94">
        <v>9574029.1799999997</v>
      </c>
      <c r="U276" s="94">
        <v>2632480.80179299</v>
      </c>
      <c r="V276" s="94">
        <v>10057387.1775991</v>
      </c>
      <c r="W276" s="94">
        <v>2149122.8041939</v>
      </c>
      <c r="X276" s="94">
        <v>0</v>
      </c>
      <c r="Y276" s="94">
        <v>0</v>
      </c>
      <c r="Z276" s="94">
        <v>0</v>
      </c>
      <c r="AA276" s="94">
        <v>0</v>
      </c>
      <c r="AB276" s="94">
        <v>0</v>
      </c>
      <c r="AC276" s="94">
        <v>324250.27416227799</v>
      </c>
      <c r="AD276" s="94">
        <v>168181.99726638501</v>
      </c>
      <c r="AE276" s="94">
        <v>0</v>
      </c>
      <c r="AF276" s="94">
        <v>0</v>
      </c>
      <c r="AG276" s="94">
        <v>0</v>
      </c>
      <c r="AH276" s="94">
        <v>0</v>
      </c>
      <c r="AI276" s="94">
        <v>0</v>
      </c>
      <c r="AJ276" s="94">
        <v>12698942.2532217</v>
      </c>
      <c r="AK276" s="70">
        <v>14675.9647438018</v>
      </c>
      <c r="AL276">
        <v>190.744012474941</v>
      </c>
      <c r="AM276">
        <v>87986.683412978906</v>
      </c>
      <c r="AN276">
        <v>3611.41212988914</v>
      </c>
      <c r="AO276">
        <v>15729.375273711899</v>
      </c>
      <c r="AP276">
        <v>190.744012474941</v>
      </c>
      <c r="AQ276">
        <v>78964.723731455393</v>
      </c>
      <c r="AR276">
        <v>14675.9647438018</v>
      </c>
      <c r="AS276">
        <v>14675.9647438018</v>
      </c>
      <c r="AT276">
        <v>0</v>
      </c>
    </row>
    <row r="277" spans="1:46" x14ac:dyDescent="0.25">
      <c r="A277" t="s">
        <v>3181</v>
      </c>
      <c r="B277">
        <v>2190</v>
      </c>
      <c r="C277" t="s">
        <v>72</v>
      </c>
      <c r="D277">
        <v>2190</v>
      </c>
      <c r="E277" t="s">
        <v>72</v>
      </c>
      <c r="F277" t="s">
        <v>1871</v>
      </c>
      <c r="G277" t="s">
        <v>1871</v>
      </c>
      <c r="H277" t="s">
        <v>2899</v>
      </c>
      <c r="I277" t="s">
        <v>2895</v>
      </c>
      <c r="J277">
        <v>64.876933433924094</v>
      </c>
      <c r="K277">
        <v>1</v>
      </c>
      <c r="L277">
        <v>1</v>
      </c>
      <c r="M277">
        <v>2</v>
      </c>
      <c r="N277" s="94">
        <v>36269.218150427798</v>
      </c>
      <c r="O277" s="94">
        <v>19237.229686246101</v>
      </c>
      <c r="P277" s="94">
        <v>87795.187648522493</v>
      </c>
      <c r="Q277" s="94">
        <v>46807.0691957421</v>
      </c>
      <c r="R277" s="94">
        <v>7267.42914067327</v>
      </c>
      <c r="S277" s="94">
        <v>36921.210531672099</v>
      </c>
      <c r="T277" s="94">
        <v>0</v>
      </c>
      <c r="U277" s="94">
        <v>197376.13382161199</v>
      </c>
      <c r="V277" s="94">
        <v>165972.707051804</v>
      </c>
      <c r="W277" s="94">
        <v>31403.426769807498</v>
      </c>
      <c r="X277" s="94">
        <v>0</v>
      </c>
      <c r="Y277" s="94">
        <v>0</v>
      </c>
      <c r="Z277" s="94">
        <v>0</v>
      </c>
      <c r="AA277" s="94">
        <v>0</v>
      </c>
      <c r="AB277" s="94">
        <v>0</v>
      </c>
      <c r="AC277" s="94">
        <v>24311.389264893402</v>
      </c>
      <c r="AD277" s="94">
        <v>12609.821266778699</v>
      </c>
      <c r="AE277" s="94">
        <v>0</v>
      </c>
      <c r="AF277" s="94">
        <v>0</v>
      </c>
      <c r="AG277" s="94">
        <v>0</v>
      </c>
      <c r="AH277" s="94">
        <v>0</v>
      </c>
      <c r="AI277" s="94">
        <v>0</v>
      </c>
      <c r="AJ277" s="94">
        <v>234297.34435328399</v>
      </c>
      <c r="AK277" s="70">
        <v>3611.41212988914</v>
      </c>
      <c r="AL277">
        <v>190.744012474941</v>
      </c>
      <c r="AM277">
        <v>87986.683412978906</v>
      </c>
      <c r="AN277">
        <v>3611.41212988914</v>
      </c>
      <c r="AO277">
        <v>15729.375273711899</v>
      </c>
      <c r="AP277">
        <v>682.10272323868298</v>
      </c>
      <c r="AQ277">
        <v>37523.222275875101</v>
      </c>
      <c r="AR277">
        <v>3611.41212988914</v>
      </c>
      <c r="AS277">
        <v>3611.41212988914</v>
      </c>
      <c r="AT277">
        <v>0</v>
      </c>
    </row>
    <row r="278" spans="1:46" x14ac:dyDescent="0.25">
      <c r="A278" t="s">
        <v>3182</v>
      </c>
      <c r="B278">
        <v>2190</v>
      </c>
      <c r="C278" t="s">
        <v>72</v>
      </c>
      <c r="D278">
        <v>994</v>
      </c>
      <c r="E278" t="s">
        <v>519</v>
      </c>
      <c r="F278" t="s">
        <v>2892</v>
      </c>
      <c r="G278" t="s">
        <v>2911</v>
      </c>
      <c r="H278" t="s">
        <v>2904</v>
      </c>
      <c r="I278" t="s">
        <v>2895</v>
      </c>
      <c r="J278">
        <v>628.08200171153101</v>
      </c>
      <c r="K278">
        <v>1</v>
      </c>
      <c r="L278">
        <v>2</v>
      </c>
      <c r="M278">
        <v>2</v>
      </c>
      <c r="N278" s="94">
        <v>4727573.35201272</v>
      </c>
      <c r="O278" s="94">
        <v>1216306.93405987</v>
      </c>
      <c r="P278" s="94">
        <v>1317366.2013528401</v>
      </c>
      <c r="Q278" s="94">
        <v>453145.30386449001</v>
      </c>
      <c r="R278" s="94">
        <v>70356.923491454407</v>
      </c>
      <c r="S278" s="94">
        <v>357439.02476468898</v>
      </c>
      <c r="T278" s="94">
        <v>5873924.7800000003</v>
      </c>
      <c r="U278" s="94">
        <v>1910823.93478138</v>
      </c>
      <c r="V278" s="94">
        <v>6608870.4698125497</v>
      </c>
      <c r="W278" s="94">
        <v>1175878.2449688399</v>
      </c>
      <c r="X278" s="94">
        <v>0</v>
      </c>
      <c r="Y278" s="94">
        <v>0</v>
      </c>
      <c r="Z278" s="94">
        <v>0</v>
      </c>
      <c r="AA278" s="94">
        <v>0</v>
      </c>
      <c r="AB278" s="94">
        <v>0</v>
      </c>
      <c r="AC278" s="94">
        <v>235361.71063686599</v>
      </c>
      <c r="AD278" s="94">
        <v>122077.314127823</v>
      </c>
      <c r="AE278" s="94">
        <v>0</v>
      </c>
      <c r="AF278" s="94">
        <v>0</v>
      </c>
      <c r="AG278" s="94">
        <v>0</v>
      </c>
      <c r="AH278" s="94">
        <v>0</v>
      </c>
      <c r="AI278" s="94">
        <v>0</v>
      </c>
      <c r="AJ278" s="94">
        <v>8142187.7395460801</v>
      </c>
      <c r="AK278" s="70">
        <v>12963.574369841101</v>
      </c>
      <c r="AL278">
        <v>190.744012474941</v>
      </c>
      <c r="AM278">
        <v>87986.683412978906</v>
      </c>
      <c r="AN278">
        <v>3611.41212988914</v>
      </c>
      <c r="AO278">
        <v>15729.375273711899</v>
      </c>
      <c r="AP278">
        <v>4583.8562208211697</v>
      </c>
      <c r="AQ278">
        <v>22363.4717498301</v>
      </c>
      <c r="AR278">
        <v>12963.574369841101</v>
      </c>
      <c r="AS278">
        <v>12963.574369841101</v>
      </c>
      <c r="AT278">
        <v>0</v>
      </c>
    </row>
    <row r="279" spans="1:46" x14ac:dyDescent="0.25">
      <c r="A279" t="s">
        <v>3183</v>
      </c>
      <c r="B279">
        <v>2190</v>
      </c>
      <c r="C279" t="s">
        <v>72</v>
      </c>
      <c r="D279">
        <v>3461</v>
      </c>
      <c r="E279" t="s">
        <v>520</v>
      </c>
      <c r="F279" t="s">
        <v>2906</v>
      </c>
      <c r="G279" t="s">
        <v>2893</v>
      </c>
      <c r="H279" t="s">
        <v>2894</v>
      </c>
      <c r="I279" t="s">
        <v>2895</v>
      </c>
      <c r="J279">
        <v>196.50205204137799</v>
      </c>
      <c r="K279">
        <v>1</v>
      </c>
      <c r="L279">
        <v>1</v>
      </c>
      <c r="M279">
        <v>2</v>
      </c>
      <c r="N279" s="94">
        <v>310938.63105954201</v>
      </c>
      <c r="O279" s="94">
        <v>100097.840357049</v>
      </c>
      <c r="P279" s="94">
        <v>581273.28813416394</v>
      </c>
      <c r="Q279" s="94">
        <v>141771.26846437299</v>
      </c>
      <c r="R279" s="94">
        <v>22011.902591882899</v>
      </c>
      <c r="S279" s="94">
        <v>111828.55368332801</v>
      </c>
      <c r="T279" s="94">
        <v>558271.59</v>
      </c>
      <c r="U279" s="94">
        <v>597821.34060701204</v>
      </c>
      <c r="V279" s="94">
        <v>996153.32818626601</v>
      </c>
      <c r="W279" s="94">
        <v>159939.60242074501</v>
      </c>
      <c r="X279" s="94">
        <v>0</v>
      </c>
      <c r="Y279" s="94">
        <v>0</v>
      </c>
      <c r="Z279" s="94">
        <v>0</v>
      </c>
      <c r="AA279" s="94">
        <v>0</v>
      </c>
      <c r="AB279" s="94">
        <v>0</v>
      </c>
      <c r="AC279" s="94">
        <v>73635.383574253006</v>
      </c>
      <c r="AD279" s="94">
        <v>38193.1701090754</v>
      </c>
      <c r="AE279" s="94">
        <v>0</v>
      </c>
      <c r="AF279" s="94">
        <v>0</v>
      </c>
      <c r="AG279" s="94">
        <v>0</v>
      </c>
      <c r="AH279" s="94">
        <v>0</v>
      </c>
      <c r="AI279" s="94">
        <v>0</v>
      </c>
      <c r="AJ279" s="94">
        <v>1267921.48429034</v>
      </c>
      <c r="AK279" s="70">
        <v>6452.4592548445698</v>
      </c>
      <c r="AL279">
        <v>190.744012474941</v>
      </c>
      <c r="AM279">
        <v>87986.683412978906</v>
      </c>
      <c r="AN279">
        <v>3611.41212988914</v>
      </c>
      <c r="AO279">
        <v>15729.375273711899</v>
      </c>
      <c r="AP279">
        <v>190.744012474941</v>
      </c>
      <c r="AQ279">
        <v>87986.683412978906</v>
      </c>
      <c r="AR279">
        <v>3632.2664766851399</v>
      </c>
      <c r="AS279">
        <v>15729.375273711899</v>
      </c>
      <c r="AT279">
        <v>0</v>
      </c>
    </row>
    <row r="280" spans="1:46" x14ac:dyDescent="0.25">
      <c r="A280" t="s">
        <v>3184</v>
      </c>
      <c r="B280">
        <v>2190</v>
      </c>
      <c r="C280" t="s">
        <v>72</v>
      </c>
      <c r="D280">
        <v>989</v>
      </c>
      <c r="E280" t="s">
        <v>521</v>
      </c>
      <c r="F280" t="s">
        <v>2892</v>
      </c>
      <c r="G280" t="s">
        <v>2893</v>
      </c>
      <c r="H280" t="s">
        <v>2894</v>
      </c>
      <c r="I280" t="s">
        <v>2895</v>
      </c>
      <c r="J280">
        <v>320.69254658370397</v>
      </c>
      <c r="K280">
        <v>1</v>
      </c>
      <c r="L280">
        <v>1</v>
      </c>
      <c r="M280">
        <v>2</v>
      </c>
      <c r="N280" s="94">
        <v>3307367.8139123502</v>
      </c>
      <c r="O280" s="94">
        <v>547653.98530907603</v>
      </c>
      <c r="P280" s="94">
        <v>738162.28888657596</v>
      </c>
      <c r="Q280" s="94">
        <v>231371.57420965799</v>
      </c>
      <c r="R280" s="94">
        <v>37232.869189381403</v>
      </c>
      <c r="S280" s="94">
        <v>182504.881190388</v>
      </c>
      <c r="T280" s="94">
        <v>3886140.46</v>
      </c>
      <c r="U280" s="94">
        <v>975648.07150703901</v>
      </c>
      <c r="V280" s="94">
        <v>4181906.3342375201</v>
      </c>
      <c r="W280" s="94">
        <v>679882.19726952398</v>
      </c>
      <c r="X280" s="94">
        <v>0</v>
      </c>
      <c r="Y280" s="94">
        <v>0</v>
      </c>
      <c r="Z280" s="94">
        <v>0</v>
      </c>
      <c r="AA280" s="94">
        <v>0</v>
      </c>
      <c r="AB280" s="94">
        <v>0</v>
      </c>
      <c r="AC280" s="94">
        <v>120173.39479041399</v>
      </c>
      <c r="AD280" s="94">
        <v>62331.486399973299</v>
      </c>
      <c r="AE280" s="94">
        <v>0</v>
      </c>
      <c r="AF280" s="94">
        <v>0</v>
      </c>
      <c r="AG280" s="94">
        <v>0</v>
      </c>
      <c r="AH280" s="94">
        <v>0</v>
      </c>
      <c r="AI280" s="94">
        <v>0</v>
      </c>
      <c r="AJ280" s="94">
        <v>5044293.4126974298</v>
      </c>
      <c r="AK280" s="70">
        <v>15729.375273711899</v>
      </c>
      <c r="AL280">
        <v>190.744012474941</v>
      </c>
      <c r="AM280">
        <v>87986.683412978906</v>
      </c>
      <c r="AN280">
        <v>3611.41212988914</v>
      </c>
      <c r="AO280">
        <v>15729.375273711899</v>
      </c>
      <c r="AP280">
        <v>190.744012474941</v>
      </c>
      <c r="AQ280">
        <v>87986.683412978906</v>
      </c>
      <c r="AR280">
        <v>3632.2664766851399</v>
      </c>
      <c r="AS280">
        <v>15729.375273711899</v>
      </c>
      <c r="AT280">
        <v>0</v>
      </c>
    </row>
    <row r="281" spans="1:46" x14ac:dyDescent="0.25">
      <c r="A281" t="s">
        <v>3185</v>
      </c>
      <c r="B281">
        <v>2190</v>
      </c>
      <c r="C281" t="s">
        <v>72</v>
      </c>
      <c r="D281">
        <v>990</v>
      </c>
      <c r="E281" t="s">
        <v>522</v>
      </c>
      <c r="F281" t="s">
        <v>2892</v>
      </c>
      <c r="G281" t="s">
        <v>2893</v>
      </c>
      <c r="H281" t="s">
        <v>2894</v>
      </c>
      <c r="I281" t="s">
        <v>2895</v>
      </c>
      <c r="J281">
        <v>345.806956521617</v>
      </c>
      <c r="K281">
        <v>1</v>
      </c>
      <c r="L281">
        <v>1</v>
      </c>
      <c r="M281">
        <v>2</v>
      </c>
      <c r="N281" s="94">
        <v>3348433.9551780201</v>
      </c>
      <c r="O281" s="94">
        <v>545404.08971110894</v>
      </c>
      <c r="P281" s="94">
        <v>797564.74897124397</v>
      </c>
      <c r="Q281" s="94">
        <v>249490.98678903599</v>
      </c>
      <c r="R281" s="94">
        <v>38859.342508629103</v>
      </c>
      <c r="S281" s="94">
        <v>196797.39422417301</v>
      </c>
      <c r="T281" s="94">
        <v>3927699.08</v>
      </c>
      <c r="U281" s="94">
        <v>1052054.0431580399</v>
      </c>
      <c r="V281" s="94">
        <v>4401951.0436418904</v>
      </c>
      <c r="W281" s="94">
        <v>577802.07951615704</v>
      </c>
      <c r="X281" s="94">
        <v>0</v>
      </c>
      <c r="Y281" s="94">
        <v>0</v>
      </c>
      <c r="Z281" s="94">
        <v>0</v>
      </c>
      <c r="AA281" s="94">
        <v>0</v>
      </c>
      <c r="AB281" s="94">
        <v>0</v>
      </c>
      <c r="AC281" s="94">
        <v>129584.539304212</v>
      </c>
      <c r="AD281" s="94">
        <v>67212.854919960999</v>
      </c>
      <c r="AE281" s="94">
        <v>0</v>
      </c>
      <c r="AF281" s="94">
        <v>0</v>
      </c>
      <c r="AG281" s="94">
        <v>0</v>
      </c>
      <c r="AH281" s="94">
        <v>0</v>
      </c>
      <c r="AI281" s="94">
        <v>0</v>
      </c>
      <c r="AJ281" s="94">
        <v>5176550.5173822204</v>
      </c>
      <c r="AK281" s="70">
        <v>14969.4805722008</v>
      </c>
      <c r="AL281">
        <v>190.744012474941</v>
      </c>
      <c r="AM281">
        <v>87986.683412978906</v>
      </c>
      <c r="AN281">
        <v>3611.41212988914</v>
      </c>
      <c r="AO281">
        <v>15729.375273711899</v>
      </c>
      <c r="AP281">
        <v>190.744012474941</v>
      </c>
      <c r="AQ281">
        <v>87986.683412978906</v>
      </c>
      <c r="AR281">
        <v>3632.2664766851399</v>
      </c>
      <c r="AS281">
        <v>15729.375273711899</v>
      </c>
      <c r="AT281">
        <v>0</v>
      </c>
    </row>
    <row r="282" spans="1:46" x14ac:dyDescent="0.25">
      <c r="A282" t="s">
        <v>3186</v>
      </c>
      <c r="B282">
        <v>2190</v>
      </c>
      <c r="C282" t="s">
        <v>72</v>
      </c>
      <c r="D282">
        <v>993</v>
      </c>
      <c r="E282" t="s">
        <v>524</v>
      </c>
      <c r="F282" t="s">
        <v>2892</v>
      </c>
      <c r="G282" t="s">
        <v>2893</v>
      </c>
      <c r="H282" t="s">
        <v>2894</v>
      </c>
      <c r="I282" t="s">
        <v>2895</v>
      </c>
      <c r="J282">
        <v>373.11042944752501</v>
      </c>
      <c r="K282">
        <v>1</v>
      </c>
      <c r="L282">
        <v>2</v>
      </c>
      <c r="M282">
        <v>2</v>
      </c>
      <c r="N282" s="94">
        <v>3502168.8242964</v>
      </c>
      <c r="O282" s="94">
        <v>679725.41241771402</v>
      </c>
      <c r="P282" s="94">
        <v>826908.81465540698</v>
      </c>
      <c r="Q282" s="94">
        <v>269189.75303588202</v>
      </c>
      <c r="R282" s="94">
        <v>42145.341797677997</v>
      </c>
      <c r="S282" s="94">
        <v>212335.69449186299</v>
      </c>
      <c r="T282" s="94">
        <v>4185018.31</v>
      </c>
      <c r="U282" s="94">
        <v>1135119.8362030799</v>
      </c>
      <c r="V282" s="94">
        <v>4718476.5770328604</v>
      </c>
      <c r="W282" s="94">
        <v>601661.56917022099</v>
      </c>
      <c r="X282" s="94">
        <v>0</v>
      </c>
      <c r="Y282" s="94">
        <v>0</v>
      </c>
      <c r="Z282" s="94">
        <v>0</v>
      </c>
      <c r="AA282" s="94">
        <v>0</v>
      </c>
      <c r="AB282" s="94">
        <v>0</v>
      </c>
      <c r="AC282" s="94">
        <v>139815.993281014</v>
      </c>
      <c r="AD282" s="94">
        <v>72519.701210849395</v>
      </c>
      <c r="AE282" s="94">
        <v>0</v>
      </c>
      <c r="AF282" s="94">
        <v>0</v>
      </c>
      <c r="AG282" s="94">
        <v>0</v>
      </c>
      <c r="AH282" s="94">
        <v>0</v>
      </c>
      <c r="AI282" s="94">
        <v>0</v>
      </c>
      <c r="AJ282" s="94">
        <v>5532473.8406949397</v>
      </c>
      <c r="AK282" s="70">
        <v>14827.979611524201</v>
      </c>
      <c r="AL282">
        <v>190.744012474941</v>
      </c>
      <c r="AM282">
        <v>87986.683412978906</v>
      </c>
      <c r="AN282">
        <v>3611.41212988914</v>
      </c>
      <c r="AO282">
        <v>15729.375273711899</v>
      </c>
      <c r="AP282">
        <v>190.744012474941</v>
      </c>
      <c r="AQ282">
        <v>87986.683412978906</v>
      </c>
      <c r="AR282">
        <v>3632.2664766851399</v>
      </c>
      <c r="AS282">
        <v>15729.375273711899</v>
      </c>
      <c r="AT282">
        <v>0</v>
      </c>
    </row>
    <row r="283" spans="1:46" x14ac:dyDescent="0.25">
      <c r="A283" t="s">
        <v>3187</v>
      </c>
      <c r="B283">
        <v>2187</v>
      </c>
      <c r="C283" t="s">
        <v>73</v>
      </c>
      <c r="D283">
        <v>980</v>
      </c>
      <c r="E283" t="s">
        <v>525</v>
      </c>
      <c r="F283" t="s">
        <v>2892</v>
      </c>
      <c r="G283" t="s">
        <v>2911</v>
      </c>
      <c r="H283" t="s">
        <v>2894</v>
      </c>
      <c r="I283" t="s">
        <v>2895</v>
      </c>
      <c r="J283">
        <v>708.39909502258797</v>
      </c>
      <c r="K283">
        <v>2</v>
      </c>
      <c r="L283">
        <v>1</v>
      </c>
      <c r="M283">
        <v>2</v>
      </c>
      <c r="N283" s="94">
        <v>5017562.3446759703</v>
      </c>
      <c r="O283" s="94">
        <v>1396135.5886591501</v>
      </c>
      <c r="P283" s="94">
        <v>1223307.7244945101</v>
      </c>
      <c r="Q283" s="94">
        <v>445598.02504135203</v>
      </c>
      <c r="R283" s="94">
        <v>3941209.8952369699</v>
      </c>
      <c r="S283" s="94">
        <v>368101.44481330703</v>
      </c>
      <c r="T283" s="94">
        <v>6880037.3399999999</v>
      </c>
      <c r="U283" s="94">
        <v>5143776.2381079402</v>
      </c>
      <c r="V283" s="94">
        <v>8280485.7855137298</v>
      </c>
      <c r="W283" s="94">
        <v>3725538.4410643298</v>
      </c>
      <c r="X283" s="94">
        <v>0</v>
      </c>
      <c r="Y283" s="94">
        <v>0</v>
      </c>
      <c r="Z283" s="94">
        <v>0</v>
      </c>
      <c r="AA283" s="94">
        <v>17789.3515298725</v>
      </c>
      <c r="AB283" s="94">
        <v>0</v>
      </c>
      <c r="AC283" s="94">
        <v>368101.44481330703</v>
      </c>
      <c r="AD283" s="94">
        <v>0</v>
      </c>
      <c r="AE283" s="94">
        <v>0</v>
      </c>
      <c r="AF283" s="94">
        <v>0</v>
      </c>
      <c r="AG283" s="94">
        <v>0</v>
      </c>
      <c r="AH283" s="94">
        <v>0</v>
      </c>
      <c r="AI283" s="94">
        <v>0</v>
      </c>
      <c r="AJ283" s="94">
        <v>12391915.0229213</v>
      </c>
      <c r="AK283" s="70">
        <v>17492.844231437201</v>
      </c>
      <c r="AL283">
        <v>190.744012474941</v>
      </c>
      <c r="AM283">
        <v>87986.683412978906</v>
      </c>
      <c r="AN283">
        <v>7780.7520106240299</v>
      </c>
      <c r="AO283">
        <v>21743.487371315499</v>
      </c>
      <c r="AP283">
        <v>4583.8562208211697</v>
      </c>
      <c r="AQ283">
        <v>22363.4717498301</v>
      </c>
      <c r="AR283">
        <v>17492.844231437201</v>
      </c>
      <c r="AS283">
        <v>18407.607875076199</v>
      </c>
      <c r="AT283">
        <v>0</v>
      </c>
    </row>
    <row r="284" spans="1:46" x14ac:dyDescent="0.25">
      <c r="A284" t="s">
        <v>3188</v>
      </c>
      <c r="B284">
        <v>2187</v>
      </c>
      <c r="C284" t="s">
        <v>73</v>
      </c>
      <c r="D284">
        <v>3580</v>
      </c>
      <c r="E284" t="s">
        <v>526</v>
      </c>
      <c r="F284" t="s">
        <v>2906</v>
      </c>
      <c r="G284" t="s">
        <v>2893</v>
      </c>
      <c r="H284" t="s">
        <v>2894</v>
      </c>
      <c r="I284" t="s">
        <v>2895</v>
      </c>
      <c r="J284">
        <v>158.86206538586299</v>
      </c>
      <c r="K284">
        <v>2</v>
      </c>
      <c r="L284">
        <v>1</v>
      </c>
      <c r="M284">
        <v>2</v>
      </c>
      <c r="N284" s="94">
        <v>32363.736758685802</v>
      </c>
      <c r="O284" s="94">
        <v>106884.765170431</v>
      </c>
      <c r="P284" s="94">
        <v>186972.06639850399</v>
      </c>
      <c r="Q284" s="94">
        <v>99881.144995264607</v>
      </c>
      <c r="R284" s="94">
        <v>727416.01815092098</v>
      </c>
      <c r="S284" s="94">
        <v>82548.603189135596</v>
      </c>
      <c r="T284" s="94">
        <v>0</v>
      </c>
      <c r="U284" s="94">
        <v>1153517.73147381</v>
      </c>
      <c r="V284" s="94">
        <v>470477.77160642098</v>
      </c>
      <c r="W284" s="94">
        <v>679050.60817881301</v>
      </c>
      <c r="X284" s="94">
        <v>0</v>
      </c>
      <c r="Y284" s="94">
        <v>0</v>
      </c>
      <c r="Z284" s="94">
        <v>0</v>
      </c>
      <c r="AA284" s="94">
        <v>3989.3516885712502</v>
      </c>
      <c r="AB284" s="94">
        <v>0</v>
      </c>
      <c r="AC284" s="94">
        <v>82548.603189135596</v>
      </c>
      <c r="AD284" s="94">
        <v>0</v>
      </c>
      <c r="AE284" s="94">
        <v>0</v>
      </c>
      <c r="AF284" s="94">
        <v>0</v>
      </c>
      <c r="AG284" s="94">
        <v>0</v>
      </c>
      <c r="AH284" s="94">
        <v>0</v>
      </c>
      <c r="AI284" s="94">
        <v>0</v>
      </c>
      <c r="AJ284" s="94">
        <v>1236066.3346629399</v>
      </c>
      <c r="AK284" s="70">
        <v>7780.7520106240299</v>
      </c>
      <c r="AL284">
        <v>190.744012474941</v>
      </c>
      <c r="AM284">
        <v>87986.683412978906</v>
      </c>
      <c r="AN284">
        <v>7780.7520106240299</v>
      </c>
      <c r="AO284">
        <v>21743.487371315499</v>
      </c>
      <c r="AP284">
        <v>190.744012474941</v>
      </c>
      <c r="AQ284">
        <v>87986.683412978906</v>
      </c>
      <c r="AR284">
        <v>7780.7520106240299</v>
      </c>
      <c r="AS284">
        <v>21743.487371315499</v>
      </c>
      <c r="AT284">
        <v>0</v>
      </c>
    </row>
    <row r="285" spans="1:46" x14ac:dyDescent="0.25">
      <c r="A285" t="s">
        <v>3189</v>
      </c>
      <c r="B285">
        <v>2187</v>
      </c>
      <c r="C285" t="s">
        <v>73</v>
      </c>
      <c r="D285">
        <v>972</v>
      </c>
      <c r="E285" t="s">
        <v>527</v>
      </c>
      <c r="F285" t="s">
        <v>2892</v>
      </c>
      <c r="G285" t="s">
        <v>2893</v>
      </c>
      <c r="H285" t="s">
        <v>2894</v>
      </c>
      <c r="I285" t="s">
        <v>2895</v>
      </c>
      <c r="J285">
        <v>419.40724900422998</v>
      </c>
      <c r="K285">
        <v>2</v>
      </c>
      <c r="L285">
        <v>1</v>
      </c>
      <c r="M285">
        <v>2</v>
      </c>
      <c r="N285" s="94">
        <v>3138195.5567401899</v>
      </c>
      <c r="O285" s="94">
        <v>929969.07770798204</v>
      </c>
      <c r="P285" s="94">
        <v>827145.66822200699</v>
      </c>
      <c r="Q285" s="94">
        <v>264023.10802253999</v>
      </c>
      <c r="R285" s="94">
        <v>2863690.88100807</v>
      </c>
      <c r="S285" s="94">
        <v>217934.234259163</v>
      </c>
      <c r="T285" s="94">
        <v>4977654.7300000004</v>
      </c>
      <c r="U285" s="94">
        <v>3045369.5617007902</v>
      </c>
      <c r="V285" s="94">
        <v>5276489.3879938005</v>
      </c>
      <c r="W285" s="94">
        <v>2736002.7290625898</v>
      </c>
      <c r="X285" s="94">
        <v>0</v>
      </c>
      <c r="Y285" s="94">
        <v>0</v>
      </c>
      <c r="Z285" s="94">
        <v>0</v>
      </c>
      <c r="AA285" s="94">
        <v>10532.1746444003</v>
      </c>
      <c r="AB285" s="94">
        <v>0</v>
      </c>
      <c r="AC285" s="94">
        <v>217934.234259163</v>
      </c>
      <c r="AD285" s="94">
        <v>0</v>
      </c>
      <c r="AE285" s="94">
        <v>0</v>
      </c>
      <c r="AF285" s="94">
        <v>0</v>
      </c>
      <c r="AG285" s="94">
        <v>0</v>
      </c>
      <c r="AH285" s="94">
        <v>0</v>
      </c>
      <c r="AI285" s="94">
        <v>0</v>
      </c>
      <c r="AJ285" s="94">
        <v>8240958.5259599602</v>
      </c>
      <c r="AK285" s="70">
        <v>19649.0607769081</v>
      </c>
      <c r="AL285">
        <v>190.744012474941</v>
      </c>
      <c r="AM285">
        <v>87986.683412978906</v>
      </c>
      <c r="AN285">
        <v>7780.7520106240299</v>
      </c>
      <c r="AO285">
        <v>21743.487371315499</v>
      </c>
      <c r="AP285">
        <v>190.744012474941</v>
      </c>
      <c r="AQ285">
        <v>87986.683412978906</v>
      </c>
      <c r="AR285">
        <v>7780.7520106240299</v>
      </c>
      <c r="AS285">
        <v>21743.487371315499</v>
      </c>
      <c r="AT285">
        <v>0</v>
      </c>
    </row>
    <row r="286" spans="1:46" x14ac:dyDescent="0.25">
      <c r="A286" t="s">
        <v>3190</v>
      </c>
      <c r="B286">
        <v>2187</v>
      </c>
      <c r="C286" t="s">
        <v>73</v>
      </c>
      <c r="D286">
        <v>983</v>
      </c>
      <c r="E286" t="s">
        <v>528</v>
      </c>
      <c r="F286" t="s">
        <v>2892</v>
      </c>
      <c r="G286" t="s">
        <v>2903</v>
      </c>
      <c r="H286" t="s">
        <v>2904</v>
      </c>
      <c r="I286" t="s">
        <v>2895</v>
      </c>
      <c r="J286">
        <v>2775.0971192178799</v>
      </c>
      <c r="K286">
        <v>2</v>
      </c>
      <c r="L286">
        <v>1</v>
      </c>
      <c r="M286">
        <v>2</v>
      </c>
      <c r="N286" s="94">
        <v>19729636.107891802</v>
      </c>
      <c r="O286" s="94">
        <v>7730521.0600859402</v>
      </c>
      <c r="P286" s="94">
        <v>5364873.7191040097</v>
      </c>
      <c r="Q286" s="94">
        <v>1745850.7140311699</v>
      </c>
      <c r="R286" s="94">
        <v>16712118.7521793</v>
      </c>
      <c r="S286" s="94">
        <v>1442008.1367393299</v>
      </c>
      <c r="T286" s="94">
        <v>31132666</v>
      </c>
      <c r="U286" s="94">
        <v>20150334.3532921</v>
      </c>
      <c r="V286" s="94">
        <v>35429979.291615203</v>
      </c>
      <c r="W286" s="94">
        <v>15753332.691759299</v>
      </c>
      <c r="X286" s="94">
        <v>0</v>
      </c>
      <c r="Y286" s="94">
        <v>0</v>
      </c>
      <c r="Z286" s="94">
        <v>0</v>
      </c>
      <c r="AA286" s="94">
        <v>99688.369917707299</v>
      </c>
      <c r="AB286" s="94">
        <v>0</v>
      </c>
      <c r="AC286" s="94">
        <v>1442008.1367393299</v>
      </c>
      <c r="AD286" s="94">
        <v>0</v>
      </c>
      <c r="AE286" s="94">
        <v>0</v>
      </c>
      <c r="AF286" s="94">
        <v>0</v>
      </c>
      <c r="AG286" s="94">
        <v>0</v>
      </c>
      <c r="AH286" s="94">
        <v>0</v>
      </c>
      <c r="AI286" s="94">
        <v>0</v>
      </c>
      <c r="AJ286" s="94">
        <v>52725008.490031399</v>
      </c>
      <c r="AK286" s="70">
        <v>18999.338122224399</v>
      </c>
      <c r="AL286">
        <v>190.744012474941</v>
      </c>
      <c r="AM286">
        <v>87986.683412978906</v>
      </c>
      <c r="AN286">
        <v>7780.7520106240299</v>
      </c>
      <c r="AO286">
        <v>21743.487371315499</v>
      </c>
      <c r="AP286">
        <v>190.744012474941</v>
      </c>
      <c r="AQ286">
        <v>78964.723731455393</v>
      </c>
      <c r="AR286">
        <v>18999.338122224399</v>
      </c>
      <c r="AS286">
        <v>18999.338122224399</v>
      </c>
      <c r="AT286">
        <v>0</v>
      </c>
    </row>
    <row r="287" spans="1:46" x14ac:dyDescent="0.25">
      <c r="A287" t="s">
        <v>3191</v>
      </c>
      <c r="B287">
        <v>2187</v>
      </c>
      <c r="C287" t="s">
        <v>73</v>
      </c>
      <c r="D287">
        <v>2187</v>
      </c>
      <c r="E287" t="s">
        <v>73</v>
      </c>
      <c r="F287" t="s">
        <v>1871</v>
      </c>
      <c r="G287" t="s">
        <v>1871</v>
      </c>
      <c r="H287" t="s">
        <v>2899</v>
      </c>
      <c r="I287" t="s">
        <v>2895</v>
      </c>
      <c r="J287">
        <v>202.944092561075</v>
      </c>
      <c r="K287">
        <v>2</v>
      </c>
      <c r="L287">
        <v>4</v>
      </c>
      <c r="M287">
        <v>2</v>
      </c>
      <c r="N287" s="94">
        <v>41344.2263414099</v>
      </c>
      <c r="O287" s="94">
        <v>136543.81002430999</v>
      </c>
      <c r="P287" s="94">
        <v>238854.23028681101</v>
      </c>
      <c r="Q287" s="94">
        <v>127596.782062415</v>
      </c>
      <c r="R287" s="94">
        <v>929263.90802901995</v>
      </c>
      <c r="S287" s="94">
        <v>105454.699494887</v>
      </c>
      <c r="T287" s="94">
        <v>0</v>
      </c>
      <c r="U287" s="94">
        <v>1473602.95674397</v>
      </c>
      <c r="V287" s="94">
        <v>601028.84975659102</v>
      </c>
      <c r="W287" s="94">
        <v>867477.76535051002</v>
      </c>
      <c r="X287" s="94">
        <v>0</v>
      </c>
      <c r="Y287" s="94">
        <v>0</v>
      </c>
      <c r="Z287" s="94">
        <v>0</v>
      </c>
      <c r="AA287" s="94">
        <v>5096.3416368633598</v>
      </c>
      <c r="AB287" s="94">
        <v>0</v>
      </c>
      <c r="AC287" s="94">
        <v>105454.699494887</v>
      </c>
      <c r="AD287" s="94">
        <v>0</v>
      </c>
      <c r="AE287" s="94">
        <v>0</v>
      </c>
      <c r="AF287" s="94">
        <v>0</v>
      </c>
      <c r="AG287" s="94">
        <v>0</v>
      </c>
      <c r="AH287" s="94">
        <v>0</v>
      </c>
      <c r="AI287" s="94">
        <v>0</v>
      </c>
      <c r="AJ287" s="94">
        <v>1579057.65623885</v>
      </c>
      <c r="AK287" s="70">
        <v>7780.7520106240399</v>
      </c>
      <c r="AL287">
        <v>190.744012474941</v>
      </c>
      <c r="AM287">
        <v>87986.683412978906</v>
      </c>
      <c r="AN287">
        <v>7780.7520106240299</v>
      </c>
      <c r="AO287">
        <v>21743.487371315499</v>
      </c>
      <c r="AP287">
        <v>682.10272323868298</v>
      </c>
      <c r="AQ287">
        <v>37523.222275875101</v>
      </c>
      <c r="AR287">
        <v>7780.7520106240399</v>
      </c>
      <c r="AS287">
        <v>7780.7520106240399</v>
      </c>
      <c r="AT287">
        <v>0</v>
      </c>
    </row>
    <row r="288" spans="1:46" x14ac:dyDescent="0.25">
      <c r="A288" t="s">
        <v>3192</v>
      </c>
      <c r="B288">
        <v>2187</v>
      </c>
      <c r="C288" t="s">
        <v>73</v>
      </c>
      <c r="D288">
        <v>3525</v>
      </c>
      <c r="E288" t="s">
        <v>529</v>
      </c>
      <c r="F288" t="s">
        <v>2892</v>
      </c>
      <c r="G288" t="s">
        <v>2893</v>
      </c>
      <c r="H288" t="s">
        <v>2894</v>
      </c>
      <c r="I288" t="s">
        <v>2895</v>
      </c>
      <c r="J288">
        <v>373.55757575753302</v>
      </c>
      <c r="K288">
        <v>3</v>
      </c>
      <c r="L288">
        <v>1</v>
      </c>
      <c r="M288">
        <v>2</v>
      </c>
      <c r="N288" s="94">
        <v>2628155.8583297199</v>
      </c>
      <c r="O288" s="94">
        <v>861174.81423333997</v>
      </c>
      <c r="P288" s="94">
        <v>767511.61042731302</v>
      </c>
      <c r="Q288" s="94">
        <v>235370.421081546</v>
      </c>
      <c r="R288" s="94">
        <v>3098980.4686385398</v>
      </c>
      <c r="S288" s="94">
        <v>194109.62594880199</v>
      </c>
      <c r="T288" s="94">
        <v>4878743.9400000004</v>
      </c>
      <c r="U288" s="94">
        <v>2712449.2327104602</v>
      </c>
      <c r="V288" s="94">
        <v>4596561.1696027396</v>
      </c>
      <c r="W288" s="94">
        <v>2985251.2076232401</v>
      </c>
      <c r="X288" s="94">
        <v>0</v>
      </c>
      <c r="Y288" s="94">
        <v>0</v>
      </c>
      <c r="Z288" s="94">
        <v>0</v>
      </c>
      <c r="AA288" s="94">
        <v>9380.7954844801407</v>
      </c>
      <c r="AB288" s="94">
        <v>0</v>
      </c>
      <c r="AC288" s="94">
        <v>194109.62594880199</v>
      </c>
      <c r="AD288" s="94">
        <v>0</v>
      </c>
      <c r="AE288" s="94">
        <v>0</v>
      </c>
      <c r="AF288" s="94">
        <v>0</v>
      </c>
      <c r="AG288" s="94">
        <v>0</v>
      </c>
      <c r="AH288" s="94">
        <v>0</v>
      </c>
      <c r="AI288" s="94">
        <v>0</v>
      </c>
      <c r="AJ288" s="94">
        <v>7785302.7986592697</v>
      </c>
      <c r="AK288" s="70">
        <v>20840.971523255899</v>
      </c>
      <c r="AL288">
        <v>190.744012474941</v>
      </c>
      <c r="AM288">
        <v>87986.683412978906</v>
      </c>
      <c r="AN288">
        <v>7780.7520106240299</v>
      </c>
      <c r="AO288">
        <v>21743.487371315499</v>
      </c>
      <c r="AP288">
        <v>190.744012474941</v>
      </c>
      <c r="AQ288">
        <v>87986.683412978906</v>
      </c>
      <c r="AR288">
        <v>7780.7520106240299</v>
      </c>
      <c r="AS288">
        <v>21743.487371315499</v>
      </c>
      <c r="AT288">
        <v>0</v>
      </c>
    </row>
    <row r="289" spans="1:46" x14ac:dyDescent="0.25">
      <c r="A289" t="s">
        <v>3193</v>
      </c>
      <c r="B289">
        <v>2187</v>
      </c>
      <c r="C289" t="s">
        <v>73</v>
      </c>
      <c r="D289">
        <v>981</v>
      </c>
      <c r="E289" t="s">
        <v>530</v>
      </c>
      <c r="F289" t="s">
        <v>2892</v>
      </c>
      <c r="G289" t="s">
        <v>2911</v>
      </c>
      <c r="H289" t="s">
        <v>2894</v>
      </c>
      <c r="I289" t="s">
        <v>2895</v>
      </c>
      <c r="J289">
        <v>695.47913082389596</v>
      </c>
      <c r="K289">
        <v>2</v>
      </c>
      <c r="L289">
        <v>1</v>
      </c>
      <c r="M289">
        <v>2</v>
      </c>
      <c r="N289" s="94">
        <v>5315023.8305516504</v>
      </c>
      <c r="O289" s="94">
        <v>1530493.19419537</v>
      </c>
      <c r="P289" s="94">
        <v>1273924.73479942</v>
      </c>
      <c r="Q289" s="94">
        <v>437267.712328155</v>
      </c>
      <c r="R289" s="94">
        <v>3884009.73728141</v>
      </c>
      <c r="S289" s="94">
        <v>361387.91634906898</v>
      </c>
      <c r="T289" s="94">
        <v>7390756.4800000004</v>
      </c>
      <c r="U289" s="94">
        <v>5049962.7291560099</v>
      </c>
      <c r="V289" s="94">
        <v>8750982.5500286594</v>
      </c>
      <c r="W289" s="94">
        <v>3672271.7543486101</v>
      </c>
      <c r="X289" s="94">
        <v>0</v>
      </c>
      <c r="Y289" s="94">
        <v>0</v>
      </c>
      <c r="Z289" s="94">
        <v>0</v>
      </c>
      <c r="AA289" s="94">
        <v>17464.9047787419</v>
      </c>
      <c r="AB289" s="94">
        <v>0</v>
      </c>
      <c r="AC289" s="94">
        <v>361387.91634906898</v>
      </c>
      <c r="AD289" s="94">
        <v>0</v>
      </c>
      <c r="AE289" s="94">
        <v>0</v>
      </c>
      <c r="AF289" s="94">
        <v>0</v>
      </c>
      <c r="AG289" s="94">
        <v>0</v>
      </c>
      <c r="AH289" s="94">
        <v>0</v>
      </c>
      <c r="AI289" s="94">
        <v>0</v>
      </c>
      <c r="AJ289" s="94">
        <v>12802107.125505099</v>
      </c>
      <c r="AK289" s="70">
        <v>18407.607875076199</v>
      </c>
      <c r="AL289">
        <v>190.744012474941</v>
      </c>
      <c r="AM289">
        <v>87986.683412978906</v>
      </c>
      <c r="AN289">
        <v>7780.7520106240299</v>
      </c>
      <c r="AO289">
        <v>21743.487371315499</v>
      </c>
      <c r="AP289">
        <v>4583.8562208211697</v>
      </c>
      <c r="AQ289">
        <v>22363.4717498301</v>
      </c>
      <c r="AR289">
        <v>17492.844231437201</v>
      </c>
      <c r="AS289">
        <v>18407.607875076199</v>
      </c>
      <c r="AT289">
        <v>0</v>
      </c>
    </row>
    <row r="290" spans="1:46" x14ac:dyDescent="0.25">
      <c r="A290" t="s">
        <v>3194</v>
      </c>
      <c r="B290">
        <v>2187</v>
      </c>
      <c r="C290" t="s">
        <v>73</v>
      </c>
      <c r="D290">
        <v>973</v>
      </c>
      <c r="E290" t="s">
        <v>531</v>
      </c>
      <c r="F290" t="s">
        <v>2892</v>
      </c>
      <c r="G290" t="s">
        <v>2893</v>
      </c>
      <c r="H290" t="s">
        <v>2894</v>
      </c>
      <c r="I290" t="s">
        <v>2895</v>
      </c>
      <c r="J290">
        <v>491.49773134191099</v>
      </c>
      <c r="K290">
        <v>4</v>
      </c>
      <c r="L290">
        <v>1</v>
      </c>
      <c r="M290">
        <v>2</v>
      </c>
      <c r="N290" s="94">
        <v>3236069.4217145601</v>
      </c>
      <c r="O290" s="94">
        <v>890275.22861530795</v>
      </c>
      <c r="P290" s="94">
        <v>827338.78032051201</v>
      </c>
      <c r="Q290" s="94">
        <v>309357.89560025401</v>
      </c>
      <c r="R290" s="94">
        <v>3299061.1582228001</v>
      </c>
      <c r="S290" s="94">
        <v>255394.20688228199</v>
      </c>
      <c r="T290" s="94">
        <v>4993274.7300000004</v>
      </c>
      <c r="U290" s="94">
        <v>3568827.7544734301</v>
      </c>
      <c r="V290" s="94">
        <v>5400334.8451236198</v>
      </c>
      <c r="W290" s="94">
        <v>3149425.12510833</v>
      </c>
      <c r="X290" s="94">
        <v>0</v>
      </c>
      <c r="Y290" s="94">
        <v>0</v>
      </c>
      <c r="Z290" s="94">
        <v>0</v>
      </c>
      <c r="AA290" s="94">
        <v>12342.514241491601</v>
      </c>
      <c r="AB290" s="94">
        <v>0</v>
      </c>
      <c r="AC290" s="94">
        <v>255394.20688228199</v>
      </c>
      <c r="AD290" s="94">
        <v>0</v>
      </c>
      <c r="AE290" s="94">
        <v>0</v>
      </c>
      <c r="AF290" s="94">
        <v>0</v>
      </c>
      <c r="AG290" s="94">
        <v>0</v>
      </c>
      <c r="AH290" s="94">
        <v>0</v>
      </c>
      <c r="AI290" s="94">
        <v>0</v>
      </c>
      <c r="AJ290" s="94">
        <v>8817496.6913557295</v>
      </c>
      <c r="AK290" s="70">
        <v>17940.0557298235</v>
      </c>
      <c r="AL290">
        <v>190.744012474941</v>
      </c>
      <c r="AM290">
        <v>87986.683412978906</v>
      </c>
      <c r="AN290">
        <v>7780.7520106240299</v>
      </c>
      <c r="AO290">
        <v>21743.487371315499</v>
      </c>
      <c r="AP290">
        <v>190.744012474941</v>
      </c>
      <c r="AQ290">
        <v>87986.683412978906</v>
      </c>
      <c r="AR290">
        <v>7780.7520106240299</v>
      </c>
      <c r="AS290">
        <v>21743.487371315499</v>
      </c>
      <c r="AT290">
        <v>0</v>
      </c>
    </row>
    <row r="291" spans="1:46" x14ac:dyDescent="0.25">
      <c r="A291" t="s">
        <v>3195</v>
      </c>
      <c r="B291">
        <v>2187</v>
      </c>
      <c r="C291" t="s">
        <v>73</v>
      </c>
      <c r="D291">
        <v>974</v>
      </c>
      <c r="E291" t="s">
        <v>532</v>
      </c>
      <c r="F291" t="s">
        <v>2892</v>
      </c>
      <c r="G291" t="s">
        <v>2893</v>
      </c>
      <c r="H291" t="s">
        <v>2894</v>
      </c>
      <c r="I291" t="s">
        <v>2895</v>
      </c>
      <c r="J291">
        <v>478.78362597390901</v>
      </c>
      <c r="K291">
        <v>4</v>
      </c>
      <c r="L291">
        <v>1</v>
      </c>
      <c r="M291">
        <v>2</v>
      </c>
      <c r="N291" s="94">
        <v>3238545.91561358</v>
      </c>
      <c r="O291" s="94">
        <v>958677.23904080503</v>
      </c>
      <c r="P291" s="94">
        <v>812671.365344989</v>
      </c>
      <c r="Q291" s="94">
        <v>301325.93224872899</v>
      </c>
      <c r="R291" s="94">
        <v>3214458.8105156999</v>
      </c>
      <c r="S291" s="94">
        <v>248787.647686549</v>
      </c>
      <c r="T291" s="94">
        <v>5049170.25</v>
      </c>
      <c r="U291" s="94">
        <v>3476509.0127638099</v>
      </c>
      <c r="V291" s="94">
        <v>5444962.4506277302</v>
      </c>
      <c r="W291" s="94">
        <v>3068693.5751090301</v>
      </c>
      <c r="X291" s="94">
        <v>0</v>
      </c>
      <c r="Y291" s="94">
        <v>0</v>
      </c>
      <c r="Z291" s="94">
        <v>0</v>
      </c>
      <c r="AA291" s="94">
        <v>12023.2370270395</v>
      </c>
      <c r="AB291" s="94">
        <v>0</v>
      </c>
      <c r="AC291" s="94">
        <v>248787.647686549</v>
      </c>
      <c r="AD291" s="94">
        <v>0</v>
      </c>
      <c r="AE291" s="94">
        <v>0</v>
      </c>
      <c r="AF291" s="94">
        <v>0</v>
      </c>
      <c r="AG291" s="94">
        <v>0</v>
      </c>
      <c r="AH291" s="94">
        <v>0</v>
      </c>
      <c r="AI291" s="94">
        <v>0</v>
      </c>
      <c r="AJ291" s="94">
        <v>8774466.9104503598</v>
      </c>
      <c r="AK291" s="70">
        <v>18326.581015802101</v>
      </c>
      <c r="AL291">
        <v>190.744012474941</v>
      </c>
      <c r="AM291">
        <v>87986.683412978906</v>
      </c>
      <c r="AN291">
        <v>7780.7520106240299</v>
      </c>
      <c r="AO291">
        <v>21743.487371315499</v>
      </c>
      <c r="AP291">
        <v>190.744012474941</v>
      </c>
      <c r="AQ291">
        <v>87986.683412978906</v>
      </c>
      <c r="AR291">
        <v>7780.7520106240299</v>
      </c>
      <c r="AS291">
        <v>21743.487371315499</v>
      </c>
      <c r="AT291">
        <v>0</v>
      </c>
    </row>
    <row r="292" spans="1:46" x14ac:dyDescent="0.25">
      <c r="A292" t="s">
        <v>3196</v>
      </c>
      <c r="B292">
        <v>2187</v>
      </c>
      <c r="C292" t="s">
        <v>73</v>
      </c>
      <c r="D292">
        <v>975</v>
      </c>
      <c r="E292" t="s">
        <v>533</v>
      </c>
      <c r="F292" t="s">
        <v>2892</v>
      </c>
      <c r="G292" t="s">
        <v>2893</v>
      </c>
      <c r="H292" t="s">
        <v>2894</v>
      </c>
      <c r="I292" t="s">
        <v>2895</v>
      </c>
      <c r="J292">
        <v>486.60203049104803</v>
      </c>
      <c r="K292">
        <v>4</v>
      </c>
      <c r="L292">
        <v>1</v>
      </c>
      <c r="M292">
        <v>2</v>
      </c>
      <c r="N292" s="94">
        <v>3087520.8685416598</v>
      </c>
      <c r="O292" s="94">
        <v>938874.65812044602</v>
      </c>
      <c r="P292" s="94">
        <v>847945.83497207798</v>
      </c>
      <c r="Q292" s="94">
        <v>306341.807810119</v>
      </c>
      <c r="R292" s="94">
        <v>3560271.3963391702</v>
      </c>
      <c r="S292" s="94">
        <v>252850.28133347901</v>
      </c>
      <c r="T292" s="94">
        <v>5207675.12</v>
      </c>
      <c r="U292" s="94">
        <v>3533279.4457834698</v>
      </c>
      <c r="V292" s="94">
        <v>5316609.1377584403</v>
      </c>
      <c r="W292" s="94">
        <v>3412125.8548545199</v>
      </c>
      <c r="X292" s="94">
        <v>0</v>
      </c>
      <c r="Y292" s="94">
        <v>0</v>
      </c>
      <c r="Z292" s="94">
        <v>0</v>
      </c>
      <c r="AA292" s="94">
        <v>12219.573170514799</v>
      </c>
      <c r="AB292" s="94">
        <v>0</v>
      </c>
      <c r="AC292" s="94">
        <v>252850.28133347901</v>
      </c>
      <c r="AD292" s="94">
        <v>0</v>
      </c>
      <c r="AE292" s="94">
        <v>0</v>
      </c>
      <c r="AF292" s="94">
        <v>0</v>
      </c>
      <c r="AG292" s="94">
        <v>0</v>
      </c>
      <c r="AH292" s="94">
        <v>0</v>
      </c>
      <c r="AI292" s="94">
        <v>0</v>
      </c>
      <c r="AJ292" s="94">
        <v>8993804.8471169602</v>
      </c>
      <c r="AK292" s="70">
        <v>18482.8757044868</v>
      </c>
      <c r="AL292">
        <v>190.744012474941</v>
      </c>
      <c r="AM292">
        <v>87986.683412978906</v>
      </c>
      <c r="AN292">
        <v>7780.7520106240299</v>
      </c>
      <c r="AO292">
        <v>21743.487371315499</v>
      </c>
      <c r="AP292">
        <v>190.744012474941</v>
      </c>
      <c r="AQ292">
        <v>87986.683412978906</v>
      </c>
      <c r="AR292">
        <v>7780.7520106240299</v>
      </c>
      <c r="AS292">
        <v>21743.487371315499</v>
      </c>
      <c r="AT292">
        <v>0</v>
      </c>
    </row>
    <row r="293" spans="1:46" x14ac:dyDescent="0.25">
      <c r="A293" t="s">
        <v>3197</v>
      </c>
      <c r="B293">
        <v>2187</v>
      </c>
      <c r="C293" t="s">
        <v>73</v>
      </c>
      <c r="D293">
        <v>976</v>
      </c>
      <c r="E293" t="s">
        <v>534</v>
      </c>
      <c r="F293" t="s">
        <v>2892</v>
      </c>
      <c r="G293" t="s">
        <v>2893</v>
      </c>
      <c r="H293" t="s">
        <v>2894</v>
      </c>
      <c r="I293" t="s">
        <v>2895</v>
      </c>
      <c r="J293">
        <v>411.06522810385297</v>
      </c>
      <c r="K293">
        <v>3</v>
      </c>
      <c r="L293">
        <v>1</v>
      </c>
      <c r="M293">
        <v>2</v>
      </c>
      <c r="N293" s="94">
        <v>3470497.6815065001</v>
      </c>
      <c r="O293" s="94">
        <v>840053.62172205304</v>
      </c>
      <c r="P293" s="94">
        <v>754272.03040693805</v>
      </c>
      <c r="Q293" s="94">
        <v>258641.68979625599</v>
      </c>
      <c r="R293" s="94">
        <v>2828082.8498643502</v>
      </c>
      <c r="S293" s="94">
        <v>213599.51677057901</v>
      </c>
      <c r="T293" s="94">
        <v>5166750.79</v>
      </c>
      <c r="U293" s="94">
        <v>2984797.0832961001</v>
      </c>
      <c r="V293" s="94">
        <v>5438290.7653504601</v>
      </c>
      <c r="W293" s="94">
        <v>2702934.4185240599</v>
      </c>
      <c r="X293" s="94">
        <v>0</v>
      </c>
      <c r="Y293" s="94">
        <v>0</v>
      </c>
      <c r="Z293" s="94">
        <v>0</v>
      </c>
      <c r="AA293" s="94">
        <v>10322.6894215802</v>
      </c>
      <c r="AB293" s="94">
        <v>0</v>
      </c>
      <c r="AC293" s="94">
        <v>213599.51677057901</v>
      </c>
      <c r="AD293" s="94">
        <v>0</v>
      </c>
      <c r="AE293" s="94">
        <v>0</v>
      </c>
      <c r="AF293" s="94">
        <v>0</v>
      </c>
      <c r="AG293" s="94">
        <v>0</v>
      </c>
      <c r="AH293" s="94">
        <v>0</v>
      </c>
      <c r="AI293" s="94">
        <v>0</v>
      </c>
      <c r="AJ293" s="94">
        <v>8365147.3900666703</v>
      </c>
      <c r="AK293" s="70">
        <v>20349.927014389199</v>
      </c>
      <c r="AL293">
        <v>190.744012474941</v>
      </c>
      <c r="AM293">
        <v>87986.683412978906</v>
      </c>
      <c r="AN293">
        <v>7780.7520106240299</v>
      </c>
      <c r="AO293">
        <v>21743.487371315499</v>
      </c>
      <c r="AP293">
        <v>190.744012474941</v>
      </c>
      <c r="AQ293">
        <v>87986.683412978906</v>
      </c>
      <c r="AR293">
        <v>7780.7520106240299</v>
      </c>
      <c r="AS293">
        <v>21743.487371315499</v>
      </c>
      <c r="AT293">
        <v>0</v>
      </c>
    </row>
    <row r="294" spans="1:46" x14ac:dyDescent="0.25">
      <c r="A294" t="s">
        <v>3198</v>
      </c>
      <c r="B294">
        <v>2187</v>
      </c>
      <c r="C294" t="s">
        <v>73</v>
      </c>
      <c r="D294">
        <v>977</v>
      </c>
      <c r="E294" t="s">
        <v>535</v>
      </c>
      <c r="F294" t="s">
        <v>2892</v>
      </c>
      <c r="G294" t="s">
        <v>2893</v>
      </c>
      <c r="H294" t="s">
        <v>2894</v>
      </c>
      <c r="I294" t="s">
        <v>2895</v>
      </c>
      <c r="J294">
        <v>469.31457359265403</v>
      </c>
      <c r="K294">
        <v>5</v>
      </c>
      <c r="L294">
        <v>1</v>
      </c>
      <c r="M294">
        <v>2</v>
      </c>
      <c r="N294" s="94">
        <v>3407956.0789953298</v>
      </c>
      <c r="O294" s="94">
        <v>874662.52947798395</v>
      </c>
      <c r="P294" s="94">
        <v>800836.48237925698</v>
      </c>
      <c r="Q294" s="94">
        <v>295457.89694810699</v>
      </c>
      <c r="R294" s="94">
        <v>3459649.9571388401</v>
      </c>
      <c r="S294" s="94">
        <v>243867.29715668099</v>
      </c>
      <c r="T294" s="94">
        <v>5430809.9299999997</v>
      </c>
      <c r="U294" s="94">
        <v>3407753.01493952</v>
      </c>
      <c r="V294" s="94">
        <v>5510009.9291659798</v>
      </c>
      <c r="W294" s="94">
        <v>3316767.56603709</v>
      </c>
      <c r="X294" s="94">
        <v>0</v>
      </c>
      <c r="Y294" s="94">
        <v>0</v>
      </c>
      <c r="Z294" s="94">
        <v>0</v>
      </c>
      <c r="AA294" s="94">
        <v>11785.4497364451</v>
      </c>
      <c r="AB294" s="94">
        <v>0</v>
      </c>
      <c r="AC294" s="94">
        <v>243867.29715668099</v>
      </c>
      <c r="AD294" s="94">
        <v>0</v>
      </c>
      <c r="AE294" s="94">
        <v>0</v>
      </c>
      <c r="AF294" s="94">
        <v>0</v>
      </c>
      <c r="AG294" s="94">
        <v>0</v>
      </c>
      <c r="AH294" s="94">
        <v>0</v>
      </c>
      <c r="AI294" s="94">
        <v>0</v>
      </c>
      <c r="AJ294" s="94">
        <v>9082430.2420962006</v>
      </c>
      <c r="AK294" s="70">
        <v>19352.542522959</v>
      </c>
      <c r="AL294">
        <v>190.744012474941</v>
      </c>
      <c r="AM294">
        <v>87986.683412978906</v>
      </c>
      <c r="AN294">
        <v>7780.7520106240299</v>
      </c>
      <c r="AO294">
        <v>21743.487371315499</v>
      </c>
      <c r="AP294">
        <v>190.744012474941</v>
      </c>
      <c r="AQ294">
        <v>87986.683412978906</v>
      </c>
      <c r="AR294">
        <v>7780.7520106240299</v>
      </c>
      <c r="AS294">
        <v>21743.487371315499</v>
      </c>
      <c r="AT294">
        <v>0</v>
      </c>
    </row>
    <row r="295" spans="1:46" x14ac:dyDescent="0.25">
      <c r="A295" t="s">
        <v>3199</v>
      </c>
      <c r="B295">
        <v>2187</v>
      </c>
      <c r="C295" t="s">
        <v>73</v>
      </c>
      <c r="D295">
        <v>4232</v>
      </c>
      <c r="E295" t="s">
        <v>536</v>
      </c>
      <c r="F295" t="s">
        <v>2892</v>
      </c>
      <c r="G295" t="s">
        <v>2911</v>
      </c>
      <c r="H295" t="s">
        <v>2894</v>
      </c>
      <c r="I295" t="s">
        <v>2895</v>
      </c>
      <c r="J295">
        <v>842.53048636361905</v>
      </c>
      <c r="K295">
        <v>2</v>
      </c>
      <c r="L295">
        <v>1</v>
      </c>
      <c r="M295">
        <v>2</v>
      </c>
      <c r="N295" s="94">
        <v>6420792.9629740696</v>
      </c>
      <c r="O295" s="94">
        <v>1851314.1777620299</v>
      </c>
      <c r="P295" s="94">
        <v>1369724.5939340999</v>
      </c>
      <c r="Q295" s="94">
        <v>530195.08469320298</v>
      </c>
      <c r="R295" s="94">
        <v>4605846.1797364997</v>
      </c>
      <c r="S295" s="94">
        <v>437799.386685859</v>
      </c>
      <c r="T295" s="94">
        <v>8660151.6099999994</v>
      </c>
      <c r="U295" s="94">
        <v>6117721.3890998997</v>
      </c>
      <c r="V295" s="94">
        <v>10407376.787133999</v>
      </c>
      <c r="W295" s="94">
        <v>4349338.5466020703</v>
      </c>
      <c r="X295" s="94">
        <v>0</v>
      </c>
      <c r="Y295" s="94">
        <v>0</v>
      </c>
      <c r="Z295" s="94">
        <v>0</v>
      </c>
      <c r="AA295" s="94">
        <v>21157.665363870801</v>
      </c>
      <c r="AB295" s="94">
        <v>0</v>
      </c>
      <c r="AC295" s="94">
        <v>437799.386685859</v>
      </c>
      <c r="AD295" s="94">
        <v>0</v>
      </c>
      <c r="AE295" s="94">
        <v>0</v>
      </c>
      <c r="AF295" s="94">
        <v>0</v>
      </c>
      <c r="AG295" s="94">
        <v>0</v>
      </c>
      <c r="AH295" s="94">
        <v>0</v>
      </c>
      <c r="AI295" s="94">
        <v>0</v>
      </c>
      <c r="AJ295" s="94">
        <v>15215672.385785799</v>
      </c>
      <c r="AK295" s="70">
        <v>18059.4917715761</v>
      </c>
      <c r="AL295">
        <v>190.744012474941</v>
      </c>
      <c r="AM295">
        <v>87986.683412978906</v>
      </c>
      <c r="AN295">
        <v>7780.7520106240299</v>
      </c>
      <c r="AO295">
        <v>21743.487371315499</v>
      </c>
      <c r="AP295">
        <v>4583.8562208211697</v>
      </c>
      <c r="AQ295">
        <v>22363.4717498301</v>
      </c>
      <c r="AR295">
        <v>17492.844231437201</v>
      </c>
      <c r="AS295">
        <v>18407.607875076199</v>
      </c>
      <c r="AT295">
        <v>0</v>
      </c>
    </row>
    <row r="296" spans="1:46" x14ac:dyDescent="0.25">
      <c r="A296" t="s">
        <v>3200</v>
      </c>
      <c r="B296">
        <v>2187</v>
      </c>
      <c r="C296" t="s">
        <v>73</v>
      </c>
      <c r="D296">
        <v>978</v>
      </c>
      <c r="E296" t="s">
        <v>537</v>
      </c>
      <c r="F296" t="s">
        <v>2892</v>
      </c>
      <c r="G296" t="s">
        <v>2893</v>
      </c>
      <c r="H296" t="s">
        <v>2894</v>
      </c>
      <c r="I296" t="s">
        <v>2895</v>
      </c>
      <c r="J296">
        <v>345.81411272704202</v>
      </c>
      <c r="K296">
        <v>4</v>
      </c>
      <c r="L296">
        <v>1</v>
      </c>
      <c r="M296">
        <v>2</v>
      </c>
      <c r="N296" s="94">
        <v>3072693.4177303598</v>
      </c>
      <c r="O296" s="94">
        <v>870570.25883555994</v>
      </c>
      <c r="P296" s="94">
        <v>636232.50363685505</v>
      </c>
      <c r="Q296" s="94">
        <v>218191.50873821499</v>
      </c>
      <c r="R296" s="94">
        <v>2541823.6579567902</v>
      </c>
      <c r="S296" s="94">
        <v>179693.44600531599</v>
      </c>
      <c r="T296" s="94">
        <v>4828510.9400000004</v>
      </c>
      <c r="U296" s="94">
        <v>2511000.40689778</v>
      </c>
      <c r="V296" s="94">
        <v>4894286.3777744202</v>
      </c>
      <c r="W296" s="94">
        <v>2436540.8687927499</v>
      </c>
      <c r="X296" s="94">
        <v>0</v>
      </c>
      <c r="Y296" s="94">
        <v>0</v>
      </c>
      <c r="Z296" s="94">
        <v>0</v>
      </c>
      <c r="AA296" s="94">
        <v>8684.1003306139592</v>
      </c>
      <c r="AB296" s="94">
        <v>0</v>
      </c>
      <c r="AC296" s="94">
        <v>179693.44600531599</v>
      </c>
      <c r="AD296" s="94">
        <v>0</v>
      </c>
      <c r="AE296" s="94">
        <v>0</v>
      </c>
      <c r="AF296" s="94">
        <v>0</v>
      </c>
      <c r="AG296" s="94">
        <v>0</v>
      </c>
      <c r="AH296" s="94">
        <v>0</v>
      </c>
      <c r="AI296" s="94">
        <v>0</v>
      </c>
      <c r="AJ296" s="94">
        <v>7519204.7929030899</v>
      </c>
      <c r="AK296" s="70">
        <v>21743.487371315499</v>
      </c>
      <c r="AL296">
        <v>190.744012474941</v>
      </c>
      <c r="AM296">
        <v>87986.683412978906</v>
      </c>
      <c r="AN296">
        <v>7780.7520106240299</v>
      </c>
      <c r="AO296">
        <v>21743.487371315499</v>
      </c>
      <c r="AP296">
        <v>190.744012474941</v>
      </c>
      <c r="AQ296">
        <v>87986.683412978906</v>
      </c>
      <c r="AR296">
        <v>7780.7520106240299</v>
      </c>
      <c r="AS296">
        <v>21743.487371315499</v>
      </c>
      <c r="AT296">
        <v>0</v>
      </c>
    </row>
    <row r="297" spans="1:46" x14ac:dyDescent="0.25">
      <c r="A297" t="s">
        <v>3201</v>
      </c>
      <c r="B297">
        <v>2187</v>
      </c>
      <c r="C297" t="s">
        <v>73</v>
      </c>
      <c r="D297">
        <v>979</v>
      </c>
      <c r="E297" t="s">
        <v>538</v>
      </c>
      <c r="F297" t="s">
        <v>2892</v>
      </c>
      <c r="G297" t="s">
        <v>2893</v>
      </c>
      <c r="H297" t="s">
        <v>2894</v>
      </c>
      <c r="I297" t="s">
        <v>2895</v>
      </c>
      <c r="J297">
        <v>372.35757575752802</v>
      </c>
      <c r="K297">
        <v>4</v>
      </c>
      <c r="L297">
        <v>1</v>
      </c>
      <c r="M297">
        <v>2</v>
      </c>
      <c r="N297" s="94">
        <v>2764609.8616345599</v>
      </c>
      <c r="O297" s="94">
        <v>878601.68634930195</v>
      </c>
      <c r="P297" s="94">
        <v>656024.80527269805</v>
      </c>
      <c r="Q297" s="94">
        <v>234305.07660267199</v>
      </c>
      <c r="R297" s="94">
        <v>2470515.2297016699</v>
      </c>
      <c r="S297" s="94">
        <v>193486.07668556701</v>
      </c>
      <c r="T297" s="94">
        <v>4300320.78</v>
      </c>
      <c r="U297" s="94">
        <v>2703735.8795609102</v>
      </c>
      <c r="V297" s="94">
        <v>4637554.6909483299</v>
      </c>
      <c r="W297" s="94">
        <v>2357151.3075847798</v>
      </c>
      <c r="X297" s="94">
        <v>0</v>
      </c>
      <c r="Y297" s="94">
        <v>0</v>
      </c>
      <c r="Z297" s="94">
        <v>0</v>
      </c>
      <c r="AA297" s="94">
        <v>9350.6610278074495</v>
      </c>
      <c r="AB297" s="94">
        <v>0</v>
      </c>
      <c r="AC297" s="94">
        <v>193486.07668556701</v>
      </c>
      <c r="AD297" s="94">
        <v>0</v>
      </c>
      <c r="AE297" s="94">
        <v>0</v>
      </c>
      <c r="AF297" s="94">
        <v>0</v>
      </c>
      <c r="AG297" s="94">
        <v>0</v>
      </c>
      <c r="AH297" s="94">
        <v>0</v>
      </c>
      <c r="AI297" s="94">
        <v>0</v>
      </c>
      <c r="AJ297" s="94">
        <v>7197542.7362464704</v>
      </c>
      <c r="AK297" s="70">
        <v>19329.653013245999</v>
      </c>
      <c r="AL297">
        <v>190.744012474941</v>
      </c>
      <c r="AM297">
        <v>87986.683412978906</v>
      </c>
      <c r="AN297">
        <v>7780.7520106240299</v>
      </c>
      <c r="AO297">
        <v>21743.487371315499</v>
      </c>
      <c r="AP297">
        <v>190.744012474941</v>
      </c>
      <c r="AQ297">
        <v>87986.683412978906</v>
      </c>
      <c r="AR297">
        <v>7780.7520106240299</v>
      </c>
      <c r="AS297">
        <v>21743.487371315499</v>
      </c>
      <c r="AT297">
        <v>0</v>
      </c>
    </row>
    <row r="298" spans="1:46" x14ac:dyDescent="0.25">
      <c r="A298" t="s">
        <v>3202</v>
      </c>
      <c r="B298">
        <v>2253</v>
      </c>
      <c r="C298" t="s">
        <v>74</v>
      </c>
      <c r="D298">
        <v>1211</v>
      </c>
      <c r="E298" t="s">
        <v>539</v>
      </c>
      <c r="F298" t="s">
        <v>2892</v>
      </c>
      <c r="G298" t="s">
        <v>2893</v>
      </c>
      <c r="H298" t="s">
        <v>2894</v>
      </c>
      <c r="I298" t="s">
        <v>2895</v>
      </c>
      <c r="J298">
        <v>375.544117647034</v>
      </c>
      <c r="K298">
        <v>3</v>
      </c>
      <c r="L298">
        <v>1</v>
      </c>
      <c r="M298">
        <v>1</v>
      </c>
      <c r="N298" s="94">
        <v>2547098.1916265502</v>
      </c>
      <c r="O298" s="94">
        <v>612834.88441504596</v>
      </c>
      <c r="P298" s="94">
        <v>775345.46925948805</v>
      </c>
      <c r="Q298" s="94">
        <v>314786.24714115198</v>
      </c>
      <c r="R298" s="94">
        <v>1317696.9646234701</v>
      </c>
      <c r="S298" s="94">
        <v>229014.941282246</v>
      </c>
      <c r="T298" s="94">
        <v>4257326.24</v>
      </c>
      <c r="U298" s="94">
        <v>1310435.5170656999</v>
      </c>
      <c r="V298" s="94">
        <v>4677116.1833260404</v>
      </c>
      <c r="W298" s="94">
        <v>890645.57373966905</v>
      </c>
      <c r="X298" s="94">
        <v>0</v>
      </c>
      <c r="Y298" s="94">
        <v>0</v>
      </c>
      <c r="Z298" s="94">
        <v>0</v>
      </c>
      <c r="AA298" s="94">
        <v>0</v>
      </c>
      <c r="AB298" s="94">
        <v>0</v>
      </c>
      <c r="AC298" s="94">
        <v>90227.502470871201</v>
      </c>
      <c r="AD298" s="94">
        <v>138787.438811375</v>
      </c>
      <c r="AE298" s="94">
        <v>0</v>
      </c>
      <c r="AF298" s="94">
        <v>0</v>
      </c>
      <c r="AG298" s="94">
        <v>0</v>
      </c>
      <c r="AH298" s="94">
        <v>0</v>
      </c>
      <c r="AI298" s="94">
        <v>0</v>
      </c>
      <c r="AJ298" s="94">
        <v>5796776.6983479504</v>
      </c>
      <c r="AK298" s="70">
        <v>15435.674334796</v>
      </c>
      <c r="AL298">
        <v>190.744012474941</v>
      </c>
      <c r="AM298">
        <v>87986.683412978906</v>
      </c>
      <c r="AN298">
        <v>4099.2532861208201</v>
      </c>
      <c r="AO298">
        <v>15435.674334796</v>
      </c>
      <c r="AP298">
        <v>190.744012474941</v>
      </c>
      <c r="AQ298">
        <v>87986.683412978906</v>
      </c>
      <c r="AR298">
        <v>15435.674334796</v>
      </c>
      <c r="AS298">
        <v>15435.674334796</v>
      </c>
      <c r="AT298">
        <v>0</v>
      </c>
    </row>
    <row r="299" spans="1:46" x14ac:dyDescent="0.25">
      <c r="A299" t="s">
        <v>3203</v>
      </c>
      <c r="B299">
        <v>2253</v>
      </c>
      <c r="C299" t="s">
        <v>74</v>
      </c>
      <c r="D299">
        <v>1212</v>
      </c>
      <c r="E299" t="s">
        <v>540</v>
      </c>
      <c r="F299" t="s">
        <v>2892</v>
      </c>
      <c r="G299" t="s">
        <v>2903</v>
      </c>
      <c r="H299" t="s">
        <v>2904</v>
      </c>
      <c r="I299" t="s">
        <v>2895</v>
      </c>
      <c r="J299">
        <v>320.84413906623797</v>
      </c>
      <c r="K299">
        <v>1</v>
      </c>
      <c r="L299">
        <v>1</v>
      </c>
      <c r="M299">
        <v>1</v>
      </c>
      <c r="N299" s="94">
        <v>1989838.4061797699</v>
      </c>
      <c r="O299" s="94">
        <v>793675.84749026096</v>
      </c>
      <c r="P299" s="94">
        <v>823109.97377913003</v>
      </c>
      <c r="Q299" s="94">
        <v>268935.97238772397</v>
      </c>
      <c r="R299" s="94">
        <v>868468.24261155701</v>
      </c>
      <c r="S299" s="94">
        <v>195657.70895143601</v>
      </c>
      <c r="T299" s="94">
        <v>3624464.76</v>
      </c>
      <c r="U299" s="94">
        <v>1119563.68244844</v>
      </c>
      <c r="V299" s="94">
        <v>4240444.51899698</v>
      </c>
      <c r="W299" s="94">
        <v>503583.92345146899</v>
      </c>
      <c r="X299" s="94">
        <v>0</v>
      </c>
      <c r="Y299" s="94">
        <v>0</v>
      </c>
      <c r="Z299" s="94">
        <v>0</v>
      </c>
      <c r="AA299" s="94">
        <v>0</v>
      </c>
      <c r="AB299" s="94">
        <v>0</v>
      </c>
      <c r="AC299" s="94">
        <v>77085.3915426577</v>
      </c>
      <c r="AD299" s="94">
        <v>118572.317408779</v>
      </c>
      <c r="AE299" s="94">
        <v>0</v>
      </c>
      <c r="AF299" s="94">
        <v>0</v>
      </c>
      <c r="AG299" s="94">
        <v>0</v>
      </c>
      <c r="AH299" s="94">
        <v>0</v>
      </c>
      <c r="AI299" s="94">
        <v>0</v>
      </c>
      <c r="AJ299" s="94">
        <v>4939686.1513998797</v>
      </c>
      <c r="AK299" s="70">
        <v>15395.9058307127</v>
      </c>
      <c r="AL299">
        <v>190.744012474941</v>
      </c>
      <c r="AM299">
        <v>87986.683412978906</v>
      </c>
      <c r="AN299">
        <v>4099.2532861208201</v>
      </c>
      <c r="AO299">
        <v>15435.674334796</v>
      </c>
      <c r="AP299">
        <v>190.744012474941</v>
      </c>
      <c r="AQ299">
        <v>78964.723731455393</v>
      </c>
      <c r="AR299">
        <v>15395.9058307127</v>
      </c>
      <c r="AS299">
        <v>15395.9058307127</v>
      </c>
      <c r="AT299">
        <v>0</v>
      </c>
    </row>
    <row r="300" spans="1:46" x14ac:dyDescent="0.25">
      <c r="A300" t="s">
        <v>3204</v>
      </c>
      <c r="B300">
        <v>2253</v>
      </c>
      <c r="C300" t="s">
        <v>74</v>
      </c>
      <c r="D300">
        <v>1291</v>
      </c>
      <c r="E300" t="s">
        <v>541</v>
      </c>
      <c r="F300" t="s">
        <v>2892</v>
      </c>
      <c r="G300" t="s">
        <v>2911</v>
      </c>
      <c r="H300" t="s">
        <v>2894</v>
      </c>
      <c r="I300" t="s">
        <v>2895</v>
      </c>
      <c r="J300">
        <v>240.19117647057101</v>
      </c>
      <c r="K300">
        <v>2</v>
      </c>
      <c r="L300">
        <v>1</v>
      </c>
      <c r="M300">
        <v>1</v>
      </c>
      <c r="N300" s="94">
        <v>1315193.5991978899</v>
      </c>
      <c r="O300" s="94">
        <v>399044.85016606998</v>
      </c>
      <c r="P300" s="94">
        <v>524407.13673670404</v>
      </c>
      <c r="Q300" s="94">
        <v>201331.549303223</v>
      </c>
      <c r="R300" s="94">
        <v>639132.67949387396</v>
      </c>
      <c r="S300" s="94">
        <v>146473.78454645799</v>
      </c>
      <c r="T300" s="94">
        <v>2240979.13</v>
      </c>
      <c r="U300" s="94">
        <v>838130.68489775597</v>
      </c>
      <c r="V300" s="94">
        <v>2714852.5847759699</v>
      </c>
      <c r="W300" s="94">
        <v>364257.23012178403</v>
      </c>
      <c r="X300" s="94">
        <v>0</v>
      </c>
      <c r="Y300" s="94">
        <v>0</v>
      </c>
      <c r="Z300" s="94">
        <v>0</v>
      </c>
      <c r="AA300" s="94">
        <v>0</v>
      </c>
      <c r="AB300" s="94">
        <v>0</v>
      </c>
      <c r="AC300" s="94">
        <v>57707.866932557903</v>
      </c>
      <c r="AD300" s="94">
        <v>88765.917613900398</v>
      </c>
      <c r="AE300" s="94">
        <v>0</v>
      </c>
      <c r="AF300" s="94">
        <v>0</v>
      </c>
      <c r="AG300" s="94">
        <v>0</v>
      </c>
      <c r="AH300" s="94">
        <v>0</v>
      </c>
      <c r="AI300" s="94">
        <v>0</v>
      </c>
      <c r="AJ300" s="94">
        <v>3225583.5994442198</v>
      </c>
      <c r="AK300" s="70">
        <v>13429.234357571901</v>
      </c>
      <c r="AL300">
        <v>190.744012474941</v>
      </c>
      <c r="AM300">
        <v>87986.683412978906</v>
      </c>
      <c r="AN300">
        <v>4099.2532861208201</v>
      </c>
      <c r="AO300">
        <v>15435.674334796</v>
      </c>
      <c r="AP300">
        <v>4583.8562208211697</v>
      </c>
      <c r="AQ300">
        <v>22363.4717498301</v>
      </c>
      <c r="AR300">
        <v>13429.234357571901</v>
      </c>
      <c r="AS300">
        <v>13429.234357571901</v>
      </c>
      <c r="AT300">
        <v>0</v>
      </c>
    </row>
    <row r="301" spans="1:46" x14ac:dyDescent="0.25">
      <c r="A301" t="s">
        <v>3205</v>
      </c>
      <c r="B301">
        <v>2253</v>
      </c>
      <c r="C301" t="s">
        <v>74</v>
      </c>
      <c r="D301">
        <v>2253</v>
      </c>
      <c r="E301" t="s">
        <v>74</v>
      </c>
      <c r="F301" t="s">
        <v>1871</v>
      </c>
      <c r="G301" t="s">
        <v>1871</v>
      </c>
      <c r="H301" t="s">
        <v>2899</v>
      </c>
      <c r="I301" t="s">
        <v>2895</v>
      </c>
      <c r="J301">
        <v>1.57114</v>
      </c>
      <c r="K301">
        <v>0</v>
      </c>
      <c r="L301">
        <v>0</v>
      </c>
      <c r="M301">
        <v>1</v>
      </c>
      <c r="N301" s="94">
        <v>18.692995795850202</v>
      </c>
      <c r="O301" s="94">
        <v>453.69792862258498</v>
      </c>
      <c r="P301" s="94">
        <v>1145.63022467821</v>
      </c>
      <c r="Q301" s="94">
        <v>1316.9511679003001</v>
      </c>
      <c r="R301" s="94">
        <v>2547.4132710997901</v>
      </c>
      <c r="S301" s="94">
        <v>958.11521985912304</v>
      </c>
      <c r="T301" s="94">
        <v>0</v>
      </c>
      <c r="U301" s="94">
        <v>5482.3855880967403</v>
      </c>
      <c r="V301" s="94">
        <v>4719.3429010187101</v>
      </c>
      <c r="W301" s="94">
        <v>763.04268707803703</v>
      </c>
      <c r="X301" s="94">
        <v>0</v>
      </c>
      <c r="Y301" s="94">
        <v>0</v>
      </c>
      <c r="Z301" s="94">
        <v>0</v>
      </c>
      <c r="AA301" s="94">
        <v>0</v>
      </c>
      <c r="AB301" s="94">
        <v>0</v>
      </c>
      <c r="AC301" s="94">
        <v>377.479053913239</v>
      </c>
      <c r="AD301" s="94">
        <v>580.63616594588404</v>
      </c>
      <c r="AE301" s="94">
        <v>0</v>
      </c>
      <c r="AF301" s="94">
        <v>0</v>
      </c>
      <c r="AG301" s="94">
        <v>0</v>
      </c>
      <c r="AH301" s="94">
        <v>0</v>
      </c>
      <c r="AI301" s="94">
        <v>0</v>
      </c>
      <c r="AJ301" s="94">
        <v>6440.5008079558702</v>
      </c>
      <c r="AK301" s="70">
        <v>4099.2532861208201</v>
      </c>
      <c r="AL301">
        <v>190.744012474941</v>
      </c>
      <c r="AM301">
        <v>87986.683412978906</v>
      </c>
      <c r="AN301">
        <v>4099.2532861208201</v>
      </c>
      <c r="AO301">
        <v>15435.674334796</v>
      </c>
      <c r="AP301">
        <v>682.10272323868298</v>
      </c>
      <c r="AQ301">
        <v>37523.222275875101</v>
      </c>
      <c r="AR301">
        <v>4099.2532861208201</v>
      </c>
      <c r="AS301">
        <v>4099.2532861208201</v>
      </c>
      <c r="AT301">
        <v>0</v>
      </c>
    </row>
    <row r="302" spans="1:46" x14ac:dyDescent="0.25">
      <c r="A302" t="s">
        <v>3206</v>
      </c>
      <c r="B302">
        <v>2011</v>
      </c>
      <c r="C302" t="s">
        <v>76</v>
      </c>
      <c r="D302">
        <v>3353</v>
      </c>
      <c r="E302" t="s">
        <v>542</v>
      </c>
      <c r="F302" t="s">
        <v>2892</v>
      </c>
      <c r="G302" t="s">
        <v>2907</v>
      </c>
      <c r="H302" t="s">
        <v>2904</v>
      </c>
      <c r="I302" t="s">
        <v>2895</v>
      </c>
      <c r="J302">
        <v>59.1249999999905</v>
      </c>
      <c r="K302">
        <v>1</v>
      </c>
      <c r="L302">
        <v>1</v>
      </c>
      <c r="M302">
        <v>3</v>
      </c>
      <c r="N302" s="94">
        <v>445131</v>
      </c>
      <c r="O302" s="94">
        <v>155105</v>
      </c>
      <c r="P302" s="94">
        <v>246269</v>
      </c>
      <c r="Q302" s="94">
        <v>247921</v>
      </c>
      <c r="R302" s="94">
        <v>315462</v>
      </c>
      <c r="S302" s="94">
        <v>245728.2</v>
      </c>
      <c r="T302" s="94">
        <v>568500</v>
      </c>
      <c r="U302" s="94">
        <v>841388</v>
      </c>
      <c r="V302" s="94">
        <v>1218695</v>
      </c>
      <c r="W302" s="94">
        <v>184005</v>
      </c>
      <c r="X302" s="94">
        <v>0</v>
      </c>
      <c r="Y302" s="94">
        <v>0</v>
      </c>
      <c r="Z302" s="94">
        <v>7188</v>
      </c>
      <c r="AA302" s="94">
        <v>0</v>
      </c>
      <c r="AB302" s="94">
        <v>0</v>
      </c>
      <c r="AC302" s="94">
        <v>181617.08</v>
      </c>
      <c r="AD302" s="94">
        <v>64111.12</v>
      </c>
      <c r="AE302" s="94">
        <v>0</v>
      </c>
      <c r="AF302" s="94">
        <v>0</v>
      </c>
      <c r="AG302" s="94">
        <v>0</v>
      </c>
      <c r="AH302" s="94">
        <v>0</v>
      </c>
      <c r="AI302" s="94">
        <v>0</v>
      </c>
      <c r="AJ302" s="94">
        <v>1655616.2</v>
      </c>
      <c r="AK302" s="70">
        <v>28001.965327700102</v>
      </c>
      <c r="AL302">
        <v>190.744012474941</v>
      </c>
      <c r="AM302">
        <v>87986.683412978906</v>
      </c>
      <c r="AN302">
        <v>28001.965327700102</v>
      </c>
      <c r="AO302">
        <v>28001.965327700102</v>
      </c>
      <c r="AP302">
        <v>190.744012474941</v>
      </c>
      <c r="AQ302">
        <v>53040.848925755003</v>
      </c>
      <c r="AR302">
        <v>28001.965327700102</v>
      </c>
      <c r="AS302">
        <v>28001.965327700102</v>
      </c>
      <c r="AT302">
        <v>0</v>
      </c>
    </row>
    <row r="303" spans="1:46" x14ac:dyDescent="0.25">
      <c r="A303" t="s">
        <v>3207</v>
      </c>
      <c r="B303">
        <v>2017</v>
      </c>
      <c r="C303" t="s">
        <v>78</v>
      </c>
      <c r="D303">
        <v>348</v>
      </c>
      <c r="E303" t="s">
        <v>543</v>
      </c>
      <c r="F303" t="s">
        <v>2892</v>
      </c>
      <c r="G303" t="s">
        <v>2893</v>
      </c>
      <c r="H303" t="s">
        <v>2894</v>
      </c>
      <c r="I303" t="s">
        <v>2895</v>
      </c>
      <c r="J303">
        <v>4.0694444444439997</v>
      </c>
      <c r="K303">
        <v>0</v>
      </c>
      <c r="L303">
        <v>0</v>
      </c>
      <c r="M303">
        <v>1</v>
      </c>
      <c r="N303" s="94">
        <v>81871.16</v>
      </c>
      <c r="O303" s="94">
        <v>7821.35</v>
      </c>
      <c r="P303" s="94">
        <v>118033.78</v>
      </c>
      <c r="Q303" s="94">
        <v>76208.639999999999</v>
      </c>
      <c r="R303" s="94">
        <v>50000</v>
      </c>
      <c r="S303" s="94">
        <v>24121.99</v>
      </c>
      <c r="T303" s="94">
        <v>333934.93</v>
      </c>
      <c r="U303" s="94">
        <v>0</v>
      </c>
      <c r="V303" s="94">
        <v>248788.81</v>
      </c>
      <c r="W303" s="94">
        <v>85146.12</v>
      </c>
      <c r="X303" s="94">
        <v>0</v>
      </c>
      <c r="Y303" s="94">
        <v>0</v>
      </c>
      <c r="Z303" s="94">
        <v>0</v>
      </c>
      <c r="AA303" s="94">
        <v>0</v>
      </c>
      <c r="AB303" s="94">
        <v>0</v>
      </c>
      <c r="AC303" s="94">
        <v>24121.99</v>
      </c>
      <c r="AD303" s="94">
        <v>0</v>
      </c>
      <c r="AE303" s="94">
        <v>0</v>
      </c>
      <c r="AF303" s="94">
        <v>0</v>
      </c>
      <c r="AG303" s="94">
        <v>0</v>
      </c>
      <c r="AH303" s="94">
        <v>0</v>
      </c>
      <c r="AI303" s="94">
        <v>0</v>
      </c>
      <c r="AJ303" s="94">
        <v>358056.92</v>
      </c>
      <c r="AK303" s="70">
        <v>87986.683412978906</v>
      </c>
      <c r="AL303">
        <v>190.744012474941</v>
      </c>
      <c r="AM303">
        <v>87986.683412978906</v>
      </c>
      <c r="AN303">
        <v>87986.683412978906</v>
      </c>
      <c r="AO303">
        <v>87986.683412978906</v>
      </c>
      <c r="AP303">
        <v>190.744012474941</v>
      </c>
      <c r="AQ303">
        <v>87986.683412978906</v>
      </c>
      <c r="AR303">
        <v>87986.683412978906</v>
      </c>
      <c r="AS303">
        <v>87986.683412978906</v>
      </c>
      <c r="AT303">
        <v>0</v>
      </c>
    </row>
    <row r="304" spans="1:46" x14ac:dyDescent="0.25">
      <c r="A304" t="s">
        <v>3208</v>
      </c>
      <c r="B304">
        <v>2021</v>
      </c>
      <c r="C304" t="s">
        <v>79</v>
      </c>
      <c r="D304">
        <v>352</v>
      </c>
      <c r="E304" t="s">
        <v>544</v>
      </c>
      <c r="F304" t="s">
        <v>2892</v>
      </c>
      <c r="G304" t="s">
        <v>2893</v>
      </c>
      <c r="H304" t="s">
        <v>2894</v>
      </c>
      <c r="I304" t="s">
        <v>2895</v>
      </c>
      <c r="J304">
        <v>5.3943661971830004</v>
      </c>
      <c r="K304">
        <v>0</v>
      </c>
      <c r="L304">
        <v>0</v>
      </c>
      <c r="M304">
        <v>1</v>
      </c>
      <c r="N304" s="94">
        <v>144840.94</v>
      </c>
      <c r="O304" s="94">
        <v>18324.86</v>
      </c>
      <c r="P304" s="94">
        <v>77486.92</v>
      </c>
      <c r="Q304" s="94">
        <v>61139.63</v>
      </c>
      <c r="R304" s="94">
        <v>20000</v>
      </c>
      <c r="S304" s="94">
        <v>27079.73</v>
      </c>
      <c r="T304" s="94">
        <v>0</v>
      </c>
      <c r="U304" s="94">
        <v>321792.34999999998</v>
      </c>
      <c r="V304" s="94">
        <v>251674.91</v>
      </c>
      <c r="W304" s="94">
        <v>70117.440000000002</v>
      </c>
      <c r="X304" s="94">
        <v>0</v>
      </c>
      <c r="Y304" s="94">
        <v>0</v>
      </c>
      <c r="Z304" s="94">
        <v>0</v>
      </c>
      <c r="AA304" s="94">
        <v>0</v>
      </c>
      <c r="AB304" s="94">
        <v>0</v>
      </c>
      <c r="AC304" s="94">
        <v>27079.73</v>
      </c>
      <c r="AD304" s="94">
        <v>0</v>
      </c>
      <c r="AE304" s="94">
        <v>0</v>
      </c>
      <c r="AF304" s="94">
        <v>0</v>
      </c>
      <c r="AG304" s="94">
        <v>0</v>
      </c>
      <c r="AH304" s="94">
        <v>0</v>
      </c>
      <c r="AI304" s="94">
        <v>0</v>
      </c>
      <c r="AJ304" s="94">
        <v>348872.08</v>
      </c>
      <c r="AK304" s="70">
        <v>64673.414308095198</v>
      </c>
      <c r="AL304">
        <v>190.744012474941</v>
      </c>
      <c r="AM304">
        <v>87986.683412978906</v>
      </c>
      <c r="AN304">
        <v>64673.414308095198</v>
      </c>
      <c r="AO304">
        <v>64673.414308095198</v>
      </c>
      <c r="AP304">
        <v>190.744012474941</v>
      </c>
      <c r="AQ304">
        <v>87986.683412978906</v>
      </c>
      <c r="AR304">
        <v>64673.414308095198</v>
      </c>
      <c r="AS304">
        <v>64673.414308095198</v>
      </c>
      <c r="AT304">
        <v>0</v>
      </c>
    </row>
    <row r="305" spans="1:46" x14ac:dyDescent="0.25">
      <c r="A305" t="s">
        <v>3209</v>
      </c>
      <c r="B305">
        <v>1993</v>
      </c>
      <c r="C305" t="s">
        <v>80</v>
      </c>
      <c r="D305">
        <v>3348</v>
      </c>
      <c r="E305" t="s">
        <v>545</v>
      </c>
      <c r="F305" t="s">
        <v>2906</v>
      </c>
      <c r="G305" t="s">
        <v>2907</v>
      </c>
      <c r="H305" t="s">
        <v>2904</v>
      </c>
      <c r="I305" t="s">
        <v>2895</v>
      </c>
      <c r="J305">
        <v>199.02809737206201</v>
      </c>
      <c r="K305">
        <v>1</v>
      </c>
      <c r="L305">
        <v>1</v>
      </c>
      <c r="M305">
        <v>2</v>
      </c>
      <c r="N305" s="94">
        <v>1415296.02000757</v>
      </c>
      <c r="O305" s="94">
        <v>376029.40333367197</v>
      </c>
      <c r="P305" s="94">
        <v>778270.37284158496</v>
      </c>
      <c r="Q305" s="94">
        <v>272544.47312945698</v>
      </c>
      <c r="R305" s="94">
        <v>913323.26974434499</v>
      </c>
      <c r="S305" s="94">
        <v>116265.36441758899</v>
      </c>
      <c r="T305" s="94">
        <v>2319555.2400000002</v>
      </c>
      <c r="U305" s="94">
        <v>1435908.2990566399</v>
      </c>
      <c r="V305" s="94">
        <v>2990581.0641275998</v>
      </c>
      <c r="W305" s="94">
        <v>764882.47492903494</v>
      </c>
      <c r="X305" s="94">
        <v>0</v>
      </c>
      <c r="Y305" s="94">
        <v>0</v>
      </c>
      <c r="Z305" s="94">
        <v>0</v>
      </c>
      <c r="AA305" s="94">
        <v>0</v>
      </c>
      <c r="AB305" s="94">
        <v>0</v>
      </c>
      <c r="AC305" s="94">
        <v>110451.71461394</v>
      </c>
      <c r="AD305" s="94">
        <v>5813.6498036487801</v>
      </c>
      <c r="AE305" s="94">
        <v>0</v>
      </c>
      <c r="AF305" s="94">
        <v>0</v>
      </c>
      <c r="AG305" s="94">
        <v>0</v>
      </c>
      <c r="AH305" s="94">
        <v>0</v>
      </c>
      <c r="AI305" s="94">
        <v>0</v>
      </c>
      <c r="AJ305" s="94">
        <v>3871728.9034742201</v>
      </c>
      <c r="AK305" s="70">
        <v>19453.1774889876</v>
      </c>
      <c r="AL305">
        <v>190.744012474941</v>
      </c>
      <c r="AM305">
        <v>87986.683412978906</v>
      </c>
      <c r="AN305">
        <v>7798.7665257765002</v>
      </c>
      <c r="AO305">
        <v>19453.1774889876</v>
      </c>
      <c r="AP305">
        <v>190.744012474941</v>
      </c>
      <c r="AQ305">
        <v>53040.848925755003</v>
      </c>
      <c r="AR305">
        <v>19453.1774889876</v>
      </c>
      <c r="AS305">
        <v>19453.1774889876</v>
      </c>
      <c r="AT305">
        <v>0</v>
      </c>
    </row>
    <row r="306" spans="1:46" x14ac:dyDescent="0.25">
      <c r="A306" t="s">
        <v>4315</v>
      </c>
      <c r="B306">
        <v>1993</v>
      </c>
      <c r="C306" t="s">
        <v>80</v>
      </c>
      <c r="D306">
        <v>1993</v>
      </c>
      <c r="E306" t="s">
        <v>80</v>
      </c>
      <c r="F306" t="s">
        <v>1871</v>
      </c>
      <c r="G306" t="s">
        <v>1871</v>
      </c>
      <c r="H306" t="s">
        <v>2899</v>
      </c>
      <c r="I306" t="s">
        <v>2895</v>
      </c>
      <c r="J306">
        <v>1</v>
      </c>
      <c r="K306">
        <v>0</v>
      </c>
      <c r="L306">
        <v>0</v>
      </c>
      <c r="M306">
        <v>2</v>
      </c>
      <c r="N306" s="94">
        <v>480.16999242534899</v>
      </c>
      <c r="O306" s="94">
        <v>26.5766663275901</v>
      </c>
      <c r="P306" s="94">
        <v>2990.9671584146199</v>
      </c>
      <c r="Q306" s="94">
        <v>1369.3768705428799</v>
      </c>
      <c r="R306" s="94">
        <v>2347.5102556546399</v>
      </c>
      <c r="S306" s="94">
        <v>584.16558241142604</v>
      </c>
      <c r="T306" s="94">
        <v>0</v>
      </c>
      <c r="U306" s="94">
        <v>7214.6009433650797</v>
      </c>
      <c r="V306" s="94">
        <v>5541.9958724000398</v>
      </c>
      <c r="W306" s="94">
        <v>1672.6050709650401</v>
      </c>
      <c r="X306" s="94">
        <v>0</v>
      </c>
      <c r="Y306" s="94">
        <v>0</v>
      </c>
      <c r="Z306" s="94">
        <v>0</v>
      </c>
      <c r="AA306" s="94">
        <v>0</v>
      </c>
      <c r="AB306" s="94">
        <v>0</v>
      </c>
      <c r="AC306" s="94">
        <v>554.9553860602</v>
      </c>
      <c r="AD306" s="94">
        <v>29.210196351225601</v>
      </c>
      <c r="AE306" s="94">
        <v>0</v>
      </c>
      <c r="AF306" s="94">
        <v>0</v>
      </c>
      <c r="AG306" s="94">
        <v>0</v>
      </c>
      <c r="AH306" s="94">
        <v>0</v>
      </c>
      <c r="AI306" s="94">
        <v>0</v>
      </c>
      <c r="AJ306" s="94">
        <v>7798.7665257765002</v>
      </c>
      <c r="AK306" s="70">
        <v>7798.7665257765002</v>
      </c>
      <c r="AL306">
        <v>190.744012474941</v>
      </c>
      <c r="AM306">
        <v>87986.683412978906</v>
      </c>
      <c r="AN306">
        <v>7798.7665257765002</v>
      </c>
      <c r="AO306">
        <v>19453.1774889876</v>
      </c>
      <c r="AP306">
        <v>682.10272323868298</v>
      </c>
      <c r="AQ306">
        <v>37523.222275875101</v>
      </c>
      <c r="AR306">
        <v>7798.7665257765002</v>
      </c>
      <c r="AS306">
        <v>7798.7665257765002</v>
      </c>
      <c r="AT306">
        <v>0</v>
      </c>
    </row>
    <row r="307" spans="1:46" x14ac:dyDescent="0.25">
      <c r="A307" t="s">
        <v>3210</v>
      </c>
      <c r="B307">
        <v>1991</v>
      </c>
      <c r="C307" t="s">
        <v>81</v>
      </c>
      <c r="D307">
        <v>1991</v>
      </c>
      <c r="E307" t="s">
        <v>81</v>
      </c>
      <c r="F307" t="s">
        <v>1871</v>
      </c>
      <c r="G307" t="s">
        <v>1871</v>
      </c>
      <c r="H307" t="s">
        <v>2899</v>
      </c>
      <c r="I307" t="s">
        <v>2895</v>
      </c>
      <c r="J307">
        <v>61.856749372937998</v>
      </c>
      <c r="K307">
        <v>1</v>
      </c>
      <c r="L307">
        <v>2</v>
      </c>
      <c r="M307">
        <v>2</v>
      </c>
      <c r="N307" s="94">
        <v>11609.170470107199</v>
      </c>
      <c r="O307" s="94">
        <v>16225.748094831601</v>
      </c>
      <c r="P307" s="94">
        <v>83241.374949495701</v>
      </c>
      <c r="Q307" s="94">
        <v>26383.010330638499</v>
      </c>
      <c r="R307" s="94">
        <v>111865.642692297</v>
      </c>
      <c r="S307" s="94">
        <v>36100.503691011203</v>
      </c>
      <c r="T307" s="94">
        <v>0</v>
      </c>
      <c r="U307" s="94">
        <v>249324.94653737001</v>
      </c>
      <c r="V307" s="94">
        <v>155660.90778721499</v>
      </c>
      <c r="W307" s="94">
        <v>93664.038750154999</v>
      </c>
      <c r="X307" s="94">
        <v>0</v>
      </c>
      <c r="Y307" s="94">
        <v>0</v>
      </c>
      <c r="Z307" s="94">
        <v>0</v>
      </c>
      <c r="AA307" s="94">
        <v>0</v>
      </c>
      <c r="AB307" s="94">
        <v>0</v>
      </c>
      <c r="AC307" s="94">
        <v>32552.782965906601</v>
      </c>
      <c r="AD307" s="94">
        <v>3547.7207251046498</v>
      </c>
      <c r="AE307" s="94">
        <v>0</v>
      </c>
      <c r="AF307" s="94">
        <v>0</v>
      </c>
      <c r="AG307" s="94">
        <v>0</v>
      </c>
      <c r="AH307" s="94">
        <v>0</v>
      </c>
      <c r="AI307" s="94">
        <v>0</v>
      </c>
      <c r="AJ307" s="94">
        <v>285425.45022838202</v>
      </c>
      <c r="AK307" s="70">
        <v>4614.2976008573496</v>
      </c>
      <c r="AL307">
        <v>190.744012474941</v>
      </c>
      <c r="AM307">
        <v>87986.683412978906</v>
      </c>
      <c r="AN307">
        <v>4614.2976008573496</v>
      </c>
      <c r="AO307">
        <v>37325.384285339103</v>
      </c>
      <c r="AP307">
        <v>682.10272323868298</v>
      </c>
      <c r="AQ307">
        <v>37523.222275875101</v>
      </c>
      <c r="AR307">
        <v>4614.2976008573496</v>
      </c>
      <c r="AS307">
        <v>4614.2976008573496</v>
      </c>
      <c r="AT307">
        <v>0</v>
      </c>
    </row>
    <row r="308" spans="1:46" x14ac:dyDescent="0.25">
      <c r="A308" t="s">
        <v>3211</v>
      </c>
      <c r="B308">
        <v>1991</v>
      </c>
      <c r="C308" t="s">
        <v>81</v>
      </c>
      <c r="D308">
        <v>269</v>
      </c>
      <c r="E308" t="s">
        <v>546</v>
      </c>
      <c r="F308" t="s">
        <v>2892</v>
      </c>
      <c r="G308" t="s">
        <v>2893</v>
      </c>
      <c r="H308" t="s">
        <v>2894</v>
      </c>
      <c r="I308" t="s">
        <v>2895</v>
      </c>
      <c r="J308">
        <v>430.98077185603898</v>
      </c>
      <c r="K308">
        <v>1</v>
      </c>
      <c r="L308">
        <v>1</v>
      </c>
      <c r="M308">
        <v>2</v>
      </c>
      <c r="N308" s="94">
        <v>2392514.5848950301</v>
      </c>
      <c r="O308" s="94">
        <v>501166.17203752801</v>
      </c>
      <c r="P308" s="94">
        <v>784254.02155310498</v>
      </c>
      <c r="Q308" s="94">
        <v>183821.010179998</v>
      </c>
      <c r="R308" s="94">
        <v>1190370.3706656201</v>
      </c>
      <c r="S308" s="94">
        <v>251526.682259683</v>
      </c>
      <c r="T308" s="94">
        <v>3314979.3</v>
      </c>
      <c r="U308" s="94">
        <v>1737146.85933128</v>
      </c>
      <c r="V308" s="94">
        <v>3988573.6605313001</v>
      </c>
      <c r="W308" s="94">
        <v>1063552.4987999799</v>
      </c>
      <c r="X308" s="94">
        <v>0</v>
      </c>
      <c r="Y308" s="94">
        <v>0</v>
      </c>
      <c r="Z308" s="94">
        <v>0</v>
      </c>
      <c r="AA308" s="94">
        <v>0</v>
      </c>
      <c r="AB308" s="94">
        <v>0</v>
      </c>
      <c r="AC308" s="94">
        <v>226808.289652001</v>
      </c>
      <c r="AD308" s="94">
        <v>24718.392607681999</v>
      </c>
      <c r="AE308" s="94">
        <v>0</v>
      </c>
      <c r="AF308" s="94">
        <v>0</v>
      </c>
      <c r="AG308" s="94">
        <v>0</v>
      </c>
      <c r="AH308" s="94">
        <v>0</v>
      </c>
      <c r="AI308" s="94">
        <v>0</v>
      </c>
      <c r="AJ308" s="94">
        <v>5303652.8415909698</v>
      </c>
      <c r="AK308" s="70">
        <v>12306.0080354642</v>
      </c>
      <c r="AL308">
        <v>190.744012474941</v>
      </c>
      <c r="AM308">
        <v>87986.683412978906</v>
      </c>
      <c r="AN308">
        <v>4614.2976008573496</v>
      </c>
      <c r="AO308">
        <v>37325.384285339103</v>
      </c>
      <c r="AP308">
        <v>190.744012474941</v>
      </c>
      <c r="AQ308">
        <v>87986.683412978906</v>
      </c>
      <c r="AR308">
        <v>12306.0080354642</v>
      </c>
      <c r="AS308">
        <v>17011.091668558001</v>
      </c>
      <c r="AT308">
        <v>0</v>
      </c>
    </row>
    <row r="309" spans="1:46" x14ac:dyDescent="0.25">
      <c r="A309" t="s">
        <v>3212</v>
      </c>
      <c r="B309">
        <v>1991</v>
      </c>
      <c r="C309" t="s">
        <v>81</v>
      </c>
      <c r="D309">
        <v>270</v>
      </c>
      <c r="E309" t="s">
        <v>312</v>
      </c>
      <c r="F309" t="s">
        <v>2892</v>
      </c>
      <c r="G309" t="s">
        <v>2893</v>
      </c>
      <c r="H309" t="s">
        <v>2894</v>
      </c>
      <c r="I309" t="s">
        <v>2895</v>
      </c>
      <c r="J309">
        <v>223.91591445665301</v>
      </c>
      <c r="K309">
        <v>1</v>
      </c>
      <c r="L309">
        <v>2</v>
      </c>
      <c r="M309">
        <v>2</v>
      </c>
      <c r="N309" s="94">
        <v>1761413.6514415401</v>
      </c>
      <c r="O309" s="94">
        <v>491116.48059570702</v>
      </c>
      <c r="P309" s="94">
        <v>470999.831310015</v>
      </c>
      <c r="Q309" s="94">
        <v>95504.143754582401</v>
      </c>
      <c r="R309" s="94">
        <v>859339.43695286696</v>
      </c>
      <c r="S309" s="94">
        <v>130680.60281640101</v>
      </c>
      <c r="T309" s="94">
        <v>2775839.48</v>
      </c>
      <c r="U309" s="94">
        <v>902534.06405471195</v>
      </c>
      <c r="V309" s="94">
        <v>2884922.2895976701</v>
      </c>
      <c r="W309" s="94">
        <v>793451.25445704197</v>
      </c>
      <c r="X309" s="94">
        <v>0</v>
      </c>
      <c r="Y309" s="94">
        <v>0</v>
      </c>
      <c r="Z309" s="94">
        <v>0</v>
      </c>
      <c r="AA309" s="94">
        <v>0</v>
      </c>
      <c r="AB309" s="94">
        <v>0</v>
      </c>
      <c r="AC309" s="94">
        <v>117838.170285567</v>
      </c>
      <c r="AD309" s="94">
        <v>12842.432530833399</v>
      </c>
      <c r="AE309" s="94">
        <v>0</v>
      </c>
      <c r="AF309" s="94">
        <v>0</v>
      </c>
      <c r="AG309" s="94">
        <v>0</v>
      </c>
      <c r="AH309" s="94">
        <v>0</v>
      </c>
      <c r="AI309" s="94">
        <v>0</v>
      </c>
      <c r="AJ309" s="94">
        <v>3809054.14687111</v>
      </c>
      <c r="AK309" s="70">
        <v>17011.091668558001</v>
      </c>
      <c r="AL309">
        <v>190.744012474941</v>
      </c>
      <c r="AM309">
        <v>87986.683412978906</v>
      </c>
      <c r="AN309">
        <v>4614.2976008573496</v>
      </c>
      <c r="AO309">
        <v>37325.384285339103</v>
      </c>
      <c r="AP309">
        <v>190.744012474941</v>
      </c>
      <c r="AQ309">
        <v>87986.683412978906</v>
      </c>
      <c r="AR309">
        <v>12306.0080354642</v>
      </c>
      <c r="AS309">
        <v>17011.091668558001</v>
      </c>
      <c r="AT309">
        <v>0</v>
      </c>
    </row>
    <row r="310" spans="1:46" x14ac:dyDescent="0.25">
      <c r="A310" t="s">
        <v>3213</v>
      </c>
      <c r="B310">
        <v>1991</v>
      </c>
      <c r="C310" t="s">
        <v>81</v>
      </c>
      <c r="D310">
        <v>271</v>
      </c>
      <c r="E310" t="s">
        <v>547</v>
      </c>
      <c r="F310" t="s">
        <v>2892</v>
      </c>
      <c r="G310" t="s">
        <v>2893</v>
      </c>
      <c r="H310" t="s">
        <v>2894</v>
      </c>
      <c r="I310" t="s">
        <v>2895</v>
      </c>
      <c r="J310">
        <v>278.12727459345598</v>
      </c>
      <c r="K310">
        <v>1</v>
      </c>
      <c r="L310">
        <v>1</v>
      </c>
      <c r="M310">
        <v>2</v>
      </c>
      <c r="N310" s="94">
        <v>2163490.2581452001</v>
      </c>
      <c r="O310" s="94">
        <v>424747.93376516597</v>
      </c>
      <c r="P310" s="94">
        <v>558838.12359716604</v>
      </c>
      <c r="Q310" s="94">
        <v>118626.258786915</v>
      </c>
      <c r="R310" s="94">
        <v>1001371.41607234</v>
      </c>
      <c r="S310" s="94">
        <v>162319.145522779</v>
      </c>
      <c r="T310" s="94">
        <v>3146031.12</v>
      </c>
      <c r="U310" s="94">
        <v>1121042.8703668001</v>
      </c>
      <c r="V310" s="94">
        <v>3347542.6733778398</v>
      </c>
      <c r="W310" s="94">
        <v>919531.31698895595</v>
      </c>
      <c r="X310" s="94">
        <v>0</v>
      </c>
      <c r="Y310" s="94">
        <v>0</v>
      </c>
      <c r="Z310" s="94">
        <v>0</v>
      </c>
      <c r="AA310" s="94">
        <v>0</v>
      </c>
      <c r="AB310" s="94">
        <v>0</v>
      </c>
      <c r="AC310" s="94">
        <v>146367.48452709499</v>
      </c>
      <c r="AD310" s="94">
        <v>15951.6609956837</v>
      </c>
      <c r="AE310" s="94">
        <v>0</v>
      </c>
      <c r="AF310" s="94">
        <v>0</v>
      </c>
      <c r="AG310" s="94">
        <v>0</v>
      </c>
      <c r="AH310" s="94">
        <v>0</v>
      </c>
      <c r="AI310" s="94">
        <v>0</v>
      </c>
      <c r="AJ310" s="94">
        <v>4429393.1358895702</v>
      </c>
      <c r="AK310" s="70">
        <v>15925.777658318801</v>
      </c>
      <c r="AL310">
        <v>190.744012474941</v>
      </c>
      <c r="AM310">
        <v>87986.683412978906</v>
      </c>
      <c r="AN310">
        <v>4614.2976008573496</v>
      </c>
      <c r="AO310">
        <v>37325.384285339103</v>
      </c>
      <c r="AP310">
        <v>190.744012474941</v>
      </c>
      <c r="AQ310">
        <v>87986.683412978906</v>
      </c>
      <c r="AR310">
        <v>12306.0080354642</v>
      </c>
      <c r="AS310">
        <v>17011.091668558001</v>
      </c>
      <c r="AT310">
        <v>0</v>
      </c>
    </row>
    <row r="311" spans="1:46" x14ac:dyDescent="0.25">
      <c r="A311" t="s">
        <v>3214</v>
      </c>
      <c r="B311">
        <v>1991</v>
      </c>
      <c r="C311" t="s">
        <v>81</v>
      </c>
      <c r="D311">
        <v>272</v>
      </c>
      <c r="E311" t="s">
        <v>548</v>
      </c>
      <c r="F311" t="s">
        <v>2892</v>
      </c>
      <c r="G311" t="s">
        <v>2893</v>
      </c>
      <c r="H311" t="s">
        <v>2894</v>
      </c>
      <c r="I311" t="s">
        <v>2895</v>
      </c>
      <c r="J311">
        <v>255.35183848405899</v>
      </c>
      <c r="K311">
        <v>1</v>
      </c>
      <c r="L311">
        <v>1</v>
      </c>
      <c r="M311">
        <v>2</v>
      </c>
      <c r="N311" s="94">
        <v>1782077.8326814901</v>
      </c>
      <c r="O311" s="94">
        <v>422533.67076545698</v>
      </c>
      <c r="P311" s="94">
        <v>536353.47406478703</v>
      </c>
      <c r="Q311" s="94">
        <v>108912.127794737</v>
      </c>
      <c r="R311" s="94">
        <v>897742.27250401396</v>
      </c>
      <c r="S311" s="94">
        <v>149027.06788102299</v>
      </c>
      <c r="T311" s="94">
        <v>2718377.07</v>
      </c>
      <c r="U311" s="94">
        <v>1029242.30781048</v>
      </c>
      <c r="V311" s="94">
        <v>2925015.4382628701</v>
      </c>
      <c r="W311" s="94">
        <v>822603.93954760802</v>
      </c>
      <c r="X311" s="94">
        <v>0</v>
      </c>
      <c r="Y311" s="94">
        <v>0</v>
      </c>
      <c r="Z311" s="94">
        <v>0</v>
      </c>
      <c r="AA311" s="94">
        <v>0</v>
      </c>
      <c r="AB311" s="94">
        <v>0</v>
      </c>
      <c r="AC311" s="94">
        <v>134381.66509528001</v>
      </c>
      <c r="AD311" s="94">
        <v>14645.402785743599</v>
      </c>
      <c r="AE311" s="94">
        <v>0</v>
      </c>
      <c r="AF311" s="94">
        <v>0</v>
      </c>
      <c r="AG311" s="94">
        <v>0</v>
      </c>
      <c r="AH311" s="94">
        <v>0</v>
      </c>
      <c r="AI311" s="94">
        <v>0</v>
      </c>
      <c r="AJ311" s="94">
        <v>3896646.4456915101</v>
      </c>
      <c r="AK311" s="70">
        <v>15259.9114571668</v>
      </c>
      <c r="AL311">
        <v>190.744012474941</v>
      </c>
      <c r="AM311">
        <v>87986.683412978906</v>
      </c>
      <c r="AN311">
        <v>4614.2976008573496</v>
      </c>
      <c r="AO311">
        <v>37325.384285339103</v>
      </c>
      <c r="AP311">
        <v>190.744012474941</v>
      </c>
      <c r="AQ311">
        <v>87986.683412978906</v>
      </c>
      <c r="AR311">
        <v>12306.0080354642</v>
      </c>
      <c r="AS311">
        <v>17011.091668558001</v>
      </c>
      <c r="AT311">
        <v>0</v>
      </c>
    </row>
    <row r="312" spans="1:46" x14ac:dyDescent="0.25">
      <c r="A312" t="s">
        <v>3215</v>
      </c>
      <c r="B312">
        <v>1991</v>
      </c>
      <c r="C312" t="s">
        <v>81</v>
      </c>
      <c r="D312">
        <v>273</v>
      </c>
      <c r="E312" t="s">
        <v>549</v>
      </c>
      <c r="F312" t="s">
        <v>2892</v>
      </c>
      <c r="G312" t="s">
        <v>2893</v>
      </c>
      <c r="H312" t="s">
        <v>2894</v>
      </c>
      <c r="I312" t="s">
        <v>2895</v>
      </c>
      <c r="J312">
        <v>343.58682634724198</v>
      </c>
      <c r="K312">
        <v>1</v>
      </c>
      <c r="L312">
        <v>1</v>
      </c>
      <c r="M312">
        <v>2</v>
      </c>
      <c r="N312" s="94">
        <v>2594602.0064940499</v>
      </c>
      <c r="O312" s="94">
        <v>563829.70901963999</v>
      </c>
      <c r="P312" s="94">
        <v>661374.37323759403</v>
      </c>
      <c r="Q312" s="94">
        <v>146545.92879328399</v>
      </c>
      <c r="R312" s="94">
        <v>746127.33357551601</v>
      </c>
      <c r="S312" s="94">
        <v>200522.29738017899</v>
      </c>
      <c r="T312" s="94">
        <v>3327589.78</v>
      </c>
      <c r="U312" s="94">
        <v>1384889.5711200901</v>
      </c>
      <c r="V312" s="94">
        <v>4067453.8600485399</v>
      </c>
      <c r="W312" s="94">
        <v>645025.49107154796</v>
      </c>
      <c r="X312" s="94">
        <v>0</v>
      </c>
      <c r="Y312" s="94">
        <v>0</v>
      </c>
      <c r="Z312" s="94">
        <v>0</v>
      </c>
      <c r="AA312" s="94">
        <v>0</v>
      </c>
      <c r="AB312" s="94">
        <v>0</v>
      </c>
      <c r="AC312" s="94">
        <v>180816.28118854301</v>
      </c>
      <c r="AD312" s="94">
        <v>19706.016191635299</v>
      </c>
      <c r="AE312" s="94">
        <v>0</v>
      </c>
      <c r="AF312" s="94">
        <v>0</v>
      </c>
      <c r="AG312" s="94">
        <v>0</v>
      </c>
      <c r="AH312" s="94">
        <v>0</v>
      </c>
      <c r="AI312" s="94">
        <v>0</v>
      </c>
      <c r="AJ312" s="94">
        <v>4913001.64850026</v>
      </c>
      <c r="AK312" s="70">
        <v>14299.156055346</v>
      </c>
      <c r="AL312">
        <v>190.744012474941</v>
      </c>
      <c r="AM312">
        <v>87986.683412978906</v>
      </c>
      <c r="AN312">
        <v>4614.2976008573496</v>
      </c>
      <c r="AO312">
        <v>37325.384285339103</v>
      </c>
      <c r="AP312">
        <v>190.744012474941</v>
      </c>
      <c r="AQ312">
        <v>87986.683412978906</v>
      </c>
      <c r="AR312">
        <v>12306.0080354642</v>
      </c>
      <c r="AS312">
        <v>17011.091668558001</v>
      </c>
      <c r="AT312">
        <v>0</v>
      </c>
    </row>
    <row r="313" spans="1:46" x14ac:dyDescent="0.25">
      <c r="A313" t="s">
        <v>3216</v>
      </c>
      <c r="B313">
        <v>1991</v>
      </c>
      <c r="C313" t="s">
        <v>81</v>
      </c>
      <c r="D313">
        <v>278</v>
      </c>
      <c r="E313" t="s">
        <v>550</v>
      </c>
      <c r="F313" t="s">
        <v>2892</v>
      </c>
      <c r="G313" t="s">
        <v>2911</v>
      </c>
      <c r="H313" t="s">
        <v>2894</v>
      </c>
      <c r="I313" t="s">
        <v>2895</v>
      </c>
      <c r="J313">
        <v>697.83233532927397</v>
      </c>
      <c r="K313">
        <v>1</v>
      </c>
      <c r="L313">
        <v>1</v>
      </c>
      <c r="M313">
        <v>2</v>
      </c>
      <c r="N313" s="94">
        <v>4087919.0065810601</v>
      </c>
      <c r="O313" s="94">
        <v>1170679.8850304401</v>
      </c>
      <c r="P313" s="94">
        <v>1389367.42446901</v>
      </c>
      <c r="Q313" s="94">
        <v>297637.97643237503</v>
      </c>
      <c r="R313" s="94">
        <v>1806896.31035082</v>
      </c>
      <c r="S313" s="94">
        <v>407265.15784683102</v>
      </c>
      <c r="T313" s="94">
        <v>5939759.6900000004</v>
      </c>
      <c r="U313" s="94">
        <v>2812740.91286371</v>
      </c>
      <c r="V313" s="94">
        <v>7150944.3389014397</v>
      </c>
      <c r="W313" s="94">
        <v>1601556.26396228</v>
      </c>
      <c r="X313" s="94">
        <v>0</v>
      </c>
      <c r="Y313" s="94">
        <v>0</v>
      </c>
      <c r="Z313" s="94">
        <v>0</v>
      </c>
      <c r="AA313" s="94">
        <v>0</v>
      </c>
      <c r="AB313" s="94">
        <v>0</v>
      </c>
      <c r="AC313" s="94">
        <v>367241.80932313798</v>
      </c>
      <c r="AD313" s="94">
        <v>40023.348523693297</v>
      </c>
      <c r="AE313" s="94">
        <v>0</v>
      </c>
      <c r="AF313" s="94">
        <v>0</v>
      </c>
      <c r="AG313" s="94">
        <v>0</v>
      </c>
      <c r="AH313" s="94">
        <v>0</v>
      </c>
      <c r="AI313" s="94">
        <v>0</v>
      </c>
      <c r="AJ313" s="94">
        <v>9159765.7607105393</v>
      </c>
      <c r="AK313" s="70">
        <v>13126.0265496131</v>
      </c>
      <c r="AL313">
        <v>190.744012474941</v>
      </c>
      <c r="AM313">
        <v>87986.683412978906</v>
      </c>
      <c r="AN313">
        <v>4614.2976008573496</v>
      </c>
      <c r="AO313">
        <v>37325.384285339103</v>
      </c>
      <c r="AP313">
        <v>4583.8562208211697</v>
      </c>
      <c r="AQ313">
        <v>22363.4717498301</v>
      </c>
      <c r="AR313">
        <v>13126.0265496131</v>
      </c>
      <c r="AS313">
        <v>14517.691914593501</v>
      </c>
      <c r="AT313">
        <v>0</v>
      </c>
    </row>
    <row r="314" spans="1:46" x14ac:dyDescent="0.25">
      <c r="A314" t="s">
        <v>3217</v>
      </c>
      <c r="B314">
        <v>1991</v>
      </c>
      <c r="C314" t="s">
        <v>81</v>
      </c>
      <c r="D314">
        <v>279</v>
      </c>
      <c r="E314" t="s">
        <v>551</v>
      </c>
      <c r="F314" t="s">
        <v>2892</v>
      </c>
      <c r="G314" t="s">
        <v>2911</v>
      </c>
      <c r="H314" t="s">
        <v>2894</v>
      </c>
      <c r="I314" t="s">
        <v>2895</v>
      </c>
      <c r="J314">
        <v>607.51497005982003</v>
      </c>
      <c r="K314">
        <v>1</v>
      </c>
      <c r="L314">
        <v>1</v>
      </c>
      <c r="M314">
        <v>2</v>
      </c>
      <c r="N314" s="94">
        <v>4038541.6656864798</v>
      </c>
      <c r="O314" s="94">
        <v>1111515.6548520899</v>
      </c>
      <c r="P314" s="94">
        <v>1270400.3048624799</v>
      </c>
      <c r="Q314" s="94">
        <v>259116.004212759</v>
      </c>
      <c r="R314" s="94">
        <v>1785586.9167829601</v>
      </c>
      <c r="S314" s="94">
        <v>354554.62243517197</v>
      </c>
      <c r="T314" s="94">
        <v>6016460.2999999998</v>
      </c>
      <c r="U314" s="94">
        <v>2448700.2463967698</v>
      </c>
      <c r="V314" s="94">
        <v>6858337.41830377</v>
      </c>
      <c r="W314" s="94">
        <v>1606823.128093</v>
      </c>
      <c r="X314" s="94">
        <v>0</v>
      </c>
      <c r="Y314" s="94">
        <v>0</v>
      </c>
      <c r="Z314" s="94">
        <v>0</v>
      </c>
      <c r="AA314" s="94">
        <v>0</v>
      </c>
      <c r="AB314" s="94">
        <v>0</v>
      </c>
      <c r="AC314" s="94">
        <v>319711.31961144699</v>
      </c>
      <c r="AD314" s="94">
        <v>34843.302823725302</v>
      </c>
      <c r="AE314" s="94">
        <v>0</v>
      </c>
      <c r="AF314" s="94">
        <v>0</v>
      </c>
      <c r="AG314" s="94">
        <v>0</v>
      </c>
      <c r="AH314" s="94">
        <v>0</v>
      </c>
      <c r="AI314" s="94">
        <v>0</v>
      </c>
      <c r="AJ314" s="94">
        <v>8819715.1688319407</v>
      </c>
      <c r="AK314" s="70">
        <v>14517.691914593501</v>
      </c>
      <c r="AL314">
        <v>190.744012474941</v>
      </c>
      <c r="AM314">
        <v>87986.683412978906</v>
      </c>
      <c r="AN314">
        <v>4614.2976008573496</v>
      </c>
      <c r="AO314">
        <v>37325.384285339103</v>
      </c>
      <c r="AP314">
        <v>4583.8562208211697</v>
      </c>
      <c r="AQ314">
        <v>22363.4717498301</v>
      </c>
      <c r="AR314">
        <v>13126.0265496131</v>
      </c>
      <c r="AS314">
        <v>14517.691914593501</v>
      </c>
      <c r="AT314">
        <v>0</v>
      </c>
    </row>
    <row r="315" spans="1:46" x14ac:dyDescent="0.25">
      <c r="A315" t="s">
        <v>3218</v>
      </c>
      <c r="B315">
        <v>1991</v>
      </c>
      <c r="C315" t="s">
        <v>81</v>
      </c>
      <c r="D315">
        <v>274</v>
      </c>
      <c r="E315" t="s">
        <v>552</v>
      </c>
      <c r="F315" t="s">
        <v>2892</v>
      </c>
      <c r="G315" t="s">
        <v>2893</v>
      </c>
      <c r="H315" t="s">
        <v>2894</v>
      </c>
      <c r="I315" t="s">
        <v>2895</v>
      </c>
      <c r="J315">
        <v>271.63283290667698</v>
      </c>
      <c r="K315">
        <v>1</v>
      </c>
      <c r="L315">
        <v>1</v>
      </c>
      <c r="M315">
        <v>2</v>
      </c>
      <c r="N315" s="94">
        <v>2083617.85227504</v>
      </c>
      <c r="O315" s="94">
        <v>478471.36582966201</v>
      </c>
      <c r="P315" s="94">
        <v>565698.35495708999</v>
      </c>
      <c r="Q315" s="94">
        <v>115856.26321083</v>
      </c>
      <c r="R315" s="94">
        <v>580457.21856028796</v>
      </c>
      <c r="S315" s="94">
        <v>158528.894362455</v>
      </c>
      <c r="T315" s="94">
        <v>2729235.22</v>
      </c>
      <c r="U315" s="94">
        <v>1094865.83483291</v>
      </c>
      <c r="V315" s="94">
        <v>3323572.9190707002</v>
      </c>
      <c r="W315" s="94">
        <v>500528.13576221</v>
      </c>
      <c r="X315" s="94">
        <v>0</v>
      </c>
      <c r="Y315" s="94">
        <v>0</v>
      </c>
      <c r="Z315" s="94">
        <v>0</v>
      </c>
      <c r="AA315" s="94">
        <v>0</v>
      </c>
      <c r="AB315" s="94">
        <v>0</v>
      </c>
      <c r="AC315" s="94">
        <v>142949.71439113401</v>
      </c>
      <c r="AD315" s="94">
        <v>15579.1799713212</v>
      </c>
      <c r="AE315" s="94">
        <v>0</v>
      </c>
      <c r="AF315" s="94">
        <v>0</v>
      </c>
      <c r="AG315" s="94">
        <v>0</v>
      </c>
      <c r="AH315" s="94">
        <v>0</v>
      </c>
      <c r="AI315" s="94">
        <v>0</v>
      </c>
      <c r="AJ315" s="94">
        <v>3982629.9491953701</v>
      </c>
      <c r="AK315" s="70">
        <v>14661.8135465371</v>
      </c>
      <c r="AL315">
        <v>190.744012474941</v>
      </c>
      <c r="AM315">
        <v>87986.683412978906</v>
      </c>
      <c r="AN315">
        <v>4614.2976008573496</v>
      </c>
      <c r="AO315">
        <v>37325.384285339103</v>
      </c>
      <c r="AP315">
        <v>190.744012474941</v>
      </c>
      <c r="AQ315">
        <v>87986.683412978906</v>
      </c>
      <c r="AR315">
        <v>12306.0080354642</v>
      </c>
      <c r="AS315">
        <v>17011.091668558001</v>
      </c>
      <c r="AT315">
        <v>0</v>
      </c>
    </row>
    <row r="316" spans="1:46" x14ac:dyDescent="0.25">
      <c r="A316" t="s">
        <v>3219</v>
      </c>
      <c r="B316">
        <v>1991</v>
      </c>
      <c r="C316" t="s">
        <v>81</v>
      </c>
      <c r="D316">
        <v>4391</v>
      </c>
      <c r="E316" t="s">
        <v>553</v>
      </c>
      <c r="F316" t="s">
        <v>2906</v>
      </c>
      <c r="G316" t="s">
        <v>2903</v>
      </c>
      <c r="H316" t="s">
        <v>2904</v>
      </c>
      <c r="I316" t="s">
        <v>2895</v>
      </c>
      <c r="J316">
        <v>202.245508981955</v>
      </c>
      <c r="K316">
        <v>1</v>
      </c>
      <c r="L316">
        <v>1</v>
      </c>
      <c r="M316">
        <v>2</v>
      </c>
      <c r="N316" s="94">
        <v>37957.096264943902</v>
      </c>
      <c r="O316" s="94">
        <v>53051.360042658198</v>
      </c>
      <c r="P316" s="94">
        <v>272164.22485310602</v>
      </c>
      <c r="Q316" s="94">
        <v>86261.328098992803</v>
      </c>
      <c r="R316" s="94">
        <v>365753.520403956</v>
      </c>
      <c r="S316" s="94">
        <v>118033.437215952</v>
      </c>
      <c r="T316" s="94">
        <v>0</v>
      </c>
      <c r="U316" s="94">
        <v>815187.52966365695</v>
      </c>
      <c r="V316" s="94">
        <v>508945.58545605902</v>
      </c>
      <c r="W316" s="94">
        <v>306241.94420759799</v>
      </c>
      <c r="X316" s="94">
        <v>0</v>
      </c>
      <c r="Y316" s="94">
        <v>0</v>
      </c>
      <c r="Z316" s="94">
        <v>0</v>
      </c>
      <c r="AA316" s="94">
        <v>0</v>
      </c>
      <c r="AB316" s="94">
        <v>0</v>
      </c>
      <c r="AC316" s="94">
        <v>106433.88516951801</v>
      </c>
      <c r="AD316" s="94">
        <v>11599.552046434101</v>
      </c>
      <c r="AE316" s="94">
        <v>0</v>
      </c>
      <c r="AF316" s="94">
        <v>0</v>
      </c>
      <c r="AG316" s="94">
        <v>0</v>
      </c>
      <c r="AH316" s="94">
        <v>0</v>
      </c>
      <c r="AI316" s="94">
        <v>0</v>
      </c>
      <c r="AJ316" s="94">
        <v>933220.96687960904</v>
      </c>
      <c r="AK316" s="70">
        <v>4614.2976008573496</v>
      </c>
      <c r="AL316">
        <v>190.744012474941</v>
      </c>
      <c r="AM316">
        <v>87986.683412978906</v>
      </c>
      <c r="AN316">
        <v>4614.2976008573496</v>
      </c>
      <c r="AO316">
        <v>37325.384285339103</v>
      </c>
      <c r="AP316">
        <v>190.744012474941</v>
      </c>
      <c r="AQ316">
        <v>78964.723731455393</v>
      </c>
      <c r="AR316">
        <v>4614.2976008573496</v>
      </c>
      <c r="AS316">
        <v>37325.384285339103</v>
      </c>
      <c r="AT316">
        <v>0</v>
      </c>
    </row>
    <row r="317" spans="1:46" x14ac:dyDescent="0.25">
      <c r="A317" t="s">
        <v>3220</v>
      </c>
      <c r="B317">
        <v>1991</v>
      </c>
      <c r="C317" t="s">
        <v>81</v>
      </c>
      <c r="D317">
        <v>5398</v>
      </c>
      <c r="E317" t="s">
        <v>555</v>
      </c>
      <c r="F317" t="s">
        <v>2945</v>
      </c>
      <c r="G317" t="s">
        <v>2903</v>
      </c>
      <c r="H317" t="s">
        <v>2904</v>
      </c>
      <c r="I317" t="s">
        <v>2895</v>
      </c>
      <c r="J317">
        <v>35.886227544892002</v>
      </c>
      <c r="K317">
        <v>1</v>
      </c>
      <c r="L317">
        <v>1</v>
      </c>
      <c r="M317">
        <v>2</v>
      </c>
      <c r="N317" s="94">
        <v>733833.12670364999</v>
      </c>
      <c r="O317" s="94">
        <v>162636.54677973699</v>
      </c>
      <c r="P317" s="94">
        <v>114701.369964308</v>
      </c>
      <c r="Q317" s="94">
        <v>15306.118113906999</v>
      </c>
      <c r="R317" s="94">
        <v>292046.34481215902</v>
      </c>
      <c r="S317" s="94">
        <v>20943.727290455099</v>
      </c>
      <c r="T317" s="94">
        <v>1173877.5</v>
      </c>
      <c r="U317" s="94">
        <v>144646.00637376099</v>
      </c>
      <c r="V317" s="94">
        <v>1262036.83220985</v>
      </c>
      <c r="W317" s="94">
        <v>56486.674163906398</v>
      </c>
      <c r="X317" s="94">
        <v>0</v>
      </c>
      <c r="Y317" s="94">
        <v>0</v>
      </c>
      <c r="Z317" s="94">
        <v>0</v>
      </c>
      <c r="AA317" s="94">
        <v>0</v>
      </c>
      <c r="AB317" s="94">
        <v>0</v>
      </c>
      <c r="AC317" s="94">
        <v>18885.515139033301</v>
      </c>
      <c r="AD317" s="94">
        <v>2058.2121514218202</v>
      </c>
      <c r="AE317" s="94">
        <v>0</v>
      </c>
      <c r="AF317" s="94">
        <v>0</v>
      </c>
      <c r="AG317" s="94">
        <v>0</v>
      </c>
      <c r="AH317" s="94">
        <v>0</v>
      </c>
      <c r="AI317" s="94">
        <v>0</v>
      </c>
      <c r="AJ317" s="94">
        <v>1339467.23366422</v>
      </c>
      <c r="AK317" s="70">
        <v>37325.384285339103</v>
      </c>
      <c r="AL317">
        <v>190.744012474941</v>
      </c>
      <c r="AM317">
        <v>87986.683412978906</v>
      </c>
      <c r="AN317">
        <v>4614.2976008573496</v>
      </c>
      <c r="AO317">
        <v>37325.384285339103</v>
      </c>
      <c r="AP317">
        <v>190.744012474941</v>
      </c>
      <c r="AQ317">
        <v>78964.723731455393</v>
      </c>
      <c r="AR317">
        <v>4614.2976008573496</v>
      </c>
      <c r="AS317">
        <v>37325.384285339103</v>
      </c>
      <c r="AT317">
        <v>0</v>
      </c>
    </row>
    <row r="318" spans="1:46" x14ac:dyDescent="0.25">
      <c r="A318" t="s">
        <v>3221</v>
      </c>
      <c r="B318">
        <v>1991</v>
      </c>
      <c r="C318" t="s">
        <v>81</v>
      </c>
      <c r="D318">
        <v>280</v>
      </c>
      <c r="E318" t="s">
        <v>556</v>
      </c>
      <c r="F318" t="s">
        <v>2892</v>
      </c>
      <c r="G318" t="s">
        <v>2903</v>
      </c>
      <c r="H318" t="s">
        <v>2904</v>
      </c>
      <c r="I318" t="s">
        <v>2895</v>
      </c>
      <c r="J318">
        <v>1484.45335283859</v>
      </c>
      <c r="K318">
        <v>1</v>
      </c>
      <c r="L318">
        <v>1</v>
      </c>
      <c r="M318">
        <v>2</v>
      </c>
      <c r="N318" s="94">
        <v>8058771.6733908998</v>
      </c>
      <c r="O318" s="94">
        <v>3034723.84880374</v>
      </c>
      <c r="P318" s="94">
        <v>3175417.4912424502</v>
      </c>
      <c r="Q318" s="94">
        <v>633145.91439597495</v>
      </c>
      <c r="R318" s="94">
        <v>5747565.3174598496</v>
      </c>
      <c r="S318" s="94">
        <v>866348.68929482903</v>
      </c>
      <c r="T318" s="94">
        <v>14666263.390000001</v>
      </c>
      <c r="U318" s="94">
        <v>5983360.85529292</v>
      </c>
      <c r="V318" s="94">
        <v>15338865.456997</v>
      </c>
      <c r="W318" s="94">
        <v>5310758.7882959601</v>
      </c>
      <c r="X318" s="94">
        <v>0</v>
      </c>
      <c r="Y318" s="94">
        <v>0</v>
      </c>
      <c r="Z318" s="94">
        <v>0</v>
      </c>
      <c r="AA318" s="94">
        <v>0</v>
      </c>
      <c r="AB318" s="94">
        <v>0</v>
      </c>
      <c r="AC318" s="94">
        <v>781209.622358658</v>
      </c>
      <c r="AD318" s="94">
        <v>85139.066936171701</v>
      </c>
      <c r="AE318" s="94">
        <v>0</v>
      </c>
      <c r="AF318" s="94">
        <v>0</v>
      </c>
      <c r="AG318" s="94">
        <v>0</v>
      </c>
      <c r="AH318" s="94">
        <v>0</v>
      </c>
      <c r="AI318" s="94">
        <v>0</v>
      </c>
      <c r="AJ318" s="94">
        <v>21515972.934587698</v>
      </c>
      <c r="AK318" s="70">
        <v>14494.2061624534</v>
      </c>
      <c r="AL318">
        <v>190.744012474941</v>
      </c>
      <c r="AM318">
        <v>87986.683412978906</v>
      </c>
      <c r="AN318">
        <v>4614.2976008573496</v>
      </c>
      <c r="AO318">
        <v>37325.384285339103</v>
      </c>
      <c r="AP318">
        <v>190.744012474941</v>
      </c>
      <c r="AQ318">
        <v>78964.723731455393</v>
      </c>
      <c r="AR318">
        <v>4614.2976008573496</v>
      </c>
      <c r="AS318">
        <v>37325.384285339103</v>
      </c>
      <c r="AT318">
        <v>0</v>
      </c>
    </row>
    <row r="319" spans="1:46" x14ac:dyDescent="0.25">
      <c r="A319" t="s">
        <v>3222</v>
      </c>
      <c r="B319">
        <v>1991</v>
      </c>
      <c r="C319" t="s">
        <v>81</v>
      </c>
      <c r="D319">
        <v>276</v>
      </c>
      <c r="E319" t="s">
        <v>557</v>
      </c>
      <c r="F319" t="s">
        <v>2892</v>
      </c>
      <c r="G319" t="s">
        <v>2893</v>
      </c>
      <c r="H319" t="s">
        <v>2894</v>
      </c>
      <c r="I319" t="s">
        <v>2895</v>
      </c>
      <c r="J319">
        <v>221.766944684187</v>
      </c>
      <c r="K319">
        <v>1</v>
      </c>
      <c r="L319">
        <v>2</v>
      </c>
      <c r="M319">
        <v>2</v>
      </c>
      <c r="N319" s="94">
        <v>1785637.17641648</v>
      </c>
      <c r="O319" s="94">
        <v>452162.920715824</v>
      </c>
      <c r="P319" s="94">
        <v>499452.68672456697</v>
      </c>
      <c r="Q319" s="94">
        <v>94587.569697879604</v>
      </c>
      <c r="R319" s="94">
        <v>796161.56462599605</v>
      </c>
      <c r="S319" s="94">
        <v>129426.432624963</v>
      </c>
      <c r="T319" s="94">
        <v>2734129.67</v>
      </c>
      <c r="U319" s="94">
        <v>893872.24818074401</v>
      </c>
      <c r="V319" s="94">
        <v>2897096.1928208</v>
      </c>
      <c r="W319" s="94">
        <v>730905.72535994905</v>
      </c>
      <c r="X319" s="94">
        <v>0</v>
      </c>
      <c r="Y319" s="94">
        <v>0</v>
      </c>
      <c r="Z319" s="94">
        <v>0</v>
      </c>
      <c r="AA319" s="94">
        <v>0</v>
      </c>
      <c r="AB319" s="94">
        <v>0</v>
      </c>
      <c r="AC319" s="94">
        <v>116707.251714635</v>
      </c>
      <c r="AD319" s="94">
        <v>12719.180910328199</v>
      </c>
      <c r="AE319" s="94">
        <v>0</v>
      </c>
      <c r="AF319" s="94">
        <v>0</v>
      </c>
      <c r="AG319" s="94">
        <v>0</v>
      </c>
      <c r="AH319" s="94">
        <v>0</v>
      </c>
      <c r="AI319" s="94">
        <v>0</v>
      </c>
      <c r="AJ319" s="94">
        <v>3757428.3508057101</v>
      </c>
      <c r="AK319" s="70">
        <v>16943.139818048901</v>
      </c>
      <c r="AL319">
        <v>190.744012474941</v>
      </c>
      <c r="AM319">
        <v>87986.683412978906</v>
      </c>
      <c r="AN319">
        <v>4614.2976008573496</v>
      </c>
      <c r="AO319">
        <v>37325.384285339103</v>
      </c>
      <c r="AP319">
        <v>190.744012474941</v>
      </c>
      <c r="AQ319">
        <v>87986.683412978906</v>
      </c>
      <c r="AR319">
        <v>12306.0080354642</v>
      </c>
      <c r="AS319">
        <v>17011.091668558001</v>
      </c>
      <c r="AT319">
        <v>0</v>
      </c>
    </row>
    <row r="320" spans="1:46" x14ac:dyDescent="0.25">
      <c r="A320" t="s">
        <v>3223</v>
      </c>
      <c r="B320">
        <v>1991</v>
      </c>
      <c r="C320" t="s">
        <v>81</v>
      </c>
      <c r="D320">
        <v>277</v>
      </c>
      <c r="E320" t="s">
        <v>558</v>
      </c>
      <c r="F320" t="s">
        <v>2892</v>
      </c>
      <c r="G320" t="s">
        <v>2893</v>
      </c>
      <c r="H320" t="s">
        <v>2894</v>
      </c>
      <c r="I320" t="s">
        <v>2895</v>
      </c>
      <c r="J320">
        <v>386.029940119613</v>
      </c>
      <c r="K320">
        <v>1</v>
      </c>
      <c r="L320">
        <v>1</v>
      </c>
      <c r="M320">
        <v>2</v>
      </c>
      <c r="N320" s="94">
        <v>2203191.8385540298</v>
      </c>
      <c r="O320" s="94">
        <v>419270.94366750901</v>
      </c>
      <c r="P320" s="94">
        <v>726248.79421481898</v>
      </c>
      <c r="Q320" s="94">
        <v>164648.676197124</v>
      </c>
      <c r="R320" s="94">
        <v>1243266.8745412901</v>
      </c>
      <c r="S320" s="94">
        <v>225292.719378265</v>
      </c>
      <c r="T320" s="94">
        <v>3200662.82</v>
      </c>
      <c r="U320" s="94">
        <v>1555964.3071747699</v>
      </c>
      <c r="V320" s="94">
        <v>3626951.1566349799</v>
      </c>
      <c r="W320" s="94">
        <v>1129675.9705397999</v>
      </c>
      <c r="X320" s="94">
        <v>0</v>
      </c>
      <c r="Y320" s="94">
        <v>0</v>
      </c>
      <c r="Z320" s="94">
        <v>0</v>
      </c>
      <c r="AA320" s="94">
        <v>0</v>
      </c>
      <c r="AB320" s="94">
        <v>0</v>
      </c>
      <c r="AC320" s="94">
        <v>203152.42857804301</v>
      </c>
      <c r="AD320" s="94">
        <v>22140.290800221399</v>
      </c>
      <c r="AE320" s="94">
        <v>0</v>
      </c>
      <c r="AF320" s="94">
        <v>0</v>
      </c>
      <c r="AG320" s="94">
        <v>0</v>
      </c>
      <c r="AH320" s="94">
        <v>0</v>
      </c>
      <c r="AI320" s="94">
        <v>0</v>
      </c>
      <c r="AJ320" s="94">
        <v>4981919.8465530397</v>
      </c>
      <c r="AK320" s="70">
        <v>12905.5270816801</v>
      </c>
      <c r="AL320">
        <v>190.744012474941</v>
      </c>
      <c r="AM320">
        <v>87986.683412978906</v>
      </c>
      <c r="AN320">
        <v>4614.2976008573496</v>
      </c>
      <c r="AO320">
        <v>37325.384285339103</v>
      </c>
      <c r="AP320">
        <v>190.744012474941</v>
      </c>
      <c r="AQ320">
        <v>87986.683412978906</v>
      </c>
      <c r="AR320">
        <v>12306.0080354642</v>
      </c>
      <c r="AS320">
        <v>17011.091668558001</v>
      </c>
      <c r="AT320">
        <v>0</v>
      </c>
    </row>
    <row r="321" spans="1:46" x14ac:dyDescent="0.25">
      <c r="A321" t="s">
        <v>3224</v>
      </c>
      <c r="B321">
        <v>2019</v>
      </c>
      <c r="C321" t="s">
        <v>83</v>
      </c>
      <c r="D321">
        <v>350</v>
      </c>
      <c r="E321" t="s">
        <v>560</v>
      </c>
      <c r="F321" t="s">
        <v>2892</v>
      </c>
      <c r="G321" t="s">
        <v>2893</v>
      </c>
      <c r="H321" t="s">
        <v>2894</v>
      </c>
      <c r="I321" t="s">
        <v>2895</v>
      </c>
      <c r="J321">
        <v>7.8043478260850003</v>
      </c>
      <c r="K321">
        <v>0</v>
      </c>
      <c r="L321">
        <v>0</v>
      </c>
      <c r="M321">
        <v>2</v>
      </c>
      <c r="N321" s="94">
        <v>128999.09</v>
      </c>
      <c r="O321" s="94">
        <v>25955.1</v>
      </c>
      <c r="P321" s="94">
        <v>137736.62</v>
      </c>
      <c r="Q321" s="94">
        <v>29113.71</v>
      </c>
      <c r="R321" s="94">
        <v>117500</v>
      </c>
      <c r="S321" s="94">
        <v>27432.95</v>
      </c>
      <c r="T321" s="94">
        <v>430432.59</v>
      </c>
      <c r="U321" s="94">
        <v>8871.93</v>
      </c>
      <c r="V321" s="94">
        <v>350204.62</v>
      </c>
      <c r="W321" s="94">
        <v>89099.9</v>
      </c>
      <c r="X321" s="94">
        <v>0</v>
      </c>
      <c r="Y321" s="94">
        <v>0</v>
      </c>
      <c r="Z321" s="94">
        <v>0</v>
      </c>
      <c r="AA321" s="94">
        <v>0</v>
      </c>
      <c r="AB321" s="94">
        <v>0</v>
      </c>
      <c r="AC321" s="94">
        <v>27432.95</v>
      </c>
      <c r="AD321" s="94">
        <v>0</v>
      </c>
      <c r="AE321" s="94">
        <v>0</v>
      </c>
      <c r="AF321" s="94">
        <v>0</v>
      </c>
      <c r="AG321" s="94">
        <v>0</v>
      </c>
      <c r="AH321" s="94">
        <v>0</v>
      </c>
      <c r="AI321" s="94">
        <v>0</v>
      </c>
      <c r="AJ321" s="94">
        <v>466737.47</v>
      </c>
      <c r="AK321" s="70">
        <v>59804.801169931401</v>
      </c>
      <c r="AL321">
        <v>190.744012474941</v>
      </c>
      <c r="AM321">
        <v>87986.683412978906</v>
      </c>
      <c r="AN321">
        <v>59804.801169931401</v>
      </c>
      <c r="AO321">
        <v>59804.801169931401</v>
      </c>
      <c r="AP321">
        <v>190.744012474941</v>
      </c>
      <c r="AQ321">
        <v>87986.683412978906</v>
      </c>
      <c r="AR321">
        <v>59804.801169931401</v>
      </c>
      <c r="AS321">
        <v>59804.801169931401</v>
      </c>
      <c r="AT321">
        <v>0</v>
      </c>
    </row>
    <row r="322" spans="1:46" x14ac:dyDescent="0.25">
      <c r="A322" t="s">
        <v>3225</v>
      </c>
      <c r="B322">
        <v>2229</v>
      </c>
      <c r="C322" t="s">
        <v>85</v>
      </c>
      <c r="D322">
        <v>3402</v>
      </c>
      <c r="E322" t="s">
        <v>561</v>
      </c>
      <c r="F322" t="s">
        <v>2892</v>
      </c>
      <c r="G322" t="s">
        <v>2907</v>
      </c>
      <c r="H322" t="s">
        <v>2904</v>
      </c>
      <c r="I322" t="s">
        <v>2895</v>
      </c>
      <c r="J322">
        <v>344.960424820063</v>
      </c>
      <c r="K322">
        <v>1</v>
      </c>
      <c r="L322">
        <v>1</v>
      </c>
      <c r="M322">
        <v>2</v>
      </c>
      <c r="N322" s="94">
        <v>2886206.62</v>
      </c>
      <c r="O322" s="94">
        <v>1039921.88</v>
      </c>
      <c r="P322" s="94">
        <v>1447491.33</v>
      </c>
      <c r="Q322" s="94">
        <v>354937.33</v>
      </c>
      <c r="R322" s="94">
        <v>259354.8</v>
      </c>
      <c r="S322" s="94">
        <v>0</v>
      </c>
      <c r="T322" s="94">
        <v>5316840.54</v>
      </c>
      <c r="U322" s="94">
        <v>671071.42000000004</v>
      </c>
      <c r="V322" s="94">
        <v>4554224.57</v>
      </c>
      <c r="W322" s="94">
        <v>1357984.07</v>
      </c>
      <c r="X322" s="94">
        <v>0</v>
      </c>
      <c r="Y322" s="94">
        <v>0</v>
      </c>
      <c r="Z322" s="94">
        <v>0</v>
      </c>
      <c r="AA322" s="94">
        <v>0</v>
      </c>
      <c r="AB322" s="94">
        <v>75703.320000000007</v>
      </c>
      <c r="AC322" s="94">
        <v>0</v>
      </c>
      <c r="AD322" s="94">
        <v>0</v>
      </c>
      <c r="AE322" s="94">
        <v>0</v>
      </c>
      <c r="AF322" s="94">
        <v>0</v>
      </c>
      <c r="AG322" s="94">
        <v>0</v>
      </c>
      <c r="AH322" s="94">
        <v>0</v>
      </c>
      <c r="AI322" s="94">
        <v>0</v>
      </c>
      <c r="AJ322" s="94">
        <v>5987911.9600000102</v>
      </c>
      <c r="AK322" s="70">
        <v>17358.257728037599</v>
      </c>
      <c r="AL322">
        <v>190.744012474941</v>
      </c>
      <c r="AM322">
        <v>87986.683412978906</v>
      </c>
      <c r="AN322">
        <v>17358.257728037599</v>
      </c>
      <c r="AO322">
        <v>17358.257728037599</v>
      </c>
      <c r="AP322">
        <v>190.744012474941</v>
      </c>
      <c r="AQ322">
        <v>53040.848925755003</v>
      </c>
      <c r="AR322">
        <v>17358.257728037599</v>
      </c>
      <c r="AS322">
        <v>17358.257728037599</v>
      </c>
      <c r="AT322">
        <v>0</v>
      </c>
    </row>
    <row r="323" spans="1:46" x14ac:dyDescent="0.25">
      <c r="A323" t="s">
        <v>4316</v>
      </c>
      <c r="B323">
        <v>2043</v>
      </c>
      <c r="C323" t="s">
        <v>86</v>
      </c>
      <c r="D323">
        <v>5251</v>
      </c>
      <c r="E323" t="s">
        <v>562</v>
      </c>
      <c r="F323" t="s">
        <v>2906</v>
      </c>
      <c r="G323" t="s">
        <v>2907</v>
      </c>
      <c r="H323" t="s">
        <v>2942</v>
      </c>
      <c r="I323" t="s">
        <v>2895</v>
      </c>
      <c r="J323">
        <v>327.96874770709201</v>
      </c>
      <c r="K323">
        <v>1</v>
      </c>
      <c r="L323">
        <v>1</v>
      </c>
      <c r="M323">
        <v>2</v>
      </c>
      <c r="N323" s="94">
        <v>419035.394332828</v>
      </c>
      <c r="O323" s="94">
        <v>128176.591390952</v>
      </c>
      <c r="P323" s="94">
        <v>350103.88353023899</v>
      </c>
      <c r="Q323" s="94">
        <v>147131.795023541</v>
      </c>
      <c r="R323" s="94">
        <v>408502.69557329</v>
      </c>
      <c r="S323" s="94">
        <v>193958.096309777</v>
      </c>
      <c r="T323" s="94">
        <v>0</v>
      </c>
      <c r="U323" s="94">
        <v>1452950.35985085</v>
      </c>
      <c r="V323" s="94">
        <v>1088421.9517474</v>
      </c>
      <c r="W323" s="94">
        <v>364528.40810345398</v>
      </c>
      <c r="X323" s="94">
        <v>0</v>
      </c>
      <c r="Y323" s="94">
        <v>0</v>
      </c>
      <c r="Z323" s="94">
        <v>0</v>
      </c>
      <c r="AA323" s="94">
        <v>0</v>
      </c>
      <c r="AB323" s="94">
        <v>0</v>
      </c>
      <c r="AC323" s="94">
        <v>144065.35305284799</v>
      </c>
      <c r="AD323" s="94">
        <v>49892.743256929403</v>
      </c>
      <c r="AE323" s="94">
        <v>0</v>
      </c>
      <c r="AF323" s="94">
        <v>0</v>
      </c>
      <c r="AG323" s="94">
        <v>0</v>
      </c>
      <c r="AH323" s="94">
        <v>0</v>
      </c>
      <c r="AI323" s="94">
        <v>0</v>
      </c>
      <c r="AJ323" s="94">
        <v>1646908.4561606301</v>
      </c>
      <c r="AK323" s="70">
        <v>5021.5408256870796</v>
      </c>
      <c r="AL323">
        <v>190.744012474941</v>
      </c>
      <c r="AM323">
        <v>87986.683412978906</v>
      </c>
      <c r="AN323">
        <v>5021.5408256870796</v>
      </c>
      <c r="AO323">
        <v>16893.275026588501</v>
      </c>
      <c r="AP323">
        <v>190.744012474941</v>
      </c>
      <c r="AQ323">
        <v>53040.848925755003</v>
      </c>
      <c r="AR323">
        <v>5021.5408256870796</v>
      </c>
      <c r="AS323">
        <v>5021.5408256870796</v>
      </c>
      <c r="AT323">
        <v>0</v>
      </c>
    </row>
    <row r="324" spans="1:46" x14ac:dyDescent="0.25">
      <c r="A324" t="s">
        <v>3228</v>
      </c>
      <c r="B324">
        <v>2043</v>
      </c>
      <c r="C324" t="s">
        <v>86</v>
      </c>
      <c r="D324">
        <v>397</v>
      </c>
      <c r="E324" t="s">
        <v>563</v>
      </c>
      <c r="F324" t="s">
        <v>2892</v>
      </c>
      <c r="G324" t="s">
        <v>2903</v>
      </c>
      <c r="H324" t="s">
        <v>2904</v>
      </c>
      <c r="I324" t="s">
        <v>2895</v>
      </c>
      <c r="J324">
        <v>995.99464828838495</v>
      </c>
      <c r="K324">
        <v>1</v>
      </c>
      <c r="L324">
        <v>1</v>
      </c>
      <c r="M324">
        <v>2</v>
      </c>
      <c r="N324" s="94">
        <v>5992714.88957466</v>
      </c>
      <c r="O324" s="94">
        <v>4677774.0789823998</v>
      </c>
      <c r="P324" s="94">
        <v>2042327.6515747099</v>
      </c>
      <c r="Q324" s="94">
        <v>446818.42846620001</v>
      </c>
      <c r="R324" s="94">
        <v>3076953.1948118201</v>
      </c>
      <c r="S324" s="94">
        <v>589023.27513617498</v>
      </c>
      <c r="T324" s="94">
        <v>11824183.73</v>
      </c>
      <c r="U324" s="94">
        <v>4412404.5134097897</v>
      </c>
      <c r="V324" s="94">
        <v>13293178.733136401</v>
      </c>
      <c r="W324" s="94">
        <v>2826423.79027342</v>
      </c>
      <c r="X324" s="94">
        <v>0</v>
      </c>
      <c r="Y324" s="94">
        <v>0</v>
      </c>
      <c r="Z324" s="94">
        <v>0</v>
      </c>
      <c r="AA324" s="94">
        <v>0</v>
      </c>
      <c r="AB324" s="94">
        <v>116985.72</v>
      </c>
      <c r="AC324" s="94">
        <v>437506.07839184202</v>
      </c>
      <c r="AD324" s="94">
        <v>151517.19674433299</v>
      </c>
      <c r="AE324" s="94">
        <v>0</v>
      </c>
      <c r="AF324" s="94">
        <v>0</v>
      </c>
      <c r="AG324" s="94">
        <v>0</v>
      </c>
      <c r="AH324" s="94">
        <v>0</v>
      </c>
      <c r="AI324" s="94">
        <v>0</v>
      </c>
      <c r="AJ324" s="94">
        <v>16825611.518546</v>
      </c>
      <c r="AK324" s="70">
        <v>16893.275026588501</v>
      </c>
      <c r="AL324">
        <v>190.744012474941</v>
      </c>
      <c r="AM324">
        <v>87986.683412978906</v>
      </c>
      <c r="AN324">
        <v>5021.5408256870796</v>
      </c>
      <c r="AO324">
        <v>16893.275026588501</v>
      </c>
      <c r="AP324">
        <v>190.744012474941</v>
      </c>
      <c r="AQ324">
        <v>78964.723731455393</v>
      </c>
      <c r="AR324">
        <v>9485.1592677004992</v>
      </c>
      <c r="AS324">
        <v>16893.275026588501</v>
      </c>
      <c r="AT324">
        <v>0</v>
      </c>
    </row>
    <row r="325" spans="1:46" x14ac:dyDescent="0.25">
      <c r="A325" t="s">
        <v>3229</v>
      </c>
      <c r="B325">
        <v>2043</v>
      </c>
      <c r="C325" t="s">
        <v>86</v>
      </c>
      <c r="D325">
        <v>396</v>
      </c>
      <c r="E325" t="s">
        <v>564</v>
      </c>
      <c r="F325" t="s">
        <v>2892</v>
      </c>
      <c r="G325" t="s">
        <v>2911</v>
      </c>
      <c r="H325" t="s">
        <v>2904</v>
      </c>
      <c r="I325" t="s">
        <v>2895</v>
      </c>
      <c r="J325">
        <v>398.61770534560401</v>
      </c>
      <c r="K325">
        <v>1</v>
      </c>
      <c r="L325">
        <v>1</v>
      </c>
      <c r="M325">
        <v>2</v>
      </c>
      <c r="N325" s="94">
        <v>2311350.0342153702</v>
      </c>
      <c r="O325" s="94">
        <v>717743.40371487802</v>
      </c>
      <c r="P325" s="94">
        <v>704789.05242066202</v>
      </c>
      <c r="Q325" s="94">
        <v>178825.99767720301</v>
      </c>
      <c r="R325" s="94">
        <v>662168.18796675606</v>
      </c>
      <c r="S325" s="94">
        <v>235739.325239778</v>
      </c>
      <c r="T325" s="94">
        <v>2808940.92</v>
      </c>
      <c r="U325" s="94">
        <v>1765935.7559948701</v>
      </c>
      <c r="V325" s="94">
        <v>3966155.4389586099</v>
      </c>
      <c r="W325" s="94">
        <v>608721.23703626904</v>
      </c>
      <c r="X325" s="94">
        <v>0</v>
      </c>
      <c r="Y325" s="94">
        <v>0</v>
      </c>
      <c r="Z325" s="94">
        <v>0</v>
      </c>
      <c r="AA325" s="94">
        <v>0</v>
      </c>
      <c r="AB325" s="94">
        <v>0</v>
      </c>
      <c r="AC325" s="94">
        <v>175099.00213119801</v>
      </c>
      <c r="AD325" s="94">
        <v>60640.323108580298</v>
      </c>
      <c r="AE325" s="94">
        <v>0</v>
      </c>
      <c r="AF325" s="94">
        <v>0</v>
      </c>
      <c r="AG325" s="94">
        <v>0</v>
      </c>
      <c r="AH325" s="94">
        <v>0</v>
      </c>
      <c r="AI325" s="94">
        <v>0</v>
      </c>
      <c r="AJ325" s="94">
        <v>4810616.0012346497</v>
      </c>
      <c r="AK325" s="70">
        <v>12068.2446783537</v>
      </c>
      <c r="AL325">
        <v>190.744012474941</v>
      </c>
      <c r="AM325">
        <v>87986.683412978906</v>
      </c>
      <c r="AN325">
        <v>5021.5408256870796</v>
      </c>
      <c r="AO325">
        <v>16893.275026588501</v>
      </c>
      <c r="AP325">
        <v>4583.8562208211697</v>
      </c>
      <c r="AQ325">
        <v>22363.4717498301</v>
      </c>
      <c r="AR325">
        <v>12068.2446783537</v>
      </c>
      <c r="AS325">
        <v>12449.6747715809</v>
      </c>
      <c r="AT325">
        <v>0</v>
      </c>
    </row>
    <row r="326" spans="1:46" x14ac:dyDescent="0.25">
      <c r="A326" t="s">
        <v>3230</v>
      </c>
      <c r="B326">
        <v>2043</v>
      </c>
      <c r="C326" t="s">
        <v>86</v>
      </c>
      <c r="D326">
        <v>2043</v>
      </c>
      <c r="E326" t="s">
        <v>86</v>
      </c>
      <c r="F326" t="s">
        <v>1871</v>
      </c>
      <c r="G326" t="s">
        <v>1871</v>
      </c>
      <c r="H326" t="s">
        <v>2899</v>
      </c>
      <c r="I326" t="s">
        <v>2895</v>
      </c>
      <c r="J326">
        <v>78.147715408229999</v>
      </c>
      <c r="K326">
        <v>1</v>
      </c>
      <c r="L326">
        <v>4</v>
      </c>
      <c r="M326">
        <v>2</v>
      </c>
      <c r="N326" s="94">
        <v>99846.887763657403</v>
      </c>
      <c r="O326" s="94">
        <v>30541.653300951199</v>
      </c>
      <c r="P326" s="94">
        <v>83422.029826671904</v>
      </c>
      <c r="Q326" s="94">
        <v>35058.260048821998</v>
      </c>
      <c r="R326" s="94">
        <v>97337.178070598195</v>
      </c>
      <c r="S326" s="94">
        <v>46215.934345901602</v>
      </c>
      <c r="T326" s="94">
        <v>0</v>
      </c>
      <c r="U326" s="94">
        <v>346206.00901070097</v>
      </c>
      <c r="V326" s="94">
        <v>259346.93327911399</v>
      </c>
      <c r="W326" s="94">
        <v>86859.075731586301</v>
      </c>
      <c r="X326" s="94">
        <v>0</v>
      </c>
      <c r="Y326" s="94">
        <v>0</v>
      </c>
      <c r="Z326" s="94">
        <v>0</v>
      </c>
      <c r="AA326" s="94">
        <v>0</v>
      </c>
      <c r="AB326" s="94">
        <v>0</v>
      </c>
      <c r="AC326" s="94">
        <v>34327.5945932963</v>
      </c>
      <c r="AD326" s="94">
        <v>11888.3397526053</v>
      </c>
      <c r="AE326" s="94">
        <v>0</v>
      </c>
      <c r="AF326" s="94">
        <v>0</v>
      </c>
      <c r="AG326" s="94">
        <v>0</v>
      </c>
      <c r="AH326" s="94">
        <v>0</v>
      </c>
      <c r="AI326" s="94">
        <v>0</v>
      </c>
      <c r="AJ326" s="94">
        <v>392421.94335660298</v>
      </c>
      <c r="AK326" s="70">
        <v>5021.5408256870796</v>
      </c>
      <c r="AL326">
        <v>190.744012474941</v>
      </c>
      <c r="AM326">
        <v>87986.683412978906</v>
      </c>
      <c r="AN326">
        <v>5021.5408256870796</v>
      </c>
      <c r="AO326">
        <v>16893.275026588501</v>
      </c>
      <c r="AP326">
        <v>682.10272323868298</v>
      </c>
      <c r="AQ326">
        <v>37523.222275875101</v>
      </c>
      <c r="AR326">
        <v>5021.5408256870796</v>
      </c>
      <c r="AS326">
        <v>5021.5408256870796</v>
      </c>
      <c r="AT326">
        <v>0</v>
      </c>
    </row>
    <row r="327" spans="1:46" x14ac:dyDescent="0.25">
      <c r="A327" t="s">
        <v>3231</v>
      </c>
      <c r="B327">
        <v>2043</v>
      </c>
      <c r="C327" t="s">
        <v>86</v>
      </c>
      <c r="D327">
        <v>4020</v>
      </c>
      <c r="E327" t="s">
        <v>565</v>
      </c>
      <c r="F327" t="s">
        <v>2892</v>
      </c>
      <c r="G327" t="s">
        <v>2893</v>
      </c>
      <c r="H327" t="s">
        <v>2904</v>
      </c>
      <c r="I327" t="s">
        <v>2895</v>
      </c>
      <c r="J327">
        <v>246.18630660081001</v>
      </c>
      <c r="K327">
        <v>1</v>
      </c>
      <c r="L327">
        <v>1</v>
      </c>
      <c r="M327">
        <v>2</v>
      </c>
      <c r="N327" s="94">
        <v>1924757.6814135399</v>
      </c>
      <c r="O327" s="94">
        <v>488268.40630591498</v>
      </c>
      <c r="P327" s="94">
        <v>510579.264549374</v>
      </c>
      <c r="Q327" s="94">
        <v>110442.941449844</v>
      </c>
      <c r="R327" s="94">
        <v>487160.36136810097</v>
      </c>
      <c r="S327" s="94">
        <v>145592.61423430999</v>
      </c>
      <c r="T327" s="94">
        <v>2430566.6800000002</v>
      </c>
      <c r="U327" s="94">
        <v>1090641.97508677</v>
      </c>
      <c r="V327" s="94">
        <v>3067057.13219273</v>
      </c>
      <c r="W327" s="94">
        <v>454151.52289404598</v>
      </c>
      <c r="X327" s="94">
        <v>0</v>
      </c>
      <c r="Y327" s="94">
        <v>0</v>
      </c>
      <c r="Z327" s="94">
        <v>0</v>
      </c>
      <c r="AA327" s="94">
        <v>0</v>
      </c>
      <c r="AB327" s="94">
        <v>0</v>
      </c>
      <c r="AC327" s="94">
        <v>108141.148890497</v>
      </c>
      <c r="AD327" s="94">
        <v>37451.465343812997</v>
      </c>
      <c r="AE327" s="94">
        <v>0</v>
      </c>
      <c r="AF327" s="94">
        <v>0</v>
      </c>
      <c r="AG327" s="94">
        <v>0</v>
      </c>
      <c r="AH327" s="94">
        <v>0</v>
      </c>
      <c r="AI327" s="94">
        <v>0</v>
      </c>
      <c r="AJ327" s="94">
        <v>3666801.2693210901</v>
      </c>
      <c r="AK327" s="70">
        <v>14894.416021548999</v>
      </c>
      <c r="AL327">
        <v>190.744012474941</v>
      </c>
      <c r="AM327">
        <v>87986.683412978906</v>
      </c>
      <c r="AN327">
        <v>5021.5408256870796</v>
      </c>
      <c r="AO327">
        <v>16893.275026588501</v>
      </c>
      <c r="AP327">
        <v>190.744012474941</v>
      </c>
      <c r="AQ327">
        <v>87986.683412978906</v>
      </c>
      <c r="AR327">
        <v>5021.5408256870796</v>
      </c>
      <c r="AS327">
        <v>15486.640060059601</v>
      </c>
      <c r="AT327">
        <v>0</v>
      </c>
    </row>
    <row r="328" spans="1:46" x14ac:dyDescent="0.25">
      <c r="A328" t="s">
        <v>3232</v>
      </c>
      <c r="B328">
        <v>2043</v>
      </c>
      <c r="C328" t="s">
        <v>86</v>
      </c>
      <c r="D328">
        <v>390</v>
      </c>
      <c r="E328" t="s">
        <v>566</v>
      </c>
      <c r="F328" t="s">
        <v>2892</v>
      </c>
      <c r="G328" t="s">
        <v>2893</v>
      </c>
      <c r="H328" t="s">
        <v>2904</v>
      </c>
      <c r="I328" t="s">
        <v>2895</v>
      </c>
      <c r="J328">
        <v>374.13256355342702</v>
      </c>
      <c r="K328">
        <v>1</v>
      </c>
      <c r="L328">
        <v>1</v>
      </c>
      <c r="M328">
        <v>2</v>
      </c>
      <c r="N328" s="94">
        <v>2718005.1856185999</v>
      </c>
      <c r="O328" s="94">
        <v>650530.802140721</v>
      </c>
      <c r="P328" s="94">
        <v>673802.36921102495</v>
      </c>
      <c r="Q328" s="94">
        <v>167841.58867947099</v>
      </c>
      <c r="R328" s="94">
        <v>638448.40838668495</v>
      </c>
      <c r="S328" s="94">
        <v>221259.008066001</v>
      </c>
      <c r="T328" s="94">
        <v>3191165.42</v>
      </c>
      <c r="U328" s="94">
        <v>1657462.9340365001</v>
      </c>
      <c r="V328" s="94">
        <v>4260343.9110170901</v>
      </c>
      <c r="W328" s="94">
        <v>588284.44301941502</v>
      </c>
      <c r="X328" s="94">
        <v>0</v>
      </c>
      <c r="Y328" s="94">
        <v>0</v>
      </c>
      <c r="Z328" s="94">
        <v>0</v>
      </c>
      <c r="AA328" s="94">
        <v>0</v>
      </c>
      <c r="AB328" s="94">
        <v>0</v>
      </c>
      <c r="AC328" s="94">
        <v>164343.524295276</v>
      </c>
      <c r="AD328" s="94">
        <v>56915.483770724903</v>
      </c>
      <c r="AE328" s="94">
        <v>0</v>
      </c>
      <c r="AF328" s="94">
        <v>0</v>
      </c>
      <c r="AG328" s="94">
        <v>0</v>
      </c>
      <c r="AH328" s="94">
        <v>0</v>
      </c>
      <c r="AI328" s="94">
        <v>0</v>
      </c>
      <c r="AJ328" s="94">
        <v>5069887.3621025002</v>
      </c>
      <c r="AK328" s="70">
        <v>13551.0454207724</v>
      </c>
      <c r="AL328">
        <v>190.744012474941</v>
      </c>
      <c r="AM328">
        <v>87986.683412978906</v>
      </c>
      <c r="AN328">
        <v>5021.5408256870796</v>
      </c>
      <c r="AO328">
        <v>16893.275026588501</v>
      </c>
      <c r="AP328">
        <v>190.744012474941</v>
      </c>
      <c r="AQ328">
        <v>87986.683412978906</v>
      </c>
      <c r="AR328">
        <v>5021.5408256870796</v>
      </c>
      <c r="AS328">
        <v>15486.640060059601</v>
      </c>
      <c r="AT328">
        <v>0</v>
      </c>
    </row>
    <row r="329" spans="1:46" x14ac:dyDescent="0.25">
      <c r="A329" t="s">
        <v>4909</v>
      </c>
      <c r="B329">
        <v>2043</v>
      </c>
      <c r="C329" t="s">
        <v>86</v>
      </c>
      <c r="D329">
        <v>5572</v>
      </c>
      <c r="E329" t="s">
        <v>567</v>
      </c>
      <c r="F329" t="s">
        <v>2906</v>
      </c>
      <c r="G329" t="s">
        <v>2893</v>
      </c>
      <c r="H329" t="s">
        <v>2894</v>
      </c>
      <c r="I329" t="s">
        <v>2895</v>
      </c>
      <c r="J329">
        <v>45.012258477521002</v>
      </c>
      <c r="K329">
        <v>4</v>
      </c>
      <c r="L329">
        <v>1</v>
      </c>
      <c r="M329">
        <v>2</v>
      </c>
      <c r="N329" s="94">
        <v>57510.752511652499</v>
      </c>
      <c r="O329" s="94">
        <v>17591.6696416753</v>
      </c>
      <c r="P329" s="94">
        <v>48050.207861638402</v>
      </c>
      <c r="Q329" s="94">
        <v>20193.187412405601</v>
      </c>
      <c r="R329" s="94">
        <v>56065.186242473697</v>
      </c>
      <c r="S329" s="94">
        <v>26619.8899314052</v>
      </c>
      <c r="T329" s="94">
        <v>0</v>
      </c>
      <c r="U329" s="94">
        <v>199411.00366984599</v>
      </c>
      <c r="V329" s="94">
        <v>149381.09367791499</v>
      </c>
      <c r="W329" s="94">
        <v>50029.909991930297</v>
      </c>
      <c r="X329" s="94">
        <v>0</v>
      </c>
      <c r="Y329" s="94">
        <v>0</v>
      </c>
      <c r="Z329" s="94">
        <v>0</v>
      </c>
      <c r="AA329" s="94">
        <v>0</v>
      </c>
      <c r="AB329" s="94">
        <v>0</v>
      </c>
      <c r="AC329" s="94">
        <v>19772.331829194802</v>
      </c>
      <c r="AD329" s="94">
        <v>6847.5581022103997</v>
      </c>
      <c r="AE329" s="94">
        <v>0</v>
      </c>
      <c r="AF329" s="94">
        <v>0</v>
      </c>
      <c r="AG329" s="94">
        <v>0</v>
      </c>
      <c r="AH329" s="94">
        <v>0</v>
      </c>
      <c r="AI329" s="94">
        <v>0</v>
      </c>
      <c r="AJ329" s="94">
        <v>226030.89360125101</v>
      </c>
      <c r="AK329" s="70">
        <v>5021.5408256870796</v>
      </c>
      <c r="AL329">
        <v>190.744012474941</v>
      </c>
      <c r="AM329">
        <v>87986.683412978906</v>
      </c>
      <c r="AN329">
        <v>5021.5408256870796</v>
      </c>
      <c r="AO329">
        <v>16893.275026588501</v>
      </c>
      <c r="AP329">
        <v>190.744012474941</v>
      </c>
      <c r="AQ329">
        <v>87986.683412978906</v>
      </c>
      <c r="AR329">
        <v>5021.5408256870796</v>
      </c>
      <c r="AS329">
        <v>15486.640060059601</v>
      </c>
      <c r="AT329">
        <v>0</v>
      </c>
    </row>
    <row r="330" spans="1:46" x14ac:dyDescent="0.25">
      <c r="A330" t="s">
        <v>3233</v>
      </c>
      <c r="B330">
        <v>2043</v>
      </c>
      <c r="C330" t="s">
        <v>86</v>
      </c>
      <c r="D330">
        <v>3147</v>
      </c>
      <c r="E330" t="s">
        <v>568</v>
      </c>
      <c r="F330" t="s">
        <v>2892</v>
      </c>
      <c r="G330" t="s">
        <v>2893</v>
      </c>
      <c r="H330" t="s">
        <v>2904</v>
      </c>
      <c r="I330" t="s">
        <v>2895</v>
      </c>
      <c r="J330">
        <v>44.968373396242903</v>
      </c>
      <c r="K330">
        <v>1</v>
      </c>
      <c r="L330">
        <v>1</v>
      </c>
      <c r="M330">
        <v>2</v>
      </c>
      <c r="N330" s="94">
        <v>431908.25191813603</v>
      </c>
      <c r="O330" s="94">
        <v>49463.688494895498</v>
      </c>
      <c r="P330" s="94">
        <v>92080.940905969896</v>
      </c>
      <c r="Q330" s="94">
        <v>20173.499893919899</v>
      </c>
      <c r="R330" s="94">
        <v>76188.6950159915</v>
      </c>
      <c r="S330" s="94">
        <v>26593.936645061302</v>
      </c>
      <c r="T330" s="94">
        <v>470598.49</v>
      </c>
      <c r="U330" s="94">
        <v>199216.58622891299</v>
      </c>
      <c r="V330" s="94">
        <v>599655.77331995103</v>
      </c>
      <c r="W330" s="94">
        <v>70159.302908962403</v>
      </c>
      <c r="X330" s="94">
        <v>0</v>
      </c>
      <c r="Y330" s="94">
        <v>0</v>
      </c>
      <c r="Z330" s="94">
        <v>0</v>
      </c>
      <c r="AA330" s="94">
        <v>0</v>
      </c>
      <c r="AB330" s="94">
        <v>0</v>
      </c>
      <c r="AC330" s="94">
        <v>19753.054627411799</v>
      </c>
      <c r="AD330" s="94">
        <v>6840.8820176495301</v>
      </c>
      <c r="AE330" s="94">
        <v>0</v>
      </c>
      <c r="AF330" s="94">
        <v>0</v>
      </c>
      <c r="AG330" s="94">
        <v>0</v>
      </c>
      <c r="AH330" s="94">
        <v>0</v>
      </c>
      <c r="AI330" s="94">
        <v>0</v>
      </c>
      <c r="AJ330" s="94">
        <v>696409.01287397405</v>
      </c>
      <c r="AK330" s="70">
        <v>15486.640060059601</v>
      </c>
      <c r="AL330">
        <v>190.744012474941</v>
      </c>
      <c r="AM330">
        <v>87986.683412978906</v>
      </c>
      <c r="AN330">
        <v>5021.5408256870796</v>
      </c>
      <c r="AO330">
        <v>16893.275026588501</v>
      </c>
      <c r="AP330">
        <v>190.744012474941</v>
      </c>
      <c r="AQ330">
        <v>87986.683412978906</v>
      </c>
      <c r="AR330">
        <v>5021.5408256870796</v>
      </c>
      <c r="AS330">
        <v>15486.640060059601</v>
      </c>
      <c r="AT330">
        <v>0</v>
      </c>
    </row>
    <row r="331" spans="1:46" x14ac:dyDescent="0.25">
      <c r="A331" t="s">
        <v>3234</v>
      </c>
      <c r="B331">
        <v>2043</v>
      </c>
      <c r="C331" t="s">
        <v>86</v>
      </c>
      <c r="D331">
        <v>393</v>
      </c>
      <c r="E331" t="s">
        <v>569</v>
      </c>
      <c r="F331" t="s">
        <v>2892</v>
      </c>
      <c r="G331" t="s">
        <v>2893</v>
      </c>
      <c r="H331" t="s">
        <v>2904</v>
      </c>
      <c r="I331" t="s">
        <v>2895</v>
      </c>
      <c r="J331">
        <v>228.37582364725699</v>
      </c>
      <c r="K331">
        <v>1</v>
      </c>
      <c r="L331">
        <v>1</v>
      </c>
      <c r="M331">
        <v>2</v>
      </c>
      <c r="N331" s="94">
        <v>1749195.8953110101</v>
      </c>
      <c r="O331" s="94">
        <v>532104.23175297095</v>
      </c>
      <c r="P331" s="94">
        <v>505146.40358874301</v>
      </c>
      <c r="Q331" s="94">
        <v>102452.886465908</v>
      </c>
      <c r="R331" s="94">
        <v>448005.93797130801</v>
      </c>
      <c r="S331" s="94">
        <v>135059.63695467499</v>
      </c>
      <c r="T331" s="94">
        <v>2325166.4700000002</v>
      </c>
      <c r="U331" s="94">
        <v>1011738.88508994</v>
      </c>
      <c r="V331" s="94">
        <v>2919520.2131256801</v>
      </c>
      <c r="W331" s="94">
        <v>417385.141964262</v>
      </c>
      <c r="X331" s="94">
        <v>0</v>
      </c>
      <c r="Y331" s="94">
        <v>0</v>
      </c>
      <c r="Z331" s="94">
        <v>0</v>
      </c>
      <c r="AA331" s="94">
        <v>0</v>
      </c>
      <c r="AB331" s="94">
        <v>0</v>
      </c>
      <c r="AC331" s="94">
        <v>100317.61834777299</v>
      </c>
      <c r="AD331" s="94">
        <v>34742.018606902697</v>
      </c>
      <c r="AE331" s="94">
        <v>0</v>
      </c>
      <c r="AF331" s="94">
        <v>0</v>
      </c>
      <c r="AG331" s="94">
        <v>0</v>
      </c>
      <c r="AH331" s="94">
        <v>0</v>
      </c>
      <c r="AI331" s="94">
        <v>0</v>
      </c>
      <c r="AJ331" s="94">
        <v>3471964.99204461</v>
      </c>
      <c r="AK331" s="70">
        <v>15202.857012602701</v>
      </c>
      <c r="AL331">
        <v>190.744012474941</v>
      </c>
      <c r="AM331">
        <v>87986.683412978906</v>
      </c>
      <c r="AN331">
        <v>5021.5408256870796</v>
      </c>
      <c r="AO331">
        <v>16893.275026588501</v>
      </c>
      <c r="AP331">
        <v>190.744012474941</v>
      </c>
      <c r="AQ331">
        <v>87986.683412978906</v>
      </c>
      <c r="AR331">
        <v>5021.5408256870796</v>
      </c>
      <c r="AS331">
        <v>15486.640060059601</v>
      </c>
      <c r="AT331">
        <v>0</v>
      </c>
    </row>
    <row r="332" spans="1:46" x14ac:dyDescent="0.25">
      <c r="A332" t="s">
        <v>3235</v>
      </c>
      <c r="B332">
        <v>2043</v>
      </c>
      <c r="C332" t="s">
        <v>86</v>
      </c>
      <c r="D332">
        <v>394</v>
      </c>
      <c r="E332" t="s">
        <v>570</v>
      </c>
      <c r="F332" t="s">
        <v>2892</v>
      </c>
      <c r="G332" t="s">
        <v>2893</v>
      </c>
      <c r="H332" t="s">
        <v>2904</v>
      </c>
      <c r="I332" t="s">
        <v>2895</v>
      </c>
      <c r="J332">
        <v>734.60046632077297</v>
      </c>
      <c r="K332">
        <v>3</v>
      </c>
      <c r="L332">
        <v>1</v>
      </c>
      <c r="M332">
        <v>2</v>
      </c>
      <c r="N332" s="94">
        <v>5003992.8022376299</v>
      </c>
      <c r="O332" s="94">
        <v>957150.627993859</v>
      </c>
      <c r="P332" s="94">
        <v>1083331.9278039599</v>
      </c>
      <c r="Q332" s="94">
        <v>329553.00159097603</v>
      </c>
      <c r="R332" s="94">
        <v>1240710.6676227699</v>
      </c>
      <c r="S332" s="94">
        <v>434436.84494933003</v>
      </c>
      <c r="T332" s="94">
        <v>5360349.6399999997</v>
      </c>
      <c r="U332" s="94">
        <v>3254389.3872492001</v>
      </c>
      <c r="V332" s="94">
        <v>7472524.1227358896</v>
      </c>
      <c r="W332" s="94">
        <v>1142214.9045133099</v>
      </c>
      <c r="X332" s="94">
        <v>0</v>
      </c>
      <c r="Y332" s="94">
        <v>0</v>
      </c>
      <c r="Z332" s="94">
        <v>0</v>
      </c>
      <c r="AA332" s="94">
        <v>0</v>
      </c>
      <c r="AB332" s="94">
        <v>0</v>
      </c>
      <c r="AC332" s="94">
        <v>322684.63465856202</v>
      </c>
      <c r="AD332" s="94">
        <v>111752.21029076799</v>
      </c>
      <c r="AE332" s="94">
        <v>0</v>
      </c>
      <c r="AF332" s="94">
        <v>0</v>
      </c>
      <c r="AG332" s="94">
        <v>0</v>
      </c>
      <c r="AH332" s="94">
        <v>0</v>
      </c>
      <c r="AI332" s="94">
        <v>0</v>
      </c>
      <c r="AJ332" s="94">
        <v>9049175.8721985295</v>
      </c>
      <c r="AK332" s="70">
        <v>12318.500037879199</v>
      </c>
      <c r="AL332">
        <v>190.744012474941</v>
      </c>
      <c r="AM332">
        <v>87986.683412978906</v>
      </c>
      <c r="AN332">
        <v>5021.5408256870796</v>
      </c>
      <c r="AO332">
        <v>16893.275026588501</v>
      </c>
      <c r="AP332">
        <v>190.744012474941</v>
      </c>
      <c r="AQ332">
        <v>87986.683412978906</v>
      </c>
      <c r="AR332">
        <v>5021.5408256870796</v>
      </c>
      <c r="AS332">
        <v>15486.640060059601</v>
      </c>
      <c r="AT332">
        <v>0</v>
      </c>
    </row>
    <row r="333" spans="1:46" x14ac:dyDescent="0.25">
      <c r="A333" t="s">
        <v>3236</v>
      </c>
      <c r="B333">
        <v>2043</v>
      </c>
      <c r="C333" t="s">
        <v>86</v>
      </c>
      <c r="D333">
        <v>4378</v>
      </c>
      <c r="E333" t="s">
        <v>571</v>
      </c>
      <c r="F333" t="s">
        <v>2945</v>
      </c>
      <c r="G333" t="s">
        <v>2903</v>
      </c>
      <c r="H333" t="s">
        <v>2942</v>
      </c>
      <c r="I333" t="s">
        <v>2895</v>
      </c>
      <c r="J333">
        <v>223.239099162456</v>
      </c>
      <c r="K333">
        <v>1</v>
      </c>
      <c r="L333">
        <v>1</v>
      </c>
      <c r="M333">
        <v>2</v>
      </c>
      <c r="N333" s="94">
        <v>1054515.9533601999</v>
      </c>
      <c r="O333" s="94">
        <v>192163.89951101399</v>
      </c>
      <c r="P333" s="94">
        <v>281521.04334515502</v>
      </c>
      <c r="Q333" s="94">
        <v>100364.50331900299</v>
      </c>
      <c r="R333" s="94">
        <v>356871.19165209698</v>
      </c>
      <c r="S333" s="94">
        <v>132021.819146408</v>
      </c>
      <c r="T333" s="94">
        <v>996454.16</v>
      </c>
      <c r="U333" s="94">
        <v>988982.43118746998</v>
      </c>
      <c r="V333" s="94">
        <v>1658497.45979937</v>
      </c>
      <c r="W333" s="94">
        <v>326939.13138809701</v>
      </c>
      <c r="X333" s="94">
        <v>0</v>
      </c>
      <c r="Y333" s="94">
        <v>0</v>
      </c>
      <c r="Z333" s="94">
        <v>0</v>
      </c>
      <c r="AA333" s="94">
        <v>0</v>
      </c>
      <c r="AB333" s="94">
        <v>0</v>
      </c>
      <c r="AC333" s="94">
        <v>98061.232543906401</v>
      </c>
      <c r="AD333" s="94">
        <v>33960.586602501302</v>
      </c>
      <c r="AE333" s="94">
        <v>0</v>
      </c>
      <c r="AF333" s="94">
        <v>0</v>
      </c>
      <c r="AG333" s="94">
        <v>0</v>
      </c>
      <c r="AH333" s="94">
        <v>0</v>
      </c>
      <c r="AI333" s="94">
        <v>0</v>
      </c>
      <c r="AJ333" s="94">
        <v>2117458.4103338802</v>
      </c>
      <c r="AK333" s="70">
        <v>9485.1592677004992</v>
      </c>
      <c r="AL333">
        <v>190.744012474941</v>
      </c>
      <c r="AM333">
        <v>87986.683412978906</v>
      </c>
      <c r="AN333">
        <v>5021.5408256870796</v>
      </c>
      <c r="AO333">
        <v>16893.275026588501</v>
      </c>
      <c r="AP333">
        <v>190.744012474941</v>
      </c>
      <c r="AQ333">
        <v>78964.723731455393</v>
      </c>
      <c r="AR333">
        <v>9485.1592677004992</v>
      </c>
      <c r="AS333">
        <v>16893.275026588501</v>
      </c>
      <c r="AT333">
        <v>0</v>
      </c>
    </row>
    <row r="334" spans="1:46" x14ac:dyDescent="0.25">
      <c r="A334" t="s">
        <v>3237</v>
      </c>
      <c r="B334">
        <v>2043</v>
      </c>
      <c r="C334" t="s">
        <v>86</v>
      </c>
      <c r="D334">
        <v>4021</v>
      </c>
      <c r="E334" t="s">
        <v>572</v>
      </c>
      <c r="F334" t="s">
        <v>2892</v>
      </c>
      <c r="G334" t="s">
        <v>2911</v>
      </c>
      <c r="H334" t="s">
        <v>2904</v>
      </c>
      <c r="I334" t="s">
        <v>2895</v>
      </c>
      <c r="J334">
        <v>352.760869565164</v>
      </c>
      <c r="K334">
        <v>2</v>
      </c>
      <c r="L334">
        <v>1</v>
      </c>
      <c r="M334">
        <v>2</v>
      </c>
      <c r="N334" s="94">
        <v>2052971.60174272</v>
      </c>
      <c r="O334" s="94">
        <v>659446.32676976698</v>
      </c>
      <c r="P334" s="94">
        <v>666570.64538185904</v>
      </c>
      <c r="Q334" s="94">
        <v>158253.919972709</v>
      </c>
      <c r="R334" s="94">
        <v>645895.64531810896</v>
      </c>
      <c r="S334" s="94">
        <v>208619.95904118</v>
      </c>
      <c r="T334" s="94">
        <v>2620354.9900000002</v>
      </c>
      <c r="U334" s="94">
        <v>1562783.1491851599</v>
      </c>
      <c r="V334" s="94">
        <v>3584540.9270099001</v>
      </c>
      <c r="W334" s="94">
        <v>598597.21217525902</v>
      </c>
      <c r="X334" s="94">
        <v>0</v>
      </c>
      <c r="Y334" s="94">
        <v>0</v>
      </c>
      <c r="Z334" s="94">
        <v>0</v>
      </c>
      <c r="AA334" s="94">
        <v>0</v>
      </c>
      <c r="AB334" s="94">
        <v>0</v>
      </c>
      <c r="AC334" s="94">
        <v>154955.676638198</v>
      </c>
      <c r="AD334" s="94">
        <v>53664.282402982302</v>
      </c>
      <c r="AE334" s="94">
        <v>0</v>
      </c>
      <c r="AF334" s="94">
        <v>0</v>
      </c>
      <c r="AG334" s="94">
        <v>0</v>
      </c>
      <c r="AH334" s="94">
        <v>0</v>
      </c>
      <c r="AI334" s="94">
        <v>0</v>
      </c>
      <c r="AJ334" s="94">
        <v>4391758.0982263396</v>
      </c>
      <c r="AK334" s="70">
        <v>12449.6747715809</v>
      </c>
      <c r="AL334">
        <v>190.744012474941</v>
      </c>
      <c r="AM334">
        <v>87986.683412978906</v>
      </c>
      <c r="AN334">
        <v>5021.5408256870796</v>
      </c>
      <c r="AO334">
        <v>16893.275026588501</v>
      </c>
      <c r="AP334">
        <v>4583.8562208211697</v>
      </c>
      <c r="AQ334">
        <v>22363.4717498301</v>
      </c>
      <c r="AR334">
        <v>12068.2446783537</v>
      </c>
      <c r="AS334">
        <v>12449.6747715809</v>
      </c>
      <c r="AT334">
        <v>0</v>
      </c>
    </row>
    <row r="335" spans="1:46" x14ac:dyDescent="0.25">
      <c r="A335" t="s">
        <v>3238</v>
      </c>
      <c r="B335">
        <v>2203</v>
      </c>
      <c r="C335" t="s">
        <v>87</v>
      </c>
      <c r="D335">
        <v>3433</v>
      </c>
      <c r="E335" t="s">
        <v>573</v>
      </c>
      <c r="F335" t="s">
        <v>2892</v>
      </c>
      <c r="G335" t="s">
        <v>2907</v>
      </c>
      <c r="H335" t="s">
        <v>2904</v>
      </c>
      <c r="I335" t="s">
        <v>2895</v>
      </c>
      <c r="J335">
        <v>286.29251700678401</v>
      </c>
      <c r="K335">
        <v>1</v>
      </c>
      <c r="L335">
        <v>1</v>
      </c>
      <c r="M335">
        <v>1</v>
      </c>
      <c r="N335" s="94">
        <v>1929021.15</v>
      </c>
      <c r="O335" s="94">
        <v>471764.59</v>
      </c>
      <c r="P335" s="94">
        <v>666445.81999999995</v>
      </c>
      <c r="Q335" s="94">
        <v>322166.98</v>
      </c>
      <c r="R335" s="94">
        <v>772034.82</v>
      </c>
      <c r="S335" s="94">
        <v>150465.68</v>
      </c>
      <c r="T335" s="94">
        <v>4161433.36</v>
      </c>
      <c r="U335" s="94">
        <v>0</v>
      </c>
      <c r="V335" s="94">
        <v>3637432.3199999998</v>
      </c>
      <c r="W335" s="94">
        <v>524001.04</v>
      </c>
      <c r="X335" s="94">
        <v>0</v>
      </c>
      <c r="Y335" s="94">
        <v>0</v>
      </c>
      <c r="Z335" s="94">
        <v>0</v>
      </c>
      <c r="AA335" s="94">
        <v>0</v>
      </c>
      <c r="AB335" s="94">
        <v>0</v>
      </c>
      <c r="AC335" s="94">
        <v>150465.68</v>
      </c>
      <c r="AD335" s="94">
        <v>0</v>
      </c>
      <c r="AE335" s="94">
        <v>0</v>
      </c>
      <c r="AF335" s="94">
        <v>0</v>
      </c>
      <c r="AG335" s="94">
        <v>0</v>
      </c>
      <c r="AH335" s="94">
        <v>0</v>
      </c>
      <c r="AI335" s="94">
        <v>0</v>
      </c>
      <c r="AJ335" s="94">
        <v>4311899.04</v>
      </c>
      <c r="AK335" s="70">
        <v>15061.1657093986</v>
      </c>
      <c r="AL335">
        <v>190.744012474941</v>
      </c>
      <c r="AM335">
        <v>87986.683412978906</v>
      </c>
      <c r="AN335">
        <v>15061.1657093986</v>
      </c>
      <c r="AO335">
        <v>15061.1657093986</v>
      </c>
      <c r="AP335">
        <v>190.744012474941</v>
      </c>
      <c r="AQ335">
        <v>53040.848925755003</v>
      </c>
      <c r="AR335">
        <v>15061.1657093986</v>
      </c>
      <c r="AS335">
        <v>15061.1657093986</v>
      </c>
      <c r="AT335">
        <v>0</v>
      </c>
    </row>
    <row r="336" spans="1:46" x14ac:dyDescent="0.25">
      <c r="A336" t="s">
        <v>3239</v>
      </c>
      <c r="B336">
        <v>2217</v>
      </c>
      <c r="C336" t="s">
        <v>88</v>
      </c>
      <c r="D336">
        <v>1083</v>
      </c>
      <c r="E336" t="s">
        <v>574</v>
      </c>
      <c r="F336" t="s">
        <v>2892</v>
      </c>
      <c r="G336" t="s">
        <v>2903</v>
      </c>
      <c r="H336" t="s">
        <v>2904</v>
      </c>
      <c r="I336" t="s">
        <v>2895</v>
      </c>
      <c r="J336">
        <v>186.419463087211</v>
      </c>
      <c r="K336">
        <v>1</v>
      </c>
      <c r="L336">
        <v>1</v>
      </c>
      <c r="M336">
        <v>2</v>
      </c>
      <c r="N336" s="94">
        <v>1637368.2237138799</v>
      </c>
      <c r="O336" s="94">
        <v>309653.14015520102</v>
      </c>
      <c r="P336" s="94">
        <v>713723.61151263199</v>
      </c>
      <c r="Q336" s="94">
        <v>574964.90732766001</v>
      </c>
      <c r="R336" s="94">
        <v>75008.789162257002</v>
      </c>
      <c r="S336" s="94">
        <v>88620.854863888002</v>
      </c>
      <c r="T336" s="94">
        <v>1870682.08</v>
      </c>
      <c r="U336" s="94">
        <v>1440036.5918716299</v>
      </c>
      <c r="V336" s="94">
        <v>2163489.0940928399</v>
      </c>
      <c r="W336" s="94">
        <v>1147229.5777787899</v>
      </c>
      <c r="X336" s="94">
        <v>0</v>
      </c>
      <c r="Y336" s="94">
        <v>0</v>
      </c>
      <c r="Z336" s="94">
        <v>0</v>
      </c>
      <c r="AA336" s="94">
        <v>0</v>
      </c>
      <c r="AB336" s="94">
        <v>0</v>
      </c>
      <c r="AC336" s="94">
        <v>88620.854863888002</v>
      </c>
      <c r="AD336" s="94">
        <v>0</v>
      </c>
      <c r="AE336" s="94">
        <v>0</v>
      </c>
      <c r="AF336" s="94">
        <v>0</v>
      </c>
      <c r="AG336" s="94">
        <v>0</v>
      </c>
      <c r="AH336" s="94">
        <v>0</v>
      </c>
      <c r="AI336" s="94">
        <v>0</v>
      </c>
      <c r="AJ336" s="94">
        <v>3399339.52673552</v>
      </c>
      <c r="AK336" s="70">
        <v>18234.8960266301</v>
      </c>
      <c r="AL336">
        <v>190.744012474941</v>
      </c>
      <c r="AM336">
        <v>87986.683412978906</v>
      </c>
      <c r="AN336">
        <v>16619.853589022699</v>
      </c>
      <c r="AO336">
        <v>18234.8960266301</v>
      </c>
      <c r="AP336">
        <v>190.744012474941</v>
      </c>
      <c r="AQ336">
        <v>78964.723731455393</v>
      </c>
      <c r="AR336">
        <v>18234.8960266301</v>
      </c>
      <c r="AS336">
        <v>18234.8960266301</v>
      </c>
      <c r="AT336">
        <v>0</v>
      </c>
    </row>
    <row r="337" spans="1:46" x14ac:dyDescent="0.25">
      <c r="A337" t="s">
        <v>3240</v>
      </c>
      <c r="B337">
        <v>2217</v>
      </c>
      <c r="C337" t="s">
        <v>88</v>
      </c>
      <c r="D337">
        <v>1082</v>
      </c>
      <c r="E337" t="s">
        <v>575</v>
      </c>
      <c r="F337" t="s">
        <v>2892</v>
      </c>
      <c r="G337" t="s">
        <v>2893</v>
      </c>
      <c r="H337" t="s">
        <v>2904</v>
      </c>
      <c r="I337" t="s">
        <v>2895</v>
      </c>
      <c r="J337">
        <v>230.21999999997999</v>
      </c>
      <c r="K337">
        <v>1</v>
      </c>
      <c r="L337">
        <v>1</v>
      </c>
      <c r="M337">
        <v>2</v>
      </c>
      <c r="N337" s="94">
        <v>1777738.3762861199</v>
      </c>
      <c r="O337" s="94">
        <v>253264.26984479901</v>
      </c>
      <c r="P337" s="94">
        <v>881417.61848736904</v>
      </c>
      <c r="Q337" s="94">
        <v>710056.87267234095</v>
      </c>
      <c r="R337" s="94">
        <v>94302.620837743103</v>
      </c>
      <c r="S337" s="94">
        <v>109442.93513611201</v>
      </c>
      <c r="T337" s="94">
        <v>1938396.65</v>
      </c>
      <c r="U337" s="94">
        <v>1778383.10812837</v>
      </c>
      <c r="V337" s="94">
        <v>2606019.2959071598</v>
      </c>
      <c r="W337" s="94">
        <v>1110760.4622212099</v>
      </c>
      <c r="X337" s="94">
        <v>0</v>
      </c>
      <c r="Y337" s="94">
        <v>0</v>
      </c>
      <c r="Z337" s="94">
        <v>0</v>
      </c>
      <c r="AA337" s="94">
        <v>0</v>
      </c>
      <c r="AB337" s="94">
        <v>0</v>
      </c>
      <c r="AC337" s="94">
        <v>109442.93513611201</v>
      </c>
      <c r="AD337" s="94">
        <v>0</v>
      </c>
      <c r="AE337" s="94">
        <v>0</v>
      </c>
      <c r="AF337" s="94">
        <v>0</v>
      </c>
      <c r="AG337" s="94">
        <v>0</v>
      </c>
      <c r="AH337" s="94">
        <v>0</v>
      </c>
      <c r="AI337" s="94">
        <v>0</v>
      </c>
      <c r="AJ337" s="94">
        <v>3826222.69326449</v>
      </c>
      <c r="AK337" s="70">
        <v>16619.853589022699</v>
      </c>
      <c r="AL337">
        <v>190.744012474941</v>
      </c>
      <c r="AM337">
        <v>87986.683412978906</v>
      </c>
      <c r="AN337">
        <v>16619.853589022699</v>
      </c>
      <c r="AO337">
        <v>18234.8960266301</v>
      </c>
      <c r="AP337">
        <v>190.744012474941</v>
      </c>
      <c r="AQ337">
        <v>87986.683412978906</v>
      </c>
      <c r="AR337">
        <v>16619.853589022699</v>
      </c>
      <c r="AS337">
        <v>16619.853589022699</v>
      </c>
      <c r="AT337">
        <v>0</v>
      </c>
    </row>
    <row r="338" spans="1:46" x14ac:dyDescent="0.25">
      <c r="A338" t="s">
        <v>3241</v>
      </c>
      <c r="B338">
        <v>1998</v>
      </c>
      <c r="C338" t="s">
        <v>89</v>
      </c>
      <c r="D338">
        <v>302</v>
      </c>
      <c r="E338" t="s">
        <v>576</v>
      </c>
      <c r="F338" t="s">
        <v>2906</v>
      </c>
      <c r="G338" t="s">
        <v>2907</v>
      </c>
      <c r="H338" t="s">
        <v>2894</v>
      </c>
      <c r="I338" t="s">
        <v>2895</v>
      </c>
      <c r="J338">
        <v>225.81333333331901</v>
      </c>
      <c r="K338">
        <v>1</v>
      </c>
      <c r="L338">
        <v>1</v>
      </c>
      <c r="M338">
        <v>2</v>
      </c>
      <c r="N338" s="94">
        <v>1823777.55</v>
      </c>
      <c r="O338" s="94">
        <v>362810.65</v>
      </c>
      <c r="P338" s="94">
        <v>1221448.8500000001</v>
      </c>
      <c r="Q338" s="94">
        <v>309698.67</v>
      </c>
      <c r="R338" s="94">
        <v>949537.98</v>
      </c>
      <c r="S338" s="94">
        <v>117603.87</v>
      </c>
      <c r="T338" s="94">
        <v>2732620.42</v>
      </c>
      <c r="U338" s="94">
        <v>1934653.28</v>
      </c>
      <c r="V338" s="94">
        <v>3795059.07</v>
      </c>
      <c r="W338" s="94">
        <v>870214.63</v>
      </c>
      <c r="X338" s="94">
        <v>0</v>
      </c>
      <c r="Y338" s="94">
        <v>0</v>
      </c>
      <c r="Z338" s="94">
        <v>0</v>
      </c>
      <c r="AA338" s="94">
        <v>0</v>
      </c>
      <c r="AB338" s="94">
        <v>2000</v>
      </c>
      <c r="AC338" s="94">
        <v>117603.87</v>
      </c>
      <c r="AD338" s="94">
        <v>0</v>
      </c>
      <c r="AE338" s="94">
        <v>0</v>
      </c>
      <c r="AF338" s="94">
        <v>0</v>
      </c>
      <c r="AG338" s="94">
        <v>0</v>
      </c>
      <c r="AH338" s="94">
        <v>0</v>
      </c>
      <c r="AI338" s="94">
        <v>0</v>
      </c>
      <c r="AJ338" s="94">
        <v>4784877.57</v>
      </c>
      <c r="AK338" s="70">
        <v>21189.526319675399</v>
      </c>
      <c r="AL338">
        <v>190.744012474941</v>
      </c>
      <c r="AM338">
        <v>87986.683412978906</v>
      </c>
      <c r="AN338">
        <v>21189.526319675399</v>
      </c>
      <c r="AO338">
        <v>21189.526319675399</v>
      </c>
      <c r="AP338">
        <v>190.744012474941</v>
      </c>
      <c r="AQ338">
        <v>53040.848925755003</v>
      </c>
      <c r="AR338">
        <v>21189.526319675399</v>
      </c>
      <c r="AS338">
        <v>21189.526319675399</v>
      </c>
      <c r="AT338">
        <v>0</v>
      </c>
    </row>
    <row r="339" spans="1:46" x14ac:dyDescent="0.25">
      <c r="A339" t="s">
        <v>3242</v>
      </c>
      <c r="B339">
        <v>2221</v>
      </c>
      <c r="C339" t="s">
        <v>91</v>
      </c>
      <c r="D339">
        <v>1090</v>
      </c>
      <c r="E339" t="s">
        <v>577</v>
      </c>
      <c r="F339" t="s">
        <v>2892</v>
      </c>
      <c r="G339" t="s">
        <v>2893</v>
      </c>
      <c r="H339" t="s">
        <v>2894</v>
      </c>
      <c r="I339" t="s">
        <v>2895</v>
      </c>
      <c r="J339">
        <v>180.57142857141201</v>
      </c>
      <c r="K339">
        <v>1</v>
      </c>
      <c r="L339">
        <v>1</v>
      </c>
      <c r="M339">
        <v>2</v>
      </c>
      <c r="N339" s="94">
        <v>1791112.36628524</v>
      </c>
      <c r="O339" s="94">
        <v>257755.62823470301</v>
      </c>
      <c r="P339" s="94">
        <v>568309.21575461398</v>
      </c>
      <c r="Q339" s="94">
        <v>111307.426195819</v>
      </c>
      <c r="R339" s="94">
        <v>32303.452635952701</v>
      </c>
      <c r="S339" s="94">
        <v>220112.064915992</v>
      </c>
      <c r="T339" s="94">
        <v>1432762.8</v>
      </c>
      <c r="U339" s="94">
        <v>1328025.2891063299</v>
      </c>
      <c r="V339" s="94">
        <v>2263796.17727629</v>
      </c>
      <c r="W339" s="94">
        <v>496991.91183003702</v>
      </c>
      <c r="X339" s="94">
        <v>0</v>
      </c>
      <c r="Y339" s="94">
        <v>0</v>
      </c>
      <c r="Z339" s="94">
        <v>0</v>
      </c>
      <c r="AA339" s="94">
        <v>0</v>
      </c>
      <c r="AB339" s="94">
        <v>0</v>
      </c>
      <c r="AC339" s="94">
        <v>220112.064915992</v>
      </c>
      <c r="AD339" s="94">
        <v>0</v>
      </c>
      <c r="AE339" s="94">
        <v>0</v>
      </c>
      <c r="AF339" s="94">
        <v>0</v>
      </c>
      <c r="AG339" s="94">
        <v>0</v>
      </c>
      <c r="AH339" s="94">
        <v>0</v>
      </c>
      <c r="AI339" s="94">
        <v>0</v>
      </c>
      <c r="AJ339" s="94">
        <v>2980900.1540223202</v>
      </c>
      <c r="AK339" s="70">
        <v>16508.149587150401</v>
      </c>
      <c r="AL339">
        <v>190.744012474941</v>
      </c>
      <c r="AM339">
        <v>87986.683412978906</v>
      </c>
      <c r="AN339">
        <v>16508.149587150401</v>
      </c>
      <c r="AO339">
        <v>18428.945300159801</v>
      </c>
      <c r="AP339">
        <v>190.744012474941</v>
      </c>
      <c r="AQ339">
        <v>87986.683412978906</v>
      </c>
      <c r="AR339">
        <v>16508.149587150401</v>
      </c>
      <c r="AS339">
        <v>16508.149587150401</v>
      </c>
      <c r="AT339">
        <v>0</v>
      </c>
    </row>
    <row r="340" spans="1:46" x14ac:dyDescent="0.25">
      <c r="A340" t="s">
        <v>3243</v>
      </c>
      <c r="B340">
        <v>2221</v>
      </c>
      <c r="C340" t="s">
        <v>91</v>
      </c>
      <c r="D340">
        <v>1091</v>
      </c>
      <c r="E340" t="s">
        <v>578</v>
      </c>
      <c r="F340" t="s">
        <v>2892</v>
      </c>
      <c r="G340" t="s">
        <v>2903</v>
      </c>
      <c r="H340" t="s">
        <v>2894</v>
      </c>
      <c r="I340" t="s">
        <v>2895</v>
      </c>
      <c r="J340">
        <v>189.67111459967199</v>
      </c>
      <c r="K340">
        <v>1</v>
      </c>
      <c r="L340">
        <v>1</v>
      </c>
      <c r="M340">
        <v>2</v>
      </c>
      <c r="N340" s="94">
        <v>1981102.20371476</v>
      </c>
      <c r="O340" s="94">
        <v>473335.56176529702</v>
      </c>
      <c r="P340" s="94">
        <v>596948.49424538703</v>
      </c>
      <c r="Q340" s="94">
        <v>116916.63380418099</v>
      </c>
      <c r="R340" s="94">
        <v>95931.347364047295</v>
      </c>
      <c r="S340" s="94">
        <v>231204.35508400801</v>
      </c>
      <c r="T340" s="94">
        <v>1869284.67</v>
      </c>
      <c r="U340" s="94">
        <v>1394949.57089367</v>
      </c>
      <c r="V340" s="94">
        <v>2742197.0027237101</v>
      </c>
      <c r="W340" s="94">
        <v>522037.23816996301</v>
      </c>
      <c r="X340" s="94">
        <v>0</v>
      </c>
      <c r="Y340" s="94">
        <v>0</v>
      </c>
      <c r="Z340" s="94">
        <v>0</v>
      </c>
      <c r="AA340" s="94">
        <v>0</v>
      </c>
      <c r="AB340" s="94">
        <v>0</v>
      </c>
      <c r="AC340" s="94">
        <v>231204.35508400801</v>
      </c>
      <c r="AD340" s="94">
        <v>0</v>
      </c>
      <c r="AE340" s="94">
        <v>0</v>
      </c>
      <c r="AF340" s="94">
        <v>0</v>
      </c>
      <c r="AG340" s="94">
        <v>0</v>
      </c>
      <c r="AH340" s="94">
        <v>0</v>
      </c>
      <c r="AI340" s="94">
        <v>0</v>
      </c>
      <c r="AJ340" s="94">
        <v>3495438.5959776798</v>
      </c>
      <c r="AK340" s="70">
        <v>18428.945300159801</v>
      </c>
      <c r="AL340">
        <v>190.744012474941</v>
      </c>
      <c r="AM340">
        <v>87986.683412978906</v>
      </c>
      <c r="AN340">
        <v>16508.149587150401</v>
      </c>
      <c r="AO340">
        <v>18428.945300159801</v>
      </c>
      <c r="AP340">
        <v>190.744012474941</v>
      </c>
      <c r="AQ340">
        <v>78964.723731455393</v>
      </c>
      <c r="AR340">
        <v>18428.945300159801</v>
      </c>
      <c r="AS340">
        <v>18428.945300159801</v>
      </c>
      <c r="AT340">
        <v>0</v>
      </c>
    </row>
    <row r="341" spans="1:46" x14ac:dyDescent="0.25">
      <c r="A341" t="s">
        <v>3244</v>
      </c>
      <c r="B341">
        <v>1930</v>
      </c>
      <c r="C341" t="s">
        <v>92</v>
      </c>
      <c r="D341">
        <v>131</v>
      </c>
      <c r="E341" t="s">
        <v>579</v>
      </c>
      <c r="F341" t="s">
        <v>2892</v>
      </c>
      <c r="G341" t="s">
        <v>2893</v>
      </c>
      <c r="H341" t="s">
        <v>2904</v>
      </c>
      <c r="I341" t="s">
        <v>2895</v>
      </c>
      <c r="J341">
        <v>395.488888888845</v>
      </c>
      <c r="K341">
        <v>1</v>
      </c>
      <c r="L341">
        <v>1</v>
      </c>
      <c r="M341">
        <v>1</v>
      </c>
      <c r="N341" s="94">
        <v>2411240.1936567798</v>
      </c>
      <c r="O341" s="94">
        <v>740951.37969155004</v>
      </c>
      <c r="P341" s="94">
        <v>696123.25338941999</v>
      </c>
      <c r="Q341" s="94">
        <v>233210.17068255</v>
      </c>
      <c r="R341" s="94">
        <v>687334.22567881504</v>
      </c>
      <c r="S341" s="94">
        <v>156536.369253618</v>
      </c>
      <c r="T341" s="94">
        <v>3110253.86</v>
      </c>
      <c r="U341" s="94">
        <v>1658605.3630991201</v>
      </c>
      <c r="V341" s="94">
        <v>4248432.3390513398</v>
      </c>
      <c r="W341" s="94">
        <v>520426.88404777797</v>
      </c>
      <c r="X341" s="94">
        <v>0</v>
      </c>
      <c r="Y341" s="94">
        <v>0</v>
      </c>
      <c r="Z341" s="94">
        <v>0</v>
      </c>
      <c r="AA341" s="94">
        <v>0</v>
      </c>
      <c r="AB341" s="94">
        <v>0</v>
      </c>
      <c r="AC341" s="94">
        <v>141664.75936113999</v>
      </c>
      <c r="AD341" s="94">
        <v>14871.609892478</v>
      </c>
      <c r="AE341" s="94">
        <v>0</v>
      </c>
      <c r="AF341" s="94">
        <v>0</v>
      </c>
      <c r="AG341" s="94">
        <v>0</v>
      </c>
      <c r="AH341" s="94">
        <v>0</v>
      </c>
      <c r="AI341" s="94">
        <v>0</v>
      </c>
      <c r="AJ341" s="94">
        <v>4925395.5923527302</v>
      </c>
      <c r="AK341" s="70">
        <v>12453.941768606899</v>
      </c>
      <c r="AL341">
        <v>190.744012474941</v>
      </c>
      <c r="AM341">
        <v>87986.683412978906</v>
      </c>
      <c r="AN341">
        <v>4589.6149888117197</v>
      </c>
      <c r="AO341">
        <v>14997.0278024698</v>
      </c>
      <c r="AP341">
        <v>190.744012474941</v>
      </c>
      <c r="AQ341">
        <v>87986.683412978906</v>
      </c>
      <c r="AR341">
        <v>11259.7933289268</v>
      </c>
      <c r="AS341">
        <v>12453.941768606899</v>
      </c>
      <c r="AT341">
        <v>0</v>
      </c>
    </row>
    <row r="342" spans="1:46" x14ac:dyDescent="0.25">
      <c r="A342" t="s">
        <v>3245</v>
      </c>
      <c r="B342">
        <v>1930</v>
      </c>
      <c r="C342" t="s">
        <v>92</v>
      </c>
      <c r="D342">
        <v>135</v>
      </c>
      <c r="E342" t="s">
        <v>580</v>
      </c>
      <c r="F342" t="s">
        <v>2892</v>
      </c>
      <c r="G342" t="s">
        <v>2903</v>
      </c>
      <c r="H342" t="s">
        <v>2904</v>
      </c>
      <c r="I342" t="s">
        <v>2895</v>
      </c>
      <c r="J342">
        <v>478.43815741270902</v>
      </c>
      <c r="K342">
        <v>1</v>
      </c>
      <c r="L342">
        <v>1</v>
      </c>
      <c r="M342">
        <v>1</v>
      </c>
      <c r="N342" s="94">
        <v>2684321.7847949699</v>
      </c>
      <c r="O342" s="94">
        <v>1090296.38399234</v>
      </c>
      <c r="P342" s="94">
        <v>988143.03756537999</v>
      </c>
      <c r="Q342" s="94">
        <v>286970.33515802497</v>
      </c>
      <c r="R342" s="94">
        <v>1936050.72564628</v>
      </c>
      <c r="S342" s="94">
        <v>189368.081323836</v>
      </c>
      <c r="T342" s="94">
        <v>4979303.41</v>
      </c>
      <c r="U342" s="94">
        <v>2006478.8571569901</v>
      </c>
      <c r="V342" s="94">
        <v>5251645.7879841402</v>
      </c>
      <c r="W342" s="94">
        <v>1734136.47917285</v>
      </c>
      <c r="X342" s="94">
        <v>0</v>
      </c>
      <c r="Y342" s="94">
        <v>0</v>
      </c>
      <c r="Z342" s="94">
        <v>0</v>
      </c>
      <c r="AA342" s="94">
        <v>0</v>
      </c>
      <c r="AB342" s="94">
        <v>0</v>
      </c>
      <c r="AC342" s="94">
        <v>171377.32144507399</v>
      </c>
      <c r="AD342" s="94">
        <v>17990.759878762499</v>
      </c>
      <c r="AE342" s="94">
        <v>0</v>
      </c>
      <c r="AF342" s="94">
        <v>0</v>
      </c>
      <c r="AG342" s="94">
        <v>0</v>
      </c>
      <c r="AH342" s="94">
        <v>0</v>
      </c>
      <c r="AI342" s="94">
        <v>0</v>
      </c>
      <c r="AJ342" s="94">
        <v>7175150.3484808197</v>
      </c>
      <c r="AK342" s="70">
        <v>14997.0278024698</v>
      </c>
      <c r="AL342">
        <v>190.744012474941</v>
      </c>
      <c r="AM342">
        <v>87986.683412978906</v>
      </c>
      <c r="AN342">
        <v>4589.6149888117197</v>
      </c>
      <c r="AO342">
        <v>14997.0278024698</v>
      </c>
      <c r="AP342">
        <v>190.744012474941</v>
      </c>
      <c r="AQ342">
        <v>78964.723731455393</v>
      </c>
      <c r="AR342">
        <v>14997.0278024698</v>
      </c>
      <c r="AS342">
        <v>14997.0278024698</v>
      </c>
      <c r="AT342">
        <v>0</v>
      </c>
    </row>
    <row r="343" spans="1:46" x14ac:dyDescent="0.25">
      <c r="A343" t="s">
        <v>3246</v>
      </c>
      <c r="B343">
        <v>1930</v>
      </c>
      <c r="C343" t="s">
        <v>92</v>
      </c>
      <c r="D343">
        <v>134</v>
      </c>
      <c r="E343" t="s">
        <v>581</v>
      </c>
      <c r="F343" t="s">
        <v>2892</v>
      </c>
      <c r="G343" t="s">
        <v>2911</v>
      </c>
      <c r="H343" t="s">
        <v>2904</v>
      </c>
      <c r="I343" t="s">
        <v>2895</v>
      </c>
      <c r="J343">
        <v>404.38563695811803</v>
      </c>
      <c r="K343">
        <v>1</v>
      </c>
      <c r="L343">
        <v>1</v>
      </c>
      <c r="M343">
        <v>1</v>
      </c>
      <c r="N343" s="94">
        <v>2012194.1864990401</v>
      </c>
      <c r="O343" s="94">
        <v>745389.49911243899</v>
      </c>
      <c r="P343" s="94">
        <v>738679.44510287303</v>
      </c>
      <c r="Q343" s="94">
        <v>238858.366452004</v>
      </c>
      <c r="R343" s="94">
        <v>959492.41933742305</v>
      </c>
      <c r="S343" s="94">
        <v>160057.74413937199</v>
      </c>
      <c r="T343" s="94">
        <v>2998697.28</v>
      </c>
      <c r="U343" s="94">
        <v>1695916.63650378</v>
      </c>
      <c r="V343" s="94">
        <v>3949607.35462046</v>
      </c>
      <c r="W343" s="94">
        <v>745006.56188331603</v>
      </c>
      <c r="X343" s="94">
        <v>0</v>
      </c>
      <c r="Y343" s="94">
        <v>0</v>
      </c>
      <c r="Z343" s="94">
        <v>0</v>
      </c>
      <c r="AA343" s="94">
        <v>0</v>
      </c>
      <c r="AB343" s="94">
        <v>0</v>
      </c>
      <c r="AC343" s="94">
        <v>144851.58890234699</v>
      </c>
      <c r="AD343" s="94">
        <v>15206.155237025099</v>
      </c>
      <c r="AE343" s="94">
        <v>0</v>
      </c>
      <c r="AF343" s="94">
        <v>0</v>
      </c>
      <c r="AG343" s="94">
        <v>0</v>
      </c>
      <c r="AH343" s="94">
        <v>0</v>
      </c>
      <c r="AI343" s="94">
        <v>0</v>
      </c>
      <c r="AJ343" s="94">
        <v>4854671.6606431501</v>
      </c>
      <c r="AK343" s="70">
        <v>12005.054623505201</v>
      </c>
      <c r="AL343">
        <v>190.744012474941</v>
      </c>
      <c r="AM343">
        <v>87986.683412978906</v>
      </c>
      <c r="AN343">
        <v>4589.6149888117197</v>
      </c>
      <c r="AO343">
        <v>14997.0278024698</v>
      </c>
      <c r="AP343">
        <v>4583.8562208211697</v>
      </c>
      <c r="AQ343">
        <v>22363.4717498301</v>
      </c>
      <c r="AR343">
        <v>12005.054623505201</v>
      </c>
      <c r="AS343">
        <v>12005.054623505201</v>
      </c>
      <c r="AT343">
        <v>0</v>
      </c>
    </row>
    <row r="344" spans="1:46" x14ac:dyDescent="0.25">
      <c r="A344" t="s">
        <v>3247</v>
      </c>
      <c r="B344">
        <v>1930</v>
      </c>
      <c r="C344" t="s">
        <v>92</v>
      </c>
      <c r="D344">
        <v>1930</v>
      </c>
      <c r="E344" t="s">
        <v>92</v>
      </c>
      <c r="F344" t="s">
        <v>1871</v>
      </c>
      <c r="G344" t="s">
        <v>1871</v>
      </c>
      <c r="H344" t="s">
        <v>2899</v>
      </c>
      <c r="I344" t="s">
        <v>2895</v>
      </c>
      <c r="J344">
        <v>17.217680454176001</v>
      </c>
      <c r="K344">
        <v>1</v>
      </c>
      <c r="L344">
        <v>4</v>
      </c>
      <c r="M344">
        <v>1</v>
      </c>
      <c r="N344" s="94">
        <v>14131.095520039</v>
      </c>
      <c r="O344" s="94">
        <v>8677.4562546670095</v>
      </c>
      <c r="P344" s="94">
        <v>17984.812337242802</v>
      </c>
      <c r="Q344" s="94">
        <v>10152.8470464932</v>
      </c>
      <c r="R344" s="94">
        <v>21261.4739213008</v>
      </c>
      <c r="S344" s="94">
        <v>6814.8392053138004</v>
      </c>
      <c r="T344" s="94">
        <v>0</v>
      </c>
      <c r="U344" s="94">
        <v>72207.685079742805</v>
      </c>
      <c r="V344" s="94">
        <v>58212.5525257892</v>
      </c>
      <c r="W344" s="94">
        <v>13995.132553953599</v>
      </c>
      <c r="X344" s="94">
        <v>0</v>
      </c>
      <c r="Y344" s="94">
        <v>0</v>
      </c>
      <c r="Z344" s="94">
        <v>0</v>
      </c>
      <c r="AA344" s="94">
        <v>0</v>
      </c>
      <c r="AB344" s="94">
        <v>0</v>
      </c>
      <c r="AC344" s="94">
        <v>6167.4009733896301</v>
      </c>
      <c r="AD344" s="94">
        <v>647.43823192417199</v>
      </c>
      <c r="AE344" s="94">
        <v>0</v>
      </c>
      <c r="AF344" s="94">
        <v>0</v>
      </c>
      <c r="AG344" s="94">
        <v>0</v>
      </c>
      <c r="AH344" s="94">
        <v>0</v>
      </c>
      <c r="AI344" s="94">
        <v>0</v>
      </c>
      <c r="AJ344" s="94">
        <v>79022.524285056599</v>
      </c>
      <c r="AK344" s="70">
        <v>4589.6149888117197</v>
      </c>
      <c r="AL344">
        <v>190.744012474941</v>
      </c>
      <c r="AM344">
        <v>87986.683412978906</v>
      </c>
      <c r="AN344">
        <v>4589.6149888117197</v>
      </c>
      <c r="AO344">
        <v>14997.0278024698</v>
      </c>
      <c r="AP344">
        <v>682.10272323868298</v>
      </c>
      <c r="AQ344">
        <v>37523.222275875101</v>
      </c>
      <c r="AR344">
        <v>4589.6149888117197</v>
      </c>
      <c r="AS344">
        <v>4589.6149888117197</v>
      </c>
      <c r="AT344">
        <v>0</v>
      </c>
    </row>
    <row r="345" spans="1:46" x14ac:dyDescent="0.25">
      <c r="A345" t="s">
        <v>3248</v>
      </c>
      <c r="B345">
        <v>1930</v>
      </c>
      <c r="C345" t="s">
        <v>92</v>
      </c>
      <c r="D345">
        <v>132</v>
      </c>
      <c r="E345" t="s">
        <v>582</v>
      </c>
      <c r="F345" t="s">
        <v>2892</v>
      </c>
      <c r="G345" t="s">
        <v>2893</v>
      </c>
      <c r="H345" t="s">
        <v>2904</v>
      </c>
      <c r="I345" t="s">
        <v>2895</v>
      </c>
      <c r="J345">
        <v>443.34472771368098</v>
      </c>
      <c r="K345">
        <v>2</v>
      </c>
      <c r="L345">
        <v>1</v>
      </c>
      <c r="M345">
        <v>1</v>
      </c>
      <c r="N345" s="94">
        <v>2293109.5958616501</v>
      </c>
      <c r="O345" s="94">
        <v>789662.78454704804</v>
      </c>
      <c r="P345" s="94">
        <v>746836.75391670596</v>
      </c>
      <c r="Q345" s="94">
        <v>261429.59391806199</v>
      </c>
      <c r="R345" s="94">
        <v>725453.34310265596</v>
      </c>
      <c r="S345" s="94">
        <v>175477.93617923601</v>
      </c>
      <c r="T345" s="94">
        <v>2957188.4</v>
      </c>
      <c r="U345" s="94">
        <v>1859303.6713461201</v>
      </c>
      <c r="V345" s="94">
        <v>4278142.5685984502</v>
      </c>
      <c r="W345" s="94">
        <v>538349.50274767703</v>
      </c>
      <c r="X345" s="94">
        <v>0</v>
      </c>
      <c r="Y345" s="94">
        <v>0</v>
      </c>
      <c r="Z345" s="94">
        <v>0</v>
      </c>
      <c r="AA345" s="94">
        <v>0</v>
      </c>
      <c r="AB345" s="94">
        <v>0</v>
      </c>
      <c r="AC345" s="94">
        <v>158806.798193617</v>
      </c>
      <c r="AD345" s="94">
        <v>16671.137985618199</v>
      </c>
      <c r="AE345" s="94">
        <v>0</v>
      </c>
      <c r="AF345" s="94">
        <v>0</v>
      </c>
      <c r="AG345" s="94">
        <v>0</v>
      </c>
      <c r="AH345" s="94">
        <v>0</v>
      </c>
      <c r="AI345" s="94">
        <v>0</v>
      </c>
      <c r="AJ345" s="94">
        <v>4991970.0075253602</v>
      </c>
      <c r="AK345" s="70">
        <v>11259.7933289268</v>
      </c>
      <c r="AL345">
        <v>190.744012474941</v>
      </c>
      <c r="AM345">
        <v>87986.683412978906</v>
      </c>
      <c r="AN345">
        <v>4589.6149888117197</v>
      </c>
      <c r="AO345">
        <v>14997.0278024698</v>
      </c>
      <c r="AP345">
        <v>190.744012474941</v>
      </c>
      <c r="AQ345">
        <v>87986.683412978906</v>
      </c>
      <c r="AR345">
        <v>11259.7933289268</v>
      </c>
      <c r="AS345">
        <v>12453.941768606899</v>
      </c>
      <c r="AT345">
        <v>0</v>
      </c>
    </row>
    <row r="346" spans="1:46" x14ac:dyDescent="0.25">
      <c r="A346" t="s">
        <v>3250</v>
      </c>
      <c r="B346">
        <v>1930</v>
      </c>
      <c r="C346" t="s">
        <v>92</v>
      </c>
      <c r="D346">
        <v>4670</v>
      </c>
      <c r="E346" t="s">
        <v>584</v>
      </c>
      <c r="F346" t="s">
        <v>2906</v>
      </c>
      <c r="G346" t="s">
        <v>2907</v>
      </c>
      <c r="H346" t="s">
        <v>2942</v>
      </c>
      <c r="I346" t="s">
        <v>2895</v>
      </c>
      <c r="J346">
        <v>1383.65967127823</v>
      </c>
      <c r="K346">
        <v>1</v>
      </c>
      <c r="L346">
        <v>1</v>
      </c>
      <c r="M346">
        <v>1</v>
      </c>
      <c r="N346" s="94">
        <v>1135613.3036675199</v>
      </c>
      <c r="O346" s="94">
        <v>697344.00640196097</v>
      </c>
      <c r="P346" s="94">
        <v>1445308.4776883801</v>
      </c>
      <c r="Q346" s="94">
        <v>815910.42674286396</v>
      </c>
      <c r="R346" s="94">
        <v>1708629.92231353</v>
      </c>
      <c r="S346" s="94">
        <v>547659.02989862405</v>
      </c>
      <c r="T346" s="94">
        <v>0</v>
      </c>
      <c r="U346" s="94">
        <v>5802806.1368142497</v>
      </c>
      <c r="V346" s="94">
        <v>4678119.18721982</v>
      </c>
      <c r="W346" s="94">
        <v>1124686.9495944299</v>
      </c>
      <c r="X346" s="94">
        <v>0</v>
      </c>
      <c r="Y346" s="94">
        <v>0</v>
      </c>
      <c r="Z346" s="94">
        <v>0</v>
      </c>
      <c r="AA346" s="94">
        <v>0</v>
      </c>
      <c r="AB346" s="94">
        <v>0</v>
      </c>
      <c r="AC346" s="94">
        <v>495629.13112443202</v>
      </c>
      <c r="AD346" s="94">
        <v>52029.898774191999</v>
      </c>
      <c r="AE346" s="94">
        <v>0</v>
      </c>
      <c r="AF346" s="94">
        <v>0</v>
      </c>
      <c r="AG346" s="94">
        <v>0</v>
      </c>
      <c r="AH346" s="94">
        <v>0</v>
      </c>
      <c r="AI346" s="94">
        <v>0</v>
      </c>
      <c r="AJ346" s="94">
        <v>6350465.1667128801</v>
      </c>
      <c r="AK346" s="70">
        <v>4589.6149888117197</v>
      </c>
      <c r="AL346">
        <v>190.744012474941</v>
      </c>
      <c r="AM346">
        <v>87986.683412978906</v>
      </c>
      <c r="AN346">
        <v>4589.6149888117197</v>
      </c>
      <c r="AO346">
        <v>14997.0278024698</v>
      </c>
      <c r="AP346">
        <v>190.744012474941</v>
      </c>
      <c r="AQ346">
        <v>53040.848925755003</v>
      </c>
      <c r="AR346">
        <v>4589.6149888117197</v>
      </c>
      <c r="AS346">
        <v>4589.6149888117197</v>
      </c>
      <c r="AT346">
        <v>0</v>
      </c>
    </row>
    <row r="347" spans="1:46" x14ac:dyDescent="0.25">
      <c r="A347" t="s">
        <v>3251</v>
      </c>
      <c r="B347">
        <v>2082</v>
      </c>
      <c r="C347" t="s">
        <v>93</v>
      </c>
      <c r="D347">
        <v>503</v>
      </c>
      <c r="E347" t="s">
        <v>484</v>
      </c>
      <c r="F347" t="s">
        <v>2892</v>
      </c>
      <c r="G347" t="s">
        <v>2893</v>
      </c>
      <c r="H347" t="s">
        <v>2894</v>
      </c>
      <c r="I347" t="s">
        <v>2895</v>
      </c>
      <c r="J347">
        <v>423.76047904188698</v>
      </c>
      <c r="K347">
        <v>1</v>
      </c>
      <c r="L347">
        <v>1</v>
      </c>
      <c r="M347">
        <v>2</v>
      </c>
      <c r="N347" s="94">
        <v>2954954.5005084998</v>
      </c>
      <c r="O347" s="94">
        <v>977199.09770058095</v>
      </c>
      <c r="P347" s="94">
        <v>667998.239022683</v>
      </c>
      <c r="Q347" s="94">
        <v>199068.70779069999</v>
      </c>
      <c r="R347" s="94">
        <v>1802622.1211236101</v>
      </c>
      <c r="S347" s="94">
        <v>239007.69575470799</v>
      </c>
      <c r="T347" s="94">
        <v>2854885.85</v>
      </c>
      <c r="U347" s="94">
        <v>3746956.8161460701</v>
      </c>
      <c r="V347" s="94">
        <v>4904819.5959308697</v>
      </c>
      <c r="W347" s="94">
        <v>799878.720250546</v>
      </c>
      <c r="X347" s="94">
        <v>0</v>
      </c>
      <c r="Y347" s="94">
        <v>0</v>
      </c>
      <c r="Z347" s="94">
        <v>0</v>
      </c>
      <c r="AA347" s="94">
        <v>897144.349964655</v>
      </c>
      <c r="AB347" s="94">
        <v>0</v>
      </c>
      <c r="AC347" s="94">
        <v>174850.62091364901</v>
      </c>
      <c r="AD347" s="94">
        <v>64157.0748410581</v>
      </c>
      <c r="AE347" s="94">
        <v>0</v>
      </c>
      <c r="AF347" s="94">
        <v>0</v>
      </c>
      <c r="AG347" s="94">
        <v>0</v>
      </c>
      <c r="AH347" s="94">
        <v>0</v>
      </c>
      <c r="AI347" s="94">
        <v>0</v>
      </c>
      <c r="AJ347" s="94">
        <v>6840850.3619007803</v>
      </c>
      <c r="AK347" s="70">
        <v>16143.2004640164</v>
      </c>
      <c r="AL347">
        <v>190.744012474941</v>
      </c>
      <c r="AM347">
        <v>87986.683412978906</v>
      </c>
      <c r="AN347">
        <v>9406.1733196851001</v>
      </c>
      <c r="AO347">
        <v>23909.583743819501</v>
      </c>
      <c r="AP347">
        <v>190.744012474941</v>
      </c>
      <c r="AQ347">
        <v>87986.683412978906</v>
      </c>
      <c r="AR347">
        <v>9406.1733196851092</v>
      </c>
      <c r="AS347">
        <v>18828.4090386594</v>
      </c>
      <c r="AT347">
        <v>0</v>
      </c>
    </row>
    <row r="348" spans="1:46" x14ac:dyDescent="0.25">
      <c r="A348" t="s">
        <v>3252</v>
      </c>
      <c r="B348">
        <v>2082</v>
      </c>
      <c r="C348" t="s">
        <v>93</v>
      </c>
      <c r="D348">
        <v>4554</v>
      </c>
      <c r="E348" t="s">
        <v>585</v>
      </c>
      <c r="F348" t="s">
        <v>2892</v>
      </c>
      <c r="G348" t="s">
        <v>2911</v>
      </c>
      <c r="H348" t="s">
        <v>2904</v>
      </c>
      <c r="I348" t="s">
        <v>2895</v>
      </c>
      <c r="J348">
        <v>433.66961279458098</v>
      </c>
      <c r="K348">
        <v>1</v>
      </c>
      <c r="L348">
        <v>1</v>
      </c>
      <c r="M348">
        <v>2</v>
      </c>
      <c r="N348" s="94">
        <v>2804533.2778829099</v>
      </c>
      <c r="O348" s="94">
        <v>1053524.04242033</v>
      </c>
      <c r="P348" s="94">
        <v>774486.265431187</v>
      </c>
      <c r="Q348" s="94">
        <v>203723.69226668001</v>
      </c>
      <c r="R348" s="94">
        <v>2128078.8475616402</v>
      </c>
      <c r="S348" s="94">
        <v>244596.60586381299</v>
      </c>
      <c r="T348" s="94">
        <v>3129771.19</v>
      </c>
      <c r="U348" s="94">
        <v>3834574.9355627499</v>
      </c>
      <c r="V348" s="94">
        <v>4947072.7964358404</v>
      </c>
      <c r="W348" s="94">
        <v>1099150.32778029</v>
      </c>
      <c r="X348" s="94">
        <v>0</v>
      </c>
      <c r="Y348" s="94">
        <v>0</v>
      </c>
      <c r="Z348" s="94">
        <v>0</v>
      </c>
      <c r="AA348" s="94">
        <v>918123.00134661805</v>
      </c>
      <c r="AB348" s="94">
        <v>0</v>
      </c>
      <c r="AC348" s="94">
        <v>178939.29429180999</v>
      </c>
      <c r="AD348" s="94">
        <v>65657.311572003498</v>
      </c>
      <c r="AE348" s="94">
        <v>0</v>
      </c>
      <c r="AF348" s="94">
        <v>0</v>
      </c>
      <c r="AG348" s="94">
        <v>0</v>
      </c>
      <c r="AH348" s="94">
        <v>0</v>
      </c>
      <c r="AI348" s="94">
        <v>0</v>
      </c>
      <c r="AJ348" s="94">
        <v>7208942.7314265696</v>
      </c>
      <c r="AK348" s="70">
        <v>16623.121654689799</v>
      </c>
      <c r="AL348">
        <v>190.744012474941</v>
      </c>
      <c r="AM348">
        <v>87986.683412978906</v>
      </c>
      <c r="AN348">
        <v>9406.1733196851001</v>
      </c>
      <c r="AO348">
        <v>23909.583743819501</v>
      </c>
      <c r="AP348">
        <v>4583.8562208211697</v>
      </c>
      <c r="AQ348">
        <v>22363.4717498301</v>
      </c>
      <c r="AR348">
        <v>15032.5420717211</v>
      </c>
      <c r="AS348">
        <v>16623.121654689799</v>
      </c>
      <c r="AT348">
        <v>0</v>
      </c>
    </row>
    <row r="349" spans="1:46" x14ac:dyDescent="0.25">
      <c r="A349" t="s">
        <v>3253</v>
      </c>
      <c r="B349">
        <v>2082</v>
      </c>
      <c r="C349" t="s">
        <v>93</v>
      </c>
      <c r="D349">
        <v>504</v>
      </c>
      <c r="E349" t="s">
        <v>586</v>
      </c>
      <c r="F349" t="s">
        <v>2892</v>
      </c>
      <c r="G349" t="s">
        <v>2893</v>
      </c>
      <c r="H349" t="s">
        <v>2894</v>
      </c>
      <c r="I349" t="s">
        <v>2895</v>
      </c>
      <c r="J349">
        <v>444.76047904189102</v>
      </c>
      <c r="K349">
        <v>1</v>
      </c>
      <c r="L349">
        <v>1</v>
      </c>
      <c r="M349">
        <v>2</v>
      </c>
      <c r="N349" s="94">
        <v>2947590.22025477</v>
      </c>
      <c r="O349" s="94">
        <v>855648.77858115302</v>
      </c>
      <c r="P349" s="94">
        <v>744983.08287036896</v>
      </c>
      <c r="Q349" s="94">
        <v>208933.81572397699</v>
      </c>
      <c r="R349" s="94">
        <v>2096662.49216126</v>
      </c>
      <c r="S349" s="94">
        <v>250852.032022681</v>
      </c>
      <c r="T349" s="94">
        <v>2921176.27</v>
      </c>
      <c r="U349" s="94">
        <v>3932642.1195915202</v>
      </c>
      <c r="V349" s="94">
        <v>4873313.8142558401</v>
      </c>
      <c r="W349" s="94">
        <v>1038901.07384312</v>
      </c>
      <c r="X349" s="94">
        <v>0</v>
      </c>
      <c r="Y349" s="94">
        <v>0</v>
      </c>
      <c r="Z349" s="94">
        <v>0</v>
      </c>
      <c r="AA349" s="94">
        <v>941603.50149256003</v>
      </c>
      <c r="AB349" s="94">
        <v>0</v>
      </c>
      <c r="AC349" s="94">
        <v>183515.57014980601</v>
      </c>
      <c r="AD349" s="94">
        <v>67336.461872875399</v>
      </c>
      <c r="AE349" s="94">
        <v>0</v>
      </c>
      <c r="AF349" s="94">
        <v>0</v>
      </c>
      <c r="AG349" s="94">
        <v>0</v>
      </c>
      <c r="AH349" s="94">
        <v>0</v>
      </c>
      <c r="AI349" s="94">
        <v>0</v>
      </c>
      <c r="AJ349" s="94">
        <v>7104670.4216142101</v>
      </c>
      <c r="AK349" s="70">
        <v>15974.1495847814</v>
      </c>
      <c r="AL349">
        <v>190.744012474941</v>
      </c>
      <c r="AM349">
        <v>87986.683412978906</v>
      </c>
      <c r="AN349">
        <v>9406.1733196851001</v>
      </c>
      <c r="AO349">
        <v>23909.583743819501</v>
      </c>
      <c r="AP349">
        <v>190.744012474941</v>
      </c>
      <c r="AQ349">
        <v>87986.683412978906</v>
      </c>
      <c r="AR349">
        <v>9406.1733196851092</v>
      </c>
      <c r="AS349">
        <v>18828.4090386594</v>
      </c>
      <c r="AT349">
        <v>0</v>
      </c>
    </row>
    <row r="350" spans="1:46" x14ac:dyDescent="0.25">
      <c r="A350" t="s">
        <v>3254</v>
      </c>
      <c r="B350">
        <v>2082</v>
      </c>
      <c r="C350" t="s">
        <v>93</v>
      </c>
      <c r="D350">
        <v>1241</v>
      </c>
      <c r="E350" t="s">
        <v>587</v>
      </c>
      <c r="F350" t="s">
        <v>2892</v>
      </c>
      <c r="G350" t="s">
        <v>2893</v>
      </c>
      <c r="H350" t="s">
        <v>2894</v>
      </c>
      <c r="I350" t="s">
        <v>2895</v>
      </c>
      <c r="J350">
        <v>446.11976047902101</v>
      </c>
      <c r="K350">
        <v>2</v>
      </c>
      <c r="L350">
        <v>1</v>
      </c>
      <c r="M350">
        <v>2</v>
      </c>
      <c r="N350" s="94">
        <v>2539845.51179524</v>
      </c>
      <c r="O350" s="94">
        <v>941360.03874080605</v>
      </c>
      <c r="P350" s="94">
        <v>659628.60438261402</v>
      </c>
      <c r="Q350" s="94">
        <v>209572.36134726199</v>
      </c>
      <c r="R350" s="94">
        <v>1898643.59361709</v>
      </c>
      <c r="S350" s="94">
        <v>251618.688519071</v>
      </c>
      <c r="T350" s="94">
        <v>2304389.0099999998</v>
      </c>
      <c r="U350" s="94">
        <v>3944661.0998830101</v>
      </c>
      <c r="V350" s="94">
        <v>4462619.09121616</v>
      </c>
      <c r="W350" s="94">
        <v>841949.77910845797</v>
      </c>
      <c r="X350" s="94">
        <v>0</v>
      </c>
      <c r="Y350" s="94">
        <v>0</v>
      </c>
      <c r="Z350" s="94">
        <v>0</v>
      </c>
      <c r="AA350" s="94">
        <v>944481.23955838999</v>
      </c>
      <c r="AB350" s="94">
        <v>0</v>
      </c>
      <c r="AC350" s="94">
        <v>184076.43227601401</v>
      </c>
      <c r="AD350" s="94">
        <v>67542.256243056298</v>
      </c>
      <c r="AE350" s="94">
        <v>0</v>
      </c>
      <c r="AF350" s="94">
        <v>0</v>
      </c>
      <c r="AG350" s="94">
        <v>0</v>
      </c>
      <c r="AH350" s="94">
        <v>0</v>
      </c>
      <c r="AI350" s="94">
        <v>0</v>
      </c>
      <c r="AJ350" s="94">
        <v>6500668.7984020803</v>
      </c>
      <c r="AK350" s="70">
        <v>14571.5778010416</v>
      </c>
      <c r="AL350">
        <v>190.744012474941</v>
      </c>
      <c r="AM350">
        <v>87986.683412978906</v>
      </c>
      <c r="AN350">
        <v>9406.1733196851001</v>
      </c>
      <c r="AO350">
        <v>23909.583743819501</v>
      </c>
      <c r="AP350">
        <v>190.744012474941</v>
      </c>
      <c r="AQ350">
        <v>87986.683412978906</v>
      </c>
      <c r="AR350">
        <v>9406.1733196851092</v>
      </c>
      <c r="AS350">
        <v>18828.4090386594</v>
      </c>
      <c r="AT350">
        <v>0</v>
      </c>
    </row>
    <row r="351" spans="1:46" x14ac:dyDescent="0.25">
      <c r="A351" t="s">
        <v>3255</v>
      </c>
      <c r="B351">
        <v>2082</v>
      </c>
      <c r="C351" t="s">
        <v>93</v>
      </c>
      <c r="D351">
        <v>506</v>
      </c>
      <c r="E351" t="s">
        <v>588</v>
      </c>
      <c r="F351" t="s">
        <v>2892</v>
      </c>
      <c r="G351" t="s">
        <v>2911</v>
      </c>
      <c r="H351" t="s">
        <v>2904</v>
      </c>
      <c r="I351" t="s">
        <v>2895</v>
      </c>
      <c r="J351">
        <v>473.106107947856</v>
      </c>
      <c r="K351">
        <v>1</v>
      </c>
      <c r="L351">
        <v>1</v>
      </c>
      <c r="M351">
        <v>2</v>
      </c>
      <c r="N351" s="94">
        <v>3078278.9393699202</v>
      </c>
      <c r="O351" s="94">
        <v>1109904.8274020399</v>
      </c>
      <c r="P351" s="94">
        <v>764646.04467051395</v>
      </c>
      <c r="Q351" s="94">
        <v>222249.65803797299</v>
      </c>
      <c r="R351" s="94">
        <v>2090065.6398613299</v>
      </c>
      <c r="S351" s="94">
        <v>266839.420617414</v>
      </c>
      <c r="T351" s="94">
        <v>3081866.48</v>
      </c>
      <c r="U351" s="94">
        <v>4183278.62934177</v>
      </c>
      <c r="V351" s="94">
        <v>5299103.7985409005</v>
      </c>
      <c r="W351" s="94">
        <v>964427.20879955101</v>
      </c>
      <c r="X351" s="94">
        <v>0</v>
      </c>
      <c r="Y351" s="94">
        <v>0</v>
      </c>
      <c r="Z351" s="94">
        <v>0</v>
      </c>
      <c r="AA351" s="94">
        <v>1001614.10200131</v>
      </c>
      <c r="AB351" s="94">
        <v>0</v>
      </c>
      <c r="AC351" s="94">
        <v>195211.44803252301</v>
      </c>
      <c r="AD351" s="94">
        <v>71627.972584890304</v>
      </c>
      <c r="AE351" s="94">
        <v>0</v>
      </c>
      <c r="AF351" s="94">
        <v>0</v>
      </c>
      <c r="AG351" s="94">
        <v>0</v>
      </c>
      <c r="AH351" s="94">
        <v>0</v>
      </c>
      <c r="AI351" s="94">
        <v>0</v>
      </c>
      <c r="AJ351" s="94">
        <v>7531984.5299591804</v>
      </c>
      <c r="AK351" s="70">
        <v>15920.285964241501</v>
      </c>
      <c r="AL351">
        <v>190.744012474941</v>
      </c>
      <c r="AM351">
        <v>87986.683412978906</v>
      </c>
      <c r="AN351">
        <v>9406.1733196851001</v>
      </c>
      <c r="AO351">
        <v>23909.583743819501</v>
      </c>
      <c r="AP351">
        <v>4583.8562208211697</v>
      </c>
      <c r="AQ351">
        <v>22363.4717498301</v>
      </c>
      <c r="AR351">
        <v>15032.5420717211</v>
      </c>
      <c r="AS351">
        <v>16623.121654689799</v>
      </c>
      <c r="AT351">
        <v>0</v>
      </c>
    </row>
    <row r="352" spans="1:46" x14ac:dyDescent="0.25">
      <c r="A352" t="s">
        <v>3256</v>
      </c>
      <c r="B352">
        <v>2082</v>
      </c>
      <c r="C352" t="s">
        <v>93</v>
      </c>
      <c r="D352">
        <v>4739</v>
      </c>
      <c r="E352" t="s">
        <v>589</v>
      </c>
      <c r="F352" t="s">
        <v>2892</v>
      </c>
      <c r="G352" t="s">
        <v>2893</v>
      </c>
      <c r="H352" t="s">
        <v>2894</v>
      </c>
      <c r="I352" t="s">
        <v>2895</v>
      </c>
      <c r="J352">
        <v>320.04027658964498</v>
      </c>
      <c r="K352">
        <v>1</v>
      </c>
      <c r="L352">
        <v>1</v>
      </c>
      <c r="M352">
        <v>2</v>
      </c>
      <c r="N352" s="94">
        <v>2169796.9595019501</v>
      </c>
      <c r="O352" s="94">
        <v>716476.36441774003</v>
      </c>
      <c r="P352" s="94">
        <v>502550.02964525699</v>
      </c>
      <c r="Q352" s="94">
        <v>150344.374835817</v>
      </c>
      <c r="R352" s="94">
        <v>1496123.74175653</v>
      </c>
      <c r="S352" s="94">
        <v>180507.84072487699</v>
      </c>
      <c r="T352" s="94">
        <v>2205445</v>
      </c>
      <c r="U352" s="94">
        <v>2829846.4701572899</v>
      </c>
      <c r="V352" s="94">
        <v>3613335.9471007502</v>
      </c>
      <c r="W352" s="94">
        <v>744397.46820276603</v>
      </c>
      <c r="X352" s="94">
        <v>0</v>
      </c>
      <c r="Y352" s="94">
        <v>0</v>
      </c>
      <c r="Z352" s="94">
        <v>0</v>
      </c>
      <c r="AA352" s="94">
        <v>677558.05485377705</v>
      </c>
      <c r="AB352" s="94">
        <v>0</v>
      </c>
      <c r="AC352" s="94">
        <v>132053.940484488</v>
      </c>
      <c r="AD352" s="94">
        <v>48453.900240388401</v>
      </c>
      <c r="AE352" s="94">
        <v>0</v>
      </c>
      <c r="AF352" s="94">
        <v>0</v>
      </c>
      <c r="AG352" s="94">
        <v>0</v>
      </c>
      <c r="AH352" s="94">
        <v>0</v>
      </c>
      <c r="AI352" s="94">
        <v>0</v>
      </c>
      <c r="AJ352" s="94">
        <v>5215799.3108821698</v>
      </c>
      <c r="AK352" s="70">
        <v>16297.3215948374</v>
      </c>
      <c r="AL352">
        <v>190.744012474941</v>
      </c>
      <c r="AM352">
        <v>87986.683412978906</v>
      </c>
      <c r="AN352">
        <v>9406.1733196851001</v>
      </c>
      <c r="AO352">
        <v>23909.583743819501</v>
      </c>
      <c r="AP352">
        <v>190.744012474941</v>
      </c>
      <c r="AQ352">
        <v>87986.683412978906</v>
      </c>
      <c r="AR352">
        <v>9406.1733196851092</v>
      </c>
      <c r="AS352">
        <v>18828.4090386594</v>
      </c>
      <c r="AT352">
        <v>0</v>
      </c>
    </row>
    <row r="353" spans="1:46" x14ac:dyDescent="0.25">
      <c r="A353" t="s">
        <v>3257</v>
      </c>
      <c r="B353">
        <v>2082</v>
      </c>
      <c r="C353" t="s">
        <v>93</v>
      </c>
      <c r="D353">
        <v>4146</v>
      </c>
      <c r="E353" t="s">
        <v>590</v>
      </c>
      <c r="F353" t="s">
        <v>2892</v>
      </c>
      <c r="G353" t="s">
        <v>2893</v>
      </c>
      <c r="H353" t="s">
        <v>2894</v>
      </c>
      <c r="I353" t="s">
        <v>2895</v>
      </c>
      <c r="J353">
        <v>384.155688622708</v>
      </c>
      <c r="K353">
        <v>2</v>
      </c>
      <c r="L353">
        <v>2</v>
      </c>
      <c r="M353">
        <v>2</v>
      </c>
      <c r="N353" s="94">
        <v>2856626.5246995701</v>
      </c>
      <c r="O353" s="94">
        <v>754169.44529563899</v>
      </c>
      <c r="P353" s="94">
        <v>676906.87844137603</v>
      </c>
      <c r="Q353" s="94">
        <v>180463.68244974999</v>
      </c>
      <c r="R353" s="94">
        <v>2300914.0082655801</v>
      </c>
      <c r="S353" s="94">
        <v>216669.95977626499</v>
      </c>
      <c r="T353" s="94">
        <v>3372315.51</v>
      </c>
      <c r="U353" s="94">
        <v>3396765.02915191</v>
      </c>
      <c r="V353" s="94">
        <v>4568747.2670082897</v>
      </c>
      <c r="W353" s="94">
        <v>1387036.3211540701</v>
      </c>
      <c r="X353" s="94">
        <v>0</v>
      </c>
      <c r="Y353" s="94">
        <v>0</v>
      </c>
      <c r="Z353" s="94">
        <v>0</v>
      </c>
      <c r="AA353" s="94">
        <v>813296.95098956395</v>
      </c>
      <c r="AB353" s="94">
        <v>0</v>
      </c>
      <c r="AC353" s="94">
        <v>158509.02574742399</v>
      </c>
      <c r="AD353" s="94">
        <v>58160.934028841097</v>
      </c>
      <c r="AE353" s="94">
        <v>0</v>
      </c>
      <c r="AF353" s="94">
        <v>0</v>
      </c>
      <c r="AG353" s="94">
        <v>0</v>
      </c>
      <c r="AH353" s="94">
        <v>0</v>
      </c>
      <c r="AI353" s="94">
        <v>0</v>
      </c>
      <c r="AJ353" s="94">
        <v>6985750.49892818</v>
      </c>
      <c r="AK353" s="70">
        <v>18184.685807917602</v>
      </c>
      <c r="AL353">
        <v>190.744012474941</v>
      </c>
      <c r="AM353">
        <v>87986.683412978906</v>
      </c>
      <c r="AN353">
        <v>9406.1733196851001</v>
      </c>
      <c r="AO353">
        <v>23909.583743819501</v>
      </c>
      <c r="AP353">
        <v>190.744012474941</v>
      </c>
      <c r="AQ353">
        <v>87986.683412978906</v>
      </c>
      <c r="AR353">
        <v>9406.1733196851092</v>
      </c>
      <c r="AS353">
        <v>18828.4090386594</v>
      </c>
      <c r="AT353">
        <v>0</v>
      </c>
    </row>
    <row r="354" spans="1:46" x14ac:dyDescent="0.25">
      <c r="A354" t="s">
        <v>3258</v>
      </c>
      <c r="B354">
        <v>2082</v>
      </c>
      <c r="C354" t="s">
        <v>93</v>
      </c>
      <c r="D354">
        <v>1240</v>
      </c>
      <c r="E354" t="s">
        <v>591</v>
      </c>
      <c r="F354" t="s">
        <v>2892</v>
      </c>
      <c r="G354" t="s">
        <v>2893</v>
      </c>
      <c r="H354" t="s">
        <v>2894</v>
      </c>
      <c r="I354" t="s">
        <v>2895</v>
      </c>
      <c r="J354">
        <v>340.30538922154699</v>
      </c>
      <c r="K354">
        <v>1</v>
      </c>
      <c r="L354">
        <v>1</v>
      </c>
      <c r="M354">
        <v>2</v>
      </c>
      <c r="N354" s="94">
        <v>2276821.44421151</v>
      </c>
      <c r="O354" s="94">
        <v>625486.16635686497</v>
      </c>
      <c r="P354" s="94">
        <v>520248.50692543801</v>
      </c>
      <c r="Q354" s="94">
        <v>159864.256902183</v>
      </c>
      <c r="R354" s="94">
        <v>1443632.18949511</v>
      </c>
      <c r="S354" s="94">
        <v>191937.68874966499</v>
      </c>
      <c r="T354" s="94">
        <v>2017018.78</v>
      </c>
      <c r="U354" s="94">
        <v>3009033.7838911</v>
      </c>
      <c r="V354" s="94">
        <v>3670330.4343641498</v>
      </c>
      <c r="W354" s="94">
        <v>635260.75499548402</v>
      </c>
      <c r="X354" s="94">
        <v>0</v>
      </c>
      <c r="Y354" s="94">
        <v>0</v>
      </c>
      <c r="Z354" s="94">
        <v>0</v>
      </c>
      <c r="AA354" s="94">
        <v>720461.37453147396</v>
      </c>
      <c r="AB354" s="94">
        <v>0</v>
      </c>
      <c r="AC354" s="94">
        <v>140415.66297117301</v>
      </c>
      <c r="AD354" s="94">
        <v>51522.025778491901</v>
      </c>
      <c r="AE354" s="94">
        <v>0</v>
      </c>
      <c r="AF354" s="94">
        <v>0</v>
      </c>
      <c r="AG354" s="94">
        <v>0</v>
      </c>
      <c r="AH354" s="94">
        <v>0</v>
      </c>
      <c r="AI354" s="94">
        <v>0</v>
      </c>
      <c r="AJ354" s="94">
        <v>5217990.2526407698</v>
      </c>
      <c r="AK354" s="70">
        <v>15333.257767609801</v>
      </c>
      <c r="AL354">
        <v>190.744012474941</v>
      </c>
      <c r="AM354">
        <v>87986.683412978906</v>
      </c>
      <c r="AN354">
        <v>9406.1733196851001</v>
      </c>
      <c r="AO354">
        <v>23909.583743819501</v>
      </c>
      <c r="AP354">
        <v>190.744012474941</v>
      </c>
      <c r="AQ354">
        <v>87986.683412978906</v>
      </c>
      <c r="AR354">
        <v>9406.1733196851092</v>
      </c>
      <c r="AS354">
        <v>18828.4090386594</v>
      </c>
      <c r="AT354">
        <v>0</v>
      </c>
    </row>
    <row r="355" spans="1:46" x14ac:dyDescent="0.25">
      <c r="A355" t="s">
        <v>3259</v>
      </c>
      <c r="B355">
        <v>2082</v>
      </c>
      <c r="C355" t="s">
        <v>93</v>
      </c>
      <c r="D355">
        <v>5408</v>
      </c>
      <c r="E355" t="s">
        <v>592</v>
      </c>
      <c r="F355" t="s">
        <v>2892</v>
      </c>
      <c r="G355" t="s">
        <v>2893</v>
      </c>
      <c r="H355" t="s">
        <v>2894</v>
      </c>
      <c r="I355" t="s">
        <v>2895</v>
      </c>
      <c r="J355">
        <v>86.748502994006003</v>
      </c>
      <c r="K355">
        <v>2</v>
      </c>
      <c r="L355">
        <v>1</v>
      </c>
      <c r="M355">
        <v>2</v>
      </c>
      <c r="N355" s="94">
        <v>765733.25386200706</v>
      </c>
      <c r="O355" s="94">
        <v>231662.816708517</v>
      </c>
      <c r="P355" s="94">
        <v>116235.61562912101</v>
      </c>
      <c r="Q355" s="94">
        <v>40751.587861234802</v>
      </c>
      <c r="R355" s="94">
        <v>362634.335552337</v>
      </c>
      <c r="S355" s="94">
        <v>48927.544771626199</v>
      </c>
      <c r="T355" s="94">
        <v>749973.7</v>
      </c>
      <c r="U355" s="94">
        <v>767043.90961321699</v>
      </c>
      <c r="V355" s="94">
        <v>1171905.9209419601</v>
      </c>
      <c r="W355" s="94">
        <v>161456.22012703001</v>
      </c>
      <c r="X355" s="94">
        <v>0</v>
      </c>
      <c r="Y355" s="94">
        <v>0</v>
      </c>
      <c r="Z355" s="94">
        <v>0</v>
      </c>
      <c r="AA355" s="94">
        <v>183655.468544228</v>
      </c>
      <c r="AB355" s="94">
        <v>0</v>
      </c>
      <c r="AC355" s="94">
        <v>35793.874988356903</v>
      </c>
      <c r="AD355" s="94">
        <v>13133.669783269401</v>
      </c>
      <c r="AE355" s="94">
        <v>0</v>
      </c>
      <c r="AF355" s="94">
        <v>0</v>
      </c>
      <c r="AG355" s="94">
        <v>0</v>
      </c>
      <c r="AH355" s="94">
        <v>0</v>
      </c>
      <c r="AI355" s="94">
        <v>0</v>
      </c>
      <c r="AJ355" s="94">
        <v>1565945.15438484</v>
      </c>
      <c r="AK355" s="70">
        <v>18051.552480312501</v>
      </c>
      <c r="AL355">
        <v>190.744012474941</v>
      </c>
      <c r="AM355">
        <v>87986.683412978906</v>
      </c>
      <c r="AN355">
        <v>9406.1733196851001</v>
      </c>
      <c r="AO355">
        <v>23909.583743819501</v>
      </c>
      <c r="AP355">
        <v>190.744012474941</v>
      </c>
      <c r="AQ355">
        <v>87986.683412978906</v>
      </c>
      <c r="AR355">
        <v>9406.1733196851092</v>
      </c>
      <c r="AS355">
        <v>18828.4090386594</v>
      </c>
      <c r="AT355">
        <v>0</v>
      </c>
    </row>
    <row r="356" spans="1:46" x14ac:dyDescent="0.25">
      <c r="A356" t="s">
        <v>3260</v>
      </c>
      <c r="B356">
        <v>2082</v>
      </c>
      <c r="C356" t="s">
        <v>93</v>
      </c>
      <c r="D356">
        <v>540</v>
      </c>
      <c r="E356" t="s">
        <v>593</v>
      </c>
      <c r="F356" t="s">
        <v>2892</v>
      </c>
      <c r="G356" t="s">
        <v>2903</v>
      </c>
      <c r="H356" t="s">
        <v>2904</v>
      </c>
      <c r="I356" t="s">
        <v>2895</v>
      </c>
      <c r="J356">
        <v>1069.4644026522899</v>
      </c>
      <c r="K356">
        <v>1</v>
      </c>
      <c r="L356">
        <v>1</v>
      </c>
      <c r="M356">
        <v>2</v>
      </c>
      <c r="N356" s="94">
        <v>7578395.0523892604</v>
      </c>
      <c r="O356" s="94">
        <v>3193000.05280696</v>
      </c>
      <c r="P356" s="94">
        <v>1856048.2563958301</v>
      </c>
      <c r="Q356" s="94">
        <v>502399.13156955701</v>
      </c>
      <c r="R356" s="94">
        <v>4794399.4392460296</v>
      </c>
      <c r="S356" s="94">
        <v>603195.04817329103</v>
      </c>
      <c r="T356" s="94">
        <v>8467869.4499999993</v>
      </c>
      <c r="U356" s="94">
        <v>9456372.4824076295</v>
      </c>
      <c r="V356" s="94">
        <v>13362563.4764222</v>
      </c>
      <c r="W356" s="94">
        <v>2183845.4349753801</v>
      </c>
      <c r="X356" s="94">
        <v>0</v>
      </c>
      <c r="Y356" s="94">
        <v>0</v>
      </c>
      <c r="Z356" s="94">
        <v>0</v>
      </c>
      <c r="AA356" s="94">
        <v>2372938.5710100299</v>
      </c>
      <c r="AB356" s="94">
        <v>4894.45</v>
      </c>
      <c r="AC356" s="94">
        <v>441278.79804079997</v>
      </c>
      <c r="AD356" s="94">
        <v>161916.250132491</v>
      </c>
      <c r="AE356" s="94">
        <v>0</v>
      </c>
      <c r="AF356" s="94">
        <v>0</v>
      </c>
      <c r="AG356" s="94">
        <v>0</v>
      </c>
      <c r="AH356" s="94">
        <v>0</v>
      </c>
      <c r="AI356" s="94">
        <v>0</v>
      </c>
      <c r="AJ356" s="94">
        <v>18527436.9805809</v>
      </c>
      <c r="AK356" s="70">
        <v>17324.033352239301</v>
      </c>
      <c r="AL356">
        <v>190.744012474941</v>
      </c>
      <c r="AM356">
        <v>87986.683412978906</v>
      </c>
      <c r="AN356">
        <v>9406.1733196851001</v>
      </c>
      <c r="AO356">
        <v>23909.583743819501</v>
      </c>
      <c r="AP356">
        <v>190.744012474941</v>
      </c>
      <c r="AQ356">
        <v>78964.723731455393</v>
      </c>
      <c r="AR356">
        <v>9410.1825200057901</v>
      </c>
      <c r="AS356">
        <v>23909.583743819501</v>
      </c>
      <c r="AT356">
        <v>0</v>
      </c>
    </row>
    <row r="357" spans="1:46" x14ac:dyDescent="0.25">
      <c r="A357" t="s">
        <v>3261</v>
      </c>
      <c r="B357">
        <v>2082</v>
      </c>
      <c r="C357" t="s">
        <v>93</v>
      </c>
      <c r="D357">
        <v>507</v>
      </c>
      <c r="E357" t="s">
        <v>594</v>
      </c>
      <c r="F357" t="s">
        <v>2906</v>
      </c>
      <c r="G357" t="s">
        <v>2893</v>
      </c>
      <c r="H357" t="s">
        <v>2894</v>
      </c>
      <c r="I357" t="s">
        <v>2895</v>
      </c>
      <c r="J357">
        <v>223.33262047332499</v>
      </c>
      <c r="K357">
        <v>1</v>
      </c>
      <c r="L357">
        <v>1</v>
      </c>
      <c r="M357">
        <v>2</v>
      </c>
      <c r="N357" s="94">
        <v>437128.935353968</v>
      </c>
      <c r="O357" s="94">
        <v>205898.32834411599</v>
      </c>
      <c r="P357" s="94">
        <v>299246.71590673301</v>
      </c>
      <c r="Q357" s="94">
        <v>104914.30504717</v>
      </c>
      <c r="R357" s="94">
        <v>940261.63734083297</v>
      </c>
      <c r="S357" s="94">
        <v>125963.174118731</v>
      </c>
      <c r="T357" s="94">
        <v>12707.76</v>
      </c>
      <c r="U357" s="94">
        <v>1974742.16199282</v>
      </c>
      <c r="V357" s="94">
        <v>1106392.5490814301</v>
      </c>
      <c r="W357" s="94">
        <v>408239.33411396499</v>
      </c>
      <c r="X357" s="94">
        <v>0</v>
      </c>
      <c r="Y357" s="94">
        <v>0</v>
      </c>
      <c r="Z357" s="94">
        <v>0</v>
      </c>
      <c r="AA357" s="94">
        <v>472818.03879742901</v>
      </c>
      <c r="AB357" s="94">
        <v>0</v>
      </c>
      <c r="AC357" s="94">
        <v>92150.753294229202</v>
      </c>
      <c r="AD357" s="94">
        <v>33812.4208245017</v>
      </c>
      <c r="AE357" s="94">
        <v>0</v>
      </c>
      <c r="AF357" s="94">
        <v>0</v>
      </c>
      <c r="AG357" s="94">
        <v>0</v>
      </c>
      <c r="AH357" s="94">
        <v>0</v>
      </c>
      <c r="AI357" s="94">
        <v>0</v>
      </c>
      <c r="AJ357" s="94">
        <v>2113413.09611155</v>
      </c>
      <c r="AK357" s="70">
        <v>9463.0739192171804</v>
      </c>
      <c r="AL357">
        <v>190.744012474941</v>
      </c>
      <c r="AM357">
        <v>87986.683412978906</v>
      </c>
      <c r="AN357">
        <v>9406.1733196851001</v>
      </c>
      <c r="AO357">
        <v>23909.583743819501</v>
      </c>
      <c r="AP357">
        <v>190.744012474941</v>
      </c>
      <c r="AQ357">
        <v>87986.683412978906</v>
      </c>
      <c r="AR357">
        <v>9406.1733196851092</v>
      </c>
      <c r="AS357">
        <v>18828.4090386594</v>
      </c>
      <c r="AT357">
        <v>0</v>
      </c>
    </row>
    <row r="358" spans="1:46" x14ac:dyDescent="0.25">
      <c r="A358" t="s">
        <v>3263</v>
      </c>
      <c r="B358">
        <v>2082</v>
      </c>
      <c r="C358" t="s">
        <v>93</v>
      </c>
      <c r="D358">
        <v>1774</v>
      </c>
      <c r="E358" t="s">
        <v>596</v>
      </c>
      <c r="F358" t="s">
        <v>2892</v>
      </c>
      <c r="G358" t="s">
        <v>2893</v>
      </c>
      <c r="H358" t="s">
        <v>2894</v>
      </c>
      <c r="I358" t="s">
        <v>2895</v>
      </c>
      <c r="J358">
        <v>363.562874251469</v>
      </c>
      <c r="K358">
        <v>1</v>
      </c>
      <c r="L358">
        <v>1</v>
      </c>
      <c r="M358">
        <v>2</v>
      </c>
      <c r="N358" s="94">
        <v>2453890.5193795599</v>
      </c>
      <c r="O358" s="94">
        <v>763849.54340564401</v>
      </c>
      <c r="P358" s="94">
        <v>609986.91870311298</v>
      </c>
      <c r="Q358" s="94">
        <v>170789.856905836</v>
      </c>
      <c r="R358" s="94">
        <v>1542084.32669496</v>
      </c>
      <c r="S358" s="94">
        <v>205055.28272307999</v>
      </c>
      <c r="T358" s="94">
        <v>2325921.04</v>
      </c>
      <c r="U358" s="94">
        <v>3214680.1250891201</v>
      </c>
      <c r="V358" s="94">
        <v>4073240.7112970799</v>
      </c>
      <c r="W358" s="94">
        <v>697660.60063660797</v>
      </c>
      <c r="X358" s="94">
        <v>0</v>
      </c>
      <c r="Y358" s="94">
        <v>0</v>
      </c>
      <c r="Z358" s="94">
        <v>0</v>
      </c>
      <c r="AA358" s="94">
        <v>769699.85315543204</v>
      </c>
      <c r="AB358" s="94">
        <v>0</v>
      </c>
      <c r="AC358" s="94">
        <v>150012.08807331201</v>
      </c>
      <c r="AD358" s="94">
        <v>55043.194649768397</v>
      </c>
      <c r="AE358" s="94">
        <v>0</v>
      </c>
      <c r="AF358" s="94">
        <v>0</v>
      </c>
      <c r="AG358" s="94">
        <v>0</v>
      </c>
      <c r="AH358" s="94">
        <v>0</v>
      </c>
      <c r="AI358" s="94">
        <v>0</v>
      </c>
      <c r="AJ358" s="94">
        <v>5745656.4478122098</v>
      </c>
      <c r="AK358" s="70">
        <v>15803.7491029352</v>
      </c>
      <c r="AL358">
        <v>190.744012474941</v>
      </c>
      <c r="AM358">
        <v>87986.683412978906</v>
      </c>
      <c r="AN358">
        <v>9406.1733196851001</v>
      </c>
      <c r="AO358">
        <v>23909.583743819501</v>
      </c>
      <c r="AP358">
        <v>190.744012474941</v>
      </c>
      <c r="AQ358">
        <v>87986.683412978906</v>
      </c>
      <c r="AR358">
        <v>9406.1733196851092</v>
      </c>
      <c r="AS358">
        <v>18828.4090386594</v>
      </c>
      <c r="AT358">
        <v>0</v>
      </c>
    </row>
    <row r="359" spans="1:46" x14ac:dyDescent="0.25">
      <c r="A359" t="s">
        <v>3264</v>
      </c>
      <c r="B359">
        <v>2082</v>
      </c>
      <c r="C359" t="s">
        <v>93</v>
      </c>
      <c r="D359">
        <v>510</v>
      </c>
      <c r="E359" t="s">
        <v>597</v>
      </c>
      <c r="F359" t="s">
        <v>2892</v>
      </c>
      <c r="G359" t="s">
        <v>2893</v>
      </c>
      <c r="H359" t="s">
        <v>2894</v>
      </c>
      <c r="I359" t="s">
        <v>2895</v>
      </c>
      <c r="J359">
        <v>257.95045623036299</v>
      </c>
      <c r="K359">
        <v>1</v>
      </c>
      <c r="L359">
        <v>1</v>
      </c>
      <c r="M359">
        <v>2</v>
      </c>
      <c r="N359" s="94">
        <v>2040129.54486294</v>
      </c>
      <c r="O359" s="94">
        <v>586843.75893139397</v>
      </c>
      <c r="P359" s="94">
        <v>452944.44140556199</v>
      </c>
      <c r="Q359" s="94">
        <v>121176.62343572199</v>
      </c>
      <c r="R359" s="94">
        <v>1105556.6627462099</v>
      </c>
      <c r="S359" s="94">
        <v>145488.18781281501</v>
      </c>
      <c r="T359" s="94">
        <v>2025812.52</v>
      </c>
      <c r="U359" s="94">
        <v>2280838.5113818198</v>
      </c>
      <c r="V359" s="94">
        <v>3266617.4432623</v>
      </c>
      <c r="W359" s="94">
        <v>493926.044298761</v>
      </c>
      <c r="X359" s="94">
        <v>0</v>
      </c>
      <c r="Y359" s="94">
        <v>0</v>
      </c>
      <c r="Z359" s="94">
        <v>0</v>
      </c>
      <c r="AA359" s="94">
        <v>546107.54382076301</v>
      </c>
      <c r="AB359" s="94">
        <v>0</v>
      </c>
      <c r="AC359" s="94">
        <v>106434.64803233799</v>
      </c>
      <c r="AD359" s="94">
        <v>39053.539780477302</v>
      </c>
      <c r="AE359" s="94">
        <v>0</v>
      </c>
      <c r="AF359" s="94">
        <v>0</v>
      </c>
      <c r="AG359" s="94">
        <v>0</v>
      </c>
      <c r="AH359" s="94">
        <v>0</v>
      </c>
      <c r="AI359" s="94">
        <v>0</v>
      </c>
      <c r="AJ359" s="94">
        <v>4452139.2191946404</v>
      </c>
      <c r="AK359" s="70">
        <v>17259.667938786901</v>
      </c>
      <c r="AL359">
        <v>190.744012474941</v>
      </c>
      <c r="AM359">
        <v>87986.683412978906</v>
      </c>
      <c r="AN359">
        <v>9406.1733196851001</v>
      </c>
      <c r="AO359">
        <v>23909.583743819501</v>
      </c>
      <c r="AP359">
        <v>190.744012474941</v>
      </c>
      <c r="AQ359">
        <v>87986.683412978906</v>
      </c>
      <c r="AR359">
        <v>9406.1733196851092</v>
      </c>
      <c r="AS359">
        <v>18828.4090386594</v>
      </c>
      <c r="AT359">
        <v>0</v>
      </c>
    </row>
    <row r="360" spans="1:46" x14ac:dyDescent="0.25">
      <c r="A360" t="s">
        <v>3265</v>
      </c>
      <c r="B360">
        <v>2082</v>
      </c>
      <c r="C360" t="s">
        <v>93</v>
      </c>
      <c r="D360">
        <v>537</v>
      </c>
      <c r="E360" t="s">
        <v>598</v>
      </c>
      <c r="F360" t="s">
        <v>2945</v>
      </c>
      <c r="G360" t="s">
        <v>2903</v>
      </c>
      <c r="H360" t="s">
        <v>2904</v>
      </c>
      <c r="I360" t="s">
        <v>2895</v>
      </c>
      <c r="J360">
        <v>91.897590361374995</v>
      </c>
      <c r="K360">
        <v>1</v>
      </c>
      <c r="L360">
        <v>2</v>
      </c>
      <c r="M360">
        <v>2</v>
      </c>
      <c r="N360" s="94">
        <v>720947.272503944</v>
      </c>
      <c r="O360" s="94">
        <v>744435.674464382</v>
      </c>
      <c r="P360" s="94">
        <v>142010.10474642599</v>
      </c>
      <c r="Q360" s="94">
        <v>43170.459415375699</v>
      </c>
      <c r="R360" s="94">
        <v>494837.90897246299</v>
      </c>
      <c r="S360" s="94">
        <v>51831.7124979254</v>
      </c>
      <c r="T360" s="94">
        <v>1332828.47</v>
      </c>
      <c r="U360" s="94">
        <v>812572.95010259096</v>
      </c>
      <c r="V360" s="94">
        <v>1673738.8830998</v>
      </c>
      <c r="W360" s="94">
        <v>277105.92295874498</v>
      </c>
      <c r="X360" s="94">
        <v>0</v>
      </c>
      <c r="Y360" s="94">
        <v>0</v>
      </c>
      <c r="Z360" s="94">
        <v>0</v>
      </c>
      <c r="AA360" s="94">
        <v>194556.614044049</v>
      </c>
      <c r="AB360" s="94">
        <v>0</v>
      </c>
      <c r="AC360" s="94">
        <v>37918.474066965398</v>
      </c>
      <c r="AD360" s="94">
        <v>13913.2384309601</v>
      </c>
      <c r="AE360" s="94">
        <v>0</v>
      </c>
      <c r="AF360" s="94">
        <v>0</v>
      </c>
      <c r="AG360" s="94">
        <v>0</v>
      </c>
      <c r="AH360" s="94">
        <v>0</v>
      </c>
      <c r="AI360" s="94">
        <v>0</v>
      </c>
      <c r="AJ360" s="94">
        <v>2197233.1326005198</v>
      </c>
      <c r="AK360" s="70">
        <v>23909.583743819501</v>
      </c>
      <c r="AL360">
        <v>190.744012474941</v>
      </c>
      <c r="AM360">
        <v>87986.683412978906</v>
      </c>
      <c r="AN360">
        <v>9406.1733196851001</v>
      </c>
      <c r="AO360">
        <v>23909.583743819501</v>
      </c>
      <c r="AP360">
        <v>190.744012474941</v>
      </c>
      <c r="AQ360">
        <v>78964.723731455393</v>
      </c>
      <c r="AR360">
        <v>9410.1825200057901</v>
      </c>
      <c r="AS360">
        <v>23909.583743819501</v>
      </c>
      <c r="AT360">
        <v>0</v>
      </c>
    </row>
    <row r="361" spans="1:46" x14ac:dyDescent="0.25">
      <c r="A361" t="s">
        <v>3266</v>
      </c>
      <c r="B361">
        <v>2082</v>
      </c>
      <c r="C361" t="s">
        <v>93</v>
      </c>
      <c r="D361">
        <v>2082</v>
      </c>
      <c r="E361" t="s">
        <v>93</v>
      </c>
      <c r="F361" t="s">
        <v>1871</v>
      </c>
      <c r="G361" t="s">
        <v>1871</v>
      </c>
      <c r="H361" t="s">
        <v>2899</v>
      </c>
      <c r="I361" t="s">
        <v>2895</v>
      </c>
      <c r="J361">
        <v>289.43090887458402</v>
      </c>
      <c r="K361">
        <v>1</v>
      </c>
      <c r="L361">
        <v>3</v>
      </c>
      <c r="M361">
        <v>2</v>
      </c>
      <c r="N361" s="94">
        <v>566503.11444310402</v>
      </c>
      <c r="O361" s="94">
        <v>266836.70384601498</v>
      </c>
      <c r="P361" s="94">
        <v>387812.80038293899</v>
      </c>
      <c r="Q361" s="94">
        <v>135965.10263208399</v>
      </c>
      <c r="R361" s="94">
        <v>1202075.9044510799</v>
      </c>
      <c r="S361" s="94">
        <v>163243.667193106</v>
      </c>
      <c r="T361" s="94">
        <v>0</v>
      </c>
      <c r="U361" s="94">
        <v>2559193.6257552202</v>
      </c>
      <c r="V361" s="94">
        <v>1433844.28290874</v>
      </c>
      <c r="W361" s="94">
        <v>512594.45548875001</v>
      </c>
      <c r="X361" s="94">
        <v>0</v>
      </c>
      <c r="Y361" s="94">
        <v>0</v>
      </c>
      <c r="Z361" s="94">
        <v>0</v>
      </c>
      <c r="AA361" s="94">
        <v>612754.88735772797</v>
      </c>
      <c r="AB361" s="94">
        <v>0</v>
      </c>
      <c r="AC361" s="94">
        <v>119424.006322498</v>
      </c>
      <c r="AD361" s="94">
        <v>43819.660870608699</v>
      </c>
      <c r="AE361" s="94">
        <v>0</v>
      </c>
      <c r="AF361" s="94">
        <v>0</v>
      </c>
      <c r="AG361" s="94">
        <v>0</v>
      </c>
      <c r="AH361" s="94">
        <v>0</v>
      </c>
      <c r="AI361" s="94">
        <v>0</v>
      </c>
      <c r="AJ361" s="94">
        <v>2722437.2929483298</v>
      </c>
      <c r="AK361" s="70">
        <v>9406.1733196851092</v>
      </c>
      <c r="AL361">
        <v>190.744012474941</v>
      </c>
      <c r="AM361">
        <v>87986.683412978906</v>
      </c>
      <c r="AN361">
        <v>9406.1733196851001</v>
      </c>
      <c r="AO361">
        <v>23909.583743819501</v>
      </c>
      <c r="AP361">
        <v>682.10272323868298</v>
      </c>
      <c r="AQ361">
        <v>37523.222275875101</v>
      </c>
      <c r="AR361">
        <v>9406.1733196851092</v>
      </c>
      <c r="AS361">
        <v>9406.1733196851092</v>
      </c>
      <c r="AT361">
        <v>0</v>
      </c>
    </row>
    <row r="362" spans="1:46" x14ac:dyDescent="0.25">
      <c r="A362" t="s">
        <v>3267</v>
      </c>
      <c r="B362">
        <v>2082</v>
      </c>
      <c r="C362" t="s">
        <v>93</v>
      </c>
      <c r="D362">
        <v>1339</v>
      </c>
      <c r="E362" t="s">
        <v>599</v>
      </c>
      <c r="F362" t="s">
        <v>2945</v>
      </c>
      <c r="G362" t="s">
        <v>2893</v>
      </c>
      <c r="H362" t="s">
        <v>2894</v>
      </c>
      <c r="I362" t="s">
        <v>2895</v>
      </c>
      <c r="J362">
        <v>113.14371257483801</v>
      </c>
      <c r="K362">
        <v>1</v>
      </c>
      <c r="L362">
        <v>2</v>
      </c>
      <c r="M362">
        <v>2</v>
      </c>
      <c r="N362" s="94">
        <v>977150.78725564398</v>
      </c>
      <c r="O362" s="94">
        <v>234865.544213941</v>
      </c>
      <c r="P362" s="94">
        <v>229575.791426254</v>
      </c>
      <c r="Q362" s="94">
        <v>53151.187453441104</v>
      </c>
      <c r="R362" s="94">
        <v>571757.92452689505</v>
      </c>
      <c r="S362" s="94">
        <v>63814.865635386297</v>
      </c>
      <c r="T362" s="94">
        <v>1066066.73</v>
      </c>
      <c r="U362" s="94">
        <v>1000434.50487617</v>
      </c>
      <c r="V362" s="94">
        <v>1524496.09389784</v>
      </c>
      <c r="W362" s="94">
        <v>302468.309464355</v>
      </c>
      <c r="X362" s="94">
        <v>0</v>
      </c>
      <c r="Y362" s="94">
        <v>0</v>
      </c>
      <c r="Z362" s="94">
        <v>0</v>
      </c>
      <c r="AA362" s="94">
        <v>239536.831513982</v>
      </c>
      <c r="AB362" s="94">
        <v>0</v>
      </c>
      <c r="AC362" s="94">
        <v>46684.9774214797</v>
      </c>
      <c r="AD362" s="94">
        <v>17129.888213906601</v>
      </c>
      <c r="AE362" s="94">
        <v>0</v>
      </c>
      <c r="AF362" s="94">
        <v>0</v>
      </c>
      <c r="AG362" s="94">
        <v>0</v>
      </c>
      <c r="AH362" s="94">
        <v>0</v>
      </c>
      <c r="AI362" s="94">
        <v>0</v>
      </c>
      <c r="AJ362" s="94">
        <v>2130316.1005115602</v>
      </c>
      <c r="AK362" s="70">
        <v>18828.4090386594</v>
      </c>
      <c r="AL362">
        <v>190.744012474941</v>
      </c>
      <c r="AM362">
        <v>87986.683412978906</v>
      </c>
      <c r="AN362">
        <v>9406.1733196851001</v>
      </c>
      <c r="AO362">
        <v>23909.583743819501</v>
      </c>
      <c r="AP362">
        <v>190.744012474941</v>
      </c>
      <c r="AQ362">
        <v>87986.683412978906</v>
      </c>
      <c r="AR362">
        <v>9406.1733196851092</v>
      </c>
      <c r="AS362">
        <v>18828.4090386594</v>
      </c>
      <c r="AT362">
        <v>0</v>
      </c>
    </row>
    <row r="363" spans="1:46" x14ac:dyDescent="0.25">
      <c r="A363" t="s">
        <v>3268</v>
      </c>
      <c r="B363">
        <v>2082</v>
      </c>
      <c r="C363" t="s">
        <v>93</v>
      </c>
      <c r="D363">
        <v>513</v>
      </c>
      <c r="E363" t="s">
        <v>600</v>
      </c>
      <c r="F363" t="s">
        <v>2892</v>
      </c>
      <c r="G363" t="s">
        <v>2893</v>
      </c>
      <c r="H363" t="s">
        <v>2894</v>
      </c>
      <c r="I363" t="s">
        <v>2895</v>
      </c>
      <c r="J363">
        <v>515.56886227540394</v>
      </c>
      <c r="K363">
        <v>1</v>
      </c>
      <c r="L363">
        <v>1</v>
      </c>
      <c r="M363">
        <v>2</v>
      </c>
      <c r="N363" s="94">
        <v>3577554.5279021598</v>
      </c>
      <c r="O363" s="94">
        <v>976138.62892408203</v>
      </c>
      <c r="P363" s="94">
        <v>833235.40380527999</v>
      </c>
      <c r="Q363" s="94">
        <v>242197.260637278</v>
      </c>
      <c r="R363" s="94">
        <v>2598553.9915224402</v>
      </c>
      <c r="S363" s="94">
        <v>290789.09400406899</v>
      </c>
      <c r="T363" s="94">
        <v>3668938.83</v>
      </c>
      <c r="U363" s="94">
        <v>4558740.9827912496</v>
      </c>
      <c r="V363" s="94">
        <v>5762151.6458219104</v>
      </c>
      <c r="W363" s="94">
        <v>1374016.06358991</v>
      </c>
      <c r="X363" s="94">
        <v>0</v>
      </c>
      <c r="Y363" s="94">
        <v>0</v>
      </c>
      <c r="Z363" s="94">
        <v>0</v>
      </c>
      <c r="AA363" s="94">
        <v>1091512.10337943</v>
      </c>
      <c r="AB363" s="94">
        <v>0</v>
      </c>
      <c r="AC363" s="94">
        <v>212732.28663612</v>
      </c>
      <c r="AD363" s="94">
        <v>78056.807367948699</v>
      </c>
      <c r="AE363" s="94">
        <v>0</v>
      </c>
      <c r="AF363" s="94">
        <v>0</v>
      </c>
      <c r="AG363" s="94">
        <v>0</v>
      </c>
      <c r="AH363" s="94">
        <v>0</v>
      </c>
      <c r="AI363" s="94">
        <v>0</v>
      </c>
      <c r="AJ363" s="94">
        <v>8518468.9067953192</v>
      </c>
      <c r="AK363" s="70">
        <v>16522.4658238669</v>
      </c>
      <c r="AL363">
        <v>190.744012474941</v>
      </c>
      <c r="AM363">
        <v>87986.683412978906</v>
      </c>
      <c r="AN363">
        <v>9406.1733196851001</v>
      </c>
      <c r="AO363">
        <v>23909.583743819501</v>
      </c>
      <c r="AP363">
        <v>190.744012474941</v>
      </c>
      <c r="AQ363">
        <v>87986.683412978906</v>
      </c>
      <c r="AR363">
        <v>9406.1733196851092</v>
      </c>
      <c r="AS363">
        <v>18828.4090386594</v>
      </c>
      <c r="AT363">
        <v>0</v>
      </c>
    </row>
    <row r="364" spans="1:46" x14ac:dyDescent="0.25">
      <c r="A364" t="s">
        <v>3269</v>
      </c>
      <c r="B364">
        <v>2082</v>
      </c>
      <c r="C364" t="s">
        <v>93</v>
      </c>
      <c r="D364">
        <v>4157</v>
      </c>
      <c r="E364" t="s">
        <v>601</v>
      </c>
      <c r="F364" t="s">
        <v>2892</v>
      </c>
      <c r="G364" t="s">
        <v>2893</v>
      </c>
      <c r="H364" t="s">
        <v>2894</v>
      </c>
      <c r="I364" t="s">
        <v>2895</v>
      </c>
      <c r="J364">
        <v>488.53250684335501</v>
      </c>
      <c r="K364">
        <v>1</v>
      </c>
      <c r="L364">
        <v>1</v>
      </c>
      <c r="M364">
        <v>2</v>
      </c>
      <c r="N364" s="94">
        <v>3363692.95974168</v>
      </c>
      <c r="O364" s="94">
        <v>920656.59613346995</v>
      </c>
      <c r="P364" s="94">
        <v>803533.28710009495</v>
      </c>
      <c r="Q364" s="94">
        <v>229496.47185348999</v>
      </c>
      <c r="R364" s="94">
        <v>2598773.4802263998</v>
      </c>
      <c r="S364" s="94">
        <v>275540.15661370702</v>
      </c>
      <c r="T364" s="94">
        <v>3596471.52</v>
      </c>
      <c r="U364" s="94">
        <v>4319681.2750551403</v>
      </c>
      <c r="V364" s="94">
        <v>5434880.3284322396</v>
      </c>
      <c r="W364" s="94">
        <v>1446999.0976680201</v>
      </c>
      <c r="X364" s="94">
        <v>0</v>
      </c>
      <c r="Y364" s="94">
        <v>0</v>
      </c>
      <c r="Z364" s="94">
        <v>0</v>
      </c>
      <c r="AA364" s="94">
        <v>1034273.36895488</v>
      </c>
      <c r="AB364" s="94">
        <v>0</v>
      </c>
      <c r="AC364" s="94">
        <v>201576.63676234201</v>
      </c>
      <c r="AD364" s="94">
        <v>73963.519851365694</v>
      </c>
      <c r="AE364" s="94">
        <v>0</v>
      </c>
      <c r="AF364" s="94">
        <v>0</v>
      </c>
      <c r="AG364" s="94">
        <v>0</v>
      </c>
      <c r="AH364" s="94">
        <v>0</v>
      </c>
      <c r="AI364" s="94">
        <v>0</v>
      </c>
      <c r="AJ364" s="94">
        <v>8191692.9516688604</v>
      </c>
      <c r="AK364" s="70">
        <v>16767.958809126801</v>
      </c>
      <c r="AL364">
        <v>190.744012474941</v>
      </c>
      <c r="AM364">
        <v>87986.683412978906</v>
      </c>
      <c r="AN364">
        <v>9406.1733196851001</v>
      </c>
      <c r="AO364">
        <v>23909.583743819501</v>
      </c>
      <c r="AP364">
        <v>190.744012474941</v>
      </c>
      <c r="AQ364">
        <v>87986.683412978906</v>
      </c>
      <c r="AR364">
        <v>9406.1733196851092</v>
      </c>
      <c r="AS364">
        <v>18828.4090386594</v>
      </c>
      <c r="AT364">
        <v>0</v>
      </c>
    </row>
    <row r="365" spans="1:46" x14ac:dyDescent="0.25">
      <c r="A365" t="s">
        <v>3270</v>
      </c>
      <c r="B365">
        <v>2082</v>
      </c>
      <c r="C365" t="s">
        <v>93</v>
      </c>
      <c r="D365">
        <v>515</v>
      </c>
      <c r="E365" t="s">
        <v>602</v>
      </c>
      <c r="F365" t="s">
        <v>2892</v>
      </c>
      <c r="G365" t="s">
        <v>2893</v>
      </c>
      <c r="H365" t="s">
        <v>2894</v>
      </c>
      <c r="I365" t="s">
        <v>2895</v>
      </c>
      <c r="J365">
        <v>489.79793900754203</v>
      </c>
      <c r="K365">
        <v>1</v>
      </c>
      <c r="L365">
        <v>2</v>
      </c>
      <c r="M365">
        <v>2</v>
      </c>
      <c r="N365" s="94">
        <v>3468104.6601013602</v>
      </c>
      <c r="O365" s="94">
        <v>867824.46329270198</v>
      </c>
      <c r="P365" s="94">
        <v>789241.34856893402</v>
      </c>
      <c r="Q365" s="94">
        <v>230090.93018120099</v>
      </c>
      <c r="R365" s="94">
        <v>3063407.44316793</v>
      </c>
      <c r="S365" s="94">
        <v>276253.880617371</v>
      </c>
      <c r="T365" s="94">
        <v>4087798.42</v>
      </c>
      <c r="U365" s="94">
        <v>4330870.4253121195</v>
      </c>
      <c r="V365" s="94">
        <v>5480751.1149399402</v>
      </c>
      <c r="W365" s="94">
        <v>1900965.3118775</v>
      </c>
      <c r="X365" s="94">
        <v>0</v>
      </c>
      <c r="Y365" s="94">
        <v>0</v>
      </c>
      <c r="Z365" s="94">
        <v>0</v>
      </c>
      <c r="AA365" s="94">
        <v>1036952.41849468</v>
      </c>
      <c r="AB365" s="94">
        <v>0</v>
      </c>
      <c r="AC365" s="94">
        <v>202098.775117793</v>
      </c>
      <c r="AD365" s="94">
        <v>74155.105499578</v>
      </c>
      <c r="AE365" s="94">
        <v>0</v>
      </c>
      <c r="AF365" s="94">
        <v>0</v>
      </c>
      <c r="AG365" s="94">
        <v>0</v>
      </c>
      <c r="AH365" s="94">
        <v>0</v>
      </c>
      <c r="AI365" s="94">
        <v>0</v>
      </c>
      <c r="AJ365" s="94">
        <v>8694922.7259294894</v>
      </c>
      <c r="AK365" s="70">
        <v>17752.060663112799</v>
      </c>
      <c r="AL365">
        <v>190.744012474941</v>
      </c>
      <c r="AM365">
        <v>87986.683412978906</v>
      </c>
      <c r="AN365">
        <v>9406.1733196851001</v>
      </c>
      <c r="AO365">
        <v>23909.583743819501</v>
      </c>
      <c r="AP365">
        <v>190.744012474941</v>
      </c>
      <c r="AQ365">
        <v>87986.683412978906</v>
      </c>
      <c r="AR365">
        <v>9406.1733196851092</v>
      </c>
      <c r="AS365">
        <v>18828.4090386594</v>
      </c>
      <c r="AT365">
        <v>0</v>
      </c>
    </row>
    <row r="366" spans="1:46" x14ac:dyDescent="0.25">
      <c r="A366" t="s">
        <v>3271</v>
      </c>
      <c r="B366">
        <v>2082</v>
      </c>
      <c r="C366" t="s">
        <v>93</v>
      </c>
      <c r="D366">
        <v>518</v>
      </c>
      <c r="E366" t="s">
        <v>603</v>
      </c>
      <c r="F366" t="s">
        <v>2892</v>
      </c>
      <c r="G366" t="s">
        <v>2911</v>
      </c>
      <c r="H366" t="s">
        <v>2904</v>
      </c>
      <c r="I366" t="s">
        <v>2895</v>
      </c>
      <c r="J366">
        <v>438.431600048115</v>
      </c>
      <c r="K366">
        <v>1</v>
      </c>
      <c r="L366">
        <v>1</v>
      </c>
      <c r="M366">
        <v>2</v>
      </c>
      <c r="N366" s="94">
        <v>2829108.6454767198</v>
      </c>
      <c r="O366" s="94">
        <v>1122203.8887400201</v>
      </c>
      <c r="P366" s="94">
        <v>753747.88332070305</v>
      </c>
      <c r="Q366" s="94">
        <v>205960.716944441</v>
      </c>
      <c r="R366" s="94">
        <v>2081173.8914701799</v>
      </c>
      <c r="S366" s="94">
        <v>247282.442927367</v>
      </c>
      <c r="T366" s="94">
        <v>3115513.85</v>
      </c>
      <c r="U366" s="94">
        <v>3876681.1759520601</v>
      </c>
      <c r="V366" s="94">
        <v>5020673.5198679399</v>
      </c>
      <c r="W366" s="94">
        <v>1043316.88983851</v>
      </c>
      <c r="X366" s="94">
        <v>0</v>
      </c>
      <c r="Y366" s="94">
        <v>0</v>
      </c>
      <c r="Z366" s="94">
        <v>0</v>
      </c>
      <c r="AA366" s="94">
        <v>928204.61624560598</v>
      </c>
      <c r="AB366" s="94">
        <v>0</v>
      </c>
      <c r="AC366" s="94">
        <v>180904.16942586101</v>
      </c>
      <c r="AD366" s="94">
        <v>66378.273501506294</v>
      </c>
      <c r="AE366" s="94">
        <v>0</v>
      </c>
      <c r="AF366" s="94">
        <v>0</v>
      </c>
      <c r="AG366" s="94">
        <v>0</v>
      </c>
      <c r="AH366" s="94">
        <v>0</v>
      </c>
      <c r="AI366" s="94">
        <v>0</v>
      </c>
      <c r="AJ366" s="94">
        <v>7239477.4688794296</v>
      </c>
      <c r="AK366" s="70">
        <v>16512.2164280242</v>
      </c>
      <c r="AL366">
        <v>190.744012474941</v>
      </c>
      <c r="AM366">
        <v>87986.683412978906</v>
      </c>
      <c r="AN366">
        <v>9406.1733196851001</v>
      </c>
      <c r="AO366">
        <v>23909.583743819501</v>
      </c>
      <c r="AP366">
        <v>4583.8562208211697</v>
      </c>
      <c r="AQ366">
        <v>22363.4717498301</v>
      </c>
      <c r="AR366">
        <v>15032.5420717211</v>
      </c>
      <c r="AS366">
        <v>16623.121654689799</v>
      </c>
      <c r="AT366">
        <v>0</v>
      </c>
    </row>
    <row r="367" spans="1:46" x14ac:dyDescent="0.25">
      <c r="A367" t="s">
        <v>3272</v>
      </c>
      <c r="B367">
        <v>2082</v>
      </c>
      <c r="C367" t="s">
        <v>93</v>
      </c>
      <c r="D367">
        <v>519</v>
      </c>
      <c r="E367" t="s">
        <v>604</v>
      </c>
      <c r="F367" t="s">
        <v>2892</v>
      </c>
      <c r="G367" t="s">
        <v>2911</v>
      </c>
      <c r="H367" t="s">
        <v>2904</v>
      </c>
      <c r="I367" t="s">
        <v>2895</v>
      </c>
      <c r="J367">
        <v>369.660606060578</v>
      </c>
      <c r="K367">
        <v>1</v>
      </c>
      <c r="L367">
        <v>1</v>
      </c>
      <c r="M367">
        <v>2</v>
      </c>
      <c r="N367" s="94">
        <v>2422163.0597758498</v>
      </c>
      <c r="O367" s="94">
        <v>942676.43039228697</v>
      </c>
      <c r="P367" s="94">
        <v>689679.100685518</v>
      </c>
      <c r="Q367" s="94">
        <v>173654.3703556</v>
      </c>
      <c r="R367" s="94">
        <v>1564463.4977514399</v>
      </c>
      <c r="S367" s="94">
        <v>208494.50110493699</v>
      </c>
      <c r="T367" s="94">
        <v>2524039.23</v>
      </c>
      <c r="U367" s="94">
        <v>3268597.2289606999</v>
      </c>
      <c r="V367" s="94">
        <v>4318994.5996887498</v>
      </c>
      <c r="W367" s="94">
        <v>691032.48314138898</v>
      </c>
      <c r="X367" s="94">
        <v>0</v>
      </c>
      <c r="Y367" s="94">
        <v>0</v>
      </c>
      <c r="Z367" s="94">
        <v>0</v>
      </c>
      <c r="AA367" s="94">
        <v>782609.37613055797</v>
      </c>
      <c r="AB367" s="94">
        <v>0</v>
      </c>
      <c r="AC367" s="94">
        <v>152528.11362481699</v>
      </c>
      <c r="AD367" s="94">
        <v>55966.387480119702</v>
      </c>
      <c r="AE367" s="94">
        <v>0</v>
      </c>
      <c r="AF367" s="94">
        <v>0</v>
      </c>
      <c r="AG367" s="94">
        <v>0</v>
      </c>
      <c r="AH367" s="94">
        <v>0</v>
      </c>
      <c r="AI367" s="94">
        <v>0</v>
      </c>
      <c r="AJ367" s="94">
        <v>6001130.9600656396</v>
      </c>
      <c r="AK367" s="70">
        <v>16234.164154030001</v>
      </c>
      <c r="AL367">
        <v>190.744012474941</v>
      </c>
      <c r="AM367">
        <v>87986.683412978906</v>
      </c>
      <c r="AN367">
        <v>9406.1733196851001</v>
      </c>
      <c r="AO367">
        <v>23909.583743819501</v>
      </c>
      <c r="AP367">
        <v>4583.8562208211697</v>
      </c>
      <c r="AQ367">
        <v>22363.4717498301</v>
      </c>
      <c r="AR367">
        <v>15032.5420717211</v>
      </c>
      <c r="AS367">
        <v>16623.121654689799</v>
      </c>
      <c r="AT367">
        <v>0</v>
      </c>
    </row>
    <row r="368" spans="1:46" x14ac:dyDescent="0.25">
      <c r="A368" t="s">
        <v>3273</v>
      </c>
      <c r="B368">
        <v>2082</v>
      </c>
      <c r="C368" t="s">
        <v>93</v>
      </c>
      <c r="D368">
        <v>520</v>
      </c>
      <c r="E368" t="s">
        <v>605</v>
      </c>
      <c r="F368" t="s">
        <v>2892</v>
      </c>
      <c r="G368" t="s">
        <v>2911</v>
      </c>
      <c r="H368" t="s">
        <v>2904</v>
      </c>
      <c r="I368" t="s">
        <v>2895</v>
      </c>
      <c r="J368">
        <v>407.30222165534502</v>
      </c>
      <c r="K368">
        <v>1</v>
      </c>
      <c r="L368">
        <v>1</v>
      </c>
      <c r="M368">
        <v>2</v>
      </c>
      <c r="N368" s="94">
        <v>2579191.2935246802</v>
      </c>
      <c r="O368" s="94">
        <v>1135176.2517309</v>
      </c>
      <c r="P368" s="94">
        <v>669078.59397969698</v>
      </c>
      <c r="Q368" s="94">
        <v>191337.160861563</v>
      </c>
      <c r="R368" s="94">
        <v>1805531.8152395801</v>
      </c>
      <c r="S368" s="94">
        <v>229724.97504656299</v>
      </c>
      <c r="T368" s="94">
        <v>2778884.8</v>
      </c>
      <c r="U368" s="94">
        <v>3601430.31533641</v>
      </c>
      <c r="V368" s="94">
        <v>4671813.6863818197</v>
      </c>
      <c r="W368" s="94">
        <v>846200.89608676499</v>
      </c>
      <c r="X368" s="94">
        <v>0</v>
      </c>
      <c r="Y368" s="94">
        <v>0</v>
      </c>
      <c r="Z368" s="94">
        <v>0</v>
      </c>
      <c r="AA368" s="94">
        <v>862300.53286782501</v>
      </c>
      <c r="AB368" s="94">
        <v>0</v>
      </c>
      <c r="AC368" s="94">
        <v>168059.670210318</v>
      </c>
      <c r="AD368" s="94">
        <v>61665.304836244999</v>
      </c>
      <c r="AE368" s="94">
        <v>0</v>
      </c>
      <c r="AF368" s="94">
        <v>0</v>
      </c>
      <c r="AG368" s="94">
        <v>0</v>
      </c>
      <c r="AH368" s="94">
        <v>0</v>
      </c>
      <c r="AI368" s="94">
        <v>0</v>
      </c>
      <c r="AJ368" s="94">
        <v>6610040.0903829699</v>
      </c>
      <c r="AK368" s="70">
        <v>16228.8338706297</v>
      </c>
      <c r="AL368">
        <v>190.744012474941</v>
      </c>
      <c r="AM368">
        <v>87986.683412978906</v>
      </c>
      <c r="AN368">
        <v>9406.1733196851001</v>
      </c>
      <c r="AO368">
        <v>23909.583743819501</v>
      </c>
      <c r="AP368">
        <v>4583.8562208211697</v>
      </c>
      <c r="AQ368">
        <v>22363.4717498301</v>
      </c>
      <c r="AR368">
        <v>15032.5420717211</v>
      </c>
      <c r="AS368">
        <v>16623.121654689799</v>
      </c>
      <c r="AT368">
        <v>0</v>
      </c>
    </row>
    <row r="369" spans="1:46" x14ac:dyDescent="0.25">
      <c r="A369" t="s">
        <v>3274</v>
      </c>
      <c r="B369">
        <v>2082</v>
      </c>
      <c r="C369" t="s">
        <v>93</v>
      </c>
      <c r="D369">
        <v>522</v>
      </c>
      <c r="E369" t="s">
        <v>606</v>
      </c>
      <c r="F369" t="s">
        <v>2892</v>
      </c>
      <c r="G369" t="s">
        <v>2893</v>
      </c>
      <c r="H369" t="s">
        <v>2894</v>
      </c>
      <c r="I369" t="s">
        <v>2895</v>
      </c>
      <c r="J369">
        <v>309.7964071856</v>
      </c>
      <c r="K369">
        <v>1</v>
      </c>
      <c r="L369">
        <v>1</v>
      </c>
      <c r="M369">
        <v>2</v>
      </c>
      <c r="N369" s="94">
        <v>2176733.50404118</v>
      </c>
      <c r="O369" s="94">
        <v>684953.63493212801</v>
      </c>
      <c r="P369" s="94">
        <v>571709.69593484094</v>
      </c>
      <c r="Q369" s="94">
        <v>145532.14258223199</v>
      </c>
      <c r="R369" s="94">
        <v>1738281.8279647401</v>
      </c>
      <c r="S369" s="94">
        <v>174730.13434836699</v>
      </c>
      <c r="T369" s="94">
        <v>2577942.2400000002</v>
      </c>
      <c r="U369" s="94">
        <v>2739268.5654551298</v>
      </c>
      <c r="V369" s="94">
        <v>3648250.8120613401</v>
      </c>
      <c r="W369" s="94">
        <v>1013089.25959079</v>
      </c>
      <c r="X369" s="94">
        <v>0</v>
      </c>
      <c r="Y369" s="94">
        <v>0</v>
      </c>
      <c r="Z369" s="94">
        <v>0</v>
      </c>
      <c r="AA369" s="94">
        <v>655870.73380299401</v>
      </c>
      <c r="AB369" s="94">
        <v>0</v>
      </c>
      <c r="AC369" s="94">
        <v>127827.14960982899</v>
      </c>
      <c r="AD369" s="94">
        <v>46902.984738538602</v>
      </c>
      <c r="AE369" s="94">
        <v>0</v>
      </c>
      <c r="AF369" s="94">
        <v>0</v>
      </c>
      <c r="AG369" s="94">
        <v>0</v>
      </c>
      <c r="AH369" s="94">
        <v>0</v>
      </c>
      <c r="AI369" s="94">
        <v>0</v>
      </c>
      <c r="AJ369" s="94">
        <v>5491940.9398034997</v>
      </c>
      <c r="AK369" s="70">
        <v>17727.581122376501</v>
      </c>
      <c r="AL369">
        <v>190.744012474941</v>
      </c>
      <c r="AM369">
        <v>87986.683412978906</v>
      </c>
      <c r="AN369">
        <v>9406.1733196851001</v>
      </c>
      <c r="AO369">
        <v>23909.583743819501</v>
      </c>
      <c r="AP369">
        <v>190.744012474941</v>
      </c>
      <c r="AQ369">
        <v>87986.683412978906</v>
      </c>
      <c r="AR369">
        <v>9406.1733196851092</v>
      </c>
      <c r="AS369">
        <v>18828.4090386594</v>
      </c>
      <c r="AT369">
        <v>0</v>
      </c>
    </row>
    <row r="370" spans="1:46" x14ac:dyDescent="0.25">
      <c r="A370" t="s">
        <v>3275</v>
      </c>
      <c r="B370">
        <v>2082</v>
      </c>
      <c r="C370" t="s">
        <v>93</v>
      </c>
      <c r="D370">
        <v>524</v>
      </c>
      <c r="E370" t="s">
        <v>607</v>
      </c>
      <c r="F370" t="s">
        <v>2892</v>
      </c>
      <c r="G370" t="s">
        <v>2911</v>
      </c>
      <c r="H370" t="s">
        <v>2904</v>
      </c>
      <c r="I370" t="s">
        <v>2895</v>
      </c>
      <c r="J370">
        <v>586.14242424238796</v>
      </c>
      <c r="K370">
        <v>1</v>
      </c>
      <c r="L370">
        <v>1</v>
      </c>
      <c r="M370">
        <v>2</v>
      </c>
      <c r="N370" s="94">
        <v>3415154.0098874201</v>
      </c>
      <c r="O370" s="94">
        <v>1354931.6991450801</v>
      </c>
      <c r="P370" s="94">
        <v>965509.00421573594</v>
      </c>
      <c r="Q370" s="94">
        <v>275350.39425823098</v>
      </c>
      <c r="R370" s="94">
        <v>2469671.8319068402</v>
      </c>
      <c r="S370" s="94">
        <v>330593.71303099702</v>
      </c>
      <c r="T370" s="94">
        <v>3297853.42</v>
      </c>
      <c r="U370" s="94">
        <v>5182763.5194133101</v>
      </c>
      <c r="V370" s="94">
        <v>6148893.6799450098</v>
      </c>
      <c r="W370" s="94">
        <v>1090799.69488156</v>
      </c>
      <c r="X370" s="94">
        <v>0</v>
      </c>
      <c r="Y370" s="94">
        <v>0</v>
      </c>
      <c r="Z370" s="94">
        <v>0</v>
      </c>
      <c r="AA370" s="94">
        <v>1240923.56458674</v>
      </c>
      <c r="AB370" s="94">
        <v>0</v>
      </c>
      <c r="AC370" s="94">
        <v>241852.11196271799</v>
      </c>
      <c r="AD370" s="94">
        <v>88741.6010682794</v>
      </c>
      <c r="AE370" s="94">
        <v>0</v>
      </c>
      <c r="AF370" s="94">
        <v>0</v>
      </c>
      <c r="AG370" s="94">
        <v>0</v>
      </c>
      <c r="AH370" s="94">
        <v>0</v>
      </c>
      <c r="AI370" s="94">
        <v>0</v>
      </c>
      <c r="AJ370" s="94">
        <v>8811210.6524442993</v>
      </c>
      <c r="AK370" s="70">
        <v>15032.5420717211</v>
      </c>
      <c r="AL370">
        <v>190.744012474941</v>
      </c>
      <c r="AM370">
        <v>87986.683412978906</v>
      </c>
      <c r="AN370">
        <v>9406.1733196851001</v>
      </c>
      <c r="AO370">
        <v>23909.583743819501</v>
      </c>
      <c r="AP370">
        <v>4583.8562208211697</v>
      </c>
      <c r="AQ370">
        <v>22363.4717498301</v>
      </c>
      <c r="AR370">
        <v>15032.5420717211</v>
      </c>
      <c r="AS370">
        <v>16623.121654689799</v>
      </c>
      <c r="AT370">
        <v>0</v>
      </c>
    </row>
    <row r="371" spans="1:46" x14ac:dyDescent="0.25">
      <c r="A371" t="s">
        <v>3276</v>
      </c>
      <c r="B371">
        <v>2082</v>
      </c>
      <c r="C371" t="s">
        <v>93</v>
      </c>
      <c r="D371">
        <v>4041</v>
      </c>
      <c r="E371" t="s">
        <v>608</v>
      </c>
      <c r="F371" t="s">
        <v>2906</v>
      </c>
      <c r="G371" t="s">
        <v>2903</v>
      </c>
      <c r="H371" t="s">
        <v>2904</v>
      </c>
      <c r="I371" t="s">
        <v>2895</v>
      </c>
      <c r="J371">
        <v>117.928754410659</v>
      </c>
      <c r="K371">
        <v>1</v>
      </c>
      <c r="L371">
        <v>2</v>
      </c>
      <c r="M371">
        <v>2</v>
      </c>
      <c r="N371" s="94">
        <v>230821.949583079</v>
      </c>
      <c r="O371" s="94">
        <v>108722.735377381</v>
      </c>
      <c r="P371" s="94">
        <v>158014.50049513101</v>
      </c>
      <c r="Q371" s="94">
        <v>55399.042414184303</v>
      </c>
      <c r="R371" s="94">
        <v>490259.16963894002</v>
      </c>
      <c r="S371" s="94">
        <v>66513.705852518193</v>
      </c>
      <c r="T371" s="94">
        <v>472.8</v>
      </c>
      <c r="U371" s="94">
        <v>1042744.59750872</v>
      </c>
      <c r="V371" s="94">
        <v>584220.50001419301</v>
      </c>
      <c r="W371" s="94">
        <v>209329.64216882299</v>
      </c>
      <c r="X371" s="94">
        <v>0</v>
      </c>
      <c r="Y371" s="94">
        <v>0</v>
      </c>
      <c r="Z371" s="94">
        <v>0</v>
      </c>
      <c r="AA371" s="94">
        <v>249667.25532570001</v>
      </c>
      <c r="AB371" s="94">
        <v>0</v>
      </c>
      <c r="AC371" s="94">
        <v>48659.365259587401</v>
      </c>
      <c r="AD371" s="94">
        <v>17854.340592930799</v>
      </c>
      <c r="AE371" s="94">
        <v>0</v>
      </c>
      <c r="AF371" s="94">
        <v>0</v>
      </c>
      <c r="AG371" s="94">
        <v>0</v>
      </c>
      <c r="AH371" s="94">
        <v>0</v>
      </c>
      <c r="AI371" s="94">
        <v>0</v>
      </c>
      <c r="AJ371" s="94">
        <v>1109731.1033612301</v>
      </c>
      <c r="AK371" s="70">
        <v>9410.1825200057901</v>
      </c>
      <c r="AL371">
        <v>190.744012474941</v>
      </c>
      <c r="AM371">
        <v>87986.683412978906</v>
      </c>
      <c r="AN371">
        <v>9406.1733196851001</v>
      </c>
      <c r="AO371">
        <v>23909.583743819501</v>
      </c>
      <c r="AP371">
        <v>190.744012474941</v>
      </c>
      <c r="AQ371">
        <v>78964.723731455393</v>
      </c>
      <c r="AR371">
        <v>9410.1825200057901</v>
      </c>
      <c r="AS371">
        <v>23909.583743819501</v>
      </c>
      <c r="AT371">
        <v>0</v>
      </c>
    </row>
    <row r="372" spans="1:46" x14ac:dyDescent="0.25">
      <c r="A372" t="s">
        <v>3277</v>
      </c>
      <c r="B372">
        <v>2082</v>
      </c>
      <c r="C372" t="s">
        <v>93</v>
      </c>
      <c r="D372">
        <v>536</v>
      </c>
      <c r="E372" t="s">
        <v>610</v>
      </c>
      <c r="F372" t="s">
        <v>2892</v>
      </c>
      <c r="G372" t="s">
        <v>2903</v>
      </c>
      <c r="H372" t="s">
        <v>2904</v>
      </c>
      <c r="I372" t="s">
        <v>2895</v>
      </c>
      <c r="J372">
        <v>965.19676821611301</v>
      </c>
      <c r="K372">
        <v>1</v>
      </c>
      <c r="L372">
        <v>1</v>
      </c>
      <c r="M372">
        <v>2</v>
      </c>
      <c r="N372" s="94">
        <v>6645017.9027671702</v>
      </c>
      <c r="O372" s="94">
        <v>2862119.9824040299</v>
      </c>
      <c r="P372" s="94">
        <v>1625462.48472169</v>
      </c>
      <c r="Q372" s="94">
        <v>453417.633109549</v>
      </c>
      <c r="R372" s="94">
        <v>4283136.1336996304</v>
      </c>
      <c r="S372" s="94">
        <v>544386.43273862405</v>
      </c>
      <c r="T372" s="94">
        <v>7334732.4800000004</v>
      </c>
      <c r="U372" s="94">
        <v>8534421.6567020696</v>
      </c>
      <c r="V372" s="94">
        <v>11785250.8828096</v>
      </c>
      <c r="W372" s="94">
        <v>1974795.1175897201</v>
      </c>
      <c r="X372" s="94">
        <v>0</v>
      </c>
      <c r="Y372" s="94">
        <v>0</v>
      </c>
      <c r="Z372" s="94">
        <v>0</v>
      </c>
      <c r="AA372" s="94">
        <v>2095908.1363027301</v>
      </c>
      <c r="AB372" s="94">
        <v>13200</v>
      </c>
      <c r="AC372" s="94">
        <v>398256.238071114</v>
      </c>
      <c r="AD372" s="94">
        <v>146130.19466751101</v>
      </c>
      <c r="AE372" s="94">
        <v>0</v>
      </c>
      <c r="AF372" s="94">
        <v>0</v>
      </c>
      <c r="AG372" s="94">
        <v>0</v>
      </c>
      <c r="AH372" s="94">
        <v>0</v>
      </c>
      <c r="AI372" s="94">
        <v>0</v>
      </c>
      <c r="AJ372" s="94">
        <v>16413540.5694407</v>
      </c>
      <c r="AK372" s="70">
        <v>17005.3828503554</v>
      </c>
      <c r="AL372">
        <v>190.744012474941</v>
      </c>
      <c r="AM372">
        <v>87986.683412978906</v>
      </c>
      <c r="AN372">
        <v>9406.1733196851001</v>
      </c>
      <c r="AO372">
        <v>23909.583743819501</v>
      </c>
      <c r="AP372">
        <v>190.744012474941</v>
      </c>
      <c r="AQ372">
        <v>78964.723731455393</v>
      </c>
      <c r="AR372">
        <v>9410.1825200057901</v>
      </c>
      <c r="AS372">
        <v>23909.583743819501</v>
      </c>
      <c r="AT372">
        <v>0</v>
      </c>
    </row>
    <row r="373" spans="1:46" x14ac:dyDescent="0.25">
      <c r="A373" t="s">
        <v>3278</v>
      </c>
      <c r="B373">
        <v>2082</v>
      </c>
      <c r="C373" t="s">
        <v>93</v>
      </c>
      <c r="D373">
        <v>3233</v>
      </c>
      <c r="E373" t="s">
        <v>612</v>
      </c>
      <c r="F373" t="s">
        <v>2906</v>
      </c>
      <c r="G373" t="s">
        <v>2893</v>
      </c>
      <c r="H373" t="s">
        <v>2894</v>
      </c>
      <c r="I373" t="s">
        <v>2895</v>
      </c>
      <c r="J373">
        <v>241.48800542088301</v>
      </c>
      <c r="K373">
        <v>1</v>
      </c>
      <c r="L373">
        <v>1</v>
      </c>
      <c r="M373">
        <v>2</v>
      </c>
      <c r="N373" s="94">
        <v>472664.47009245702</v>
      </c>
      <c r="O373" s="94">
        <v>222636.42689516299</v>
      </c>
      <c r="P373" s="94">
        <v>323573.38753251202</v>
      </c>
      <c r="Q373" s="94">
        <v>113443.106574686</v>
      </c>
      <c r="R373" s="94">
        <v>1002957.5405720799</v>
      </c>
      <c r="S373" s="94">
        <v>136203.10194698599</v>
      </c>
      <c r="T373" s="94">
        <v>0</v>
      </c>
      <c r="U373" s="94">
        <v>2135274.9316668999</v>
      </c>
      <c r="V373" s="94">
        <v>1196334.5494444401</v>
      </c>
      <c r="W373" s="94">
        <v>427685.533404521</v>
      </c>
      <c r="X373" s="94">
        <v>0</v>
      </c>
      <c r="Y373" s="94">
        <v>0</v>
      </c>
      <c r="Z373" s="94">
        <v>0</v>
      </c>
      <c r="AA373" s="94">
        <v>511254.848817944</v>
      </c>
      <c r="AB373" s="94">
        <v>0</v>
      </c>
      <c r="AC373" s="94">
        <v>99641.967052964595</v>
      </c>
      <c r="AD373" s="94">
        <v>36561.134894021103</v>
      </c>
      <c r="AE373" s="94">
        <v>0</v>
      </c>
      <c r="AF373" s="94">
        <v>0</v>
      </c>
      <c r="AG373" s="94">
        <v>0</v>
      </c>
      <c r="AH373" s="94">
        <v>0</v>
      </c>
      <c r="AI373" s="94">
        <v>0</v>
      </c>
      <c r="AJ373" s="94">
        <v>2271478.0336138899</v>
      </c>
      <c r="AK373" s="70">
        <v>9406.1733196851092</v>
      </c>
      <c r="AL373">
        <v>190.744012474941</v>
      </c>
      <c r="AM373">
        <v>87986.683412978906</v>
      </c>
      <c r="AN373">
        <v>9406.1733196851001</v>
      </c>
      <c r="AO373">
        <v>23909.583743819501</v>
      </c>
      <c r="AP373">
        <v>190.744012474941</v>
      </c>
      <c r="AQ373">
        <v>87986.683412978906</v>
      </c>
      <c r="AR373">
        <v>9406.1733196851092</v>
      </c>
      <c r="AS373">
        <v>18828.4090386594</v>
      </c>
      <c r="AT373">
        <v>0</v>
      </c>
    </row>
    <row r="374" spans="1:46" x14ac:dyDescent="0.25">
      <c r="A374" t="s">
        <v>3279</v>
      </c>
      <c r="B374">
        <v>2082</v>
      </c>
      <c r="C374" t="s">
        <v>93</v>
      </c>
      <c r="D374">
        <v>525</v>
      </c>
      <c r="E374" t="s">
        <v>614</v>
      </c>
      <c r="F374" t="s">
        <v>2892</v>
      </c>
      <c r="G374" t="s">
        <v>2893</v>
      </c>
      <c r="H374" t="s">
        <v>2894</v>
      </c>
      <c r="I374" t="s">
        <v>2895</v>
      </c>
      <c r="J374">
        <v>387.67065868258999</v>
      </c>
      <c r="K374">
        <v>2</v>
      </c>
      <c r="L374">
        <v>1</v>
      </c>
      <c r="M374">
        <v>2</v>
      </c>
      <c r="N374" s="94">
        <v>2531077.97555531</v>
      </c>
      <c r="O374" s="94">
        <v>739070.12187587796</v>
      </c>
      <c r="P374" s="94">
        <v>672114.33935628796</v>
      </c>
      <c r="Q374" s="94">
        <v>182114.899546081</v>
      </c>
      <c r="R374" s="94">
        <v>2007596.1110169601</v>
      </c>
      <c r="S374" s="94">
        <v>218652.45917441201</v>
      </c>
      <c r="T374" s="94">
        <v>2704128.5</v>
      </c>
      <c r="U374" s="94">
        <v>3427844.9473505202</v>
      </c>
      <c r="V374" s="94">
        <v>4223431.3919232404</v>
      </c>
      <c r="W374" s="94">
        <v>1087803.5526992199</v>
      </c>
      <c r="X374" s="94">
        <v>0</v>
      </c>
      <c r="Y374" s="94">
        <v>0</v>
      </c>
      <c r="Z374" s="94">
        <v>0</v>
      </c>
      <c r="AA374" s="94">
        <v>820738.502728055</v>
      </c>
      <c r="AB374" s="94">
        <v>0</v>
      </c>
      <c r="AC374" s="94">
        <v>159959.360849113</v>
      </c>
      <c r="AD374" s="94">
        <v>58693.098325298801</v>
      </c>
      <c r="AE374" s="94">
        <v>0</v>
      </c>
      <c r="AF374" s="94">
        <v>0</v>
      </c>
      <c r="AG374" s="94">
        <v>0</v>
      </c>
      <c r="AH374" s="94">
        <v>0</v>
      </c>
      <c r="AI374" s="94">
        <v>0</v>
      </c>
      <c r="AJ374" s="94">
        <v>6350625.9065249301</v>
      </c>
      <c r="AK374" s="70">
        <v>16381.497449680801</v>
      </c>
      <c r="AL374">
        <v>190.744012474941</v>
      </c>
      <c r="AM374">
        <v>87986.683412978906</v>
      </c>
      <c r="AN374">
        <v>9406.1733196851001</v>
      </c>
      <c r="AO374">
        <v>23909.583743819501</v>
      </c>
      <c r="AP374">
        <v>190.744012474941</v>
      </c>
      <c r="AQ374">
        <v>87986.683412978906</v>
      </c>
      <c r="AR374">
        <v>9406.1733196851092</v>
      </c>
      <c r="AS374">
        <v>18828.4090386594</v>
      </c>
      <c r="AT374">
        <v>0</v>
      </c>
    </row>
    <row r="375" spans="1:46" x14ac:dyDescent="0.25">
      <c r="A375" t="s">
        <v>3280</v>
      </c>
      <c r="B375">
        <v>2082</v>
      </c>
      <c r="C375" t="s">
        <v>93</v>
      </c>
      <c r="D375">
        <v>526</v>
      </c>
      <c r="E375" t="s">
        <v>615</v>
      </c>
      <c r="F375" t="s">
        <v>2892</v>
      </c>
      <c r="G375" t="s">
        <v>2911</v>
      </c>
      <c r="H375" t="s">
        <v>2904</v>
      </c>
      <c r="I375" t="s">
        <v>2895</v>
      </c>
      <c r="J375">
        <v>566.493451721886</v>
      </c>
      <c r="K375">
        <v>1</v>
      </c>
      <c r="L375">
        <v>1</v>
      </c>
      <c r="M375">
        <v>2</v>
      </c>
      <c r="N375" s="94">
        <v>3532987.0662104501</v>
      </c>
      <c r="O375" s="94">
        <v>1293378.9788054901</v>
      </c>
      <c r="P375" s="94">
        <v>889671.74227911199</v>
      </c>
      <c r="Q375" s="94">
        <v>266119.95451095799</v>
      </c>
      <c r="R375" s="94">
        <v>2474963.91166157</v>
      </c>
      <c r="S375" s="94">
        <v>319511.37789514102</v>
      </c>
      <c r="T375" s="94">
        <v>3448097.44</v>
      </c>
      <c r="U375" s="94">
        <v>5009024.2134675803</v>
      </c>
      <c r="V375" s="94">
        <v>6120235.1783727296</v>
      </c>
      <c r="W375" s="94">
        <v>1137561.79844414</v>
      </c>
      <c r="X375" s="94">
        <v>0</v>
      </c>
      <c r="Y375" s="94">
        <v>0</v>
      </c>
      <c r="Z375" s="94">
        <v>0</v>
      </c>
      <c r="AA375" s="94">
        <v>1199324.6766507199</v>
      </c>
      <c r="AB375" s="94">
        <v>0</v>
      </c>
      <c r="AC375" s="94">
        <v>233744.619132586</v>
      </c>
      <c r="AD375" s="94">
        <v>85766.758762555095</v>
      </c>
      <c r="AE375" s="94">
        <v>0</v>
      </c>
      <c r="AF375" s="94">
        <v>0</v>
      </c>
      <c r="AG375" s="94">
        <v>0</v>
      </c>
      <c r="AH375" s="94">
        <v>0</v>
      </c>
      <c r="AI375" s="94">
        <v>0</v>
      </c>
      <c r="AJ375" s="94">
        <v>8776633.0313627291</v>
      </c>
      <c r="AK375" s="70">
        <v>15492.9117091922</v>
      </c>
      <c r="AL375">
        <v>190.744012474941</v>
      </c>
      <c r="AM375">
        <v>87986.683412978906</v>
      </c>
      <c r="AN375">
        <v>9406.1733196851001</v>
      </c>
      <c r="AO375">
        <v>23909.583743819501</v>
      </c>
      <c r="AP375">
        <v>4583.8562208211697</v>
      </c>
      <c r="AQ375">
        <v>22363.4717498301</v>
      </c>
      <c r="AR375">
        <v>15032.5420717211</v>
      </c>
      <c r="AS375">
        <v>16623.121654689799</v>
      </c>
      <c r="AT375">
        <v>0</v>
      </c>
    </row>
    <row r="376" spans="1:46" x14ac:dyDescent="0.25">
      <c r="A376" t="s">
        <v>3281</v>
      </c>
      <c r="B376">
        <v>2082</v>
      </c>
      <c r="C376" t="s">
        <v>93</v>
      </c>
      <c r="D376">
        <v>538</v>
      </c>
      <c r="E376" t="s">
        <v>616</v>
      </c>
      <c r="F376" t="s">
        <v>2892</v>
      </c>
      <c r="G376" t="s">
        <v>2903</v>
      </c>
      <c r="H376" t="s">
        <v>2904</v>
      </c>
      <c r="I376" t="s">
        <v>2895</v>
      </c>
      <c r="J376">
        <v>1375.7568100788501</v>
      </c>
      <c r="K376">
        <v>1</v>
      </c>
      <c r="L376">
        <v>1</v>
      </c>
      <c r="M376">
        <v>2</v>
      </c>
      <c r="N376" s="94">
        <v>9355635.0677444208</v>
      </c>
      <c r="O376" s="94">
        <v>3694602.3150714501</v>
      </c>
      <c r="P376" s="94">
        <v>2234473.7106858101</v>
      </c>
      <c r="Q376" s="94">
        <v>646285.21054126101</v>
      </c>
      <c r="R376" s="94">
        <v>6102370.3067469904</v>
      </c>
      <c r="S376" s="94">
        <v>775948.87054885202</v>
      </c>
      <c r="T376" s="94">
        <v>9868708.4800000004</v>
      </c>
      <c r="U376" s="94">
        <v>12164658.1307899</v>
      </c>
      <c r="V376" s="94">
        <v>16115958.760573899</v>
      </c>
      <c r="W376" s="94">
        <v>2881554.9118906301</v>
      </c>
      <c r="X376" s="94">
        <v>0</v>
      </c>
      <c r="Y376" s="94">
        <v>0</v>
      </c>
      <c r="Z376" s="94">
        <v>0</v>
      </c>
      <c r="AA376" s="94">
        <v>2988687.5683253701</v>
      </c>
      <c r="AB376" s="94">
        <v>47165.37</v>
      </c>
      <c r="AC376" s="94">
        <v>567660.13907750696</v>
      </c>
      <c r="AD376" s="94">
        <v>208288.731471345</v>
      </c>
      <c r="AE376" s="94">
        <v>0</v>
      </c>
      <c r="AF376" s="94">
        <v>0</v>
      </c>
      <c r="AG376" s="94">
        <v>0</v>
      </c>
      <c r="AH376" s="94">
        <v>0</v>
      </c>
      <c r="AI376" s="94">
        <v>0</v>
      </c>
      <c r="AJ376" s="94">
        <v>22809315.481338799</v>
      </c>
      <c r="AK376" s="70">
        <v>16579.467616832299</v>
      </c>
      <c r="AL376">
        <v>190.744012474941</v>
      </c>
      <c r="AM376">
        <v>87986.683412978906</v>
      </c>
      <c r="AN376">
        <v>9406.1733196851001</v>
      </c>
      <c r="AO376">
        <v>23909.583743819501</v>
      </c>
      <c r="AP376">
        <v>190.744012474941</v>
      </c>
      <c r="AQ376">
        <v>78964.723731455393</v>
      </c>
      <c r="AR376">
        <v>9410.1825200057901</v>
      </c>
      <c r="AS376">
        <v>23909.583743819501</v>
      </c>
      <c r="AT376">
        <v>0</v>
      </c>
    </row>
    <row r="377" spans="1:46" x14ac:dyDescent="0.25">
      <c r="A377" t="s">
        <v>3282</v>
      </c>
      <c r="B377">
        <v>2082</v>
      </c>
      <c r="C377" t="s">
        <v>93</v>
      </c>
      <c r="D377">
        <v>539</v>
      </c>
      <c r="E377" t="s">
        <v>617</v>
      </c>
      <c r="F377" t="s">
        <v>2892</v>
      </c>
      <c r="G377" t="s">
        <v>2903</v>
      </c>
      <c r="H377" t="s">
        <v>2904</v>
      </c>
      <c r="I377" t="s">
        <v>2895</v>
      </c>
      <c r="J377">
        <v>1492.6959143203201</v>
      </c>
      <c r="K377">
        <v>1</v>
      </c>
      <c r="L377">
        <v>1</v>
      </c>
      <c r="M377">
        <v>2</v>
      </c>
      <c r="N377" s="94">
        <v>9921785.2950633001</v>
      </c>
      <c r="O377" s="94">
        <v>3759213.42657171</v>
      </c>
      <c r="P377" s="94">
        <v>2304895.8441288001</v>
      </c>
      <c r="Q377" s="94">
        <v>701219.34792043397</v>
      </c>
      <c r="R377" s="94">
        <v>6590666.1521396097</v>
      </c>
      <c r="S377" s="94">
        <v>841904.39785891597</v>
      </c>
      <c r="T377" s="94">
        <v>10079127.98</v>
      </c>
      <c r="U377" s="94">
        <v>13198652.0858238</v>
      </c>
      <c r="V377" s="94">
        <v>16958039.461476099</v>
      </c>
      <c r="W377" s="94">
        <v>3021738.3514982001</v>
      </c>
      <c r="X377" s="94">
        <v>0</v>
      </c>
      <c r="Y377" s="94">
        <v>0</v>
      </c>
      <c r="Z377" s="94">
        <v>0</v>
      </c>
      <c r="AA377" s="94">
        <v>3275149.05284956</v>
      </c>
      <c r="AB377" s="94">
        <v>22853.200000000001</v>
      </c>
      <c r="AC377" s="94">
        <v>615911.15821911499</v>
      </c>
      <c r="AD377" s="94">
        <v>225993.23963980199</v>
      </c>
      <c r="AE377" s="94">
        <v>0</v>
      </c>
      <c r="AF377" s="94">
        <v>0</v>
      </c>
      <c r="AG377" s="94">
        <v>0</v>
      </c>
      <c r="AH377" s="94">
        <v>0</v>
      </c>
      <c r="AI377" s="94">
        <v>0</v>
      </c>
      <c r="AJ377" s="94">
        <v>24119684.4636827</v>
      </c>
      <c r="AK377" s="70">
        <v>16158.471549555599</v>
      </c>
      <c r="AL377">
        <v>190.744012474941</v>
      </c>
      <c r="AM377">
        <v>87986.683412978906</v>
      </c>
      <c r="AN377">
        <v>9406.1733196851001</v>
      </c>
      <c r="AO377">
        <v>23909.583743819501</v>
      </c>
      <c r="AP377">
        <v>190.744012474941</v>
      </c>
      <c r="AQ377">
        <v>78964.723731455393</v>
      </c>
      <c r="AR377">
        <v>9410.1825200057901</v>
      </c>
      <c r="AS377">
        <v>23909.583743819501</v>
      </c>
      <c r="AT377">
        <v>0</v>
      </c>
    </row>
    <row r="378" spans="1:46" x14ac:dyDescent="0.25">
      <c r="A378" t="s">
        <v>3283</v>
      </c>
      <c r="B378">
        <v>2082</v>
      </c>
      <c r="C378" t="s">
        <v>93</v>
      </c>
      <c r="D378">
        <v>528</v>
      </c>
      <c r="E378" t="s">
        <v>618</v>
      </c>
      <c r="F378" t="s">
        <v>2892</v>
      </c>
      <c r="G378" t="s">
        <v>2911</v>
      </c>
      <c r="H378" t="s">
        <v>2904</v>
      </c>
      <c r="I378" t="s">
        <v>2895</v>
      </c>
      <c r="J378">
        <v>409.96525872878902</v>
      </c>
      <c r="K378">
        <v>1</v>
      </c>
      <c r="L378">
        <v>1</v>
      </c>
      <c r="M378">
        <v>2</v>
      </c>
      <c r="N378" s="94">
        <v>2659058.6759563498</v>
      </c>
      <c r="O378" s="94">
        <v>1113847.6008290399</v>
      </c>
      <c r="P378" s="94">
        <v>700791.56715383404</v>
      </c>
      <c r="Q378" s="94">
        <v>192588.167916793</v>
      </c>
      <c r="R378" s="94">
        <v>1782493.12619796</v>
      </c>
      <c r="S378" s="94">
        <v>231226.97059856</v>
      </c>
      <c r="T378" s="94">
        <v>2823801.83</v>
      </c>
      <c r="U378" s="94">
        <v>3624977.3080539699</v>
      </c>
      <c r="V378" s="94">
        <v>4763152.5848021796</v>
      </c>
      <c r="W378" s="94">
        <v>817688.09806145995</v>
      </c>
      <c r="X378" s="94">
        <v>0</v>
      </c>
      <c r="Y378" s="94">
        <v>0</v>
      </c>
      <c r="Z378" s="94">
        <v>0</v>
      </c>
      <c r="AA378" s="94">
        <v>867938.45519033202</v>
      </c>
      <c r="AB378" s="94">
        <v>0</v>
      </c>
      <c r="AC378" s="94">
        <v>169158.48359390799</v>
      </c>
      <c r="AD378" s="94">
        <v>62068.487004652299</v>
      </c>
      <c r="AE378" s="94">
        <v>0</v>
      </c>
      <c r="AF378" s="94">
        <v>0</v>
      </c>
      <c r="AG378" s="94">
        <v>0</v>
      </c>
      <c r="AH378" s="94">
        <v>0</v>
      </c>
      <c r="AI378" s="94">
        <v>0</v>
      </c>
      <c r="AJ378" s="94">
        <v>6680006.1086525302</v>
      </c>
      <c r="AK378" s="70">
        <v>16294.078501592499</v>
      </c>
      <c r="AL378">
        <v>190.744012474941</v>
      </c>
      <c r="AM378">
        <v>87986.683412978906</v>
      </c>
      <c r="AN378">
        <v>9406.1733196851001</v>
      </c>
      <c r="AO378">
        <v>23909.583743819501</v>
      </c>
      <c r="AP378">
        <v>4583.8562208211697</v>
      </c>
      <c r="AQ378">
        <v>22363.4717498301</v>
      </c>
      <c r="AR378">
        <v>15032.5420717211</v>
      </c>
      <c r="AS378">
        <v>16623.121654689799</v>
      </c>
      <c r="AT378">
        <v>0</v>
      </c>
    </row>
    <row r="379" spans="1:46" x14ac:dyDescent="0.25">
      <c r="A379" t="s">
        <v>3284</v>
      </c>
      <c r="B379">
        <v>2082</v>
      </c>
      <c r="C379" t="s">
        <v>93</v>
      </c>
      <c r="D379">
        <v>529</v>
      </c>
      <c r="E379" t="s">
        <v>619</v>
      </c>
      <c r="F379" t="s">
        <v>2892</v>
      </c>
      <c r="G379" t="s">
        <v>2893</v>
      </c>
      <c r="H379" t="s">
        <v>2894</v>
      </c>
      <c r="I379" t="s">
        <v>2895</v>
      </c>
      <c r="J379">
        <v>314.05083189666698</v>
      </c>
      <c r="K379">
        <v>1</v>
      </c>
      <c r="L379">
        <v>2</v>
      </c>
      <c r="M379">
        <v>2</v>
      </c>
      <c r="N379" s="94">
        <v>2190261.1494767498</v>
      </c>
      <c r="O379" s="94">
        <v>715773.86119539605</v>
      </c>
      <c r="P379" s="94">
        <v>534620.96318812005</v>
      </c>
      <c r="Q379" s="94">
        <v>147530.73110455001</v>
      </c>
      <c r="R379" s="94">
        <v>1448658.83303604</v>
      </c>
      <c r="S379" s="94">
        <v>177129.69801049301</v>
      </c>
      <c r="T379" s="94">
        <v>2259958.6800000002</v>
      </c>
      <c r="U379" s="94">
        <v>2776886.8580008498</v>
      </c>
      <c r="V379" s="94">
        <v>3670198.31441445</v>
      </c>
      <c r="W379" s="94">
        <v>701769.43678848899</v>
      </c>
      <c r="X379" s="94">
        <v>0</v>
      </c>
      <c r="Y379" s="94">
        <v>0</v>
      </c>
      <c r="Z379" s="94">
        <v>0</v>
      </c>
      <c r="AA379" s="94">
        <v>664877.78679791605</v>
      </c>
      <c r="AB379" s="94">
        <v>0</v>
      </c>
      <c r="AC379" s="94">
        <v>129582.595997945</v>
      </c>
      <c r="AD379" s="94">
        <v>47547.102012548501</v>
      </c>
      <c r="AE379" s="94">
        <v>0</v>
      </c>
      <c r="AF379" s="94">
        <v>0</v>
      </c>
      <c r="AG379" s="94">
        <v>0</v>
      </c>
      <c r="AH379" s="94">
        <v>0</v>
      </c>
      <c r="AI379" s="94">
        <v>0</v>
      </c>
      <c r="AJ379" s="94">
        <v>5213975.2360113403</v>
      </c>
      <c r="AK379" s="70">
        <v>16602.3290068116</v>
      </c>
      <c r="AL379">
        <v>190.744012474941</v>
      </c>
      <c r="AM379">
        <v>87986.683412978906</v>
      </c>
      <c r="AN379">
        <v>9406.1733196851001</v>
      </c>
      <c r="AO379">
        <v>23909.583743819501</v>
      </c>
      <c r="AP379">
        <v>190.744012474941</v>
      </c>
      <c r="AQ379">
        <v>87986.683412978906</v>
      </c>
      <c r="AR379">
        <v>9406.1733196851092</v>
      </c>
      <c r="AS379">
        <v>18828.4090386594</v>
      </c>
      <c r="AT379">
        <v>0</v>
      </c>
    </row>
    <row r="380" spans="1:46" x14ac:dyDescent="0.25">
      <c r="A380" t="s">
        <v>3285</v>
      </c>
      <c r="B380">
        <v>2082</v>
      </c>
      <c r="C380" t="s">
        <v>93</v>
      </c>
      <c r="D380">
        <v>530</v>
      </c>
      <c r="E380" t="s">
        <v>621</v>
      </c>
      <c r="F380" t="s">
        <v>2892</v>
      </c>
      <c r="G380" t="s">
        <v>2893</v>
      </c>
      <c r="H380" t="s">
        <v>2894</v>
      </c>
      <c r="I380" t="s">
        <v>2895</v>
      </c>
      <c r="J380">
        <v>195.58682634728501</v>
      </c>
      <c r="K380">
        <v>1</v>
      </c>
      <c r="L380">
        <v>1</v>
      </c>
      <c r="M380">
        <v>2</v>
      </c>
      <c r="N380" s="94">
        <v>1432087.9728463199</v>
      </c>
      <c r="O380" s="94">
        <v>613518.69865466899</v>
      </c>
      <c r="P380" s="94">
        <v>383892.75169281597</v>
      </c>
      <c r="Q380" s="94">
        <v>91880.245344893003</v>
      </c>
      <c r="R380" s="94">
        <v>845071.987186137</v>
      </c>
      <c r="S380" s="94">
        <v>110314.10194488701</v>
      </c>
      <c r="T380" s="94">
        <v>1637042.17</v>
      </c>
      <c r="U380" s="94">
        <v>1729409.4857248301</v>
      </c>
      <c r="V380" s="94">
        <v>2564075.2336747898</v>
      </c>
      <c r="W380" s="94">
        <v>388299.07207696501</v>
      </c>
      <c r="X380" s="94">
        <v>0</v>
      </c>
      <c r="Y380" s="94">
        <v>0</v>
      </c>
      <c r="Z380" s="94">
        <v>0</v>
      </c>
      <c r="AA380" s="94">
        <v>414077.34997307399</v>
      </c>
      <c r="AB380" s="94">
        <v>0</v>
      </c>
      <c r="AC380" s="94">
        <v>80702.3772171366</v>
      </c>
      <c r="AD380" s="94">
        <v>29611.724727749901</v>
      </c>
      <c r="AE380" s="94">
        <v>0</v>
      </c>
      <c r="AF380" s="94">
        <v>0</v>
      </c>
      <c r="AG380" s="94">
        <v>0</v>
      </c>
      <c r="AH380" s="94">
        <v>0</v>
      </c>
      <c r="AI380" s="94">
        <v>0</v>
      </c>
      <c r="AJ380" s="94">
        <v>3476765.7576697101</v>
      </c>
      <c r="AK380" s="70">
        <v>17776.073279579399</v>
      </c>
      <c r="AL380">
        <v>190.744012474941</v>
      </c>
      <c r="AM380">
        <v>87986.683412978906</v>
      </c>
      <c r="AN380">
        <v>9406.1733196851001</v>
      </c>
      <c r="AO380">
        <v>23909.583743819501</v>
      </c>
      <c r="AP380">
        <v>190.744012474941</v>
      </c>
      <c r="AQ380">
        <v>87986.683412978906</v>
      </c>
      <c r="AR380">
        <v>9406.1733196851092</v>
      </c>
      <c r="AS380">
        <v>18828.4090386594</v>
      </c>
      <c r="AT380">
        <v>0</v>
      </c>
    </row>
    <row r="381" spans="1:46" x14ac:dyDescent="0.25">
      <c r="A381" t="s">
        <v>3286</v>
      </c>
      <c r="B381">
        <v>2082</v>
      </c>
      <c r="C381" t="s">
        <v>93</v>
      </c>
      <c r="D381">
        <v>1861</v>
      </c>
      <c r="E381" t="s">
        <v>622</v>
      </c>
      <c r="F381" t="s">
        <v>2906</v>
      </c>
      <c r="G381" t="s">
        <v>2907</v>
      </c>
      <c r="H381" t="s">
        <v>2894</v>
      </c>
      <c r="I381" t="s">
        <v>2895</v>
      </c>
      <c r="J381">
        <v>30.599415204648</v>
      </c>
      <c r="K381">
        <v>1</v>
      </c>
      <c r="L381">
        <v>2</v>
      </c>
      <c r="M381">
        <v>2</v>
      </c>
      <c r="N381" s="94">
        <v>59892.235010332603</v>
      </c>
      <c r="O381" s="94">
        <v>28210.694996511102</v>
      </c>
      <c r="P381" s="94">
        <v>41000.613744874499</v>
      </c>
      <c r="Q381" s="94">
        <v>14374.596842331401</v>
      </c>
      <c r="R381" s="94">
        <v>127086.70214534699</v>
      </c>
      <c r="S381" s="94">
        <v>17258.560156530199</v>
      </c>
      <c r="T381" s="94">
        <v>0</v>
      </c>
      <c r="U381" s="94">
        <v>270564.84273939702</v>
      </c>
      <c r="V381" s="94">
        <v>151589.879332988</v>
      </c>
      <c r="W381" s="94">
        <v>54192.866394574798</v>
      </c>
      <c r="X381" s="94">
        <v>0</v>
      </c>
      <c r="Y381" s="94">
        <v>0</v>
      </c>
      <c r="Z381" s="94">
        <v>0</v>
      </c>
      <c r="AA381" s="94">
        <v>64782.097011833299</v>
      </c>
      <c r="AB381" s="94">
        <v>0</v>
      </c>
      <c r="AC381" s="94">
        <v>12625.827590680999</v>
      </c>
      <c r="AD381" s="94">
        <v>4632.73256584921</v>
      </c>
      <c r="AE381" s="94">
        <v>0</v>
      </c>
      <c r="AF381" s="94">
        <v>0</v>
      </c>
      <c r="AG381" s="94">
        <v>0</v>
      </c>
      <c r="AH381" s="94">
        <v>0</v>
      </c>
      <c r="AI381" s="94">
        <v>0</v>
      </c>
      <c r="AJ381" s="94">
        <v>287823.40289592702</v>
      </c>
      <c r="AK381" s="70">
        <v>9406.1733196851001</v>
      </c>
      <c r="AL381">
        <v>190.744012474941</v>
      </c>
      <c r="AM381">
        <v>87986.683412978906</v>
      </c>
      <c r="AN381">
        <v>9406.1733196851001</v>
      </c>
      <c r="AO381">
        <v>23909.583743819501</v>
      </c>
      <c r="AP381">
        <v>190.744012474941</v>
      </c>
      <c r="AQ381">
        <v>53040.848925755003</v>
      </c>
      <c r="AR381">
        <v>9406.1733196851001</v>
      </c>
      <c r="AS381">
        <v>9406.1733196851001</v>
      </c>
      <c r="AT381">
        <v>0</v>
      </c>
    </row>
    <row r="382" spans="1:46" x14ac:dyDescent="0.25">
      <c r="A382" t="s">
        <v>3287</v>
      </c>
      <c r="B382">
        <v>2082</v>
      </c>
      <c r="C382" t="s">
        <v>93</v>
      </c>
      <c r="D382">
        <v>3229</v>
      </c>
      <c r="E382" t="s">
        <v>623</v>
      </c>
      <c r="F382" t="s">
        <v>2906</v>
      </c>
      <c r="G382" t="s">
        <v>2893</v>
      </c>
      <c r="H382" t="s">
        <v>2894</v>
      </c>
      <c r="I382" t="s">
        <v>2895</v>
      </c>
      <c r="J382">
        <v>224.91776550479801</v>
      </c>
      <c r="K382">
        <v>1</v>
      </c>
      <c r="L382">
        <v>1</v>
      </c>
      <c r="M382">
        <v>2</v>
      </c>
      <c r="N382" s="94">
        <v>440231.539704917</v>
      </c>
      <c r="O382" s="94">
        <v>207359.73022742101</v>
      </c>
      <c r="P382" s="94">
        <v>301370.67542459798</v>
      </c>
      <c r="Q382" s="94">
        <v>105658.953943617</v>
      </c>
      <c r="R382" s="94">
        <v>1022499.99441484</v>
      </c>
      <c r="S382" s="94">
        <v>126857.221299029</v>
      </c>
      <c r="T382" s="94">
        <v>88362.63</v>
      </c>
      <c r="U382" s="94">
        <v>1988758.2637153901</v>
      </c>
      <c r="V382" s="94">
        <v>1114245.37706651</v>
      </c>
      <c r="W382" s="94">
        <v>486701.56341583701</v>
      </c>
      <c r="X382" s="94">
        <v>0</v>
      </c>
      <c r="Y382" s="94">
        <v>0</v>
      </c>
      <c r="Z382" s="94">
        <v>0</v>
      </c>
      <c r="AA382" s="94">
        <v>476173.95323304599</v>
      </c>
      <c r="AB382" s="94">
        <v>0</v>
      </c>
      <c r="AC382" s="94">
        <v>92804.810495641403</v>
      </c>
      <c r="AD382" s="94">
        <v>34052.410803388098</v>
      </c>
      <c r="AE382" s="94">
        <v>0</v>
      </c>
      <c r="AF382" s="94">
        <v>0</v>
      </c>
      <c r="AG382" s="94">
        <v>0</v>
      </c>
      <c r="AH382" s="94">
        <v>0</v>
      </c>
      <c r="AI382" s="94">
        <v>0</v>
      </c>
      <c r="AJ382" s="94">
        <v>2203978.1150144199</v>
      </c>
      <c r="AK382" s="70">
        <v>9799.0397071031093</v>
      </c>
      <c r="AL382">
        <v>190.744012474941</v>
      </c>
      <c r="AM382">
        <v>87986.683412978906</v>
      </c>
      <c r="AN382">
        <v>9406.1733196851001</v>
      </c>
      <c r="AO382">
        <v>23909.583743819501</v>
      </c>
      <c r="AP382">
        <v>190.744012474941</v>
      </c>
      <c r="AQ382">
        <v>87986.683412978906</v>
      </c>
      <c r="AR382">
        <v>9406.1733196851092</v>
      </c>
      <c r="AS382">
        <v>18828.4090386594</v>
      </c>
      <c r="AT382">
        <v>0</v>
      </c>
    </row>
    <row r="383" spans="1:46" x14ac:dyDescent="0.25">
      <c r="A383" t="s">
        <v>3288</v>
      </c>
      <c r="B383">
        <v>2082</v>
      </c>
      <c r="C383" t="s">
        <v>93</v>
      </c>
      <c r="D383">
        <v>534</v>
      </c>
      <c r="E383" t="s">
        <v>624</v>
      </c>
      <c r="F383" t="s">
        <v>2892</v>
      </c>
      <c r="G383" t="s">
        <v>2893</v>
      </c>
      <c r="H383" t="s">
        <v>2894</v>
      </c>
      <c r="I383" t="s">
        <v>2895</v>
      </c>
      <c r="J383">
        <v>465.88622754484601</v>
      </c>
      <c r="K383">
        <v>1</v>
      </c>
      <c r="L383">
        <v>1</v>
      </c>
      <c r="M383">
        <v>2</v>
      </c>
      <c r="N383" s="94">
        <v>3323183.9375443398</v>
      </c>
      <c r="O383" s="94">
        <v>880631.931502886</v>
      </c>
      <c r="P383" s="94">
        <v>758298.39901648695</v>
      </c>
      <c r="Q383" s="94">
        <v>218857.99615982801</v>
      </c>
      <c r="R383" s="94">
        <v>2168718.39685763</v>
      </c>
      <c r="S383" s="94">
        <v>262767.29245990003</v>
      </c>
      <c r="T383" s="94">
        <v>3230251.35</v>
      </c>
      <c r="U383" s="94">
        <v>4119439.3110811799</v>
      </c>
      <c r="V383" s="94">
        <v>5298722.3322112802</v>
      </c>
      <c r="W383" s="94">
        <v>1064639.45338528</v>
      </c>
      <c r="X383" s="94">
        <v>0</v>
      </c>
      <c r="Y383" s="94">
        <v>0</v>
      </c>
      <c r="Z383" s="94">
        <v>0</v>
      </c>
      <c r="AA383" s="94">
        <v>986328.87548461498</v>
      </c>
      <c r="AB383" s="94">
        <v>0</v>
      </c>
      <c r="AC383" s="94">
        <v>192232.40530951499</v>
      </c>
      <c r="AD383" s="94">
        <v>70534.887150385694</v>
      </c>
      <c r="AE383" s="94">
        <v>0</v>
      </c>
      <c r="AF383" s="94">
        <v>0</v>
      </c>
      <c r="AG383" s="94">
        <v>0</v>
      </c>
      <c r="AH383" s="94">
        <v>0</v>
      </c>
      <c r="AI383" s="94">
        <v>0</v>
      </c>
      <c r="AJ383" s="94">
        <v>7612457.9535410898</v>
      </c>
      <c r="AK383" s="70">
        <v>16339.735977295701</v>
      </c>
      <c r="AL383">
        <v>190.744012474941</v>
      </c>
      <c r="AM383">
        <v>87986.683412978906</v>
      </c>
      <c r="AN383">
        <v>9406.1733196851001</v>
      </c>
      <c r="AO383">
        <v>23909.583743819501</v>
      </c>
      <c r="AP383">
        <v>190.744012474941</v>
      </c>
      <c r="AQ383">
        <v>87986.683412978906</v>
      </c>
      <c r="AR383">
        <v>9406.1733196851092</v>
      </c>
      <c r="AS383">
        <v>18828.4090386594</v>
      </c>
      <c r="AT383">
        <v>0</v>
      </c>
    </row>
    <row r="384" spans="1:46" x14ac:dyDescent="0.25">
      <c r="A384" t="s">
        <v>3289</v>
      </c>
      <c r="B384">
        <v>2082</v>
      </c>
      <c r="C384" t="s">
        <v>93</v>
      </c>
      <c r="D384">
        <v>1259</v>
      </c>
      <c r="E384" t="s">
        <v>625</v>
      </c>
      <c r="F384" t="s">
        <v>2892</v>
      </c>
      <c r="G384" t="s">
        <v>2893</v>
      </c>
      <c r="H384" t="s">
        <v>2894</v>
      </c>
      <c r="I384" t="s">
        <v>2895</v>
      </c>
      <c r="J384">
        <v>281.95209580837002</v>
      </c>
      <c r="K384">
        <v>1</v>
      </c>
      <c r="L384">
        <v>1</v>
      </c>
      <c r="M384">
        <v>2</v>
      </c>
      <c r="N384" s="94">
        <v>2261561.08371897</v>
      </c>
      <c r="O384" s="94">
        <v>643840.62866620498</v>
      </c>
      <c r="P384" s="94">
        <v>378019.926983702</v>
      </c>
      <c r="Q384" s="94">
        <v>132451.80272203701</v>
      </c>
      <c r="R384" s="94">
        <v>1194379.2720637601</v>
      </c>
      <c r="S384" s="94">
        <v>159025.49686731899</v>
      </c>
      <c r="T384" s="94">
        <v>2117187.9300000002</v>
      </c>
      <c r="U384" s="94">
        <v>2493064.7841546698</v>
      </c>
      <c r="V384" s="94">
        <v>3479887.9209804302</v>
      </c>
      <c r="W384" s="94">
        <v>533443.31930982799</v>
      </c>
      <c r="X384" s="94">
        <v>0</v>
      </c>
      <c r="Y384" s="94">
        <v>0</v>
      </c>
      <c r="Z384" s="94">
        <v>0</v>
      </c>
      <c r="AA384" s="94">
        <v>596921.473864411</v>
      </c>
      <c r="AB384" s="94">
        <v>0</v>
      </c>
      <c r="AC384" s="94">
        <v>116338.123676524</v>
      </c>
      <c r="AD384" s="94">
        <v>42687.373190794198</v>
      </c>
      <c r="AE384" s="94">
        <v>0</v>
      </c>
      <c r="AF384" s="94">
        <v>0</v>
      </c>
      <c r="AG384" s="94">
        <v>0</v>
      </c>
      <c r="AH384" s="94">
        <v>0</v>
      </c>
      <c r="AI384" s="94">
        <v>0</v>
      </c>
      <c r="AJ384" s="94">
        <v>4769278.2110219896</v>
      </c>
      <c r="AK384" s="70">
        <v>16915.207519022799</v>
      </c>
      <c r="AL384">
        <v>190.744012474941</v>
      </c>
      <c r="AM384">
        <v>87986.683412978906</v>
      </c>
      <c r="AN384">
        <v>9406.1733196851001</v>
      </c>
      <c r="AO384">
        <v>23909.583743819501</v>
      </c>
      <c r="AP384">
        <v>190.744012474941</v>
      </c>
      <c r="AQ384">
        <v>87986.683412978906</v>
      </c>
      <c r="AR384">
        <v>9406.1733196851092</v>
      </c>
      <c r="AS384">
        <v>18828.4090386594</v>
      </c>
      <c r="AT384">
        <v>0</v>
      </c>
    </row>
    <row r="385" spans="1:46" x14ac:dyDescent="0.25">
      <c r="A385" t="s">
        <v>3290</v>
      </c>
      <c r="B385">
        <v>2193</v>
      </c>
      <c r="C385" t="s">
        <v>94</v>
      </c>
      <c r="D385">
        <v>1005</v>
      </c>
      <c r="E385" t="s">
        <v>626</v>
      </c>
      <c r="F385" t="s">
        <v>2892</v>
      </c>
      <c r="G385" t="s">
        <v>2893</v>
      </c>
      <c r="H385" t="s">
        <v>2894</v>
      </c>
      <c r="I385" t="s">
        <v>2895</v>
      </c>
      <c r="J385">
        <v>111.14184397161399</v>
      </c>
      <c r="K385">
        <v>1</v>
      </c>
      <c r="L385">
        <v>1</v>
      </c>
      <c r="M385">
        <v>3</v>
      </c>
      <c r="N385" s="94">
        <v>1087093.6399999999</v>
      </c>
      <c r="O385" s="94">
        <v>220927.96787022101</v>
      </c>
      <c r="P385" s="94">
        <v>314640.65711255401</v>
      </c>
      <c r="Q385" s="94">
        <v>203187.43857877399</v>
      </c>
      <c r="R385" s="94">
        <v>796155.59983637906</v>
      </c>
      <c r="S385" s="94">
        <v>98356.955863958807</v>
      </c>
      <c r="T385" s="94">
        <v>1662461.28</v>
      </c>
      <c r="U385" s="94">
        <v>959544.02339792799</v>
      </c>
      <c r="V385" s="94">
        <v>1925838.51937325</v>
      </c>
      <c r="W385" s="94">
        <v>696166.78402468003</v>
      </c>
      <c r="X385" s="94">
        <v>0</v>
      </c>
      <c r="Y385" s="94">
        <v>0</v>
      </c>
      <c r="Z385" s="94">
        <v>0</v>
      </c>
      <c r="AA385" s="94">
        <v>0</v>
      </c>
      <c r="AB385" s="94">
        <v>0</v>
      </c>
      <c r="AC385" s="94">
        <v>27498.526321572899</v>
      </c>
      <c r="AD385" s="94">
        <v>70858.429542385798</v>
      </c>
      <c r="AE385" s="94">
        <v>0</v>
      </c>
      <c r="AF385" s="94">
        <v>0</v>
      </c>
      <c r="AG385" s="94">
        <v>0</v>
      </c>
      <c r="AH385" s="94">
        <v>0</v>
      </c>
      <c r="AI385" s="94">
        <v>0</v>
      </c>
      <c r="AJ385" s="94">
        <v>2720362.2592618898</v>
      </c>
      <c r="AK385" s="70">
        <v>24476.490240315601</v>
      </c>
      <c r="AL385">
        <v>190.744012474941</v>
      </c>
      <c r="AM385">
        <v>87986.683412978906</v>
      </c>
      <c r="AN385">
        <v>24476.490240315601</v>
      </c>
      <c r="AO385">
        <v>29134.740077048598</v>
      </c>
      <c r="AP385">
        <v>190.744012474941</v>
      </c>
      <c r="AQ385">
        <v>87986.683412978906</v>
      </c>
      <c r="AR385">
        <v>24476.490240315601</v>
      </c>
      <c r="AS385">
        <v>24476.490240315601</v>
      </c>
      <c r="AT385">
        <v>0</v>
      </c>
    </row>
    <row r="386" spans="1:46" x14ac:dyDescent="0.25">
      <c r="A386" t="s">
        <v>3291</v>
      </c>
      <c r="B386">
        <v>2193</v>
      </c>
      <c r="C386" t="s">
        <v>94</v>
      </c>
      <c r="D386">
        <v>1006</v>
      </c>
      <c r="E386" t="s">
        <v>627</v>
      </c>
      <c r="F386" t="s">
        <v>2892</v>
      </c>
      <c r="G386" t="s">
        <v>2903</v>
      </c>
      <c r="H386" t="s">
        <v>2904</v>
      </c>
      <c r="I386" t="s">
        <v>2895</v>
      </c>
      <c r="J386">
        <v>59.736379872808499</v>
      </c>
      <c r="K386">
        <v>1</v>
      </c>
      <c r="L386">
        <v>2</v>
      </c>
      <c r="M386">
        <v>3</v>
      </c>
      <c r="N386" s="94">
        <v>661362.17000000004</v>
      </c>
      <c r="O386" s="94">
        <v>211629.45212977901</v>
      </c>
      <c r="P386" s="94">
        <v>202292.882887446</v>
      </c>
      <c r="Q386" s="94">
        <v>109208.93142122601</v>
      </c>
      <c r="R386" s="94">
        <v>503045.69016362098</v>
      </c>
      <c r="S386" s="94">
        <v>52864.774136041196</v>
      </c>
      <c r="T386" s="94">
        <v>1171804.6000000001</v>
      </c>
      <c r="U386" s="94">
        <v>515734.526602072</v>
      </c>
      <c r="V386" s="94">
        <v>1259367.7506267501</v>
      </c>
      <c r="W386" s="94">
        <v>428171.37597531901</v>
      </c>
      <c r="X386" s="94">
        <v>0</v>
      </c>
      <c r="Y386" s="94">
        <v>0</v>
      </c>
      <c r="Z386" s="94">
        <v>0</v>
      </c>
      <c r="AA386" s="94">
        <v>0</v>
      </c>
      <c r="AB386" s="94">
        <v>0</v>
      </c>
      <c r="AC386" s="94">
        <v>14779.8736784271</v>
      </c>
      <c r="AD386" s="94">
        <v>38084.900457614101</v>
      </c>
      <c r="AE386" s="94">
        <v>0</v>
      </c>
      <c r="AF386" s="94">
        <v>0</v>
      </c>
      <c r="AG386" s="94">
        <v>0</v>
      </c>
      <c r="AH386" s="94">
        <v>0</v>
      </c>
      <c r="AI386" s="94">
        <v>0</v>
      </c>
      <c r="AJ386" s="94">
        <v>1740403.9007381101</v>
      </c>
      <c r="AK386" s="70">
        <v>29134.740077048598</v>
      </c>
      <c r="AL386">
        <v>190.744012474941</v>
      </c>
      <c r="AM386">
        <v>87986.683412978906</v>
      </c>
      <c r="AN386">
        <v>24476.490240315601</v>
      </c>
      <c r="AO386">
        <v>29134.740077048598</v>
      </c>
      <c r="AP386">
        <v>190.744012474941</v>
      </c>
      <c r="AQ386">
        <v>78964.723731455393</v>
      </c>
      <c r="AR386">
        <v>29134.740077048598</v>
      </c>
      <c r="AS386">
        <v>29134.740077048598</v>
      </c>
      <c r="AT386">
        <v>0</v>
      </c>
    </row>
    <row r="387" spans="1:46" x14ac:dyDescent="0.25">
      <c r="A387" t="s">
        <v>3293</v>
      </c>
      <c r="B387">
        <v>2084</v>
      </c>
      <c r="C387" t="s">
        <v>95</v>
      </c>
      <c r="D387">
        <v>563</v>
      </c>
      <c r="E387" t="s">
        <v>628</v>
      </c>
      <c r="F387" t="s">
        <v>2892</v>
      </c>
      <c r="G387" t="s">
        <v>2893</v>
      </c>
      <c r="H387" t="s">
        <v>2894</v>
      </c>
      <c r="I387" t="s">
        <v>2895</v>
      </c>
      <c r="J387">
        <v>270.03086857127602</v>
      </c>
      <c r="K387">
        <v>1</v>
      </c>
      <c r="L387">
        <v>1</v>
      </c>
      <c r="M387">
        <v>2</v>
      </c>
      <c r="N387" s="94">
        <v>1550560.48171102</v>
      </c>
      <c r="O387" s="94">
        <v>315357.32897291897</v>
      </c>
      <c r="P387" s="94">
        <v>458392.51515346201</v>
      </c>
      <c r="Q387" s="94">
        <v>170571.48031777499</v>
      </c>
      <c r="R387" s="94">
        <v>894962.37456783105</v>
      </c>
      <c r="S387" s="94">
        <v>176246.60739498501</v>
      </c>
      <c r="T387" s="94">
        <v>1594129.23</v>
      </c>
      <c r="U387" s="94">
        <v>1795714.9507230101</v>
      </c>
      <c r="V387" s="94">
        <v>2692356.3200304001</v>
      </c>
      <c r="W387" s="94">
        <v>697487.86069261003</v>
      </c>
      <c r="X387" s="94">
        <v>0</v>
      </c>
      <c r="Y387" s="94">
        <v>0</v>
      </c>
      <c r="Z387" s="94">
        <v>0</v>
      </c>
      <c r="AA387" s="94">
        <v>0</v>
      </c>
      <c r="AB387" s="94">
        <v>0</v>
      </c>
      <c r="AC387" s="94">
        <v>125923.922433353</v>
      </c>
      <c r="AD387" s="94">
        <v>50322.684961632003</v>
      </c>
      <c r="AE387" s="94">
        <v>0</v>
      </c>
      <c r="AF387" s="94">
        <v>0</v>
      </c>
      <c r="AG387" s="94">
        <v>0</v>
      </c>
      <c r="AH387" s="94">
        <v>0</v>
      </c>
      <c r="AI387" s="94">
        <v>0</v>
      </c>
      <c r="AJ387" s="94">
        <v>3566090.7881179899</v>
      </c>
      <c r="AK387" s="70">
        <v>13206.233816844901</v>
      </c>
      <c r="AL387">
        <v>190.744012474941</v>
      </c>
      <c r="AM387">
        <v>87986.683412978906</v>
      </c>
      <c r="AN387">
        <v>7302.7264199518104</v>
      </c>
      <c r="AO387">
        <v>16778.052294214998</v>
      </c>
      <c r="AP387">
        <v>190.744012474941</v>
      </c>
      <c r="AQ387">
        <v>87986.683412978906</v>
      </c>
      <c r="AR387">
        <v>12921.673760421199</v>
      </c>
      <c r="AS387">
        <v>13206.233816844901</v>
      </c>
      <c r="AT387">
        <v>0</v>
      </c>
    </row>
    <row r="388" spans="1:46" x14ac:dyDescent="0.25">
      <c r="A388" t="s">
        <v>3294</v>
      </c>
      <c r="B388">
        <v>2084</v>
      </c>
      <c r="C388" t="s">
        <v>95</v>
      </c>
      <c r="D388">
        <v>567</v>
      </c>
      <c r="E388" t="s">
        <v>629</v>
      </c>
      <c r="F388" t="s">
        <v>2892</v>
      </c>
      <c r="G388" t="s">
        <v>2903</v>
      </c>
      <c r="H388" t="s">
        <v>2894</v>
      </c>
      <c r="I388" t="s">
        <v>2895</v>
      </c>
      <c r="J388">
        <v>390.69259243686702</v>
      </c>
      <c r="K388">
        <v>1</v>
      </c>
      <c r="L388">
        <v>1</v>
      </c>
      <c r="M388">
        <v>2</v>
      </c>
      <c r="N388" s="94">
        <v>2380648.4705412998</v>
      </c>
      <c r="O388" s="94">
        <v>865578.38473662804</v>
      </c>
      <c r="P388" s="94">
        <v>717490.8524945</v>
      </c>
      <c r="Q388" s="94">
        <v>246790.35472403999</v>
      </c>
      <c r="R388" s="94">
        <v>2089551.30502691</v>
      </c>
      <c r="S388" s="94">
        <v>255001.37934479999</v>
      </c>
      <c r="T388" s="94">
        <v>3701939.63</v>
      </c>
      <c r="U388" s="94">
        <v>2598119.7375233802</v>
      </c>
      <c r="V388" s="94">
        <v>4698996.76492918</v>
      </c>
      <c r="W388" s="94">
        <v>1601062.6025942001</v>
      </c>
      <c r="X388" s="94">
        <v>0</v>
      </c>
      <c r="Y388" s="94">
        <v>0</v>
      </c>
      <c r="Z388" s="94">
        <v>0</v>
      </c>
      <c r="AA388" s="94">
        <v>0</v>
      </c>
      <c r="AB388" s="94">
        <v>0</v>
      </c>
      <c r="AC388" s="94">
        <v>182192.295146138</v>
      </c>
      <c r="AD388" s="94">
        <v>72809.084198661702</v>
      </c>
      <c r="AE388" s="94">
        <v>0</v>
      </c>
      <c r="AF388" s="94">
        <v>0</v>
      </c>
      <c r="AG388" s="94">
        <v>0</v>
      </c>
      <c r="AH388" s="94">
        <v>0</v>
      </c>
      <c r="AI388" s="94">
        <v>0</v>
      </c>
      <c r="AJ388" s="94">
        <v>6555060.7468681801</v>
      </c>
      <c r="AK388" s="70">
        <v>16778.052294214998</v>
      </c>
      <c r="AL388">
        <v>190.744012474941</v>
      </c>
      <c r="AM388">
        <v>87986.683412978906</v>
      </c>
      <c r="AN388">
        <v>7302.7264199518104</v>
      </c>
      <c r="AO388">
        <v>16778.052294214998</v>
      </c>
      <c r="AP388">
        <v>190.744012474941</v>
      </c>
      <c r="AQ388">
        <v>78964.723731455393</v>
      </c>
      <c r="AR388">
        <v>7980.3264595691699</v>
      </c>
      <c r="AS388">
        <v>16778.052294214998</v>
      </c>
      <c r="AT388">
        <v>0</v>
      </c>
    </row>
    <row r="389" spans="1:46" x14ac:dyDescent="0.25">
      <c r="A389" t="s">
        <v>3295</v>
      </c>
      <c r="B389">
        <v>2084</v>
      </c>
      <c r="C389" t="s">
        <v>95</v>
      </c>
      <c r="D389">
        <v>564</v>
      </c>
      <c r="E389" t="s">
        <v>630</v>
      </c>
      <c r="F389" t="s">
        <v>2892</v>
      </c>
      <c r="G389" t="s">
        <v>2911</v>
      </c>
      <c r="H389" t="s">
        <v>2894</v>
      </c>
      <c r="I389" t="s">
        <v>2895</v>
      </c>
      <c r="J389">
        <v>331.59185714250901</v>
      </c>
      <c r="K389">
        <v>1</v>
      </c>
      <c r="L389">
        <v>2</v>
      </c>
      <c r="M389">
        <v>2</v>
      </c>
      <c r="N389" s="94">
        <v>1840335.3643179501</v>
      </c>
      <c r="O389" s="94">
        <v>637997.37032813404</v>
      </c>
      <c r="P389" s="94">
        <v>572553.09653028206</v>
      </c>
      <c r="Q389" s="94">
        <v>209457.95654169301</v>
      </c>
      <c r="R389" s="94">
        <v>1064001.6826239901</v>
      </c>
      <c r="S389" s="94">
        <v>216426.88545344499</v>
      </c>
      <c r="T389" s="94">
        <v>2119247.7400000002</v>
      </c>
      <c r="U389" s="94">
        <v>2205097.7303420501</v>
      </c>
      <c r="V389" s="94">
        <v>3502838.0667634699</v>
      </c>
      <c r="W389" s="94">
        <v>821507.40357857395</v>
      </c>
      <c r="X389" s="94">
        <v>0</v>
      </c>
      <c r="Y389" s="94">
        <v>0</v>
      </c>
      <c r="Z389" s="94">
        <v>0</v>
      </c>
      <c r="AA389" s="94">
        <v>0</v>
      </c>
      <c r="AB389" s="94">
        <v>0</v>
      </c>
      <c r="AC389" s="94">
        <v>154631.75569249201</v>
      </c>
      <c r="AD389" s="94">
        <v>61795.129760953503</v>
      </c>
      <c r="AE389" s="94">
        <v>0</v>
      </c>
      <c r="AF389" s="94">
        <v>0</v>
      </c>
      <c r="AG389" s="94">
        <v>0</v>
      </c>
      <c r="AH389" s="94">
        <v>0</v>
      </c>
      <c r="AI389" s="94">
        <v>0</v>
      </c>
      <c r="AJ389" s="94">
        <v>4540772.3557954896</v>
      </c>
      <c r="AK389" s="70">
        <v>13693.859659056699</v>
      </c>
      <c r="AL389">
        <v>190.744012474941</v>
      </c>
      <c r="AM389">
        <v>87986.683412978906</v>
      </c>
      <c r="AN389">
        <v>7302.7264199518104</v>
      </c>
      <c r="AO389">
        <v>16778.052294214998</v>
      </c>
      <c r="AP389">
        <v>4583.8562208211697</v>
      </c>
      <c r="AQ389">
        <v>22363.4717498301</v>
      </c>
      <c r="AR389">
        <v>13693.859659056699</v>
      </c>
      <c r="AS389">
        <v>13693.859659056699</v>
      </c>
      <c r="AT389">
        <v>0</v>
      </c>
    </row>
    <row r="390" spans="1:46" x14ac:dyDescent="0.25">
      <c r="A390" t="s">
        <v>3296</v>
      </c>
      <c r="B390">
        <v>2084</v>
      </c>
      <c r="C390" t="s">
        <v>95</v>
      </c>
      <c r="D390">
        <v>2084</v>
      </c>
      <c r="E390" t="s">
        <v>95</v>
      </c>
      <c r="F390" t="s">
        <v>1871</v>
      </c>
      <c r="G390" t="s">
        <v>1871</v>
      </c>
      <c r="H390" t="s">
        <v>2899</v>
      </c>
      <c r="I390" t="s">
        <v>2895</v>
      </c>
      <c r="J390">
        <v>4.9858577165779998</v>
      </c>
      <c r="K390">
        <v>0</v>
      </c>
      <c r="L390">
        <v>0</v>
      </c>
      <c r="M390">
        <v>2</v>
      </c>
      <c r="N390" s="94">
        <v>6590.1113735818499</v>
      </c>
      <c r="O390" s="94">
        <v>2344.1797751030999</v>
      </c>
      <c r="P390" s="94">
        <v>7666.8019444307902</v>
      </c>
      <c r="Q390" s="94">
        <v>3149.4367139215901</v>
      </c>
      <c r="R390" s="94">
        <v>13405.602642588799</v>
      </c>
      <c r="S390" s="94">
        <v>3254.22242334874</v>
      </c>
      <c r="T390" s="94">
        <v>0</v>
      </c>
      <c r="U390" s="94">
        <v>33156.1324496261</v>
      </c>
      <c r="V390" s="94">
        <v>23396.7049056164</v>
      </c>
      <c r="W390" s="94">
        <v>9759.4275440096808</v>
      </c>
      <c r="X390" s="94">
        <v>0</v>
      </c>
      <c r="Y390" s="94">
        <v>0</v>
      </c>
      <c r="Z390" s="94">
        <v>0</v>
      </c>
      <c r="AA390" s="94">
        <v>0</v>
      </c>
      <c r="AB390" s="94">
        <v>0</v>
      </c>
      <c r="AC390" s="94">
        <v>2325.0629222058201</v>
      </c>
      <c r="AD390" s="94">
        <v>929.15950114292298</v>
      </c>
      <c r="AE390" s="94">
        <v>0</v>
      </c>
      <c r="AF390" s="94">
        <v>0</v>
      </c>
      <c r="AG390" s="94">
        <v>0</v>
      </c>
      <c r="AH390" s="94">
        <v>0</v>
      </c>
      <c r="AI390" s="94">
        <v>0</v>
      </c>
      <c r="AJ390" s="94">
        <v>36410.3548729748</v>
      </c>
      <c r="AK390" s="70">
        <v>7302.7264199518104</v>
      </c>
      <c r="AL390">
        <v>190.744012474941</v>
      </c>
      <c r="AM390">
        <v>87986.683412978906</v>
      </c>
      <c r="AN390">
        <v>7302.7264199518104</v>
      </c>
      <c r="AO390">
        <v>16778.052294214998</v>
      </c>
      <c r="AP390">
        <v>682.10272323868298</v>
      </c>
      <c r="AQ390">
        <v>37523.222275875101</v>
      </c>
      <c r="AR390">
        <v>7302.7264199518104</v>
      </c>
      <c r="AS390">
        <v>7302.7264199518104</v>
      </c>
      <c r="AT390">
        <v>0</v>
      </c>
    </row>
    <row r="391" spans="1:46" x14ac:dyDescent="0.25">
      <c r="A391" t="s">
        <v>3297</v>
      </c>
      <c r="B391">
        <v>2084</v>
      </c>
      <c r="C391" t="s">
        <v>95</v>
      </c>
      <c r="D391">
        <v>566</v>
      </c>
      <c r="E391" t="s">
        <v>631</v>
      </c>
      <c r="F391" t="s">
        <v>2892</v>
      </c>
      <c r="G391" t="s">
        <v>2893</v>
      </c>
      <c r="H391" t="s">
        <v>2894</v>
      </c>
      <c r="I391" t="s">
        <v>2895</v>
      </c>
      <c r="J391">
        <v>341.60414285705798</v>
      </c>
      <c r="K391">
        <v>1</v>
      </c>
      <c r="L391">
        <v>1</v>
      </c>
      <c r="M391">
        <v>2</v>
      </c>
      <c r="N391" s="94">
        <v>2042802.79127343</v>
      </c>
      <c r="O391" s="94">
        <v>354149.20463709201</v>
      </c>
      <c r="P391" s="94">
        <v>555595.35573576402</v>
      </c>
      <c r="Q391" s="94">
        <v>215782.45716168199</v>
      </c>
      <c r="R391" s="94">
        <v>1022805.67025816</v>
      </c>
      <c r="S391" s="94">
        <v>222961.81014111199</v>
      </c>
      <c r="T391" s="94">
        <v>1919455.69</v>
      </c>
      <c r="U391" s="94">
        <v>2271679.7890661201</v>
      </c>
      <c r="V391" s="94">
        <v>3418146.1072384999</v>
      </c>
      <c r="W391" s="94">
        <v>772989.37182761903</v>
      </c>
      <c r="X391" s="94">
        <v>0</v>
      </c>
      <c r="Y391" s="94">
        <v>0</v>
      </c>
      <c r="Z391" s="94">
        <v>0</v>
      </c>
      <c r="AA391" s="94">
        <v>0</v>
      </c>
      <c r="AB391" s="94">
        <v>0</v>
      </c>
      <c r="AC391" s="94">
        <v>159300.80074045301</v>
      </c>
      <c r="AD391" s="94">
        <v>63661.009400658899</v>
      </c>
      <c r="AE391" s="94">
        <v>0</v>
      </c>
      <c r="AF391" s="94">
        <v>0</v>
      </c>
      <c r="AG391" s="94">
        <v>0</v>
      </c>
      <c r="AH391" s="94">
        <v>0</v>
      </c>
      <c r="AI391" s="94">
        <v>0</v>
      </c>
      <c r="AJ391" s="94">
        <v>4414097.2892072303</v>
      </c>
      <c r="AK391" s="70">
        <v>12921.673760421199</v>
      </c>
      <c r="AL391">
        <v>190.744012474941</v>
      </c>
      <c r="AM391">
        <v>87986.683412978906</v>
      </c>
      <c r="AN391">
        <v>7302.7264199518104</v>
      </c>
      <c r="AO391">
        <v>16778.052294214998</v>
      </c>
      <c r="AP391">
        <v>190.744012474941</v>
      </c>
      <c r="AQ391">
        <v>87986.683412978906</v>
      </c>
      <c r="AR391">
        <v>12921.673760421199</v>
      </c>
      <c r="AS391">
        <v>13206.233816844901</v>
      </c>
      <c r="AT391">
        <v>0</v>
      </c>
    </row>
    <row r="392" spans="1:46" x14ac:dyDescent="0.25">
      <c r="A392" t="s">
        <v>4658</v>
      </c>
      <c r="B392">
        <v>2084</v>
      </c>
      <c r="C392" t="s">
        <v>95</v>
      </c>
      <c r="D392">
        <v>4045</v>
      </c>
      <c r="E392" t="s">
        <v>4631</v>
      </c>
      <c r="F392" t="s">
        <v>2906</v>
      </c>
      <c r="G392" t="s">
        <v>2903</v>
      </c>
      <c r="H392" t="s">
        <v>2942</v>
      </c>
      <c r="I392" t="s">
        <v>2895</v>
      </c>
      <c r="J392">
        <v>66.425187969909004</v>
      </c>
      <c r="K392">
        <v>1</v>
      </c>
      <c r="L392">
        <v>2</v>
      </c>
      <c r="M392">
        <v>2</v>
      </c>
      <c r="N392" s="94">
        <v>87798.210782728696</v>
      </c>
      <c r="O392" s="94">
        <v>31230.851550122999</v>
      </c>
      <c r="P392" s="94">
        <v>102142.658141559</v>
      </c>
      <c r="Q392" s="94">
        <v>41959.064540886699</v>
      </c>
      <c r="R392" s="94">
        <v>223608.80488051599</v>
      </c>
      <c r="S392" s="94">
        <v>43355.0952423075</v>
      </c>
      <c r="T392" s="94">
        <v>45009.71</v>
      </c>
      <c r="U392" s="94">
        <v>441729.87989581301</v>
      </c>
      <c r="V392" s="94">
        <v>311707.75613282499</v>
      </c>
      <c r="W392" s="94">
        <v>175031.83376298699</v>
      </c>
      <c r="X392" s="94">
        <v>0</v>
      </c>
      <c r="Y392" s="94">
        <v>0</v>
      </c>
      <c r="Z392" s="94">
        <v>0</v>
      </c>
      <c r="AA392" s="94">
        <v>0</v>
      </c>
      <c r="AB392" s="94">
        <v>0</v>
      </c>
      <c r="AC392" s="94">
        <v>30976.163065356701</v>
      </c>
      <c r="AD392" s="94">
        <v>12378.932176950701</v>
      </c>
      <c r="AE392" s="94">
        <v>0</v>
      </c>
      <c r="AF392" s="94">
        <v>0</v>
      </c>
      <c r="AG392" s="94">
        <v>0</v>
      </c>
      <c r="AH392" s="94">
        <v>0</v>
      </c>
      <c r="AI392" s="94">
        <v>0</v>
      </c>
      <c r="AJ392" s="94">
        <v>530094.68513812101</v>
      </c>
      <c r="AK392" s="70">
        <v>7980.3264595691699</v>
      </c>
      <c r="AL392">
        <v>190.744012474941</v>
      </c>
      <c r="AM392">
        <v>87986.683412978906</v>
      </c>
      <c r="AN392">
        <v>7302.7264199518104</v>
      </c>
      <c r="AO392">
        <v>16778.052294214998</v>
      </c>
      <c r="AP392">
        <v>190.744012474941</v>
      </c>
      <c r="AQ392">
        <v>78964.723731455393</v>
      </c>
      <c r="AR392">
        <v>7980.3264595691699</v>
      </c>
      <c r="AS392">
        <v>16778.052294214998</v>
      </c>
      <c r="AT392">
        <v>0</v>
      </c>
    </row>
    <row r="393" spans="1:46" x14ac:dyDescent="0.25">
      <c r="A393" t="s">
        <v>3299</v>
      </c>
      <c r="B393">
        <v>2241</v>
      </c>
      <c r="C393" t="s">
        <v>96</v>
      </c>
      <c r="D393">
        <v>1128</v>
      </c>
      <c r="E393" t="s">
        <v>633</v>
      </c>
      <c r="F393" t="s">
        <v>2892</v>
      </c>
      <c r="G393" t="s">
        <v>2893</v>
      </c>
      <c r="H393" t="s">
        <v>2904</v>
      </c>
      <c r="I393" t="s">
        <v>2895</v>
      </c>
      <c r="J393">
        <v>355.54938271602998</v>
      </c>
      <c r="K393">
        <v>5</v>
      </c>
      <c r="L393">
        <v>1</v>
      </c>
      <c r="M393">
        <v>1</v>
      </c>
      <c r="N393" s="94">
        <v>2921508.8471085802</v>
      </c>
      <c r="O393" s="94">
        <v>794373.72357497702</v>
      </c>
      <c r="P393" s="94">
        <v>529217.29226113402</v>
      </c>
      <c r="Q393" s="94">
        <v>111834.237029514</v>
      </c>
      <c r="R393" s="94">
        <v>1185053.67500614</v>
      </c>
      <c r="S393" s="94">
        <v>117977.169176052</v>
      </c>
      <c r="T393" s="94">
        <v>4201972.93</v>
      </c>
      <c r="U393" s="94">
        <v>1340014.84498035</v>
      </c>
      <c r="V393" s="94">
        <v>4382034.4326463798</v>
      </c>
      <c r="W393" s="94">
        <v>1124639.1114380099</v>
      </c>
      <c r="X393" s="94">
        <v>0</v>
      </c>
      <c r="Y393" s="94">
        <v>0</v>
      </c>
      <c r="Z393" s="94">
        <v>1984.15273596418</v>
      </c>
      <c r="AA393" s="94">
        <v>12818.221121517499</v>
      </c>
      <c r="AB393" s="94">
        <v>20511.857038473601</v>
      </c>
      <c r="AC393" s="94">
        <v>117977.169176052</v>
      </c>
      <c r="AD393" s="94">
        <v>0</v>
      </c>
      <c r="AE393" s="94">
        <v>0</v>
      </c>
      <c r="AF393" s="94">
        <v>0</v>
      </c>
      <c r="AG393" s="94">
        <v>0</v>
      </c>
      <c r="AH393" s="94">
        <v>0</v>
      </c>
      <c r="AI393" s="94">
        <v>0</v>
      </c>
      <c r="AJ393" s="94">
        <v>5659964.9441563999</v>
      </c>
      <c r="AK393" s="70">
        <v>15918.927775714599</v>
      </c>
      <c r="AL393">
        <v>190.744012474941</v>
      </c>
      <c r="AM393">
        <v>87986.683412978906</v>
      </c>
      <c r="AN393">
        <v>4100.6737320673801</v>
      </c>
      <c r="AO393">
        <v>16658.024556628301</v>
      </c>
      <c r="AP393">
        <v>190.744012474941</v>
      </c>
      <c r="AQ393">
        <v>87986.683412978906</v>
      </c>
      <c r="AR393">
        <v>4100.6737320673801</v>
      </c>
      <c r="AS393">
        <v>16658.024556628301</v>
      </c>
      <c r="AT393">
        <v>0</v>
      </c>
    </row>
    <row r="394" spans="1:46" x14ac:dyDescent="0.25">
      <c r="A394" t="s">
        <v>3300</v>
      </c>
      <c r="B394">
        <v>2241</v>
      </c>
      <c r="C394" t="s">
        <v>96</v>
      </c>
      <c r="D394">
        <v>1129</v>
      </c>
      <c r="E394" t="s">
        <v>635</v>
      </c>
      <c r="F394" t="s">
        <v>2892</v>
      </c>
      <c r="G394" t="s">
        <v>2893</v>
      </c>
      <c r="H394" t="s">
        <v>2904</v>
      </c>
      <c r="I394" t="s">
        <v>2895</v>
      </c>
      <c r="J394">
        <v>224.99999999998499</v>
      </c>
      <c r="K394">
        <v>1</v>
      </c>
      <c r="L394">
        <v>1</v>
      </c>
      <c r="M394">
        <v>1</v>
      </c>
      <c r="N394" s="94">
        <v>1648675.57740217</v>
      </c>
      <c r="O394" s="94">
        <v>642580.24043295602</v>
      </c>
      <c r="P394" s="94">
        <v>372969.03145172901</v>
      </c>
      <c r="Q394" s="94">
        <v>72058.249567106104</v>
      </c>
      <c r="R394" s="94">
        <v>444845.48733352398</v>
      </c>
      <c r="S394" s="94">
        <v>74658.723527614304</v>
      </c>
      <c r="T394" s="94">
        <v>2333135.7200000002</v>
      </c>
      <c r="U394" s="94">
        <v>847992.86618748598</v>
      </c>
      <c r="V394" s="94">
        <v>2752167.1788883498</v>
      </c>
      <c r="W394" s="94">
        <v>406613.732579823</v>
      </c>
      <c r="X394" s="94">
        <v>0</v>
      </c>
      <c r="Y394" s="94">
        <v>0</v>
      </c>
      <c r="Z394" s="94">
        <v>1255.61845215878</v>
      </c>
      <c r="AA394" s="94">
        <v>8111.6713810883102</v>
      </c>
      <c r="AB394" s="94">
        <v>12980.384886063201</v>
      </c>
      <c r="AC394" s="94">
        <v>74658.723527614304</v>
      </c>
      <c r="AD394" s="94">
        <v>0</v>
      </c>
      <c r="AE394" s="94">
        <v>0</v>
      </c>
      <c r="AF394" s="94">
        <v>0</v>
      </c>
      <c r="AG394" s="94">
        <v>0</v>
      </c>
      <c r="AH394" s="94">
        <v>0</v>
      </c>
      <c r="AI394" s="94">
        <v>0</v>
      </c>
      <c r="AJ394" s="94">
        <v>3255787.3097151001</v>
      </c>
      <c r="AK394" s="70">
        <v>14470.165820957</v>
      </c>
      <c r="AL394">
        <v>190.744012474941</v>
      </c>
      <c r="AM394">
        <v>87986.683412978906</v>
      </c>
      <c r="AN394">
        <v>4100.6737320673801</v>
      </c>
      <c r="AO394">
        <v>16658.024556628301</v>
      </c>
      <c r="AP394">
        <v>190.744012474941</v>
      </c>
      <c r="AQ394">
        <v>87986.683412978906</v>
      </c>
      <c r="AR394">
        <v>4100.6737320673801</v>
      </c>
      <c r="AS394">
        <v>16658.024556628301</v>
      </c>
      <c r="AT394">
        <v>0</v>
      </c>
    </row>
    <row r="395" spans="1:46" x14ac:dyDescent="0.25">
      <c r="A395" t="s">
        <v>3301</v>
      </c>
      <c r="B395">
        <v>2241</v>
      </c>
      <c r="C395" t="s">
        <v>96</v>
      </c>
      <c r="D395">
        <v>1130</v>
      </c>
      <c r="E395" t="s">
        <v>636</v>
      </c>
      <c r="F395" t="s">
        <v>2892</v>
      </c>
      <c r="G395" t="s">
        <v>2893</v>
      </c>
      <c r="H395" t="s">
        <v>2904</v>
      </c>
      <c r="I395" t="s">
        <v>2895</v>
      </c>
      <c r="J395">
        <v>402.88888888887402</v>
      </c>
      <c r="K395">
        <v>5</v>
      </c>
      <c r="L395">
        <v>1</v>
      </c>
      <c r="M395">
        <v>1</v>
      </c>
      <c r="N395" s="94">
        <v>3408373.4106618599</v>
      </c>
      <c r="O395" s="94">
        <v>876990.18454316596</v>
      </c>
      <c r="P395" s="94">
        <v>648947.58800691296</v>
      </c>
      <c r="Q395" s="94">
        <v>132375.80926930101</v>
      </c>
      <c r="R395" s="94">
        <v>1311084.47038093</v>
      </c>
      <c r="S395" s="94">
        <v>133685.200746241</v>
      </c>
      <c r="T395" s="94">
        <v>4859340.78</v>
      </c>
      <c r="U395" s="94">
        <v>1518430.6828621801</v>
      </c>
      <c r="V395" s="94">
        <v>5095129.3007304799</v>
      </c>
      <c r="W395" s="94">
        <v>1242626.0295231901</v>
      </c>
      <c r="X395" s="94">
        <v>0</v>
      </c>
      <c r="Y395" s="94">
        <v>0</v>
      </c>
      <c r="Z395" s="94">
        <v>2248.3321024829002</v>
      </c>
      <c r="AA395" s="94">
        <v>14524.898976704701</v>
      </c>
      <c r="AB395" s="94">
        <v>23242.901529316801</v>
      </c>
      <c r="AC395" s="94">
        <v>133685.200746241</v>
      </c>
      <c r="AD395" s="94">
        <v>0</v>
      </c>
      <c r="AE395" s="94">
        <v>0</v>
      </c>
      <c r="AF395" s="94">
        <v>0</v>
      </c>
      <c r="AG395" s="94">
        <v>0</v>
      </c>
      <c r="AH395" s="94">
        <v>0</v>
      </c>
      <c r="AI395" s="94">
        <v>0</v>
      </c>
      <c r="AJ395" s="94">
        <v>6511456.66360843</v>
      </c>
      <c r="AK395" s="70">
        <v>16161.9167050408</v>
      </c>
      <c r="AL395">
        <v>190.744012474941</v>
      </c>
      <c r="AM395">
        <v>87986.683412978906</v>
      </c>
      <c r="AN395">
        <v>4100.6737320673801</v>
      </c>
      <c r="AO395">
        <v>16658.024556628301</v>
      </c>
      <c r="AP395">
        <v>190.744012474941</v>
      </c>
      <c r="AQ395">
        <v>87986.683412978906</v>
      </c>
      <c r="AR395">
        <v>4100.6737320673801</v>
      </c>
      <c r="AS395">
        <v>16658.024556628301</v>
      </c>
      <c r="AT395">
        <v>0</v>
      </c>
    </row>
    <row r="396" spans="1:46" x14ac:dyDescent="0.25">
      <c r="A396" t="s">
        <v>3302</v>
      </c>
      <c r="B396">
        <v>2241</v>
      </c>
      <c r="C396" t="s">
        <v>96</v>
      </c>
      <c r="D396">
        <v>3986</v>
      </c>
      <c r="E396" t="s">
        <v>637</v>
      </c>
      <c r="F396" t="s">
        <v>2892</v>
      </c>
      <c r="G396" t="s">
        <v>2893</v>
      </c>
      <c r="H396" t="s">
        <v>2904</v>
      </c>
      <c r="I396" t="s">
        <v>2895</v>
      </c>
      <c r="J396">
        <v>232.42953161098001</v>
      </c>
      <c r="K396">
        <v>4</v>
      </c>
      <c r="L396">
        <v>1</v>
      </c>
      <c r="M396">
        <v>1</v>
      </c>
      <c r="N396" s="94">
        <v>2010198.0761756101</v>
      </c>
      <c r="O396" s="94">
        <v>574977.17829420697</v>
      </c>
      <c r="P396" s="94">
        <v>398095.48414209503</v>
      </c>
      <c r="Q396" s="94">
        <v>73050.370014644403</v>
      </c>
      <c r="R396" s="94">
        <v>694318.56113977102</v>
      </c>
      <c r="S396" s="94">
        <v>77123.965067547702</v>
      </c>
      <c r="T396" s="94">
        <v>2874645.96</v>
      </c>
      <c r="U396" s="94">
        <v>875993.70976632496</v>
      </c>
      <c r="V396" s="94">
        <v>3072729.6832152898</v>
      </c>
      <c r="W396" s="94">
        <v>654824.38847279595</v>
      </c>
      <c r="X396" s="94">
        <v>0</v>
      </c>
      <c r="Y396" s="94">
        <v>0</v>
      </c>
      <c r="Z396" s="94">
        <v>1297.07914985506</v>
      </c>
      <c r="AA396" s="94">
        <v>8379.5199097274399</v>
      </c>
      <c r="AB396" s="94">
        <v>13408.9990186583</v>
      </c>
      <c r="AC396" s="94">
        <v>77123.965067547702</v>
      </c>
      <c r="AD396" s="94">
        <v>0</v>
      </c>
      <c r="AE396" s="94">
        <v>0</v>
      </c>
      <c r="AF396" s="94">
        <v>0</v>
      </c>
      <c r="AG396" s="94">
        <v>0</v>
      </c>
      <c r="AH396" s="94">
        <v>0</v>
      </c>
      <c r="AI396" s="94">
        <v>0</v>
      </c>
      <c r="AJ396" s="94">
        <v>3827763.63483387</v>
      </c>
      <c r="AK396" s="70">
        <v>16468.490937031402</v>
      </c>
      <c r="AL396">
        <v>190.744012474941</v>
      </c>
      <c r="AM396">
        <v>87986.683412978906</v>
      </c>
      <c r="AN396">
        <v>4100.6737320673801</v>
      </c>
      <c r="AO396">
        <v>16658.024556628301</v>
      </c>
      <c r="AP396">
        <v>190.744012474941</v>
      </c>
      <c r="AQ396">
        <v>87986.683412978906</v>
      </c>
      <c r="AR396">
        <v>4100.6737320673801</v>
      </c>
      <c r="AS396">
        <v>16658.024556628301</v>
      </c>
      <c r="AT396">
        <v>0</v>
      </c>
    </row>
    <row r="397" spans="1:46" x14ac:dyDescent="0.25">
      <c r="A397" t="s">
        <v>3303</v>
      </c>
      <c r="B397">
        <v>2241</v>
      </c>
      <c r="C397" t="s">
        <v>96</v>
      </c>
      <c r="D397">
        <v>4595</v>
      </c>
      <c r="E397" t="s">
        <v>638</v>
      </c>
      <c r="F397" t="s">
        <v>2906</v>
      </c>
      <c r="G397" t="s">
        <v>2893</v>
      </c>
      <c r="H397" t="s">
        <v>2894</v>
      </c>
      <c r="I397" t="s">
        <v>2895</v>
      </c>
      <c r="J397">
        <v>202.64278923053899</v>
      </c>
      <c r="K397">
        <v>1</v>
      </c>
      <c r="L397">
        <v>1</v>
      </c>
      <c r="M397">
        <v>1</v>
      </c>
      <c r="N397" s="94">
        <v>58681.981047998997</v>
      </c>
      <c r="O397" s="94">
        <v>105737.32362369999</v>
      </c>
      <c r="P397" s="94">
        <v>250576.996664167</v>
      </c>
      <c r="Q397" s="94">
        <v>63688.682894506703</v>
      </c>
      <c r="R397" s="94">
        <v>285046.74755559402</v>
      </c>
      <c r="S397" s="94">
        <v>67240.231004570698</v>
      </c>
      <c r="T397" s="94">
        <v>0</v>
      </c>
      <c r="U397" s="94">
        <v>763731.73178596701</v>
      </c>
      <c r="V397" s="94">
        <v>492990.73659717402</v>
      </c>
      <c r="W397" s="94">
        <v>250613.905686846</v>
      </c>
      <c r="X397" s="94">
        <v>0</v>
      </c>
      <c r="Y397" s="94">
        <v>0</v>
      </c>
      <c r="Z397" s="94">
        <v>1130.85344602135</v>
      </c>
      <c r="AA397" s="94">
        <v>7305.6520621572399</v>
      </c>
      <c r="AB397" s="94">
        <v>11690.5839937687</v>
      </c>
      <c r="AC397" s="94">
        <v>67240.231004570698</v>
      </c>
      <c r="AD397" s="94">
        <v>0</v>
      </c>
      <c r="AE397" s="94">
        <v>0</v>
      </c>
      <c r="AF397" s="94">
        <v>0</v>
      </c>
      <c r="AG397" s="94">
        <v>0</v>
      </c>
      <c r="AH397" s="94">
        <v>0</v>
      </c>
      <c r="AI397" s="94">
        <v>0</v>
      </c>
      <c r="AJ397" s="94">
        <v>830971.96279053797</v>
      </c>
      <c r="AK397" s="70">
        <v>4100.6737320673801</v>
      </c>
      <c r="AL397">
        <v>190.744012474941</v>
      </c>
      <c r="AM397">
        <v>87986.683412978906</v>
      </c>
      <c r="AN397">
        <v>4100.6737320673801</v>
      </c>
      <c r="AO397">
        <v>16658.024556628301</v>
      </c>
      <c r="AP397">
        <v>190.744012474941</v>
      </c>
      <c r="AQ397">
        <v>87986.683412978906</v>
      </c>
      <c r="AR397">
        <v>4100.6737320673801</v>
      </c>
      <c r="AS397">
        <v>16658.024556628301</v>
      </c>
      <c r="AT397">
        <v>0</v>
      </c>
    </row>
    <row r="398" spans="1:46" x14ac:dyDescent="0.25">
      <c r="A398" t="s">
        <v>3304</v>
      </c>
      <c r="B398">
        <v>2241</v>
      </c>
      <c r="C398" t="s">
        <v>96</v>
      </c>
      <c r="D398">
        <v>1134</v>
      </c>
      <c r="E398" t="s">
        <v>639</v>
      </c>
      <c r="F398" t="s">
        <v>2892</v>
      </c>
      <c r="G398" t="s">
        <v>2903</v>
      </c>
      <c r="H398" t="s">
        <v>2904</v>
      </c>
      <c r="I398" t="s">
        <v>2895</v>
      </c>
      <c r="J398">
        <v>1857.3046431057301</v>
      </c>
      <c r="K398">
        <v>1</v>
      </c>
      <c r="L398">
        <v>1</v>
      </c>
      <c r="M398">
        <v>1</v>
      </c>
      <c r="N398" s="94">
        <v>12935141.9606687</v>
      </c>
      <c r="O398" s="94">
        <v>3908837.5400812901</v>
      </c>
      <c r="P398" s="94">
        <v>3346727.6609944399</v>
      </c>
      <c r="Q398" s="94">
        <v>605640.135630192</v>
      </c>
      <c r="R398" s="94">
        <v>5584916.0379172098</v>
      </c>
      <c r="S398" s="94">
        <v>616284.41713863995</v>
      </c>
      <c r="T398" s="94">
        <v>19381347.390000001</v>
      </c>
      <c r="U398" s="94">
        <v>6999915.9452918097</v>
      </c>
      <c r="V398" s="94">
        <v>20463079.251149401</v>
      </c>
      <c r="W398" s="94">
        <v>5268324.8573921695</v>
      </c>
      <c r="X398" s="94">
        <v>0</v>
      </c>
      <c r="Y398" s="94">
        <v>0</v>
      </c>
      <c r="Z398" s="94">
        <v>475750.89769406198</v>
      </c>
      <c r="AA398" s="94">
        <v>66959.310753085199</v>
      </c>
      <c r="AB398" s="94">
        <v>107149.01830305</v>
      </c>
      <c r="AC398" s="94">
        <v>616284.41713863995</v>
      </c>
      <c r="AD398" s="94">
        <v>0</v>
      </c>
      <c r="AE398" s="94">
        <v>0</v>
      </c>
      <c r="AF398" s="94">
        <v>0</v>
      </c>
      <c r="AG398" s="94">
        <v>0</v>
      </c>
      <c r="AH398" s="94">
        <v>0</v>
      </c>
      <c r="AI398" s="94">
        <v>0</v>
      </c>
      <c r="AJ398" s="94">
        <v>26997547.752430499</v>
      </c>
      <c r="AK398" s="70">
        <v>14535.874797193201</v>
      </c>
      <c r="AL398">
        <v>190.744012474941</v>
      </c>
      <c r="AM398">
        <v>87986.683412978906</v>
      </c>
      <c r="AN398">
        <v>4100.6737320673801</v>
      </c>
      <c r="AO398">
        <v>16658.024556628301</v>
      </c>
      <c r="AP398">
        <v>190.744012474941</v>
      </c>
      <c r="AQ398">
        <v>78964.723731455393</v>
      </c>
      <c r="AR398">
        <v>14535.874797193201</v>
      </c>
      <c r="AS398">
        <v>14535.874797193201</v>
      </c>
      <c r="AT398">
        <v>0</v>
      </c>
    </row>
    <row r="399" spans="1:46" x14ac:dyDescent="0.25">
      <c r="A399" t="s">
        <v>3305</v>
      </c>
      <c r="B399">
        <v>2241</v>
      </c>
      <c r="C399" t="s">
        <v>96</v>
      </c>
      <c r="D399">
        <v>2241</v>
      </c>
      <c r="E399" t="s">
        <v>96</v>
      </c>
      <c r="F399" t="s">
        <v>1871</v>
      </c>
      <c r="G399" t="s">
        <v>1871</v>
      </c>
      <c r="H399" t="s">
        <v>2899</v>
      </c>
      <c r="I399" t="s">
        <v>2895</v>
      </c>
      <c r="J399">
        <v>28.055171864793</v>
      </c>
      <c r="K399">
        <v>2</v>
      </c>
      <c r="L399">
        <v>1</v>
      </c>
      <c r="M399">
        <v>1</v>
      </c>
      <c r="N399" s="94">
        <v>8124.3111088209898</v>
      </c>
      <c r="O399" s="94">
        <v>14638.955563384499</v>
      </c>
      <c r="P399" s="94">
        <v>34691.492026292202</v>
      </c>
      <c r="Q399" s="94">
        <v>8817.4711334777294</v>
      </c>
      <c r="R399" s="94">
        <v>39463.706172512997</v>
      </c>
      <c r="S399" s="94">
        <v>9309.1703101040894</v>
      </c>
      <c r="T399" s="94">
        <v>0</v>
      </c>
      <c r="U399" s="94">
        <v>105735.936004488</v>
      </c>
      <c r="V399" s="94">
        <v>68252.810255437595</v>
      </c>
      <c r="W399" s="94">
        <v>34696.6019489229</v>
      </c>
      <c r="X399" s="94">
        <v>0</v>
      </c>
      <c r="Y399" s="94">
        <v>0</v>
      </c>
      <c r="Z399" s="94">
        <v>156.562628764099</v>
      </c>
      <c r="AA399" s="94">
        <v>1011.4414875874201</v>
      </c>
      <c r="AB399" s="94">
        <v>1618.5196837763899</v>
      </c>
      <c r="AC399" s="94">
        <v>9309.1703101040894</v>
      </c>
      <c r="AD399" s="94">
        <v>0</v>
      </c>
      <c r="AE399" s="94">
        <v>0</v>
      </c>
      <c r="AF399" s="94">
        <v>0</v>
      </c>
      <c r="AG399" s="94">
        <v>0</v>
      </c>
      <c r="AH399" s="94">
        <v>0</v>
      </c>
      <c r="AI399" s="94">
        <v>0</v>
      </c>
      <c r="AJ399" s="94">
        <v>115045.10631459201</v>
      </c>
      <c r="AK399" s="70">
        <v>4100.6737320673901</v>
      </c>
      <c r="AL399">
        <v>190.744012474941</v>
      </c>
      <c r="AM399">
        <v>87986.683412978906</v>
      </c>
      <c r="AN399">
        <v>4100.6737320673801</v>
      </c>
      <c r="AO399">
        <v>16658.024556628301</v>
      </c>
      <c r="AP399">
        <v>682.10272323868298</v>
      </c>
      <c r="AQ399">
        <v>37523.222275875101</v>
      </c>
      <c r="AR399">
        <v>4100.6737320673901</v>
      </c>
      <c r="AS399">
        <v>4100.6737320673901</v>
      </c>
      <c r="AT399">
        <v>0</v>
      </c>
    </row>
    <row r="400" spans="1:46" x14ac:dyDescent="0.25">
      <c r="A400" t="s">
        <v>3306</v>
      </c>
      <c r="B400">
        <v>2241</v>
      </c>
      <c r="C400" t="s">
        <v>96</v>
      </c>
      <c r="D400">
        <v>1132</v>
      </c>
      <c r="E400" t="s">
        <v>640</v>
      </c>
      <c r="F400" t="s">
        <v>2892</v>
      </c>
      <c r="G400" t="s">
        <v>2893</v>
      </c>
      <c r="H400" t="s">
        <v>2904</v>
      </c>
      <c r="I400" t="s">
        <v>2895</v>
      </c>
      <c r="J400">
        <v>425.15432098762398</v>
      </c>
      <c r="K400">
        <v>1</v>
      </c>
      <c r="L400">
        <v>1</v>
      </c>
      <c r="M400">
        <v>1</v>
      </c>
      <c r="N400" s="94">
        <v>3699929.1094396301</v>
      </c>
      <c r="O400" s="94">
        <v>957365.17200465896</v>
      </c>
      <c r="P400" s="94">
        <v>658078.22430693405</v>
      </c>
      <c r="Q400" s="94">
        <v>139781.50078695201</v>
      </c>
      <c r="R400" s="94">
        <v>751262.94002322096</v>
      </c>
      <c r="S400" s="94">
        <v>141073.23958750101</v>
      </c>
      <c r="T400" s="94">
        <v>4604071.03</v>
      </c>
      <c r="U400" s="94">
        <v>1602345.9165614001</v>
      </c>
      <c r="V400" s="94">
        <v>5485168.1632561097</v>
      </c>
      <c r="W400" s="94">
        <v>679021.18121221499</v>
      </c>
      <c r="X400" s="94">
        <v>0</v>
      </c>
      <c r="Y400" s="94">
        <v>0</v>
      </c>
      <c r="Z400" s="94">
        <v>2372.5849353205899</v>
      </c>
      <c r="AA400" s="94">
        <v>15327.6095026737</v>
      </c>
      <c r="AB400" s="94">
        <v>24527.407655078201</v>
      </c>
      <c r="AC400" s="94">
        <v>141073.23958750101</v>
      </c>
      <c r="AD400" s="94">
        <v>0</v>
      </c>
      <c r="AE400" s="94">
        <v>0</v>
      </c>
      <c r="AF400" s="94">
        <v>0</v>
      </c>
      <c r="AG400" s="94">
        <v>0</v>
      </c>
      <c r="AH400" s="94">
        <v>0</v>
      </c>
      <c r="AI400" s="94">
        <v>0</v>
      </c>
      <c r="AJ400" s="94">
        <v>6347490.1861488996</v>
      </c>
      <c r="AK400" s="70">
        <v>14929.8498752261</v>
      </c>
      <c r="AL400">
        <v>190.744012474941</v>
      </c>
      <c r="AM400">
        <v>87986.683412978906</v>
      </c>
      <c r="AN400">
        <v>4100.6737320673801</v>
      </c>
      <c r="AO400">
        <v>16658.024556628301</v>
      </c>
      <c r="AP400">
        <v>190.744012474941</v>
      </c>
      <c r="AQ400">
        <v>87986.683412978906</v>
      </c>
      <c r="AR400">
        <v>4100.6737320673801</v>
      </c>
      <c r="AS400">
        <v>16658.024556628301</v>
      </c>
      <c r="AT400">
        <v>0</v>
      </c>
    </row>
    <row r="401" spans="1:46" x14ac:dyDescent="0.25">
      <c r="A401" t="s">
        <v>3307</v>
      </c>
      <c r="B401">
        <v>2241</v>
      </c>
      <c r="C401" t="s">
        <v>96</v>
      </c>
      <c r="D401">
        <v>1133</v>
      </c>
      <c r="E401" t="s">
        <v>641</v>
      </c>
      <c r="F401" t="s">
        <v>2892</v>
      </c>
      <c r="G401" t="s">
        <v>2893</v>
      </c>
      <c r="H401" t="s">
        <v>2904</v>
      </c>
      <c r="I401" t="s">
        <v>2895</v>
      </c>
      <c r="J401">
        <v>419.82716049380798</v>
      </c>
      <c r="K401">
        <v>2</v>
      </c>
      <c r="L401">
        <v>1</v>
      </c>
      <c r="M401">
        <v>1</v>
      </c>
      <c r="N401" s="94">
        <v>4139225.14237137</v>
      </c>
      <c r="O401" s="94">
        <v>1063478.0939233601</v>
      </c>
      <c r="P401" s="94">
        <v>617508.48882401595</v>
      </c>
      <c r="Q401" s="94">
        <v>131947.645394736</v>
      </c>
      <c r="R401" s="94">
        <v>902026.17895550397</v>
      </c>
      <c r="S401" s="94">
        <v>139305.599576412</v>
      </c>
      <c r="T401" s="94">
        <v>5271916.9400000004</v>
      </c>
      <c r="U401" s="94">
        <v>1582268.60946899</v>
      </c>
      <c r="V401" s="94">
        <v>5981797.4514819104</v>
      </c>
      <c r="W401" s="94">
        <v>830689.60544909001</v>
      </c>
      <c r="X401" s="94">
        <v>0</v>
      </c>
      <c r="Y401" s="94">
        <v>0</v>
      </c>
      <c r="Z401" s="94">
        <v>2342.8565752599402</v>
      </c>
      <c r="AA401" s="94">
        <v>15135.5553901396</v>
      </c>
      <c r="AB401" s="94">
        <v>24220.0805725912</v>
      </c>
      <c r="AC401" s="94">
        <v>139305.599576412</v>
      </c>
      <c r="AD401" s="94">
        <v>0</v>
      </c>
      <c r="AE401" s="94">
        <v>0</v>
      </c>
      <c r="AF401" s="94">
        <v>0</v>
      </c>
      <c r="AG401" s="94">
        <v>0</v>
      </c>
      <c r="AH401" s="94">
        <v>0</v>
      </c>
      <c r="AI401" s="94">
        <v>0</v>
      </c>
      <c r="AJ401" s="94">
        <v>6993491.1490454003</v>
      </c>
      <c r="AK401" s="70">
        <v>16658.024556628301</v>
      </c>
      <c r="AL401">
        <v>190.744012474941</v>
      </c>
      <c r="AM401">
        <v>87986.683412978906</v>
      </c>
      <c r="AN401">
        <v>4100.6737320673801</v>
      </c>
      <c r="AO401">
        <v>16658.024556628301</v>
      </c>
      <c r="AP401">
        <v>190.744012474941</v>
      </c>
      <c r="AQ401">
        <v>87986.683412978906</v>
      </c>
      <c r="AR401">
        <v>4100.6737320673801</v>
      </c>
      <c r="AS401">
        <v>16658.024556628301</v>
      </c>
      <c r="AT401">
        <v>0</v>
      </c>
    </row>
    <row r="402" spans="1:46" x14ac:dyDescent="0.25">
      <c r="A402" t="s">
        <v>3308</v>
      </c>
      <c r="B402">
        <v>2241</v>
      </c>
      <c r="C402" t="s">
        <v>96</v>
      </c>
      <c r="D402">
        <v>1126</v>
      </c>
      <c r="E402" t="s">
        <v>642</v>
      </c>
      <c r="F402" t="s">
        <v>2892</v>
      </c>
      <c r="G402" t="s">
        <v>2911</v>
      </c>
      <c r="H402" t="s">
        <v>2904</v>
      </c>
      <c r="I402" t="s">
        <v>2895</v>
      </c>
      <c r="J402">
        <v>856.34469564028905</v>
      </c>
      <c r="K402">
        <v>2</v>
      </c>
      <c r="L402">
        <v>1</v>
      </c>
      <c r="M402">
        <v>1</v>
      </c>
      <c r="N402" s="94">
        <v>5924656.4596183402</v>
      </c>
      <c r="O402" s="94">
        <v>1987579.4666570399</v>
      </c>
      <c r="P402" s="94">
        <v>1328350.2426440699</v>
      </c>
      <c r="Q402" s="94">
        <v>273527.795283099</v>
      </c>
      <c r="R402" s="94">
        <v>1691091.7231330499</v>
      </c>
      <c r="S402" s="94">
        <v>284149.34167178499</v>
      </c>
      <c r="T402" s="94">
        <v>7977764.8300000001</v>
      </c>
      <c r="U402" s="94">
        <v>3227440.8573355898</v>
      </c>
      <c r="V402" s="94">
        <v>9574568.3983473293</v>
      </c>
      <c r="W402" s="94">
        <v>1545582.56585147</v>
      </c>
      <c r="X402" s="94">
        <v>0</v>
      </c>
      <c r="Y402" s="94">
        <v>0</v>
      </c>
      <c r="Z402" s="94">
        <v>4778.85422779695</v>
      </c>
      <c r="AA402" s="94">
        <v>30872.830044322502</v>
      </c>
      <c r="AB402" s="94">
        <v>49403.038864668197</v>
      </c>
      <c r="AC402" s="94">
        <v>284149.34167178499</v>
      </c>
      <c r="AD402" s="94">
        <v>0</v>
      </c>
      <c r="AE402" s="94">
        <v>0</v>
      </c>
      <c r="AF402" s="94">
        <v>0</v>
      </c>
      <c r="AG402" s="94">
        <v>0</v>
      </c>
      <c r="AH402" s="94">
        <v>0</v>
      </c>
      <c r="AI402" s="94">
        <v>0</v>
      </c>
      <c r="AJ402" s="94">
        <v>11489355.029007399</v>
      </c>
      <c r="AK402" s="70">
        <v>13416.7410477352</v>
      </c>
      <c r="AL402">
        <v>190.744012474941</v>
      </c>
      <c r="AM402">
        <v>87986.683412978906</v>
      </c>
      <c r="AN402">
        <v>4100.6737320673801</v>
      </c>
      <c r="AO402">
        <v>16658.024556628301</v>
      </c>
      <c r="AP402">
        <v>4583.8562208211697</v>
      </c>
      <c r="AQ402">
        <v>22363.4717498301</v>
      </c>
      <c r="AR402">
        <v>13416.7410477352</v>
      </c>
      <c r="AS402">
        <v>13416.7410477352</v>
      </c>
      <c r="AT402">
        <v>0</v>
      </c>
    </row>
    <row r="403" spans="1:46" x14ac:dyDescent="0.25">
      <c r="A403" t="s">
        <v>3309</v>
      </c>
      <c r="B403">
        <v>2241</v>
      </c>
      <c r="C403" t="s">
        <v>96</v>
      </c>
      <c r="D403">
        <v>2376</v>
      </c>
      <c r="E403" t="s">
        <v>643</v>
      </c>
      <c r="F403" t="s">
        <v>3310</v>
      </c>
      <c r="G403" t="s">
        <v>3311</v>
      </c>
      <c r="H403" t="s">
        <v>2899</v>
      </c>
      <c r="I403" t="s">
        <v>2895</v>
      </c>
      <c r="J403">
        <v>14.5060240963835</v>
      </c>
      <c r="K403">
        <v>2</v>
      </c>
      <c r="L403">
        <v>5</v>
      </c>
      <c r="M403">
        <v>1</v>
      </c>
      <c r="N403" s="94">
        <v>4200.70328847166</v>
      </c>
      <c r="O403" s="94">
        <v>7569.1228402285697</v>
      </c>
      <c r="P403" s="94">
        <v>17937.356495199801</v>
      </c>
      <c r="Q403" s="94">
        <v>4559.1040877531204</v>
      </c>
      <c r="R403" s="94">
        <v>20404.846401581501</v>
      </c>
      <c r="S403" s="94">
        <v>4813.3388555416795</v>
      </c>
      <c r="T403" s="94">
        <v>0</v>
      </c>
      <c r="U403" s="94">
        <v>54671.133113234697</v>
      </c>
      <c r="V403" s="94">
        <v>35290.352701554402</v>
      </c>
      <c r="W403" s="94">
        <v>17939.998598451501</v>
      </c>
      <c r="X403" s="94">
        <v>0</v>
      </c>
      <c r="Y403" s="94">
        <v>0</v>
      </c>
      <c r="Z403" s="94">
        <v>80.951251212801097</v>
      </c>
      <c r="AA403" s="94">
        <v>522.96933562675201</v>
      </c>
      <c r="AB403" s="94">
        <v>836.86122638923405</v>
      </c>
      <c r="AC403" s="94">
        <v>4813.3388555416795</v>
      </c>
      <c r="AD403" s="94">
        <v>0</v>
      </c>
      <c r="AE403" s="94">
        <v>0</v>
      </c>
      <c r="AF403" s="94">
        <v>0</v>
      </c>
      <c r="AG403" s="94">
        <v>0</v>
      </c>
      <c r="AH403" s="94">
        <v>0</v>
      </c>
      <c r="AI403" s="94">
        <v>0</v>
      </c>
      <c r="AJ403" s="94">
        <v>59484.471968776299</v>
      </c>
      <c r="AK403" s="70">
        <v>4100.6737320673901</v>
      </c>
      <c r="AL403">
        <v>190.744012474941</v>
      </c>
      <c r="AM403">
        <v>87986.683412978906</v>
      </c>
      <c r="AN403">
        <v>4100.6737320673801</v>
      </c>
      <c r="AO403">
        <v>16658.024556628301</v>
      </c>
      <c r="AP403">
        <v>4100.6737320673901</v>
      </c>
      <c r="AQ403">
        <v>5367.5036451781698</v>
      </c>
      <c r="AR403">
        <v>4100.6737320673901</v>
      </c>
      <c r="AS403">
        <v>4100.6737320673901</v>
      </c>
      <c r="AT403">
        <v>0</v>
      </c>
    </row>
    <row r="404" spans="1:46" x14ac:dyDescent="0.25">
      <c r="A404" t="s">
        <v>3312</v>
      </c>
      <c r="B404">
        <v>2241</v>
      </c>
      <c r="C404" t="s">
        <v>96</v>
      </c>
      <c r="D404">
        <v>1127</v>
      </c>
      <c r="E404" t="s">
        <v>644</v>
      </c>
      <c r="F404" t="s">
        <v>2892</v>
      </c>
      <c r="G404" t="s">
        <v>2893</v>
      </c>
      <c r="H404" t="s">
        <v>2904</v>
      </c>
      <c r="I404" t="s">
        <v>2895</v>
      </c>
      <c r="J404">
        <v>690.40740740737704</v>
      </c>
      <c r="K404">
        <v>2</v>
      </c>
      <c r="L404">
        <v>1</v>
      </c>
      <c r="M404">
        <v>1</v>
      </c>
      <c r="N404" s="94">
        <v>5135321.4111084603</v>
      </c>
      <c r="O404" s="94">
        <v>1817800.49846103</v>
      </c>
      <c r="P404" s="94">
        <v>1076910.89218301</v>
      </c>
      <c r="Q404" s="94">
        <v>219885.66890871699</v>
      </c>
      <c r="R404" s="94">
        <v>2307105.0259809699</v>
      </c>
      <c r="S404" s="94">
        <v>229088.60333799</v>
      </c>
      <c r="T404" s="94">
        <v>7954976.5800000001</v>
      </c>
      <c r="U404" s="94">
        <v>2602046.91664219</v>
      </c>
      <c r="V404" s="94">
        <v>8298658.4107305398</v>
      </c>
      <c r="W404" s="94">
        <v>2189791.7518470101</v>
      </c>
      <c r="X404" s="94">
        <v>0</v>
      </c>
      <c r="Y404" s="94">
        <v>0</v>
      </c>
      <c r="Z404" s="94">
        <v>3852.83680110162</v>
      </c>
      <c r="AA404" s="94">
        <v>24890.480035369601</v>
      </c>
      <c r="AB404" s="94">
        <v>39830.017228166202</v>
      </c>
      <c r="AC404" s="94">
        <v>229088.60333799</v>
      </c>
      <c r="AD404" s="94">
        <v>0</v>
      </c>
      <c r="AE404" s="94">
        <v>0</v>
      </c>
      <c r="AF404" s="94">
        <v>0</v>
      </c>
      <c r="AG404" s="94">
        <v>0</v>
      </c>
      <c r="AH404" s="94">
        <v>0</v>
      </c>
      <c r="AI404" s="94">
        <v>0</v>
      </c>
      <c r="AJ404" s="94">
        <v>10786112.0999802</v>
      </c>
      <c r="AK404" s="70">
        <v>15622.822096426</v>
      </c>
      <c r="AL404">
        <v>190.744012474941</v>
      </c>
      <c r="AM404">
        <v>87986.683412978906</v>
      </c>
      <c r="AN404">
        <v>4100.6737320673801</v>
      </c>
      <c r="AO404">
        <v>16658.024556628301</v>
      </c>
      <c r="AP404">
        <v>190.744012474941</v>
      </c>
      <c r="AQ404">
        <v>87986.683412978906</v>
      </c>
      <c r="AR404">
        <v>4100.6737320673801</v>
      </c>
      <c r="AS404">
        <v>16658.024556628301</v>
      </c>
      <c r="AT404">
        <v>0</v>
      </c>
    </row>
    <row r="405" spans="1:46" x14ac:dyDescent="0.25">
      <c r="A405" t="s">
        <v>3313</v>
      </c>
      <c r="B405">
        <v>2248</v>
      </c>
      <c r="C405" t="s">
        <v>98</v>
      </c>
      <c r="D405">
        <v>1205</v>
      </c>
      <c r="E405" t="s">
        <v>645</v>
      </c>
      <c r="F405" t="s">
        <v>2906</v>
      </c>
      <c r="G405" t="s">
        <v>2907</v>
      </c>
      <c r="H405" t="s">
        <v>2942</v>
      </c>
      <c r="I405" t="s">
        <v>2895</v>
      </c>
      <c r="J405">
        <v>1342.9470198674901</v>
      </c>
      <c r="K405">
        <v>1</v>
      </c>
      <c r="L405">
        <v>1</v>
      </c>
      <c r="M405">
        <v>1</v>
      </c>
      <c r="N405" s="94">
        <v>10578081.01</v>
      </c>
      <c r="O405" s="94">
        <v>351288.43</v>
      </c>
      <c r="P405" s="94">
        <v>372374.16</v>
      </c>
      <c r="Q405" s="94">
        <v>240586.99</v>
      </c>
      <c r="R405" s="94">
        <v>782483.31</v>
      </c>
      <c r="S405" s="94">
        <v>310707</v>
      </c>
      <c r="T405" s="94">
        <v>11531081.73</v>
      </c>
      <c r="U405" s="94">
        <v>793732.17</v>
      </c>
      <c r="V405" s="94">
        <v>11799871.24</v>
      </c>
      <c r="W405" s="94">
        <v>511959.84</v>
      </c>
      <c r="X405" s="94">
        <v>0</v>
      </c>
      <c r="Y405" s="94">
        <v>0</v>
      </c>
      <c r="Z405" s="94">
        <v>0</v>
      </c>
      <c r="AA405" s="94">
        <v>0</v>
      </c>
      <c r="AB405" s="94">
        <v>12982.82</v>
      </c>
      <c r="AC405" s="94">
        <v>310707</v>
      </c>
      <c r="AD405" s="94">
        <v>0</v>
      </c>
      <c r="AE405" s="94">
        <v>0</v>
      </c>
      <c r="AF405" s="94">
        <v>0</v>
      </c>
      <c r="AG405" s="94">
        <v>0</v>
      </c>
      <c r="AH405" s="94">
        <v>0</v>
      </c>
      <c r="AI405" s="94">
        <v>0</v>
      </c>
      <c r="AJ405" s="94">
        <v>12635520.9</v>
      </c>
      <c r="AK405" s="70">
        <v>9408.8007293443297</v>
      </c>
      <c r="AL405">
        <v>190.744012474941</v>
      </c>
      <c r="AM405">
        <v>87986.683412978906</v>
      </c>
      <c r="AN405">
        <v>9408.8007293443297</v>
      </c>
      <c r="AO405">
        <v>9408.8007293443297</v>
      </c>
      <c r="AP405">
        <v>190.744012474941</v>
      </c>
      <c r="AQ405">
        <v>53040.848925755003</v>
      </c>
      <c r="AR405">
        <v>9408.8007293443297</v>
      </c>
      <c r="AS405">
        <v>9408.8007293443297</v>
      </c>
      <c r="AT405">
        <v>0</v>
      </c>
    </row>
    <row r="406" spans="1:46" x14ac:dyDescent="0.25">
      <c r="A406" t="s">
        <v>4274</v>
      </c>
      <c r="B406">
        <v>2020</v>
      </c>
      <c r="C406" t="s">
        <v>99</v>
      </c>
      <c r="D406">
        <v>351</v>
      </c>
      <c r="E406" t="s">
        <v>646</v>
      </c>
      <c r="F406" t="s">
        <v>2892</v>
      </c>
      <c r="G406" t="s">
        <v>2893</v>
      </c>
      <c r="H406" t="s">
        <v>2894</v>
      </c>
      <c r="I406" t="s">
        <v>2895</v>
      </c>
      <c r="J406">
        <v>8.6866666666639993</v>
      </c>
      <c r="K406">
        <v>0</v>
      </c>
      <c r="L406">
        <v>0</v>
      </c>
      <c r="M406">
        <v>2</v>
      </c>
      <c r="N406" s="94">
        <v>144343.70000000001</v>
      </c>
      <c r="O406" s="94">
        <v>16374.59</v>
      </c>
      <c r="P406" s="94">
        <v>96817.3</v>
      </c>
      <c r="Q406" s="94">
        <v>55404.03</v>
      </c>
      <c r="R406" s="94">
        <v>0</v>
      </c>
      <c r="S406" s="94">
        <v>30440.080000000002</v>
      </c>
      <c r="T406" s="94">
        <v>312939.62</v>
      </c>
      <c r="U406" s="94">
        <v>0</v>
      </c>
      <c r="V406" s="94">
        <v>247115.94</v>
      </c>
      <c r="W406" s="94">
        <v>65823.679999999993</v>
      </c>
      <c r="X406" s="94">
        <v>0</v>
      </c>
      <c r="Y406" s="94">
        <v>0</v>
      </c>
      <c r="Z406" s="94">
        <v>0</v>
      </c>
      <c r="AA406" s="94">
        <v>0</v>
      </c>
      <c r="AB406" s="94">
        <v>0</v>
      </c>
      <c r="AC406" s="94">
        <v>30440.080000000002</v>
      </c>
      <c r="AD406" s="94">
        <v>0</v>
      </c>
      <c r="AE406" s="94">
        <v>0</v>
      </c>
      <c r="AF406" s="94">
        <v>0</v>
      </c>
      <c r="AG406" s="94">
        <v>0</v>
      </c>
      <c r="AH406" s="94">
        <v>0</v>
      </c>
      <c r="AI406" s="94">
        <v>0</v>
      </c>
      <c r="AJ406" s="94">
        <v>343379.7</v>
      </c>
      <c r="AK406" s="70">
        <v>39529.512663097303</v>
      </c>
      <c r="AL406">
        <v>190.744012474941</v>
      </c>
      <c r="AM406">
        <v>87986.683412978906</v>
      </c>
      <c r="AN406">
        <v>39529.512663097303</v>
      </c>
      <c r="AO406">
        <v>39529.512663097303</v>
      </c>
      <c r="AP406">
        <v>190.744012474941</v>
      </c>
      <c r="AQ406">
        <v>87986.683412978906</v>
      </c>
      <c r="AR406">
        <v>39529.512663097303</v>
      </c>
      <c r="AS406">
        <v>39529.512663097303</v>
      </c>
      <c r="AT406">
        <v>0</v>
      </c>
    </row>
    <row r="407" spans="1:46" x14ac:dyDescent="0.25">
      <c r="A407" t="s">
        <v>3315</v>
      </c>
      <c r="B407">
        <v>2245</v>
      </c>
      <c r="C407" t="s">
        <v>100</v>
      </c>
      <c r="D407">
        <v>1194</v>
      </c>
      <c r="E407" t="s">
        <v>647</v>
      </c>
      <c r="F407" t="s">
        <v>2892</v>
      </c>
      <c r="G407" t="s">
        <v>2893</v>
      </c>
      <c r="H407" t="s">
        <v>2894</v>
      </c>
      <c r="I407" t="s">
        <v>2895</v>
      </c>
      <c r="J407">
        <v>233.95977011490601</v>
      </c>
      <c r="K407">
        <v>1</v>
      </c>
      <c r="L407">
        <v>1</v>
      </c>
      <c r="M407">
        <v>1</v>
      </c>
      <c r="N407" s="94">
        <v>1581199.73437778</v>
      </c>
      <c r="O407" s="94">
        <v>432107.05919372803</v>
      </c>
      <c r="P407" s="94">
        <v>449531.77003514598</v>
      </c>
      <c r="Q407" s="94">
        <v>259531.76867959899</v>
      </c>
      <c r="R407" s="94">
        <v>576160.02326098399</v>
      </c>
      <c r="S407" s="94">
        <v>155341.91546939799</v>
      </c>
      <c r="T407" s="94">
        <v>1775712.35</v>
      </c>
      <c r="U407" s="94">
        <v>1522818.0055472299</v>
      </c>
      <c r="V407" s="94">
        <v>2769664.9881154899</v>
      </c>
      <c r="W407" s="94">
        <v>526974.393910827</v>
      </c>
      <c r="X407" s="94">
        <v>0</v>
      </c>
      <c r="Y407" s="94">
        <v>0</v>
      </c>
      <c r="Z407" s="94">
        <v>0</v>
      </c>
      <c r="AA407" s="94">
        <v>0</v>
      </c>
      <c r="AB407" s="94">
        <v>1890.9735209119401</v>
      </c>
      <c r="AC407" s="94">
        <v>155341.91546939799</v>
      </c>
      <c r="AD407" s="94">
        <v>0</v>
      </c>
      <c r="AE407" s="94">
        <v>0</v>
      </c>
      <c r="AF407" s="94">
        <v>0</v>
      </c>
      <c r="AG407" s="94">
        <v>0</v>
      </c>
      <c r="AH407" s="94">
        <v>0</v>
      </c>
      <c r="AI407" s="94">
        <v>0</v>
      </c>
      <c r="AJ407" s="94">
        <v>3453872.2710166299</v>
      </c>
      <c r="AK407" s="70">
        <v>14762.6759477508</v>
      </c>
      <c r="AL407">
        <v>190.744012474941</v>
      </c>
      <c r="AM407">
        <v>87986.683412978906</v>
      </c>
      <c r="AN407">
        <v>7172.8567701721804</v>
      </c>
      <c r="AO407">
        <v>14762.6759477508</v>
      </c>
      <c r="AP407">
        <v>190.744012474941</v>
      </c>
      <c r="AQ407">
        <v>87986.683412978906</v>
      </c>
      <c r="AR407">
        <v>14762.6759477508</v>
      </c>
      <c r="AS407">
        <v>14762.6759477508</v>
      </c>
      <c r="AT407">
        <v>0</v>
      </c>
    </row>
    <row r="408" spans="1:46" x14ac:dyDescent="0.25">
      <c r="A408" t="s">
        <v>3316</v>
      </c>
      <c r="B408">
        <v>2245</v>
      </c>
      <c r="C408" t="s">
        <v>100</v>
      </c>
      <c r="D408">
        <v>1195</v>
      </c>
      <c r="E408" t="s">
        <v>648</v>
      </c>
      <c r="F408" t="s">
        <v>2892</v>
      </c>
      <c r="G408" t="s">
        <v>2903</v>
      </c>
      <c r="H408" t="s">
        <v>2904</v>
      </c>
      <c r="I408" t="s">
        <v>2895</v>
      </c>
      <c r="J408">
        <v>253.807101568512</v>
      </c>
      <c r="K408">
        <v>1</v>
      </c>
      <c r="L408">
        <v>1</v>
      </c>
      <c r="M408">
        <v>1</v>
      </c>
      <c r="N408" s="94">
        <v>1416073.18231212</v>
      </c>
      <c r="O408" s="94">
        <v>547017.89671622298</v>
      </c>
      <c r="P408" s="94">
        <v>487666.55720146798</v>
      </c>
      <c r="Q408" s="94">
        <v>281548.43006200099</v>
      </c>
      <c r="R408" s="94">
        <v>699279.20233075402</v>
      </c>
      <c r="S408" s="94">
        <v>168519.91818091099</v>
      </c>
      <c r="T408" s="94">
        <v>1779583.2</v>
      </c>
      <c r="U408" s="94">
        <v>1652002.06862257</v>
      </c>
      <c r="V408" s="94">
        <v>2783632.8337322399</v>
      </c>
      <c r="W408" s="94">
        <v>645901.045849171</v>
      </c>
      <c r="X408" s="94">
        <v>0</v>
      </c>
      <c r="Y408" s="94">
        <v>0</v>
      </c>
      <c r="Z408" s="94">
        <v>0</v>
      </c>
      <c r="AA408" s="94">
        <v>0</v>
      </c>
      <c r="AB408" s="94">
        <v>2051.3890411575799</v>
      </c>
      <c r="AC408" s="94">
        <v>168519.91818091099</v>
      </c>
      <c r="AD408" s="94">
        <v>0</v>
      </c>
      <c r="AE408" s="94">
        <v>0</v>
      </c>
      <c r="AF408" s="94">
        <v>0</v>
      </c>
      <c r="AG408" s="94">
        <v>0</v>
      </c>
      <c r="AH408" s="94">
        <v>0</v>
      </c>
      <c r="AI408" s="94">
        <v>0</v>
      </c>
      <c r="AJ408" s="94">
        <v>3600105.1868034801</v>
      </c>
      <c r="AK408" s="70">
        <v>14184.414717141701</v>
      </c>
      <c r="AL408">
        <v>190.744012474941</v>
      </c>
      <c r="AM408">
        <v>87986.683412978906</v>
      </c>
      <c r="AN408">
        <v>7172.8567701721804</v>
      </c>
      <c r="AO408">
        <v>14762.6759477508</v>
      </c>
      <c r="AP408">
        <v>190.744012474941</v>
      </c>
      <c r="AQ408">
        <v>78964.723731455393</v>
      </c>
      <c r="AR408">
        <v>14184.414717141701</v>
      </c>
      <c r="AS408">
        <v>14184.414717141701</v>
      </c>
      <c r="AT408">
        <v>0</v>
      </c>
    </row>
    <row r="409" spans="1:46" x14ac:dyDescent="0.25">
      <c r="A409" t="s">
        <v>3317</v>
      </c>
      <c r="B409">
        <v>2245</v>
      </c>
      <c r="C409" t="s">
        <v>100</v>
      </c>
      <c r="D409">
        <v>2245</v>
      </c>
      <c r="E409" t="s">
        <v>100</v>
      </c>
      <c r="F409" t="s">
        <v>1871</v>
      </c>
      <c r="G409" t="s">
        <v>1871</v>
      </c>
      <c r="H409" t="s">
        <v>2899</v>
      </c>
      <c r="I409" t="s">
        <v>2895</v>
      </c>
      <c r="J409">
        <v>7.3786127167600002</v>
      </c>
      <c r="K409">
        <v>0</v>
      </c>
      <c r="L409">
        <v>0</v>
      </c>
      <c r="M409">
        <v>1</v>
      </c>
      <c r="N409" s="94">
        <v>7700.6633101014104</v>
      </c>
      <c r="O409" s="94">
        <v>6147.4440900496902</v>
      </c>
      <c r="P409" s="94">
        <v>14177.3127633862</v>
      </c>
      <c r="Q409" s="94">
        <v>8185.10125840005</v>
      </c>
      <c r="R409" s="94">
        <v>11816.0444082623</v>
      </c>
      <c r="S409" s="94">
        <v>4899.1663496908604</v>
      </c>
      <c r="T409" s="94">
        <v>0</v>
      </c>
      <c r="U409" s="94">
        <v>48026.565830199601</v>
      </c>
      <c r="V409" s="94">
        <v>37702.098152266102</v>
      </c>
      <c r="W409" s="94">
        <v>10264.830240003101</v>
      </c>
      <c r="X409" s="94">
        <v>0</v>
      </c>
      <c r="Y409" s="94">
        <v>0</v>
      </c>
      <c r="Z409" s="94">
        <v>0</v>
      </c>
      <c r="AA409" s="94">
        <v>0</v>
      </c>
      <c r="AB409" s="94">
        <v>59.6374379304809</v>
      </c>
      <c r="AC409" s="94">
        <v>4899.1663496908604</v>
      </c>
      <c r="AD409" s="94">
        <v>0</v>
      </c>
      <c r="AE409" s="94">
        <v>0</v>
      </c>
      <c r="AF409" s="94">
        <v>0</v>
      </c>
      <c r="AG409" s="94">
        <v>0</v>
      </c>
      <c r="AH409" s="94">
        <v>0</v>
      </c>
      <c r="AI409" s="94">
        <v>0</v>
      </c>
      <c r="AJ409" s="94">
        <v>52925.732179890503</v>
      </c>
      <c r="AK409" s="70">
        <v>7172.8567701721804</v>
      </c>
      <c r="AL409">
        <v>190.744012474941</v>
      </c>
      <c r="AM409">
        <v>87986.683412978906</v>
      </c>
      <c r="AN409">
        <v>7172.8567701721804</v>
      </c>
      <c r="AO409">
        <v>14762.6759477508</v>
      </c>
      <c r="AP409">
        <v>682.10272323868298</v>
      </c>
      <c r="AQ409">
        <v>37523.222275875101</v>
      </c>
      <c r="AR409">
        <v>7172.8567701721804</v>
      </c>
      <c r="AS409">
        <v>7172.8567701721804</v>
      </c>
      <c r="AT409">
        <v>0</v>
      </c>
    </row>
    <row r="410" spans="1:46" x14ac:dyDescent="0.25">
      <c r="A410" t="s">
        <v>3318</v>
      </c>
      <c r="B410">
        <v>2137</v>
      </c>
      <c r="C410" t="s">
        <v>101</v>
      </c>
      <c r="D410">
        <v>5392</v>
      </c>
      <c r="E410" t="s">
        <v>650</v>
      </c>
      <c r="F410" t="s">
        <v>2906</v>
      </c>
      <c r="G410" t="s">
        <v>2907</v>
      </c>
      <c r="H410" t="s">
        <v>2899</v>
      </c>
      <c r="I410" t="s">
        <v>2895</v>
      </c>
      <c r="J410">
        <v>574.21910112350599</v>
      </c>
      <c r="K410">
        <v>1</v>
      </c>
      <c r="L410">
        <v>1</v>
      </c>
      <c r="M410">
        <v>2</v>
      </c>
      <c r="N410" s="94">
        <v>11199.440799984701</v>
      </c>
      <c r="O410" s="94">
        <v>167940.11953189599</v>
      </c>
      <c r="P410" s="94">
        <v>568534.23890708201</v>
      </c>
      <c r="Q410" s="94">
        <v>287013.245459556</v>
      </c>
      <c r="R410" s="94">
        <v>1236212.1400039899</v>
      </c>
      <c r="S410" s="94">
        <v>302637.00454235799</v>
      </c>
      <c r="T410" s="94">
        <v>0</v>
      </c>
      <c r="U410" s="94">
        <v>2270899.18470251</v>
      </c>
      <c r="V410" s="94">
        <v>1298399.69680271</v>
      </c>
      <c r="W410" s="94">
        <v>972499.48789979401</v>
      </c>
      <c r="X410" s="94">
        <v>0</v>
      </c>
      <c r="Y410" s="94">
        <v>0</v>
      </c>
      <c r="Z410" s="94">
        <v>0</v>
      </c>
      <c r="AA410" s="94">
        <v>0</v>
      </c>
      <c r="AB410" s="94">
        <v>0</v>
      </c>
      <c r="AC410" s="94">
        <v>115659.812672347</v>
      </c>
      <c r="AD410" s="94">
        <v>186977.19187001101</v>
      </c>
      <c r="AE410" s="94">
        <v>0</v>
      </c>
      <c r="AF410" s="94">
        <v>0</v>
      </c>
      <c r="AG410" s="94">
        <v>0</v>
      </c>
      <c r="AH410" s="94">
        <v>0</v>
      </c>
      <c r="AI410" s="94">
        <v>0</v>
      </c>
      <c r="AJ410" s="94">
        <v>2573536.1892448599</v>
      </c>
      <c r="AK410" s="70">
        <v>4481.8017795115702</v>
      </c>
      <c r="AL410">
        <v>190.744012474941</v>
      </c>
      <c r="AM410">
        <v>87986.683412978906</v>
      </c>
      <c r="AN410">
        <v>4481.8017795115702</v>
      </c>
      <c r="AO410">
        <v>15915.0807951151</v>
      </c>
      <c r="AP410">
        <v>190.744012474941</v>
      </c>
      <c r="AQ410">
        <v>53040.848925755003</v>
      </c>
      <c r="AR410">
        <v>4481.8017795115702</v>
      </c>
      <c r="AS410">
        <v>9268.2781228567401</v>
      </c>
      <c r="AT410">
        <v>0</v>
      </c>
    </row>
    <row r="411" spans="1:46" x14ac:dyDescent="0.25">
      <c r="A411" t="s">
        <v>3319</v>
      </c>
      <c r="B411">
        <v>2137</v>
      </c>
      <c r="C411" t="s">
        <v>101</v>
      </c>
      <c r="D411">
        <v>776</v>
      </c>
      <c r="E411" t="s">
        <v>651</v>
      </c>
      <c r="F411" t="s">
        <v>2892</v>
      </c>
      <c r="G411" t="s">
        <v>2893</v>
      </c>
      <c r="H411" t="s">
        <v>2894</v>
      </c>
      <c r="I411" t="s">
        <v>2895</v>
      </c>
      <c r="J411">
        <v>358.69590643270999</v>
      </c>
      <c r="K411">
        <v>5</v>
      </c>
      <c r="L411">
        <v>1</v>
      </c>
      <c r="M411">
        <v>2</v>
      </c>
      <c r="N411" s="94">
        <v>2595235.4046591199</v>
      </c>
      <c r="O411" s="94">
        <v>588559.81422500405</v>
      </c>
      <c r="P411" s="94">
        <v>633304.64879294101</v>
      </c>
      <c r="Q411" s="94">
        <v>179287.79456635701</v>
      </c>
      <c r="R411" s="94">
        <v>1523239.2232444801</v>
      </c>
      <c r="S411" s="94">
        <v>189047.446265729</v>
      </c>
      <c r="T411" s="94">
        <v>4101070.38</v>
      </c>
      <c r="U411" s="94">
        <v>1418556.50548791</v>
      </c>
      <c r="V411" s="94">
        <v>4217567.5376267601</v>
      </c>
      <c r="W411" s="94">
        <v>1302059.34786115</v>
      </c>
      <c r="X411" s="94">
        <v>0</v>
      </c>
      <c r="Y411" s="94">
        <v>0</v>
      </c>
      <c r="Z411" s="94">
        <v>0</v>
      </c>
      <c r="AA411" s="94">
        <v>0</v>
      </c>
      <c r="AB411" s="94">
        <v>0</v>
      </c>
      <c r="AC411" s="94">
        <v>72248.905101158904</v>
      </c>
      <c r="AD411" s="94">
        <v>116798.541164571</v>
      </c>
      <c r="AE411" s="94">
        <v>0</v>
      </c>
      <c r="AF411" s="94">
        <v>0</v>
      </c>
      <c r="AG411" s="94">
        <v>0</v>
      </c>
      <c r="AH411" s="94">
        <v>0</v>
      </c>
      <c r="AI411" s="94">
        <v>0</v>
      </c>
      <c r="AJ411" s="94">
        <v>5708674.3317536302</v>
      </c>
      <c r="AK411" s="70">
        <v>15915.0807951151</v>
      </c>
      <c r="AL411">
        <v>190.744012474941</v>
      </c>
      <c r="AM411">
        <v>87986.683412978906</v>
      </c>
      <c r="AN411">
        <v>4481.8017795115702</v>
      </c>
      <c r="AO411">
        <v>15915.0807951151</v>
      </c>
      <c r="AP411">
        <v>190.744012474941</v>
      </c>
      <c r="AQ411">
        <v>87986.683412978906</v>
      </c>
      <c r="AR411">
        <v>15915.0807951151</v>
      </c>
      <c r="AS411">
        <v>15915.0807951151</v>
      </c>
      <c r="AT411">
        <v>0</v>
      </c>
    </row>
    <row r="412" spans="1:46" x14ac:dyDescent="0.25">
      <c r="A412" t="s">
        <v>3320</v>
      </c>
      <c r="B412">
        <v>2137</v>
      </c>
      <c r="C412" t="s">
        <v>101</v>
      </c>
      <c r="D412">
        <v>808</v>
      </c>
      <c r="E412" t="s">
        <v>652</v>
      </c>
      <c r="F412" t="s">
        <v>2892</v>
      </c>
      <c r="G412" t="s">
        <v>2903</v>
      </c>
      <c r="H412" t="s">
        <v>2904</v>
      </c>
      <c r="I412" t="s">
        <v>2895</v>
      </c>
      <c r="J412">
        <v>329.72833240326497</v>
      </c>
      <c r="K412">
        <v>2</v>
      </c>
      <c r="L412">
        <v>1</v>
      </c>
      <c r="M412">
        <v>2</v>
      </c>
      <c r="N412" s="94">
        <v>1900466.86758012</v>
      </c>
      <c r="O412" s="94">
        <v>579625.86567533901</v>
      </c>
      <c r="P412" s="94">
        <v>556195.72844376601</v>
      </c>
      <c r="Q412" s="94">
        <v>182051.725845571</v>
      </c>
      <c r="R412" s="94">
        <v>1754246.36205511</v>
      </c>
      <c r="S412" s="94">
        <v>173780.34732043601</v>
      </c>
      <c r="T412" s="94">
        <v>3668589.87</v>
      </c>
      <c r="U412" s="94">
        <v>1303996.6795999</v>
      </c>
      <c r="V412" s="94">
        <v>3372324.4069288201</v>
      </c>
      <c r="W412" s="94">
        <v>1600262.1426710801</v>
      </c>
      <c r="X412" s="94">
        <v>0</v>
      </c>
      <c r="Y412" s="94">
        <v>0</v>
      </c>
      <c r="Z412" s="94">
        <v>0</v>
      </c>
      <c r="AA412" s="94">
        <v>0</v>
      </c>
      <c r="AB412" s="94">
        <v>0</v>
      </c>
      <c r="AC412" s="94">
        <v>66414.226005213393</v>
      </c>
      <c r="AD412" s="94">
        <v>107366.121315222</v>
      </c>
      <c r="AE412" s="94">
        <v>0</v>
      </c>
      <c r="AF412" s="94">
        <v>0</v>
      </c>
      <c r="AG412" s="94">
        <v>0</v>
      </c>
      <c r="AH412" s="94">
        <v>0</v>
      </c>
      <c r="AI412" s="94">
        <v>0</v>
      </c>
      <c r="AJ412" s="94">
        <v>5146366.8969203401</v>
      </c>
      <c r="AK412" s="70">
        <v>15607.9001746996</v>
      </c>
      <c r="AL412">
        <v>190.744012474941</v>
      </c>
      <c r="AM412">
        <v>87986.683412978906</v>
      </c>
      <c r="AN412">
        <v>4481.8017795115702</v>
      </c>
      <c r="AO412">
        <v>15915.0807951151</v>
      </c>
      <c r="AP412">
        <v>190.744012474941</v>
      </c>
      <c r="AQ412">
        <v>78964.723731455393</v>
      </c>
      <c r="AR412">
        <v>15607.9001746996</v>
      </c>
      <c r="AS412">
        <v>15607.9001746996</v>
      </c>
      <c r="AT412">
        <v>0</v>
      </c>
    </row>
    <row r="413" spans="1:46" x14ac:dyDescent="0.25">
      <c r="A413" t="s">
        <v>3321</v>
      </c>
      <c r="B413">
        <v>2137</v>
      </c>
      <c r="C413" t="s">
        <v>101</v>
      </c>
      <c r="D413">
        <v>786</v>
      </c>
      <c r="E413" t="s">
        <v>653</v>
      </c>
      <c r="F413" t="s">
        <v>2892</v>
      </c>
      <c r="G413" t="s">
        <v>2911</v>
      </c>
      <c r="H413" t="s">
        <v>2894</v>
      </c>
      <c r="I413" t="s">
        <v>2895</v>
      </c>
      <c r="J413">
        <v>213.399999999979</v>
      </c>
      <c r="K413">
        <v>3</v>
      </c>
      <c r="L413">
        <v>1</v>
      </c>
      <c r="M413">
        <v>2</v>
      </c>
      <c r="N413" s="94">
        <v>1208296.7758269201</v>
      </c>
      <c r="O413" s="94">
        <v>479155.48099297902</v>
      </c>
      <c r="P413" s="94">
        <v>333488.04539506102</v>
      </c>
      <c r="Q413" s="94">
        <v>108069.179639187</v>
      </c>
      <c r="R413" s="94">
        <v>771555.30025244004</v>
      </c>
      <c r="S413" s="94">
        <v>112470.547641086</v>
      </c>
      <c r="T413" s="94">
        <v>2056618.83</v>
      </c>
      <c r="U413" s="94">
        <v>843945.95210658899</v>
      </c>
      <c r="V413" s="94">
        <v>2227014.3720588102</v>
      </c>
      <c r="W413" s="94">
        <v>673550.41004777804</v>
      </c>
      <c r="X413" s="94">
        <v>0</v>
      </c>
      <c r="Y413" s="94">
        <v>0</v>
      </c>
      <c r="Z413" s="94">
        <v>0</v>
      </c>
      <c r="AA413" s="94">
        <v>0</v>
      </c>
      <c r="AB413" s="94">
        <v>0</v>
      </c>
      <c r="AC413" s="94">
        <v>42983.251473147597</v>
      </c>
      <c r="AD413" s="94">
        <v>69487.296167938606</v>
      </c>
      <c r="AE413" s="94">
        <v>0</v>
      </c>
      <c r="AF413" s="94">
        <v>0</v>
      </c>
      <c r="AG413" s="94">
        <v>0</v>
      </c>
      <c r="AH413" s="94">
        <v>0</v>
      </c>
      <c r="AI413" s="94">
        <v>0</v>
      </c>
      <c r="AJ413" s="94">
        <v>3013035.3297476801</v>
      </c>
      <c r="AK413" s="70">
        <v>14119.190861049499</v>
      </c>
      <c r="AL413">
        <v>190.744012474941</v>
      </c>
      <c r="AM413">
        <v>87986.683412978906</v>
      </c>
      <c r="AN413">
        <v>4481.8017795115702</v>
      </c>
      <c r="AO413">
        <v>15915.0807951151</v>
      </c>
      <c r="AP413">
        <v>4583.8562208211697</v>
      </c>
      <c r="AQ413">
        <v>22363.4717498301</v>
      </c>
      <c r="AR413">
        <v>14119.190861049499</v>
      </c>
      <c r="AS413">
        <v>14119.190861049499</v>
      </c>
      <c r="AT413">
        <v>0</v>
      </c>
    </row>
    <row r="414" spans="1:46" x14ac:dyDescent="0.25">
      <c r="A414" t="s">
        <v>3322</v>
      </c>
      <c r="B414">
        <v>2137</v>
      </c>
      <c r="C414" t="s">
        <v>101</v>
      </c>
      <c r="D414">
        <v>2137</v>
      </c>
      <c r="E414" t="s">
        <v>101</v>
      </c>
      <c r="F414" t="s">
        <v>1871</v>
      </c>
      <c r="G414" t="s">
        <v>1871</v>
      </c>
      <c r="H414" t="s">
        <v>2899</v>
      </c>
      <c r="I414" t="s">
        <v>2895</v>
      </c>
      <c r="J414">
        <v>2.1065088757389998</v>
      </c>
      <c r="K414">
        <v>0</v>
      </c>
      <c r="L414">
        <v>0</v>
      </c>
      <c r="M414">
        <v>2</v>
      </c>
      <c r="N414" s="94">
        <v>41.084877535982699</v>
      </c>
      <c r="O414" s="94">
        <v>616.08426416751502</v>
      </c>
      <c r="P414" s="94">
        <v>2085.65409627796</v>
      </c>
      <c r="Q414" s="94">
        <v>1052.90114493278</v>
      </c>
      <c r="R414" s="94">
        <v>4535.0143179138104</v>
      </c>
      <c r="S414" s="94">
        <v>1110.2165270159201</v>
      </c>
      <c r="T414" s="94">
        <v>0</v>
      </c>
      <c r="U414" s="94">
        <v>8330.7387008280493</v>
      </c>
      <c r="V414" s="94">
        <v>4763.14786502279</v>
      </c>
      <c r="W414" s="94">
        <v>3567.5908358052502</v>
      </c>
      <c r="X414" s="94">
        <v>0</v>
      </c>
      <c r="Y414" s="94">
        <v>0</v>
      </c>
      <c r="Z414" s="94">
        <v>0</v>
      </c>
      <c r="AA414" s="94">
        <v>0</v>
      </c>
      <c r="AB414" s="94">
        <v>0</v>
      </c>
      <c r="AC414" s="94">
        <v>424.29522369407601</v>
      </c>
      <c r="AD414" s="94">
        <v>685.92130332184399</v>
      </c>
      <c r="AE414" s="94">
        <v>0</v>
      </c>
      <c r="AF414" s="94">
        <v>0</v>
      </c>
      <c r="AG414" s="94">
        <v>0</v>
      </c>
      <c r="AH414" s="94">
        <v>0</v>
      </c>
      <c r="AI414" s="94">
        <v>0</v>
      </c>
      <c r="AJ414" s="94">
        <v>9440.9552278439805</v>
      </c>
      <c r="AK414" s="70">
        <v>4481.8017795115702</v>
      </c>
      <c r="AL414">
        <v>190.744012474941</v>
      </c>
      <c r="AM414">
        <v>87986.683412978906</v>
      </c>
      <c r="AN414">
        <v>4481.8017795115702</v>
      </c>
      <c r="AO414">
        <v>15915.0807951151</v>
      </c>
      <c r="AP414">
        <v>682.10272323868298</v>
      </c>
      <c r="AQ414">
        <v>37523.222275875101</v>
      </c>
      <c r="AR414">
        <v>4481.8017795115702</v>
      </c>
      <c r="AS414">
        <v>4481.8017795115702</v>
      </c>
      <c r="AT414">
        <v>0</v>
      </c>
    </row>
    <row r="415" spans="1:46" x14ac:dyDescent="0.25">
      <c r="A415" t="s">
        <v>3323</v>
      </c>
      <c r="B415">
        <v>2137</v>
      </c>
      <c r="C415" t="s">
        <v>101</v>
      </c>
      <c r="D415">
        <v>4024</v>
      </c>
      <c r="E415" t="s">
        <v>654</v>
      </c>
      <c r="F415" t="s">
        <v>2945</v>
      </c>
      <c r="G415" t="s">
        <v>2907</v>
      </c>
      <c r="H415" t="s">
        <v>2942</v>
      </c>
      <c r="I415" t="s">
        <v>2895</v>
      </c>
      <c r="J415">
        <v>16.487897221036999</v>
      </c>
      <c r="K415">
        <v>2</v>
      </c>
      <c r="L415">
        <v>1</v>
      </c>
      <c r="M415">
        <v>2</v>
      </c>
      <c r="N415" s="94">
        <v>51215.896256313899</v>
      </c>
      <c r="O415" s="94">
        <v>6749.5753106154598</v>
      </c>
      <c r="P415" s="94">
        <v>25474.114364873301</v>
      </c>
      <c r="Q415" s="94">
        <v>8241.1833443965807</v>
      </c>
      <c r="R415" s="94">
        <v>52443.850126073499</v>
      </c>
      <c r="S415" s="94">
        <v>8689.7977033746592</v>
      </c>
      <c r="T415" s="94">
        <v>78918.929999999993</v>
      </c>
      <c r="U415" s="94">
        <v>65205.689402272699</v>
      </c>
      <c r="V415" s="94">
        <v>99252.908717875194</v>
      </c>
      <c r="W415" s="94">
        <v>44871.7106843976</v>
      </c>
      <c r="X415" s="94">
        <v>0</v>
      </c>
      <c r="Y415" s="94">
        <v>0</v>
      </c>
      <c r="Z415" s="94">
        <v>0</v>
      </c>
      <c r="AA415" s="94">
        <v>0</v>
      </c>
      <c r="AB415" s="94">
        <v>0</v>
      </c>
      <c r="AC415" s="94">
        <v>3321.00952443914</v>
      </c>
      <c r="AD415" s="94">
        <v>5368.7881789355197</v>
      </c>
      <c r="AE415" s="94">
        <v>0</v>
      </c>
      <c r="AF415" s="94">
        <v>0</v>
      </c>
      <c r="AG415" s="94">
        <v>0</v>
      </c>
      <c r="AH415" s="94">
        <v>0</v>
      </c>
      <c r="AI415" s="94">
        <v>0</v>
      </c>
      <c r="AJ415" s="94">
        <v>152814.41710564701</v>
      </c>
      <c r="AK415" s="70">
        <v>9268.2781228567401</v>
      </c>
      <c r="AL415">
        <v>190.744012474941</v>
      </c>
      <c r="AM415">
        <v>87986.683412978906</v>
      </c>
      <c r="AN415">
        <v>4481.8017795115702</v>
      </c>
      <c r="AO415">
        <v>15915.0807951151</v>
      </c>
      <c r="AP415">
        <v>190.744012474941</v>
      </c>
      <c r="AQ415">
        <v>53040.848925755003</v>
      </c>
      <c r="AR415">
        <v>4481.8017795115702</v>
      </c>
      <c r="AS415">
        <v>9268.2781228567401</v>
      </c>
      <c r="AT415">
        <v>0</v>
      </c>
    </row>
    <row r="416" spans="1:46" x14ac:dyDescent="0.25">
      <c r="A416" t="s">
        <v>3324</v>
      </c>
      <c r="B416">
        <v>1931</v>
      </c>
      <c r="C416" t="s">
        <v>102</v>
      </c>
      <c r="D416">
        <v>4719</v>
      </c>
      <c r="E416" t="s">
        <v>655</v>
      </c>
      <c r="F416" t="s">
        <v>2892</v>
      </c>
      <c r="G416" t="s">
        <v>2893</v>
      </c>
      <c r="H416" t="s">
        <v>2894</v>
      </c>
      <c r="I416" t="s">
        <v>2895</v>
      </c>
      <c r="J416">
        <v>122.4875</v>
      </c>
      <c r="K416">
        <v>1</v>
      </c>
      <c r="L416">
        <v>1</v>
      </c>
      <c r="M416">
        <v>1</v>
      </c>
      <c r="N416" s="94">
        <v>219704.728111042</v>
      </c>
      <c r="O416" s="94">
        <v>118902.061503538</v>
      </c>
      <c r="P416" s="94">
        <v>189006.04460136601</v>
      </c>
      <c r="Q416" s="94">
        <v>119995.109712563</v>
      </c>
      <c r="R416" s="94">
        <v>58662.774221849599</v>
      </c>
      <c r="S416" s="94">
        <v>54904.3418879112</v>
      </c>
      <c r="T416" s="94">
        <v>0</v>
      </c>
      <c r="U416" s="94">
        <v>706270.71815035795</v>
      </c>
      <c r="V416" s="94">
        <v>533569.92509401799</v>
      </c>
      <c r="W416" s="94">
        <v>172424.33147142801</v>
      </c>
      <c r="X416" s="94">
        <v>0</v>
      </c>
      <c r="Y416" s="94">
        <v>0</v>
      </c>
      <c r="Z416" s="94">
        <v>0</v>
      </c>
      <c r="AA416" s="94">
        <v>0</v>
      </c>
      <c r="AB416" s="94">
        <v>276.46158491231603</v>
      </c>
      <c r="AC416" s="94">
        <v>49449.158319525297</v>
      </c>
      <c r="AD416" s="94">
        <v>5455.1835683859799</v>
      </c>
      <c r="AE416" s="94">
        <v>0</v>
      </c>
      <c r="AF416" s="94">
        <v>0</v>
      </c>
      <c r="AG416" s="94">
        <v>0</v>
      </c>
      <c r="AH416" s="94">
        <v>0</v>
      </c>
      <c r="AI416" s="94">
        <v>0</v>
      </c>
      <c r="AJ416" s="94">
        <v>761175.06003826903</v>
      </c>
      <c r="AK416" s="70">
        <v>6214.3080725646996</v>
      </c>
      <c r="AL416">
        <v>190.744012474941</v>
      </c>
      <c r="AM416">
        <v>87986.683412978906</v>
      </c>
      <c r="AN416">
        <v>6214.3080725646996</v>
      </c>
      <c r="AO416">
        <v>14574.830902822599</v>
      </c>
      <c r="AP416">
        <v>190.744012474941</v>
      </c>
      <c r="AQ416">
        <v>87986.683412978906</v>
      </c>
      <c r="AR416">
        <v>6214.3080725646996</v>
      </c>
      <c r="AS416">
        <v>13582.0934448063</v>
      </c>
      <c r="AT416">
        <v>0</v>
      </c>
    </row>
    <row r="417" spans="1:46" x14ac:dyDescent="0.25">
      <c r="A417" t="s">
        <v>3325</v>
      </c>
      <c r="B417">
        <v>1931</v>
      </c>
      <c r="C417" t="s">
        <v>102</v>
      </c>
      <c r="D417">
        <v>138</v>
      </c>
      <c r="E417" t="s">
        <v>656</v>
      </c>
      <c r="F417" t="s">
        <v>2892</v>
      </c>
      <c r="G417" t="s">
        <v>2903</v>
      </c>
      <c r="H417" t="s">
        <v>2894</v>
      </c>
      <c r="I417" t="s">
        <v>2895</v>
      </c>
      <c r="J417">
        <v>597.94009794550198</v>
      </c>
      <c r="K417">
        <v>1</v>
      </c>
      <c r="L417">
        <v>1</v>
      </c>
      <c r="M417">
        <v>1</v>
      </c>
      <c r="N417" s="94">
        <v>4231538.2207597196</v>
      </c>
      <c r="O417" s="94">
        <v>1870649.9315693299</v>
      </c>
      <c r="P417" s="94">
        <v>1445671.1846431899</v>
      </c>
      <c r="Q417" s="94">
        <v>590724.88137778302</v>
      </c>
      <c r="R417" s="94">
        <v>308268.26977216202</v>
      </c>
      <c r="S417" s="94">
        <v>268023.32945068699</v>
      </c>
      <c r="T417" s="94">
        <v>4999091.84</v>
      </c>
      <c r="U417" s="94">
        <v>3447760.6481221798</v>
      </c>
      <c r="V417" s="94">
        <v>6708411.9007102102</v>
      </c>
      <c r="W417" s="94">
        <v>1727791.00098756</v>
      </c>
      <c r="X417" s="94">
        <v>0</v>
      </c>
      <c r="Y417" s="94">
        <v>0</v>
      </c>
      <c r="Z417" s="94">
        <v>0</v>
      </c>
      <c r="AA417" s="94">
        <v>0</v>
      </c>
      <c r="AB417" s="94">
        <v>10649.5864244159</v>
      </c>
      <c r="AC417" s="94">
        <v>241393.07740707899</v>
      </c>
      <c r="AD417" s="94">
        <v>26630.252043607801</v>
      </c>
      <c r="AE417" s="94">
        <v>0</v>
      </c>
      <c r="AF417" s="94">
        <v>0</v>
      </c>
      <c r="AG417" s="94">
        <v>0</v>
      </c>
      <c r="AH417" s="94">
        <v>0</v>
      </c>
      <c r="AI417" s="94">
        <v>0</v>
      </c>
      <c r="AJ417" s="94">
        <v>8714875.8175728694</v>
      </c>
      <c r="AK417" s="70">
        <v>14574.830902822599</v>
      </c>
      <c r="AL417">
        <v>190.744012474941</v>
      </c>
      <c r="AM417">
        <v>87986.683412978906</v>
      </c>
      <c r="AN417">
        <v>6214.3080725646996</v>
      </c>
      <c r="AO417">
        <v>14574.830902822599</v>
      </c>
      <c r="AP417">
        <v>190.744012474941</v>
      </c>
      <c r="AQ417">
        <v>78964.723731455393</v>
      </c>
      <c r="AR417">
        <v>14574.830902822599</v>
      </c>
      <c r="AS417">
        <v>14574.830902822599</v>
      </c>
      <c r="AT417">
        <v>0</v>
      </c>
    </row>
    <row r="418" spans="1:46" x14ac:dyDescent="0.25">
      <c r="A418" t="s">
        <v>3326</v>
      </c>
      <c r="B418">
        <v>1931</v>
      </c>
      <c r="C418" t="s">
        <v>102</v>
      </c>
      <c r="D418">
        <v>1931</v>
      </c>
      <c r="E418" t="s">
        <v>102</v>
      </c>
      <c r="F418" t="s">
        <v>1871</v>
      </c>
      <c r="G418" t="s">
        <v>1871</v>
      </c>
      <c r="H418" t="s">
        <v>2899</v>
      </c>
      <c r="I418" t="s">
        <v>2895</v>
      </c>
      <c r="J418">
        <v>20.554304845322999</v>
      </c>
      <c r="K418">
        <v>1</v>
      </c>
      <c r="L418">
        <v>5</v>
      </c>
      <c r="M418">
        <v>1</v>
      </c>
      <c r="N418" s="94">
        <v>36868.071905730503</v>
      </c>
      <c r="O418" s="94">
        <v>19952.641852279401</v>
      </c>
      <c r="P418" s="94">
        <v>31716.606660640398</v>
      </c>
      <c r="Q418" s="94">
        <v>20136.063394060599</v>
      </c>
      <c r="R418" s="94">
        <v>9844.0456734626205</v>
      </c>
      <c r="S418" s="94">
        <v>9213.3530400731906</v>
      </c>
      <c r="T418" s="94">
        <v>0</v>
      </c>
      <c r="U418" s="94">
        <v>118517.429486173</v>
      </c>
      <c r="V418" s="94">
        <v>89536.964152902103</v>
      </c>
      <c r="W418" s="94">
        <v>28934.0730426759</v>
      </c>
      <c r="X418" s="94">
        <v>0</v>
      </c>
      <c r="Y418" s="94">
        <v>0</v>
      </c>
      <c r="Z418" s="94">
        <v>0</v>
      </c>
      <c r="AA418" s="94">
        <v>0</v>
      </c>
      <c r="AB418" s="94">
        <v>46.392290595439398</v>
      </c>
      <c r="AC418" s="94">
        <v>8297.93304985539</v>
      </c>
      <c r="AD418" s="94">
        <v>915.41999021779702</v>
      </c>
      <c r="AE418" s="94">
        <v>0</v>
      </c>
      <c r="AF418" s="94">
        <v>0</v>
      </c>
      <c r="AG418" s="94">
        <v>0</v>
      </c>
      <c r="AH418" s="94">
        <v>0</v>
      </c>
      <c r="AI418" s="94">
        <v>0</v>
      </c>
      <c r="AJ418" s="94">
        <v>127730.782526247</v>
      </c>
      <c r="AK418" s="70">
        <v>6214.3080725647096</v>
      </c>
      <c r="AL418">
        <v>190.744012474941</v>
      </c>
      <c r="AM418">
        <v>87986.683412978906</v>
      </c>
      <c r="AN418">
        <v>6214.3080725646996</v>
      </c>
      <c r="AO418">
        <v>14574.830902822599</v>
      </c>
      <c r="AP418">
        <v>682.10272323868298</v>
      </c>
      <c r="AQ418">
        <v>37523.222275875101</v>
      </c>
      <c r="AR418">
        <v>6214.3080725647096</v>
      </c>
      <c r="AS418">
        <v>6214.3080725647096</v>
      </c>
      <c r="AT418">
        <v>0</v>
      </c>
    </row>
    <row r="419" spans="1:46" x14ac:dyDescent="0.25">
      <c r="A419" t="s">
        <v>3327</v>
      </c>
      <c r="B419">
        <v>1931</v>
      </c>
      <c r="C419" t="s">
        <v>102</v>
      </c>
      <c r="D419">
        <v>136</v>
      </c>
      <c r="E419" t="s">
        <v>657</v>
      </c>
      <c r="F419" t="s">
        <v>2892</v>
      </c>
      <c r="G419" t="s">
        <v>2893</v>
      </c>
      <c r="H419" t="s">
        <v>2894</v>
      </c>
      <c r="I419" t="s">
        <v>2895</v>
      </c>
      <c r="J419">
        <v>607.92300857119994</v>
      </c>
      <c r="K419">
        <v>1</v>
      </c>
      <c r="L419">
        <v>1</v>
      </c>
      <c r="M419">
        <v>1</v>
      </c>
      <c r="N419" s="94">
        <v>4547016.2978453496</v>
      </c>
      <c r="O419" s="94">
        <v>1351812.1137069</v>
      </c>
      <c r="P419" s="94">
        <v>1182596.1040663701</v>
      </c>
      <c r="Q419" s="94">
        <v>600213.35854509706</v>
      </c>
      <c r="R419" s="94">
        <v>302731.12177940499</v>
      </c>
      <c r="S419" s="94">
        <v>272498.113718712</v>
      </c>
      <c r="T419" s="94">
        <v>4479046.25</v>
      </c>
      <c r="U419" s="94">
        <v>3505322.7459431202</v>
      </c>
      <c r="V419" s="94">
        <v>6606805.6809869502</v>
      </c>
      <c r="W419" s="94">
        <v>1376191.19650771</v>
      </c>
      <c r="X419" s="94">
        <v>0</v>
      </c>
      <c r="Y419" s="94">
        <v>0</v>
      </c>
      <c r="Z419" s="94">
        <v>0</v>
      </c>
      <c r="AA419" s="94">
        <v>0</v>
      </c>
      <c r="AB419" s="94">
        <v>1372.1184484478599</v>
      </c>
      <c r="AC419" s="94">
        <v>245423.25622548701</v>
      </c>
      <c r="AD419" s="94">
        <v>27074.857493224899</v>
      </c>
      <c r="AE419" s="94">
        <v>0</v>
      </c>
      <c r="AF419" s="94">
        <v>0</v>
      </c>
      <c r="AG419" s="94">
        <v>0</v>
      </c>
      <c r="AH419" s="94">
        <v>0</v>
      </c>
      <c r="AI419" s="94">
        <v>0</v>
      </c>
      <c r="AJ419" s="94">
        <v>8256867.1096618297</v>
      </c>
      <c r="AK419" s="70">
        <v>13582.0934448063</v>
      </c>
      <c r="AL419">
        <v>190.744012474941</v>
      </c>
      <c r="AM419">
        <v>87986.683412978906</v>
      </c>
      <c r="AN419">
        <v>6214.3080725646996</v>
      </c>
      <c r="AO419">
        <v>14574.830902822599</v>
      </c>
      <c r="AP419">
        <v>190.744012474941</v>
      </c>
      <c r="AQ419">
        <v>87986.683412978906</v>
      </c>
      <c r="AR419">
        <v>6214.3080725646996</v>
      </c>
      <c r="AS419">
        <v>13582.0934448063</v>
      </c>
      <c r="AT419">
        <v>0</v>
      </c>
    </row>
    <row r="420" spans="1:46" x14ac:dyDescent="0.25">
      <c r="A420" t="s">
        <v>3328</v>
      </c>
      <c r="B420">
        <v>1931</v>
      </c>
      <c r="C420" t="s">
        <v>102</v>
      </c>
      <c r="D420">
        <v>137</v>
      </c>
      <c r="E420" t="s">
        <v>658</v>
      </c>
      <c r="F420" t="s">
        <v>2892</v>
      </c>
      <c r="G420" t="s">
        <v>2911</v>
      </c>
      <c r="H420" t="s">
        <v>2894</v>
      </c>
      <c r="I420" t="s">
        <v>2895</v>
      </c>
      <c r="J420">
        <v>446.85185185142001</v>
      </c>
      <c r="K420">
        <v>1</v>
      </c>
      <c r="L420">
        <v>1</v>
      </c>
      <c r="M420">
        <v>1</v>
      </c>
      <c r="N420" s="94">
        <v>3304778.8513781498</v>
      </c>
      <c r="O420" s="94">
        <v>1209187.15136795</v>
      </c>
      <c r="P420" s="94">
        <v>1005424.07002843</v>
      </c>
      <c r="Q420" s="94">
        <v>439310.30697049201</v>
      </c>
      <c r="R420" s="94">
        <v>214310.15855312001</v>
      </c>
      <c r="S420" s="94">
        <v>200298.861902615</v>
      </c>
      <c r="T420" s="94">
        <v>3596434.33</v>
      </c>
      <c r="U420" s="94">
        <v>2576576.20829815</v>
      </c>
      <c r="V420" s="94">
        <v>5213143.1290558996</v>
      </c>
      <c r="W420" s="94">
        <v>958858.83799061796</v>
      </c>
      <c r="X420" s="94">
        <v>0</v>
      </c>
      <c r="Y420" s="94">
        <v>0</v>
      </c>
      <c r="Z420" s="94">
        <v>0</v>
      </c>
      <c r="AA420" s="94">
        <v>0</v>
      </c>
      <c r="AB420" s="94">
        <v>1008.57125162851</v>
      </c>
      <c r="AC420" s="94">
        <v>180397.574998052</v>
      </c>
      <c r="AD420" s="94">
        <v>19901.2869045634</v>
      </c>
      <c r="AE420" s="94">
        <v>0</v>
      </c>
      <c r="AF420" s="94">
        <v>0</v>
      </c>
      <c r="AG420" s="94">
        <v>0</v>
      </c>
      <c r="AH420" s="94">
        <v>0</v>
      </c>
      <c r="AI420" s="94">
        <v>0</v>
      </c>
      <c r="AJ420" s="94">
        <v>6373309.40020076</v>
      </c>
      <c r="AK420" s="70">
        <v>14262.6899134345</v>
      </c>
      <c r="AL420">
        <v>190.744012474941</v>
      </c>
      <c r="AM420">
        <v>87986.683412978906</v>
      </c>
      <c r="AN420">
        <v>6214.3080725646996</v>
      </c>
      <c r="AO420">
        <v>14574.830902822599</v>
      </c>
      <c r="AP420">
        <v>4583.8562208211697</v>
      </c>
      <c r="AQ420">
        <v>22363.4717498301</v>
      </c>
      <c r="AR420">
        <v>14262.6899134345</v>
      </c>
      <c r="AS420">
        <v>14262.6899134345</v>
      </c>
      <c r="AT420">
        <v>0</v>
      </c>
    </row>
    <row r="421" spans="1:46" x14ac:dyDescent="0.25">
      <c r="A421" t="s">
        <v>3329</v>
      </c>
      <c r="B421">
        <v>2000</v>
      </c>
      <c r="C421" t="s">
        <v>103</v>
      </c>
      <c r="D421">
        <v>307</v>
      </c>
      <c r="E421" t="s">
        <v>659</v>
      </c>
      <c r="F421" t="s">
        <v>2906</v>
      </c>
      <c r="G421" t="s">
        <v>2903</v>
      </c>
      <c r="H421" t="s">
        <v>2904</v>
      </c>
      <c r="I421" t="s">
        <v>2895</v>
      </c>
      <c r="J421">
        <v>92.2157534246235</v>
      </c>
      <c r="K421">
        <v>1</v>
      </c>
      <c r="L421">
        <v>1</v>
      </c>
      <c r="M421">
        <v>3</v>
      </c>
      <c r="N421" s="94">
        <v>341079.92</v>
      </c>
      <c r="O421" s="94">
        <v>58859.443667662301</v>
      </c>
      <c r="P421" s="94">
        <v>199113.03640203201</v>
      </c>
      <c r="Q421" s="94">
        <v>104579.520156101</v>
      </c>
      <c r="R421" s="94">
        <v>1720249.19894474</v>
      </c>
      <c r="S421" s="94">
        <v>70044.754952209798</v>
      </c>
      <c r="T421" s="94">
        <v>1751015.51</v>
      </c>
      <c r="U421" s="94">
        <v>672865.60917054</v>
      </c>
      <c r="V421" s="94">
        <v>748360.01134960796</v>
      </c>
      <c r="W421" s="94">
        <v>546606.61782093102</v>
      </c>
      <c r="X421" s="94">
        <v>0</v>
      </c>
      <c r="Y421" s="94">
        <v>0</v>
      </c>
      <c r="Z421" s="94">
        <v>0</v>
      </c>
      <c r="AA421" s="94">
        <v>0</v>
      </c>
      <c r="AB421" s="94">
        <v>1128914.49</v>
      </c>
      <c r="AC421" s="94">
        <v>67266.519181878801</v>
      </c>
      <c r="AD421" s="94">
        <v>2778.2357703309599</v>
      </c>
      <c r="AE421" s="94">
        <v>0</v>
      </c>
      <c r="AF421" s="94">
        <v>0</v>
      </c>
      <c r="AG421" s="94">
        <v>0</v>
      </c>
      <c r="AH421" s="94">
        <v>0</v>
      </c>
      <c r="AI421" s="94">
        <v>0</v>
      </c>
      <c r="AJ421" s="94">
        <v>2493925.87412275</v>
      </c>
      <c r="AK421" s="70">
        <v>27044.466715345599</v>
      </c>
      <c r="AL421">
        <v>190.744012474941</v>
      </c>
      <c r="AM421">
        <v>87986.683412978906</v>
      </c>
      <c r="AN421">
        <v>8056.2196428834604</v>
      </c>
      <c r="AO421">
        <v>27044.466715345599</v>
      </c>
      <c r="AP421">
        <v>190.744012474941</v>
      </c>
      <c r="AQ421">
        <v>78964.723731455393</v>
      </c>
      <c r="AR421">
        <v>27044.466715345599</v>
      </c>
      <c r="AS421">
        <v>27044.466715345599</v>
      </c>
      <c r="AT421">
        <v>0</v>
      </c>
    </row>
    <row r="422" spans="1:46" x14ac:dyDescent="0.25">
      <c r="A422" t="s">
        <v>3330</v>
      </c>
      <c r="B422">
        <v>2000</v>
      </c>
      <c r="C422" t="s">
        <v>103</v>
      </c>
      <c r="D422">
        <v>306</v>
      </c>
      <c r="E422" t="s">
        <v>660</v>
      </c>
      <c r="F422" t="s">
        <v>2892</v>
      </c>
      <c r="G422" t="s">
        <v>2893</v>
      </c>
      <c r="H422" t="s">
        <v>2894</v>
      </c>
      <c r="I422" t="s">
        <v>2895</v>
      </c>
      <c r="J422">
        <v>197.68963693054599</v>
      </c>
      <c r="K422">
        <v>1</v>
      </c>
      <c r="L422">
        <v>1</v>
      </c>
      <c r="M422">
        <v>3</v>
      </c>
      <c r="N422" s="94">
        <v>961949.8</v>
      </c>
      <c r="O422" s="94">
        <v>259679.50888735801</v>
      </c>
      <c r="P422" s="94">
        <v>614813.825060462</v>
      </c>
      <c r="Q422" s="94">
        <v>224194.74549898101</v>
      </c>
      <c r="R422" s="94">
        <v>996468.93645831</v>
      </c>
      <c r="S422" s="94">
        <v>150160.05032925299</v>
      </c>
      <c r="T422" s="94">
        <v>1614635.73</v>
      </c>
      <c r="U422" s="94">
        <v>1442471.08590511</v>
      </c>
      <c r="V422" s="94">
        <v>2156524.7509029899</v>
      </c>
      <c r="W422" s="94">
        <v>900582.06500211696</v>
      </c>
      <c r="X422" s="94">
        <v>0</v>
      </c>
      <c r="Y422" s="94">
        <v>0</v>
      </c>
      <c r="Z422" s="94">
        <v>0</v>
      </c>
      <c r="AA422" s="94">
        <v>0</v>
      </c>
      <c r="AB422" s="94">
        <v>0</v>
      </c>
      <c r="AC422" s="94">
        <v>144204.143660951</v>
      </c>
      <c r="AD422" s="94">
        <v>5955.90666830174</v>
      </c>
      <c r="AE422" s="94">
        <v>0</v>
      </c>
      <c r="AF422" s="94">
        <v>0</v>
      </c>
      <c r="AG422" s="94">
        <v>0</v>
      </c>
      <c r="AH422" s="94">
        <v>0</v>
      </c>
      <c r="AI422" s="94">
        <v>0</v>
      </c>
      <c r="AJ422" s="94">
        <v>3207266.8662343598</v>
      </c>
      <c r="AK422" s="70">
        <v>16223.7480731535</v>
      </c>
      <c r="AL422">
        <v>190.744012474941</v>
      </c>
      <c r="AM422">
        <v>87986.683412978906</v>
      </c>
      <c r="AN422">
        <v>8056.2196428834604</v>
      </c>
      <c r="AO422">
        <v>27044.466715345599</v>
      </c>
      <c r="AP422">
        <v>190.744012474941</v>
      </c>
      <c r="AQ422">
        <v>87986.683412978906</v>
      </c>
      <c r="AR422">
        <v>16223.7480731535</v>
      </c>
      <c r="AS422">
        <v>16223.7480731535</v>
      </c>
      <c r="AT422">
        <v>0</v>
      </c>
    </row>
    <row r="423" spans="1:46" x14ac:dyDescent="0.25">
      <c r="A423" t="s">
        <v>4910</v>
      </c>
      <c r="B423">
        <v>2000</v>
      </c>
      <c r="C423" t="s">
        <v>103</v>
      </c>
      <c r="D423">
        <v>2000</v>
      </c>
      <c r="E423" t="s">
        <v>103</v>
      </c>
      <c r="F423" t="s">
        <v>1871</v>
      </c>
      <c r="G423" t="s">
        <v>1871</v>
      </c>
      <c r="H423" t="s">
        <v>2899</v>
      </c>
      <c r="I423" t="s">
        <v>2895</v>
      </c>
      <c r="J423">
        <v>1</v>
      </c>
      <c r="K423">
        <v>0</v>
      </c>
      <c r="L423">
        <v>0</v>
      </c>
      <c r="M423">
        <v>3</v>
      </c>
      <c r="N423" s="94">
        <v>0</v>
      </c>
      <c r="O423" s="94">
        <v>348.44744497942099</v>
      </c>
      <c r="P423" s="94">
        <v>1963.58853750559</v>
      </c>
      <c r="Q423" s="94">
        <v>1134.0743449174699</v>
      </c>
      <c r="R423" s="94">
        <v>3850.5345969437199</v>
      </c>
      <c r="S423" s="94">
        <v>759.57471853726099</v>
      </c>
      <c r="T423" s="94">
        <v>0</v>
      </c>
      <c r="U423" s="94">
        <v>7296.6449243462002</v>
      </c>
      <c r="V423" s="94">
        <v>3931.1477473957202</v>
      </c>
      <c r="W423" s="94">
        <v>3365.49717695048</v>
      </c>
      <c r="X423" s="94">
        <v>0</v>
      </c>
      <c r="Y423" s="94">
        <v>0</v>
      </c>
      <c r="Z423" s="94">
        <v>0</v>
      </c>
      <c r="AA423" s="94">
        <v>0</v>
      </c>
      <c r="AB423" s="94">
        <v>0</v>
      </c>
      <c r="AC423" s="94">
        <v>729.44715716997302</v>
      </c>
      <c r="AD423" s="94">
        <v>30.1275613672871</v>
      </c>
      <c r="AE423" s="94">
        <v>0</v>
      </c>
      <c r="AF423" s="94">
        <v>0</v>
      </c>
      <c r="AG423" s="94">
        <v>0</v>
      </c>
      <c r="AH423" s="94">
        <v>0</v>
      </c>
      <c r="AI423" s="94">
        <v>0</v>
      </c>
      <c r="AJ423" s="94">
        <v>8056.2196428834604</v>
      </c>
      <c r="AK423" s="70">
        <v>8056.2196428834604</v>
      </c>
      <c r="AL423">
        <v>190.744012474941</v>
      </c>
      <c r="AM423">
        <v>87986.683412978906</v>
      </c>
      <c r="AN423">
        <v>8056.2196428834604</v>
      </c>
      <c r="AO423">
        <v>27044.466715345599</v>
      </c>
      <c r="AP423">
        <v>682.10272323868298</v>
      </c>
      <c r="AQ423">
        <v>37523.222275875101</v>
      </c>
      <c r="AR423">
        <v>8056.2196428834604</v>
      </c>
      <c r="AS423">
        <v>8056.2196428834604</v>
      </c>
      <c r="AT423">
        <v>0</v>
      </c>
    </row>
    <row r="424" spans="1:46" x14ac:dyDescent="0.25">
      <c r="A424" t="s">
        <v>3331</v>
      </c>
      <c r="B424">
        <v>1992</v>
      </c>
      <c r="C424" t="s">
        <v>104</v>
      </c>
      <c r="D424">
        <v>282</v>
      </c>
      <c r="E424" t="s">
        <v>661</v>
      </c>
      <c r="F424" t="s">
        <v>2892</v>
      </c>
      <c r="G424" t="s">
        <v>2893</v>
      </c>
      <c r="H424" t="s">
        <v>2904</v>
      </c>
      <c r="I424" t="s">
        <v>2895</v>
      </c>
      <c r="J424">
        <v>380.80384615381701</v>
      </c>
      <c r="K424">
        <v>1</v>
      </c>
      <c r="L424">
        <v>1</v>
      </c>
      <c r="M424">
        <v>2</v>
      </c>
      <c r="N424" s="94">
        <v>2564031.4143720102</v>
      </c>
      <c r="O424" s="94">
        <v>427943.05896524299</v>
      </c>
      <c r="P424" s="94">
        <v>910065.88675599801</v>
      </c>
      <c r="Q424" s="94">
        <v>341515.08709414199</v>
      </c>
      <c r="R424" s="94">
        <v>1596441.4393797901</v>
      </c>
      <c r="S424" s="94">
        <v>213413.244819279</v>
      </c>
      <c r="T424" s="94">
        <v>3697152.98</v>
      </c>
      <c r="U424" s="94">
        <v>2142843.9065671801</v>
      </c>
      <c r="V424" s="94">
        <v>4731137.8894616095</v>
      </c>
      <c r="W424" s="94">
        <v>1104846.49913403</v>
      </c>
      <c r="X424" s="94">
        <v>0</v>
      </c>
      <c r="Y424" s="94">
        <v>0</v>
      </c>
      <c r="Z424" s="94">
        <v>0</v>
      </c>
      <c r="AA424" s="94">
        <v>0</v>
      </c>
      <c r="AB424" s="94">
        <v>4012.4979715357899</v>
      </c>
      <c r="AC424" s="94">
        <v>194124.84223207401</v>
      </c>
      <c r="AD424" s="94">
        <v>19288.402587204899</v>
      </c>
      <c r="AE424" s="94">
        <v>0</v>
      </c>
      <c r="AF424" s="94">
        <v>0</v>
      </c>
      <c r="AG424" s="94">
        <v>0</v>
      </c>
      <c r="AH424" s="94">
        <v>0</v>
      </c>
      <c r="AI424" s="94">
        <v>0</v>
      </c>
      <c r="AJ424" s="94">
        <v>6053410.1313864598</v>
      </c>
      <c r="AK424" s="70">
        <v>15896.399662259</v>
      </c>
      <c r="AL424">
        <v>190.744012474941</v>
      </c>
      <c r="AM424">
        <v>87986.683412978906</v>
      </c>
      <c r="AN424">
        <v>14071.181077884299</v>
      </c>
      <c r="AO424">
        <v>18646.810733724102</v>
      </c>
      <c r="AP424">
        <v>190.744012474941</v>
      </c>
      <c r="AQ424">
        <v>87986.683412978906</v>
      </c>
      <c r="AR424">
        <v>15896.399662259</v>
      </c>
      <c r="AS424">
        <v>15896.399662259</v>
      </c>
      <c r="AT424">
        <v>0</v>
      </c>
    </row>
    <row r="425" spans="1:46" x14ac:dyDescent="0.25">
      <c r="A425" t="s">
        <v>3332</v>
      </c>
      <c r="B425">
        <v>1992</v>
      </c>
      <c r="C425" t="s">
        <v>104</v>
      </c>
      <c r="D425">
        <v>285</v>
      </c>
      <c r="E425" t="s">
        <v>662</v>
      </c>
      <c r="F425" t="s">
        <v>2892</v>
      </c>
      <c r="G425" t="s">
        <v>2903</v>
      </c>
      <c r="H425" t="s">
        <v>2904</v>
      </c>
      <c r="I425" t="s">
        <v>2895</v>
      </c>
      <c r="J425">
        <v>197.66149870797901</v>
      </c>
      <c r="K425">
        <v>1</v>
      </c>
      <c r="L425">
        <v>1</v>
      </c>
      <c r="M425">
        <v>2</v>
      </c>
      <c r="N425" s="94">
        <v>1236670.4331065</v>
      </c>
      <c r="O425" s="94">
        <v>655518.41252506105</v>
      </c>
      <c r="P425" s="94">
        <v>566607.58040149801</v>
      </c>
      <c r="Q425" s="94">
        <v>177268.12538323799</v>
      </c>
      <c r="R425" s="94">
        <v>938916.910435803</v>
      </c>
      <c r="S425" s="94">
        <v>110775.093899846</v>
      </c>
      <c r="T425" s="94">
        <v>2462708.7200000002</v>
      </c>
      <c r="U425" s="94">
        <v>1112272.7418521</v>
      </c>
      <c r="V425" s="94">
        <v>2889150.9560233802</v>
      </c>
      <c r="W425" s="94">
        <v>683747.76330752904</v>
      </c>
      <c r="X425" s="94">
        <v>0</v>
      </c>
      <c r="Y425" s="94">
        <v>0</v>
      </c>
      <c r="Z425" s="94">
        <v>0</v>
      </c>
      <c r="AA425" s="94">
        <v>0</v>
      </c>
      <c r="AB425" s="94">
        <v>2082.74252118801</v>
      </c>
      <c r="AC425" s="94">
        <v>100763.18198882601</v>
      </c>
      <c r="AD425" s="94">
        <v>10011.911911020399</v>
      </c>
      <c r="AE425" s="94">
        <v>0</v>
      </c>
      <c r="AF425" s="94">
        <v>0</v>
      </c>
      <c r="AG425" s="94">
        <v>0</v>
      </c>
      <c r="AH425" s="94">
        <v>0</v>
      </c>
      <c r="AI425" s="94">
        <v>0</v>
      </c>
      <c r="AJ425" s="94">
        <v>3685756.55575195</v>
      </c>
      <c r="AK425" s="70">
        <v>18646.810733724102</v>
      </c>
      <c r="AL425">
        <v>190.744012474941</v>
      </c>
      <c r="AM425">
        <v>87986.683412978906</v>
      </c>
      <c r="AN425">
        <v>14071.181077884299</v>
      </c>
      <c r="AO425">
        <v>18646.810733724102</v>
      </c>
      <c r="AP425">
        <v>190.744012474941</v>
      </c>
      <c r="AQ425">
        <v>78964.723731455393</v>
      </c>
      <c r="AR425">
        <v>18646.810733724102</v>
      </c>
      <c r="AS425">
        <v>18646.810733724102</v>
      </c>
      <c r="AT425">
        <v>0</v>
      </c>
    </row>
    <row r="426" spans="1:46" x14ac:dyDescent="0.25">
      <c r="A426" t="s">
        <v>3333</v>
      </c>
      <c r="B426">
        <v>1992</v>
      </c>
      <c r="C426" t="s">
        <v>104</v>
      </c>
      <c r="D426">
        <v>284</v>
      </c>
      <c r="E426" t="s">
        <v>663</v>
      </c>
      <c r="F426" t="s">
        <v>2892</v>
      </c>
      <c r="G426" t="s">
        <v>2911</v>
      </c>
      <c r="H426" t="s">
        <v>2904</v>
      </c>
      <c r="I426" t="s">
        <v>2895</v>
      </c>
      <c r="J426">
        <v>113.653706395345</v>
      </c>
      <c r="K426">
        <v>1</v>
      </c>
      <c r="L426">
        <v>1</v>
      </c>
      <c r="M426">
        <v>2</v>
      </c>
      <c r="N426" s="94">
        <v>569912.73252149206</v>
      </c>
      <c r="O426" s="94">
        <v>201958.35850969501</v>
      </c>
      <c r="P426" s="94">
        <v>263897.872842504</v>
      </c>
      <c r="Q426" s="94">
        <v>101927.68752262001</v>
      </c>
      <c r="R426" s="94">
        <v>397850.48018440697</v>
      </c>
      <c r="S426" s="94">
        <v>63694.7512808756</v>
      </c>
      <c r="T426" s="94">
        <v>895999.62</v>
      </c>
      <c r="U426" s="94">
        <v>639547.51158071903</v>
      </c>
      <c r="V426" s="94">
        <v>1283219.2145150001</v>
      </c>
      <c r="W426" s="94">
        <v>251130.35755843899</v>
      </c>
      <c r="X426" s="94">
        <v>0</v>
      </c>
      <c r="Y426" s="94">
        <v>0</v>
      </c>
      <c r="Z426" s="94">
        <v>0</v>
      </c>
      <c r="AA426" s="94">
        <v>0</v>
      </c>
      <c r="AB426" s="94">
        <v>1197.5595072762001</v>
      </c>
      <c r="AC426" s="94">
        <v>57937.985779100898</v>
      </c>
      <c r="AD426" s="94">
        <v>5756.7655017746702</v>
      </c>
      <c r="AE426" s="94">
        <v>0</v>
      </c>
      <c r="AF426" s="94">
        <v>0</v>
      </c>
      <c r="AG426" s="94">
        <v>0</v>
      </c>
      <c r="AH426" s="94">
        <v>0</v>
      </c>
      <c r="AI426" s="94">
        <v>0</v>
      </c>
      <c r="AJ426" s="94">
        <v>1599241.8828616</v>
      </c>
      <c r="AK426" s="70">
        <v>14071.181077884299</v>
      </c>
      <c r="AL426">
        <v>190.744012474941</v>
      </c>
      <c r="AM426">
        <v>87986.683412978906</v>
      </c>
      <c r="AN426">
        <v>14071.181077884299</v>
      </c>
      <c r="AO426">
        <v>18646.810733724102</v>
      </c>
      <c r="AP426">
        <v>4583.8562208211697</v>
      </c>
      <c r="AQ426">
        <v>22363.4717498301</v>
      </c>
      <c r="AR426">
        <v>14071.181077884299</v>
      </c>
      <c r="AS426">
        <v>14071.181077884299</v>
      </c>
      <c r="AT426">
        <v>0</v>
      </c>
    </row>
    <row r="427" spans="1:46" x14ac:dyDescent="0.25">
      <c r="A427" t="s">
        <v>3334</v>
      </c>
      <c r="B427">
        <v>2054</v>
      </c>
      <c r="C427" t="s">
        <v>106</v>
      </c>
      <c r="D427">
        <v>435</v>
      </c>
      <c r="E427" t="s">
        <v>664</v>
      </c>
      <c r="F427" t="s">
        <v>2892</v>
      </c>
      <c r="G427" t="s">
        <v>2893</v>
      </c>
      <c r="H427" t="s">
        <v>2894</v>
      </c>
      <c r="I427" t="s">
        <v>2895</v>
      </c>
      <c r="J427">
        <v>320.18753991872302</v>
      </c>
      <c r="K427">
        <v>1</v>
      </c>
      <c r="L427">
        <v>1</v>
      </c>
      <c r="M427">
        <v>2</v>
      </c>
      <c r="N427" s="94">
        <v>3277155.1108669899</v>
      </c>
      <c r="O427" s="94">
        <v>790201.45176877698</v>
      </c>
      <c r="P427" s="94">
        <v>865998.47457672202</v>
      </c>
      <c r="Q427" s="94">
        <v>159113.08339726401</v>
      </c>
      <c r="R427" s="94">
        <v>84438.206992341904</v>
      </c>
      <c r="S427" s="94">
        <v>186374.627831438</v>
      </c>
      <c r="T427" s="94">
        <v>4049504.08</v>
      </c>
      <c r="U427" s="94">
        <v>1127402.2476021</v>
      </c>
      <c r="V427" s="94">
        <v>4556498.5565786697</v>
      </c>
      <c r="W427" s="94">
        <v>619729.76598017698</v>
      </c>
      <c r="X427" s="94">
        <v>0</v>
      </c>
      <c r="Y427" s="94">
        <v>0</v>
      </c>
      <c r="Z427" s="94">
        <v>0</v>
      </c>
      <c r="AA427" s="94">
        <v>678.00504325219504</v>
      </c>
      <c r="AB427" s="94">
        <v>0</v>
      </c>
      <c r="AC427" s="94">
        <v>151346.39907275801</v>
      </c>
      <c r="AD427" s="94">
        <v>35028.228758679703</v>
      </c>
      <c r="AE427" s="94">
        <v>0</v>
      </c>
      <c r="AF427" s="94">
        <v>0</v>
      </c>
      <c r="AG427" s="94">
        <v>0</v>
      </c>
      <c r="AH427" s="94">
        <v>0</v>
      </c>
      <c r="AI427" s="94">
        <v>0</v>
      </c>
      <c r="AJ427" s="94">
        <v>5363280.9554335298</v>
      </c>
      <c r="AK427" s="70">
        <v>16750.436187476102</v>
      </c>
      <c r="AL427">
        <v>190.744012474941</v>
      </c>
      <c r="AM427">
        <v>87986.683412978906</v>
      </c>
      <c r="AN427">
        <v>4103.1480355763497</v>
      </c>
      <c r="AO427">
        <v>16979.700724950901</v>
      </c>
      <c r="AP427">
        <v>190.744012474941</v>
      </c>
      <c r="AQ427">
        <v>87986.683412978906</v>
      </c>
      <c r="AR427">
        <v>14887.023591356099</v>
      </c>
      <c r="AS427">
        <v>16979.700724950901</v>
      </c>
      <c r="AT427">
        <v>0</v>
      </c>
    </row>
    <row r="428" spans="1:46" x14ac:dyDescent="0.25">
      <c r="A428" t="s">
        <v>3335</v>
      </c>
      <c r="B428">
        <v>2054</v>
      </c>
      <c r="C428" t="s">
        <v>106</v>
      </c>
      <c r="D428">
        <v>442</v>
      </c>
      <c r="E428" t="s">
        <v>665</v>
      </c>
      <c r="F428" t="s">
        <v>2892</v>
      </c>
      <c r="G428" t="s">
        <v>2903</v>
      </c>
      <c r="H428" t="s">
        <v>2904</v>
      </c>
      <c r="I428" t="s">
        <v>2895</v>
      </c>
      <c r="J428">
        <v>1743.3414701041199</v>
      </c>
      <c r="K428">
        <v>1</v>
      </c>
      <c r="L428">
        <v>1</v>
      </c>
      <c r="M428">
        <v>2</v>
      </c>
      <c r="N428" s="94">
        <v>14680272.676769299</v>
      </c>
      <c r="O428" s="94">
        <v>5035454.70515317</v>
      </c>
      <c r="P428" s="94">
        <v>4777375.2869944498</v>
      </c>
      <c r="Q428" s="94">
        <v>866505.860783924</v>
      </c>
      <c r="R428" s="94">
        <v>459745.02302104601</v>
      </c>
      <c r="S428" s="94">
        <v>1014763.4656746601</v>
      </c>
      <c r="T428" s="94">
        <v>19680928.890000001</v>
      </c>
      <c r="U428" s="94">
        <v>6138424.6627218397</v>
      </c>
      <c r="V428" s="94">
        <v>22387975.036747701</v>
      </c>
      <c r="W428" s="94">
        <v>3427686.9472480598</v>
      </c>
      <c r="X428" s="94">
        <v>0</v>
      </c>
      <c r="Y428" s="94">
        <v>0</v>
      </c>
      <c r="Z428" s="94">
        <v>0</v>
      </c>
      <c r="AA428" s="94">
        <v>3691.5687260701302</v>
      </c>
      <c r="AB428" s="94">
        <v>0</v>
      </c>
      <c r="AC428" s="94">
        <v>824043.47752396401</v>
      </c>
      <c r="AD428" s="94">
        <v>190719.98815069799</v>
      </c>
      <c r="AE428" s="94">
        <v>0</v>
      </c>
      <c r="AF428" s="94">
        <v>0</v>
      </c>
      <c r="AG428" s="94">
        <v>0</v>
      </c>
      <c r="AH428" s="94">
        <v>0</v>
      </c>
      <c r="AI428" s="94">
        <v>0</v>
      </c>
      <c r="AJ428" s="94">
        <v>26834117.0183965</v>
      </c>
      <c r="AK428" s="70">
        <v>15392.347098124101</v>
      </c>
      <c r="AL428">
        <v>190.744012474941</v>
      </c>
      <c r="AM428">
        <v>87986.683412978906</v>
      </c>
      <c r="AN428">
        <v>4103.1480355763497</v>
      </c>
      <c r="AO428">
        <v>16979.700724950901</v>
      </c>
      <c r="AP428">
        <v>190.744012474941</v>
      </c>
      <c r="AQ428">
        <v>78964.723731455393</v>
      </c>
      <c r="AR428">
        <v>15392.347098124101</v>
      </c>
      <c r="AS428">
        <v>15392.347098124101</v>
      </c>
      <c r="AT428">
        <v>0</v>
      </c>
    </row>
    <row r="429" spans="1:46" x14ac:dyDescent="0.25">
      <c r="A429" t="s">
        <v>3336</v>
      </c>
      <c r="B429">
        <v>2054</v>
      </c>
      <c r="C429" t="s">
        <v>106</v>
      </c>
      <c r="D429">
        <v>2054</v>
      </c>
      <c r="E429" t="s">
        <v>106</v>
      </c>
      <c r="F429" t="s">
        <v>1871</v>
      </c>
      <c r="G429" t="s">
        <v>1871</v>
      </c>
      <c r="H429" t="s">
        <v>2899</v>
      </c>
      <c r="I429" t="s">
        <v>2895</v>
      </c>
      <c r="J429">
        <v>567.47893265604796</v>
      </c>
      <c r="K429">
        <v>1</v>
      </c>
      <c r="L429">
        <v>1</v>
      </c>
      <c r="M429">
        <v>2</v>
      </c>
      <c r="N429" s="94">
        <v>400109.32635078399</v>
      </c>
      <c r="O429" s="94">
        <v>348696.55390263099</v>
      </c>
      <c r="P429" s="94">
        <v>817672.30922668998</v>
      </c>
      <c r="Q429" s="94">
        <v>282001.363203616</v>
      </c>
      <c r="R429" s="94">
        <v>149652.61793625099</v>
      </c>
      <c r="S429" s="94">
        <v>330317.89713865798</v>
      </c>
      <c r="T429" s="94">
        <v>0</v>
      </c>
      <c r="U429" s="94">
        <v>1998132.17061997</v>
      </c>
      <c r="V429" s="94">
        <v>1563268.6351399601</v>
      </c>
      <c r="W429" s="94">
        <v>433661.88478999003</v>
      </c>
      <c r="X429" s="94">
        <v>0</v>
      </c>
      <c r="Y429" s="94">
        <v>0</v>
      </c>
      <c r="Z429" s="94">
        <v>0</v>
      </c>
      <c r="AA429" s="94">
        <v>1201.65069002323</v>
      </c>
      <c r="AB429" s="94">
        <v>0</v>
      </c>
      <c r="AC429" s="94">
        <v>268236.21253015299</v>
      </c>
      <c r="AD429" s="94">
        <v>62081.6846085055</v>
      </c>
      <c r="AE429" s="94">
        <v>0</v>
      </c>
      <c r="AF429" s="94">
        <v>0</v>
      </c>
      <c r="AG429" s="94">
        <v>0</v>
      </c>
      <c r="AH429" s="94">
        <v>0</v>
      </c>
      <c r="AI429" s="94">
        <v>0</v>
      </c>
      <c r="AJ429" s="94">
        <v>2328450.06775863</v>
      </c>
      <c r="AK429" s="70">
        <v>4103.1480355763497</v>
      </c>
      <c r="AL429">
        <v>190.744012474941</v>
      </c>
      <c r="AM429">
        <v>87986.683412978906</v>
      </c>
      <c r="AN429">
        <v>4103.1480355763497</v>
      </c>
      <c r="AO429">
        <v>16979.700724950901</v>
      </c>
      <c r="AP429">
        <v>682.10272323868298</v>
      </c>
      <c r="AQ429">
        <v>37523.222275875101</v>
      </c>
      <c r="AR429">
        <v>4103.1480355763497</v>
      </c>
      <c r="AS429">
        <v>4103.1480355763497</v>
      </c>
      <c r="AT429">
        <v>0</v>
      </c>
    </row>
    <row r="430" spans="1:46" x14ac:dyDescent="0.25">
      <c r="A430" t="s">
        <v>3337</v>
      </c>
      <c r="B430">
        <v>2054</v>
      </c>
      <c r="C430" t="s">
        <v>106</v>
      </c>
      <c r="D430">
        <v>436</v>
      </c>
      <c r="E430" t="s">
        <v>666</v>
      </c>
      <c r="F430" t="s">
        <v>2892</v>
      </c>
      <c r="G430" t="s">
        <v>2893</v>
      </c>
      <c r="H430" t="s">
        <v>2894</v>
      </c>
      <c r="I430" t="s">
        <v>2895</v>
      </c>
      <c r="J430">
        <v>322.42278965621801</v>
      </c>
      <c r="K430">
        <v>1</v>
      </c>
      <c r="L430">
        <v>1</v>
      </c>
      <c r="M430">
        <v>2</v>
      </c>
      <c r="N430" s="94">
        <v>3033176.9464066098</v>
      </c>
      <c r="O430" s="94">
        <v>564260.94690756197</v>
      </c>
      <c r="P430" s="94">
        <v>769550.52407801396</v>
      </c>
      <c r="Q430" s="94">
        <v>160223.86203026801</v>
      </c>
      <c r="R430" s="94">
        <v>85027.6755271328</v>
      </c>
      <c r="S430" s="94">
        <v>187675.72105337199</v>
      </c>
      <c r="T430" s="94">
        <v>3476967.24</v>
      </c>
      <c r="U430" s="94">
        <v>1135272.7149495899</v>
      </c>
      <c r="V430" s="94">
        <v>4049757.4246053598</v>
      </c>
      <c r="W430" s="94">
        <v>561799.79210431897</v>
      </c>
      <c r="X430" s="94">
        <v>0</v>
      </c>
      <c r="Y430" s="94">
        <v>0</v>
      </c>
      <c r="Z430" s="94">
        <v>0</v>
      </c>
      <c r="AA430" s="94">
        <v>682.73823991354698</v>
      </c>
      <c r="AB430" s="94">
        <v>0</v>
      </c>
      <c r="AC430" s="94">
        <v>152402.95798471401</v>
      </c>
      <c r="AD430" s="94">
        <v>35272.763068658198</v>
      </c>
      <c r="AE430" s="94">
        <v>0</v>
      </c>
      <c r="AF430" s="94">
        <v>0</v>
      </c>
      <c r="AG430" s="94">
        <v>0</v>
      </c>
      <c r="AH430" s="94">
        <v>0</v>
      </c>
      <c r="AI430" s="94">
        <v>0</v>
      </c>
      <c r="AJ430" s="94">
        <v>4799915.6760029597</v>
      </c>
      <c r="AK430" s="70">
        <v>14887.023591356099</v>
      </c>
      <c r="AL430">
        <v>190.744012474941</v>
      </c>
      <c r="AM430">
        <v>87986.683412978906</v>
      </c>
      <c r="AN430">
        <v>4103.1480355763497</v>
      </c>
      <c r="AO430">
        <v>16979.700724950901</v>
      </c>
      <c r="AP430">
        <v>190.744012474941</v>
      </c>
      <c r="AQ430">
        <v>87986.683412978906</v>
      </c>
      <c r="AR430">
        <v>14887.023591356099</v>
      </c>
      <c r="AS430">
        <v>16979.700724950901</v>
      </c>
      <c r="AT430">
        <v>0</v>
      </c>
    </row>
    <row r="431" spans="1:46" x14ac:dyDescent="0.25">
      <c r="A431" t="s">
        <v>3338</v>
      </c>
      <c r="B431">
        <v>2054</v>
      </c>
      <c r="C431" t="s">
        <v>106</v>
      </c>
      <c r="D431">
        <v>437</v>
      </c>
      <c r="E431" t="s">
        <v>493</v>
      </c>
      <c r="F431" t="s">
        <v>2892</v>
      </c>
      <c r="G431" t="s">
        <v>2893</v>
      </c>
      <c r="H431" t="s">
        <v>2894</v>
      </c>
      <c r="I431" t="s">
        <v>2895</v>
      </c>
      <c r="J431">
        <v>318.68085857979202</v>
      </c>
      <c r="K431">
        <v>1</v>
      </c>
      <c r="L431">
        <v>1</v>
      </c>
      <c r="M431">
        <v>2</v>
      </c>
      <c r="N431" s="94">
        <v>3310728.4831391498</v>
      </c>
      <c r="O431" s="94">
        <v>791252.92719616403</v>
      </c>
      <c r="P431" s="94">
        <v>879253.48890105297</v>
      </c>
      <c r="Q431" s="94">
        <v>158364.357467469</v>
      </c>
      <c r="R431" s="94">
        <v>84040.872758784695</v>
      </c>
      <c r="S431" s="94">
        <v>185497.619394835</v>
      </c>
      <c r="T431" s="94">
        <v>4101543.01</v>
      </c>
      <c r="U431" s="94">
        <v>1122097.11946262</v>
      </c>
      <c r="V431" s="94">
        <v>4457623.2201094301</v>
      </c>
      <c r="W431" s="94">
        <v>765342.09474497999</v>
      </c>
      <c r="X431" s="94">
        <v>0</v>
      </c>
      <c r="Y431" s="94">
        <v>0</v>
      </c>
      <c r="Z431" s="94">
        <v>0</v>
      </c>
      <c r="AA431" s="94">
        <v>674.81460821331495</v>
      </c>
      <c r="AB431" s="94">
        <v>0</v>
      </c>
      <c r="AC431" s="94">
        <v>150634.22021890499</v>
      </c>
      <c r="AD431" s="94">
        <v>34863.399175929699</v>
      </c>
      <c r="AE431" s="94">
        <v>0</v>
      </c>
      <c r="AF431" s="94">
        <v>0</v>
      </c>
      <c r="AG431" s="94">
        <v>0</v>
      </c>
      <c r="AH431" s="94">
        <v>0</v>
      </c>
      <c r="AI431" s="94">
        <v>0</v>
      </c>
      <c r="AJ431" s="94">
        <v>5409137.74885746</v>
      </c>
      <c r="AK431" s="70">
        <v>16973.525717746001</v>
      </c>
      <c r="AL431">
        <v>190.744012474941</v>
      </c>
      <c r="AM431">
        <v>87986.683412978906</v>
      </c>
      <c r="AN431">
        <v>4103.1480355763497</v>
      </c>
      <c r="AO431">
        <v>16979.700724950901</v>
      </c>
      <c r="AP431">
        <v>190.744012474941</v>
      </c>
      <c r="AQ431">
        <v>87986.683412978906</v>
      </c>
      <c r="AR431">
        <v>14887.023591356099</v>
      </c>
      <c r="AS431">
        <v>16979.700724950901</v>
      </c>
      <c r="AT431">
        <v>0</v>
      </c>
    </row>
    <row r="432" spans="1:46" x14ac:dyDescent="0.25">
      <c r="A432" t="s">
        <v>3339</v>
      </c>
      <c r="B432">
        <v>2054</v>
      </c>
      <c r="C432" t="s">
        <v>106</v>
      </c>
      <c r="D432">
        <v>438</v>
      </c>
      <c r="E432" t="s">
        <v>667</v>
      </c>
      <c r="F432" t="s">
        <v>2892</v>
      </c>
      <c r="G432" t="s">
        <v>2911</v>
      </c>
      <c r="H432" t="s">
        <v>2894</v>
      </c>
      <c r="I432" t="s">
        <v>2895</v>
      </c>
      <c r="J432">
        <v>688.88441035942901</v>
      </c>
      <c r="K432">
        <v>1</v>
      </c>
      <c r="L432">
        <v>1</v>
      </c>
      <c r="M432">
        <v>2</v>
      </c>
      <c r="N432" s="94">
        <v>6180956.5351377996</v>
      </c>
      <c r="O432" s="94">
        <v>1797230.41159321</v>
      </c>
      <c r="P432" s="94">
        <v>1612418.8423931301</v>
      </c>
      <c r="Q432" s="94">
        <v>342332.255228978</v>
      </c>
      <c r="R432" s="94">
        <v>1062973.0044934</v>
      </c>
      <c r="S432" s="94">
        <v>400985.54625895002</v>
      </c>
      <c r="T432" s="94">
        <v>8570301.8800000008</v>
      </c>
      <c r="U432" s="94">
        <v>2425609.1688465201</v>
      </c>
      <c r="V432" s="94">
        <v>10101963.668187199</v>
      </c>
      <c r="W432" s="94">
        <v>892488.65086443396</v>
      </c>
      <c r="X432" s="94">
        <v>0</v>
      </c>
      <c r="Y432" s="94">
        <v>0</v>
      </c>
      <c r="Z432" s="94">
        <v>0</v>
      </c>
      <c r="AA432" s="94">
        <v>1458.72979491978</v>
      </c>
      <c r="AB432" s="94">
        <v>0</v>
      </c>
      <c r="AC432" s="94">
        <v>325622.211631738</v>
      </c>
      <c r="AD432" s="94">
        <v>75363.334627211094</v>
      </c>
      <c r="AE432" s="94">
        <v>0</v>
      </c>
      <c r="AF432" s="94">
        <v>0</v>
      </c>
      <c r="AG432" s="94">
        <v>0</v>
      </c>
      <c r="AH432" s="94">
        <v>0</v>
      </c>
      <c r="AI432" s="94">
        <v>0</v>
      </c>
      <c r="AJ432" s="94">
        <v>11396896.595105501</v>
      </c>
      <c r="AK432" s="70">
        <v>16543.989708170498</v>
      </c>
      <c r="AL432">
        <v>190.744012474941</v>
      </c>
      <c r="AM432">
        <v>87986.683412978906</v>
      </c>
      <c r="AN432">
        <v>4103.1480355763497</v>
      </c>
      <c r="AO432">
        <v>16979.700724950901</v>
      </c>
      <c r="AP432">
        <v>4583.8562208211697</v>
      </c>
      <c r="AQ432">
        <v>22363.4717498301</v>
      </c>
      <c r="AR432">
        <v>14906.3904617556</v>
      </c>
      <c r="AS432">
        <v>16543.989708170498</v>
      </c>
      <c r="AT432">
        <v>0</v>
      </c>
    </row>
    <row r="433" spans="1:46" x14ac:dyDescent="0.25">
      <c r="A433" t="s">
        <v>3340</v>
      </c>
      <c r="B433">
        <v>2054</v>
      </c>
      <c r="C433" t="s">
        <v>106</v>
      </c>
      <c r="D433">
        <v>1351</v>
      </c>
      <c r="E433" t="s">
        <v>668</v>
      </c>
      <c r="F433" t="s">
        <v>2892</v>
      </c>
      <c r="G433" t="s">
        <v>2893</v>
      </c>
      <c r="H433" t="s">
        <v>2894</v>
      </c>
      <c r="I433" t="s">
        <v>2895</v>
      </c>
      <c r="J433">
        <v>327.34936857915301</v>
      </c>
      <c r="K433">
        <v>1</v>
      </c>
      <c r="L433">
        <v>1</v>
      </c>
      <c r="M433">
        <v>2</v>
      </c>
      <c r="N433" s="94">
        <v>3301292.7929752101</v>
      </c>
      <c r="O433" s="94">
        <v>622479.18253460899</v>
      </c>
      <c r="P433" s="94">
        <v>925689.06145940395</v>
      </c>
      <c r="Q433" s="94">
        <v>162732.42211708901</v>
      </c>
      <c r="R433" s="94">
        <v>86326.887516969902</v>
      </c>
      <c r="S433" s="94">
        <v>190543.382029428</v>
      </c>
      <c r="T433" s="94">
        <v>3945900.81</v>
      </c>
      <c r="U433" s="94">
        <v>1152619.5366032801</v>
      </c>
      <c r="V433" s="94">
        <v>4403679.71037661</v>
      </c>
      <c r="W433" s="94">
        <v>694147.46583391295</v>
      </c>
      <c r="X433" s="94">
        <v>0</v>
      </c>
      <c r="Y433" s="94">
        <v>0</v>
      </c>
      <c r="Z433" s="94">
        <v>0</v>
      </c>
      <c r="AA433" s="94">
        <v>693.17039275927402</v>
      </c>
      <c r="AB433" s="94">
        <v>0</v>
      </c>
      <c r="AC433" s="94">
        <v>154731.655659593</v>
      </c>
      <c r="AD433" s="94">
        <v>35811.726369834898</v>
      </c>
      <c r="AE433" s="94">
        <v>0</v>
      </c>
      <c r="AF433" s="94">
        <v>0</v>
      </c>
      <c r="AG433" s="94">
        <v>0</v>
      </c>
      <c r="AH433" s="94">
        <v>0</v>
      </c>
      <c r="AI433" s="94">
        <v>0</v>
      </c>
      <c r="AJ433" s="94">
        <v>5289063.7286327099</v>
      </c>
      <c r="AK433" s="70">
        <v>16157.244327642</v>
      </c>
      <c r="AL433">
        <v>190.744012474941</v>
      </c>
      <c r="AM433">
        <v>87986.683412978906</v>
      </c>
      <c r="AN433">
        <v>4103.1480355763497</v>
      </c>
      <c r="AO433">
        <v>16979.700724950901</v>
      </c>
      <c r="AP433">
        <v>190.744012474941</v>
      </c>
      <c r="AQ433">
        <v>87986.683412978906</v>
      </c>
      <c r="AR433">
        <v>14887.023591356099</v>
      </c>
      <c r="AS433">
        <v>16979.700724950901</v>
      </c>
      <c r="AT433">
        <v>0</v>
      </c>
    </row>
    <row r="434" spans="1:46" x14ac:dyDescent="0.25">
      <c r="A434" t="s">
        <v>3341</v>
      </c>
      <c r="B434">
        <v>2054</v>
      </c>
      <c r="C434" t="s">
        <v>106</v>
      </c>
      <c r="D434">
        <v>439</v>
      </c>
      <c r="E434" t="s">
        <v>669</v>
      </c>
      <c r="F434" t="s">
        <v>2892</v>
      </c>
      <c r="G434" t="s">
        <v>2893</v>
      </c>
      <c r="H434" t="s">
        <v>2894</v>
      </c>
      <c r="I434" t="s">
        <v>2895</v>
      </c>
      <c r="J434">
        <v>373.71105376951698</v>
      </c>
      <c r="K434">
        <v>1</v>
      </c>
      <c r="L434">
        <v>1</v>
      </c>
      <c r="M434">
        <v>2</v>
      </c>
      <c r="N434" s="94">
        <v>3993243.1276078401</v>
      </c>
      <c r="O434" s="94">
        <v>734492.77538714104</v>
      </c>
      <c r="P434" s="94">
        <v>949190.32313812699</v>
      </c>
      <c r="Q434" s="94">
        <v>185710.905802277</v>
      </c>
      <c r="R434" s="94">
        <v>98553.152073084595</v>
      </c>
      <c r="S434" s="94">
        <v>217529.57213909199</v>
      </c>
      <c r="T434" s="94">
        <v>4645328.08</v>
      </c>
      <c r="U434" s="94">
        <v>1315862.2040084701</v>
      </c>
      <c r="V434" s="94">
        <v>5288098.3165501002</v>
      </c>
      <c r="W434" s="94">
        <v>672300.62504935998</v>
      </c>
      <c r="X434" s="94">
        <v>0</v>
      </c>
      <c r="Y434" s="94">
        <v>0</v>
      </c>
      <c r="Z434" s="94">
        <v>0</v>
      </c>
      <c r="AA434" s="94">
        <v>791.34240901174098</v>
      </c>
      <c r="AB434" s="94">
        <v>0</v>
      </c>
      <c r="AC434" s="94">
        <v>176645.91912620899</v>
      </c>
      <c r="AD434" s="94">
        <v>40883.653012883602</v>
      </c>
      <c r="AE434" s="94">
        <v>0</v>
      </c>
      <c r="AF434" s="94">
        <v>0</v>
      </c>
      <c r="AG434" s="94">
        <v>0</v>
      </c>
      <c r="AH434" s="94">
        <v>0</v>
      </c>
      <c r="AI434" s="94">
        <v>0</v>
      </c>
      <c r="AJ434" s="94">
        <v>6178719.8561475603</v>
      </c>
      <c r="AK434" s="70">
        <v>16533.414770113399</v>
      </c>
      <c r="AL434">
        <v>190.744012474941</v>
      </c>
      <c r="AM434">
        <v>87986.683412978906</v>
      </c>
      <c r="AN434">
        <v>4103.1480355763497</v>
      </c>
      <c r="AO434">
        <v>16979.700724950901</v>
      </c>
      <c r="AP434">
        <v>190.744012474941</v>
      </c>
      <c r="AQ434">
        <v>87986.683412978906</v>
      </c>
      <c r="AR434">
        <v>14887.023591356099</v>
      </c>
      <c r="AS434">
        <v>16979.700724950901</v>
      </c>
      <c r="AT434">
        <v>0</v>
      </c>
    </row>
    <row r="435" spans="1:46" x14ac:dyDescent="0.25">
      <c r="A435" t="s">
        <v>3342</v>
      </c>
      <c r="B435">
        <v>2054</v>
      </c>
      <c r="C435" t="s">
        <v>106</v>
      </c>
      <c r="D435">
        <v>440</v>
      </c>
      <c r="E435" t="s">
        <v>670</v>
      </c>
      <c r="F435" t="s">
        <v>2892</v>
      </c>
      <c r="G435" t="s">
        <v>2893</v>
      </c>
      <c r="H435" t="s">
        <v>2894</v>
      </c>
      <c r="I435" t="s">
        <v>2895</v>
      </c>
      <c r="J435">
        <v>308.37724550893603</v>
      </c>
      <c r="K435">
        <v>1</v>
      </c>
      <c r="L435">
        <v>1</v>
      </c>
      <c r="M435">
        <v>2</v>
      </c>
      <c r="N435" s="94">
        <v>3433383.2699532998</v>
      </c>
      <c r="O435" s="94">
        <v>546808.04648681101</v>
      </c>
      <c r="P435" s="94">
        <v>838022.42962219799</v>
      </c>
      <c r="Q435" s="94">
        <v>153244.109358338</v>
      </c>
      <c r="R435" s="94">
        <v>85195.387049932498</v>
      </c>
      <c r="S435" s="94">
        <v>179500.09665585801</v>
      </c>
      <c r="T435" s="94">
        <v>3970835.85</v>
      </c>
      <c r="U435" s="94">
        <v>1085817.3924705801</v>
      </c>
      <c r="V435" s="94">
        <v>4312132.3722371403</v>
      </c>
      <c r="W435" s="94">
        <v>743867.87378100597</v>
      </c>
      <c r="X435" s="94">
        <v>0</v>
      </c>
      <c r="Y435" s="94">
        <v>0</v>
      </c>
      <c r="Z435" s="94">
        <v>0</v>
      </c>
      <c r="AA435" s="94">
        <v>652.99645243019995</v>
      </c>
      <c r="AB435" s="94">
        <v>0</v>
      </c>
      <c r="AC435" s="94">
        <v>145763.90347856999</v>
      </c>
      <c r="AD435" s="94">
        <v>33736.193177287598</v>
      </c>
      <c r="AE435" s="94">
        <v>0</v>
      </c>
      <c r="AF435" s="94">
        <v>0</v>
      </c>
      <c r="AG435" s="94">
        <v>0</v>
      </c>
      <c r="AH435" s="94">
        <v>0</v>
      </c>
      <c r="AI435" s="94">
        <v>0</v>
      </c>
      <c r="AJ435" s="94">
        <v>5236153.3391264398</v>
      </c>
      <c r="AK435" s="70">
        <v>16979.700724950901</v>
      </c>
      <c r="AL435">
        <v>190.744012474941</v>
      </c>
      <c r="AM435">
        <v>87986.683412978906</v>
      </c>
      <c r="AN435">
        <v>4103.1480355763497</v>
      </c>
      <c r="AO435">
        <v>16979.700724950901</v>
      </c>
      <c r="AP435">
        <v>190.744012474941</v>
      </c>
      <c r="AQ435">
        <v>87986.683412978906</v>
      </c>
      <c r="AR435">
        <v>14887.023591356099</v>
      </c>
      <c r="AS435">
        <v>16979.700724950901</v>
      </c>
      <c r="AT435">
        <v>0</v>
      </c>
    </row>
    <row r="436" spans="1:46" x14ac:dyDescent="0.25">
      <c r="A436" t="s">
        <v>3343</v>
      </c>
      <c r="B436">
        <v>2054</v>
      </c>
      <c r="C436" t="s">
        <v>106</v>
      </c>
      <c r="D436">
        <v>441</v>
      </c>
      <c r="E436" t="s">
        <v>671</v>
      </c>
      <c r="F436" t="s">
        <v>2892</v>
      </c>
      <c r="G436" t="s">
        <v>2911</v>
      </c>
      <c r="H436" t="s">
        <v>2894</v>
      </c>
      <c r="I436" t="s">
        <v>2895</v>
      </c>
      <c r="J436">
        <v>630.747592360559</v>
      </c>
      <c r="K436">
        <v>1</v>
      </c>
      <c r="L436">
        <v>1</v>
      </c>
      <c r="M436">
        <v>2</v>
      </c>
      <c r="N436" s="94">
        <v>4812639.0907930499</v>
      </c>
      <c r="O436" s="94">
        <v>1710833.0490699301</v>
      </c>
      <c r="P436" s="94">
        <v>1465843.19961022</v>
      </c>
      <c r="Q436" s="94">
        <v>313441.91061077802</v>
      </c>
      <c r="R436" s="94">
        <v>732267.35263105703</v>
      </c>
      <c r="S436" s="94">
        <v>367145.29182370898</v>
      </c>
      <c r="T436" s="94">
        <v>6814119.1500000004</v>
      </c>
      <c r="U436" s="94">
        <v>2220905.4527150402</v>
      </c>
      <c r="V436" s="94">
        <v>8180356.4594678599</v>
      </c>
      <c r="W436" s="94">
        <v>853332.51960376697</v>
      </c>
      <c r="X436" s="94">
        <v>0</v>
      </c>
      <c r="Y436" s="94">
        <v>0</v>
      </c>
      <c r="Z436" s="94">
        <v>0</v>
      </c>
      <c r="AA436" s="94">
        <v>1335.62364340659</v>
      </c>
      <c r="AB436" s="94">
        <v>0</v>
      </c>
      <c r="AC436" s="94">
        <v>298142.07277339703</v>
      </c>
      <c r="AD436" s="94">
        <v>69003.219050311804</v>
      </c>
      <c r="AE436" s="94">
        <v>0</v>
      </c>
      <c r="AF436" s="94">
        <v>0</v>
      </c>
      <c r="AG436" s="94">
        <v>0</v>
      </c>
      <c r="AH436" s="94">
        <v>0</v>
      </c>
      <c r="AI436" s="94">
        <v>0</v>
      </c>
      <c r="AJ436" s="94">
        <v>9402169.8945387397</v>
      </c>
      <c r="AK436" s="70">
        <v>14906.3904617556</v>
      </c>
      <c r="AL436">
        <v>190.744012474941</v>
      </c>
      <c r="AM436">
        <v>87986.683412978906</v>
      </c>
      <c r="AN436">
        <v>4103.1480355763497</v>
      </c>
      <c r="AO436">
        <v>16979.700724950901</v>
      </c>
      <c r="AP436">
        <v>4583.8562208211697</v>
      </c>
      <c r="AQ436">
        <v>22363.4717498301</v>
      </c>
      <c r="AR436">
        <v>14906.3904617556</v>
      </c>
      <c r="AS436">
        <v>16543.989708170498</v>
      </c>
      <c r="AT436">
        <v>0</v>
      </c>
    </row>
    <row r="437" spans="1:46" x14ac:dyDescent="0.25">
      <c r="A437" t="s">
        <v>3344</v>
      </c>
      <c r="B437">
        <v>2100</v>
      </c>
      <c r="C437" t="s">
        <v>107</v>
      </c>
      <c r="D437">
        <v>3950</v>
      </c>
      <c r="E437" t="s">
        <v>672</v>
      </c>
      <c r="F437" t="s">
        <v>2945</v>
      </c>
      <c r="G437" t="s">
        <v>2903</v>
      </c>
      <c r="H437" t="s">
        <v>2904</v>
      </c>
      <c r="I437" t="s">
        <v>2895</v>
      </c>
      <c r="J437">
        <v>140.78759301435599</v>
      </c>
      <c r="K437">
        <v>1</v>
      </c>
      <c r="L437">
        <v>2</v>
      </c>
      <c r="M437">
        <v>1</v>
      </c>
      <c r="N437" s="94">
        <v>1183790.5491162799</v>
      </c>
      <c r="O437" s="94">
        <v>500983.09491014399</v>
      </c>
      <c r="P437" s="94">
        <v>230960.38457441801</v>
      </c>
      <c r="Q437" s="94">
        <v>59000.8371869763</v>
      </c>
      <c r="R437" s="94">
        <v>396671.24993828399</v>
      </c>
      <c r="S437" s="94">
        <v>65869.374605835997</v>
      </c>
      <c r="T437" s="94">
        <v>1468587.65</v>
      </c>
      <c r="U437" s="94">
        <v>902818.46572610701</v>
      </c>
      <c r="V437" s="94">
        <v>1985472.7991995399</v>
      </c>
      <c r="W437" s="94">
        <v>385933.31652656401</v>
      </c>
      <c r="X437" s="94">
        <v>0</v>
      </c>
      <c r="Y437" s="94">
        <v>0</v>
      </c>
      <c r="Z437" s="94">
        <v>0</v>
      </c>
      <c r="AA437" s="94">
        <v>0</v>
      </c>
      <c r="AB437" s="94">
        <v>0</v>
      </c>
      <c r="AC437" s="94">
        <v>64035.4088224644</v>
      </c>
      <c r="AD437" s="94">
        <v>1833.9657833716201</v>
      </c>
      <c r="AE437" s="94">
        <v>0</v>
      </c>
      <c r="AF437" s="94">
        <v>0</v>
      </c>
      <c r="AG437" s="94">
        <v>0</v>
      </c>
      <c r="AH437" s="94">
        <v>0</v>
      </c>
      <c r="AI437" s="94">
        <v>0</v>
      </c>
      <c r="AJ437" s="94">
        <v>2437275.4903319399</v>
      </c>
      <c r="AK437" s="70">
        <v>17311.7207145051</v>
      </c>
      <c r="AL437">
        <v>190.744012474941</v>
      </c>
      <c r="AM437">
        <v>87986.683412978906</v>
      </c>
      <c r="AN437">
        <v>6880.4915233770898</v>
      </c>
      <c r="AO437">
        <v>19704.404195056999</v>
      </c>
      <c r="AP437">
        <v>190.744012474941</v>
      </c>
      <c r="AQ437">
        <v>78964.723731455393</v>
      </c>
      <c r="AR437">
        <v>14096.728287936799</v>
      </c>
      <c r="AS437">
        <v>17311.7207145051</v>
      </c>
      <c r="AT437">
        <v>0</v>
      </c>
    </row>
    <row r="438" spans="1:46" x14ac:dyDescent="0.25">
      <c r="A438" t="s">
        <v>3345</v>
      </c>
      <c r="B438">
        <v>2100</v>
      </c>
      <c r="C438" t="s">
        <v>107</v>
      </c>
      <c r="D438">
        <v>632</v>
      </c>
      <c r="E438" t="s">
        <v>673</v>
      </c>
      <c r="F438" t="s">
        <v>2892</v>
      </c>
      <c r="G438" t="s">
        <v>2911</v>
      </c>
      <c r="H438" t="s">
        <v>2904</v>
      </c>
      <c r="I438" t="s">
        <v>2895</v>
      </c>
      <c r="J438">
        <v>651.17533529102695</v>
      </c>
      <c r="K438">
        <v>1</v>
      </c>
      <c r="L438">
        <v>1</v>
      </c>
      <c r="M438">
        <v>1</v>
      </c>
      <c r="N438" s="94">
        <v>4645275.9703834504</v>
      </c>
      <c r="O438" s="94">
        <v>1478901.6033463499</v>
      </c>
      <c r="P438" s="94">
        <v>1028586.83308404</v>
      </c>
      <c r="Q438" s="94">
        <v>272892.58318211901</v>
      </c>
      <c r="R438" s="94">
        <v>1190777.2797838601</v>
      </c>
      <c r="S438" s="94">
        <v>304661.164922336</v>
      </c>
      <c r="T438" s="94">
        <v>4440689.0599999996</v>
      </c>
      <c r="U438" s="94">
        <v>4175745.2097798102</v>
      </c>
      <c r="V438" s="94">
        <v>7475322.4274112796</v>
      </c>
      <c r="W438" s="94">
        <v>1141111.8423685301</v>
      </c>
      <c r="X438" s="94">
        <v>0</v>
      </c>
      <c r="Y438" s="94">
        <v>0</v>
      </c>
      <c r="Z438" s="94">
        <v>0</v>
      </c>
      <c r="AA438" s="94">
        <v>0</v>
      </c>
      <c r="AB438" s="94">
        <v>0</v>
      </c>
      <c r="AC438" s="94">
        <v>296178.64697931299</v>
      </c>
      <c r="AD438" s="94">
        <v>8482.5179430229091</v>
      </c>
      <c r="AE438" s="94">
        <v>0</v>
      </c>
      <c r="AF438" s="94">
        <v>0</v>
      </c>
      <c r="AG438" s="94">
        <v>0</v>
      </c>
      <c r="AH438" s="94">
        <v>0</v>
      </c>
      <c r="AI438" s="94">
        <v>0</v>
      </c>
      <c r="AJ438" s="94">
        <v>8921095.4347021505</v>
      </c>
      <c r="AK438" s="70">
        <v>13699.9897742059</v>
      </c>
      <c r="AL438">
        <v>190.744012474941</v>
      </c>
      <c r="AM438">
        <v>87986.683412978906</v>
      </c>
      <c r="AN438">
        <v>6880.4915233770898</v>
      </c>
      <c r="AO438">
        <v>19704.404195056999</v>
      </c>
      <c r="AP438">
        <v>4583.8562208211697</v>
      </c>
      <c r="AQ438">
        <v>22363.4717498301</v>
      </c>
      <c r="AR438">
        <v>13504.7627707919</v>
      </c>
      <c r="AS438">
        <v>13953.7908935124</v>
      </c>
      <c r="AT438">
        <v>0</v>
      </c>
    </row>
    <row r="439" spans="1:46" x14ac:dyDescent="0.25">
      <c r="A439" t="s">
        <v>3346</v>
      </c>
      <c r="B439">
        <v>2100</v>
      </c>
      <c r="C439" t="s">
        <v>107</v>
      </c>
      <c r="D439">
        <v>631</v>
      </c>
      <c r="E439" t="s">
        <v>674</v>
      </c>
      <c r="F439" t="s">
        <v>2892</v>
      </c>
      <c r="G439" t="s">
        <v>2893</v>
      </c>
      <c r="H439" t="s">
        <v>2904</v>
      </c>
      <c r="I439" t="s">
        <v>2895</v>
      </c>
      <c r="J439">
        <v>108.735294117628</v>
      </c>
      <c r="K439">
        <v>1</v>
      </c>
      <c r="L439">
        <v>1</v>
      </c>
      <c r="M439">
        <v>1</v>
      </c>
      <c r="N439" s="94">
        <v>1161877.8494832001</v>
      </c>
      <c r="O439" s="94">
        <v>289835.46453024301</v>
      </c>
      <c r="P439" s="94">
        <v>236177.46223032099</v>
      </c>
      <c r="Q439" s="94">
        <v>45568.457044776398</v>
      </c>
      <c r="R439" s="94">
        <v>236036.20199581701</v>
      </c>
      <c r="S439" s="94">
        <v>50873.274183893802</v>
      </c>
      <c r="T439" s="94">
        <v>1272216.44</v>
      </c>
      <c r="U439" s="94">
        <v>697278.99528436002</v>
      </c>
      <c r="V439" s="94">
        <v>1741752.5233628999</v>
      </c>
      <c r="W439" s="94">
        <v>227742.911921458</v>
      </c>
      <c r="X439" s="94">
        <v>0</v>
      </c>
      <c r="Y439" s="94">
        <v>0</v>
      </c>
      <c r="Z439" s="94">
        <v>0</v>
      </c>
      <c r="AA439" s="94">
        <v>0</v>
      </c>
      <c r="AB439" s="94">
        <v>0</v>
      </c>
      <c r="AC439" s="94">
        <v>49456.8368076525</v>
      </c>
      <c r="AD439" s="94">
        <v>1416.4373762412699</v>
      </c>
      <c r="AE439" s="94">
        <v>0</v>
      </c>
      <c r="AF439" s="94">
        <v>0</v>
      </c>
      <c r="AG439" s="94">
        <v>0</v>
      </c>
      <c r="AH439" s="94">
        <v>0</v>
      </c>
      <c r="AI439" s="94">
        <v>0</v>
      </c>
      <c r="AJ439" s="94">
        <v>2020368.7094682499</v>
      </c>
      <c r="AK439" s="70">
        <v>18580.615667279599</v>
      </c>
      <c r="AL439">
        <v>190.744012474941</v>
      </c>
      <c r="AM439">
        <v>87986.683412978906</v>
      </c>
      <c r="AN439">
        <v>6880.4915233770898</v>
      </c>
      <c r="AO439">
        <v>19704.404195056999</v>
      </c>
      <c r="AP439">
        <v>190.744012474941</v>
      </c>
      <c r="AQ439">
        <v>87986.683412978906</v>
      </c>
      <c r="AR439">
        <v>6880.4915233770898</v>
      </c>
      <c r="AS439">
        <v>19704.404195056999</v>
      </c>
      <c r="AT439">
        <v>0</v>
      </c>
    </row>
    <row r="440" spans="1:46" x14ac:dyDescent="0.25">
      <c r="A440" t="s">
        <v>3351</v>
      </c>
      <c r="B440">
        <v>2100</v>
      </c>
      <c r="C440" t="s">
        <v>107</v>
      </c>
      <c r="D440">
        <v>2100</v>
      </c>
      <c r="E440" t="s">
        <v>107</v>
      </c>
      <c r="F440" t="s">
        <v>1871</v>
      </c>
      <c r="G440" t="s">
        <v>1871</v>
      </c>
      <c r="H440" t="s">
        <v>2899</v>
      </c>
      <c r="I440" t="s">
        <v>2895</v>
      </c>
      <c r="J440">
        <v>565.39677673459403</v>
      </c>
      <c r="K440">
        <v>1</v>
      </c>
      <c r="L440">
        <v>1</v>
      </c>
      <c r="M440">
        <v>1</v>
      </c>
      <c r="N440" s="94">
        <v>1396953.4181673899</v>
      </c>
      <c r="O440" s="94">
        <v>415643.55269993597</v>
      </c>
      <c r="P440" s="94">
        <v>664686.796850226</v>
      </c>
      <c r="Q440" s="94">
        <v>236944.76520212501</v>
      </c>
      <c r="R440" s="94">
        <v>911450.68759204098</v>
      </c>
      <c r="S440" s="94">
        <v>264528.50915538799</v>
      </c>
      <c r="T440" s="94">
        <v>0</v>
      </c>
      <c r="U440" s="94">
        <v>3625679.2205117201</v>
      </c>
      <c r="V440" s="94">
        <v>2757351.6008675601</v>
      </c>
      <c r="W440" s="94">
        <v>868327.61964415701</v>
      </c>
      <c r="X440" s="94">
        <v>0</v>
      </c>
      <c r="Y440" s="94">
        <v>0</v>
      </c>
      <c r="Z440" s="94">
        <v>0</v>
      </c>
      <c r="AA440" s="94">
        <v>0</v>
      </c>
      <c r="AB440" s="94">
        <v>0</v>
      </c>
      <c r="AC440" s="94">
        <v>257163.38329196</v>
      </c>
      <c r="AD440" s="94">
        <v>7365.1258634282503</v>
      </c>
      <c r="AE440" s="94">
        <v>0</v>
      </c>
      <c r="AF440" s="94">
        <v>0</v>
      </c>
      <c r="AG440" s="94">
        <v>0</v>
      </c>
      <c r="AH440" s="94">
        <v>0</v>
      </c>
      <c r="AI440" s="94">
        <v>0</v>
      </c>
      <c r="AJ440" s="94">
        <v>3890207.7296671001</v>
      </c>
      <c r="AK440" s="70">
        <v>6880.4915233770898</v>
      </c>
      <c r="AL440">
        <v>190.744012474941</v>
      </c>
      <c r="AM440">
        <v>87986.683412978906</v>
      </c>
      <c r="AN440">
        <v>6880.4915233770898</v>
      </c>
      <c r="AO440">
        <v>19704.404195056999</v>
      </c>
      <c r="AP440">
        <v>682.10272323868298</v>
      </c>
      <c r="AQ440">
        <v>37523.222275875101</v>
      </c>
      <c r="AR440">
        <v>6880.4915233770898</v>
      </c>
      <c r="AS440">
        <v>6880.4915233770898</v>
      </c>
      <c r="AT440">
        <v>0</v>
      </c>
    </row>
    <row r="441" spans="1:46" x14ac:dyDescent="0.25">
      <c r="A441" t="s">
        <v>3352</v>
      </c>
      <c r="B441">
        <v>2100</v>
      </c>
      <c r="C441" t="s">
        <v>107</v>
      </c>
      <c r="D441">
        <v>640</v>
      </c>
      <c r="E441" t="s">
        <v>675</v>
      </c>
      <c r="F441" t="s">
        <v>2892</v>
      </c>
      <c r="G441" t="s">
        <v>2893</v>
      </c>
      <c r="H441" t="s">
        <v>2904</v>
      </c>
      <c r="I441" t="s">
        <v>2895</v>
      </c>
      <c r="J441">
        <v>242.65828877000399</v>
      </c>
      <c r="K441">
        <v>2</v>
      </c>
      <c r="L441">
        <v>2</v>
      </c>
      <c r="M441">
        <v>1</v>
      </c>
      <c r="N441" s="94">
        <v>2185750.2603063402</v>
      </c>
      <c r="O441" s="94">
        <v>725568.26572096301</v>
      </c>
      <c r="P441" s="94">
        <v>406965.12792083598</v>
      </c>
      <c r="Q441" s="94">
        <v>101692.499184423</v>
      </c>
      <c r="R441" s="94">
        <v>716555.68198348302</v>
      </c>
      <c r="S441" s="94">
        <v>113530.95384315999</v>
      </c>
      <c r="T441" s="94">
        <v>2580454.4900000002</v>
      </c>
      <c r="U441" s="94">
        <v>1556077.34511604</v>
      </c>
      <c r="V441" s="94">
        <v>3438483.81059602</v>
      </c>
      <c r="W441" s="94">
        <v>698048.02452002699</v>
      </c>
      <c r="X441" s="94">
        <v>0</v>
      </c>
      <c r="Y441" s="94">
        <v>0</v>
      </c>
      <c r="Z441" s="94">
        <v>0</v>
      </c>
      <c r="AA441" s="94">
        <v>0</v>
      </c>
      <c r="AB441" s="94">
        <v>0</v>
      </c>
      <c r="AC441" s="94">
        <v>110369.97218897199</v>
      </c>
      <c r="AD441" s="94">
        <v>3160.9816541882101</v>
      </c>
      <c r="AE441" s="94">
        <v>0</v>
      </c>
      <c r="AF441" s="94">
        <v>0</v>
      </c>
      <c r="AG441" s="94">
        <v>0</v>
      </c>
      <c r="AH441" s="94">
        <v>0</v>
      </c>
      <c r="AI441" s="94">
        <v>0</v>
      </c>
      <c r="AJ441" s="94">
        <v>4250062.7889591996</v>
      </c>
      <c r="AK441" s="70">
        <v>17514.5996887314</v>
      </c>
      <c r="AL441">
        <v>190.744012474941</v>
      </c>
      <c r="AM441">
        <v>87986.683412978906</v>
      </c>
      <c r="AN441">
        <v>6880.4915233770898</v>
      </c>
      <c r="AO441">
        <v>19704.404195056999</v>
      </c>
      <c r="AP441">
        <v>190.744012474941</v>
      </c>
      <c r="AQ441">
        <v>87986.683412978906</v>
      </c>
      <c r="AR441">
        <v>6880.4915233770898</v>
      </c>
      <c r="AS441">
        <v>19704.404195056999</v>
      </c>
      <c r="AT441">
        <v>0</v>
      </c>
    </row>
    <row r="442" spans="1:46" x14ac:dyDescent="0.25">
      <c r="A442" t="s">
        <v>3353</v>
      </c>
      <c r="B442">
        <v>2100</v>
      </c>
      <c r="C442" t="s">
        <v>107</v>
      </c>
      <c r="D442">
        <v>641</v>
      </c>
      <c r="E442" t="s">
        <v>676</v>
      </c>
      <c r="F442" t="s">
        <v>2892</v>
      </c>
      <c r="G442" t="s">
        <v>2893</v>
      </c>
      <c r="H442" t="s">
        <v>2904</v>
      </c>
      <c r="I442" t="s">
        <v>2895</v>
      </c>
      <c r="J442">
        <v>273.44260249551701</v>
      </c>
      <c r="K442">
        <v>1</v>
      </c>
      <c r="L442">
        <v>1</v>
      </c>
      <c r="M442">
        <v>1</v>
      </c>
      <c r="N442" s="94">
        <v>2358434.6870756098</v>
      </c>
      <c r="O442" s="94">
        <v>557197.06449160504</v>
      </c>
      <c r="P442" s="94">
        <v>456695.23266554601</v>
      </c>
      <c r="Q442" s="94">
        <v>114593.495949433</v>
      </c>
      <c r="R442" s="94">
        <v>472952.968120654</v>
      </c>
      <c r="S442" s="94">
        <v>127933.81029772499</v>
      </c>
      <c r="T442" s="94">
        <v>2206387.75</v>
      </c>
      <c r="U442" s="94">
        <v>1753485.6983028499</v>
      </c>
      <c r="V442" s="94">
        <v>3507776.0711803702</v>
      </c>
      <c r="W442" s="94">
        <v>452097.37712248397</v>
      </c>
      <c r="X442" s="94">
        <v>0</v>
      </c>
      <c r="Y442" s="94">
        <v>0</v>
      </c>
      <c r="Z442" s="94">
        <v>0</v>
      </c>
      <c r="AA442" s="94">
        <v>0</v>
      </c>
      <c r="AB442" s="94">
        <v>0</v>
      </c>
      <c r="AC442" s="94">
        <v>124371.817611041</v>
      </c>
      <c r="AD442" s="94">
        <v>3561.9926866831702</v>
      </c>
      <c r="AE442" s="94">
        <v>0</v>
      </c>
      <c r="AF442" s="94">
        <v>0</v>
      </c>
      <c r="AG442" s="94">
        <v>0</v>
      </c>
      <c r="AH442" s="94">
        <v>0</v>
      </c>
      <c r="AI442" s="94">
        <v>0</v>
      </c>
      <c r="AJ442" s="94">
        <v>4087807.25860058</v>
      </c>
      <c r="AK442" s="70">
        <v>14949.416152764999</v>
      </c>
      <c r="AL442">
        <v>190.744012474941</v>
      </c>
      <c r="AM442">
        <v>87986.683412978906</v>
      </c>
      <c r="AN442">
        <v>6880.4915233770898</v>
      </c>
      <c r="AO442">
        <v>19704.404195056999</v>
      </c>
      <c r="AP442">
        <v>190.744012474941</v>
      </c>
      <c r="AQ442">
        <v>87986.683412978906</v>
      </c>
      <c r="AR442">
        <v>6880.4915233770898</v>
      </c>
      <c r="AS442">
        <v>19704.404195056999</v>
      </c>
      <c r="AT442">
        <v>0</v>
      </c>
    </row>
    <row r="443" spans="1:46" x14ac:dyDescent="0.25">
      <c r="A443" t="s">
        <v>4317</v>
      </c>
      <c r="B443">
        <v>2100</v>
      </c>
      <c r="C443" t="s">
        <v>107</v>
      </c>
      <c r="D443">
        <v>633</v>
      </c>
      <c r="E443" t="s">
        <v>677</v>
      </c>
      <c r="F443" t="s">
        <v>2892</v>
      </c>
      <c r="G443" t="s">
        <v>2893</v>
      </c>
      <c r="H443" t="s">
        <v>2904</v>
      </c>
      <c r="I443" t="s">
        <v>2895</v>
      </c>
      <c r="J443">
        <v>443.85861244608299</v>
      </c>
      <c r="K443">
        <v>1</v>
      </c>
      <c r="L443">
        <v>1</v>
      </c>
      <c r="M443">
        <v>1</v>
      </c>
      <c r="N443" s="94">
        <v>1096717.16233456</v>
      </c>
      <c r="O443" s="94">
        <v>327173.46677337697</v>
      </c>
      <c r="P443" s="94">
        <v>541967.95674516296</v>
      </c>
      <c r="Q443" s="94">
        <v>186010.92018313101</v>
      </c>
      <c r="R443" s="94">
        <v>715584.73502467503</v>
      </c>
      <c r="S443" s="94">
        <v>207665.23945228799</v>
      </c>
      <c r="T443" s="94">
        <v>21154.06</v>
      </c>
      <c r="U443" s="94">
        <v>2846300.1810609</v>
      </c>
      <c r="V443" s="94">
        <v>2185722.8032097798</v>
      </c>
      <c r="W443" s="94">
        <v>681731.43785112095</v>
      </c>
      <c r="X443" s="94">
        <v>0</v>
      </c>
      <c r="Y443" s="94">
        <v>0</v>
      </c>
      <c r="Z443" s="94">
        <v>0</v>
      </c>
      <c r="AA443" s="94">
        <v>0</v>
      </c>
      <c r="AB443" s="94">
        <v>0</v>
      </c>
      <c r="AC443" s="94">
        <v>201883.32720808999</v>
      </c>
      <c r="AD443" s="94">
        <v>5781.91224419834</v>
      </c>
      <c r="AE443" s="94">
        <v>0</v>
      </c>
      <c r="AF443" s="94">
        <v>0</v>
      </c>
      <c r="AG443" s="94">
        <v>0</v>
      </c>
      <c r="AH443" s="94">
        <v>0</v>
      </c>
      <c r="AI443" s="94">
        <v>0</v>
      </c>
      <c r="AJ443" s="94">
        <v>3075119.4805131899</v>
      </c>
      <c r="AK443" s="70">
        <v>6928.1509793543501</v>
      </c>
      <c r="AL443">
        <v>190.744012474941</v>
      </c>
      <c r="AM443">
        <v>87986.683412978906</v>
      </c>
      <c r="AN443">
        <v>6880.4915233770898</v>
      </c>
      <c r="AO443">
        <v>19704.404195056999</v>
      </c>
      <c r="AP443">
        <v>190.744012474941</v>
      </c>
      <c r="AQ443">
        <v>87986.683412978906</v>
      </c>
      <c r="AR443">
        <v>6880.4915233770898</v>
      </c>
      <c r="AS443">
        <v>19704.404195056999</v>
      </c>
      <c r="AT443">
        <v>0</v>
      </c>
    </row>
    <row r="444" spans="1:46" x14ac:dyDescent="0.25">
      <c r="A444" t="s">
        <v>3354</v>
      </c>
      <c r="B444">
        <v>2100</v>
      </c>
      <c r="C444" t="s">
        <v>107</v>
      </c>
      <c r="D444">
        <v>642</v>
      </c>
      <c r="E444" t="s">
        <v>678</v>
      </c>
      <c r="F444" t="s">
        <v>2892</v>
      </c>
      <c r="G444" t="s">
        <v>2911</v>
      </c>
      <c r="H444" t="s">
        <v>2904</v>
      </c>
      <c r="I444" t="s">
        <v>2895</v>
      </c>
      <c r="J444">
        <v>570.51461645307495</v>
      </c>
      <c r="K444">
        <v>1</v>
      </c>
      <c r="L444">
        <v>1</v>
      </c>
      <c r="M444">
        <v>1</v>
      </c>
      <c r="N444" s="94">
        <v>3930710.3746056999</v>
      </c>
      <c r="O444" s="94">
        <v>1276273.5311712101</v>
      </c>
      <c r="P444" s="94">
        <v>979393.96666687902</v>
      </c>
      <c r="Q444" s="94">
        <v>239089.53393858799</v>
      </c>
      <c r="R444" s="94">
        <v>1012274.1865787799</v>
      </c>
      <c r="S444" s="94">
        <v>266922.95950695302</v>
      </c>
      <c r="T444" s="94">
        <v>3779243.57</v>
      </c>
      <c r="U444" s="94">
        <v>3658498.0229611602</v>
      </c>
      <c r="V444" s="94">
        <v>6468980.8142809104</v>
      </c>
      <c r="W444" s="94">
        <v>968760.77868025401</v>
      </c>
      <c r="X444" s="94">
        <v>0</v>
      </c>
      <c r="Y444" s="94">
        <v>0</v>
      </c>
      <c r="Z444" s="94">
        <v>0</v>
      </c>
      <c r="AA444" s="94">
        <v>0</v>
      </c>
      <c r="AB444" s="94">
        <v>0</v>
      </c>
      <c r="AC444" s="94">
        <v>259491.16624245999</v>
      </c>
      <c r="AD444" s="94">
        <v>7431.7932644933198</v>
      </c>
      <c r="AE444" s="94">
        <v>0</v>
      </c>
      <c r="AF444" s="94">
        <v>0</v>
      </c>
      <c r="AG444" s="94">
        <v>0</v>
      </c>
      <c r="AH444" s="94">
        <v>0</v>
      </c>
      <c r="AI444" s="94">
        <v>0</v>
      </c>
      <c r="AJ444" s="94">
        <v>7704664.5524681099</v>
      </c>
      <c r="AK444" s="70">
        <v>13504.7627707919</v>
      </c>
      <c r="AL444">
        <v>190.744012474941</v>
      </c>
      <c r="AM444">
        <v>87986.683412978906</v>
      </c>
      <c r="AN444">
        <v>6880.4915233770898</v>
      </c>
      <c r="AO444">
        <v>19704.404195056999</v>
      </c>
      <c r="AP444">
        <v>4583.8562208211697</v>
      </c>
      <c r="AQ444">
        <v>22363.4717498301</v>
      </c>
      <c r="AR444">
        <v>13504.7627707919</v>
      </c>
      <c r="AS444">
        <v>13953.7908935124</v>
      </c>
      <c r="AT444">
        <v>0</v>
      </c>
    </row>
    <row r="445" spans="1:46" x14ac:dyDescent="0.25">
      <c r="A445" t="s">
        <v>3355</v>
      </c>
      <c r="B445">
        <v>2100</v>
      </c>
      <c r="C445" t="s">
        <v>107</v>
      </c>
      <c r="D445">
        <v>637</v>
      </c>
      <c r="E445" t="s">
        <v>679</v>
      </c>
      <c r="F445" t="s">
        <v>2892</v>
      </c>
      <c r="G445" t="s">
        <v>2893</v>
      </c>
      <c r="H445" t="s">
        <v>2904</v>
      </c>
      <c r="I445" t="s">
        <v>2895</v>
      </c>
      <c r="J445">
        <v>261.207334006976</v>
      </c>
      <c r="K445">
        <v>1</v>
      </c>
      <c r="L445">
        <v>1</v>
      </c>
      <c r="M445">
        <v>1</v>
      </c>
      <c r="N445" s="94">
        <v>2394843.5219120798</v>
      </c>
      <c r="O445" s="94">
        <v>469430.33755358699</v>
      </c>
      <c r="P445" s="94">
        <v>425191.99369943503</v>
      </c>
      <c r="Q445" s="94">
        <v>109465.976765568</v>
      </c>
      <c r="R445" s="94">
        <v>569188.65266575397</v>
      </c>
      <c r="S445" s="94">
        <v>122209.37488250701</v>
      </c>
      <c r="T445" s="94">
        <v>2293095.0099999998</v>
      </c>
      <c r="U445" s="94">
        <v>1675025.47259642</v>
      </c>
      <c r="V445" s="94">
        <v>3418854.2314659599</v>
      </c>
      <c r="W445" s="94">
        <v>549266.25113045902</v>
      </c>
      <c r="X445" s="94">
        <v>0</v>
      </c>
      <c r="Y445" s="94">
        <v>0</v>
      </c>
      <c r="Z445" s="94">
        <v>0</v>
      </c>
      <c r="AA445" s="94">
        <v>0</v>
      </c>
      <c r="AB445" s="94">
        <v>0</v>
      </c>
      <c r="AC445" s="94">
        <v>118806.764590805</v>
      </c>
      <c r="AD445" s="94">
        <v>3402.61029170139</v>
      </c>
      <c r="AE445" s="94">
        <v>0</v>
      </c>
      <c r="AF445" s="94">
        <v>0</v>
      </c>
      <c r="AG445" s="94">
        <v>0</v>
      </c>
      <c r="AH445" s="94">
        <v>0</v>
      </c>
      <c r="AI445" s="94">
        <v>0</v>
      </c>
      <c r="AJ445" s="94">
        <v>4090329.8574789301</v>
      </c>
      <c r="AK445" s="70">
        <v>15659.322403901901</v>
      </c>
      <c r="AL445">
        <v>190.744012474941</v>
      </c>
      <c r="AM445">
        <v>87986.683412978906</v>
      </c>
      <c r="AN445">
        <v>6880.4915233770898</v>
      </c>
      <c r="AO445">
        <v>19704.404195056999</v>
      </c>
      <c r="AP445">
        <v>190.744012474941</v>
      </c>
      <c r="AQ445">
        <v>87986.683412978906</v>
      </c>
      <c r="AR445">
        <v>6880.4915233770898</v>
      </c>
      <c r="AS445">
        <v>19704.404195056999</v>
      </c>
      <c r="AT445">
        <v>0</v>
      </c>
    </row>
    <row r="446" spans="1:46" x14ac:dyDescent="0.25">
      <c r="A446" t="s">
        <v>3356</v>
      </c>
      <c r="B446">
        <v>2100</v>
      </c>
      <c r="C446" t="s">
        <v>107</v>
      </c>
      <c r="D446">
        <v>638</v>
      </c>
      <c r="E446" t="s">
        <v>680</v>
      </c>
      <c r="F446" t="s">
        <v>2892</v>
      </c>
      <c r="G446" t="s">
        <v>2911</v>
      </c>
      <c r="H446" t="s">
        <v>2904</v>
      </c>
      <c r="I446" t="s">
        <v>2895</v>
      </c>
      <c r="J446">
        <v>518.62937195740903</v>
      </c>
      <c r="K446">
        <v>1</v>
      </c>
      <c r="L446">
        <v>1</v>
      </c>
      <c r="M446">
        <v>1</v>
      </c>
      <c r="N446" s="94">
        <v>3785255.38806433</v>
      </c>
      <c r="O446" s="94">
        <v>1218961.4775189699</v>
      </c>
      <c r="P446" s="94">
        <v>847882.34086791496</v>
      </c>
      <c r="Q446" s="94">
        <v>217345.62314821701</v>
      </c>
      <c r="R446" s="94">
        <v>924753.22998630104</v>
      </c>
      <c r="S446" s="94">
        <v>242647.74794160001</v>
      </c>
      <c r="T446" s="94">
        <v>3668420.81</v>
      </c>
      <c r="U446" s="94">
        <v>3325777.2495857398</v>
      </c>
      <c r="V446" s="94">
        <v>6109000.9264273196</v>
      </c>
      <c r="W446" s="94">
        <v>885197.13315841602</v>
      </c>
      <c r="X446" s="94">
        <v>0</v>
      </c>
      <c r="Y446" s="94">
        <v>0</v>
      </c>
      <c r="Z446" s="94">
        <v>0</v>
      </c>
      <c r="AA446" s="94">
        <v>0</v>
      </c>
      <c r="AB446" s="94">
        <v>0</v>
      </c>
      <c r="AC446" s="94">
        <v>235891.83641518801</v>
      </c>
      <c r="AD446" s="94">
        <v>6755.9115264113498</v>
      </c>
      <c r="AE446" s="94">
        <v>0</v>
      </c>
      <c r="AF446" s="94">
        <v>0</v>
      </c>
      <c r="AG446" s="94">
        <v>0</v>
      </c>
      <c r="AH446" s="94">
        <v>0</v>
      </c>
      <c r="AI446" s="94">
        <v>0</v>
      </c>
      <c r="AJ446" s="94">
        <v>7236845.80752734</v>
      </c>
      <c r="AK446" s="70">
        <v>13953.7908935124</v>
      </c>
      <c r="AL446">
        <v>190.744012474941</v>
      </c>
      <c r="AM446">
        <v>87986.683412978906</v>
      </c>
      <c r="AN446">
        <v>6880.4915233770898</v>
      </c>
      <c r="AO446">
        <v>19704.404195056999</v>
      </c>
      <c r="AP446">
        <v>4583.8562208211697</v>
      </c>
      <c r="AQ446">
        <v>22363.4717498301</v>
      </c>
      <c r="AR446">
        <v>13504.7627707919</v>
      </c>
      <c r="AS446">
        <v>13953.7908935124</v>
      </c>
      <c r="AT446">
        <v>0</v>
      </c>
    </row>
    <row r="447" spans="1:46" x14ac:dyDescent="0.25">
      <c r="A447" t="s">
        <v>3357</v>
      </c>
      <c r="B447">
        <v>2100</v>
      </c>
      <c r="C447" t="s">
        <v>107</v>
      </c>
      <c r="D447">
        <v>643</v>
      </c>
      <c r="E447" t="s">
        <v>681</v>
      </c>
      <c r="F447" t="s">
        <v>2892</v>
      </c>
      <c r="G447" t="s">
        <v>2893</v>
      </c>
      <c r="H447" t="s">
        <v>2904</v>
      </c>
      <c r="I447" t="s">
        <v>2895</v>
      </c>
      <c r="J447">
        <v>236.777244544361</v>
      </c>
      <c r="K447">
        <v>1</v>
      </c>
      <c r="L447">
        <v>1</v>
      </c>
      <c r="M447">
        <v>1</v>
      </c>
      <c r="N447" s="94">
        <v>2280261.3472335902</v>
      </c>
      <c r="O447" s="94">
        <v>483851.108103537</v>
      </c>
      <c r="P447" s="94">
        <v>391503.29631921102</v>
      </c>
      <c r="Q447" s="94">
        <v>99227.889019440699</v>
      </c>
      <c r="R447" s="94">
        <v>449726.32537293498</v>
      </c>
      <c r="S447" s="94">
        <v>110779.42796734801</v>
      </c>
      <c r="T447" s="94">
        <v>2186205.5699999998</v>
      </c>
      <c r="U447" s="94">
        <v>1518364.39604871</v>
      </c>
      <c r="V447" s="94">
        <v>3272902.7482355498</v>
      </c>
      <c r="W447" s="94">
        <v>431667.21781316202</v>
      </c>
      <c r="X447" s="94">
        <v>0</v>
      </c>
      <c r="Y447" s="94">
        <v>0</v>
      </c>
      <c r="Z447" s="94">
        <v>0</v>
      </c>
      <c r="AA447" s="94">
        <v>0</v>
      </c>
      <c r="AB447" s="94">
        <v>0</v>
      </c>
      <c r="AC447" s="94">
        <v>107695.05557715399</v>
      </c>
      <c r="AD447" s="94">
        <v>3084.3723901941598</v>
      </c>
      <c r="AE447" s="94">
        <v>0</v>
      </c>
      <c r="AF447" s="94">
        <v>0</v>
      </c>
      <c r="AG447" s="94">
        <v>0</v>
      </c>
      <c r="AH447" s="94">
        <v>0</v>
      </c>
      <c r="AI447" s="94">
        <v>0</v>
      </c>
      <c r="AJ447" s="94">
        <v>3815349.39401606</v>
      </c>
      <c r="AK447" s="70">
        <v>16113.665826959301</v>
      </c>
      <c r="AL447">
        <v>190.744012474941</v>
      </c>
      <c r="AM447">
        <v>87986.683412978906</v>
      </c>
      <c r="AN447">
        <v>6880.4915233770898</v>
      </c>
      <c r="AO447">
        <v>19704.404195056999</v>
      </c>
      <c r="AP447">
        <v>190.744012474941</v>
      </c>
      <c r="AQ447">
        <v>87986.683412978906</v>
      </c>
      <c r="AR447">
        <v>6880.4915233770898</v>
      </c>
      <c r="AS447">
        <v>19704.404195056999</v>
      </c>
      <c r="AT447">
        <v>0</v>
      </c>
    </row>
    <row r="448" spans="1:46" x14ac:dyDescent="0.25">
      <c r="A448" t="s">
        <v>3358</v>
      </c>
      <c r="B448">
        <v>2100</v>
      </c>
      <c r="C448" t="s">
        <v>107</v>
      </c>
      <c r="D448">
        <v>639</v>
      </c>
      <c r="E448" t="s">
        <v>682</v>
      </c>
      <c r="F448" t="s">
        <v>2892</v>
      </c>
      <c r="G448" t="s">
        <v>2893</v>
      </c>
      <c r="H448" t="s">
        <v>2904</v>
      </c>
      <c r="I448" t="s">
        <v>2895</v>
      </c>
      <c r="J448">
        <v>297.76780442427702</v>
      </c>
      <c r="K448">
        <v>1</v>
      </c>
      <c r="L448">
        <v>1</v>
      </c>
      <c r="M448">
        <v>1</v>
      </c>
      <c r="N448" s="94">
        <v>2683452.33100374</v>
      </c>
      <c r="O448" s="94">
        <v>494157.16733440303</v>
      </c>
      <c r="P448" s="94">
        <v>546676.70308369305</v>
      </c>
      <c r="Q448" s="94">
        <v>124787.627746208</v>
      </c>
      <c r="R448" s="94">
        <v>605309.43094255798</v>
      </c>
      <c r="S448" s="94">
        <v>139314.68416524501</v>
      </c>
      <c r="T448" s="94">
        <v>2544909.09</v>
      </c>
      <c r="U448" s="94">
        <v>1909474.1701106001</v>
      </c>
      <c r="V448" s="94">
        <v>3871784.7143220799</v>
      </c>
      <c r="W448" s="94">
        <v>582598.54578852397</v>
      </c>
      <c r="X448" s="94">
        <v>0</v>
      </c>
      <c r="Y448" s="94">
        <v>0</v>
      </c>
      <c r="Z448" s="94">
        <v>0</v>
      </c>
      <c r="AA448" s="94">
        <v>0</v>
      </c>
      <c r="AB448" s="94">
        <v>0</v>
      </c>
      <c r="AC448" s="94">
        <v>135435.81989168501</v>
      </c>
      <c r="AD448" s="94">
        <v>3878.8642735594599</v>
      </c>
      <c r="AE448" s="94">
        <v>0</v>
      </c>
      <c r="AF448" s="94">
        <v>0</v>
      </c>
      <c r="AG448" s="94">
        <v>0</v>
      </c>
      <c r="AH448" s="94">
        <v>0</v>
      </c>
      <c r="AI448" s="94">
        <v>0</v>
      </c>
      <c r="AJ448" s="94">
        <v>4593697.9442758504</v>
      </c>
      <c r="AK448" s="70">
        <v>15427.114268305801</v>
      </c>
      <c r="AL448">
        <v>190.744012474941</v>
      </c>
      <c r="AM448">
        <v>87986.683412978906</v>
      </c>
      <c r="AN448">
        <v>6880.4915233770898</v>
      </c>
      <c r="AO448">
        <v>19704.404195056999</v>
      </c>
      <c r="AP448">
        <v>190.744012474941</v>
      </c>
      <c r="AQ448">
        <v>87986.683412978906</v>
      </c>
      <c r="AR448">
        <v>6880.4915233770898</v>
      </c>
      <c r="AS448">
        <v>19704.404195056999</v>
      </c>
      <c r="AT448">
        <v>0</v>
      </c>
    </row>
    <row r="449" spans="1:46" x14ac:dyDescent="0.25">
      <c r="A449" t="s">
        <v>3359</v>
      </c>
      <c r="B449">
        <v>2100</v>
      </c>
      <c r="C449" t="s">
        <v>107</v>
      </c>
      <c r="D449">
        <v>636</v>
      </c>
      <c r="E449" t="s">
        <v>683</v>
      </c>
      <c r="F449" t="s">
        <v>2892</v>
      </c>
      <c r="G449" t="s">
        <v>2893</v>
      </c>
      <c r="H449" t="s">
        <v>2904</v>
      </c>
      <c r="I449" t="s">
        <v>2895</v>
      </c>
      <c r="J449">
        <v>362.054545454498</v>
      </c>
      <c r="K449">
        <v>2</v>
      </c>
      <c r="L449">
        <v>1</v>
      </c>
      <c r="M449">
        <v>1</v>
      </c>
      <c r="N449" s="94">
        <v>3367995.4404569599</v>
      </c>
      <c r="O449" s="94">
        <v>809873.03815367399</v>
      </c>
      <c r="P449" s="94">
        <v>544939.32740543794</v>
      </c>
      <c r="Q449" s="94">
        <v>151728.72006546301</v>
      </c>
      <c r="R449" s="94">
        <v>733088.33173874195</v>
      </c>
      <c r="S449" s="94">
        <v>169392.10317954799</v>
      </c>
      <c r="T449" s="94">
        <v>3285903.73</v>
      </c>
      <c r="U449" s="94">
        <v>2321721.1278202701</v>
      </c>
      <c r="V449" s="94">
        <v>4902150.59005736</v>
      </c>
      <c r="W449" s="94">
        <v>705474.26776291605</v>
      </c>
      <c r="X449" s="94">
        <v>0</v>
      </c>
      <c r="Y449" s="94">
        <v>0</v>
      </c>
      <c r="Z449" s="94">
        <v>0</v>
      </c>
      <c r="AA449" s="94">
        <v>0</v>
      </c>
      <c r="AB449" s="94">
        <v>0</v>
      </c>
      <c r="AC449" s="94">
        <v>164675.80940776601</v>
      </c>
      <c r="AD449" s="94">
        <v>4716.2937717814702</v>
      </c>
      <c r="AE449" s="94">
        <v>0</v>
      </c>
      <c r="AF449" s="94">
        <v>0</v>
      </c>
      <c r="AG449" s="94">
        <v>0</v>
      </c>
      <c r="AH449" s="94">
        <v>0</v>
      </c>
      <c r="AI449" s="94">
        <v>0</v>
      </c>
      <c r="AJ449" s="94">
        <v>5777016.9609998204</v>
      </c>
      <c r="AK449" s="70">
        <v>15956.2061394582</v>
      </c>
      <c r="AL449">
        <v>190.744012474941</v>
      </c>
      <c r="AM449">
        <v>87986.683412978906</v>
      </c>
      <c r="AN449">
        <v>6880.4915233770898</v>
      </c>
      <c r="AO449">
        <v>19704.404195056999</v>
      </c>
      <c r="AP449">
        <v>190.744012474941</v>
      </c>
      <c r="AQ449">
        <v>87986.683412978906</v>
      </c>
      <c r="AR449">
        <v>6880.4915233770898</v>
      </c>
      <c r="AS449">
        <v>19704.404195056999</v>
      </c>
      <c r="AT449">
        <v>0</v>
      </c>
    </row>
    <row r="450" spans="1:46" x14ac:dyDescent="0.25">
      <c r="A450" t="s">
        <v>3360</v>
      </c>
      <c r="B450">
        <v>2100</v>
      </c>
      <c r="C450" t="s">
        <v>107</v>
      </c>
      <c r="D450">
        <v>650</v>
      </c>
      <c r="E450" t="s">
        <v>684</v>
      </c>
      <c r="F450" t="s">
        <v>2892</v>
      </c>
      <c r="G450" t="s">
        <v>2903</v>
      </c>
      <c r="H450" t="s">
        <v>2904</v>
      </c>
      <c r="I450" t="s">
        <v>2895</v>
      </c>
      <c r="J450">
        <v>1368.7815827371401</v>
      </c>
      <c r="K450">
        <v>1</v>
      </c>
      <c r="L450">
        <v>1</v>
      </c>
      <c r="M450">
        <v>1</v>
      </c>
      <c r="N450" s="94">
        <v>8995490.3984937798</v>
      </c>
      <c r="O450" s="94">
        <v>3697496.5550015802</v>
      </c>
      <c r="P450" s="94">
        <v>2256533.9521307899</v>
      </c>
      <c r="Q450" s="94">
        <v>573624.83141089301</v>
      </c>
      <c r="R450" s="94">
        <v>3131793.3920960599</v>
      </c>
      <c r="S450" s="94">
        <v>640402.92824445001</v>
      </c>
      <c r="T450" s="94">
        <v>9877451.9800000004</v>
      </c>
      <c r="U450" s="94">
        <v>8777487.1491331104</v>
      </c>
      <c r="V450" s="94">
        <v>15627543.327591199</v>
      </c>
      <c r="W450" s="94">
        <v>3027395.80154189</v>
      </c>
      <c r="X450" s="94">
        <v>0</v>
      </c>
      <c r="Y450" s="94">
        <v>0</v>
      </c>
      <c r="Z450" s="94">
        <v>0</v>
      </c>
      <c r="AA450" s="94">
        <v>0</v>
      </c>
      <c r="AB450" s="94">
        <v>0</v>
      </c>
      <c r="AC450" s="94">
        <v>622572.53187285201</v>
      </c>
      <c r="AD450" s="94">
        <v>17830.396371597701</v>
      </c>
      <c r="AE450" s="94">
        <v>0</v>
      </c>
      <c r="AF450" s="94">
        <v>0</v>
      </c>
      <c r="AG450" s="94">
        <v>0</v>
      </c>
      <c r="AH450" s="94">
        <v>0</v>
      </c>
      <c r="AI450" s="94">
        <v>0</v>
      </c>
      <c r="AJ450" s="94">
        <v>19295342.057377599</v>
      </c>
      <c r="AK450" s="70">
        <v>14096.728287936799</v>
      </c>
      <c r="AL450">
        <v>190.744012474941</v>
      </c>
      <c r="AM450">
        <v>87986.683412978906</v>
      </c>
      <c r="AN450">
        <v>6880.4915233770898</v>
      </c>
      <c r="AO450">
        <v>19704.404195056999</v>
      </c>
      <c r="AP450">
        <v>190.744012474941</v>
      </c>
      <c r="AQ450">
        <v>78964.723731455393</v>
      </c>
      <c r="AR450">
        <v>14096.728287936799</v>
      </c>
      <c r="AS450">
        <v>17311.7207145051</v>
      </c>
      <c r="AT450">
        <v>0</v>
      </c>
    </row>
    <row r="451" spans="1:46" x14ac:dyDescent="0.25">
      <c r="A451" t="s">
        <v>3361</v>
      </c>
      <c r="B451">
        <v>2100</v>
      </c>
      <c r="C451" t="s">
        <v>107</v>
      </c>
      <c r="D451">
        <v>645</v>
      </c>
      <c r="E451" t="s">
        <v>685</v>
      </c>
      <c r="F451" t="s">
        <v>2892</v>
      </c>
      <c r="G451" t="s">
        <v>2893</v>
      </c>
      <c r="H451" t="s">
        <v>2904</v>
      </c>
      <c r="I451" t="s">
        <v>2895</v>
      </c>
      <c r="J451">
        <v>334.56524064168298</v>
      </c>
      <c r="K451">
        <v>6</v>
      </c>
      <c r="L451">
        <v>1</v>
      </c>
      <c r="M451">
        <v>1</v>
      </c>
      <c r="N451" s="94">
        <v>3340284.3030660599</v>
      </c>
      <c r="O451" s="94">
        <v>559411.48921731301</v>
      </c>
      <c r="P451" s="94">
        <v>552929.35212230298</v>
      </c>
      <c r="Q451" s="94">
        <v>140208.58563516001</v>
      </c>
      <c r="R451" s="94">
        <v>955496.25111666298</v>
      </c>
      <c r="S451" s="94">
        <v>156530.86109421201</v>
      </c>
      <c r="T451" s="94">
        <v>3402887.54</v>
      </c>
      <c r="U451" s="94">
        <v>2145442.44115751</v>
      </c>
      <c r="V451" s="94">
        <v>4648657.0823023897</v>
      </c>
      <c r="W451" s="94">
        <v>899672.89885511401</v>
      </c>
      <c r="X451" s="94">
        <v>0</v>
      </c>
      <c r="Y451" s="94">
        <v>0</v>
      </c>
      <c r="Z451" s="94">
        <v>0</v>
      </c>
      <c r="AA451" s="94">
        <v>0</v>
      </c>
      <c r="AB451" s="94">
        <v>0</v>
      </c>
      <c r="AC451" s="94">
        <v>152172.65601019101</v>
      </c>
      <c r="AD451" s="94">
        <v>4358.2050840216398</v>
      </c>
      <c r="AE451" s="94">
        <v>0</v>
      </c>
      <c r="AF451" s="94">
        <v>0</v>
      </c>
      <c r="AG451" s="94">
        <v>0</v>
      </c>
      <c r="AH451" s="94">
        <v>0</v>
      </c>
      <c r="AI451" s="94">
        <v>0</v>
      </c>
      <c r="AJ451" s="94">
        <v>5704860.8422517199</v>
      </c>
      <c r="AK451" s="70">
        <v>17051.564685291301</v>
      </c>
      <c r="AL451">
        <v>190.744012474941</v>
      </c>
      <c r="AM451">
        <v>87986.683412978906</v>
      </c>
      <c r="AN451">
        <v>6880.4915233770898</v>
      </c>
      <c r="AO451">
        <v>19704.404195056999</v>
      </c>
      <c r="AP451">
        <v>190.744012474941</v>
      </c>
      <c r="AQ451">
        <v>87986.683412978906</v>
      </c>
      <c r="AR451">
        <v>6880.4915233770898</v>
      </c>
      <c r="AS451">
        <v>19704.404195056999</v>
      </c>
      <c r="AT451">
        <v>0</v>
      </c>
    </row>
    <row r="452" spans="1:46" x14ac:dyDescent="0.25">
      <c r="A452" t="s">
        <v>3362</v>
      </c>
      <c r="B452">
        <v>2100</v>
      </c>
      <c r="C452" t="s">
        <v>107</v>
      </c>
      <c r="D452">
        <v>644</v>
      </c>
      <c r="E452" t="s">
        <v>686</v>
      </c>
      <c r="F452" t="s">
        <v>2892</v>
      </c>
      <c r="G452" t="s">
        <v>2893</v>
      </c>
      <c r="H452" t="s">
        <v>2904</v>
      </c>
      <c r="I452" t="s">
        <v>2895</v>
      </c>
      <c r="J452">
        <v>303.25347593579801</v>
      </c>
      <c r="K452">
        <v>3</v>
      </c>
      <c r="L452">
        <v>1</v>
      </c>
      <c r="M452">
        <v>1</v>
      </c>
      <c r="N452" s="94">
        <v>2594915.2774101598</v>
      </c>
      <c r="O452" s="94">
        <v>619630.89221679396</v>
      </c>
      <c r="P452" s="94">
        <v>565942.22008485801</v>
      </c>
      <c r="Q452" s="94">
        <v>127086.54631412101</v>
      </c>
      <c r="R452" s="94">
        <v>932899.03500176105</v>
      </c>
      <c r="S452" s="94">
        <v>141881.22958320699</v>
      </c>
      <c r="T452" s="94">
        <v>2895822.23</v>
      </c>
      <c r="U452" s="94">
        <v>1944651.74102769</v>
      </c>
      <c r="V452" s="94">
        <v>3943725.8158278698</v>
      </c>
      <c r="W452" s="94">
        <v>896748.15519981703</v>
      </c>
      <c r="X452" s="94">
        <v>0</v>
      </c>
      <c r="Y452" s="94">
        <v>0</v>
      </c>
      <c r="Z452" s="94">
        <v>0</v>
      </c>
      <c r="AA452" s="94">
        <v>0</v>
      </c>
      <c r="AB452" s="94">
        <v>0</v>
      </c>
      <c r="AC452" s="94">
        <v>137930.90635765099</v>
      </c>
      <c r="AD452" s="94">
        <v>3950.3232255561702</v>
      </c>
      <c r="AE452" s="94">
        <v>0</v>
      </c>
      <c r="AF452" s="94">
        <v>0</v>
      </c>
      <c r="AG452" s="94">
        <v>0</v>
      </c>
      <c r="AH452" s="94">
        <v>0</v>
      </c>
      <c r="AI452" s="94">
        <v>0</v>
      </c>
      <c r="AJ452" s="94">
        <v>4982355.2006109003</v>
      </c>
      <c r="AK452" s="70">
        <v>16429.672191674101</v>
      </c>
      <c r="AL452">
        <v>190.744012474941</v>
      </c>
      <c r="AM452">
        <v>87986.683412978906</v>
      </c>
      <c r="AN452">
        <v>6880.4915233770898</v>
      </c>
      <c r="AO452">
        <v>19704.404195056999</v>
      </c>
      <c r="AP452">
        <v>190.744012474941</v>
      </c>
      <c r="AQ452">
        <v>87986.683412978906</v>
      </c>
      <c r="AR452">
        <v>6880.4915233770898</v>
      </c>
      <c r="AS452">
        <v>19704.404195056999</v>
      </c>
      <c r="AT452">
        <v>0</v>
      </c>
    </row>
    <row r="453" spans="1:46" x14ac:dyDescent="0.25">
      <c r="A453" t="s">
        <v>3363</v>
      </c>
      <c r="B453">
        <v>2100</v>
      </c>
      <c r="C453" t="s">
        <v>107</v>
      </c>
      <c r="D453">
        <v>647</v>
      </c>
      <c r="E453" t="s">
        <v>687</v>
      </c>
      <c r="F453" t="s">
        <v>2892</v>
      </c>
      <c r="G453" t="s">
        <v>2893</v>
      </c>
      <c r="H453" t="s">
        <v>2904</v>
      </c>
      <c r="I453" t="s">
        <v>2895</v>
      </c>
      <c r="J453">
        <v>115.680926916193</v>
      </c>
      <c r="K453">
        <v>1</v>
      </c>
      <c r="L453">
        <v>1</v>
      </c>
      <c r="M453">
        <v>1</v>
      </c>
      <c r="N453" s="94">
        <v>1211289.55351481</v>
      </c>
      <c r="O453" s="94">
        <v>267874.25958522997</v>
      </c>
      <c r="P453" s="94">
        <v>218596.68610741801</v>
      </c>
      <c r="Q453" s="94">
        <v>48479.211757848803</v>
      </c>
      <c r="R453" s="94">
        <v>252754.28391319301</v>
      </c>
      <c r="S453" s="94">
        <v>54122.882184767899</v>
      </c>
      <c r="T453" s="94">
        <v>1257175.24</v>
      </c>
      <c r="U453" s="94">
        <v>741818.75487850304</v>
      </c>
      <c r="V453" s="94">
        <v>1755062.7475954299</v>
      </c>
      <c r="W453" s="94">
        <v>243931.247283073</v>
      </c>
      <c r="X453" s="94">
        <v>0</v>
      </c>
      <c r="Y453" s="94">
        <v>0</v>
      </c>
      <c r="Z453" s="94">
        <v>0</v>
      </c>
      <c r="AA453" s="94">
        <v>0</v>
      </c>
      <c r="AB453" s="94">
        <v>0</v>
      </c>
      <c r="AC453" s="94">
        <v>52615.967710199198</v>
      </c>
      <c r="AD453" s="94">
        <v>1506.9144745686301</v>
      </c>
      <c r="AE453" s="94">
        <v>0</v>
      </c>
      <c r="AF453" s="94">
        <v>0</v>
      </c>
      <c r="AG453" s="94">
        <v>0</v>
      </c>
      <c r="AH453" s="94">
        <v>0</v>
      </c>
      <c r="AI453" s="94">
        <v>0</v>
      </c>
      <c r="AJ453" s="94">
        <v>2053116.87706327</v>
      </c>
      <c r="AK453" s="70">
        <v>17748.1018850297</v>
      </c>
      <c r="AL453">
        <v>190.744012474941</v>
      </c>
      <c r="AM453">
        <v>87986.683412978906</v>
      </c>
      <c r="AN453">
        <v>6880.4915233770898</v>
      </c>
      <c r="AO453">
        <v>19704.404195056999</v>
      </c>
      <c r="AP453">
        <v>190.744012474941</v>
      </c>
      <c r="AQ453">
        <v>87986.683412978906</v>
      </c>
      <c r="AR453">
        <v>6880.4915233770898</v>
      </c>
      <c r="AS453">
        <v>19704.404195056999</v>
      </c>
      <c r="AT453">
        <v>0</v>
      </c>
    </row>
    <row r="454" spans="1:46" x14ac:dyDescent="0.25">
      <c r="A454" t="s">
        <v>3364</v>
      </c>
      <c r="B454">
        <v>2100</v>
      </c>
      <c r="C454" t="s">
        <v>107</v>
      </c>
      <c r="D454">
        <v>646</v>
      </c>
      <c r="E454" t="s">
        <v>688</v>
      </c>
      <c r="F454" t="s">
        <v>2892</v>
      </c>
      <c r="G454" t="s">
        <v>2893</v>
      </c>
      <c r="H454" t="s">
        <v>2904</v>
      </c>
      <c r="I454" t="s">
        <v>2895</v>
      </c>
      <c r="J454">
        <v>97.543582214376997</v>
      </c>
      <c r="K454">
        <v>1</v>
      </c>
      <c r="L454">
        <v>2</v>
      </c>
      <c r="M454">
        <v>1</v>
      </c>
      <c r="N454" s="94">
        <v>981578.53051993297</v>
      </c>
      <c r="O454" s="94">
        <v>352608.09365748998</v>
      </c>
      <c r="P454" s="94">
        <v>213272.97009895401</v>
      </c>
      <c r="Q454" s="94">
        <v>40878.268387456803</v>
      </c>
      <c r="R454" s="94">
        <v>288063.22712741903</v>
      </c>
      <c r="S454" s="94">
        <v>45637.080794603702</v>
      </c>
      <c r="T454" s="94">
        <v>1250890.3799999999</v>
      </c>
      <c r="U454" s="94">
        <v>625510.70979125402</v>
      </c>
      <c r="V454" s="94">
        <v>1595777.55580819</v>
      </c>
      <c r="W454" s="94">
        <v>280623.53398306802</v>
      </c>
      <c r="X454" s="94">
        <v>0</v>
      </c>
      <c r="Y454" s="94">
        <v>0</v>
      </c>
      <c r="Z454" s="94">
        <v>0</v>
      </c>
      <c r="AA454" s="94">
        <v>0</v>
      </c>
      <c r="AB454" s="94">
        <v>0</v>
      </c>
      <c r="AC454" s="94">
        <v>44366.431951630599</v>
      </c>
      <c r="AD454" s="94">
        <v>1270.6488429731301</v>
      </c>
      <c r="AE454" s="94">
        <v>0</v>
      </c>
      <c r="AF454" s="94">
        <v>0</v>
      </c>
      <c r="AG454" s="94">
        <v>0</v>
      </c>
      <c r="AH454" s="94">
        <v>0</v>
      </c>
      <c r="AI454" s="94">
        <v>0</v>
      </c>
      <c r="AJ454" s="94">
        <v>1922038.17058586</v>
      </c>
      <c r="AK454" s="70">
        <v>19704.404195056999</v>
      </c>
      <c r="AL454">
        <v>190.744012474941</v>
      </c>
      <c r="AM454">
        <v>87986.683412978906</v>
      </c>
      <c r="AN454">
        <v>6880.4915233770898</v>
      </c>
      <c r="AO454">
        <v>19704.404195056999</v>
      </c>
      <c r="AP454">
        <v>190.744012474941</v>
      </c>
      <c r="AQ454">
        <v>87986.683412978906</v>
      </c>
      <c r="AR454">
        <v>6880.4915233770898</v>
      </c>
      <c r="AS454">
        <v>19704.404195056999</v>
      </c>
      <c r="AT454">
        <v>0</v>
      </c>
    </row>
    <row r="455" spans="1:46" x14ac:dyDescent="0.25">
      <c r="A455" t="s">
        <v>3365</v>
      </c>
      <c r="B455">
        <v>2100</v>
      </c>
      <c r="C455" t="s">
        <v>107</v>
      </c>
      <c r="D455">
        <v>4744</v>
      </c>
      <c r="E455" t="s">
        <v>689</v>
      </c>
      <c r="F455" t="s">
        <v>2892</v>
      </c>
      <c r="G455" t="s">
        <v>2893</v>
      </c>
      <c r="H455" t="s">
        <v>2904</v>
      </c>
      <c r="I455" t="s">
        <v>2895</v>
      </c>
      <c r="J455">
        <v>581.66603141328699</v>
      </c>
      <c r="K455">
        <v>1</v>
      </c>
      <c r="L455">
        <v>1</v>
      </c>
      <c r="M455">
        <v>1</v>
      </c>
      <c r="N455" s="94">
        <v>1437150.6599445599</v>
      </c>
      <c r="O455" s="94">
        <v>427603.66830845899</v>
      </c>
      <c r="P455" s="94">
        <v>683813.11525970895</v>
      </c>
      <c r="Q455" s="94">
        <v>243762.835075321</v>
      </c>
      <c r="R455" s="94">
        <v>937677.62055962195</v>
      </c>
      <c r="S455" s="94">
        <v>272140.29942783999</v>
      </c>
      <c r="T455" s="94">
        <v>0</v>
      </c>
      <c r="U455" s="94">
        <v>3730007.8991476698</v>
      </c>
      <c r="V455" s="94">
        <v>2836694.2099505202</v>
      </c>
      <c r="W455" s="94">
        <v>893313.68919715995</v>
      </c>
      <c r="X455" s="94">
        <v>0</v>
      </c>
      <c r="Y455" s="94">
        <v>0</v>
      </c>
      <c r="Z455" s="94">
        <v>0</v>
      </c>
      <c r="AA455" s="94">
        <v>0</v>
      </c>
      <c r="AB455" s="94">
        <v>0</v>
      </c>
      <c r="AC455" s="94">
        <v>264563.24255711999</v>
      </c>
      <c r="AD455" s="94">
        <v>7577.0568707197799</v>
      </c>
      <c r="AE455" s="94">
        <v>0</v>
      </c>
      <c r="AF455" s="94">
        <v>0</v>
      </c>
      <c r="AG455" s="94">
        <v>0</v>
      </c>
      <c r="AH455" s="94">
        <v>0</v>
      </c>
      <c r="AI455" s="94">
        <v>0</v>
      </c>
      <c r="AJ455" s="94">
        <v>4002148.1985755102</v>
      </c>
      <c r="AK455" s="70">
        <v>6880.4915233770898</v>
      </c>
      <c r="AL455">
        <v>190.744012474941</v>
      </c>
      <c r="AM455">
        <v>87986.683412978906</v>
      </c>
      <c r="AN455">
        <v>6880.4915233770898</v>
      </c>
      <c r="AO455">
        <v>19704.404195056999</v>
      </c>
      <c r="AP455">
        <v>190.744012474941</v>
      </c>
      <c r="AQ455">
        <v>87986.683412978906</v>
      </c>
      <c r="AR455">
        <v>6880.4915233770898</v>
      </c>
      <c r="AS455">
        <v>19704.404195056999</v>
      </c>
      <c r="AT455">
        <v>0</v>
      </c>
    </row>
    <row r="456" spans="1:46" x14ac:dyDescent="0.25">
      <c r="A456" t="s">
        <v>3366</v>
      </c>
      <c r="B456">
        <v>2100</v>
      </c>
      <c r="C456" t="s">
        <v>107</v>
      </c>
      <c r="D456">
        <v>648</v>
      </c>
      <c r="E456" t="s">
        <v>690</v>
      </c>
      <c r="F456" t="s">
        <v>2892</v>
      </c>
      <c r="G456" t="s">
        <v>2893</v>
      </c>
      <c r="H456" t="s">
        <v>2904</v>
      </c>
      <c r="I456" t="s">
        <v>2895</v>
      </c>
      <c r="J456">
        <v>242.87914438495</v>
      </c>
      <c r="K456">
        <v>2</v>
      </c>
      <c r="L456">
        <v>1</v>
      </c>
      <c r="M456">
        <v>1</v>
      </c>
      <c r="N456" s="94">
        <v>2112694.0190560501</v>
      </c>
      <c r="O456" s="94">
        <v>551879.18464518595</v>
      </c>
      <c r="P456" s="94">
        <v>398592.63826069201</v>
      </c>
      <c r="Q456" s="94">
        <v>101785.054685233</v>
      </c>
      <c r="R456" s="94">
        <v>860147.68337662902</v>
      </c>
      <c r="S456" s="94">
        <v>113634.28412193801</v>
      </c>
      <c r="T456" s="94">
        <v>2467604.9700000002</v>
      </c>
      <c r="U456" s="94">
        <v>1557493.61002379</v>
      </c>
      <c r="V456" s="94">
        <v>3183475.3988682898</v>
      </c>
      <c r="W456" s="94">
        <v>841623.18115550501</v>
      </c>
      <c r="X456" s="94">
        <v>0</v>
      </c>
      <c r="Y456" s="94">
        <v>0</v>
      </c>
      <c r="Z456" s="94">
        <v>0</v>
      </c>
      <c r="AA456" s="94">
        <v>0</v>
      </c>
      <c r="AB456" s="94">
        <v>0</v>
      </c>
      <c r="AC456" s="94">
        <v>110470.425498039</v>
      </c>
      <c r="AD456" s="94">
        <v>3163.85862389985</v>
      </c>
      <c r="AE456" s="94">
        <v>0</v>
      </c>
      <c r="AF456" s="94">
        <v>0</v>
      </c>
      <c r="AG456" s="94">
        <v>0</v>
      </c>
      <c r="AH456" s="94">
        <v>0</v>
      </c>
      <c r="AI456" s="94">
        <v>0</v>
      </c>
      <c r="AJ456" s="94">
        <v>4138732.8641457302</v>
      </c>
      <c r="AK456" s="70">
        <v>17040.297447631201</v>
      </c>
      <c r="AL456">
        <v>190.744012474941</v>
      </c>
      <c r="AM456">
        <v>87986.683412978906</v>
      </c>
      <c r="AN456">
        <v>6880.4915233770898</v>
      </c>
      <c r="AO456">
        <v>19704.404195056999</v>
      </c>
      <c r="AP456">
        <v>190.744012474941</v>
      </c>
      <c r="AQ456">
        <v>87986.683412978906</v>
      </c>
      <c r="AR456">
        <v>6880.4915233770898</v>
      </c>
      <c r="AS456">
        <v>19704.404195056999</v>
      </c>
      <c r="AT456">
        <v>0</v>
      </c>
    </row>
    <row r="457" spans="1:46" x14ac:dyDescent="0.25">
      <c r="A457" t="s">
        <v>3367</v>
      </c>
      <c r="B457">
        <v>2100</v>
      </c>
      <c r="C457" t="s">
        <v>107</v>
      </c>
      <c r="D457">
        <v>649</v>
      </c>
      <c r="E457" t="s">
        <v>691</v>
      </c>
      <c r="F457" t="s">
        <v>2892</v>
      </c>
      <c r="G457" t="s">
        <v>2903</v>
      </c>
      <c r="H457" t="s">
        <v>2904</v>
      </c>
      <c r="I457" t="s">
        <v>2895</v>
      </c>
      <c r="J457">
        <v>1200.70700651428</v>
      </c>
      <c r="K457">
        <v>1</v>
      </c>
      <c r="L457">
        <v>1</v>
      </c>
      <c r="M457">
        <v>1</v>
      </c>
      <c r="N457" s="94">
        <v>8386177.1278514303</v>
      </c>
      <c r="O457" s="94">
        <v>3057061.1450599502</v>
      </c>
      <c r="P457" s="94">
        <v>1966698.6238221601</v>
      </c>
      <c r="Q457" s="94">
        <v>503188.64811749803</v>
      </c>
      <c r="R457" s="94">
        <v>2722692.1650847699</v>
      </c>
      <c r="S457" s="94">
        <v>561766.97044515703</v>
      </c>
      <c r="T457" s="94">
        <v>8936130.3000000007</v>
      </c>
      <c r="U457" s="94">
        <v>7699687.4099358004</v>
      </c>
      <c r="V457" s="94">
        <v>14005579.0114395</v>
      </c>
      <c r="W457" s="94">
        <v>2630238.6984962998</v>
      </c>
      <c r="X457" s="94">
        <v>0</v>
      </c>
      <c r="Y457" s="94">
        <v>0</v>
      </c>
      <c r="Z457" s="94">
        <v>0</v>
      </c>
      <c r="AA457" s="94">
        <v>0</v>
      </c>
      <c r="AB457" s="94">
        <v>0</v>
      </c>
      <c r="AC457" s="94">
        <v>546125.99300776899</v>
      </c>
      <c r="AD457" s="94">
        <v>15640.977437388199</v>
      </c>
      <c r="AE457" s="94">
        <v>0</v>
      </c>
      <c r="AF457" s="94">
        <v>0</v>
      </c>
      <c r="AG457" s="94">
        <v>0</v>
      </c>
      <c r="AH457" s="94">
        <v>0</v>
      </c>
      <c r="AI457" s="94">
        <v>0</v>
      </c>
      <c r="AJ457" s="94">
        <v>17197584.680380899</v>
      </c>
      <c r="AK457" s="70">
        <v>14322.881924630899</v>
      </c>
      <c r="AL457">
        <v>190.744012474941</v>
      </c>
      <c r="AM457">
        <v>87986.683412978906</v>
      </c>
      <c r="AN457">
        <v>6880.4915233770898</v>
      </c>
      <c r="AO457">
        <v>19704.404195056999</v>
      </c>
      <c r="AP457">
        <v>190.744012474941</v>
      </c>
      <c r="AQ457">
        <v>78964.723731455393</v>
      </c>
      <c r="AR457">
        <v>14096.728287936799</v>
      </c>
      <c r="AS457">
        <v>17311.7207145051</v>
      </c>
      <c r="AT457">
        <v>0</v>
      </c>
    </row>
    <row r="458" spans="1:46" x14ac:dyDescent="0.25">
      <c r="A458" t="s">
        <v>3368</v>
      </c>
      <c r="B458">
        <v>2183</v>
      </c>
      <c r="C458" t="s">
        <v>108</v>
      </c>
      <c r="D458">
        <v>1312</v>
      </c>
      <c r="E458" t="s">
        <v>693</v>
      </c>
      <c r="F458" t="s">
        <v>2892</v>
      </c>
      <c r="G458" t="s">
        <v>2911</v>
      </c>
      <c r="H458" t="s">
        <v>2894</v>
      </c>
      <c r="I458" t="s">
        <v>2895</v>
      </c>
      <c r="J458">
        <v>638.46058211810305</v>
      </c>
      <c r="K458">
        <v>2</v>
      </c>
      <c r="L458">
        <v>1</v>
      </c>
      <c r="M458">
        <v>1</v>
      </c>
      <c r="N458" s="94">
        <v>4172900.97331075</v>
      </c>
      <c r="O458" s="94">
        <v>1692243.19269943</v>
      </c>
      <c r="P458" s="94">
        <v>1506884.8517680001</v>
      </c>
      <c r="Q458" s="94">
        <v>251155.086730118</v>
      </c>
      <c r="R458" s="94">
        <v>527582.41309289297</v>
      </c>
      <c r="S458" s="94">
        <v>271391.84278817498</v>
      </c>
      <c r="T458" s="94">
        <v>5792308.3899999997</v>
      </c>
      <c r="U458" s="94">
        <v>2358458.1276011998</v>
      </c>
      <c r="V458" s="94">
        <v>7003266.2804530999</v>
      </c>
      <c r="W458" s="94">
        <v>1147500.2371481</v>
      </c>
      <c r="X458" s="94">
        <v>0</v>
      </c>
      <c r="Y458" s="94">
        <v>0</v>
      </c>
      <c r="Z458" s="94">
        <v>0</v>
      </c>
      <c r="AA458" s="94">
        <v>0</v>
      </c>
      <c r="AB458" s="94">
        <v>0</v>
      </c>
      <c r="AC458" s="94">
        <v>271391.84278817498</v>
      </c>
      <c r="AD458" s="94">
        <v>0</v>
      </c>
      <c r="AE458" s="94">
        <v>0</v>
      </c>
      <c r="AF458" s="94">
        <v>0</v>
      </c>
      <c r="AG458" s="94">
        <v>0</v>
      </c>
      <c r="AH458" s="94">
        <v>0</v>
      </c>
      <c r="AI458" s="94">
        <v>0</v>
      </c>
      <c r="AJ458" s="94">
        <v>8422158.3603893798</v>
      </c>
      <c r="AK458" s="70">
        <v>13191.3521308531</v>
      </c>
      <c r="AL458">
        <v>190.744012474941</v>
      </c>
      <c r="AM458">
        <v>87986.683412978906</v>
      </c>
      <c r="AN458">
        <v>4119.0482921667599</v>
      </c>
      <c r="AO458">
        <v>16019.681028930499</v>
      </c>
      <c r="AP458">
        <v>4583.8562208211697</v>
      </c>
      <c r="AQ458">
        <v>22363.4717498301</v>
      </c>
      <c r="AR458">
        <v>12699.2084863278</v>
      </c>
      <c r="AS458">
        <v>14124.742964678901</v>
      </c>
      <c r="AT458">
        <v>0</v>
      </c>
    </row>
    <row r="459" spans="1:46" x14ac:dyDescent="0.25">
      <c r="A459" t="s">
        <v>3369</v>
      </c>
      <c r="B459">
        <v>2183</v>
      </c>
      <c r="C459" t="s">
        <v>108</v>
      </c>
      <c r="D459">
        <v>90</v>
      </c>
      <c r="E459" t="s">
        <v>694</v>
      </c>
      <c r="F459" t="s">
        <v>2892</v>
      </c>
      <c r="G459" t="s">
        <v>2893</v>
      </c>
      <c r="H459" t="s">
        <v>2894</v>
      </c>
      <c r="I459" t="s">
        <v>2895</v>
      </c>
      <c r="J459">
        <v>434.31885741039298</v>
      </c>
      <c r="K459">
        <v>1</v>
      </c>
      <c r="L459">
        <v>1</v>
      </c>
      <c r="M459">
        <v>1</v>
      </c>
      <c r="N459" s="94">
        <v>3401767.2514368701</v>
      </c>
      <c r="O459" s="94">
        <v>939877.47978900303</v>
      </c>
      <c r="P459" s="94">
        <v>1158433.87087837</v>
      </c>
      <c r="Q459" s="94">
        <v>170850.62626662699</v>
      </c>
      <c r="R459" s="94">
        <v>169696.658277607</v>
      </c>
      <c r="S459" s="94">
        <v>184616.87122362899</v>
      </c>
      <c r="T459" s="94">
        <v>4236262.41</v>
      </c>
      <c r="U459" s="94">
        <v>1604363.4766484699</v>
      </c>
      <c r="V459" s="94">
        <v>5216703.4535936499</v>
      </c>
      <c r="W459" s="94">
        <v>623922.43305481505</v>
      </c>
      <c r="X459" s="94">
        <v>0</v>
      </c>
      <c r="Y459" s="94">
        <v>0</v>
      </c>
      <c r="Z459" s="94">
        <v>0</v>
      </c>
      <c r="AA459" s="94">
        <v>0</v>
      </c>
      <c r="AB459" s="94">
        <v>0</v>
      </c>
      <c r="AC459" s="94">
        <v>184616.87122362899</v>
      </c>
      <c r="AD459" s="94">
        <v>0</v>
      </c>
      <c r="AE459" s="94">
        <v>0</v>
      </c>
      <c r="AF459" s="94">
        <v>0</v>
      </c>
      <c r="AG459" s="94">
        <v>0</v>
      </c>
      <c r="AH459" s="94">
        <v>0</v>
      </c>
      <c r="AI459" s="94">
        <v>0</v>
      </c>
      <c r="AJ459" s="94">
        <v>6025242.7578721</v>
      </c>
      <c r="AK459" s="70">
        <v>13872.855518632899</v>
      </c>
      <c r="AL459">
        <v>190.744012474941</v>
      </c>
      <c r="AM459">
        <v>87986.683412978906</v>
      </c>
      <c r="AN459">
        <v>4119.0482921667599</v>
      </c>
      <c r="AO459">
        <v>16019.681028930499</v>
      </c>
      <c r="AP459">
        <v>190.744012474941</v>
      </c>
      <c r="AQ459">
        <v>87986.683412978906</v>
      </c>
      <c r="AR459">
        <v>4119.0482921667599</v>
      </c>
      <c r="AS459">
        <v>14502.926692286201</v>
      </c>
      <c r="AT459">
        <v>0</v>
      </c>
    </row>
    <row r="460" spans="1:46" x14ac:dyDescent="0.25">
      <c r="A460" t="s">
        <v>3370</v>
      </c>
      <c r="B460">
        <v>2183</v>
      </c>
      <c r="C460" t="s">
        <v>108</v>
      </c>
      <c r="D460">
        <v>932</v>
      </c>
      <c r="E460" t="s">
        <v>695</v>
      </c>
      <c r="F460" t="s">
        <v>2892</v>
      </c>
      <c r="G460" t="s">
        <v>2911</v>
      </c>
      <c r="H460" t="s">
        <v>2894</v>
      </c>
      <c r="I460" t="s">
        <v>2895</v>
      </c>
      <c r="J460">
        <v>554.77387989479098</v>
      </c>
      <c r="K460">
        <v>2</v>
      </c>
      <c r="L460">
        <v>1</v>
      </c>
      <c r="M460">
        <v>1</v>
      </c>
      <c r="N460" s="94">
        <v>3797179.8914348301</v>
      </c>
      <c r="O460" s="94">
        <v>1443369.7797834601</v>
      </c>
      <c r="P460" s="94">
        <v>1330043.9010997401</v>
      </c>
      <c r="Q460" s="94">
        <v>218234.74435702301</v>
      </c>
      <c r="R460" s="94">
        <v>287018.583488793</v>
      </c>
      <c r="S460" s="94">
        <v>235818.95235553</v>
      </c>
      <c r="T460" s="94">
        <v>5026525.45</v>
      </c>
      <c r="U460" s="94">
        <v>2049321.4501638401</v>
      </c>
      <c r="V460" s="94">
        <v>6246242.1142987497</v>
      </c>
      <c r="W460" s="94">
        <v>829604.78586508799</v>
      </c>
      <c r="X460" s="94">
        <v>0</v>
      </c>
      <c r="Y460" s="94">
        <v>0</v>
      </c>
      <c r="Z460" s="94">
        <v>0</v>
      </c>
      <c r="AA460" s="94">
        <v>0</v>
      </c>
      <c r="AB460" s="94">
        <v>0</v>
      </c>
      <c r="AC460" s="94">
        <v>235818.95235553</v>
      </c>
      <c r="AD460" s="94">
        <v>0</v>
      </c>
      <c r="AE460" s="94">
        <v>0</v>
      </c>
      <c r="AF460" s="94">
        <v>0</v>
      </c>
      <c r="AG460" s="94">
        <v>0</v>
      </c>
      <c r="AH460" s="94">
        <v>0</v>
      </c>
      <c r="AI460" s="94">
        <v>0</v>
      </c>
      <c r="AJ460" s="94">
        <v>7311665.8525193697</v>
      </c>
      <c r="AK460" s="70">
        <v>13179.5423640096</v>
      </c>
      <c r="AL460">
        <v>190.744012474941</v>
      </c>
      <c r="AM460">
        <v>87986.683412978906</v>
      </c>
      <c r="AN460">
        <v>4119.0482921667599</v>
      </c>
      <c r="AO460">
        <v>16019.681028930499</v>
      </c>
      <c r="AP460">
        <v>4583.8562208211697</v>
      </c>
      <c r="AQ460">
        <v>22363.4717498301</v>
      </c>
      <c r="AR460">
        <v>12699.2084863278</v>
      </c>
      <c r="AS460">
        <v>14124.742964678901</v>
      </c>
      <c r="AT460">
        <v>0</v>
      </c>
    </row>
    <row r="461" spans="1:46" x14ac:dyDescent="0.25">
      <c r="A461" t="s">
        <v>3371</v>
      </c>
      <c r="B461">
        <v>2183</v>
      </c>
      <c r="C461" t="s">
        <v>108</v>
      </c>
      <c r="D461">
        <v>933</v>
      </c>
      <c r="E461" t="s">
        <v>696</v>
      </c>
      <c r="F461" t="s">
        <v>2892</v>
      </c>
      <c r="G461" t="s">
        <v>2893</v>
      </c>
      <c r="H461" t="s">
        <v>2894</v>
      </c>
      <c r="I461" t="s">
        <v>2895</v>
      </c>
      <c r="J461">
        <v>552.81825630350897</v>
      </c>
      <c r="K461">
        <v>3</v>
      </c>
      <c r="L461">
        <v>1</v>
      </c>
      <c r="M461">
        <v>1</v>
      </c>
      <c r="N461" s="94">
        <v>4314799.8869599402</v>
      </c>
      <c r="O461" s="94">
        <v>914537.91708966601</v>
      </c>
      <c r="P461" s="94">
        <v>1308923.2696118599</v>
      </c>
      <c r="Q461" s="94">
        <v>217465.44891978501</v>
      </c>
      <c r="R461" s="94">
        <v>242440.080786623</v>
      </c>
      <c r="S461" s="94">
        <v>234987.671137703</v>
      </c>
      <c r="T461" s="94">
        <v>4956069.18</v>
      </c>
      <c r="U461" s="94">
        <v>2042097.4233678801</v>
      </c>
      <c r="V461" s="94">
        <v>5777161.5292362496</v>
      </c>
      <c r="W461" s="94">
        <v>1221005.0741316199</v>
      </c>
      <c r="X461" s="94">
        <v>0</v>
      </c>
      <c r="Y461" s="94">
        <v>0</v>
      </c>
      <c r="Z461" s="94">
        <v>0</v>
      </c>
      <c r="AA461" s="94">
        <v>0</v>
      </c>
      <c r="AB461" s="94">
        <v>0</v>
      </c>
      <c r="AC461" s="94">
        <v>234987.671137703</v>
      </c>
      <c r="AD461" s="94">
        <v>0</v>
      </c>
      <c r="AE461" s="94">
        <v>0</v>
      </c>
      <c r="AF461" s="94">
        <v>0</v>
      </c>
      <c r="AG461" s="94">
        <v>0</v>
      </c>
      <c r="AH461" s="94">
        <v>0</v>
      </c>
      <c r="AI461" s="94">
        <v>0</v>
      </c>
      <c r="AJ461" s="94">
        <v>7233154.2745055798</v>
      </c>
      <c r="AK461" s="70">
        <v>13084.145091139</v>
      </c>
      <c r="AL461">
        <v>190.744012474941</v>
      </c>
      <c r="AM461">
        <v>87986.683412978906</v>
      </c>
      <c r="AN461">
        <v>4119.0482921667599</v>
      </c>
      <c r="AO461">
        <v>16019.681028930499</v>
      </c>
      <c r="AP461">
        <v>190.744012474941</v>
      </c>
      <c r="AQ461">
        <v>87986.683412978906</v>
      </c>
      <c r="AR461">
        <v>4119.0482921667599</v>
      </c>
      <c r="AS461">
        <v>14502.926692286201</v>
      </c>
      <c r="AT461">
        <v>0</v>
      </c>
    </row>
    <row r="462" spans="1:46" x14ac:dyDescent="0.25">
      <c r="A462" t="s">
        <v>3372</v>
      </c>
      <c r="B462">
        <v>2183</v>
      </c>
      <c r="C462" t="s">
        <v>108</v>
      </c>
      <c r="D462">
        <v>941</v>
      </c>
      <c r="E462" t="s">
        <v>697</v>
      </c>
      <c r="F462" t="s">
        <v>2892</v>
      </c>
      <c r="G462" t="s">
        <v>2893</v>
      </c>
      <c r="H462" t="s">
        <v>2894</v>
      </c>
      <c r="I462" t="s">
        <v>2895</v>
      </c>
      <c r="J462">
        <v>369.80284205969701</v>
      </c>
      <c r="K462">
        <v>1</v>
      </c>
      <c r="L462">
        <v>1</v>
      </c>
      <c r="M462">
        <v>1</v>
      </c>
      <c r="N462" s="94">
        <v>3003735.8026724001</v>
      </c>
      <c r="O462" s="94">
        <v>782923.18123466603</v>
      </c>
      <c r="P462" s="94">
        <v>915113.19681654498</v>
      </c>
      <c r="Q462" s="94">
        <v>145610.57251654199</v>
      </c>
      <c r="R462" s="94">
        <v>168490.29499284099</v>
      </c>
      <c r="S462" s="94">
        <v>157192.90679141801</v>
      </c>
      <c r="T462" s="94">
        <v>3649830.19</v>
      </c>
      <c r="U462" s="94">
        <v>1366042.8582329899</v>
      </c>
      <c r="V462" s="94">
        <v>4514321.2837189296</v>
      </c>
      <c r="W462" s="94">
        <v>501551.76451406901</v>
      </c>
      <c r="X462" s="94">
        <v>0</v>
      </c>
      <c r="Y462" s="94">
        <v>0</v>
      </c>
      <c r="Z462" s="94">
        <v>0</v>
      </c>
      <c r="AA462" s="94">
        <v>0</v>
      </c>
      <c r="AB462" s="94">
        <v>0</v>
      </c>
      <c r="AC462" s="94">
        <v>157192.90679141801</v>
      </c>
      <c r="AD462" s="94">
        <v>0</v>
      </c>
      <c r="AE462" s="94">
        <v>0</v>
      </c>
      <c r="AF462" s="94">
        <v>0</v>
      </c>
      <c r="AG462" s="94">
        <v>0</v>
      </c>
      <c r="AH462" s="94">
        <v>0</v>
      </c>
      <c r="AI462" s="94">
        <v>0</v>
      </c>
      <c r="AJ462" s="94">
        <v>5173065.95502441</v>
      </c>
      <c r="AK462" s="70">
        <v>13988.7133538831</v>
      </c>
      <c r="AL462">
        <v>190.744012474941</v>
      </c>
      <c r="AM462">
        <v>87986.683412978906</v>
      </c>
      <c r="AN462">
        <v>4119.0482921667599</v>
      </c>
      <c r="AO462">
        <v>16019.681028930499</v>
      </c>
      <c r="AP462">
        <v>190.744012474941</v>
      </c>
      <c r="AQ462">
        <v>87986.683412978906</v>
      </c>
      <c r="AR462">
        <v>4119.0482921667599</v>
      </c>
      <c r="AS462">
        <v>14502.926692286201</v>
      </c>
      <c r="AT462">
        <v>0</v>
      </c>
    </row>
    <row r="463" spans="1:46" x14ac:dyDescent="0.25">
      <c r="A463" t="s">
        <v>3373</v>
      </c>
      <c r="B463">
        <v>2183</v>
      </c>
      <c r="C463" t="s">
        <v>108</v>
      </c>
      <c r="D463">
        <v>934</v>
      </c>
      <c r="E463" t="s">
        <v>698</v>
      </c>
      <c r="F463" t="s">
        <v>2892</v>
      </c>
      <c r="G463" t="s">
        <v>2911</v>
      </c>
      <c r="H463" t="s">
        <v>2894</v>
      </c>
      <c r="I463" t="s">
        <v>2895</v>
      </c>
      <c r="J463">
        <v>734.78205153912495</v>
      </c>
      <c r="K463">
        <v>1</v>
      </c>
      <c r="L463">
        <v>1</v>
      </c>
      <c r="M463">
        <v>1</v>
      </c>
      <c r="N463" s="94">
        <v>5110721.7458187304</v>
      </c>
      <c r="O463" s="94">
        <v>1531963.8975575899</v>
      </c>
      <c r="P463" s="94">
        <v>1687825.3946289599</v>
      </c>
      <c r="Q463" s="94">
        <v>289045.64361642301</v>
      </c>
      <c r="R463" s="94">
        <v>399258.36140428699</v>
      </c>
      <c r="S463" s="94">
        <v>312335.42148102599</v>
      </c>
      <c r="T463" s="94">
        <v>6304547.71</v>
      </c>
      <c r="U463" s="94">
        <v>2714267.3330259998</v>
      </c>
      <c r="V463" s="94">
        <v>7915314.4836023599</v>
      </c>
      <c r="W463" s="94">
        <v>1103500.5594236399</v>
      </c>
      <c r="X463" s="94">
        <v>0</v>
      </c>
      <c r="Y463" s="94">
        <v>0</v>
      </c>
      <c r="Z463" s="94">
        <v>0</v>
      </c>
      <c r="AA463" s="94">
        <v>0</v>
      </c>
      <c r="AB463" s="94">
        <v>0</v>
      </c>
      <c r="AC463" s="94">
        <v>312335.42148102599</v>
      </c>
      <c r="AD463" s="94">
        <v>0</v>
      </c>
      <c r="AE463" s="94">
        <v>0</v>
      </c>
      <c r="AF463" s="94">
        <v>0</v>
      </c>
      <c r="AG463" s="94">
        <v>0</v>
      </c>
      <c r="AH463" s="94">
        <v>0</v>
      </c>
      <c r="AI463" s="94">
        <v>0</v>
      </c>
      <c r="AJ463" s="94">
        <v>9331150.4645070191</v>
      </c>
      <c r="AK463" s="70">
        <v>12699.2084863278</v>
      </c>
      <c r="AL463">
        <v>190.744012474941</v>
      </c>
      <c r="AM463">
        <v>87986.683412978906</v>
      </c>
      <c r="AN463">
        <v>4119.0482921667599</v>
      </c>
      <c r="AO463">
        <v>16019.681028930499</v>
      </c>
      <c r="AP463">
        <v>4583.8562208211697</v>
      </c>
      <c r="AQ463">
        <v>22363.4717498301</v>
      </c>
      <c r="AR463">
        <v>12699.2084863278</v>
      </c>
      <c r="AS463">
        <v>14124.742964678901</v>
      </c>
      <c r="AT463">
        <v>0</v>
      </c>
    </row>
    <row r="464" spans="1:46" x14ac:dyDescent="0.25">
      <c r="A464" t="s">
        <v>3374</v>
      </c>
      <c r="B464">
        <v>2183</v>
      </c>
      <c r="C464" t="s">
        <v>108</v>
      </c>
      <c r="D464">
        <v>4601</v>
      </c>
      <c r="E464" t="s">
        <v>699</v>
      </c>
      <c r="F464" t="s">
        <v>2906</v>
      </c>
      <c r="G464" t="s">
        <v>2893</v>
      </c>
      <c r="H464" t="s">
        <v>2894</v>
      </c>
      <c r="I464" t="s">
        <v>2895</v>
      </c>
      <c r="J464">
        <v>166.43048691025899</v>
      </c>
      <c r="K464">
        <v>1</v>
      </c>
      <c r="L464">
        <v>1</v>
      </c>
      <c r="M464">
        <v>1</v>
      </c>
      <c r="N464" s="94">
        <v>112032.38052177599</v>
      </c>
      <c r="O464" s="94">
        <v>108471.49690806599</v>
      </c>
      <c r="P464" s="94">
        <v>272107.62640247302</v>
      </c>
      <c r="Q464" s="94">
        <v>65469.763592625</v>
      </c>
      <c r="R464" s="94">
        <v>56708.972611391502</v>
      </c>
      <c r="S464" s="94">
        <v>70744.972835853507</v>
      </c>
      <c r="T464" s="94">
        <v>0</v>
      </c>
      <c r="U464" s="94">
        <v>614790.24003633205</v>
      </c>
      <c r="V464" s="94">
        <v>440656.33895942598</v>
      </c>
      <c r="W464" s="94">
        <v>174133.90107690601</v>
      </c>
      <c r="X464" s="94">
        <v>0</v>
      </c>
      <c r="Y464" s="94">
        <v>0</v>
      </c>
      <c r="Z464" s="94">
        <v>0</v>
      </c>
      <c r="AA464" s="94">
        <v>0</v>
      </c>
      <c r="AB464" s="94">
        <v>0</v>
      </c>
      <c r="AC464" s="94">
        <v>70744.972835853507</v>
      </c>
      <c r="AD464" s="94">
        <v>0</v>
      </c>
      <c r="AE464" s="94">
        <v>0</v>
      </c>
      <c r="AF464" s="94">
        <v>0</v>
      </c>
      <c r="AG464" s="94">
        <v>0</v>
      </c>
      <c r="AH464" s="94">
        <v>0</v>
      </c>
      <c r="AI464" s="94">
        <v>0</v>
      </c>
      <c r="AJ464" s="94">
        <v>685535.21287218598</v>
      </c>
      <c r="AK464" s="70">
        <v>4119.0482921667699</v>
      </c>
      <c r="AL464">
        <v>190.744012474941</v>
      </c>
      <c r="AM464">
        <v>87986.683412978906</v>
      </c>
      <c r="AN464">
        <v>4119.0482921667599</v>
      </c>
      <c r="AO464">
        <v>16019.681028930499</v>
      </c>
      <c r="AP464">
        <v>190.744012474941</v>
      </c>
      <c r="AQ464">
        <v>87986.683412978906</v>
      </c>
      <c r="AR464">
        <v>4119.0482921667599</v>
      </c>
      <c r="AS464">
        <v>14502.926692286201</v>
      </c>
      <c r="AT464">
        <v>0</v>
      </c>
    </row>
    <row r="465" spans="1:46" x14ac:dyDescent="0.25">
      <c r="A465" t="s">
        <v>3375</v>
      </c>
      <c r="B465">
        <v>2183</v>
      </c>
      <c r="C465" t="s">
        <v>108</v>
      </c>
      <c r="D465">
        <v>986</v>
      </c>
      <c r="E465" t="s">
        <v>700</v>
      </c>
      <c r="F465" t="s">
        <v>2892</v>
      </c>
      <c r="G465" t="s">
        <v>2903</v>
      </c>
      <c r="H465" t="s">
        <v>2894</v>
      </c>
      <c r="I465" t="s">
        <v>2895</v>
      </c>
      <c r="J465">
        <v>1531.7868007602699</v>
      </c>
      <c r="K465">
        <v>2</v>
      </c>
      <c r="L465">
        <v>1</v>
      </c>
      <c r="M465">
        <v>1</v>
      </c>
      <c r="N465" s="94">
        <v>8929880.3377710897</v>
      </c>
      <c r="O465" s="94">
        <v>4950710.0679942602</v>
      </c>
      <c r="P465" s="94">
        <v>3874454.0046353498</v>
      </c>
      <c r="Q465" s="94">
        <v>602568.20479143003</v>
      </c>
      <c r="R465" s="94">
        <v>1316202.8086302499</v>
      </c>
      <c r="S465" s="94">
        <v>651119.98181280703</v>
      </c>
      <c r="T465" s="94">
        <v>14015431.6</v>
      </c>
      <c r="U465" s="94">
        <v>5658383.82382238</v>
      </c>
      <c r="V465" s="94">
        <v>16808735.472778901</v>
      </c>
      <c r="W465" s="94">
        <v>2865079.9510434298</v>
      </c>
      <c r="X465" s="94">
        <v>0</v>
      </c>
      <c r="Y465" s="94">
        <v>0</v>
      </c>
      <c r="Z465" s="94">
        <v>0</v>
      </c>
      <c r="AA465" s="94">
        <v>0</v>
      </c>
      <c r="AB465" s="94">
        <v>0</v>
      </c>
      <c r="AC465" s="94">
        <v>651119.98181280703</v>
      </c>
      <c r="AD465" s="94">
        <v>0</v>
      </c>
      <c r="AE465" s="94">
        <v>0</v>
      </c>
      <c r="AF465" s="94">
        <v>0</v>
      </c>
      <c r="AG465" s="94">
        <v>0</v>
      </c>
      <c r="AH465" s="94">
        <v>0</v>
      </c>
      <c r="AI465" s="94">
        <v>0</v>
      </c>
      <c r="AJ465" s="94">
        <v>20324935.4056352</v>
      </c>
      <c r="AK465" s="70">
        <v>13268.775651772999</v>
      </c>
      <c r="AL465">
        <v>190.744012474941</v>
      </c>
      <c r="AM465">
        <v>87986.683412978906</v>
      </c>
      <c r="AN465">
        <v>4119.0482921667599</v>
      </c>
      <c r="AO465">
        <v>16019.681028930499</v>
      </c>
      <c r="AP465">
        <v>190.744012474941</v>
      </c>
      <c r="AQ465">
        <v>78964.723731455393</v>
      </c>
      <c r="AR465">
        <v>12734.5057523619</v>
      </c>
      <c r="AS465">
        <v>16019.681028930499</v>
      </c>
      <c r="AT465">
        <v>0</v>
      </c>
    </row>
    <row r="466" spans="1:46" x14ac:dyDescent="0.25">
      <c r="A466" t="s">
        <v>3376</v>
      </c>
      <c r="B466">
        <v>2183</v>
      </c>
      <c r="C466" t="s">
        <v>108</v>
      </c>
      <c r="D466">
        <v>2183</v>
      </c>
      <c r="E466" t="s">
        <v>108</v>
      </c>
      <c r="F466" t="s">
        <v>1871</v>
      </c>
      <c r="G466" t="s">
        <v>1871</v>
      </c>
      <c r="H466" t="s">
        <v>2899</v>
      </c>
      <c r="I466" t="s">
        <v>2895</v>
      </c>
      <c r="J466">
        <v>125.55117228330801</v>
      </c>
      <c r="K466">
        <v>1</v>
      </c>
      <c r="L466">
        <v>3</v>
      </c>
      <c r="M466">
        <v>1</v>
      </c>
      <c r="N466" s="94">
        <v>84514.543995674598</v>
      </c>
      <c r="O466" s="94">
        <v>81828.298702726301</v>
      </c>
      <c r="P466" s="94">
        <v>205271.47469369599</v>
      </c>
      <c r="Q466" s="94">
        <v>49388.821247619599</v>
      </c>
      <c r="R466" s="94">
        <v>42779.890406625404</v>
      </c>
      <c r="S466" s="94">
        <v>53368.312726751101</v>
      </c>
      <c r="T466" s="94">
        <v>0</v>
      </c>
      <c r="U466" s="94">
        <v>463783.02904634201</v>
      </c>
      <c r="V466" s="94">
        <v>332420.58566023502</v>
      </c>
      <c r="W466" s="94">
        <v>131362.443386106</v>
      </c>
      <c r="X466" s="94">
        <v>0</v>
      </c>
      <c r="Y466" s="94">
        <v>0</v>
      </c>
      <c r="Z466" s="94">
        <v>0</v>
      </c>
      <c r="AA466" s="94">
        <v>0</v>
      </c>
      <c r="AB466" s="94">
        <v>0</v>
      </c>
      <c r="AC466" s="94">
        <v>53368.312726751101</v>
      </c>
      <c r="AD466" s="94">
        <v>0</v>
      </c>
      <c r="AE466" s="94">
        <v>0</v>
      </c>
      <c r="AF466" s="94">
        <v>0</v>
      </c>
      <c r="AG466" s="94">
        <v>0</v>
      </c>
      <c r="AH466" s="94">
        <v>0</v>
      </c>
      <c r="AI466" s="94">
        <v>0</v>
      </c>
      <c r="AJ466" s="94">
        <v>517151.34177309298</v>
      </c>
      <c r="AK466" s="70">
        <v>4119.0482921667599</v>
      </c>
      <c r="AL466">
        <v>190.744012474941</v>
      </c>
      <c r="AM466">
        <v>87986.683412978906</v>
      </c>
      <c r="AN466">
        <v>4119.0482921667599</v>
      </c>
      <c r="AO466">
        <v>16019.681028930499</v>
      </c>
      <c r="AP466">
        <v>682.10272323868298</v>
      </c>
      <c r="AQ466">
        <v>37523.222275875101</v>
      </c>
      <c r="AR466">
        <v>4119.0482921667599</v>
      </c>
      <c r="AS466">
        <v>4119.0482921667599</v>
      </c>
      <c r="AT466">
        <v>0</v>
      </c>
    </row>
    <row r="467" spans="1:46" x14ac:dyDescent="0.25">
      <c r="A467" t="s">
        <v>3377</v>
      </c>
      <c r="B467">
        <v>2183</v>
      </c>
      <c r="C467" t="s">
        <v>108</v>
      </c>
      <c r="D467">
        <v>936</v>
      </c>
      <c r="E467" t="s">
        <v>701</v>
      </c>
      <c r="F467" t="s">
        <v>2892</v>
      </c>
      <c r="G467" t="s">
        <v>2893</v>
      </c>
      <c r="H467" t="s">
        <v>2894</v>
      </c>
      <c r="I467" t="s">
        <v>2895</v>
      </c>
      <c r="J467">
        <v>364.34269268413402</v>
      </c>
      <c r="K467">
        <v>3</v>
      </c>
      <c r="L467">
        <v>1</v>
      </c>
      <c r="M467">
        <v>1</v>
      </c>
      <c r="N467" s="94">
        <v>3167540.4230196001</v>
      </c>
      <c r="O467" s="94">
        <v>769851.66486827994</v>
      </c>
      <c r="P467" s="94">
        <v>919518.36663946696</v>
      </c>
      <c r="Q467" s="94">
        <v>143323.68065228799</v>
      </c>
      <c r="R467" s="94">
        <v>125194.18178783399</v>
      </c>
      <c r="S467" s="94">
        <v>154871.94909655699</v>
      </c>
      <c r="T467" s="94">
        <v>3779555.12</v>
      </c>
      <c r="U467" s="94">
        <v>1345873.19696747</v>
      </c>
      <c r="V467" s="94">
        <v>4271102.7907179501</v>
      </c>
      <c r="W467" s="94">
        <v>854325.52624951105</v>
      </c>
      <c r="X467" s="94">
        <v>0</v>
      </c>
      <c r="Y467" s="94">
        <v>0</v>
      </c>
      <c r="Z467" s="94">
        <v>0</v>
      </c>
      <c r="AA467" s="94">
        <v>0</v>
      </c>
      <c r="AB467" s="94">
        <v>0</v>
      </c>
      <c r="AC467" s="94">
        <v>154871.94909655699</v>
      </c>
      <c r="AD467" s="94">
        <v>0</v>
      </c>
      <c r="AE467" s="94">
        <v>0</v>
      </c>
      <c r="AF467" s="94">
        <v>0</v>
      </c>
      <c r="AG467" s="94">
        <v>0</v>
      </c>
      <c r="AH467" s="94">
        <v>0</v>
      </c>
      <c r="AI467" s="94">
        <v>0</v>
      </c>
      <c r="AJ467" s="94">
        <v>5280300.2660640301</v>
      </c>
      <c r="AK467" s="70">
        <v>14492.6750888394</v>
      </c>
      <c r="AL467">
        <v>190.744012474941</v>
      </c>
      <c r="AM467">
        <v>87986.683412978906</v>
      </c>
      <c r="AN467">
        <v>4119.0482921667599</v>
      </c>
      <c r="AO467">
        <v>16019.681028930499</v>
      </c>
      <c r="AP467">
        <v>190.744012474941</v>
      </c>
      <c r="AQ467">
        <v>87986.683412978906</v>
      </c>
      <c r="AR467">
        <v>4119.0482921667599</v>
      </c>
      <c r="AS467">
        <v>14502.926692286201</v>
      </c>
      <c r="AT467">
        <v>0</v>
      </c>
    </row>
    <row r="468" spans="1:46" x14ac:dyDescent="0.25">
      <c r="A468" t="s">
        <v>3378</v>
      </c>
      <c r="B468">
        <v>2183</v>
      </c>
      <c r="C468" t="s">
        <v>108</v>
      </c>
      <c r="D468">
        <v>935</v>
      </c>
      <c r="E468" t="s">
        <v>666</v>
      </c>
      <c r="F468" t="s">
        <v>2892</v>
      </c>
      <c r="G468" t="s">
        <v>2893</v>
      </c>
      <c r="H468" t="s">
        <v>2894</v>
      </c>
      <c r="I468" t="s">
        <v>2895</v>
      </c>
      <c r="J468">
        <v>429.33121019105198</v>
      </c>
      <c r="K468">
        <v>4</v>
      </c>
      <c r="L468">
        <v>1</v>
      </c>
      <c r="M468">
        <v>1</v>
      </c>
      <c r="N468" s="94">
        <v>3748521.1657538698</v>
      </c>
      <c r="O468" s="94">
        <v>850774.187915385</v>
      </c>
      <c r="P468" s="94">
        <v>1059866.4640687699</v>
      </c>
      <c r="Q468" s="94">
        <v>168888.605422995</v>
      </c>
      <c r="R468" s="94">
        <v>216011.88389158601</v>
      </c>
      <c r="S468" s="94">
        <v>182496.76105873301</v>
      </c>
      <c r="T468" s="94">
        <v>4458123.08</v>
      </c>
      <c r="U468" s="94">
        <v>1585939.2270526099</v>
      </c>
      <c r="V468" s="94">
        <v>4876834.1498354198</v>
      </c>
      <c r="W468" s="94">
        <v>1167228.1572171999</v>
      </c>
      <c r="X468" s="94">
        <v>0</v>
      </c>
      <c r="Y468" s="94">
        <v>0</v>
      </c>
      <c r="Z468" s="94">
        <v>0</v>
      </c>
      <c r="AA468" s="94">
        <v>0</v>
      </c>
      <c r="AB468" s="94">
        <v>0</v>
      </c>
      <c r="AC468" s="94">
        <v>182496.76105873301</v>
      </c>
      <c r="AD468" s="94">
        <v>0</v>
      </c>
      <c r="AE468" s="94">
        <v>0</v>
      </c>
      <c r="AF468" s="94">
        <v>0</v>
      </c>
      <c r="AG468" s="94">
        <v>0</v>
      </c>
      <c r="AH468" s="94">
        <v>0</v>
      </c>
      <c r="AI468" s="94">
        <v>0</v>
      </c>
      <c r="AJ468" s="94">
        <v>6226559.0681113498</v>
      </c>
      <c r="AK468" s="70">
        <v>14502.926692286201</v>
      </c>
      <c r="AL468">
        <v>190.744012474941</v>
      </c>
      <c r="AM468">
        <v>87986.683412978906</v>
      </c>
      <c r="AN468">
        <v>4119.0482921667599</v>
      </c>
      <c r="AO468">
        <v>16019.681028930499</v>
      </c>
      <c r="AP468">
        <v>190.744012474941</v>
      </c>
      <c r="AQ468">
        <v>87986.683412978906</v>
      </c>
      <c r="AR468">
        <v>4119.0482921667599</v>
      </c>
      <c r="AS468">
        <v>14502.926692286201</v>
      </c>
      <c r="AT468">
        <v>0</v>
      </c>
    </row>
    <row r="469" spans="1:46" x14ac:dyDescent="0.25">
      <c r="A469" t="s">
        <v>3379</v>
      </c>
      <c r="B469">
        <v>2183</v>
      </c>
      <c r="C469" t="s">
        <v>108</v>
      </c>
      <c r="D469">
        <v>3543</v>
      </c>
      <c r="E469" t="s">
        <v>702</v>
      </c>
      <c r="F469" t="s">
        <v>2892</v>
      </c>
      <c r="G469" t="s">
        <v>2893</v>
      </c>
      <c r="H469" t="s">
        <v>2894</v>
      </c>
      <c r="I469" t="s">
        <v>2895</v>
      </c>
      <c r="J469">
        <v>482.877819172351</v>
      </c>
      <c r="K469">
        <v>2</v>
      </c>
      <c r="L469">
        <v>1</v>
      </c>
      <c r="M469">
        <v>1</v>
      </c>
      <c r="N469" s="94">
        <v>4062985.0785085401</v>
      </c>
      <c r="O469" s="94">
        <v>928370.97772072698</v>
      </c>
      <c r="P469" s="94">
        <v>1117438.0986557701</v>
      </c>
      <c r="Q469" s="94">
        <v>189952.55768483499</v>
      </c>
      <c r="R469" s="94">
        <v>231605.017999214</v>
      </c>
      <c r="S469" s="94">
        <v>205257.93581799799</v>
      </c>
      <c r="T469" s="94">
        <v>4746612.6100000003</v>
      </c>
      <c r="U469" s="94">
        <v>1783739.1205690801</v>
      </c>
      <c r="V469" s="94">
        <v>5585720.2119574798</v>
      </c>
      <c r="W469" s="94">
        <v>944631.51861160202</v>
      </c>
      <c r="X469" s="94">
        <v>0</v>
      </c>
      <c r="Y469" s="94">
        <v>0</v>
      </c>
      <c r="Z469" s="94">
        <v>0</v>
      </c>
      <c r="AA469" s="94">
        <v>0</v>
      </c>
      <c r="AB469" s="94">
        <v>0</v>
      </c>
      <c r="AC469" s="94">
        <v>205257.93581799799</v>
      </c>
      <c r="AD469" s="94">
        <v>0</v>
      </c>
      <c r="AE469" s="94">
        <v>0</v>
      </c>
      <c r="AF469" s="94">
        <v>0</v>
      </c>
      <c r="AG469" s="94">
        <v>0</v>
      </c>
      <c r="AH469" s="94">
        <v>0</v>
      </c>
      <c r="AI469" s="94">
        <v>0</v>
      </c>
      <c r="AJ469" s="94">
        <v>6735609.6663870802</v>
      </c>
      <c r="AK469" s="70">
        <v>13948.890172532399</v>
      </c>
      <c r="AL469">
        <v>190.744012474941</v>
      </c>
      <c r="AM469">
        <v>87986.683412978906</v>
      </c>
      <c r="AN469">
        <v>4119.0482921667599</v>
      </c>
      <c r="AO469">
        <v>16019.681028930499</v>
      </c>
      <c r="AP469">
        <v>190.744012474941</v>
      </c>
      <c r="AQ469">
        <v>87986.683412978906</v>
      </c>
      <c r="AR469">
        <v>4119.0482921667599</v>
      </c>
      <c r="AS469">
        <v>14502.926692286201</v>
      </c>
      <c r="AT469">
        <v>0</v>
      </c>
    </row>
    <row r="470" spans="1:46" x14ac:dyDescent="0.25">
      <c r="A470" t="s">
        <v>3380</v>
      </c>
      <c r="B470">
        <v>2183</v>
      </c>
      <c r="C470" t="s">
        <v>108</v>
      </c>
      <c r="D470">
        <v>937</v>
      </c>
      <c r="E470" t="s">
        <v>703</v>
      </c>
      <c r="F470" t="s">
        <v>2892</v>
      </c>
      <c r="G470" t="s">
        <v>2893</v>
      </c>
      <c r="H470" t="s">
        <v>2894</v>
      </c>
      <c r="I470" t="s">
        <v>2895</v>
      </c>
      <c r="J470">
        <v>500.17152104253501</v>
      </c>
      <c r="K470">
        <v>2</v>
      </c>
      <c r="L470">
        <v>1</v>
      </c>
      <c r="M470">
        <v>1</v>
      </c>
      <c r="N470" s="94">
        <v>4309125.3725686204</v>
      </c>
      <c r="O470" s="94">
        <v>801409.67229063995</v>
      </c>
      <c r="P470" s="94">
        <v>1138802.59492829</v>
      </c>
      <c r="Q470" s="94">
        <v>196755.48540620101</v>
      </c>
      <c r="R470" s="94">
        <v>229975.37666855901</v>
      </c>
      <c r="S470" s="94">
        <v>212609.007678391</v>
      </c>
      <c r="T470" s="94">
        <v>4828446.8600000003</v>
      </c>
      <c r="U470" s="94">
        <v>1847621.64186231</v>
      </c>
      <c r="V470" s="94">
        <v>5680311.8537813602</v>
      </c>
      <c r="W470" s="94">
        <v>995756.64808095398</v>
      </c>
      <c r="X470" s="94">
        <v>0</v>
      </c>
      <c r="Y470" s="94">
        <v>0</v>
      </c>
      <c r="Z470" s="94">
        <v>0</v>
      </c>
      <c r="AA470" s="94">
        <v>0</v>
      </c>
      <c r="AB470" s="94">
        <v>0</v>
      </c>
      <c r="AC470" s="94">
        <v>212609.007678391</v>
      </c>
      <c r="AD470" s="94">
        <v>0</v>
      </c>
      <c r="AE470" s="94">
        <v>0</v>
      </c>
      <c r="AF470" s="94">
        <v>0</v>
      </c>
      <c r="AG470" s="94">
        <v>0</v>
      </c>
      <c r="AH470" s="94">
        <v>0</v>
      </c>
      <c r="AI470" s="94">
        <v>0</v>
      </c>
      <c r="AJ470" s="94">
        <v>6888677.5095407004</v>
      </c>
      <c r="AK470" s="70">
        <v>13772.630427222801</v>
      </c>
      <c r="AL470">
        <v>190.744012474941</v>
      </c>
      <c r="AM470">
        <v>87986.683412978906</v>
      </c>
      <c r="AN470">
        <v>4119.0482921667599</v>
      </c>
      <c r="AO470">
        <v>16019.681028930499</v>
      </c>
      <c r="AP470">
        <v>190.744012474941</v>
      </c>
      <c r="AQ470">
        <v>87986.683412978906</v>
      </c>
      <c r="AR470">
        <v>4119.0482921667599</v>
      </c>
      <c r="AS470">
        <v>14502.926692286201</v>
      </c>
      <c r="AT470">
        <v>0</v>
      </c>
    </row>
    <row r="471" spans="1:46" x14ac:dyDescent="0.25">
      <c r="A471" t="s">
        <v>3381</v>
      </c>
      <c r="B471">
        <v>2183</v>
      </c>
      <c r="C471" t="s">
        <v>108</v>
      </c>
      <c r="D471">
        <v>1313</v>
      </c>
      <c r="E471" t="s">
        <v>704</v>
      </c>
      <c r="F471" t="s">
        <v>2892</v>
      </c>
      <c r="G471" t="s">
        <v>2893</v>
      </c>
      <c r="H471" t="s">
        <v>2894</v>
      </c>
      <c r="I471" t="s">
        <v>2895</v>
      </c>
      <c r="J471">
        <v>404.43852476165898</v>
      </c>
      <c r="K471">
        <v>2</v>
      </c>
      <c r="L471">
        <v>1</v>
      </c>
      <c r="M471">
        <v>1</v>
      </c>
      <c r="N471" s="94">
        <v>3355547.99968802</v>
      </c>
      <c r="O471" s="94">
        <v>776672.66631159699</v>
      </c>
      <c r="P471" s="94">
        <v>1022798.84365956</v>
      </c>
      <c r="Q471" s="94">
        <v>159096.41974534001</v>
      </c>
      <c r="R471" s="94">
        <v>166347.21274492299</v>
      </c>
      <c r="S471" s="94">
        <v>171915.57255651199</v>
      </c>
      <c r="T471" s="94">
        <v>3986476.9</v>
      </c>
      <c r="U471" s="94">
        <v>1493986.2421494499</v>
      </c>
      <c r="V471" s="94">
        <v>4914766.2250913903</v>
      </c>
      <c r="W471" s="94">
        <v>565696.91705805203</v>
      </c>
      <c r="X471" s="94">
        <v>0</v>
      </c>
      <c r="Y471" s="94">
        <v>0</v>
      </c>
      <c r="Z471" s="94">
        <v>0</v>
      </c>
      <c r="AA471" s="94">
        <v>0</v>
      </c>
      <c r="AB471" s="94">
        <v>0</v>
      </c>
      <c r="AC471" s="94">
        <v>171915.57255651199</v>
      </c>
      <c r="AD471" s="94">
        <v>0</v>
      </c>
      <c r="AE471" s="94">
        <v>0</v>
      </c>
      <c r="AF471" s="94">
        <v>0</v>
      </c>
      <c r="AG471" s="94">
        <v>0</v>
      </c>
      <c r="AH471" s="94">
        <v>0</v>
      </c>
      <c r="AI471" s="94">
        <v>0</v>
      </c>
      <c r="AJ471" s="94">
        <v>5652378.7147059599</v>
      </c>
      <c r="AK471" s="70">
        <v>13975.866216100399</v>
      </c>
      <c r="AL471">
        <v>190.744012474941</v>
      </c>
      <c r="AM471">
        <v>87986.683412978906</v>
      </c>
      <c r="AN471">
        <v>4119.0482921667599</v>
      </c>
      <c r="AO471">
        <v>16019.681028930499</v>
      </c>
      <c r="AP471">
        <v>190.744012474941</v>
      </c>
      <c r="AQ471">
        <v>87986.683412978906</v>
      </c>
      <c r="AR471">
        <v>4119.0482921667599</v>
      </c>
      <c r="AS471">
        <v>14502.926692286201</v>
      </c>
      <c r="AT471">
        <v>0</v>
      </c>
    </row>
    <row r="472" spans="1:46" x14ac:dyDescent="0.25">
      <c r="A472" t="s">
        <v>3382</v>
      </c>
      <c r="B472">
        <v>2183</v>
      </c>
      <c r="C472" t="s">
        <v>108</v>
      </c>
      <c r="D472">
        <v>4667</v>
      </c>
      <c r="E472" t="s">
        <v>705</v>
      </c>
      <c r="F472" t="s">
        <v>2906</v>
      </c>
      <c r="G472" t="s">
        <v>2893</v>
      </c>
      <c r="H472" t="s">
        <v>2894</v>
      </c>
      <c r="I472" t="s">
        <v>2895</v>
      </c>
      <c r="J472">
        <v>332.401476845937</v>
      </c>
      <c r="K472">
        <v>1</v>
      </c>
      <c r="L472">
        <v>1</v>
      </c>
      <c r="M472">
        <v>1</v>
      </c>
      <c r="N472" s="94">
        <v>223755.451488191</v>
      </c>
      <c r="O472" s="94">
        <v>216643.51548386901</v>
      </c>
      <c r="P472" s="94">
        <v>543463.99242342799</v>
      </c>
      <c r="Q472" s="94">
        <v>130758.772091302</v>
      </c>
      <c r="R472" s="94">
        <v>113261.377746293</v>
      </c>
      <c r="S472" s="94">
        <v>141294.62628288401</v>
      </c>
      <c r="T472" s="94">
        <v>0</v>
      </c>
      <c r="U472" s="94">
        <v>1227883.1092330799</v>
      </c>
      <c r="V472" s="94">
        <v>880096.07236574194</v>
      </c>
      <c r="W472" s="94">
        <v>347787.03686734103</v>
      </c>
      <c r="X472" s="94">
        <v>0</v>
      </c>
      <c r="Y472" s="94">
        <v>0</v>
      </c>
      <c r="Z472" s="94">
        <v>0</v>
      </c>
      <c r="AA472" s="94">
        <v>0</v>
      </c>
      <c r="AB472" s="94">
        <v>0</v>
      </c>
      <c r="AC472" s="94">
        <v>141294.62628288401</v>
      </c>
      <c r="AD472" s="94">
        <v>0</v>
      </c>
      <c r="AE472" s="94">
        <v>0</v>
      </c>
      <c r="AF472" s="94">
        <v>0</v>
      </c>
      <c r="AG472" s="94">
        <v>0</v>
      </c>
      <c r="AH472" s="94">
        <v>0</v>
      </c>
      <c r="AI472" s="94">
        <v>0</v>
      </c>
      <c r="AJ472" s="94">
        <v>1369177.73551597</v>
      </c>
      <c r="AK472" s="70">
        <v>4119.0482921667599</v>
      </c>
      <c r="AL472">
        <v>190.744012474941</v>
      </c>
      <c r="AM472">
        <v>87986.683412978906</v>
      </c>
      <c r="AN472">
        <v>4119.0482921667599</v>
      </c>
      <c r="AO472">
        <v>16019.681028930499</v>
      </c>
      <c r="AP472">
        <v>190.744012474941</v>
      </c>
      <c r="AQ472">
        <v>87986.683412978906</v>
      </c>
      <c r="AR472">
        <v>4119.0482921667599</v>
      </c>
      <c r="AS472">
        <v>14502.926692286201</v>
      </c>
      <c r="AT472">
        <v>0</v>
      </c>
    </row>
    <row r="473" spans="1:46" x14ac:dyDescent="0.25">
      <c r="A473" t="s">
        <v>3383</v>
      </c>
      <c r="B473">
        <v>2183</v>
      </c>
      <c r="C473" t="s">
        <v>108</v>
      </c>
      <c r="D473">
        <v>4740</v>
      </c>
      <c r="E473" t="s">
        <v>706</v>
      </c>
      <c r="F473" t="s">
        <v>2906</v>
      </c>
      <c r="G473" t="s">
        <v>2907</v>
      </c>
      <c r="H473" t="s">
        <v>2942</v>
      </c>
      <c r="I473" t="s">
        <v>2895</v>
      </c>
      <c r="J473">
        <v>795.50105069078597</v>
      </c>
      <c r="K473">
        <v>1</v>
      </c>
      <c r="L473">
        <v>1</v>
      </c>
      <c r="M473">
        <v>1</v>
      </c>
      <c r="N473" s="94">
        <v>1040926.33001289</v>
      </c>
      <c r="O473" s="94">
        <v>518469.85106098303</v>
      </c>
      <c r="P473" s="94">
        <v>1300614.4891041601</v>
      </c>
      <c r="Q473" s="94">
        <v>312931.04222240997</v>
      </c>
      <c r="R473" s="94">
        <v>271056.39197151299</v>
      </c>
      <c r="S473" s="94">
        <v>338145.37989279599</v>
      </c>
      <c r="T473" s="94">
        <v>505436.24</v>
      </c>
      <c r="U473" s="94">
        <v>2938561.8643719498</v>
      </c>
      <c r="V473" s="94">
        <v>2106240.1915869801</v>
      </c>
      <c r="W473" s="94">
        <v>1337757.9127849699</v>
      </c>
      <c r="X473" s="94">
        <v>0</v>
      </c>
      <c r="Y473" s="94">
        <v>0</v>
      </c>
      <c r="Z473" s="94">
        <v>0</v>
      </c>
      <c r="AA473" s="94">
        <v>0</v>
      </c>
      <c r="AB473" s="94">
        <v>0</v>
      </c>
      <c r="AC473" s="94">
        <v>338145.37989279599</v>
      </c>
      <c r="AD473" s="94">
        <v>0</v>
      </c>
      <c r="AE473" s="94">
        <v>0</v>
      </c>
      <c r="AF473" s="94">
        <v>0</v>
      </c>
      <c r="AG473" s="94">
        <v>0</v>
      </c>
      <c r="AH473" s="94">
        <v>0</v>
      </c>
      <c r="AI473" s="94">
        <v>0</v>
      </c>
      <c r="AJ473" s="94">
        <v>3782143.48426475</v>
      </c>
      <c r="AK473" s="70">
        <v>4754.4167050193901</v>
      </c>
      <c r="AL473">
        <v>190.744012474941</v>
      </c>
      <c r="AM473">
        <v>87986.683412978906</v>
      </c>
      <c r="AN473">
        <v>4119.0482921667599</v>
      </c>
      <c r="AO473">
        <v>16019.681028930499</v>
      </c>
      <c r="AP473">
        <v>190.744012474941</v>
      </c>
      <c r="AQ473">
        <v>53040.848925755003</v>
      </c>
      <c r="AR473">
        <v>4754.4167050193901</v>
      </c>
      <c r="AS473">
        <v>4754.4167050193901</v>
      </c>
      <c r="AT473">
        <v>0</v>
      </c>
    </row>
    <row r="474" spans="1:46" x14ac:dyDescent="0.25">
      <c r="A474" t="s">
        <v>3384</v>
      </c>
      <c r="B474">
        <v>2183</v>
      </c>
      <c r="C474" t="s">
        <v>108</v>
      </c>
      <c r="D474">
        <v>938</v>
      </c>
      <c r="E474" t="s">
        <v>707</v>
      </c>
      <c r="F474" t="s">
        <v>2892</v>
      </c>
      <c r="G474" t="s">
        <v>2893</v>
      </c>
      <c r="H474" t="s">
        <v>2894</v>
      </c>
      <c r="I474" t="s">
        <v>2895</v>
      </c>
      <c r="J474">
        <v>513.73222961226202</v>
      </c>
      <c r="K474">
        <v>3</v>
      </c>
      <c r="L474">
        <v>1</v>
      </c>
      <c r="M474">
        <v>1</v>
      </c>
      <c r="N474" s="94">
        <v>4499806.3789564902</v>
      </c>
      <c r="O474" s="94">
        <v>955019.34889803699</v>
      </c>
      <c r="P474" s="94">
        <v>1211055.81666076</v>
      </c>
      <c r="Q474" s="94">
        <v>202089.94305690299</v>
      </c>
      <c r="R474" s="94">
        <v>217340.637570675</v>
      </c>
      <c r="S474" s="94">
        <v>218373.28787254501</v>
      </c>
      <c r="T474" s="94">
        <v>5187597.55</v>
      </c>
      <c r="U474" s="94">
        <v>1897714.5751428599</v>
      </c>
      <c r="V474" s="94">
        <v>6023728.7365046497</v>
      </c>
      <c r="W474" s="94">
        <v>1061583.38863822</v>
      </c>
      <c r="X474" s="94">
        <v>0</v>
      </c>
      <c r="Y474" s="94">
        <v>0</v>
      </c>
      <c r="Z474" s="94">
        <v>0</v>
      </c>
      <c r="AA474" s="94">
        <v>0</v>
      </c>
      <c r="AB474" s="94">
        <v>0</v>
      </c>
      <c r="AC474" s="94">
        <v>218373.28787254501</v>
      </c>
      <c r="AD474" s="94">
        <v>0</v>
      </c>
      <c r="AE474" s="94">
        <v>0</v>
      </c>
      <c r="AF474" s="94">
        <v>0</v>
      </c>
      <c r="AG474" s="94">
        <v>0</v>
      </c>
      <c r="AH474" s="94">
        <v>0</v>
      </c>
      <c r="AI474" s="94">
        <v>0</v>
      </c>
      <c r="AJ474" s="94">
        <v>7303685.4130154103</v>
      </c>
      <c r="AK474" s="70">
        <v>14216.9110521406</v>
      </c>
      <c r="AL474">
        <v>190.744012474941</v>
      </c>
      <c r="AM474">
        <v>87986.683412978906</v>
      </c>
      <c r="AN474">
        <v>4119.0482921667599</v>
      </c>
      <c r="AO474">
        <v>16019.681028930499</v>
      </c>
      <c r="AP474">
        <v>190.744012474941</v>
      </c>
      <c r="AQ474">
        <v>87986.683412978906</v>
      </c>
      <c r="AR474">
        <v>4119.0482921667599</v>
      </c>
      <c r="AS474">
        <v>14502.926692286201</v>
      </c>
      <c r="AT474">
        <v>0</v>
      </c>
    </row>
    <row r="475" spans="1:46" x14ac:dyDescent="0.25">
      <c r="A475" t="s">
        <v>3385</v>
      </c>
      <c r="B475">
        <v>2183</v>
      </c>
      <c r="C475" t="s">
        <v>108</v>
      </c>
      <c r="D475">
        <v>939</v>
      </c>
      <c r="E475" t="s">
        <v>708</v>
      </c>
      <c r="F475" t="s">
        <v>2892</v>
      </c>
      <c r="G475" t="s">
        <v>2893</v>
      </c>
      <c r="H475" t="s">
        <v>2894</v>
      </c>
      <c r="I475" t="s">
        <v>2895</v>
      </c>
      <c r="J475">
        <v>387.61847775975298</v>
      </c>
      <c r="K475">
        <v>2</v>
      </c>
      <c r="L475">
        <v>1</v>
      </c>
      <c r="M475">
        <v>1</v>
      </c>
      <c r="N475" s="94">
        <v>2716556.5755437799</v>
      </c>
      <c r="O475" s="94">
        <v>786880.68751749303</v>
      </c>
      <c r="P475" s="94">
        <v>951730.52539565205</v>
      </c>
      <c r="Q475" s="94">
        <v>152479.81649388501</v>
      </c>
      <c r="R475" s="94">
        <v>188169.645665852</v>
      </c>
      <c r="S475" s="94">
        <v>164765.838211931</v>
      </c>
      <c r="T475" s="94">
        <v>3363963.86</v>
      </c>
      <c r="U475" s="94">
        <v>1431853.39061666</v>
      </c>
      <c r="V475" s="94">
        <v>4298073.2045344496</v>
      </c>
      <c r="W475" s="94">
        <v>497744.04608221201</v>
      </c>
      <c r="X475" s="94">
        <v>0</v>
      </c>
      <c r="Y475" s="94">
        <v>0</v>
      </c>
      <c r="Z475" s="94">
        <v>0</v>
      </c>
      <c r="AA475" s="94">
        <v>0</v>
      </c>
      <c r="AB475" s="94">
        <v>0</v>
      </c>
      <c r="AC475" s="94">
        <v>164765.838211931</v>
      </c>
      <c r="AD475" s="94">
        <v>0</v>
      </c>
      <c r="AE475" s="94">
        <v>0</v>
      </c>
      <c r="AF475" s="94">
        <v>0</v>
      </c>
      <c r="AG475" s="94">
        <v>0</v>
      </c>
      <c r="AH475" s="94">
        <v>0</v>
      </c>
      <c r="AI475" s="94">
        <v>0</v>
      </c>
      <c r="AJ475" s="94">
        <v>4960583.0888285898</v>
      </c>
      <c r="AK475" s="70">
        <v>12797.591893705299</v>
      </c>
      <c r="AL475">
        <v>190.744012474941</v>
      </c>
      <c r="AM475">
        <v>87986.683412978906</v>
      </c>
      <c r="AN475">
        <v>4119.0482921667599</v>
      </c>
      <c r="AO475">
        <v>16019.681028930499</v>
      </c>
      <c r="AP475">
        <v>190.744012474941</v>
      </c>
      <c r="AQ475">
        <v>87986.683412978906</v>
      </c>
      <c r="AR475">
        <v>4119.0482921667599</v>
      </c>
      <c r="AS475">
        <v>14502.926692286201</v>
      </c>
      <c r="AT475">
        <v>0</v>
      </c>
    </row>
    <row r="476" spans="1:46" x14ac:dyDescent="0.25">
      <c r="A476" t="s">
        <v>3386</v>
      </c>
      <c r="B476">
        <v>2183</v>
      </c>
      <c r="C476" t="s">
        <v>108</v>
      </c>
      <c r="D476">
        <v>987</v>
      </c>
      <c r="E476" t="s">
        <v>710</v>
      </c>
      <c r="F476" t="s">
        <v>2892</v>
      </c>
      <c r="G476" t="s">
        <v>2903</v>
      </c>
      <c r="H476" t="s">
        <v>2894</v>
      </c>
      <c r="I476" t="s">
        <v>2895</v>
      </c>
      <c r="J476">
        <v>1672.7612441456599</v>
      </c>
      <c r="K476">
        <v>1</v>
      </c>
      <c r="L476">
        <v>1</v>
      </c>
      <c r="M476">
        <v>1</v>
      </c>
      <c r="N476" s="94">
        <v>9297272.5687464308</v>
      </c>
      <c r="O476" s="94">
        <v>5490357.3232142199</v>
      </c>
      <c r="P476" s="94">
        <v>3876286.3811958302</v>
      </c>
      <c r="Q476" s="94">
        <v>658024.17113742698</v>
      </c>
      <c r="R476" s="94">
        <v>1268802.94332432</v>
      </c>
      <c r="S476" s="94">
        <v>711044.29828270001</v>
      </c>
      <c r="T476" s="94">
        <v>14411603.34</v>
      </c>
      <c r="U476" s="94">
        <v>6179140.0476182299</v>
      </c>
      <c r="V476" s="94">
        <v>17691319.269388098</v>
      </c>
      <c r="W476" s="94">
        <v>2899424.11823009</v>
      </c>
      <c r="X476" s="94">
        <v>0</v>
      </c>
      <c r="Y476" s="94">
        <v>0</v>
      </c>
      <c r="Z476" s="94">
        <v>0</v>
      </c>
      <c r="AA476" s="94">
        <v>0</v>
      </c>
      <c r="AB476" s="94">
        <v>0</v>
      </c>
      <c r="AC476" s="94">
        <v>711044.29828270001</v>
      </c>
      <c r="AD476" s="94">
        <v>0</v>
      </c>
      <c r="AE476" s="94">
        <v>0</v>
      </c>
      <c r="AF476" s="94">
        <v>0</v>
      </c>
      <c r="AG476" s="94">
        <v>0</v>
      </c>
      <c r="AH476" s="94">
        <v>0</v>
      </c>
      <c r="AI476" s="94">
        <v>0</v>
      </c>
      <c r="AJ476" s="94">
        <v>21301787.685900901</v>
      </c>
      <c r="AK476" s="70">
        <v>12734.5057523619</v>
      </c>
      <c r="AL476">
        <v>190.744012474941</v>
      </c>
      <c r="AM476">
        <v>87986.683412978906</v>
      </c>
      <c r="AN476">
        <v>4119.0482921667599</v>
      </c>
      <c r="AO476">
        <v>16019.681028930499</v>
      </c>
      <c r="AP476">
        <v>190.744012474941</v>
      </c>
      <c r="AQ476">
        <v>78964.723731455393</v>
      </c>
      <c r="AR476">
        <v>12734.5057523619</v>
      </c>
      <c r="AS476">
        <v>16019.681028930499</v>
      </c>
      <c r="AT476">
        <v>0</v>
      </c>
    </row>
    <row r="477" spans="1:46" x14ac:dyDescent="0.25">
      <c r="A477" t="s">
        <v>3387</v>
      </c>
      <c r="B477">
        <v>2183</v>
      </c>
      <c r="C477" t="s">
        <v>108</v>
      </c>
      <c r="D477">
        <v>3577</v>
      </c>
      <c r="E477" t="s">
        <v>711</v>
      </c>
      <c r="F477" t="s">
        <v>2892</v>
      </c>
      <c r="G477" t="s">
        <v>2903</v>
      </c>
      <c r="H477" t="s">
        <v>2894</v>
      </c>
      <c r="I477" t="s">
        <v>2895</v>
      </c>
      <c r="J477">
        <v>187.697042620226</v>
      </c>
      <c r="K477">
        <v>1</v>
      </c>
      <c r="L477">
        <v>2</v>
      </c>
      <c r="M477">
        <v>1</v>
      </c>
      <c r="N477" s="94">
        <v>1410340.43394124</v>
      </c>
      <c r="O477" s="94">
        <v>655804.62916248897</v>
      </c>
      <c r="P477" s="94">
        <v>518239.64023299498</v>
      </c>
      <c r="Q477" s="94">
        <v>73835.516770476796</v>
      </c>
      <c r="R477" s="94">
        <v>268841.73833331303</v>
      </c>
      <c r="S477" s="94">
        <v>79784.794409078997</v>
      </c>
      <c r="T477" s="94">
        <v>2233713.5699999998</v>
      </c>
      <c r="U477" s="94">
        <v>693348.38844051503</v>
      </c>
      <c r="V477" s="94">
        <v>2347961.3162396899</v>
      </c>
      <c r="W477" s="94">
        <v>579100.64220082504</v>
      </c>
      <c r="X477" s="94">
        <v>0</v>
      </c>
      <c r="Y477" s="94">
        <v>0</v>
      </c>
      <c r="Z477" s="94">
        <v>0</v>
      </c>
      <c r="AA477" s="94">
        <v>0</v>
      </c>
      <c r="AB477" s="94">
        <v>0</v>
      </c>
      <c r="AC477" s="94">
        <v>79784.794409078997</v>
      </c>
      <c r="AD477" s="94">
        <v>0</v>
      </c>
      <c r="AE477" s="94">
        <v>0</v>
      </c>
      <c r="AF477" s="94">
        <v>0</v>
      </c>
      <c r="AG477" s="94">
        <v>0</v>
      </c>
      <c r="AH477" s="94">
        <v>0</v>
      </c>
      <c r="AI477" s="94">
        <v>0</v>
      </c>
      <c r="AJ477" s="94">
        <v>3006846.75284959</v>
      </c>
      <c r="AK477" s="70">
        <v>16019.681028930499</v>
      </c>
      <c r="AL477">
        <v>190.744012474941</v>
      </c>
      <c r="AM477">
        <v>87986.683412978906</v>
      </c>
      <c r="AN477">
        <v>4119.0482921667599</v>
      </c>
      <c r="AO477">
        <v>16019.681028930499</v>
      </c>
      <c r="AP477">
        <v>190.744012474941</v>
      </c>
      <c r="AQ477">
        <v>78964.723731455393</v>
      </c>
      <c r="AR477">
        <v>12734.5057523619</v>
      </c>
      <c r="AS477">
        <v>16019.681028930499</v>
      </c>
      <c r="AT477">
        <v>0</v>
      </c>
    </row>
    <row r="478" spans="1:46" x14ac:dyDescent="0.25">
      <c r="A478" t="s">
        <v>3389</v>
      </c>
      <c r="B478">
        <v>2183</v>
      </c>
      <c r="C478" t="s">
        <v>108</v>
      </c>
      <c r="D478">
        <v>942</v>
      </c>
      <c r="E478" t="s">
        <v>713</v>
      </c>
      <c r="F478" t="s">
        <v>2892</v>
      </c>
      <c r="G478" t="s">
        <v>2911</v>
      </c>
      <c r="H478" t="s">
        <v>2894</v>
      </c>
      <c r="I478" t="s">
        <v>2895</v>
      </c>
      <c r="J478">
        <v>386.15883319072998</v>
      </c>
      <c r="K478">
        <v>1</v>
      </c>
      <c r="L478">
        <v>1</v>
      </c>
      <c r="M478">
        <v>1</v>
      </c>
      <c r="N478" s="94">
        <v>3062614.9184485101</v>
      </c>
      <c r="O478" s="94">
        <v>1004642.94042415</v>
      </c>
      <c r="P478" s="94">
        <v>904321.74107387103</v>
      </c>
      <c r="Q478" s="94">
        <v>151905.62731354099</v>
      </c>
      <c r="R478" s="94">
        <v>166763.65121220701</v>
      </c>
      <c r="S478" s="94">
        <v>164145.38388710999</v>
      </c>
      <c r="T478" s="94">
        <v>3863787.38</v>
      </c>
      <c r="U478" s="94">
        <v>1426461.4984722801</v>
      </c>
      <c r="V478" s="94">
        <v>4654461.9481785502</v>
      </c>
      <c r="W478" s="94">
        <v>635786.93029372802</v>
      </c>
      <c r="X478" s="94">
        <v>0</v>
      </c>
      <c r="Y478" s="94">
        <v>0</v>
      </c>
      <c r="Z478" s="94">
        <v>0</v>
      </c>
      <c r="AA478" s="94">
        <v>0</v>
      </c>
      <c r="AB478" s="94">
        <v>0</v>
      </c>
      <c r="AC478" s="94">
        <v>164145.38388710999</v>
      </c>
      <c r="AD478" s="94">
        <v>0</v>
      </c>
      <c r="AE478" s="94">
        <v>0</v>
      </c>
      <c r="AF478" s="94">
        <v>0</v>
      </c>
      <c r="AG478" s="94">
        <v>0</v>
      </c>
      <c r="AH478" s="94">
        <v>0</v>
      </c>
      <c r="AI478" s="94">
        <v>0</v>
      </c>
      <c r="AJ478" s="94">
        <v>5454394.26235939</v>
      </c>
      <c r="AK478" s="70">
        <v>14124.742964678901</v>
      </c>
      <c r="AL478">
        <v>190.744012474941</v>
      </c>
      <c r="AM478">
        <v>87986.683412978906</v>
      </c>
      <c r="AN478">
        <v>4119.0482921667599</v>
      </c>
      <c r="AO478">
        <v>16019.681028930499</v>
      </c>
      <c r="AP478">
        <v>4583.8562208211697</v>
      </c>
      <c r="AQ478">
        <v>22363.4717498301</v>
      </c>
      <c r="AR478">
        <v>12699.2084863278</v>
      </c>
      <c r="AS478">
        <v>14124.742964678901</v>
      </c>
      <c r="AT478">
        <v>0</v>
      </c>
    </row>
    <row r="479" spans="1:46" x14ac:dyDescent="0.25">
      <c r="A479" t="s">
        <v>3390</v>
      </c>
      <c r="B479">
        <v>2014</v>
      </c>
      <c r="C479" t="s">
        <v>109</v>
      </c>
      <c r="D479">
        <v>3740</v>
      </c>
      <c r="E479" t="s">
        <v>714</v>
      </c>
      <c r="F479" t="s">
        <v>2945</v>
      </c>
      <c r="G479" t="s">
        <v>2907</v>
      </c>
      <c r="H479" t="s">
        <v>2904</v>
      </c>
      <c r="I479" t="s">
        <v>2895</v>
      </c>
      <c r="J479">
        <v>2.543624161071</v>
      </c>
      <c r="K479">
        <v>0</v>
      </c>
      <c r="L479">
        <v>0</v>
      </c>
      <c r="M479">
        <v>2</v>
      </c>
      <c r="N479" s="94">
        <v>44564.661444715603</v>
      </c>
      <c r="O479" s="94">
        <v>30941.363321790199</v>
      </c>
      <c r="P479" s="94">
        <v>3577.2022208583398</v>
      </c>
      <c r="Q479" s="94">
        <v>1618.2297770350999</v>
      </c>
      <c r="R479" s="94">
        <v>6706.2434296348201</v>
      </c>
      <c r="S479" s="94">
        <v>0</v>
      </c>
      <c r="T479" s="94">
        <v>73799.3</v>
      </c>
      <c r="U479" s="94">
        <v>13608.4001940341</v>
      </c>
      <c r="V479" s="94">
        <v>82380.341568819407</v>
      </c>
      <c r="W479" s="94">
        <v>5027.3586252147197</v>
      </c>
      <c r="X479" s="94">
        <v>0</v>
      </c>
      <c r="Y479" s="94">
        <v>0</v>
      </c>
      <c r="Z479" s="94">
        <v>0</v>
      </c>
      <c r="AA479" s="94">
        <v>0</v>
      </c>
      <c r="AB479" s="94">
        <v>0</v>
      </c>
      <c r="AC479" s="94">
        <v>0</v>
      </c>
      <c r="AD479" s="94">
        <v>0</v>
      </c>
      <c r="AE479" s="94">
        <v>0</v>
      </c>
      <c r="AF479" s="94">
        <v>0</v>
      </c>
      <c r="AG479" s="94">
        <v>0</v>
      </c>
      <c r="AH479" s="94">
        <v>0</v>
      </c>
      <c r="AI479" s="94">
        <v>0</v>
      </c>
      <c r="AJ479" s="94">
        <v>87407.7001940341</v>
      </c>
      <c r="AK479" s="70">
        <v>34363.449416690099</v>
      </c>
      <c r="AL479">
        <v>190.744012474941</v>
      </c>
      <c r="AM479">
        <v>87986.683412978906</v>
      </c>
      <c r="AN479">
        <v>14223.7132042761</v>
      </c>
      <c r="AO479">
        <v>34363.449416690099</v>
      </c>
      <c r="AP479">
        <v>190.744012474941</v>
      </c>
      <c r="AQ479">
        <v>53040.848925755003</v>
      </c>
      <c r="AR479">
        <v>34363.449416690099</v>
      </c>
      <c r="AS479">
        <v>34363.449416690099</v>
      </c>
      <c r="AT479">
        <v>0</v>
      </c>
    </row>
    <row r="480" spans="1:46" x14ac:dyDescent="0.25">
      <c r="A480" t="s">
        <v>3391</v>
      </c>
      <c r="B480">
        <v>2014</v>
      </c>
      <c r="C480" t="s">
        <v>109</v>
      </c>
      <c r="D480">
        <v>359</v>
      </c>
      <c r="E480" t="s">
        <v>715</v>
      </c>
      <c r="F480" t="s">
        <v>2892</v>
      </c>
      <c r="G480" t="s">
        <v>2903</v>
      </c>
      <c r="H480" t="s">
        <v>2904</v>
      </c>
      <c r="I480" t="s">
        <v>2895</v>
      </c>
      <c r="J480">
        <v>222.19463087245899</v>
      </c>
      <c r="K480">
        <v>1</v>
      </c>
      <c r="L480">
        <v>1</v>
      </c>
      <c r="M480">
        <v>2</v>
      </c>
      <c r="N480" s="94">
        <v>1654601.7920586099</v>
      </c>
      <c r="O480" s="94">
        <v>483145.24565845</v>
      </c>
      <c r="P480" s="94">
        <v>683819.05600547697</v>
      </c>
      <c r="Q480" s="94">
        <v>141358.13516716301</v>
      </c>
      <c r="R480" s="94">
        <v>1085093.8512536699</v>
      </c>
      <c r="S480" s="94">
        <v>0</v>
      </c>
      <c r="T480" s="94">
        <v>2859275.85</v>
      </c>
      <c r="U480" s="94">
        <v>1188742.2301433701</v>
      </c>
      <c r="V480" s="94">
        <v>3109580.7967524701</v>
      </c>
      <c r="W480" s="94">
        <v>938437.28339089802</v>
      </c>
      <c r="X480" s="94">
        <v>0</v>
      </c>
      <c r="Y480" s="94">
        <v>0</v>
      </c>
      <c r="Z480" s="94">
        <v>0</v>
      </c>
      <c r="AA480" s="94">
        <v>0</v>
      </c>
      <c r="AB480" s="94">
        <v>0</v>
      </c>
      <c r="AC480" s="94">
        <v>0</v>
      </c>
      <c r="AD480" s="94">
        <v>0</v>
      </c>
      <c r="AE480" s="94">
        <v>0</v>
      </c>
      <c r="AF480" s="94">
        <v>0</v>
      </c>
      <c r="AG480" s="94">
        <v>0</v>
      </c>
      <c r="AH480" s="94">
        <v>0</v>
      </c>
      <c r="AI480" s="94">
        <v>0</v>
      </c>
      <c r="AJ480" s="94">
        <v>4048018.0801433702</v>
      </c>
      <c r="AK480" s="70">
        <v>18218.343369723301</v>
      </c>
      <c r="AL480">
        <v>190.744012474941</v>
      </c>
      <c r="AM480">
        <v>87986.683412978906</v>
      </c>
      <c r="AN480">
        <v>14223.7132042761</v>
      </c>
      <c r="AO480">
        <v>34363.449416690099</v>
      </c>
      <c r="AP480">
        <v>190.744012474941</v>
      </c>
      <c r="AQ480">
        <v>78964.723731455393</v>
      </c>
      <c r="AR480">
        <v>18218.343369723301</v>
      </c>
      <c r="AS480">
        <v>18218.343369723301</v>
      </c>
      <c r="AT480">
        <v>0</v>
      </c>
    </row>
    <row r="481" spans="1:46" x14ac:dyDescent="0.25">
      <c r="A481" t="s">
        <v>3392</v>
      </c>
      <c r="B481">
        <v>2014</v>
      </c>
      <c r="C481" t="s">
        <v>109</v>
      </c>
      <c r="D481">
        <v>342</v>
      </c>
      <c r="E481" t="s">
        <v>716</v>
      </c>
      <c r="F481" t="s">
        <v>2892</v>
      </c>
      <c r="G481" t="s">
        <v>2893</v>
      </c>
      <c r="H481" t="s">
        <v>2894</v>
      </c>
      <c r="I481" t="s">
        <v>2895</v>
      </c>
      <c r="J481">
        <v>337.79530201339202</v>
      </c>
      <c r="K481">
        <v>1</v>
      </c>
      <c r="L481">
        <v>1</v>
      </c>
      <c r="M481">
        <v>2</v>
      </c>
      <c r="N481" s="94">
        <v>1862192.7048277601</v>
      </c>
      <c r="O481" s="94">
        <v>511779.45513391099</v>
      </c>
      <c r="P481" s="94">
        <v>852481.05648895795</v>
      </c>
      <c r="Q481" s="94">
        <v>214902.195311149</v>
      </c>
      <c r="R481" s="94">
        <v>1363348.0858285199</v>
      </c>
      <c r="S481" s="94">
        <v>0</v>
      </c>
      <c r="T481" s="94">
        <v>2997497.18</v>
      </c>
      <c r="U481" s="94">
        <v>1807206.3175903</v>
      </c>
      <c r="V481" s="94">
        <v>3664312.6427215599</v>
      </c>
      <c r="W481" s="94">
        <v>1140390.8548687401</v>
      </c>
      <c r="X481" s="94">
        <v>0</v>
      </c>
      <c r="Y481" s="94">
        <v>0</v>
      </c>
      <c r="Z481" s="94">
        <v>0</v>
      </c>
      <c r="AA481" s="94">
        <v>0</v>
      </c>
      <c r="AB481" s="94">
        <v>0</v>
      </c>
      <c r="AC481" s="94">
        <v>0</v>
      </c>
      <c r="AD481" s="94">
        <v>0</v>
      </c>
      <c r="AE481" s="94">
        <v>0</v>
      </c>
      <c r="AF481" s="94">
        <v>0</v>
      </c>
      <c r="AG481" s="94">
        <v>0</v>
      </c>
      <c r="AH481" s="94">
        <v>0</v>
      </c>
      <c r="AI481" s="94">
        <v>0</v>
      </c>
      <c r="AJ481" s="94">
        <v>4804703.4975902997</v>
      </c>
      <c r="AK481" s="70">
        <v>14223.7132042761</v>
      </c>
      <c r="AL481">
        <v>190.744012474941</v>
      </c>
      <c r="AM481">
        <v>87986.683412978906</v>
      </c>
      <c r="AN481">
        <v>14223.7132042761</v>
      </c>
      <c r="AO481">
        <v>34363.449416690099</v>
      </c>
      <c r="AP481">
        <v>190.744012474941</v>
      </c>
      <c r="AQ481">
        <v>87986.683412978906</v>
      </c>
      <c r="AR481">
        <v>14223.7132042761</v>
      </c>
      <c r="AS481">
        <v>14223.7132042761</v>
      </c>
      <c r="AT481">
        <v>0</v>
      </c>
    </row>
    <row r="482" spans="1:46" x14ac:dyDescent="0.25">
      <c r="A482" t="s">
        <v>3393</v>
      </c>
      <c r="B482">
        <v>2014</v>
      </c>
      <c r="C482" t="s">
        <v>109</v>
      </c>
      <c r="D482">
        <v>355</v>
      </c>
      <c r="E482" t="s">
        <v>717</v>
      </c>
      <c r="F482" t="s">
        <v>2892</v>
      </c>
      <c r="G482" t="s">
        <v>2911</v>
      </c>
      <c r="H482" t="s">
        <v>2894</v>
      </c>
      <c r="I482" t="s">
        <v>2895</v>
      </c>
      <c r="J482">
        <v>172.08053691274</v>
      </c>
      <c r="K482">
        <v>1</v>
      </c>
      <c r="L482">
        <v>1</v>
      </c>
      <c r="M482">
        <v>2</v>
      </c>
      <c r="N482" s="94">
        <v>1182037.92166891</v>
      </c>
      <c r="O482" s="94">
        <v>385610.625885849</v>
      </c>
      <c r="P482" s="94">
        <v>484337.28528470598</v>
      </c>
      <c r="Q482" s="94">
        <v>109476.01974465299</v>
      </c>
      <c r="R482" s="94">
        <v>599385.45948816906</v>
      </c>
      <c r="S482" s="94">
        <v>0</v>
      </c>
      <c r="T482" s="94">
        <v>1840215.7</v>
      </c>
      <c r="U482" s="94">
        <v>920631.61207228899</v>
      </c>
      <c r="V482" s="94">
        <v>2275041.2889571399</v>
      </c>
      <c r="W482" s="94">
        <v>485806.02311514498</v>
      </c>
      <c r="X482" s="94">
        <v>0</v>
      </c>
      <c r="Y482" s="94">
        <v>0</v>
      </c>
      <c r="Z482" s="94">
        <v>0</v>
      </c>
      <c r="AA482" s="94">
        <v>0</v>
      </c>
      <c r="AB482" s="94">
        <v>0</v>
      </c>
      <c r="AC482" s="94">
        <v>0</v>
      </c>
      <c r="AD482" s="94">
        <v>0</v>
      </c>
      <c r="AE482" s="94">
        <v>0</v>
      </c>
      <c r="AF482" s="94">
        <v>0</v>
      </c>
      <c r="AG482" s="94">
        <v>0</v>
      </c>
      <c r="AH482" s="94">
        <v>0</v>
      </c>
      <c r="AI482" s="94">
        <v>0</v>
      </c>
      <c r="AJ482" s="94">
        <v>2760847.3120722901</v>
      </c>
      <c r="AK482" s="70">
        <v>16043.925487472699</v>
      </c>
      <c r="AL482">
        <v>190.744012474941</v>
      </c>
      <c r="AM482">
        <v>87986.683412978906</v>
      </c>
      <c r="AN482">
        <v>14223.7132042761</v>
      </c>
      <c r="AO482">
        <v>34363.449416690099</v>
      </c>
      <c r="AP482">
        <v>4583.8562208211697</v>
      </c>
      <c r="AQ482">
        <v>22363.4717498301</v>
      </c>
      <c r="AR482">
        <v>16043.925487472699</v>
      </c>
      <c r="AS482">
        <v>16043.925487472699</v>
      </c>
      <c r="AT482">
        <v>0</v>
      </c>
    </row>
    <row r="483" spans="1:46" x14ac:dyDescent="0.25">
      <c r="A483" t="s">
        <v>3394</v>
      </c>
      <c r="B483">
        <v>2015</v>
      </c>
      <c r="C483" t="s">
        <v>110</v>
      </c>
      <c r="D483">
        <v>346</v>
      </c>
      <c r="E483" t="s">
        <v>718</v>
      </c>
      <c r="F483" t="s">
        <v>2892</v>
      </c>
      <c r="G483" t="s">
        <v>2893</v>
      </c>
      <c r="H483" t="s">
        <v>2894</v>
      </c>
      <c r="I483" t="s">
        <v>2895</v>
      </c>
      <c r="J483">
        <v>142.95714285713601</v>
      </c>
      <c r="K483">
        <v>1</v>
      </c>
      <c r="L483">
        <v>1</v>
      </c>
      <c r="M483">
        <v>1</v>
      </c>
      <c r="N483" s="94">
        <v>1397666.64</v>
      </c>
      <c r="O483" s="94">
        <v>141398.54</v>
      </c>
      <c r="P483" s="94">
        <v>638372.93000000005</v>
      </c>
      <c r="Q483" s="94">
        <v>4992303.47</v>
      </c>
      <c r="R483" s="94">
        <v>956280.23</v>
      </c>
      <c r="S483" s="94">
        <v>45993.028779509201</v>
      </c>
      <c r="T483" s="94">
        <v>8126021.8099999996</v>
      </c>
      <c r="U483" s="94">
        <v>0</v>
      </c>
      <c r="V483" s="94">
        <v>7771779.25</v>
      </c>
      <c r="W483" s="94">
        <v>352962.33</v>
      </c>
      <c r="X483" s="94">
        <v>0</v>
      </c>
      <c r="Y483" s="94">
        <v>0</v>
      </c>
      <c r="Z483" s="94">
        <v>0</v>
      </c>
      <c r="AA483" s="94">
        <v>0</v>
      </c>
      <c r="AB483" s="94">
        <v>1280.23</v>
      </c>
      <c r="AC483" s="94">
        <v>45993.028779509201</v>
      </c>
      <c r="AD483" s="94">
        <v>0</v>
      </c>
      <c r="AE483" s="94">
        <v>0</v>
      </c>
      <c r="AF483" s="94">
        <v>0</v>
      </c>
      <c r="AG483" s="94">
        <v>0</v>
      </c>
      <c r="AH483" s="94">
        <v>0</v>
      </c>
      <c r="AI483" s="94">
        <v>0</v>
      </c>
      <c r="AJ483" s="94">
        <v>8172014.83877951</v>
      </c>
      <c r="AK483" s="70">
        <v>57164.0890091529</v>
      </c>
      <c r="AL483">
        <v>190.744012474941</v>
      </c>
      <c r="AM483">
        <v>87986.683412978906</v>
      </c>
      <c r="AN483">
        <v>321.72599326129699</v>
      </c>
      <c r="AO483">
        <v>57164.0890091529</v>
      </c>
      <c r="AP483">
        <v>190.744012474941</v>
      </c>
      <c r="AQ483">
        <v>87986.683412978906</v>
      </c>
      <c r="AR483">
        <v>57164.0890091529</v>
      </c>
      <c r="AS483">
        <v>57164.0890091529</v>
      </c>
      <c r="AT483">
        <v>0</v>
      </c>
    </row>
    <row r="484" spans="1:46" x14ac:dyDescent="0.25">
      <c r="A484" t="s">
        <v>3395</v>
      </c>
      <c r="B484">
        <v>2015</v>
      </c>
      <c r="C484" t="s">
        <v>110</v>
      </c>
      <c r="D484">
        <v>5446</v>
      </c>
      <c r="E484" t="s">
        <v>719</v>
      </c>
      <c r="F484" t="s">
        <v>2906</v>
      </c>
      <c r="G484" t="s">
        <v>2907</v>
      </c>
      <c r="H484" t="s">
        <v>2942</v>
      </c>
      <c r="I484" t="s">
        <v>2895</v>
      </c>
      <c r="J484">
        <v>658.23158730136197</v>
      </c>
      <c r="K484">
        <v>1</v>
      </c>
      <c r="L484">
        <v>1</v>
      </c>
      <c r="M484">
        <v>1</v>
      </c>
      <c r="N484" s="94">
        <v>0</v>
      </c>
      <c r="O484" s="94">
        <v>0</v>
      </c>
      <c r="P484" s="94">
        <v>0</v>
      </c>
      <c r="Q484" s="94">
        <v>0</v>
      </c>
      <c r="R484" s="94">
        <v>0</v>
      </c>
      <c r="S484" s="94">
        <v>211770.21122049101</v>
      </c>
      <c r="T484" s="94">
        <v>0</v>
      </c>
      <c r="U484" s="94">
        <v>0</v>
      </c>
      <c r="V484" s="94">
        <v>0</v>
      </c>
      <c r="W484" s="94">
        <v>0</v>
      </c>
      <c r="X484" s="94">
        <v>0</v>
      </c>
      <c r="Y484" s="94">
        <v>0</v>
      </c>
      <c r="Z484" s="94">
        <v>0</v>
      </c>
      <c r="AA484" s="94">
        <v>0</v>
      </c>
      <c r="AB484" s="94">
        <v>0</v>
      </c>
      <c r="AC484" s="94">
        <v>211770.21122049101</v>
      </c>
      <c r="AD484" s="94">
        <v>0</v>
      </c>
      <c r="AE484" s="94">
        <v>0</v>
      </c>
      <c r="AF484" s="94">
        <v>0</v>
      </c>
      <c r="AG484" s="94">
        <v>0</v>
      </c>
      <c r="AH484" s="94">
        <v>0</v>
      </c>
      <c r="AI484" s="94">
        <v>0</v>
      </c>
      <c r="AJ484" s="94">
        <v>211770.21122049101</v>
      </c>
      <c r="AK484" s="70">
        <v>321.72599326129699</v>
      </c>
      <c r="AL484">
        <v>190.744012474941</v>
      </c>
      <c r="AM484">
        <v>87986.683412978906</v>
      </c>
      <c r="AN484">
        <v>321.72599326129699</v>
      </c>
      <c r="AO484">
        <v>57164.0890091529</v>
      </c>
      <c r="AP484">
        <v>190.744012474941</v>
      </c>
      <c r="AQ484">
        <v>53040.848925755003</v>
      </c>
      <c r="AR484">
        <v>321.72599326129699</v>
      </c>
      <c r="AS484">
        <v>321.72599326129699</v>
      </c>
      <c r="AT484">
        <v>0</v>
      </c>
    </row>
    <row r="485" spans="1:46" x14ac:dyDescent="0.25">
      <c r="A485" t="s">
        <v>3396</v>
      </c>
      <c r="B485">
        <v>2023</v>
      </c>
      <c r="C485" t="s">
        <v>111</v>
      </c>
      <c r="D485">
        <v>358</v>
      </c>
      <c r="E485" t="s">
        <v>720</v>
      </c>
      <c r="F485" t="s">
        <v>2892</v>
      </c>
      <c r="G485" t="s">
        <v>2903</v>
      </c>
      <c r="H485" t="s">
        <v>2894</v>
      </c>
      <c r="I485" t="s">
        <v>2895</v>
      </c>
      <c r="J485">
        <v>79.971631205655996</v>
      </c>
      <c r="K485">
        <v>1</v>
      </c>
      <c r="L485">
        <v>1</v>
      </c>
      <c r="M485">
        <v>1</v>
      </c>
      <c r="N485" s="94">
        <v>1062501.68</v>
      </c>
      <c r="O485" s="94">
        <v>231570</v>
      </c>
      <c r="P485" s="94">
        <v>1103095.28</v>
      </c>
      <c r="Q485" s="94">
        <v>1129254.76</v>
      </c>
      <c r="R485" s="94">
        <v>126353.13</v>
      </c>
      <c r="S485" s="94">
        <v>24642.925091534798</v>
      </c>
      <c r="T485" s="94">
        <v>3652774.85</v>
      </c>
      <c r="U485" s="94">
        <v>0</v>
      </c>
      <c r="V485" s="94">
        <v>3082496.23</v>
      </c>
      <c r="W485" s="94">
        <v>553925.49</v>
      </c>
      <c r="X485" s="94">
        <v>0</v>
      </c>
      <c r="Y485" s="94">
        <v>0</v>
      </c>
      <c r="Z485" s="94">
        <v>0</v>
      </c>
      <c r="AA485" s="94">
        <v>0</v>
      </c>
      <c r="AB485" s="94">
        <v>16353.13</v>
      </c>
      <c r="AC485" s="94">
        <v>24642.925091534798</v>
      </c>
      <c r="AD485" s="94">
        <v>0</v>
      </c>
      <c r="AE485" s="94">
        <v>0</v>
      </c>
      <c r="AF485" s="94">
        <v>0</v>
      </c>
      <c r="AG485" s="94">
        <v>0</v>
      </c>
      <c r="AH485" s="94">
        <v>0</v>
      </c>
      <c r="AI485" s="94">
        <v>0</v>
      </c>
      <c r="AJ485" s="94">
        <v>3677417.7750915401</v>
      </c>
      <c r="AK485" s="70">
        <v>45984.0285817685</v>
      </c>
      <c r="AL485">
        <v>190.744012474941</v>
      </c>
      <c r="AM485">
        <v>87986.683412978906</v>
      </c>
      <c r="AN485">
        <v>308.14583521702599</v>
      </c>
      <c r="AO485">
        <v>45984.0285817685</v>
      </c>
      <c r="AP485">
        <v>190.744012474941</v>
      </c>
      <c r="AQ485">
        <v>78964.723731455393</v>
      </c>
      <c r="AR485">
        <v>45984.0285817685</v>
      </c>
      <c r="AS485">
        <v>45984.0285817685</v>
      </c>
      <c r="AT485">
        <v>0</v>
      </c>
    </row>
    <row r="486" spans="1:46" x14ac:dyDescent="0.25">
      <c r="A486" t="s">
        <v>4318</v>
      </c>
      <c r="B486">
        <v>2023</v>
      </c>
      <c r="C486" t="s">
        <v>111</v>
      </c>
      <c r="D486">
        <v>4702</v>
      </c>
      <c r="E486" t="s">
        <v>721</v>
      </c>
      <c r="F486" t="s">
        <v>2906</v>
      </c>
      <c r="G486" t="s">
        <v>2907</v>
      </c>
      <c r="H486" t="s">
        <v>2942</v>
      </c>
      <c r="I486" t="s">
        <v>2895</v>
      </c>
      <c r="J486">
        <v>1070.74698795162</v>
      </c>
      <c r="K486">
        <v>1</v>
      </c>
      <c r="L486">
        <v>1</v>
      </c>
      <c r="M486">
        <v>1</v>
      </c>
      <c r="N486" s="94">
        <v>0</v>
      </c>
      <c r="O486" s="94">
        <v>0</v>
      </c>
      <c r="P486" s="94">
        <v>0</v>
      </c>
      <c r="Q486" s="94">
        <v>0</v>
      </c>
      <c r="R486" s="94">
        <v>0</v>
      </c>
      <c r="S486" s="94">
        <v>329946.224908465</v>
      </c>
      <c r="T486" s="94">
        <v>0</v>
      </c>
      <c r="U486" s="94">
        <v>0</v>
      </c>
      <c r="V486" s="94">
        <v>0</v>
      </c>
      <c r="W486" s="94">
        <v>0</v>
      </c>
      <c r="X486" s="94">
        <v>0</v>
      </c>
      <c r="Y486" s="94">
        <v>0</v>
      </c>
      <c r="Z486" s="94">
        <v>0</v>
      </c>
      <c r="AA486" s="94">
        <v>0</v>
      </c>
      <c r="AB486" s="94">
        <v>0</v>
      </c>
      <c r="AC486" s="94">
        <v>329946.224908465</v>
      </c>
      <c r="AD486" s="94">
        <v>0</v>
      </c>
      <c r="AE486" s="94">
        <v>0</v>
      </c>
      <c r="AF486" s="94">
        <v>0</v>
      </c>
      <c r="AG486" s="94">
        <v>0</v>
      </c>
      <c r="AH486" s="94">
        <v>0</v>
      </c>
      <c r="AI486" s="94">
        <v>0</v>
      </c>
      <c r="AJ486" s="94">
        <v>329946.224908465</v>
      </c>
      <c r="AK486" s="70">
        <v>308.14583521702599</v>
      </c>
      <c r="AL486">
        <v>190.744012474941</v>
      </c>
      <c r="AM486">
        <v>87986.683412978906</v>
      </c>
      <c r="AN486">
        <v>308.14583521702599</v>
      </c>
      <c r="AO486">
        <v>45984.0285817685</v>
      </c>
      <c r="AP486">
        <v>190.744012474941</v>
      </c>
      <c r="AQ486">
        <v>53040.848925755003</v>
      </c>
      <c r="AR486">
        <v>308.14583521702599</v>
      </c>
      <c r="AS486">
        <v>308.14583521702599</v>
      </c>
      <c r="AT486">
        <v>0</v>
      </c>
    </row>
    <row r="487" spans="1:46" x14ac:dyDescent="0.25">
      <c r="A487" t="s">
        <v>3397</v>
      </c>
      <c r="B487">
        <v>2114</v>
      </c>
      <c r="C487" t="s">
        <v>112</v>
      </c>
      <c r="D487">
        <v>3362</v>
      </c>
      <c r="E487" t="s">
        <v>722</v>
      </c>
      <c r="F487" t="s">
        <v>2906</v>
      </c>
      <c r="G487" t="s">
        <v>2907</v>
      </c>
      <c r="H487" t="s">
        <v>2894</v>
      </c>
      <c r="I487" t="s">
        <v>2895</v>
      </c>
      <c r="J487">
        <v>197.240601503725</v>
      </c>
      <c r="K487">
        <v>1</v>
      </c>
      <c r="L487">
        <v>1</v>
      </c>
      <c r="M487">
        <v>2</v>
      </c>
      <c r="N487" s="94">
        <v>1625768.4</v>
      </c>
      <c r="O487" s="94">
        <v>195011.43</v>
      </c>
      <c r="P487" s="94">
        <v>747018.27</v>
      </c>
      <c r="Q487" s="94">
        <v>275233.65000000002</v>
      </c>
      <c r="R487" s="94">
        <v>199446</v>
      </c>
      <c r="S487" s="94">
        <v>101873.84</v>
      </c>
      <c r="T487" s="94">
        <v>0</v>
      </c>
      <c r="U487" s="94">
        <v>3042477.75</v>
      </c>
      <c r="V487" s="94">
        <v>2367993.2200000002</v>
      </c>
      <c r="W487" s="94">
        <v>674484.53</v>
      </c>
      <c r="X487" s="94">
        <v>0</v>
      </c>
      <c r="Y487" s="94">
        <v>0</v>
      </c>
      <c r="Z487" s="94">
        <v>0</v>
      </c>
      <c r="AA487" s="94">
        <v>0</v>
      </c>
      <c r="AB487" s="94">
        <v>0</v>
      </c>
      <c r="AC487" s="94">
        <v>101873.84</v>
      </c>
      <c r="AD487" s="94">
        <v>0</v>
      </c>
      <c r="AE487" s="94">
        <v>0</v>
      </c>
      <c r="AF487" s="94">
        <v>0</v>
      </c>
      <c r="AG487" s="94">
        <v>0</v>
      </c>
      <c r="AH487" s="94">
        <v>0</v>
      </c>
      <c r="AI487" s="94">
        <v>0</v>
      </c>
      <c r="AJ487" s="94">
        <v>3144351.59</v>
      </c>
      <c r="AK487" s="70">
        <v>15941.7055414963</v>
      </c>
      <c r="AL487">
        <v>190.744012474941</v>
      </c>
      <c r="AM487">
        <v>87986.683412978906</v>
      </c>
      <c r="AN487">
        <v>15941.7055414963</v>
      </c>
      <c r="AO487">
        <v>15941.7055414963</v>
      </c>
      <c r="AP487">
        <v>190.744012474941</v>
      </c>
      <c r="AQ487">
        <v>53040.848925755003</v>
      </c>
      <c r="AR487">
        <v>15941.7055414963</v>
      </c>
      <c r="AS487">
        <v>15941.7055414963</v>
      </c>
      <c r="AT487">
        <v>0</v>
      </c>
    </row>
    <row r="488" spans="1:46" x14ac:dyDescent="0.25">
      <c r="A488" t="s">
        <v>3398</v>
      </c>
      <c r="B488">
        <v>2099</v>
      </c>
      <c r="C488" t="s">
        <v>113</v>
      </c>
      <c r="D488">
        <v>659</v>
      </c>
      <c r="E488" t="s">
        <v>723</v>
      </c>
      <c r="F488" t="s">
        <v>2892</v>
      </c>
      <c r="G488" t="s">
        <v>2893</v>
      </c>
      <c r="H488" t="s">
        <v>2904</v>
      </c>
      <c r="I488" t="s">
        <v>2895</v>
      </c>
      <c r="J488">
        <v>257.65492957742902</v>
      </c>
      <c r="K488">
        <v>1</v>
      </c>
      <c r="L488">
        <v>1</v>
      </c>
      <c r="M488">
        <v>2</v>
      </c>
      <c r="N488" s="94">
        <v>1892556.93</v>
      </c>
      <c r="O488" s="94">
        <v>418562.75235353602</v>
      </c>
      <c r="P488" s="94">
        <v>512509.64065175003</v>
      </c>
      <c r="Q488" s="94">
        <v>224508.99334116501</v>
      </c>
      <c r="R488" s="94">
        <v>876960.40040375001</v>
      </c>
      <c r="S488" s="94">
        <v>119162.83410599</v>
      </c>
      <c r="T488" s="94">
        <v>3357028.66</v>
      </c>
      <c r="U488" s="94">
        <v>568070.05675020104</v>
      </c>
      <c r="V488" s="94">
        <v>3140147.8109829901</v>
      </c>
      <c r="W488" s="94">
        <v>784950.90576721402</v>
      </c>
      <c r="X488" s="94">
        <v>0</v>
      </c>
      <c r="Y488" s="94">
        <v>0</v>
      </c>
      <c r="Z488" s="94">
        <v>0</v>
      </c>
      <c r="AA488" s="94">
        <v>0</v>
      </c>
      <c r="AB488" s="94">
        <v>0</v>
      </c>
      <c r="AC488" s="94">
        <v>119162.83410599</v>
      </c>
      <c r="AD488" s="94">
        <v>0</v>
      </c>
      <c r="AE488" s="94">
        <v>0</v>
      </c>
      <c r="AF488" s="94">
        <v>0</v>
      </c>
      <c r="AG488" s="94">
        <v>0</v>
      </c>
      <c r="AH488" s="94">
        <v>0</v>
      </c>
      <c r="AI488" s="94">
        <v>0</v>
      </c>
      <c r="AJ488" s="94">
        <v>4044261.5508561898</v>
      </c>
      <c r="AK488" s="70">
        <v>15696.426059027999</v>
      </c>
      <c r="AL488">
        <v>190.744012474941</v>
      </c>
      <c r="AM488">
        <v>87986.683412978906</v>
      </c>
      <c r="AN488">
        <v>12550.2787176415</v>
      </c>
      <c r="AO488">
        <v>15991.3382714277</v>
      </c>
      <c r="AP488">
        <v>190.744012474941</v>
      </c>
      <c r="AQ488">
        <v>87986.683412978906</v>
      </c>
      <c r="AR488">
        <v>15696.426059027999</v>
      </c>
      <c r="AS488">
        <v>15696.426059027999</v>
      </c>
      <c r="AT488">
        <v>0</v>
      </c>
    </row>
    <row r="489" spans="1:46" x14ac:dyDescent="0.25">
      <c r="A489" t="s">
        <v>3399</v>
      </c>
      <c r="B489">
        <v>2099</v>
      </c>
      <c r="C489" t="s">
        <v>113</v>
      </c>
      <c r="D489">
        <v>689</v>
      </c>
      <c r="E489" t="s">
        <v>724</v>
      </c>
      <c r="F489" t="s">
        <v>2892</v>
      </c>
      <c r="G489" t="s">
        <v>2903</v>
      </c>
      <c r="H489" t="s">
        <v>2904</v>
      </c>
      <c r="I489" t="s">
        <v>2895</v>
      </c>
      <c r="J489">
        <v>231.37955660774699</v>
      </c>
      <c r="K489">
        <v>1</v>
      </c>
      <c r="L489">
        <v>1</v>
      </c>
      <c r="M489">
        <v>2</v>
      </c>
      <c r="N489" s="94">
        <v>1311764.4099999999</v>
      </c>
      <c r="O489" s="94">
        <v>692352.80597982404</v>
      </c>
      <c r="P489" s="94">
        <v>544074.31290376803</v>
      </c>
      <c r="Q489" s="94">
        <v>201613.807346619</v>
      </c>
      <c r="R489" s="94">
        <v>843252.68629988004</v>
      </c>
      <c r="S489" s="94">
        <v>107010.73627733901</v>
      </c>
      <c r="T489" s="94">
        <v>3082919.14</v>
      </c>
      <c r="U489" s="94">
        <v>510138.88253009203</v>
      </c>
      <c r="V489" s="94">
        <v>2858183.3914316399</v>
      </c>
      <c r="W489" s="94">
        <v>734874.63109845703</v>
      </c>
      <c r="X489" s="94">
        <v>0</v>
      </c>
      <c r="Y489" s="94">
        <v>0</v>
      </c>
      <c r="Z489" s="94">
        <v>0</v>
      </c>
      <c r="AA489" s="94">
        <v>0</v>
      </c>
      <c r="AB489" s="94">
        <v>0</v>
      </c>
      <c r="AC489" s="94">
        <v>107010.73627733901</v>
      </c>
      <c r="AD489" s="94">
        <v>0</v>
      </c>
      <c r="AE489" s="94">
        <v>0</v>
      </c>
      <c r="AF489" s="94">
        <v>0</v>
      </c>
      <c r="AG489" s="94">
        <v>0</v>
      </c>
      <c r="AH489" s="94">
        <v>0</v>
      </c>
      <c r="AI489" s="94">
        <v>0</v>
      </c>
      <c r="AJ489" s="94">
        <v>3700068.75880743</v>
      </c>
      <c r="AK489" s="70">
        <v>15991.3382714277</v>
      </c>
      <c r="AL489">
        <v>190.744012474941</v>
      </c>
      <c r="AM489">
        <v>87986.683412978906</v>
      </c>
      <c r="AN489">
        <v>12550.2787176415</v>
      </c>
      <c r="AO489">
        <v>15991.3382714277</v>
      </c>
      <c r="AP489">
        <v>190.744012474941</v>
      </c>
      <c r="AQ489">
        <v>78964.723731455393</v>
      </c>
      <c r="AR489">
        <v>15991.3382714277</v>
      </c>
      <c r="AS489">
        <v>15991.3382714277</v>
      </c>
      <c r="AT489">
        <v>0</v>
      </c>
    </row>
    <row r="490" spans="1:46" x14ac:dyDescent="0.25">
      <c r="A490" t="s">
        <v>3400</v>
      </c>
      <c r="B490">
        <v>2099</v>
      </c>
      <c r="C490" t="s">
        <v>113</v>
      </c>
      <c r="D490">
        <v>2723</v>
      </c>
      <c r="E490" t="s">
        <v>725</v>
      </c>
      <c r="F490" t="s">
        <v>2892</v>
      </c>
      <c r="G490" t="s">
        <v>2911</v>
      </c>
      <c r="H490" t="s">
        <v>2904</v>
      </c>
      <c r="I490" t="s">
        <v>2895</v>
      </c>
      <c r="J490">
        <v>218.51375113139599</v>
      </c>
      <c r="K490">
        <v>1</v>
      </c>
      <c r="L490">
        <v>1</v>
      </c>
      <c r="M490">
        <v>2</v>
      </c>
      <c r="N490" s="94">
        <v>1301287.1499999999</v>
      </c>
      <c r="O490" s="94">
        <v>253525.39166663901</v>
      </c>
      <c r="P490" s="94">
        <v>398097.78644448199</v>
      </c>
      <c r="Q490" s="94">
        <v>190403.11931221501</v>
      </c>
      <c r="R490" s="94">
        <v>498034.60329637001</v>
      </c>
      <c r="S490" s="94">
        <v>101060.429616671</v>
      </c>
      <c r="T490" s="94">
        <v>2159575.3199999998</v>
      </c>
      <c r="U490" s="94">
        <v>481772.73071970599</v>
      </c>
      <c r="V490" s="94">
        <v>2221345.4875853802</v>
      </c>
      <c r="W490" s="94">
        <v>420002.56313432899</v>
      </c>
      <c r="X490" s="94">
        <v>0</v>
      </c>
      <c r="Y490" s="94">
        <v>0</v>
      </c>
      <c r="Z490" s="94">
        <v>0</v>
      </c>
      <c r="AA490" s="94">
        <v>0</v>
      </c>
      <c r="AB490" s="94">
        <v>0</v>
      </c>
      <c r="AC490" s="94">
        <v>101060.429616671</v>
      </c>
      <c r="AD490" s="94">
        <v>0</v>
      </c>
      <c r="AE490" s="94">
        <v>0</v>
      </c>
      <c r="AF490" s="94">
        <v>0</v>
      </c>
      <c r="AG490" s="94">
        <v>0</v>
      </c>
      <c r="AH490" s="94">
        <v>0</v>
      </c>
      <c r="AI490" s="94">
        <v>0</v>
      </c>
      <c r="AJ490" s="94">
        <v>2742408.4803363802</v>
      </c>
      <c r="AK490" s="70">
        <v>12550.2787176415</v>
      </c>
      <c r="AL490">
        <v>190.744012474941</v>
      </c>
      <c r="AM490">
        <v>87986.683412978906</v>
      </c>
      <c r="AN490">
        <v>12550.2787176415</v>
      </c>
      <c r="AO490">
        <v>15991.3382714277</v>
      </c>
      <c r="AP490">
        <v>4583.8562208211697</v>
      </c>
      <c r="AQ490">
        <v>22363.4717498301</v>
      </c>
      <c r="AR490">
        <v>12550.2787176415</v>
      </c>
      <c r="AS490">
        <v>12550.2787176415</v>
      </c>
      <c r="AT490">
        <v>0</v>
      </c>
    </row>
    <row r="491" spans="1:46" x14ac:dyDescent="0.25">
      <c r="A491" t="s">
        <v>3401</v>
      </c>
      <c r="B491">
        <v>2201</v>
      </c>
      <c r="C491" t="s">
        <v>114</v>
      </c>
      <c r="D491">
        <v>3364</v>
      </c>
      <c r="E491" t="s">
        <v>726</v>
      </c>
      <c r="F491" t="s">
        <v>2892</v>
      </c>
      <c r="G491" t="s">
        <v>2907</v>
      </c>
      <c r="H491" t="s">
        <v>2894</v>
      </c>
      <c r="I491" t="s">
        <v>2895</v>
      </c>
      <c r="J491">
        <v>161.46427035161699</v>
      </c>
      <c r="K491">
        <v>1</v>
      </c>
      <c r="L491">
        <v>1</v>
      </c>
      <c r="M491">
        <v>1</v>
      </c>
      <c r="N491" s="94">
        <v>1584303.96024427</v>
      </c>
      <c r="O491" s="94">
        <v>307280.065182683</v>
      </c>
      <c r="P491" s="94">
        <v>471148.79829606297</v>
      </c>
      <c r="Q491" s="94">
        <v>92990.032075806594</v>
      </c>
      <c r="R491" s="94">
        <v>656649.19919944694</v>
      </c>
      <c r="S491" s="94">
        <v>78522.867032430295</v>
      </c>
      <c r="T491" s="94">
        <v>0</v>
      </c>
      <c r="U491" s="94">
        <v>3112372.0549982698</v>
      </c>
      <c r="V491" s="94">
        <v>2740535.3600905798</v>
      </c>
      <c r="W491" s="94">
        <v>371836.69490768597</v>
      </c>
      <c r="X491" s="94">
        <v>0</v>
      </c>
      <c r="Y491" s="94">
        <v>0</v>
      </c>
      <c r="Z491" s="94">
        <v>0</v>
      </c>
      <c r="AA491" s="94">
        <v>0</v>
      </c>
      <c r="AB491" s="94">
        <v>0</v>
      </c>
      <c r="AC491" s="94">
        <v>78522.867032430295</v>
      </c>
      <c r="AD491" s="94">
        <v>0</v>
      </c>
      <c r="AE491" s="94">
        <v>0</v>
      </c>
      <c r="AF491" s="94">
        <v>0</v>
      </c>
      <c r="AG491" s="94">
        <v>0</v>
      </c>
      <c r="AH491" s="94">
        <v>0</v>
      </c>
      <c r="AI491" s="94">
        <v>0</v>
      </c>
      <c r="AJ491" s="94">
        <v>3190894.9220306999</v>
      </c>
      <c r="AK491" s="70">
        <v>19762.235416429699</v>
      </c>
      <c r="AL491">
        <v>190.744012474941</v>
      </c>
      <c r="AM491">
        <v>87986.683412978906</v>
      </c>
      <c r="AN491">
        <v>19762.235416429699</v>
      </c>
      <c r="AO491">
        <v>19762.235416429699</v>
      </c>
      <c r="AP491">
        <v>190.744012474941</v>
      </c>
      <c r="AQ491">
        <v>53040.848925755003</v>
      </c>
      <c r="AR491">
        <v>19762.235416429699</v>
      </c>
      <c r="AS491">
        <v>19762.235416429699</v>
      </c>
      <c r="AT491">
        <v>0</v>
      </c>
    </row>
    <row r="492" spans="1:46" x14ac:dyDescent="0.25">
      <c r="A492" t="s">
        <v>4911</v>
      </c>
      <c r="B492">
        <v>2201</v>
      </c>
      <c r="C492" t="s">
        <v>114</v>
      </c>
      <c r="D492">
        <v>2201</v>
      </c>
      <c r="E492" t="s">
        <v>114</v>
      </c>
      <c r="F492" t="s">
        <v>1871</v>
      </c>
      <c r="G492" t="s">
        <v>1871</v>
      </c>
      <c r="H492" t="s">
        <v>2899</v>
      </c>
      <c r="I492" t="s">
        <v>2895</v>
      </c>
      <c r="J492">
        <v>1.0289639578118901</v>
      </c>
      <c r="K492">
        <v>0</v>
      </c>
      <c r="L492">
        <v>0</v>
      </c>
      <c r="M492">
        <v>1</v>
      </c>
      <c r="N492" s="94">
        <v>10096.299755729</v>
      </c>
      <c r="O492" s="94">
        <v>1958.20481731675</v>
      </c>
      <c r="P492" s="94">
        <v>3002.49170393739</v>
      </c>
      <c r="Q492" s="94">
        <v>592.59792419344001</v>
      </c>
      <c r="R492" s="94">
        <v>4184.6308005534902</v>
      </c>
      <c r="S492" s="94">
        <v>500.40296756970599</v>
      </c>
      <c r="T492" s="94">
        <v>0</v>
      </c>
      <c r="U492" s="94">
        <v>19834.225001730101</v>
      </c>
      <c r="V492" s="94">
        <v>17464.6199094164</v>
      </c>
      <c r="W492" s="94">
        <v>2369.60509231369</v>
      </c>
      <c r="X492" s="94">
        <v>0</v>
      </c>
      <c r="Y492" s="94">
        <v>0</v>
      </c>
      <c r="Z492" s="94">
        <v>0</v>
      </c>
      <c r="AA492" s="94">
        <v>0</v>
      </c>
      <c r="AB492" s="94">
        <v>0</v>
      </c>
      <c r="AC492" s="94">
        <v>500.40296756970599</v>
      </c>
      <c r="AD492" s="94">
        <v>0</v>
      </c>
      <c r="AE492" s="94">
        <v>0</v>
      </c>
      <c r="AF492" s="94">
        <v>0</v>
      </c>
      <c r="AG492" s="94">
        <v>0</v>
      </c>
      <c r="AH492" s="94">
        <v>0</v>
      </c>
      <c r="AI492" s="94">
        <v>0</v>
      </c>
      <c r="AJ492" s="94">
        <v>20334.6279692998</v>
      </c>
      <c r="AK492" s="70">
        <v>19762.235416429699</v>
      </c>
      <c r="AL492">
        <v>190.744012474941</v>
      </c>
      <c r="AM492">
        <v>87986.683412978906</v>
      </c>
      <c r="AN492">
        <v>19762.235416429699</v>
      </c>
      <c r="AO492">
        <v>19762.235416429699</v>
      </c>
      <c r="AP492">
        <v>682.10272323868298</v>
      </c>
      <c r="AQ492">
        <v>37523.222275875101</v>
      </c>
      <c r="AR492">
        <v>19762.235416429699</v>
      </c>
      <c r="AS492">
        <v>19762.235416429699</v>
      </c>
      <c r="AT492">
        <v>0</v>
      </c>
    </row>
    <row r="493" spans="1:46" x14ac:dyDescent="0.25">
      <c r="A493" t="s">
        <v>3402</v>
      </c>
      <c r="B493">
        <v>2206</v>
      </c>
      <c r="C493" t="s">
        <v>115</v>
      </c>
      <c r="D493">
        <v>1039</v>
      </c>
      <c r="E493" t="s">
        <v>727</v>
      </c>
      <c r="F493" t="s">
        <v>2892</v>
      </c>
      <c r="G493" t="s">
        <v>2911</v>
      </c>
      <c r="H493" t="s">
        <v>2904</v>
      </c>
      <c r="I493" t="s">
        <v>2895</v>
      </c>
      <c r="J493">
        <v>762.97614617912905</v>
      </c>
      <c r="K493">
        <v>2</v>
      </c>
      <c r="L493">
        <v>1</v>
      </c>
      <c r="M493">
        <v>2</v>
      </c>
      <c r="N493" s="94">
        <v>4376311.5492140399</v>
      </c>
      <c r="O493" s="94">
        <v>1563946.3885055</v>
      </c>
      <c r="P493" s="94">
        <v>1478931.15468128</v>
      </c>
      <c r="Q493" s="94">
        <v>317690.89169864001</v>
      </c>
      <c r="R493" s="94">
        <v>1933361.01490191</v>
      </c>
      <c r="S493" s="94">
        <v>361784.97403475503</v>
      </c>
      <c r="T493" s="94">
        <v>5260819.3</v>
      </c>
      <c r="U493" s="94">
        <v>4409421.69900137</v>
      </c>
      <c r="V493" s="94">
        <v>8041751.0207714997</v>
      </c>
      <c r="W493" s="94">
        <v>1628489.9782298601</v>
      </c>
      <c r="X493" s="94">
        <v>0</v>
      </c>
      <c r="Y493" s="94">
        <v>0</v>
      </c>
      <c r="Z493" s="94">
        <v>0</v>
      </c>
      <c r="AA493" s="94">
        <v>0</v>
      </c>
      <c r="AB493" s="94">
        <v>0</v>
      </c>
      <c r="AC493" s="94">
        <v>361784.97403475503</v>
      </c>
      <c r="AD493" s="94">
        <v>0</v>
      </c>
      <c r="AE493" s="94">
        <v>0</v>
      </c>
      <c r="AF493" s="94">
        <v>0</v>
      </c>
      <c r="AG493" s="94">
        <v>0</v>
      </c>
      <c r="AH493" s="94">
        <v>0</v>
      </c>
      <c r="AI493" s="94">
        <v>0</v>
      </c>
      <c r="AJ493" s="94">
        <v>10032025.973036099</v>
      </c>
      <c r="AK493" s="70">
        <v>13148.5447130621</v>
      </c>
      <c r="AL493">
        <v>190.744012474941</v>
      </c>
      <c r="AM493">
        <v>87986.683412978906</v>
      </c>
      <c r="AN493">
        <v>6253.4152567280298</v>
      </c>
      <c r="AO493">
        <v>14398.632689571201</v>
      </c>
      <c r="AP493">
        <v>4583.8562208211697</v>
      </c>
      <c r="AQ493">
        <v>22363.4717498301</v>
      </c>
      <c r="AR493">
        <v>13148.5447130621</v>
      </c>
      <c r="AS493">
        <v>14305.2691722663</v>
      </c>
      <c r="AT493">
        <v>0</v>
      </c>
    </row>
    <row r="494" spans="1:46" x14ac:dyDescent="0.25">
      <c r="A494" t="s">
        <v>3403</v>
      </c>
      <c r="B494">
        <v>2206</v>
      </c>
      <c r="C494" t="s">
        <v>115</v>
      </c>
      <c r="D494">
        <v>3426</v>
      </c>
      <c r="E494" t="s">
        <v>728</v>
      </c>
      <c r="F494" t="s">
        <v>2892</v>
      </c>
      <c r="G494" t="s">
        <v>2893</v>
      </c>
      <c r="H494" t="s">
        <v>2904</v>
      </c>
      <c r="I494" t="s">
        <v>2895</v>
      </c>
      <c r="J494">
        <v>535.62573099409894</v>
      </c>
      <c r="K494">
        <v>3</v>
      </c>
      <c r="L494">
        <v>1</v>
      </c>
      <c r="M494">
        <v>2</v>
      </c>
      <c r="N494" s="94">
        <v>3525290.6258286298</v>
      </c>
      <c r="O494" s="94">
        <v>989161.99143640499</v>
      </c>
      <c r="P494" s="94">
        <v>1038510.46191906</v>
      </c>
      <c r="Q494" s="94">
        <v>223025.86646830899</v>
      </c>
      <c r="R494" s="94">
        <v>1015805.5079676301</v>
      </c>
      <c r="S494" s="94">
        <v>253980.86447456499</v>
      </c>
      <c r="T494" s="94">
        <v>3696285.2</v>
      </c>
      <c r="U494" s="94">
        <v>3095509.2536200401</v>
      </c>
      <c r="V494" s="94">
        <v>5990014.9970488502</v>
      </c>
      <c r="W494" s="94">
        <v>801779.45657119295</v>
      </c>
      <c r="X494" s="94">
        <v>0</v>
      </c>
      <c r="Y494" s="94">
        <v>0</v>
      </c>
      <c r="Z494" s="94">
        <v>0</v>
      </c>
      <c r="AA494" s="94">
        <v>0</v>
      </c>
      <c r="AB494" s="94">
        <v>0</v>
      </c>
      <c r="AC494" s="94">
        <v>253980.86447456499</v>
      </c>
      <c r="AD494" s="94">
        <v>0</v>
      </c>
      <c r="AE494" s="94">
        <v>0</v>
      </c>
      <c r="AF494" s="94">
        <v>0</v>
      </c>
      <c r="AG494" s="94">
        <v>0</v>
      </c>
      <c r="AH494" s="94">
        <v>0</v>
      </c>
      <c r="AI494" s="94">
        <v>0</v>
      </c>
      <c r="AJ494" s="94">
        <v>7045775.3180946</v>
      </c>
      <c r="AK494" s="70">
        <v>13154.2883591831</v>
      </c>
      <c r="AL494">
        <v>190.744012474941</v>
      </c>
      <c r="AM494">
        <v>87986.683412978906</v>
      </c>
      <c r="AN494">
        <v>6253.4152567280298</v>
      </c>
      <c r="AO494">
        <v>14398.632689571201</v>
      </c>
      <c r="AP494">
        <v>190.744012474941</v>
      </c>
      <c r="AQ494">
        <v>87986.683412978906</v>
      </c>
      <c r="AR494">
        <v>13154.2883591831</v>
      </c>
      <c r="AS494">
        <v>14398.632689571201</v>
      </c>
      <c r="AT494">
        <v>0</v>
      </c>
    </row>
    <row r="495" spans="1:46" x14ac:dyDescent="0.25">
      <c r="A495" t="s">
        <v>3404</v>
      </c>
      <c r="B495">
        <v>2206</v>
      </c>
      <c r="C495" t="s">
        <v>115</v>
      </c>
      <c r="D495">
        <v>1040</v>
      </c>
      <c r="E495" t="s">
        <v>729</v>
      </c>
      <c r="F495" t="s">
        <v>2892</v>
      </c>
      <c r="G495" t="s">
        <v>2903</v>
      </c>
      <c r="H495" t="s">
        <v>2904</v>
      </c>
      <c r="I495" t="s">
        <v>2895</v>
      </c>
      <c r="J495">
        <v>1674.16075773955</v>
      </c>
      <c r="K495">
        <v>1</v>
      </c>
      <c r="L495">
        <v>1</v>
      </c>
      <c r="M495">
        <v>2</v>
      </c>
      <c r="N495" s="94">
        <v>9102523.2904875409</v>
      </c>
      <c r="O495" s="94">
        <v>4782487.8591874698</v>
      </c>
      <c r="P495" s="94">
        <v>3244822.0482061799</v>
      </c>
      <c r="Q495" s="94">
        <v>697093.38442184695</v>
      </c>
      <c r="R495" s="94">
        <v>4902452.74760425</v>
      </c>
      <c r="S495" s="94">
        <v>793846.84475654201</v>
      </c>
      <c r="T495" s="94">
        <v>13054003.75</v>
      </c>
      <c r="U495" s="94">
        <v>9675375.5799073</v>
      </c>
      <c r="V495" s="94">
        <v>18499535.993969001</v>
      </c>
      <c r="W495" s="94">
        <v>4229843.3359383298</v>
      </c>
      <c r="X495" s="94">
        <v>0</v>
      </c>
      <c r="Y495" s="94">
        <v>0</v>
      </c>
      <c r="Z495" s="94">
        <v>0</v>
      </c>
      <c r="AA495" s="94">
        <v>0</v>
      </c>
      <c r="AB495" s="94">
        <v>0</v>
      </c>
      <c r="AC495" s="94">
        <v>793846.84475654201</v>
      </c>
      <c r="AD495" s="94">
        <v>0</v>
      </c>
      <c r="AE495" s="94">
        <v>0</v>
      </c>
      <c r="AF495" s="94">
        <v>0</v>
      </c>
      <c r="AG495" s="94">
        <v>0</v>
      </c>
      <c r="AH495" s="94">
        <v>0</v>
      </c>
      <c r="AI495" s="94">
        <v>0</v>
      </c>
      <c r="AJ495" s="94">
        <v>23523226.174663801</v>
      </c>
      <c r="AK495" s="70">
        <v>14050.7571127309</v>
      </c>
      <c r="AL495">
        <v>190.744012474941</v>
      </c>
      <c r="AM495">
        <v>87986.683412978906</v>
      </c>
      <c r="AN495">
        <v>6253.4152567280298</v>
      </c>
      <c r="AO495">
        <v>14398.632689571201</v>
      </c>
      <c r="AP495">
        <v>190.744012474941</v>
      </c>
      <c r="AQ495">
        <v>78964.723731455393</v>
      </c>
      <c r="AR495">
        <v>14050.7571127309</v>
      </c>
      <c r="AS495">
        <v>14050.7571127309</v>
      </c>
      <c r="AT495">
        <v>0</v>
      </c>
    </row>
    <row r="496" spans="1:46" x14ac:dyDescent="0.25">
      <c r="A496" t="s">
        <v>3405</v>
      </c>
      <c r="B496">
        <v>2206</v>
      </c>
      <c r="C496" t="s">
        <v>115</v>
      </c>
      <c r="D496">
        <v>2206</v>
      </c>
      <c r="E496" t="s">
        <v>115</v>
      </c>
      <c r="F496" t="s">
        <v>1871</v>
      </c>
      <c r="G496" t="s">
        <v>1871</v>
      </c>
      <c r="H496" t="s">
        <v>2899</v>
      </c>
      <c r="I496" t="s">
        <v>2895</v>
      </c>
      <c r="J496">
        <v>1</v>
      </c>
      <c r="K496">
        <v>0</v>
      </c>
      <c r="L496">
        <v>0</v>
      </c>
      <c r="M496">
        <v>2</v>
      </c>
      <c r="N496" s="94">
        <v>750.75976107849999</v>
      </c>
      <c r="O496" s="94">
        <v>793.66878183282802</v>
      </c>
      <c r="P496" s="94">
        <v>1937.18886505565</v>
      </c>
      <c r="Q496" s="94">
        <v>416.38377987252699</v>
      </c>
      <c r="R496" s="94">
        <v>1881.2380728937301</v>
      </c>
      <c r="S496" s="94">
        <v>474.17599599479001</v>
      </c>
      <c r="T496" s="94">
        <v>0</v>
      </c>
      <c r="U496" s="94">
        <v>5779.2392607332304</v>
      </c>
      <c r="V496" s="94">
        <v>4297.58253543313</v>
      </c>
      <c r="W496" s="94">
        <v>1481.6567253001101</v>
      </c>
      <c r="X496" s="94">
        <v>0</v>
      </c>
      <c r="Y496" s="94">
        <v>0</v>
      </c>
      <c r="Z496" s="94">
        <v>0</v>
      </c>
      <c r="AA496" s="94">
        <v>0</v>
      </c>
      <c r="AB496" s="94">
        <v>0</v>
      </c>
      <c r="AC496" s="94">
        <v>474.17599599479001</v>
      </c>
      <c r="AD496" s="94">
        <v>0</v>
      </c>
      <c r="AE496" s="94">
        <v>0</v>
      </c>
      <c r="AF496" s="94">
        <v>0</v>
      </c>
      <c r="AG496" s="94">
        <v>0</v>
      </c>
      <c r="AH496" s="94">
        <v>0</v>
      </c>
      <c r="AI496" s="94">
        <v>0</v>
      </c>
      <c r="AJ496" s="94">
        <v>6253.4152567280298</v>
      </c>
      <c r="AK496" s="70">
        <v>6253.4152567280298</v>
      </c>
      <c r="AL496">
        <v>190.744012474941</v>
      </c>
      <c r="AM496">
        <v>87986.683412978906</v>
      </c>
      <c r="AN496">
        <v>6253.4152567280298</v>
      </c>
      <c r="AO496">
        <v>14398.632689571201</v>
      </c>
      <c r="AP496">
        <v>682.10272323868298</v>
      </c>
      <c r="AQ496">
        <v>37523.222275875101</v>
      </c>
      <c r="AR496">
        <v>6253.4152567280298</v>
      </c>
      <c r="AS496">
        <v>6253.4152567280298</v>
      </c>
      <c r="AT496">
        <v>0</v>
      </c>
    </row>
    <row r="497" spans="1:46" x14ac:dyDescent="0.25">
      <c r="A497" t="s">
        <v>3406</v>
      </c>
      <c r="B497">
        <v>2206</v>
      </c>
      <c r="C497" t="s">
        <v>115</v>
      </c>
      <c r="D497">
        <v>1034</v>
      </c>
      <c r="E497" t="s">
        <v>730</v>
      </c>
      <c r="F497" t="s">
        <v>2892</v>
      </c>
      <c r="G497" t="s">
        <v>2893</v>
      </c>
      <c r="H497" t="s">
        <v>2904</v>
      </c>
      <c r="I497" t="s">
        <v>2895</v>
      </c>
      <c r="J497">
        <v>429.356725146153</v>
      </c>
      <c r="K497">
        <v>2</v>
      </c>
      <c r="L497">
        <v>1</v>
      </c>
      <c r="M497">
        <v>2</v>
      </c>
      <c r="N497" s="94">
        <v>2728191.4523881702</v>
      </c>
      <c r="O497" s="94">
        <v>899785.62901847903</v>
      </c>
      <c r="P497" s="94">
        <v>832647.327089887</v>
      </c>
      <c r="Q497" s="94">
        <v>178777.176130045</v>
      </c>
      <c r="R497" s="94">
        <v>815755.57819791196</v>
      </c>
      <c r="S497" s="94">
        <v>203590.65278323801</v>
      </c>
      <c r="T497" s="94">
        <v>2973801.92</v>
      </c>
      <c r="U497" s="94">
        <v>2481355.2428245</v>
      </c>
      <c r="V497" s="94">
        <v>4810964.5234588701</v>
      </c>
      <c r="W497" s="94">
        <v>644192.63936562696</v>
      </c>
      <c r="X497" s="94">
        <v>0</v>
      </c>
      <c r="Y497" s="94">
        <v>0</v>
      </c>
      <c r="Z497" s="94">
        <v>0</v>
      </c>
      <c r="AA497" s="94">
        <v>0</v>
      </c>
      <c r="AB497" s="94">
        <v>0</v>
      </c>
      <c r="AC497" s="94">
        <v>203590.65278323801</v>
      </c>
      <c r="AD497" s="94">
        <v>0</v>
      </c>
      <c r="AE497" s="94">
        <v>0</v>
      </c>
      <c r="AF497" s="94">
        <v>0</v>
      </c>
      <c r="AG497" s="94">
        <v>0</v>
      </c>
      <c r="AH497" s="94">
        <v>0</v>
      </c>
      <c r="AI497" s="94">
        <v>0</v>
      </c>
      <c r="AJ497" s="94">
        <v>5658747.8156077396</v>
      </c>
      <c r="AK497" s="70">
        <v>13179.5951575732</v>
      </c>
      <c r="AL497">
        <v>190.744012474941</v>
      </c>
      <c r="AM497">
        <v>87986.683412978906</v>
      </c>
      <c r="AN497">
        <v>6253.4152567280298</v>
      </c>
      <c r="AO497">
        <v>14398.632689571201</v>
      </c>
      <c r="AP497">
        <v>190.744012474941</v>
      </c>
      <c r="AQ497">
        <v>87986.683412978906</v>
      </c>
      <c r="AR497">
        <v>13154.2883591831</v>
      </c>
      <c r="AS497">
        <v>14398.632689571201</v>
      </c>
      <c r="AT497">
        <v>0</v>
      </c>
    </row>
    <row r="498" spans="1:46" x14ac:dyDescent="0.25">
      <c r="A498" t="s">
        <v>3407</v>
      </c>
      <c r="B498">
        <v>2206</v>
      </c>
      <c r="C498" t="s">
        <v>115</v>
      </c>
      <c r="D498">
        <v>1036</v>
      </c>
      <c r="E498" t="s">
        <v>731</v>
      </c>
      <c r="F498" t="s">
        <v>2892</v>
      </c>
      <c r="G498" t="s">
        <v>2893</v>
      </c>
      <c r="H498" t="s">
        <v>2904</v>
      </c>
      <c r="I498" t="s">
        <v>2895</v>
      </c>
      <c r="J498">
        <v>383.58439431878901</v>
      </c>
      <c r="K498">
        <v>3</v>
      </c>
      <c r="L498">
        <v>1</v>
      </c>
      <c r="M498">
        <v>2</v>
      </c>
      <c r="N498" s="94">
        <v>2794830.3582322202</v>
      </c>
      <c r="O498" s="94">
        <v>896041.94896907604</v>
      </c>
      <c r="P498" s="94">
        <v>743977.67748347402</v>
      </c>
      <c r="Q498" s="94">
        <v>159718.32000657101</v>
      </c>
      <c r="R498" s="94">
        <v>728418.88676038606</v>
      </c>
      <c r="S498" s="94">
        <v>181886.51222417</v>
      </c>
      <c r="T498" s="94">
        <v>3106161.2</v>
      </c>
      <c r="U498" s="94">
        <v>2216825.9914517198</v>
      </c>
      <c r="V498" s="94">
        <v>4747841.4738891199</v>
      </c>
      <c r="W498" s="94">
        <v>575145.71756260097</v>
      </c>
      <c r="X498" s="94">
        <v>0</v>
      </c>
      <c r="Y498" s="94">
        <v>0</v>
      </c>
      <c r="Z498" s="94">
        <v>0</v>
      </c>
      <c r="AA498" s="94">
        <v>0</v>
      </c>
      <c r="AB498" s="94">
        <v>0</v>
      </c>
      <c r="AC498" s="94">
        <v>181886.51222417</v>
      </c>
      <c r="AD498" s="94">
        <v>0</v>
      </c>
      <c r="AE498" s="94">
        <v>0</v>
      </c>
      <c r="AF498" s="94">
        <v>0</v>
      </c>
      <c r="AG498" s="94">
        <v>0</v>
      </c>
      <c r="AH498" s="94">
        <v>0</v>
      </c>
      <c r="AI498" s="94">
        <v>0</v>
      </c>
      <c r="AJ498" s="94">
        <v>5504873.7036758903</v>
      </c>
      <c r="AK498" s="70">
        <v>14351.140935887301</v>
      </c>
      <c r="AL498">
        <v>190.744012474941</v>
      </c>
      <c r="AM498">
        <v>87986.683412978906</v>
      </c>
      <c r="AN498">
        <v>6253.4152567280298</v>
      </c>
      <c r="AO498">
        <v>14398.632689571201</v>
      </c>
      <c r="AP498">
        <v>190.744012474941</v>
      </c>
      <c r="AQ498">
        <v>87986.683412978906</v>
      </c>
      <c r="AR498">
        <v>13154.2883591831</v>
      </c>
      <c r="AS498">
        <v>14398.632689571201</v>
      </c>
      <c r="AT498">
        <v>0</v>
      </c>
    </row>
    <row r="499" spans="1:46" x14ac:dyDescent="0.25">
      <c r="A499" t="s">
        <v>3408</v>
      </c>
      <c r="B499">
        <v>2206</v>
      </c>
      <c r="C499" t="s">
        <v>115</v>
      </c>
      <c r="D499">
        <v>1333</v>
      </c>
      <c r="E499" t="s">
        <v>732</v>
      </c>
      <c r="F499" t="s">
        <v>2892</v>
      </c>
      <c r="G499" t="s">
        <v>2911</v>
      </c>
      <c r="H499" t="s">
        <v>2904</v>
      </c>
      <c r="I499" t="s">
        <v>2895</v>
      </c>
      <c r="J499">
        <v>557.63963890790899</v>
      </c>
      <c r="K499">
        <v>2</v>
      </c>
      <c r="L499">
        <v>1</v>
      </c>
      <c r="M499">
        <v>2</v>
      </c>
      <c r="N499" s="94">
        <v>3718787.1720743999</v>
      </c>
      <c r="O499" s="94">
        <v>1362153.3129137401</v>
      </c>
      <c r="P499" s="94">
        <v>1081581.62920606</v>
      </c>
      <c r="Q499" s="94">
        <v>232192.100655227</v>
      </c>
      <c r="R499" s="94">
        <v>1318051.58966827</v>
      </c>
      <c r="S499" s="94">
        <v>264419.33118533302</v>
      </c>
      <c r="T499" s="94">
        <v>4490032.91</v>
      </c>
      <c r="U499" s="94">
        <v>3222732.8945176899</v>
      </c>
      <c r="V499" s="94">
        <v>6617536.6132358601</v>
      </c>
      <c r="W499" s="94">
        <v>1095229.19128183</v>
      </c>
      <c r="X499" s="94">
        <v>0</v>
      </c>
      <c r="Y499" s="94">
        <v>0</v>
      </c>
      <c r="Z499" s="94">
        <v>0</v>
      </c>
      <c r="AA499" s="94">
        <v>0</v>
      </c>
      <c r="AB499" s="94">
        <v>0</v>
      </c>
      <c r="AC499" s="94">
        <v>264419.33118533302</v>
      </c>
      <c r="AD499" s="94">
        <v>0</v>
      </c>
      <c r="AE499" s="94">
        <v>0</v>
      </c>
      <c r="AF499" s="94">
        <v>0</v>
      </c>
      <c r="AG499" s="94">
        <v>0</v>
      </c>
      <c r="AH499" s="94">
        <v>0</v>
      </c>
      <c r="AI499" s="94">
        <v>0</v>
      </c>
      <c r="AJ499" s="94">
        <v>7977185.13570303</v>
      </c>
      <c r="AK499" s="70">
        <v>14305.2691722663</v>
      </c>
      <c r="AL499">
        <v>190.744012474941</v>
      </c>
      <c r="AM499">
        <v>87986.683412978906</v>
      </c>
      <c r="AN499">
        <v>6253.4152567280298</v>
      </c>
      <c r="AO499">
        <v>14398.632689571201</v>
      </c>
      <c r="AP499">
        <v>4583.8562208211697</v>
      </c>
      <c r="AQ499">
        <v>22363.4717498301</v>
      </c>
      <c r="AR499">
        <v>13148.5447130621</v>
      </c>
      <c r="AS499">
        <v>14305.2691722663</v>
      </c>
      <c r="AT499">
        <v>0</v>
      </c>
    </row>
    <row r="500" spans="1:46" x14ac:dyDescent="0.25">
      <c r="A500" t="s">
        <v>3409</v>
      </c>
      <c r="B500">
        <v>2206</v>
      </c>
      <c r="C500" t="s">
        <v>115</v>
      </c>
      <c r="D500">
        <v>1037</v>
      </c>
      <c r="E500" t="s">
        <v>733</v>
      </c>
      <c r="F500" t="s">
        <v>2892</v>
      </c>
      <c r="G500" t="s">
        <v>2893</v>
      </c>
      <c r="H500" t="s">
        <v>2904</v>
      </c>
      <c r="I500" t="s">
        <v>2895</v>
      </c>
      <c r="J500">
        <v>575.04093567246298</v>
      </c>
      <c r="K500">
        <v>4</v>
      </c>
      <c r="L500">
        <v>1</v>
      </c>
      <c r="M500">
        <v>2</v>
      </c>
      <c r="N500" s="94">
        <v>4209441.6454758197</v>
      </c>
      <c r="O500" s="94">
        <v>1075584.84891917</v>
      </c>
      <c r="P500" s="94">
        <v>1114865.1575358801</v>
      </c>
      <c r="Q500" s="94">
        <v>239437.71837673499</v>
      </c>
      <c r="R500" s="94">
        <v>1091949.9216594701</v>
      </c>
      <c r="S500" s="94">
        <v>272670.608410266</v>
      </c>
      <c r="T500" s="94">
        <v>4407980.1399999997</v>
      </c>
      <c r="U500" s="94">
        <v>3323299.1519670701</v>
      </c>
      <c r="V500" s="94">
        <v>6869105.0023050997</v>
      </c>
      <c r="W500" s="94">
        <v>862174.28966197104</v>
      </c>
      <c r="X500" s="94">
        <v>0</v>
      </c>
      <c r="Y500" s="94">
        <v>0</v>
      </c>
      <c r="Z500" s="94">
        <v>0</v>
      </c>
      <c r="AA500" s="94">
        <v>0</v>
      </c>
      <c r="AB500" s="94">
        <v>0</v>
      </c>
      <c r="AC500" s="94">
        <v>272670.608410266</v>
      </c>
      <c r="AD500" s="94">
        <v>0</v>
      </c>
      <c r="AE500" s="94">
        <v>0</v>
      </c>
      <c r="AF500" s="94">
        <v>0</v>
      </c>
      <c r="AG500" s="94">
        <v>0</v>
      </c>
      <c r="AH500" s="94">
        <v>0</v>
      </c>
      <c r="AI500" s="94">
        <v>0</v>
      </c>
      <c r="AJ500" s="94">
        <v>8003949.9003773397</v>
      </c>
      <c r="AK500" s="70">
        <v>13918.9219477347</v>
      </c>
      <c r="AL500">
        <v>190.744012474941</v>
      </c>
      <c r="AM500">
        <v>87986.683412978906</v>
      </c>
      <c r="AN500">
        <v>6253.4152567280298</v>
      </c>
      <c r="AO500">
        <v>14398.632689571201</v>
      </c>
      <c r="AP500">
        <v>190.744012474941</v>
      </c>
      <c r="AQ500">
        <v>87986.683412978906</v>
      </c>
      <c r="AR500">
        <v>13154.2883591831</v>
      </c>
      <c r="AS500">
        <v>14398.632689571201</v>
      </c>
      <c r="AT500">
        <v>0</v>
      </c>
    </row>
    <row r="501" spans="1:46" x14ac:dyDescent="0.25">
      <c r="A501" t="s">
        <v>3410</v>
      </c>
      <c r="B501">
        <v>2206</v>
      </c>
      <c r="C501" t="s">
        <v>115</v>
      </c>
      <c r="D501">
        <v>1038</v>
      </c>
      <c r="E501" t="s">
        <v>734</v>
      </c>
      <c r="F501" t="s">
        <v>2892</v>
      </c>
      <c r="G501" t="s">
        <v>2893</v>
      </c>
      <c r="H501" t="s">
        <v>2904</v>
      </c>
      <c r="I501" t="s">
        <v>2895</v>
      </c>
      <c r="J501">
        <v>509.40350877185801</v>
      </c>
      <c r="K501">
        <v>4</v>
      </c>
      <c r="L501">
        <v>1</v>
      </c>
      <c r="M501">
        <v>2</v>
      </c>
      <c r="N501" s="94">
        <v>3888651.0765381102</v>
      </c>
      <c r="O501" s="94">
        <v>1033884.3522683301</v>
      </c>
      <c r="P501" s="94">
        <v>987713.06501312205</v>
      </c>
      <c r="Q501" s="94">
        <v>212107.358462754</v>
      </c>
      <c r="R501" s="94">
        <v>970811.24516727403</v>
      </c>
      <c r="S501" s="94">
        <v>241546.91613513601</v>
      </c>
      <c r="T501" s="94">
        <v>4149202.34</v>
      </c>
      <c r="U501" s="94">
        <v>2943964.7574495901</v>
      </c>
      <c r="V501" s="94">
        <v>6325903.9927862901</v>
      </c>
      <c r="W501" s="94">
        <v>767263.10466329602</v>
      </c>
      <c r="X501" s="94">
        <v>0</v>
      </c>
      <c r="Y501" s="94">
        <v>0</v>
      </c>
      <c r="Z501" s="94">
        <v>0</v>
      </c>
      <c r="AA501" s="94">
        <v>0</v>
      </c>
      <c r="AB501" s="94">
        <v>0</v>
      </c>
      <c r="AC501" s="94">
        <v>241546.91613513601</v>
      </c>
      <c r="AD501" s="94">
        <v>0</v>
      </c>
      <c r="AE501" s="94">
        <v>0</v>
      </c>
      <c r="AF501" s="94">
        <v>0</v>
      </c>
      <c r="AG501" s="94">
        <v>0</v>
      </c>
      <c r="AH501" s="94">
        <v>0</v>
      </c>
      <c r="AI501" s="94">
        <v>0</v>
      </c>
      <c r="AJ501" s="94">
        <v>7334714.01358472</v>
      </c>
      <c r="AK501" s="70">
        <v>14398.632689571201</v>
      </c>
      <c r="AL501">
        <v>190.744012474941</v>
      </c>
      <c r="AM501">
        <v>87986.683412978906</v>
      </c>
      <c r="AN501">
        <v>6253.4152567280298</v>
      </c>
      <c r="AO501">
        <v>14398.632689571201</v>
      </c>
      <c r="AP501">
        <v>190.744012474941</v>
      </c>
      <c r="AQ501">
        <v>87986.683412978906</v>
      </c>
      <c r="AR501">
        <v>13154.2883591831</v>
      </c>
      <c r="AS501">
        <v>14398.632689571201</v>
      </c>
      <c r="AT501">
        <v>0</v>
      </c>
    </row>
    <row r="502" spans="1:46" x14ac:dyDescent="0.25">
      <c r="A502" t="s">
        <v>3411</v>
      </c>
      <c r="B502">
        <v>2239</v>
      </c>
      <c r="C502" t="s">
        <v>116</v>
      </c>
      <c r="D502">
        <v>1112</v>
      </c>
      <c r="E502" t="s">
        <v>736</v>
      </c>
      <c r="F502" t="s">
        <v>2892</v>
      </c>
      <c r="G502" t="s">
        <v>2893</v>
      </c>
      <c r="H502" t="s">
        <v>2894</v>
      </c>
      <c r="I502" t="s">
        <v>2895</v>
      </c>
      <c r="J502">
        <v>339.24804597696698</v>
      </c>
      <c r="K502">
        <v>2</v>
      </c>
      <c r="L502">
        <v>1</v>
      </c>
      <c r="M502">
        <v>1</v>
      </c>
      <c r="N502" s="94">
        <v>2987265.9590294999</v>
      </c>
      <c r="O502" s="94">
        <v>661711.32099725201</v>
      </c>
      <c r="P502" s="94">
        <v>737507.21335046599</v>
      </c>
      <c r="Q502" s="94">
        <v>141378.85631044401</v>
      </c>
      <c r="R502" s="94">
        <v>714100.39844221296</v>
      </c>
      <c r="S502" s="94">
        <v>160148.48285184099</v>
      </c>
      <c r="T502" s="94">
        <v>3726386.44</v>
      </c>
      <c r="U502" s="94">
        <v>1515577.3081298801</v>
      </c>
      <c r="V502" s="94">
        <v>4535923.2283588499</v>
      </c>
      <c r="W502" s="94">
        <v>706040.51977103204</v>
      </c>
      <c r="X502" s="94">
        <v>0</v>
      </c>
      <c r="Y502" s="94">
        <v>0</v>
      </c>
      <c r="Z502" s="94">
        <v>0</v>
      </c>
      <c r="AA502" s="94">
        <v>0</v>
      </c>
      <c r="AB502" s="94">
        <v>0</v>
      </c>
      <c r="AC502" s="94">
        <v>160148.48285184099</v>
      </c>
      <c r="AD502" s="94">
        <v>0</v>
      </c>
      <c r="AE502" s="94">
        <v>0</v>
      </c>
      <c r="AF502" s="94">
        <v>0</v>
      </c>
      <c r="AG502" s="94">
        <v>0</v>
      </c>
      <c r="AH502" s="94">
        <v>0</v>
      </c>
      <c r="AI502" s="94">
        <v>0</v>
      </c>
      <c r="AJ502" s="94">
        <v>5402112.2309817197</v>
      </c>
      <c r="AK502" s="70">
        <v>15923.7828929116</v>
      </c>
      <c r="AL502">
        <v>190.744012474941</v>
      </c>
      <c r="AM502">
        <v>87986.683412978906</v>
      </c>
      <c r="AN502">
        <v>4939.52967704195</v>
      </c>
      <c r="AO502">
        <v>19993.5252619364</v>
      </c>
      <c r="AP502">
        <v>190.744012474941</v>
      </c>
      <c r="AQ502">
        <v>87986.683412978906</v>
      </c>
      <c r="AR502">
        <v>4939.52967704195</v>
      </c>
      <c r="AS502">
        <v>19993.5252619364</v>
      </c>
      <c r="AT502">
        <v>0</v>
      </c>
    </row>
    <row r="503" spans="1:46" x14ac:dyDescent="0.25">
      <c r="A503" t="s">
        <v>3412</v>
      </c>
      <c r="B503">
        <v>2239</v>
      </c>
      <c r="C503" t="s">
        <v>116</v>
      </c>
      <c r="D503">
        <v>1147</v>
      </c>
      <c r="E503" t="s">
        <v>737</v>
      </c>
      <c r="F503" t="s">
        <v>2892</v>
      </c>
      <c r="G503" t="s">
        <v>2893</v>
      </c>
      <c r="H503" t="s">
        <v>2894</v>
      </c>
      <c r="I503" t="s">
        <v>2895</v>
      </c>
      <c r="J503">
        <v>326.63962561549101</v>
      </c>
      <c r="K503">
        <v>3</v>
      </c>
      <c r="L503">
        <v>1</v>
      </c>
      <c r="M503">
        <v>1</v>
      </c>
      <c r="N503" s="94">
        <v>3064668.90529565</v>
      </c>
      <c r="O503" s="94">
        <v>580684.10047310905</v>
      </c>
      <c r="P503" s="94">
        <v>673192.90573685605</v>
      </c>
      <c r="Q503" s="94">
        <v>136124.39995697199</v>
      </c>
      <c r="R503" s="94">
        <v>572800.24439260399</v>
      </c>
      <c r="S503" s="94">
        <v>154196.43857039601</v>
      </c>
      <c r="T503" s="94">
        <v>3568220.87</v>
      </c>
      <c r="U503" s="94">
        <v>1459249.6858552</v>
      </c>
      <c r="V503" s="94">
        <v>4462430.6384059004</v>
      </c>
      <c r="W503" s="94">
        <v>565039.91744929203</v>
      </c>
      <c r="X503" s="94">
        <v>0</v>
      </c>
      <c r="Y503" s="94">
        <v>0</v>
      </c>
      <c r="Z503" s="94">
        <v>0</v>
      </c>
      <c r="AA503" s="94">
        <v>0</v>
      </c>
      <c r="AB503" s="94">
        <v>0</v>
      </c>
      <c r="AC503" s="94">
        <v>154196.43857039601</v>
      </c>
      <c r="AD503" s="94">
        <v>0</v>
      </c>
      <c r="AE503" s="94">
        <v>0</v>
      </c>
      <c r="AF503" s="94">
        <v>0</v>
      </c>
      <c r="AG503" s="94">
        <v>0</v>
      </c>
      <c r="AH503" s="94">
        <v>0</v>
      </c>
      <c r="AI503" s="94">
        <v>0</v>
      </c>
      <c r="AJ503" s="94">
        <v>5181666.9944255902</v>
      </c>
      <c r="AK503" s="70">
        <v>15863.5590665453</v>
      </c>
      <c r="AL503">
        <v>190.744012474941</v>
      </c>
      <c r="AM503">
        <v>87986.683412978906</v>
      </c>
      <c r="AN503">
        <v>4939.52967704195</v>
      </c>
      <c r="AO503">
        <v>19993.5252619364</v>
      </c>
      <c r="AP503">
        <v>190.744012474941</v>
      </c>
      <c r="AQ503">
        <v>87986.683412978906</v>
      </c>
      <c r="AR503">
        <v>4939.52967704195</v>
      </c>
      <c r="AS503">
        <v>19993.5252619364</v>
      </c>
      <c r="AT503">
        <v>0</v>
      </c>
    </row>
    <row r="504" spans="1:46" x14ac:dyDescent="0.25">
      <c r="A504" t="s">
        <v>3413</v>
      </c>
      <c r="B504">
        <v>2239</v>
      </c>
      <c r="C504" t="s">
        <v>116</v>
      </c>
      <c r="D504">
        <v>1368</v>
      </c>
      <c r="E504" t="s">
        <v>738</v>
      </c>
      <c r="F504" t="s">
        <v>2892</v>
      </c>
      <c r="G504" t="s">
        <v>2903</v>
      </c>
      <c r="H504" t="s">
        <v>2904</v>
      </c>
      <c r="I504" t="s">
        <v>2895</v>
      </c>
      <c r="J504">
        <v>1494.1497373694899</v>
      </c>
      <c r="K504">
        <v>1</v>
      </c>
      <c r="L504">
        <v>1</v>
      </c>
      <c r="M504">
        <v>1</v>
      </c>
      <c r="N504" s="94">
        <v>10010304.7927613</v>
      </c>
      <c r="O504" s="94">
        <v>3444186.7929422101</v>
      </c>
      <c r="P504" s="94">
        <v>3070337.61994508</v>
      </c>
      <c r="Q504" s="94">
        <v>622674.717012787</v>
      </c>
      <c r="R504" s="94">
        <v>2829835.4777057501</v>
      </c>
      <c r="S504" s="94">
        <v>705341.75931391201</v>
      </c>
      <c r="T504" s="94">
        <v>13302284.189999999</v>
      </c>
      <c r="U504" s="94">
        <v>6675055.2103671199</v>
      </c>
      <c r="V504" s="94">
        <v>17183002.0360406</v>
      </c>
      <c r="W504" s="94">
        <v>2794337.3643265101</v>
      </c>
      <c r="X504" s="94">
        <v>0</v>
      </c>
      <c r="Y504" s="94">
        <v>0</v>
      </c>
      <c r="Z504" s="94">
        <v>0</v>
      </c>
      <c r="AA504" s="94">
        <v>0</v>
      </c>
      <c r="AB504" s="94">
        <v>0</v>
      </c>
      <c r="AC504" s="94">
        <v>705341.75931391201</v>
      </c>
      <c r="AD504" s="94">
        <v>0</v>
      </c>
      <c r="AE504" s="94">
        <v>0</v>
      </c>
      <c r="AF504" s="94">
        <v>0</v>
      </c>
      <c r="AG504" s="94">
        <v>0</v>
      </c>
      <c r="AH504" s="94">
        <v>0</v>
      </c>
      <c r="AI504" s="94">
        <v>0</v>
      </c>
      <c r="AJ504" s="94">
        <v>20682681.159681</v>
      </c>
      <c r="AK504" s="70">
        <v>13842.4420540967</v>
      </c>
      <c r="AL504">
        <v>190.744012474941</v>
      </c>
      <c r="AM504">
        <v>87986.683412978906</v>
      </c>
      <c r="AN504">
        <v>4939.52967704195</v>
      </c>
      <c r="AO504">
        <v>19993.5252619364</v>
      </c>
      <c r="AP504">
        <v>190.744012474941</v>
      </c>
      <c r="AQ504">
        <v>78964.723731455393</v>
      </c>
      <c r="AR504">
        <v>4939.52967704195</v>
      </c>
      <c r="AS504">
        <v>14778.0321622674</v>
      </c>
      <c r="AT504">
        <v>0</v>
      </c>
    </row>
    <row r="505" spans="1:46" x14ac:dyDescent="0.25">
      <c r="A505" t="s">
        <v>3414</v>
      </c>
      <c r="B505">
        <v>2239</v>
      </c>
      <c r="C505" t="s">
        <v>116</v>
      </c>
      <c r="D505">
        <v>4206</v>
      </c>
      <c r="E505" t="s">
        <v>739</v>
      </c>
      <c r="F505" t="s">
        <v>2906</v>
      </c>
      <c r="G505" t="s">
        <v>2893</v>
      </c>
      <c r="H505" t="s">
        <v>2894</v>
      </c>
      <c r="I505" t="s">
        <v>2895</v>
      </c>
      <c r="J505">
        <v>243.38814417564399</v>
      </c>
      <c r="K505">
        <v>1</v>
      </c>
      <c r="L505">
        <v>1</v>
      </c>
      <c r="M505">
        <v>1</v>
      </c>
      <c r="N505" s="94">
        <v>172612.84107895</v>
      </c>
      <c r="O505" s="94">
        <v>115523.483833627</v>
      </c>
      <c r="P505" s="94">
        <v>361500.75927823602</v>
      </c>
      <c r="Q505" s="94">
        <v>101430.02405210699</v>
      </c>
      <c r="R505" s="94">
        <v>336259.85724679002</v>
      </c>
      <c r="S505" s="94">
        <v>114895.995706047</v>
      </c>
      <c r="T505" s="94">
        <v>0</v>
      </c>
      <c r="U505" s="94">
        <v>1087326.96548971</v>
      </c>
      <c r="V505" s="94">
        <v>756849.54070000397</v>
      </c>
      <c r="W505" s="94">
        <v>330477.42478970502</v>
      </c>
      <c r="X505" s="94">
        <v>0</v>
      </c>
      <c r="Y505" s="94">
        <v>0</v>
      </c>
      <c r="Z505" s="94">
        <v>0</v>
      </c>
      <c r="AA505" s="94">
        <v>0</v>
      </c>
      <c r="AB505" s="94">
        <v>0</v>
      </c>
      <c r="AC505" s="94">
        <v>114895.995706047</v>
      </c>
      <c r="AD505" s="94">
        <v>0</v>
      </c>
      <c r="AE505" s="94">
        <v>0</v>
      </c>
      <c r="AF505" s="94">
        <v>0</v>
      </c>
      <c r="AG505" s="94">
        <v>0</v>
      </c>
      <c r="AH505" s="94">
        <v>0</v>
      </c>
      <c r="AI505" s="94">
        <v>0</v>
      </c>
      <c r="AJ505" s="94">
        <v>1202222.9611957599</v>
      </c>
      <c r="AK505" s="70">
        <v>4939.52967704195</v>
      </c>
      <c r="AL505">
        <v>190.744012474941</v>
      </c>
      <c r="AM505">
        <v>87986.683412978906</v>
      </c>
      <c r="AN505">
        <v>4939.52967704195</v>
      </c>
      <c r="AO505">
        <v>19993.5252619364</v>
      </c>
      <c r="AP505">
        <v>190.744012474941</v>
      </c>
      <c r="AQ505">
        <v>87986.683412978906</v>
      </c>
      <c r="AR505">
        <v>4939.52967704195</v>
      </c>
      <c r="AS505">
        <v>19993.5252619364</v>
      </c>
      <c r="AT505">
        <v>0</v>
      </c>
    </row>
    <row r="506" spans="1:46" x14ac:dyDescent="0.25">
      <c r="A506" t="s">
        <v>3415</v>
      </c>
      <c r="B506">
        <v>2239</v>
      </c>
      <c r="C506" t="s">
        <v>116</v>
      </c>
      <c r="D506">
        <v>1115</v>
      </c>
      <c r="E506" t="s">
        <v>546</v>
      </c>
      <c r="F506" t="s">
        <v>2892</v>
      </c>
      <c r="G506" t="s">
        <v>2893</v>
      </c>
      <c r="H506" t="s">
        <v>2894</v>
      </c>
      <c r="I506" t="s">
        <v>2895</v>
      </c>
      <c r="J506">
        <v>404.60192398883601</v>
      </c>
      <c r="K506">
        <v>6</v>
      </c>
      <c r="L506">
        <v>1</v>
      </c>
      <c r="M506">
        <v>1</v>
      </c>
      <c r="N506" s="94">
        <v>3025532.8680873299</v>
      </c>
      <c r="O506" s="94">
        <v>797613.86155601498</v>
      </c>
      <c r="P506" s="94">
        <v>854594.97793418798</v>
      </c>
      <c r="Q506" s="94">
        <v>168614.55195656599</v>
      </c>
      <c r="R506" s="94">
        <v>869990.94927708199</v>
      </c>
      <c r="S506" s="94">
        <v>191000.02211994299</v>
      </c>
      <c r="T506" s="94">
        <v>3908804.02</v>
      </c>
      <c r="U506" s="94">
        <v>1807543.1888111799</v>
      </c>
      <c r="V506" s="94">
        <v>4855968.8201844804</v>
      </c>
      <c r="W506" s="94">
        <v>860378.38862670201</v>
      </c>
      <c r="X506" s="94">
        <v>0</v>
      </c>
      <c r="Y506" s="94">
        <v>0</v>
      </c>
      <c r="Z506" s="94">
        <v>0</v>
      </c>
      <c r="AA506" s="94">
        <v>0</v>
      </c>
      <c r="AB506" s="94">
        <v>0</v>
      </c>
      <c r="AC506" s="94">
        <v>191000.02211994299</v>
      </c>
      <c r="AD506" s="94">
        <v>0</v>
      </c>
      <c r="AE506" s="94">
        <v>0</v>
      </c>
      <c r="AF506" s="94">
        <v>0</v>
      </c>
      <c r="AG506" s="94">
        <v>0</v>
      </c>
      <c r="AH506" s="94">
        <v>0</v>
      </c>
      <c r="AI506" s="94">
        <v>0</v>
      </c>
      <c r="AJ506" s="94">
        <v>5907347.2309311302</v>
      </c>
      <c r="AK506" s="70">
        <v>14600.3933265877</v>
      </c>
      <c r="AL506">
        <v>190.744012474941</v>
      </c>
      <c r="AM506">
        <v>87986.683412978906</v>
      </c>
      <c r="AN506">
        <v>4939.52967704195</v>
      </c>
      <c r="AO506">
        <v>19993.5252619364</v>
      </c>
      <c r="AP506">
        <v>190.744012474941</v>
      </c>
      <c r="AQ506">
        <v>87986.683412978906</v>
      </c>
      <c r="AR506">
        <v>4939.52967704195</v>
      </c>
      <c r="AS506">
        <v>19993.5252619364</v>
      </c>
      <c r="AT506">
        <v>0</v>
      </c>
    </row>
    <row r="507" spans="1:46" x14ac:dyDescent="0.25">
      <c r="A507" t="s">
        <v>3416</v>
      </c>
      <c r="B507">
        <v>2239</v>
      </c>
      <c r="C507" t="s">
        <v>116</v>
      </c>
      <c r="D507">
        <v>1197</v>
      </c>
      <c r="E507" t="s">
        <v>740</v>
      </c>
      <c r="F507" t="s">
        <v>2892</v>
      </c>
      <c r="G507" t="s">
        <v>2911</v>
      </c>
      <c r="H507" t="s">
        <v>2894</v>
      </c>
      <c r="I507" t="s">
        <v>2895</v>
      </c>
      <c r="J507">
        <v>724.41514124289904</v>
      </c>
      <c r="K507">
        <v>1</v>
      </c>
      <c r="L507">
        <v>1</v>
      </c>
      <c r="M507">
        <v>1</v>
      </c>
      <c r="N507" s="94">
        <v>5180727.0093412604</v>
      </c>
      <c r="O507" s="94">
        <v>1370392.0968998901</v>
      </c>
      <c r="P507" s="94">
        <v>1519534.3917403801</v>
      </c>
      <c r="Q507" s="94">
        <v>301894.10190395999</v>
      </c>
      <c r="R507" s="94">
        <v>1358042.27380112</v>
      </c>
      <c r="S507" s="94">
        <v>341973.924981219</v>
      </c>
      <c r="T507" s="94">
        <v>6494293.71</v>
      </c>
      <c r="U507" s="94">
        <v>3236296.1636866201</v>
      </c>
      <c r="V507" s="94">
        <v>8389758.3051945493</v>
      </c>
      <c r="W507" s="94">
        <v>1340831.5684920601</v>
      </c>
      <c r="X507" s="94">
        <v>0</v>
      </c>
      <c r="Y507" s="94">
        <v>0</v>
      </c>
      <c r="Z507" s="94">
        <v>0</v>
      </c>
      <c r="AA507" s="94">
        <v>0</v>
      </c>
      <c r="AB507" s="94">
        <v>0</v>
      </c>
      <c r="AC507" s="94">
        <v>341973.924981219</v>
      </c>
      <c r="AD507" s="94">
        <v>0</v>
      </c>
      <c r="AE507" s="94">
        <v>0</v>
      </c>
      <c r="AF507" s="94">
        <v>0</v>
      </c>
      <c r="AG507" s="94">
        <v>0</v>
      </c>
      <c r="AH507" s="94">
        <v>0</v>
      </c>
      <c r="AI507" s="94">
        <v>0</v>
      </c>
      <c r="AJ507" s="94">
        <v>10072563.7986678</v>
      </c>
      <c r="AK507" s="70">
        <v>13904.4081566076</v>
      </c>
      <c r="AL507">
        <v>190.744012474941</v>
      </c>
      <c r="AM507">
        <v>87986.683412978906</v>
      </c>
      <c r="AN507">
        <v>4939.52967704195</v>
      </c>
      <c r="AO507">
        <v>19993.5252619364</v>
      </c>
      <c r="AP507">
        <v>4583.8562208211697</v>
      </c>
      <c r="AQ507">
        <v>22363.4717498301</v>
      </c>
      <c r="AR507">
        <v>13082.4862754635</v>
      </c>
      <c r="AS507">
        <v>13904.4081566076</v>
      </c>
      <c r="AT507">
        <v>0</v>
      </c>
    </row>
    <row r="508" spans="1:46" x14ac:dyDescent="0.25">
      <c r="A508" t="s">
        <v>3417</v>
      </c>
      <c r="B508">
        <v>2239</v>
      </c>
      <c r="C508" t="s">
        <v>116</v>
      </c>
      <c r="D508">
        <v>1189</v>
      </c>
      <c r="E508" t="s">
        <v>741</v>
      </c>
      <c r="F508" t="s">
        <v>2892</v>
      </c>
      <c r="G508" t="s">
        <v>2893</v>
      </c>
      <c r="H508" t="s">
        <v>2894</v>
      </c>
      <c r="I508" t="s">
        <v>2895</v>
      </c>
      <c r="J508">
        <v>258.46285091544399</v>
      </c>
      <c r="K508">
        <v>2</v>
      </c>
      <c r="L508">
        <v>1</v>
      </c>
      <c r="M508">
        <v>1</v>
      </c>
      <c r="N508" s="94">
        <v>1903943.6550667901</v>
      </c>
      <c r="O508" s="94">
        <v>612804.63010621001</v>
      </c>
      <c r="P508" s="94">
        <v>597276.52505078004</v>
      </c>
      <c r="Q508" s="94">
        <v>107712.285139126</v>
      </c>
      <c r="R508" s="94">
        <v>411121.22983653098</v>
      </c>
      <c r="S508" s="94">
        <v>122012.29731027001</v>
      </c>
      <c r="T508" s="94">
        <v>2478185.7000000002</v>
      </c>
      <c r="U508" s="94">
        <v>1154672.6251994399</v>
      </c>
      <c r="V508" s="94">
        <v>3227877.6737511698</v>
      </c>
      <c r="W508" s="94">
        <v>404980.65144826903</v>
      </c>
      <c r="X508" s="94">
        <v>0</v>
      </c>
      <c r="Y508" s="94">
        <v>0</v>
      </c>
      <c r="Z508" s="94">
        <v>0</v>
      </c>
      <c r="AA508" s="94">
        <v>0</v>
      </c>
      <c r="AB508" s="94">
        <v>0</v>
      </c>
      <c r="AC508" s="94">
        <v>122012.29731027001</v>
      </c>
      <c r="AD508" s="94">
        <v>0</v>
      </c>
      <c r="AE508" s="94">
        <v>0</v>
      </c>
      <c r="AF508" s="94">
        <v>0</v>
      </c>
      <c r="AG508" s="94">
        <v>0</v>
      </c>
      <c r="AH508" s="94">
        <v>0</v>
      </c>
      <c r="AI508" s="94">
        <v>0</v>
      </c>
      <c r="AJ508" s="94">
        <v>3754870.62250971</v>
      </c>
      <c r="AK508" s="70">
        <v>14527.699470970099</v>
      </c>
      <c r="AL508">
        <v>190.744012474941</v>
      </c>
      <c r="AM508">
        <v>87986.683412978906</v>
      </c>
      <c r="AN508">
        <v>4939.52967704195</v>
      </c>
      <c r="AO508">
        <v>19993.5252619364</v>
      </c>
      <c r="AP508">
        <v>190.744012474941</v>
      </c>
      <c r="AQ508">
        <v>87986.683412978906</v>
      </c>
      <c r="AR508">
        <v>4939.52967704195</v>
      </c>
      <c r="AS508">
        <v>19993.5252619364</v>
      </c>
      <c r="AT508">
        <v>0</v>
      </c>
    </row>
    <row r="509" spans="1:46" x14ac:dyDescent="0.25">
      <c r="A509" t="s">
        <v>3418</v>
      </c>
      <c r="B509">
        <v>2239</v>
      </c>
      <c r="C509" t="s">
        <v>116</v>
      </c>
      <c r="D509">
        <v>4641</v>
      </c>
      <c r="E509" t="s">
        <v>742</v>
      </c>
      <c r="F509" t="s">
        <v>2892</v>
      </c>
      <c r="G509" t="s">
        <v>2893</v>
      </c>
      <c r="H509" t="s">
        <v>2894</v>
      </c>
      <c r="I509" t="s">
        <v>2895</v>
      </c>
      <c r="J509">
        <v>323.87324899359299</v>
      </c>
      <c r="K509">
        <v>4</v>
      </c>
      <c r="L509">
        <v>1</v>
      </c>
      <c r="M509">
        <v>1</v>
      </c>
      <c r="N509" s="94">
        <v>2783067.0586129199</v>
      </c>
      <c r="O509" s="94">
        <v>741882.41775215603</v>
      </c>
      <c r="P509" s="94">
        <v>744220.72804104304</v>
      </c>
      <c r="Q509" s="94">
        <v>134971.53506190199</v>
      </c>
      <c r="R509" s="94">
        <v>668028.71758677997</v>
      </c>
      <c r="S509" s="94">
        <v>152890.517949047</v>
      </c>
      <c r="T509" s="94">
        <v>3625279.45</v>
      </c>
      <c r="U509" s="94">
        <v>1446891.0070547999</v>
      </c>
      <c r="V509" s="94">
        <v>4411836.3426431501</v>
      </c>
      <c r="W509" s="94">
        <v>660334.11441165395</v>
      </c>
      <c r="X509" s="94">
        <v>0</v>
      </c>
      <c r="Y509" s="94">
        <v>0</v>
      </c>
      <c r="Z509" s="94">
        <v>0</v>
      </c>
      <c r="AA509" s="94">
        <v>0</v>
      </c>
      <c r="AB509" s="94">
        <v>0</v>
      </c>
      <c r="AC509" s="94">
        <v>152890.517949047</v>
      </c>
      <c r="AD509" s="94">
        <v>0</v>
      </c>
      <c r="AE509" s="94">
        <v>0</v>
      </c>
      <c r="AF509" s="94">
        <v>0</v>
      </c>
      <c r="AG509" s="94">
        <v>0</v>
      </c>
      <c r="AH509" s="94">
        <v>0</v>
      </c>
      <c r="AI509" s="94">
        <v>0</v>
      </c>
      <c r="AJ509" s="94">
        <v>5225060.9750038497</v>
      </c>
      <c r="AK509" s="70">
        <v>16133.042760525201</v>
      </c>
      <c r="AL509">
        <v>190.744012474941</v>
      </c>
      <c r="AM509">
        <v>87986.683412978906</v>
      </c>
      <c r="AN509">
        <v>4939.52967704195</v>
      </c>
      <c r="AO509">
        <v>19993.5252619364</v>
      </c>
      <c r="AP509">
        <v>190.744012474941</v>
      </c>
      <c r="AQ509">
        <v>87986.683412978906</v>
      </c>
      <c r="AR509">
        <v>4939.52967704195</v>
      </c>
      <c r="AS509">
        <v>19993.5252619364</v>
      </c>
      <c r="AT509">
        <v>0</v>
      </c>
    </row>
    <row r="510" spans="1:46" x14ac:dyDescent="0.25">
      <c r="A510" t="s">
        <v>3419</v>
      </c>
      <c r="B510">
        <v>2239</v>
      </c>
      <c r="C510" t="s">
        <v>116</v>
      </c>
      <c r="D510">
        <v>1200</v>
      </c>
      <c r="E510" t="s">
        <v>743</v>
      </c>
      <c r="F510" t="s">
        <v>2892</v>
      </c>
      <c r="G510" t="s">
        <v>2903</v>
      </c>
      <c r="H510" t="s">
        <v>2904</v>
      </c>
      <c r="I510" t="s">
        <v>2895</v>
      </c>
      <c r="J510">
        <v>1374.66785661225</v>
      </c>
      <c r="K510">
        <v>1</v>
      </c>
      <c r="L510">
        <v>1</v>
      </c>
      <c r="M510">
        <v>1</v>
      </c>
      <c r="N510" s="94">
        <v>8731530.1162120998</v>
      </c>
      <c r="O510" s="94">
        <v>3248491.0412889598</v>
      </c>
      <c r="P510" s="94">
        <v>2869694.9049023599</v>
      </c>
      <c r="Q510" s="94">
        <v>572881.61768148805</v>
      </c>
      <c r="R510" s="94">
        <v>2817105.0353361401</v>
      </c>
      <c r="S510" s="94">
        <v>648938.068390792</v>
      </c>
      <c r="T510" s="94">
        <v>12098428.109999999</v>
      </c>
      <c r="U510" s="94">
        <v>6141274.6054210402</v>
      </c>
      <c r="V510" s="94">
        <v>15455257.134631099</v>
      </c>
      <c r="W510" s="94">
        <v>2784445.5807899502</v>
      </c>
      <c r="X510" s="94">
        <v>0</v>
      </c>
      <c r="Y510" s="94">
        <v>0</v>
      </c>
      <c r="Z510" s="94">
        <v>0</v>
      </c>
      <c r="AA510" s="94">
        <v>0</v>
      </c>
      <c r="AB510" s="94">
        <v>0</v>
      </c>
      <c r="AC510" s="94">
        <v>648938.068390792</v>
      </c>
      <c r="AD510" s="94">
        <v>0</v>
      </c>
      <c r="AE510" s="94">
        <v>0</v>
      </c>
      <c r="AF510" s="94">
        <v>0</v>
      </c>
      <c r="AG510" s="94">
        <v>0</v>
      </c>
      <c r="AH510" s="94">
        <v>0</v>
      </c>
      <c r="AI510" s="94">
        <v>0</v>
      </c>
      <c r="AJ510" s="94">
        <v>18888640.7838118</v>
      </c>
      <c r="AK510" s="70">
        <v>13740.512439391199</v>
      </c>
      <c r="AL510">
        <v>190.744012474941</v>
      </c>
      <c r="AM510">
        <v>87986.683412978906</v>
      </c>
      <c r="AN510">
        <v>4939.52967704195</v>
      </c>
      <c r="AO510">
        <v>19993.5252619364</v>
      </c>
      <c r="AP510">
        <v>190.744012474941</v>
      </c>
      <c r="AQ510">
        <v>78964.723731455393</v>
      </c>
      <c r="AR510">
        <v>4939.52967704195</v>
      </c>
      <c r="AS510">
        <v>14778.0321622674</v>
      </c>
      <c r="AT510">
        <v>0</v>
      </c>
    </row>
    <row r="511" spans="1:46" x14ac:dyDescent="0.25">
      <c r="A511" t="s">
        <v>3420</v>
      </c>
      <c r="B511">
        <v>2239</v>
      </c>
      <c r="C511" t="s">
        <v>116</v>
      </c>
      <c r="D511">
        <v>1152</v>
      </c>
      <c r="E511" t="s">
        <v>744</v>
      </c>
      <c r="F511" t="s">
        <v>2892</v>
      </c>
      <c r="G511" t="s">
        <v>2893</v>
      </c>
      <c r="H511" t="s">
        <v>2894</v>
      </c>
      <c r="I511" t="s">
        <v>2895</v>
      </c>
      <c r="J511">
        <v>171.36206896550101</v>
      </c>
      <c r="K511">
        <v>3</v>
      </c>
      <c r="L511">
        <v>1</v>
      </c>
      <c r="M511">
        <v>1</v>
      </c>
      <c r="N511" s="94">
        <v>1892356.19578401</v>
      </c>
      <c r="O511" s="94">
        <v>535587.65403145901</v>
      </c>
      <c r="P511" s="94">
        <v>406493.09029103903</v>
      </c>
      <c r="Q511" s="94">
        <v>192683.58464093099</v>
      </c>
      <c r="R511" s="94">
        <v>307071.26138990303</v>
      </c>
      <c r="S511" s="94">
        <v>80894.719037057701</v>
      </c>
      <c r="T511" s="94">
        <v>2568638.48</v>
      </c>
      <c r="U511" s="94">
        <v>765553.30613734399</v>
      </c>
      <c r="V511" s="94">
        <v>3031191.7567002401</v>
      </c>
      <c r="W511" s="94">
        <v>303000.02943710802</v>
      </c>
      <c r="X511" s="94">
        <v>0</v>
      </c>
      <c r="Y511" s="94">
        <v>0</v>
      </c>
      <c r="Z511" s="94">
        <v>0</v>
      </c>
      <c r="AA511" s="94">
        <v>0</v>
      </c>
      <c r="AB511" s="94">
        <v>0</v>
      </c>
      <c r="AC511" s="94">
        <v>80894.719037057701</v>
      </c>
      <c r="AD511" s="94">
        <v>0</v>
      </c>
      <c r="AE511" s="94">
        <v>0</v>
      </c>
      <c r="AF511" s="94">
        <v>0</v>
      </c>
      <c r="AG511" s="94">
        <v>0</v>
      </c>
      <c r="AH511" s="94">
        <v>0</v>
      </c>
      <c r="AI511" s="94">
        <v>0</v>
      </c>
      <c r="AJ511" s="94">
        <v>3415086.5051743998</v>
      </c>
      <c r="AK511" s="70">
        <v>19929.069051225899</v>
      </c>
      <c r="AL511">
        <v>190.744012474941</v>
      </c>
      <c r="AM511">
        <v>87986.683412978906</v>
      </c>
      <c r="AN511">
        <v>4939.52967704195</v>
      </c>
      <c r="AO511">
        <v>19993.5252619364</v>
      </c>
      <c r="AP511">
        <v>190.744012474941</v>
      </c>
      <c r="AQ511">
        <v>87986.683412978906</v>
      </c>
      <c r="AR511">
        <v>4939.52967704195</v>
      </c>
      <c r="AS511">
        <v>19993.5252619364</v>
      </c>
      <c r="AT511">
        <v>0</v>
      </c>
    </row>
    <row r="512" spans="1:46" x14ac:dyDescent="0.25">
      <c r="A512" t="s">
        <v>3421</v>
      </c>
      <c r="B512">
        <v>2239</v>
      </c>
      <c r="C512" t="s">
        <v>116</v>
      </c>
      <c r="D512">
        <v>1201</v>
      </c>
      <c r="E512" t="s">
        <v>745</v>
      </c>
      <c r="F512" t="s">
        <v>2892</v>
      </c>
      <c r="G512" t="s">
        <v>2903</v>
      </c>
      <c r="H512" t="s">
        <v>2904</v>
      </c>
      <c r="I512" t="s">
        <v>2895</v>
      </c>
      <c r="J512">
        <v>1250.0131171861201</v>
      </c>
      <c r="K512">
        <v>2</v>
      </c>
      <c r="L512">
        <v>1</v>
      </c>
      <c r="M512">
        <v>1</v>
      </c>
      <c r="N512" s="94">
        <v>8555097.1564418208</v>
      </c>
      <c r="O512" s="94">
        <v>3302022.7671204899</v>
      </c>
      <c r="P512" s="94">
        <v>2741920.0404810701</v>
      </c>
      <c r="Q512" s="94">
        <v>520977.77168890502</v>
      </c>
      <c r="R512" s="94">
        <v>2762623.88200635</v>
      </c>
      <c r="S512" s="94">
        <v>590092.43129391305</v>
      </c>
      <c r="T512" s="94">
        <v>12298257.16</v>
      </c>
      <c r="U512" s="94">
        <v>5584384.4577386295</v>
      </c>
      <c r="V512" s="94">
        <v>15149715.6343094</v>
      </c>
      <c r="W512" s="94">
        <v>2732925.9834292498</v>
      </c>
      <c r="X512" s="94">
        <v>0</v>
      </c>
      <c r="Y512" s="94">
        <v>0</v>
      </c>
      <c r="Z512" s="94">
        <v>0</v>
      </c>
      <c r="AA512" s="94">
        <v>0</v>
      </c>
      <c r="AB512" s="94">
        <v>0</v>
      </c>
      <c r="AC512" s="94">
        <v>590092.43129391305</v>
      </c>
      <c r="AD512" s="94">
        <v>0</v>
      </c>
      <c r="AE512" s="94">
        <v>0</v>
      </c>
      <c r="AF512" s="94">
        <v>0</v>
      </c>
      <c r="AG512" s="94">
        <v>0</v>
      </c>
      <c r="AH512" s="94">
        <v>0</v>
      </c>
      <c r="AI512" s="94">
        <v>0</v>
      </c>
      <c r="AJ512" s="94">
        <v>18472734.049032498</v>
      </c>
      <c r="AK512" s="70">
        <v>14778.0321622674</v>
      </c>
      <c r="AL512">
        <v>190.744012474941</v>
      </c>
      <c r="AM512">
        <v>87986.683412978906</v>
      </c>
      <c r="AN512">
        <v>4939.52967704195</v>
      </c>
      <c r="AO512">
        <v>19993.5252619364</v>
      </c>
      <c r="AP512">
        <v>190.744012474941</v>
      </c>
      <c r="AQ512">
        <v>78964.723731455393</v>
      </c>
      <c r="AR512">
        <v>4939.52967704195</v>
      </c>
      <c r="AS512">
        <v>14778.0321622674</v>
      </c>
      <c r="AT512">
        <v>0</v>
      </c>
    </row>
    <row r="513" spans="1:46" x14ac:dyDescent="0.25">
      <c r="A513" t="s">
        <v>3422</v>
      </c>
      <c r="B513">
        <v>2239</v>
      </c>
      <c r="C513" t="s">
        <v>116</v>
      </c>
      <c r="D513">
        <v>4973</v>
      </c>
      <c r="E513" t="s">
        <v>746</v>
      </c>
      <c r="F513" t="s">
        <v>2892</v>
      </c>
      <c r="G513" t="s">
        <v>2903</v>
      </c>
      <c r="H513" t="s">
        <v>2942</v>
      </c>
      <c r="I513" t="s">
        <v>2895</v>
      </c>
      <c r="J513">
        <v>1057.4197685608301</v>
      </c>
      <c r="K513">
        <v>1</v>
      </c>
      <c r="L513">
        <v>1</v>
      </c>
      <c r="M513">
        <v>1</v>
      </c>
      <c r="N513" s="94">
        <v>749930.65534289205</v>
      </c>
      <c r="O513" s="94">
        <v>501901.25715630298</v>
      </c>
      <c r="P513" s="94">
        <v>1570569.71901925</v>
      </c>
      <c r="Q513" s="94">
        <v>440671.06440853199</v>
      </c>
      <c r="R513" s="94">
        <v>1460908.5484854199</v>
      </c>
      <c r="S513" s="94">
        <v>499175.08348466503</v>
      </c>
      <c r="T513" s="94">
        <v>0</v>
      </c>
      <c r="U513" s="94">
        <v>4723981.2444123896</v>
      </c>
      <c r="V513" s="94">
        <v>3288194.9483324899</v>
      </c>
      <c r="W513" s="94">
        <v>1435786.2960799099</v>
      </c>
      <c r="X513" s="94">
        <v>0</v>
      </c>
      <c r="Y513" s="94">
        <v>0</v>
      </c>
      <c r="Z513" s="94">
        <v>0</v>
      </c>
      <c r="AA513" s="94">
        <v>0</v>
      </c>
      <c r="AB513" s="94">
        <v>0</v>
      </c>
      <c r="AC513" s="94">
        <v>499175.08348466503</v>
      </c>
      <c r="AD513" s="94">
        <v>0</v>
      </c>
      <c r="AE513" s="94">
        <v>0</v>
      </c>
      <c r="AF513" s="94">
        <v>0</v>
      </c>
      <c r="AG513" s="94">
        <v>0</v>
      </c>
      <c r="AH513" s="94">
        <v>0</v>
      </c>
      <c r="AI513" s="94">
        <v>0</v>
      </c>
      <c r="AJ513" s="94">
        <v>5223156.3278970597</v>
      </c>
      <c r="AK513" s="70">
        <v>4939.52967704195</v>
      </c>
      <c r="AL513">
        <v>190.744012474941</v>
      </c>
      <c r="AM513">
        <v>87986.683412978906</v>
      </c>
      <c r="AN513">
        <v>4939.52967704195</v>
      </c>
      <c r="AO513">
        <v>19993.5252619364</v>
      </c>
      <c r="AP513">
        <v>190.744012474941</v>
      </c>
      <c r="AQ513">
        <v>78964.723731455393</v>
      </c>
      <c r="AR513">
        <v>4939.52967704195</v>
      </c>
      <c r="AS513">
        <v>14778.0321622674</v>
      </c>
      <c r="AT513">
        <v>0</v>
      </c>
    </row>
    <row r="514" spans="1:46" x14ac:dyDescent="0.25">
      <c r="A514" t="s">
        <v>3423</v>
      </c>
      <c r="B514">
        <v>2239</v>
      </c>
      <c r="C514" t="s">
        <v>116</v>
      </c>
      <c r="D514">
        <v>2239</v>
      </c>
      <c r="E514" t="s">
        <v>116</v>
      </c>
      <c r="F514" t="s">
        <v>1871</v>
      </c>
      <c r="G514" t="s">
        <v>1871</v>
      </c>
      <c r="H514" t="s">
        <v>2899</v>
      </c>
      <c r="I514" t="s">
        <v>2895</v>
      </c>
      <c r="J514">
        <v>238.99382919725201</v>
      </c>
      <c r="K514">
        <v>1</v>
      </c>
      <c r="L514">
        <v>4</v>
      </c>
      <c r="M514">
        <v>1</v>
      </c>
      <c r="N514" s="94">
        <v>169496.35734230399</v>
      </c>
      <c r="O514" s="94">
        <v>113437.73484578999</v>
      </c>
      <c r="P514" s="94">
        <v>354973.94916356698</v>
      </c>
      <c r="Q514" s="94">
        <v>99598.729124161895</v>
      </c>
      <c r="R514" s="94">
        <v>330188.76560699003</v>
      </c>
      <c r="S514" s="94">
        <v>112821.575866912</v>
      </c>
      <c r="T514" s="94">
        <v>0</v>
      </c>
      <c r="U514" s="94">
        <v>1067695.53608281</v>
      </c>
      <c r="V514" s="94">
        <v>743184.80249202298</v>
      </c>
      <c r="W514" s="94">
        <v>324510.73359078902</v>
      </c>
      <c r="X514" s="94">
        <v>0</v>
      </c>
      <c r="Y514" s="94">
        <v>0</v>
      </c>
      <c r="Z514" s="94">
        <v>0</v>
      </c>
      <c r="AA514" s="94">
        <v>0</v>
      </c>
      <c r="AB514" s="94">
        <v>0</v>
      </c>
      <c r="AC514" s="94">
        <v>112821.575866912</v>
      </c>
      <c r="AD514" s="94">
        <v>0</v>
      </c>
      <c r="AE514" s="94">
        <v>0</v>
      </c>
      <c r="AF514" s="94">
        <v>0</v>
      </c>
      <c r="AG514" s="94">
        <v>0</v>
      </c>
      <c r="AH514" s="94">
        <v>0</v>
      </c>
      <c r="AI514" s="94">
        <v>0</v>
      </c>
      <c r="AJ514" s="94">
        <v>1180517.11194972</v>
      </c>
      <c r="AK514" s="70">
        <v>4939.52967704195</v>
      </c>
      <c r="AL514">
        <v>190.744012474941</v>
      </c>
      <c r="AM514">
        <v>87986.683412978906</v>
      </c>
      <c r="AN514">
        <v>4939.52967704195</v>
      </c>
      <c r="AO514">
        <v>19993.5252619364</v>
      </c>
      <c r="AP514">
        <v>682.10272323868298</v>
      </c>
      <c r="AQ514">
        <v>37523.222275875101</v>
      </c>
      <c r="AR514">
        <v>4939.52967704195</v>
      </c>
      <c r="AS514">
        <v>4939.52967704195</v>
      </c>
      <c r="AT514">
        <v>0</v>
      </c>
    </row>
    <row r="515" spans="1:46" x14ac:dyDescent="0.25">
      <c r="A515" t="s">
        <v>3424</v>
      </c>
      <c r="B515">
        <v>2239</v>
      </c>
      <c r="C515" t="s">
        <v>116</v>
      </c>
      <c r="D515">
        <v>3536</v>
      </c>
      <c r="E515" t="s">
        <v>747</v>
      </c>
      <c r="F515" t="s">
        <v>2892</v>
      </c>
      <c r="G515" t="s">
        <v>2893</v>
      </c>
      <c r="H515" t="s">
        <v>2894</v>
      </c>
      <c r="I515" t="s">
        <v>2895</v>
      </c>
      <c r="J515">
        <v>457.20320948866402</v>
      </c>
      <c r="K515">
        <v>2</v>
      </c>
      <c r="L515">
        <v>2</v>
      </c>
      <c r="M515">
        <v>1</v>
      </c>
      <c r="N515" s="94">
        <v>4083922.94535565</v>
      </c>
      <c r="O515" s="94">
        <v>768608.54069330601</v>
      </c>
      <c r="P515" s="94">
        <v>972454.49817191099</v>
      </c>
      <c r="Q515" s="94">
        <v>190535.70868131201</v>
      </c>
      <c r="R515" s="94">
        <v>744816.620900993</v>
      </c>
      <c r="S515" s="94">
        <v>215831.45790491399</v>
      </c>
      <c r="T515" s="94">
        <v>4717800.95</v>
      </c>
      <c r="U515" s="94">
        <v>2042537.3638031699</v>
      </c>
      <c r="V515" s="94">
        <v>6026383.9585519098</v>
      </c>
      <c r="W515" s="94">
        <v>733954.35525126394</v>
      </c>
      <c r="X515" s="94">
        <v>0</v>
      </c>
      <c r="Y515" s="94">
        <v>0</v>
      </c>
      <c r="Z515" s="94">
        <v>0</v>
      </c>
      <c r="AA515" s="94">
        <v>0</v>
      </c>
      <c r="AB515" s="94">
        <v>0</v>
      </c>
      <c r="AC515" s="94">
        <v>215831.45790491399</v>
      </c>
      <c r="AD515" s="94">
        <v>0</v>
      </c>
      <c r="AE515" s="94">
        <v>0</v>
      </c>
      <c r="AF515" s="94">
        <v>0</v>
      </c>
      <c r="AG515" s="94">
        <v>0</v>
      </c>
      <c r="AH515" s="94">
        <v>0</v>
      </c>
      <c r="AI515" s="94">
        <v>0</v>
      </c>
      <c r="AJ515" s="94">
        <v>6976169.7717080899</v>
      </c>
      <c r="AK515" s="70">
        <v>15258.3569557839</v>
      </c>
      <c r="AL515">
        <v>190.744012474941</v>
      </c>
      <c r="AM515">
        <v>87986.683412978906</v>
      </c>
      <c r="AN515">
        <v>4939.52967704195</v>
      </c>
      <c r="AO515">
        <v>19993.5252619364</v>
      </c>
      <c r="AP515">
        <v>190.744012474941</v>
      </c>
      <c r="AQ515">
        <v>87986.683412978906</v>
      </c>
      <c r="AR515">
        <v>4939.52967704195</v>
      </c>
      <c r="AS515">
        <v>19993.5252619364</v>
      </c>
      <c r="AT515">
        <v>0</v>
      </c>
    </row>
    <row r="516" spans="1:46" x14ac:dyDescent="0.25">
      <c r="A516" t="s">
        <v>3425</v>
      </c>
      <c r="B516">
        <v>2239</v>
      </c>
      <c r="C516" t="s">
        <v>116</v>
      </c>
      <c r="D516">
        <v>1148</v>
      </c>
      <c r="E516" t="s">
        <v>748</v>
      </c>
      <c r="F516" t="s">
        <v>2892</v>
      </c>
      <c r="G516" t="s">
        <v>2893</v>
      </c>
      <c r="H516" t="s">
        <v>2894</v>
      </c>
      <c r="I516" t="s">
        <v>2895</v>
      </c>
      <c r="J516">
        <v>390.92563562908703</v>
      </c>
      <c r="K516">
        <v>2</v>
      </c>
      <c r="L516">
        <v>1</v>
      </c>
      <c r="M516">
        <v>1</v>
      </c>
      <c r="N516" s="94">
        <v>3176744.6837290898</v>
      </c>
      <c r="O516" s="94">
        <v>808342.36055248103</v>
      </c>
      <c r="P516" s="94">
        <v>804425.90200271003</v>
      </c>
      <c r="Q516" s="94">
        <v>162915.070324167</v>
      </c>
      <c r="R516" s="94">
        <v>691321.761628162</v>
      </c>
      <c r="S516" s="94">
        <v>184543.870469752</v>
      </c>
      <c r="T516" s="94">
        <v>3897304.87</v>
      </c>
      <c r="U516" s="94">
        <v>1746444.90823661</v>
      </c>
      <c r="V516" s="94">
        <v>4961715.6550487904</v>
      </c>
      <c r="W516" s="94">
        <v>682034.12318782497</v>
      </c>
      <c r="X516" s="94">
        <v>0</v>
      </c>
      <c r="Y516" s="94">
        <v>0</v>
      </c>
      <c r="Z516" s="94">
        <v>0</v>
      </c>
      <c r="AA516" s="94">
        <v>0</v>
      </c>
      <c r="AB516" s="94">
        <v>0</v>
      </c>
      <c r="AC516" s="94">
        <v>184543.870469752</v>
      </c>
      <c r="AD516" s="94">
        <v>0</v>
      </c>
      <c r="AE516" s="94">
        <v>0</v>
      </c>
      <c r="AF516" s="94">
        <v>0</v>
      </c>
      <c r="AG516" s="94">
        <v>0</v>
      </c>
      <c r="AH516" s="94">
        <v>0</v>
      </c>
      <c r="AI516" s="94">
        <v>0</v>
      </c>
      <c r="AJ516" s="94">
        <v>5828293.64870637</v>
      </c>
      <c r="AK516" s="70">
        <v>14908.957401392599</v>
      </c>
      <c r="AL516">
        <v>190.744012474941</v>
      </c>
      <c r="AM516">
        <v>87986.683412978906</v>
      </c>
      <c r="AN516">
        <v>4939.52967704195</v>
      </c>
      <c r="AO516">
        <v>19993.5252619364</v>
      </c>
      <c r="AP516">
        <v>190.744012474941</v>
      </c>
      <c r="AQ516">
        <v>87986.683412978906</v>
      </c>
      <c r="AR516">
        <v>4939.52967704195</v>
      </c>
      <c r="AS516">
        <v>19993.5252619364</v>
      </c>
      <c r="AT516">
        <v>0</v>
      </c>
    </row>
    <row r="517" spans="1:46" x14ac:dyDescent="0.25">
      <c r="A517" t="s">
        <v>3426</v>
      </c>
      <c r="B517">
        <v>2239</v>
      </c>
      <c r="C517" t="s">
        <v>116</v>
      </c>
      <c r="D517">
        <v>1199</v>
      </c>
      <c r="E517" t="s">
        <v>749</v>
      </c>
      <c r="F517" t="s">
        <v>2892</v>
      </c>
      <c r="G517" t="s">
        <v>2911</v>
      </c>
      <c r="H517" t="s">
        <v>2894</v>
      </c>
      <c r="I517" t="s">
        <v>2895</v>
      </c>
      <c r="J517">
        <v>660.21999999997297</v>
      </c>
      <c r="K517">
        <v>2</v>
      </c>
      <c r="L517">
        <v>1</v>
      </c>
      <c r="M517">
        <v>1</v>
      </c>
      <c r="N517" s="94">
        <v>4346821.9357751999</v>
      </c>
      <c r="O517" s="94">
        <v>1402148.06742162</v>
      </c>
      <c r="P517" s="94">
        <v>1348227.3714964101</v>
      </c>
      <c r="Q517" s="94">
        <v>275141.30035583099</v>
      </c>
      <c r="R517" s="94">
        <v>1286594.71891668</v>
      </c>
      <c r="S517" s="94">
        <v>311669.38941076997</v>
      </c>
      <c r="T517" s="94">
        <v>5709426.5</v>
      </c>
      <c r="U517" s="94">
        <v>2949506.89396573</v>
      </c>
      <c r="V517" s="94">
        <v>7388024.22772766</v>
      </c>
      <c r="W517" s="94">
        <v>1270909.16623807</v>
      </c>
      <c r="X517" s="94">
        <v>0</v>
      </c>
      <c r="Y517" s="94">
        <v>0</v>
      </c>
      <c r="Z517" s="94">
        <v>0</v>
      </c>
      <c r="AA517" s="94">
        <v>0</v>
      </c>
      <c r="AB517" s="94">
        <v>0</v>
      </c>
      <c r="AC517" s="94">
        <v>311669.38941076997</v>
      </c>
      <c r="AD517" s="94">
        <v>0</v>
      </c>
      <c r="AE517" s="94">
        <v>0</v>
      </c>
      <c r="AF517" s="94">
        <v>0</v>
      </c>
      <c r="AG517" s="94">
        <v>0</v>
      </c>
      <c r="AH517" s="94">
        <v>0</v>
      </c>
      <c r="AI517" s="94">
        <v>0</v>
      </c>
      <c r="AJ517" s="94">
        <v>8970602.7833765</v>
      </c>
      <c r="AK517" s="70">
        <v>13587.293301288801</v>
      </c>
      <c r="AL517">
        <v>190.744012474941</v>
      </c>
      <c r="AM517">
        <v>87986.683412978906</v>
      </c>
      <c r="AN517">
        <v>4939.52967704195</v>
      </c>
      <c r="AO517">
        <v>19993.5252619364</v>
      </c>
      <c r="AP517">
        <v>4583.8562208211697</v>
      </c>
      <c r="AQ517">
        <v>22363.4717498301</v>
      </c>
      <c r="AR517">
        <v>13082.4862754635</v>
      </c>
      <c r="AS517">
        <v>13904.4081566076</v>
      </c>
      <c r="AT517">
        <v>0</v>
      </c>
    </row>
    <row r="518" spans="1:46" x14ac:dyDescent="0.25">
      <c r="A518" t="s">
        <v>3427</v>
      </c>
      <c r="B518">
        <v>2239</v>
      </c>
      <c r="C518" t="s">
        <v>116</v>
      </c>
      <c r="D518">
        <v>1285</v>
      </c>
      <c r="E518" t="s">
        <v>750</v>
      </c>
      <c r="F518" t="s">
        <v>2892</v>
      </c>
      <c r="G518" t="s">
        <v>2893</v>
      </c>
      <c r="H518" t="s">
        <v>2894</v>
      </c>
      <c r="I518" t="s">
        <v>2895</v>
      </c>
      <c r="J518">
        <v>425.10514191450397</v>
      </c>
      <c r="K518">
        <v>1</v>
      </c>
      <c r="L518">
        <v>1</v>
      </c>
      <c r="M518">
        <v>1</v>
      </c>
      <c r="N518" s="94">
        <v>3590143.0761297401</v>
      </c>
      <c r="O518" s="94">
        <v>920853.53507700004</v>
      </c>
      <c r="P518" s="94">
        <v>845745.65993353701</v>
      </c>
      <c r="Q518" s="94">
        <v>177159.100806264</v>
      </c>
      <c r="R518" s="94">
        <v>738094.12687955005</v>
      </c>
      <c r="S518" s="94">
        <v>200678.95552373101</v>
      </c>
      <c r="T518" s="94">
        <v>4372854.99</v>
      </c>
      <c r="U518" s="94">
        <v>1899140.50882609</v>
      </c>
      <c r="V518" s="94">
        <v>5544001.0494744098</v>
      </c>
      <c r="W518" s="94">
        <v>727994.44935168303</v>
      </c>
      <c r="X518" s="94">
        <v>0</v>
      </c>
      <c r="Y518" s="94">
        <v>0</v>
      </c>
      <c r="Z518" s="94">
        <v>0</v>
      </c>
      <c r="AA518" s="94">
        <v>0</v>
      </c>
      <c r="AB518" s="94">
        <v>0</v>
      </c>
      <c r="AC518" s="94">
        <v>200678.95552373101</v>
      </c>
      <c r="AD518" s="94">
        <v>0</v>
      </c>
      <c r="AE518" s="94">
        <v>0</v>
      </c>
      <c r="AF518" s="94">
        <v>0</v>
      </c>
      <c r="AG518" s="94">
        <v>0</v>
      </c>
      <c r="AH518" s="94">
        <v>0</v>
      </c>
      <c r="AI518" s="94">
        <v>0</v>
      </c>
      <c r="AJ518" s="94">
        <v>6472674.4543498196</v>
      </c>
      <c r="AK518" s="70">
        <v>15226.055429956699</v>
      </c>
      <c r="AL518">
        <v>190.744012474941</v>
      </c>
      <c r="AM518">
        <v>87986.683412978906</v>
      </c>
      <c r="AN518">
        <v>4939.52967704195</v>
      </c>
      <c r="AO518">
        <v>19993.5252619364</v>
      </c>
      <c r="AP518">
        <v>190.744012474941</v>
      </c>
      <c r="AQ518">
        <v>87986.683412978906</v>
      </c>
      <c r="AR518">
        <v>4939.52967704195</v>
      </c>
      <c r="AS518">
        <v>19993.5252619364</v>
      </c>
      <c r="AT518">
        <v>0</v>
      </c>
    </row>
    <row r="519" spans="1:46" x14ac:dyDescent="0.25">
      <c r="A519" t="s">
        <v>3428</v>
      </c>
      <c r="B519">
        <v>2239</v>
      </c>
      <c r="C519" t="s">
        <v>116</v>
      </c>
      <c r="D519">
        <v>1150</v>
      </c>
      <c r="E519" t="s">
        <v>751</v>
      </c>
      <c r="F519" t="s">
        <v>2892</v>
      </c>
      <c r="G519" t="s">
        <v>2893</v>
      </c>
      <c r="H519" t="s">
        <v>2894</v>
      </c>
      <c r="I519" t="s">
        <v>2895</v>
      </c>
      <c r="J519">
        <v>398.17414684402701</v>
      </c>
      <c r="K519">
        <v>2</v>
      </c>
      <c r="L519">
        <v>1</v>
      </c>
      <c r="M519">
        <v>1</v>
      </c>
      <c r="N519" s="94">
        <v>3061839.3765297201</v>
      </c>
      <c r="O519" s="94">
        <v>710659.01558922394</v>
      </c>
      <c r="P519" s="94">
        <v>831339.70696937898</v>
      </c>
      <c r="Q519" s="94">
        <v>165935.828255345</v>
      </c>
      <c r="R519" s="94">
        <v>732432.98977612599</v>
      </c>
      <c r="S519" s="94">
        <v>187965.66784713799</v>
      </c>
      <c r="T519" s="94">
        <v>3723379.57</v>
      </c>
      <c r="U519" s="94">
        <v>1778827.34711979</v>
      </c>
      <c r="V519" s="94">
        <v>4779233.7764175897</v>
      </c>
      <c r="W519" s="94">
        <v>722973.14070220699</v>
      </c>
      <c r="X519" s="94">
        <v>0</v>
      </c>
      <c r="Y519" s="94">
        <v>0</v>
      </c>
      <c r="Z519" s="94">
        <v>0</v>
      </c>
      <c r="AA519" s="94">
        <v>0</v>
      </c>
      <c r="AB519" s="94">
        <v>0</v>
      </c>
      <c r="AC519" s="94">
        <v>187965.66784713799</v>
      </c>
      <c r="AD519" s="94">
        <v>0</v>
      </c>
      <c r="AE519" s="94">
        <v>0</v>
      </c>
      <c r="AF519" s="94">
        <v>0</v>
      </c>
      <c r="AG519" s="94">
        <v>0</v>
      </c>
      <c r="AH519" s="94">
        <v>0</v>
      </c>
      <c r="AI519" s="94">
        <v>0</v>
      </c>
      <c r="AJ519" s="94">
        <v>5690172.5849669296</v>
      </c>
      <c r="AK519" s="70">
        <v>14290.663093191401</v>
      </c>
      <c r="AL519">
        <v>190.744012474941</v>
      </c>
      <c r="AM519">
        <v>87986.683412978906</v>
      </c>
      <c r="AN519">
        <v>4939.52967704195</v>
      </c>
      <c r="AO519">
        <v>19993.5252619364</v>
      </c>
      <c r="AP519">
        <v>190.744012474941</v>
      </c>
      <c r="AQ519">
        <v>87986.683412978906</v>
      </c>
      <c r="AR519">
        <v>4939.52967704195</v>
      </c>
      <c r="AS519">
        <v>19993.5252619364</v>
      </c>
      <c r="AT519">
        <v>0</v>
      </c>
    </row>
    <row r="520" spans="1:46" x14ac:dyDescent="0.25">
      <c r="A520" t="s">
        <v>3429</v>
      </c>
      <c r="B520">
        <v>2239</v>
      </c>
      <c r="C520" t="s">
        <v>116</v>
      </c>
      <c r="D520">
        <v>1110</v>
      </c>
      <c r="E520" t="s">
        <v>752</v>
      </c>
      <c r="F520" t="s">
        <v>2892</v>
      </c>
      <c r="G520" t="s">
        <v>2893</v>
      </c>
      <c r="H520" t="s">
        <v>2894</v>
      </c>
      <c r="I520" t="s">
        <v>2895</v>
      </c>
      <c r="J520">
        <v>406.85548768199499</v>
      </c>
      <c r="K520">
        <v>2</v>
      </c>
      <c r="L520">
        <v>1</v>
      </c>
      <c r="M520">
        <v>1</v>
      </c>
      <c r="N520" s="94">
        <v>3351088.7036918802</v>
      </c>
      <c r="O520" s="94">
        <v>838445.90909269499</v>
      </c>
      <c r="P520" s="94">
        <v>837986.22228007298</v>
      </c>
      <c r="Q520" s="94">
        <v>169553.70624600101</v>
      </c>
      <c r="R520" s="94">
        <v>690563.19470262004</v>
      </c>
      <c r="S520" s="94">
        <v>192063.85965931599</v>
      </c>
      <c r="T520" s="94">
        <v>4070026.84</v>
      </c>
      <c r="U520" s="94">
        <v>1817610.8960132699</v>
      </c>
      <c r="V520" s="94">
        <v>5206740.64228399</v>
      </c>
      <c r="W520" s="94">
        <v>680897.09372928098</v>
      </c>
      <c r="X520" s="94">
        <v>0</v>
      </c>
      <c r="Y520" s="94">
        <v>0</v>
      </c>
      <c r="Z520" s="94">
        <v>0</v>
      </c>
      <c r="AA520" s="94">
        <v>0</v>
      </c>
      <c r="AB520" s="94">
        <v>0</v>
      </c>
      <c r="AC520" s="94">
        <v>192063.85965931599</v>
      </c>
      <c r="AD520" s="94">
        <v>0</v>
      </c>
      <c r="AE520" s="94">
        <v>0</v>
      </c>
      <c r="AF520" s="94">
        <v>0</v>
      </c>
      <c r="AG520" s="94">
        <v>0</v>
      </c>
      <c r="AH520" s="94">
        <v>0</v>
      </c>
      <c r="AI520" s="94">
        <v>0</v>
      </c>
      <c r="AJ520" s="94">
        <v>6079701.5956725897</v>
      </c>
      <c r="AK520" s="70">
        <v>14943.1475787899</v>
      </c>
      <c r="AL520">
        <v>190.744012474941</v>
      </c>
      <c r="AM520">
        <v>87986.683412978906</v>
      </c>
      <c r="AN520">
        <v>4939.52967704195</v>
      </c>
      <c r="AO520">
        <v>19993.5252619364</v>
      </c>
      <c r="AP520">
        <v>190.744012474941</v>
      </c>
      <c r="AQ520">
        <v>87986.683412978906</v>
      </c>
      <c r="AR520">
        <v>4939.52967704195</v>
      </c>
      <c r="AS520">
        <v>19993.5252619364</v>
      </c>
      <c r="AT520">
        <v>0</v>
      </c>
    </row>
    <row r="521" spans="1:46" x14ac:dyDescent="0.25">
      <c r="A521" t="s">
        <v>3430</v>
      </c>
      <c r="B521">
        <v>2239</v>
      </c>
      <c r="C521" t="s">
        <v>116</v>
      </c>
      <c r="D521">
        <v>4018</v>
      </c>
      <c r="E521" t="s">
        <v>753</v>
      </c>
      <c r="F521" t="s">
        <v>2892</v>
      </c>
      <c r="G521" t="s">
        <v>2903</v>
      </c>
      <c r="H521" t="s">
        <v>2904</v>
      </c>
      <c r="I521" t="s">
        <v>2895</v>
      </c>
      <c r="J521">
        <v>1441.8999138153699</v>
      </c>
      <c r="K521">
        <v>1</v>
      </c>
      <c r="L521">
        <v>1</v>
      </c>
      <c r="M521">
        <v>1</v>
      </c>
      <c r="N521" s="94">
        <v>9693072.4351485204</v>
      </c>
      <c r="O521" s="94">
        <v>3312727.8442083499</v>
      </c>
      <c r="P521" s="94">
        <v>3213367.3308627401</v>
      </c>
      <c r="Q521" s="94">
        <v>600900.02918744902</v>
      </c>
      <c r="R521" s="94">
        <v>3174008.59839305</v>
      </c>
      <c r="S521" s="94">
        <v>680676.237815117</v>
      </c>
      <c r="T521" s="94">
        <v>13552445.060000001</v>
      </c>
      <c r="U521" s="94">
        <v>6441631.1778001301</v>
      </c>
      <c r="V521" s="94">
        <v>16854324.3978443</v>
      </c>
      <c r="W521" s="94">
        <v>3139751.83995581</v>
      </c>
      <c r="X521" s="94">
        <v>0</v>
      </c>
      <c r="Y521" s="94">
        <v>0</v>
      </c>
      <c r="Z521" s="94">
        <v>0</v>
      </c>
      <c r="AA521" s="94">
        <v>0</v>
      </c>
      <c r="AB521" s="94">
        <v>0</v>
      </c>
      <c r="AC521" s="94">
        <v>680676.237815117</v>
      </c>
      <c r="AD521" s="94">
        <v>0</v>
      </c>
      <c r="AE521" s="94">
        <v>0</v>
      </c>
      <c r="AF521" s="94">
        <v>0</v>
      </c>
      <c r="AG521" s="94">
        <v>0</v>
      </c>
      <c r="AH521" s="94">
        <v>0</v>
      </c>
      <c r="AI521" s="94">
        <v>0</v>
      </c>
      <c r="AJ521" s="94">
        <v>20674752.4756152</v>
      </c>
      <c r="AK521" s="70">
        <v>14338.548936388001</v>
      </c>
      <c r="AL521">
        <v>190.744012474941</v>
      </c>
      <c r="AM521">
        <v>87986.683412978906</v>
      </c>
      <c r="AN521">
        <v>4939.52967704195</v>
      </c>
      <c r="AO521">
        <v>19993.5252619364</v>
      </c>
      <c r="AP521">
        <v>190.744012474941</v>
      </c>
      <c r="AQ521">
        <v>78964.723731455393</v>
      </c>
      <c r="AR521">
        <v>4939.52967704195</v>
      </c>
      <c r="AS521">
        <v>14778.0321622674</v>
      </c>
      <c r="AT521">
        <v>0</v>
      </c>
    </row>
    <row r="522" spans="1:46" x14ac:dyDescent="0.25">
      <c r="A522" t="s">
        <v>3431</v>
      </c>
      <c r="B522">
        <v>2239</v>
      </c>
      <c r="C522" t="s">
        <v>116</v>
      </c>
      <c r="D522">
        <v>4642</v>
      </c>
      <c r="E522" t="s">
        <v>754</v>
      </c>
      <c r="F522" t="s">
        <v>2892</v>
      </c>
      <c r="G522" t="s">
        <v>2893</v>
      </c>
      <c r="H522" t="s">
        <v>2894</v>
      </c>
      <c r="I522" t="s">
        <v>2895</v>
      </c>
      <c r="J522">
        <v>401.64942528730802</v>
      </c>
      <c r="K522">
        <v>6</v>
      </c>
      <c r="L522">
        <v>1</v>
      </c>
      <c r="M522">
        <v>1</v>
      </c>
      <c r="N522" s="94">
        <v>3503820.1721198298</v>
      </c>
      <c r="O522" s="94">
        <v>868148.09652434604</v>
      </c>
      <c r="P522" s="94">
        <v>888840.63590567105</v>
      </c>
      <c r="Q522" s="94">
        <v>167384.12220279101</v>
      </c>
      <c r="R522" s="94">
        <v>1266364.64018465</v>
      </c>
      <c r="S522" s="94">
        <v>189606.23903621099</v>
      </c>
      <c r="T522" s="94">
        <v>4900204.6500000004</v>
      </c>
      <c r="U522" s="94">
        <v>1794353.0169372901</v>
      </c>
      <c r="V522" s="94">
        <v>5437735.4417335298</v>
      </c>
      <c r="W522" s="94">
        <v>1256822.22520377</v>
      </c>
      <c r="X522" s="94">
        <v>0</v>
      </c>
      <c r="Y522" s="94">
        <v>0</v>
      </c>
      <c r="Z522" s="94">
        <v>0</v>
      </c>
      <c r="AA522" s="94">
        <v>0</v>
      </c>
      <c r="AB522" s="94">
        <v>0</v>
      </c>
      <c r="AC522" s="94">
        <v>189606.23903621099</v>
      </c>
      <c r="AD522" s="94">
        <v>0</v>
      </c>
      <c r="AE522" s="94">
        <v>0</v>
      </c>
      <c r="AF522" s="94">
        <v>0</v>
      </c>
      <c r="AG522" s="94">
        <v>0</v>
      </c>
      <c r="AH522" s="94">
        <v>0</v>
      </c>
      <c r="AI522" s="94">
        <v>0</v>
      </c>
      <c r="AJ522" s="94">
        <v>6884163.9059735099</v>
      </c>
      <c r="AK522" s="70">
        <v>17139.7329923953</v>
      </c>
      <c r="AL522">
        <v>190.744012474941</v>
      </c>
      <c r="AM522">
        <v>87986.683412978906</v>
      </c>
      <c r="AN522">
        <v>4939.52967704195</v>
      </c>
      <c r="AO522">
        <v>19993.5252619364</v>
      </c>
      <c r="AP522">
        <v>190.744012474941</v>
      </c>
      <c r="AQ522">
        <v>87986.683412978906</v>
      </c>
      <c r="AR522">
        <v>4939.52967704195</v>
      </c>
      <c r="AS522">
        <v>19993.5252619364</v>
      </c>
      <c r="AT522">
        <v>0</v>
      </c>
    </row>
    <row r="523" spans="1:46" x14ac:dyDescent="0.25">
      <c r="A523" t="s">
        <v>3432</v>
      </c>
      <c r="B523">
        <v>2239</v>
      </c>
      <c r="C523" t="s">
        <v>116</v>
      </c>
      <c r="D523">
        <v>1116</v>
      </c>
      <c r="E523" t="s">
        <v>755</v>
      </c>
      <c r="F523" t="s">
        <v>2892</v>
      </c>
      <c r="G523" t="s">
        <v>2893</v>
      </c>
      <c r="H523" t="s">
        <v>2894</v>
      </c>
      <c r="I523" t="s">
        <v>2895</v>
      </c>
      <c r="J523">
        <v>363.76806144223201</v>
      </c>
      <c r="K523">
        <v>4</v>
      </c>
      <c r="L523">
        <v>1</v>
      </c>
      <c r="M523">
        <v>1</v>
      </c>
      <c r="N523" s="94">
        <v>3018197.4523865101</v>
      </c>
      <c r="O523" s="94">
        <v>724367.72593765403</v>
      </c>
      <c r="P523" s="94">
        <v>761418.35447609401</v>
      </c>
      <c r="Q523" s="94">
        <v>151597.37277443899</v>
      </c>
      <c r="R523" s="94">
        <v>818650.52766098198</v>
      </c>
      <c r="S523" s="94">
        <v>171723.62181824999</v>
      </c>
      <c r="T523" s="94">
        <v>3849111.92</v>
      </c>
      <c r="U523" s="94">
        <v>1625119.5132356801</v>
      </c>
      <c r="V523" s="94">
        <v>4664223.3324786797</v>
      </c>
      <c r="W523" s="94">
        <v>810008.10075699806</v>
      </c>
      <c r="X523" s="94">
        <v>0</v>
      </c>
      <c r="Y523" s="94">
        <v>0</v>
      </c>
      <c r="Z523" s="94">
        <v>0</v>
      </c>
      <c r="AA523" s="94">
        <v>0</v>
      </c>
      <c r="AB523" s="94">
        <v>0</v>
      </c>
      <c r="AC523" s="94">
        <v>171723.62181824999</v>
      </c>
      <c r="AD523" s="94">
        <v>0</v>
      </c>
      <c r="AE523" s="94">
        <v>0</v>
      </c>
      <c r="AF523" s="94">
        <v>0</v>
      </c>
      <c r="AG523" s="94">
        <v>0</v>
      </c>
      <c r="AH523" s="94">
        <v>0</v>
      </c>
      <c r="AI523" s="94">
        <v>0</v>
      </c>
      <c r="AJ523" s="94">
        <v>5645955.0550539298</v>
      </c>
      <c r="AK523" s="70">
        <v>15520.755265510101</v>
      </c>
      <c r="AL523">
        <v>190.744012474941</v>
      </c>
      <c r="AM523">
        <v>87986.683412978906</v>
      </c>
      <c r="AN523">
        <v>4939.52967704195</v>
      </c>
      <c r="AO523">
        <v>19993.5252619364</v>
      </c>
      <c r="AP523">
        <v>190.744012474941</v>
      </c>
      <c r="AQ523">
        <v>87986.683412978906</v>
      </c>
      <c r="AR523">
        <v>4939.52967704195</v>
      </c>
      <c r="AS523">
        <v>19993.5252619364</v>
      </c>
      <c r="AT523">
        <v>0</v>
      </c>
    </row>
    <row r="524" spans="1:46" x14ac:dyDescent="0.25">
      <c r="A524" t="s">
        <v>3433</v>
      </c>
      <c r="B524">
        <v>2239</v>
      </c>
      <c r="C524" t="s">
        <v>116</v>
      </c>
      <c r="D524">
        <v>1117</v>
      </c>
      <c r="E524" t="s">
        <v>756</v>
      </c>
      <c r="F524" t="s">
        <v>2892</v>
      </c>
      <c r="G524" t="s">
        <v>2893</v>
      </c>
      <c r="H524" t="s">
        <v>2894</v>
      </c>
      <c r="I524" t="s">
        <v>2895</v>
      </c>
      <c r="J524">
        <v>389.61764108116802</v>
      </c>
      <c r="K524">
        <v>5</v>
      </c>
      <c r="L524">
        <v>1</v>
      </c>
      <c r="M524">
        <v>1</v>
      </c>
      <c r="N524" s="94">
        <v>2998113.9434128501</v>
      </c>
      <c r="O524" s="94">
        <v>768248.96469573502</v>
      </c>
      <c r="P524" s="94">
        <v>876645.13732298801</v>
      </c>
      <c r="Q524" s="94">
        <v>162369.974264107</v>
      </c>
      <c r="R524" s="94">
        <v>897588.95432088501</v>
      </c>
      <c r="S524" s="94">
        <v>183926.40680294001</v>
      </c>
      <c r="T524" s="94">
        <v>3962365.48</v>
      </c>
      <c r="U524" s="94">
        <v>1740601.49401657</v>
      </c>
      <c r="V524" s="94">
        <v>4814634.58271058</v>
      </c>
      <c r="W524" s="94">
        <v>888332.391305989</v>
      </c>
      <c r="X524" s="94">
        <v>0</v>
      </c>
      <c r="Y524" s="94">
        <v>0</v>
      </c>
      <c r="Z524" s="94">
        <v>0</v>
      </c>
      <c r="AA524" s="94">
        <v>0</v>
      </c>
      <c r="AB524" s="94">
        <v>0</v>
      </c>
      <c r="AC524" s="94">
        <v>183926.40680294001</v>
      </c>
      <c r="AD524" s="94">
        <v>0</v>
      </c>
      <c r="AE524" s="94">
        <v>0</v>
      </c>
      <c r="AF524" s="94">
        <v>0</v>
      </c>
      <c r="AG524" s="94">
        <v>0</v>
      </c>
      <c r="AH524" s="94">
        <v>0</v>
      </c>
      <c r="AI524" s="94">
        <v>0</v>
      </c>
      <c r="AJ524" s="94">
        <v>5886893.3808195097</v>
      </c>
      <c r="AK524" s="70">
        <v>15109.411792761</v>
      </c>
      <c r="AL524">
        <v>190.744012474941</v>
      </c>
      <c r="AM524">
        <v>87986.683412978906</v>
      </c>
      <c r="AN524">
        <v>4939.52967704195</v>
      </c>
      <c r="AO524">
        <v>19993.5252619364</v>
      </c>
      <c r="AP524">
        <v>190.744012474941</v>
      </c>
      <c r="AQ524">
        <v>87986.683412978906</v>
      </c>
      <c r="AR524">
        <v>4939.52967704195</v>
      </c>
      <c r="AS524">
        <v>19993.5252619364</v>
      </c>
      <c r="AT524">
        <v>0</v>
      </c>
    </row>
    <row r="525" spans="1:46" x14ac:dyDescent="0.25">
      <c r="A525" t="s">
        <v>3434</v>
      </c>
      <c r="B525">
        <v>2239</v>
      </c>
      <c r="C525" t="s">
        <v>116</v>
      </c>
      <c r="D525">
        <v>1190</v>
      </c>
      <c r="E525" t="s">
        <v>757</v>
      </c>
      <c r="F525" t="s">
        <v>2892</v>
      </c>
      <c r="G525" t="s">
        <v>2893</v>
      </c>
      <c r="H525" t="s">
        <v>2894</v>
      </c>
      <c r="I525" t="s">
        <v>2895</v>
      </c>
      <c r="J525">
        <v>308.60580895785301</v>
      </c>
      <c r="K525">
        <v>1</v>
      </c>
      <c r="L525">
        <v>1</v>
      </c>
      <c r="M525">
        <v>1</v>
      </c>
      <c r="N525" s="94">
        <v>2878065.8266122201</v>
      </c>
      <c r="O525" s="94">
        <v>746271.79117401806</v>
      </c>
      <c r="P525" s="94">
        <v>691235.63839539199</v>
      </c>
      <c r="Q525" s="94">
        <v>128608.953945701</v>
      </c>
      <c r="R525" s="94">
        <v>591408.58879530197</v>
      </c>
      <c r="S525" s="94">
        <v>145683.23293222699</v>
      </c>
      <c r="T525" s="94">
        <v>3656906.48</v>
      </c>
      <c r="U525" s="94">
        <v>1378684.31892263</v>
      </c>
      <c r="V525" s="94">
        <v>4451514.0884002298</v>
      </c>
      <c r="W525" s="94">
        <v>584076.71052240196</v>
      </c>
      <c r="X525" s="94">
        <v>0</v>
      </c>
      <c r="Y525" s="94">
        <v>0</v>
      </c>
      <c r="Z525" s="94">
        <v>0</v>
      </c>
      <c r="AA525" s="94">
        <v>0</v>
      </c>
      <c r="AB525" s="94">
        <v>0</v>
      </c>
      <c r="AC525" s="94">
        <v>145683.23293222699</v>
      </c>
      <c r="AD525" s="94">
        <v>0</v>
      </c>
      <c r="AE525" s="94">
        <v>0</v>
      </c>
      <c r="AF525" s="94">
        <v>0</v>
      </c>
      <c r="AG525" s="94">
        <v>0</v>
      </c>
      <c r="AH525" s="94">
        <v>0</v>
      </c>
      <c r="AI525" s="94">
        <v>0</v>
      </c>
      <c r="AJ525" s="94">
        <v>5181274.0318548502</v>
      </c>
      <c r="AK525" s="70">
        <v>16789.295215640199</v>
      </c>
      <c r="AL525">
        <v>190.744012474941</v>
      </c>
      <c r="AM525">
        <v>87986.683412978906</v>
      </c>
      <c r="AN525">
        <v>4939.52967704195</v>
      </c>
      <c r="AO525">
        <v>19993.5252619364</v>
      </c>
      <c r="AP525">
        <v>190.744012474941</v>
      </c>
      <c r="AQ525">
        <v>87986.683412978906</v>
      </c>
      <c r="AR525">
        <v>4939.52967704195</v>
      </c>
      <c r="AS525">
        <v>19993.5252619364</v>
      </c>
      <c r="AT525">
        <v>0</v>
      </c>
    </row>
    <row r="526" spans="1:46" x14ac:dyDescent="0.25">
      <c r="A526" t="s">
        <v>3435</v>
      </c>
      <c r="B526">
        <v>2239</v>
      </c>
      <c r="C526" t="s">
        <v>116</v>
      </c>
      <c r="D526">
        <v>3160</v>
      </c>
      <c r="E526" t="s">
        <v>758</v>
      </c>
      <c r="F526" t="s">
        <v>2892</v>
      </c>
      <c r="G526" t="s">
        <v>2893</v>
      </c>
      <c r="H526" t="s">
        <v>2894</v>
      </c>
      <c r="I526" t="s">
        <v>2895</v>
      </c>
      <c r="J526">
        <v>474.44384589358498</v>
      </c>
      <c r="K526">
        <v>3</v>
      </c>
      <c r="L526">
        <v>1</v>
      </c>
      <c r="M526">
        <v>1</v>
      </c>
      <c r="N526" s="94">
        <v>4162323.7341863201</v>
      </c>
      <c r="O526" s="94">
        <v>904176.44926276896</v>
      </c>
      <c r="P526" s="94">
        <v>982564.64678316505</v>
      </c>
      <c r="Q526" s="94">
        <v>197720.603291309</v>
      </c>
      <c r="R526" s="94">
        <v>876410.73561642796</v>
      </c>
      <c r="S526" s="94">
        <v>223970.22774129399</v>
      </c>
      <c r="T526" s="94">
        <v>5003636.9400000004</v>
      </c>
      <c r="U526" s="94">
        <v>2119559.2291399902</v>
      </c>
      <c r="V526" s="94">
        <v>6258057.3034120901</v>
      </c>
      <c r="W526" s="94">
        <v>865138.86572789703</v>
      </c>
      <c r="X526" s="94">
        <v>0</v>
      </c>
      <c r="Y526" s="94">
        <v>0</v>
      </c>
      <c r="Z526" s="94">
        <v>0</v>
      </c>
      <c r="AA526" s="94">
        <v>0</v>
      </c>
      <c r="AB526" s="94">
        <v>0</v>
      </c>
      <c r="AC526" s="94">
        <v>223970.22774129399</v>
      </c>
      <c r="AD526" s="94">
        <v>0</v>
      </c>
      <c r="AE526" s="94">
        <v>0</v>
      </c>
      <c r="AF526" s="94">
        <v>0</v>
      </c>
      <c r="AG526" s="94">
        <v>0</v>
      </c>
      <c r="AH526" s="94">
        <v>0</v>
      </c>
      <c r="AI526" s="94">
        <v>0</v>
      </c>
      <c r="AJ526" s="94">
        <v>7347166.3968812795</v>
      </c>
      <c r="AK526" s="70">
        <v>15485.8503497782</v>
      </c>
      <c r="AL526">
        <v>190.744012474941</v>
      </c>
      <c r="AM526">
        <v>87986.683412978906</v>
      </c>
      <c r="AN526">
        <v>4939.52967704195</v>
      </c>
      <c r="AO526">
        <v>19993.5252619364</v>
      </c>
      <c r="AP526">
        <v>190.744012474941</v>
      </c>
      <c r="AQ526">
        <v>87986.683412978906</v>
      </c>
      <c r="AR526">
        <v>4939.52967704195</v>
      </c>
      <c r="AS526">
        <v>19993.5252619364</v>
      </c>
      <c r="AT526">
        <v>0</v>
      </c>
    </row>
    <row r="527" spans="1:46" x14ac:dyDescent="0.25">
      <c r="A527" t="s">
        <v>3436</v>
      </c>
      <c r="B527">
        <v>2239</v>
      </c>
      <c r="C527" t="s">
        <v>116</v>
      </c>
      <c r="D527">
        <v>3159</v>
      </c>
      <c r="E527" t="s">
        <v>759</v>
      </c>
      <c r="F527" t="s">
        <v>2892</v>
      </c>
      <c r="G527" t="s">
        <v>2893</v>
      </c>
      <c r="H527" t="s">
        <v>2894</v>
      </c>
      <c r="I527" t="s">
        <v>2895</v>
      </c>
      <c r="J527">
        <v>377.296976266255</v>
      </c>
      <c r="K527">
        <v>1</v>
      </c>
      <c r="L527">
        <v>1</v>
      </c>
      <c r="M527">
        <v>1</v>
      </c>
      <c r="N527" s="94">
        <v>2910728.7182408301</v>
      </c>
      <c r="O527" s="94">
        <v>772330.83651558403</v>
      </c>
      <c r="P527" s="94">
        <v>794828.62870582903</v>
      </c>
      <c r="Q527" s="94">
        <v>157235.437687778</v>
      </c>
      <c r="R527" s="94">
        <v>704616.55718324904</v>
      </c>
      <c r="S527" s="94">
        <v>178110.20299209101</v>
      </c>
      <c r="T527" s="94">
        <v>3654180.77</v>
      </c>
      <c r="U527" s="94">
        <v>1685559.4083332701</v>
      </c>
      <c r="V527" s="94">
        <v>4644087.4689533403</v>
      </c>
      <c r="W527" s="94">
        <v>695652.70937993401</v>
      </c>
      <c r="X527" s="94">
        <v>0</v>
      </c>
      <c r="Y527" s="94">
        <v>0</v>
      </c>
      <c r="Z527" s="94">
        <v>0</v>
      </c>
      <c r="AA527" s="94">
        <v>0</v>
      </c>
      <c r="AB527" s="94">
        <v>0</v>
      </c>
      <c r="AC527" s="94">
        <v>178110.20299209101</v>
      </c>
      <c r="AD527" s="94">
        <v>0</v>
      </c>
      <c r="AE527" s="94">
        <v>0</v>
      </c>
      <c r="AF527" s="94">
        <v>0</v>
      </c>
      <c r="AG527" s="94">
        <v>0</v>
      </c>
      <c r="AH527" s="94">
        <v>0</v>
      </c>
      <c r="AI527" s="94">
        <v>0</v>
      </c>
      <c r="AJ527" s="94">
        <v>5517850.3813253604</v>
      </c>
      <c r="AK527" s="70">
        <v>14624.6875231554</v>
      </c>
      <c r="AL527">
        <v>190.744012474941</v>
      </c>
      <c r="AM527">
        <v>87986.683412978906</v>
      </c>
      <c r="AN527">
        <v>4939.52967704195</v>
      </c>
      <c r="AO527">
        <v>19993.5252619364</v>
      </c>
      <c r="AP527">
        <v>190.744012474941</v>
      </c>
      <c r="AQ527">
        <v>87986.683412978906</v>
      </c>
      <c r="AR527">
        <v>4939.52967704195</v>
      </c>
      <c r="AS527">
        <v>19993.5252619364</v>
      </c>
      <c r="AT527">
        <v>0</v>
      </c>
    </row>
    <row r="528" spans="1:46" x14ac:dyDescent="0.25">
      <c r="A528" t="s">
        <v>3437</v>
      </c>
      <c r="B528">
        <v>2239</v>
      </c>
      <c r="C528" t="s">
        <v>116</v>
      </c>
      <c r="D528">
        <v>4643</v>
      </c>
      <c r="E528" t="s">
        <v>760</v>
      </c>
      <c r="F528" t="s">
        <v>2892</v>
      </c>
      <c r="G528" t="s">
        <v>2893</v>
      </c>
      <c r="H528" t="s">
        <v>2894</v>
      </c>
      <c r="I528" t="s">
        <v>2895</v>
      </c>
      <c r="J528">
        <v>429.12968997271702</v>
      </c>
      <c r="K528">
        <v>3</v>
      </c>
      <c r="L528">
        <v>1</v>
      </c>
      <c r="M528">
        <v>1</v>
      </c>
      <c r="N528" s="94">
        <v>3579740.59817485</v>
      </c>
      <c r="O528" s="94">
        <v>863564.42525782494</v>
      </c>
      <c r="P528" s="94">
        <v>914052.77078884398</v>
      </c>
      <c r="Q528" s="94">
        <v>178836.29838598199</v>
      </c>
      <c r="R528" s="94">
        <v>784408.77644669299</v>
      </c>
      <c r="S528" s="94">
        <v>202578.819865856</v>
      </c>
      <c r="T528" s="94">
        <v>4403482.8499999996</v>
      </c>
      <c r="U528" s="94">
        <v>1917120.01905419</v>
      </c>
      <c r="V528" s="94">
        <v>5546389.3856280399</v>
      </c>
      <c r="W528" s="94">
        <v>774213.48342615005</v>
      </c>
      <c r="X528" s="94">
        <v>0</v>
      </c>
      <c r="Y528" s="94">
        <v>0</v>
      </c>
      <c r="Z528" s="94">
        <v>0</v>
      </c>
      <c r="AA528" s="94">
        <v>0</v>
      </c>
      <c r="AB528" s="94">
        <v>0</v>
      </c>
      <c r="AC528" s="94">
        <v>202578.819865856</v>
      </c>
      <c r="AD528" s="94">
        <v>0</v>
      </c>
      <c r="AE528" s="94">
        <v>0</v>
      </c>
      <c r="AF528" s="94">
        <v>0</v>
      </c>
      <c r="AG528" s="94">
        <v>0</v>
      </c>
      <c r="AH528" s="94">
        <v>0</v>
      </c>
      <c r="AI528" s="94">
        <v>0</v>
      </c>
      <c r="AJ528" s="94">
        <v>6523181.6889200499</v>
      </c>
      <c r="AK528" s="70">
        <v>15200.9563573538</v>
      </c>
      <c r="AL528">
        <v>190.744012474941</v>
      </c>
      <c r="AM528">
        <v>87986.683412978906</v>
      </c>
      <c r="AN528">
        <v>4939.52967704195</v>
      </c>
      <c r="AO528">
        <v>19993.5252619364</v>
      </c>
      <c r="AP528">
        <v>190.744012474941</v>
      </c>
      <c r="AQ528">
        <v>87986.683412978906</v>
      </c>
      <c r="AR528">
        <v>4939.52967704195</v>
      </c>
      <c r="AS528">
        <v>19993.5252619364</v>
      </c>
      <c r="AT528">
        <v>0</v>
      </c>
    </row>
    <row r="529" spans="1:46" x14ac:dyDescent="0.25">
      <c r="A529" t="s">
        <v>3438</v>
      </c>
      <c r="B529">
        <v>2239</v>
      </c>
      <c r="C529" t="s">
        <v>116</v>
      </c>
      <c r="D529">
        <v>1196</v>
      </c>
      <c r="E529" t="s">
        <v>761</v>
      </c>
      <c r="F529" t="s">
        <v>2892</v>
      </c>
      <c r="G529" t="s">
        <v>2911</v>
      </c>
      <c r="H529" t="s">
        <v>2894</v>
      </c>
      <c r="I529" t="s">
        <v>2895</v>
      </c>
      <c r="J529">
        <v>694.97142857140796</v>
      </c>
      <c r="K529">
        <v>2</v>
      </c>
      <c r="L529">
        <v>1</v>
      </c>
      <c r="M529">
        <v>1</v>
      </c>
      <c r="N529" s="94">
        <v>4356079.0800884496</v>
      </c>
      <c r="O529" s="94">
        <v>1434078.9532171299</v>
      </c>
      <c r="P529" s="94">
        <v>1390175.4870187801</v>
      </c>
      <c r="Q529" s="94">
        <v>289623.67478612397</v>
      </c>
      <c r="R529" s="94">
        <v>1293922.51977283</v>
      </c>
      <c r="S529" s="94">
        <v>328074.46124138997</v>
      </c>
      <c r="T529" s="94">
        <v>5659122.1799999997</v>
      </c>
      <c r="U529" s="94">
        <v>3104757.5348833199</v>
      </c>
      <c r="V529" s="94">
        <v>7486468.3746460797</v>
      </c>
      <c r="W529" s="94">
        <v>1277411.3402372401</v>
      </c>
      <c r="X529" s="94">
        <v>0</v>
      </c>
      <c r="Y529" s="94">
        <v>0</v>
      </c>
      <c r="Z529" s="94">
        <v>0</v>
      </c>
      <c r="AA529" s="94">
        <v>0</v>
      </c>
      <c r="AB529" s="94">
        <v>0</v>
      </c>
      <c r="AC529" s="94">
        <v>328074.46124138997</v>
      </c>
      <c r="AD529" s="94">
        <v>0</v>
      </c>
      <c r="AE529" s="94">
        <v>0</v>
      </c>
      <c r="AF529" s="94">
        <v>0</v>
      </c>
      <c r="AG529" s="94">
        <v>0</v>
      </c>
      <c r="AH529" s="94">
        <v>0</v>
      </c>
      <c r="AI529" s="94">
        <v>0</v>
      </c>
      <c r="AJ529" s="94">
        <v>9091954.1761247106</v>
      </c>
      <c r="AK529" s="70">
        <v>13082.4862754635</v>
      </c>
      <c r="AL529">
        <v>190.744012474941</v>
      </c>
      <c r="AM529">
        <v>87986.683412978906</v>
      </c>
      <c r="AN529">
        <v>4939.52967704195</v>
      </c>
      <c r="AO529">
        <v>19993.5252619364</v>
      </c>
      <c r="AP529">
        <v>4583.8562208211697</v>
      </c>
      <c r="AQ529">
        <v>22363.4717498301</v>
      </c>
      <c r="AR529">
        <v>13082.4862754635</v>
      </c>
      <c r="AS529">
        <v>13904.4081566076</v>
      </c>
      <c r="AT529">
        <v>0</v>
      </c>
    </row>
    <row r="530" spans="1:46" x14ac:dyDescent="0.25">
      <c r="A530" t="s">
        <v>3439</v>
      </c>
      <c r="B530">
        <v>2239</v>
      </c>
      <c r="C530" t="s">
        <v>116</v>
      </c>
      <c r="D530">
        <v>1149</v>
      </c>
      <c r="E530" t="s">
        <v>762</v>
      </c>
      <c r="F530" t="s">
        <v>2892</v>
      </c>
      <c r="G530" t="s">
        <v>2893</v>
      </c>
      <c r="H530" t="s">
        <v>2894</v>
      </c>
      <c r="I530" t="s">
        <v>2895</v>
      </c>
      <c r="J530">
        <v>222.335241904713</v>
      </c>
      <c r="K530">
        <v>6</v>
      </c>
      <c r="L530">
        <v>1</v>
      </c>
      <c r="M530">
        <v>1</v>
      </c>
      <c r="N530" s="94">
        <v>2419222.9824514398</v>
      </c>
      <c r="O530" s="94">
        <v>629050.22421637899</v>
      </c>
      <c r="P530" s="94">
        <v>513991.35936713498</v>
      </c>
      <c r="Q530" s="94">
        <v>92656.398734654504</v>
      </c>
      <c r="R530" s="94">
        <v>685386.73750314396</v>
      </c>
      <c r="S530" s="94">
        <v>104957.57336787799</v>
      </c>
      <c r="T530" s="94">
        <v>3347033.75</v>
      </c>
      <c r="U530" s="94">
        <v>993273.95227275405</v>
      </c>
      <c r="V530" s="94">
        <v>3660203.2209103</v>
      </c>
      <c r="W530" s="94">
        <v>680104.48136245203</v>
      </c>
      <c r="X530" s="94">
        <v>0</v>
      </c>
      <c r="Y530" s="94">
        <v>0</v>
      </c>
      <c r="Z530" s="94">
        <v>0</v>
      </c>
      <c r="AA530" s="94">
        <v>0</v>
      </c>
      <c r="AB530" s="94">
        <v>0</v>
      </c>
      <c r="AC530" s="94">
        <v>104957.57336787799</v>
      </c>
      <c r="AD530" s="94">
        <v>0</v>
      </c>
      <c r="AE530" s="94">
        <v>0</v>
      </c>
      <c r="AF530" s="94">
        <v>0</v>
      </c>
      <c r="AG530" s="94">
        <v>0</v>
      </c>
      <c r="AH530" s="94">
        <v>0</v>
      </c>
      <c r="AI530" s="94">
        <v>0</v>
      </c>
      <c r="AJ530" s="94">
        <v>4445265.2756406302</v>
      </c>
      <c r="AK530" s="70">
        <v>19993.5252619364</v>
      </c>
      <c r="AL530">
        <v>190.744012474941</v>
      </c>
      <c r="AM530">
        <v>87986.683412978906</v>
      </c>
      <c r="AN530">
        <v>4939.52967704195</v>
      </c>
      <c r="AO530">
        <v>19993.5252619364</v>
      </c>
      <c r="AP530">
        <v>190.744012474941</v>
      </c>
      <c r="AQ530">
        <v>87986.683412978906</v>
      </c>
      <c r="AR530">
        <v>4939.52967704195</v>
      </c>
      <c r="AS530">
        <v>19993.5252619364</v>
      </c>
      <c r="AT530">
        <v>0</v>
      </c>
    </row>
    <row r="531" spans="1:46" x14ac:dyDescent="0.25">
      <c r="A531" t="s">
        <v>3440</v>
      </c>
      <c r="B531">
        <v>2239</v>
      </c>
      <c r="C531" t="s">
        <v>116</v>
      </c>
      <c r="D531">
        <v>4703</v>
      </c>
      <c r="E531" t="s">
        <v>763</v>
      </c>
      <c r="F531" t="s">
        <v>2892</v>
      </c>
      <c r="G531" t="s">
        <v>2893</v>
      </c>
      <c r="H531" t="s">
        <v>2894</v>
      </c>
      <c r="I531" t="s">
        <v>2895</v>
      </c>
      <c r="J531">
        <v>356.23984823005401</v>
      </c>
      <c r="K531">
        <v>3</v>
      </c>
      <c r="L531">
        <v>1</v>
      </c>
      <c r="M531">
        <v>1</v>
      </c>
      <c r="N531" s="94">
        <v>252648.182666398</v>
      </c>
      <c r="O531" s="94">
        <v>169088.22115098301</v>
      </c>
      <c r="P531" s="94">
        <v>529117.70232896798</v>
      </c>
      <c r="Q531" s="94">
        <v>148460.051317114</v>
      </c>
      <c r="R531" s="94">
        <v>492173.35921263701</v>
      </c>
      <c r="S531" s="94">
        <v>168169.785801174</v>
      </c>
      <c r="T531" s="94">
        <v>0</v>
      </c>
      <c r="U531" s="94">
        <v>1591487.5166761</v>
      </c>
      <c r="V531" s="94">
        <v>1107777.7285543601</v>
      </c>
      <c r="W531" s="94">
        <v>483709.78812173899</v>
      </c>
      <c r="X531" s="94">
        <v>0</v>
      </c>
      <c r="Y531" s="94">
        <v>0</v>
      </c>
      <c r="Z531" s="94">
        <v>0</v>
      </c>
      <c r="AA531" s="94">
        <v>0</v>
      </c>
      <c r="AB531" s="94">
        <v>0</v>
      </c>
      <c r="AC531" s="94">
        <v>168169.785801174</v>
      </c>
      <c r="AD531" s="94">
        <v>0</v>
      </c>
      <c r="AE531" s="94">
        <v>0</v>
      </c>
      <c r="AF531" s="94">
        <v>0</v>
      </c>
      <c r="AG531" s="94">
        <v>0</v>
      </c>
      <c r="AH531" s="94">
        <v>0</v>
      </c>
      <c r="AI531" s="94">
        <v>0</v>
      </c>
      <c r="AJ531" s="94">
        <v>1759657.3024772699</v>
      </c>
      <c r="AK531" s="70">
        <v>4939.52967704195</v>
      </c>
      <c r="AL531">
        <v>190.744012474941</v>
      </c>
      <c r="AM531">
        <v>87986.683412978906</v>
      </c>
      <c r="AN531">
        <v>4939.52967704195</v>
      </c>
      <c r="AO531">
        <v>19993.5252619364</v>
      </c>
      <c r="AP531">
        <v>190.744012474941</v>
      </c>
      <c r="AQ531">
        <v>87986.683412978906</v>
      </c>
      <c r="AR531">
        <v>4939.52967704195</v>
      </c>
      <c r="AS531">
        <v>19993.5252619364</v>
      </c>
      <c r="AT531">
        <v>0</v>
      </c>
    </row>
    <row r="532" spans="1:46" x14ac:dyDescent="0.25">
      <c r="A532" t="s">
        <v>3441</v>
      </c>
      <c r="B532">
        <v>2239</v>
      </c>
      <c r="C532" t="s">
        <v>116</v>
      </c>
      <c r="D532">
        <v>1198</v>
      </c>
      <c r="E532" t="s">
        <v>764</v>
      </c>
      <c r="F532" t="s">
        <v>2892</v>
      </c>
      <c r="G532" t="s">
        <v>2911</v>
      </c>
      <c r="H532" t="s">
        <v>2894</v>
      </c>
      <c r="I532" t="s">
        <v>2895</v>
      </c>
      <c r="J532">
        <v>721.679999999958</v>
      </c>
      <c r="K532">
        <v>3</v>
      </c>
      <c r="L532">
        <v>1</v>
      </c>
      <c r="M532">
        <v>1</v>
      </c>
      <c r="N532" s="94">
        <v>4665128.5250420095</v>
      </c>
      <c r="O532" s="94">
        <v>1609112.00996187</v>
      </c>
      <c r="P532" s="94">
        <v>1446040.9674843501</v>
      </c>
      <c r="Q532" s="94">
        <v>300754.25409831997</v>
      </c>
      <c r="R532" s="94">
        <v>1570452.28112717</v>
      </c>
      <c r="S532" s="94">
        <v>340682.74961370602</v>
      </c>
      <c r="T532" s="94">
        <v>6367411.0099999998</v>
      </c>
      <c r="U532" s="94">
        <v>3224077.0277137202</v>
      </c>
      <c r="V532" s="94">
        <v>8038181.4802197404</v>
      </c>
      <c r="W532" s="94">
        <v>1553306.5574939901</v>
      </c>
      <c r="X532" s="94">
        <v>0</v>
      </c>
      <c r="Y532" s="94">
        <v>0</v>
      </c>
      <c r="Z532" s="94">
        <v>0</v>
      </c>
      <c r="AA532" s="94">
        <v>0</v>
      </c>
      <c r="AB532" s="94">
        <v>0</v>
      </c>
      <c r="AC532" s="94">
        <v>340682.74961370602</v>
      </c>
      <c r="AD532" s="94">
        <v>0</v>
      </c>
      <c r="AE532" s="94">
        <v>0</v>
      </c>
      <c r="AF532" s="94">
        <v>0</v>
      </c>
      <c r="AG532" s="94">
        <v>0</v>
      </c>
      <c r="AH532" s="94">
        <v>0</v>
      </c>
      <c r="AI532" s="94">
        <v>0</v>
      </c>
      <c r="AJ532" s="94">
        <v>9932170.7873274293</v>
      </c>
      <c r="AK532" s="70">
        <v>13762.568988094399</v>
      </c>
      <c r="AL532">
        <v>190.744012474941</v>
      </c>
      <c r="AM532">
        <v>87986.683412978906</v>
      </c>
      <c r="AN532">
        <v>4939.52967704195</v>
      </c>
      <c r="AO532">
        <v>19993.5252619364</v>
      </c>
      <c r="AP532">
        <v>4583.8562208211697</v>
      </c>
      <c r="AQ532">
        <v>22363.4717498301</v>
      </c>
      <c r="AR532">
        <v>13082.4862754635</v>
      </c>
      <c r="AS532">
        <v>13904.4081566076</v>
      </c>
      <c r="AT532">
        <v>0</v>
      </c>
    </row>
    <row r="533" spans="1:46" x14ac:dyDescent="0.25">
      <c r="A533" t="s">
        <v>3442</v>
      </c>
      <c r="B533">
        <v>2239</v>
      </c>
      <c r="C533" t="s">
        <v>116</v>
      </c>
      <c r="D533">
        <v>1302</v>
      </c>
      <c r="E533" t="s">
        <v>765</v>
      </c>
      <c r="F533" t="s">
        <v>2892</v>
      </c>
      <c r="G533" t="s">
        <v>2893</v>
      </c>
      <c r="H533" t="s">
        <v>2894</v>
      </c>
      <c r="I533" t="s">
        <v>2895</v>
      </c>
      <c r="J533">
        <v>412.04579548264797</v>
      </c>
      <c r="K533">
        <v>2</v>
      </c>
      <c r="L533">
        <v>1</v>
      </c>
      <c r="M533">
        <v>1</v>
      </c>
      <c r="N533" s="94">
        <v>3338272.4719783799</v>
      </c>
      <c r="O533" s="94">
        <v>763935.83378821902</v>
      </c>
      <c r="P533" s="94">
        <v>858342.10859230498</v>
      </c>
      <c r="Q533" s="94">
        <v>171716.72469063799</v>
      </c>
      <c r="R533" s="94">
        <v>712266.28301024903</v>
      </c>
      <c r="S533" s="94">
        <v>194514.04302710801</v>
      </c>
      <c r="T533" s="94">
        <v>4003735.03</v>
      </c>
      <c r="U533" s="94">
        <v>1840798.39205979</v>
      </c>
      <c r="V533" s="94">
        <v>5142056.5517165996</v>
      </c>
      <c r="W533" s="94">
        <v>702476.87034319399</v>
      </c>
      <c r="X533" s="94">
        <v>0</v>
      </c>
      <c r="Y533" s="94">
        <v>0</v>
      </c>
      <c r="Z533" s="94">
        <v>0</v>
      </c>
      <c r="AA533" s="94">
        <v>0</v>
      </c>
      <c r="AB533" s="94">
        <v>0</v>
      </c>
      <c r="AC533" s="94">
        <v>194514.04302710801</v>
      </c>
      <c r="AD533" s="94">
        <v>0</v>
      </c>
      <c r="AE533" s="94">
        <v>0</v>
      </c>
      <c r="AF533" s="94">
        <v>0</v>
      </c>
      <c r="AG533" s="94">
        <v>0</v>
      </c>
      <c r="AH533" s="94">
        <v>0</v>
      </c>
      <c r="AI533" s="94">
        <v>0</v>
      </c>
      <c r="AJ533" s="94">
        <v>6039047.4650868997</v>
      </c>
      <c r="AK533" s="70">
        <v>14656.253094423901</v>
      </c>
      <c r="AL533">
        <v>190.744012474941</v>
      </c>
      <c r="AM533">
        <v>87986.683412978906</v>
      </c>
      <c r="AN533">
        <v>4939.52967704195</v>
      </c>
      <c r="AO533">
        <v>19993.5252619364</v>
      </c>
      <c r="AP533">
        <v>190.744012474941</v>
      </c>
      <c r="AQ533">
        <v>87986.683412978906</v>
      </c>
      <c r="AR533">
        <v>4939.52967704195</v>
      </c>
      <c r="AS533">
        <v>19993.5252619364</v>
      </c>
      <c r="AT533">
        <v>0</v>
      </c>
    </row>
    <row r="534" spans="1:46" x14ac:dyDescent="0.25">
      <c r="A534" t="s">
        <v>3443</v>
      </c>
      <c r="B534">
        <v>2239</v>
      </c>
      <c r="C534" t="s">
        <v>116</v>
      </c>
      <c r="D534">
        <v>1119</v>
      </c>
      <c r="E534" t="s">
        <v>766</v>
      </c>
      <c r="F534" t="s">
        <v>2892</v>
      </c>
      <c r="G534" t="s">
        <v>2893</v>
      </c>
      <c r="H534" t="s">
        <v>2894</v>
      </c>
      <c r="I534" t="s">
        <v>2895</v>
      </c>
      <c r="J534">
        <v>325.959770114913</v>
      </c>
      <c r="K534">
        <v>7</v>
      </c>
      <c r="L534">
        <v>1</v>
      </c>
      <c r="M534">
        <v>1</v>
      </c>
      <c r="N534" s="94">
        <v>2776780.4662739998</v>
      </c>
      <c r="O534" s="94">
        <v>729021.30901171395</v>
      </c>
      <c r="P534" s="94">
        <v>740384.12656091899</v>
      </c>
      <c r="Q534" s="94">
        <v>135841.07572189401</v>
      </c>
      <c r="R534" s="94">
        <v>864871.93056582403</v>
      </c>
      <c r="S534" s="94">
        <v>153875.49987003501</v>
      </c>
      <c r="T534" s="94">
        <v>3790686.45</v>
      </c>
      <c r="U534" s="94">
        <v>1456212.4581343499</v>
      </c>
      <c r="V534" s="94">
        <v>4389771.1524575697</v>
      </c>
      <c r="W534" s="94">
        <v>857127.75567677896</v>
      </c>
      <c r="X534" s="94">
        <v>0</v>
      </c>
      <c r="Y534" s="94">
        <v>0</v>
      </c>
      <c r="Z534" s="94">
        <v>0</v>
      </c>
      <c r="AA534" s="94">
        <v>0</v>
      </c>
      <c r="AB534" s="94">
        <v>0</v>
      </c>
      <c r="AC534" s="94">
        <v>153875.49987003501</v>
      </c>
      <c r="AD534" s="94">
        <v>0</v>
      </c>
      <c r="AE534" s="94">
        <v>0</v>
      </c>
      <c r="AF534" s="94">
        <v>0</v>
      </c>
      <c r="AG534" s="94">
        <v>0</v>
      </c>
      <c r="AH534" s="94">
        <v>0</v>
      </c>
      <c r="AI534" s="94">
        <v>0</v>
      </c>
      <c r="AJ534" s="94">
        <v>5400774.4080043901</v>
      </c>
      <c r="AK534" s="70">
        <v>16568.837332595998</v>
      </c>
      <c r="AL534">
        <v>190.744012474941</v>
      </c>
      <c r="AM534">
        <v>87986.683412978906</v>
      </c>
      <c r="AN534">
        <v>4939.52967704195</v>
      </c>
      <c r="AO534">
        <v>19993.5252619364</v>
      </c>
      <c r="AP534">
        <v>190.744012474941</v>
      </c>
      <c r="AQ534">
        <v>87986.683412978906</v>
      </c>
      <c r="AR534">
        <v>4939.52967704195</v>
      </c>
      <c r="AS534">
        <v>19993.5252619364</v>
      </c>
      <c r="AT534">
        <v>0</v>
      </c>
    </row>
    <row r="535" spans="1:46" x14ac:dyDescent="0.25">
      <c r="A535" t="s">
        <v>3444</v>
      </c>
      <c r="B535">
        <v>2239</v>
      </c>
      <c r="C535" t="s">
        <v>116</v>
      </c>
      <c r="D535">
        <v>1114</v>
      </c>
      <c r="E535" t="s">
        <v>767</v>
      </c>
      <c r="F535" t="s">
        <v>2892</v>
      </c>
      <c r="G535" t="s">
        <v>2893</v>
      </c>
      <c r="H535" t="s">
        <v>2894</v>
      </c>
      <c r="I535" t="s">
        <v>2895</v>
      </c>
      <c r="J535">
        <v>439.90769595550699</v>
      </c>
      <c r="K535">
        <v>3</v>
      </c>
      <c r="L535">
        <v>1</v>
      </c>
      <c r="M535">
        <v>1</v>
      </c>
      <c r="N535" s="94">
        <v>3198214.41722163</v>
      </c>
      <c r="O535" s="94">
        <v>772218.844852485</v>
      </c>
      <c r="P535" s="94">
        <v>896368.791385344</v>
      </c>
      <c r="Q535" s="94">
        <v>183327.94447569101</v>
      </c>
      <c r="R535" s="94">
        <v>1120643.4591182601</v>
      </c>
      <c r="S535" s="94">
        <v>207666.782277964</v>
      </c>
      <c r="T535" s="94">
        <v>4205503.12</v>
      </c>
      <c r="U535" s="94">
        <v>1965270.33705341</v>
      </c>
      <c r="V535" s="94">
        <v>5060581.3555714497</v>
      </c>
      <c r="W535" s="94">
        <v>1110192.1014819599</v>
      </c>
      <c r="X535" s="94">
        <v>0</v>
      </c>
      <c r="Y535" s="94">
        <v>0</v>
      </c>
      <c r="Z535" s="94">
        <v>0</v>
      </c>
      <c r="AA535" s="94">
        <v>0</v>
      </c>
      <c r="AB535" s="94">
        <v>0</v>
      </c>
      <c r="AC535" s="94">
        <v>207666.782277964</v>
      </c>
      <c r="AD535" s="94">
        <v>0</v>
      </c>
      <c r="AE535" s="94">
        <v>0</v>
      </c>
      <c r="AF535" s="94">
        <v>0</v>
      </c>
      <c r="AG535" s="94">
        <v>0</v>
      </c>
      <c r="AH535" s="94">
        <v>0</v>
      </c>
      <c r="AI535" s="94">
        <v>0</v>
      </c>
      <c r="AJ535" s="94">
        <v>6378440.2393313805</v>
      </c>
      <c r="AK535" s="70">
        <v>14499.4968216617</v>
      </c>
      <c r="AL535">
        <v>190.744012474941</v>
      </c>
      <c r="AM535">
        <v>87986.683412978906</v>
      </c>
      <c r="AN535">
        <v>4939.52967704195</v>
      </c>
      <c r="AO535">
        <v>19993.5252619364</v>
      </c>
      <c r="AP535">
        <v>190.744012474941</v>
      </c>
      <c r="AQ535">
        <v>87986.683412978906</v>
      </c>
      <c r="AR535">
        <v>4939.52967704195</v>
      </c>
      <c r="AS535">
        <v>19993.5252619364</v>
      </c>
      <c r="AT535">
        <v>0</v>
      </c>
    </row>
    <row r="536" spans="1:46" x14ac:dyDescent="0.25">
      <c r="A536" t="s">
        <v>3445</v>
      </c>
      <c r="B536">
        <v>2239</v>
      </c>
      <c r="C536" t="s">
        <v>116</v>
      </c>
      <c r="D536">
        <v>1111</v>
      </c>
      <c r="E536" t="s">
        <v>768</v>
      </c>
      <c r="F536" t="s">
        <v>2892</v>
      </c>
      <c r="G536" t="s">
        <v>2893</v>
      </c>
      <c r="H536" t="s">
        <v>2894</v>
      </c>
      <c r="I536" t="s">
        <v>2895</v>
      </c>
      <c r="J536">
        <v>322.44843939247301</v>
      </c>
      <c r="K536">
        <v>3</v>
      </c>
      <c r="L536">
        <v>1</v>
      </c>
      <c r="M536">
        <v>1</v>
      </c>
      <c r="N536" s="94">
        <v>2855031.9821158098</v>
      </c>
      <c r="O536" s="94">
        <v>736266.57596579997</v>
      </c>
      <c r="P536" s="94">
        <v>698085.599715241</v>
      </c>
      <c r="Q536" s="94">
        <v>134377.757281144</v>
      </c>
      <c r="R536" s="94">
        <v>552507.66109908</v>
      </c>
      <c r="S536" s="94">
        <v>152217.909517906</v>
      </c>
      <c r="T536" s="94">
        <v>3535743.85</v>
      </c>
      <c r="U536" s="94">
        <v>1440525.7261770801</v>
      </c>
      <c r="V536" s="94">
        <v>4431422.6675275201</v>
      </c>
      <c r="W536" s="94">
        <v>544846.90864955296</v>
      </c>
      <c r="X536" s="94">
        <v>0</v>
      </c>
      <c r="Y536" s="94">
        <v>0</v>
      </c>
      <c r="Z536" s="94">
        <v>0</v>
      </c>
      <c r="AA536" s="94">
        <v>0</v>
      </c>
      <c r="AB536" s="94">
        <v>0</v>
      </c>
      <c r="AC536" s="94">
        <v>152217.909517906</v>
      </c>
      <c r="AD536" s="94">
        <v>0</v>
      </c>
      <c r="AE536" s="94">
        <v>0</v>
      </c>
      <c r="AF536" s="94">
        <v>0</v>
      </c>
      <c r="AG536" s="94">
        <v>0</v>
      </c>
      <c r="AH536" s="94">
        <v>0</v>
      </c>
      <c r="AI536" s="94">
        <v>0</v>
      </c>
      <c r="AJ536" s="94">
        <v>5128487.4856949802</v>
      </c>
      <c r="AK536" s="70">
        <v>15904.829607355499</v>
      </c>
      <c r="AL536">
        <v>190.744012474941</v>
      </c>
      <c r="AM536">
        <v>87986.683412978906</v>
      </c>
      <c r="AN536">
        <v>4939.52967704195</v>
      </c>
      <c r="AO536">
        <v>19993.5252619364</v>
      </c>
      <c r="AP536">
        <v>190.744012474941</v>
      </c>
      <c r="AQ536">
        <v>87986.683412978906</v>
      </c>
      <c r="AR536">
        <v>4939.52967704195</v>
      </c>
      <c r="AS536">
        <v>19993.5252619364</v>
      </c>
      <c r="AT536">
        <v>0</v>
      </c>
    </row>
    <row r="537" spans="1:46" x14ac:dyDescent="0.25">
      <c r="A537" t="s">
        <v>3446</v>
      </c>
      <c r="B537">
        <v>2239</v>
      </c>
      <c r="C537" t="s">
        <v>116</v>
      </c>
      <c r="D537">
        <v>1151</v>
      </c>
      <c r="E537" t="s">
        <v>769</v>
      </c>
      <c r="F537" t="s">
        <v>2892</v>
      </c>
      <c r="G537" t="s">
        <v>2893</v>
      </c>
      <c r="H537" t="s">
        <v>2894</v>
      </c>
      <c r="I537" t="s">
        <v>2895</v>
      </c>
      <c r="J537">
        <v>481.97126436778501</v>
      </c>
      <c r="K537">
        <v>5</v>
      </c>
      <c r="L537">
        <v>1</v>
      </c>
      <c r="M537">
        <v>1</v>
      </c>
      <c r="N537" s="94">
        <v>3668974.2602718198</v>
      </c>
      <c r="O537" s="94">
        <v>928770.34682934103</v>
      </c>
      <c r="P537" s="94">
        <v>998711.30851789506</v>
      </c>
      <c r="Q537" s="94">
        <v>200857.59354806301</v>
      </c>
      <c r="R537" s="94">
        <v>1086606.8160717699</v>
      </c>
      <c r="S537" s="94">
        <v>227523.688587215</v>
      </c>
      <c r="T537" s="94">
        <v>4730732.6500000004</v>
      </c>
      <c r="U537" s="94">
        <v>2153187.6752388901</v>
      </c>
      <c r="V537" s="94">
        <v>5808764.2159872996</v>
      </c>
      <c r="W537" s="94">
        <v>1075156.10925159</v>
      </c>
      <c r="X537" s="94">
        <v>0</v>
      </c>
      <c r="Y537" s="94">
        <v>0</v>
      </c>
      <c r="Z537" s="94">
        <v>0</v>
      </c>
      <c r="AA537" s="94">
        <v>0</v>
      </c>
      <c r="AB537" s="94">
        <v>0</v>
      </c>
      <c r="AC537" s="94">
        <v>227523.688587215</v>
      </c>
      <c r="AD537" s="94">
        <v>0</v>
      </c>
      <c r="AE537" s="94">
        <v>0</v>
      </c>
      <c r="AF537" s="94">
        <v>0</v>
      </c>
      <c r="AG537" s="94">
        <v>0</v>
      </c>
      <c r="AH537" s="94">
        <v>0</v>
      </c>
      <c r="AI537" s="94">
        <v>0</v>
      </c>
      <c r="AJ537" s="94">
        <v>7111444.0138261104</v>
      </c>
      <c r="AK537" s="70">
        <v>14754.9128746387</v>
      </c>
      <c r="AL537">
        <v>190.744012474941</v>
      </c>
      <c r="AM537">
        <v>87986.683412978906</v>
      </c>
      <c r="AN537">
        <v>4939.52967704195</v>
      </c>
      <c r="AO537">
        <v>19993.5252619364</v>
      </c>
      <c r="AP537">
        <v>190.744012474941</v>
      </c>
      <c r="AQ537">
        <v>87986.683412978906</v>
      </c>
      <c r="AR537">
        <v>4939.52967704195</v>
      </c>
      <c r="AS537">
        <v>19993.5252619364</v>
      </c>
      <c r="AT537">
        <v>0</v>
      </c>
    </row>
    <row r="538" spans="1:46" x14ac:dyDescent="0.25">
      <c r="A538" t="s">
        <v>3447</v>
      </c>
      <c r="B538">
        <v>2024</v>
      </c>
      <c r="C538" t="s">
        <v>118</v>
      </c>
      <c r="D538">
        <v>3372</v>
      </c>
      <c r="E538" t="s">
        <v>770</v>
      </c>
      <c r="F538" t="s">
        <v>2892</v>
      </c>
      <c r="G538" t="s">
        <v>2893</v>
      </c>
      <c r="H538" t="s">
        <v>2894</v>
      </c>
      <c r="I538" t="s">
        <v>2895</v>
      </c>
      <c r="J538">
        <v>63.935294117628999</v>
      </c>
      <c r="K538">
        <v>2</v>
      </c>
      <c r="L538">
        <v>2</v>
      </c>
      <c r="M538">
        <v>2</v>
      </c>
      <c r="N538" s="94">
        <v>704557.40761783195</v>
      </c>
      <c r="O538" s="94">
        <v>213751.538149953</v>
      </c>
      <c r="P538" s="94">
        <v>256793.229824037</v>
      </c>
      <c r="Q538" s="94">
        <v>40799.733487318001</v>
      </c>
      <c r="R538" s="94">
        <v>258422.19755094501</v>
      </c>
      <c r="S538" s="94">
        <v>0</v>
      </c>
      <c r="T538" s="94">
        <v>1164570.3600000001</v>
      </c>
      <c r="U538" s="94">
        <v>309753.74663008499</v>
      </c>
      <c r="V538" s="94">
        <v>1220385.1856821601</v>
      </c>
      <c r="W538" s="94">
        <v>253938.92094792001</v>
      </c>
      <c r="X538" s="94">
        <v>0</v>
      </c>
      <c r="Y538" s="94">
        <v>0</v>
      </c>
      <c r="Z538" s="94">
        <v>0</v>
      </c>
      <c r="AA538" s="94">
        <v>0</v>
      </c>
      <c r="AB538" s="94">
        <v>0</v>
      </c>
      <c r="AC538" s="94">
        <v>0</v>
      </c>
      <c r="AD538" s="94">
        <v>0</v>
      </c>
      <c r="AE538" s="94">
        <v>0</v>
      </c>
      <c r="AF538" s="94">
        <v>0</v>
      </c>
      <c r="AG538" s="94">
        <v>0</v>
      </c>
      <c r="AH538" s="94">
        <v>0</v>
      </c>
      <c r="AI538" s="94">
        <v>0</v>
      </c>
      <c r="AJ538" s="94">
        <v>1474324.1066300799</v>
      </c>
      <c r="AK538" s="70">
        <v>23059.6281283637</v>
      </c>
      <c r="AL538">
        <v>190.744012474941</v>
      </c>
      <c r="AM538">
        <v>87986.683412978906</v>
      </c>
      <c r="AN538">
        <v>4844.8005269232999</v>
      </c>
      <c r="AO538">
        <v>23059.6281283637</v>
      </c>
      <c r="AP538">
        <v>190.744012474941</v>
      </c>
      <c r="AQ538">
        <v>87986.683412978906</v>
      </c>
      <c r="AR538">
        <v>15176.4357893902</v>
      </c>
      <c r="AS538">
        <v>23059.6281283637</v>
      </c>
      <c r="AT538">
        <v>0</v>
      </c>
    </row>
    <row r="539" spans="1:46" x14ac:dyDescent="0.25">
      <c r="A539" t="s">
        <v>3448</v>
      </c>
      <c r="B539">
        <v>2024</v>
      </c>
      <c r="C539" t="s">
        <v>118</v>
      </c>
      <c r="D539">
        <v>2024</v>
      </c>
      <c r="E539" t="s">
        <v>118</v>
      </c>
      <c r="F539" t="s">
        <v>1871</v>
      </c>
      <c r="G539" t="s">
        <v>1871</v>
      </c>
      <c r="H539" t="s">
        <v>2899</v>
      </c>
      <c r="I539" t="s">
        <v>2895</v>
      </c>
      <c r="J539">
        <v>29.791176470583</v>
      </c>
      <c r="K539">
        <v>5</v>
      </c>
      <c r="L539">
        <v>1</v>
      </c>
      <c r="M539">
        <v>2</v>
      </c>
      <c r="N539" s="94">
        <v>9750.0164233621399</v>
      </c>
      <c r="O539" s="94">
        <v>17540.572677841101</v>
      </c>
      <c r="P539" s="94">
        <v>47663.636078194097</v>
      </c>
      <c r="Q539" s="94">
        <v>19010.9715932049</v>
      </c>
      <c r="R539" s="94">
        <v>50367.110689743196</v>
      </c>
      <c r="S539" s="94">
        <v>0</v>
      </c>
      <c r="T539" s="94">
        <v>0</v>
      </c>
      <c r="U539" s="94">
        <v>144332.30746234601</v>
      </c>
      <c r="V539" s="94">
        <v>96054.2164023769</v>
      </c>
      <c r="W539" s="94">
        <v>48278.091059968698</v>
      </c>
      <c r="X539" s="94">
        <v>0</v>
      </c>
      <c r="Y539" s="94">
        <v>0</v>
      </c>
      <c r="Z539" s="94">
        <v>0</v>
      </c>
      <c r="AA539" s="94">
        <v>0</v>
      </c>
      <c r="AB539" s="94">
        <v>0</v>
      </c>
      <c r="AC539" s="94">
        <v>0</v>
      </c>
      <c r="AD539" s="94">
        <v>0</v>
      </c>
      <c r="AE539" s="94">
        <v>0</v>
      </c>
      <c r="AF539" s="94">
        <v>0</v>
      </c>
      <c r="AG539" s="94">
        <v>0</v>
      </c>
      <c r="AH539" s="94">
        <v>0</v>
      </c>
      <c r="AI539" s="94">
        <v>0</v>
      </c>
      <c r="AJ539" s="94">
        <v>144332.30746234601</v>
      </c>
      <c r="AK539" s="70">
        <v>4844.8005269232999</v>
      </c>
      <c r="AL539">
        <v>190.744012474941</v>
      </c>
      <c r="AM539">
        <v>87986.683412978906</v>
      </c>
      <c r="AN539">
        <v>4844.8005269232999</v>
      </c>
      <c r="AO539">
        <v>23059.6281283637</v>
      </c>
      <c r="AP539">
        <v>682.10272323868298</v>
      </c>
      <c r="AQ539">
        <v>37523.222275875101</v>
      </c>
      <c r="AR539">
        <v>4844.8005269232999</v>
      </c>
      <c r="AS539">
        <v>4844.8005269232999</v>
      </c>
      <c r="AT539">
        <v>0</v>
      </c>
    </row>
    <row r="540" spans="1:46" x14ac:dyDescent="0.25">
      <c r="A540" t="s">
        <v>3449</v>
      </c>
      <c r="B540">
        <v>2024</v>
      </c>
      <c r="C540" t="s">
        <v>118</v>
      </c>
      <c r="D540">
        <v>361</v>
      </c>
      <c r="E540" t="s">
        <v>771</v>
      </c>
      <c r="F540" t="s">
        <v>2892</v>
      </c>
      <c r="G540" t="s">
        <v>2911</v>
      </c>
      <c r="H540" t="s">
        <v>2904</v>
      </c>
      <c r="I540" t="s">
        <v>2895</v>
      </c>
      <c r="J540">
        <v>484.39117647049</v>
      </c>
      <c r="K540">
        <v>1</v>
      </c>
      <c r="L540">
        <v>1</v>
      </c>
      <c r="M540">
        <v>2</v>
      </c>
      <c r="N540" s="94">
        <v>3700210.8669111198</v>
      </c>
      <c r="O540" s="94">
        <v>1057606.8797414999</v>
      </c>
      <c r="P540" s="94">
        <v>1153467.9289323499</v>
      </c>
      <c r="Q540" s="94">
        <v>309109.87704606599</v>
      </c>
      <c r="R540" s="94">
        <v>864939.49437018996</v>
      </c>
      <c r="S540" s="94">
        <v>0</v>
      </c>
      <c r="T540" s="94">
        <v>4738556.42</v>
      </c>
      <c r="U540" s="94">
        <v>2346778.6270012301</v>
      </c>
      <c r="V540" s="94">
        <v>6254362.0754749896</v>
      </c>
      <c r="W540" s="94">
        <v>830972.97152623197</v>
      </c>
      <c r="X540" s="94">
        <v>0</v>
      </c>
      <c r="Y540" s="94">
        <v>0</v>
      </c>
      <c r="Z540" s="94">
        <v>0</v>
      </c>
      <c r="AA540" s="94">
        <v>0</v>
      </c>
      <c r="AB540" s="94">
        <v>0</v>
      </c>
      <c r="AC540" s="94">
        <v>0</v>
      </c>
      <c r="AD540" s="94">
        <v>0</v>
      </c>
      <c r="AE540" s="94">
        <v>0</v>
      </c>
      <c r="AF540" s="94">
        <v>0</v>
      </c>
      <c r="AG540" s="94">
        <v>0</v>
      </c>
      <c r="AH540" s="94">
        <v>0</v>
      </c>
      <c r="AI540" s="94">
        <v>0</v>
      </c>
      <c r="AJ540" s="94">
        <v>7085335.0470012203</v>
      </c>
      <c r="AK540" s="70">
        <v>14627.299982275599</v>
      </c>
      <c r="AL540">
        <v>190.744012474941</v>
      </c>
      <c r="AM540">
        <v>87986.683412978906</v>
      </c>
      <c r="AN540">
        <v>4844.8005269232999</v>
      </c>
      <c r="AO540">
        <v>23059.6281283637</v>
      </c>
      <c r="AP540">
        <v>4583.8562208211697</v>
      </c>
      <c r="AQ540">
        <v>22363.4717498301</v>
      </c>
      <c r="AR540">
        <v>14627.299982275599</v>
      </c>
      <c r="AS540">
        <v>16770.6490352564</v>
      </c>
      <c r="AT540">
        <v>0</v>
      </c>
    </row>
    <row r="541" spans="1:46" x14ac:dyDescent="0.25">
      <c r="A541" t="s">
        <v>3450</v>
      </c>
      <c r="B541">
        <v>2024</v>
      </c>
      <c r="C541" t="s">
        <v>118</v>
      </c>
      <c r="D541">
        <v>369</v>
      </c>
      <c r="E541" t="s">
        <v>772</v>
      </c>
      <c r="F541" t="s">
        <v>2892</v>
      </c>
      <c r="G541" t="s">
        <v>2903</v>
      </c>
      <c r="H541" t="s">
        <v>2904</v>
      </c>
      <c r="I541" t="s">
        <v>2895</v>
      </c>
      <c r="J541">
        <v>1316.8920022573</v>
      </c>
      <c r="K541">
        <v>1</v>
      </c>
      <c r="L541">
        <v>1</v>
      </c>
      <c r="M541">
        <v>2</v>
      </c>
      <c r="N541" s="94">
        <v>11026759.734648401</v>
      </c>
      <c r="O541" s="94">
        <v>3290435.8653567401</v>
      </c>
      <c r="P541" s="94">
        <v>3660543.6290691802</v>
      </c>
      <c r="Q541" s="94">
        <v>844727.93906411796</v>
      </c>
      <c r="R541" s="94">
        <v>4474061.8182987897</v>
      </c>
      <c r="S541" s="94">
        <v>0</v>
      </c>
      <c r="T541" s="94">
        <v>16916449.920000002</v>
      </c>
      <c r="U541" s="94">
        <v>6380079.0664372304</v>
      </c>
      <c r="V541" s="94">
        <v>19114771.820828099</v>
      </c>
      <c r="W541" s="94">
        <v>4181757.16560918</v>
      </c>
      <c r="X541" s="94">
        <v>0</v>
      </c>
      <c r="Y541" s="94">
        <v>0</v>
      </c>
      <c r="Z541" s="94">
        <v>0</v>
      </c>
      <c r="AA541" s="94">
        <v>0</v>
      </c>
      <c r="AB541" s="94">
        <v>0</v>
      </c>
      <c r="AC541" s="94">
        <v>0</v>
      </c>
      <c r="AD541" s="94">
        <v>0</v>
      </c>
      <c r="AE541" s="94">
        <v>0</v>
      </c>
      <c r="AF541" s="94">
        <v>0</v>
      </c>
      <c r="AG541" s="94">
        <v>0</v>
      </c>
      <c r="AH541" s="94">
        <v>0</v>
      </c>
      <c r="AI541" s="94">
        <v>0</v>
      </c>
      <c r="AJ541" s="94">
        <v>23296528.986437201</v>
      </c>
      <c r="AK541" s="70">
        <v>17690.538743119701</v>
      </c>
      <c r="AL541">
        <v>190.744012474941</v>
      </c>
      <c r="AM541">
        <v>87986.683412978906</v>
      </c>
      <c r="AN541">
        <v>4844.8005269232999</v>
      </c>
      <c r="AO541">
        <v>23059.6281283637</v>
      </c>
      <c r="AP541">
        <v>190.744012474941</v>
      </c>
      <c r="AQ541">
        <v>78964.723731455393</v>
      </c>
      <c r="AR541">
        <v>17690.538743119701</v>
      </c>
      <c r="AS541">
        <v>17690.538743119701</v>
      </c>
      <c r="AT541">
        <v>0</v>
      </c>
    </row>
    <row r="542" spans="1:46" x14ac:dyDescent="0.25">
      <c r="A542" t="s">
        <v>3451</v>
      </c>
      <c r="B542">
        <v>2024</v>
      </c>
      <c r="C542" t="s">
        <v>118</v>
      </c>
      <c r="D542">
        <v>362</v>
      </c>
      <c r="E542" t="s">
        <v>773</v>
      </c>
      <c r="F542" t="s">
        <v>2892</v>
      </c>
      <c r="G542" t="s">
        <v>2893</v>
      </c>
      <c r="H542" t="s">
        <v>2894</v>
      </c>
      <c r="I542" t="s">
        <v>2895</v>
      </c>
      <c r="J542">
        <v>439.62959731076398</v>
      </c>
      <c r="K542">
        <v>3</v>
      </c>
      <c r="L542">
        <v>1</v>
      </c>
      <c r="M542">
        <v>2</v>
      </c>
      <c r="N542" s="94">
        <v>3579668.9071016</v>
      </c>
      <c r="O542" s="94">
        <v>759093.28115970897</v>
      </c>
      <c r="P542" s="94">
        <v>998734.46732995997</v>
      </c>
      <c r="Q542" s="94">
        <v>280545.67748473602</v>
      </c>
      <c r="R542" s="94">
        <v>1053968.0216262599</v>
      </c>
      <c r="S542" s="94">
        <v>0</v>
      </c>
      <c r="T542" s="94">
        <v>4542092.6500000004</v>
      </c>
      <c r="U542" s="94">
        <v>2129917.7047022702</v>
      </c>
      <c r="V542" s="94">
        <v>5648870.0803292496</v>
      </c>
      <c r="W542" s="94">
        <v>1023140.27437301</v>
      </c>
      <c r="X542" s="94">
        <v>0</v>
      </c>
      <c r="Y542" s="94">
        <v>0</v>
      </c>
      <c r="Z542" s="94">
        <v>0</v>
      </c>
      <c r="AA542" s="94">
        <v>0</v>
      </c>
      <c r="AB542" s="94">
        <v>0</v>
      </c>
      <c r="AC542" s="94">
        <v>0</v>
      </c>
      <c r="AD542" s="94">
        <v>0</v>
      </c>
      <c r="AE542" s="94">
        <v>0</v>
      </c>
      <c r="AF542" s="94">
        <v>0</v>
      </c>
      <c r="AG542" s="94">
        <v>0</v>
      </c>
      <c r="AH542" s="94">
        <v>0</v>
      </c>
      <c r="AI542" s="94">
        <v>0</v>
      </c>
      <c r="AJ542" s="94">
        <v>6672010.3547022697</v>
      </c>
      <c r="AK542" s="70">
        <v>15176.4357893902</v>
      </c>
      <c r="AL542">
        <v>190.744012474941</v>
      </c>
      <c r="AM542">
        <v>87986.683412978906</v>
      </c>
      <c r="AN542">
        <v>4844.8005269232999</v>
      </c>
      <c r="AO542">
        <v>23059.6281283637</v>
      </c>
      <c r="AP542">
        <v>190.744012474941</v>
      </c>
      <c r="AQ542">
        <v>87986.683412978906</v>
      </c>
      <c r="AR542">
        <v>15176.4357893902</v>
      </c>
      <c r="AS542">
        <v>23059.6281283637</v>
      </c>
      <c r="AT542">
        <v>0</v>
      </c>
    </row>
    <row r="543" spans="1:46" x14ac:dyDescent="0.25">
      <c r="A543" t="s">
        <v>3452</v>
      </c>
      <c r="B543">
        <v>2024</v>
      </c>
      <c r="C543" t="s">
        <v>118</v>
      </c>
      <c r="D543">
        <v>363</v>
      </c>
      <c r="E543" t="s">
        <v>774</v>
      </c>
      <c r="F543" t="s">
        <v>2892</v>
      </c>
      <c r="G543" t="s">
        <v>2893</v>
      </c>
      <c r="H543" t="s">
        <v>2894</v>
      </c>
      <c r="I543" t="s">
        <v>2895</v>
      </c>
      <c r="J543">
        <v>429.12941176465199</v>
      </c>
      <c r="K543">
        <v>7</v>
      </c>
      <c r="L543">
        <v>1</v>
      </c>
      <c r="M543">
        <v>2</v>
      </c>
      <c r="N543" s="94">
        <v>3603651.3604081701</v>
      </c>
      <c r="O543" s="94">
        <v>807029.39828096202</v>
      </c>
      <c r="P543" s="94">
        <v>988685.182177232</v>
      </c>
      <c r="Q543" s="94">
        <v>273845.07842186902</v>
      </c>
      <c r="R543" s="94">
        <v>1268887.3009474401</v>
      </c>
      <c r="S543" s="94">
        <v>0</v>
      </c>
      <c r="T543" s="94">
        <v>4863051.92</v>
      </c>
      <c r="U543" s="94">
        <v>2079046.4002356699</v>
      </c>
      <c r="V543" s="94">
        <v>5703302.4715601904</v>
      </c>
      <c r="W543" s="94">
        <v>1238795.8486754899</v>
      </c>
      <c r="X543" s="94">
        <v>0</v>
      </c>
      <c r="Y543" s="94">
        <v>0</v>
      </c>
      <c r="Z543" s="94">
        <v>0</v>
      </c>
      <c r="AA543" s="94">
        <v>0</v>
      </c>
      <c r="AB543" s="94">
        <v>0</v>
      </c>
      <c r="AC543" s="94">
        <v>0</v>
      </c>
      <c r="AD543" s="94">
        <v>0</v>
      </c>
      <c r="AE543" s="94">
        <v>0</v>
      </c>
      <c r="AF543" s="94">
        <v>0</v>
      </c>
      <c r="AG543" s="94">
        <v>0</v>
      </c>
      <c r="AH543" s="94">
        <v>0</v>
      </c>
      <c r="AI543" s="94">
        <v>0</v>
      </c>
      <c r="AJ543" s="94">
        <v>6942098.3202356799</v>
      </c>
      <c r="AK543" s="70">
        <v>16177.167376359999</v>
      </c>
      <c r="AL543">
        <v>190.744012474941</v>
      </c>
      <c r="AM543">
        <v>87986.683412978906</v>
      </c>
      <c r="AN543">
        <v>4844.8005269232999</v>
      </c>
      <c r="AO543">
        <v>23059.6281283637</v>
      </c>
      <c r="AP543">
        <v>190.744012474941</v>
      </c>
      <c r="AQ543">
        <v>87986.683412978906</v>
      </c>
      <c r="AR543">
        <v>15176.4357893902</v>
      </c>
      <c r="AS543">
        <v>23059.6281283637</v>
      </c>
      <c r="AT543">
        <v>0</v>
      </c>
    </row>
    <row r="544" spans="1:46" x14ac:dyDescent="0.25">
      <c r="A544" t="s">
        <v>3453</v>
      </c>
      <c r="B544">
        <v>2024</v>
      </c>
      <c r="C544" t="s">
        <v>118</v>
      </c>
      <c r="D544">
        <v>364</v>
      </c>
      <c r="E544" t="s">
        <v>775</v>
      </c>
      <c r="F544" t="s">
        <v>2892</v>
      </c>
      <c r="G544" t="s">
        <v>2893</v>
      </c>
      <c r="H544" t="s">
        <v>2894</v>
      </c>
      <c r="I544" t="s">
        <v>2895</v>
      </c>
      <c r="J544">
        <v>232.405882352894</v>
      </c>
      <c r="K544">
        <v>5</v>
      </c>
      <c r="L544">
        <v>1</v>
      </c>
      <c r="M544">
        <v>2</v>
      </c>
      <c r="N544" s="94">
        <v>2055918.51659702</v>
      </c>
      <c r="O544" s="94">
        <v>452560.44116078701</v>
      </c>
      <c r="P544" s="94">
        <v>597726.14820482198</v>
      </c>
      <c r="Q544" s="94">
        <v>148307.725673988</v>
      </c>
      <c r="R544" s="94">
        <v>714282.89964675903</v>
      </c>
      <c r="S544" s="94">
        <v>0</v>
      </c>
      <c r="T544" s="94">
        <v>2842835.59</v>
      </c>
      <c r="U544" s="94">
        <v>1125960.1412833701</v>
      </c>
      <c r="V544" s="94">
        <v>3270809.6183979502</v>
      </c>
      <c r="W544" s="94">
        <v>697986.11288542801</v>
      </c>
      <c r="X544" s="94">
        <v>0</v>
      </c>
      <c r="Y544" s="94">
        <v>0</v>
      </c>
      <c r="Z544" s="94">
        <v>0</v>
      </c>
      <c r="AA544" s="94">
        <v>0</v>
      </c>
      <c r="AB544" s="94">
        <v>0</v>
      </c>
      <c r="AC544" s="94">
        <v>0</v>
      </c>
      <c r="AD544" s="94">
        <v>0</v>
      </c>
      <c r="AE544" s="94">
        <v>0</v>
      </c>
      <c r="AF544" s="94">
        <v>0</v>
      </c>
      <c r="AG544" s="94">
        <v>0</v>
      </c>
      <c r="AH544" s="94">
        <v>0</v>
      </c>
      <c r="AI544" s="94">
        <v>0</v>
      </c>
      <c r="AJ544" s="94">
        <v>3968795.7312833802</v>
      </c>
      <c r="AK544" s="70">
        <v>17077.002058222501</v>
      </c>
      <c r="AL544">
        <v>190.744012474941</v>
      </c>
      <c r="AM544">
        <v>87986.683412978906</v>
      </c>
      <c r="AN544">
        <v>4844.8005269232999</v>
      </c>
      <c r="AO544">
        <v>23059.6281283637</v>
      </c>
      <c r="AP544">
        <v>190.744012474941</v>
      </c>
      <c r="AQ544">
        <v>87986.683412978906</v>
      </c>
      <c r="AR544">
        <v>15176.4357893902</v>
      </c>
      <c r="AS544">
        <v>23059.6281283637</v>
      </c>
      <c r="AT544">
        <v>0</v>
      </c>
    </row>
    <row r="545" spans="1:46" x14ac:dyDescent="0.25">
      <c r="A545" t="s">
        <v>3454</v>
      </c>
      <c r="B545">
        <v>2024</v>
      </c>
      <c r="C545" t="s">
        <v>118</v>
      </c>
      <c r="D545">
        <v>366</v>
      </c>
      <c r="E545" t="s">
        <v>777</v>
      </c>
      <c r="F545" t="s">
        <v>2892</v>
      </c>
      <c r="G545" t="s">
        <v>2893</v>
      </c>
      <c r="H545" t="s">
        <v>2894</v>
      </c>
      <c r="I545" t="s">
        <v>2895</v>
      </c>
      <c r="J545">
        <v>383.987239999927</v>
      </c>
      <c r="K545">
        <v>2</v>
      </c>
      <c r="L545">
        <v>1</v>
      </c>
      <c r="M545">
        <v>2</v>
      </c>
      <c r="N545" s="94">
        <v>3794144.93075949</v>
      </c>
      <c r="O545" s="94">
        <v>735183.57280367299</v>
      </c>
      <c r="P545" s="94">
        <v>967475.09110377799</v>
      </c>
      <c r="Q545" s="94">
        <v>245038.00710925399</v>
      </c>
      <c r="R545" s="94">
        <v>1009179.9309072701</v>
      </c>
      <c r="S545" s="94">
        <v>0</v>
      </c>
      <c r="T545" s="94">
        <v>4890679.95</v>
      </c>
      <c r="U545" s="94">
        <v>1860341.5826834701</v>
      </c>
      <c r="V545" s="94">
        <v>5768767.59050762</v>
      </c>
      <c r="W545" s="94">
        <v>982253.94217584794</v>
      </c>
      <c r="X545" s="94">
        <v>0</v>
      </c>
      <c r="Y545" s="94">
        <v>0</v>
      </c>
      <c r="Z545" s="94">
        <v>0</v>
      </c>
      <c r="AA545" s="94">
        <v>0</v>
      </c>
      <c r="AB545" s="94">
        <v>0</v>
      </c>
      <c r="AC545" s="94">
        <v>0</v>
      </c>
      <c r="AD545" s="94">
        <v>0</v>
      </c>
      <c r="AE545" s="94">
        <v>0</v>
      </c>
      <c r="AF545" s="94">
        <v>0</v>
      </c>
      <c r="AG545" s="94">
        <v>0</v>
      </c>
      <c r="AH545" s="94">
        <v>0</v>
      </c>
      <c r="AI545" s="94">
        <v>0</v>
      </c>
      <c r="AJ545" s="94">
        <v>6751021.5326834703</v>
      </c>
      <c r="AK545" s="70">
        <v>17581.3694556224</v>
      </c>
      <c r="AL545">
        <v>190.744012474941</v>
      </c>
      <c r="AM545">
        <v>87986.683412978906</v>
      </c>
      <c r="AN545">
        <v>4844.8005269232999</v>
      </c>
      <c r="AO545">
        <v>23059.6281283637</v>
      </c>
      <c r="AP545">
        <v>190.744012474941</v>
      </c>
      <c r="AQ545">
        <v>87986.683412978906</v>
      </c>
      <c r="AR545">
        <v>15176.4357893902</v>
      </c>
      <c r="AS545">
        <v>23059.6281283637</v>
      </c>
      <c r="AT545">
        <v>0</v>
      </c>
    </row>
    <row r="546" spans="1:46" x14ac:dyDescent="0.25">
      <c r="A546" t="s">
        <v>3455</v>
      </c>
      <c r="B546">
        <v>2024</v>
      </c>
      <c r="C546" t="s">
        <v>118</v>
      </c>
      <c r="D546">
        <v>367</v>
      </c>
      <c r="E546" t="s">
        <v>778</v>
      </c>
      <c r="F546" t="s">
        <v>2892</v>
      </c>
      <c r="G546" t="s">
        <v>2911</v>
      </c>
      <c r="H546" t="s">
        <v>2904</v>
      </c>
      <c r="I546" t="s">
        <v>2895</v>
      </c>
      <c r="J546">
        <v>384.09411764700002</v>
      </c>
      <c r="K546">
        <v>3</v>
      </c>
      <c r="L546">
        <v>1</v>
      </c>
      <c r="M546">
        <v>2</v>
      </c>
      <c r="N546" s="94">
        <v>3331101.9095330001</v>
      </c>
      <c r="O546" s="94">
        <v>1007885.1706688399</v>
      </c>
      <c r="P546" s="94">
        <v>993753.82728044898</v>
      </c>
      <c r="Q546" s="94">
        <v>245106.21011944601</v>
      </c>
      <c r="R546" s="94">
        <v>863660.52596259199</v>
      </c>
      <c r="S546" s="94">
        <v>0</v>
      </c>
      <c r="T546" s="94">
        <v>4580648.26</v>
      </c>
      <c r="U546" s="94">
        <v>1860859.3835643299</v>
      </c>
      <c r="V546" s="94">
        <v>5604780.6008174</v>
      </c>
      <c r="W546" s="94">
        <v>836727.042746922</v>
      </c>
      <c r="X546" s="94">
        <v>0</v>
      </c>
      <c r="Y546" s="94">
        <v>0</v>
      </c>
      <c r="Z546" s="94">
        <v>0</v>
      </c>
      <c r="AA546" s="94">
        <v>0</v>
      </c>
      <c r="AB546" s="94">
        <v>0</v>
      </c>
      <c r="AC546" s="94">
        <v>0</v>
      </c>
      <c r="AD546" s="94">
        <v>0</v>
      </c>
      <c r="AE546" s="94">
        <v>0</v>
      </c>
      <c r="AF546" s="94">
        <v>0</v>
      </c>
      <c r="AG546" s="94">
        <v>0</v>
      </c>
      <c r="AH546" s="94">
        <v>0</v>
      </c>
      <c r="AI546" s="94">
        <v>0</v>
      </c>
      <c r="AJ546" s="94">
        <v>6441507.6435643202</v>
      </c>
      <c r="AK546" s="70">
        <v>16770.6490352564</v>
      </c>
      <c r="AL546">
        <v>190.744012474941</v>
      </c>
      <c r="AM546">
        <v>87986.683412978906</v>
      </c>
      <c r="AN546">
        <v>4844.8005269232999</v>
      </c>
      <c r="AO546">
        <v>23059.6281283637</v>
      </c>
      <c r="AP546">
        <v>4583.8562208211697</v>
      </c>
      <c r="AQ546">
        <v>22363.4717498301</v>
      </c>
      <c r="AR546">
        <v>14627.299982275599</v>
      </c>
      <c r="AS546">
        <v>16770.6490352564</v>
      </c>
      <c r="AT546">
        <v>0</v>
      </c>
    </row>
    <row r="547" spans="1:46" x14ac:dyDescent="0.25">
      <c r="A547" t="s">
        <v>3456</v>
      </c>
      <c r="B547">
        <v>1895</v>
      </c>
      <c r="C547" t="s">
        <v>119</v>
      </c>
      <c r="D547">
        <v>3351</v>
      </c>
      <c r="E547" t="s">
        <v>779</v>
      </c>
      <c r="F547" t="s">
        <v>2906</v>
      </c>
      <c r="G547" t="s">
        <v>2907</v>
      </c>
      <c r="H547" t="s">
        <v>2904</v>
      </c>
      <c r="I547" t="s">
        <v>2895</v>
      </c>
      <c r="J547">
        <v>85.044117647000107</v>
      </c>
      <c r="K547">
        <v>1</v>
      </c>
      <c r="L547">
        <v>1</v>
      </c>
      <c r="M547">
        <v>3</v>
      </c>
      <c r="N547" s="94">
        <v>1133787.3400000001</v>
      </c>
      <c r="O547" s="94">
        <v>352560.03</v>
      </c>
      <c r="P547" s="94">
        <v>533703.37</v>
      </c>
      <c r="Q547" s="94">
        <v>252456.62</v>
      </c>
      <c r="R547" s="94">
        <v>141383.1</v>
      </c>
      <c r="S547" s="94">
        <v>73173.08</v>
      </c>
      <c r="T547" s="94">
        <v>0</v>
      </c>
      <c r="U547" s="94">
        <v>2413890.46</v>
      </c>
      <c r="V547" s="94">
        <v>1820556.97</v>
      </c>
      <c r="W547" s="94">
        <v>590941.75</v>
      </c>
      <c r="X547" s="94">
        <v>0</v>
      </c>
      <c r="Y547" s="94">
        <v>0</v>
      </c>
      <c r="Z547" s="94">
        <v>0</v>
      </c>
      <c r="AA547" s="94">
        <v>2391.7399999999998</v>
      </c>
      <c r="AB547" s="94">
        <v>0</v>
      </c>
      <c r="AC547" s="94">
        <v>73173.08</v>
      </c>
      <c r="AD547" s="94">
        <v>0</v>
      </c>
      <c r="AE547" s="94">
        <v>0</v>
      </c>
      <c r="AF547" s="94">
        <v>0</v>
      </c>
      <c r="AG547" s="94">
        <v>0</v>
      </c>
      <c r="AH547" s="94">
        <v>0</v>
      </c>
      <c r="AI547" s="94">
        <v>0</v>
      </c>
      <c r="AJ547" s="94">
        <v>2487063.54</v>
      </c>
      <c r="AK547" s="70">
        <v>29244.3923085106</v>
      </c>
      <c r="AL547">
        <v>190.744012474941</v>
      </c>
      <c r="AM547">
        <v>87986.683412978906</v>
      </c>
      <c r="AN547">
        <v>29244.3923085106</v>
      </c>
      <c r="AO547">
        <v>29244.3923085106</v>
      </c>
      <c r="AP547">
        <v>190.744012474941</v>
      </c>
      <c r="AQ547">
        <v>53040.848925755003</v>
      </c>
      <c r="AR547">
        <v>29244.3923085106</v>
      </c>
      <c r="AS547">
        <v>29244.3923085106</v>
      </c>
      <c r="AT547">
        <v>0</v>
      </c>
    </row>
    <row r="548" spans="1:46" x14ac:dyDescent="0.25">
      <c r="A548" t="s">
        <v>3457</v>
      </c>
      <c r="B548">
        <v>2215</v>
      </c>
      <c r="C548" t="s">
        <v>120</v>
      </c>
      <c r="D548">
        <v>1079</v>
      </c>
      <c r="E548" t="s">
        <v>780</v>
      </c>
      <c r="F548" t="s">
        <v>2906</v>
      </c>
      <c r="G548" t="s">
        <v>2907</v>
      </c>
      <c r="H548" t="s">
        <v>2894</v>
      </c>
      <c r="I548" t="s">
        <v>2895</v>
      </c>
      <c r="J548">
        <v>282.84422226217998</v>
      </c>
      <c r="K548">
        <v>1</v>
      </c>
      <c r="L548">
        <v>1</v>
      </c>
      <c r="M548">
        <v>1</v>
      </c>
      <c r="N548" s="94">
        <v>2649265.8975751698</v>
      </c>
      <c r="O548" s="94">
        <v>657518.38968449901</v>
      </c>
      <c r="P548" s="94">
        <v>930966.53628925595</v>
      </c>
      <c r="Q548" s="94">
        <v>296884.47175630799</v>
      </c>
      <c r="R548" s="94">
        <v>83389.541882434802</v>
      </c>
      <c r="S548" s="94">
        <v>141010.87880848799</v>
      </c>
      <c r="T548" s="94">
        <v>0</v>
      </c>
      <c r="U548" s="94">
        <v>4618024.8371876702</v>
      </c>
      <c r="V548" s="94">
        <v>3799709.6483215499</v>
      </c>
      <c r="W548" s="94">
        <v>818315.18886611797</v>
      </c>
      <c r="X548" s="94">
        <v>0</v>
      </c>
      <c r="Y548" s="94">
        <v>0</v>
      </c>
      <c r="Z548" s="94">
        <v>0</v>
      </c>
      <c r="AA548" s="94">
        <v>0</v>
      </c>
      <c r="AB548" s="94">
        <v>0</v>
      </c>
      <c r="AC548" s="94">
        <v>141010.87880848799</v>
      </c>
      <c r="AD548" s="94">
        <v>0</v>
      </c>
      <c r="AE548" s="94">
        <v>0</v>
      </c>
      <c r="AF548" s="94">
        <v>0</v>
      </c>
      <c r="AG548" s="94">
        <v>0</v>
      </c>
      <c r="AH548" s="94">
        <v>0</v>
      </c>
      <c r="AI548" s="94">
        <v>0</v>
      </c>
      <c r="AJ548" s="94">
        <v>4759035.7159961499</v>
      </c>
      <c r="AK548" s="70">
        <v>16825.642319767099</v>
      </c>
      <c r="AL548">
        <v>190.744012474941</v>
      </c>
      <c r="AM548">
        <v>87986.683412978906</v>
      </c>
      <c r="AN548">
        <v>16825.642319767099</v>
      </c>
      <c r="AO548">
        <v>16825.642319767099</v>
      </c>
      <c r="AP548">
        <v>190.744012474941</v>
      </c>
      <c r="AQ548">
        <v>53040.848925755003</v>
      </c>
      <c r="AR548">
        <v>16825.642319767099</v>
      </c>
      <c r="AS548">
        <v>16825.642319767099</v>
      </c>
      <c r="AT548">
        <v>0</v>
      </c>
    </row>
    <row r="549" spans="1:46" x14ac:dyDescent="0.25">
      <c r="A549" t="s">
        <v>4912</v>
      </c>
      <c r="B549">
        <v>2215</v>
      </c>
      <c r="C549" t="s">
        <v>120</v>
      </c>
      <c r="D549">
        <v>2215</v>
      </c>
      <c r="E549" t="s">
        <v>120</v>
      </c>
      <c r="F549" t="s">
        <v>1871</v>
      </c>
      <c r="G549" t="s">
        <v>1871</v>
      </c>
      <c r="H549" t="s">
        <v>2899</v>
      </c>
      <c r="I549" t="s">
        <v>2895</v>
      </c>
      <c r="J549">
        <v>5.4218883457822598</v>
      </c>
      <c r="K549">
        <v>0</v>
      </c>
      <c r="L549">
        <v>0</v>
      </c>
      <c r="M549">
        <v>1</v>
      </c>
      <c r="N549" s="94">
        <v>50784.2224248321</v>
      </c>
      <c r="O549" s="94">
        <v>12604.0803155009</v>
      </c>
      <c r="P549" s="94">
        <v>17845.853710743901</v>
      </c>
      <c r="Q549" s="94">
        <v>5691.0282436922998</v>
      </c>
      <c r="R549" s="94">
        <v>1598.5081175651501</v>
      </c>
      <c r="S549" s="94">
        <v>2703.0611915118702</v>
      </c>
      <c r="T549" s="94">
        <v>0</v>
      </c>
      <c r="U549" s="94">
        <v>88523.692812334397</v>
      </c>
      <c r="V549" s="94">
        <v>72837.271678452598</v>
      </c>
      <c r="W549" s="94">
        <v>15686.4211338818</v>
      </c>
      <c r="X549" s="94">
        <v>0</v>
      </c>
      <c r="Y549" s="94">
        <v>0</v>
      </c>
      <c r="Z549" s="94">
        <v>0</v>
      </c>
      <c r="AA549" s="94">
        <v>0</v>
      </c>
      <c r="AB549" s="94">
        <v>0</v>
      </c>
      <c r="AC549" s="94">
        <v>2703.0611915118702</v>
      </c>
      <c r="AD549" s="94">
        <v>0</v>
      </c>
      <c r="AE549" s="94">
        <v>0</v>
      </c>
      <c r="AF549" s="94">
        <v>0</v>
      </c>
      <c r="AG549" s="94">
        <v>0</v>
      </c>
      <c r="AH549" s="94">
        <v>0</v>
      </c>
      <c r="AI549" s="94">
        <v>0</v>
      </c>
      <c r="AJ549" s="94">
        <v>91226.754003846305</v>
      </c>
      <c r="AK549" s="70">
        <v>16825.642319767099</v>
      </c>
      <c r="AL549">
        <v>190.744012474941</v>
      </c>
      <c r="AM549">
        <v>87986.683412978906</v>
      </c>
      <c r="AN549">
        <v>16825.642319767099</v>
      </c>
      <c r="AO549">
        <v>16825.642319767099</v>
      </c>
      <c r="AP549">
        <v>682.10272323868298</v>
      </c>
      <c r="AQ549">
        <v>37523.222275875101</v>
      </c>
      <c r="AR549">
        <v>16825.642319767099</v>
      </c>
      <c r="AS549">
        <v>16825.642319767099</v>
      </c>
      <c r="AT549">
        <v>0</v>
      </c>
    </row>
    <row r="550" spans="1:46" x14ac:dyDescent="0.25">
      <c r="A550" t="s">
        <v>3458</v>
      </c>
      <c r="B550">
        <v>3997</v>
      </c>
      <c r="C550" t="s">
        <v>123</v>
      </c>
      <c r="D550">
        <v>3363</v>
      </c>
      <c r="E550" t="s">
        <v>782</v>
      </c>
      <c r="F550" t="s">
        <v>2906</v>
      </c>
      <c r="G550" t="s">
        <v>2907</v>
      </c>
      <c r="H550" t="s">
        <v>2904</v>
      </c>
      <c r="I550" t="s">
        <v>2895</v>
      </c>
      <c r="J550">
        <v>149.23100865671401</v>
      </c>
      <c r="K550">
        <v>1</v>
      </c>
      <c r="L550">
        <v>1</v>
      </c>
      <c r="M550">
        <v>1</v>
      </c>
      <c r="N550" s="94">
        <v>1778189.94</v>
      </c>
      <c r="O550" s="94">
        <v>555449.56999999995</v>
      </c>
      <c r="P550" s="94">
        <v>833806.26</v>
      </c>
      <c r="Q550" s="94">
        <v>94732.13</v>
      </c>
      <c r="R550" s="94">
        <v>728287.63</v>
      </c>
      <c r="S550" s="94">
        <v>90333.62</v>
      </c>
      <c r="T550" s="94">
        <v>15922.28</v>
      </c>
      <c r="U550" s="94">
        <v>3974543.25</v>
      </c>
      <c r="V550" s="94">
        <v>3305876.89</v>
      </c>
      <c r="W550" s="94">
        <v>684588.64</v>
      </c>
      <c r="X550" s="94">
        <v>0</v>
      </c>
      <c r="Y550" s="94">
        <v>0</v>
      </c>
      <c r="Z550" s="94">
        <v>0</v>
      </c>
      <c r="AA550" s="94">
        <v>0</v>
      </c>
      <c r="AB550" s="94">
        <v>0</v>
      </c>
      <c r="AC550" s="94">
        <v>90333.62</v>
      </c>
      <c r="AD550" s="94">
        <v>0</v>
      </c>
      <c r="AE550" s="94">
        <v>0</v>
      </c>
      <c r="AF550" s="94">
        <v>0</v>
      </c>
      <c r="AG550" s="94">
        <v>0</v>
      </c>
      <c r="AH550" s="94">
        <v>0</v>
      </c>
      <c r="AI550" s="94">
        <v>0</v>
      </c>
      <c r="AJ550" s="94">
        <v>4080799.15</v>
      </c>
      <c r="AK550" s="70">
        <v>27345.517441266798</v>
      </c>
      <c r="AL550">
        <v>190.744012474941</v>
      </c>
      <c r="AM550">
        <v>87986.683412978906</v>
      </c>
      <c r="AN550">
        <v>27345.517441266798</v>
      </c>
      <c r="AO550">
        <v>27345.517441266798</v>
      </c>
      <c r="AP550">
        <v>190.744012474941</v>
      </c>
      <c r="AQ550">
        <v>53040.848925755003</v>
      </c>
      <c r="AR550">
        <v>27345.517441266798</v>
      </c>
      <c r="AS550">
        <v>27345.517441266798</v>
      </c>
      <c r="AT550">
        <v>0</v>
      </c>
    </row>
    <row r="551" spans="1:46" x14ac:dyDescent="0.25">
      <c r="A551" t="s">
        <v>3459</v>
      </c>
      <c r="B551">
        <v>2053</v>
      </c>
      <c r="C551" t="s">
        <v>124</v>
      </c>
      <c r="D551">
        <v>3458</v>
      </c>
      <c r="E551" t="s">
        <v>783</v>
      </c>
      <c r="F551" t="s">
        <v>2892</v>
      </c>
      <c r="G551" t="s">
        <v>2893</v>
      </c>
      <c r="H551" t="s">
        <v>2894</v>
      </c>
      <c r="I551" t="s">
        <v>2895</v>
      </c>
      <c r="J551">
        <v>12.455882352937</v>
      </c>
      <c r="K551">
        <v>1</v>
      </c>
      <c r="L551">
        <v>1</v>
      </c>
      <c r="M551">
        <v>2</v>
      </c>
      <c r="N551" s="94">
        <v>255050.93380596</v>
      </c>
      <c r="O551" s="94">
        <v>5665.5471144760304</v>
      </c>
      <c r="P551" s="94">
        <v>22444.4830896934</v>
      </c>
      <c r="Q551" s="94">
        <v>10061.994572838599</v>
      </c>
      <c r="R551" s="94">
        <v>54713.120421419102</v>
      </c>
      <c r="S551" s="94">
        <v>7964.8078343710804</v>
      </c>
      <c r="T551" s="94">
        <v>260808.09</v>
      </c>
      <c r="U551" s="94">
        <v>87127.989004387098</v>
      </c>
      <c r="V551" s="94">
        <v>319662.15573714598</v>
      </c>
      <c r="W551" s="94">
        <v>28273.923267241498</v>
      </c>
      <c r="X551" s="94">
        <v>0</v>
      </c>
      <c r="Y551" s="94">
        <v>0</v>
      </c>
      <c r="Z551" s="94">
        <v>0</v>
      </c>
      <c r="AA551" s="94">
        <v>0</v>
      </c>
      <c r="AB551" s="94">
        <v>0</v>
      </c>
      <c r="AC551" s="94">
        <v>7491.3557628787503</v>
      </c>
      <c r="AD551" s="94">
        <v>473.45207149232198</v>
      </c>
      <c r="AE551" s="94">
        <v>0</v>
      </c>
      <c r="AF551" s="94">
        <v>0</v>
      </c>
      <c r="AG551" s="94">
        <v>0</v>
      </c>
      <c r="AH551" s="94">
        <v>0</v>
      </c>
      <c r="AI551" s="94">
        <v>0</v>
      </c>
      <c r="AJ551" s="94">
        <v>355900.88683875802</v>
      </c>
      <c r="AK551" s="70">
        <v>28572.916534880402</v>
      </c>
      <c r="AL551">
        <v>190.744012474941</v>
      </c>
      <c r="AM551">
        <v>87986.683412978906</v>
      </c>
      <c r="AN551">
        <v>7634.3685773763</v>
      </c>
      <c r="AO551">
        <v>28572.916534880402</v>
      </c>
      <c r="AP551">
        <v>190.744012474941</v>
      </c>
      <c r="AQ551">
        <v>87986.683412978906</v>
      </c>
      <c r="AR551">
        <v>18090.379356566398</v>
      </c>
      <c r="AS551">
        <v>28572.916534880402</v>
      </c>
      <c r="AT551">
        <v>0</v>
      </c>
    </row>
    <row r="552" spans="1:46" x14ac:dyDescent="0.25">
      <c r="A552" t="s">
        <v>3460</v>
      </c>
      <c r="B552">
        <v>2053</v>
      </c>
      <c r="C552" t="s">
        <v>124</v>
      </c>
      <c r="D552">
        <v>5359</v>
      </c>
      <c r="E552" t="s">
        <v>784</v>
      </c>
      <c r="F552" t="s">
        <v>2945</v>
      </c>
      <c r="G552" t="s">
        <v>2903</v>
      </c>
      <c r="H552" t="s">
        <v>2894</v>
      </c>
      <c r="I552" t="s">
        <v>2895</v>
      </c>
      <c r="J552">
        <v>78.585805541354603</v>
      </c>
      <c r="K552">
        <v>4</v>
      </c>
      <c r="L552">
        <v>2</v>
      </c>
      <c r="M552">
        <v>2</v>
      </c>
      <c r="N552" s="94">
        <v>705950.47001809697</v>
      </c>
      <c r="O552" s="94">
        <v>292530.06038237602</v>
      </c>
      <c r="P552" s="94">
        <v>146672.26747880099</v>
      </c>
      <c r="Q552" s="94">
        <v>63482.451620362997</v>
      </c>
      <c r="R552" s="94">
        <v>651245.64122704905</v>
      </c>
      <c r="S552" s="94">
        <v>50251.023726035397</v>
      </c>
      <c r="T552" s="94">
        <v>1310178.9099999999</v>
      </c>
      <c r="U552" s="94">
        <v>549701.98072668596</v>
      </c>
      <c r="V552" s="94">
        <v>1375443.6334707499</v>
      </c>
      <c r="W552" s="94">
        <v>484437.25725593499</v>
      </c>
      <c r="X552" s="94">
        <v>0</v>
      </c>
      <c r="Y552" s="94">
        <v>0</v>
      </c>
      <c r="Z552" s="94">
        <v>0</v>
      </c>
      <c r="AA552" s="94">
        <v>0</v>
      </c>
      <c r="AB552" s="94">
        <v>0</v>
      </c>
      <c r="AC552" s="94">
        <v>47263.952126513301</v>
      </c>
      <c r="AD552" s="94">
        <v>2987.0715995221399</v>
      </c>
      <c r="AE552" s="94">
        <v>0</v>
      </c>
      <c r="AF552" s="94">
        <v>0</v>
      </c>
      <c r="AG552" s="94">
        <v>0</v>
      </c>
      <c r="AH552" s="94">
        <v>0</v>
      </c>
      <c r="AI552" s="94">
        <v>0</v>
      </c>
      <c r="AJ552" s="94">
        <v>1910131.91445272</v>
      </c>
      <c r="AK552" s="70">
        <v>24306.322258763899</v>
      </c>
      <c r="AL552">
        <v>190.744012474941</v>
      </c>
      <c r="AM552">
        <v>87986.683412978906</v>
      </c>
      <c r="AN552">
        <v>7634.3685773763</v>
      </c>
      <c r="AO552">
        <v>28572.916534880402</v>
      </c>
      <c r="AP552">
        <v>190.744012474941</v>
      </c>
      <c r="AQ552">
        <v>78964.723731455393</v>
      </c>
      <c r="AR552">
        <v>18488.4283200432</v>
      </c>
      <c r="AS552">
        <v>24306.322258763899</v>
      </c>
      <c r="AT552">
        <v>0</v>
      </c>
    </row>
    <row r="553" spans="1:46" x14ac:dyDescent="0.25">
      <c r="A553" t="s">
        <v>3461</v>
      </c>
      <c r="B553">
        <v>2053</v>
      </c>
      <c r="C553" t="s">
        <v>124</v>
      </c>
      <c r="D553">
        <v>429</v>
      </c>
      <c r="E553" t="s">
        <v>785</v>
      </c>
      <c r="F553" t="s">
        <v>2892</v>
      </c>
      <c r="G553" t="s">
        <v>2893</v>
      </c>
      <c r="H553" t="s">
        <v>2894</v>
      </c>
      <c r="I553" t="s">
        <v>2895</v>
      </c>
      <c r="J553">
        <v>299.56097560972597</v>
      </c>
      <c r="K553">
        <v>2</v>
      </c>
      <c r="L553">
        <v>1</v>
      </c>
      <c r="M553">
        <v>2</v>
      </c>
      <c r="N553" s="94">
        <v>2027136.9133200899</v>
      </c>
      <c r="O553" s="94">
        <v>432799.21815016202</v>
      </c>
      <c r="P553" s="94">
        <v>808885.53843152802</v>
      </c>
      <c r="Q553" s="94">
        <v>241988.550101275</v>
      </c>
      <c r="R553" s="94">
        <v>1716809.75589683</v>
      </c>
      <c r="S553" s="94">
        <v>191551.71330320099</v>
      </c>
      <c r="T553" s="94">
        <v>3132212.79</v>
      </c>
      <c r="U553" s="94">
        <v>2095407.18589988</v>
      </c>
      <c r="V553" s="94">
        <v>4146666.5543377898</v>
      </c>
      <c r="W553" s="94">
        <v>1080953.42156208</v>
      </c>
      <c r="X553" s="94">
        <v>0</v>
      </c>
      <c r="Y553" s="94">
        <v>0</v>
      </c>
      <c r="Z553" s="94">
        <v>0</v>
      </c>
      <c r="AA553" s="94">
        <v>0</v>
      </c>
      <c r="AB553" s="94">
        <v>0</v>
      </c>
      <c r="AC553" s="94">
        <v>180165.30482389801</v>
      </c>
      <c r="AD553" s="94">
        <v>11386.4084793033</v>
      </c>
      <c r="AE553" s="94">
        <v>0</v>
      </c>
      <c r="AF553" s="94">
        <v>0</v>
      </c>
      <c r="AG553" s="94">
        <v>0</v>
      </c>
      <c r="AH553" s="94">
        <v>0</v>
      </c>
      <c r="AI553" s="94">
        <v>0</v>
      </c>
      <c r="AJ553" s="94">
        <v>5419171.6892030798</v>
      </c>
      <c r="AK553" s="70">
        <v>18090.379356566398</v>
      </c>
      <c r="AL553">
        <v>190.744012474941</v>
      </c>
      <c r="AM553">
        <v>87986.683412978906</v>
      </c>
      <c r="AN553">
        <v>7634.3685773763</v>
      </c>
      <c r="AO553">
        <v>28572.916534880402</v>
      </c>
      <c r="AP553">
        <v>190.744012474941</v>
      </c>
      <c r="AQ553">
        <v>87986.683412978906</v>
      </c>
      <c r="AR553">
        <v>18090.379356566398</v>
      </c>
      <c r="AS553">
        <v>28572.916534880402</v>
      </c>
      <c r="AT553">
        <v>0</v>
      </c>
    </row>
    <row r="554" spans="1:46" x14ac:dyDescent="0.25">
      <c r="A554" t="s">
        <v>3462</v>
      </c>
      <c r="B554">
        <v>2053</v>
      </c>
      <c r="C554" t="s">
        <v>124</v>
      </c>
      <c r="D554">
        <v>1773</v>
      </c>
      <c r="E554" t="s">
        <v>786</v>
      </c>
      <c r="F554" t="s">
        <v>2892</v>
      </c>
      <c r="G554" t="s">
        <v>2911</v>
      </c>
      <c r="H554" t="s">
        <v>2894</v>
      </c>
      <c r="I554" t="s">
        <v>2895</v>
      </c>
      <c r="J554">
        <v>460.33202090580801</v>
      </c>
      <c r="K554">
        <v>2</v>
      </c>
      <c r="L554">
        <v>1</v>
      </c>
      <c r="M554">
        <v>2</v>
      </c>
      <c r="N554" s="94">
        <v>2592669.0592537802</v>
      </c>
      <c r="O554" s="94">
        <v>1008787.5123253</v>
      </c>
      <c r="P554" s="94">
        <v>1261856.90088968</v>
      </c>
      <c r="Q554" s="94">
        <v>371861.114677748</v>
      </c>
      <c r="R554" s="94">
        <v>2666851.0501245898</v>
      </c>
      <c r="S554" s="94">
        <v>294355.388292338</v>
      </c>
      <c r="T554" s="94">
        <v>4682036.71</v>
      </c>
      <c r="U554" s="94">
        <v>3219988.92727109</v>
      </c>
      <c r="V554" s="94">
        <v>6212287.9471036904</v>
      </c>
      <c r="W554" s="94">
        <v>1689737.6901674001</v>
      </c>
      <c r="X554" s="94">
        <v>0</v>
      </c>
      <c r="Y554" s="94">
        <v>0</v>
      </c>
      <c r="Z554" s="94">
        <v>0</v>
      </c>
      <c r="AA554" s="94">
        <v>0</v>
      </c>
      <c r="AB554" s="94">
        <v>0</v>
      </c>
      <c r="AC554" s="94">
        <v>276858.02096847998</v>
      </c>
      <c r="AD554" s="94">
        <v>17497.367323858201</v>
      </c>
      <c r="AE554" s="94">
        <v>0</v>
      </c>
      <c r="AF554" s="94">
        <v>0</v>
      </c>
      <c r="AG554" s="94">
        <v>0</v>
      </c>
      <c r="AH554" s="94">
        <v>0</v>
      </c>
      <c r="AI554" s="94">
        <v>0</v>
      </c>
      <c r="AJ554" s="94">
        <v>8196381.02556343</v>
      </c>
      <c r="AK554" s="70">
        <v>17805.367980778701</v>
      </c>
      <c r="AL554">
        <v>190.744012474941</v>
      </c>
      <c r="AM554">
        <v>87986.683412978906</v>
      </c>
      <c r="AN554">
        <v>7634.3685773763</v>
      </c>
      <c r="AO554">
        <v>28572.916534880402</v>
      </c>
      <c r="AP554">
        <v>4583.8562208211697</v>
      </c>
      <c r="AQ554">
        <v>22363.4717498301</v>
      </c>
      <c r="AR554">
        <v>17805.367980778701</v>
      </c>
      <c r="AS554">
        <v>17805.367980778701</v>
      </c>
      <c r="AT554">
        <v>0</v>
      </c>
    </row>
    <row r="555" spans="1:46" x14ac:dyDescent="0.25">
      <c r="A555" t="s">
        <v>3463</v>
      </c>
      <c r="B555">
        <v>2053</v>
      </c>
      <c r="C555" t="s">
        <v>124</v>
      </c>
      <c r="D555">
        <v>2053</v>
      </c>
      <c r="E555" t="s">
        <v>124</v>
      </c>
      <c r="F555" t="s">
        <v>1871</v>
      </c>
      <c r="G555" t="s">
        <v>1871</v>
      </c>
      <c r="H555" t="s">
        <v>2899</v>
      </c>
      <c r="I555" t="s">
        <v>2895</v>
      </c>
      <c r="J555">
        <v>2.6994219653160001</v>
      </c>
      <c r="K555">
        <v>0</v>
      </c>
      <c r="L555">
        <v>0</v>
      </c>
      <c r="M555">
        <v>2</v>
      </c>
      <c r="N555" s="94">
        <v>262.02450445331999</v>
      </c>
      <c r="O555" s="94">
        <v>1151.8394764741699</v>
      </c>
      <c r="P555" s="94">
        <v>4289.7013863009797</v>
      </c>
      <c r="Q555" s="94">
        <v>2180.6218455817602</v>
      </c>
      <c r="R555" s="94">
        <v>10998.072642253001</v>
      </c>
      <c r="S555" s="94">
        <v>1726.12237402456</v>
      </c>
      <c r="T555" s="94">
        <v>0</v>
      </c>
      <c r="U555" s="94">
        <v>18882.259855063301</v>
      </c>
      <c r="V555" s="94">
        <v>13614.0542363598</v>
      </c>
      <c r="W555" s="94">
        <v>5268.2056187034304</v>
      </c>
      <c r="X555" s="94">
        <v>0</v>
      </c>
      <c r="Y555" s="94">
        <v>0</v>
      </c>
      <c r="Z555" s="94">
        <v>0</v>
      </c>
      <c r="AA555" s="94">
        <v>0</v>
      </c>
      <c r="AB555" s="94">
        <v>0</v>
      </c>
      <c r="AC555" s="94">
        <v>1623.5164818767901</v>
      </c>
      <c r="AD555" s="94">
        <v>102.605892147768</v>
      </c>
      <c r="AE555" s="94">
        <v>0</v>
      </c>
      <c r="AF555" s="94">
        <v>0</v>
      </c>
      <c r="AG555" s="94">
        <v>0</v>
      </c>
      <c r="AH555" s="94">
        <v>0</v>
      </c>
      <c r="AI555" s="94">
        <v>0</v>
      </c>
      <c r="AJ555" s="94">
        <v>20608.382229087802</v>
      </c>
      <c r="AK555" s="70">
        <v>7634.3685773763</v>
      </c>
      <c r="AL555">
        <v>190.744012474941</v>
      </c>
      <c r="AM555">
        <v>87986.683412978906</v>
      </c>
      <c r="AN555">
        <v>7634.3685773763</v>
      </c>
      <c r="AO555">
        <v>28572.916534880402</v>
      </c>
      <c r="AP555">
        <v>682.10272323868298</v>
      </c>
      <c r="AQ555">
        <v>37523.222275875101</v>
      </c>
      <c r="AR555">
        <v>7634.3685773763</v>
      </c>
      <c r="AS555">
        <v>7634.3685773763</v>
      </c>
      <c r="AT555">
        <v>0</v>
      </c>
    </row>
    <row r="556" spans="1:46" x14ac:dyDescent="0.25">
      <c r="A556" t="s">
        <v>3464</v>
      </c>
      <c r="B556">
        <v>2053</v>
      </c>
      <c r="C556" t="s">
        <v>124</v>
      </c>
      <c r="D556">
        <v>430</v>
      </c>
      <c r="E556" t="s">
        <v>787</v>
      </c>
      <c r="F556" t="s">
        <v>2892</v>
      </c>
      <c r="G556" t="s">
        <v>2893</v>
      </c>
      <c r="H556" t="s">
        <v>2894</v>
      </c>
      <c r="I556" t="s">
        <v>2895</v>
      </c>
      <c r="J556">
        <v>343.38414634142799</v>
      </c>
      <c r="K556">
        <v>2</v>
      </c>
      <c r="L556">
        <v>1</v>
      </c>
      <c r="M556">
        <v>2</v>
      </c>
      <c r="N556" s="94">
        <v>2583632.0923668901</v>
      </c>
      <c r="O556" s="94">
        <v>549290.51217526395</v>
      </c>
      <c r="P556" s="94">
        <v>910322.44980095699</v>
      </c>
      <c r="Q556" s="94">
        <v>277389.37467336899</v>
      </c>
      <c r="R556" s="94">
        <v>2068645.40137009</v>
      </c>
      <c r="S556" s="94">
        <v>219574.06641161299</v>
      </c>
      <c r="T556" s="94">
        <v>3987332.76</v>
      </c>
      <c r="U556" s="94">
        <v>2401947.0703865699</v>
      </c>
      <c r="V556" s="94">
        <v>5049511.0262331599</v>
      </c>
      <c r="W556" s="94">
        <v>1339768.80415341</v>
      </c>
      <c r="X556" s="94">
        <v>0</v>
      </c>
      <c r="Y556" s="94">
        <v>0</v>
      </c>
      <c r="Z556" s="94">
        <v>0</v>
      </c>
      <c r="AA556" s="94">
        <v>0</v>
      </c>
      <c r="AB556" s="94">
        <v>0</v>
      </c>
      <c r="AC556" s="94">
        <v>206521.92519861899</v>
      </c>
      <c r="AD556" s="94">
        <v>13052.1412129939</v>
      </c>
      <c r="AE556" s="94">
        <v>0</v>
      </c>
      <c r="AF556" s="94">
        <v>0</v>
      </c>
      <c r="AG556" s="94">
        <v>0</v>
      </c>
      <c r="AH556" s="94">
        <v>0</v>
      </c>
      <c r="AI556" s="94">
        <v>0</v>
      </c>
      <c r="AJ556" s="94">
        <v>6608853.8967981897</v>
      </c>
      <c r="AK556" s="70">
        <v>19246.240594424398</v>
      </c>
      <c r="AL556">
        <v>190.744012474941</v>
      </c>
      <c r="AM556">
        <v>87986.683412978906</v>
      </c>
      <c r="AN556">
        <v>7634.3685773763</v>
      </c>
      <c r="AO556">
        <v>28572.916534880402</v>
      </c>
      <c r="AP556">
        <v>190.744012474941</v>
      </c>
      <c r="AQ556">
        <v>87986.683412978906</v>
      </c>
      <c r="AR556">
        <v>18090.379356566398</v>
      </c>
      <c r="AS556">
        <v>28572.916534880402</v>
      </c>
      <c r="AT556">
        <v>0</v>
      </c>
    </row>
    <row r="557" spans="1:46" x14ac:dyDescent="0.25">
      <c r="A557" t="s">
        <v>3465</v>
      </c>
      <c r="B557">
        <v>2053</v>
      </c>
      <c r="C557" t="s">
        <v>124</v>
      </c>
      <c r="D557">
        <v>434</v>
      </c>
      <c r="E557" t="s">
        <v>788</v>
      </c>
      <c r="F557" t="s">
        <v>2892</v>
      </c>
      <c r="G557" t="s">
        <v>2903</v>
      </c>
      <c r="H557" t="s">
        <v>2904</v>
      </c>
      <c r="I557" t="s">
        <v>2895</v>
      </c>
      <c r="J557">
        <v>714.18005002572102</v>
      </c>
      <c r="K557">
        <v>2</v>
      </c>
      <c r="L557">
        <v>1</v>
      </c>
      <c r="M557">
        <v>2</v>
      </c>
      <c r="N557" s="94">
        <v>3847723.6988647799</v>
      </c>
      <c r="O557" s="94">
        <v>2091209.8018479201</v>
      </c>
      <c r="P557" s="94">
        <v>1847643.35033238</v>
      </c>
      <c r="Q557" s="94">
        <v>576922.25920020405</v>
      </c>
      <c r="R557" s="94">
        <v>4383891.2047787802</v>
      </c>
      <c r="S557" s="94">
        <v>456676.34748132701</v>
      </c>
      <c r="T557" s="94">
        <v>7751752.9299999997</v>
      </c>
      <c r="U557" s="94">
        <v>4995637.3850240698</v>
      </c>
      <c r="V557" s="94">
        <v>9879437.2518541794</v>
      </c>
      <c r="W557" s="94">
        <v>2867953.0631698798</v>
      </c>
      <c r="X557" s="94">
        <v>0</v>
      </c>
      <c r="Y557" s="94">
        <v>0</v>
      </c>
      <c r="Z557" s="94">
        <v>0</v>
      </c>
      <c r="AA557" s="94">
        <v>0</v>
      </c>
      <c r="AB557" s="94">
        <v>0</v>
      </c>
      <c r="AC557" s="94">
        <v>429530.13539275201</v>
      </c>
      <c r="AD557" s="94">
        <v>27146.212088575099</v>
      </c>
      <c r="AE557" s="94">
        <v>0</v>
      </c>
      <c r="AF557" s="94">
        <v>0</v>
      </c>
      <c r="AG557" s="94">
        <v>0</v>
      </c>
      <c r="AH557" s="94">
        <v>0</v>
      </c>
      <c r="AI557" s="94">
        <v>0</v>
      </c>
      <c r="AJ557" s="94">
        <v>13204066.662505399</v>
      </c>
      <c r="AK557" s="70">
        <v>18488.4283200432</v>
      </c>
      <c r="AL557">
        <v>190.744012474941</v>
      </c>
      <c r="AM557">
        <v>87986.683412978906</v>
      </c>
      <c r="AN557">
        <v>7634.3685773763</v>
      </c>
      <c r="AO557">
        <v>28572.916534880402</v>
      </c>
      <c r="AP557">
        <v>190.744012474941</v>
      </c>
      <c r="AQ557">
        <v>78964.723731455393</v>
      </c>
      <c r="AR557">
        <v>18488.4283200432</v>
      </c>
      <c r="AS557">
        <v>24306.322258763899</v>
      </c>
      <c r="AT557">
        <v>0</v>
      </c>
    </row>
    <row r="558" spans="1:46" x14ac:dyDescent="0.25">
      <c r="A558" t="s">
        <v>3466</v>
      </c>
      <c r="B558">
        <v>2053</v>
      </c>
      <c r="C558" t="s">
        <v>124</v>
      </c>
      <c r="D558">
        <v>431</v>
      </c>
      <c r="E558" t="s">
        <v>789</v>
      </c>
      <c r="F558" t="s">
        <v>2892</v>
      </c>
      <c r="G558" t="s">
        <v>2893</v>
      </c>
      <c r="H558" t="s">
        <v>2894</v>
      </c>
      <c r="I558" t="s">
        <v>2895</v>
      </c>
      <c r="J558">
        <v>262.347560975573</v>
      </c>
      <c r="K558">
        <v>3</v>
      </c>
      <c r="L558">
        <v>1</v>
      </c>
      <c r="M558">
        <v>2</v>
      </c>
      <c r="N558" s="94">
        <v>2269695.0527645499</v>
      </c>
      <c r="O558" s="94">
        <v>449730.83756087202</v>
      </c>
      <c r="P558" s="94">
        <v>662533.892761881</v>
      </c>
      <c r="Q558" s="94">
        <v>211927.15697986801</v>
      </c>
      <c r="R558" s="94">
        <v>1868427.56338623</v>
      </c>
      <c r="S558" s="94">
        <v>167755.91240982499</v>
      </c>
      <c r="T558" s="94">
        <v>3627212.44</v>
      </c>
      <c r="U558" s="94">
        <v>1835102.0634534</v>
      </c>
      <c r="V558" s="94">
        <v>4492763.19090968</v>
      </c>
      <c r="W558" s="94">
        <v>969551.312543715</v>
      </c>
      <c r="X558" s="94">
        <v>0</v>
      </c>
      <c r="Y558" s="94">
        <v>0</v>
      </c>
      <c r="Z558" s="94">
        <v>0</v>
      </c>
      <c r="AA558" s="94">
        <v>0</v>
      </c>
      <c r="AB558" s="94">
        <v>0</v>
      </c>
      <c r="AC558" s="94">
        <v>157783.997721216</v>
      </c>
      <c r="AD558" s="94">
        <v>9971.9146886094295</v>
      </c>
      <c r="AE558" s="94">
        <v>0</v>
      </c>
      <c r="AF558" s="94">
        <v>0</v>
      </c>
      <c r="AG558" s="94">
        <v>0</v>
      </c>
      <c r="AH558" s="94">
        <v>0</v>
      </c>
      <c r="AI558" s="94">
        <v>0</v>
      </c>
      <c r="AJ558" s="94">
        <v>5630070.4158632196</v>
      </c>
      <c r="AK558" s="70">
        <v>21460.349754833202</v>
      </c>
      <c r="AL558">
        <v>190.744012474941</v>
      </c>
      <c r="AM558">
        <v>87986.683412978906</v>
      </c>
      <c r="AN558">
        <v>7634.3685773763</v>
      </c>
      <c r="AO558">
        <v>28572.916534880402</v>
      </c>
      <c r="AP558">
        <v>190.744012474941</v>
      </c>
      <c r="AQ558">
        <v>87986.683412978906</v>
      </c>
      <c r="AR558">
        <v>18090.379356566398</v>
      </c>
      <c r="AS558">
        <v>28572.916534880402</v>
      </c>
      <c r="AT558">
        <v>0</v>
      </c>
    </row>
    <row r="559" spans="1:46" x14ac:dyDescent="0.25">
      <c r="A559" t="s">
        <v>3467</v>
      </c>
      <c r="B559">
        <v>2053</v>
      </c>
      <c r="C559" t="s">
        <v>124</v>
      </c>
      <c r="D559">
        <v>432</v>
      </c>
      <c r="E559" t="s">
        <v>790</v>
      </c>
      <c r="F559" t="s">
        <v>2892</v>
      </c>
      <c r="G559" t="s">
        <v>2893</v>
      </c>
      <c r="H559" t="s">
        <v>2894</v>
      </c>
      <c r="I559" t="s">
        <v>2895</v>
      </c>
      <c r="J559">
        <v>585.17073170725098</v>
      </c>
      <c r="K559">
        <v>4</v>
      </c>
      <c r="L559">
        <v>2</v>
      </c>
      <c r="M559">
        <v>2</v>
      </c>
      <c r="N559" s="94">
        <v>4235753.3351014098</v>
      </c>
      <c r="O559" s="94">
        <v>1406032.7009671601</v>
      </c>
      <c r="P559" s="94">
        <v>1507192.34582878</v>
      </c>
      <c r="Q559" s="94">
        <v>472707.15632875101</v>
      </c>
      <c r="R559" s="94">
        <v>5189317.3001527702</v>
      </c>
      <c r="S559" s="94">
        <v>374182.43816726399</v>
      </c>
      <c r="T559" s="94">
        <v>8717776.2300000004</v>
      </c>
      <c r="U559" s="94">
        <v>4093226.6083788699</v>
      </c>
      <c r="V559" s="94">
        <v>9038614.9661172405</v>
      </c>
      <c r="W559" s="94">
        <v>3772387.8722616299</v>
      </c>
      <c r="X559" s="94">
        <v>0</v>
      </c>
      <c r="Y559" s="94">
        <v>0</v>
      </c>
      <c r="Z559" s="94">
        <v>0</v>
      </c>
      <c r="AA559" s="94">
        <v>0</v>
      </c>
      <c r="AB559" s="94">
        <v>0</v>
      </c>
      <c r="AC559" s="94">
        <v>351939.911523766</v>
      </c>
      <c r="AD559" s="94">
        <v>22242.526643497898</v>
      </c>
      <c r="AE559" s="94">
        <v>0</v>
      </c>
      <c r="AF559" s="94">
        <v>0</v>
      </c>
      <c r="AG559" s="94">
        <v>0</v>
      </c>
      <c r="AH559" s="94">
        <v>0</v>
      </c>
      <c r="AI559" s="94">
        <v>0</v>
      </c>
      <c r="AJ559" s="94">
        <v>13185185.2765461</v>
      </c>
      <c r="AK559" s="70">
        <v>22532.202248184902</v>
      </c>
      <c r="AL559">
        <v>190.744012474941</v>
      </c>
      <c r="AM559">
        <v>87986.683412978906</v>
      </c>
      <c r="AN559">
        <v>7634.3685773763</v>
      </c>
      <c r="AO559">
        <v>28572.916534880402</v>
      </c>
      <c r="AP559">
        <v>190.744012474941</v>
      </c>
      <c r="AQ559">
        <v>87986.683412978906</v>
      </c>
      <c r="AR559">
        <v>18090.379356566398</v>
      </c>
      <c r="AS559">
        <v>28572.916534880402</v>
      </c>
      <c r="AT559">
        <v>0</v>
      </c>
    </row>
    <row r="560" spans="1:46" x14ac:dyDescent="0.25">
      <c r="A560" t="s">
        <v>3468</v>
      </c>
      <c r="B560">
        <v>2140</v>
      </c>
      <c r="C560" t="s">
        <v>125</v>
      </c>
      <c r="D560">
        <v>721</v>
      </c>
      <c r="E560" t="s">
        <v>791</v>
      </c>
      <c r="F560" t="s">
        <v>2892</v>
      </c>
      <c r="G560" t="s">
        <v>2893</v>
      </c>
      <c r="H560" t="s">
        <v>2894</v>
      </c>
      <c r="I560" t="s">
        <v>2895</v>
      </c>
      <c r="J560">
        <v>330.98765432093802</v>
      </c>
      <c r="K560">
        <v>2</v>
      </c>
      <c r="L560">
        <v>1</v>
      </c>
      <c r="M560">
        <v>2</v>
      </c>
      <c r="N560" s="94">
        <v>2185582.3398162602</v>
      </c>
      <c r="O560" s="94">
        <v>377462.01972298999</v>
      </c>
      <c r="P560" s="94">
        <v>771564.48127712298</v>
      </c>
      <c r="Q560" s="94">
        <v>213746.37253527701</v>
      </c>
      <c r="R560" s="94">
        <v>873441.67463774595</v>
      </c>
      <c r="S560" s="94">
        <v>210508.963033345</v>
      </c>
      <c r="T560" s="94">
        <v>2765712</v>
      </c>
      <c r="U560" s="94">
        <v>1656084.8879894</v>
      </c>
      <c r="V560" s="94">
        <v>3636873.4396234099</v>
      </c>
      <c r="W560" s="94">
        <v>784923.448365986</v>
      </c>
      <c r="X560" s="94">
        <v>0</v>
      </c>
      <c r="Y560" s="94">
        <v>0</v>
      </c>
      <c r="Z560" s="94">
        <v>0</v>
      </c>
      <c r="AA560" s="94">
        <v>0</v>
      </c>
      <c r="AB560" s="94">
        <v>0</v>
      </c>
      <c r="AC560" s="94">
        <v>74653.657442606898</v>
      </c>
      <c r="AD560" s="94">
        <v>135855.30559073799</v>
      </c>
      <c r="AE560" s="94">
        <v>0</v>
      </c>
      <c r="AF560" s="94">
        <v>0</v>
      </c>
      <c r="AG560" s="94">
        <v>0</v>
      </c>
      <c r="AH560" s="94">
        <v>0</v>
      </c>
      <c r="AI560" s="94">
        <v>0</v>
      </c>
      <c r="AJ560" s="94">
        <v>4632305.8510227501</v>
      </c>
      <c r="AK560" s="70">
        <v>13995.4037274487</v>
      </c>
      <c r="AL560">
        <v>190.744012474941</v>
      </c>
      <c r="AM560">
        <v>87986.683412978906</v>
      </c>
      <c r="AN560">
        <v>5639.46668902891</v>
      </c>
      <c r="AO560">
        <v>17272.678547309399</v>
      </c>
      <c r="AP560">
        <v>190.744012474941</v>
      </c>
      <c r="AQ560">
        <v>87986.683412978906</v>
      </c>
      <c r="AR560">
        <v>13995.4037274487</v>
      </c>
      <c r="AS560">
        <v>13995.4037274487</v>
      </c>
      <c r="AT560">
        <v>0</v>
      </c>
    </row>
    <row r="561" spans="1:46" x14ac:dyDescent="0.25">
      <c r="A561" t="s">
        <v>3469</v>
      </c>
      <c r="B561">
        <v>2140</v>
      </c>
      <c r="C561" t="s">
        <v>125</v>
      </c>
      <c r="D561">
        <v>723</v>
      </c>
      <c r="E561" t="s">
        <v>792</v>
      </c>
      <c r="F561" t="s">
        <v>2892</v>
      </c>
      <c r="G561" t="s">
        <v>2903</v>
      </c>
      <c r="H561" t="s">
        <v>2904</v>
      </c>
      <c r="I561" t="s">
        <v>2895</v>
      </c>
      <c r="J561">
        <v>253.36533589406</v>
      </c>
      <c r="K561">
        <v>1</v>
      </c>
      <c r="L561">
        <v>1</v>
      </c>
      <c r="M561">
        <v>2</v>
      </c>
      <c r="N561" s="94">
        <v>1987209.65044894</v>
      </c>
      <c r="O561" s="94">
        <v>706745.42908175394</v>
      </c>
      <c r="P561" s="94">
        <v>650278.66359800298</v>
      </c>
      <c r="Q561" s="94">
        <v>163619.158498962</v>
      </c>
      <c r="R561" s="94">
        <v>707304.12289231794</v>
      </c>
      <c r="S561" s="94">
        <v>161140.97740919801</v>
      </c>
      <c r="T561" s="94">
        <v>2947452.63</v>
      </c>
      <c r="U561" s="94">
        <v>1267704.3945199701</v>
      </c>
      <c r="V561" s="94">
        <v>3576776.0758424802</v>
      </c>
      <c r="W561" s="94">
        <v>638380.94867748697</v>
      </c>
      <c r="X561" s="94">
        <v>0</v>
      </c>
      <c r="Y561" s="94">
        <v>0</v>
      </c>
      <c r="Z561" s="94">
        <v>0</v>
      </c>
      <c r="AA561" s="94">
        <v>0</v>
      </c>
      <c r="AB561" s="94">
        <v>0</v>
      </c>
      <c r="AC561" s="94">
        <v>57146.0861054528</v>
      </c>
      <c r="AD561" s="94">
        <v>103994.891303745</v>
      </c>
      <c r="AE561" s="94">
        <v>0</v>
      </c>
      <c r="AF561" s="94">
        <v>0</v>
      </c>
      <c r="AG561" s="94">
        <v>0</v>
      </c>
      <c r="AH561" s="94">
        <v>0</v>
      </c>
      <c r="AI561" s="94">
        <v>0</v>
      </c>
      <c r="AJ561" s="94">
        <v>4376298.0019291705</v>
      </c>
      <c r="AK561" s="70">
        <v>17272.678547309399</v>
      </c>
      <c r="AL561">
        <v>190.744012474941</v>
      </c>
      <c r="AM561">
        <v>87986.683412978906</v>
      </c>
      <c r="AN561">
        <v>5639.46668902891</v>
      </c>
      <c r="AO561">
        <v>17272.678547309399</v>
      </c>
      <c r="AP561">
        <v>190.744012474941</v>
      </c>
      <c r="AQ561">
        <v>78964.723731455393</v>
      </c>
      <c r="AR561">
        <v>17272.678547309399</v>
      </c>
      <c r="AS561">
        <v>17272.678547309399</v>
      </c>
      <c r="AT561">
        <v>0</v>
      </c>
    </row>
    <row r="562" spans="1:46" x14ac:dyDescent="0.25">
      <c r="A562" t="s">
        <v>3470</v>
      </c>
      <c r="B562">
        <v>2140</v>
      </c>
      <c r="C562" t="s">
        <v>125</v>
      </c>
      <c r="D562">
        <v>722</v>
      </c>
      <c r="E562" t="s">
        <v>793</v>
      </c>
      <c r="F562" t="s">
        <v>2892</v>
      </c>
      <c r="G562" t="s">
        <v>2911</v>
      </c>
      <c r="H562" t="s">
        <v>2894</v>
      </c>
      <c r="I562" t="s">
        <v>2895</v>
      </c>
      <c r="J562">
        <v>198.66666666664301</v>
      </c>
      <c r="K562">
        <v>1</v>
      </c>
      <c r="L562">
        <v>1</v>
      </c>
      <c r="M562">
        <v>2</v>
      </c>
      <c r="N562" s="94">
        <v>1195654.0014943499</v>
      </c>
      <c r="O562" s="94">
        <v>464346.19091989601</v>
      </c>
      <c r="P562" s="94">
        <v>495853.48379155999</v>
      </c>
      <c r="Q562" s="94">
        <v>128295.65933747801</v>
      </c>
      <c r="R562" s="94">
        <v>530638.90423016902</v>
      </c>
      <c r="S562" s="94">
        <v>126352.489113491</v>
      </c>
      <c r="T562" s="94">
        <v>1820766.68</v>
      </c>
      <c r="U562" s="94">
        <v>994021.55977345095</v>
      </c>
      <c r="V562" s="94">
        <v>2395529.0014278502</v>
      </c>
      <c r="W562" s="94">
        <v>419259.23834560398</v>
      </c>
      <c r="X562" s="94">
        <v>0</v>
      </c>
      <c r="Y562" s="94">
        <v>0</v>
      </c>
      <c r="Z562" s="94">
        <v>0</v>
      </c>
      <c r="AA562" s="94">
        <v>0</v>
      </c>
      <c r="AB562" s="94">
        <v>0</v>
      </c>
      <c r="AC562" s="94">
        <v>44808.901736906599</v>
      </c>
      <c r="AD562" s="94">
        <v>81543.587376583993</v>
      </c>
      <c r="AE562" s="94">
        <v>0</v>
      </c>
      <c r="AF562" s="94">
        <v>0</v>
      </c>
      <c r="AG562" s="94">
        <v>0</v>
      </c>
      <c r="AH562" s="94">
        <v>0</v>
      </c>
      <c r="AI562" s="94">
        <v>0</v>
      </c>
      <c r="AJ562" s="94">
        <v>2941140.7288869401</v>
      </c>
      <c r="AK562" s="70">
        <v>14804.399642050101</v>
      </c>
      <c r="AL562">
        <v>190.744012474941</v>
      </c>
      <c r="AM562">
        <v>87986.683412978906</v>
      </c>
      <c r="AN562">
        <v>5639.46668902891</v>
      </c>
      <c r="AO562">
        <v>17272.678547309399</v>
      </c>
      <c r="AP562">
        <v>4583.8562208211697</v>
      </c>
      <c r="AQ562">
        <v>22363.4717498301</v>
      </c>
      <c r="AR562">
        <v>14804.399642050101</v>
      </c>
      <c r="AS562">
        <v>14804.399642050101</v>
      </c>
      <c r="AT562">
        <v>0</v>
      </c>
    </row>
    <row r="563" spans="1:46" x14ac:dyDescent="0.25">
      <c r="A563" t="s">
        <v>3471</v>
      </c>
      <c r="B563">
        <v>2140</v>
      </c>
      <c r="C563" t="s">
        <v>125</v>
      </c>
      <c r="D563">
        <v>2140</v>
      </c>
      <c r="E563" t="s">
        <v>125</v>
      </c>
      <c r="F563" t="s">
        <v>1871</v>
      </c>
      <c r="G563" t="s">
        <v>1871</v>
      </c>
      <c r="H563" t="s">
        <v>2899</v>
      </c>
      <c r="I563" t="s">
        <v>2895</v>
      </c>
      <c r="J563">
        <v>0.48554913294699997</v>
      </c>
      <c r="K563">
        <v>0</v>
      </c>
      <c r="L563">
        <v>0</v>
      </c>
      <c r="M563">
        <v>2</v>
      </c>
      <c r="N563" s="94">
        <v>506.33824045153699</v>
      </c>
      <c r="O563" s="94">
        <v>156.040275359655</v>
      </c>
      <c r="P563" s="94">
        <v>789.82133331379703</v>
      </c>
      <c r="Q563" s="94">
        <v>313.55962828280298</v>
      </c>
      <c r="R563" s="94">
        <v>663.66823976677904</v>
      </c>
      <c r="S563" s="94">
        <v>308.81044396690299</v>
      </c>
      <c r="T563" s="94">
        <v>0</v>
      </c>
      <c r="U563" s="94">
        <v>2429.4277171745698</v>
      </c>
      <c r="V563" s="94">
        <v>1895.6131062521599</v>
      </c>
      <c r="W563" s="94">
        <v>533.81461092241102</v>
      </c>
      <c r="X563" s="94">
        <v>0</v>
      </c>
      <c r="Y563" s="94">
        <v>0</v>
      </c>
      <c r="Z563" s="94">
        <v>0</v>
      </c>
      <c r="AA563" s="94">
        <v>0</v>
      </c>
      <c r="AB563" s="94">
        <v>0</v>
      </c>
      <c r="AC563" s="94">
        <v>109.514715033548</v>
      </c>
      <c r="AD563" s="94">
        <v>199.29572893335401</v>
      </c>
      <c r="AE563" s="94">
        <v>0</v>
      </c>
      <c r="AF563" s="94">
        <v>0</v>
      </c>
      <c r="AG563" s="94">
        <v>0</v>
      </c>
      <c r="AH563" s="94">
        <v>0</v>
      </c>
      <c r="AI563" s="94">
        <v>0</v>
      </c>
      <c r="AJ563" s="94">
        <v>2738.2381611414698</v>
      </c>
      <c r="AK563" s="70">
        <v>5639.46668902891</v>
      </c>
      <c r="AL563">
        <v>190.744012474941</v>
      </c>
      <c r="AM563">
        <v>87986.683412978906</v>
      </c>
      <c r="AN563">
        <v>5639.46668902891</v>
      </c>
      <c r="AO563">
        <v>17272.678547309399</v>
      </c>
      <c r="AP563">
        <v>682.10272323868298</v>
      </c>
      <c r="AQ563">
        <v>37523.222275875101</v>
      </c>
      <c r="AR563">
        <v>5639.46668902891</v>
      </c>
      <c r="AS563">
        <v>5639.46668902891</v>
      </c>
      <c r="AT563">
        <v>0</v>
      </c>
    </row>
    <row r="564" spans="1:46" x14ac:dyDescent="0.25">
      <c r="A564" t="s">
        <v>3473</v>
      </c>
      <c r="B564">
        <v>2008</v>
      </c>
      <c r="C564" t="s">
        <v>127</v>
      </c>
      <c r="D564">
        <v>331</v>
      </c>
      <c r="E564" t="s">
        <v>795</v>
      </c>
      <c r="F564" t="s">
        <v>2892</v>
      </c>
      <c r="G564" t="s">
        <v>2903</v>
      </c>
      <c r="H564" t="s">
        <v>2904</v>
      </c>
      <c r="I564" t="s">
        <v>2895</v>
      </c>
      <c r="J564">
        <v>234.54844984102101</v>
      </c>
      <c r="K564">
        <v>1</v>
      </c>
      <c r="L564">
        <v>1</v>
      </c>
      <c r="M564">
        <v>2</v>
      </c>
      <c r="N564" s="94">
        <v>2262592.75965406</v>
      </c>
      <c r="O564" s="94">
        <v>671225.88827473298</v>
      </c>
      <c r="P564" s="94">
        <v>1057495.70545512</v>
      </c>
      <c r="Q564" s="94">
        <v>147987.68220148099</v>
      </c>
      <c r="R564" s="94">
        <v>706950.04438394401</v>
      </c>
      <c r="S564" s="94">
        <v>622418.68345577596</v>
      </c>
      <c r="T564" s="94">
        <v>3110480.45</v>
      </c>
      <c r="U564" s="94">
        <v>1735771.62996933</v>
      </c>
      <c r="V564" s="94">
        <v>4143729.9999349699</v>
      </c>
      <c r="W564" s="94">
        <v>702522.08003435901</v>
      </c>
      <c r="X564" s="94">
        <v>0</v>
      </c>
      <c r="Y564" s="94">
        <v>0</v>
      </c>
      <c r="Z564" s="94">
        <v>0</v>
      </c>
      <c r="AA564" s="94">
        <v>0</v>
      </c>
      <c r="AB564" s="94">
        <v>0</v>
      </c>
      <c r="AC564" s="94">
        <v>511400.32938884897</v>
      </c>
      <c r="AD564" s="94">
        <v>111018.354066927</v>
      </c>
      <c r="AE564" s="94">
        <v>0</v>
      </c>
      <c r="AF564" s="94">
        <v>0</v>
      </c>
      <c r="AG564" s="94">
        <v>0</v>
      </c>
      <c r="AH564" s="94">
        <v>0</v>
      </c>
      <c r="AI564" s="94">
        <v>0</v>
      </c>
      <c r="AJ564" s="94">
        <v>5468670.7634250997</v>
      </c>
      <c r="AK564" s="70">
        <v>23315.740381707099</v>
      </c>
      <c r="AL564">
        <v>190.744012474941</v>
      </c>
      <c r="AM564">
        <v>87986.683412978906</v>
      </c>
      <c r="AN564">
        <v>19562.535249676701</v>
      </c>
      <c r="AO564">
        <v>26030.0108870982</v>
      </c>
      <c r="AP564">
        <v>190.744012474941</v>
      </c>
      <c r="AQ564">
        <v>78964.723731455393</v>
      </c>
      <c r="AR564">
        <v>23315.740381707099</v>
      </c>
      <c r="AS564">
        <v>23315.740381707099</v>
      </c>
      <c r="AT564">
        <v>0</v>
      </c>
    </row>
    <row r="565" spans="1:46" x14ac:dyDescent="0.25">
      <c r="A565" t="s">
        <v>3474</v>
      </c>
      <c r="B565">
        <v>2008</v>
      </c>
      <c r="C565" t="s">
        <v>127</v>
      </c>
      <c r="D565">
        <v>327</v>
      </c>
      <c r="E565" t="s">
        <v>796</v>
      </c>
      <c r="F565" t="s">
        <v>2892</v>
      </c>
      <c r="G565" t="s">
        <v>2893</v>
      </c>
      <c r="H565" t="s">
        <v>2894</v>
      </c>
      <c r="I565" t="s">
        <v>2895</v>
      </c>
      <c r="J565">
        <v>270.416083916064</v>
      </c>
      <c r="K565">
        <v>1</v>
      </c>
      <c r="L565">
        <v>1</v>
      </c>
      <c r="M565">
        <v>2</v>
      </c>
      <c r="N565" s="94">
        <v>2364740.05953797</v>
      </c>
      <c r="O565" s="94">
        <v>338160.71738514001</v>
      </c>
      <c r="P565" s="94">
        <v>1044345.79229897</v>
      </c>
      <c r="Q565" s="94">
        <v>170618.264652204</v>
      </c>
      <c r="R565" s="94">
        <v>654559.10391150403</v>
      </c>
      <c r="S565" s="94">
        <v>717600.23590173398</v>
      </c>
      <c r="T565" s="94">
        <v>2571214.52</v>
      </c>
      <c r="U565" s="94">
        <v>2001209.4177857901</v>
      </c>
      <c r="V565" s="94">
        <v>3726303.94120102</v>
      </c>
      <c r="W565" s="94">
        <v>846119.99658477097</v>
      </c>
      <c r="X565" s="94">
        <v>0</v>
      </c>
      <c r="Y565" s="94">
        <v>0</v>
      </c>
      <c r="Z565" s="94">
        <v>0</v>
      </c>
      <c r="AA565" s="94">
        <v>0</v>
      </c>
      <c r="AB565" s="94">
        <v>0</v>
      </c>
      <c r="AC565" s="94">
        <v>589604.72550746903</v>
      </c>
      <c r="AD565" s="94">
        <v>127995.51039426601</v>
      </c>
      <c r="AE565" s="94">
        <v>0</v>
      </c>
      <c r="AF565" s="94">
        <v>0</v>
      </c>
      <c r="AG565" s="94">
        <v>0</v>
      </c>
      <c r="AH565" s="94">
        <v>0</v>
      </c>
      <c r="AI565" s="94">
        <v>0</v>
      </c>
      <c r="AJ565" s="94">
        <v>5290024.1736875204</v>
      </c>
      <c r="AK565" s="70">
        <v>19562.535249676701</v>
      </c>
      <c r="AL565">
        <v>190.744012474941</v>
      </c>
      <c r="AM565">
        <v>87986.683412978906</v>
      </c>
      <c r="AN565">
        <v>19562.535249676701</v>
      </c>
      <c r="AO565">
        <v>26030.0108870982</v>
      </c>
      <c r="AP565">
        <v>190.744012474941</v>
      </c>
      <c r="AQ565">
        <v>87986.683412978906</v>
      </c>
      <c r="AR565">
        <v>19562.535249676701</v>
      </c>
      <c r="AS565">
        <v>26030.0108870982</v>
      </c>
      <c r="AT565">
        <v>0</v>
      </c>
    </row>
    <row r="566" spans="1:46" x14ac:dyDescent="0.25">
      <c r="A566" t="s">
        <v>3475</v>
      </c>
      <c r="B566">
        <v>2008</v>
      </c>
      <c r="C566" t="s">
        <v>127</v>
      </c>
      <c r="D566">
        <v>330</v>
      </c>
      <c r="E566" t="s">
        <v>797</v>
      </c>
      <c r="F566" t="s">
        <v>2892</v>
      </c>
      <c r="G566" t="s">
        <v>2893</v>
      </c>
      <c r="H566" t="s">
        <v>2894</v>
      </c>
      <c r="I566" t="s">
        <v>2895</v>
      </c>
      <c r="J566">
        <v>22.489510489507001</v>
      </c>
      <c r="K566">
        <v>1</v>
      </c>
      <c r="L566">
        <v>1</v>
      </c>
      <c r="M566">
        <v>2</v>
      </c>
      <c r="N566" s="94">
        <v>243581.65080797501</v>
      </c>
      <c r="O566" s="94">
        <v>49103.154340128101</v>
      </c>
      <c r="P566" s="94">
        <v>164410.26224591301</v>
      </c>
      <c r="Q566" s="94">
        <v>14189.6931463154</v>
      </c>
      <c r="R566" s="94">
        <v>54437.271704553401</v>
      </c>
      <c r="S566" s="94">
        <v>59680.170642490702</v>
      </c>
      <c r="T566" s="94">
        <v>359288.81</v>
      </c>
      <c r="U566" s="94">
        <v>166433.22224488499</v>
      </c>
      <c r="V566" s="94">
        <v>501344.458864015</v>
      </c>
      <c r="W566" s="94">
        <v>24377.573380870399</v>
      </c>
      <c r="X566" s="94">
        <v>0</v>
      </c>
      <c r="Y566" s="94">
        <v>0</v>
      </c>
      <c r="Z566" s="94">
        <v>0</v>
      </c>
      <c r="AA566" s="94">
        <v>0</v>
      </c>
      <c r="AB566" s="94">
        <v>0</v>
      </c>
      <c r="AC566" s="94">
        <v>49035.255103682997</v>
      </c>
      <c r="AD566" s="94">
        <v>10644.9155388077</v>
      </c>
      <c r="AE566" s="94">
        <v>0</v>
      </c>
      <c r="AF566" s="94">
        <v>0</v>
      </c>
      <c r="AG566" s="94">
        <v>0</v>
      </c>
      <c r="AH566" s="94">
        <v>0</v>
      </c>
      <c r="AI566" s="94">
        <v>0</v>
      </c>
      <c r="AJ566" s="94">
        <v>585402.20288737596</v>
      </c>
      <c r="AK566" s="70">
        <v>26030.0108870982</v>
      </c>
      <c r="AL566">
        <v>190.744012474941</v>
      </c>
      <c r="AM566">
        <v>87986.683412978906</v>
      </c>
      <c r="AN566">
        <v>19562.535249676701</v>
      </c>
      <c r="AO566">
        <v>26030.0108870982</v>
      </c>
      <c r="AP566">
        <v>190.744012474941</v>
      </c>
      <c r="AQ566">
        <v>87986.683412978906</v>
      </c>
      <c r="AR566">
        <v>19562.535249676701</v>
      </c>
      <c r="AS566">
        <v>26030.0108870982</v>
      </c>
      <c r="AT566">
        <v>0</v>
      </c>
    </row>
    <row r="567" spans="1:46" x14ac:dyDescent="0.25">
      <c r="A567" t="s">
        <v>3476</v>
      </c>
      <c r="B567">
        <v>2107</v>
      </c>
      <c r="C567" t="s">
        <v>128</v>
      </c>
      <c r="D567">
        <v>691</v>
      </c>
      <c r="E567" t="s">
        <v>798</v>
      </c>
      <c r="F567" t="s">
        <v>2892</v>
      </c>
      <c r="G567" t="s">
        <v>2893</v>
      </c>
      <c r="H567" t="s">
        <v>2904</v>
      </c>
      <c r="I567" t="s">
        <v>2895</v>
      </c>
      <c r="J567">
        <v>17.386861313865001</v>
      </c>
      <c r="K567">
        <v>1</v>
      </c>
      <c r="L567">
        <v>1</v>
      </c>
      <c r="M567">
        <v>3</v>
      </c>
      <c r="N567" s="94">
        <v>229998.409624691</v>
      </c>
      <c r="O567" s="94">
        <v>60517.100454533604</v>
      </c>
      <c r="P567" s="94">
        <v>177437.57708721701</v>
      </c>
      <c r="Q567" s="94">
        <v>90120.815379998006</v>
      </c>
      <c r="R567" s="94">
        <v>0</v>
      </c>
      <c r="S567" s="94">
        <v>33061.2662169912</v>
      </c>
      <c r="T567" s="94">
        <v>197338.82</v>
      </c>
      <c r="U567" s="94">
        <v>360735.08254644001</v>
      </c>
      <c r="V567" s="94">
        <v>487619.508772475</v>
      </c>
      <c r="W567" s="94">
        <v>70454.393773964795</v>
      </c>
      <c r="X567" s="94">
        <v>0</v>
      </c>
      <c r="Y567" s="94">
        <v>0</v>
      </c>
      <c r="Z567" s="94">
        <v>0</v>
      </c>
      <c r="AA567" s="94">
        <v>0</v>
      </c>
      <c r="AB567" s="94">
        <v>0</v>
      </c>
      <c r="AC567" s="94">
        <v>33061.2662169912</v>
      </c>
      <c r="AD567" s="94">
        <v>0</v>
      </c>
      <c r="AE567" s="94">
        <v>0</v>
      </c>
      <c r="AF567" s="94">
        <v>0</v>
      </c>
      <c r="AG567" s="94">
        <v>0</v>
      </c>
      <c r="AH567" s="94">
        <v>0</v>
      </c>
      <c r="AI567" s="94">
        <v>0</v>
      </c>
      <c r="AJ567" s="94">
        <v>591135.16876343102</v>
      </c>
      <c r="AK567" s="70">
        <v>33998.958069104498</v>
      </c>
      <c r="AL567">
        <v>190.744012474941</v>
      </c>
      <c r="AM567">
        <v>87986.683412978906</v>
      </c>
      <c r="AN567">
        <v>33998.958069104498</v>
      </c>
      <c r="AO567">
        <v>46540.862289743498</v>
      </c>
      <c r="AP567">
        <v>190.744012474941</v>
      </c>
      <c r="AQ567">
        <v>87986.683412978906</v>
      </c>
      <c r="AR567">
        <v>33998.958069104498</v>
      </c>
      <c r="AS567">
        <v>34196.979532666097</v>
      </c>
      <c r="AT567">
        <v>0</v>
      </c>
    </row>
    <row r="568" spans="1:46" x14ac:dyDescent="0.25">
      <c r="A568" t="s">
        <v>3477</v>
      </c>
      <c r="B568">
        <v>2107</v>
      </c>
      <c r="C568" t="s">
        <v>128</v>
      </c>
      <c r="D568">
        <v>712</v>
      </c>
      <c r="E568" t="s">
        <v>799</v>
      </c>
      <c r="F568" t="s">
        <v>2892</v>
      </c>
      <c r="G568" t="s">
        <v>2903</v>
      </c>
      <c r="H568" t="s">
        <v>2904</v>
      </c>
      <c r="I568" t="s">
        <v>2895</v>
      </c>
      <c r="J568">
        <v>23.944055944054</v>
      </c>
      <c r="K568">
        <v>1</v>
      </c>
      <c r="L568">
        <v>1</v>
      </c>
      <c r="M568">
        <v>3</v>
      </c>
      <c r="N568" s="94">
        <v>588522.48525124101</v>
      </c>
      <c r="O568" s="94">
        <v>111860.659531157</v>
      </c>
      <c r="P568" s="94">
        <v>244355.50474919501</v>
      </c>
      <c r="Q568" s="94">
        <v>124108.53265745399</v>
      </c>
      <c r="R568" s="94">
        <v>0</v>
      </c>
      <c r="S568" s="94">
        <v>45529.828161085497</v>
      </c>
      <c r="T568" s="94">
        <v>572066.26</v>
      </c>
      <c r="U568" s="94">
        <v>496780.92218904599</v>
      </c>
      <c r="V568" s="94">
        <v>987808.16210002103</v>
      </c>
      <c r="W568" s="94">
        <v>81039.020089024401</v>
      </c>
      <c r="X568" s="94">
        <v>0</v>
      </c>
      <c r="Y568" s="94">
        <v>0</v>
      </c>
      <c r="Z568" s="94">
        <v>0</v>
      </c>
      <c r="AA568" s="94">
        <v>0</v>
      </c>
      <c r="AB568" s="94">
        <v>0</v>
      </c>
      <c r="AC568" s="94">
        <v>45529.828161085497</v>
      </c>
      <c r="AD568" s="94">
        <v>0</v>
      </c>
      <c r="AE568" s="94">
        <v>0</v>
      </c>
      <c r="AF568" s="94">
        <v>0</v>
      </c>
      <c r="AG568" s="94">
        <v>0</v>
      </c>
      <c r="AH568" s="94">
        <v>0</v>
      </c>
      <c r="AI568" s="94">
        <v>0</v>
      </c>
      <c r="AJ568" s="94">
        <v>1114377.01035013</v>
      </c>
      <c r="AK568" s="70">
        <v>46540.862289743498</v>
      </c>
      <c r="AL568">
        <v>190.744012474941</v>
      </c>
      <c r="AM568">
        <v>87986.683412978906</v>
      </c>
      <c r="AN568">
        <v>33998.958069104498</v>
      </c>
      <c r="AO568">
        <v>46540.862289743498</v>
      </c>
      <c r="AP568">
        <v>190.744012474941</v>
      </c>
      <c r="AQ568">
        <v>78964.723731455393</v>
      </c>
      <c r="AR568">
        <v>46540.862289743498</v>
      </c>
      <c r="AS568">
        <v>46540.862289743498</v>
      </c>
      <c r="AT568">
        <v>0</v>
      </c>
    </row>
    <row r="569" spans="1:46" x14ac:dyDescent="0.25">
      <c r="A569" t="s">
        <v>3478</v>
      </c>
      <c r="B569">
        <v>2107</v>
      </c>
      <c r="C569" t="s">
        <v>128</v>
      </c>
      <c r="D569">
        <v>3132</v>
      </c>
      <c r="E569" t="s">
        <v>800</v>
      </c>
      <c r="F569" t="s">
        <v>2892</v>
      </c>
      <c r="G569" t="s">
        <v>2893</v>
      </c>
      <c r="H569" t="s">
        <v>2904</v>
      </c>
      <c r="I569" t="s">
        <v>2895</v>
      </c>
      <c r="J569">
        <v>8.2554744525539991</v>
      </c>
      <c r="K569">
        <v>0</v>
      </c>
      <c r="L569">
        <v>0</v>
      </c>
      <c r="M569">
        <v>3</v>
      </c>
      <c r="N569" s="94">
        <v>110840.55512406801</v>
      </c>
      <c r="O569" s="94">
        <v>28734.190014309599</v>
      </c>
      <c r="P569" s="94">
        <v>84249.328163587896</v>
      </c>
      <c r="Q569" s="94">
        <v>42790.361962548202</v>
      </c>
      <c r="R569" s="94">
        <v>0</v>
      </c>
      <c r="S569" s="94">
        <v>15697.8556219233</v>
      </c>
      <c r="T569" s="94">
        <v>95333.42</v>
      </c>
      <c r="U569" s="94">
        <v>171281.01526451399</v>
      </c>
      <c r="V569" s="94">
        <v>247053.729127503</v>
      </c>
      <c r="W569" s="94">
        <v>19560.706137010799</v>
      </c>
      <c r="X569" s="94">
        <v>0</v>
      </c>
      <c r="Y569" s="94">
        <v>0</v>
      </c>
      <c r="Z569" s="94">
        <v>0</v>
      </c>
      <c r="AA569" s="94">
        <v>0</v>
      </c>
      <c r="AB569" s="94">
        <v>0</v>
      </c>
      <c r="AC569" s="94">
        <v>15697.8556219233</v>
      </c>
      <c r="AD569" s="94">
        <v>0</v>
      </c>
      <c r="AE569" s="94">
        <v>0</v>
      </c>
      <c r="AF569" s="94">
        <v>0</v>
      </c>
      <c r="AG569" s="94">
        <v>0</v>
      </c>
      <c r="AH569" s="94">
        <v>0</v>
      </c>
      <c r="AI569" s="94">
        <v>0</v>
      </c>
      <c r="AJ569" s="94">
        <v>282312.290886437</v>
      </c>
      <c r="AK569" s="70">
        <v>34196.979532666097</v>
      </c>
      <c r="AL569">
        <v>190.744012474941</v>
      </c>
      <c r="AM569">
        <v>87986.683412978906</v>
      </c>
      <c r="AN569">
        <v>33998.958069104498</v>
      </c>
      <c r="AO569">
        <v>46540.862289743498</v>
      </c>
      <c r="AP569">
        <v>190.744012474941</v>
      </c>
      <c r="AQ569">
        <v>87986.683412978906</v>
      </c>
      <c r="AR569">
        <v>33998.958069104498</v>
      </c>
      <c r="AS569">
        <v>34196.979532666097</v>
      </c>
      <c r="AT569">
        <v>0</v>
      </c>
    </row>
    <row r="570" spans="1:46" x14ac:dyDescent="0.25">
      <c r="A570" t="s">
        <v>3479</v>
      </c>
      <c r="B570">
        <v>2219</v>
      </c>
      <c r="C570" t="s">
        <v>129</v>
      </c>
      <c r="D570">
        <v>1084</v>
      </c>
      <c r="E570" t="s">
        <v>801</v>
      </c>
      <c r="F570" t="s">
        <v>2892</v>
      </c>
      <c r="G570" t="s">
        <v>2893</v>
      </c>
      <c r="H570" t="s">
        <v>2894</v>
      </c>
      <c r="I570" t="s">
        <v>2895</v>
      </c>
      <c r="J570">
        <v>6.9952153110020001</v>
      </c>
      <c r="K570">
        <v>0</v>
      </c>
      <c r="L570">
        <v>0</v>
      </c>
      <c r="M570">
        <v>2</v>
      </c>
      <c r="N570" s="94">
        <v>139195.49520170799</v>
      </c>
      <c r="O570" s="94">
        <v>10749.7665147644</v>
      </c>
      <c r="P570" s="94">
        <v>21834.414044167399</v>
      </c>
      <c r="Q570" s="94">
        <v>5086.5795058210497</v>
      </c>
      <c r="R570" s="94">
        <v>1829.6833826837101</v>
      </c>
      <c r="S570" s="94">
        <v>5761.4520229030104</v>
      </c>
      <c r="T570" s="94">
        <v>124296.81</v>
      </c>
      <c r="U570" s="94">
        <v>54399.128649144703</v>
      </c>
      <c r="V570" s="94">
        <v>155946.409063339</v>
      </c>
      <c r="W570" s="94">
        <v>22749.529585805602</v>
      </c>
      <c r="X570" s="94">
        <v>0</v>
      </c>
      <c r="Y570" s="94">
        <v>0</v>
      </c>
      <c r="Z570" s="94">
        <v>0</v>
      </c>
      <c r="AA570" s="94">
        <v>0</v>
      </c>
      <c r="AB570" s="94">
        <v>0</v>
      </c>
      <c r="AC570" s="94">
        <v>5761.4520229030104</v>
      </c>
      <c r="AD570" s="94">
        <v>0</v>
      </c>
      <c r="AE570" s="94">
        <v>0</v>
      </c>
      <c r="AF570" s="94">
        <v>0</v>
      </c>
      <c r="AG570" s="94">
        <v>0</v>
      </c>
      <c r="AH570" s="94">
        <v>0</v>
      </c>
      <c r="AI570" s="94">
        <v>0</v>
      </c>
      <c r="AJ570" s="94">
        <v>184457.390672048</v>
      </c>
      <c r="AK570" s="70">
        <v>26369.079788285399</v>
      </c>
      <c r="AL570">
        <v>190.744012474941</v>
      </c>
      <c r="AM570">
        <v>87986.683412978906</v>
      </c>
      <c r="AN570">
        <v>16333.172763269</v>
      </c>
      <c r="AO570">
        <v>26369.079788285399</v>
      </c>
      <c r="AP570">
        <v>190.744012474941</v>
      </c>
      <c r="AQ570">
        <v>87986.683412978906</v>
      </c>
      <c r="AR570">
        <v>26369.079788285399</v>
      </c>
      <c r="AS570">
        <v>26369.079788285399</v>
      </c>
      <c r="AT570">
        <v>0</v>
      </c>
    </row>
    <row r="571" spans="1:46" x14ac:dyDescent="0.25">
      <c r="A571" t="s">
        <v>3480</v>
      </c>
      <c r="B571">
        <v>2219</v>
      </c>
      <c r="C571" t="s">
        <v>129</v>
      </c>
      <c r="D571">
        <v>1087</v>
      </c>
      <c r="E571" t="s">
        <v>802</v>
      </c>
      <c r="F571" t="s">
        <v>2906</v>
      </c>
      <c r="G571" t="s">
        <v>2907</v>
      </c>
      <c r="H571" t="s">
        <v>2904</v>
      </c>
      <c r="I571" t="s">
        <v>2895</v>
      </c>
      <c r="J571">
        <v>262.49334293270903</v>
      </c>
      <c r="K571">
        <v>1</v>
      </c>
      <c r="L571">
        <v>1</v>
      </c>
      <c r="M571">
        <v>2</v>
      </c>
      <c r="N571" s="94">
        <v>2463304.8847982902</v>
      </c>
      <c r="O571" s="94">
        <v>488857.01348523598</v>
      </c>
      <c r="P571" s="94">
        <v>819329.79595583305</v>
      </c>
      <c r="Q571" s="94">
        <v>190872.36049417901</v>
      </c>
      <c r="R571" s="94">
        <v>108788.316617316</v>
      </c>
      <c r="S571" s="94">
        <v>216196.74797709699</v>
      </c>
      <c r="T571" s="94">
        <v>2029841.49</v>
      </c>
      <c r="U571" s="94">
        <v>2041310.88135086</v>
      </c>
      <c r="V571" s="94">
        <v>3217483.1409366601</v>
      </c>
      <c r="W571" s="94">
        <v>853669.23041419499</v>
      </c>
      <c r="X571" s="94">
        <v>0</v>
      </c>
      <c r="Y571" s="94">
        <v>0</v>
      </c>
      <c r="Z571" s="94">
        <v>0</v>
      </c>
      <c r="AA571" s="94">
        <v>0</v>
      </c>
      <c r="AB571" s="94">
        <v>0</v>
      </c>
      <c r="AC571" s="94">
        <v>216196.74797709699</v>
      </c>
      <c r="AD571" s="94">
        <v>0</v>
      </c>
      <c r="AE571" s="94">
        <v>0</v>
      </c>
      <c r="AF571" s="94">
        <v>0</v>
      </c>
      <c r="AG571" s="94">
        <v>0</v>
      </c>
      <c r="AH571" s="94">
        <v>0</v>
      </c>
      <c r="AI571" s="94">
        <v>0</v>
      </c>
      <c r="AJ571" s="94">
        <v>4287349.1193279503</v>
      </c>
      <c r="AK571" s="70">
        <v>16333.172763269</v>
      </c>
      <c r="AL571">
        <v>190.744012474941</v>
      </c>
      <c r="AM571">
        <v>87986.683412978906</v>
      </c>
      <c r="AN571">
        <v>16333.172763269</v>
      </c>
      <c r="AO571">
        <v>26369.079788285399</v>
      </c>
      <c r="AP571">
        <v>190.744012474941</v>
      </c>
      <c r="AQ571">
        <v>53040.848925755003</v>
      </c>
      <c r="AR571">
        <v>16333.172763269</v>
      </c>
      <c r="AS571">
        <v>16333.172763269</v>
      </c>
      <c r="AT571">
        <v>0</v>
      </c>
    </row>
    <row r="572" spans="1:46" x14ac:dyDescent="0.25">
      <c r="A572" t="s">
        <v>3481</v>
      </c>
      <c r="B572">
        <v>2091</v>
      </c>
      <c r="C572" t="s">
        <v>130</v>
      </c>
      <c r="D572">
        <v>597</v>
      </c>
      <c r="E572" t="s">
        <v>803</v>
      </c>
      <c r="F572" t="s">
        <v>2892</v>
      </c>
      <c r="G572" t="s">
        <v>2903</v>
      </c>
      <c r="H572" t="s">
        <v>2904</v>
      </c>
      <c r="I572" t="s">
        <v>2895</v>
      </c>
      <c r="J572">
        <v>513.06815600641096</v>
      </c>
      <c r="K572">
        <v>1</v>
      </c>
      <c r="L572">
        <v>1</v>
      </c>
      <c r="M572">
        <v>2</v>
      </c>
      <c r="N572" s="94">
        <v>3301969.3007268398</v>
      </c>
      <c r="O572" s="94">
        <v>1465284.67666643</v>
      </c>
      <c r="P572" s="94">
        <v>1000422.36918371</v>
      </c>
      <c r="Q572" s="94">
        <v>296089.75088728999</v>
      </c>
      <c r="R572" s="94">
        <v>1818824.9360112399</v>
      </c>
      <c r="S572" s="94">
        <v>342189.98522795801</v>
      </c>
      <c r="T572" s="94">
        <v>5421841.4900000002</v>
      </c>
      <c r="U572" s="94">
        <v>2460749.5434755101</v>
      </c>
      <c r="V572" s="94">
        <v>6320500.1464860197</v>
      </c>
      <c r="W572" s="94">
        <v>1562090.8869894899</v>
      </c>
      <c r="X572" s="94">
        <v>0</v>
      </c>
      <c r="Y572" s="94">
        <v>0</v>
      </c>
      <c r="Z572" s="94">
        <v>0</v>
      </c>
      <c r="AA572" s="94">
        <v>0</v>
      </c>
      <c r="AB572" s="94">
        <v>0</v>
      </c>
      <c r="AC572" s="94">
        <v>232587.48773452599</v>
      </c>
      <c r="AD572" s="94">
        <v>109602.49749343201</v>
      </c>
      <c r="AE572" s="94">
        <v>0</v>
      </c>
      <c r="AF572" s="94">
        <v>0</v>
      </c>
      <c r="AG572" s="94">
        <v>0</v>
      </c>
      <c r="AH572" s="94">
        <v>0</v>
      </c>
      <c r="AI572" s="94">
        <v>0</v>
      </c>
      <c r="AJ572" s="94">
        <v>8224781.01870347</v>
      </c>
      <c r="AK572" s="70">
        <v>16030.581751015299</v>
      </c>
      <c r="AL572">
        <v>190.744012474941</v>
      </c>
      <c r="AM572">
        <v>87986.683412978906</v>
      </c>
      <c r="AN572">
        <v>5463.09392989971</v>
      </c>
      <c r="AO572">
        <v>16781.5127597627</v>
      </c>
      <c r="AP572">
        <v>190.744012474941</v>
      </c>
      <c r="AQ572">
        <v>78964.723731455393</v>
      </c>
      <c r="AR572">
        <v>16030.581751015299</v>
      </c>
      <c r="AS572">
        <v>16030.581751015299</v>
      </c>
      <c r="AT572">
        <v>0</v>
      </c>
    </row>
    <row r="573" spans="1:46" x14ac:dyDescent="0.25">
      <c r="A573" t="s">
        <v>3482</v>
      </c>
      <c r="B573">
        <v>2091</v>
      </c>
      <c r="C573" t="s">
        <v>130</v>
      </c>
      <c r="D573">
        <v>2091</v>
      </c>
      <c r="E573" t="s">
        <v>130</v>
      </c>
      <c r="F573" t="s">
        <v>1871</v>
      </c>
      <c r="G573" t="s">
        <v>1871</v>
      </c>
      <c r="H573" t="s">
        <v>2899</v>
      </c>
      <c r="I573" t="s">
        <v>2895</v>
      </c>
      <c r="J573">
        <v>18.655737142764</v>
      </c>
      <c r="K573">
        <v>1</v>
      </c>
      <c r="L573">
        <v>1</v>
      </c>
      <c r="M573">
        <v>2</v>
      </c>
      <c r="N573" s="94">
        <v>13616.8379451777</v>
      </c>
      <c r="O573" s="94">
        <v>10176.0951103224</v>
      </c>
      <c r="P573" s="94">
        <v>22411.041158876898</v>
      </c>
      <c r="Q573" s="94">
        <v>10766.157475481201</v>
      </c>
      <c r="R573" s="94">
        <v>32505.498632991101</v>
      </c>
      <c r="S573" s="94">
        <v>12442.4140195895</v>
      </c>
      <c r="T573" s="94">
        <v>0</v>
      </c>
      <c r="U573" s="94">
        <v>89475.630322849102</v>
      </c>
      <c r="V573" s="94">
        <v>63701.2553993658</v>
      </c>
      <c r="W573" s="94">
        <v>25774.374923483399</v>
      </c>
      <c r="X573" s="94">
        <v>0</v>
      </c>
      <c r="Y573" s="94">
        <v>0</v>
      </c>
      <c r="Z573" s="94">
        <v>0</v>
      </c>
      <c r="AA573" s="94">
        <v>0</v>
      </c>
      <c r="AB573" s="94">
        <v>0</v>
      </c>
      <c r="AC573" s="94">
        <v>8457.1435258144193</v>
      </c>
      <c r="AD573" s="94">
        <v>3985.27049377503</v>
      </c>
      <c r="AE573" s="94">
        <v>0</v>
      </c>
      <c r="AF573" s="94">
        <v>0</v>
      </c>
      <c r="AG573" s="94">
        <v>0</v>
      </c>
      <c r="AH573" s="94">
        <v>0</v>
      </c>
      <c r="AI573" s="94">
        <v>0</v>
      </c>
      <c r="AJ573" s="94">
        <v>101918.044342439</v>
      </c>
      <c r="AK573" s="70">
        <v>5463.09392989971</v>
      </c>
      <c r="AL573">
        <v>190.744012474941</v>
      </c>
      <c r="AM573">
        <v>87986.683412978906</v>
      </c>
      <c r="AN573">
        <v>5463.09392989971</v>
      </c>
      <c r="AO573">
        <v>16781.5127597627</v>
      </c>
      <c r="AP573">
        <v>682.10272323868298</v>
      </c>
      <c r="AQ573">
        <v>37523.222275875101</v>
      </c>
      <c r="AR573">
        <v>5463.09392989971</v>
      </c>
      <c r="AS573">
        <v>5463.09392989971</v>
      </c>
      <c r="AT573">
        <v>0</v>
      </c>
    </row>
    <row r="574" spans="1:46" x14ac:dyDescent="0.25">
      <c r="A574" t="s">
        <v>3483</v>
      </c>
      <c r="B574">
        <v>2091</v>
      </c>
      <c r="C574" t="s">
        <v>130</v>
      </c>
      <c r="D574">
        <v>595</v>
      </c>
      <c r="E574" t="s">
        <v>804</v>
      </c>
      <c r="F574" t="s">
        <v>2892</v>
      </c>
      <c r="G574" t="s">
        <v>2893</v>
      </c>
      <c r="H574" t="s">
        <v>2904</v>
      </c>
      <c r="I574" t="s">
        <v>2895</v>
      </c>
      <c r="J574">
        <v>453.41540860570501</v>
      </c>
      <c r="K574">
        <v>1</v>
      </c>
      <c r="L574">
        <v>1</v>
      </c>
      <c r="M574">
        <v>2</v>
      </c>
      <c r="N574" s="94">
        <v>2969806.9611417698</v>
      </c>
      <c r="O574" s="94">
        <v>753806.33187254705</v>
      </c>
      <c r="P574" s="94">
        <v>740250.09028316999</v>
      </c>
      <c r="Q574" s="94">
        <v>261664.369169785</v>
      </c>
      <c r="R574" s="94">
        <v>1946020.9831566401</v>
      </c>
      <c r="S574" s="94">
        <v>302404.68085291999</v>
      </c>
      <c r="T574" s="94">
        <v>4496902.45</v>
      </c>
      <c r="U574" s="94">
        <v>2174646.2856239099</v>
      </c>
      <c r="V574" s="94">
        <v>4889123.2825589804</v>
      </c>
      <c r="W574" s="94">
        <v>1782425.4530649299</v>
      </c>
      <c r="X574" s="94">
        <v>0</v>
      </c>
      <c r="Y574" s="94">
        <v>0</v>
      </c>
      <c r="Z574" s="94">
        <v>0</v>
      </c>
      <c r="AA574" s="94">
        <v>0</v>
      </c>
      <c r="AB574" s="94">
        <v>0</v>
      </c>
      <c r="AC574" s="94">
        <v>205545.30534225301</v>
      </c>
      <c r="AD574" s="94">
        <v>96859.375510666505</v>
      </c>
      <c r="AE574" s="94">
        <v>0</v>
      </c>
      <c r="AF574" s="94">
        <v>0</v>
      </c>
      <c r="AG574" s="94">
        <v>0</v>
      </c>
      <c r="AH574" s="94">
        <v>0</v>
      </c>
      <c r="AI574" s="94">
        <v>0</v>
      </c>
      <c r="AJ574" s="94">
        <v>6973953.4164768299</v>
      </c>
      <c r="AK574" s="70">
        <v>15380.9360778505</v>
      </c>
      <c r="AL574">
        <v>190.744012474941</v>
      </c>
      <c r="AM574">
        <v>87986.683412978906</v>
      </c>
      <c r="AN574">
        <v>5463.09392989971</v>
      </c>
      <c r="AO574">
        <v>16781.5127597627</v>
      </c>
      <c r="AP574">
        <v>190.744012474941</v>
      </c>
      <c r="AQ574">
        <v>87986.683412978906</v>
      </c>
      <c r="AR574">
        <v>15380.9360778505</v>
      </c>
      <c r="AS574">
        <v>16781.5127597627</v>
      </c>
      <c r="AT574">
        <v>0</v>
      </c>
    </row>
    <row r="575" spans="1:46" x14ac:dyDescent="0.25">
      <c r="A575" t="s">
        <v>3484</v>
      </c>
      <c r="B575">
        <v>2091</v>
      </c>
      <c r="C575" t="s">
        <v>130</v>
      </c>
      <c r="D575">
        <v>596</v>
      </c>
      <c r="E575" t="s">
        <v>805</v>
      </c>
      <c r="F575" t="s">
        <v>2892</v>
      </c>
      <c r="G575" t="s">
        <v>2911</v>
      </c>
      <c r="H575" t="s">
        <v>2904</v>
      </c>
      <c r="I575" t="s">
        <v>2895</v>
      </c>
      <c r="J575">
        <v>519.17261048742705</v>
      </c>
      <c r="K575">
        <v>1</v>
      </c>
      <c r="L575">
        <v>1</v>
      </c>
      <c r="M575">
        <v>2</v>
      </c>
      <c r="N575" s="94">
        <v>2849169.6570931901</v>
      </c>
      <c r="O575" s="94">
        <v>942022.94714736205</v>
      </c>
      <c r="P575" s="94">
        <v>854599.56898132595</v>
      </c>
      <c r="Q575" s="94">
        <v>299612.60917702701</v>
      </c>
      <c r="R575" s="94">
        <v>1704673.12315429</v>
      </c>
      <c r="S575" s="94">
        <v>346261.34137085901</v>
      </c>
      <c r="T575" s="94">
        <v>4160050.51</v>
      </c>
      <c r="U575" s="94">
        <v>2490027.3955531898</v>
      </c>
      <c r="V575" s="94">
        <v>5132725.9823620096</v>
      </c>
      <c r="W575" s="94">
        <v>1517351.92319118</v>
      </c>
      <c r="X575" s="94">
        <v>0</v>
      </c>
      <c r="Y575" s="94">
        <v>0</v>
      </c>
      <c r="Z575" s="94">
        <v>0</v>
      </c>
      <c r="AA575" s="94">
        <v>0</v>
      </c>
      <c r="AB575" s="94">
        <v>0</v>
      </c>
      <c r="AC575" s="94">
        <v>235354.79986471299</v>
      </c>
      <c r="AD575" s="94">
        <v>110906.54150614599</v>
      </c>
      <c r="AE575" s="94">
        <v>0</v>
      </c>
      <c r="AF575" s="94">
        <v>0</v>
      </c>
      <c r="AG575" s="94">
        <v>0</v>
      </c>
      <c r="AH575" s="94">
        <v>0</v>
      </c>
      <c r="AI575" s="94">
        <v>0</v>
      </c>
      <c r="AJ575" s="94">
        <v>6996339.2469240502</v>
      </c>
      <c r="AK575" s="70">
        <v>13475.940574668401</v>
      </c>
      <c r="AL575">
        <v>190.744012474941</v>
      </c>
      <c r="AM575">
        <v>87986.683412978906</v>
      </c>
      <c r="AN575">
        <v>5463.09392989971</v>
      </c>
      <c r="AO575">
        <v>16781.5127597627</v>
      </c>
      <c r="AP575">
        <v>4583.8562208211697</v>
      </c>
      <c r="AQ575">
        <v>22363.4717498301</v>
      </c>
      <c r="AR575">
        <v>13475.940574668401</v>
      </c>
      <c r="AS575">
        <v>13475.940574668401</v>
      </c>
      <c r="AT575">
        <v>0</v>
      </c>
    </row>
    <row r="576" spans="1:46" x14ac:dyDescent="0.25">
      <c r="A576" t="s">
        <v>3485</v>
      </c>
      <c r="B576">
        <v>2091</v>
      </c>
      <c r="C576" t="s">
        <v>130</v>
      </c>
      <c r="D576">
        <v>1297</v>
      </c>
      <c r="E576" t="s">
        <v>806</v>
      </c>
      <c r="F576" t="s">
        <v>2892</v>
      </c>
      <c r="G576" t="s">
        <v>2893</v>
      </c>
      <c r="H576" t="s">
        <v>2904</v>
      </c>
      <c r="I576" t="s">
        <v>2895</v>
      </c>
      <c r="J576">
        <v>102.963855421677</v>
      </c>
      <c r="K576">
        <v>1</v>
      </c>
      <c r="L576">
        <v>1</v>
      </c>
      <c r="M576">
        <v>2</v>
      </c>
      <c r="N576" s="94">
        <v>751276.73309302598</v>
      </c>
      <c r="O576" s="94">
        <v>294198.99920334498</v>
      </c>
      <c r="P576" s="94">
        <v>180287.38039292101</v>
      </c>
      <c r="Q576" s="94">
        <v>59420.063290418599</v>
      </c>
      <c r="R576" s="94">
        <v>374034.49904484901</v>
      </c>
      <c r="S576" s="94">
        <v>68671.578528675993</v>
      </c>
      <c r="T576" s="94">
        <v>1165388.04</v>
      </c>
      <c r="U576" s="94">
        <v>493829.63502455899</v>
      </c>
      <c r="V576" s="94">
        <v>1322333.2731936399</v>
      </c>
      <c r="W576" s="94">
        <v>336884.40183092101</v>
      </c>
      <c r="X576" s="94">
        <v>0</v>
      </c>
      <c r="Y576" s="94">
        <v>0</v>
      </c>
      <c r="Z576" s="94">
        <v>0</v>
      </c>
      <c r="AA576" s="94">
        <v>0</v>
      </c>
      <c r="AB576" s="94">
        <v>0</v>
      </c>
      <c r="AC576" s="94">
        <v>46676.2635326944</v>
      </c>
      <c r="AD576" s="94">
        <v>21995.3149959816</v>
      </c>
      <c r="AE576" s="94">
        <v>0</v>
      </c>
      <c r="AF576" s="94">
        <v>0</v>
      </c>
      <c r="AG576" s="94">
        <v>0</v>
      </c>
      <c r="AH576" s="94">
        <v>0</v>
      </c>
      <c r="AI576" s="94">
        <v>0</v>
      </c>
      <c r="AJ576" s="94">
        <v>1727889.2535532401</v>
      </c>
      <c r="AK576" s="70">
        <v>16781.5127597627</v>
      </c>
      <c r="AL576">
        <v>190.744012474941</v>
      </c>
      <c r="AM576">
        <v>87986.683412978906</v>
      </c>
      <c r="AN576">
        <v>5463.09392989971</v>
      </c>
      <c r="AO576">
        <v>16781.5127597627</v>
      </c>
      <c r="AP576">
        <v>190.744012474941</v>
      </c>
      <c r="AQ576">
        <v>87986.683412978906</v>
      </c>
      <c r="AR576">
        <v>15380.9360778505</v>
      </c>
      <c r="AS576">
        <v>16781.5127597627</v>
      </c>
      <c r="AT576">
        <v>0</v>
      </c>
    </row>
    <row r="577" spans="1:46" x14ac:dyDescent="0.25">
      <c r="A577" t="s">
        <v>3486</v>
      </c>
      <c r="B577">
        <v>2109</v>
      </c>
      <c r="C577" t="s">
        <v>131</v>
      </c>
      <c r="D577">
        <v>700</v>
      </c>
      <c r="E577" t="s">
        <v>807</v>
      </c>
      <c r="F577" t="s">
        <v>2892</v>
      </c>
      <c r="G577" t="s">
        <v>2893</v>
      </c>
      <c r="H577" t="s">
        <v>2894</v>
      </c>
      <c r="I577" t="s">
        <v>2895</v>
      </c>
      <c r="J577">
        <v>6.4452554744509998</v>
      </c>
      <c r="K577">
        <v>0</v>
      </c>
      <c r="L577">
        <v>0</v>
      </c>
      <c r="M577">
        <v>2</v>
      </c>
      <c r="N577" s="94">
        <v>81451.12</v>
      </c>
      <c r="O577" s="94">
        <v>23434.15</v>
      </c>
      <c r="P577" s="94">
        <v>87836.93</v>
      </c>
      <c r="Q577" s="94">
        <v>22926.74</v>
      </c>
      <c r="R577" s="94">
        <v>26391</v>
      </c>
      <c r="S577" s="94">
        <v>13788.5</v>
      </c>
      <c r="T577" s="94">
        <v>0</v>
      </c>
      <c r="U577" s="94">
        <v>242039.94</v>
      </c>
      <c r="V577" s="94">
        <v>197895.79</v>
      </c>
      <c r="W577" s="94">
        <v>44018.15</v>
      </c>
      <c r="X577" s="94">
        <v>0</v>
      </c>
      <c r="Y577" s="94">
        <v>0</v>
      </c>
      <c r="Z577" s="94">
        <v>0</v>
      </c>
      <c r="AA577" s="94">
        <v>126</v>
      </c>
      <c r="AB577" s="94">
        <v>0</v>
      </c>
      <c r="AC577" s="94">
        <v>13788.5</v>
      </c>
      <c r="AD577" s="94">
        <v>0</v>
      </c>
      <c r="AE577" s="94">
        <v>0</v>
      </c>
      <c r="AF577" s="94">
        <v>0</v>
      </c>
      <c r="AG577" s="94">
        <v>0</v>
      </c>
      <c r="AH577" s="94">
        <v>0</v>
      </c>
      <c r="AI577" s="94">
        <v>0</v>
      </c>
      <c r="AJ577" s="94">
        <v>255828.44</v>
      </c>
      <c r="AK577" s="70">
        <v>39692.521268412696</v>
      </c>
      <c r="AL577">
        <v>190.744012474941</v>
      </c>
      <c r="AM577">
        <v>87986.683412978906</v>
      </c>
      <c r="AN577">
        <v>39692.521268412696</v>
      </c>
      <c r="AO577">
        <v>39692.521268412696</v>
      </c>
      <c r="AP577">
        <v>190.744012474941</v>
      </c>
      <c r="AQ577">
        <v>87986.683412978906</v>
      </c>
      <c r="AR577">
        <v>39692.521268412696</v>
      </c>
      <c r="AS577">
        <v>39692.521268412696</v>
      </c>
      <c r="AT577">
        <v>0</v>
      </c>
    </row>
    <row r="578" spans="1:46" x14ac:dyDescent="0.25">
      <c r="A578" t="s">
        <v>3487</v>
      </c>
      <c r="B578">
        <v>2057</v>
      </c>
      <c r="C578" t="s">
        <v>133</v>
      </c>
      <c r="D578">
        <v>467</v>
      </c>
      <c r="E578" t="s">
        <v>808</v>
      </c>
      <c r="F578" t="s">
        <v>2892</v>
      </c>
      <c r="G578" t="s">
        <v>2893</v>
      </c>
      <c r="H578" t="s">
        <v>2894</v>
      </c>
      <c r="I578" t="s">
        <v>2895</v>
      </c>
      <c r="J578">
        <v>203.88823529408</v>
      </c>
      <c r="K578">
        <v>1</v>
      </c>
      <c r="L578">
        <v>1</v>
      </c>
      <c r="M578">
        <v>2</v>
      </c>
      <c r="N578" s="94">
        <v>1469956.23311143</v>
      </c>
      <c r="O578" s="94">
        <v>421349.17499236</v>
      </c>
      <c r="P578" s="94">
        <v>480979.63751194102</v>
      </c>
      <c r="Q578" s="94">
        <v>115554.835109736</v>
      </c>
      <c r="R578" s="94">
        <v>430778.35086654499</v>
      </c>
      <c r="S578" s="94">
        <v>105780.134624714</v>
      </c>
      <c r="T578" s="94">
        <v>2066407.42</v>
      </c>
      <c r="U578" s="94">
        <v>852210.81159201299</v>
      </c>
      <c r="V578" s="94">
        <v>2581170.3172123302</v>
      </c>
      <c r="W578" s="94">
        <v>336795.82149799302</v>
      </c>
      <c r="X578" s="94">
        <v>0</v>
      </c>
      <c r="Y578" s="94">
        <v>0</v>
      </c>
      <c r="Z578" s="94">
        <v>0</v>
      </c>
      <c r="AA578" s="94">
        <v>537.200006696846</v>
      </c>
      <c r="AB578" s="94">
        <v>114.892874991393</v>
      </c>
      <c r="AC578" s="94">
        <v>86167.051525575502</v>
      </c>
      <c r="AD578" s="94">
        <v>19613.083099138101</v>
      </c>
      <c r="AE578" s="94">
        <v>0</v>
      </c>
      <c r="AF578" s="94">
        <v>0</v>
      </c>
      <c r="AG578" s="94">
        <v>0</v>
      </c>
      <c r="AH578" s="94">
        <v>0</v>
      </c>
      <c r="AI578" s="94">
        <v>0</v>
      </c>
      <c r="AJ578" s="94">
        <v>3024398.3662167299</v>
      </c>
      <c r="AK578" s="70">
        <v>14833.609020424599</v>
      </c>
      <c r="AL578">
        <v>190.744012474941</v>
      </c>
      <c r="AM578">
        <v>87986.683412978906</v>
      </c>
      <c r="AN578">
        <v>4698.6082587598003</v>
      </c>
      <c r="AO578">
        <v>41650.536239298002</v>
      </c>
      <c r="AP578">
        <v>190.744012474941</v>
      </c>
      <c r="AQ578">
        <v>87986.683412978906</v>
      </c>
      <c r="AR578">
        <v>12640.278886002399</v>
      </c>
      <c r="AS578">
        <v>41650.536239298002</v>
      </c>
      <c r="AT578">
        <v>0</v>
      </c>
    </row>
    <row r="579" spans="1:46" x14ac:dyDescent="0.25">
      <c r="A579" t="s">
        <v>3488</v>
      </c>
      <c r="B579">
        <v>2057</v>
      </c>
      <c r="C579" t="s">
        <v>133</v>
      </c>
      <c r="D579">
        <v>482</v>
      </c>
      <c r="E579" t="s">
        <v>809</v>
      </c>
      <c r="F579" t="s">
        <v>2892</v>
      </c>
      <c r="G579" t="s">
        <v>2903</v>
      </c>
      <c r="H579" t="s">
        <v>2894</v>
      </c>
      <c r="I579" t="s">
        <v>2895</v>
      </c>
      <c r="J579">
        <v>195.76579245921999</v>
      </c>
      <c r="K579">
        <v>1</v>
      </c>
      <c r="L579">
        <v>1</v>
      </c>
      <c r="M579">
        <v>2</v>
      </c>
      <c r="N579" s="94">
        <v>1572607.8110592801</v>
      </c>
      <c r="O579" s="94">
        <v>681104.96516002505</v>
      </c>
      <c r="P579" s="94">
        <v>512738.13538754999</v>
      </c>
      <c r="Q579" s="94">
        <v>108613.788098517</v>
      </c>
      <c r="R579" s="94">
        <v>889538.02449680399</v>
      </c>
      <c r="S579" s="94">
        <v>101566.09502937501</v>
      </c>
      <c r="T579" s="94">
        <v>2946342.05</v>
      </c>
      <c r="U579" s="94">
        <v>818260.67420217395</v>
      </c>
      <c r="V579" s="94">
        <v>2964677.0642101802</v>
      </c>
      <c r="W579" s="94">
        <v>799299.54500523699</v>
      </c>
      <c r="X579" s="94">
        <v>0</v>
      </c>
      <c r="Y579" s="94">
        <v>0</v>
      </c>
      <c r="Z579" s="94">
        <v>0</v>
      </c>
      <c r="AA579" s="94">
        <v>515.79918217654995</v>
      </c>
      <c r="AB579" s="94">
        <v>110.315804578751</v>
      </c>
      <c r="AC579" s="94">
        <v>82734.352482124494</v>
      </c>
      <c r="AD579" s="94">
        <v>18831.742547250298</v>
      </c>
      <c r="AE579" s="94">
        <v>0</v>
      </c>
      <c r="AF579" s="94">
        <v>0</v>
      </c>
      <c r="AG579" s="94">
        <v>0</v>
      </c>
      <c r="AH579" s="94">
        <v>0</v>
      </c>
      <c r="AI579" s="94">
        <v>0</v>
      </c>
      <c r="AJ579" s="94">
        <v>3866168.8192315502</v>
      </c>
      <c r="AK579" s="70">
        <v>19748.949858218501</v>
      </c>
      <c r="AL579">
        <v>190.744012474941</v>
      </c>
      <c r="AM579">
        <v>87986.683412978906</v>
      </c>
      <c r="AN579">
        <v>4698.6082587598003</v>
      </c>
      <c r="AO579">
        <v>41650.536239298002</v>
      </c>
      <c r="AP579">
        <v>190.744012474941</v>
      </c>
      <c r="AQ579">
        <v>78964.723731455393</v>
      </c>
      <c r="AR579">
        <v>4698.6082587598103</v>
      </c>
      <c r="AS579">
        <v>26774.759143615302</v>
      </c>
      <c r="AT579">
        <v>0</v>
      </c>
    </row>
    <row r="580" spans="1:46" x14ac:dyDescent="0.25">
      <c r="A580" t="s">
        <v>3489</v>
      </c>
      <c r="B580">
        <v>2057</v>
      </c>
      <c r="C580" t="s">
        <v>133</v>
      </c>
      <c r="D580">
        <v>480</v>
      </c>
      <c r="E580" t="s">
        <v>810</v>
      </c>
      <c r="F580" t="s">
        <v>2892</v>
      </c>
      <c r="G580" t="s">
        <v>2911</v>
      </c>
      <c r="H580" t="s">
        <v>2894</v>
      </c>
      <c r="I580" t="s">
        <v>2895</v>
      </c>
      <c r="J580">
        <v>396.96456499261399</v>
      </c>
      <c r="K580">
        <v>1</v>
      </c>
      <c r="L580">
        <v>1</v>
      </c>
      <c r="M580">
        <v>2</v>
      </c>
      <c r="N580" s="94">
        <v>2485403.4971831599</v>
      </c>
      <c r="O580" s="94">
        <v>809495.99798671599</v>
      </c>
      <c r="P580" s="94">
        <v>850216.14743230201</v>
      </c>
      <c r="Q580" s="94">
        <v>219707.45677601901</v>
      </c>
      <c r="R580" s="94">
        <v>1130040.9262502401</v>
      </c>
      <c r="S580" s="94">
        <v>205950.897880859</v>
      </c>
      <c r="T580" s="94">
        <v>3835633.94</v>
      </c>
      <c r="U580" s="94">
        <v>1659230.0856284299</v>
      </c>
      <c r="V580" s="94">
        <v>4546534.7909191102</v>
      </c>
      <c r="W580" s="94">
        <v>947059.62851188704</v>
      </c>
      <c r="X580" s="94">
        <v>0</v>
      </c>
      <c r="Y580" s="94">
        <v>0</v>
      </c>
      <c r="Z580" s="94">
        <v>0</v>
      </c>
      <c r="AA580" s="94">
        <v>1045.91305459514</v>
      </c>
      <c r="AB580" s="94">
        <v>223.69314284331099</v>
      </c>
      <c r="AC580" s="94">
        <v>167764.78582106499</v>
      </c>
      <c r="AD580" s="94">
        <v>38186.112059793901</v>
      </c>
      <c r="AE580" s="94">
        <v>0</v>
      </c>
      <c r="AF580" s="94">
        <v>0</v>
      </c>
      <c r="AG580" s="94">
        <v>0</v>
      </c>
      <c r="AH580" s="94">
        <v>0</v>
      </c>
      <c r="AI580" s="94">
        <v>0</v>
      </c>
      <c r="AJ580" s="94">
        <v>5700814.9235092904</v>
      </c>
      <c r="AK580" s="70">
        <v>14361.0171442264</v>
      </c>
      <c r="AL580">
        <v>190.744012474941</v>
      </c>
      <c r="AM580">
        <v>87986.683412978906</v>
      </c>
      <c r="AN580">
        <v>4698.6082587598003</v>
      </c>
      <c r="AO580">
        <v>41650.536239298002</v>
      </c>
      <c r="AP580">
        <v>4583.8562208211697</v>
      </c>
      <c r="AQ580">
        <v>22363.4717498301</v>
      </c>
      <c r="AR580">
        <v>12513.899791472501</v>
      </c>
      <c r="AS580">
        <v>14361.0171442264</v>
      </c>
      <c r="AT580">
        <v>0</v>
      </c>
    </row>
    <row r="581" spans="1:46" x14ac:dyDescent="0.25">
      <c r="A581" t="s">
        <v>3490</v>
      </c>
      <c r="B581">
        <v>2057</v>
      </c>
      <c r="C581" t="s">
        <v>133</v>
      </c>
      <c r="D581">
        <v>468</v>
      </c>
      <c r="E581" t="s">
        <v>811</v>
      </c>
      <c r="F581" t="s">
        <v>2892</v>
      </c>
      <c r="G581" t="s">
        <v>2893</v>
      </c>
      <c r="H581" t="s">
        <v>2894</v>
      </c>
      <c r="I581" t="s">
        <v>2895</v>
      </c>
      <c r="J581">
        <v>175.83562548285499</v>
      </c>
      <c r="K581">
        <v>1</v>
      </c>
      <c r="L581">
        <v>1</v>
      </c>
      <c r="M581">
        <v>2</v>
      </c>
      <c r="N581" s="94">
        <v>1112813.4869445299</v>
      </c>
      <c r="O581" s="94">
        <v>379991.57531157398</v>
      </c>
      <c r="P581" s="94">
        <v>442637.46896449302</v>
      </c>
      <c r="Q581" s="94">
        <v>97287.673577155205</v>
      </c>
      <c r="R581" s="94">
        <v>1130041.5981290401</v>
      </c>
      <c r="S581" s="94">
        <v>91226.039151152494</v>
      </c>
      <c r="T581" s="94">
        <v>2427815.12</v>
      </c>
      <c r="U581" s="94">
        <v>734956.68292678602</v>
      </c>
      <c r="V581" s="94">
        <v>2113219.4770335201</v>
      </c>
      <c r="W581" s="94">
        <v>1048989.9532798701</v>
      </c>
      <c r="X581" s="94">
        <v>0</v>
      </c>
      <c r="Y581" s="94">
        <v>0</v>
      </c>
      <c r="Z581" s="94">
        <v>0</v>
      </c>
      <c r="AA581" s="94">
        <v>463.28763918472401</v>
      </c>
      <c r="AB581" s="94">
        <v>99.084974218822296</v>
      </c>
      <c r="AC581" s="94">
        <v>74311.484324534205</v>
      </c>
      <c r="AD581" s="94">
        <v>16914.5548266183</v>
      </c>
      <c r="AE581" s="94">
        <v>0</v>
      </c>
      <c r="AF581" s="94">
        <v>0</v>
      </c>
      <c r="AG581" s="94">
        <v>0</v>
      </c>
      <c r="AH581" s="94">
        <v>0</v>
      </c>
      <c r="AI581" s="94">
        <v>0</v>
      </c>
      <c r="AJ581" s="94">
        <v>3253997.8420779398</v>
      </c>
      <c r="AK581" s="70">
        <v>18505.907623340099</v>
      </c>
      <c r="AL581">
        <v>190.744012474941</v>
      </c>
      <c r="AM581">
        <v>87986.683412978906</v>
      </c>
      <c r="AN581">
        <v>4698.6082587598003</v>
      </c>
      <c r="AO581">
        <v>41650.536239298002</v>
      </c>
      <c r="AP581">
        <v>190.744012474941</v>
      </c>
      <c r="AQ581">
        <v>87986.683412978906</v>
      </c>
      <c r="AR581">
        <v>12640.278886002399</v>
      </c>
      <c r="AS581">
        <v>41650.536239298002</v>
      </c>
      <c r="AT581">
        <v>0</v>
      </c>
    </row>
    <row r="582" spans="1:46" x14ac:dyDescent="0.25">
      <c r="A582" t="s">
        <v>3491</v>
      </c>
      <c r="B582">
        <v>2057</v>
      </c>
      <c r="C582" t="s">
        <v>133</v>
      </c>
      <c r="D582">
        <v>483</v>
      </c>
      <c r="E582" t="s">
        <v>812</v>
      </c>
      <c r="F582" t="s">
        <v>2892</v>
      </c>
      <c r="G582" t="s">
        <v>2903</v>
      </c>
      <c r="H582" t="s">
        <v>2894</v>
      </c>
      <c r="I582" t="s">
        <v>2895</v>
      </c>
      <c r="J582">
        <v>140.586487014917</v>
      </c>
      <c r="K582">
        <v>1</v>
      </c>
      <c r="L582">
        <v>1</v>
      </c>
      <c r="M582">
        <v>2</v>
      </c>
      <c r="N582" s="94">
        <v>1074771.59520665</v>
      </c>
      <c r="O582" s="94">
        <v>596134.44817140198</v>
      </c>
      <c r="P582" s="94">
        <v>527362.48562034196</v>
      </c>
      <c r="Q582" s="94">
        <v>77784.761879212005</v>
      </c>
      <c r="R582" s="94">
        <v>811087.28647066804</v>
      </c>
      <c r="S582" s="94">
        <v>72938.281610038801</v>
      </c>
      <c r="T582" s="94">
        <v>2499518.0299999998</v>
      </c>
      <c r="U582" s="94">
        <v>587622.54734827694</v>
      </c>
      <c r="V582" s="94">
        <v>2340407.1668054298</v>
      </c>
      <c r="W582" s="94">
        <v>746283.77475434204</v>
      </c>
      <c r="X582" s="94">
        <v>0</v>
      </c>
      <c r="Y582" s="94">
        <v>0</v>
      </c>
      <c r="Z582" s="94">
        <v>0</v>
      </c>
      <c r="AA582" s="94">
        <v>370.414024413758</v>
      </c>
      <c r="AB582" s="94">
        <v>79.221764094364801</v>
      </c>
      <c r="AC582" s="94">
        <v>59414.527046846903</v>
      </c>
      <c r="AD582" s="94">
        <v>13523.7545631919</v>
      </c>
      <c r="AE582" s="94">
        <v>0</v>
      </c>
      <c r="AF582" s="94">
        <v>0</v>
      </c>
      <c r="AG582" s="94">
        <v>0</v>
      </c>
      <c r="AH582" s="94">
        <v>0</v>
      </c>
      <c r="AI582" s="94">
        <v>0</v>
      </c>
      <c r="AJ582" s="94">
        <v>3160078.85895831</v>
      </c>
      <c r="AK582" s="70">
        <v>22477.827891261099</v>
      </c>
      <c r="AL582">
        <v>190.744012474941</v>
      </c>
      <c r="AM582">
        <v>87986.683412978906</v>
      </c>
      <c r="AN582">
        <v>4698.6082587598003</v>
      </c>
      <c r="AO582">
        <v>41650.536239298002</v>
      </c>
      <c r="AP582">
        <v>190.744012474941</v>
      </c>
      <c r="AQ582">
        <v>78964.723731455393</v>
      </c>
      <c r="AR582">
        <v>4698.6082587598103</v>
      </c>
      <c r="AS582">
        <v>26774.759143615302</v>
      </c>
      <c r="AT582">
        <v>0</v>
      </c>
    </row>
    <row r="583" spans="1:46" x14ac:dyDescent="0.25">
      <c r="A583" t="s">
        <v>3492</v>
      </c>
      <c r="B583">
        <v>2057</v>
      </c>
      <c r="C583" t="s">
        <v>133</v>
      </c>
      <c r="D583">
        <v>4848</v>
      </c>
      <c r="E583" t="s">
        <v>813</v>
      </c>
      <c r="F583" t="s">
        <v>2945</v>
      </c>
      <c r="G583" t="s">
        <v>2903</v>
      </c>
      <c r="H583" t="s">
        <v>2904</v>
      </c>
      <c r="I583" t="s">
        <v>2895</v>
      </c>
      <c r="J583">
        <v>154.84351460939601</v>
      </c>
      <c r="K583">
        <v>1</v>
      </c>
      <c r="L583">
        <v>2</v>
      </c>
      <c r="M583">
        <v>2</v>
      </c>
      <c r="N583" s="94">
        <v>71760.814615984593</v>
      </c>
      <c r="O583" s="94">
        <v>80131.817448265007</v>
      </c>
      <c r="P583" s="94">
        <v>207440.52912238901</v>
      </c>
      <c r="Q583" s="94">
        <v>85672.998651386399</v>
      </c>
      <c r="R583" s="94">
        <v>202207.82514104899</v>
      </c>
      <c r="S583" s="94">
        <v>80335.031580025898</v>
      </c>
      <c r="T583" s="94">
        <v>0</v>
      </c>
      <c r="U583" s="94">
        <v>647213.98497907503</v>
      </c>
      <c r="V583" s="94">
        <v>515886.23187754501</v>
      </c>
      <c r="W583" s="94">
        <v>130832.51926174101</v>
      </c>
      <c r="X583" s="94">
        <v>0</v>
      </c>
      <c r="Y583" s="94">
        <v>0</v>
      </c>
      <c r="Z583" s="94">
        <v>0</v>
      </c>
      <c r="AA583" s="94">
        <v>407.97811097414399</v>
      </c>
      <c r="AB583" s="94">
        <v>87.255728814294102</v>
      </c>
      <c r="AC583" s="94">
        <v>65439.818450066297</v>
      </c>
      <c r="AD583" s="94">
        <v>14895.2131299597</v>
      </c>
      <c r="AE583" s="94">
        <v>0</v>
      </c>
      <c r="AF583" s="94">
        <v>0</v>
      </c>
      <c r="AG583" s="94">
        <v>0</v>
      </c>
      <c r="AH583" s="94">
        <v>0</v>
      </c>
      <c r="AI583" s="94">
        <v>0</v>
      </c>
      <c r="AJ583" s="94">
        <v>727549.01655910094</v>
      </c>
      <c r="AK583" s="70">
        <v>4698.6082587598103</v>
      </c>
      <c r="AL583">
        <v>190.744012474941</v>
      </c>
      <c r="AM583">
        <v>87986.683412978906</v>
      </c>
      <c r="AN583">
        <v>4698.6082587598003</v>
      </c>
      <c r="AO583">
        <v>41650.536239298002</v>
      </c>
      <c r="AP583">
        <v>190.744012474941</v>
      </c>
      <c r="AQ583">
        <v>78964.723731455393</v>
      </c>
      <c r="AR583">
        <v>4698.6082587598103</v>
      </c>
      <c r="AS583">
        <v>26774.759143615302</v>
      </c>
      <c r="AT583">
        <v>0</v>
      </c>
    </row>
    <row r="584" spans="1:46" x14ac:dyDescent="0.25">
      <c r="A584" t="s">
        <v>3493</v>
      </c>
      <c r="B584">
        <v>2057</v>
      </c>
      <c r="C584" t="s">
        <v>133</v>
      </c>
      <c r="D584">
        <v>470</v>
      </c>
      <c r="E584" t="s">
        <v>814</v>
      </c>
      <c r="F584" t="s">
        <v>2892</v>
      </c>
      <c r="G584" t="s">
        <v>2893</v>
      </c>
      <c r="H584" t="s">
        <v>2894</v>
      </c>
      <c r="I584" t="s">
        <v>2895</v>
      </c>
      <c r="J584">
        <v>490.54453781504401</v>
      </c>
      <c r="K584">
        <v>1</v>
      </c>
      <c r="L584">
        <v>1</v>
      </c>
      <c r="M584">
        <v>2</v>
      </c>
      <c r="N584" s="94">
        <v>2922635.6721039801</v>
      </c>
      <c r="O584" s="94">
        <v>748000.24440470804</v>
      </c>
      <c r="P584" s="94">
        <v>915919.86610209697</v>
      </c>
      <c r="Q584" s="94">
        <v>271412.21660260099</v>
      </c>
      <c r="R584" s="94">
        <v>1211648.5703076599</v>
      </c>
      <c r="S584" s="94">
        <v>254501.52714622999</v>
      </c>
      <c r="T584" s="94">
        <v>4019241.48</v>
      </c>
      <c r="U584" s="94">
        <v>2050375.08952105</v>
      </c>
      <c r="V584" s="94">
        <v>5082516.1972224098</v>
      </c>
      <c r="W584" s="94">
        <v>985531.47058736999</v>
      </c>
      <c r="X584" s="94">
        <v>0</v>
      </c>
      <c r="Y584" s="94">
        <v>0</v>
      </c>
      <c r="Z584" s="94">
        <v>0</v>
      </c>
      <c r="AA584" s="94">
        <v>1292.4754026108999</v>
      </c>
      <c r="AB584" s="94">
        <v>276.426308656814</v>
      </c>
      <c r="AC584" s="94">
        <v>207313.464676036</v>
      </c>
      <c r="AD584" s="94">
        <v>47188.062470194498</v>
      </c>
      <c r="AE584" s="94">
        <v>0</v>
      </c>
      <c r="AF584" s="94">
        <v>0</v>
      </c>
      <c r="AG584" s="94">
        <v>0</v>
      </c>
      <c r="AH584" s="94">
        <v>0</v>
      </c>
      <c r="AI584" s="94">
        <v>0</v>
      </c>
      <c r="AJ584" s="94">
        <v>6324118.0966672702</v>
      </c>
      <c r="AK584" s="70">
        <v>12892.036520956501</v>
      </c>
      <c r="AL584">
        <v>190.744012474941</v>
      </c>
      <c r="AM584">
        <v>87986.683412978906</v>
      </c>
      <c r="AN584">
        <v>4698.6082587598003</v>
      </c>
      <c r="AO584">
        <v>41650.536239298002</v>
      </c>
      <c r="AP584">
        <v>190.744012474941</v>
      </c>
      <c r="AQ584">
        <v>87986.683412978906</v>
      </c>
      <c r="AR584">
        <v>12640.278886002399</v>
      </c>
      <c r="AS584">
        <v>41650.536239298002</v>
      </c>
      <c r="AT584">
        <v>0</v>
      </c>
    </row>
    <row r="585" spans="1:46" x14ac:dyDescent="0.25">
      <c r="A585" t="s">
        <v>3494</v>
      </c>
      <c r="B585">
        <v>2057</v>
      </c>
      <c r="C585" t="s">
        <v>133</v>
      </c>
      <c r="D585">
        <v>471</v>
      </c>
      <c r="E585" t="s">
        <v>815</v>
      </c>
      <c r="F585" t="s">
        <v>2892</v>
      </c>
      <c r="G585" t="s">
        <v>2893</v>
      </c>
      <c r="H585" t="s">
        <v>2894</v>
      </c>
      <c r="I585" t="s">
        <v>2895</v>
      </c>
      <c r="J585">
        <v>7.2529411764700003</v>
      </c>
      <c r="K585">
        <v>0</v>
      </c>
      <c r="L585">
        <v>0</v>
      </c>
      <c r="M585">
        <v>2</v>
      </c>
      <c r="N585" s="94">
        <v>128800.229438747</v>
      </c>
      <c r="O585" s="94">
        <v>15849.9210471594</v>
      </c>
      <c r="P585" s="94">
        <v>103642.71943718501</v>
      </c>
      <c r="Q585" s="94">
        <v>4012.96251378548</v>
      </c>
      <c r="R585" s="94">
        <v>46020.127184976896</v>
      </c>
      <c r="S585" s="94">
        <v>3762.9296902075898</v>
      </c>
      <c r="T585" s="94">
        <v>268010.15999999997</v>
      </c>
      <c r="U585" s="94">
        <v>30315.799621853399</v>
      </c>
      <c r="V585" s="94">
        <v>255625.887489769</v>
      </c>
      <c r="W585" s="94">
        <v>42676.875152103101</v>
      </c>
      <c r="X585" s="94">
        <v>0</v>
      </c>
      <c r="Y585" s="94">
        <v>0</v>
      </c>
      <c r="Z585" s="94">
        <v>0</v>
      </c>
      <c r="AA585" s="94">
        <v>19.109881661154599</v>
      </c>
      <c r="AB585" s="94">
        <v>4.0870983198523501</v>
      </c>
      <c r="AC585" s="94">
        <v>3065.2310819377899</v>
      </c>
      <c r="AD585" s="94">
        <v>697.69860826980801</v>
      </c>
      <c r="AE585" s="94">
        <v>0</v>
      </c>
      <c r="AF585" s="94">
        <v>0</v>
      </c>
      <c r="AG585" s="94">
        <v>0</v>
      </c>
      <c r="AH585" s="94">
        <v>0</v>
      </c>
      <c r="AI585" s="94">
        <v>0</v>
      </c>
      <c r="AJ585" s="94">
        <v>302088.88931206102</v>
      </c>
      <c r="AK585" s="70">
        <v>41650.536239298002</v>
      </c>
      <c r="AL585">
        <v>190.744012474941</v>
      </c>
      <c r="AM585">
        <v>87986.683412978906</v>
      </c>
      <c r="AN585">
        <v>4698.6082587598003</v>
      </c>
      <c r="AO585">
        <v>41650.536239298002</v>
      </c>
      <c r="AP585">
        <v>190.744012474941</v>
      </c>
      <c r="AQ585">
        <v>87986.683412978906</v>
      </c>
      <c r="AR585">
        <v>12640.278886002399</v>
      </c>
      <c r="AS585">
        <v>41650.536239298002</v>
      </c>
      <c r="AT585">
        <v>0</v>
      </c>
    </row>
    <row r="586" spans="1:46" x14ac:dyDescent="0.25">
      <c r="A586" t="s">
        <v>3495</v>
      </c>
      <c r="B586">
        <v>2057</v>
      </c>
      <c r="C586" t="s">
        <v>133</v>
      </c>
      <c r="D586">
        <v>472</v>
      </c>
      <c r="E586" t="s">
        <v>816</v>
      </c>
      <c r="F586" t="s">
        <v>2892</v>
      </c>
      <c r="G586" t="s">
        <v>2893</v>
      </c>
      <c r="H586" t="s">
        <v>2894</v>
      </c>
      <c r="I586" t="s">
        <v>2895</v>
      </c>
      <c r="J586">
        <v>116.529411764675</v>
      </c>
      <c r="K586">
        <v>1</v>
      </c>
      <c r="L586">
        <v>1</v>
      </c>
      <c r="M586">
        <v>2</v>
      </c>
      <c r="N586" s="94">
        <v>989712.19309129298</v>
      </c>
      <c r="O586" s="94">
        <v>285341.69533188501</v>
      </c>
      <c r="P586" s="94">
        <v>266508.73886503902</v>
      </c>
      <c r="Q586" s="94">
        <v>64474.2801282043</v>
      </c>
      <c r="R586" s="94">
        <v>397175.02243662399</v>
      </c>
      <c r="S586" s="94">
        <v>60457.126652878098</v>
      </c>
      <c r="T586" s="94">
        <v>1516143</v>
      </c>
      <c r="U586" s="94">
        <v>487068.92985304602</v>
      </c>
      <c r="V586" s="94">
        <v>1659378.5867333701</v>
      </c>
      <c r="W586" s="94">
        <v>343460.64873734099</v>
      </c>
      <c r="X586" s="94">
        <v>0</v>
      </c>
      <c r="Y586" s="94">
        <v>0</v>
      </c>
      <c r="Z586" s="94">
        <v>0</v>
      </c>
      <c r="AA586" s="94">
        <v>307.02899895166502</v>
      </c>
      <c r="AB586" s="94">
        <v>65.665383387072296</v>
      </c>
      <c r="AC586" s="94">
        <v>49247.548850913503</v>
      </c>
      <c r="AD586" s="94">
        <v>11209.5778019646</v>
      </c>
      <c r="AE586" s="94">
        <v>0</v>
      </c>
      <c r="AF586" s="94">
        <v>0</v>
      </c>
      <c r="AG586" s="94">
        <v>0</v>
      </c>
      <c r="AH586" s="94">
        <v>0</v>
      </c>
      <c r="AI586" s="94">
        <v>0</v>
      </c>
      <c r="AJ586" s="94">
        <v>2063669.0565059299</v>
      </c>
      <c r="AK586" s="70">
        <v>17709.426532362399</v>
      </c>
      <c r="AL586">
        <v>190.744012474941</v>
      </c>
      <c r="AM586">
        <v>87986.683412978906</v>
      </c>
      <c r="AN586">
        <v>4698.6082587598003</v>
      </c>
      <c r="AO586">
        <v>41650.536239298002</v>
      </c>
      <c r="AP586">
        <v>190.744012474941</v>
      </c>
      <c r="AQ586">
        <v>87986.683412978906</v>
      </c>
      <c r="AR586">
        <v>12640.278886002399</v>
      </c>
      <c r="AS586">
        <v>41650.536239298002</v>
      </c>
      <c r="AT586">
        <v>0</v>
      </c>
    </row>
    <row r="587" spans="1:46" x14ac:dyDescent="0.25">
      <c r="A587" t="s">
        <v>3496</v>
      </c>
      <c r="B587">
        <v>2057</v>
      </c>
      <c r="C587" t="s">
        <v>133</v>
      </c>
      <c r="D587">
        <v>484</v>
      </c>
      <c r="E587" t="s">
        <v>817</v>
      </c>
      <c r="F587" t="s">
        <v>2892</v>
      </c>
      <c r="G587" t="s">
        <v>2903</v>
      </c>
      <c r="H587" t="s">
        <v>2894</v>
      </c>
      <c r="I587" t="s">
        <v>2895</v>
      </c>
      <c r="J587">
        <v>96.093338058097999</v>
      </c>
      <c r="K587">
        <v>1</v>
      </c>
      <c r="L587">
        <v>1</v>
      </c>
      <c r="M587">
        <v>2</v>
      </c>
      <c r="N587" s="94">
        <v>1100964.4111164799</v>
      </c>
      <c r="O587" s="94">
        <v>429206.69777483598</v>
      </c>
      <c r="P587" s="94">
        <v>443736.56006684102</v>
      </c>
      <c r="Q587" s="94">
        <v>56853.973679471303</v>
      </c>
      <c r="R587" s="94">
        <v>492259.74005172699</v>
      </c>
      <c r="S587" s="94">
        <v>49854.599122222498</v>
      </c>
      <c r="T587" s="94">
        <v>2121371.0299999998</v>
      </c>
      <c r="U587" s="94">
        <v>401650.35268935398</v>
      </c>
      <c r="V587" s="94">
        <v>2074748.64939899</v>
      </c>
      <c r="W587" s="94">
        <v>447965.39931577799</v>
      </c>
      <c r="X587" s="94">
        <v>0</v>
      </c>
      <c r="Y587" s="94">
        <v>0</v>
      </c>
      <c r="Z587" s="94">
        <v>0</v>
      </c>
      <c r="AA587" s="94">
        <v>253.18450460800801</v>
      </c>
      <c r="AB587" s="94">
        <v>54.149469983348702</v>
      </c>
      <c r="AC587" s="94">
        <v>40610.874873549401</v>
      </c>
      <c r="AD587" s="94">
        <v>9243.7242486730793</v>
      </c>
      <c r="AE587" s="94">
        <v>0</v>
      </c>
      <c r="AF587" s="94">
        <v>0</v>
      </c>
      <c r="AG587" s="94">
        <v>0</v>
      </c>
      <c r="AH587" s="94">
        <v>0</v>
      </c>
      <c r="AI587" s="94">
        <v>0</v>
      </c>
      <c r="AJ587" s="94">
        <v>2572875.9818115798</v>
      </c>
      <c r="AK587" s="70">
        <v>26774.759143615302</v>
      </c>
      <c r="AL587">
        <v>190.744012474941</v>
      </c>
      <c r="AM587">
        <v>87986.683412978906</v>
      </c>
      <c r="AN587">
        <v>4698.6082587598003</v>
      </c>
      <c r="AO587">
        <v>41650.536239298002</v>
      </c>
      <c r="AP587">
        <v>190.744012474941</v>
      </c>
      <c r="AQ587">
        <v>78964.723731455393</v>
      </c>
      <c r="AR587">
        <v>4698.6082587598103</v>
      </c>
      <c r="AS587">
        <v>26774.759143615302</v>
      </c>
      <c r="AT587">
        <v>0</v>
      </c>
    </row>
    <row r="588" spans="1:46" x14ac:dyDescent="0.25">
      <c r="A588" t="s">
        <v>3497</v>
      </c>
      <c r="B588">
        <v>2057</v>
      </c>
      <c r="C588" t="s">
        <v>133</v>
      </c>
      <c r="D588">
        <v>473</v>
      </c>
      <c r="E588" t="s">
        <v>818</v>
      </c>
      <c r="F588" t="s">
        <v>2892</v>
      </c>
      <c r="G588" t="s">
        <v>2893</v>
      </c>
      <c r="H588" t="s">
        <v>2894</v>
      </c>
      <c r="I588" t="s">
        <v>2895</v>
      </c>
      <c r="J588">
        <v>486.09411764702003</v>
      </c>
      <c r="K588">
        <v>1</v>
      </c>
      <c r="L588">
        <v>1</v>
      </c>
      <c r="M588">
        <v>2</v>
      </c>
      <c r="N588" s="94">
        <v>3612669.9954665801</v>
      </c>
      <c r="O588" s="94">
        <v>770136.48338448303</v>
      </c>
      <c r="P588" s="94">
        <v>921108.43383714103</v>
      </c>
      <c r="Q588" s="94">
        <v>272750.34424913098</v>
      </c>
      <c r="R588" s="94">
        <v>1080339.8033071801</v>
      </c>
      <c r="S588" s="94">
        <v>252192.585466338</v>
      </c>
      <c r="T588" s="94">
        <v>4625231.8099999996</v>
      </c>
      <c r="U588" s="94">
        <v>2031773.2502445099</v>
      </c>
      <c r="V588" s="94">
        <v>5799176.2620880604</v>
      </c>
      <c r="W588" s="94">
        <v>856274.13016155397</v>
      </c>
      <c r="X588" s="94">
        <v>0</v>
      </c>
      <c r="Y588" s="94">
        <v>0</v>
      </c>
      <c r="Z588" s="94">
        <v>0</v>
      </c>
      <c r="AA588" s="94">
        <v>1280.7495384843301</v>
      </c>
      <c r="AB588" s="94">
        <v>273.91845641469502</v>
      </c>
      <c r="AC588" s="94">
        <v>205432.63234956301</v>
      </c>
      <c r="AD588" s="94">
        <v>46759.953116775301</v>
      </c>
      <c r="AE588" s="94">
        <v>0</v>
      </c>
      <c r="AF588" s="94">
        <v>0</v>
      </c>
      <c r="AG588" s="94">
        <v>0</v>
      </c>
      <c r="AH588" s="94">
        <v>0</v>
      </c>
      <c r="AI588" s="94">
        <v>0</v>
      </c>
      <c r="AJ588" s="94">
        <v>6909197.6457108501</v>
      </c>
      <c r="AK588" s="70">
        <v>14213.7034678704</v>
      </c>
      <c r="AL588">
        <v>190.744012474941</v>
      </c>
      <c r="AM588">
        <v>87986.683412978906</v>
      </c>
      <c r="AN588">
        <v>4698.6082587598003</v>
      </c>
      <c r="AO588">
        <v>41650.536239298002</v>
      </c>
      <c r="AP588">
        <v>190.744012474941</v>
      </c>
      <c r="AQ588">
        <v>87986.683412978906</v>
      </c>
      <c r="AR588">
        <v>12640.278886002399</v>
      </c>
      <c r="AS588">
        <v>41650.536239298002</v>
      </c>
      <c r="AT588">
        <v>0</v>
      </c>
    </row>
    <row r="589" spans="1:46" x14ac:dyDescent="0.25">
      <c r="A589" t="s">
        <v>3498</v>
      </c>
      <c r="B589">
        <v>2057</v>
      </c>
      <c r="C589" t="s">
        <v>133</v>
      </c>
      <c r="D589">
        <v>485</v>
      </c>
      <c r="E589" t="s">
        <v>819</v>
      </c>
      <c r="F589" t="s">
        <v>2892</v>
      </c>
      <c r="G589" t="s">
        <v>2903</v>
      </c>
      <c r="H589" t="s">
        <v>2894</v>
      </c>
      <c r="I589" t="s">
        <v>2895</v>
      </c>
      <c r="J589">
        <v>618.03572874922804</v>
      </c>
      <c r="K589">
        <v>1</v>
      </c>
      <c r="L589">
        <v>1</v>
      </c>
      <c r="M589">
        <v>2</v>
      </c>
      <c r="N589" s="94">
        <v>3757212.3317759298</v>
      </c>
      <c r="O589" s="94">
        <v>1629299.47159818</v>
      </c>
      <c r="P589" s="94">
        <v>1332076.22496515</v>
      </c>
      <c r="Q589" s="94">
        <v>358653.21336631099</v>
      </c>
      <c r="R589" s="94">
        <v>3302223.62588127</v>
      </c>
      <c r="S589" s="94">
        <v>320645.78172291699</v>
      </c>
      <c r="T589" s="94">
        <v>7796202.8700000001</v>
      </c>
      <c r="U589" s="94">
        <v>2583261.9975868398</v>
      </c>
      <c r="V589" s="94">
        <v>7360373.3155315202</v>
      </c>
      <c r="W589" s="94">
        <v>3016318.8970572301</v>
      </c>
      <c r="X589" s="94">
        <v>0</v>
      </c>
      <c r="Y589" s="94">
        <v>0</v>
      </c>
      <c r="Z589" s="94">
        <v>0</v>
      </c>
      <c r="AA589" s="94">
        <v>2424.38624378744</v>
      </c>
      <c r="AB589" s="94">
        <v>348.26875430541998</v>
      </c>
      <c r="AC589" s="94">
        <v>261193.67018391</v>
      </c>
      <c r="AD589" s="94">
        <v>59452.111539007303</v>
      </c>
      <c r="AE589" s="94">
        <v>0</v>
      </c>
      <c r="AF589" s="94">
        <v>0</v>
      </c>
      <c r="AG589" s="94">
        <v>0</v>
      </c>
      <c r="AH589" s="94">
        <v>0</v>
      </c>
      <c r="AI589" s="94">
        <v>0</v>
      </c>
      <c r="AJ589" s="94">
        <v>10700110.649309799</v>
      </c>
      <c r="AK589" s="70">
        <v>17313.093971062899</v>
      </c>
      <c r="AL589">
        <v>190.744012474941</v>
      </c>
      <c r="AM589">
        <v>87986.683412978906</v>
      </c>
      <c r="AN589">
        <v>4698.6082587598003</v>
      </c>
      <c r="AO589">
        <v>41650.536239298002</v>
      </c>
      <c r="AP589">
        <v>190.744012474941</v>
      </c>
      <c r="AQ589">
        <v>78964.723731455393</v>
      </c>
      <c r="AR589">
        <v>4698.6082587598103</v>
      </c>
      <c r="AS589">
        <v>26774.759143615302</v>
      </c>
      <c r="AT589">
        <v>0</v>
      </c>
    </row>
    <row r="590" spans="1:46" x14ac:dyDescent="0.25">
      <c r="A590" t="s">
        <v>3499</v>
      </c>
      <c r="B590">
        <v>2057</v>
      </c>
      <c r="C590" t="s">
        <v>133</v>
      </c>
      <c r="D590">
        <v>481</v>
      </c>
      <c r="E590" t="s">
        <v>820</v>
      </c>
      <c r="F590" t="s">
        <v>2892</v>
      </c>
      <c r="G590" t="s">
        <v>2911</v>
      </c>
      <c r="H590" t="s">
        <v>2894</v>
      </c>
      <c r="I590" t="s">
        <v>2895</v>
      </c>
      <c r="J590">
        <v>376.18823529408797</v>
      </c>
      <c r="K590">
        <v>1</v>
      </c>
      <c r="L590">
        <v>1</v>
      </c>
      <c r="M590">
        <v>2</v>
      </c>
      <c r="N590" s="94">
        <v>1838843.9166721399</v>
      </c>
      <c r="O590" s="94">
        <v>751587.3472976</v>
      </c>
      <c r="P590" s="94">
        <v>802784.21499337896</v>
      </c>
      <c r="Q590" s="94">
        <v>208140.29090154899</v>
      </c>
      <c r="R590" s="94">
        <v>911054.26866475504</v>
      </c>
      <c r="S590" s="94">
        <v>195171.84067166</v>
      </c>
      <c r="T590" s="94">
        <v>2940020.73</v>
      </c>
      <c r="U590" s="94">
        <v>1572389.3085294201</v>
      </c>
      <c r="V590" s="94">
        <v>3773557.0356737399</v>
      </c>
      <c r="W590" s="94">
        <v>737649.84530194697</v>
      </c>
      <c r="X590" s="94">
        <v>0</v>
      </c>
      <c r="Y590" s="94">
        <v>0</v>
      </c>
      <c r="Z590" s="94">
        <v>0</v>
      </c>
      <c r="AA590" s="94">
        <v>991.17206163354604</v>
      </c>
      <c r="AB590" s="94">
        <v>211.985492093429</v>
      </c>
      <c r="AC590" s="94">
        <v>158984.31318092899</v>
      </c>
      <c r="AD590" s="94">
        <v>36187.527490730601</v>
      </c>
      <c r="AE590" s="94">
        <v>0</v>
      </c>
      <c r="AF590" s="94">
        <v>0</v>
      </c>
      <c r="AG590" s="94">
        <v>0</v>
      </c>
      <c r="AH590" s="94">
        <v>0</v>
      </c>
      <c r="AI590" s="94">
        <v>0</v>
      </c>
      <c r="AJ590" s="94">
        <v>4707581.8792010797</v>
      </c>
      <c r="AK590" s="70">
        <v>12513.899791472501</v>
      </c>
      <c r="AL590">
        <v>190.744012474941</v>
      </c>
      <c r="AM590">
        <v>87986.683412978906</v>
      </c>
      <c r="AN590">
        <v>4698.6082587598003</v>
      </c>
      <c r="AO590">
        <v>41650.536239298002</v>
      </c>
      <c r="AP590">
        <v>4583.8562208211697</v>
      </c>
      <c r="AQ590">
        <v>22363.4717498301</v>
      </c>
      <c r="AR590">
        <v>12513.899791472501</v>
      </c>
      <c r="AS590">
        <v>14361.0171442264</v>
      </c>
      <c r="AT590">
        <v>0</v>
      </c>
    </row>
    <row r="591" spans="1:46" x14ac:dyDescent="0.25">
      <c r="A591" t="s">
        <v>3500</v>
      </c>
      <c r="B591">
        <v>2057</v>
      </c>
      <c r="C591" t="s">
        <v>133</v>
      </c>
      <c r="D591">
        <v>474</v>
      </c>
      <c r="E591" t="s">
        <v>821</v>
      </c>
      <c r="F591" t="s">
        <v>2892</v>
      </c>
      <c r="G591" t="s">
        <v>2893</v>
      </c>
      <c r="H591" t="s">
        <v>2894</v>
      </c>
      <c r="I591" t="s">
        <v>2895</v>
      </c>
      <c r="J591">
        <v>173.00882352939399</v>
      </c>
      <c r="K591">
        <v>1</v>
      </c>
      <c r="L591">
        <v>2</v>
      </c>
      <c r="M591">
        <v>2</v>
      </c>
      <c r="N591" s="94">
        <v>1432026.3613606701</v>
      </c>
      <c r="O591" s="94">
        <v>340526.66984876501</v>
      </c>
      <c r="P591" s="94">
        <v>399990.05313199601</v>
      </c>
      <c r="Q591" s="94">
        <v>95723.6390707213</v>
      </c>
      <c r="R591" s="94">
        <v>512479.28982233698</v>
      </c>
      <c r="S591" s="94">
        <v>89759.4538390417</v>
      </c>
      <c r="T591" s="94">
        <v>2057604.78</v>
      </c>
      <c r="U591" s="94">
        <v>723141.23323448701</v>
      </c>
      <c r="V591" s="94">
        <v>2347462.0187796699</v>
      </c>
      <c r="W591" s="94">
        <v>431579.91276243102</v>
      </c>
      <c r="X591" s="94">
        <v>0</v>
      </c>
      <c r="Y591" s="94">
        <v>0</v>
      </c>
      <c r="Z591" s="94">
        <v>0</v>
      </c>
      <c r="AA591" s="94">
        <v>1606.58964677781</v>
      </c>
      <c r="AB591" s="94">
        <v>97.492045607733104</v>
      </c>
      <c r="AC591" s="94">
        <v>73116.823979246794</v>
      </c>
      <c r="AD591" s="94">
        <v>16642.629859794801</v>
      </c>
      <c r="AE591" s="94">
        <v>0</v>
      </c>
      <c r="AF591" s="94">
        <v>0</v>
      </c>
      <c r="AG591" s="94">
        <v>0</v>
      </c>
      <c r="AH591" s="94">
        <v>0</v>
      </c>
      <c r="AI591" s="94">
        <v>0</v>
      </c>
      <c r="AJ591" s="94">
        <v>2870505.46707353</v>
      </c>
      <c r="AK591" s="70">
        <v>16591.670924725</v>
      </c>
      <c r="AL591">
        <v>190.744012474941</v>
      </c>
      <c r="AM591">
        <v>87986.683412978906</v>
      </c>
      <c r="AN591">
        <v>4698.6082587598003</v>
      </c>
      <c r="AO591">
        <v>41650.536239298002</v>
      </c>
      <c r="AP591">
        <v>190.744012474941</v>
      </c>
      <c r="AQ591">
        <v>87986.683412978906</v>
      </c>
      <c r="AR591">
        <v>12640.278886002399</v>
      </c>
      <c r="AS591">
        <v>41650.536239298002</v>
      </c>
      <c r="AT591">
        <v>0</v>
      </c>
    </row>
    <row r="592" spans="1:46" x14ac:dyDescent="0.25">
      <c r="A592" t="s">
        <v>3501</v>
      </c>
      <c r="B592">
        <v>2057</v>
      </c>
      <c r="C592" t="s">
        <v>133</v>
      </c>
      <c r="D592">
        <v>2057</v>
      </c>
      <c r="E592" t="s">
        <v>133</v>
      </c>
      <c r="F592" t="s">
        <v>1871</v>
      </c>
      <c r="G592" t="s">
        <v>1871</v>
      </c>
      <c r="H592" t="s">
        <v>2899</v>
      </c>
      <c r="I592" t="s">
        <v>2895</v>
      </c>
      <c r="J592">
        <v>575.87433142889802</v>
      </c>
      <c r="K592">
        <v>1</v>
      </c>
      <c r="L592">
        <v>1</v>
      </c>
      <c r="M592">
        <v>2</v>
      </c>
      <c r="N592" s="94">
        <v>266883.70671525499</v>
      </c>
      <c r="O592" s="94">
        <v>298016.07717061002</v>
      </c>
      <c r="P592" s="94">
        <v>771486.46697253303</v>
      </c>
      <c r="Q592" s="94">
        <v>318624.13446460501</v>
      </c>
      <c r="R592" s="94">
        <v>752025.65897924697</v>
      </c>
      <c r="S592" s="94">
        <v>298771.84535735002</v>
      </c>
      <c r="T592" s="94">
        <v>0</v>
      </c>
      <c r="U592" s="94">
        <v>2407036.0443022498</v>
      </c>
      <c r="V592" s="94">
        <v>1918618.54611913</v>
      </c>
      <c r="W592" s="94">
        <v>486575.687390409</v>
      </c>
      <c r="X592" s="94">
        <v>0</v>
      </c>
      <c r="Y592" s="94">
        <v>0</v>
      </c>
      <c r="Z592" s="94">
        <v>0</v>
      </c>
      <c r="AA592" s="94">
        <v>1517.3003692632799</v>
      </c>
      <c r="AB592" s="94">
        <v>324.51042344929999</v>
      </c>
      <c r="AC592" s="94">
        <v>243375.460663134</v>
      </c>
      <c r="AD592" s="94">
        <v>55396.3846942155</v>
      </c>
      <c r="AE592" s="94">
        <v>0</v>
      </c>
      <c r="AF592" s="94">
        <v>0</v>
      </c>
      <c r="AG592" s="94">
        <v>0</v>
      </c>
      <c r="AH592" s="94">
        <v>0</v>
      </c>
      <c r="AI592" s="94">
        <v>0</v>
      </c>
      <c r="AJ592" s="94">
        <v>2705807.8896595999</v>
      </c>
      <c r="AK592" s="70">
        <v>4698.6082587598003</v>
      </c>
      <c r="AL592">
        <v>190.744012474941</v>
      </c>
      <c r="AM592">
        <v>87986.683412978906</v>
      </c>
      <c r="AN592">
        <v>4698.6082587598003</v>
      </c>
      <c r="AO592">
        <v>41650.536239298002</v>
      </c>
      <c r="AP592">
        <v>682.10272323868298</v>
      </c>
      <c r="AQ592">
        <v>37523.222275875101</v>
      </c>
      <c r="AR592">
        <v>4698.6082587598003</v>
      </c>
      <c r="AS592">
        <v>4698.6082587598003</v>
      </c>
      <c r="AT592">
        <v>0</v>
      </c>
    </row>
    <row r="593" spans="1:46" x14ac:dyDescent="0.25">
      <c r="A593" t="s">
        <v>3502</v>
      </c>
      <c r="B593">
        <v>2057</v>
      </c>
      <c r="C593" t="s">
        <v>133</v>
      </c>
      <c r="D593">
        <v>486</v>
      </c>
      <c r="E593" t="s">
        <v>822</v>
      </c>
      <c r="F593" t="s">
        <v>2892</v>
      </c>
      <c r="G593" t="s">
        <v>2903</v>
      </c>
      <c r="H593" t="s">
        <v>2894</v>
      </c>
      <c r="I593" t="s">
        <v>2895</v>
      </c>
      <c r="J593">
        <v>226.276328844776</v>
      </c>
      <c r="K593">
        <v>1</v>
      </c>
      <c r="L593">
        <v>1</v>
      </c>
      <c r="M593">
        <v>2</v>
      </c>
      <c r="N593" s="94">
        <v>1679083.51087986</v>
      </c>
      <c r="O593" s="94">
        <v>761825.19658349105</v>
      </c>
      <c r="P593" s="94">
        <v>621472.87534876098</v>
      </c>
      <c r="Q593" s="94">
        <v>125195.889959365</v>
      </c>
      <c r="R593" s="94">
        <v>932806.23671161605</v>
      </c>
      <c r="S593" s="94">
        <v>117395.397988818</v>
      </c>
      <c r="T593" s="94">
        <v>3174595.28</v>
      </c>
      <c r="U593" s="94">
        <v>945788.42948309495</v>
      </c>
      <c r="V593" s="94">
        <v>3291156.1246111402</v>
      </c>
      <c r="W593" s="94">
        <v>828503.888464847</v>
      </c>
      <c r="X593" s="94">
        <v>0</v>
      </c>
      <c r="Y593" s="94">
        <v>0</v>
      </c>
      <c r="Z593" s="94">
        <v>0</v>
      </c>
      <c r="AA593" s="94">
        <v>596.18763777823995</v>
      </c>
      <c r="AB593" s="94">
        <v>127.508769331278</v>
      </c>
      <c r="AC593" s="94">
        <v>95628.686267569094</v>
      </c>
      <c r="AD593" s="94">
        <v>21766.711721249401</v>
      </c>
      <c r="AE593" s="94">
        <v>0</v>
      </c>
      <c r="AF593" s="94">
        <v>0</v>
      </c>
      <c r="AG593" s="94">
        <v>0</v>
      </c>
      <c r="AH593" s="94">
        <v>0</v>
      </c>
      <c r="AI593" s="94">
        <v>0</v>
      </c>
      <c r="AJ593" s="94">
        <v>4237779.1074719196</v>
      </c>
      <c r="AK593" s="70">
        <v>18728.335964735401</v>
      </c>
      <c r="AL593">
        <v>190.744012474941</v>
      </c>
      <c r="AM593">
        <v>87986.683412978906</v>
      </c>
      <c r="AN593">
        <v>4698.6082587598003</v>
      </c>
      <c r="AO593">
        <v>41650.536239298002</v>
      </c>
      <c r="AP593">
        <v>190.744012474941</v>
      </c>
      <c r="AQ593">
        <v>78964.723731455393</v>
      </c>
      <c r="AR593">
        <v>4698.6082587598103</v>
      </c>
      <c r="AS593">
        <v>26774.759143615302</v>
      </c>
      <c r="AT593">
        <v>0</v>
      </c>
    </row>
    <row r="594" spans="1:46" x14ac:dyDescent="0.25">
      <c r="A594" t="s">
        <v>3503</v>
      </c>
      <c r="B594">
        <v>2057</v>
      </c>
      <c r="C594" t="s">
        <v>133</v>
      </c>
      <c r="D594">
        <v>475</v>
      </c>
      <c r="E594" t="s">
        <v>823</v>
      </c>
      <c r="F594" t="s">
        <v>2892</v>
      </c>
      <c r="G594" t="s">
        <v>2893</v>
      </c>
      <c r="H594" t="s">
        <v>2894</v>
      </c>
      <c r="I594" t="s">
        <v>2895</v>
      </c>
      <c r="J594">
        <v>120.91176470587401</v>
      </c>
      <c r="K594">
        <v>3</v>
      </c>
      <c r="L594">
        <v>1</v>
      </c>
      <c r="M594">
        <v>2</v>
      </c>
      <c r="N594" s="94">
        <v>1193544.1145932199</v>
      </c>
      <c r="O594" s="94">
        <v>278410.63143095101</v>
      </c>
      <c r="P594" s="94">
        <v>327251.72292889998</v>
      </c>
      <c r="Q594" s="94">
        <v>66898.981728192797</v>
      </c>
      <c r="R594" s="94">
        <v>298879.31146569498</v>
      </c>
      <c r="S594" s="94">
        <v>62730.754081279898</v>
      </c>
      <c r="T594" s="94">
        <v>1659598.5</v>
      </c>
      <c r="U594" s="94">
        <v>505386.26214696199</v>
      </c>
      <c r="V594" s="94">
        <v>1921453.1648841901</v>
      </c>
      <c r="W594" s="94">
        <v>243144.88686251501</v>
      </c>
      <c r="X594" s="94">
        <v>0</v>
      </c>
      <c r="Y594" s="94">
        <v>0</v>
      </c>
      <c r="Z594" s="94">
        <v>0</v>
      </c>
      <c r="AA594" s="94">
        <v>318.575521123307</v>
      </c>
      <c r="AB594" s="94">
        <v>68.134879127790896</v>
      </c>
      <c r="AC594" s="94">
        <v>51099.614670909999</v>
      </c>
      <c r="AD594" s="94">
        <v>11631.1394103699</v>
      </c>
      <c r="AE594" s="94">
        <v>0</v>
      </c>
      <c r="AF594" s="94">
        <v>0</v>
      </c>
      <c r="AG594" s="94">
        <v>0</v>
      </c>
      <c r="AH594" s="94">
        <v>0</v>
      </c>
      <c r="AI594" s="94">
        <v>0</v>
      </c>
      <c r="AJ594" s="94">
        <v>2227715.51622824</v>
      </c>
      <c r="AK594" s="70">
        <v>18424.307358736402</v>
      </c>
      <c r="AL594">
        <v>190.744012474941</v>
      </c>
      <c r="AM594">
        <v>87986.683412978906</v>
      </c>
      <c r="AN594">
        <v>4698.6082587598003</v>
      </c>
      <c r="AO594">
        <v>41650.536239298002</v>
      </c>
      <c r="AP594">
        <v>190.744012474941</v>
      </c>
      <c r="AQ594">
        <v>87986.683412978906</v>
      </c>
      <c r="AR594">
        <v>12640.278886002399</v>
      </c>
      <c r="AS594">
        <v>41650.536239298002</v>
      </c>
      <c r="AT594">
        <v>0</v>
      </c>
    </row>
    <row r="595" spans="1:46" x14ac:dyDescent="0.25">
      <c r="A595" t="s">
        <v>3504</v>
      </c>
      <c r="B595">
        <v>2057</v>
      </c>
      <c r="C595" t="s">
        <v>133</v>
      </c>
      <c r="D595">
        <v>488</v>
      </c>
      <c r="E595" t="s">
        <v>824</v>
      </c>
      <c r="F595" t="s">
        <v>2892</v>
      </c>
      <c r="G595" t="s">
        <v>2903</v>
      </c>
      <c r="H595" t="s">
        <v>2894</v>
      </c>
      <c r="I595" t="s">
        <v>2895</v>
      </c>
      <c r="J595">
        <v>684.80567167484696</v>
      </c>
      <c r="K595">
        <v>1</v>
      </c>
      <c r="L595">
        <v>1</v>
      </c>
      <c r="M595">
        <v>2</v>
      </c>
      <c r="N595" s="94">
        <v>4902445.8928584</v>
      </c>
      <c r="O595" s="94">
        <v>1838633.9758375899</v>
      </c>
      <c r="P595" s="94">
        <v>1544969.1426973001</v>
      </c>
      <c r="Q595" s="94">
        <v>381857.295735639</v>
      </c>
      <c r="R595" s="94">
        <v>1976845.8136892901</v>
      </c>
      <c r="S595" s="94">
        <v>355286.98375877301</v>
      </c>
      <c r="T595" s="94">
        <v>7782405.5199999996</v>
      </c>
      <c r="U595" s="94">
        <v>2862346.6008182201</v>
      </c>
      <c r="V595" s="94">
        <v>8981378.1077647302</v>
      </c>
      <c r="W595" s="94">
        <v>1661183.80868394</v>
      </c>
      <c r="X595" s="94">
        <v>0</v>
      </c>
      <c r="Y595" s="94">
        <v>0</v>
      </c>
      <c r="Z595" s="94">
        <v>0</v>
      </c>
      <c r="AA595" s="94">
        <v>1804.3101451104101</v>
      </c>
      <c r="AB595" s="94">
        <v>385.89422442963098</v>
      </c>
      <c r="AC595" s="94">
        <v>289411.91977606103</v>
      </c>
      <c r="AD595" s="94">
        <v>65875.0639827126</v>
      </c>
      <c r="AE595" s="94">
        <v>0</v>
      </c>
      <c r="AF595" s="94">
        <v>0</v>
      </c>
      <c r="AG595" s="94">
        <v>0</v>
      </c>
      <c r="AH595" s="94">
        <v>0</v>
      </c>
      <c r="AI595" s="94">
        <v>0</v>
      </c>
      <c r="AJ595" s="94">
        <v>11000039.104576999</v>
      </c>
      <c r="AK595" s="70">
        <v>16063.0081781798</v>
      </c>
      <c r="AL595">
        <v>190.744012474941</v>
      </c>
      <c r="AM595">
        <v>87986.683412978906</v>
      </c>
      <c r="AN595">
        <v>4698.6082587598003</v>
      </c>
      <c r="AO595">
        <v>41650.536239298002</v>
      </c>
      <c r="AP595">
        <v>190.744012474941</v>
      </c>
      <c r="AQ595">
        <v>78964.723731455393</v>
      </c>
      <c r="AR595">
        <v>4698.6082587598103</v>
      </c>
      <c r="AS595">
        <v>26774.759143615302</v>
      </c>
      <c r="AT595">
        <v>0</v>
      </c>
    </row>
    <row r="596" spans="1:46" x14ac:dyDescent="0.25">
      <c r="A596" t="s">
        <v>3505</v>
      </c>
      <c r="B596">
        <v>2057</v>
      </c>
      <c r="C596" t="s">
        <v>133</v>
      </c>
      <c r="D596">
        <v>476</v>
      </c>
      <c r="E596" t="s">
        <v>825</v>
      </c>
      <c r="F596" t="s">
        <v>2892</v>
      </c>
      <c r="G596" t="s">
        <v>2893</v>
      </c>
      <c r="H596" t="s">
        <v>2894</v>
      </c>
      <c r="I596" t="s">
        <v>2895</v>
      </c>
      <c r="J596">
        <v>154.07647058821399</v>
      </c>
      <c r="K596">
        <v>3</v>
      </c>
      <c r="L596">
        <v>1</v>
      </c>
      <c r="M596">
        <v>2</v>
      </c>
      <c r="N596" s="94">
        <v>1344857.1950600899</v>
      </c>
      <c r="O596" s="94">
        <v>281194.65068794898</v>
      </c>
      <c r="P596" s="94">
        <v>386987.94673005998</v>
      </c>
      <c r="Q596" s="94">
        <v>85248.602695520894</v>
      </c>
      <c r="R596" s="94">
        <v>386948.66384921799</v>
      </c>
      <c r="S596" s="94">
        <v>79937.078163505197</v>
      </c>
      <c r="T596" s="94">
        <v>1841229.16</v>
      </c>
      <c r="U596" s="94">
        <v>644007.89902283903</v>
      </c>
      <c r="V596" s="94">
        <v>2168817.3505673101</v>
      </c>
      <c r="W596" s="94">
        <v>315926.92784187198</v>
      </c>
      <c r="X596" s="94">
        <v>0</v>
      </c>
      <c r="Y596" s="94">
        <v>0</v>
      </c>
      <c r="Z596" s="94">
        <v>0</v>
      </c>
      <c r="AA596" s="94">
        <v>405.95712112781399</v>
      </c>
      <c r="AB596" s="94">
        <v>86.8234925319437</v>
      </c>
      <c r="AC596" s="94">
        <v>65115.651037463002</v>
      </c>
      <c r="AD596" s="94">
        <v>14821.427126042199</v>
      </c>
      <c r="AE596" s="94">
        <v>0</v>
      </c>
      <c r="AF596" s="94">
        <v>0</v>
      </c>
      <c r="AG596" s="94">
        <v>0</v>
      </c>
      <c r="AH596" s="94">
        <v>0</v>
      </c>
      <c r="AI596" s="94">
        <v>0</v>
      </c>
      <c r="AJ596" s="94">
        <v>2565174.1371863498</v>
      </c>
      <c r="AK596" s="70">
        <v>16648.707796806</v>
      </c>
      <c r="AL596">
        <v>190.744012474941</v>
      </c>
      <c r="AM596">
        <v>87986.683412978906</v>
      </c>
      <c r="AN596">
        <v>4698.6082587598003</v>
      </c>
      <c r="AO596">
        <v>41650.536239298002</v>
      </c>
      <c r="AP596">
        <v>190.744012474941</v>
      </c>
      <c r="AQ596">
        <v>87986.683412978906</v>
      </c>
      <c r="AR596">
        <v>12640.278886002399</v>
      </c>
      <c r="AS596">
        <v>41650.536239298002</v>
      </c>
      <c r="AT596">
        <v>0</v>
      </c>
    </row>
    <row r="597" spans="1:46" x14ac:dyDescent="0.25">
      <c r="A597" t="s">
        <v>3506</v>
      </c>
      <c r="B597">
        <v>2057</v>
      </c>
      <c r="C597" t="s">
        <v>133</v>
      </c>
      <c r="D597">
        <v>477</v>
      </c>
      <c r="E597" t="s">
        <v>826</v>
      </c>
      <c r="F597" t="s">
        <v>2892</v>
      </c>
      <c r="G597" t="s">
        <v>2893</v>
      </c>
      <c r="H597" t="s">
        <v>2894</v>
      </c>
      <c r="I597" t="s">
        <v>2895</v>
      </c>
      <c r="J597">
        <v>578.91974192794305</v>
      </c>
      <c r="K597">
        <v>1</v>
      </c>
      <c r="L597">
        <v>1</v>
      </c>
      <c r="M597">
        <v>2</v>
      </c>
      <c r="N597" s="94">
        <v>3470879.5944357701</v>
      </c>
      <c r="O597" s="94">
        <v>862812.212977377</v>
      </c>
      <c r="P597" s="94">
        <v>1102621.2579759201</v>
      </c>
      <c r="Q597" s="94">
        <v>320434.392371497</v>
      </c>
      <c r="R597" s="94">
        <v>1260607.6849094101</v>
      </c>
      <c r="S597" s="94">
        <v>300351.84791174799</v>
      </c>
      <c r="T597" s="94">
        <v>4597589.91</v>
      </c>
      <c r="U597" s="94">
        <v>2419765.2326699798</v>
      </c>
      <c r="V597" s="94">
        <v>6021749.6641265498</v>
      </c>
      <c r="W597" s="94">
        <v>993753.92765705695</v>
      </c>
      <c r="X597" s="94">
        <v>0</v>
      </c>
      <c r="Y597" s="94">
        <v>0</v>
      </c>
      <c r="Z597" s="94">
        <v>0</v>
      </c>
      <c r="AA597" s="94">
        <v>1525.3243464099801</v>
      </c>
      <c r="AB597" s="94">
        <v>326.22653996411299</v>
      </c>
      <c r="AC597" s="94">
        <v>244662.50914344101</v>
      </c>
      <c r="AD597" s="94">
        <v>55689.3387683072</v>
      </c>
      <c r="AE597" s="94">
        <v>0</v>
      </c>
      <c r="AF597" s="94">
        <v>0</v>
      </c>
      <c r="AG597" s="94">
        <v>0</v>
      </c>
      <c r="AH597" s="94">
        <v>0</v>
      </c>
      <c r="AI597" s="94">
        <v>0</v>
      </c>
      <c r="AJ597" s="94">
        <v>7317706.9905817201</v>
      </c>
      <c r="AK597" s="70">
        <v>12640.278886002399</v>
      </c>
      <c r="AL597">
        <v>190.744012474941</v>
      </c>
      <c r="AM597">
        <v>87986.683412978906</v>
      </c>
      <c r="AN597">
        <v>4698.6082587598003</v>
      </c>
      <c r="AO597">
        <v>41650.536239298002</v>
      </c>
      <c r="AP597">
        <v>190.744012474941</v>
      </c>
      <c r="AQ597">
        <v>87986.683412978906</v>
      </c>
      <c r="AR597">
        <v>12640.278886002399</v>
      </c>
      <c r="AS597">
        <v>41650.536239298002</v>
      </c>
      <c r="AT597">
        <v>0</v>
      </c>
    </row>
    <row r="598" spans="1:46" x14ac:dyDescent="0.25">
      <c r="A598" t="s">
        <v>3508</v>
      </c>
      <c r="B598">
        <v>2057</v>
      </c>
      <c r="C598" t="s">
        <v>133</v>
      </c>
      <c r="D598">
        <v>478</v>
      </c>
      <c r="E598" t="s">
        <v>828</v>
      </c>
      <c r="F598" t="s">
        <v>2892</v>
      </c>
      <c r="G598" t="s">
        <v>2893</v>
      </c>
      <c r="H598" t="s">
        <v>2894</v>
      </c>
      <c r="I598" t="s">
        <v>2895</v>
      </c>
      <c r="J598">
        <v>561.68250665824905</v>
      </c>
      <c r="K598">
        <v>1</v>
      </c>
      <c r="L598">
        <v>1</v>
      </c>
      <c r="M598">
        <v>2</v>
      </c>
      <c r="N598" s="94">
        <v>3754274.01495995</v>
      </c>
      <c r="O598" s="94">
        <v>854619.300480832</v>
      </c>
      <c r="P598" s="94">
        <v>1068219.2142924401</v>
      </c>
      <c r="Q598" s="94">
        <v>311070.97360721597</v>
      </c>
      <c r="R598" s="94">
        <v>1317832.7376993301</v>
      </c>
      <c r="S598" s="94">
        <v>291408.92354558199</v>
      </c>
      <c r="T598" s="94">
        <v>4958299.0999999996</v>
      </c>
      <c r="U598" s="94">
        <v>2347717.1410397799</v>
      </c>
      <c r="V598" s="94">
        <v>6245295.3148083296</v>
      </c>
      <c r="W598" s="94">
        <v>1058924.5049527399</v>
      </c>
      <c r="X598" s="94">
        <v>0</v>
      </c>
      <c r="Y598" s="94">
        <v>0</v>
      </c>
      <c r="Z598" s="94">
        <v>0</v>
      </c>
      <c r="AA598" s="94">
        <v>1479.9080775950699</v>
      </c>
      <c r="AB598" s="94">
        <v>316.51320111363202</v>
      </c>
      <c r="AC598" s="94">
        <v>237377.72521512999</v>
      </c>
      <c r="AD598" s="94">
        <v>54031.198330452702</v>
      </c>
      <c r="AE598" s="94">
        <v>0</v>
      </c>
      <c r="AF598" s="94">
        <v>0</v>
      </c>
      <c r="AG598" s="94">
        <v>0</v>
      </c>
      <c r="AH598" s="94">
        <v>0</v>
      </c>
      <c r="AI598" s="94">
        <v>0</v>
      </c>
      <c r="AJ598" s="94">
        <v>7597425.1645853603</v>
      </c>
      <c r="AK598" s="70">
        <v>13526.191530846299</v>
      </c>
      <c r="AL598">
        <v>190.744012474941</v>
      </c>
      <c r="AM598">
        <v>87986.683412978906</v>
      </c>
      <c r="AN598">
        <v>4698.6082587598003</v>
      </c>
      <c r="AO598">
        <v>41650.536239298002</v>
      </c>
      <c r="AP598">
        <v>190.744012474941</v>
      </c>
      <c r="AQ598">
        <v>87986.683412978906</v>
      </c>
      <c r="AR598">
        <v>12640.278886002399</v>
      </c>
      <c r="AS598">
        <v>41650.536239298002</v>
      </c>
      <c r="AT598">
        <v>0</v>
      </c>
    </row>
    <row r="599" spans="1:46" x14ac:dyDescent="0.25">
      <c r="A599" t="s">
        <v>3509</v>
      </c>
      <c r="B599">
        <v>2057</v>
      </c>
      <c r="C599" t="s">
        <v>133</v>
      </c>
      <c r="D599">
        <v>479</v>
      </c>
      <c r="E599" t="s">
        <v>829</v>
      </c>
      <c r="F599" t="s">
        <v>2892</v>
      </c>
      <c r="G599" t="s">
        <v>2893</v>
      </c>
      <c r="H599" t="s">
        <v>2894</v>
      </c>
      <c r="I599" t="s">
        <v>2895</v>
      </c>
      <c r="J599">
        <v>269.61618372910198</v>
      </c>
      <c r="K599">
        <v>1</v>
      </c>
      <c r="L599">
        <v>1</v>
      </c>
      <c r="M599">
        <v>2</v>
      </c>
      <c r="N599" s="94">
        <v>2409785.4313506102</v>
      </c>
      <c r="O599" s="94">
        <v>633931.645073249</v>
      </c>
      <c r="P599" s="94">
        <v>616085.47761623794</v>
      </c>
      <c r="Q599" s="94">
        <v>149175.29483416799</v>
      </c>
      <c r="R599" s="94">
        <v>807791.553685316</v>
      </c>
      <c r="S599" s="94">
        <v>139880.735005283</v>
      </c>
      <c r="T599" s="94">
        <v>3489829.31</v>
      </c>
      <c r="U599" s="94">
        <v>1126940.09255958</v>
      </c>
      <c r="V599" s="94">
        <v>3932395.4461429999</v>
      </c>
      <c r="W599" s="94">
        <v>679968.92675979401</v>
      </c>
      <c r="X599" s="94">
        <v>0</v>
      </c>
      <c r="Y599" s="94">
        <v>0</v>
      </c>
      <c r="Z599" s="94">
        <v>0</v>
      </c>
      <c r="AA599" s="94">
        <v>4253.0984850359</v>
      </c>
      <c r="AB599" s="94">
        <v>151.93117174301</v>
      </c>
      <c r="AC599" s="94">
        <v>113944.934399994</v>
      </c>
      <c r="AD599" s="94">
        <v>25935.800605288299</v>
      </c>
      <c r="AE599" s="94">
        <v>0</v>
      </c>
      <c r="AF599" s="94">
        <v>0</v>
      </c>
      <c r="AG599" s="94">
        <v>0</v>
      </c>
      <c r="AH599" s="94">
        <v>0</v>
      </c>
      <c r="AI599" s="94">
        <v>0</v>
      </c>
      <c r="AJ599" s="94">
        <v>4756650.1375648603</v>
      </c>
      <c r="AK599" s="70">
        <v>17642.3020004768</v>
      </c>
      <c r="AL599">
        <v>190.744012474941</v>
      </c>
      <c r="AM599">
        <v>87986.683412978906</v>
      </c>
      <c r="AN599">
        <v>4698.6082587598003</v>
      </c>
      <c r="AO599">
        <v>41650.536239298002</v>
      </c>
      <c r="AP599">
        <v>190.744012474941</v>
      </c>
      <c r="AQ599">
        <v>87986.683412978906</v>
      </c>
      <c r="AR599">
        <v>12640.278886002399</v>
      </c>
      <c r="AS599">
        <v>41650.536239298002</v>
      </c>
      <c r="AT599">
        <v>0</v>
      </c>
    </row>
    <row r="600" spans="1:46" x14ac:dyDescent="0.25">
      <c r="A600" t="s">
        <v>3510</v>
      </c>
      <c r="B600">
        <v>2056</v>
      </c>
      <c r="C600" t="s">
        <v>134</v>
      </c>
      <c r="D600">
        <v>4545</v>
      </c>
      <c r="E600" t="s">
        <v>830</v>
      </c>
      <c r="F600" t="s">
        <v>2906</v>
      </c>
      <c r="G600" t="s">
        <v>2903</v>
      </c>
      <c r="H600" t="s">
        <v>2894</v>
      </c>
      <c r="I600" t="s">
        <v>2895</v>
      </c>
      <c r="J600">
        <v>170.94397090672999</v>
      </c>
      <c r="K600">
        <v>1</v>
      </c>
      <c r="L600">
        <v>2</v>
      </c>
      <c r="M600">
        <v>2</v>
      </c>
      <c r="N600" s="94">
        <v>273132.35282846401</v>
      </c>
      <c r="O600" s="94">
        <v>128961.965030705</v>
      </c>
      <c r="P600" s="94">
        <v>235328.49519355799</v>
      </c>
      <c r="Q600" s="94">
        <v>116808.313557039</v>
      </c>
      <c r="R600" s="94">
        <v>631545.84083451401</v>
      </c>
      <c r="S600" s="94">
        <v>101644.55361454999</v>
      </c>
      <c r="T600" s="94">
        <v>0</v>
      </c>
      <c r="U600" s="94">
        <v>1385776.9674442799</v>
      </c>
      <c r="V600" s="94">
        <v>841871.52343009994</v>
      </c>
      <c r="W600" s="94">
        <v>543905.44401417905</v>
      </c>
      <c r="X600" s="94">
        <v>0</v>
      </c>
      <c r="Y600" s="94">
        <v>0</v>
      </c>
      <c r="Z600" s="94">
        <v>0</v>
      </c>
      <c r="AA600" s="94">
        <v>0</v>
      </c>
      <c r="AB600" s="94">
        <v>0</v>
      </c>
      <c r="AC600" s="94">
        <v>78580.782490298894</v>
      </c>
      <c r="AD600" s="94">
        <v>23063.771124250601</v>
      </c>
      <c r="AE600" s="94">
        <v>0</v>
      </c>
      <c r="AF600" s="94">
        <v>0</v>
      </c>
      <c r="AG600" s="94">
        <v>0</v>
      </c>
      <c r="AH600" s="94">
        <v>0</v>
      </c>
      <c r="AI600" s="94">
        <v>0</v>
      </c>
      <c r="AJ600" s="94">
        <v>1487421.52105883</v>
      </c>
      <c r="AK600" s="70">
        <v>8701.2224717208192</v>
      </c>
      <c r="AL600">
        <v>190.744012474941</v>
      </c>
      <c r="AM600">
        <v>87986.683412978906</v>
      </c>
      <c r="AN600">
        <v>8701.2224717208101</v>
      </c>
      <c r="AO600">
        <v>18780.961697647501</v>
      </c>
      <c r="AP600">
        <v>190.744012474941</v>
      </c>
      <c r="AQ600">
        <v>78964.723731455393</v>
      </c>
      <c r="AR600">
        <v>8701.2224717208192</v>
      </c>
      <c r="AS600">
        <v>18699.504444831098</v>
      </c>
      <c r="AT600">
        <v>0</v>
      </c>
    </row>
    <row r="601" spans="1:46" x14ac:dyDescent="0.25">
      <c r="A601" t="s">
        <v>3511</v>
      </c>
      <c r="B601">
        <v>2056</v>
      </c>
      <c r="C601" t="s">
        <v>134</v>
      </c>
      <c r="D601">
        <v>459</v>
      </c>
      <c r="E601" t="s">
        <v>831</v>
      </c>
      <c r="F601" t="s">
        <v>2892</v>
      </c>
      <c r="G601" t="s">
        <v>2893</v>
      </c>
      <c r="H601" t="s">
        <v>2894</v>
      </c>
      <c r="I601" t="s">
        <v>2895</v>
      </c>
      <c r="J601">
        <v>237.19186046504001</v>
      </c>
      <c r="K601">
        <v>1</v>
      </c>
      <c r="L601">
        <v>2</v>
      </c>
      <c r="M601">
        <v>2</v>
      </c>
      <c r="N601" s="94">
        <v>1703566.4851788699</v>
      </c>
      <c r="O601" s="94">
        <v>462057.19342388498</v>
      </c>
      <c r="P601" s="94">
        <v>553961.41237813095</v>
      </c>
      <c r="Q601" s="94">
        <v>162076.38715433</v>
      </c>
      <c r="R601" s="94">
        <v>1431993.7279049</v>
      </c>
      <c r="S601" s="94">
        <v>141036.040347559</v>
      </c>
      <c r="T601" s="94">
        <v>2390832.1</v>
      </c>
      <c r="U601" s="94">
        <v>1922823.1060401199</v>
      </c>
      <c r="V601" s="94">
        <v>3003266.1692129201</v>
      </c>
      <c r="W601" s="94">
        <v>1310389.0368271901</v>
      </c>
      <c r="X601" s="94">
        <v>0</v>
      </c>
      <c r="Y601" s="94">
        <v>0</v>
      </c>
      <c r="Z601" s="94">
        <v>0</v>
      </c>
      <c r="AA601" s="94">
        <v>0</v>
      </c>
      <c r="AB601" s="94">
        <v>0</v>
      </c>
      <c r="AC601" s="94">
        <v>109034.099867975</v>
      </c>
      <c r="AD601" s="94">
        <v>32001.940479583802</v>
      </c>
      <c r="AE601" s="94">
        <v>0</v>
      </c>
      <c r="AF601" s="94">
        <v>0</v>
      </c>
      <c r="AG601" s="94">
        <v>0</v>
      </c>
      <c r="AH601" s="94">
        <v>0</v>
      </c>
      <c r="AI601" s="94">
        <v>0</v>
      </c>
      <c r="AJ601" s="94">
        <v>4454691.2463876801</v>
      </c>
      <c r="AK601" s="70">
        <v>18780.961697647501</v>
      </c>
      <c r="AL601">
        <v>190.744012474941</v>
      </c>
      <c r="AM601">
        <v>87986.683412978906</v>
      </c>
      <c r="AN601">
        <v>8701.2224717208101</v>
      </c>
      <c r="AO601">
        <v>18780.961697647501</v>
      </c>
      <c r="AP601">
        <v>190.744012474941</v>
      </c>
      <c r="AQ601">
        <v>87986.683412978906</v>
      </c>
      <c r="AR601">
        <v>17072.954153438801</v>
      </c>
      <c r="AS601">
        <v>18780.961697647501</v>
      </c>
      <c r="AT601">
        <v>0</v>
      </c>
    </row>
    <row r="602" spans="1:46" x14ac:dyDescent="0.25">
      <c r="A602" t="s">
        <v>3512</v>
      </c>
      <c r="B602">
        <v>2056</v>
      </c>
      <c r="C602" t="s">
        <v>134</v>
      </c>
      <c r="D602">
        <v>2056</v>
      </c>
      <c r="E602" t="s">
        <v>134</v>
      </c>
      <c r="F602" t="s">
        <v>1871</v>
      </c>
      <c r="G602" t="s">
        <v>1871</v>
      </c>
      <c r="H602" t="s">
        <v>2899</v>
      </c>
      <c r="I602" t="s">
        <v>2895</v>
      </c>
      <c r="J602">
        <v>26.130730896976999</v>
      </c>
      <c r="K602">
        <v>1</v>
      </c>
      <c r="L602">
        <v>3</v>
      </c>
      <c r="M602">
        <v>2</v>
      </c>
      <c r="N602" s="94">
        <v>41751.3877392781</v>
      </c>
      <c r="O602" s="94">
        <v>19713.303641468501</v>
      </c>
      <c r="P602" s="94">
        <v>35972.637980011401</v>
      </c>
      <c r="Q602" s="94">
        <v>17855.479733497399</v>
      </c>
      <c r="R602" s="94">
        <v>96538.967290960805</v>
      </c>
      <c r="S602" s="94">
        <v>15537.526498049599</v>
      </c>
      <c r="T602" s="94">
        <v>0</v>
      </c>
      <c r="U602" s="94">
        <v>211831.77638521601</v>
      </c>
      <c r="V602" s="94">
        <v>128689.640891651</v>
      </c>
      <c r="W602" s="94">
        <v>83142.135493564594</v>
      </c>
      <c r="X602" s="94">
        <v>0</v>
      </c>
      <c r="Y602" s="94">
        <v>0</v>
      </c>
      <c r="Z602" s="94">
        <v>0</v>
      </c>
      <c r="AA602" s="94">
        <v>0</v>
      </c>
      <c r="AB602" s="94">
        <v>0</v>
      </c>
      <c r="AC602" s="94">
        <v>12011.9666697589</v>
      </c>
      <c r="AD602" s="94">
        <v>3525.5598282906999</v>
      </c>
      <c r="AE602" s="94">
        <v>0</v>
      </c>
      <c r="AF602" s="94">
        <v>0</v>
      </c>
      <c r="AG602" s="94">
        <v>0</v>
      </c>
      <c r="AH602" s="94">
        <v>0</v>
      </c>
      <c r="AI602" s="94">
        <v>0</v>
      </c>
      <c r="AJ602" s="94">
        <v>227369.30288326601</v>
      </c>
      <c r="AK602" s="70">
        <v>8701.2224717208192</v>
      </c>
      <c r="AL602">
        <v>190.744012474941</v>
      </c>
      <c r="AM602">
        <v>87986.683412978906</v>
      </c>
      <c r="AN602">
        <v>8701.2224717208101</v>
      </c>
      <c r="AO602">
        <v>18780.961697647501</v>
      </c>
      <c r="AP602">
        <v>682.10272323868298</v>
      </c>
      <c r="AQ602">
        <v>37523.222275875101</v>
      </c>
      <c r="AR602">
        <v>8701.2224717208192</v>
      </c>
      <c r="AS602">
        <v>8701.2224717208192</v>
      </c>
      <c r="AT602">
        <v>0</v>
      </c>
    </row>
    <row r="603" spans="1:46" x14ac:dyDescent="0.25">
      <c r="A603" t="s">
        <v>3513</v>
      </c>
      <c r="B603">
        <v>2056</v>
      </c>
      <c r="C603" t="s">
        <v>134</v>
      </c>
      <c r="D603">
        <v>5355</v>
      </c>
      <c r="E603" t="s">
        <v>833</v>
      </c>
      <c r="F603" t="s">
        <v>2945</v>
      </c>
      <c r="G603" t="s">
        <v>2907</v>
      </c>
      <c r="H603" t="s">
        <v>2942</v>
      </c>
      <c r="I603" t="s">
        <v>2895</v>
      </c>
      <c r="J603">
        <v>375.79650098968801</v>
      </c>
      <c r="K603">
        <v>1</v>
      </c>
      <c r="L603">
        <v>1</v>
      </c>
      <c r="M603">
        <v>2</v>
      </c>
      <c r="N603" s="94">
        <v>600443.41988534201</v>
      </c>
      <c r="O603" s="94">
        <v>283504.91077416303</v>
      </c>
      <c r="P603" s="94">
        <v>517336.90640168497</v>
      </c>
      <c r="Q603" s="94">
        <v>256786.80147889999</v>
      </c>
      <c r="R603" s="94">
        <v>1388365.5325269899</v>
      </c>
      <c r="S603" s="94">
        <v>223451.388138443</v>
      </c>
      <c r="T603" s="94">
        <v>0</v>
      </c>
      <c r="U603" s="94">
        <v>3046437.5710670799</v>
      </c>
      <c r="V603" s="94">
        <v>1850737.2392823801</v>
      </c>
      <c r="W603" s="94">
        <v>1195700.3317847</v>
      </c>
      <c r="X603" s="94">
        <v>0</v>
      </c>
      <c r="Y603" s="94">
        <v>0</v>
      </c>
      <c r="Z603" s="94">
        <v>0</v>
      </c>
      <c r="AA603" s="94">
        <v>0</v>
      </c>
      <c r="AB603" s="94">
        <v>0</v>
      </c>
      <c r="AC603" s="94">
        <v>172748.90098930901</v>
      </c>
      <c r="AD603" s="94">
        <v>50702.487149133798</v>
      </c>
      <c r="AE603" s="94">
        <v>0</v>
      </c>
      <c r="AF603" s="94">
        <v>0</v>
      </c>
      <c r="AG603" s="94">
        <v>0</v>
      </c>
      <c r="AH603" s="94">
        <v>0</v>
      </c>
      <c r="AI603" s="94">
        <v>0</v>
      </c>
      <c r="AJ603" s="94">
        <v>3269888.9592055199</v>
      </c>
      <c r="AK603" s="70">
        <v>8701.2224717208101</v>
      </c>
      <c r="AL603">
        <v>190.744012474941</v>
      </c>
      <c r="AM603">
        <v>87986.683412978906</v>
      </c>
      <c r="AN603">
        <v>8701.2224717208101</v>
      </c>
      <c r="AO603">
        <v>18780.961697647501</v>
      </c>
      <c r="AP603">
        <v>190.744012474941</v>
      </c>
      <c r="AQ603">
        <v>53040.848925755003</v>
      </c>
      <c r="AR603">
        <v>8701.2224717208101</v>
      </c>
      <c r="AS603">
        <v>8701.2224717208101</v>
      </c>
      <c r="AT603">
        <v>0</v>
      </c>
    </row>
    <row r="604" spans="1:46" x14ac:dyDescent="0.25">
      <c r="A604" t="s">
        <v>3514</v>
      </c>
      <c r="B604">
        <v>2056</v>
      </c>
      <c r="C604" t="s">
        <v>134</v>
      </c>
      <c r="D604">
        <v>487</v>
      </c>
      <c r="E604" t="s">
        <v>834</v>
      </c>
      <c r="F604" t="s">
        <v>2892</v>
      </c>
      <c r="G604" t="s">
        <v>2903</v>
      </c>
      <c r="H604" t="s">
        <v>2904</v>
      </c>
      <c r="I604" t="s">
        <v>2895</v>
      </c>
      <c r="J604">
        <v>605.54753769527701</v>
      </c>
      <c r="K604">
        <v>1</v>
      </c>
      <c r="L604">
        <v>1</v>
      </c>
      <c r="M604">
        <v>2</v>
      </c>
      <c r="N604" s="94">
        <v>3621701.600604</v>
      </c>
      <c r="O604" s="94">
        <v>2034726.2269508799</v>
      </c>
      <c r="P604" s="94">
        <v>1625741.71501622</v>
      </c>
      <c r="Q604" s="94">
        <v>413778.77372110198</v>
      </c>
      <c r="R604" s="94">
        <v>3267427.4969341801</v>
      </c>
      <c r="S604" s="94">
        <v>360063.05946296902</v>
      </c>
      <c r="T604" s="94">
        <v>6054435.0300000003</v>
      </c>
      <c r="U604" s="94">
        <v>4908940.7832263801</v>
      </c>
      <c r="V604" s="94">
        <v>8006403.4099447699</v>
      </c>
      <c r="W604" s="94">
        <v>2956972.40328161</v>
      </c>
      <c r="X604" s="94">
        <v>0</v>
      </c>
      <c r="Y604" s="94">
        <v>0</v>
      </c>
      <c r="Z604" s="94">
        <v>0</v>
      </c>
      <c r="AA604" s="94">
        <v>0</v>
      </c>
      <c r="AB604" s="94">
        <v>0</v>
      </c>
      <c r="AC604" s="94">
        <v>278362.548235945</v>
      </c>
      <c r="AD604" s="94">
        <v>81700.511227024195</v>
      </c>
      <c r="AE604" s="94">
        <v>0</v>
      </c>
      <c r="AF604" s="94">
        <v>0</v>
      </c>
      <c r="AG604" s="94">
        <v>0</v>
      </c>
      <c r="AH604" s="94">
        <v>0</v>
      </c>
      <c r="AI604" s="94">
        <v>0</v>
      </c>
      <c r="AJ604" s="94">
        <v>11323438.8726894</v>
      </c>
      <c r="AK604" s="70">
        <v>18699.504444831098</v>
      </c>
      <c r="AL604">
        <v>190.744012474941</v>
      </c>
      <c r="AM604">
        <v>87986.683412978906</v>
      </c>
      <c r="AN604">
        <v>8701.2224717208101</v>
      </c>
      <c r="AO604">
        <v>18780.961697647501</v>
      </c>
      <c r="AP604">
        <v>190.744012474941</v>
      </c>
      <c r="AQ604">
        <v>78964.723731455393</v>
      </c>
      <c r="AR604">
        <v>8701.2224717208192</v>
      </c>
      <c r="AS604">
        <v>18699.504444831098</v>
      </c>
      <c r="AT604">
        <v>0</v>
      </c>
    </row>
    <row r="605" spans="1:46" x14ac:dyDescent="0.25">
      <c r="A605" t="s">
        <v>3515</v>
      </c>
      <c r="B605">
        <v>2056</v>
      </c>
      <c r="C605" t="s">
        <v>134</v>
      </c>
      <c r="D605">
        <v>461</v>
      </c>
      <c r="E605" t="s">
        <v>835</v>
      </c>
      <c r="F605" t="s">
        <v>2892</v>
      </c>
      <c r="G605" t="s">
        <v>2893</v>
      </c>
      <c r="H605" t="s">
        <v>2894</v>
      </c>
      <c r="I605" t="s">
        <v>2895</v>
      </c>
      <c r="J605">
        <v>288.965116278967</v>
      </c>
      <c r="K605">
        <v>2</v>
      </c>
      <c r="L605">
        <v>2</v>
      </c>
      <c r="M605">
        <v>2</v>
      </c>
      <c r="N605" s="94">
        <v>2001142.3706370499</v>
      </c>
      <c r="O605" s="94">
        <v>465374.12287946802</v>
      </c>
      <c r="P605" s="94">
        <v>656377.813923507</v>
      </c>
      <c r="Q605" s="94">
        <v>197453.74891154401</v>
      </c>
      <c r="R605" s="94">
        <v>1804097.51451327</v>
      </c>
      <c r="S605" s="94">
        <v>171820.802445134</v>
      </c>
      <c r="T605" s="94">
        <v>2781916.61</v>
      </c>
      <c r="U605" s="94">
        <v>2342528.9608648298</v>
      </c>
      <c r="V605" s="94">
        <v>3468496.11517805</v>
      </c>
      <c r="W605" s="94">
        <v>1655949.4556867899</v>
      </c>
      <c r="X605" s="94">
        <v>0</v>
      </c>
      <c r="Y605" s="94">
        <v>0</v>
      </c>
      <c r="Z605" s="94">
        <v>0</v>
      </c>
      <c r="AA605" s="94">
        <v>0</v>
      </c>
      <c r="AB605" s="94">
        <v>0</v>
      </c>
      <c r="AC605" s="94">
        <v>132833.61108998</v>
      </c>
      <c r="AD605" s="94">
        <v>38987.191355153998</v>
      </c>
      <c r="AE605" s="94">
        <v>0</v>
      </c>
      <c r="AF605" s="94">
        <v>0</v>
      </c>
      <c r="AG605" s="94">
        <v>0</v>
      </c>
      <c r="AH605" s="94">
        <v>0</v>
      </c>
      <c r="AI605" s="94">
        <v>0</v>
      </c>
      <c r="AJ605" s="94">
        <v>5296266.3733099699</v>
      </c>
      <c r="AK605" s="70">
        <v>18328.3935497493</v>
      </c>
      <c r="AL605">
        <v>190.744012474941</v>
      </c>
      <c r="AM605">
        <v>87986.683412978906</v>
      </c>
      <c r="AN605">
        <v>8701.2224717208101</v>
      </c>
      <c r="AO605">
        <v>18780.961697647501</v>
      </c>
      <c r="AP605">
        <v>190.744012474941</v>
      </c>
      <c r="AQ605">
        <v>87986.683412978906</v>
      </c>
      <c r="AR605">
        <v>17072.954153438801</v>
      </c>
      <c r="AS605">
        <v>18780.961697647501</v>
      </c>
      <c r="AT605">
        <v>0</v>
      </c>
    </row>
    <row r="606" spans="1:46" x14ac:dyDescent="0.25">
      <c r="A606" t="s">
        <v>3516</v>
      </c>
      <c r="B606">
        <v>2056</v>
      </c>
      <c r="C606" t="s">
        <v>134</v>
      </c>
      <c r="D606">
        <v>462</v>
      </c>
      <c r="E606" t="s">
        <v>836</v>
      </c>
      <c r="F606" t="s">
        <v>2892</v>
      </c>
      <c r="G606" t="s">
        <v>2893</v>
      </c>
      <c r="H606" t="s">
        <v>2894</v>
      </c>
      <c r="I606" t="s">
        <v>2895</v>
      </c>
      <c r="J606">
        <v>237.43459664384699</v>
      </c>
      <c r="K606">
        <v>1</v>
      </c>
      <c r="L606">
        <v>1</v>
      </c>
      <c r="M606">
        <v>2</v>
      </c>
      <c r="N606" s="94">
        <v>1772255.1463134999</v>
      </c>
      <c r="O606" s="94">
        <v>428789.92620053003</v>
      </c>
      <c r="P606" s="94">
        <v>489863.07297698001</v>
      </c>
      <c r="Q606" s="94">
        <v>162242.25204874799</v>
      </c>
      <c r="R606" s="94">
        <v>1365953.9172609199</v>
      </c>
      <c r="S606" s="94">
        <v>141180.37308073501</v>
      </c>
      <c r="T606" s="94">
        <v>2294313.44</v>
      </c>
      <c r="U606" s="94">
        <v>1924790.87480068</v>
      </c>
      <c r="V606" s="94">
        <v>2974879.5357969701</v>
      </c>
      <c r="W606" s="94">
        <v>1244224.77900371</v>
      </c>
      <c r="X606" s="94">
        <v>0</v>
      </c>
      <c r="Y606" s="94">
        <v>0</v>
      </c>
      <c r="Z606" s="94">
        <v>0</v>
      </c>
      <c r="AA606" s="94">
        <v>0</v>
      </c>
      <c r="AB606" s="94">
        <v>0</v>
      </c>
      <c r="AC606" s="94">
        <v>109145.68262089801</v>
      </c>
      <c r="AD606" s="94">
        <v>32034.6904598369</v>
      </c>
      <c r="AE606" s="94">
        <v>0</v>
      </c>
      <c r="AF606" s="94">
        <v>0</v>
      </c>
      <c r="AG606" s="94">
        <v>0</v>
      </c>
      <c r="AH606" s="94">
        <v>0</v>
      </c>
      <c r="AI606" s="94">
        <v>0</v>
      </c>
      <c r="AJ606" s="94">
        <v>4360284.6878814101</v>
      </c>
      <c r="AK606" s="70">
        <v>18364.1505893172</v>
      </c>
      <c r="AL606">
        <v>190.744012474941</v>
      </c>
      <c r="AM606">
        <v>87986.683412978906</v>
      </c>
      <c r="AN606">
        <v>8701.2224717208101</v>
      </c>
      <c r="AO606">
        <v>18780.961697647501</v>
      </c>
      <c r="AP606">
        <v>190.744012474941</v>
      </c>
      <c r="AQ606">
        <v>87986.683412978906</v>
      </c>
      <c r="AR606">
        <v>17072.954153438801</v>
      </c>
      <c r="AS606">
        <v>18780.961697647501</v>
      </c>
      <c r="AT606">
        <v>0</v>
      </c>
    </row>
    <row r="607" spans="1:46" x14ac:dyDescent="0.25">
      <c r="A607" t="s">
        <v>3517</v>
      </c>
      <c r="B607">
        <v>2056</v>
      </c>
      <c r="C607" t="s">
        <v>134</v>
      </c>
      <c r="D607">
        <v>463</v>
      </c>
      <c r="E607" t="s">
        <v>837</v>
      </c>
      <c r="F607" t="s">
        <v>2892</v>
      </c>
      <c r="G607" t="s">
        <v>2911</v>
      </c>
      <c r="H607" t="s">
        <v>2894</v>
      </c>
      <c r="I607" t="s">
        <v>2895</v>
      </c>
      <c r="J607">
        <v>502.70082503181601</v>
      </c>
      <c r="K607">
        <v>1</v>
      </c>
      <c r="L607">
        <v>1</v>
      </c>
      <c r="M607">
        <v>2</v>
      </c>
      <c r="N607" s="94">
        <v>3514354.24059708</v>
      </c>
      <c r="O607" s="94">
        <v>1088503.94388382</v>
      </c>
      <c r="P607" s="94">
        <v>986414.16393768205</v>
      </c>
      <c r="Q607" s="94">
        <v>343502.23224741098</v>
      </c>
      <c r="R607" s="94">
        <v>2400666.2437284398</v>
      </c>
      <c r="S607" s="94">
        <v>298909.64092500199</v>
      </c>
      <c r="T607" s="94">
        <v>4258238.75</v>
      </c>
      <c r="U607" s="94">
        <v>4075202.07439443</v>
      </c>
      <c r="V607" s="94">
        <v>6190501.7152002398</v>
      </c>
      <c r="W607" s="94">
        <v>2142939.10919418</v>
      </c>
      <c r="X607" s="94">
        <v>0</v>
      </c>
      <c r="Y607" s="94">
        <v>0</v>
      </c>
      <c r="Z607" s="94">
        <v>0</v>
      </c>
      <c r="AA607" s="94">
        <v>0</v>
      </c>
      <c r="AB607" s="94">
        <v>0</v>
      </c>
      <c r="AC607" s="94">
        <v>231085.214529574</v>
      </c>
      <c r="AD607" s="94">
        <v>67824.426395428294</v>
      </c>
      <c r="AE607" s="94">
        <v>0</v>
      </c>
      <c r="AF607" s="94">
        <v>0</v>
      </c>
      <c r="AG607" s="94">
        <v>0</v>
      </c>
      <c r="AH607" s="94">
        <v>0</v>
      </c>
      <c r="AI607" s="94">
        <v>0</v>
      </c>
      <c r="AJ607" s="94">
        <v>8632350.4653194305</v>
      </c>
      <c r="AK607" s="70">
        <v>17171.944097710799</v>
      </c>
      <c r="AL607">
        <v>190.744012474941</v>
      </c>
      <c r="AM607">
        <v>87986.683412978906</v>
      </c>
      <c r="AN607">
        <v>8701.2224717208101</v>
      </c>
      <c r="AO607">
        <v>18780.961697647501</v>
      </c>
      <c r="AP607">
        <v>4583.8562208211697</v>
      </c>
      <c r="AQ607">
        <v>22363.4717498301</v>
      </c>
      <c r="AR607">
        <v>17171.944097710799</v>
      </c>
      <c r="AS607">
        <v>17171.944097710799</v>
      </c>
      <c r="AT607">
        <v>0</v>
      </c>
    </row>
    <row r="608" spans="1:46" x14ac:dyDescent="0.25">
      <c r="A608" t="s">
        <v>3518</v>
      </c>
      <c r="B608">
        <v>2056</v>
      </c>
      <c r="C608" t="s">
        <v>134</v>
      </c>
      <c r="D608">
        <v>465</v>
      </c>
      <c r="E608" t="s">
        <v>838</v>
      </c>
      <c r="F608" t="s">
        <v>2892</v>
      </c>
      <c r="G608" t="s">
        <v>2893</v>
      </c>
      <c r="H608" t="s">
        <v>2894</v>
      </c>
      <c r="I608" t="s">
        <v>2895</v>
      </c>
      <c r="J608">
        <v>287.808139534823</v>
      </c>
      <c r="K608">
        <v>1</v>
      </c>
      <c r="L608">
        <v>1</v>
      </c>
      <c r="M608">
        <v>2</v>
      </c>
      <c r="N608" s="94">
        <v>1843769.4662164301</v>
      </c>
      <c r="O608" s="94">
        <v>479557.32721507899</v>
      </c>
      <c r="P608" s="94">
        <v>571074.53219222999</v>
      </c>
      <c r="Q608" s="94">
        <v>196663.17114743</v>
      </c>
      <c r="R608" s="94">
        <v>1651537.81900583</v>
      </c>
      <c r="S608" s="94">
        <v>171132.85548756001</v>
      </c>
      <c r="T608" s="94">
        <v>2409452.52</v>
      </c>
      <c r="U608" s="94">
        <v>2333149.795777</v>
      </c>
      <c r="V608" s="94">
        <v>3238619.3910629102</v>
      </c>
      <c r="W608" s="94">
        <v>1503982.9247140901</v>
      </c>
      <c r="X608" s="94">
        <v>0</v>
      </c>
      <c r="Y608" s="94">
        <v>0</v>
      </c>
      <c r="Z608" s="94">
        <v>0</v>
      </c>
      <c r="AA608" s="94">
        <v>0</v>
      </c>
      <c r="AB608" s="94">
        <v>0</v>
      </c>
      <c r="AC608" s="94">
        <v>132301.76350626201</v>
      </c>
      <c r="AD608" s="94">
        <v>38831.091981297897</v>
      </c>
      <c r="AE608" s="94">
        <v>0</v>
      </c>
      <c r="AF608" s="94">
        <v>0</v>
      </c>
      <c r="AG608" s="94">
        <v>0</v>
      </c>
      <c r="AH608" s="94">
        <v>0</v>
      </c>
      <c r="AI608" s="94">
        <v>0</v>
      </c>
      <c r="AJ608" s="94">
        <v>4913735.17126456</v>
      </c>
      <c r="AK608" s="70">
        <v>17072.954153438801</v>
      </c>
      <c r="AL608">
        <v>190.744012474941</v>
      </c>
      <c r="AM608">
        <v>87986.683412978906</v>
      </c>
      <c r="AN608">
        <v>8701.2224717208101</v>
      </c>
      <c r="AO608">
        <v>18780.961697647501</v>
      </c>
      <c r="AP608">
        <v>190.744012474941</v>
      </c>
      <c r="AQ608">
        <v>87986.683412978906</v>
      </c>
      <c r="AR608">
        <v>17072.954153438801</v>
      </c>
      <c r="AS608">
        <v>18780.961697647501</v>
      </c>
      <c r="AT608">
        <v>0</v>
      </c>
    </row>
    <row r="609" spans="1:46" x14ac:dyDescent="0.25">
      <c r="A609" t="s">
        <v>3519</v>
      </c>
      <c r="B609">
        <v>2262</v>
      </c>
      <c r="C609" t="s">
        <v>135</v>
      </c>
      <c r="D609">
        <v>166</v>
      </c>
      <c r="E609" t="s">
        <v>839</v>
      </c>
      <c r="F609" t="s">
        <v>2892</v>
      </c>
      <c r="G609" t="s">
        <v>2893</v>
      </c>
      <c r="H609" t="s">
        <v>2894</v>
      </c>
      <c r="I609" t="s">
        <v>2895</v>
      </c>
      <c r="J609">
        <v>340.88285714283199</v>
      </c>
      <c r="K609">
        <v>1</v>
      </c>
      <c r="L609">
        <v>1</v>
      </c>
      <c r="M609">
        <v>2</v>
      </c>
      <c r="N609" s="94">
        <v>2388264.4492723402</v>
      </c>
      <c r="O609" s="94">
        <v>463782.74063533603</v>
      </c>
      <c r="P609" s="94">
        <v>659186.06292846403</v>
      </c>
      <c r="Q609" s="94">
        <v>298683.39839786798</v>
      </c>
      <c r="R609" s="94">
        <v>1226582.17374038</v>
      </c>
      <c r="S609" s="94">
        <v>97638.080189448199</v>
      </c>
      <c r="T609" s="94">
        <v>2856801.48</v>
      </c>
      <c r="U609" s="94">
        <v>2179697.34497438</v>
      </c>
      <c r="V609" s="94">
        <v>4042841.3662731699</v>
      </c>
      <c r="W609" s="94">
        <v>993657.45870120695</v>
      </c>
      <c r="X609" s="94">
        <v>0</v>
      </c>
      <c r="Y609" s="94">
        <v>0</v>
      </c>
      <c r="Z609" s="94">
        <v>0</v>
      </c>
      <c r="AA609" s="94">
        <v>0</v>
      </c>
      <c r="AB609" s="94">
        <v>0</v>
      </c>
      <c r="AC609" s="94">
        <v>97638.080189448199</v>
      </c>
      <c r="AD609" s="94">
        <v>0</v>
      </c>
      <c r="AE609" s="94">
        <v>0</v>
      </c>
      <c r="AF609" s="94">
        <v>0</v>
      </c>
      <c r="AG609" s="94">
        <v>0</v>
      </c>
      <c r="AH609" s="94">
        <v>0</v>
      </c>
      <c r="AI609" s="94">
        <v>0</v>
      </c>
      <c r="AJ609" s="94">
        <v>5134136.9051638301</v>
      </c>
      <c r="AK609" s="70">
        <v>15061.2939242427</v>
      </c>
      <c r="AL609">
        <v>190.744012474941</v>
      </c>
      <c r="AM609">
        <v>87986.683412978906</v>
      </c>
      <c r="AN609">
        <v>6680.69800943265</v>
      </c>
      <c r="AO609">
        <v>18437.638515462098</v>
      </c>
      <c r="AP609">
        <v>190.744012474941</v>
      </c>
      <c r="AQ609">
        <v>87986.683412978906</v>
      </c>
      <c r="AR609">
        <v>15061.2939242427</v>
      </c>
      <c r="AS609">
        <v>15061.2939242427</v>
      </c>
      <c r="AT609">
        <v>0</v>
      </c>
    </row>
    <row r="610" spans="1:46" x14ac:dyDescent="0.25">
      <c r="A610" t="s">
        <v>3520</v>
      </c>
      <c r="B610">
        <v>2262</v>
      </c>
      <c r="C610" t="s">
        <v>135</v>
      </c>
      <c r="D610">
        <v>169</v>
      </c>
      <c r="E610" t="s">
        <v>840</v>
      </c>
      <c r="F610" t="s">
        <v>2892</v>
      </c>
      <c r="G610" t="s">
        <v>2903</v>
      </c>
      <c r="H610" t="s">
        <v>2904</v>
      </c>
      <c r="I610" t="s">
        <v>2895</v>
      </c>
      <c r="J610">
        <v>140.94011695901801</v>
      </c>
      <c r="K610">
        <v>1</v>
      </c>
      <c r="L610">
        <v>1</v>
      </c>
      <c r="M610">
        <v>2</v>
      </c>
      <c r="N610" s="94">
        <v>1061654.8565794399</v>
      </c>
      <c r="O610" s="94">
        <v>378542.850792346</v>
      </c>
      <c r="P610" s="94">
        <v>368294.54945844901</v>
      </c>
      <c r="Q610" s="94">
        <v>123492.490812683</v>
      </c>
      <c r="R610" s="94">
        <v>626249.11551677797</v>
      </c>
      <c r="S610" s="94">
        <v>40369.0656576162</v>
      </c>
      <c r="T610" s="94">
        <v>1657024.57</v>
      </c>
      <c r="U610" s="94">
        <v>901209.29315969697</v>
      </c>
      <c r="V610" s="94">
        <v>2028288.90577931</v>
      </c>
      <c r="W610" s="94">
        <v>529944.95738039096</v>
      </c>
      <c r="X610" s="94">
        <v>0</v>
      </c>
      <c r="Y610" s="94">
        <v>0</v>
      </c>
      <c r="Z610" s="94">
        <v>0</v>
      </c>
      <c r="AA610" s="94">
        <v>0</v>
      </c>
      <c r="AB610" s="94">
        <v>0</v>
      </c>
      <c r="AC610" s="94">
        <v>40369.0656576162</v>
      </c>
      <c r="AD610" s="94">
        <v>0</v>
      </c>
      <c r="AE610" s="94">
        <v>0</v>
      </c>
      <c r="AF610" s="94">
        <v>0</v>
      </c>
      <c r="AG610" s="94">
        <v>0</v>
      </c>
      <c r="AH610" s="94">
        <v>0</v>
      </c>
      <c r="AI610" s="94">
        <v>0</v>
      </c>
      <c r="AJ610" s="94">
        <v>2598602.9288173201</v>
      </c>
      <c r="AK610" s="70">
        <v>18437.638515462098</v>
      </c>
      <c r="AL610">
        <v>190.744012474941</v>
      </c>
      <c r="AM610">
        <v>87986.683412978906</v>
      </c>
      <c r="AN610">
        <v>6680.69800943265</v>
      </c>
      <c r="AO610">
        <v>18437.638515462098</v>
      </c>
      <c r="AP610">
        <v>190.744012474941</v>
      </c>
      <c r="AQ610">
        <v>78964.723731455393</v>
      </c>
      <c r="AR610">
        <v>18437.638515462098</v>
      </c>
      <c r="AS610">
        <v>18437.638515462098</v>
      </c>
      <c r="AT610">
        <v>0</v>
      </c>
    </row>
    <row r="611" spans="1:46" x14ac:dyDescent="0.25">
      <c r="A611" t="s">
        <v>3521</v>
      </c>
      <c r="B611">
        <v>2262</v>
      </c>
      <c r="C611" t="s">
        <v>135</v>
      </c>
      <c r="D611">
        <v>2262</v>
      </c>
      <c r="E611" t="s">
        <v>135</v>
      </c>
      <c r="F611" t="s">
        <v>1871</v>
      </c>
      <c r="G611" t="s">
        <v>1871</v>
      </c>
      <c r="H611" t="s">
        <v>2899</v>
      </c>
      <c r="I611" t="s">
        <v>2895</v>
      </c>
      <c r="J611">
        <v>2</v>
      </c>
      <c r="K611">
        <v>0</v>
      </c>
      <c r="L611">
        <v>0</v>
      </c>
      <c r="M611">
        <v>2</v>
      </c>
      <c r="N611" s="94">
        <v>2926.7341482257102</v>
      </c>
      <c r="O611" s="94">
        <v>923.41857231845995</v>
      </c>
      <c r="P611" s="94">
        <v>3056.8676130883</v>
      </c>
      <c r="Q611" s="94">
        <v>1752.4107894502799</v>
      </c>
      <c r="R611" s="94">
        <v>4129.1107428467403</v>
      </c>
      <c r="S611" s="94">
        <v>572.85415293581298</v>
      </c>
      <c r="T611" s="94">
        <v>0</v>
      </c>
      <c r="U611" s="94">
        <v>12788.541865929499</v>
      </c>
      <c r="V611" s="94">
        <v>10026.027947525399</v>
      </c>
      <c r="W611" s="94">
        <v>2762.5139184040499</v>
      </c>
      <c r="X611" s="94">
        <v>0</v>
      </c>
      <c r="Y611" s="94">
        <v>0</v>
      </c>
      <c r="Z611" s="94">
        <v>0</v>
      </c>
      <c r="AA611" s="94">
        <v>0</v>
      </c>
      <c r="AB611" s="94">
        <v>0</v>
      </c>
      <c r="AC611" s="94">
        <v>572.85415293581298</v>
      </c>
      <c r="AD611" s="94">
        <v>0</v>
      </c>
      <c r="AE611" s="94">
        <v>0</v>
      </c>
      <c r="AF611" s="94">
        <v>0</v>
      </c>
      <c r="AG611" s="94">
        <v>0</v>
      </c>
      <c r="AH611" s="94">
        <v>0</v>
      </c>
      <c r="AI611" s="94">
        <v>0</v>
      </c>
      <c r="AJ611" s="94">
        <v>13361.3960188653</v>
      </c>
      <c r="AK611" s="70">
        <v>6680.69800943265</v>
      </c>
      <c r="AL611">
        <v>190.744012474941</v>
      </c>
      <c r="AM611">
        <v>87986.683412978906</v>
      </c>
      <c r="AN611">
        <v>6680.69800943265</v>
      </c>
      <c r="AO611">
        <v>18437.638515462098</v>
      </c>
      <c r="AP611">
        <v>682.10272323868298</v>
      </c>
      <c r="AQ611">
        <v>37523.222275875101</v>
      </c>
      <c r="AR611">
        <v>6680.69800943265</v>
      </c>
      <c r="AS611">
        <v>6680.69800943265</v>
      </c>
      <c r="AT611">
        <v>0</v>
      </c>
    </row>
    <row r="612" spans="1:46" x14ac:dyDescent="0.25">
      <c r="A612" t="s">
        <v>3522</v>
      </c>
      <c r="B612">
        <v>2212</v>
      </c>
      <c r="C612" t="s">
        <v>136</v>
      </c>
      <c r="D612">
        <v>1066</v>
      </c>
      <c r="E612" t="s">
        <v>674</v>
      </c>
      <c r="F612" t="s">
        <v>2892</v>
      </c>
      <c r="G612" t="s">
        <v>2893</v>
      </c>
      <c r="H612" t="s">
        <v>2894</v>
      </c>
      <c r="I612" t="s">
        <v>2895</v>
      </c>
      <c r="J612">
        <v>399.21015411161</v>
      </c>
      <c r="K612">
        <v>1</v>
      </c>
      <c r="L612">
        <v>1</v>
      </c>
      <c r="M612">
        <v>2</v>
      </c>
      <c r="N612" s="94">
        <v>2820658.0674433499</v>
      </c>
      <c r="O612" s="94">
        <v>693225.67257131299</v>
      </c>
      <c r="P612" s="94">
        <v>631357.60370312701</v>
      </c>
      <c r="Q612" s="94">
        <v>207018.13401550899</v>
      </c>
      <c r="R612" s="94">
        <v>1178614.79285765</v>
      </c>
      <c r="S612" s="94">
        <v>226186.60679525801</v>
      </c>
      <c r="T612" s="94">
        <v>3614298.92</v>
      </c>
      <c r="U612" s="94">
        <v>1916575.3505909501</v>
      </c>
      <c r="V612" s="94">
        <v>4603518.3175448198</v>
      </c>
      <c r="W612" s="94">
        <v>926042.31304613606</v>
      </c>
      <c r="X612" s="94">
        <v>0</v>
      </c>
      <c r="Y612" s="94">
        <v>0</v>
      </c>
      <c r="Z612" s="94">
        <v>0</v>
      </c>
      <c r="AA612" s="94">
        <v>0</v>
      </c>
      <c r="AB612" s="94">
        <v>1313.64</v>
      </c>
      <c r="AC612" s="94">
        <v>226186.60679525801</v>
      </c>
      <c r="AD612" s="94">
        <v>0</v>
      </c>
      <c r="AE612" s="94">
        <v>0</v>
      </c>
      <c r="AF612" s="94">
        <v>0</v>
      </c>
      <c r="AG612" s="94">
        <v>0</v>
      </c>
      <c r="AH612" s="94">
        <v>0</v>
      </c>
      <c r="AI612" s="94">
        <v>0</v>
      </c>
      <c r="AJ612" s="94">
        <v>5757060.8773862096</v>
      </c>
      <c r="AK612" s="70">
        <v>14421.1283658298</v>
      </c>
      <c r="AL612">
        <v>190.744012474941</v>
      </c>
      <c r="AM612">
        <v>87986.683412978906</v>
      </c>
      <c r="AN612">
        <v>5367.5036451781698</v>
      </c>
      <c r="AO612">
        <v>15416.5773785907</v>
      </c>
      <c r="AP612">
        <v>190.744012474941</v>
      </c>
      <c r="AQ612">
        <v>87986.683412978906</v>
      </c>
      <c r="AR612">
        <v>14421.1283658298</v>
      </c>
      <c r="AS612">
        <v>15416.5773785907</v>
      </c>
      <c r="AT612">
        <v>0</v>
      </c>
    </row>
    <row r="613" spans="1:46" x14ac:dyDescent="0.25">
      <c r="A613" t="s">
        <v>3523</v>
      </c>
      <c r="B613">
        <v>2212</v>
      </c>
      <c r="C613" t="s">
        <v>136</v>
      </c>
      <c r="D613">
        <v>1068</v>
      </c>
      <c r="E613" t="s">
        <v>841</v>
      </c>
      <c r="F613" t="s">
        <v>2892</v>
      </c>
      <c r="G613" t="s">
        <v>2893</v>
      </c>
      <c r="H613" t="s">
        <v>2894</v>
      </c>
      <c r="I613" t="s">
        <v>2895</v>
      </c>
      <c r="J613">
        <v>277.20136640434998</v>
      </c>
      <c r="K613">
        <v>1</v>
      </c>
      <c r="L613">
        <v>1</v>
      </c>
      <c r="M613">
        <v>2</v>
      </c>
      <c r="N613" s="94">
        <v>1945218.8375416601</v>
      </c>
      <c r="O613" s="94">
        <v>498995.84962907201</v>
      </c>
      <c r="P613" s="94">
        <v>437398.18272942898</v>
      </c>
      <c r="Q613" s="94">
        <v>143748.121205189</v>
      </c>
      <c r="R613" s="94">
        <v>1091077.1028788199</v>
      </c>
      <c r="S613" s="94">
        <v>157058.22063954701</v>
      </c>
      <c r="T613" s="94">
        <v>2785616.97</v>
      </c>
      <c r="U613" s="94">
        <v>1330821.1239841699</v>
      </c>
      <c r="V613" s="94">
        <v>3199828.7319670999</v>
      </c>
      <c r="W613" s="94">
        <v>916509.36201707204</v>
      </c>
      <c r="X613" s="94">
        <v>0</v>
      </c>
      <c r="Y613" s="94">
        <v>0</v>
      </c>
      <c r="Z613" s="94">
        <v>0</v>
      </c>
      <c r="AA613" s="94">
        <v>0</v>
      </c>
      <c r="AB613" s="94">
        <v>100</v>
      </c>
      <c r="AC613" s="94">
        <v>157058.22063954701</v>
      </c>
      <c r="AD613" s="94">
        <v>0</v>
      </c>
      <c r="AE613" s="94">
        <v>0</v>
      </c>
      <c r="AF613" s="94">
        <v>0</v>
      </c>
      <c r="AG613" s="94">
        <v>0</v>
      </c>
      <c r="AH613" s="94">
        <v>0</v>
      </c>
      <c r="AI613" s="94">
        <v>0</v>
      </c>
      <c r="AJ613" s="94">
        <v>4273496.31462372</v>
      </c>
      <c r="AK613" s="70">
        <v>15416.5773785907</v>
      </c>
      <c r="AL613">
        <v>190.744012474941</v>
      </c>
      <c r="AM613">
        <v>87986.683412978906</v>
      </c>
      <c r="AN613">
        <v>5367.5036451781698</v>
      </c>
      <c r="AO613">
        <v>15416.5773785907</v>
      </c>
      <c r="AP613">
        <v>190.744012474941</v>
      </c>
      <c r="AQ613">
        <v>87986.683412978906</v>
      </c>
      <c r="AR613">
        <v>14421.1283658298</v>
      </c>
      <c r="AS613">
        <v>15416.5773785907</v>
      </c>
      <c r="AT613">
        <v>0</v>
      </c>
    </row>
    <row r="614" spans="1:46" x14ac:dyDescent="0.25">
      <c r="A614" t="s">
        <v>3524</v>
      </c>
      <c r="B614">
        <v>2212</v>
      </c>
      <c r="C614" t="s">
        <v>136</v>
      </c>
      <c r="D614">
        <v>1069</v>
      </c>
      <c r="E614" t="s">
        <v>842</v>
      </c>
      <c r="F614" t="s">
        <v>2892</v>
      </c>
      <c r="G614" t="s">
        <v>2893</v>
      </c>
      <c r="H614" t="s">
        <v>2894</v>
      </c>
      <c r="I614" t="s">
        <v>2895</v>
      </c>
      <c r="J614">
        <v>266.65988039747998</v>
      </c>
      <c r="K614">
        <v>1</v>
      </c>
      <c r="L614">
        <v>1</v>
      </c>
      <c r="M614">
        <v>2</v>
      </c>
      <c r="N614" s="94">
        <v>1822453.9980077101</v>
      </c>
      <c r="O614" s="94">
        <v>593762.02026643802</v>
      </c>
      <c r="P614" s="94">
        <v>423796.93032468099</v>
      </c>
      <c r="Q614" s="94">
        <v>138281.630084117</v>
      </c>
      <c r="R614" s="94">
        <v>927407.401794645</v>
      </c>
      <c r="S614" s="94">
        <v>151085.56957865501</v>
      </c>
      <c r="T614" s="94">
        <v>2625489.67</v>
      </c>
      <c r="U614" s="94">
        <v>1280212.31047759</v>
      </c>
      <c r="V614" s="94">
        <v>3146127.6146988999</v>
      </c>
      <c r="W614" s="94">
        <v>759304.36577869602</v>
      </c>
      <c r="X614" s="94">
        <v>0</v>
      </c>
      <c r="Y614" s="94">
        <v>0</v>
      </c>
      <c r="Z614" s="94">
        <v>0</v>
      </c>
      <c r="AA614" s="94">
        <v>0</v>
      </c>
      <c r="AB614" s="94">
        <v>270</v>
      </c>
      <c r="AC614" s="94">
        <v>151085.56957865501</v>
      </c>
      <c r="AD614" s="94">
        <v>0</v>
      </c>
      <c r="AE614" s="94">
        <v>0</v>
      </c>
      <c r="AF614" s="94">
        <v>0</v>
      </c>
      <c r="AG614" s="94">
        <v>0</v>
      </c>
      <c r="AH614" s="94">
        <v>0</v>
      </c>
      <c r="AI614" s="94">
        <v>0</v>
      </c>
      <c r="AJ614" s="94">
        <v>4056787.5500562498</v>
      </c>
      <c r="AK614" s="70">
        <v>15213.340469549599</v>
      </c>
      <c r="AL614">
        <v>190.744012474941</v>
      </c>
      <c r="AM614">
        <v>87986.683412978906</v>
      </c>
      <c r="AN614">
        <v>5367.5036451781698</v>
      </c>
      <c r="AO614">
        <v>15416.5773785907</v>
      </c>
      <c r="AP614">
        <v>190.744012474941</v>
      </c>
      <c r="AQ614">
        <v>87986.683412978906</v>
      </c>
      <c r="AR614">
        <v>14421.1283658298</v>
      </c>
      <c r="AS614">
        <v>15416.5773785907</v>
      </c>
      <c r="AT614">
        <v>0</v>
      </c>
    </row>
    <row r="615" spans="1:46" x14ac:dyDescent="0.25">
      <c r="A615" t="s">
        <v>3525</v>
      </c>
      <c r="B615">
        <v>2212</v>
      </c>
      <c r="C615" t="s">
        <v>136</v>
      </c>
      <c r="D615">
        <v>1073</v>
      </c>
      <c r="E615" t="s">
        <v>843</v>
      </c>
      <c r="F615" t="s">
        <v>2892</v>
      </c>
      <c r="G615" t="s">
        <v>2903</v>
      </c>
      <c r="H615" t="s">
        <v>2904</v>
      </c>
      <c r="I615" t="s">
        <v>2895</v>
      </c>
      <c r="J615">
        <v>633.15481064761502</v>
      </c>
      <c r="K615">
        <v>1</v>
      </c>
      <c r="L615">
        <v>1</v>
      </c>
      <c r="M615">
        <v>2</v>
      </c>
      <c r="N615" s="94">
        <v>3515935.9850519602</v>
      </c>
      <c r="O615" s="94">
        <v>1306483.6965187399</v>
      </c>
      <c r="P615" s="94">
        <v>999059.87894624204</v>
      </c>
      <c r="Q615" s="94">
        <v>354145.48304734298</v>
      </c>
      <c r="R615" s="94">
        <v>2463046.1592539102</v>
      </c>
      <c r="S615" s="94">
        <v>358736.211294965</v>
      </c>
      <c r="T615" s="94">
        <v>5598946.6600000001</v>
      </c>
      <c r="U615" s="94">
        <v>3039724.5428181998</v>
      </c>
      <c r="V615" s="94">
        <v>6574126.2878485704</v>
      </c>
      <c r="W615" s="94">
        <v>2055744.9149696301</v>
      </c>
      <c r="X615" s="94">
        <v>0</v>
      </c>
      <c r="Y615" s="94">
        <v>0</v>
      </c>
      <c r="Z615" s="94">
        <v>0</v>
      </c>
      <c r="AA615" s="94">
        <v>0</v>
      </c>
      <c r="AB615" s="94">
        <v>8800</v>
      </c>
      <c r="AC615" s="94">
        <v>358736.211294965</v>
      </c>
      <c r="AD615" s="94">
        <v>0</v>
      </c>
      <c r="AE615" s="94">
        <v>0</v>
      </c>
      <c r="AF615" s="94">
        <v>0</v>
      </c>
      <c r="AG615" s="94">
        <v>0</v>
      </c>
      <c r="AH615" s="94">
        <v>0</v>
      </c>
      <c r="AI615" s="94">
        <v>0</v>
      </c>
      <c r="AJ615" s="94">
        <v>8997407.4141131602</v>
      </c>
      <c r="AK615" s="70">
        <v>14210.438368003999</v>
      </c>
      <c r="AL615">
        <v>190.744012474941</v>
      </c>
      <c r="AM615">
        <v>87986.683412978906</v>
      </c>
      <c r="AN615">
        <v>5367.5036451781698</v>
      </c>
      <c r="AO615">
        <v>15416.5773785907</v>
      </c>
      <c r="AP615">
        <v>190.744012474941</v>
      </c>
      <c r="AQ615">
        <v>78964.723731455393</v>
      </c>
      <c r="AR615">
        <v>14210.438368003999</v>
      </c>
      <c r="AS615">
        <v>14210.438368003999</v>
      </c>
      <c r="AT615">
        <v>0</v>
      </c>
    </row>
    <row r="616" spans="1:46" x14ac:dyDescent="0.25">
      <c r="A616" t="s">
        <v>3526</v>
      </c>
      <c r="B616">
        <v>2212</v>
      </c>
      <c r="C616" t="s">
        <v>136</v>
      </c>
      <c r="D616">
        <v>1072</v>
      </c>
      <c r="E616" t="s">
        <v>844</v>
      </c>
      <c r="F616" t="s">
        <v>2892</v>
      </c>
      <c r="G616" t="s">
        <v>2911</v>
      </c>
      <c r="H616" t="s">
        <v>2894</v>
      </c>
      <c r="I616" t="s">
        <v>2895</v>
      </c>
      <c r="J616">
        <v>518.71354469991797</v>
      </c>
      <c r="K616">
        <v>1</v>
      </c>
      <c r="L616">
        <v>2</v>
      </c>
      <c r="M616">
        <v>2</v>
      </c>
      <c r="N616" s="94">
        <v>3126650.7899643099</v>
      </c>
      <c r="O616" s="94">
        <v>1028782.05712261</v>
      </c>
      <c r="P616" s="94">
        <v>820303.21916073898</v>
      </c>
      <c r="Q616" s="94">
        <v>268988.92477150098</v>
      </c>
      <c r="R616" s="94">
        <v>1676078.0191999399</v>
      </c>
      <c r="S616" s="94">
        <v>293895.471761005</v>
      </c>
      <c r="T616" s="94">
        <v>4430501.6399999997</v>
      </c>
      <c r="U616" s="94">
        <v>2490301.3702190998</v>
      </c>
      <c r="V616" s="94">
        <v>5571198.0581330303</v>
      </c>
      <c r="W616" s="94">
        <v>1349604.9520860701</v>
      </c>
      <c r="X616" s="94">
        <v>0</v>
      </c>
      <c r="Y616" s="94">
        <v>0</v>
      </c>
      <c r="Z616" s="94">
        <v>0</v>
      </c>
      <c r="AA616" s="94">
        <v>0</v>
      </c>
      <c r="AB616" s="94">
        <v>0</v>
      </c>
      <c r="AC616" s="94">
        <v>293895.471761005</v>
      </c>
      <c r="AD616" s="94">
        <v>0</v>
      </c>
      <c r="AE616" s="94">
        <v>0</v>
      </c>
      <c r="AF616" s="94">
        <v>0</v>
      </c>
      <c r="AG616" s="94">
        <v>0</v>
      </c>
      <c r="AH616" s="94">
        <v>0</v>
      </c>
      <c r="AI616" s="94">
        <v>0</v>
      </c>
      <c r="AJ616" s="94">
        <v>7214698.4819801003</v>
      </c>
      <c r="AK616" s="70">
        <v>13908.829942263999</v>
      </c>
      <c r="AL616">
        <v>190.744012474941</v>
      </c>
      <c r="AM616">
        <v>87986.683412978906</v>
      </c>
      <c r="AN616">
        <v>5367.5036451781698</v>
      </c>
      <c r="AO616">
        <v>15416.5773785907</v>
      </c>
      <c r="AP616">
        <v>4583.8562208211697</v>
      </c>
      <c r="AQ616">
        <v>22363.4717498301</v>
      </c>
      <c r="AR616">
        <v>13908.829942263999</v>
      </c>
      <c r="AS616">
        <v>13908.829942263999</v>
      </c>
      <c r="AT616">
        <v>0</v>
      </c>
    </row>
    <row r="617" spans="1:46" x14ac:dyDescent="0.25">
      <c r="A617" t="s">
        <v>3527</v>
      </c>
      <c r="B617">
        <v>2212</v>
      </c>
      <c r="C617" t="s">
        <v>136</v>
      </c>
      <c r="D617">
        <v>2212</v>
      </c>
      <c r="E617" t="s">
        <v>136</v>
      </c>
      <c r="F617" t="s">
        <v>1871</v>
      </c>
      <c r="G617" t="s">
        <v>1871</v>
      </c>
      <c r="H617" t="s">
        <v>2899</v>
      </c>
      <c r="I617" t="s">
        <v>2895</v>
      </c>
      <c r="J617">
        <v>51.988031427990201</v>
      </c>
      <c r="K617">
        <v>1</v>
      </c>
      <c r="L617">
        <v>2</v>
      </c>
      <c r="M617">
        <v>2</v>
      </c>
      <c r="N617" s="94">
        <v>24705.182942610401</v>
      </c>
      <c r="O617" s="94">
        <v>21935.853440569899</v>
      </c>
      <c r="P617" s="94">
        <v>82032.317391659803</v>
      </c>
      <c r="Q617" s="94">
        <v>26959.397566709202</v>
      </c>
      <c r="R617" s="94">
        <v>93957.5422279294</v>
      </c>
      <c r="S617" s="94">
        <v>29455.654625896201</v>
      </c>
      <c r="T617" s="94">
        <v>0</v>
      </c>
      <c r="U617" s="94">
        <v>249590.29356947899</v>
      </c>
      <c r="V617" s="94">
        <v>188353.49335210701</v>
      </c>
      <c r="W617" s="94">
        <v>61236.800217371499</v>
      </c>
      <c r="X617" s="94">
        <v>0</v>
      </c>
      <c r="Y617" s="94">
        <v>0</v>
      </c>
      <c r="Z617" s="94">
        <v>0</v>
      </c>
      <c r="AA617" s="94">
        <v>0</v>
      </c>
      <c r="AB617" s="94">
        <v>0</v>
      </c>
      <c r="AC617" s="94">
        <v>29455.654625896201</v>
      </c>
      <c r="AD617" s="94">
        <v>0</v>
      </c>
      <c r="AE617" s="94">
        <v>0</v>
      </c>
      <c r="AF617" s="94">
        <v>0</v>
      </c>
      <c r="AG617" s="94">
        <v>0</v>
      </c>
      <c r="AH617" s="94">
        <v>0</v>
      </c>
      <c r="AI617" s="94">
        <v>0</v>
      </c>
      <c r="AJ617" s="94">
        <v>279045.94819537498</v>
      </c>
      <c r="AK617" s="70">
        <v>5367.5036451781698</v>
      </c>
      <c r="AL617">
        <v>190.744012474941</v>
      </c>
      <c r="AM617">
        <v>87986.683412978906</v>
      </c>
      <c r="AN617">
        <v>5367.5036451781698</v>
      </c>
      <c r="AO617">
        <v>15416.5773785907</v>
      </c>
      <c r="AP617">
        <v>682.10272323868298</v>
      </c>
      <c r="AQ617">
        <v>37523.222275875101</v>
      </c>
      <c r="AR617">
        <v>5367.5036451781698</v>
      </c>
      <c r="AS617">
        <v>5367.5036451781698</v>
      </c>
      <c r="AT617">
        <v>0</v>
      </c>
    </row>
    <row r="618" spans="1:46" x14ac:dyDescent="0.25">
      <c r="A618" t="s">
        <v>4913</v>
      </c>
      <c r="B618">
        <v>2212</v>
      </c>
      <c r="C618" t="s">
        <v>136</v>
      </c>
      <c r="D618">
        <v>1067</v>
      </c>
      <c r="E618" t="s">
        <v>845</v>
      </c>
      <c r="F618" t="s">
        <v>3310</v>
      </c>
      <c r="G618" t="s">
        <v>3311</v>
      </c>
      <c r="H618" t="s">
        <v>2899</v>
      </c>
      <c r="I618" t="s">
        <v>2895</v>
      </c>
      <c r="J618">
        <v>1</v>
      </c>
      <c r="K618">
        <v>0</v>
      </c>
      <c r="L618">
        <v>0</v>
      </c>
      <c r="M618">
        <v>2</v>
      </c>
      <c r="N618" s="94">
        <v>475.20904839088001</v>
      </c>
      <c r="O618" s="94">
        <v>421.94045125470399</v>
      </c>
      <c r="P618" s="94">
        <v>1577.9077441176901</v>
      </c>
      <c r="Q618" s="94">
        <v>518.56930963141599</v>
      </c>
      <c r="R618" s="94">
        <v>1807.2917871120401</v>
      </c>
      <c r="S618" s="94">
        <v>566.58530467143805</v>
      </c>
      <c r="T618" s="94">
        <v>0</v>
      </c>
      <c r="U618" s="94">
        <v>4800.9183405067297</v>
      </c>
      <c r="V618" s="94">
        <v>3623.0164554893699</v>
      </c>
      <c r="W618" s="94">
        <v>1177.90188501736</v>
      </c>
      <c r="X618" s="94">
        <v>0</v>
      </c>
      <c r="Y618" s="94">
        <v>0</v>
      </c>
      <c r="Z618" s="94">
        <v>0</v>
      </c>
      <c r="AA618" s="94">
        <v>0</v>
      </c>
      <c r="AB618" s="94">
        <v>0</v>
      </c>
      <c r="AC618" s="94">
        <v>566.58530467143805</v>
      </c>
      <c r="AD618" s="94">
        <v>0</v>
      </c>
      <c r="AE618" s="94">
        <v>0</v>
      </c>
      <c r="AF618" s="94">
        <v>0</v>
      </c>
      <c r="AG618" s="94">
        <v>0</v>
      </c>
      <c r="AH618" s="94">
        <v>0</v>
      </c>
      <c r="AI618" s="94">
        <v>0</v>
      </c>
      <c r="AJ618" s="94">
        <v>5367.5036451781698</v>
      </c>
      <c r="AK618" s="70">
        <v>5367.5036451781698</v>
      </c>
      <c r="AL618">
        <v>190.744012474941</v>
      </c>
      <c r="AM618">
        <v>87986.683412978906</v>
      </c>
      <c r="AN618">
        <v>5367.5036451781698</v>
      </c>
      <c r="AO618">
        <v>15416.5773785907</v>
      </c>
      <c r="AP618">
        <v>4100.6737320673901</v>
      </c>
      <c r="AQ618">
        <v>5367.5036451781698</v>
      </c>
      <c r="AR618">
        <v>5367.5036451781698</v>
      </c>
      <c r="AS618">
        <v>5367.5036451781698</v>
      </c>
      <c r="AT618">
        <v>0</v>
      </c>
    </row>
    <row r="619" spans="1:46" x14ac:dyDescent="0.25">
      <c r="A619" t="s">
        <v>3528</v>
      </c>
      <c r="B619">
        <v>2059</v>
      </c>
      <c r="C619" t="s">
        <v>137</v>
      </c>
      <c r="D619">
        <v>491</v>
      </c>
      <c r="E619" t="s">
        <v>846</v>
      </c>
      <c r="F619" t="s">
        <v>2892</v>
      </c>
      <c r="G619" t="s">
        <v>2911</v>
      </c>
      <c r="H619" t="s">
        <v>2894</v>
      </c>
      <c r="I619" t="s">
        <v>2895</v>
      </c>
      <c r="J619">
        <v>108.19733568268499</v>
      </c>
      <c r="K619">
        <v>1</v>
      </c>
      <c r="L619">
        <v>1</v>
      </c>
      <c r="M619">
        <v>2</v>
      </c>
      <c r="N619" s="94">
        <v>766188.62790860794</v>
      </c>
      <c r="O619" s="94">
        <v>154296.507893595</v>
      </c>
      <c r="P619" s="94">
        <v>207550.06744787001</v>
      </c>
      <c r="Q619" s="94">
        <v>115596.993510773</v>
      </c>
      <c r="R619" s="94">
        <v>73562.836520184806</v>
      </c>
      <c r="S619" s="94">
        <v>114950.62597552899</v>
      </c>
      <c r="T619" s="94">
        <v>791987.47</v>
      </c>
      <c r="U619" s="94">
        <v>525207.56328103098</v>
      </c>
      <c r="V619" s="94">
        <v>1262976.2931218201</v>
      </c>
      <c r="W619" s="94">
        <v>44796.097822390897</v>
      </c>
      <c r="X619" s="94">
        <v>0</v>
      </c>
      <c r="Y619" s="94">
        <v>0</v>
      </c>
      <c r="Z619" s="94">
        <v>0</v>
      </c>
      <c r="AA619" s="94">
        <v>8125.4501579943599</v>
      </c>
      <c r="AB619" s="94">
        <v>1297.1921788223999</v>
      </c>
      <c r="AC619" s="94">
        <v>102414.463452458</v>
      </c>
      <c r="AD619" s="94">
        <v>12536.1625230708</v>
      </c>
      <c r="AE619" s="94">
        <v>0</v>
      </c>
      <c r="AF619" s="94">
        <v>0</v>
      </c>
      <c r="AG619" s="94">
        <v>0</v>
      </c>
      <c r="AH619" s="94">
        <v>0</v>
      </c>
      <c r="AI619" s="94">
        <v>0</v>
      </c>
      <c r="AJ619" s="94">
        <v>1432145.65925656</v>
      </c>
      <c r="AK619" s="70">
        <v>13236.422599690201</v>
      </c>
      <c r="AL619">
        <v>190.744012474941</v>
      </c>
      <c r="AM619">
        <v>87986.683412978906</v>
      </c>
      <c r="AN619">
        <v>5916.5799713773004</v>
      </c>
      <c r="AO619">
        <v>22448.031606316101</v>
      </c>
      <c r="AP619">
        <v>4583.8562208211697</v>
      </c>
      <c r="AQ619">
        <v>22363.4717498301</v>
      </c>
      <c r="AR619">
        <v>13236.422599690201</v>
      </c>
      <c r="AS619">
        <v>13236.422599690201</v>
      </c>
      <c r="AT619">
        <v>0</v>
      </c>
    </row>
    <row r="620" spans="1:46" x14ac:dyDescent="0.25">
      <c r="A620" t="s">
        <v>3529</v>
      </c>
      <c r="B620">
        <v>2059</v>
      </c>
      <c r="C620" t="s">
        <v>137</v>
      </c>
      <c r="D620">
        <v>490</v>
      </c>
      <c r="E620" t="s">
        <v>847</v>
      </c>
      <c r="F620" t="s">
        <v>2892</v>
      </c>
      <c r="G620" t="s">
        <v>2893</v>
      </c>
      <c r="H620" t="s">
        <v>2894</v>
      </c>
      <c r="I620" t="s">
        <v>2895</v>
      </c>
      <c r="J620">
        <v>302.90617042393899</v>
      </c>
      <c r="K620">
        <v>1</v>
      </c>
      <c r="L620">
        <v>1</v>
      </c>
      <c r="M620">
        <v>2</v>
      </c>
      <c r="N620" s="94">
        <v>3415975.5560147599</v>
      </c>
      <c r="O620" s="94">
        <v>632507.78722241905</v>
      </c>
      <c r="P620" s="94">
        <v>1038656.3118879599</v>
      </c>
      <c r="Q620" s="94">
        <v>323622.04111531499</v>
      </c>
      <c r="R620" s="94">
        <v>337006.51586991397</v>
      </c>
      <c r="S620" s="94">
        <v>321812.48902651499</v>
      </c>
      <c r="T620" s="94">
        <v>4277412.12</v>
      </c>
      <c r="U620" s="94">
        <v>1470356.0921103701</v>
      </c>
      <c r="V620" s="94">
        <v>4751739.46022058</v>
      </c>
      <c r="W620" s="94">
        <v>969649.39155238599</v>
      </c>
      <c r="X620" s="94">
        <v>0</v>
      </c>
      <c r="Y620" s="94">
        <v>0</v>
      </c>
      <c r="Z620" s="94">
        <v>0</v>
      </c>
      <c r="AA620" s="94">
        <v>22747.778166616601</v>
      </c>
      <c r="AB620" s="94">
        <v>3631.5821707785399</v>
      </c>
      <c r="AC620" s="94">
        <v>286716.60651040601</v>
      </c>
      <c r="AD620" s="94">
        <v>35095.882516108599</v>
      </c>
      <c r="AE620" s="94">
        <v>0</v>
      </c>
      <c r="AF620" s="94">
        <v>0</v>
      </c>
      <c r="AG620" s="94">
        <v>0</v>
      </c>
      <c r="AH620" s="94">
        <v>0</v>
      </c>
      <c r="AI620" s="94">
        <v>0</v>
      </c>
      <c r="AJ620" s="94">
        <v>6069580.7011368796</v>
      </c>
      <c r="AK620" s="70">
        <v>20037.824560133799</v>
      </c>
      <c r="AL620">
        <v>190.744012474941</v>
      </c>
      <c r="AM620">
        <v>87986.683412978906</v>
      </c>
      <c r="AN620">
        <v>5916.5799713773004</v>
      </c>
      <c r="AO620">
        <v>22448.031606316101</v>
      </c>
      <c r="AP620">
        <v>190.744012474941</v>
      </c>
      <c r="AQ620">
        <v>87986.683412978906</v>
      </c>
      <c r="AR620">
        <v>20037.824560133799</v>
      </c>
      <c r="AS620">
        <v>22240.5734826056</v>
      </c>
      <c r="AT620">
        <v>0</v>
      </c>
    </row>
    <row r="621" spans="1:46" x14ac:dyDescent="0.25">
      <c r="A621" t="s">
        <v>4659</v>
      </c>
      <c r="B621">
        <v>2059</v>
      </c>
      <c r="C621" t="s">
        <v>137</v>
      </c>
      <c r="D621">
        <v>2059</v>
      </c>
      <c r="E621" t="s">
        <v>137</v>
      </c>
      <c r="F621" t="s">
        <v>1871</v>
      </c>
      <c r="G621" t="s">
        <v>1871</v>
      </c>
      <c r="H621" t="s">
        <v>2899</v>
      </c>
      <c r="I621" t="s">
        <v>2895</v>
      </c>
      <c r="J621">
        <v>52.912862175165401</v>
      </c>
      <c r="K621">
        <v>1</v>
      </c>
      <c r="L621">
        <v>1</v>
      </c>
      <c r="M621">
        <v>2</v>
      </c>
      <c r="N621" s="94">
        <v>38387.215826000298</v>
      </c>
      <c r="O621" s="94">
        <v>27205.156768972902</v>
      </c>
      <c r="P621" s="94">
        <v>98748.5262039183</v>
      </c>
      <c r="Q621" s="94">
        <v>56531.593378947597</v>
      </c>
      <c r="R621" s="94">
        <v>35975.194818310803</v>
      </c>
      <c r="S621" s="94">
        <v>56215.493577681002</v>
      </c>
      <c r="T621" s="94">
        <v>0</v>
      </c>
      <c r="U621" s="94">
        <v>256847.68699615001</v>
      </c>
      <c r="V621" s="94">
        <v>237849.789994049</v>
      </c>
      <c r="W621" s="94">
        <v>14389.8447598902</v>
      </c>
      <c r="X621" s="94">
        <v>0</v>
      </c>
      <c r="Y621" s="94">
        <v>0</v>
      </c>
      <c r="Z621" s="94">
        <v>0</v>
      </c>
      <c r="AA621" s="94">
        <v>3973.6729338884802</v>
      </c>
      <c r="AB621" s="94">
        <v>634.379308322621</v>
      </c>
      <c r="AC621" s="94">
        <v>50084.804355036198</v>
      </c>
      <c r="AD621" s="94">
        <v>6130.6892226447899</v>
      </c>
      <c r="AE621" s="94">
        <v>0</v>
      </c>
      <c r="AF621" s="94">
        <v>0</v>
      </c>
      <c r="AG621" s="94">
        <v>0</v>
      </c>
      <c r="AH621" s="94">
        <v>0</v>
      </c>
      <c r="AI621" s="94">
        <v>0</v>
      </c>
      <c r="AJ621" s="94">
        <v>313063.18057383102</v>
      </c>
      <c r="AK621" s="70">
        <v>5916.5799713773004</v>
      </c>
      <c r="AL621">
        <v>190.744012474941</v>
      </c>
      <c r="AM621">
        <v>87986.683412978906</v>
      </c>
      <c r="AN621">
        <v>5916.5799713773004</v>
      </c>
      <c r="AO621">
        <v>22448.031606316101</v>
      </c>
      <c r="AP621">
        <v>682.10272323868298</v>
      </c>
      <c r="AQ621">
        <v>37523.222275875101</v>
      </c>
      <c r="AR621">
        <v>5916.5799713773004</v>
      </c>
      <c r="AS621">
        <v>5916.5799713773004</v>
      </c>
      <c r="AT621">
        <v>0</v>
      </c>
    </row>
    <row r="622" spans="1:46" x14ac:dyDescent="0.25">
      <c r="A622" t="s">
        <v>3530</v>
      </c>
      <c r="B622">
        <v>2059</v>
      </c>
      <c r="C622" t="s">
        <v>137</v>
      </c>
      <c r="D622">
        <v>492</v>
      </c>
      <c r="E622" t="s">
        <v>848</v>
      </c>
      <c r="F622" t="s">
        <v>2892</v>
      </c>
      <c r="G622" t="s">
        <v>2903</v>
      </c>
      <c r="H622" t="s">
        <v>2904</v>
      </c>
      <c r="I622" t="s">
        <v>2895</v>
      </c>
      <c r="J622">
        <v>205.49812775183801</v>
      </c>
      <c r="K622">
        <v>1</v>
      </c>
      <c r="L622">
        <v>1</v>
      </c>
      <c r="M622">
        <v>2</v>
      </c>
      <c r="N622" s="94">
        <v>2265849.9728855002</v>
      </c>
      <c r="O622" s="94">
        <v>839685.10610045597</v>
      </c>
      <c r="P622" s="94">
        <v>805155.98155325302</v>
      </c>
      <c r="Q622" s="94">
        <v>219552.22455636601</v>
      </c>
      <c r="R622" s="94">
        <v>264460.596616255</v>
      </c>
      <c r="S622" s="94">
        <v>218324.585100236</v>
      </c>
      <c r="T622" s="94">
        <v>3397182.36</v>
      </c>
      <c r="U622" s="94">
        <v>997521.52171182598</v>
      </c>
      <c r="V622" s="94">
        <v>3744101.4293793901</v>
      </c>
      <c r="W622" s="94">
        <v>632706.12109217804</v>
      </c>
      <c r="X622" s="94">
        <v>0</v>
      </c>
      <c r="Y622" s="94">
        <v>0</v>
      </c>
      <c r="Z622" s="94">
        <v>0</v>
      </c>
      <c r="AA622" s="94">
        <v>15432.586986298</v>
      </c>
      <c r="AB622" s="94">
        <v>2463.7442539631002</v>
      </c>
      <c r="AC622" s="94">
        <v>194514.77581584599</v>
      </c>
      <c r="AD622" s="94">
        <v>23809.809284389601</v>
      </c>
      <c r="AE622" s="94">
        <v>0</v>
      </c>
      <c r="AF622" s="94">
        <v>0</v>
      </c>
      <c r="AG622" s="94">
        <v>0</v>
      </c>
      <c r="AH622" s="94">
        <v>0</v>
      </c>
      <c r="AI622" s="94">
        <v>0</v>
      </c>
      <c r="AJ622" s="94">
        <v>4613028.4668120602</v>
      </c>
      <c r="AK622" s="70">
        <v>22448.031606316101</v>
      </c>
      <c r="AL622">
        <v>190.744012474941</v>
      </c>
      <c r="AM622">
        <v>87986.683412978906</v>
      </c>
      <c r="AN622">
        <v>5916.5799713773004</v>
      </c>
      <c r="AO622">
        <v>22448.031606316101</v>
      </c>
      <c r="AP622">
        <v>190.744012474941</v>
      </c>
      <c r="AQ622">
        <v>78964.723731455393</v>
      </c>
      <c r="AR622">
        <v>22448.031606316101</v>
      </c>
      <c r="AS622">
        <v>22448.031606316101</v>
      </c>
      <c r="AT622">
        <v>0</v>
      </c>
    </row>
    <row r="623" spans="1:46" x14ac:dyDescent="0.25">
      <c r="A623" t="s">
        <v>3531</v>
      </c>
      <c r="B623">
        <v>2059</v>
      </c>
      <c r="C623" t="s">
        <v>137</v>
      </c>
      <c r="D623">
        <v>489</v>
      </c>
      <c r="E623" t="s">
        <v>849</v>
      </c>
      <c r="F623" t="s">
        <v>2892</v>
      </c>
      <c r="G623" t="s">
        <v>2893</v>
      </c>
      <c r="H623" t="s">
        <v>2894</v>
      </c>
      <c r="I623" t="s">
        <v>2895</v>
      </c>
      <c r="J623">
        <v>40.778771416573001</v>
      </c>
      <c r="K623">
        <v>1</v>
      </c>
      <c r="L623">
        <v>1</v>
      </c>
      <c r="M623">
        <v>2</v>
      </c>
      <c r="N623" s="94">
        <v>478328.85736513702</v>
      </c>
      <c r="O623" s="94">
        <v>24629.982014556899</v>
      </c>
      <c r="P623" s="94">
        <v>185530.73290700201</v>
      </c>
      <c r="Q623" s="94">
        <v>51447.347438598401</v>
      </c>
      <c r="R623" s="94">
        <v>123682.30617533599</v>
      </c>
      <c r="S623" s="94">
        <v>43324.036320038998</v>
      </c>
      <c r="T623" s="94">
        <v>665672.4</v>
      </c>
      <c r="U623" s="94">
        <v>197946.82590063001</v>
      </c>
      <c r="V623" s="94">
        <v>740843.71728415799</v>
      </c>
      <c r="W623" s="94">
        <v>118483.344773155</v>
      </c>
      <c r="X623" s="94">
        <v>0</v>
      </c>
      <c r="Y623" s="94">
        <v>0</v>
      </c>
      <c r="Z623" s="94">
        <v>0</v>
      </c>
      <c r="AA623" s="94">
        <v>3062.4217552025598</v>
      </c>
      <c r="AB623" s="94">
        <v>1229.7420881133401</v>
      </c>
      <c r="AC623" s="94">
        <v>38599.2498662527</v>
      </c>
      <c r="AD623" s="94">
        <v>4724.7864537862397</v>
      </c>
      <c r="AE623" s="94">
        <v>0</v>
      </c>
      <c r="AF623" s="94">
        <v>0</v>
      </c>
      <c r="AG623" s="94">
        <v>0</v>
      </c>
      <c r="AH623" s="94">
        <v>0</v>
      </c>
      <c r="AI623" s="94">
        <v>0</v>
      </c>
      <c r="AJ623" s="94">
        <v>906943.26222066802</v>
      </c>
      <c r="AK623" s="70">
        <v>22240.5734826056</v>
      </c>
      <c r="AL623">
        <v>190.744012474941</v>
      </c>
      <c r="AM623">
        <v>87986.683412978906</v>
      </c>
      <c r="AN623">
        <v>5916.5799713773004</v>
      </c>
      <c r="AO623">
        <v>22448.031606316101</v>
      </c>
      <c r="AP623">
        <v>190.744012474941</v>
      </c>
      <c r="AQ623">
        <v>87986.683412978906</v>
      </c>
      <c r="AR623">
        <v>20037.824560133799</v>
      </c>
      <c r="AS623">
        <v>22240.5734826056</v>
      </c>
      <c r="AT623">
        <v>0</v>
      </c>
    </row>
    <row r="624" spans="1:46" x14ac:dyDescent="0.25">
      <c r="A624" t="s">
        <v>3532</v>
      </c>
      <c r="B624">
        <v>1923</v>
      </c>
      <c r="C624" t="s">
        <v>138</v>
      </c>
      <c r="D624">
        <v>53</v>
      </c>
      <c r="E624" t="s">
        <v>850</v>
      </c>
      <c r="F624" t="s">
        <v>2892</v>
      </c>
      <c r="G624" t="s">
        <v>2893</v>
      </c>
      <c r="H624" t="s">
        <v>2894</v>
      </c>
      <c r="I624" t="s">
        <v>2895</v>
      </c>
      <c r="J624">
        <v>405.54686618236298</v>
      </c>
      <c r="K624">
        <v>1</v>
      </c>
      <c r="L624">
        <v>1</v>
      </c>
      <c r="M624">
        <v>1</v>
      </c>
      <c r="N624" s="94">
        <v>3452203.5742918998</v>
      </c>
      <c r="O624" s="94">
        <v>779748.09529709094</v>
      </c>
      <c r="P624" s="94">
        <v>638956.14776290301</v>
      </c>
      <c r="Q624" s="94">
        <v>202126.97668232501</v>
      </c>
      <c r="R624" s="94">
        <v>1114368.84202868</v>
      </c>
      <c r="S624" s="94">
        <v>150349.40965768701</v>
      </c>
      <c r="T624" s="94">
        <v>3824284.12</v>
      </c>
      <c r="U624" s="94">
        <v>2363119.5160629</v>
      </c>
      <c r="V624" s="94">
        <v>5573619.5261734203</v>
      </c>
      <c r="W624" s="94">
        <v>613784.109889479</v>
      </c>
      <c r="X624" s="94">
        <v>0</v>
      </c>
      <c r="Y624" s="94">
        <v>0</v>
      </c>
      <c r="Z624" s="94">
        <v>0</v>
      </c>
      <c r="AA624" s="94">
        <v>0</v>
      </c>
      <c r="AB624" s="94">
        <v>0</v>
      </c>
      <c r="AC624" s="94">
        <v>142002.99901394601</v>
      </c>
      <c r="AD624" s="94">
        <v>8346.4106437409391</v>
      </c>
      <c r="AE624" s="94">
        <v>0</v>
      </c>
      <c r="AF624" s="94">
        <v>0</v>
      </c>
      <c r="AG624" s="94">
        <v>0</v>
      </c>
      <c r="AH624" s="94">
        <v>0</v>
      </c>
      <c r="AI624" s="94">
        <v>0</v>
      </c>
      <c r="AJ624" s="94">
        <v>6337753.04572058</v>
      </c>
      <c r="AK624" s="70">
        <v>15627.671113283101</v>
      </c>
      <c r="AL624">
        <v>190.744012474941</v>
      </c>
      <c r="AM624">
        <v>87986.683412978906</v>
      </c>
      <c r="AN624">
        <v>6197.7274029540904</v>
      </c>
      <c r="AO624">
        <v>15627.671113283101</v>
      </c>
      <c r="AP624">
        <v>190.744012474941</v>
      </c>
      <c r="AQ624">
        <v>87986.683412978906</v>
      </c>
      <c r="AR624">
        <v>14108.189924037701</v>
      </c>
      <c r="AS624">
        <v>15627.671113283101</v>
      </c>
      <c r="AT624">
        <v>0</v>
      </c>
    </row>
    <row r="625" spans="1:46" x14ac:dyDescent="0.25">
      <c r="A625" t="s">
        <v>3533</v>
      </c>
      <c r="B625">
        <v>1923</v>
      </c>
      <c r="C625" t="s">
        <v>138</v>
      </c>
      <c r="D625">
        <v>54</v>
      </c>
      <c r="E625" t="s">
        <v>851</v>
      </c>
      <c r="F625" t="s">
        <v>2892</v>
      </c>
      <c r="G625" t="s">
        <v>2893</v>
      </c>
      <c r="H625" t="s">
        <v>2894</v>
      </c>
      <c r="I625" t="s">
        <v>2895</v>
      </c>
      <c r="J625">
        <v>386.04017408587902</v>
      </c>
      <c r="K625">
        <v>1</v>
      </c>
      <c r="L625">
        <v>1</v>
      </c>
      <c r="M625">
        <v>1</v>
      </c>
      <c r="N625" s="94">
        <v>2902912.0667260601</v>
      </c>
      <c r="O625" s="94">
        <v>676251.64053198195</v>
      </c>
      <c r="P625" s="94">
        <v>617667.76312429295</v>
      </c>
      <c r="Q625" s="94">
        <v>192404.725008551</v>
      </c>
      <c r="R625" s="94">
        <v>960247.95554526697</v>
      </c>
      <c r="S625" s="94">
        <v>143117.64463706501</v>
      </c>
      <c r="T625" s="94">
        <v>3100030.03</v>
      </c>
      <c r="U625" s="94">
        <v>2249454.1209361502</v>
      </c>
      <c r="V625" s="94">
        <v>4865742.9403668204</v>
      </c>
      <c r="W625" s="94">
        <v>483741.21056933101</v>
      </c>
      <c r="X625" s="94">
        <v>0</v>
      </c>
      <c r="Y625" s="94">
        <v>0</v>
      </c>
      <c r="Z625" s="94">
        <v>0</v>
      </c>
      <c r="AA625" s="94">
        <v>0</v>
      </c>
      <c r="AB625" s="94">
        <v>0</v>
      </c>
      <c r="AC625" s="94">
        <v>135172.69403682201</v>
      </c>
      <c r="AD625" s="94">
        <v>7944.9506002423996</v>
      </c>
      <c r="AE625" s="94">
        <v>0</v>
      </c>
      <c r="AF625" s="94">
        <v>0</v>
      </c>
      <c r="AG625" s="94">
        <v>0</v>
      </c>
      <c r="AH625" s="94">
        <v>0</v>
      </c>
      <c r="AI625" s="94">
        <v>0</v>
      </c>
      <c r="AJ625" s="94">
        <v>5492601.7955732197</v>
      </c>
      <c r="AK625" s="70">
        <v>14228.057503547099</v>
      </c>
      <c r="AL625">
        <v>190.744012474941</v>
      </c>
      <c r="AM625">
        <v>87986.683412978906</v>
      </c>
      <c r="AN625">
        <v>6197.7274029540904</v>
      </c>
      <c r="AO625">
        <v>15627.671113283101</v>
      </c>
      <c r="AP625">
        <v>190.744012474941</v>
      </c>
      <c r="AQ625">
        <v>87986.683412978906</v>
      </c>
      <c r="AR625">
        <v>14108.189924037701</v>
      </c>
      <c r="AS625">
        <v>15627.671113283101</v>
      </c>
      <c r="AT625">
        <v>0</v>
      </c>
    </row>
    <row r="626" spans="1:46" x14ac:dyDescent="0.25">
      <c r="A626" t="s">
        <v>4319</v>
      </c>
      <c r="B626">
        <v>1923</v>
      </c>
      <c r="C626" t="s">
        <v>138</v>
      </c>
      <c r="D626">
        <v>5455</v>
      </c>
      <c r="E626" t="s">
        <v>852</v>
      </c>
      <c r="F626" t="s">
        <v>2906</v>
      </c>
      <c r="G626" t="s">
        <v>2903</v>
      </c>
      <c r="H626" t="s">
        <v>2894</v>
      </c>
      <c r="I626" t="s">
        <v>2895</v>
      </c>
      <c r="J626">
        <v>26.809812094548999</v>
      </c>
      <c r="K626">
        <v>1</v>
      </c>
      <c r="L626">
        <v>3</v>
      </c>
      <c r="M626">
        <v>1</v>
      </c>
      <c r="N626" s="94">
        <v>39803.912028964201</v>
      </c>
      <c r="O626" s="94">
        <v>19847.909458403901</v>
      </c>
      <c r="P626" s="94">
        <v>31079.112253056599</v>
      </c>
      <c r="Q626" s="94">
        <v>13362.170234736001</v>
      </c>
      <c r="R626" s="94">
        <v>52127.534046288099</v>
      </c>
      <c r="S626" s="94">
        <v>9939.2690649874294</v>
      </c>
      <c r="T626" s="94">
        <v>0</v>
      </c>
      <c r="U626" s="94">
        <v>156220.63802144901</v>
      </c>
      <c r="V626" s="94">
        <v>137185.66053314201</v>
      </c>
      <c r="W626" s="94">
        <v>19034.9774883065</v>
      </c>
      <c r="X626" s="94">
        <v>0</v>
      </c>
      <c r="Y626" s="94">
        <v>0</v>
      </c>
      <c r="Z626" s="94">
        <v>0</v>
      </c>
      <c r="AA626" s="94">
        <v>0</v>
      </c>
      <c r="AB626" s="94">
        <v>0</v>
      </c>
      <c r="AC626" s="94">
        <v>9387.5061993806303</v>
      </c>
      <c r="AD626" s="94">
        <v>551.76286560680103</v>
      </c>
      <c r="AE626" s="94">
        <v>0</v>
      </c>
      <c r="AF626" s="94">
        <v>0</v>
      </c>
      <c r="AG626" s="94">
        <v>0</v>
      </c>
      <c r="AH626" s="94">
        <v>0</v>
      </c>
      <c r="AI626" s="94">
        <v>0</v>
      </c>
      <c r="AJ626" s="94">
        <v>166159.907086436</v>
      </c>
      <c r="AK626" s="70">
        <v>6197.7274029540904</v>
      </c>
      <c r="AL626">
        <v>190.744012474941</v>
      </c>
      <c r="AM626">
        <v>87986.683412978906</v>
      </c>
      <c r="AN626">
        <v>6197.7274029540904</v>
      </c>
      <c r="AO626">
        <v>15627.671113283101</v>
      </c>
      <c r="AP626">
        <v>190.744012474941</v>
      </c>
      <c r="AQ626">
        <v>78964.723731455393</v>
      </c>
      <c r="AR626">
        <v>6197.7274029540904</v>
      </c>
      <c r="AS626">
        <v>15212.730915141499</v>
      </c>
      <c r="AT626">
        <v>0</v>
      </c>
    </row>
    <row r="627" spans="1:46" x14ac:dyDescent="0.25">
      <c r="A627" t="s">
        <v>3534</v>
      </c>
      <c r="B627">
        <v>1923</v>
      </c>
      <c r="C627" t="s">
        <v>138</v>
      </c>
      <c r="D627">
        <v>55</v>
      </c>
      <c r="E627" t="s">
        <v>853</v>
      </c>
      <c r="F627" t="s">
        <v>2892</v>
      </c>
      <c r="G627" t="s">
        <v>2893</v>
      </c>
      <c r="H627" t="s">
        <v>2894</v>
      </c>
      <c r="I627" t="s">
        <v>2895</v>
      </c>
      <c r="J627">
        <v>345.83100272623102</v>
      </c>
      <c r="K627">
        <v>1</v>
      </c>
      <c r="L627">
        <v>1</v>
      </c>
      <c r="M627">
        <v>1</v>
      </c>
      <c r="N627" s="94">
        <v>2770453.7438626699</v>
      </c>
      <c r="O627" s="94">
        <v>704475.51275250805</v>
      </c>
      <c r="P627" s="94">
        <v>607042.37481834204</v>
      </c>
      <c r="Q627" s="94">
        <v>172364.234205763</v>
      </c>
      <c r="R627" s="94">
        <v>1012697.10933608</v>
      </c>
      <c r="S627" s="94">
        <v>128210.79741209</v>
      </c>
      <c r="T627" s="94">
        <v>3251877.49</v>
      </c>
      <c r="U627" s="94">
        <v>2015155.4849753601</v>
      </c>
      <c r="V627" s="94">
        <v>4681210.6224208903</v>
      </c>
      <c r="W627" s="94">
        <v>585822.352554471</v>
      </c>
      <c r="X627" s="94">
        <v>0</v>
      </c>
      <c r="Y627" s="94">
        <v>0</v>
      </c>
      <c r="Z627" s="94">
        <v>0</v>
      </c>
      <c r="AA627" s="94">
        <v>0</v>
      </c>
      <c r="AB627" s="94">
        <v>0</v>
      </c>
      <c r="AC627" s="94">
        <v>121093.376953977</v>
      </c>
      <c r="AD627" s="94">
        <v>7117.4204581126396</v>
      </c>
      <c r="AE627" s="94">
        <v>0</v>
      </c>
      <c r="AF627" s="94">
        <v>0</v>
      </c>
      <c r="AG627" s="94">
        <v>0</v>
      </c>
      <c r="AH627" s="94">
        <v>0</v>
      </c>
      <c r="AI627" s="94">
        <v>0</v>
      </c>
      <c r="AJ627" s="94">
        <v>5395243.7723874599</v>
      </c>
      <c r="AK627" s="70">
        <v>15600.8100195068</v>
      </c>
      <c r="AL627">
        <v>190.744012474941</v>
      </c>
      <c r="AM627">
        <v>87986.683412978906</v>
      </c>
      <c r="AN627">
        <v>6197.7274029540904</v>
      </c>
      <c r="AO627">
        <v>15627.671113283101</v>
      </c>
      <c r="AP627">
        <v>190.744012474941</v>
      </c>
      <c r="AQ627">
        <v>87986.683412978906</v>
      </c>
      <c r="AR627">
        <v>14108.189924037701</v>
      </c>
      <c r="AS627">
        <v>15627.671113283101</v>
      </c>
      <c r="AT627">
        <v>0</v>
      </c>
    </row>
    <row r="628" spans="1:46" x14ac:dyDescent="0.25">
      <c r="A628" t="s">
        <v>3535</v>
      </c>
      <c r="B628">
        <v>1923</v>
      </c>
      <c r="C628" t="s">
        <v>138</v>
      </c>
      <c r="D628">
        <v>59</v>
      </c>
      <c r="E628" t="s">
        <v>854</v>
      </c>
      <c r="F628" t="s">
        <v>2892</v>
      </c>
      <c r="G628" t="s">
        <v>2911</v>
      </c>
      <c r="H628" t="s">
        <v>2894</v>
      </c>
      <c r="I628" t="s">
        <v>2895</v>
      </c>
      <c r="J628">
        <v>850.129867695504</v>
      </c>
      <c r="K628">
        <v>1</v>
      </c>
      <c r="L628">
        <v>1</v>
      </c>
      <c r="M628">
        <v>1</v>
      </c>
      <c r="N628" s="94">
        <v>5586094.7718070503</v>
      </c>
      <c r="O628" s="94">
        <v>1779745.0233056101</v>
      </c>
      <c r="P628" s="94">
        <v>1247977.5389217101</v>
      </c>
      <c r="Q628" s="94">
        <v>423709.79601496499</v>
      </c>
      <c r="R628" s="94">
        <v>1969214.14309367</v>
      </c>
      <c r="S628" s="94">
        <v>315170.78394315898</v>
      </c>
      <c r="T628" s="94">
        <v>6053038.8799999999</v>
      </c>
      <c r="U628" s="94">
        <v>4953702.3931430001</v>
      </c>
      <c r="V628" s="94">
        <v>10086880.651406599</v>
      </c>
      <c r="W628" s="94">
        <v>919860.62173635105</v>
      </c>
      <c r="X628" s="94">
        <v>0</v>
      </c>
      <c r="Y628" s="94">
        <v>0</v>
      </c>
      <c r="Z628" s="94">
        <v>0</v>
      </c>
      <c r="AA628" s="94">
        <v>0</v>
      </c>
      <c r="AB628" s="94">
        <v>0</v>
      </c>
      <c r="AC628" s="94">
        <v>297674.57433589402</v>
      </c>
      <c r="AD628" s="94">
        <v>17496.209607264402</v>
      </c>
      <c r="AE628" s="94">
        <v>0</v>
      </c>
      <c r="AF628" s="94">
        <v>0</v>
      </c>
      <c r="AG628" s="94">
        <v>0</v>
      </c>
      <c r="AH628" s="94">
        <v>0</v>
      </c>
      <c r="AI628" s="94">
        <v>0</v>
      </c>
      <c r="AJ628" s="94">
        <v>11321912.0570862</v>
      </c>
      <c r="AK628" s="70">
        <v>13317.861761259101</v>
      </c>
      <c r="AL628">
        <v>190.744012474941</v>
      </c>
      <c r="AM628">
        <v>87986.683412978906</v>
      </c>
      <c r="AN628">
        <v>6197.7274029540904</v>
      </c>
      <c r="AO628">
        <v>15627.671113283101</v>
      </c>
      <c r="AP628">
        <v>4583.8562208211697</v>
      </c>
      <c r="AQ628">
        <v>22363.4717498301</v>
      </c>
      <c r="AR628">
        <v>12919.943406796599</v>
      </c>
      <c r="AS628">
        <v>13317.861761259101</v>
      </c>
      <c r="AT628">
        <v>0</v>
      </c>
    </row>
    <row r="629" spans="1:46" x14ac:dyDescent="0.25">
      <c r="A629" t="s">
        <v>3536</v>
      </c>
      <c r="B629">
        <v>1923</v>
      </c>
      <c r="C629" t="s">
        <v>138</v>
      </c>
      <c r="D629">
        <v>1923</v>
      </c>
      <c r="E629" t="s">
        <v>138</v>
      </c>
      <c r="F629" t="s">
        <v>1871</v>
      </c>
      <c r="G629" t="s">
        <v>1871</v>
      </c>
      <c r="H629" t="s">
        <v>2899</v>
      </c>
      <c r="I629" t="s">
        <v>2895</v>
      </c>
      <c r="J629">
        <v>42.650338019627</v>
      </c>
      <c r="K629">
        <v>1</v>
      </c>
      <c r="L629">
        <v>5</v>
      </c>
      <c r="M629">
        <v>1</v>
      </c>
      <c r="N629" s="94">
        <v>63321.976914712897</v>
      </c>
      <c r="O629" s="94">
        <v>31575.008597542299</v>
      </c>
      <c r="P629" s="94">
        <v>49442.145967606499</v>
      </c>
      <c r="Q629" s="94">
        <v>21257.1828246107</v>
      </c>
      <c r="R629" s="94">
        <v>82926.987304615905</v>
      </c>
      <c r="S629" s="94">
        <v>15811.8670804085</v>
      </c>
      <c r="T629" s="94">
        <v>0</v>
      </c>
      <c r="U629" s="94">
        <v>248523.301609088</v>
      </c>
      <c r="V629" s="94">
        <v>218241.544273037</v>
      </c>
      <c r="W629" s="94">
        <v>30281.7573360512</v>
      </c>
      <c r="X629" s="94">
        <v>0</v>
      </c>
      <c r="Y629" s="94">
        <v>0</v>
      </c>
      <c r="Z629" s="94">
        <v>0</v>
      </c>
      <c r="AA629" s="94">
        <v>0</v>
      </c>
      <c r="AB629" s="94">
        <v>0</v>
      </c>
      <c r="AC629" s="94">
        <v>14934.0961866097</v>
      </c>
      <c r="AD629" s="94">
        <v>877.77089379872302</v>
      </c>
      <c r="AE629" s="94">
        <v>0</v>
      </c>
      <c r="AF629" s="94">
        <v>0</v>
      </c>
      <c r="AG629" s="94">
        <v>0</v>
      </c>
      <c r="AH629" s="94">
        <v>0</v>
      </c>
      <c r="AI629" s="94">
        <v>0</v>
      </c>
      <c r="AJ629" s="94">
        <v>264335.16868949699</v>
      </c>
      <c r="AK629" s="70">
        <v>6197.7274029540904</v>
      </c>
      <c r="AL629">
        <v>190.744012474941</v>
      </c>
      <c r="AM629">
        <v>87986.683412978906</v>
      </c>
      <c r="AN629">
        <v>6197.7274029540904</v>
      </c>
      <c r="AO629">
        <v>15627.671113283101</v>
      </c>
      <c r="AP629">
        <v>682.10272323868298</v>
      </c>
      <c r="AQ629">
        <v>37523.222275875101</v>
      </c>
      <c r="AR629">
        <v>6197.7274029540904</v>
      </c>
      <c r="AS629">
        <v>6197.7274029540904</v>
      </c>
      <c r="AT629">
        <v>0</v>
      </c>
    </row>
    <row r="630" spans="1:46" x14ac:dyDescent="0.25">
      <c r="A630" t="s">
        <v>3537</v>
      </c>
      <c r="B630">
        <v>1923</v>
      </c>
      <c r="C630" t="s">
        <v>138</v>
      </c>
      <c r="D630">
        <v>61</v>
      </c>
      <c r="E630" t="s">
        <v>855</v>
      </c>
      <c r="F630" t="s">
        <v>2892</v>
      </c>
      <c r="G630" t="s">
        <v>2903</v>
      </c>
      <c r="H630" t="s">
        <v>2894</v>
      </c>
      <c r="I630" t="s">
        <v>2895</v>
      </c>
      <c r="J630">
        <v>1213.8208914956799</v>
      </c>
      <c r="K630">
        <v>1</v>
      </c>
      <c r="L630">
        <v>1</v>
      </c>
      <c r="M630">
        <v>1</v>
      </c>
      <c r="N630" s="94">
        <v>8431445.6686026491</v>
      </c>
      <c r="O630" s="94">
        <v>3283114.9130711802</v>
      </c>
      <c r="P630" s="94">
        <v>1902541.8249715399</v>
      </c>
      <c r="Q630" s="94">
        <v>604975.57123654697</v>
      </c>
      <c r="R630" s="94">
        <v>3793449.7517327499</v>
      </c>
      <c r="S630" s="94">
        <v>450002.871886276</v>
      </c>
      <c r="T630" s="94">
        <v>10942599.6</v>
      </c>
      <c r="U630" s="94">
        <v>7072928.1296146596</v>
      </c>
      <c r="V630" s="94">
        <v>15720351.683099199</v>
      </c>
      <c r="W630" s="94">
        <v>2295176.0465154098</v>
      </c>
      <c r="X630" s="94">
        <v>0</v>
      </c>
      <c r="Y630" s="94">
        <v>0</v>
      </c>
      <c r="Z630" s="94">
        <v>0</v>
      </c>
      <c r="AA630" s="94">
        <v>0</v>
      </c>
      <c r="AB630" s="94">
        <v>0</v>
      </c>
      <c r="AC630" s="94">
        <v>425021.671307059</v>
      </c>
      <c r="AD630" s="94">
        <v>24981.2005792175</v>
      </c>
      <c r="AE630" s="94">
        <v>0</v>
      </c>
      <c r="AF630" s="94">
        <v>0</v>
      </c>
      <c r="AG630" s="94">
        <v>0</v>
      </c>
      <c r="AH630" s="94">
        <v>0</v>
      </c>
      <c r="AI630" s="94">
        <v>0</v>
      </c>
      <c r="AJ630" s="94">
        <v>18465530.601500899</v>
      </c>
      <c r="AK630" s="70">
        <v>15212.730915141499</v>
      </c>
      <c r="AL630">
        <v>190.744012474941</v>
      </c>
      <c r="AM630">
        <v>87986.683412978906</v>
      </c>
      <c r="AN630">
        <v>6197.7274029540904</v>
      </c>
      <c r="AO630">
        <v>15627.671113283101</v>
      </c>
      <c r="AP630">
        <v>190.744012474941</v>
      </c>
      <c r="AQ630">
        <v>78964.723731455393</v>
      </c>
      <c r="AR630">
        <v>6197.7274029540904</v>
      </c>
      <c r="AS630">
        <v>15212.730915141499</v>
      </c>
      <c r="AT630">
        <v>0</v>
      </c>
    </row>
    <row r="631" spans="1:46" x14ac:dyDescent="0.25">
      <c r="A631" t="s">
        <v>3538</v>
      </c>
      <c r="B631">
        <v>1923</v>
      </c>
      <c r="C631" t="s">
        <v>138</v>
      </c>
      <c r="D631">
        <v>62</v>
      </c>
      <c r="E631" t="s">
        <v>856</v>
      </c>
      <c r="F631" t="s">
        <v>2892</v>
      </c>
      <c r="G631" t="s">
        <v>2903</v>
      </c>
      <c r="H631" t="s">
        <v>2894</v>
      </c>
      <c r="I631" t="s">
        <v>2895</v>
      </c>
      <c r="J631">
        <v>1234.0621173524301</v>
      </c>
      <c r="K631">
        <v>1</v>
      </c>
      <c r="L631">
        <v>1</v>
      </c>
      <c r="M631">
        <v>1</v>
      </c>
      <c r="N631" s="94">
        <v>7976776.5715655601</v>
      </c>
      <c r="O631" s="94">
        <v>3394661.2797702402</v>
      </c>
      <c r="P631" s="94">
        <v>1945245.25342183</v>
      </c>
      <c r="Q631" s="94">
        <v>615063.91891700902</v>
      </c>
      <c r="R631" s="94">
        <v>3842370.1055328599</v>
      </c>
      <c r="S631" s="94">
        <v>457506.95245520899</v>
      </c>
      <c r="T631" s="94">
        <v>10583243.48</v>
      </c>
      <c r="U631" s="94">
        <v>7190873.6492074998</v>
      </c>
      <c r="V631" s="94">
        <v>15455005.384103499</v>
      </c>
      <c r="W631" s="94">
        <v>2319111.74510402</v>
      </c>
      <c r="X631" s="94">
        <v>0</v>
      </c>
      <c r="Y631" s="94">
        <v>0</v>
      </c>
      <c r="Z631" s="94">
        <v>0</v>
      </c>
      <c r="AA631" s="94">
        <v>0</v>
      </c>
      <c r="AB631" s="94">
        <v>0</v>
      </c>
      <c r="AC631" s="94">
        <v>432109.17466378497</v>
      </c>
      <c r="AD631" s="94">
        <v>25397.777791423501</v>
      </c>
      <c r="AE631" s="94">
        <v>0</v>
      </c>
      <c r="AF631" s="94">
        <v>0</v>
      </c>
      <c r="AG631" s="94">
        <v>0</v>
      </c>
      <c r="AH631" s="94">
        <v>0</v>
      </c>
      <c r="AI631" s="94">
        <v>0</v>
      </c>
      <c r="AJ631" s="94">
        <v>18231624.0816627</v>
      </c>
      <c r="AK631" s="70">
        <v>14773.6680555246</v>
      </c>
      <c r="AL631">
        <v>190.744012474941</v>
      </c>
      <c r="AM631">
        <v>87986.683412978906</v>
      </c>
      <c r="AN631">
        <v>6197.7274029540904</v>
      </c>
      <c r="AO631">
        <v>15627.671113283101</v>
      </c>
      <c r="AP631">
        <v>190.744012474941</v>
      </c>
      <c r="AQ631">
        <v>78964.723731455393</v>
      </c>
      <c r="AR631">
        <v>6197.7274029540904</v>
      </c>
      <c r="AS631">
        <v>15212.730915141499</v>
      </c>
      <c r="AT631">
        <v>0</v>
      </c>
    </row>
    <row r="632" spans="1:46" x14ac:dyDescent="0.25">
      <c r="A632" t="s">
        <v>3539</v>
      </c>
      <c r="B632">
        <v>1923</v>
      </c>
      <c r="C632" t="s">
        <v>138</v>
      </c>
      <c r="D632">
        <v>60</v>
      </c>
      <c r="E632" t="s">
        <v>857</v>
      </c>
      <c r="F632" t="s">
        <v>2892</v>
      </c>
      <c r="G632" t="s">
        <v>2911</v>
      </c>
      <c r="H632" t="s">
        <v>2894</v>
      </c>
      <c r="I632" t="s">
        <v>2895</v>
      </c>
      <c r="J632">
        <v>783.08851976654205</v>
      </c>
      <c r="K632">
        <v>1</v>
      </c>
      <c r="L632">
        <v>1</v>
      </c>
      <c r="M632">
        <v>1</v>
      </c>
      <c r="N632" s="94">
        <v>4942758.05289286</v>
      </c>
      <c r="O632" s="94">
        <v>1577672.85914191</v>
      </c>
      <c r="P632" s="94">
        <v>1175120.20248081</v>
      </c>
      <c r="Q632" s="94">
        <v>390295.98838984198</v>
      </c>
      <c r="R632" s="94">
        <v>1741295.8785752</v>
      </c>
      <c r="S632" s="94">
        <v>290316.37641521898</v>
      </c>
      <c r="T632" s="94">
        <v>5264090.18</v>
      </c>
      <c r="U632" s="94">
        <v>4563052.8014806304</v>
      </c>
      <c r="V632" s="94">
        <v>9052448.4740336202</v>
      </c>
      <c r="W632" s="94">
        <v>774694.507447007</v>
      </c>
      <c r="X632" s="94">
        <v>0</v>
      </c>
      <c r="Y632" s="94">
        <v>0</v>
      </c>
      <c r="Z632" s="94">
        <v>0</v>
      </c>
      <c r="AA632" s="94">
        <v>0</v>
      </c>
      <c r="AB632" s="94">
        <v>0</v>
      </c>
      <c r="AC632" s="94">
        <v>274199.92009070702</v>
      </c>
      <c r="AD632" s="94">
        <v>16116.456324512101</v>
      </c>
      <c r="AE632" s="94">
        <v>0</v>
      </c>
      <c r="AF632" s="94">
        <v>0</v>
      </c>
      <c r="AG632" s="94">
        <v>0</v>
      </c>
      <c r="AH632" s="94">
        <v>0</v>
      </c>
      <c r="AI632" s="94">
        <v>0</v>
      </c>
      <c r="AJ632" s="94">
        <v>10117459.3578959</v>
      </c>
      <c r="AK632" s="70">
        <v>12919.943406796599</v>
      </c>
      <c r="AL632">
        <v>190.744012474941</v>
      </c>
      <c r="AM632">
        <v>87986.683412978906</v>
      </c>
      <c r="AN632">
        <v>6197.7274029540904</v>
      </c>
      <c r="AO632">
        <v>15627.671113283101</v>
      </c>
      <c r="AP632">
        <v>4583.8562208211697</v>
      </c>
      <c r="AQ632">
        <v>22363.4717498301</v>
      </c>
      <c r="AR632">
        <v>12919.943406796599</v>
      </c>
      <c r="AS632">
        <v>13317.861761259101</v>
      </c>
      <c r="AT632">
        <v>0</v>
      </c>
    </row>
    <row r="633" spans="1:46" x14ac:dyDescent="0.25">
      <c r="A633" t="s">
        <v>3540</v>
      </c>
      <c r="B633">
        <v>1923</v>
      </c>
      <c r="C633" t="s">
        <v>138</v>
      </c>
      <c r="D633">
        <v>1288</v>
      </c>
      <c r="E633" t="s">
        <v>858</v>
      </c>
      <c r="F633" t="s">
        <v>2892</v>
      </c>
      <c r="G633" t="s">
        <v>2893</v>
      </c>
      <c r="H633" t="s">
        <v>2894</v>
      </c>
      <c r="I633" t="s">
        <v>2895</v>
      </c>
      <c r="J633">
        <v>528.602409638523</v>
      </c>
      <c r="K633">
        <v>1</v>
      </c>
      <c r="L633">
        <v>1</v>
      </c>
      <c r="M633">
        <v>1</v>
      </c>
      <c r="N633" s="94">
        <v>3753502.3223115299</v>
      </c>
      <c r="O633" s="94">
        <v>873066.04362641496</v>
      </c>
      <c r="P633" s="94">
        <v>792067.39102695696</v>
      </c>
      <c r="Q633" s="94">
        <v>263458.59341243602</v>
      </c>
      <c r="R633" s="94">
        <v>1579558.73833673</v>
      </c>
      <c r="S633" s="94">
        <v>195970.100770166</v>
      </c>
      <c r="T633" s="94">
        <v>4181489.55</v>
      </c>
      <c r="U633" s="94">
        <v>3080163.5387140699</v>
      </c>
      <c r="V633" s="94">
        <v>6334572.07293492</v>
      </c>
      <c r="W633" s="94">
        <v>927081.01577914599</v>
      </c>
      <c r="X633" s="94">
        <v>0</v>
      </c>
      <c r="Y633" s="94">
        <v>0</v>
      </c>
      <c r="Z633" s="94">
        <v>0</v>
      </c>
      <c r="AA633" s="94">
        <v>0</v>
      </c>
      <c r="AB633" s="94">
        <v>0</v>
      </c>
      <c r="AC633" s="94">
        <v>185091.12932194301</v>
      </c>
      <c r="AD633" s="94">
        <v>10878.971448222601</v>
      </c>
      <c r="AE633" s="94">
        <v>0</v>
      </c>
      <c r="AF633" s="94">
        <v>0</v>
      </c>
      <c r="AG633" s="94">
        <v>0</v>
      </c>
      <c r="AH633" s="94">
        <v>0</v>
      </c>
      <c r="AI633" s="94">
        <v>0</v>
      </c>
      <c r="AJ633" s="94">
        <v>7457623.1894842396</v>
      </c>
      <c r="AK633" s="70">
        <v>14108.189924037701</v>
      </c>
      <c r="AL633">
        <v>190.744012474941</v>
      </c>
      <c r="AM633">
        <v>87986.683412978906</v>
      </c>
      <c r="AN633">
        <v>6197.7274029540904</v>
      </c>
      <c r="AO633">
        <v>15627.671113283101</v>
      </c>
      <c r="AP633">
        <v>190.744012474941</v>
      </c>
      <c r="AQ633">
        <v>87986.683412978906</v>
      </c>
      <c r="AR633">
        <v>14108.189924037701</v>
      </c>
      <c r="AS633">
        <v>15627.671113283101</v>
      </c>
      <c r="AT633">
        <v>0</v>
      </c>
    </row>
    <row r="634" spans="1:46" x14ac:dyDescent="0.25">
      <c r="A634" t="s">
        <v>3541</v>
      </c>
      <c r="B634">
        <v>1923</v>
      </c>
      <c r="C634" t="s">
        <v>138</v>
      </c>
      <c r="D634">
        <v>56</v>
      </c>
      <c r="E634" t="s">
        <v>859</v>
      </c>
      <c r="F634" t="s">
        <v>2892</v>
      </c>
      <c r="G634" t="s">
        <v>2893</v>
      </c>
      <c r="H634" t="s">
        <v>2894</v>
      </c>
      <c r="I634" t="s">
        <v>2895</v>
      </c>
      <c r="J634">
        <v>523.084337349355</v>
      </c>
      <c r="K634">
        <v>1</v>
      </c>
      <c r="L634">
        <v>1</v>
      </c>
      <c r="M634">
        <v>1</v>
      </c>
      <c r="N634" s="94">
        <v>4189191.5071681798</v>
      </c>
      <c r="O634" s="94">
        <v>826145.36007166095</v>
      </c>
      <c r="P634" s="94">
        <v>750801.38915498403</v>
      </c>
      <c r="Q634" s="94">
        <v>260708.353275153</v>
      </c>
      <c r="R634" s="94">
        <v>1616769.54002385</v>
      </c>
      <c r="S634" s="94">
        <v>193924.371952349</v>
      </c>
      <c r="T634" s="94">
        <v>4595606.3899999997</v>
      </c>
      <c r="U634" s="94">
        <v>3048009.7596938298</v>
      </c>
      <c r="V634" s="94">
        <v>6672513.1274837004</v>
      </c>
      <c r="W634" s="94">
        <v>971103.02221012604</v>
      </c>
      <c r="X634" s="94">
        <v>0</v>
      </c>
      <c r="Y634" s="94">
        <v>0</v>
      </c>
      <c r="Z634" s="94">
        <v>0</v>
      </c>
      <c r="AA634" s="94">
        <v>0</v>
      </c>
      <c r="AB634" s="94">
        <v>0</v>
      </c>
      <c r="AC634" s="94">
        <v>183158.965916974</v>
      </c>
      <c r="AD634" s="94">
        <v>10765.406035374501</v>
      </c>
      <c r="AE634" s="94">
        <v>0</v>
      </c>
      <c r="AF634" s="94">
        <v>0</v>
      </c>
      <c r="AG634" s="94">
        <v>0</v>
      </c>
      <c r="AH634" s="94">
        <v>0</v>
      </c>
      <c r="AI634" s="94">
        <v>0</v>
      </c>
      <c r="AJ634" s="94">
        <v>7837540.5216461802</v>
      </c>
      <c r="AK634" s="70">
        <v>14983.320971454899</v>
      </c>
      <c r="AL634">
        <v>190.744012474941</v>
      </c>
      <c r="AM634">
        <v>87986.683412978906</v>
      </c>
      <c r="AN634">
        <v>6197.7274029540904</v>
      </c>
      <c r="AO634">
        <v>15627.671113283101</v>
      </c>
      <c r="AP634">
        <v>190.744012474941</v>
      </c>
      <c r="AQ634">
        <v>87986.683412978906</v>
      </c>
      <c r="AR634">
        <v>14108.189924037701</v>
      </c>
      <c r="AS634">
        <v>15627.671113283101</v>
      </c>
      <c r="AT634">
        <v>0</v>
      </c>
    </row>
    <row r="635" spans="1:46" x14ac:dyDescent="0.25">
      <c r="A635" t="s">
        <v>3542</v>
      </c>
      <c r="B635">
        <v>1923</v>
      </c>
      <c r="C635" t="s">
        <v>138</v>
      </c>
      <c r="D635">
        <v>58</v>
      </c>
      <c r="E635" t="s">
        <v>860</v>
      </c>
      <c r="F635" t="s">
        <v>2892</v>
      </c>
      <c r="G635" t="s">
        <v>2893</v>
      </c>
      <c r="H635" t="s">
        <v>2894</v>
      </c>
      <c r="I635" t="s">
        <v>2895</v>
      </c>
      <c r="J635">
        <v>421.93373493973098</v>
      </c>
      <c r="K635">
        <v>1</v>
      </c>
      <c r="L635">
        <v>1</v>
      </c>
      <c r="M635">
        <v>1</v>
      </c>
      <c r="N635" s="94">
        <v>3131763.8718278599</v>
      </c>
      <c r="O635" s="94">
        <v>732603.20437545597</v>
      </c>
      <c r="P635" s="94">
        <v>635151.00609596504</v>
      </c>
      <c r="Q635" s="94">
        <v>210294.28979806101</v>
      </c>
      <c r="R635" s="94">
        <v>1087910.0744440099</v>
      </c>
      <c r="S635" s="94">
        <v>156424.55472538501</v>
      </c>
      <c r="T635" s="94">
        <v>3339116.73</v>
      </c>
      <c r="U635" s="94">
        <v>2458605.7165413499</v>
      </c>
      <c r="V635" s="94">
        <v>5230624.1531710504</v>
      </c>
      <c r="W635" s="94">
        <v>567098.29337029904</v>
      </c>
      <c r="X635" s="94">
        <v>0</v>
      </c>
      <c r="Y635" s="94">
        <v>0</v>
      </c>
      <c r="Z635" s="94">
        <v>0</v>
      </c>
      <c r="AA635" s="94">
        <v>0</v>
      </c>
      <c r="AB635" s="94">
        <v>0</v>
      </c>
      <c r="AC635" s="94">
        <v>147740.89197290101</v>
      </c>
      <c r="AD635" s="94">
        <v>8683.6627524838605</v>
      </c>
      <c r="AE635" s="94">
        <v>0</v>
      </c>
      <c r="AF635" s="94">
        <v>0</v>
      </c>
      <c r="AG635" s="94">
        <v>0</v>
      </c>
      <c r="AH635" s="94">
        <v>0</v>
      </c>
      <c r="AI635" s="94">
        <v>0</v>
      </c>
      <c r="AJ635" s="94">
        <v>5954147.00126673</v>
      </c>
      <c r="AK635" s="70">
        <v>14111.568969751201</v>
      </c>
      <c r="AL635">
        <v>190.744012474941</v>
      </c>
      <c r="AM635">
        <v>87986.683412978906</v>
      </c>
      <c r="AN635">
        <v>6197.7274029540904</v>
      </c>
      <c r="AO635">
        <v>15627.671113283101</v>
      </c>
      <c r="AP635">
        <v>190.744012474941</v>
      </c>
      <c r="AQ635">
        <v>87986.683412978906</v>
      </c>
      <c r="AR635">
        <v>14108.189924037701</v>
      </c>
      <c r="AS635">
        <v>15627.671113283101</v>
      </c>
      <c r="AT635">
        <v>0</v>
      </c>
    </row>
    <row r="636" spans="1:46" x14ac:dyDescent="0.25">
      <c r="A636" t="s">
        <v>3543</v>
      </c>
      <c r="B636">
        <v>2101</v>
      </c>
      <c r="C636" t="s">
        <v>140</v>
      </c>
      <c r="D636">
        <v>652</v>
      </c>
      <c r="E636" t="s">
        <v>862</v>
      </c>
      <c r="F636" t="s">
        <v>2892</v>
      </c>
      <c r="G636" t="s">
        <v>2893</v>
      </c>
      <c r="H636" t="s">
        <v>2894</v>
      </c>
      <c r="I636" t="s">
        <v>2895</v>
      </c>
      <c r="J636">
        <v>373.94245748274898</v>
      </c>
      <c r="K636">
        <v>1</v>
      </c>
      <c r="L636">
        <v>1</v>
      </c>
      <c r="M636">
        <v>2</v>
      </c>
      <c r="N636" s="94">
        <v>2261477.0873302999</v>
      </c>
      <c r="O636" s="94">
        <v>678765.02682954306</v>
      </c>
      <c r="P636" s="94">
        <v>591282.30150141602</v>
      </c>
      <c r="Q636" s="94">
        <v>206431.724785745</v>
      </c>
      <c r="R636" s="94">
        <v>1483833.83415118</v>
      </c>
      <c r="S636" s="94">
        <v>169539.96408526599</v>
      </c>
      <c r="T636" s="94">
        <v>3924460.21</v>
      </c>
      <c r="U636" s="94">
        <v>1297329.7645981801</v>
      </c>
      <c r="V636" s="94">
        <v>3947488.9062281698</v>
      </c>
      <c r="W636" s="94">
        <v>1268875.7604741401</v>
      </c>
      <c r="X636" s="94">
        <v>0</v>
      </c>
      <c r="Y636" s="94">
        <v>0</v>
      </c>
      <c r="Z636" s="94">
        <v>62.236726581482003</v>
      </c>
      <c r="AA636" s="94">
        <v>5363.0711692804698</v>
      </c>
      <c r="AB636" s="94">
        <v>0</v>
      </c>
      <c r="AC636" s="94">
        <v>169014.137433936</v>
      </c>
      <c r="AD636" s="94">
        <v>525.82665132925001</v>
      </c>
      <c r="AE636" s="94">
        <v>0</v>
      </c>
      <c r="AF636" s="94">
        <v>0</v>
      </c>
      <c r="AG636" s="94">
        <v>0</v>
      </c>
      <c r="AH636" s="94">
        <v>0</v>
      </c>
      <c r="AI636" s="94">
        <v>0</v>
      </c>
      <c r="AJ636" s="94">
        <v>5391329.93868344</v>
      </c>
      <c r="AK636" s="70">
        <v>14417.538930925401</v>
      </c>
      <c r="AL636">
        <v>190.744012474941</v>
      </c>
      <c r="AM636">
        <v>87986.683412978906</v>
      </c>
      <c r="AN636">
        <v>3922.7151111909302</v>
      </c>
      <c r="AO636">
        <v>17411.548294133299</v>
      </c>
      <c r="AP636">
        <v>190.744012474941</v>
      </c>
      <c r="AQ636">
        <v>87986.683412978906</v>
      </c>
      <c r="AR636">
        <v>4651.5648576816202</v>
      </c>
      <c r="AS636">
        <v>17411.548294133299</v>
      </c>
      <c r="AT636">
        <v>0</v>
      </c>
    </row>
    <row r="637" spans="1:46" x14ac:dyDescent="0.25">
      <c r="A637" t="s">
        <v>3544</v>
      </c>
      <c r="B637">
        <v>2101</v>
      </c>
      <c r="C637" t="s">
        <v>140</v>
      </c>
      <c r="D637">
        <v>653</v>
      </c>
      <c r="E637" t="s">
        <v>863</v>
      </c>
      <c r="F637" t="s">
        <v>2892</v>
      </c>
      <c r="G637" t="s">
        <v>2893</v>
      </c>
      <c r="H637" t="s">
        <v>2894</v>
      </c>
      <c r="I637" t="s">
        <v>2895</v>
      </c>
      <c r="J637">
        <v>274.74009869781798</v>
      </c>
      <c r="K637">
        <v>1</v>
      </c>
      <c r="L637">
        <v>2</v>
      </c>
      <c r="M637">
        <v>2</v>
      </c>
      <c r="N637" s="94">
        <v>2467701.3189656399</v>
      </c>
      <c r="O637" s="94">
        <v>576543.99948599399</v>
      </c>
      <c r="P637" s="94">
        <v>459409.83559512999</v>
      </c>
      <c r="Q637" s="94">
        <v>151667.91389183901</v>
      </c>
      <c r="R637" s="94">
        <v>1003764.34293884</v>
      </c>
      <c r="S637" s="94">
        <v>124563.085934576</v>
      </c>
      <c r="T637" s="94">
        <v>3705923.36</v>
      </c>
      <c r="U637" s="94">
        <v>953164.05087743897</v>
      </c>
      <c r="V637" s="94">
        <v>3809269.3545910199</v>
      </c>
      <c r="W637" s="94">
        <v>845832.01619670296</v>
      </c>
      <c r="X637" s="94">
        <v>0</v>
      </c>
      <c r="Y637" s="94">
        <v>0</v>
      </c>
      <c r="Z637" s="94">
        <v>45.726084485643803</v>
      </c>
      <c r="AA637" s="94">
        <v>3940.3140052357098</v>
      </c>
      <c r="AB637" s="94">
        <v>0</v>
      </c>
      <c r="AC637" s="94">
        <v>124176.75466035699</v>
      </c>
      <c r="AD637" s="94">
        <v>386.33127421965901</v>
      </c>
      <c r="AE637" s="94">
        <v>0</v>
      </c>
      <c r="AF637" s="94">
        <v>0</v>
      </c>
      <c r="AG637" s="94">
        <v>0</v>
      </c>
      <c r="AH637" s="94">
        <v>0</v>
      </c>
      <c r="AI637" s="94">
        <v>0</v>
      </c>
      <c r="AJ637" s="94">
        <v>4783650.4968120204</v>
      </c>
      <c r="AK637" s="70">
        <v>17411.548294133299</v>
      </c>
      <c r="AL637">
        <v>190.744012474941</v>
      </c>
      <c r="AM637">
        <v>87986.683412978906</v>
      </c>
      <c r="AN637">
        <v>3922.7151111909302</v>
      </c>
      <c r="AO637">
        <v>17411.548294133299</v>
      </c>
      <c r="AP637">
        <v>190.744012474941</v>
      </c>
      <c r="AQ637">
        <v>87986.683412978906</v>
      </c>
      <c r="AR637">
        <v>4651.5648576816202</v>
      </c>
      <c r="AS637">
        <v>17411.548294133299</v>
      </c>
      <c r="AT637">
        <v>0</v>
      </c>
    </row>
    <row r="638" spans="1:46" x14ac:dyDescent="0.25">
      <c r="A638" t="s">
        <v>3545</v>
      </c>
      <c r="B638">
        <v>2101</v>
      </c>
      <c r="C638" t="s">
        <v>140</v>
      </c>
      <c r="D638">
        <v>658</v>
      </c>
      <c r="E638" t="s">
        <v>864</v>
      </c>
      <c r="F638" t="s">
        <v>2892</v>
      </c>
      <c r="G638" t="s">
        <v>2893</v>
      </c>
      <c r="H638" t="s">
        <v>2894</v>
      </c>
      <c r="I638" t="s">
        <v>2895</v>
      </c>
      <c r="J638">
        <v>240.03237342361899</v>
      </c>
      <c r="K638">
        <v>1</v>
      </c>
      <c r="L638">
        <v>1</v>
      </c>
      <c r="M638">
        <v>2</v>
      </c>
      <c r="N638" s="94">
        <v>1973234.29401134</v>
      </c>
      <c r="O638" s="94">
        <v>641258.85816938104</v>
      </c>
      <c r="P638" s="94">
        <v>440005.602952716</v>
      </c>
      <c r="Q638" s="94">
        <v>132507.81198746199</v>
      </c>
      <c r="R638" s="94">
        <v>650457.33321915497</v>
      </c>
      <c r="S638" s="94">
        <v>108827.118063797</v>
      </c>
      <c r="T638" s="94">
        <v>3004712.4</v>
      </c>
      <c r="U638" s="94">
        <v>832751.50034005602</v>
      </c>
      <c r="V638" s="94">
        <v>3321504.92662529</v>
      </c>
      <c r="W638" s="94">
        <v>512476.48729275097</v>
      </c>
      <c r="X638" s="94">
        <v>0</v>
      </c>
      <c r="Y638" s="94">
        <v>0</v>
      </c>
      <c r="Z638" s="94">
        <v>39.9495400870845</v>
      </c>
      <c r="AA638" s="94">
        <v>3442.5368819253699</v>
      </c>
      <c r="AB638" s="94">
        <v>0</v>
      </c>
      <c r="AC638" s="94">
        <v>108489.591750316</v>
      </c>
      <c r="AD638" s="94">
        <v>337.52631348040097</v>
      </c>
      <c r="AE638" s="94">
        <v>0</v>
      </c>
      <c r="AF638" s="94">
        <v>0</v>
      </c>
      <c r="AG638" s="94">
        <v>0</v>
      </c>
      <c r="AH638" s="94">
        <v>0</v>
      </c>
      <c r="AI638" s="94">
        <v>0</v>
      </c>
      <c r="AJ638" s="94">
        <v>3946291.01840385</v>
      </c>
      <c r="AK638" s="70">
        <v>16440.661574592199</v>
      </c>
      <c r="AL638">
        <v>190.744012474941</v>
      </c>
      <c r="AM638">
        <v>87986.683412978906</v>
      </c>
      <c r="AN638">
        <v>3922.7151111909302</v>
      </c>
      <c r="AO638">
        <v>17411.548294133299</v>
      </c>
      <c r="AP638">
        <v>190.744012474941</v>
      </c>
      <c r="AQ638">
        <v>87986.683412978906</v>
      </c>
      <c r="AR638">
        <v>4651.5648576816202</v>
      </c>
      <c r="AS638">
        <v>17411.548294133299</v>
      </c>
      <c r="AT638">
        <v>0</v>
      </c>
    </row>
    <row r="639" spans="1:46" x14ac:dyDescent="0.25">
      <c r="A639" t="s">
        <v>3546</v>
      </c>
      <c r="B639">
        <v>2101</v>
      </c>
      <c r="C639" t="s">
        <v>140</v>
      </c>
      <c r="D639">
        <v>671</v>
      </c>
      <c r="E639" t="s">
        <v>865</v>
      </c>
      <c r="F639" t="s">
        <v>2892</v>
      </c>
      <c r="G639" t="s">
        <v>2893</v>
      </c>
      <c r="H639" t="s">
        <v>2894</v>
      </c>
      <c r="I639" t="s">
        <v>2895</v>
      </c>
      <c r="J639">
        <v>203.39883305095401</v>
      </c>
      <c r="K639">
        <v>1</v>
      </c>
      <c r="L639">
        <v>1</v>
      </c>
      <c r="M639">
        <v>2</v>
      </c>
      <c r="N639" s="94">
        <v>1398308.9825241701</v>
      </c>
      <c r="O639" s="94">
        <v>547837.60108806798</v>
      </c>
      <c r="P639" s="94">
        <v>335439.57150201901</v>
      </c>
      <c r="Q639" s="94">
        <v>112284.580383743</v>
      </c>
      <c r="R639" s="94">
        <v>498080.46631943103</v>
      </c>
      <c r="S639" s="94">
        <v>92218.014190149901</v>
      </c>
      <c r="T639" s="94">
        <v>2186293.54</v>
      </c>
      <c r="U639" s="94">
        <v>705657.66181742703</v>
      </c>
      <c r="V639" s="94">
        <v>2507842.06769901</v>
      </c>
      <c r="W639" s="94">
        <v>381158.14186579001</v>
      </c>
      <c r="X639" s="94">
        <v>0</v>
      </c>
      <c r="Y639" s="94">
        <v>0</v>
      </c>
      <c r="Z639" s="94">
        <v>33.852474642221402</v>
      </c>
      <c r="AA639" s="94">
        <v>2917.13977798626</v>
      </c>
      <c r="AB639" s="94">
        <v>0</v>
      </c>
      <c r="AC639" s="94">
        <v>91932.000860753105</v>
      </c>
      <c r="AD639" s="94">
        <v>286.01332939679497</v>
      </c>
      <c r="AE639" s="94">
        <v>0</v>
      </c>
      <c r="AF639" s="94">
        <v>0</v>
      </c>
      <c r="AG639" s="94">
        <v>0</v>
      </c>
      <c r="AH639" s="94">
        <v>0</v>
      </c>
      <c r="AI639" s="94">
        <v>0</v>
      </c>
      <c r="AJ639" s="94">
        <v>2984169.21600758</v>
      </c>
      <c r="AK639" s="70">
        <v>14671.515914056399</v>
      </c>
      <c r="AL639">
        <v>190.744012474941</v>
      </c>
      <c r="AM639">
        <v>87986.683412978906</v>
      </c>
      <c r="AN639">
        <v>3922.7151111909302</v>
      </c>
      <c r="AO639">
        <v>17411.548294133299</v>
      </c>
      <c r="AP639">
        <v>190.744012474941</v>
      </c>
      <c r="AQ639">
        <v>87986.683412978906</v>
      </c>
      <c r="AR639">
        <v>4651.5648576816202</v>
      </c>
      <c r="AS639">
        <v>17411.548294133299</v>
      </c>
      <c r="AT639">
        <v>0</v>
      </c>
    </row>
    <row r="640" spans="1:46" x14ac:dyDescent="0.25">
      <c r="A640" t="s">
        <v>3547</v>
      </c>
      <c r="B640">
        <v>2101</v>
      </c>
      <c r="C640" t="s">
        <v>140</v>
      </c>
      <c r="D640">
        <v>2101</v>
      </c>
      <c r="E640" t="s">
        <v>140</v>
      </c>
      <c r="F640" t="s">
        <v>1871</v>
      </c>
      <c r="G640" t="s">
        <v>1871</v>
      </c>
      <c r="H640" t="s">
        <v>2899</v>
      </c>
      <c r="I640" t="s">
        <v>2895</v>
      </c>
      <c r="J640">
        <v>3.6664884135450002</v>
      </c>
      <c r="K640">
        <v>0</v>
      </c>
      <c r="L640">
        <v>0</v>
      </c>
      <c r="M640">
        <v>2</v>
      </c>
      <c r="N640" s="94">
        <v>333.60734010929002</v>
      </c>
      <c r="O640" s="94">
        <v>1601.6739334544</v>
      </c>
      <c r="P640" s="94">
        <v>3844.5257203594902</v>
      </c>
      <c r="Q640" s="94">
        <v>2024.0534658997899</v>
      </c>
      <c r="R640" s="94">
        <v>4916.3975779146704</v>
      </c>
      <c r="S640" s="94">
        <v>1662.3314670817699</v>
      </c>
      <c r="T640" s="94">
        <v>0</v>
      </c>
      <c r="U640" s="94">
        <v>12720.2580377376</v>
      </c>
      <c r="V640" s="94">
        <v>9858.31948853637</v>
      </c>
      <c r="W640" s="94">
        <v>2808.7436574684798</v>
      </c>
      <c r="X640" s="94">
        <v>0</v>
      </c>
      <c r="Y640" s="94">
        <v>0</v>
      </c>
      <c r="Z640" s="94">
        <v>0.61022821116401105</v>
      </c>
      <c r="AA640" s="94">
        <v>52.584663521636102</v>
      </c>
      <c r="AB640" s="94">
        <v>0</v>
      </c>
      <c r="AC640" s="94">
        <v>1657.1757612076401</v>
      </c>
      <c r="AD640" s="94">
        <v>5.1557058741338704</v>
      </c>
      <c r="AE640" s="94">
        <v>0</v>
      </c>
      <c r="AF640" s="94">
        <v>0</v>
      </c>
      <c r="AG640" s="94">
        <v>0</v>
      </c>
      <c r="AH640" s="94">
        <v>0</v>
      </c>
      <c r="AI640" s="94">
        <v>0</v>
      </c>
      <c r="AJ640" s="94">
        <v>14382.5895048194</v>
      </c>
      <c r="AK640" s="70">
        <v>3922.7151111909302</v>
      </c>
      <c r="AL640">
        <v>190.744012474941</v>
      </c>
      <c r="AM640">
        <v>87986.683412978906</v>
      </c>
      <c r="AN640">
        <v>3922.7151111909302</v>
      </c>
      <c r="AO640">
        <v>17411.548294133299</v>
      </c>
      <c r="AP640">
        <v>682.10272323868298</v>
      </c>
      <c r="AQ640">
        <v>37523.222275875101</v>
      </c>
      <c r="AR640">
        <v>3922.7151111909302</v>
      </c>
      <c r="AS640">
        <v>3922.7151111909302</v>
      </c>
      <c r="AT640">
        <v>0</v>
      </c>
    </row>
    <row r="641" spans="1:46" x14ac:dyDescent="0.25">
      <c r="A641" t="s">
        <v>3548</v>
      </c>
      <c r="B641">
        <v>2101</v>
      </c>
      <c r="C641" t="s">
        <v>140</v>
      </c>
      <c r="D641">
        <v>688</v>
      </c>
      <c r="E641" t="s">
        <v>866</v>
      </c>
      <c r="F641" t="s">
        <v>2892</v>
      </c>
      <c r="G641" t="s">
        <v>2903</v>
      </c>
      <c r="H641" t="s">
        <v>2904</v>
      </c>
      <c r="I641" t="s">
        <v>2895</v>
      </c>
      <c r="J641">
        <v>1194.7298920881601</v>
      </c>
      <c r="K641">
        <v>1</v>
      </c>
      <c r="L641">
        <v>1</v>
      </c>
      <c r="M641">
        <v>2</v>
      </c>
      <c r="N641" s="94">
        <v>6986942.0241906699</v>
      </c>
      <c r="O641" s="94">
        <v>2230979.4692674</v>
      </c>
      <c r="P641" s="94">
        <v>2038914.1739457999</v>
      </c>
      <c r="Q641" s="94">
        <v>659540.38473478996</v>
      </c>
      <c r="R641" s="94">
        <v>4797333.5059421696</v>
      </c>
      <c r="S641" s="94">
        <v>541672.81340489106</v>
      </c>
      <c r="T641" s="94">
        <v>12568797.369999999</v>
      </c>
      <c r="U641" s="94">
        <v>4144912.18808083</v>
      </c>
      <c r="V641" s="94">
        <v>12615120.718016</v>
      </c>
      <c r="W641" s="94">
        <v>3509880.21723792</v>
      </c>
      <c r="X641" s="94">
        <v>0</v>
      </c>
      <c r="Y641" s="94">
        <v>0</v>
      </c>
      <c r="Z641" s="94">
        <v>571573.84363528294</v>
      </c>
      <c r="AA641" s="94">
        <v>17134.779191611698</v>
      </c>
      <c r="AB641" s="94">
        <v>0</v>
      </c>
      <c r="AC641" s="94">
        <v>539992.82011761202</v>
      </c>
      <c r="AD641" s="94">
        <v>1679.9932872791101</v>
      </c>
      <c r="AE641" s="94">
        <v>0</v>
      </c>
      <c r="AF641" s="94">
        <v>0</v>
      </c>
      <c r="AG641" s="94">
        <v>0</v>
      </c>
      <c r="AH641" s="94">
        <v>0</v>
      </c>
      <c r="AI641" s="94">
        <v>0</v>
      </c>
      <c r="AJ641" s="94">
        <v>17255382.371485699</v>
      </c>
      <c r="AK641" s="70">
        <v>14442.9150770863</v>
      </c>
      <c r="AL641">
        <v>190.744012474941</v>
      </c>
      <c r="AM641">
        <v>87986.683412978906</v>
      </c>
      <c r="AN641">
        <v>3922.7151111909302</v>
      </c>
      <c r="AO641">
        <v>17411.548294133299</v>
      </c>
      <c r="AP641">
        <v>190.744012474941</v>
      </c>
      <c r="AQ641">
        <v>78964.723731455393</v>
      </c>
      <c r="AR641">
        <v>14442.9150770863</v>
      </c>
      <c r="AS641">
        <v>14442.9150770863</v>
      </c>
      <c r="AT641">
        <v>0</v>
      </c>
    </row>
    <row r="642" spans="1:46" x14ac:dyDescent="0.25">
      <c r="A642" t="s">
        <v>3549</v>
      </c>
      <c r="B642">
        <v>2101</v>
      </c>
      <c r="C642" t="s">
        <v>140</v>
      </c>
      <c r="D642">
        <v>3504</v>
      </c>
      <c r="E642" t="s">
        <v>867</v>
      </c>
      <c r="F642" t="s">
        <v>2892</v>
      </c>
      <c r="G642" t="s">
        <v>2893</v>
      </c>
      <c r="H642" t="s">
        <v>2894</v>
      </c>
      <c r="I642" t="s">
        <v>2895</v>
      </c>
      <c r="J642">
        <v>290.03734236768202</v>
      </c>
      <c r="K642">
        <v>1</v>
      </c>
      <c r="L642">
        <v>1</v>
      </c>
      <c r="M642">
        <v>2</v>
      </c>
      <c r="N642" s="94">
        <v>1868479.82829567</v>
      </c>
      <c r="O642" s="94">
        <v>620907.89883437799</v>
      </c>
      <c r="P642" s="94">
        <v>498715.85266636498</v>
      </c>
      <c r="Q642" s="94">
        <v>160112.62599138301</v>
      </c>
      <c r="R642" s="94">
        <v>776503.81059454801</v>
      </c>
      <c r="S642" s="94">
        <v>131498.62933302001</v>
      </c>
      <c r="T642" s="94">
        <v>2918484.78</v>
      </c>
      <c r="U642" s="94">
        <v>1006235.23638234</v>
      </c>
      <c r="V642" s="94">
        <v>3310734.0619713902</v>
      </c>
      <c r="W642" s="94">
        <v>609777.97574430297</v>
      </c>
      <c r="X642" s="94">
        <v>0</v>
      </c>
      <c r="Y642" s="94">
        <v>0</v>
      </c>
      <c r="Z642" s="94">
        <v>48.272065431858202</v>
      </c>
      <c r="AA642" s="94">
        <v>4159.7066012184596</v>
      </c>
      <c r="AB642" s="94">
        <v>0</v>
      </c>
      <c r="AC642" s="94">
        <v>131090.78753424599</v>
      </c>
      <c r="AD642" s="94">
        <v>407.84179877372998</v>
      </c>
      <c r="AE642" s="94">
        <v>0</v>
      </c>
      <c r="AF642" s="94">
        <v>0</v>
      </c>
      <c r="AG642" s="94">
        <v>0</v>
      </c>
      <c r="AH642" s="94">
        <v>0</v>
      </c>
      <c r="AI642" s="94">
        <v>0</v>
      </c>
      <c r="AJ642" s="94">
        <v>4056218.6457153601</v>
      </c>
      <c r="AK642" s="70">
        <v>13985.1600231989</v>
      </c>
      <c r="AL642">
        <v>190.744012474941</v>
      </c>
      <c r="AM642">
        <v>87986.683412978906</v>
      </c>
      <c r="AN642">
        <v>3922.7151111909302</v>
      </c>
      <c r="AO642">
        <v>17411.548294133299</v>
      </c>
      <c r="AP642">
        <v>190.744012474941</v>
      </c>
      <c r="AQ642">
        <v>87986.683412978906</v>
      </c>
      <c r="AR642">
        <v>4651.5648576816202</v>
      </c>
      <c r="AS642">
        <v>17411.548294133299</v>
      </c>
      <c r="AT642">
        <v>0</v>
      </c>
    </row>
    <row r="643" spans="1:46" x14ac:dyDescent="0.25">
      <c r="A643" t="s">
        <v>3550</v>
      </c>
      <c r="B643">
        <v>2101</v>
      </c>
      <c r="C643" t="s">
        <v>140</v>
      </c>
      <c r="D643">
        <v>3503</v>
      </c>
      <c r="E643" t="s">
        <v>868</v>
      </c>
      <c r="F643" t="s">
        <v>2892</v>
      </c>
      <c r="G643" t="s">
        <v>2893</v>
      </c>
      <c r="H643" t="s">
        <v>2894</v>
      </c>
      <c r="I643" t="s">
        <v>2895</v>
      </c>
      <c r="J643">
        <v>305.41796406009399</v>
      </c>
      <c r="K643">
        <v>1</v>
      </c>
      <c r="L643">
        <v>1</v>
      </c>
      <c r="M643">
        <v>2</v>
      </c>
      <c r="N643" s="94">
        <v>2321294.1640455001</v>
      </c>
      <c r="O643" s="94">
        <v>627597.69115490303</v>
      </c>
      <c r="P643" s="94">
        <v>527175.12642931298</v>
      </c>
      <c r="Q643" s="94">
        <v>168603.366212794</v>
      </c>
      <c r="R643" s="94">
        <v>845582.46991492598</v>
      </c>
      <c r="S643" s="94">
        <v>138471.97509026399</v>
      </c>
      <c r="T643" s="94">
        <v>3430657.13</v>
      </c>
      <c r="U643" s="94">
        <v>1059595.6877574399</v>
      </c>
      <c r="V643" s="94">
        <v>3815806.4931188701</v>
      </c>
      <c r="W643" s="94">
        <v>670015.19771302899</v>
      </c>
      <c r="X643" s="94">
        <v>0</v>
      </c>
      <c r="Y643" s="94">
        <v>0</v>
      </c>
      <c r="Z643" s="94">
        <v>50.831923313115396</v>
      </c>
      <c r="AA643" s="94">
        <v>4380.2950022239602</v>
      </c>
      <c r="AB643" s="94">
        <v>0</v>
      </c>
      <c r="AC643" s="94">
        <v>138042.50552326499</v>
      </c>
      <c r="AD643" s="94">
        <v>429.46956699862199</v>
      </c>
      <c r="AE643" s="94">
        <v>0</v>
      </c>
      <c r="AF643" s="94">
        <v>0</v>
      </c>
      <c r="AG643" s="94">
        <v>0</v>
      </c>
      <c r="AH643" s="94">
        <v>0</v>
      </c>
      <c r="AI643" s="94">
        <v>0</v>
      </c>
      <c r="AJ643" s="94">
        <v>4628724.7928477004</v>
      </c>
      <c r="AK643" s="70">
        <v>15155.37832587</v>
      </c>
      <c r="AL643">
        <v>190.744012474941</v>
      </c>
      <c r="AM643">
        <v>87986.683412978906</v>
      </c>
      <c r="AN643">
        <v>3922.7151111909302</v>
      </c>
      <c r="AO643">
        <v>17411.548294133299</v>
      </c>
      <c r="AP643">
        <v>190.744012474941</v>
      </c>
      <c r="AQ643">
        <v>87986.683412978906</v>
      </c>
      <c r="AR643">
        <v>4651.5648576816202</v>
      </c>
      <c r="AS643">
        <v>17411.548294133299</v>
      </c>
      <c r="AT643">
        <v>0</v>
      </c>
    </row>
    <row r="644" spans="1:46" x14ac:dyDescent="0.25">
      <c r="A644" t="s">
        <v>3551</v>
      </c>
      <c r="B644">
        <v>2101</v>
      </c>
      <c r="C644" t="s">
        <v>140</v>
      </c>
      <c r="D644">
        <v>3505</v>
      </c>
      <c r="E644" t="s">
        <v>869</v>
      </c>
      <c r="F644" t="s">
        <v>2906</v>
      </c>
      <c r="G644" t="s">
        <v>2893</v>
      </c>
      <c r="H644" t="s">
        <v>2894</v>
      </c>
      <c r="I644" t="s">
        <v>2895</v>
      </c>
      <c r="J644">
        <v>295.60202365077203</v>
      </c>
      <c r="K644">
        <v>1</v>
      </c>
      <c r="L644">
        <v>1</v>
      </c>
      <c r="M644">
        <v>2</v>
      </c>
      <c r="N644" s="94">
        <v>86122.038870565899</v>
      </c>
      <c r="O644" s="94">
        <v>154484.00199936499</v>
      </c>
      <c r="P644" s="94">
        <v>309955.863686178</v>
      </c>
      <c r="Q644" s="94">
        <v>163184.56054218</v>
      </c>
      <c r="R644" s="94">
        <v>527243.94668115396</v>
      </c>
      <c r="S644" s="94">
        <v>134021.573294056</v>
      </c>
      <c r="T644" s="94">
        <v>215449.46</v>
      </c>
      <c r="U644" s="94">
        <v>1025540.95177944</v>
      </c>
      <c r="V644" s="94">
        <v>879382.40278508002</v>
      </c>
      <c r="W644" s="94">
        <v>357319.29568873602</v>
      </c>
      <c r="X644" s="94">
        <v>0</v>
      </c>
      <c r="Y644" s="94">
        <v>0</v>
      </c>
      <c r="Z644" s="94">
        <v>49.198217412192498</v>
      </c>
      <c r="AA644" s="94">
        <v>4239.5150882152802</v>
      </c>
      <c r="AB644" s="94">
        <v>0</v>
      </c>
      <c r="AC644" s="94">
        <v>133605.90660761201</v>
      </c>
      <c r="AD644" s="94">
        <v>415.66668644361101</v>
      </c>
      <c r="AE644" s="94">
        <v>0</v>
      </c>
      <c r="AF644" s="94">
        <v>0</v>
      </c>
      <c r="AG644" s="94">
        <v>0</v>
      </c>
      <c r="AH644" s="94">
        <v>0</v>
      </c>
      <c r="AI644" s="94">
        <v>0</v>
      </c>
      <c r="AJ644" s="94">
        <v>1375011.9850735001</v>
      </c>
      <c r="AK644" s="70">
        <v>4651.5648576816202</v>
      </c>
      <c r="AL644">
        <v>190.744012474941</v>
      </c>
      <c r="AM644">
        <v>87986.683412978906</v>
      </c>
      <c r="AN644">
        <v>3922.7151111909302</v>
      </c>
      <c r="AO644">
        <v>17411.548294133299</v>
      </c>
      <c r="AP644">
        <v>190.744012474941</v>
      </c>
      <c r="AQ644">
        <v>87986.683412978906</v>
      </c>
      <c r="AR644">
        <v>4651.5648576816202</v>
      </c>
      <c r="AS644">
        <v>17411.548294133299</v>
      </c>
      <c r="AT644">
        <v>0</v>
      </c>
    </row>
    <row r="645" spans="1:46" x14ac:dyDescent="0.25">
      <c r="A645" t="s">
        <v>3552</v>
      </c>
      <c r="B645">
        <v>2101</v>
      </c>
      <c r="C645" t="s">
        <v>140</v>
      </c>
      <c r="D645">
        <v>674</v>
      </c>
      <c r="E645" t="s">
        <v>870</v>
      </c>
      <c r="F645" t="s">
        <v>2892</v>
      </c>
      <c r="G645" t="s">
        <v>2911</v>
      </c>
      <c r="H645" t="s">
        <v>2894</v>
      </c>
      <c r="I645" t="s">
        <v>2895</v>
      </c>
      <c r="J645">
        <v>573.67559246044596</v>
      </c>
      <c r="K645">
        <v>1</v>
      </c>
      <c r="L645">
        <v>2</v>
      </c>
      <c r="M645">
        <v>2</v>
      </c>
      <c r="N645" s="94">
        <v>3413807.0944260298</v>
      </c>
      <c r="O645" s="94">
        <v>1135752.4992375199</v>
      </c>
      <c r="P645" s="94">
        <v>893073.39600069902</v>
      </c>
      <c r="Q645" s="94">
        <v>316692.68800416199</v>
      </c>
      <c r="R645" s="94">
        <v>1632143.4826606901</v>
      </c>
      <c r="S645" s="94">
        <v>260096.00513689799</v>
      </c>
      <c r="T645" s="94">
        <v>5401199.25</v>
      </c>
      <c r="U645" s="94">
        <v>1990269.9103291</v>
      </c>
      <c r="V645" s="94">
        <v>6080775.7594766105</v>
      </c>
      <c r="W645" s="94">
        <v>1302370.28412915</v>
      </c>
      <c r="X645" s="94">
        <v>0</v>
      </c>
      <c r="Y645" s="94">
        <v>0</v>
      </c>
      <c r="Z645" s="94">
        <v>95.479104552008707</v>
      </c>
      <c r="AA645" s="94">
        <v>8227.6376187810802</v>
      </c>
      <c r="AB645" s="94">
        <v>0</v>
      </c>
      <c r="AC645" s="94">
        <v>259289.31975069299</v>
      </c>
      <c r="AD645" s="94">
        <v>806.68538620468405</v>
      </c>
      <c r="AE645" s="94">
        <v>0</v>
      </c>
      <c r="AF645" s="94">
        <v>0</v>
      </c>
      <c r="AG645" s="94">
        <v>0</v>
      </c>
      <c r="AH645" s="94">
        <v>0</v>
      </c>
      <c r="AI645" s="94">
        <v>0</v>
      </c>
      <c r="AJ645" s="94">
        <v>7651565.1654660003</v>
      </c>
      <c r="AK645" s="70">
        <v>13337.791019919599</v>
      </c>
      <c r="AL645">
        <v>190.744012474941</v>
      </c>
      <c r="AM645">
        <v>87986.683412978906</v>
      </c>
      <c r="AN645">
        <v>3922.7151111909302</v>
      </c>
      <c r="AO645">
        <v>17411.548294133299</v>
      </c>
      <c r="AP645">
        <v>4583.8562208211697</v>
      </c>
      <c r="AQ645">
        <v>22363.4717498301</v>
      </c>
      <c r="AR645">
        <v>13337.791019919599</v>
      </c>
      <c r="AS645">
        <v>13337.791019919599</v>
      </c>
      <c r="AT645">
        <v>0</v>
      </c>
    </row>
    <row r="646" spans="1:46" x14ac:dyDescent="0.25">
      <c r="A646" t="s">
        <v>3553</v>
      </c>
      <c r="B646">
        <v>2097</v>
      </c>
      <c r="C646" t="s">
        <v>142</v>
      </c>
      <c r="D646">
        <v>623</v>
      </c>
      <c r="E646" t="s">
        <v>871</v>
      </c>
      <c r="F646" t="s">
        <v>2892</v>
      </c>
      <c r="G646" t="s">
        <v>2893</v>
      </c>
      <c r="H646" t="s">
        <v>2894</v>
      </c>
      <c r="I646" t="s">
        <v>2895</v>
      </c>
      <c r="J646">
        <v>251.19737938026199</v>
      </c>
      <c r="K646">
        <v>1</v>
      </c>
      <c r="L646">
        <v>2</v>
      </c>
      <c r="M646">
        <v>2</v>
      </c>
      <c r="N646" s="94">
        <v>2022771.9079336601</v>
      </c>
      <c r="O646" s="94">
        <v>676216.32397572801</v>
      </c>
      <c r="P646" s="94">
        <v>664852.39060987998</v>
      </c>
      <c r="Q646" s="94">
        <v>152123.480686597</v>
      </c>
      <c r="R646" s="94">
        <v>1150214.18756177</v>
      </c>
      <c r="S646" s="94">
        <v>110068.03907185201</v>
      </c>
      <c r="T646" s="94">
        <v>2809823.61</v>
      </c>
      <c r="U646" s="94">
        <v>1856354.68076764</v>
      </c>
      <c r="V646" s="94">
        <v>3621611.0341365901</v>
      </c>
      <c r="W646" s="94">
        <v>985982.09134698403</v>
      </c>
      <c r="X646" s="94">
        <v>0</v>
      </c>
      <c r="Y646" s="94">
        <v>0</v>
      </c>
      <c r="Z646" s="94">
        <v>0</v>
      </c>
      <c r="AA646" s="94">
        <v>58197.0022704527</v>
      </c>
      <c r="AB646" s="94">
        <v>388.163013612209</v>
      </c>
      <c r="AC646" s="94">
        <v>107226.675648231</v>
      </c>
      <c r="AD646" s="94">
        <v>2841.3634236202201</v>
      </c>
      <c r="AE646" s="94">
        <v>0</v>
      </c>
      <c r="AF646" s="94">
        <v>0</v>
      </c>
      <c r="AG646" s="94">
        <v>0</v>
      </c>
      <c r="AH646" s="94">
        <v>0</v>
      </c>
      <c r="AI646" s="94">
        <v>0</v>
      </c>
      <c r="AJ646" s="94">
        <v>4776246.3298394904</v>
      </c>
      <c r="AK646" s="70">
        <v>19013.917826782901</v>
      </c>
      <c r="AL646">
        <v>190.744012474941</v>
      </c>
      <c r="AM646">
        <v>87986.683412978906</v>
      </c>
      <c r="AN646">
        <v>7828.1975898431701</v>
      </c>
      <c r="AO646">
        <v>21449.369337374199</v>
      </c>
      <c r="AP646">
        <v>190.744012474941</v>
      </c>
      <c r="AQ646">
        <v>87986.683412978906</v>
      </c>
      <c r="AR646">
        <v>15679.2310898287</v>
      </c>
      <c r="AS646">
        <v>21033.9987046772</v>
      </c>
      <c r="AT646">
        <v>0</v>
      </c>
    </row>
    <row r="647" spans="1:46" x14ac:dyDescent="0.25">
      <c r="A647" t="s">
        <v>3554</v>
      </c>
      <c r="B647">
        <v>2097</v>
      </c>
      <c r="C647" t="s">
        <v>142</v>
      </c>
      <c r="D647">
        <v>3361</v>
      </c>
      <c r="E647" t="s">
        <v>872</v>
      </c>
      <c r="F647" t="s">
        <v>2906</v>
      </c>
      <c r="G647" t="s">
        <v>2907</v>
      </c>
      <c r="H647" t="s">
        <v>2904</v>
      </c>
      <c r="I647" t="s">
        <v>2895</v>
      </c>
      <c r="J647">
        <v>226.560997163628</v>
      </c>
      <c r="K647">
        <v>1</v>
      </c>
      <c r="L647">
        <v>1</v>
      </c>
      <c r="M647">
        <v>2</v>
      </c>
      <c r="N647" s="94">
        <v>303586.197991491</v>
      </c>
      <c r="O647" s="94">
        <v>175701.260783087</v>
      </c>
      <c r="P647" s="94">
        <v>563702.310522196</v>
      </c>
      <c r="Q647" s="94">
        <v>137109.14762179001</v>
      </c>
      <c r="R647" s="94">
        <v>713476.97618935897</v>
      </c>
      <c r="S647" s="94">
        <v>99273.028840854793</v>
      </c>
      <c r="T647" s="94">
        <v>219284.67</v>
      </c>
      <c r="U647" s="94">
        <v>1674291.22310792</v>
      </c>
      <c r="V647" s="94">
        <v>1275384.4413057701</v>
      </c>
      <c r="W647" s="94">
        <v>565674.79056983499</v>
      </c>
      <c r="X647" s="94">
        <v>0</v>
      </c>
      <c r="Y647" s="94">
        <v>0</v>
      </c>
      <c r="Z647" s="94">
        <v>0</v>
      </c>
      <c r="AA647" s="94">
        <v>52489.285114587103</v>
      </c>
      <c r="AB647" s="94">
        <v>27.376117728095899</v>
      </c>
      <c r="AC647" s="94">
        <v>96710.334388596399</v>
      </c>
      <c r="AD647" s="94">
        <v>2562.6944522584399</v>
      </c>
      <c r="AE647" s="94">
        <v>0</v>
      </c>
      <c r="AF647" s="94">
        <v>0</v>
      </c>
      <c r="AG647" s="94">
        <v>0</v>
      </c>
      <c r="AH647" s="94">
        <v>0</v>
      </c>
      <c r="AI647" s="94">
        <v>0</v>
      </c>
      <c r="AJ647" s="94">
        <v>1992848.9219487801</v>
      </c>
      <c r="AK647" s="70">
        <v>8796.0811741550406</v>
      </c>
      <c r="AL647">
        <v>190.744012474941</v>
      </c>
      <c r="AM647">
        <v>87986.683412978906</v>
      </c>
      <c r="AN647">
        <v>7828.1975898431701</v>
      </c>
      <c r="AO647">
        <v>21449.369337374199</v>
      </c>
      <c r="AP647">
        <v>190.744012474941</v>
      </c>
      <c r="AQ647">
        <v>53040.848925755003</v>
      </c>
      <c r="AR647">
        <v>8683.2764832803205</v>
      </c>
      <c r="AS647">
        <v>8796.0811741550406</v>
      </c>
      <c r="AT647">
        <v>0</v>
      </c>
    </row>
    <row r="648" spans="1:46" x14ac:dyDescent="0.25">
      <c r="A648" t="s">
        <v>3555</v>
      </c>
      <c r="B648">
        <v>2097</v>
      </c>
      <c r="C648" t="s">
        <v>142</v>
      </c>
      <c r="D648">
        <v>3240</v>
      </c>
      <c r="E648" t="s">
        <v>873</v>
      </c>
      <c r="F648" t="s">
        <v>2906</v>
      </c>
      <c r="G648" t="s">
        <v>2903</v>
      </c>
      <c r="H648" t="s">
        <v>2904</v>
      </c>
      <c r="I648" t="s">
        <v>2895</v>
      </c>
      <c r="J648">
        <v>40.254777070058999</v>
      </c>
      <c r="K648">
        <v>1</v>
      </c>
      <c r="L648">
        <v>1</v>
      </c>
      <c r="M648">
        <v>2</v>
      </c>
      <c r="N648" s="94">
        <v>53940.417259322501</v>
      </c>
      <c r="O648" s="94">
        <v>31218.149515131801</v>
      </c>
      <c r="P648" s="94">
        <v>74843.181942744195</v>
      </c>
      <c r="Q648" s="94">
        <v>24361.201799420101</v>
      </c>
      <c r="R648" s="94">
        <v>113120.82109606201</v>
      </c>
      <c r="S648" s="94">
        <v>17638.5772268295</v>
      </c>
      <c r="T648" s="94">
        <v>0</v>
      </c>
      <c r="U648" s="94">
        <v>297483.77161268098</v>
      </c>
      <c r="V648" s="94">
        <v>201293.03817614901</v>
      </c>
      <c r="W648" s="94">
        <v>86859.707722323306</v>
      </c>
      <c r="X648" s="94">
        <v>0</v>
      </c>
      <c r="Y648" s="94">
        <v>0</v>
      </c>
      <c r="Z648" s="94">
        <v>0</v>
      </c>
      <c r="AA648" s="94">
        <v>9326.1615958039492</v>
      </c>
      <c r="AB648" s="94">
        <v>4.86411840512993</v>
      </c>
      <c r="AC648" s="94">
        <v>17183.244247341299</v>
      </c>
      <c r="AD648" s="94">
        <v>455.33297948823702</v>
      </c>
      <c r="AE648" s="94">
        <v>0</v>
      </c>
      <c r="AF648" s="94">
        <v>0</v>
      </c>
      <c r="AG648" s="94">
        <v>0</v>
      </c>
      <c r="AH648" s="94">
        <v>0</v>
      </c>
      <c r="AI648" s="94">
        <v>0</v>
      </c>
      <c r="AJ648" s="94">
        <v>315122.34883951099</v>
      </c>
      <c r="AK648" s="70">
        <v>7828.1975898431901</v>
      </c>
      <c r="AL648">
        <v>190.744012474941</v>
      </c>
      <c r="AM648">
        <v>87986.683412978906</v>
      </c>
      <c r="AN648">
        <v>7828.1975898431701</v>
      </c>
      <c r="AO648">
        <v>21449.369337374199</v>
      </c>
      <c r="AP648">
        <v>190.744012474941</v>
      </c>
      <c r="AQ648">
        <v>78964.723731455393</v>
      </c>
      <c r="AR648">
        <v>7828.1975898431901</v>
      </c>
      <c r="AS648">
        <v>21449.369337374199</v>
      </c>
      <c r="AT648">
        <v>0</v>
      </c>
    </row>
    <row r="649" spans="1:46" x14ac:dyDescent="0.25">
      <c r="A649" t="s">
        <v>3556</v>
      </c>
      <c r="B649">
        <v>2097</v>
      </c>
      <c r="C649" t="s">
        <v>142</v>
      </c>
      <c r="D649">
        <v>2097</v>
      </c>
      <c r="E649" t="s">
        <v>142</v>
      </c>
      <c r="F649" t="s">
        <v>1871</v>
      </c>
      <c r="G649" t="s">
        <v>1871</v>
      </c>
      <c r="H649" t="s">
        <v>2899</v>
      </c>
      <c r="I649" t="s">
        <v>2895</v>
      </c>
      <c r="J649">
        <v>26.855543966068598</v>
      </c>
      <c r="K649">
        <v>1</v>
      </c>
      <c r="L649">
        <v>1</v>
      </c>
      <c r="M649">
        <v>2</v>
      </c>
      <c r="N649" s="94">
        <v>35985.772439745298</v>
      </c>
      <c r="O649" s="94">
        <v>20826.854546575101</v>
      </c>
      <c r="P649" s="94">
        <v>49930.8283269272</v>
      </c>
      <c r="Q649" s="94">
        <v>16252.3152184392</v>
      </c>
      <c r="R649" s="94">
        <v>75467.345878873501</v>
      </c>
      <c r="S649" s="94">
        <v>11767.388138545801</v>
      </c>
      <c r="T649" s="94">
        <v>0</v>
      </c>
      <c r="U649" s="94">
        <v>198463.11641056</v>
      </c>
      <c r="V649" s="94">
        <v>134290.497433257</v>
      </c>
      <c r="W649" s="94">
        <v>57947.5249746626</v>
      </c>
      <c r="X649" s="94">
        <v>0</v>
      </c>
      <c r="Y649" s="94">
        <v>0</v>
      </c>
      <c r="Z649" s="94">
        <v>0</v>
      </c>
      <c r="AA649" s="94">
        <v>6221.8489580721598</v>
      </c>
      <c r="AB649" s="94">
        <v>3.2450445684442899</v>
      </c>
      <c r="AC649" s="94">
        <v>11463.617611421399</v>
      </c>
      <c r="AD649" s="94">
        <v>303.770527124409</v>
      </c>
      <c r="AE649" s="94">
        <v>0</v>
      </c>
      <c r="AF649" s="94">
        <v>0</v>
      </c>
      <c r="AG649" s="94">
        <v>0</v>
      </c>
      <c r="AH649" s="94">
        <v>0</v>
      </c>
      <c r="AI649" s="94">
        <v>0</v>
      </c>
      <c r="AJ649" s="94">
        <v>210230.504549106</v>
      </c>
      <c r="AK649" s="70">
        <v>7828.1975898431801</v>
      </c>
      <c r="AL649">
        <v>190.744012474941</v>
      </c>
      <c r="AM649">
        <v>87986.683412978906</v>
      </c>
      <c r="AN649">
        <v>7828.1975898431701</v>
      </c>
      <c r="AO649">
        <v>21449.369337374199</v>
      </c>
      <c r="AP649">
        <v>682.10272323868298</v>
      </c>
      <c r="AQ649">
        <v>37523.222275875101</v>
      </c>
      <c r="AR649">
        <v>7828.1975898431801</v>
      </c>
      <c r="AS649">
        <v>7828.1975898431801</v>
      </c>
      <c r="AT649">
        <v>0</v>
      </c>
    </row>
    <row r="650" spans="1:46" x14ac:dyDescent="0.25">
      <c r="A650" t="s">
        <v>3557</v>
      </c>
      <c r="B650">
        <v>2097</v>
      </c>
      <c r="C650" t="s">
        <v>142</v>
      </c>
      <c r="D650">
        <v>627</v>
      </c>
      <c r="E650" t="s">
        <v>874</v>
      </c>
      <c r="F650" t="s">
        <v>2892</v>
      </c>
      <c r="G650" t="s">
        <v>2903</v>
      </c>
      <c r="H650" t="s">
        <v>2904</v>
      </c>
      <c r="I650" t="s">
        <v>2895</v>
      </c>
      <c r="J650">
        <v>585.373023888999</v>
      </c>
      <c r="K650">
        <v>1</v>
      </c>
      <c r="L650">
        <v>1</v>
      </c>
      <c r="M650">
        <v>2</v>
      </c>
      <c r="N650" s="94">
        <v>3478808.3327635499</v>
      </c>
      <c r="O650" s="94">
        <v>1656523.0273033699</v>
      </c>
      <c r="P650" s="94">
        <v>1330077.29459093</v>
      </c>
      <c r="Q650" s="94">
        <v>354779.88819225301</v>
      </c>
      <c r="R650" s="94">
        <v>2259774.2455444899</v>
      </c>
      <c r="S650" s="94">
        <v>256494.95637248299</v>
      </c>
      <c r="T650" s="94">
        <v>4754042.05</v>
      </c>
      <c r="U650" s="94">
        <v>4325920.7383945901</v>
      </c>
      <c r="V650" s="94">
        <v>7066592.0641556</v>
      </c>
      <c r="W650" s="94">
        <v>1877290.1169739401</v>
      </c>
      <c r="X650" s="94">
        <v>0</v>
      </c>
      <c r="Y650" s="94">
        <v>0</v>
      </c>
      <c r="Z650" s="94">
        <v>0</v>
      </c>
      <c r="AA650" s="94">
        <v>135618.27469847701</v>
      </c>
      <c r="AB650" s="94">
        <v>462.33256658233603</v>
      </c>
      <c r="AC650" s="94">
        <v>249873.639289655</v>
      </c>
      <c r="AD650" s="94">
        <v>6621.3170828280599</v>
      </c>
      <c r="AE650" s="94">
        <v>0</v>
      </c>
      <c r="AF650" s="94">
        <v>0</v>
      </c>
      <c r="AG650" s="94">
        <v>0</v>
      </c>
      <c r="AH650" s="94">
        <v>0</v>
      </c>
      <c r="AI650" s="94">
        <v>0</v>
      </c>
      <c r="AJ650" s="94">
        <v>9336457.7447670791</v>
      </c>
      <c r="AK650" s="70">
        <v>15949.586611865299</v>
      </c>
      <c r="AL650">
        <v>190.744012474941</v>
      </c>
      <c r="AM650">
        <v>87986.683412978906</v>
      </c>
      <c r="AN650">
        <v>7828.1975898431701</v>
      </c>
      <c r="AO650">
        <v>21449.369337374199</v>
      </c>
      <c r="AP650">
        <v>190.744012474941</v>
      </c>
      <c r="AQ650">
        <v>78964.723731455393</v>
      </c>
      <c r="AR650">
        <v>7828.1975898431901</v>
      </c>
      <c r="AS650">
        <v>21449.369337374199</v>
      </c>
      <c r="AT650">
        <v>0</v>
      </c>
    </row>
    <row r="651" spans="1:46" x14ac:dyDescent="0.25">
      <c r="A651" t="s">
        <v>3558</v>
      </c>
      <c r="B651">
        <v>2097</v>
      </c>
      <c r="C651" t="s">
        <v>142</v>
      </c>
      <c r="D651">
        <v>615</v>
      </c>
      <c r="E651" t="s">
        <v>875</v>
      </c>
      <c r="F651" t="s">
        <v>2892</v>
      </c>
      <c r="G651" t="s">
        <v>2911</v>
      </c>
      <c r="H651" t="s">
        <v>2904</v>
      </c>
      <c r="I651" t="s">
        <v>2895</v>
      </c>
      <c r="J651">
        <v>490.60111595268398</v>
      </c>
      <c r="K651">
        <v>1</v>
      </c>
      <c r="L651">
        <v>1</v>
      </c>
      <c r="M651">
        <v>2</v>
      </c>
      <c r="N651" s="94">
        <v>2650238.1727964701</v>
      </c>
      <c r="O651" s="94">
        <v>1161060.7109883199</v>
      </c>
      <c r="P651" s="94">
        <v>1032005.54092763</v>
      </c>
      <c r="Q651" s="94">
        <v>297027.73858117597</v>
      </c>
      <c r="R651" s="94">
        <v>1702464.8539799601</v>
      </c>
      <c r="S651" s="94">
        <v>214968.416201627</v>
      </c>
      <c r="T651" s="94">
        <v>3217242.96</v>
      </c>
      <c r="U651" s="94">
        <v>3625554.05727355</v>
      </c>
      <c r="V651" s="94">
        <v>5347146.7629350601</v>
      </c>
      <c r="W651" s="94">
        <v>1381929.3009120901</v>
      </c>
      <c r="X651" s="94">
        <v>0</v>
      </c>
      <c r="Y651" s="94">
        <v>0</v>
      </c>
      <c r="Z651" s="94">
        <v>0</v>
      </c>
      <c r="AA651" s="94">
        <v>113661.67246420099</v>
      </c>
      <c r="AB651" s="94">
        <v>59.280962195606499</v>
      </c>
      <c r="AC651" s="94">
        <v>209419.090528348</v>
      </c>
      <c r="AD651" s="94">
        <v>5549.3256732787204</v>
      </c>
      <c r="AE651" s="94">
        <v>0</v>
      </c>
      <c r="AF651" s="94">
        <v>0</v>
      </c>
      <c r="AG651" s="94">
        <v>0</v>
      </c>
      <c r="AH651" s="94">
        <v>0</v>
      </c>
      <c r="AI651" s="94">
        <v>0</v>
      </c>
      <c r="AJ651" s="94">
        <v>7057765.4334751796</v>
      </c>
      <c r="AK651" s="70">
        <v>14385.9547073592</v>
      </c>
      <c r="AL651">
        <v>190.744012474941</v>
      </c>
      <c r="AM651">
        <v>87986.683412978906</v>
      </c>
      <c r="AN651">
        <v>7828.1975898431701</v>
      </c>
      <c r="AO651">
        <v>21449.369337374199</v>
      </c>
      <c r="AP651">
        <v>4583.8562208211697</v>
      </c>
      <c r="AQ651">
        <v>22363.4717498301</v>
      </c>
      <c r="AR651">
        <v>7828.1975898431701</v>
      </c>
      <c r="AS651">
        <v>14385.9547073592</v>
      </c>
      <c r="AT651">
        <v>0</v>
      </c>
    </row>
    <row r="652" spans="1:46" x14ac:dyDescent="0.25">
      <c r="A652" t="s">
        <v>3559</v>
      </c>
      <c r="B652">
        <v>2097</v>
      </c>
      <c r="C652" t="s">
        <v>142</v>
      </c>
      <c r="D652">
        <v>617</v>
      </c>
      <c r="E652" t="s">
        <v>876</v>
      </c>
      <c r="F652" t="s">
        <v>2892</v>
      </c>
      <c r="G652" t="s">
        <v>2893</v>
      </c>
      <c r="H652" t="s">
        <v>2894</v>
      </c>
      <c r="I652" t="s">
        <v>2895</v>
      </c>
      <c r="J652">
        <v>316.92024539872898</v>
      </c>
      <c r="K652">
        <v>2</v>
      </c>
      <c r="L652">
        <v>1</v>
      </c>
      <c r="M652">
        <v>2</v>
      </c>
      <c r="N652" s="94">
        <v>2129809.9518249398</v>
      </c>
      <c r="O652" s="94">
        <v>700218.29702867998</v>
      </c>
      <c r="P652" s="94">
        <v>688188.74279618298</v>
      </c>
      <c r="Q652" s="94">
        <v>192042.344025242</v>
      </c>
      <c r="R652" s="94">
        <v>2816974.6371347201</v>
      </c>
      <c r="S652" s="94">
        <v>138866.05839307999</v>
      </c>
      <c r="T652" s="94">
        <v>4185185.73</v>
      </c>
      <c r="U652" s="94">
        <v>2342048.2428097599</v>
      </c>
      <c r="V652" s="94">
        <v>3844097.9845202798</v>
      </c>
      <c r="W652" s="94">
        <v>2609674.1242721402</v>
      </c>
      <c r="X652" s="94">
        <v>0</v>
      </c>
      <c r="Y652" s="94">
        <v>0</v>
      </c>
      <c r="Z652" s="94">
        <v>0</v>
      </c>
      <c r="AA652" s="94">
        <v>73423.569491551403</v>
      </c>
      <c r="AB652" s="94">
        <v>38.2945257880667</v>
      </c>
      <c r="AC652" s="94">
        <v>135281.285352445</v>
      </c>
      <c r="AD652" s="94">
        <v>3584.77304063567</v>
      </c>
      <c r="AE652" s="94">
        <v>0</v>
      </c>
      <c r="AF652" s="94">
        <v>0</v>
      </c>
      <c r="AG652" s="94">
        <v>0</v>
      </c>
      <c r="AH652" s="94">
        <v>0</v>
      </c>
      <c r="AI652" s="94">
        <v>0</v>
      </c>
      <c r="AJ652" s="94">
        <v>6666100.0312028397</v>
      </c>
      <c r="AK652" s="70">
        <v>21033.9987046772</v>
      </c>
      <c r="AL652">
        <v>190.744012474941</v>
      </c>
      <c r="AM652">
        <v>87986.683412978906</v>
      </c>
      <c r="AN652">
        <v>7828.1975898431701</v>
      </c>
      <c r="AO652">
        <v>21449.369337374199</v>
      </c>
      <c r="AP652">
        <v>190.744012474941</v>
      </c>
      <c r="AQ652">
        <v>87986.683412978906</v>
      </c>
      <c r="AR652">
        <v>15679.2310898287</v>
      </c>
      <c r="AS652">
        <v>21033.9987046772</v>
      </c>
      <c r="AT652">
        <v>0</v>
      </c>
    </row>
    <row r="653" spans="1:46" x14ac:dyDescent="0.25">
      <c r="A653" t="s">
        <v>3560</v>
      </c>
      <c r="B653">
        <v>2097</v>
      </c>
      <c r="C653" t="s">
        <v>142</v>
      </c>
      <c r="D653">
        <v>625</v>
      </c>
      <c r="E653" t="s">
        <v>877</v>
      </c>
      <c r="F653" t="s">
        <v>2892</v>
      </c>
      <c r="G653" t="s">
        <v>2893</v>
      </c>
      <c r="H653" t="s">
        <v>2894</v>
      </c>
      <c r="I653" t="s">
        <v>2895</v>
      </c>
      <c r="J653">
        <v>412.55476110323099</v>
      </c>
      <c r="K653">
        <v>2</v>
      </c>
      <c r="L653">
        <v>1</v>
      </c>
      <c r="M653">
        <v>2</v>
      </c>
      <c r="N653" s="94">
        <v>2782946.0651152302</v>
      </c>
      <c r="O653" s="94">
        <v>802339.59788012004</v>
      </c>
      <c r="P653" s="94">
        <v>857778.50897403597</v>
      </c>
      <c r="Q653" s="94">
        <v>249798.002658563</v>
      </c>
      <c r="R653" s="94">
        <v>1594908.69147557</v>
      </c>
      <c r="S653" s="94">
        <v>180770.57044312899</v>
      </c>
      <c r="T653" s="94">
        <v>3238981.25</v>
      </c>
      <c r="U653" s="94">
        <v>3048789.6161035202</v>
      </c>
      <c r="V653" s="94">
        <v>4868001.4850020204</v>
      </c>
      <c r="W653" s="94">
        <v>1323900.97144221</v>
      </c>
      <c r="X653" s="94">
        <v>0</v>
      </c>
      <c r="Y653" s="94">
        <v>0</v>
      </c>
      <c r="Z653" s="94">
        <v>0</v>
      </c>
      <c r="AA653" s="94">
        <v>95580.019297356601</v>
      </c>
      <c r="AB653" s="94">
        <v>288.39036193626799</v>
      </c>
      <c r="AC653" s="94">
        <v>176104.04879656099</v>
      </c>
      <c r="AD653" s="94">
        <v>4666.5216465678204</v>
      </c>
      <c r="AE653" s="94">
        <v>0</v>
      </c>
      <c r="AF653" s="94">
        <v>0</v>
      </c>
      <c r="AG653" s="94">
        <v>0</v>
      </c>
      <c r="AH653" s="94">
        <v>0</v>
      </c>
      <c r="AI653" s="94">
        <v>0</v>
      </c>
      <c r="AJ653" s="94">
        <v>6468541.4365466498</v>
      </c>
      <c r="AK653" s="70">
        <v>15679.2310898287</v>
      </c>
      <c r="AL653">
        <v>190.744012474941</v>
      </c>
      <c r="AM653">
        <v>87986.683412978906</v>
      </c>
      <c r="AN653">
        <v>7828.1975898431701</v>
      </c>
      <c r="AO653">
        <v>21449.369337374199</v>
      </c>
      <c r="AP653">
        <v>190.744012474941</v>
      </c>
      <c r="AQ653">
        <v>87986.683412978906</v>
      </c>
      <c r="AR653">
        <v>15679.2310898287</v>
      </c>
      <c r="AS653">
        <v>21033.9987046772</v>
      </c>
      <c r="AT653">
        <v>0</v>
      </c>
    </row>
    <row r="654" spans="1:46" x14ac:dyDescent="0.25">
      <c r="A654" t="s">
        <v>3563</v>
      </c>
      <c r="B654">
        <v>2097</v>
      </c>
      <c r="C654" t="s">
        <v>142</v>
      </c>
      <c r="D654">
        <v>4038</v>
      </c>
      <c r="E654" t="s">
        <v>878</v>
      </c>
      <c r="F654" t="s">
        <v>2906</v>
      </c>
      <c r="G654" t="s">
        <v>2907</v>
      </c>
      <c r="H654" t="s">
        <v>2904</v>
      </c>
      <c r="I654" t="s">
        <v>2895</v>
      </c>
      <c r="J654">
        <v>199.778478116016</v>
      </c>
      <c r="K654">
        <v>1</v>
      </c>
      <c r="L654">
        <v>1</v>
      </c>
      <c r="M654">
        <v>2</v>
      </c>
      <c r="N654" s="94">
        <v>267698.27715740801</v>
      </c>
      <c r="O654" s="94">
        <v>154931.038094608</v>
      </c>
      <c r="P654" s="94">
        <v>398881.312845518</v>
      </c>
      <c r="Q654" s="94">
        <v>120901.025289374</v>
      </c>
      <c r="R654" s="94">
        <v>704782.46921580296</v>
      </c>
      <c r="S654" s="94">
        <v>87537.638287625407</v>
      </c>
      <c r="T654" s="94">
        <v>170826.36</v>
      </c>
      <c r="U654" s="94">
        <v>1476367.7626027099</v>
      </c>
      <c r="V654" s="94">
        <v>1026433.16320934</v>
      </c>
      <c r="W654" s="94">
        <v>574452.46504494397</v>
      </c>
      <c r="X654" s="94">
        <v>0</v>
      </c>
      <c r="Y654" s="94">
        <v>0</v>
      </c>
      <c r="Z654" s="94">
        <v>0</v>
      </c>
      <c r="AA654" s="94">
        <v>46284.354451426101</v>
      </c>
      <c r="AB654" s="94">
        <v>24.1398970030748</v>
      </c>
      <c r="AC654" s="94">
        <v>85277.888357328295</v>
      </c>
      <c r="AD654" s="94">
        <v>2259.7499302971</v>
      </c>
      <c r="AE654" s="94">
        <v>0</v>
      </c>
      <c r="AF654" s="94">
        <v>0</v>
      </c>
      <c r="AG654" s="94">
        <v>0</v>
      </c>
      <c r="AH654" s="94">
        <v>0</v>
      </c>
      <c r="AI654" s="94">
        <v>0</v>
      </c>
      <c r="AJ654" s="94">
        <v>1734731.76089034</v>
      </c>
      <c r="AK654" s="70">
        <v>8683.2764832803205</v>
      </c>
      <c r="AL654">
        <v>190.744012474941</v>
      </c>
      <c r="AM654">
        <v>87986.683412978906</v>
      </c>
      <c r="AN654">
        <v>7828.1975898431701</v>
      </c>
      <c r="AO654">
        <v>21449.369337374199</v>
      </c>
      <c r="AP654">
        <v>190.744012474941</v>
      </c>
      <c r="AQ654">
        <v>53040.848925755003</v>
      </c>
      <c r="AR654">
        <v>8683.2764832803205</v>
      </c>
      <c r="AS654">
        <v>8796.0811741550406</v>
      </c>
      <c r="AT654">
        <v>0</v>
      </c>
    </row>
    <row r="655" spans="1:46" x14ac:dyDescent="0.25">
      <c r="A655" t="s">
        <v>3564</v>
      </c>
      <c r="B655">
        <v>2097</v>
      </c>
      <c r="C655" t="s">
        <v>142</v>
      </c>
      <c r="D655">
        <v>620</v>
      </c>
      <c r="E655" t="s">
        <v>879</v>
      </c>
      <c r="F655" t="s">
        <v>2892</v>
      </c>
      <c r="G655" t="s">
        <v>2893</v>
      </c>
      <c r="H655" t="s">
        <v>2894</v>
      </c>
      <c r="I655" t="s">
        <v>2895</v>
      </c>
      <c r="J655">
        <v>479.14723926374802</v>
      </c>
      <c r="K655">
        <v>2</v>
      </c>
      <c r="L655">
        <v>1</v>
      </c>
      <c r="M655">
        <v>2</v>
      </c>
      <c r="N655" s="94">
        <v>3133423.9980194801</v>
      </c>
      <c r="O655" s="94">
        <v>924252.42746055499</v>
      </c>
      <c r="P655" s="94">
        <v>1003748.31646784</v>
      </c>
      <c r="Q655" s="94">
        <v>290073.13389437803</v>
      </c>
      <c r="R655" s="94">
        <v>3354747.0969675598</v>
      </c>
      <c r="S655" s="94">
        <v>209949.63077467601</v>
      </c>
      <c r="T655" s="94">
        <v>5165335.34</v>
      </c>
      <c r="U655" s="94">
        <v>3540909.6328098099</v>
      </c>
      <c r="V655" s="94">
        <v>5553014.44984884</v>
      </c>
      <c r="W655" s="94">
        <v>3042089.5991567601</v>
      </c>
      <c r="X655" s="94">
        <v>0</v>
      </c>
      <c r="Y655" s="94">
        <v>0</v>
      </c>
      <c r="Z655" s="94">
        <v>0</v>
      </c>
      <c r="AA655" s="94">
        <v>111008.056851984</v>
      </c>
      <c r="AB655" s="94">
        <v>132.86695223535301</v>
      </c>
      <c r="AC655" s="94">
        <v>204529.863086289</v>
      </c>
      <c r="AD655" s="94">
        <v>5419.7676883869499</v>
      </c>
      <c r="AE655" s="94">
        <v>0</v>
      </c>
      <c r="AF655" s="94">
        <v>0</v>
      </c>
      <c r="AG655" s="94">
        <v>0</v>
      </c>
      <c r="AH655" s="94">
        <v>0</v>
      </c>
      <c r="AI655" s="94">
        <v>0</v>
      </c>
      <c r="AJ655" s="94">
        <v>8916194.6035844907</v>
      </c>
      <c r="AK655" s="70">
        <v>18608.464941350801</v>
      </c>
      <c r="AL655">
        <v>190.744012474941</v>
      </c>
      <c r="AM655">
        <v>87986.683412978906</v>
      </c>
      <c r="AN655">
        <v>7828.1975898431701</v>
      </c>
      <c r="AO655">
        <v>21449.369337374199</v>
      </c>
      <c r="AP655">
        <v>190.744012474941</v>
      </c>
      <c r="AQ655">
        <v>87986.683412978906</v>
      </c>
      <c r="AR655">
        <v>15679.2310898287</v>
      </c>
      <c r="AS655">
        <v>21033.9987046772</v>
      </c>
      <c r="AT655">
        <v>0</v>
      </c>
    </row>
    <row r="656" spans="1:46" x14ac:dyDescent="0.25">
      <c r="A656" t="s">
        <v>3565</v>
      </c>
      <c r="B656">
        <v>2097</v>
      </c>
      <c r="C656" t="s">
        <v>142</v>
      </c>
      <c r="D656">
        <v>628</v>
      </c>
      <c r="E656" t="s">
        <v>880</v>
      </c>
      <c r="F656" t="s">
        <v>2892</v>
      </c>
      <c r="G656" t="s">
        <v>2903</v>
      </c>
      <c r="H656" t="s">
        <v>2904</v>
      </c>
      <c r="I656" t="s">
        <v>2895</v>
      </c>
      <c r="J656">
        <v>453.20563172240202</v>
      </c>
      <c r="K656">
        <v>1</v>
      </c>
      <c r="L656">
        <v>1</v>
      </c>
      <c r="M656">
        <v>2</v>
      </c>
      <c r="N656" s="94">
        <v>3684451.5680479901</v>
      </c>
      <c r="O656" s="94">
        <v>1472093.5635501901</v>
      </c>
      <c r="P656" s="94">
        <v>1107279.50280686</v>
      </c>
      <c r="Q656" s="94">
        <v>285454.93053968798</v>
      </c>
      <c r="R656" s="94">
        <v>2021044.93363468</v>
      </c>
      <c r="S656" s="94">
        <v>198582.705373256</v>
      </c>
      <c r="T656" s="94">
        <v>5221123.97</v>
      </c>
      <c r="U656" s="94">
        <v>3349200.5285793999</v>
      </c>
      <c r="V656" s="94">
        <v>6739885.7893811297</v>
      </c>
      <c r="W656" s="94">
        <v>1724193.2996511301</v>
      </c>
      <c r="X656" s="94">
        <v>0</v>
      </c>
      <c r="Y656" s="94">
        <v>0</v>
      </c>
      <c r="Z656" s="94">
        <v>0</v>
      </c>
      <c r="AA656" s="94">
        <v>104997.94720550699</v>
      </c>
      <c r="AB656" s="94">
        <v>1247.4623416404199</v>
      </c>
      <c r="AC656" s="94">
        <v>193456.370422901</v>
      </c>
      <c r="AD656" s="94">
        <v>5126.33495035543</v>
      </c>
      <c r="AE656" s="94">
        <v>0</v>
      </c>
      <c r="AF656" s="94">
        <v>0</v>
      </c>
      <c r="AG656" s="94">
        <v>0</v>
      </c>
      <c r="AH656" s="94">
        <v>0</v>
      </c>
      <c r="AI656" s="94">
        <v>0</v>
      </c>
      <c r="AJ656" s="94">
        <v>8768907.2039526701</v>
      </c>
      <c r="AK656" s="70">
        <v>19348.6280623358</v>
      </c>
      <c r="AL656">
        <v>190.744012474941</v>
      </c>
      <c r="AM656">
        <v>87986.683412978906</v>
      </c>
      <c r="AN656">
        <v>7828.1975898431701</v>
      </c>
      <c r="AO656">
        <v>21449.369337374199</v>
      </c>
      <c r="AP656">
        <v>190.744012474941</v>
      </c>
      <c r="AQ656">
        <v>78964.723731455393</v>
      </c>
      <c r="AR656">
        <v>7828.1975898431901</v>
      </c>
      <c r="AS656">
        <v>21449.369337374199</v>
      </c>
      <c r="AT656">
        <v>0</v>
      </c>
    </row>
    <row r="657" spans="1:46" x14ac:dyDescent="0.25">
      <c r="A657" t="s">
        <v>3566</v>
      </c>
      <c r="B657">
        <v>2097</v>
      </c>
      <c r="C657" t="s">
        <v>142</v>
      </c>
      <c r="D657">
        <v>621</v>
      </c>
      <c r="E657" t="s">
        <v>881</v>
      </c>
      <c r="F657" t="s">
        <v>2892</v>
      </c>
      <c r="G657" t="s">
        <v>2911</v>
      </c>
      <c r="H657" t="s">
        <v>2904</v>
      </c>
      <c r="I657" t="s">
        <v>2895</v>
      </c>
      <c r="J657">
        <v>250.55279357733599</v>
      </c>
      <c r="K657">
        <v>1</v>
      </c>
      <c r="L657">
        <v>1</v>
      </c>
      <c r="M657">
        <v>2</v>
      </c>
      <c r="N657" s="94">
        <v>335734.61871442402</v>
      </c>
      <c r="O657" s="94">
        <v>194307.238559991</v>
      </c>
      <c r="P657" s="94">
        <v>465837.09265946998</v>
      </c>
      <c r="Q657" s="94">
        <v>151628.39319971899</v>
      </c>
      <c r="R657" s="94">
        <v>704083.83303311002</v>
      </c>
      <c r="S657" s="94">
        <v>109785.598643864</v>
      </c>
      <c r="T657" s="94">
        <v>0</v>
      </c>
      <c r="U657" s="94">
        <v>1851591.17616671</v>
      </c>
      <c r="V657" s="94">
        <v>1252883.1784343901</v>
      </c>
      <c r="W657" s="94">
        <v>540630.05693120498</v>
      </c>
      <c r="X657" s="94">
        <v>0</v>
      </c>
      <c r="Y657" s="94">
        <v>0</v>
      </c>
      <c r="Z657" s="94">
        <v>0</v>
      </c>
      <c r="AA657" s="94">
        <v>58047.665674947901</v>
      </c>
      <c r="AB657" s="94">
        <v>30.275126168881599</v>
      </c>
      <c r="AC657" s="94">
        <v>106951.526309539</v>
      </c>
      <c r="AD657" s="94">
        <v>2834.0723343248801</v>
      </c>
      <c r="AE657" s="94">
        <v>0</v>
      </c>
      <c r="AF657" s="94">
        <v>0</v>
      </c>
      <c r="AG657" s="94">
        <v>0</v>
      </c>
      <c r="AH657" s="94">
        <v>0</v>
      </c>
      <c r="AI657" s="94">
        <v>0</v>
      </c>
      <c r="AJ657" s="94">
        <v>1961376.7748105801</v>
      </c>
      <c r="AK657" s="70">
        <v>7828.1975898431701</v>
      </c>
      <c r="AL657">
        <v>190.744012474941</v>
      </c>
      <c r="AM657">
        <v>87986.683412978906</v>
      </c>
      <c r="AN657">
        <v>7828.1975898431701</v>
      </c>
      <c r="AO657">
        <v>21449.369337374199</v>
      </c>
      <c r="AP657">
        <v>4583.8562208211697</v>
      </c>
      <c r="AQ657">
        <v>22363.4717498301</v>
      </c>
      <c r="AR657">
        <v>7828.1975898431701</v>
      </c>
      <c r="AS657">
        <v>14385.9547073592</v>
      </c>
      <c r="AT657">
        <v>0</v>
      </c>
    </row>
    <row r="658" spans="1:46" x14ac:dyDescent="0.25">
      <c r="A658" t="s">
        <v>3567</v>
      </c>
      <c r="B658">
        <v>2097</v>
      </c>
      <c r="C658" t="s">
        <v>142</v>
      </c>
      <c r="D658">
        <v>611</v>
      </c>
      <c r="E658" t="s">
        <v>882</v>
      </c>
      <c r="F658" t="s">
        <v>2892</v>
      </c>
      <c r="G658" t="s">
        <v>2893</v>
      </c>
      <c r="H658" t="s">
        <v>2894</v>
      </c>
      <c r="I658" t="s">
        <v>2895</v>
      </c>
      <c r="J658">
        <v>335.55828220852402</v>
      </c>
      <c r="K658">
        <v>1</v>
      </c>
      <c r="L658">
        <v>1</v>
      </c>
      <c r="M658">
        <v>2</v>
      </c>
      <c r="N658" s="94">
        <v>2254520.1655494901</v>
      </c>
      <c r="O658" s="94">
        <v>748158.03843818803</v>
      </c>
      <c r="P658" s="94">
        <v>742508.15552747506</v>
      </c>
      <c r="Q658" s="94">
        <v>203505.62586248101</v>
      </c>
      <c r="R658" s="94">
        <v>1354607.3881353899</v>
      </c>
      <c r="S658" s="94">
        <v>147032.752523665</v>
      </c>
      <c r="T658" s="94">
        <v>2823515.59</v>
      </c>
      <c r="U658" s="94">
        <v>2479783.7835130198</v>
      </c>
      <c r="V658" s="94">
        <v>4089818.86636332</v>
      </c>
      <c r="W658" s="94">
        <v>1135698.36083563</v>
      </c>
      <c r="X658" s="94">
        <v>0</v>
      </c>
      <c r="Y658" s="94">
        <v>0</v>
      </c>
      <c r="Z658" s="94">
        <v>0</v>
      </c>
      <c r="AA658" s="94">
        <v>77741.599692393793</v>
      </c>
      <c r="AB658" s="94">
        <v>40.546621675325902</v>
      </c>
      <c r="AC658" s="94">
        <v>143237.15946488301</v>
      </c>
      <c r="AD658" s="94">
        <v>3795.5930587827202</v>
      </c>
      <c r="AE658" s="94">
        <v>0</v>
      </c>
      <c r="AF658" s="94">
        <v>0</v>
      </c>
      <c r="AG658" s="94">
        <v>0</v>
      </c>
      <c r="AH658" s="94">
        <v>0</v>
      </c>
      <c r="AI658" s="94">
        <v>0</v>
      </c>
      <c r="AJ658" s="94">
        <v>5450332.1260366896</v>
      </c>
      <c r="AK658" s="70">
        <v>16242.579650141701</v>
      </c>
      <c r="AL658">
        <v>190.744012474941</v>
      </c>
      <c r="AM658">
        <v>87986.683412978906</v>
      </c>
      <c r="AN658">
        <v>7828.1975898431701</v>
      </c>
      <c r="AO658">
        <v>21449.369337374199</v>
      </c>
      <c r="AP658">
        <v>190.744012474941</v>
      </c>
      <c r="AQ658">
        <v>87986.683412978906</v>
      </c>
      <c r="AR658">
        <v>15679.2310898287</v>
      </c>
      <c r="AS658">
        <v>21033.9987046772</v>
      </c>
      <c r="AT658">
        <v>0</v>
      </c>
    </row>
    <row r="659" spans="1:46" x14ac:dyDescent="0.25">
      <c r="A659" t="s">
        <v>3568</v>
      </c>
      <c r="B659">
        <v>2097</v>
      </c>
      <c r="C659" t="s">
        <v>142</v>
      </c>
      <c r="D659">
        <v>622</v>
      </c>
      <c r="E659" t="s">
        <v>883</v>
      </c>
      <c r="F659" t="s">
        <v>2892</v>
      </c>
      <c r="G659" t="s">
        <v>2911</v>
      </c>
      <c r="H659" t="s">
        <v>2904</v>
      </c>
      <c r="I659" t="s">
        <v>2895</v>
      </c>
      <c r="J659">
        <v>101.60759917115701</v>
      </c>
      <c r="K659">
        <v>1</v>
      </c>
      <c r="L659">
        <v>1</v>
      </c>
      <c r="M659">
        <v>2</v>
      </c>
      <c r="N659" s="94">
        <v>136151.69912558599</v>
      </c>
      <c r="O659" s="94">
        <v>78798.131642320106</v>
      </c>
      <c r="P659" s="94">
        <v>188912.63559346701</v>
      </c>
      <c r="Q659" s="94">
        <v>61490.421955515703</v>
      </c>
      <c r="R659" s="94">
        <v>285529.71558721998</v>
      </c>
      <c r="S659" s="94">
        <v>44521.759037294898</v>
      </c>
      <c r="T659" s="94">
        <v>0</v>
      </c>
      <c r="U659" s="94">
        <v>750882.60390410805</v>
      </c>
      <c r="V659" s="94">
        <v>508086.33974920498</v>
      </c>
      <c r="W659" s="94">
        <v>219243.70245582701</v>
      </c>
      <c r="X659" s="94">
        <v>0</v>
      </c>
      <c r="Y659" s="94">
        <v>0</v>
      </c>
      <c r="Z659" s="94">
        <v>0</v>
      </c>
      <c r="AA659" s="94">
        <v>23540.284115415099</v>
      </c>
      <c r="AB659" s="94">
        <v>12.2775836609239</v>
      </c>
      <c r="AC659" s="94">
        <v>43372.447222979499</v>
      </c>
      <c r="AD659" s="94">
        <v>1149.3118143153499</v>
      </c>
      <c r="AE659" s="94">
        <v>0</v>
      </c>
      <c r="AF659" s="94">
        <v>0</v>
      </c>
      <c r="AG659" s="94">
        <v>0</v>
      </c>
      <c r="AH659" s="94">
        <v>0</v>
      </c>
      <c r="AI659" s="94">
        <v>0</v>
      </c>
      <c r="AJ659" s="94">
        <v>795404.36294140294</v>
      </c>
      <c r="AK659" s="70">
        <v>7828.1975898431901</v>
      </c>
      <c r="AL659">
        <v>190.744012474941</v>
      </c>
      <c r="AM659">
        <v>87986.683412978906</v>
      </c>
      <c r="AN659">
        <v>7828.1975898431701</v>
      </c>
      <c r="AO659">
        <v>21449.369337374199</v>
      </c>
      <c r="AP659">
        <v>4583.8562208211697</v>
      </c>
      <c r="AQ659">
        <v>22363.4717498301</v>
      </c>
      <c r="AR659">
        <v>7828.1975898431701</v>
      </c>
      <c r="AS659">
        <v>14385.9547073592</v>
      </c>
      <c r="AT659">
        <v>0</v>
      </c>
    </row>
    <row r="660" spans="1:46" x14ac:dyDescent="0.25">
      <c r="A660" t="s">
        <v>3569</v>
      </c>
      <c r="B660">
        <v>2097</v>
      </c>
      <c r="C660" t="s">
        <v>142</v>
      </c>
      <c r="D660">
        <v>629</v>
      </c>
      <c r="E660" t="s">
        <v>884</v>
      </c>
      <c r="F660" t="s">
        <v>2892</v>
      </c>
      <c r="G660" t="s">
        <v>2903</v>
      </c>
      <c r="H660" t="s">
        <v>2904</v>
      </c>
      <c r="I660" t="s">
        <v>2895</v>
      </c>
      <c r="J660">
        <v>190.10505028463299</v>
      </c>
      <c r="K660">
        <v>1</v>
      </c>
      <c r="L660">
        <v>1</v>
      </c>
      <c r="M660">
        <v>2</v>
      </c>
      <c r="N660" s="94">
        <v>1633522.30032706</v>
      </c>
      <c r="O660" s="94">
        <v>763862.017862148</v>
      </c>
      <c r="P660" s="94">
        <v>514746.64526426699</v>
      </c>
      <c r="Q660" s="94">
        <v>115151.87449565199</v>
      </c>
      <c r="R660" s="94">
        <v>967051.60010842001</v>
      </c>
      <c r="S660" s="94">
        <v>83298.998397629999</v>
      </c>
      <c r="T660" s="94">
        <v>2589453.54</v>
      </c>
      <c r="U660" s="94">
        <v>1404880.89805755</v>
      </c>
      <c r="V660" s="94">
        <v>3107235.9615308801</v>
      </c>
      <c r="W660" s="94">
        <v>842316.65515335998</v>
      </c>
      <c r="X660" s="94">
        <v>0</v>
      </c>
      <c r="Y660" s="94">
        <v>0</v>
      </c>
      <c r="Z660" s="94">
        <v>0</v>
      </c>
      <c r="AA660" s="94">
        <v>44043.230348718404</v>
      </c>
      <c r="AB660" s="94">
        <v>738.59102459140001</v>
      </c>
      <c r="AC660" s="94">
        <v>81148.667300001194</v>
      </c>
      <c r="AD660" s="94">
        <v>2150.3310976288099</v>
      </c>
      <c r="AE660" s="94">
        <v>0</v>
      </c>
      <c r="AF660" s="94">
        <v>0</v>
      </c>
      <c r="AG660" s="94">
        <v>0</v>
      </c>
      <c r="AH660" s="94">
        <v>0</v>
      </c>
      <c r="AI660" s="94">
        <v>0</v>
      </c>
      <c r="AJ660" s="94">
        <v>4077633.4364551799</v>
      </c>
      <c r="AK660" s="70">
        <v>21449.369337374199</v>
      </c>
      <c r="AL660">
        <v>190.744012474941</v>
      </c>
      <c r="AM660">
        <v>87986.683412978906</v>
      </c>
      <c r="AN660">
        <v>7828.1975898431701</v>
      </c>
      <c r="AO660">
        <v>21449.369337374199</v>
      </c>
      <c r="AP660">
        <v>190.744012474941</v>
      </c>
      <c r="AQ660">
        <v>78964.723731455393</v>
      </c>
      <c r="AR660">
        <v>7828.1975898431901</v>
      </c>
      <c r="AS660">
        <v>21449.369337374199</v>
      </c>
      <c r="AT660">
        <v>0</v>
      </c>
    </row>
    <row r="661" spans="1:46" x14ac:dyDescent="0.25">
      <c r="A661" t="s">
        <v>3570</v>
      </c>
      <c r="B661">
        <v>2097</v>
      </c>
      <c r="C661" t="s">
        <v>142</v>
      </c>
      <c r="D661">
        <v>630</v>
      </c>
      <c r="E661" t="s">
        <v>885</v>
      </c>
      <c r="F661" t="s">
        <v>2892</v>
      </c>
      <c r="G661" t="s">
        <v>2903</v>
      </c>
      <c r="H661" t="s">
        <v>2904</v>
      </c>
      <c r="I661" t="s">
        <v>2895</v>
      </c>
      <c r="J661">
        <v>184.740989263785</v>
      </c>
      <c r="K661">
        <v>1</v>
      </c>
      <c r="L661">
        <v>1</v>
      </c>
      <c r="M661">
        <v>2</v>
      </c>
      <c r="N661" s="94">
        <v>1627676.1696818001</v>
      </c>
      <c r="O661" s="94">
        <v>761780.90260008001</v>
      </c>
      <c r="P661" s="94">
        <v>483267.86307995702</v>
      </c>
      <c r="Q661" s="94">
        <v>111870.706590598</v>
      </c>
      <c r="R661" s="94">
        <v>879269.01603045198</v>
      </c>
      <c r="S661" s="94">
        <v>80948.608917122605</v>
      </c>
      <c r="T661" s="94">
        <v>2498624.2999999998</v>
      </c>
      <c r="U661" s="94">
        <v>1365240.35798289</v>
      </c>
      <c r="V661" s="94">
        <v>3062367.7842593198</v>
      </c>
      <c r="W661" s="94">
        <v>757004.27748268703</v>
      </c>
      <c r="X661" s="94">
        <v>0</v>
      </c>
      <c r="Y661" s="94">
        <v>0</v>
      </c>
      <c r="Z661" s="94">
        <v>0</v>
      </c>
      <c r="AA661" s="94">
        <v>42800.493373598503</v>
      </c>
      <c r="AB661" s="94">
        <v>1692.10286728345</v>
      </c>
      <c r="AC661" s="94">
        <v>78858.952205605296</v>
      </c>
      <c r="AD661" s="94">
        <v>2089.6567115173598</v>
      </c>
      <c r="AE661" s="94">
        <v>0</v>
      </c>
      <c r="AF661" s="94">
        <v>0</v>
      </c>
      <c r="AG661" s="94">
        <v>0</v>
      </c>
      <c r="AH661" s="94">
        <v>0</v>
      </c>
      <c r="AI661" s="94">
        <v>0</v>
      </c>
      <c r="AJ661" s="94">
        <v>3944813.2669000099</v>
      </c>
      <c r="AK661" s="70">
        <v>21353.210690386299</v>
      </c>
      <c r="AL661">
        <v>190.744012474941</v>
      </c>
      <c r="AM661">
        <v>87986.683412978906</v>
      </c>
      <c r="AN661">
        <v>7828.1975898431701</v>
      </c>
      <c r="AO661">
        <v>21449.369337374199</v>
      </c>
      <c r="AP661">
        <v>190.744012474941</v>
      </c>
      <c r="AQ661">
        <v>78964.723731455393</v>
      </c>
      <c r="AR661">
        <v>7828.1975898431901</v>
      </c>
      <c r="AS661">
        <v>21449.369337374199</v>
      </c>
      <c r="AT661">
        <v>0</v>
      </c>
    </row>
    <row r="662" spans="1:46" x14ac:dyDescent="0.25">
      <c r="A662" t="s">
        <v>3571</v>
      </c>
      <c r="B662">
        <v>2097</v>
      </c>
      <c r="C662" t="s">
        <v>142</v>
      </c>
      <c r="D662">
        <v>624</v>
      </c>
      <c r="E662" t="s">
        <v>886</v>
      </c>
      <c r="F662" t="s">
        <v>2892</v>
      </c>
      <c r="G662" t="s">
        <v>2911</v>
      </c>
      <c r="H662" t="s">
        <v>2904</v>
      </c>
      <c r="I662" t="s">
        <v>2895</v>
      </c>
      <c r="J662">
        <v>105.854492517715</v>
      </c>
      <c r="K662">
        <v>1</v>
      </c>
      <c r="L662">
        <v>1</v>
      </c>
      <c r="M662">
        <v>2</v>
      </c>
      <c r="N662" s="94">
        <v>141842.43239608599</v>
      </c>
      <c r="O662" s="94">
        <v>82091.657556944396</v>
      </c>
      <c r="P662" s="94">
        <v>196808.61799761001</v>
      </c>
      <c r="Q662" s="94">
        <v>64060.537439102904</v>
      </c>
      <c r="R662" s="94">
        <v>297464.00258212502</v>
      </c>
      <c r="S662" s="94">
        <v>46382.635229380103</v>
      </c>
      <c r="T662" s="94">
        <v>0</v>
      </c>
      <c r="U662" s="94">
        <v>782267.24797186896</v>
      </c>
      <c r="V662" s="94">
        <v>529322.82711195701</v>
      </c>
      <c r="W662" s="94">
        <v>228407.43261803599</v>
      </c>
      <c r="X662" s="94">
        <v>0</v>
      </c>
      <c r="Y662" s="94">
        <v>0</v>
      </c>
      <c r="Z662" s="94">
        <v>0</v>
      </c>
      <c r="AA662" s="94">
        <v>24524.197491986801</v>
      </c>
      <c r="AB662" s="94">
        <v>12.7907498885163</v>
      </c>
      <c r="AC662" s="94">
        <v>45185.285623234697</v>
      </c>
      <c r="AD662" s="94">
        <v>1197.34960614541</v>
      </c>
      <c r="AE662" s="94">
        <v>0</v>
      </c>
      <c r="AF662" s="94">
        <v>0</v>
      </c>
      <c r="AG662" s="94">
        <v>0</v>
      </c>
      <c r="AH662" s="94">
        <v>0</v>
      </c>
      <c r="AI662" s="94">
        <v>0</v>
      </c>
      <c r="AJ662" s="94">
        <v>828649.88320124894</v>
      </c>
      <c r="AK662" s="70">
        <v>7828.1975898431801</v>
      </c>
      <c r="AL662">
        <v>190.744012474941</v>
      </c>
      <c r="AM662">
        <v>87986.683412978906</v>
      </c>
      <c r="AN662">
        <v>7828.1975898431701</v>
      </c>
      <c r="AO662">
        <v>21449.369337374199</v>
      </c>
      <c r="AP662">
        <v>4583.8562208211697</v>
      </c>
      <c r="AQ662">
        <v>22363.4717498301</v>
      </c>
      <c r="AR662">
        <v>7828.1975898431701</v>
      </c>
      <c r="AS662">
        <v>14385.9547073592</v>
      </c>
      <c r="AT662">
        <v>0</v>
      </c>
    </row>
    <row r="663" spans="1:46" x14ac:dyDescent="0.25">
      <c r="A663" t="s">
        <v>3572</v>
      </c>
      <c r="B663">
        <v>2097</v>
      </c>
      <c r="C663" t="s">
        <v>142</v>
      </c>
      <c r="D663">
        <v>618</v>
      </c>
      <c r="E663" t="s">
        <v>887</v>
      </c>
      <c r="F663" t="s">
        <v>2892</v>
      </c>
      <c r="G663" t="s">
        <v>2893</v>
      </c>
      <c r="H663" t="s">
        <v>2894</v>
      </c>
      <c r="I663" t="s">
        <v>2895</v>
      </c>
      <c r="J663">
        <v>367.61486498406703</v>
      </c>
      <c r="K663">
        <v>3</v>
      </c>
      <c r="L663">
        <v>1</v>
      </c>
      <c r="M663">
        <v>2</v>
      </c>
      <c r="N663" s="94">
        <v>2689415.8728562798</v>
      </c>
      <c r="O663" s="94">
        <v>773097.33221396396</v>
      </c>
      <c r="P663" s="94">
        <v>764822.61906701</v>
      </c>
      <c r="Q663" s="94">
        <v>222541.481950013</v>
      </c>
      <c r="R663" s="94">
        <v>1451066.38584445</v>
      </c>
      <c r="S663" s="94">
        <v>161079.09812708499</v>
      </c>
      <c r="T663" s="94">
        <v>3184260.99</v>
      </c>
      <c r="U663" s="94">
        <v>2716682.7019317201</v>
      </c>
      <c r="V663" s="94">
        <v>4607723.3224469097</v>
      </c>
      <c r="W663" s="94">
        <v>1208007.5324562499</v>
      </c>
      <c r="X663" s="94">
        <v>0</v>
      </c>
      <c r="Y663" s="94">
        <v>0</v>
      </c>
      <c r="Z663" s="94">
        <v>0</v>
      </c>
      <c r="AA663" s="94">
        <v>85168.416903520396</v>
      </c>
      <c r="AB663" s="94">
        <v>44.420125036497602</v>
      </c>
      <c r="AC663" s="94">
        <v>156920.90414464101</v>
      </c>
      <c r="AD663" s="94">
        <v>4158.1939824444298</v>
      </c>
      <c r="AE663" s="94">
        <v>0</v>
      </c>
      <c r="AF663" s="94">
        <v>0</v>
      </c>
      <c r="AG663" s="94">
        <v>0</v>
      </c>
      <c r="AH663" s="94">
        <v>0</v>
      </c>
      <c r="AI663" s="94">
        <v>0</v>
      </c>
      <c r="AJ663" s="94">
        <v>6062022.7900588</v>
      </c>
      <c r="AK663" s="70">
        <v>16490.145985586099</v>
      </c>
      <c r="AL663">
        <v>190.744012474941</v>
      </c>
      <c r="AM663">
        <v>87986.683412978906</v>
      </c>
      <c r="AN663">
        <v>7828.1975898431701</v>
      </c>
      <c r="AO663">
        <v>21449.369337374199</v>
      </c>
      <c r="AP663">
        <v>190.744012474941</v>
      </c>
      <c r="AQ663">
        <v>87986.683412978906</v>
      </c>
      <c r="AR663">
        <v>15679.2310898287</v>
      </c>
      <c r="AS663">
        <v>21033.9987046772</v>
      </c>
      <c r="AT663">
        <v>0</v>
      </c>
    </row>
    <row r="664" spans="1:46" x14ac:dyDescent="0.25">
      <c r="A664" t="s">
        <v>3573</v>
      </c>
      <c r="B664">
        <v>2012</v>
      </c>
      <c r="C664" t="s">
        <v>144</v>
      </c>
      <c r="D664">
        <v>3366</v>
      </c>
      <c r="E664" t="s">
        <v>891</v>
      </c>
      <c r="F664" t="s">
        <v>2892</v>
      </c>
      <c r="G664" t="s">
        <v>2907</v>
      </c>
      <c r="H664" t="s">
        <v>2904</v>
      </c>
      <c r="I664" t="s">
        <v>2895</v>
      </c>
      <c r="J664">
        <v>36.514084507036998</v>
      </c>
      <c r="K664">
        <v>1</v>
      </c>
      <c r="L664">
        <v>1</v>
      </c>
      <c r="M664">
        <v>4</v>
      </c>
      <c r="N664" s="94">
        <v>447151.31</v>
      </c>
      <c r="O664" s="94">
        <v>80563.520000000004</v>
      </c>
      <c r="P664" s="94">
        <v>291702.12</v>
      </c>
      <c r="Q664" s="94">
        <v>119258.48</v>
      </c>
      <c r="R664" s="94">
        <v>795486.91</v>
      </c>
      <c r="S664" s="94">
        <v>202575.7</v>
      </c>
      <c r="T664" s="94">
        <v>881422.38</v>
      </c>
      <c r="U664" s="94">
        <v>852739.96</v>
      </c>
      <c r="V664" s="94">
        <v>1165759.3700000001</v>
      </c>
      <c r="W664" s="94">
        <v>568402.97</v>
      </c>
      <c r="X664" s="94">
        <v>0</v>
      </c>
      <c r="Y664" s="94">
        <v>0</v>
      </c>
      <c r="Z664" s="94">
        <v>0</v>
      </c>
      <c r="AA664" s="94">
        <v>0</v>
      </c>
      <c r="AB664" s="94">
        <v>0</v>
      </c>
      <c r="AC664" s="94">
        <v>165091.07</v>
      </c>
      <c r="AD664" s="94">
        <v>37484.629999999997</v>
      </c>
      <c r="AE664" s="94">
        <v>0</v>
      </c>
      <c r="AF664" s="94">
        <v>0</v>
      </c>
      <c r="AG664" s="94">
        <v>0</v>
      </c>
      <c r="AH664" s="94">
        <v>0</v>
      </c>
      <c r="AI664" s="94">
        <v>0</v>
      </c>
      <c r="AJ664" s="94">
        <v>1936738.04</v>
      </c>
      <c r="AK664" s="70">
        <v>53040.848925755003</v>
      </c>
      <c r="AL664">
        <v>190.744012474941</v>
      </c>
      <c r="AM664">
        <v>87986.683412978906</v>
      </c>
      <c r="AN664">
        <v>53040.848925755003</v>
      </c>
      <c r="AO664">
        <v>53040.848925755003</v>
      </c>
      <c r="AP664">
        <v>190.744012474941</v>
      </c>
      <c r="AQ664">
        <v>53040.848925755003</v>
      </c>
      <c r="AR664">
        <v>53040.848925755003</v>
      </c>
      <c r="AS664">
        <v>53040.848925755003</v>
      </c>
      <c r="AT664">
        <v>0</v>
      </c>
    </row>
    <row r="665" spans="1:46" x14ac:dyDescent="0.25">
      <c r="A665" t="s">
        <v>3575</v>
      </c>
      <c r="B665">
        <v>2092</v>
      </c>
      <c r="C665" t="s">
        <v>145</v>
      </c>
      <c r="D665">
        <v>5349</v>
      </c>
      <c r="E665" t="s">
        <v>892</v>
      </c>
      <c r="F665" t="s">
        <v>2906</v>
      </c>
      <c r="G665" t="s">
        <v>2907</v>
      </c>
      <c r="H665" t="s">
        <v>2894</v>
      </c>
      <c r="I665" t="s">
        <v>2895</v>
      </c>
      <c r="J665">
        <v>751.85720818281698</v>
      </c>
      <c r="K665">
        <v>1</v>
      </c>
      <c r="L665">
        <v>1</v>
      </c>
      <c r="M665">
        <v>1</v>
      </c>
      <c r="N665" s="94">
        <v>66600.626923627293</v>
      </c>
      <c r="O665" s="94">
        <v>74229.119313593299</v>
      </c>
      <c r="P665" s="94">
        <v>520068.65944648802</v>
      </c>
      <c r="Q665" s="94">
        <v>396970.63854399498</v>
      </c>
      <c r="R665" s="94">
        <v>1324347.40927781</v>
      </c>
      <c r="S665" s="94">
        <v>322058.58871005499</v>
      </c>
      <c r="T665" s="94">
        <v>0</v>
      </c>
      <c r="U665" s="94">
        <v>2382216.4535055198</v>
      </c>
      <c r="V665" s="94">
        <v>1757756.14823008</v>
      </c>
      <c r="W665" s="94">
        <v>594098.69338662305</v>
      </c>
      <c r="X665" s="94">
        <v>0</v>
      </c>
      <c r="Y665" s="94">
        <v>0</v>
      </c>
      <c r="Z665" s="94">
        <v>30361.611888815001</v>
      </c>
      <c r="AA665" s="94">
        <v>0</v>
      </c>
      <c r="AB665" s="94">
        <v>0</v>
      </c>
      <c r="AC665" s="94">
        <v>206085.896488489</v>
      </c>
      <c r="AD665" s="94">
        <v>115972.692221566</v>
      </c>
      <c r="AE665" s="94">
        <v>0</v>
      </c>
      <c r="AF665" s="94">
        <v>0</v>
      </c>
      <c r="AG665" s="94">
        <v>0</v>
      </c>
      <c r="AH665" s="94">
        <v>0</v>
      </c>
      <c r="AI665" s="94">
        <v>0</v>
      </c>
      <c r="AJ665" s="94">
        <v>2704275.0422155699</v>
      </c>
      <c r="AK665" s="70">
        <v>3596.7933974479101</v>
      </c>
      <c r="AL665">
        <v>190.744012474941</v>
      </c>
      <c r="AM665">
        <v>87986.683412978906</v>
      </c>
      <c r="AN665">
        <v>3596.7933974479101</v>
      </c>
      <c r="AO665">
        <v>18576.066903059</v>
      </c>
      <c r="AP665">
        <v>190.744012474941</v>
      </c>
      <c r="AQ665">
        <v>53040.848925755003</v>
      </c>
      <c r="AR665">
        <v>3596.7933974479101</v>
      </c>
      <c r="AS665">
        <v>3596.7933974479101</v>
      </c>
      <c r="AT665">
        <v>0</v>
      </c>
    </row>
    <row r="666" spans="1:46" x14ac:dyDescent="0.25">
      <c r="A666" t="s">
        <v>3576</v>
      </c>
      <c r="B666">
        <v>2092</v>
      </c>
      <c r="C666" t="s">
        <v>145</v>
      </c>
      <c r="D666">
        <v>599</v>
      </c>
      <c r="E666" t="s">
        <v>893</v>
      </c>
      <c r="F666" t="s">
        <v>2892</v>
      </c>
      <c r="G666" t="s">
        <v>2903</v>
      </c>
      <c r="H666" t="s">
        <v>2904</v>
      </c>
      <c r="I666" t="s">
        <v>2895</v>
      </c>
      <c r="J666">
        <v>212.22548857288299</v>
      </c>
      <c r="K666">
        <v>1</v>
      </c>
      <c r="L666">
        <v>1</v>
      </c>
      <c r="M666">
        <v>1</v>
      </c>
      <c r="N666" s="94">
        <v>954505.80862632999</v>
      </c>
      <c r="O666" s="94">
        <v>328565.36053533503</v>
      </c>
      <c r="P666" s="94">
        <v>767059.86891870794</v>
      </c>
      <c r="Q666" s="94">
        <v>112052.24449162099</v>
      </c>
      <c r="R666" s="94">
        <v>755303.95920740895</v>
      </c>
      <c r="S666" s="94">
        <v>90906.944289700099</v>
      </c>
      <c r="T666" s="94">
        <v>2245062.9500000002</v>
      </c>
      <c r="U666" s="94">
        <v>672424.29177940299</v>
      </c>
      <c r="V666" s="94">
        <v>2363462.2559352899</v>
      </c>
      <c r="W666" s="94">
        <v>545454.863955496</v>
      </c>
      <c r="X666" s="94">
        <v>0</v>
      </c>
      <c r="Y666" s="94">
        <v>0</v>
      </c>
      <c r="Z666" s="94">
        <v>8570.1218886196693</v>
      </c>
      <c r="AA666" s="94">
        <v>0</v>
      </c>
      <c r="AB666" s="94">
        <v>0</v>
      </c>
      <c r="AC666" s="94">
        <v>58171.524585045401</v>
      </c>
      <c r="AD666" s="94">
        <v>32735.419704654701</v>
      </c>
      <c r="AE666" s="94">
        <v>0</v>
      </c>
      <c r="AF666" s="94">
        <v>0</v>
      </c>
      <c r="AG666" s="94">
        <v>0</v>
      </c>
      <c r="AH666" s="94">
        <v>0</v>
      </c>
      <c r="AI666" s="94">
        <v>0</v>
      </c>
      <c r="AJ666" s="94">
        <v>3008394.1860691002</v>
      </c>
      <c r="AK666" s="70">
        <v>14175.4612337054</v>
      </c>
      <c r="AL666">
        <v>190.744012474941</v>
      </c>
      <c r="AM666">
        <v>87986.683412978906</v>
      </c>
      <c r="AN666">
        <v>3596.7933974479101</v>
      </c>
      <c r="AO666">
        <v>18576.066903059</v>
      </c>
      <c r="AP666">
        <v>190.744012474941</v>
      </c>
      <c r="AQ666">
        <v>78964.723731455393</v>
      </c>
      <c r="AR666">
        <v>14175.4612337054</v>
      </c>
      <c r="AS666">
        <v>14175.4612337054</v>
      </c>
      <c r="AT666">
        <v>0</v>
      </c>
    </row>
    <row r="667" spans="1:46" x14ac:dyDescent="0.25">
      <c r="A667" t="s">
        <v>3577</v>
      </c>
      <c r="B667">
        <v>2092</v>
      </c>
      <c r="C667" t="s">
        <v>145</v>
      </c>
      <c r="D667">
        <v>2092</v>
      </c>
      <c r="E667" t="s">
        <v>145</v>
      </c>
      <c r="F667" t="s">
        <v>1871</v>
      </c>
      <c r="G667" t="s">
        <v>1871</v>
      </c>
      <c r="H667" t="s">
        <v>2899</v>
      </c>
      <c r="I667" t="s">
        <v>2895</v>
      </c>
      <c r="J667">
        <v>4.1143370117320002</v>
      </c>
      <c r="K667">
        <v>0</v>
      </c>
      <c r="L667">
        <v>0</v>
      </c>
      <c r="M667">
        <v>1</v>
      </c>
      <c r="N667" s="94">
        <v>364.45407635143198</v>
      </c>
      <c r="O667" s="94">
        <v>406.19895588728298</v>
      </c>
      <c r="P667" s="94">
        <v>2845.93631731498</v>
      </c>
      <c r="Q667" s="94">
        <v>2172.3153983985098</v>
      </c>
      <c r="R667" s="94">
        <v>7247.1361624003903</v>
      </c>
      <c r="S667" s="94">
        <v>1762.3792883206099</v>
      </c>
      <c r="T667" s="94">
        <v>0</v>
      </c>
      <c r="U667" s="94">
        <v>13036.0409103526</v>
      </c>
      <c r="V667" s="94">
        <v>9618.8492968521296</v>
      </c>
      <c r="W667" s="94">
        <v>3251.0458318674</v>
      </c>
      <c r="X667" s="94">
        <v>0</v>
      </c>
      <c r="Y667" s="94">
        <v>0</v>
      </c>
      <c r="Z667" s="94">
        <v>166.145781633073</v>
      </c>
      <c r="AA667" s="94">
        <v>0</v>
      </c>
      <c r="AB667" s="94">
        <v>0</v>
      </c>
      <c r="AC667" s="94">
        <v>1127.7498204318499</v>
      </c>
      <c r="AD667" s="94">
        <v>634.62946788876297</v>
      </c>
      <c r="AE667" s="94">
        <v>0</v>
      </c>
      <c r="AF667" s="94">
        <v>0</v>
      </c>
      <c r="AG667" s="94">
        <v>0</v>
      </c>
      <c r="AH667" s="94">
        <v>0</v>
      </c>
      <c r="AI667" s="94">
        <v>0</v>
      </c>
      <c r="AJ667" s="94">
        <v>14798.420198673201</v>
      </c>
      <c r="AK667" s="70">
        <v>3596.7933974479101</v>
      </c>
      <c r="AL667">
        <v>190.744012474941</v>
      </c>
      <c r="AM667">
        <v>87986.683412978906</v>
      </c>
      <c r="AN667">
        <v>3596.7933974479101</v>
      </c>
      <c r="AO667">
        <v>18576.066903059</v>
      </c>
      <c r="AP667">
        <v>682.10272323868298</v>
      </c>
      <c r="AQ667">
        <v>37523.222275875101</v>
      </c>
      <c r="AR667">
        <v>3596.7933974479101</v>
      </c>
      <c r="AS667">
        <v>3596.7933974479101</v>
      </c>
      <c r="AT667">
        <v>0</v>
      </c>
    </row>
    <row r="668" spans="1:46" x14ac:dyDescent="0.25">
      <c r="A668" t="s">
        <v>3578</v>
      </c>
      <c r="B668">
        <v>2092</v>
      </c>
      <c r="C668" t="s">
        <v>145</v>
      </c>
      <c r="D668">
        <v>598</v>
      </c>
      <c r="E668" t="s">
        <v>894</v>
      </c>
      <c r="F668" t="s">
        <v>2892</v>
      </c>
      <c r="G668" t="s">
        <v>2893</v>
      </c>
      <c r="H668" t="s">
        <v>2894</v>
      </c>
      <c r="I668" t="s">
        <v>2895</v>
      </c>
      <c r="J668">
        <v>157.18618123355699</v>
      </c>
      <c r="K668">
        <v>1</v>
      </c>
      <c r="L668">
        <v>2</v>
      </c>
      <c r="M668">
        <v>1</v>
      </c>
      <c r="N668" s="94">
        <v>784529.28512828005</v>
      </c>
      <c r="O668" s="94">
        <v>195970.56730615301</v>
      </c>
      <c r="P668" s="94">
        <v>726668.77910215198</v>
      </c>
      <c r="Q668" s="94">
        <v>82992.219872958507</v>
      </c>
      <c r="R668" s="94">
        <v>1062409.3509553601</v>
      </c>
      <c r="S668" s="94">
        <v>67330.816466007702</v>
      </c>
      <c r="T668" s="94">
        <v>2354534.7999999998</v>
      </c>
      <c r="U668" s="94">
        <v>498035.402364899</v>
      </c>
      <c r="V668" s="94">
        <v>1973690.4412897499</v>
      </c>
      <c r="W668" s="94">
        <v>872532.24484871596</v>
      </c>
      <c r="X668" s="94">
        <v>0</v>
      </c>
      <c r="Y668" s="94">
        <v>0</v>
      </c>
      <c r="Z668" s="94">
        <v>6347.5162264291903</v>
      </c>
      <c r="AA668" s="94">
        <v>0</v>
      </c>
      <c r="AB668" s="94">
        <v>0</v>
      </c>
      <c r="AC668" s="94">
        <v>43085.116060020497</v>
      </c>
      <c r="AD668" s="94">
        <v>24245.700405987202</v>
      </c>
      <c r="AE668" s="94">
        <v>0</v>
      </c>
      <c r="AF668" s="94">
        <v>0</v>
      </c>
      <c r="AG668" s="94">
        <v>0</v>
      </c>
      <c r="AH668" s="94">
        <v>0</v>
      </c>
      <c r="AI668" s="94">
        <v>0</v>
      </c>
      <c r="AJ668" s="94">
        <v>2919901.0188309099</v>
      </c>
      <c r="AK668" s="70">
        <v>18576.066903059</v>
      </c>
      <c r="AL668">
        <v>190.744012474941</v>
      </c>
      <c r="AM668">
        <v>87986.683412978906</v>
      </c>
      <c r="AN668">
        <v>3596.7933974479101</v>
      </c>
      <c r="AO668">
        <v>18576.066903059</v>
      </c>
      <c r="AP668">
        <v>190.744012474941</v>
      </c>
      <c r="AQ668">
        <v>87986.683412978906</v>
      </c>
      <c r="AR668">
        <v>3596.7933974479101</v>
      </c>
      <c r="AS668">
        <v>18576.066903059</v>
      </c>
      <c r="AT668">
        <v>0</v>
      </c>
    </row>
    <row r="669" spans="1:46" x14ac:dyDescent="0.25">
      <c r="A669" t="s">
        <v>3579</v>
      </c>
      <c r="B669">
        <v>2092</v>
      </c>
      <c r="C669" t="s">
        <v>145</v>
      </c>
      <c r="D669">
        <v>5252</v>
      </c>
      <c r="E669" t="s">
        <v>895</v>
      </c>
      <c r="F669" t="s">
        <v>2906</v>
      </c>
      <c r="G669" t="s">
        <v>2893</v>
      </c>
      <c r="H669" t="s">
        <v>2894</v>
      </c>
      <c r="I669" t="s">
        <v>2895</v>
      </c>
      <c r="J669">
        <v>137.53512310068899</v>
      </c>
      <c r="K669">
        <v>1</v>
      </c>
      <c r="L669">
        <v>1</v>
      </c>
      <c r="M669">
        <v>1</v>
      </c>
      <c r="N669" s="94">
        <v>12183.065245411501</v>
      </c>
      <c r="O669" s="94">
        <v>13578.523889031399</v>
      </c>
      <c r="P669" s="94">
        <v>95134.6962153364</v>
      </c>
      <c r="Q669" s="94">
        <v>72616.7216930266</v>
      </c>
      <c r="R669" s="94">
        <v>242259.144397022</v>
      </c>
      <c r="S669" s="94">
        <v>58913.271245916403</v>
      </c>
      <c r="T669" s="94">
        <v>0</v>
      </c>
      <c r="U669" s="94">
        <v>435772.15143982798</v>
      </c>
      <c r="V669" s="94">
        <v>321541.38524802699</v>
      </c>
      <c r="W669" s="94">
        <v>108676.801977298</v>
      </c>
      <c r="X669" s="94">
        <v>0</v>
      </c>
      <c r="Y669" s="94">
        <v>0</v>
      </c>
      <c r="Z669" s="94">
        <v>5553.9642145030402</v>
      </c>
      <c r="AA669" s="94">
        <v>0</v>
      </c>
      <c r="AB669" s="94">
        <v>0</v>
      </c>
      <c r="AC669" s="94">
        <v>37698.713046012803</v>
      </c>
      <c r="AD669" s="94">
        <v>21214.5581999036</v>
      </c>
      <c r="AE669" s="94">
        <v>0</v>
      </c>
      <c r="AF669" s="94">
        <v>0</v>
      </c>
      <c r="AG669" s="94">
        <v>0</v>
      </c>
      <c r="AH669" s="94">
        <v>0</v>
      </c>
      <c r="AI669" s="94">
        <v>0</v>
      </c>
      <c r="AJ669" s="94">
        <v>494685.42268574401</v>
      </c>
      <c r="AK669" s="70">
        <v>3596.7933974479101</v>
      </c>
      <c r="AL669">
        <v>190.744012474941</v>
      </c>
      <c r="AM669">
        <v>87986.683412978906</v>
      </c>
      <c r="AN669">
        <v>3596.7933974479101</v>
      </c>
      <c r="AO669">
        <v>18576.066903059</v>
      </c>
      <c r="AP669">
        <v>190.744012474941</v>
      </c>
      <c r="AQ669">
        <v>87986.683412978906</v>
      </c>
      <c r="AR669">
        <v>3596.7933974479101</v>
      </c>
      <c r="AS669">
        <v>18576.066903059</v>
      </c>
      <c r="AT669">
        <v>0</v>
      </c>
    </row>
    <row r="670" spans="1:46" x14ac:dyDescent="0.25">
      <c r="A670" t="s">
        <v>3580</v>
      </c>
      <c r="B670">
        <v>2112</v>
      </c>
      <c r="C670" t="s">
        <v>146</v>
      </c>
      <c r="D670">
        <v>2112</v>
      </c>
      <c r="E670" t="s">
        <v>146</v>
      </c>
      <c r="F670" t="s">
        <v>1871</v>
      </c>
      <c r="G670" t="s">
        <v>1871</v>
      </c>
      <c r="H670" t="s">
        <v>2899</v>
      </c>
      <c r="I670" t="s">
        <v>2895</v>
      </c>
      <c r="J670">
        <v>0.255555555554</v>
      </c>
      <c r="K670">
        <v>0</v>
      </c>
      <c r="L670">
        <v>0</v>
      </c>
      <c r="M670">
        <v>2</v>
      </c>
      <c r="N670" s="94">
        <v>0</v>
      </c>
      <c r="O670" s="94">
        <v>0</v>
      </c>
      <c r="P670" s="94">
        <v>62.1</v>
      </c>
      <c r="Q670" s="94">
        <v>7330.26</v>
      </c>
      <c r="R670" s="94">
        <v>0</v>
      </c>
      <c r="S670" s="94">
        <v>1227.1400000000001</v>
      </c>
      <c r="T670" s="94">
        <v>0</v>
      </c>
      <c r="U670" s="94">
        <v>7392.36</v>
      </c>
      <c r="V670" s="94">
        <v>7392.36</v>
      </c>
      <c r="W670" s="94">
        <v>0</v>
      </c>
      <c r="X670" s="94">
        <v>0</v>
      </c>
      <c r="Y670" s="94">
        <v>0</v>
      </c>
      <c r="Z670" s="94">
        <v>0</v>
      </c>
      <c r="AA670" s="94">
        <v>0</v>
      </c>
      <c r="AB670" s="94">
        <v>0</v>
      </c>
      <c r="AC670" s="94">
        <v>1227.1400000000001</v>
      </c>
      <c r="AD670" s="94">
        <v>0</v>
      </c>
      <c r="AE670" s="94">
        <v>0</v>
      </c>
      <c r="AF670" s="94">
        <v>0</v>
      </c>
      <c r="AG670" s="94">
        <v>0</v>
      </c>
      <c r="AH670" s="94">
        <v>0</v>
      </c>
      <c r="AI670" s="94">
        <v>0</v>
      </c>
      <c r="AJ670" s="94">
        <v>8619.5</v>
      </c>
      <c r="AK670" s="70">
        <v>33728.478261074903</v>
      </c>
      <c r="AL670">
        <v>190.744012474941</v>
      </c>
      <c r="AM670">
        <v>87986.683412978906</v>
      </c>
      <c r="AN670">
        <v>33728.478261074903</v>
      </c>
      <c r="AO670">
        <v>33728.478261074903</v>
      </c>
      <c r="AP670">
        <v>682.10272323868298</v>
      </c>
      <c r="AQ670">
        <v>37523.222275875101</v>
      </c>
      <c r="AR670">
        <v>33728.478261074903</v>
      </c>
      <c r="AS670">
        <v>33728.478261074903</v>
      </c>
      <c r="AT670">
        <v>0</v>
      </c>
    </row>
    <row r="671" spans="1:46" x14ac:dyDescent="0.25">
      <c r="A671" t="s">
        <v>3581</v>
      </c>
      <c r="B671">
        <v>2085</v>
      </c>
      <c r="C671" t="s">
        <v>147</v>
      </c>
      <c r="D671">
        <v>568</v>
      </c>
      <c r="E671" t="s">
        <v>896</v>
      </c>
      <c r="F671" t="s">
        <v>2892</v>
      </c>
      <c r="G671" t="s">
        <v>2893</v>
      </c>
      <c r="H671" t="s">
        <v>2894</v>
      </c>
      <c r="I671" t="s">
        <v>2895</v>
      </c>
      <c r="J671">
        <v>67.613138686119001</v>
      </c>
      <c r="K671">
        <v>1</v>
      </c>
      <c r="L671">
        <v>1</v>
      </c>
      <c r="M671">
        <v>3</v>
      </c>
      <c r="N671" s="94">
        <v>477994.43501285498</v>
      </c>
      <c r="O671" s="94">
        <v>128274.855203866</v>
      </c>
      <c r="P671" s="94">
        <v>308684.95897310303</v>
      </c>
      <c r="Q671" s="94">
        <v>321592.84500149201</v>
      </c>
      <c r="R671" s="94">
        <v>478796.01081864798</v>
      </c>
      <c r="S671" s="94">
        <v>104140.43826924299</v>
      </c>
      <c r="T671" s="94">
        <v>568382.69999999995</v>
      </c>
      <c r="U671" s="94">
        <v>1146960.4050099601</v>
      </c>
      <c r="V671" s="94">
        <v>1311974.3772096799</v>
      </c>
      <c r="W671" s="94">
        <v>403368.727800283</v>
      </c>
      <c r="X671" s="94">
        <v>0</v>
      </c>
      <c r="Y671" s="94">
        <v>0</v>
      </c>
      <c r="Z671" s="94">
        <v>0</v>
      </c>
      <c r="AA671" s="94">
        <v>0</v>
      </c>
      <c r="AB671" s="94">
        <v>0</v>
      </c>
      <c r="AC671" s="94">
        <v>81629.417076688798</v>
      </c>
      <c r="AD671" s="94">
        <v>22511.021192554399</v>
      </c>
      <c r="AE671" s="94">
        <v>0</v>
      </c>
      <c r="AF671" s="94">
        <v>0</v>
      </c>
      <c r="AG671" s="94">
        <v>0</v>
      </c>
      <c r="AH671" s="94">
        <v>0</v>
      </c>
      <c r="AI671" s="94">
        <v>0</v>
      </c>
      <c r="AJ671" s="94">
        <v>1819483.5432792101</v>
      </c>
      <c r="AK671" s="70">
        <v>26910.2067828238</v>
      </c>
      <c r="AL671">
        <v>190.744012474941</v>
      </c>
      <c r="AM671">
        <v>87986.683412978906</v>
      </c>
      <c r="AN671">
        <v>26910.2067828238</v>
      </c>
      <c r="AO671">
        <v>32171.729486772099</v>
      </c>
      <c r="AP671">
        <v>190.744012474941</v>
      </c>
      <c r="AQ671">
        <v>87986.683412978906</v>
      </c>
      <c r="AR671">
        <v>26910.2067828238</v>
      </c>
      <c r="AS671">
        <v>26910.2067828238</v>
      </c>
      <c r="AT671">
        <v>0</v>
      </c>
    </row>
    <row r="672" spans="1:46" x14ac:dyDescent="0.25">
      <c r="A672" t="s">
        <v>3582</v>
      </c>
      <c r="B672">
        <v>2085</v>
      </c>
      <c r="C672" t="s">
        <v>147</v>
      </c>
      <c r="D672">
        <v>569</v>
      </c>
      <c r="E672" t="s">
        <v>897</v>
      </c>
      <c r="F672" t="s">
        <v>2892</v>
      </c>
      <c r="G672" t="s">
        <v>2903</v>
      </c>
      <c r="H672" t="s">
        <v>2904</v>
      </c>
      <c r="I672" t="s">
        <v>2895</v>
      </c>
      <c r="J672">
        <v>66.847104306438993</v>
      </c>
      <c r="K672">
        <v>1</v>
      </c>
      <c r="L672">
        <v>2</v>
      </c>
      <c r="M672">
        <v>3</v>
      </c>
      <c r="N672" s="94">
        <v>673866.95498714503</v>
      </c>
      <c r="O672" s="94">
        <v>269720.47479613399</v>
      </c>
      <c r="P672" s="94">
        <v>305187.66102689703</v>
      </c>
      <c r="Q672" s="94">
        <v>317949.30499850801</v>
      </c>
      <c r="R672" s="94">
        <v>480901.99918135098</v>
      </c>
      <c r="S672" s="94">
        <v>102960.56173075701</v>
      </c>
      <c r="T672" s="94">
        <v>913660.67</v>
      </c>
      <c r="U672" s="94">
        <v>1133965.7249900301</v>
      </c>
      <c r="V672" s="94">
        <v>1641297.1127903201</v>
      </c>
      <c r="W672" s="94">
        <v>406329.28219971701</v>
      </c>
      <c r="X672" s="94">
        <v>0</v>
      </c>
      <c r="Y672" s="94">
        <v>0</v>
      </c>
      <c r="Z672" s="94">
        <v>0</v>
      </c>
      <c r="AA672" s="94">
        <v>0</v>
      </c>
      <c r="AB672" s="94">
        <v>0</v>
      </c>
      <c r="AC672" s="94">
        <v>80704.582923311202</v>
      </c>
      <c r="AD672" s="94">
        <v>22255.978807445601</v>
      </c>
      <c r="AE672" s="94">
        <v>0</v>
      </c>
      <c r="AF672" s="94">
        <v>0</v>
      </c>
      <c r="AG672" s="94">
        <v>0</v>
      </c>
      <c r="AH672" s="94">
        <v>0</v>
      </c>
      <c r="AI672" s="94">
        <v>0</v>
      </c>
      <c r="AJ672" s="94">
        <v>2150586.9567207899</v>
      </c>
      <c r="AK672" s="70">
        <v>32171.729486772099</v>
      </c>
      <c r="AL672">
        <v>190.744012474941</v>
      </c>
      <c r="AM672">
        <v>87986.683412978906</v>
      </c>
      <c r="AN672">
        <v>26910.2067828238</v>
      </c>
      <c r="AO672">
        <v>32171.729486772099</v>
      </c>
      <c r="AP672">
        <v>190.744012474941</v>
      </c>
      <c r="AQ672">
        <v>78964.723731455393</v>
      </c>
      <c r="AR672">
        <v>32171.729486772099</v>
      </c>
      <c r="AS672">
        <v>32171.729486772099</v>
      </c>
      <c r="AT672">
        <v>0</v>
      </c>
    </row>
    <row r="673" spans="1:46" x14ac:dyDescent="0.25">
      <c r="A673" t="s">
        <v>3583</v>
      </c>
      <c r="B673">
        <v>2094</v>
      </c>
      <c r="C673" t="s">
        <v>148</v>
      </c>
      <c r="D673">
        <v>603</v>
      </c>
      <c r="E673" t="s">
        <v>898</v>
      </c>
      <c r="F673" t="s">
        <v>2892</v>
      </c>
      <c r="G673" t="s">
        <v>2893</v>
      </c>
      <c r="H673" t="s">
        <v>2894</v>
      </c>
      <c r="I673" t="s">
        <v>2895</v>
      </c>
      <c r="J673">
        <v>131.479166666651</v>
      </c>
      <c r="K673">
        <v>1</v>
      </c>
      <c r="L673">
        <v>1</v>
      </c>
      <c r="M673">
        <v>1</v>
      </c>
      <c r="N673" s="94">
        <v>1295002.2364908501</v>
      </c>
      <c r="O673" s="94">
        <v>277327.327637423</v>
      </c>
      <c r="P673" s="94">
        <v>379432.97518541</v>
      </c>
      <c r="Q673" s="94">
        <v>72363.586921292095</v>
      </c>
      <c r="R673" s="94">
        <v>126687.095701535</v>
      </c>
      <c r="S673" s="94">
        <v>75920.619821933098</v>
      </c>
      <c r="T673" s="94">
        <v>1816833.2</v>
      </c>
      <c r="U673" s="94">
        <v>333980.02193651401</v>
      </c>
      <c r="V673" s="94">
        <v>1834509.4434156399</v>
      </c>
      <c r="W673" s="94">
        <v>316303.77852087299</v>
      </c>
      <c r="X673" s="94">
        <v>0</v>
      </c>
      <c r="Y673" s="94">
        <v>0</v>
      </c>
      <c r="Z673" s="94">
        <v>0</v>
      </c>
      <c r="AA673" s="94">
        <v>0</v>
      </c>
      <c r="AB673" s="94">
        <v>0</v>
      </c>
      <c r="AC673" s="94">
        <v>51099.785565387501</v>
      </c>
      <c r="AD673" s="94">
        <v>24820.834256545601</v>
      </c>
      <c r="AE673" s="94">
        <v>0</v>
      </c>
      <c r="AF673" s="94">
        <v>0</v>
      </c>
      <c r="AG673" s="94">
        <v>0</v>
      </c>
      <c r="AH673" s="94">
        <v>0</v>
      </c>
      <c r="AI673" s="94">
        <v>0</v>
      </c>
      <c r="AJ673" s="94">
        <v>2226733.84175845</v>
      </c>
      <c r="AK673" s="70">
        <v>16936.020346128698</v>
      </c>
      <c r="AL673">
        <v>190.744012474941</v>
      </c>
      <c r="AM673">
        <v>87986.683412978906</v>
      </c>
      <c r="AN673">
        <v>3117.6090642382801</v>
      </c>
      <c r="AO673">
        <v>19714.248307870199</v>
      </c>
      <c r="AP673">
        <v>190.744012474941</v>
      </c>
      <c r="AQ673">
        <v>87986.683412978906</v>
      </c>
      <c r="AR673">
        <v>16936.020346128698</v>
      </c>
      <c r="AS673">
        <v>16936.020346128698</v>
      </c>
      <c r="AT673">
        <v>0</v>
      </c>
    </row>
    <row r="674" spans="1:46" x14ac:dyDescent="0.25">
      <c r="A674" t="s">
        <v>3584</v>
      </c>
      <c r="B674">
        <v>2094</v>
      </c>
      <c r="C674" t="s">
        <v>148</v>
      </c>
      <c r="D674">
        <v>2094</v>
      </c>
      <c r="E674" t="s">
        <v>148</v>
      </c>
      <c r="F674" t="s">
        <v>1871</v>
      </c>
      <c r="G674" t="s">
        <v>1871</v>
      </c>
      <c r="H674" t="s">
        <v>2899</v>
      </c>
      <c r="I674" t="s">
        <v>2895</v>
      </c>
      <c r="J674">
        <v>3.6408266665940001</v>
      </c>
      <c r="K674">
        <v>0</v>
      </c>
      <c r="L674">
        <v>0</v>
      </c>
      <c r="M674">
        <v>1</v>
      </c>
      <c r="N674" s="94">
        <v>1655.77435044099</v>
      </c>
      <c r="O674" s="94">
        <v>282.63986437950001</v>
      </c>
      <c r="P674" s="94">
        <v>2725.6100983608499</v>
      </c>
      <c r="Q674" s="94">
        <v>2003.8404838799399</v>
      </c>
      <c r="R674" s="94">
        <v>2580.4701354153799</v>
      </c>
      <c r="S674" s="94">
        <v>2102.3392846172501</v>
      </c>
      <c r="T674" s="94">
        <v>0</v>
      </c>
      <c r="U674" s="94">
        <v>9248.3349324766605</v>
      </c>
      <c r="V674" s="94">
        <v>6112.9070616222698</v>
      </c>
      <c r="W674" s="94">
        <v>3135.4278708543902</v>
      </c>
      <c r="X674" s="94">
        <v>0</v>
      </c>
      <c r="Y674" s="94">
        <v>0</v>
      </c>
      <c r="Z674" s="94">
        <v>0</v>
      </c>
      <c r="AA674" s="94">
        <v>0</v>
      </c>
      <c r="AB674" s="94">
        <v>0</v>
      </c>
      <c r="AC674" s="94">
        <v>1415.01856651855</v>
      </c>
      <c r="AD674" s="94">
        <v>687.32071809869899</v>
      </c>
      <c r="AE674" s="94">
        <v>0</v>
      </c>
      <c r="AF674" s="94">
        <v>0</v>
      </c>
      <c r="AG674" s="94">
        <v>0</v>
      </c>
      <c r="AH674" s="94">
        <v>0</v>
      </c>
      <c r="AI674" s="94">
        <v>0</v>
      </c>
      <c r="AJ674" s="94">
        <v>11350.6742170939</v>
      </c>
      <c r="AK674" s="70">
        <v>3117.6090642382801</v>
      </c>
      <c r="AL674">
        <v>190.744012474941</v>
      </c>
      <c r="AM674">
        <v>87986.683412978906</v>
      </c>
      <c r="AN674">
        <v>3117.6090642382801</v>
      </c>
      <c r="AO674">
        <v>19714.248307870199</v>
      </c>
      <c r="AP674">
        <v>682.10272323868298</v>
      </c>
      <c r="AQ674">
        <v>37523.222275875101</v>
      </c>
      <c r="AR674">
        <v>3117.6090642382801</v>
      </c>
      <c r="AS674">
        <v>3117.6090642382801</v>
      </c>
      <c r="AT674">
        <v>0</v>
      </c>
    </row>
    <row r="675" spans="1:46" x14ac:dyDescent="0.25">
      <c r="A675" t="s">
        <v>3585</v>
      </c>
      <c r="B675">
        <v>2094</v>
      </c>
      <c r="C675" t="s">
        <v>148</v>
      </c>
      <c r="D675">
        <v>604</v>
      </c>
      <c r="E675" t="s">
        <v>899</v>
      </c>
      <c r="F675" t="s">
        <v>2892</v>
      </c>
      <c r="G675" t="s">
        <v>2903</v>
      </c>
      <c r="H675" t="s">
        <v>2904</v>
      </c>
      <c r="I675" t="s">
        <v>2895</v>
      </c>
      <c r="J675">
        <v>139.555555555544</v>
      </c>
      <c r="K675">
        <v>1</v>
      </c>
      <c r="L675">
        <v>1</v>
      </c>
      <c r="M675">
        <v>1</v>
      </c>
      <c r="N675" s="94">
        <v>1523659.2448529201</v>
      </c>
      <c r="O675" s="94">
        <v>488304.47323095403</v>
      </c>
      <c r="P675" s="94">
        <v>370903.403465699</v>
      </c>
      <c r="Q675" s="94">
        <v>76808.674946935993</v>
      </c>
      <c r="R675" s="94">
        <v>210972.872270539</v>
      </c>
      <c r="S675" s="94">
        <v>80584.206197730105</v>
      </c>
      <c r="T675" s="94">
        <v>2316153.21</v>
      </c>
      <c r="U675" s="94">
        <v>354495.45876704302</v>
      </c>
      <c r="V675" s="94">
        <v>2046173.9496065499</v>
      </c>
      <c r="W675" s="94">
        <v>624474.71916048904</v>
      </c>
      <c r="X675" s="94">
        <v>0</v>
      </c>
      <c r="Y675" s="94">
        <v>0</v>
      </c>
      <c r="Z675" s="94">
        <v>0</v>
      </c>
      <c r="AA675" s="94">
        <v>0</v>
      </c>
      <c r="AB675" s="94">
        <v>0</v>
      </c>
      <c r="AC675" s="94">
        <v>54238.699134953</v>
      </c>
      <c r="AD675" s="94">
        <v>26345.507062777098</v>
      </c>
      <c r="AE675" s="94">
        <v>0</v>
      </c>
      <c r="AF675" s="94">
        <v>0</v>
      </c>
      <c r="AG675" s="94">
        <v>0</v>
      </c>
      <c r="AH675" s="94">
        <v>0</v>
      </c>
      <c r="AI675" s="94">
        <v>0</v>
      </c>
      <c r="AJ675" s="94">
        <v>2751232.8749647699</v>
      </c>
      <c r="AK675" s="70">
        <v>19714.248307870199</v>
      </c>
      <c r="AL675">
        <v>190.744012474941</v>
      </c>
      <c r="AM675">
        <v>87986.683412978906</v>
      </c>
      <c r="AN675">
        <v>3117.6090642382801</v>
      </c>
      <c r="AO675">
        <v>19714.248307870199</v>
      </c>
      <c r="AP675">
        <v>190.744012474941</v>
      </c>
      <c r="AQ675">
        <v>78964.723731455393</v>
      </c>
      <c r="AR675">
        <v>19714.248307870199</v>
      </c>
      <c r="AS675">
        <v>19714.248307870199</v>
      </c>
      <c r="AT675">
        <v>0</v>
      </c>
    </row>
    <row r="676" spans="1:46" x14ac:dyDescent="0.25">
      <c r="A676" t="s">
        <v>3586</v>
      </c>
      <c r="B676">
        <v>2094</v>
      </c>
      <c r="C676" t="s">
        <v>148</v>
      </c>
      <c r="D676">
        <v>5444</v>
      </c>
      <c r="E676" t="s">
        <v>900</v>
      </c>
      <c r="F676" t="s">
        <v>2906</v>
      </c>
      <c r="G676" t="s">
        <v>2907</v>
      </c>
      <c r="H676" t="s">
        <v>2899</v>
      </c>
      <c r="I676" t="s">
        <v>2895</v>
      </c>
      <c r="J676">
        <v>485.91275167780401</v>
      </c>
      <c r="K676">
        <v>1</v>
      </c>
      <c r="L676">
        <v>1</v>
      </c>
      <c r="M676">
        <v>1</v>
      </c>
      <c r="N676" s="94">
        <v>220983.29430579001</v>
      </c>
      <c r="O676" s="94">
        <v>37721.739267243</v>
      </c>
      <c r="P676" s="94">
        <v>363765.93125053099</v>
      </c>
      <c r="Q676" s="94">
        <v>267436.96764789202</v>
      </c>
      <c r="R676" s="94">
        <v>344395.23189251201</v>
      </c>
      <c r="S676" s="94">
        <v>280582.83469572</v>
      </c>
      <c r="T676" s="94">
        <v>0</v>
      </c>
      <c r="U676" s="94">
        <v>1234303.16436397</v>
      </c>
      <c r="V676" s="94">
        <v>815842.04991618497</v>
      </c>
      <c r="W676" s="94">
        <v>418461.11444778403</v>
      </c>
      <c r="X676" s="94">
        <v>0</v>
      </c>
      <c r="Y676" s="94">
        <v>0</v>
      </c>
      <c r="Z676" s="94">
        <v>0</v>
      </c>
      <c r="AA676" s="94">
        <v>0</v>
      </c>
      <c r="AB676" s="94">
        <v>0</v>
      </c>
      <c r="AC676" s="94">
        <v>188851.49673314099</v>
      </c>
      <c r="AD676" s="94">
        <v>91731.337962578793</v>
      </c>
      <c r="AE676" s="94">
        <v>0</v>
      </c>
      <c r="AF676" s="94">
        <v>0</v>
      </c>
      <c r="AG676" s="94">
        <v>0</v>
      </c>
      <c r="AH676" s="94">
        <v>0</v>
      </c>
      <c r="AI676" s="94">
        <v>0</v>
      </c>
      <c r="AJ676" s="94">
        <v>1514885.9990596899</v>
      </c>
      <c r="AK676" s="70">
        <v>3117.6090642382801</v>
      </c>
      <c r="AL676">
        <v>190.744012474941</v>
      </c>
      <c r="AM676">
        <v>87986.683412978906</v>
      </c>
      <c r="AN676">
        <v>3117.6090642382801</v>
      </c>
      <c r="AO676">
        <v>19714.248307870199</v>
      </c>
      <c r="AP676">
        <v>190.744012474941</v>
      </c>
      <c r="AQ676">
        <v>53040.848925755003</v>
      </c>
      <c r="AR676">
        <v>3117.6090642382801</v>
      </c>
      <c r="AS676">
        <v>3117.6090642382801</v>
      </c>
      <c r="AT676">
        <v>0</v>
      </c>
    </row>
    <row r="677" spans="1:46" x14ac:dyDescent="0.25">
      <c r="A677" t="s">
        <v>3587</v>
      </c>
      <c r="B677">
        <v>2090</v>
      </c>
      <c r="C677" t="s">
        <v>149</v>
      </c>
      <c r="D677">
        <v>594</v>
      </c>
      <c r="E677" t="s">
        <v>901</v>
      </c>
      <c r="F677" t="s">
        <v>2906</v>
      </c>
      <c r="G677" t="s">
        <v>2907</v>
      </c>
      <c r="H677" t="s">
        <v>2894</v>
      </c>
      <c r="I677" t="s">
        <v>2895</v>
      </c>
      <c r="J677">
        <v>188.778554778456</v>
      </c>
      <c r="K677">
        <v>1</v>
      </c>
      <c r="L677">
        <v>1</v>
      </c>
      <c r="M677">
        <v>2</v>
      </c>
      <c r="N677" s="94">
        <v>2206318.4239510498</v>
      </c>
      <c r="O677" s="94">
        <v>554997.22868020204</v>
      </c>
      <c r="P677" s="94">
        <v>2394041.0211125901</v>
      </c>
      <c r="Q677" s="94">
        <v>368062.17143768002</v>
      </c>
      <c r="R677" s="94">
        <v>144589.48758479601</v>
      </c>
      <c r="S677" s="94">
        <v>214051.42318891801</v>
      </c>
      <c r="T677" s="94">
        <v>2715475.92</v>
      </c>
      <c r="U677" s="94">
        <v>2952532.4127663099</v>
      </c>
      <c r="V677" s="94">
        <v>3470366.4773956002</v>
      </c>
      <c r="W677" s="94">
        <v>2197641.8553707101</v>
      </c>
      <c r="X677" s="94">
        <v>0</v>
      </c>
      <c r="Y677" s="94">
        <v>0</v>
      </c>
      <c r="Z677" s="94">
        <v>0</v>
      </c>
      <c r="AA677" s="94">
        <v>0</v>
      </c>
      <c r="AB677" s="94">
        <v>0</v>
      </c>
      <c r="AC677" s="94">
        <v>136708.48811437399</v>
      </c>
      <c r="AD677" s="94">
        <v>77342.935074543697</v>
      </c>
      <c r="AE677" s="94">
        <v>0</v>
      </c>
      <c r="AF677" s="94">
        <v>0</v>
      </c>
      <c r="AG677" s="94">
        <v>0</v>
      </c>
      <c r="AH677" s="94">
        <v>0</v>
      </c>
      <c r="AI677" s="94">
        <v>0</v>
      </c>
      <c r="AJ677" s="94">
        <v>5882059.7559552304</v>
      </c>
      <c r="AK677" s="70">
        <v>31158.516722718901</v>
      </c>
      <c r="AL677">
        <v>190.744012474941</v>
      </c>
      <c r="AM677">
        <v>87986.683412978906</v>
      </c>
      <c r="AN677">
        <v>16774.065463481398</v>
      </c>
      <c r="AO677">
        <v>31158.516722718901</v>
      </c>
      <c r="AP677">
        <v>190.744012474941</v>
      </c>
      <c r="AQ677">
        <v>53040.848925755003</v>
      </c>
      <c r="AR677">
        <v>31158.516722718901</v>
      </c>
      <c r="AS677">
        <v>31158.516722718901</v>
      </c>
      <c r="AT677">
        <v>0</v>
      </c>
    </row>
    <row r="678" spans="1:46" x14ac:dyDescent="0.25">
      <c r="A678" t="s">
        <v>4320</v>
      </c>
      <c r="B678">
        <v>2090</v>
      </c>
      <c r="C678" t="s">
        <v>149</v>
      </c>
      <c r="D678">
        <v>2090</v>
      </c>
      <c r="E678" t="s">
        <v>149</v>
      </c>
      <c r="F678" t="s">
        <v>1871</v>
      </c>
      <c r="G678" t="s">
        <v>1871</v>
      </c>
      <c r="H678" t="s">
        <v>2899</v>
      </c>
      <c r="I678" t="s">
        <v>2895</v>
      </c>
      <c r="J678">
        <v>1.445111448834</v>
      </c>
      <c r="K678">
        <v>0</v>
      </c>
      <c r="L678">
        <v>0</v>
      </c>
      <c r="M678">
        <v>2</v>
      </c>
      <c r="N678" s="94">
        <v>30.746048951152702</v>
      </c>
      <c r="O678" s="94">
        <v>801.53131979752504</v>
      </c>
      <c r="P678" s="94">
        <v>17998.828887413201</v>
      </c>
      <c r="Q678" s="94">
        <v>2817.5385623197699</v>
      </c>
      <c r="R678" s="94">
        <v>953.17241520446601</v>
      </c>
      <c r="S678" s="94">
        <v>1638.5768110818201</v>
      </c>
      <c r="T678" s="94">
        <v>0</v>
      </c>
      <c r="U678" s="94">
        <v>22601.817233686201</v>
      </c>
      <c r="V678" s="94">
        <v>10853.9726043972</v>
      </c>
      <c r="W678" s="94">
        <v>11747.844629289</v>
      </c>
      <c r="X678" s="94">
        <v>0</v>
      </c>
      <c r="Y678" s="94">
        <v>0</v>
      </c>
      <c r="Z678" s="94">
        <v>0</v>
      </c>
      <c r="AA678" s="94">
        <v>0</v>
      </c>
      <c r="AB678" s="94">
        <v>0</v>
      </c>
      <c r="AC678" s="94">
        <v>1046.5118856255599</v>
      </c>
      <c r="AD678" s="94">
        <v>592.06492545626497</v>
      </c>
      <c r="AE678" s="94">
        <v>0</v>
      </c>
      <c r="AF678" s="94">
        <v>0</v>
      </c>
      <c r="AG678" s="94">
        <v>0</v>
      </c>
      <c r="AH678" s="94">
        <v>0</v>
      </c>
      <c r="AI678" s="94">
        <v>0</v>
      </c>
      <c r="AJ678" s="94">
        <v>24240.394044768</v>
      </c>
      <c r="AK678" s="70">
        <v>16774.065463481398</v>
      </c>
      <c r="AL678">
        <v>190.744012474941</v>
      </c>
      <c r="AM678">
        <v>87986.683412978906</v>
      </c>
      <c r="AN678">
        <v>16774.065463481398</v>
      </c>
      <c r="AO678">
        <v>31158.516722718901</v>
      </c>
      <c r="AP678">
        <v>682.10272323868298</v>
      </c>
      <c r="AQ678">
        <v>37523.222275875101</v>
      </c>
      <c r="AR678">
        <v>16774.065463481398</v>
      </c>
      <c r="AS678">
        <v>16774.065463481398</v>
      </c>
      <c r="AT678">
        <v>0</v>
      </c>
    </row>
    <row r="679" spans="1:46" x14ac:dyDescent="0.25">
      <c r="A679" t="s">
        <v>3588</v>
      </c>
      <c r="B679">
        <v>2256</v>
      </c>
      <c r="C679" t="s">
        <v>150</v>
      </c>
      <c r="D679">
        <v>1228</v>
      </c>
      <c r="E679" t="s">
        <v>902</v>
      </c>
      <c r="F679" t="s">
        <v>2892</v>
      </c>
      <c r="G679" t="s">
        <v>2893</v>
      </c>
      <c r="H679" t="s">
        <v>2894</v>
      </c>
      <c r="I679" t="s">
        <v>2895</v>
      </c>
      <c r="J679">
        <v>448.923529411728</v>
      </c>
      <c r="K679">
        <v>3</v>
      </c>
      <c r="L679">
        <v>1</v>
      </c>
      <c r="M679">
        <v>2</v>
      </c>
      <c r="N679" s="94">
        <v>3907197.4026194299</v>
      </c>
      <c r="O679" s="94">
        <v>666405.83758600499</v>
      </c>
      <c r="P679" s="94">
        <v>604368.31522632402</v>
      </c>
      <c r="Q679" s="94">
        <v>190728.308399437</v>
      </c>
      <c r="R679" s="94">
        <v>1255832.9669616099</v>
      </c>
      <c r="S679" s="94">
        <v>253411.80928152101</v>
      </c>
      <c r="T679" s="94">
        <v>4977825.99</v>
      </c>
      <c r="U679" s="94">
        <v>1646706.8407928101</v>
      </c>
      <c r="V679" s="94">
        <v>5430401.8505047001</v>
      </c>
      <c r="W679" s="94">
        <v>1193004.4529641101</v>
      </c>
      <c r="X679" s="94">
        <v>0</v>
      </c>
      <c r="Y679" s="94">
        <v>0</v>
      </c>
      <c r="Z679" s="94">
        <v>0</v>
      </c>
      <c r="AA679" s="94">
        <v>0</v>
      </c>
      <c r="AB679" s="94">
        <v>1126.5273239947801</v>
      </c>
      <c r="AC679" s="94">
        <v>186445.06871860899</v>
      </c>
      <c r="AD679" s="94">
        <v>66966.740562911698</v>
      </c>
      <c r="AE679" s="94">
        <v>0</v>
      </c>
      <c r="AF679" s="94">
        <v>0</v>
      </c>
      <c r="AG679" s="94">
        <v>0</v>
      </c>
      <c r="AH679" s="94">
        <v>0</v>
      </c>
      <c r="AI679" s="94">
        <v>0</v>
      </c>
      <c r="AJ679" s="94">
        <v>6877944.6400743304</v>
      </c>
      <c r="AK679" s="70">
        <v>15320.971589720901</v>
      </c>
      <c r="AL679">
        <v>190.744012474941</v>
      </c>
      <c r="AM679">
        <v>87986.683412978906</v>
      </c>
      <c r="AN679">
        <v>4232.6109584058904</v>
      </c>
      <c r="AO679">
        <v>15661.6654647128</v>
      </c>
      <c r="AP679">
        <v>190.744012474941</v>
      </c>
      <c r="AQ679">
        <v>87986.683412978906</v>
      </c>
      <c r="AR679">
        <v>13943.004984720401</v>
      </c>
      <c r="AS679">
        <v>15661.6654647128</v>
      </c>
      <c r="AT679">
        <v>0</v>
      </c>
    </row>
    <row r="680" spans="1:46" x14ac:dyDescent="0.25">
      <c r="A680" t="s">
        <v>3589</v>
      </c>
      <c r="B680">
        <v>2256</v>
      </c>
      <c r="C680" t="s">
        <v>150</v>
      </c>
      <c r="D680">
        <v>1315</v>
      </c>
      <c r="E680" t="s">
        <v>903</v>
      </c>
      <c r="F680" t="s">
        <v>2892</v>
      </c>
      <c r="G680" t="s">
        <v>2911</v>
      </c>
      <c r="H680" t="s">
        <v>2904</v>
      </c>
      <c r="I680" t="s">
        <v>2895</v>
      </c>
      <c r="J680">
        <v>841.95294117643596</v>
      </c>
      <c r="K680">
        <v>1</v>
      </c>
      <c r="L680">
        <v>1</v>
      </c>
      <c r="M680">
        <v>2</v>
      </c>
      <c r="N680" s="94">
        <v>5696741.95874858</v>
      </c>
      <c r="O680" s="94">
        <v>1678917.5174789601</v>
      </c>
      <c r="P680" s="94">
        <v>1111720.9549118399</v>
      </c>
      <c r="Q680" s="94">
        <v>357709.609101896</v>
      </c>
      <c r="R680" s="94">
        <v>1315921.39823188</v>
      </c>
      <c r="S680" s="94">
        <v>475272.07681229798</v>
      </c>
      <c r="T680" s="94">
        <v>7072624.2699999996</v>
      </c>
      <c r="U680" s="94">
        <v>3088387.1684731501</v>
      </c>
      <c r="V680" s="94">
        <v>8960811.6849148404</v>
      </c>
      <c r="W680" s="94">
        <v>1198086.9594372399</v>
      </c>
      <c r="X680" s="94">
        <v>0</v>
      </c>
      <c r="Y680" s="94">
        <v>0</v>
      </c>
      <c r="Z680" s="94">
        <v>0</v>
      </c>
      <c r="AA680" s="94">
        <v>0</v>
      </c>
      <c r="AB680" s="94">
        <v>2112.7941210742902</v>
      </c>
      <c r="AC680" s="94">
        <v>349676.42302282702</v>
      </c>
      <c r="AD680" s="94">
        <v>125595.65378947101</v>
      </c>
      <c r="AE680" s="94">
        <v>0</v>
      </c>
      <c r="AF680" s="94">
        <v>0</v>
      </c>
      <c r="AG680" s="94">
        <v>0</v>
      </c>
      <c r="AH680" s="94">
        <v>0</v>
      </c>
      <c r="AI680" s="94">
        <v>0</v>
      </c>
      <c r="AJ680" s="94">
        <v>10636283.515285499</v>
      </c>
      <c r="AK680" s="70">
        <v>12632.871737966399</v>
      </c>
      <c r="AL680">
        <v>190.744012474941</v>
      </c>
      <c r="AM680">
        <v>87986.683412978906</v>
      </c>
      <c r="AN680">
        <v>4232.6109584058904</v>
      </c>
      <c r="AO680">
        <v>15661.6654647128</v>
      </c>
      <c r="AP680">
        <v>4583.8562208211697</v>
      </c>
      <c r="AQ680">
        <v>22363.4717498301</v>
      </c>
      <c r="AR680">
        <v>12632.871737966399</v>
      </c>
      <c r="AS680">
        <v>12839.8632822569</v>
      </c>
      <c r="AT680">
        <v>0</v>
      </c>
    </row>
    <row r="681" spans="1:46" x14ac:dyDescent="0.25">
      <c r="A681" t="s">
        <v>3590</v>
      </c>
      <c r="B681">
        <v>2256</v>
      </c>
      <c r="C681" t="s">
        <v>150</v>
      </c>
      <c r="D681">
        <v>2784</v>
      </c>
      <c r="E681" t="s">
        <v>904</v>
      </c>
      <c r="F681" t="s">
        <v>2892</v>
      </c>
      <c r="G681" t="s">
        <v>2893</v>
      </c>
      <c r="H681" t="s">
        <v>2894</v>
      </c>
      <c r="I681" t="s">
        <v>2895</v>
      </c>
      <c r="J681">
        <v>408.51176470584198</v>
      </c>
      <c r="K681">
        <v>2</v>
      </c>
      <c r="L681">
        <v>1</v>
      </c>
      <c r="M681">
        <v>2</v>
      </c>
      <c r="N681" s="94">
        <v>3519156.4875733</v>
      </c>
      <c r="O681" s="94">
        <v>842615.06992956903</v>
      </c>
      <c r="P681" s="94">
        <v>556808.69755155395</v>
      </c>
      <c r="Q681" s="94">
        <v>173559.08687992801</v>
      </c>
      <c r="R681" s="94">
        <v>953549.86470946902</v>
      </c>
      <c r="S681" s="94">
        <v>230599.86528785899</v>
      </c>
      <c r="T681" s="94">
        <v>4547217.7</v>
      </c>
      <c r="U681" s="94">
        <v>1498471.5066438201</v>
      </c>
      <c r="V681" s="94">
        <v>5148286.9613181697</v>
      </c>
      <c r="W681" s="94">
        <v>896377.12715971796</v>
      </c>
      <c r="X681" s="94">
        <v>0</v>
      </c>
      <c r="Y681" s="94">
        <v>0</v>
      </c>
      <c r="Z681" s="94">
        <v>0</v>
      </c>
      <c r="AA681" s="94">
        <v>0</v>
      </c>
      <c r="AB681" s="94">
        <v>1025.11816593241</v>
      </c>
      <c r="AC681" s="94">
        <v>169661.42127312499</v>
      </c>
      <c r="AD681" s="94">
        <v>60938.444014733999</v>
      </c>
      <c r="AE681" s="94">
        <v>0</v>
      </c>
      <c r="AF681" s="94">
        <v>0</v>
      </c>
      <c r="AG681" s="94">
        <v>0</v>
      </c>
      <c r="AH681" s="94">
        <v>0</v>
      </c>
      <c r="AI681" s="94">
        <v>0</v>
      </c>
      <c r="AJ681" s="94">
        <v>6276289.0719316704</v>
      </c>
      <c r="AK681" s="70">
        <v>15363.790260608699</v>
      </c>
      <c r="AL681">
        <v>190.744012474941</v>
      </c>
      <c r="AM681">
        <v>87986.683412978906</v>
      </c>
      <c r="AN681">
        <v>4232.6109584058904</v>
      </c>
      <c r="AO681">
        <v>15661.6654647128</v>
      </c>
      <c r="AP681">
        <v>190.744012474941</v>
      </c>
      <c r="AQ681">
        <v>87986.683412978906</v>
      </c>
      <c r="AR681">
        <v>13943.004984720401</v>
      </c>
      <c r="AS681">
        <v>15661.6654647128</v>
      </c>
      <c r="AT681">
        <v>0</v>
      </c>
    </row>
    <row r="682" spans="1:46" x14ac:dyDescent="0.25">
      <c r="A682" t="s">
        <v>3591</v>
      </c>
      <c r="B682">
        <v>2256</v>
      </c>
      <c r="C682" t="s">
        <v>150</v>
      </c>
      <c r="D682">
        <v>1234</v>
      </c>
      <c r="E682" t="s">
        <v>905</v>
      </c>
      <c r="F682" t="s">
        <v>2892</v>
      </c>
      <c r="G682" t="s">
        <v>2903</v>
      </c>
      <c r="H682" t="s">
        <v>2904</v>
      </c>
      <c r="I682" t="s">
        <v>2895</v>
      </c>
      <c r="J682">
        <v>2076.2396613189399</v>
      </c>
      <c r="K682">
        <v>1</v>
      </c>
      <c r="L682">
        <v>1</v>
      </c>
      <c r="M682">
        <v>2</v>
      </c>
      <c r="N682" s="94">
        <v>13891747.0472284</v>
      </c>
      <c r="O682" s="94">
        <v>5024804.5049543604</v>
      </c>
      <c r="P682" s="94">
        <v>2841997.65506479</v>
      </c>
      <c r="Q682" s="94">
        <v>882104.97443540196</v>
      </c>
      <c r="R682" s="94">
        <v>4989194.9060936999</v>
      </c>
      <c r="S682" s="94">
        <v>1172011.7449988599</v>
      </c>
      <c r="T682" s="94">
        <v>20013946.09</v>
      </c>
      <c r="U682" s="94">
        <v>7615902.9977766396</v>
      </c>
      <c r="V682" s="94">
        <v>22926021.5182571</v>
      </c>
      <c r="W682" s="94">
        <v>4698617.4600991001</v>
      </c>
      <c r="X682" s="94">
        <v>0</v>
      </c>
      <c r="Y682" s="94">
        <v>0</v>
      </c>
      <c r="Z682" s="94">
        <v>0</v>
      </c>
      <c r="AA682" s="94">
        <v>0</v>
      </c>
      <c r="AB682" s="94">
        <v>5210.1094204227002</v>
      </c>
      <c r="AC682" s="94">
        <v>862295.29300497402</v>
      </c>
      <c r="AD682" s="94">
        <v>309716.45199388597</v>
      </c>
      <c r="AE682" s="94">
        <v>0</v>
      </c>
      <c r="AF682" s="94">
        <v>0</v>
      </c>
      <c r="AG682" s="94">
        <v>0</v>
      </c>
      <c r="AH682" s="94">
        <v>0</v>
      </c>
      <c r="AI682" s="94">
        <v>0</v>
      </c>
      <c r="AJ682" s="94">
        <v>28801860.8327755</v>
      </c>
      <c r="AK682" s="70">
        <v>13872.127273823</v>
      </c>
      <c r="AL682">
        <v>190.744012474941</v>
      </c>
      <c r="AM682">
        <v>87986.683412978906</v>
      </c>
      <c r="AN682">
        <v>4232.6109584058904</v>
      </c>
      <c r="AO682">
        <v>15661.6654647128</v>
      </c>
      <c r="AP682">
        <v>190.744012474941</v>
      </c>
      <c r="AQ682">
        <v>78964.723731455393</v>
      </c>
      <c r="AR682">
        <v>13872.127273823</v>
      </c>
      <c r="AS682">
        <v>13872.127273823</v>
      </c>
      <c r="AT682">
        <v>0</v>
      </c>
    </row>
    <row r="683" spans="1:46" x14ac:dyDescent="0.25">
      <c r="A683" t="s">
        <v>3592</v>
      </c>
      <c r="B683">
        <v>2256</v>
      </c>
      <c r="C683" t="s">
        <v>150</v>
      </c>
      <c r="D683">
        <v>2256</v>
      </c>
      <c r="E683" t="s">
        <v>150</v>
      </c>
      <c r="F683" t="s">
        <v>1871</v>
      </c>
      <c r="G683" t="s">
        <v>1871</v>
      </c>
      <c r="H683" t="s">
        <v>2899</v>
      </c>
      <c r="I683" t="s">
        <v>2895</v>
      </c>
      <c r="J683">
        <v>6.9940828402350004</v>
      </c>
      <c r="K683">
        <v>0</v>
      </c>
      <c r="L683">
        <v>0</v>
      </c>
      <c r="M683">
        <v>2</v>
      </c>
      <c r="N683" s="94">
        <v>2642.7297346053001</v>
      </c>
      <c r="O683" s="94">
        <v>4712.0350658315501</v>
      </c>
      <c r="P683" s="94">
        <v>7200.2120065505896</v>
      </c>
      <c r="Q683" s="94">
        <v>2971.4851228038701</v>
      </c>
      <c r="R683" s="94">
        <v>8128.6960281325601</v>
      </c>
      <c r="S683" s="94">
        <v>3948.0737156533801</v>
      </c>
      <c r="T683" s="94">
        <v>0</v>
      </c>
      <c r="U683" s="94">
        <v>25655.157957923799</v>
      </c>
      <c r="V683" s="94">
        <v>18487.7588499306</v>
      </c>
      <c r="W683" s="94">
        <v>7149.8481780249804</v>
      </c>
      <c r="X683" s="94">
        <v>0</v>
      </c>
      <c r="Y683" s="94">
        <v>0</v>
      </c>
      <c r="Z683" s="94">
        <v>0</v>
      </c>
      <c r="AA683" s="94">
        <v>0</v>
      </c>
      <c r="AB683" s="94">
        <v>17.550929968256401</v>
      </c>
      <c r="AC683" s="94">
        <v>2904.7536391778099</v>
      </c>
      <c r="AD683" s="94">
        <v>1043.32007647558</v>
      </c>
      <c r="AE683" s="94">
        <v>0</v>
      </c>
      <c r="AF683" s="94">
        <v>0</v>
      </c>
      <c r="AG683" s="94">
        <v>0</v>
      </c>
      <c r="AH683" s="94">
        <v>0</v>
      </c>
      <c r="AI683" s="94">
        <v>0</v>
      </c>
      <c r="AJ683" s="94">
        <v>29603.2316735772</v>
      </c>
      <c r="AK683" s="70">
        <v>4232.6109584058904</v>
      </c>
      <c r="AL683">
        <v>190.744012474941</v>
      </c>
      <c r="AM683">
        <v>87986.683412978906</v>
      </c>
      <c r="AN683">
        <v>4232.6109584058904</v>
      </c>
      <c r="AO683">
        <v>15661.6654647128</v>
      </c>
      <c r="AP683">
        <v>682.10272323868298</v>
      </c>
      <c r="AQ683">
        <v>37523.222275875101</v>
      </c>
      <c r="AR683">
        <v>4232.6109584058904</v>
      </c>
      <c r="AS683">
        <v>4232.6109584058904</v>
      </c>
      <c r="AT683">
        <v>0</v>
      </c>
    </row>
    <row r="684" spans="1:46" x14ac:dyDescent="0.25">
      <c r="A684" t="s">
        <v>3593</v>
      </c>
      <c r="B684">
        <v>2256</v>
      </c>
      <c r="C684" t="s">
        <v>150</v>
      </c>
      <c r="D684">
        <v>1230</v>
      </c>
      <c r="E684" t="s">
        <v>906</v>
      </c>
      <c r="F684" t="s">
        <v>2892</v>
      </c>
      <c r="G684" t="s">
        <v>2893</v>
      </c>
      <c r="H684" t="s">
        <v>2894</v>
      </c>
      <c r="I684" t="s">
        <v>2895</v>
      </c>
      <c r="J684">
        <v>503.87647058818999</v>
      </c>
      <c r="K684">
        <v>1</v>
      </c>
      <c r="L684">
        <v>1</v>
      </c>
      <c r="M684">
        <v>2</v>
      </c>
      <c r="N684" s="94">
        <v>4145015.2834900199</v>
      </c>
      <c r="O684" s="94">
        <v>921322.78834675602</v>
      </c>
      <c r="P684" s="94">
        <v>661414.43600326695</v>
      </c>
      <c r="Q684" s="94">
        <v>214075.45067530501</v>
      </c>
      <c r="R684" s="94">
        <v>799292.11408525496</v>
      </c>
      <c r="S684" s="94">
        <v>284432.06849385699</v>
      </c>
      <c r="T684" s="94">
        <v>4892839.07</v>
      </c>
      <c r="U684" s="94">
        <v>1848281.0026006</v>
      </c>
      <c r="V684" s="94">
        <v>6011082.9145076601</v>
      </c>
      <c r="W684" s="94">
        <v>728772.73202736804</v>
      </c>
      <c r="X684" s="94">
        <v>0</v>
      </c>
      <c r="Y684" s="94">
        <v>0</v>
      </c>
      <c r="Z684" s="94">
        <v>0</v>
      </c>
      <c r="AA684" s="94">
        <v>0</v>
      </c>
      <c r="AB684" s="94">
        <v>1264.4260655695</v>
      </c>
      <c r="AC684" s="94">
        <v>209267.897602988</v>
      </c>
      <c r="AD684" s="94">
        <v>75164.170890868496</v>
      </c>
      <c r="AE684" s="94">
        <v>0</v>
      </c>
      <c r="AF684" s="94">
        <v>0</v>
      </c>
      <c r="AG684" s="94">
        <v>0</v>
      </c>
      <c r="AH684" s="94">
        <v>0</v>
      </c>
      <c r="AI684" s="94">
        <v>0</v>
      </c>
      <c r="AJ684" s="94">
        <v>7025552.1410944602</v>
      </c>
      <c r="AK684" s="70">
        <v>13943.004984720401</v>
      </c>
      <c r="AL684">
        <v>190.744012474941</v>
      </c>
      <c r="AM684">
        <v>87986.683412978906</v>
      </c>
      <c r="AN684">
        <v>4232.6109584058904</v>
      </c>
      <c r="AO684">
        <v>15661.6654647128</v>
      </c>
      <c r="AP684">
        <v>190.744012474941</v>
      </c>
      <c r="AQ684">
        <v>87986.683412978906</v>
      </c>
      <c r="AR684">
        <v>13943.004984720401</v>
      </c>
      <c r="AS684">
        <v>15661.6654647128</v>
      </c>
      <c r="AT684">
        <v>0</v>
      </c>
    </row>
    <row r="685" spans="1:46" x14ac:dyDescent="0.25">
      <c r="A685" t="s">
        <v>3594</v>
      </c>
      <c r="B685">
        <v>2256</v>
      </c>
      <c r="C685" t="s">
        <v>150</v>
      </c>
      <c r="D685">
        <v>1231</v>
      </c>
      <c r="E685" t="s">
        <v>907</v>
      </c>
      <c r="F685" t="s">
        <v>2892</v>
      </c>
      <c r="G685" t="s">
        <v>2893</v>
      </c>
      <c r="H685" t="s">
        <v>2894</v>
      </c>
      <c r="I685" t="s">
        <v>2895</v>
      </c>
      <c r="J685">
        <v>438.58235294112097</v>
      </c>
      <c r="K685">
        <v>3</v>
      </c>
      <c r="L685">
        <v>1</v>
      </c>
      <c r="M685">
        <v>2</v>
      </c>
      <c r="N685" s="94">
        <v>3602696.2761229002</v>
      </c>
      <c r="O685" s="94">
        <v>719590.92741714104</v>
      </c>
      <c r="P685" s="94">
        <v>580953.54425800196</v>
      </c>
      <c r="Q685" s="94">
        <v>186334.78708483101</v>
      </c>
      <c r="R685" s="94">
        <v>1161142.2859485999</v>
      </c>
      <c r="S685" s="94">
        <v>247574.342390556</v>
      </c>
      <c r="T685" s="94">
        <v>4641943.6900000004</v>
      </c>
      <c r="U685" s="94">
        <v>1608774.13083147</v>
      </c>
      <c r="V685" s="94">
        <v>5149856.1856473098</v>
      </c>
      <c r="W685" s="94">
        <v>1099761.05797659</v>
      </c>
      <c r="X685" s="94">
        <v>0</v>
      </c>
      <c r="Y685" s="94">
        <v>0</v>
      </c>
      <c r="Z685" s="94">
        <v>0</v>
      </c>
      <c r="AA685" s="94">
        <v>0</v>
      </c>
      <c r="AB685" s="94">
        <v>1100.5772075647999</v>
      </c>
      <c r="AC685" s="94">
        <v>182150.21395744299</v>
      </c>
      <c r="AD685" s="94">
        <v>65424.128433113299</v>
      </c>
      <c r="AE685" s="94">
        <v>0</v>
      </c>
      <c r="AF685" s="94">
        <v>0</v>
      </c>
      <c r="AG685" s="94">
        <v>0</v>
      </c>
      <c r="AH685" s="94">
        <v>0</v>
      </c>
      <c r="AI685" s="94">
        <v>0</v>
      </c>
      <c r="AJ685" s="94">
        <v>6498292.1632220298</v>
      </c>
      <c r="AK685" s="70">
        <v>14816.5837490831</v>
      </c>
      <c r="AL685">
        <v>190.744012474941</v>
      </c>
      <c r="AM685">
        <v>87986.683412978906</v>
      </c>
      <c r="AN685">
        <v>4232.6109584058904</v>
      </c>
      <c r="AO685">
        <v>15661.6654647128</v>
      </c>
      <c r="AP685">
        <v>190.744012474941</v>
      </c>
      <c r="AQ685">
        <v>87986.683412978906</v>
      </c>
      <c r="AR685">
        <v>13943.004984720401</v>
      </c>
      <c r="AS685">
        <v>15661.6654647128</v>
      </c>
      <c r="AT685">
        <v>0</v>
      </c>
    </row>
    <row r="686" spans="1:46" x14ac:dyDescent="0.25">
      <c r="A686" t="s">
        <v>3595</v>
      </c>
      <c r="B686">
        <v>2256</v>
      </c>
      <c r="C686" t="s">
        <v>150</v>
      </c>
      <c r="D686">
        <v>1233</v>
      </c>
      <c r="E686" t="s">
        <v>908</v>
      </c>
      <c r="F686" t="s">
        <v>2892</v>
      </c>
      <c r="G686" t="s">
        <v>2911</v>
      </c>
      <c r="H686" t="s">
        <v>2904</v>
      </c>
      <c r="I686" t="s">
        <v>2895</v>
      </c>
      <c r="J686">
        <v>808.17941176466798</v>
      </c>
      <c r="K686">
        <v>1</v>
      </c>
      <c r="L686">
        <v>1</v>
      </c>
      <c r="M686">
        <v>2</v>
      </c>
      <c r="N686" s="94">
        <v>5592003.4956514398</v>
      </c>
      <c r="O686" s="94">
        <v>1596041.6642170399</v>
      </c>
      <c r="P686" s="94">
        <v>1056137.0441811699</v>
      </c>
      <c r="Q686" s="94">
        <v>343360.688380751</v>
      </c>
      <c r="R686" s="94">
        <v>1333162.9271903001</v>
      </c>
      <c r="S686" s="94">
        <v>456207.334972471</v>
      </c>
      <c r="T686" s="94">
        <v>6956204.1200000001</v>
      </c>
      <c r="U686" s="94">
        <v>2964501.6996206902</v>
      </c>
      <c r="V686" s="94">
        <v>8698622.5575124491</v>
      </c>
      <c r="W686" s="94">
        <v>1220055.21917801</v>
      </c>
      <c r="X686" s="94">
        <v>0</v>
      </c>
      <c r="Y686" s="94">
        <v>0</v>
      </c>
      <c r="Z686" s="94">
        <v>0</v>
      </c>
      <c r="AA686" s="94">
        <v>0</v>
      </c>
      <c r="AB686" s="94">
        <v>2028.04293024241</v>
      </c>
      <c r="AC686" s="94">
        <v>335649.74008130602</v>
      </c>
      <c r="AD686" s="94">
        <v>120557.594891165</v>
      </c>
      <c r="AE686" s="94">
        <v>0</v>
      </c>
      <c r="AF686" s="94">
        <v>0</v>
      </c>
      <c r="AG686" s="94">
        <v>0</v>
      </c>
      <c r="AH686" s="94">
        <v>0</v>
      </c>
      <c r="AI686" s="94">
        <v>0</v>
      </c>
      <c r="AJ686" s="94">
        <v>10376913.154593199</v>
      </c>
      <c r="AK686" s="70">
        <v>12839.8632822569</v>
      </c>
      <c r="AL686">
        <v>190.744012474941</v>
      </c>
      <c r="AM686">
        <v>87986.683412978906</v>
      </c>
      <c r="AN686">
        <v>4232.6109584058904</v>
      </c>
      <c r="AO686">
        <v>15661.6654647128</v>
      </c>
      <c r="AP686">
        <v>4583.8562208211697</v>
      </c>
      <c r="AQ686">
        <v>22363.4717498301</v>
      </c>
      <c r="AR686">
        <v>12632.871737966399</v>
      </c>
      <c r="AS686">
        <v>12839.8632822569</v>
      </c>
      <c r="AT686">
        <v>0</v>
      </c>
    </row>
    <row r="687" spans="1:46" x14ac:dyDescent="0.25">
      <c r="A687" t="s">
        <v>3596</v>
      </c>
      <c r="B687">
        <v>2256</v>
      </c>
      <c r="C687" t="s">
        <v>150</v>
      </c>
      <c r="D687">
        <v>4639</v>
      </c>
      <c r="E687" t="s">
        <v>909</v>
      </c>
      <c r="F687" t="s">
        <v>2892</v>
      </c>
      <c r="G687" t="s">
        <v>2893</v>
      </c>
      <c r="H687" t="s">
        <v>2894</v>
      </c>
      <c r="I687" t="s">
        <v>2895</v>
      </c>
      <c r="J687">
        <v>439.57647058818998</v>
      </c>
      <c r="K687">
        <v>3</v>
      </c>
      <c r="L687">
        <v>1</v>
      </c>
      <c r="M687">
        <v>2</v>
      </c>
      <c r="N687" s="94">
        <v>3560282.0756837199</v>
      </c>
      <c r="O687" s="94">
        <v>865255.37173940905</v>
      </c>
      <c r="P687" s="94">
        <v>552843.06047737703</v>
      </c>
      <c r="Q687" s="94">
        <v>186757.144935897</v>
      </c>
      <c r="R687" s="94">
        <v>1124418.5040607799</v>
      </c>
      <c r="S687" s="94">
        <v>248135.50957177399</v>
      </c>
      <c r="T687" s="94">
        <v>4677135.4800000004</v>
      </c>
      <c r="U687" s="94">
        <v>1612420.67689718</v>
      </c>
      <c r="V687" s="94">
        <v>5225554.9394191802</v>
      </c>
      <c r="W687" s="94">
        <v>1062898.14563467</v>
      </c>
      <c r="X687" s="94">
        <v>0</v>
      </c>
      <c r="Y687" s="94">
        <v>0</v>
      </c>
      <c r="Z687" s="94">
        <v>0</v>
      </c>
      <c r="AA687" s="94">
        <v>0</v>
      </c>
      <c r="AB687" s="94">
        <v>1103.07184333084</v>
      </c>
      <c r="AC687" s="94">
        <v>182563.086798537</v>
      </c>
      <c r="AD687" s="94">
        <v>65572.422773237398</v>
      </c>
      <c r="AE687" s="94">
        <v>0</v>
      </c>
      <c r="AF687" s="94">
        <v>0</v>
      </c>
      <c r="AG687" s="94">
        <v>0</v>
      </c>
      <c r="AH687" s="94">
        <v>0</v>
      </c>
      <c r="AI687" s="94">
        <v>0</v>
      </c>
      <c r="AJ687" s="94">
        <v>6537691.6664689602</v>
      </c>
      <c r="AK687" s="70">
        <v>14872.706124877401</v>
      </c>
      <c r="AL687">
        <v>190.744012474941</v>
      </c>
      <c r="AM687">
        <v>87986.683412978906</v>
      </c>
      <c r="AN687">
        <v>4232.6109584058904</v>
      </c>
      <c r="AO687">
        <v>15661.6654647128</v>
      </c>
      <c r="AP687">
        <v>190.744012474941</v>
      </c>
      <c r="AQ687">
        <v>87986.683412978906</v>
      </c>
      <c r="AR687">
        <v>13943.004984720401</v>
      </c>
      <c r="AS687">
        <v>15661.6654647128</v>
      </c>
      <c r="AT687">
        <v>0</v>
      </c>
    </row>
    <row r="688" spans="1:46" x14ac:dyDescent="0.25">
      <c r="A688" t="s">
        <v>3597</v>
      </c>
      <c r="B688">
        <v>2256</v>
      </c>
      <c r="C688" t="s">
        <v>150</v>
      </c>
      <c r="D688">
        <v>1232</v>
      </c>
      <c r="E688" t="s">
        <v>910</v>
      </c>
      <c r="F688" t="s">
        <v>2892</v>
      </c>
      <c r="G688" t="s">
        <v>2893</v>
      </c>
      <c r="H688" t="s">
        <v>2894</v>
      </c>
      <c r="I688" t="s">
        <v>2895</v>
      </c>
      <c r="J688">
        <v>363.34705882349402</v>
      </c>
      <c r="K688">
        <v>2</v>
      </c>
      <c r="L688">
        <v>1</v>
      </c>
      <c r="M688">
        <v>2</v>
      </c>
      <c r="N688" s="94">
        <v>2902270.6231476502</v>
      </c>
      <c r="O688" s="94">
        <v>859765.17326493002</v>
      </c>
      <c r="P688" s="94">
        <v>516819.90031912102</v>
      </c>
      <c r="Q688" s="94">
        <v>154370.54498374701</v>
      </c>
      <c r="R688" s="94">
        <v>1052288.8966902699</v>
      </c>
      <c r="S688" s="94">
        <v>205104.94447515</v>
      </c>
      <c r="T688" s="94">
        <v>4152713.34</v>
      </c>
      <c r="U688" s="94">
        <v>1332801.7984057199</v>
      </c>
      <c r="V688" s="94">
        <v>4483166.2290686704</v>
      </c>
      <c r="W688" s="94">
        <v>1001437.12734515</v>
      </c>
      <c r="X688" s="94">
        <v>0</v>
      </c>
      <c r="Y688" s="94">
        <v>0</v>
      </c>
      <c r="Z688" s="94">
        <v>0</v>
      </c>
      <c r="AA688" s="94">
        <v>0</v>
      </c>
      <c r="AB688" s="94">
        <v>911.78199189999896</v>
      </c>
      <c r="AC688" s="94">
        <v>150903.80190101301</v>
      </c>
      <c r="AD688" s="94">
        <v>54201.1425741372</v>
      </c>
      <c r="AE688" s="94">
        <v>0</v>
      </c>
      <c r="AF688" s="94">
        <v>0</v>
      </c>
      <c r="AG688" s="94">
        <v>0</v>
      </c>
      <c r="AH688" s="94">
        <v>0</v>
      </c>
      <c r="AI688" s="94">
        <v>0</v>
      </c>
      <c r="AJ688" s="94">
        <v>5690620.0828808704</v>
      </c>
      <c r="AK688" s="70">
        <v>15661.6654647128</v>
      </c>
      <c r="AL688">
        <v>190.744012474941</v>
      </c>
      <c r="AM688">
        <v>87986.683412978906</v>
      </c>
      <c r="AN688">
        <v>4232.6109584058904</v>
      </c>
      <c r="AO688">
        <v>15661.6654647128</v>
      </c>
      <c r="AP688">
        <v>190.744012474941</v>
      </c>
      <c r="AQ688">
        <v>87986.683412978906</v>
      </c>
      <c r="AR688">
        <v>13943.004984720401</v>
      </c>
      <c r="AS688">
        <v>15661.6654647128</v>
      </c>
      <c r="AT688">
        <v>0</v>
      </c>
    </row>
    <row r="689" spans="1:46" x14ac:dyDescent="0.25">
      <c r="A689" t="s">
        <v>3598</v>
      </c>
      <c r="B689">
        <v>2048</v>
      </c>
      <c r="C689" t="s">
        <v>151</v>
      </c>
      <c r="D689">
        <v>1350</v>
      </c>
      <c r="E689" t="s">
        <v>911</v>
      </c>
      <c r="F689" t="s">
        <v>2892</v>
      </c>
      <c r="G689" t="s">
        <v>2893</v>
      </c>
      <c r="H689" t="s">
        <v>2894</v>
      </c>
      <c r="I689" t="s">
        <v>2895</v>
      </c>
      <c r="J689">
        <v>453.19512195115402</v>
      </c>
      <c r="K689">
        <v>1</v>
      </c>
      <c r="L689">
        <v>1</v>
      </c>
      <c r="M689">
        <v>2</v>
      </c>
      <c r="N689" s="94">
        <v>3351448.6527614999</v>
      </c>
      <c r="O689" s="94">
        <v>718971.38804239198</v>
      </c>
      <c r="P689" s="94">
        <v>679195.04522342305</v>
      </c>
      <c r="Q689" s="94">
        <v>294011.61073520698</v>
      </c>
      <c r="R689" s="94">
        <v>1648609.69139852</v>
      </c>
      <c r="S689" s="94">
        <v>278056.94095165702</v>
      </c>
      <c r="T689" s="94">
        <v>4271577.78</v>
      </c>
      <c r="U689" s="94">
        <v>2420658.6081610499</v>
      </c>
      <c r="V689" s="94">
        <v>5290586.3070996199</v>
      </c>
      <c r="W689" s="94">
        <v>796020.14097738999</v>
      </c>
      <c r="X689" s="94">
        <v>0</v>
      </c>
      <c r="Y689" s="94">
        <v>0</v>
      </c>
      <c r="Z689" s="94">
        <v>0</v>
      </c>
      <c r="AA689" s="94">
        <v>605472.98461525305</v>
      </c>
      <c r="AB689" s="94">
        <v>156.95546878429499</v>
      </c>
      <c r="AC689" s="94">
        <v>207874.525796309</v>
      </c>
      <c r="AD689" s="94">
        <v>70182.415155348004</v>
      </c>
      <c r="AE689" s="94">
        <v>0</v>
      </c>
      <c r="AF689" s="94">
        <v>0</v>
      </c>
      <c r="AG689" s="94">
        <v>0</v>
      </c>
      <c r="AH689" s="94">
        <v>0</v>
      </c>
      <c r="AI689" s="94">
        <v>0</v>
      </c>
      <c r="AJ689" s="94">
        <v>6970293.3291127002</v>
      </c>
      <c r="AK689" s="70">
        <v>15380.336176398599</v>
      </c>
      <c r="AL689">
        <v>190.744012474941</v>
      </c>
      <c r="AM689">
        <v>87986.683412978906</v>
      </c>
      <c r="AN689">
        <v>5954.86451286996</v>
      </c>
      <c r="AO689">
        <v>36042.001357195601</v>
      </c>
      <c r="AP689">
        <v>190.744012474941</v>
      </c>
      <c r="AQ689">
        <v>87986.683412978906</v>
      </c>
      <c r="AR689">
        <v>5954.86451286996</v>
      </c>
      <c r="AS689">
        <v>19670.727009480099</v>
      </c>
      <c r="AT689">
        <v>0</v>
      </c>
    </row>
    <row r="690" spans="1:46" x14ac:dyDescent="0.25">
      <c r="A690" t="s">
        <v>3599</v>
      </c>
      <c r="B690">
        <v>2048</v>
      </c>
      <c r="C690" t="s">
        <v>151</v>
      </c>
      <c r="D690">
        <v>3554</v>
      </c>
      <c r="E690" t="s">
        <v>912</v>
      </c>
      <c r="F690" t="s">
        <v>2945</v>
      </c>
      <c r="G690" t="s">
        <v>2903</v>
      </c>
      <c r="H690" t="s">
        <v>2894</v>
      </c>
      <c r="I690" t="s">
        <v>2895</v>
      </c>
      <c r="J690">
        <v>349.86252179676001</v>
      </c>
      <c r="K690">
        <v>1</v>
      </c>
      <c r="L690">
        <v>1</v>
      </c>
      <c r="M690">
        <v>2</v>
      </c>
      <c r="N690" s="94">
        <v>6197207.8004003996</v>
      </c>
      <c r="O690" s="94">
        <v>695899.42116902396</v>
      </c>
      <c r="P690" s="94">
        <v>1062516.98782461</v>
      </c>
      <c r="Q690" s="94">
        <v>226974.295589249</v>
      </c>
      <c r="R690" s="94">
        <v>4212489.54515641</v>
      </c>
      <c r="S690" s="94">
        <v>214657.435291028</v>
      </c>
      <c r="T690" s="94">
        <v>10526361.57</v>
      </c>
      <c r="U690" s="94">
        <v>1868726.48013969</v>
      </c>
      <c r="V690" s="94">
        <v>8374229.8832209697</v>
      </c>
      <c r="W690" s="94">
        <v>3553317.3487360901</v>
      </c>
      <c r="X690" s="94">
        <v>0</v>
      </c>
      <c r="Y690" s="94">
        <v>0</v>
      </c>
      <c r="Z690" s="94">
        <v>0</v>
      </c>
      <c r="AA690" s="94">
        <v>467419.649984969</v>
      </c>
      <c r="AB690" s="94">
        <v>121.168197667813</v>
      </c>
      <c r="AC690" s="94">
        <v>160477.24763516101</v>
      </c>
      <c r="AD690" s="94">
        <v>54180.187655867398</v>
      </c>
      <c r="AE690" s="94">
        <v>0</v>
      </c>
      <c r="AF690" s="94">
        <v>0</v>
      </c>
      <c r="AG690" s="94">
        <v>0</v>
      </c>
      <c r="AH690" s="94">
        <v>0</v>
      </c>
      <c r="AI690" s="94">
        <v>0</v>
      </c>
      <c r="AJ690" s="94">
        <v>12609745.485430701</v>
      </c>
      <c r="AK690" s="70">
        <v>36042.001357195601</v>
      </c>
      <c r="AL690">
        <v>190.744012474941</v>
      </c>
      <c r="AM690">
        <v>87986.683412978906</v>
      </c>
      <c r="AN690">
        <v>5954.86451286996</v>
      </c>
      <c r="AO690">
        <v>36042.001357195601</v>
      </c>
      <c r="AP690">
        <v>190.744012474941</v>
      </c>
      <c r="AQ690">
        <v>78964.723731455393</v>
      </c>
      <c r="AR690">
        <v>13821.5734778594</v>
      </c>
      <c r="AS690">
        <v>36042.001357195601</v>
      </c>
      <c r="AT690">
        <v>0</v>
      </c>
    </row>
    <row r="691" spans="1:46" x14ac:dyDescent="0.25">
      <c r="A691" t="s">
        <v>3600</v>
      </c>
      <c r="B691">
        <v>2048</v>
      </c>
      <c r="C691" t="s">
        <v>151</v>
      </c>
      <c r="D691">
        <v>408</v>
      </c>
      <c r="E691" t="s">
        <v>913</v>
      </c>
      <c r="F691" t="s">
        <v>2892</v>
      </c>
      <c r="G691" t="s">
        <v>2893</v>
      </c>
      <c r="H691" t="s">
        <v>2894</v>
      </c>
      <c r="I691" t="s">
        <v>2895</v>
      </c>
      <c r="J691">
        <v>478.38414634139599</v>
      </c>
      <c r="K691">
        <v>1</v>
      </c>
      <c r="L691">
        <v>1</v>
      </c>
      <c r="M691">
        <v>2</v>
      </c>
      <c r="N691" s="94">
        <v>3493682.1443422502</v>
      </c>
      <c r="O691" s="94">
        <v>641891.15033980797</v>
      </c>
      <c r="P691" s="94">
        <v>746201.499690325</v>
      </c>
      <c r="Q691" s="94">
        <v>310353.06119464402</v>
      </c>
      <c r="R691" s="94">
        <v>2026692.12560938</v>
      </c>
      <c r="S691" s="94">
        <v>293511.61539156002</v>
      </c>
      <c r="T691" s="94">
        <v>4663618.82</v>
      </c>
      <c r="U691" s="94">
        <v>2555201.16117641</v>
      </c>
      <c r="V691" s="94">
        <v>5452813.7205500398</v>
      </c>
      <c r="W691" s="94">
        <v>1126714.82112778</v>
      </c>
      <c r="X691" s="94">
        <v>0</v>
      </c>
      <c r="Y691" s="94">
        <v>0</v>
      </c>
      <c r="Z691" s="94">
        <v>0</v>
      </c>
      <c r="AA691" s="94">
        <v>639125.76029263495</v>
      </c>
      <c r="AB691" s="94">
        <v>165.67920595597499</v>
      </c>
      <c r="AC691" s="94">
        <v>219428.39353841901</v>
      </c>
      <c r="AD691" s="94">
        <v>74083.221853140902</v>
      </c>
      <c r="AE691" s="94">
        <v>0</v>
      </c>
      <c r="AF691" s="94">
        <v>0</v>
      </c>
      <c r="AG691" s="94">
        <v>0</v>
      </c>
      <c r="AH691" s="94">
        <v>0</v>
      </c>
      <c r="AI691" s="94">
        <v>0</v>
      </c>
      <c r="AJ691" s="94">
        <v>7512331.5965679605</v>
      </c>
      <c r="AK691" s="70">
        <v>15703.5546725807</v>
      </c>
      <c r="AL691">
        <v>190.744012474941</v>
      </c>
      <c r="AM691">
        <v>87986.683412978906</v>
      </c>
      <c r="AN691">
        <v>5954.86451286996</v>
      </c>
      <c r="AO691">
        <v>36042.001357195601</v>
      </c>
      <c r="AP691">
        <v>190.744012474941</v>
      </c>
      <c r="AQ691">
        <v>87986.683412978906</v>
      </c>
      <c r="AR691">
        <v>5954.86451286996</v>
      </c>
      <c r="AS691">
        <v>19670.727009480099</v>
      </c>
      <c r="AT691">
        <v>0</v>
      </c>
    </row>
    <row r="692" spans="1:46" x14ac:dyDescent="0.25">
      <c r="A692" t="s">
        <v>3601</v>
      </c>
      <c r="B692">
        <v>2048</v>
      </c>
      <c r="C692" t="s">
        <v>151</v>
      </c>
      <c r="D692">
        <v>421</v>
      </c>
      <c r="E692" t="s">
        <v>914</v>
      </c>
      <c r="F692" t="s">
        <v>2892</v>
      </c>
      <c r="G692" t="s">
        <v>2911</v>
      </c>
      <c r="H692" t="s">
        <v>2894</v>
      </c>
      <c r="I692" t="s">
        <v>2895</v>
      </c>
      <c r="J692">
        <v>996.74999999983299</v>
      </c>
      <c r="K692">
        <v>1</v>
      </c>
      <c r="L692">
        <v>1</v>
      </c>
      <c r="M692">
        <v>2</v>
      </c>
      <c r="N692" s="94">
        <v>6452641.4740548702</v>
      </c>
      <c r="O692" s="94">
        <v>1464093.0939389099</v>
      </c>
      <c r="P692" s="94">
        <v>1538558.3023361899</v>
      </c>
      <c r="Q692" s="94">
        <v>646644.36752665299</v>
      </c>
      <c r="R692" s="94">
        <v>3536364.7897421699</v>
      </c>
      <c r="S692" s="94">
        <v>611553.92560335004</v>
      </c>
      <c r="T692" s="94">
        <v>8314344.75</v>
      </c>
      <c r="U692" s="94">
        <v>5323957.2775987899</v>
      </c>
      <c r="V692" s="94">
        <v>10645096.1989321</v>
      </c>
      <c r="W692" s="94">
        <v>1661193.1622909</v>
      </c>
      <c r="X692" s="94">
        <v>0</v>
      </c>
      <c r="Y692" s="94">
        <v>0</v>
      </c>
      <c r="Z692" s="94">
        <v>0</v>
      </c>
      <c r="AA692" s="94">
        <v>1331667.46106371</v>
      </c>
      <c r="AB692" s="94">
        <v>345.20531208979202</v>
      </c>
      <c r="AC692" s="94">
        <v>457195.86013056902</v>
      </c>
      <c r="AD692" s="94">
        <v>154358.06547278099</v>
      </c>
      <c r="AE692" s="94">
        <v>0</v>
      </c>
      <c r="AF692" s="94">
        <v>0</v>
      </c>
      <c r="AG692" s="94">
        <v>0</v>
      </c>
      <c r="AH692" s="94">
        <v>0</v>
      </c>
      <c r="AI692" s="94">
        <v>0</v>
      </c>
      <c r="AJ692" s="94">
        <v>14249855.9532021</v>
      </c>
      <c r="AK692" s="70">
        <v>14296.3189899218</v>
      </c>
      <c r="AL692">
        <v>190.744012474941</v>
      </c>
      <c r="AM692">
        <v>87986.683412978906</v>
      </c>
      <c r="AN692">
        <v>5954.86451286996</v>
      </c>
      <c r="AO692">
        <v>36042.001357195601</v>
      </c>
      <c r="AP692">
        <v>4583.8562208211697</v>
      </c>
      <c r="AQ692">
        <v>22363.4717498301</v>
      </c>
      <c r="AR692">
        <v>6360.7556356925097</v>
      </c>
      <c r="AS692">
        <v>14518.291154741601</v>
      </c>
      <c r="AT692">
        <v>0</v>
      </c>
    </row>
    <row r="693" spans="1:46" x14ac:dyDescent="0.25">
      <c r="A693" t="s">
        <v>3602</v>
      </c>
      <c r="B693">
        <v>2048</v>
      </c>
      <c r="C693" t="s">
        <v>151</v>
      </c>
      <c r="D693">
        <v>409</v>
      </c>
      <c r="E693" t="s">
        <v>915</v>
      </c>
      <c r="F693" t="s">
        <v>2892</v>
      </c>
      <c r="G693" t="s">
        <v>2893</v>
      </c>
      <c r="H693" t="s">
        <v>2894</v>
      </c>
      <c r="I693" t="s">
        <v>2895</v>
      </c>
      <c r="J693">
        <v>531.41686847353196</v>
      </c>
      <c r="K693">
        <v>1</v>
      </c>
      <c r="L693">
        <v>1</v>
      </c>
      <c r="M693">
        <v>2</v>
      </c>
      <c r="N693" s="94">
        <v>4088103.7008463098</v>
      </c>
      <c r="O693" s="94">
        <v>671676.43556601298</v>
      </c>
      <c r="P693" s="94">
        <v>781934.421417417</v>
      </c>
      <c r="Q693" s="94">
        <v>344758.18892111297</v>
      </c>
      <c r="R693" s="94">
        <v>1874523.68118132</v>
      </c>
      <c r="S693" s="94">
        <v>326049.733681346</v>
      </c>
      <c r="T693" s="94">
        <v>4922530.71</v>
      </c>
      <c r="U693" s="94">
        <v>2838465.7179321698</v>
      </c>
      <c r="V693" s="94">
        <v>6176057.7321314504</v>
      </c>
      <c r="W693" s="94">
        <v>874776.66928191006</v>
      </c>
      <c r="X693" s="94">
        <v>0</v>
      </c>
      <c r="Y693" s="94">
        <v>0</v>
      </c>
      <c r="Z693" s="94">
        <v>0</v>
      </c>
      <c r="AA693" s="94">
        <v>709977.98044313502</v>
      </c>
      <c r="AB693" s="94">
        <v>184.04607567716701</v>
      </c>
      <c r="AC693" s="94">
        <v>243753.79209399599</v>
      </c>
      <c r="AD693" s="94">
        <v>82295.941587350506</v>
      </c>
      <c r="AE693" s="94">
        <v>0</v>
      </c>
      <c r="AF693" s="94">
        <v>0</v>
      </c>
      <c r="AG693" s="94">
        <v>0</v>
      </c>
      <c r="AH693" s="94">
        <v>0</v>
      </c>
      <c r="AI693" s="94">
        <v>0</v>
      </c>
      <c r="AJ693" s="94">
        <v>8087046.16161351</v>
      </c>
      <c r="AK693" s="70">
        <v>15217.895105293001</v>
      </c>
      <c r="AL693">
        <v>190.744012474941</v>
      </c>
      <c r="AM693">
        <v>87986.683412978906</v>
      </c>
      <c r="AN693">
        <v>5954.86451286996</v>
      </c>
      <c r="AO693">
        <v>36042.001357195601</v>
      </c>
      <c r="AP693">
        <v>190.744012474941</v>
      </c>
      <c r="AQ693">
        <v>87986.683412978906</v>
      </c>
      <c r="AR693">
        <v>5954.86451286996</v>
      </c>
      <c r="AS693">
        <v>19670.727009480099</v>
      </c>
      <c r="AT693">
        <v>0</v>
      </c>
    </row>
    <row r="694" spans="1:46" x14ac:dyDescent="0.25">
      <c r="A694" t="s">
        <v>3603</v>
      </c>
      <c r="B694">
        <v>2048</v>
      </c>
      <c r="C694" t="s">
        <v>151</v>
      </c>
      <c r="D694">
        <v>410</v>
      </c>
      <c r="E694" t="s">
        <v>602</v>
      </c>
      <c r="F694" t="s">
        <v>2892</v>
      </c>
      <c r="G694" t="s">
        <v>2893</v>
      </c>
      <c r="H694" t="s">
        <v>2894</v>
      </c>
      <c r="I694" t="s">
        <v>2895</v>
      </c>
      <c r="J694">
        <v>364.30266401796399</v>
      </c>
      <c r="K694">
        <v>3</v>
      </c>
      <c r="L694">
        <v>1</v>
      </c>
      <c r="M694">
        <v>2</v>
      </c>
      <c r="N694" s="94">
        <v>2877472.4822252602</v>
      </c>
      <c r="O694" s="94">
        <v>536898.07103887899</v>
      </c>
      <c r="P694" s="94">
        <v>565754.09521585004</v>
      </c>
      <c r="Q694" s="94">
        <v>236342.37849231</v>
      </c>
      <c r="R694" s="94">
        <v>1349571.41389039</v>
      </c>
      <c r="S694" s="94">
        <v>223517.15504186699</v>
      </c>
      <c r="T694" s="94">
        <v>3620182.59</v>
      </c>
      <c r="U694" s="94">
        <v>1945855.85086269</v>
      </c>
      <c r="V694" s="94">
        <v>4414986.4716726299</v>
      </c>
      <c r="W694" s="94">
        <v>664213.98286805698</v>
      </c>
      <c r="X694" s="94">
        <v>0</v>
      </c>
      <c r="Y694" s="94">
        <v>0</v>
      </c>
      <c r="Z694" s="94">
        <v>0</v>
      </c>
      <c r="AA694" s="94">
        <v>486711.81705706503</v>
      </c>
      <c r="AB694" s="94">
        <v>126.16926493853499</v>
      </c>
      <c r="AC694" s="94">
        <v>167100.74725214799</v>
      </c>
      <c r="AD694" s="94">
        <v>56416.407789719502</v>
      </c>
      <c r="AE694" s="94">
        <v>0</v>
      </c>
      <c r="AF694" s="94">
        <v>0</v>
      </c>
      <c r="AG694" s="94">
        <v>0</v>
      </c>
      <c r="AH694" s="94">
        <v>0</v>
      </c>
      <c r="AI694" s="94">
        <v>0</v>
      </c>
      <c r="AJ694" s="94">
        <v>5789555.5959045598</v>
      </c>
      <c r="AK694" s="70">
        <v>15892.1582731525</v>
      </c>
      <c r="AL694">
        <v>190.744012474941</v>
      </c>
      <c r="AM694">
        <v>87986.683412978906</v>
      </c>
      <c r="AN694">
        <v>5954.86451286996</v>
      </c>
      <c r="AO694">
        <v>36042.001357195601</v>
      </c>
      <c r="AP694">
        <v>190.744012474941</v>
      </c>
      <c r="AQ694">
        <v>87986.683412978906</v>
      </c>
      <c r="AR694">
        <v>5954.86451286996</v>
      </c>
      <c r="AS694">
        <v>19670.727009480099</v>
      </c>
      <c r="AT694">
        <v>0</v>
      </c>
    </row>
    <row r="695" spans="1:46" x14ac:dyDescent="0.25">
      <c r="A695" t="s">
        <v>3604</v>
      </c>
      <c r="B695">
        <v>2048</v>
      </c>
      <c r="C695" t="s">
        <v>151</v>
      </c>
      <c r="D695">
        <v>411</v>
      </c>
      <c r="E695" t="s">
        <v>750</v>
      </c>
      <c r="F695" t="s">
        <v>2892</v>
      </c>
      <c r="G695" t="s">
        <v>2893</v>
      </c>
      <c r="H695" t="s">
        <v>2894</v>
      </c>
      <c r="I695" t="s">
        <v>2895</v>
      </c>
      <c r="J695">
        <v>403.28658536577598</v>
      </c>
      <c r="K695">
        <v>3</v>
      </c>
      <c r="L695">
        <v>2</v>
      </c>
      <c r="M695">
        <v>2</v>
      </c>
      <c r="N695" s="94">
        <v>2974008.7707260498</v>
      </c>
      <c r="O695" s="94">
        <v>529706.85447561298</v>
      </c>
      <c r="P695" s="94">
        <v>607091.33714022697</v>
      </c>
      <c r="Q695" s="94">
        <v>261633.307174196</v>
      </c>
      <c r="R695" s="94">
        <v>1726553.3658753899</v>
      </c>
      <c r="S695" s="94">
        <v>247435.660319691</v>
      </c>
      <c r="T695" s="94">
        <v>3944912.32</v>
      </c>
      <c r="U695" s="94">
        <v>2154081.3153914702</v>
      </c>
      <c r="V695" s="94">
        <v>4592203.2218340999</v>
      </c>
      <c r="W695" s="94">
        <v>967856.03694663697</v>
      </c>
      <c r="X695" s="94">
        <v>0</v>
      </c>
      <c r="Y695" s="94">
        <v>0</v>
      </c>
      <c r="Z695" s="94">
        <v>0</v>
      </c>
      <c r="AA695" s="94">
        <v>538794.70600971801</v>
      </c>
      <c r="AB695" s="94">
        <v>139.67060101614501</v>
      </c>
      <c r="AC695" s="94">
        <v>184982.149260554</v>
      </c>
      <c r="AD695" s="94">
        <v>62453.5110591376</v>
      </c>
      <c r="AE695" s="94">
        <v>0</v>
      </c>
      <c r="AF695" s="94">
        <v>0</v>
      </c>
      <c r="AG695" s="94">
        <v>0</v>
      </c>
      <c r="AH695" s="94">
        <v>0</v>
      </c>
      <c r="AI695" s="94">
        <v>0</v>
      </c>
      <c r="AJ695" s="94">
        <v>6346429.2957111597</v>
      </c>
      <c r="AK695" s="70">
        <v>15736.7726227616</v>
      </c>
      <c r="AL695">
        <v>190.744012474941</v>
      </c>
      <c r="AM695">
        <v>87986.683412978906</v>
      </c>
      <c r="AN695">
        <v>5954.86451286996</v>
      </c>
      <c r="AO695">
        <v>36042.001357195601</v>
      </c>
      <c r="AP695">
        <v>190.744012474941</v>
      </c>
      <c r="AQ695">
        <v>87986.683412978906</v>
      </c>
      <c r="AR695">
        <v>5954.86451286996</v>
      </c>
      <c r="AS695">
        <v>19670.727009480099</v>
      </c>
      <c r="AT695">
        <v>0</v>
      </c>
    </row>
    <row r="696" spans="1:46" x14ac:dyDescent="0.25">
      <c r="A696" t="s">
        <v>3605</v>
      </c>
      <c r="B696">
        <v>2048</v>
      </c>
      <c r="C696" t="s">
        <v>151</v>
      </c>
      <c r="D696">
        <v>412</v>
      </c>
      <c r="E696" t="s">
        <v>916</v>
      </c>
      <c r="F696" t="s">
        <v>2892</v>
      </c>
      <c r="G696" t="s">
        <v>2893</v>
      </c>
      <c r="H696" t="s">
        <v>2894</v>
      </c>
      <c r="I696" t="s">
        <v>2895</v>
      </c>
      <c r="J696">
        <v>366.64024390238501</v>
      </c>
      <c r="K696">
        <v>1</v>
      </c>
      <c r="L696">
        <v>1</v>
      </c>
      <c r="M696">
        <v>2</v>
      </c>
      <c r="N696" s="94">
        <v>3303766.7563420502</v>
      </c>
      <c r="O696" s="94">
        <v>648840.42566238297</v>
      </c>
      <c r="P696" s="94">
        <v>599879.54724044795</v>
      </c>
      <c r="Q696" s="94">
        <v>237858.89002068201</v>
      </c>
      <c r="R696" s="94">
        <v>1433293.43573572</v>
      </c>
      <c r="S696" s="94">
        <v>224951.372403021</v>
      </c>
      <c r="T696" s="94">
        <v>4265297.45</v>
      </c>
      <c r="U696" s="94">
        <v>1958341.6050012801</v>
      </c>
      <c r="V696" s="94">
        <v>4990138.8813337898</v>
      </c>
      <c r="W696" s="94">
        <v>743538.34885567694</v>
      </c>
      <c r="X696" s="94">
        <v>0</v>
      </c>
      <c r="Y696" s="94">
        <v>0</v>
      </c>
      <c r="Z696" s="94">
        <v>0</v>
      </c>
      <c r="AA696" s="94">
        <v>489834.84597075498</v>
      </c>
      <c r="AB696" s="94">
        <v>126.978841054448</v>
      </c>
      <c r="AC696" s="94">
        <v>168172.96380181599</v>
      </c>
      <c r="AD696" s="94">
        <v>56778.408601204297</v>
      </c>
      <c r="AE696" s="94">
        <v>0</v>
      </c>
      <c r="AF696" s="94">
        <v>0</v>
      </c>
      <c r="AG696" s="94">
        <v>0</v>
      </c>
      <c r="AH696" s="94">
        <v>0</v>
      </c>
      <c r="AI696" s="94">
        <v>0</v>
      </c>
      <c r="AJ696" s="94">
        <v>6448590.4274043003</v>
      </c>
      <c r="AK696" s="70">
        <v>17588.3322538951</v>
      </c>
      <c r="AL696">
        <v>190.744012474941</v>
      </c>
      <c r="AM696">
        <v>87986.683412978906</v>
      </c>
      <c r="AN696">
        <v>5954.86451286996</v>
      </c>
      <c r="AO696">
        <v>36042.001357195601</v>
      </c>
      <c r="AP696">
        <v>190.744012474941</v>
      </c>
      <c r="AQ696">
        <v>87986.683412978906</v>
      </c>
      <c r="AR696">
        <v>5954.86451286996</v>
      </c>
      <c r="AS696">
        <v>19670.727009480099</v>
      </c>
      <c r="AT696">
        <v>0</v>
      </c>
    </row>
    <row r="697" spans="1:46" x14ac:dyDescent="0.25">
      <c r="A697" t="s">
        <v>3606</v>
      </c>
      <c r="B697">
        <v>2048</v>
      </c>
      <c r="C697" t="s">
        <v>151</v>
      </c>
      <c r="D697">
        <v>413</v>
      </c>
      <c r="E697" t="s">
        <v>791</v>
      </c>
      <c r="F697" t="s">
        <v>2892</v>
      </c>
      <c r="G697" t="s">
        <v>2893</v>
      </c>
      <c r="H697" t="s">
        <v>2894</v>
      </c>
      <c r="I697" t="s">
        <v>2895</v>
      </c>
      <c r="J697">
        <v>403.09146341457603</v>
      </c>
      <c r="K697">
        <v>2</v>
      </c>
      <c r="L697">
        <v>1</v>
      </c>
      <c r="M697">
        <v>2</v>
      </c>
      <c r="N697" s="94">
        <v>2935301.1183100301</v>
      </c>
      <c r="O697" s="94">
        <v>618938.43547694397</v>
      </c>
      <c r="P697" s="94">
        <v>556020.65873479296</v>
      </c>
      <c r="Q697" s="94">
        <v>261506.72125924801</v>
      </c>
      <c r="R697" s="94">
        <v>1429536.0135019899</v>
      </c>
      <c r="S697" s="94">
        <v>247315.943645272</v>
      </c>
      <c r="T697" s="94">
        <v>3648263.84</v>
      </c>
      <c r="U697" s="94">
        <v>2153039.1072830101</v>
      </c>
      <c r="V697" s="94">
        <v>4591423.5582973799</v>
      </c>
      <c r="W697" s="94">
        <v>671205.76473053498</v>
      </c>
      <c r="X697" s="94">
        <v>0</v>
      </c>
      <c r="Y697" s="94">
        <v>0</v>
      </c>
      <c r="Z697" s="94">
        <v>0</v>
      </c>
      <c r="AA697" s="94">
        <v>538534.02123083395</v>
      </c>
      <c r="AB697" s="94">
        <v>139.60302425762001</v>
      </c>
      <c r="AC697" s="94">
        <v>184892.649437821</v>
      </c>
      <c r="AD697" s="94">
        <v>62423.294207450999</v>
      </c>
      <c r="AE697" s="94">
        <v>0</v>
      </c>
      <c r="AF697" s="94">
        <v>0</v>
      </c>
      <c r="AG697" s="94">
        <v>0</v>
      </c>
      <c r="AH697" s="94">
        <v>0</v>
      </c>
      <c r="AI697" s="94">
        <v>0</v>
      </c>
      <c r="AJ697" s="94">
        <v>6048618.8909282796</v>
      </c>
      <c r="AK697" s="70">
        <v>15005.5742676627</v>
      </c>
      <c r="AL697">
        <v>190.744012474941</v>
      </c>
      <c r="AM697">
        <v>87986.683412978906</v>
      </c>
      <c r="AN697">
        <v>5954.86451286996</v>
      </c>
      <c r="AO697">
        <v>36042.001357195601</v>
      </c>
      <c r="AP697">
        <v>190.744012474941</v>
      </c>
      <c r="AQ697">
        <v>87986.683412978906</v>
      </c>
      <c r="AR697">
        <v>5954.86451286996</v>
      </c>
      <c r="AS697">
        <v>19670.727009480099</v>
      </c>
      <c r="AT697">
        <v>0</v>
      </c>
    </row>
    <row r="698" spans="1:46" x14ac:dyDescent="0.25">
      <c r="A698" t="s">
        <v>3607</v>
      </c>
      <c r="B698">
        <v>2048</v>
      </c>
      <c r="C698" t="s">
        <v>151</v>
      </c>
      <c r="D698">
        <v>416</v>
      </c>
      <c r="E698" t="s">
        <v>917</v>
      </c>
      <c r="F698" t="s">
        <v>2892</v>
      </c>
      <c r="G698" t="s">
        <v>2893</v>
      </c>
      <c r="H698" t="s">
        <v>2894</v>
      </c>
      <c r="I698" t="s">
        <v>2895</v>
      </c>
      <c r="J698">
        <v>489.359756097466</v>
      </c>
      <c r="K698">
        <v>1</v>
      </c>
      <c r="L698">
        <v>1</v>
      </c>
      <c r="M698">
        <v>2</v>
      </c>
      <c r="N698" s="94">
        <v>3777564.3227434498</v>
      </c>
      <c r="O698" s="94">
        <v>676513.30151514697</v>
      </c>
      <c r="P698" s="94">
        <v>716793.19749722304</v>
      </c>
      <c r="Q698" s="94">
        <v>317473.51891115803</v>
      </c>
      <c r="R698" s="94">
        <v>1895719.38661621</v>
      </c>
      <c r="S698" s="94">
        <v>300245.67832832102</v>
      </c>
      <c r="T698" s="94">
        <v>4770238.3600000003</v>
      </c>
      <c r="U698" s="94">
        <v>2613825.3672831799</v>
      </c>
      <c r="V698" s="94">
        <v>5755011.1444934998</v>
      </c>
      <c r="W698" s="94">
        <v>975093.82328478398</v>
      </c>
      <c r="X698" s="94">
        <v>0</v>
      </c>
      <c r="Y698" s="94">
        <v>0</v>
      </c>
      <c r="Z698" s="94">
        <v>0</v>
      </c>
      <c r="AA698" s="94">
        <v>653789.27910627401</v>
      </c>
      <c r="AB698" s="94">
        <v>169.48039862336501</v>
      </c>
      <c r="AC698" s="94">
        <v>224462.758567649</v>
      </c>
      <c r="AD698" s="94">
        <v>75782.919760671895</v>
      </c>
      <c r="AE698" s="94">
        <v>0</v>
      </c>
      <c r="AF698" s="94">
        <v>0</v>
      </c>
      <c r="AG698" s="94">
        <v>0</v>
      </c>
      <c r="AH698" s="94">
        <v>0</v>
      </c>
      <c r="AI698" s="94">
        <v>0</v>
      </c>
      <c r="AJ698" s="94">
        <v>7684309.4056115001</v>
      </c>
      <c r="AK698" s="70">
        <v>15702.7816649496</v>
      </c>
      <c r="AL698">
        <v>190.744012474941</v>
      </c>
      <c r="AM698">
        <v>87986.683412978906</v>
      </c>
      <c r="AN698">
        <v>5954.86451286996</v>
      </c>
      <c r="AO698">
        <v>36042.001357195601</v>
      </c>
      <c r="AP698">
        <v>190.744012474941</v>
      </c>
      <c r="AQ698">
        <v>87986.683412978906</v>
      </c>
      <c r="AR698">
        <v>5954.86451286996</v>
      </c>
      <c r="AS698">
        <v>19670.727009480099</v>
      </c>
      <c r="AT698">
        <v>0</v>
      </c>
    </row>
    <row r="699" spans="1:46" x14ac:dyDescent="0.25">
      <c r="A699" t="s">
        <v>3608</v>
      </c>
      <c r="B699">
        <v>2048</v>
      </c>
      <c r="C699" t="s">
        <v>151</v>
      </c>
      <c r="D699">
        <v>5205</v>
      </c>
      <c r="E699" t="s">
        <v>918</v>
      </c>
      <c r="F699" t="s">
        <v>2906</v>
      </c>
      <c r="G699" t="s">
        <v>2893</v>
      </c>
      <c r="H699" t="s">
        <v>2894</v>
      </c>
      <c r="I699" t="s">
        <v>2895</v>
      </c>
      <c r="J699">
        <v>477.35975609754001</v>
      </c>
      <c r="K699">
        <v>4</v>
      </c>
      <c r="L699">
        <v>1</v>
      </c>
      <c r="M699">
        <v>2</v>
      </c>
      <c r="N699" s="94">
        <v>229240.17915814999</v>
      </c>
      <c r="O699" s="94">
        <v>152858.64809678501</v>
      </c>
      <c r="P699" s="94">
        <v>578806.14056173502</v>
      </c>
      <c r="Q699" s="94">
        <v>309688.48514113203</v>
      </c>
      <c r="R699" s="94">
        <v>1664425.9156488799</v>
      </c>
      <c r="S699" s="94">
        <v>292883.10285082302</v>
      </c>
      <c r="T699" s="94">
        <v>385289.8</v>
      </c>
      <c r="U699" s="94">
        <v>2549729.5686066798</v>
      </c>
      <c r="V699" s="94">
        <v>1530721.0969821</v>
      </c>
      <c r="W699" s="94">
        <v>766375.78199318203</v>
      </c>
      <c r="X699" s="94">
        <v>0</v>
      </c>
      <c r="Y699" s="94">
        <v>0</v>
      </c>
      <c r="Z699" s="94">
        <v>0</v>
      </c>
      <c r="AA699" s="94">
        <v>637757.16520342103</v>
      </c>
      <c r="AB699" s="94">
        <v>165.32442797370101</v>
      </c>
      <c r="AC699" s="94">
        <v>218958.519469044</v>
      </c>
      <c r="AD699" s="94">
        <v>73924.583381778197</v>
      </c>
      <c r="AE699" s="94">
        <v>0</v>
      </c>
      <c r="AF699" s="94">
        <v>0</v>
      </c>
      <c r="AG699" s="94">
        <v>0</v>
      </c>
      <c r="AH699" s="94">
        <v>0</v>
      </c>
      <c r="AI699" s="94">
        <v>0</v>
      </c>
      <c r="AJ699" s="94">
        <v>3227902.4714575</v>
      </c>
      <c r="AK699" s="70">
        <v>6761.9912031250897</v>
      </c>
      <c r="AL699">
        <v>190.744012474941</v>
      </c>
      <c r="AM699">
        <v>87986.683412978906</v>
      </c>
      <c r="AN699">
        <v>5954.86451286996</v>
      </c>
      <c r="AO699">
        <v>36042.001357195601</v>
      </c>
      <c r="AP699">
        <v>190.744012474941</v>
      </c>
      <c r="AQ699">
        <v>87986.683412978906</v>
      </c>
      <c r="AR699">
        <v>5954.86451286996</v>
      </c>
      <c r="AS699">
        <v>19670.727009480099</v>
      </c>
      <c r="AT699">
        <v>0</v>
      </c>
    </row>
    <row r="700" spans="1:46" x14ac:dyDescent="0.25">
      <c r="A700" t="s">
        <v>3609</v>
      </c>
      <c r="B700">
        <v>2048</v>
      </c>
      <c r="C700" t="s">
        <v>151</v>
      </c>
      <c r="D700">
        <v>4821</v>
      </c>
      <c r="E700" t="s">
        <v>919</v>
      </c>
      <c r="F700" t="s">
        <v>2906</v>
      </c>
      <c r="G700" t="s">
        <v>2907</v>
      </c>
      <c r="H700" t="s">
        <v>2904</v>
      </c>
      <c r="I700" t="s">
        <v>2895</v>
      </c>
      <c r="J700">
        <v>1055.01761554463</v>
      </c>
      <c r="K700">
        <v>1</v>
      </c>
      <c r="L700">
        <v>1</v>
      </c>
      <c r="M700">
        <v>2</v>
      </c>
      <c r="N700" s="94">
        <v>413004.44168078998</v>
      </c>
      <c r="O700" s="94">
        <v>205918.65905411201</v>
      </c>
      <c r="P700" s="94">
        <v>1279225.2938751299</v>
      </c>
      <c r="Q700" s="94">
        <v>684445.64708648296</v>
      </c>
      <c r="R700" s="94">
        <v>3346213.72551414</v>
      </c>
      <c r="S700" s="94">
        <v>647303.90204877395</v>
      </c>
      <c r="T700" s="94">
        <v>293624.71000000002</v>
      </c>
      <c r="U700" s="94">
        <v>5635183.0572106503</v>
      </c>
      <c r="V700" s="94">
        <v>3157504.7735506701</v>
      </c>
      <c r="W700" s="94">
        <v>1361424.0599702001</v>
      </c>
      <c r="X700" s="94">
        <v>0</v>
      </c>
      <c r="Y700" s="94">
        <v>0</v>
      </c>
      <c r="Z700" s="94">
        <v>0</v>
      </c>
      <c r="AA700" s="94">
        <v>1409513.5485026799</v>
      </c>
      <c r="AB700" s="94">
        <v>365.38518709242499</v>
      </c>
      <c r="AC700" s="94">
        <v>483922.43410274503</v>
      </c>
      <c r="AD700" s="94">
        <v>163381.46794602799</v>
      </c>
      <c r="AE700" s="94">
        <v>0</v>
      </c>
      <c r="AF700" s="94">
        <v>0</v>
      </c>
      <c r="AG700" s="94">
        <v>0</v>
      </c>
      <c r="AH700" s="94">
        <v>0</v>
      </c>
      <c r="AI700" s="94">
        <v>0</v>
      </c>
      <c r="AJ700" s="94">
        <v>6576111.6692594197</v>
      </c>
      <c r="AK700" s="70">
        <v>6233.17712649246</v>
      </c>
      <c r="AL700">
        <v>190.744012474941</v>
      </c>
      <c r="AM700">
        <v>87986.683412978906</v>
      </c>
      <c r="AN700">
        <v>5954.86451286996</v>
      </c>
      <c r="AO700">
        <v>36042.001357195601</v>
      </c>
      <c r="AP700">
        <v>190.744012474941</v>
      </c>
      <c r="AQ700">
        <v>53040.848925755003</v>
      </c>
      <c r="AR700">
        <v>6233.17712649246</v>
      </c>
      <c r="AS700">
        <v>6233.17712649246</v>
      </c>
      <c r="AT700">
        <v>0</v>
      </c>
    </row>
    <row r="701" spans="1:46" x14ac:dyDescent="0.25">
      <c r="A701" t="s">
        <v>3610</v>
      </c>
      <c r="B701">
        <v>2048</v>
      </c>
      <c r="C701" t="s">
        <v>151</v>
      </c>
      <c r="D701">
        <v>414</v>
      </c>
      <c r="E701" t="s">
        <v>920</v>
      </c>
      <c r="F701" t="s">
        <v>2892</v>
      </c>
      <c r="G701" t="s">
        <v>2893</v>
      </c>
      <c r="H701" t="s">
        <v>2894</v>
      </c>
      <c r="I701" t="s">
        <v>2895</v>
      </c>
      <c r="J701">
        <v>498.28658536577501</v>
      </c>
      <c r="K701">
        <v>1</v>
      </c>
      <c r="L701">
        <v>1</v>
      </c>
      <c r="M701">
        <v>2</v>
      </c>
      <c r="N701" s="94">
        <v>3716842.63077643</v>
      </c>
      <c r="O701" s="94">
        <v>658113.69820443098</v>
      </c>
      <c r="P701" s="94">
        <v>723299.87704687903</v>
      </c>
      <c r="Q701" s="94">
        <v>323264.82452061301</v>
      </c>
      <c r="R701" s="94">
        <v>1657570.44770188</v>
      </c>
      <c r="S701" s="94">
        <v>305722.71618357598</v>
      </c>
      <c r="T701" s="94">
        <v>4417585.09</v>
      </c>
      <c r="U701" s="94">
        <v>2661506.3882502299</v>
      </c>
      <c r="V701" s="94">
        <v>5693052.3313009599</v>
      </c>
      <c r="W701" s="94">
        <v>720150.96717252501</v>
      </c>
      <c r="X701" s="94">
        <v>0</v>
      </c>
      <c r="Y701" s="94">
        <v>0</v>
      </c>
      <c r="Z701" s="94">
        <v>0</v>
      </c>
      <c r="AA701" s="94">
        <v>665715.60774141899</v>
      </c>
      <c r="AB701" s="94">
        <v>172.572035326188</v>
      </c>
      <c r="AC701" s="94">
        <v>228557.37545810701</v>
      </c>
      <c r="AD701" s="94">
        <v>77165.340725469694</v>
      </c>
      <c r="AE701" s="94">
        <v>0</v>
      </c>
      <c r="AF701" s="94">
        <v>0</v>
      </c>
      <c r="AG701" s="94">
        <v>0</v>
      </c>
      <c r="AH701" s="94">
        <v>0</v>
      </c>
      <c r="AI701" s="94">
        <v>0</v>
      </c>
      <c r="AJ701" s="94">
        <v>7384814.1944337999</v>
      </c>
      <c r="AK701" s="70">
        <v>14820.415422206999</v>
      </c>
      <c r="AL701">
        <v>190.744012474941</v>
      </c>
      <c r="AM701">
        <v>87986.683412978906</v>
      </c>
      <c r="AN701">
        <v>5954.86451286996</v>
      </c>
      <c r="AO701">
        <v>36042.001357195601</v>
      </c>
      <c r="AP701">
        <v>190.744012474941</v>
      </c>
      <c r="AQ701">
        <v>87986.683412978906</v>
      </c>
      <c r="AR701">
        <v>5954.86451286996</v>
      </c>
      <c r="AS701">
        <v>19670.727009480099</v>
      </c>
      <c r="AT701">
        <v>0</v>
      </c>
    </row>
    <row r="702" spans="1:46" x14ac:dyDescent="0.25">
      <c r="A702" t="s">
        <v>3611</v>
      </c>
      <c r="B702">
        <v>2048</v>
      </c>
      <c r="C702" t="s">
        <v>151</v>
      </c>
      <c r="D702">
        <v>4593</v>
      </c>
      <c r="E702" t="s">
        <v>921</v>
      </c>
      <c r="F702" t="s">
        <v>2906</v>
      </c>
      <c r="G702" t="s">
        <v>2893</v>
      </c>
      <c r="H702" t="s">
        <v>2894</v>
      </c>
      <c r="I702" t="s">
        <v>2895</v>
      </c>
      <c r="J702">
        <v>227.667314721721</v>
      </c>
      <c r="K702">
        <v>1</v>
      </c>
      <c r="L702">
        <v>1</v>
      </c>
      <c r="M702">
        <v>2</v>
      </c>
      <c r="N702" s="94">
        <v>153223.12788241199</v>
      </c>
      <c r="O702" s="94">
        <v>118936.154456326</v>
      </c>
      <c r="P702" s="94">
        <v>276050.16569349699</v>
      </c>
      <c r="Q702" s="94">
        <v>147699.81112088601</v>
      </c>
      <c r="R702" s="94">
        <v>703288.44832295796</v>
      </c>
      <c r="S702" s="94">
        <v>139684.81570069201</v>
      </c>
      <c r="T702" s="94">
        <v>183154.51</v>
      </c>
      <c r="U702" s="94">
        <v>1216043.1974760799</v>
      </c>
      <c r="V702" s="94">
        <v>819972.00521292805</v>
      </c>
      <c r="W702" s="94">
        <v>274981.16057351202</v>
      </c>
      <c r="X702" s="94">
        <v>0</v>
      </c>
      <c r="Y702" s="94">
        <v>0</v>
      </c>
      <c r="Z702" s="94">
        <v>0</v>
      </c>
      <c r="AA702" s="94">
        <v>304165.69346648402</v>
      </c>
      <c r="AB702" s="94">
        <v>78.848223156428105</v>
      </c>
      <c r="AC702" s="94">
        <v>104427.944597774</v>
      </c>
      <c r="AD702" s="94">
        <v>35256.871102918099</v>
      </c>
      <c r="AE702" s="94">
        <v>0</v>
      </c>
      <c r="AF702" s="94">
        <v>0</v>
      </c>
      <c r="AG702" s="94">
        <v>0</v>
      </c>
      <c r="AH702" s="94">
        <v>0</v>
      </c>
      <c r="AI702" s="94">
        <v>0</v>
      </c>
      <c r="AJ702" s="94">
        <v>1538882.52317677</v>
      </c>
      <c r="AK702" s="70">
        <v>6759.3476255375499</v>
      </c>
      <c r="AL702">
        <v>190.744012474941</v>
      </c>
      <c r="AM702">
        <v>87986.683412978906</v>
      </c>
      <c r="AN702">
        <v>5954.86451286996</v>
      </c>
      <c r="AO702">
        <v>36042.001357195601</v>
      </c>
      <c r="AP702">
        <v>190.744012474941</v>
      </c>
      <c r="AQ702">
        <v>87986.683412978906</v>
      </c>
      <c r="AR702">
        <v>5954.86451286996</v>
      </c>
      <c r="AS702">
        <v>19670.727009480099</v>
      </c>
      <c r="AT702">
        <v>0</v>
      </c>
    </row>
    <row r="703" spans="1:46" x14ac:dyDescent="0.25">
      <c r="A703" t="s">
        <v>3612</v>
      </c>
      <c r="B703">
        <v>2048</v>
      </c>
      <c r="C703" t="s">
        <v>151</v>
      </c>
      <c r="D703">
        <v>422</v>
      </c>
      <c r="E703" t="s">
        <v>922</v>
      </c>
      <c r="F703" t="s">
        <v>2892</v>
      </c>
      <c r="G703" t="s">
        <v>2911</v>
      </c>
      <c r="H703" t="s">
        <v>2894</v>
      </c>
      <c r="I703" t="s">
        <v>2895</v>
      </c>
      <c r="J703">
        <v>931.15853658520496</v>
      </c>
      <c r="K703">
        <v>1</v>
      </c>
      <c r="L703">
        <v>1</v>
      </c>
      <c r="M703">
        <v>2</v>
      </c>
      <c r="N703" s="94">
        <v>6192774.3290817104</v>
      </c>
      <c r="O703" s="94">
        <v>1425740.88460381</v>
      </c>
      <c r="P703" s="94">
        <v>1391904.43116445</v>
      </c>
      <c r="Q703" s="94">
        <v>604091.72105070006</v>
      </c>
      <c r="R703" s="94">
        <v>3333008.9622025499</v>
      </c>
      <c r="S703" s="94">
        <v>571310.41726395697</v>
      </c>
      <c r="T703" s="94">
        <v>7973907.8200000003</v>
      </c>
      <c r="U703" s="94">
        <v>4973612.5081032095</v>
      </c>
      <c r="V703" s="94">
        <v>10121927.571898401</v>
      </c>
      <c r="W703" s="94">
        <v>1581233.6238891201</v>
      </c>
      <c r="X703" s="94">
        <v>0</v>
      </c>
      <c r="Y703" s="94">
        <v>0</v>
      </c>
      <c r="Z703" s="94">
        <v>0</v>
      </c>
      <c r="AA703" s="94">
        <v>1244036.64335333</v>
      </c>
      <c r="AB703" s="94">
        <v>322.48896235467703</v>
      </c>
      <c r="AC703" s="94">
        <v>427109.93534192798</v>
      </c>
      <c r="AD703" s="94">
        <v>144200.48192202899</v>
      </c>
      <c r="AE703" s="94">
        <v>0</v>
      </c>
      <c r="AF703" s="94">
        <v>0</v>
      </c>
      <c r="AG703" s="94">
        <v>0</v>
      </c>
      <c r="AH703" s="94">
        <v>0</v>
      </c>
      <c r="AI703" s="94">
        <v>0</v>
      </c>
      <c r="AJ703" s="94">
        <v>13518830.745367199</v>
      </c>
      <c r="AK703" s="70">
        <v>14518.291154741601</v>
      </c>
      <c r="AL703">
        <v>190.744012474941</v>
      </c>
      <c r="AM703">
        <v>87986.683412978906</v>
      </c>
      <c r="AN703">
        <v>5954.86451286996</v>
      </c>
      <c r="AO703">
        <v>36042.001357195601</v>
      </c>
      <c r="AP703">
        <v>4583.8562208211697</v>
      </c>
      <c r="AQ703">
        <v>22363.4717498301</v>
      </c>
      <c r="AR703">
        <v>6360.7556356925097</v>
      </c>
      <c r="AS703">
        <v>14518.291154741601</v>
      </c>
      <c r="AT703">
        <v>0</v>
      </c>
    </row>
    <row r="704" spans="1:46" x14ac:dyDescent="0.25">
      <c r="A704" t="s">
        <v>4914</v>
      </c>
      <c r="B704">
        <v>2048</v>
      </c>
      <c r="C704" t="s">
        <v>151</v>
      </c>
      <c r="D704">
        <v>5510</v>
      </c>
      <c r="E704" t="s">
        <v>923</v>
      </c>
      <c r="F704" t="s">
        <v>2892</v>
      </c>
      <c r="G704" t="s">
        <v>2893</v>
      </c>
      <c r="H704" t="s">
        <v>2899</v>
      </c>
      <c r="I704" t="s">
        <v>2895</v>
      </c>
      <c r="J704">
        <v>539.13364544191995</v>
      </c>
      <c r="K704">
        <v>1</v>
      </c>
      <c r="L704">
        <v>1</v>
      </c>
      <c r="M704">
        <v>2</v>
      </c>
      <c r="N704" s="94">
        <v>107572.598799103</v>
      </c>
      <c r="O704" s="94">
        <v>103197.52176636001</v>
      </c>
      <c r="P704" s="94">
        <v>653707.94370326796</v>
      </c>
      <c r="Q704" s="94">
        <v>349764.46969569899</v>
      </c>
      <c r="R704" s="94">
        <v>1665440.9325510999</v>
      </c>
      <c r="S704" s="94">
        <v>330784.346420774</v>
      </c>
      <c r="T704" s="94">
        <v>0</v>
      </c>
      <c r="U704" s="94">
        <v>2879683.4665155299</v>
      </c>
      <c r="V704" s="94">
        <v>1508032.62249125</v>
      </c>
      <c r="W704" s="94">
        <v>651176.45767051005</v>
      </c>
      <c r="X704" s="94">
        <v>0</v>
      </c>
      <c r="Y704" s="94">
        <v>0</v>
      </c>
      <c r="Z704" s="94">
        <v>0</v>
      </c>
      <c r="AA704" s="94">
        <v>720287.667719875</v>
      </c>
      <c r="AB704" s="94">
        <v>186.71863389306901</v>
      </c>
      <c r="AC704" s="94">
        <v>247293.374219402</v>
      </c>
      <c r="AD704" s="94">
        <v>83490.972201371595</v>
      </c>
      <c r="AE704" s="94">
        <v>0</v>
      </c>
      <c r="AF704" s="94">
        <v>0</v>
      </c>
      <c r="AG704" s="94">
        <v>0</v>
      </c>
      <c r="AH704" s="94">
        <v>0</v>
      </c>
      <c r="AI704" s="94">
        <v>0</v>
      </c>
      <c r="AJ704" s="94">
        <v>3210467.8129363102</v>
      </c>
      <c r="AK704" s="70">
        <v>5954.86451286996</v>
      </c>
      <c r="AL704">
        <v>190.744012474941</v>
      </c>
      <c r="AM704">
        <v>87986.683412978906</v>
      </c>
      <c r="AN704">
        <v>5954.86451286996</v>
      </c>
      <c r="AO704">
        <v>36042.001357195601</v>
      </c>
      <c r="AP704">
        <v>190.744012474941</v>
      </c>
      <c r="AQ704">
        <v>87986.683412978906</v>
      </c>
      <c r="AR704">
        <v>5954.86451286996</v>
      </c>
      <c r="AS704">
        <v>19670.727009480099</v>
      </c>
      <c r="AT704">
        <v>0</v>
      </c>
    </row>
    <row r="705" spans="1:46" x14ac:dyDescent="0.25">
      <c r="A705" t="s">
        <v>3613</v>
      </c>
      <c r="B705">
        <v>2048</v>
      </c>
      <c r="C705" t="s">
        <v>151</v>
      </c>
      <c r="D705">
        <v>2048</v>
      </c>
      <c r="E705" t="s">
        <v>151</v>
      </c>
      <c r="F705" t="s">
        <v>1871</v>
      </c>
      <c r="G705" t="s">
        <v>1871</v>
      </c>
      <c r="H705" t="s">
        <v>2899</v>
      </c>
      <c r="I705" t="s">
        <v>2895</v>
      </c>
      <c r="J705">
        <v>86.1753669239517</v>
      </c>
      <c r="K705">
        <v>1</v>
      </c>
      <c r="L705">
        <v>5</v>
      </c>
      <c r="M705">
        <v>2</v>
      </c>
      <c r="N705" s="94">
        <v>17194.453083849301</v>
      </c>
      <c r="O705" s="94">
        <v>16495.138782460999</v>
      </c>
      <c r="P705" s="94">
        <v>104488.974832122</v>
      </c>
      <c r="Q705" s="94">
        <v>55906.511804289301</v>
      </c>
      <c r="R705" s="94">
        <v>266204.83560271602</v>
      </c>
      <c r="S705" s="94">
        <v>52872.720273549603</v>
      </c>
      <c r="T705" s="94">
        <v>0</v>
      </c>
      <c r="U705" s="94">
        <v>460289.91410543799</v>
      </c>
      <c r="V705" s="94">
        <v>241044.61978059399</v>
      </c>
      <c r="W705" s="94">
        <v>104084.34095408399</v>
      </c>
      <c r="X705" s="94">
        <v>0</v>
      </c>
      <c r="Y705" s="94">
        <v>0</v>
      </c>
      <c r="Z705" s="94">
        <v>0</v>
      </c>
      <c r="AA705" s="94">
        <v>115131.108179455</v>
      </c>
      <c r="AB705" s="94">
        <v>29.845191305181899</v>
      </c>
      <c r="AC705" s="94">
        <v>39527.485330193202</v>
      </c>
      <c r="AD705" s="94">
        <v>13345.2349433564</v>
      </c>
      <c r="AE705" s="94">
        <v>0</v>
      </c>
      <c r="AF705" s="94">
        <v>0</v>
      </c>
      <c r="AG705" s="94">
        <v>0</v>
      </c>
      <c r="AH705" s="94">
        <v>0</v>
      </c>
      <c r="AI705" s="94">
        <v>0</v>
      </c>
      <c r="AJ705" s="94">
        <v>513162.634378988</v>
      </c>
      <c r="AK705" s="70">
        <v>5954.86451286996</v>
      </c>
      <c r="AL705">
        <v>190.744012474941</v>
      </c>
      <c r="AM705">
        <v>87986.683412978906</v>
      </c>
      <c r="AN705">
        <v>5954.86451286996</v>
      </c>
      <c r="AO705">
        <v>36042.001357195601</v>
      </c>
      <c r="AP705">
        <v>682.10272323868298</v>
      </c>
      <c r="AQ705">
        <v>37523.222275875101</v>
      </c>
      <c r="AR705">
        <v>5954.86451286996</v>
      </c>
      <c r="AS705">
        <v>5954.86451286996</v>
      </c>
      <c r="AT705">
        <v>0</v>
      </c>
    </row>
    <row r="706" spans="1:46" x14ac:dyDescent="0.25">
      <c r="A706" t="s">
        <v>3614</v>
      </c>
      <c r="B706">
        <v>2048</v>
      </c>
      <c r="C706" t="s">
        <v>151</v>
      </c>
      <c r="D706">
        <v>424</v>
      </c>
      <c r="E706" t="s">
        <v>924</v>
      </c>
      <c r="F706" t="s">
        <v>2892</v>
      </c>
      <c r="G706" t="s">
        <v>2903</v>
      </c>
      <c r="H706" t="s">
        <v>2894</v>
      </c>
      <c r="I706" t="s">
        <v>2895</v>
      </c>
      <c r="J706">
        <v>1578.3747225330701</v>
      </c>
      <c r="K706">
        <v>1</v>
      </c>
      <c r="L706">
        <v>1</v>
      </c>
      <c r="M706">
        <v>2</v>
      </c>
      <c r="N706" s="94">
        <v>9521152.4693428501</v>
      </c>
      <c r="O706" s="94">
        <v>3064661.5365124498</v>
      </c>
      <c r="P706" s="94">
        <v>2557412.2789371801</v>
      </c>
      <c r="Q706" s="94">
        <v>1023975.0430625801</v>
      </c>
      <c r="R706" s="94">
        <v>6202868.4698267197</v>
      </c>
      <c r="S706" s="94">
        <v>968408.58554136904</v>
      </c>
      <c r="T706" s="94">
        <v>13939470.76</v>
      </c>
      <c r="U706" s="94">
        <v>8430599.0376817808</v>
      </c>
      <c r="V706" s="94">
        <v>17027305.039396599</v>
      </c>
      <c r="W706" s="94">
        <v>3083344.1672676201</v>
      </c>
      <c r="X706" s="94">
        <v>0</v>
      </c>
      <c r="Y706" s="94">
        <v>0</v>
      </c>
      <c r="Z706" s="94">
        <v>0</v>
      </c>
      <c r="AA706" s="94">
        <v>2108723.6110991798</v>
      </c>
      <c r="AB706" s="94">
        <v>150696.979918422</v>
      </c>
      <c r="AC706" s="94">
        <v>723979.32167241105</v>
      </c>
      <c r="AD706" s="94">
        <v>244429.26386895799</v>
      </c>
      <c r="AE706" s="94">
        <v>0</v>
      </c>
      <c r="AF706" s="94">
        <v>0</v>
      </c>
      <c r="AG706" s="94">
        <v>0</v>
      </c>
      <c r="AH706" s="94">
        <v>0</v>
      </c>
      <c r="AI706" s="94">
        <v>0</v>
      </c>
      <c r="AJ706" s="94">
        <v>23338478.383223198</v>
      </c>
      <c r="AK706" s="70">
        <v>14786.3989774039</v>
      </c>
      <c r="AL706">
        <v>190.744012474941</v>
      </c>
      <c r="AM706">
        <v>87986.683412978906</v>
      </c>
      <c r="AN706">
        <v>5954.86451286996</v>
      </c>
      <c r="AO706">
        <v>36042.001357195601</v>
      </c>
      <c r="AP706">
        <v>190.744012474941</v>
      </c>
      <c r="AQ706">
        <v>78964.723731455393</v>
      </c>
      <c r="AR706">
        <v>13821.5734778594</v>
      </c>
      <c r="AS706">
        <v>36042.001357195601</v>
      </c>
      <c r="AT706">
        <v>0</v>
      </c>
    </row>
    <row r="707" spans="1:46" x14ac:dyDescent="0.25">
      <c r="A707" t="s">
        <v>3615</v>
      </c>
      <c r="B707">
        <v>2048</v>
      </c>
      <c r="C707" t="s">
        <v>151</v>
      </c>
      <c r="D707">
        <v>415</v>
      </c>
      <c r="E707" t="s">
        <v>682</v>
      </c>
      <c r="F707" t="s">
        <v>2892</v>
      </c>
      <c r="G707" t="s">
        <v>2893</v>
      </c>
      <c r="H707" t="s">
        <v>2894</v>
      </c>
      <c r="I707" t="s">
        <v>2895</v>
      </c>
      <c r="J707">
        <v>429.23125451839502</v>
      </c>
      <c r="K707">
        <v>2</v>
      </c>
      <c r="L707">
        <v>1</v>
      </c>
      <c r="M707">
        <v>2</v>
      </c>
      <c r="N707" s="94">
        <v>3050362.29507259</v>
      </c>
      <c r="O707" s="94">
        <v>630162.87747106794</v>
      </c>
      <c r="P707" s="94">
        <v>690223.27265291905</v>
      </c>
      <c r="Q707" s="94">
        <v>278464.98429974</v>
      </c>
      <c r="R707" s="94">
        <v>1670822.3767905601</v>
      </c>
      <c r="S707" s="94">
        <v>263353.95905936201</v>
      </c>
      <c r="T707" s="94">
        <v>4027375.8</v>
      </c>
      <c r="U707" s="94">
        <v>2292660.00628688</v>
      </c>
      <c r="V707" s="94">
        <v>4883114.4099481599</v>
      </c>
      <c r="W707" s="94">
        <v>863315.710035261</v>
      </c>
      <c r="X707" s="94">
        <v>0</v>
      </c>
      <c r="Y707" s="94">
        <v>0</v>
      </c>
      <c r="Z707" s="94">
        <v>0</v>
      </c>
      <c r="AA707" s="94">
        <v>573457.03026214999</v>
      </c>
      <c r="AB707" s="94">
        <v>148.65604130899499</v>
      </c>
      <c r="AC707" s="94">
        <v>196882.621123144</v>
      </c>
      <c r="AD707" s="94">
        <v>66471.337936218304</v>
      </c>
      <c r="AE707" s="94">
        <v>0</v>
      </c>
      <c r="AF707" s="94">
        <v>0</v>
      </c>
      <c r="AG707" s="94">
        <v>0</v>
      </c>
      <c r="AH707" s="94">
        <v>0</v>
      </c>
      <c r="AI707" s="94">
        <v>0</v>
      </c>
      <c r="AJ707" s="94">
        <v>6583389.7653462403</v>
      </c>
      <c r="AK707" s="70">
        <v>15337.6290660216</v>
      </c>
      <c r="AL707">
        <v>190.744012474941</v>
      </c>
      <c r="AM707">
        <v>87986.683412978906</v>
      </c>
      <c r="AN707">
        <v>5954.86451286996</v>
      </c>
      <c r="AO707">
        <v>36042.001357195601</v>
      </c>
      <c r="AP707">
        <v>190.744012474941</v>
      </c>
      <c r="AQ707">
        <v>87986.683412978906</v>
      </c>
      <c r="AR707">
        <v>5954.86451286996</v>
      </c>
      <c r="AS707">
        <v>19670.727009480099</v>
      </c>
      <c r="AT707">
        <v>0</v>
      </c>
    </row>
    <row r="708" spans="1:46" x14ac:dyDescent="0.25">
      <c r="A708" t="s">
        <v>3616</v>
      </c>
      <c r="B708">
        <v>2048</v>
      </c>
      <c r="C708" t="s">
        <v>151</v>
      </c>
      <c r="D708">
        <v>417</v>
      </c>
      <c r="E708" t="s">
        <v>838</v>
      </c>
      <c r="F708" t="s">
        <v>2892</v>
      </c>
      <c r="G708" t="s">
        <v>2893</v>
      </c>
      <c r="H708" t="s">
        <v>2894</v>
      </c>
      <c r="I708" t="s">
        <v>2895</v>
      </c>
      <c r="J708">
        <v>355.67682926823102</v>
      </c>
      <c r="K708">
        <v>1</v>
      </c>
      <c r="L708">
        <v>2</v>
      </c>
      <c r="M708">
        <v>2</v>
      </c>
      <c r="N708" s="94">
        <v>2938489.9112168499</v>
      </c>
      <c r="O708" s="94">
        <v>652062.38879945397</v>
      </c>
      <c r="P708" s="94">
        <v>574535.25620884902</v>
      </c>
      <c r="Q708" s="94">
        <v>230746.34392383101</v>
      </c>
      <c r="R708" s="94">
        <v>1422747.9667521201</v>
      </c>
      <c r="S708" s="94">
        <v>218224.79175839</v>
      </c>
      <c r="T708" s="94">
        <v>3918799.33</v>
      </c>
      <c r="U708" s="94">
        <v>1899782.5369011101</v>
      </c>
      <c r="V708" s="94">
        <v>4589652.8688612804</v>
      </c>
      <c r="W708" s="94">
        <v>753618.19621214096</v>
      </c>
      <c r="X708" s="94">
        <v>0</v>
      </c>
      <c r="Y708" s="94">
        <v>0</v>
      </c>
      <c r="Z708" s="94">
        <v>0</v>
      </c>
      <c r="AA708" s="94">
        <v>475187.61995575199</v>
      </c>
      <c r="AB708" s="94">
        <v>123.181871934455</v>
      </c>
      <c r="AC708" s="94">
        <v>163144.192511492</v>
      </c>
      <c r="AD708" s="94">
        <v>55080.599246898499</v>
      </c>
      <c r="AE708" s="94">
        <v>0</v>
      </c>
      <c r="AF708" s="94">
        <v>0</v>
      </c>
      <c r="AG708" s="94">
        <v>0</v>
      </c>
      <c r="AH708" s="94">
        <v>0</v>
      </c>
      <c r="AI708" s="94">
        <v>0</v>
      </c>
      <c r="AJ708" s="94">
        <v>6036806.6586595001</v>
      </c>
      <c r="AK708" s="70">
        <v>16972.7296295337</v>
      </c>
      <c r="AL708">
        <v>190.744012474941</v>
      </c>
      <c r="AM708">
        <v>87986.683412978906</v>
      </c>
      <c r="AN708">
        <v>5954.86451286996</v>
      </c>
      <c r="AO708">
        <v>36042.001357195601</v>
      </c>
      <c r="AP708">
        <v>190.744012474941</v>
      </c>
      <c r="AQ708">
        <v>87986.683412978906</v>
      </c>
      <c r="AR708">
        <v>5954.86451286996</v>
      </c>
      <c r="AS708">
        <v>19670.727009480099</v>
      </c>
      <c r="AT708">
        <v>0</v>
      </c>
    </row>
    <row r="709" spans="1:46" x14ac:dyDescent="0.25">
      <c r="A709" t="s">
        <v>3617</v>
      </c>
      <c r="B709">
        <v>2048</v>
      </c>
      <c r="C709" t="s">
        <v>151</v>
      </c>
      <c r="D709">
        <v>418</v>
      </c>
      <c r="E709" t="s">
        <v>925</v>
      </c>
      <c r="F709" t="s">
        <v>2892</v>
      </c>
      <c r="G709" t="s">
        <v>2893</v>
      </c>
      <c r="H709" t="s">
        <v>2894</v>
      </c>
      <c r="I709" t="s">
        <v>2895</v>
      </c>
      <c r="J709">
        <v>176.92800730539301</v>
      </c>
      <c r="K709">
        <v>1</v>
      </c>
      <c r="L709">
        <v>1</v>
      </c>
      <c r="M709">
        <v>2</v>
      </c>
      <c r="N709" s="94">
        <v>1593204.9732794601</v>
      </c>
      <c r="O709" s="94">
        <v>485294.29003890202</v>
      </c>
      <c r="P709" s="94">
        <v>304070.28503605601</v>
      </c>
      <c r="Q709" s="94">
        <v>114782.542645364</v>
      </c>
      <c r="R709" s="94">
        <v>874396.62371279101</v>
      </c>
      <c r="S709" s="94">
        <v>108553.81732310999</v>
      </c>
      <c r="T709" s="94">
        <v>2426720.2200000002</v>
      </c>
      <c r="U709" s="94">
        <v>945028.49471257499</v>
      </c>
      <c r="V709" s="94">
        <v>2593765.4671052899</v>
      </c>
      <c r="W709" s="94">
        <v>541544.47482829599</v>
      </c>
      <c r="X709" s="94">
        <v>0</v>
      </c>
      <c r="Y709" s="94">
        <v>0</v>
      </c>
      <c r="Z709" s="94">
        <v>0</v>
      </c>
      <c r="AA709" s="94">
        <v>236377.49714519599</v>
      </c>
      <c r="AB709" s="94">
        <v>61.275633789108198</v>
      </c>
      <c r="AC709" s="94">
        <v>81154.504621209402</v>
      </c>
      <c r="AD709" s="94">
        <v>27399.312701900399</v>
      </c>
      <c r="AE709" s="94">
        <v>0</v>
      </c>
      <c r="AF709" s="94">
        <v>0</v>
      </c>
      <c r="AG709" s="94">
        <v>0</v>
      </c>
      <c r="AH709" s="94">
        <v>0</v>
      </c>
      <c r="AI709" s="94">
        <v>0</v>
      </c>
      <c r="AJ709" s="94">
        <v>3480302.5320356898</v>
      </c>
      <c r="AK709" s="70">
        <v>19670.727009480099</v>
      </c>
      <c r="AL709">
        <v>190.744012474941</v>
      </c>
      <c r="AM709">
        <v>87986.683412978906</v>
      </c>
      <c r="AN709">
        <v>5954.86451286996</v>
      </c>
      <c r="AO709">
        <v>36042.001357195601</v>
      </c>
      <c r="AP709">
        <v>190.744012474941</v>
      </c>
      <c r="AQ709">
        <v>87986.683412978906</v>
      </c>
      <c r="AR709">
        <v>5954.86451286996</v>
      </c>
      <c r="AS709">
        <v>19670.727009480099</v>
      </c>
      <c r="AT709">
        <v>0</v>
      </c>
    </row>
    <row r="710" spans="1:46" x14ac:dyDescent="0.25">
      <c r="A710" t="s">
        <v>3618</v>
      </c>
      <c r="B710">
        <v>2048</v>
      </c>
      <c r="C710" t="s">
        <v>151</v>
      </c>
      <c r="D710">
        <v>423</v>
      </c>
      <c r="E710" t="s">
        <v>926</v>
      </c>
      <c r="F710" t="s">
        <v>2892</v>
      </c>
      <c r="G710" t="s">
        <v>2903</v>
      </c>
      <c r="H710" t="s">
        <v>2894</v>
      </c>
      <c r="I710" t="s">
        <v>2895</v>
      </c>
      <c r="J710">
        <v>1699.3140243898599</v>
      </c>
      <c r="K710">
        <v>1</v>
      </c>
      <c r="L710">
        <v>1</v>
      </c>
      <c r="M710">
        <v>2</v>
      </c>
      <c r="N710" s="94">
        <v>9500931.5128105804</v>
      </c>
      <c r="O710" s="94">
        <v>2973610.84586321</v>
      </c>
      <c r="P710" s="94">
        <v>2504709.8164267298</v>
      </c>
      <c r="Q710" s="94">
        <v>1102434.7554862699</v>
      </c>
      <c r="R710" s="94">
        <v>6362896.0724230995</v>
      </c>
      <c r="S710" s="94">
        <v>1042610.64705154</v>
      </c>
      <c r="T710" s="94">
        <v>13368008.869999999</v>
      </c>
      <c r="U710" s="94">
        <v>9076574.1330098901</v>
      </c>
      <c r="V710" s="94">
        <v>17007694.0938963</v>
      </c>
      <c r="W710" s="94">
        <v>3064666.9878543098</v>
      </c>
      <c r="X710" s="94">
        <v>0</v>
      </c>
      <c r="Y710" s="94">
        <v>0</v>
      </c>
      <c r="Z710" s="94">
        <v>0</v>
      </c>
      <c r="AA710" s="94">
        <v>2270299.6663251398</v>
      </c>
      <c r="AB710" s="94">
        <v>101922.254934164</v>
      </c>
      <c r="AC710" s="94">
        <v>779452.55782592599</v>
      </c>
      <c r="AD710" s="94">
        <v>263158.08922561299</v>
      </c>
      <c r="AE710" s="94">
        <v>0</v>
      </c>
      <c r="AF710" s="94">
        <v>0</v>
      </c>
      <c r="AG710" s="94">
        <v>0</v>
      </c>
      <c r="AH710" s="94">
        <v>0</v>
      </c>
      <c r="AI710" s="94">
        <v>0</v>
      </c>
      <c r="AJ710" s="94">
        <v>23487193.650061399</v>
      </c>
      <c r="AK710" s="70">
        <v>13821.5734778594</v>
      </c>
      <c r="AL710">
        <v>190.744012474941</v>
      </c>
      <c r="AM710">
        <v>87986.683412978906</v>
      </c>
      <c r="AN710">
        <v>5954.86451286996</v>
      </c>
      <c r="AO710">
        <v>36042.001357195601</v>
      </c>
      <c r="AP710">
        <v>190.744012474941</v>
      </c>
      <c r="AQ710">
        <v>78964.723731455393</v>
      </c>
      <c r="AR710">
        <v>13821.5734778594</v>
      </c>
      <c r="AS710">
        <v>36042.001357195601</v>
      </c>
      <c r="AT710">
        <v>0</v>
      </c>
    </row>
    <row r="711" spans="1:46" x14ac:dyDescent="0.25">
      <c r="A711" t="s">
        <v>3619</v>
      </c>
      <c r="B711">
        <v>2048</v>
      </c>
      <c r="C711" t="s">
        <v>151</v>
      </c>
      <c r="D711">
        <v>5304</v>
      </c>
      <c r="E711" t="s">
        <v>927</v>
      </c>
      <c r="F711" t="s">
        <v>2906</v>
      </c>
      <c r="G711" t="s">
        <v>2911</v>
      </c>
      <c r="H711" t="s">
        <v>2894</v>
      </c>
      <c r="I711" t="s">
        <v>2895</v>
      </c>
      <c r="J711">
        <v>117.435975609742</v>
      </c>
      <c r="K711">
        <v>1</v>
      </c>
      <c r="L711">
        <v>1</v>
      </c>
      <c r="M711">
        <v>2</v>
      </c>
      <c r="N711" s="94">
        <v>66751.859573827795</v>
      </c>
      <c r="O711" s="94">
        <v>26433.034998082501</v>
      </c>
      <c r="P711" s="94">
        <v>142392.94984030401</v>
      </c>
      <c r="Q711" s="94">
        <v>76186.919661951106</v>
      </c>
      <c r="R711" s="94">
        <v>363164.17676807602</v>
      </c>
      <c r="S711" s="94">
        <v>72052.602850473093</v>
      </c>
      <c r="T711" s="94">
        <v>47666.22</v>
      </c>
      <c r="U711" s="94">
        <v>627262.72084224096</v>
      </c>
      <c r="V711" s="94">
        <v>375759.14832807297</v>
      </c>
      <c r="W711" s="94">
        <v>142233.54270187701</v>
      </c>
      <c r="X711" s="94">
        <v>0</v>
      </c>
      <c r="Y711" s="94">
        <v>0</v>
      </c>
      <c r="Z711" s="94">
        <v>0</v>
      </c>
      <c r="AA711" s="94">
        <v>156895.57810663799</v>
      </c>
      <c r="AB711" s="94">
        <v>40.671705654313499</v>
      </c>
      <c r="AC711" s="94">
        <v>53866.307378156504</v>
      </c>
      <c r="AD711" s="94">
        <v>18186.2954723166</v>
      </c>
      <c r="AE711" s="94">
        <v>0</v>
      </c>
      <c r="AF711" s="94">
        <v>0</v>
      </c>
      <c r="AG711" s="94">
        <v>0</v>
      </c>
      <c r="AH711" s="94">
        <v>0</v>
      </c>
      <c r="AI711" s="94">
        <v>0</v>
      </c>
      <c r="AJ711" s="94">
        <v>746981.543692715</v>
      </c>
      <c r="AK711" s="70">
        <v>6360.7556356925097</v>
      </c>
      <c r="AL711">
        <v>190.744012474941</v>
      </c>
      <c r="AM711">
        <v>87986.683412978906</v>
      </c>
      <c r="AN711">
        <v>5954.86451286996</v>
      </c>
      <c r="AO711">
        <v>36042.001357195601</v>
      </c>
      <c r="AP711">
        <v>4583.8562208211697</v>
      </c>
      <c r="AQ711">
        <v>22363.4717498301</v>
      </c>
      <c r="AR711">
        <v>6360.7556356925097</v>
      </c>
      <c r="AS711">
        <v>14518.291154741601</v>
      </c>
      <c r="AT711">
        <v>0</v>
      </c>
    </row>
    <row r="712" spans="1:46" x14ac:dyDescent="0.25">
      <c r="A712" t="s">
        <v>3620</v>
      </c>
      <c r="B712">
        <v>2048</v>
      </c>
      <c r="C712" t="s">
        <v>151</v>
      </c>
      <c r="D712">
        <v>419</v>
      </c>
      <c r="E712" t="s">
        <v>928</v>
      </c>
      <c r="F712" t="s">
        <v>2892</v>
      </c>
      <c r="G712" t="s">
        <v>2893</v>
      </c>
      <c r="H712" t="s">
        <v>2894</v>
      </c>
      <c r="I712" t="s">
        <v>2895</v>
      </c>
      <c r="J712">
        <v>314.70121951213901</v>
      </c>
      <c r="K712">
        <v>3</v>
      </c>
      <c r="L712">
        <v>1</v>
      </c>
      <c r="M712">
        <v>2</v>
      </c>
      <c r="N712" s="94">
        <v>2670540.2138523702</v>
      </c>
      <c r="O712" s="94">
        <v>586083.21907816804</v>
      </c>
      <c r="P712" s="94">
        <v>511802.28106298199</v>
      </c>
      <c r="Q712" s="94">
        <v>204163.30178211999</v>
      </c>
      <c r="R712" s="94">
        <v>1297651.51832634</v>
      </c>
      <c r="S712" s="94">
        <v>193084.29012775799</v>
      </c>
      <c r="T712" s="94">
        <v>3589321.7</v>
      </c>
      <c r="U712" s="94">
        <v>1680918.8341019801</v>
      </c>
      <c r="V712" s="94">
        <v>4144079.14613875</v>
      </c>
      <c r="W712" s="94">
        <v>705608.58082588599</v>
      </c>
      <c r="X712" s="94">
        <v>0</v>
      </c>
      <c r="Y712" s="94">
        <v>0</v>
      </c>
      <c r="Z712" s="94">
        <v>0</v>
      </c>
      <c r="AA712" s="94">
        <v>420443.81638470403</v>
      </c>
      <c r="AB712" s="94">
        <v>108.990752642834</v>
      </c>
      <c r="AC712" s="94">
        <v>144349.229735656</v>
      </c>
      <c r="AD712" s="94">
        <v>48735.060392101397</v>
      </c>
      <c r="AE712" s="94">
        <v>0</v>
      </c>
      <c r="AF712" s="94">
        <v>0</v>
      </c>
      <c r="AG712" s="94">
        <v>0</v>
      </c>
      <c r="AH712" s="94">
        <v>0</v>
      </c>
      <c r="AI712" s="94">
        <v>0</v>
      </c>
      <c r="AJ712" s="94">
        <v>5463324.8242297396</v>
      </c>
      <c r="AK712" s="70">
        <v>17360.354792075999</v>
      </c>
      <c r="AL712">
        <v>190.744012474941</v>
      </c>
      <c r="AM712">
        <v>87986.683412978906</v>
      </c>
      <c r="AN712">
        <v>5954.86451286996</v>
      </c>
      <c r="AO712">
        <v>36042.001357195601</v>
      </c>
      <c r="AP712">
        <v>190.744012474941</v>
      </c>
      <c r="AQ712">
        <v>87986.683412978906</v>
      </c>
      <c r="AR712">
        <v>5954.86451286996</v>
      </c>
      <c r="AS712">
        <v>19670.727009480099</v>
      </c>
      <c r="AT712">
        <v>0</v>
      </c>
    </row>
    <row r="713" spans="1:46" x14ac:dyDescent="0.25">
      <c r="A713" t="s">
        <v>3621</v>
      </c>
      <c r="B713">
        <v>2048</v>
      </c>
      <c r="C713" t="s">
        <v>151</v>
      </c>
      <c r="D713">
        <v>420</v>
      </c>
      <c r="E713" t="s">
        <v>929</v>
      </c>
      <c r="F713" t="s">
        <v>2892</v>
      </c>
      <c r="G713" t="s">
        <v>2893</v>
      </c>
      <c r="H713" t="s">
        <v>2894</v>
      </c>
      <c r="I713" t="s">
        <v>2895</v>
      </c>
      <c r="J713">
        <v>392.45731707309801</v>
      </c>
      <c r="K713">
        <v>2</v>
      </c>
      <c r="L713">
        <v>1</v>
      </c>
      <c r="M713">
        <v>2</v>
      </c>
      <c r="N713" s="94">
        <v>2560564.6716368599</v>
      </c>
      <c r="O713" s="94">
        <v>663159.28504927398</v>
      </c>
      <c r="P713" s="94">
        <v>596026.86063739401</v>
      </c>
      <c r="Q713" s="94">
        <v>254607.78889388801</v>
      </c>
      <c r="R713" s="94">
        <v>1691411.68914859</v>
      </c>
      <c r="S713" s="94">
        <v>240791.38488874101</v>
      </c>
      <c r="T713" s="94">
        <v>3669531.53</v>
      </c>
      <c r="U713" s="94">
        <v>2096238.7653660099</v>
      </c>
      <c r="V713" s="94">
        <v>4288220.3655431503</v>
      </c>
      <c r="W713" s="94">
        <v>953087.30895170197</v>
      </c>
      <c r="X713" s="94">
        <v>0</v>
      </c>
      <c r="Y713" s="94">
        <v>0</v>
      </c>
      <c r="Z713" s="94">
        <v>0</v>
      </c>
      <c r="AA713" s="94">
        <v>524326.70078023197</v>
      </c>
      <c r="AB713" s="94">
        <v>135.92009091764601</v>
      </c>
      <c r="AC713" s="94">
        <v>180014.90909837</v>
      </c>
      <c r="AD713" s="94">
        <v>60776.475790370299</v>
      </c>
      <c r="AE713" s="94">
        <v>0</v>
      </c>
      <c r="AF713" s="94">
        <v>0</v>
      </c>
      <c r="AG713" s="94">
        <v>0</v>
      </c>
      <c r="AH713" s="94">
        <v>0</v>
      </c>
      <c r="AI713" s="94">
        <v>0</v>
      </c>
      <c r="AJ713" s="94">
        <v>6006561.6802547397</v>
      </c>
      <c r="AK713" s="70">
        <v>15305.0062234818</v>
      </c>
      <c r="AL713">
        <v>190.744012474941</v>
      </c>
      <c r="AM713">
        <v>87986.683412978906</v>
      </c>
      <c r="AN713">
        <v>5954.86451286996</v>
      </c>
      <c r="AO713">
        <v>36042.001357195601</v>
      </c>
      <c r="AP713">
        <v>190.744012474941</v>
      </c>
      <c r="AQ713">
        <v>87986.683412978906</v>
      </c>
      <c r="AR713">
        <v>5954.86451286996</v>
      </c>
      <c r="AS713">
        <v>19670.727009480099</v>
      </c>
      <c r="AT713">
        <v>0</v>
      </c>
    </row>
    <row r="714" spans="1:46" x14ac:dyDescent="0.25">
      <c r="A714" t="s">
        <v>3622</v>
      </c>
      <c r="B714">
        <v>2205</v>
      </c>
      <c r="C714" t="s">
        <v>152</v>
      </c>
      <c r="D714">
        <v>1057</v>
      </c>
      <c r="E714" t="s">
        <v>930</v>
      </c>
      <c r="F714" t="s">
        <v>2892</v>
      </c>
      <c r="G714" t="s">
        <v>2911</v>
      </c>
      <c r="H714" t="s">
        <v>2894</v>
      </c>
      <c r="I714" t="s">
        <v>2895</v>
      </c>
      <c r="J714">
        <v>400.34961838605199</v>
      </c>
      <c r="K714">
        <v>2</v>
      </c>
      <c r="L714">
        <v>1</v>
      </c>
      <c r="M714">
        <v>2</v>
      </c>
      <c r="N714" s="94">
        <v>2539095.4934449699</v>
      </c>
      <c r="O714" s="94">
        <v>531940.13572220504</v>
      </c>
      <c r="P714" s="94">
        <v>770694.44890850096</v>
      </c>
      <c r="Q714" s="94">
        <v>219683.439419206</v>
      </c>
      <c r="R714" s="94">
        <v>831282.262107205</v>
      </c>
      <c r="S714" s="94">
        <v>198160.30433801399</v>
      </c>
      <c r="T714" s="94">
        <v>3528942.09</v>
      </c>
      <c r="U714" s="94">
        <v>1363753.68960209</v>
      </c>
      <c r="V714" s="94">
        <v>4205310.6434809603</v>
      </c>
      <c r="W714" s="94">
        <v>687385.13612112298</v>
      </c>
      <c r="X714" s="94">
        <v>0</v>
      </c>
      <c r="Y714" s="94">
        <v>0</v>
      </c>
      <c r="Z714" s="94">
        <v>0</v>
      </c>
      <c r="AA714" s="94">
        <v>0</v>
      </c>
      <c r="AB714" s="94">
        <v>0</v>
      </c>
      <c r="AC714" s="94">
        <v>198160.30433801399</v>
      </c>
      <c r="AD714" s="94">
        <v>0</v>
      </c>
      <c r="AE714" s="94">
        <v>0</v>
      </c>
      <c r="AF714" s="94">
        <v>0</v>
      </c>
      <c r="AG714" s="94">
        <v>0</v>
      </c>
      <c r="AH714" s="94">
        <v>0</v>
      </c>
      <c r="AI714" s="94">
        <v>0</v>
      </c>
      <c r="AJ714" s="94">
        <v>5090856.0839400999</v>
      </c>
      <c r="AK714" s="70">
        <v>12716.0258187909</v>
      </c>
      <c r="AL714">
        <v>190.744012474941</v>
      </c>
      <c r="AM714">
        <v>87986.683412978906</v>
      </c>
      <c r="AN714">
        <v>3901.37500376974</v>
      </c>
      <c r="AO714">
        <v>15678.3496320711</v>
      </c>
      <c r="AP714">
        <v>4583.8562208211697</v>
      </c>
      <c r="AQ714">
        <v>22363.4717498301</v>
      </c>
      <c r="AR714">
        <v>12716.0258187909</v>
      </c>
      <c r="AS714">
        <v>12716.0258187909</v>
      </c>
      <c r="AT714">
        <v>0</v>
      </c>
    </row>
    <row r="715" spans="1:46" x14ac:dyDescent="0.25">
      <c r="A715" t="s">
        <v>3623</v>
      </c>
      <c r="B715">
        <v>2205</v>
      </c>
      <c r="C715" t="s">
        <v>152</v>
      </c>
      <c r="D715">
        <v>5296</v>
      </c>
      <c r="E715" t="s">
        <v>931</v>
      </c>
      <c r="F715" t="s">
        <v>2892</v>
      </c>
      <c r="G715" t="s">
        <v>2893</v>
      </c>
      <c r="H715" t="s">
        <v>2894</v>
      </c>
      <c r="I715" t="s">
        <v>2895</v>
      </c>
      <c r="J715">
        <v>264.343666809772</v>
      </c>
      <c r="K715">
        <v>3</v>
      </c>
      <c r="L715">
        <v>1</v>
      </c>
      <c r="M715">
        <v>2</v>
      </c>
      <c r="N715" s="94">
        <v>1988118.0292739701</v>
      </c>
      <c r="O715" s="94">
        <v>451324.45039257401</v>
      </c>
      <c r="P715" s="94">
        <v>640286.48290882295</v>
      </c>
      <c r="Q715" s="94">
        <v>145053.03176649299</v>
      </c>
      <c r="R715" s="94">
        <v>593987.28774546296</v>
      </c>
      <c r="S715" s="94">
        <v>130841.692009156</v>
      </c>
      <c r="T715" s="94">
        <v>2918307.2</v>
      </c>
      <c r="U715" s="94">
        <v>900462.08208732703</v>
      </c>
      <c r="V715" s="94">
        <v>3319794.68370046</v>
      </c>
      <c r="W715" s="94">
        <v>498974.59838686202</v>
      </c>
      <c r="X715" s="94">
        <v>0</v>
      </c>
      <c r="Y715" s="94">
        <v>0</v>
      </c>
      <c r="Z715" s="94">
        <v>0</v>
      </c>
      <c r="AA715" s="94">
        <v>0</v>
      </c>
      <c r="AB715" s="94">
        <v>0</v>
      </c>
      <c r="AC715" s="94">
        <v>130841.692009156</v>
      </c>
      <c r="AD715" s="94">
        <v>0</v>
      </c>
      <c r="AE715" s="94">
        <v>0</v>
      </c>
      <c r="AF715" s="94">
        <v>0</v>
      </c>
      <c r="AG715" s="94">
        <v>0</v>
      </c>
      <c r="AH715" s="94">
        <v>0</v>
      </c>
      <c r="AI715" s="94">
        <v>0</v>
      </c>
      <c r="AJ715" s="94">
        <v>3949610.9740964798</v>
      </c>
      <c r="AK715" s="70">
        <v>14941.197652897499</v>
      </c>
      <c r="AL715">
        <v>190.744012474941</v>
      </c>
      <c r="AM715">
        <v>87986.683412978906</v>
      </c>
      <c r="AN715">
        <v>3901.37500376974</v>
      </c>
      <c r="AO715">
        <v>15678.3496320711</v>
      </c>
      <c r="AP715">
        <v>190.744012474941</v>
      </c>
      <c r="AQ715">
        <v>87986.683412978906</v>
      </c>
      <c r="AR715">
        <v>14941.197652897499</v>
      </c>
      <c r="AS715">
        <v>15678.3496320711</v>
      </c>
      <c r="AT715">
        <v>0</v>
      </c>
    </row>
    <row r="716" spans="1:46" x14ac:dyDescent="0.25">
      <c r="A716" t="s">
        <v>3624</v>
      </c>
      <c r="B716">
        <v>2205</v>
      </c>
      <c r="C716" t="s">
        <v>152</v>
      </c>
      <c r="D716">
        <v>5434</v>
      </c>
      <c r="E716" t="s">
        <v>932</v>
      </c>
      <c r="F716" t="s">
        <v>2892</v>
      </c>
      <c r="G716" t="s">
        <v>2893</v>
      </c>
      <c r="H716" t="s">
        <v>2894</v>
      </c>
      <c r="I716" t="s">
        <v>2895</v>
      </c>
      <c r="J716">
        <v>486.66626029971002</v>
      </c>
      <c r="K716">
        <v>4</v>
      </c>
      <c r="L716">
        <v>1</v>
      </c>
      <c r="M716">
        <v>2</v>
      </c>
      <c r="N716" s="94">
        <v>4318504.3421839597</v>
      </c>
      <c r="O716" s="94">
        <v>570426.797297218</v>
      </c>
      <c r="P716" s="94">
        <v>918806.47761632898</v>
      </c>
      <c r="Q716" s="94">
        <v>267047.882655475</v>
      </c>
      <c r="R716" s="94">
        <v>1314453.9916715301</v>
      </c>
      <c r="S716" s="94">
        <v>240884.291686871</v>
      </c>
      <c r="T716" s="94">
        <v>5731456.2000000002</v>
      </c>
      <c r="U716" s="94">
        <v>1657783.2914245101</v>
      </c>
      <c r="V716" s="94">
        <v>6249707.3004876496</v>
      </c>
      <c r="W716" s="94">
        <v>1139532.1909368699</v>
      </c>
      <c r="X716" s="94">
        <v>0</v>
      </c>
      <c r="Y716" s="94">
        <v>0</v>
      </c>
      <c r="Z716" s="94">
        <v>0</v>
      </c>
      <c r="AA716" s="94">
        <v>0</v>
      </c>
      <c r="AB716" s="94">
        <v>0</v>
      </c>
      <c r="AC716" s="94">
        <v>240884.291686871</v>
      </c>
      <c r="AD716" s="94">
        <v>0</v>
      </c>
      <c r="AE716" s="94">
        <v>0</v>
      </c>
      <c r="AF716" s="94">
        <v>0</v>
      </c>
      <c r="AG716" s="94">
        <v>0</v>
      </c>
      <c r="AH716" s="94">
        <v>0</v>
      </c>
      <c r="AI716" s="94">
        <v>0</v>
      </c>
      <c r="AJ716" s="94">
        <v>7630123.7831113897</v>
      </c>
      <c r="AK716" s="70">
        <v>15678.3496320711</v>
      </c>
      <c r="AL716">
        <v>190.744012474941</v>
      </c>
      <c r="AM716">
        <v>87986.683412978906</v>
      </c>
      <c r="AN716">
        <v>3901.37500376974</v>
      </c>
      <c r="AO716">
        <v>15678.3496320711</v>
      </c>
      <c r="AP716">
        <v>190.744012474941</v>
      </c>
      <c r="AQ716">
        <v>87986.683412978906</v>
      </c>
      <c r="AR716">
        <v>14941.197652897499</v>
      </c>
      <c r="AS716">
        <v>15678.3496320711</v>
      </c>
      <c r="AT716">
        <v>0</v>
      </c>
    </row>
    <row r="717" spans="1:46" x14ac:dyDescent="0.25">
      <c r="A717" t="s">
        <v>3625</v>
      </c>
      <c r="B717">
        <v>2205</v>
      </c>
      <c r="C717" t="s">
        <v>152</v>
      </c>
      <c r="D717">
        <v>1064</v>
      </c>
      <c r="E717" t="s">
        <v>933</v>
      </c>
      <c r="F717" t="s">
        <v>2892</v>
      </c>
      <c r="G717" t="s">
        <v>2903</v>
      </c>
      <c r="H717" t="s">
        <v>2904</v>
      </c>
      <c r="I717" t="s">
        <v>2895</v>
      </c>
      <c r="J717">
        <v>492.55393225219899</v>
      </c>
      <c r="K717">
        <v>1</v>
      </c>
      <c r="L717">
        <v>1</v>
      </c>
      <c r="M717">
        <v>2</v>
      </c>
      <c r="N717" s="94">
        <v>2677461.4808298601</v>
      </c>
      <c r="O717" s="94">
        <v>1060357.97302128</v>
      </c>
      <c r="P717" s="94">
        <v>1034608.70922581</v>
      </c>
      <c r="Q717" s="94">
        <v>270278.61890522903</v>
      </c>
      <c r="R717" s="94">
        <v>1473382.7456168099</v>
      </c>
      <c r="S717" s="94">
        <v>243798.50169823799</v>
      </c>
      <c r="T717" s="94">
        <v>4838250.43</v>
      </c>
      <c r="U717" s="94">
        <v>1677839.0975989799</v>
      </c>
      <c r="V717" s="94">
        <v>5219744.7807442704</v>
      </c>
      <c r="W717" s="94">
        <v>1296344.7468547199</v>
      </c>
      <c r="X717" s="94">
        <v>0</v>
      </c>
      <c r="Y717" s="94">
        <v>0</v>
      </c>
      <c r="Z717" s="94">
        <v>0</v>
      </c>
      <c r="AA717" s="94">
        <v>0</v>
      </c>
      <c r="AB717" s="94">
        <v>0</v>
      </c>
      <c r="AC717" s="94">
        <v>243798.50169823799</v>
      </c>
      <c r="AD717" s="94">
        <v>0</v>
      </c>
      <c r="AE717" s="94">
        <v>0</v>
      </c>
      <c r="AF717" s="94">
        <v>0</v>
      </c>
      <c r="AG717" s="94">
        <v>0</v>
      </c>
      <c r="AH717" s="94">
        <v>0</v>
      </c>
      <c r="AI717" s="94">
        <v>0</v>
      </c>
      <c r="AJ717" s="94">
        <v>6759888.0292972196</v>
      </c>
      <c r="AK717" s="70">
        <v>13724.1580802892</v>
      </c>
      <c r="AL717">
        <v>190.744012474941</v>
      </c>
      <c r="AM717">
        <v>87986.683412978906</v>
      </c>
      <c r="AN717">
        <v>3901.37500376974</v>
      </c>
      <c r="AO717">
        <v>15678.3496320711</v>
      </c>
      <c r="AP717">
        <v>190.744012474941</v>
      </c>
      <c r="AQ717">
        <v>78964.723731455393</v>
      </c>
      <c r="AR717">
        <v>13724.1580802892</v>
      </c>
      <c r="AS717">
        <v>13724.1580802892</v>
      </c>
      <c r="AT717">
        <v>0</v>
      </c>
    </row>
    <row r="718" spans="1:46" x14ac:dyDescent="0.25">
      <c r="A718" t="s">
        <v>4661</v>
      </c>
      <c r="B718">
        <v>2205</v>
      </c>
      <c r="C718" t="s">
        <v>152</v>
      </c>
      <c r="D718">
        <v>2205</v>
      </c>
      <c r="E718" t="s">
        <v>152</v>
      </c>
      <c r="F718" t="s">
        <v>1871</v>
      </c>
      <c r="G718" t="s">
        <v>1871</v>
      </c>
      <c r="H718" t="s">
        <v>2899</v>
      </c>
      <c r="I718" t="s">
        <v>2895</v>
      </c>
      <c r="J718">
        <v>2.0904987464490001</v>
      </c>
      <c r="K718">
        <v>0</v>
      </c>
      <c r="L718">
        <v>0</v>
      </c>
      <c r="M718">
        <v>2</v>
      </c>
      <c r="N718" s="94">
        <v>743.52426724288296</v>
      </c>
      <c r="O718" s="94">
        <v>455.95356671998201</v>
      </c>
      <c r="P718" s="94">
        <v>2498.4313405391899</v>
      </c>
      <c r="Q718" s="94">
        <v>1147.1172535966</v>
      </c>
      <c r="R718" s="94">
        <v>2276.06285898853</v>
      </c>
      <c r="S718" s="94">
        <v>1034.73026772092</v>
      </c>
      <c r="T718" s="94">
        <v>0</v>
      </c>
      <c r="U718" s="94">
        <v>7121.0892870871903</v>
      </c>
      <c r="V718" s="94">
        <v>5596.4115866613502</v>
      </c>
      <c r="W718" s="94">
        <v>1524.6777004258399</v>
      </c>
      <c r="X718" s="94">
        <v>0</v>
      </c>
      <c r="Y718" s="94">
        <v>0</v>
      </c>
      <c r="Z718" s="94">
        <v>0</v>
      </c>
      <c r="AA718" s="94">
        <v>0</v>
      </c>
      <c r="AB718" s="94">
        <v>0</v>
      </c>
      <c r="AC718" s="94">
        <v>1034.73026772092</v>
      </c>
      <c r="AD718" s="94">
        <v>0</v>
      </c>
      <c r="AE718" s="94">
        <v>0</v>
      </c>
      <c r="AF718" s="94">
        <v>0</v>
      </c>
      <c r="AG718" s="94">
        <v>0</v>
      </c>
      <c r="AH718" s="94">
        <v>0</v>
      </c>
      <c r="AI718" s="94">
        <v>0</v>
      </c>
      <c r="AJ718" s="94">
        <v>8155.8195548081203</v>
      </c>
      <c r="AK718" s="70">
        <v>3901.37500376974</v>
      </c>
      <c r="AL718">
        <v>190.744012474941</v>
      </c>
      <c r="AM718">
        <v>87986.683412978906</v>
      </c>
      <c r="AN718">
        <v>3901.37500376974</v>
      </c>
      <c r="AO718">
        <v>15678.3496320711</v>
      </c>
      <c r="AP718">
        <v>682.10272323868298</v>
      </c>
      <c r="AQ718">
        <v>37523.222275875101</v>
      </c>
      <c r="AR718">
        <v>3901.37500376974</v>
      </c>
      <c r="AS718">
        <v>3901.37500376974</v>
      </c>
      <c r="AT718">
        <v>0</v>
      </c>
    </row>
    <row r="719" spans="1:46" x14ac:dyDescent="0.25">
      <c r="A719" t="s">
        <v>3626</v>
      </c>
      <c r="B719">
        <v>2249</v>
      </c>
      <c r="C719" t="s">
        <v>153</v>
      </c>
      <c r="D719">
        <v>5440</v>
      </c>
      <c r="E719" t="s">
        <v>934</v>
      </c>
      <c r="F719" t="s">
        <v>2906</v>
      </c>
      <c r="G719" t="s">
        <v>2893</v>
      </c>
      <c r="H719" t="s">
        <v>2899</v>
      </c>
      <c r="I719" t="s">
        <v>2895</v>
      </c>
      <c r="J719">
        <v>880.24705882301305</v>
      </c>
      <c r="K719">
        <v>1</v>
      </c>
      <c r="L719">
        <v>1</v>
      </c>
      <c r="M719">
        <v>1</v>
      </c>
      <c r="N719" s="94">
        <v>0</v>
      </c>
      <c r="O719" s="94">
        <v>0</v>
      </c>
      <c r="P719" s="94">
        <v>0</v>
      </c>
      <c r="Q719" s="94">
        <v>0</v>
      </c>
      <c r="R719" s="94">
        <v>1208.77390783391</v>
      </c>
      <c r="S719" s="94">
        <v>166693.082061333</v>
      </c>
      <c r="T719" s="94">
        <v>0</v>
      </c>
      <c r="U719" s="94">
        <v>1208.77390783391</v>
      </c>
      <c r="V719" s="94">
        <v>0</v>
      </c>
      <c r="W719" s="94">
        <v>1208.77390783391</v>
      </c>
      <c r="X719" s="94">
        <v>0</v>
      </c>
      <c r="Y719" s="94">
        <v>0</v>
      </c>
      <c r="Z719" s="94">
        <v>0</v>
      </c>
      <c r="AA719" s="94">
        <v>0</v>
      </c>
      <c r="AB719" s="94">
        <v>0</v>
      </c>
      <c r="AC719" s="94">
        <v>166693.082061333</v>
      </c>
      <c r="AD719" s="94">
        <v>0</v>
      </c>
      <c r="AE719" s="94">
        <v>0</v>
      </c>
      <c r="AF719" s="94">
        <v>0</v>
      </c>
      <c r="AG719" s="94">
        <v>0</v>
      </c>
      <c r="AH719" s="94">
        <v>0</v>
      </c>
      <c r="AI719" s="94">
        <v>0</v>
      </c>
      <c r="AJ719" s="94">
        <v>167901.85596916699</v>
      </c>
      <c r="AK719" s="70">
        <v>190.744012474941</v>
      </c>
      <c r="AL719">
        <v>190.744012474941</v>
      </c>
      <c r="AM719">
        <v>87986.683412978906</v>
      </c>
      <c r="AN719">
        <v>190.744012474941</v>
      </c>
      <c r="AO719">
        <v>45627.160239284</v>
      </c>
      <c r="AP719">
        <v>190.744012474941</v>
      </c>
      <c r="AQ719">
        <v>87986.683412978906</v>
      </c>
      <c r="AR719">
        <v>190.744012474941</v>
      </c>
      <c r="AS719">
        <v>190.744012474941</v>
      </c>
      <c r="AT719">
        <v>0</v>
      </c>
    </row>
    <row r="720" spans="1:46" x14ac:dyDescent="0.25">
      <c r="A720" t="s">
        <v>3627</v>
      </c>
      <c r="B720">
        <v>2249</v>
      </c>
      <c r="C720" t="s">
        <v>153</v>
      </c>
      <c r="D720">
        <v>5441</v>
      </c>
      <c r="E720" t="s">
        <v>935</v>
      </c>
      <c r="F720" t="s">
        <v>2906</v>
      </c>
      <c r="G720" t="s">
        <v>2903</v>
      </c>
      <c r="H720" t="s">
        <v>2899</v>
      </c>
      <c r="I720" t="s">
        <v>2895</v>
      </c>
      <c r="J720">
        <v>197.15882352932701</v>
      </c>
      <c r="K720">
        <v>1</v>
      </c>
      <c r="L720">
        <v>1</v>
      </c>
      <c r="M720">
        <v>1</v>
      </c>
      <c r="N720" s="94">
        <v>0</v>
      </c>
      <c r="O720" s="94">
        <v>0</v>
      </c>
      <c r="P720" s="94">
        <v>0</v>
      </c>
      <c r="Q720" s="94">
        <v>0</v>
      </c>
      <c r="R720" s="94">
        <v>270.742672971996</v>
      </c>
      <c r="S720" s="94">
        <v>37336.122421850698</v>
      </c>
      <c r="T720" s="94">
        <v>0</v>
      </c>
      <c r="U720" s="94">
        <v>270.742672971996</v>
      </c>
      <c r="V720" s="94">
        <v>0</v>
      </c>
      <c r="W720" s="94">
        <v>270.742672971996</v>
      </c>
      <c r="X720" s="94">
        <v>0</v>
      </c>
      <c r="Y720" s="94">
        <v>0</v>
      </c>
      <c r="Z720" s="94">
        <v>0</v>
      </c>
      <c r="AA720" s="94">
        <v>0</v>
      </c>
      <c r="AB720" s="94">
        <v>0</v>
      </c>
      <c r="AC720" s="94">
        <v>37336.122421850698</v>
      </c>
      <c r="AD720" s="94">
        <v>0</v>
      </c>
      <c r="AE720" s="94">
        <v>0</v>
      </c>
      <c r="AF720" s="94">
        <v>0</v>
      </c>
      <c r="AG720" s="94">
        <v>0</v>
      </c>
      <c r="AH720" s="94">
        <v>0</v>
      </c>
      <c r="AI720" s="94">
        <v>0</v>
      </c>
      <c r="AJ720" s="94">
        <v>37606.8650948227</v>
      </c>
      <c r="AK720" s="70">
        <v>190.744012474941</v>
      </c>
      <c r="AL720">
        <v>190.744012474941</v>
      </c>
      <c r="AM720">
        <v>87986.683412978906</v>
      </c>
      <c r="AN720">
        <v>190.744012474941</v>
      </c>
      <c r="AO720">
        <v>45627.160239284</v>
      </c>
      <c r="AP720">
        <v>190.744012474941</v>
      </c>
      <c r="AQ720">
        <v>78964.723731455393</v>
      </c>
      <c r="AR720">
        <v>190.744012474941</v>
      </c>
      <c r="AS720">
        <v>190.744012474941</v>
      </c>
      <c r="AT720">
        <v>0</v>
      </c>
    </row>
    <row r="721" spans="1:46" x14ac:dyDescent="0.25">
      <c r="A721" t="s">
        <v>3628</v>
      </c>
      <c r="B721">
        <v>2249</v>
      </c>
      <c r="C721" t="s">
        <v>153</v>
      </c>
      <c r="D721">
        <v>5150</v>
      </c>
      <c r="E721" t="s">
        <v>936</v>
      </c>
      <c r="F721" t="s">
        <v>2906</v>
      </c>
      <c r="G721" t="s">
        <v>2907</v>
      </c>
      <c r="H721" t="s">
        <v>2899</v>
      </c>
      <c r="I721" t="s">
        <v>2895</v>
      </c>
      <c r="J721">
        <v>439.38823529390498</v>
      </c>
      <c r="K721">
        <v>1</v>
      </c>
      <c r="L721">
        <v>1</v>
      </c>
      <c r="M721">
        <v>1</v>
      </c>
      <c r="N721" s="94">
        <v>0</v>
      </c>
      <c r="O721" s="94">
        <v>0</v>
      </c>
      <c r="P721" s="94">
        <v>0</v>
      </c>
      <c r="Q721" s="94">
        <v>0</v>
      </c>
      <c r="R721" s="94">
        <v>603.37723245860502</v>
      </c>
      <c r="S721" s="94">
        <v>83207.297801784298</v>
      </c>
      <c r="T721" s="94">
        <v>0</v>
      </c>
      <c r="U721" s="94">
        <v>603.37723245860502</v>
      </c>
      <c r="V721" s="94">
        <v>0</v>
      </c>
      <c r="W721" s="94">
        <v>603.37723245860502</v>
      </c>
      <c r="X721" s="94">
        <v>0</v>
      </c>
      <c r="Y721" s="94">
        <v>0</v>
      </c>
      <c r="Z721" s="94">
        <v>0</v>
      </c>
      <c r="AA721" s="94">
        <v>0</v>
      </c>
      <c r="AB721" s="94">
        <v>0</v>
      </c>
      <c r="AC721" s="94">
        <v>83207.297801784298</v>
      </c>
      <c r="AD721" s="94">
        <v>0</v>
      </c>
      <c r="AE721" s="94">
        <v>0</v>
      </c>
      <c r="AF721" s="94">
        <v>0</v>
      </c>
      <c r="AG721" s="94">
        <v>0</v>
      </c>
      <c r="AH721" s="94">
        <v>0</v>
      </c>
      <c r="AI721" s="94">
        <v>0</v>
      </c>
      <c r="AJ721" s="94">
        <v>83810.6750342429</v>
      </c>
      <c r="AK721" s="70">
        <v>190.744012474941</v>
      </c>
      <c r="AL721">
        <v>190.744012474941</v>
      </c>
      <c r="AM721">
        <v>87986.683412978906</v>
      </c>
      <c r="AN721">
        <v>190.744012474941</v>
      </c>
      <c r="AO721">
        <v>45627.160239284</v>
      </c>
      <c r="AP721">
        <v>190.744012474941</v>
      </c>
      <c r="AQ721">
        <v>53040.848925755003</v>
      </c>
      <c r="AR721">
        <v>190.744012474941</v>
      </c>
      <c r="AS721">
        <v>45627.160239284</v>
      </c>
      <c r="AT721">
        <v>0</v>
      </c>
    </row>
    <row r="722" spans="1:46" x14ac:dyDescent="0.25">
      <c r="A722" t="s">
        <v>3629</v>
      </c>
      <c r="B722">
        <v>2249</v>
      </c>
      <c r="C722" t="s">
        <v>153</v>
      </c>
      <c r="D722">
        <v>3404</v>
      </c>
      <c r="E722" t="s">
        <v>937</v>
      </c>
      <c r="F722" t="s">
        <v>2892</v>
      </c>
      <c r="G722" t="s">
        <v>2907</v>
      </c>
      <c r="H722" t="s">
        <v>2894</v>
      </c>
      <c r="I722" t="s">
        <v>2895</v>
      </c>
      <c r="J722">
        <v>39.153333333326003</v>
      </c>
      <c r="K722">
        <v>2</v>
      </c>
      <c r="L722">
        <v>1</v>
      </c>
      <c r="M722">
        <v>1</v>
      </c>
      <c r="N722" s="94">
        <v>763544.03</v>
      </c>
      <c r="O722" s="94">
        <v>27220.41</v>
      </c>
      <c r="P722" s="94">
        <v>283132.28000000003</v>
      </c>
      <c r="Q722" s="94">
        <v>313979.33</v>
      </c>
      <c r="R722" s="94">
        <v>391164.86618673598</v>
      </c>
      <c r="S722" s="94">
        <v>7414.4977150319701</v>
      </c>
      <c r="T722" s="94">
        <v>1778987.15</v>
      </c>
      <c r="U722" s="94">
        <v>53.7661867354945</v>
      </c>
      <c r="V722" s="94">
        <v>1481744.93</v>
      </c>
      <c r="W722" s="94">
        <v>297295.98618673597</v>
      </c>
      <c r="X722" s="94">
        <v>0</v>
      </c>
      <c r="Y722" s="94">
        <v>0</v>
      </c>
      <c r="Z722" s="94">
        <v>0</v>
      </c>
      <c r="AA722" s="94">
        <v>0</v>
      </c>
      <c r="AB722" s="94">
        <v>0</v>
      </c>
      <c r="AC722" s="94">
        <v>7414.4977150319701</v>
      </c>
      <c r="AD722" s="94">
        <v>0</v>
      </c>
      <c r="AE722" s="94">
        <v>0</v>
      </c>
      <c r="AF722" s="94">
        <v>0</v>
      </c>
      <c r="AG722" s="94">
        <v>0</v>
      </c>
      <c r="AH722" s="94">
        <v>0</v>
      </c>
      <c r="AI722" s="94">
        <v>0</v>
      </c>
      <c r="AJ722" s="94">
        <v>1786455.41390177</v>
      </c>
      <c r="AK722" s="70">
        <v>45627.160239284</v>
      </c>
      <c r="AL722">
        <v>190.744012474941</v>
      </c>
      <c r="AM722">
        <v>87986.683412978906</v>
      </c>
      <c r="AN722">
        <v>190.744012474941</v>
      </c>
      <c r="AO722">
        <v>45627.160239284</v>
      </c>
      <c r="AP722">
        <v>190.744012474941</v>
      </c>
      <c r="AQ722">
        <v>53040.848925755003</v>
      </c>
      <c r="AR722">
        <v>190.744012474941</v>
      </c>
      <c r="AS722">
        <v>45627.160239284</v>
      </c>
      <c r="AT722">
        <v>0</v>
      </c>
    </row>
    <row r="723" spans="1:46" x14ac:dyDescent="0.25">
      <c r="A723" t="s">
        <v>3630</v>
      </c>
      <c r="B723">
        <v>1925</v>
      </c>
      <c r="C723" t="s">
        <v>154</v>
      </c>
      <c r="D723">
        <v>93</v>
      </c>
      <c r="E723" t="s">
        <v>938</v>
      </c>
      <c r="F723" t="s">
        <v>2892</v>
      </c>
      <c r="G723" t="s">
        <v>2893</v>
      </c>
      <c r="H723" t="s">
        <v>2894</v>
      </c>
      <c r="I723" t="s">
        <v>2895</v>
      </c>
      <c r="J723">
        <v>138.87025910786201</v>
      </c>
      <c r="K723">
        <v>1</v>
      </c>
      <c r="L723">
        <v>1</v>
      </c>
      <c r="M723">
        <v>1</v>
      </c>
      <c r="N723" s="94">
        <v>1113050.7118052</v>
      </c>
      <c r="O723" s="94">
        <v>495898.693297041</v>
      </c>
      <c r="P723" s="94">
        <v>303209.08445686102</v>
      </c>
      <c r="Q723" s="94">
        <v>91032.760268734404</v>
      </c>
      <c r="R723" s="94">
        <v>64008.984907191298</v>
      </c>
      <c r="S723" s="94">
        <v>71049.238427879798</v>
      </c>
      <c r="T723" s="94">
        <v>1347088.93</v>
      </c>
      <c r="U723" s="94">
        <v>720111.30473502597</v>
      </c>
      <c r="V723" s="94">
        <v>1866777.9559305999</v>
      </c>
      <c r="W723" s="94">
        <v>196687.96534713899</v>
      </c>
      <c r="X723" s="94">
        <v>0</v>
      </c>
      <c r="Y723" s="94">
        <v>0</v>
      </c>
      <c r="Z723" s="94">
        <v>0</v>
      </c>
      <c r="AA723" s="94">
        <v>2446.2500929531502</v>
      </c>
      <c r="AB723" s="94">
        <v>1288.06336433052</v>
      </c>
      <c r="AC723" s="94">
        <v>60842.164105848999</v>
      </c>
      <c r="AD723" s="94">
        <v>10207.0743220308</v>
      </c>
      <c r="AE723" s="94">
        <v>0</v>
      </c>
      <c r="AF723" s="94">
        <v>0</v>
      </c>
      <c r="AG723" s="94">
        <v>0</v>
      </c>
      <c r="AH723" s="94">
        <v>0</v>
      </c>
      <c r="AI723" s="94">
        <v>0</v>
      </c>
      <c r="AJ723" s="94">
        <v>2138249.47316291</v>
      </c>
      <c r="AK723" s="70">
        <v>15397.461536397899</v>
      </c>
      <c r="AL723">
        <v>190.744012474941</v>
      </c>
      <c r="AM723">
        <v>87986.683412978906</v>
      </c>
      <c r="AN723">
        <v>5697.1200906913</v>
      </c>
      <c r="AO723">
        <v>15397.461536397899</v>
      </c>
      <c r="AP723">
        <v>190.744012474941</v>
      </c>
      <c r="AQ723">
        <v>87986.683412978906</v>
      </c>
      <c r="AR723">
        <v>5697.1200906913</v>
      </c>
      <c r="AS723">
        <v>15397.461536397899</v>
      </c>
      <c r="AT723">
        <v>0</v>
      </c>
    </row>
    <row r="724" spans="1:46" x14ac:dyDescent="0.25">
      <c r="A724" t="s">
        <v>3631</v>
      </c>
      <c r="B724">
        <v>1925</v>
      </c>
      <c r="C724" t="s">
        <v>154</v>
      </c>
      <c r="D724">
        <v>94</v>
      </c>
      <c r="E724" t="s">
        <v>939</v>
      </c>
      <c r="F724" t="s">
        <v>2892</v>
      </c>
      <c r="G724" t="s">
        <v>2893</v>
      </c>
      <c r="H724" t="s">
        <v>2894</v>
      </c>
      <c r="I724" t="s">
        <v>2895</v>
      </c>
      <c r="J724">
        <v>404.74890542840001</v>
      </c>
      <c r="K724">
        <v>3</v>
      </c>
      <c r="L724">
        <v>1</v>
      </c>
      <c r="M724">
        <v>1</v>
      </c>
      <c r="N724" s="94">
        <v>3007125.7661717399</v>
      </c>
      <c r="O724" s="94">
        <v>1004734.5787918899</v>
      </c>
      <c r="P724" s="94">
        <v>719634.98387621599</v>
      </c>
      <c r="Q724" s="94">
        <v>265322.54143976298</v>
      </c>
      <c r="R724" s="94">
        <v>186559.503418554</v>
      </c>
      <c r="S724" s="94">
        <v>207078.90710328301</v>
      </c>
      <c r="T724" s="94">
        <v>3084553.16</v>
      </c>
      <c r="U724" s="94">
        <v>2098824.2136981701</v>
      </c>
      <c r="V724" s="94">
        <v>4413223.5107889902</v>
      </c>
      <c r="W724" s="94">
        <v>759269.896147158</v>
      </c>
      <c r="X724" s="94">
        <v>0</v>
      </c>
      <c r="Y724" s="94">
        <v>0</v>
      </c>
      <c r="Z724" s="94">
        <v>0</v>
      </c>
      <c r="AA724" s="94">
        <v>7129.7990936840997</v>
      </c>
      <c r="AB724" s="94">
        <v>3754.1676683289802</v>
      </c>
      <c r="AC724" s="94">
        <v>177329.54114106201</v>
      </c>
      <c r="AD724" s="94">
        <v>29749.3659622214</v>
      </c>
      <c r="AE724" s="94">
        <v>0</v>
      </c>
      <c r="AF724" s="94">
        <v>0</v>
      </c>
      <c r="AG724" s="94">
        <v>0</v>
      </c>
      <c r="AH724" s="94">
        <v>0</v>
      </c>
      <c r="AI724" s="94">
        <v>0</v>
      </c>
      <c r="AJ724" s="94">
        <v>5390456.2808014499</v>
      </c>
      <c r="AK724" s="70">
        <v>13318.0255919309</v>
      </c>
      <c r="AL724">
        <v>190.744012474941</v>
      </c>
      <c r="AM724">
        <v>87986.683412978906</v>
      </c>
      <c r="AN724">
        <v>5697.1200906913</v>
      </c>
      <c r="AO724">
        <v>15397.461536397899</v>
      </c>
      <c r="AP724">
        <v>190.744012474941</v>
      </c>
      <c r="AQ724">
        <v>87986.683412978906</v>
      </c>
      <c r="AR724">
        <v>5697.1200906913</v>
      </c>
      <c r="AS724">
        <v>15397.461536397899</v>
      </c>
      <c r="AT724">
        <v>0</v>
      </c>
    </row>
    <row r="725" spans="1:46" x14ac:dyDescent="0.25">
      <c r="A725" t="s">
        <v>3632</v>
      </c>
      <c r="B725">
        <v>1925</v>
      </c>
      <c r="C725" t="s">
        <v>154</v>
      </c>
      <c r="D725">
        <v>142</v>
      </c>
      <c r="E725" t="s">
        <v>940</v>
      </c>
      <c r="F725" t="s">
        <v>2892</v>
      </c>
      <c r="G725" t="s">
        <v>2903</v>
      </c>
      <c r="H725" t="s">
        <v>2894</v>
      </c>
      <c r="I725" t="s">
        <v>2895</v>
      </c>
      <c r="J725">
        <v>663.564992304459</v>
      </c>
      <c r="K725">
        <v>1</v>
      </c>
      <c r="L725">
        <v>1</v>
      </c>
      <c r="M725">
        <v>1</v>
      </c>
      <c r="N725" s="94">
        <v>4660792.7365910104</v>
      </c>
      <c r="O725" s="94">
        <v>2399213.2199878199</v>
      </c>
      <c r="P725" s="94">
        <v>1587668.56784883</v>
      </c>
      <c r="Q725" s="94">
        <v>435025.20679018501</v>
      </c>
      <c r="R725" s="94">
        <v>460935.94100092899</v>
      </c>
      <c r="S725" s="94">
        <v>339495.20691838802</v>
      </c>
      <c r="T725" s="94">
        <v>6102721.4299999997</v>
      </c>
      <c r="U725" s="94">
        <v>3440914.2422187701</v>
      </c>
      <c r="V725" s="94">
        <v>7541243.8582429597</v>
      </c>
      <c r="W725" s="94">
        <v>1984548.1108210599</v>
      </c>
      <c r="X725" s="94">
        <v>0</v>
      </c>
      <c r="Y725" s="94">
        <v>0</v>
      </c>
      <c r="Z725" s="94">
        <v>0</v>
      </c>
      <c r="AA725" s="94">
        <v>11688.9385425892</v>
      </c>
      <c r="AB725" s="94">
        <v>6154.7646121677999</v>
      </c>
      <c r="AC725" s="94">
        <v>290722.65304356097</v>
      </c>
      <c r="AD725" s="94">
        <v>48772.553874827201</v>
      </c>
      <c r="AE725" s="94">
        <v>0</v>
      </c>
      <c r="AF725" s="94">
        <v>0</v>
      </c>
      <c r="AG725" s="94">
        <v>0</v>
      </c>
      <c r="AH725" s="94">
        <v>0</v>
      </c>
      <c r="AI725" s="94">
        <v>0</v>
      </c>
      <c r="AJ725" s="94">
        <v>9883130.8791371491</v>
      </c>
      <c r="AK725" s="70">
        <v>14893.9907827484</v>
      </c>
      <c r="AL725">
        <v>190.744012474941</v>
      </c>
      <c r="AM725">
        <v>87986.683412978906</v>
      </c>
      <c r="AN725">
        <v>5697.1200906913</v>
      </c>
      <c r="AO725">
        <v>15397.461536397899</v>
      </c>
      <c r="AP725">
        <v>190.744012474941</v>
      </c>
      <c r="AQ725">
        <v>78964.723731455393</v>
      </c>
      <c r="AR725">
        <v>14893.9907827484</v>
      </c>
      <c r="AS725">
        <v>14893.9907827484</v>
      </c>
      <c r="AT725">
        <v>0</v>
      </c>
    </row>
    <row r="726" spans="1:46" x14ac:dyDescent="0.25">
      <c r="A726" t="s">
        <v>3633</v>
      </c>
      <c r="B726">
        <v>1925</v>
      </c>
      <c r="C726" t="s">
        <v>154</v>
      </c>
      <c r="D726">
        <v>4745</v>
      </c>
      <c r="E726" t="s">
        <v>941</v>
      </c>
      <c r="F726" t="s">
        <v>2906</v>
      </c>
      <c r="G726" t="s">
        <v>2893</v>
      </c>
      <c r="H726" t="s">
        <v>2894</v>
      </c>
      <c r="I726" t="s">
        <v>2895</v>
      </c>
      <c r="J726">
        <v>207.96038787383799</v>
      </c>
      <c r="K726">
        <v>1</v>
      </c>
      <c r="L726">
        <v>1</v>
      </c>
      <c r="M726">
        <v>1</v>
      </c>
      <c r="N726" s="94">
        <v>331050.83312394097</v>
      </c>
      <c r="O726" s="94">
        <v>243377.83754453799</v>
      </c>
      <c r="P726" s="94">
        <v>271771.84437726898</v>
      </c>
      <c r="Q726" s="94">
        <v>136322.98417480499</v>
      </c>
      <c r="R726" s="94">
        <v>95854.457349079297</v>
      </c>
      <c r="S726" s="94">
        <v>106397.34725436399</v>
      </c>
      <c r="T726" s="94">
        <v>0</v>
      </c>
      <c r="U726" s="94">
        <v>1078377.95656963</v>
      </c>
      <c r="V726" s="94">
        <v>831529.12405295495</v>
      </c>
      <c r="W726" s="94">
        <v>241256.63963096999</v>
      </c>
      <c r="X726" s="94">
        <v>0</v>
      </c>
      <c r="Y726" s="94">
        <v>0</v>
      </c>
      <c r="Z726" s="94">
        <v>0</v>
      </c>
      <c r="AA726" s="94">
        <v>3663.2978251435302</v>
      </c>
      <c r="AB726" s="94">
        <v>1928.89506056298</v>
      </c>
      <c r="AC726" s="94">
        <v>91112.093603199304</v>
      </c>
      <c r="AD726" s="94">
        <v>15285.253651164599</v>
      </c>
      <c r="AE726" s="94">
        <v>0</v>
      </c>
      <c r="AF726" s="94">
        <v>0</v>
      </c>
      <c r="AG726" s="94">
        <v>0</v>
      </c>
      <c r="AH726" s="94">
        <v>0</v>
      </c>
      <c r="AI726" s="94">
        <v>0</v>
      </c>
      <c r="AJ726" s="94">
        <v>1184775.3038240001</v>
      </c>
      <c r="AK726" s="70">
        <v>5697.1200906913</v>
      </c>
      <c r="AL726">
        <v>190.744012474941</v>
      </c>
      <c r="AM726">
        <v>87986.683412978906</v>
      </c>
      <c r="AN726">
        <v>5697.1200906913</v>
      </c>
      <c r="AO726">
        <v>15397.461536397899</v>
      </c>
      <c r="AP726">
        <v>190.744012474941</v>
      </c>
      <c r="AQ726">
        <v>87986.683412978906</v>
      </c>
      <c r="AR726">
        <v>5697.1200906913</v>
      </c>
      <c r="AS726">
        <v>15397.461536397899</v>
      </c>
      <c r="AT726">
        <v>0</v>
      </c>
    </row>
    <row r="727" spans="1:46" x14ac:dyDescent="0.25">
      <c r="A727" t="s">
        <v>3634</v>
      </c>
      <c r="B727">
        <v>1925</v>
      </c>
      <c r="C727" t="s">
        <v>154</v>
      </c>
      <c r="D727">
        <v>95</v>
      </c>
      <c r="E727" t="s">
        <v>942</v>
      </c>
      <c r="F727" t="s">
        <v>2892</v>
      </c>
      <c r="G727" t="s">
        <v>2911</v>
      </c>
      <c r="H727" t="s">
        <v>2894</v>
      </c>
      <c r="I727" t="s">
        <v>2895</v>
      </c>
      <c r="J727">
        <v>514.74143785709998</v>
      </c>
      <c r="K727">
        <v>1</v>
      </c>
      <c r="L727">
        <v>1</v>
      </c>
      <c r="M727">
        <v>1</v>
      </c>
      <c r="N727" s="94">
        <v>3215473.6065536099</v>
      </c>
      <c r="O727" s="94">
        <v>1399001.2192140999</v>
      </c>
      <c r="P727" s="94">
        <v>1009156.50626168</v>
      </c>
      <c r="Q727" s="94">
        <v>337425.26451566402</v>
      </c>
      <c r="R727" s="94">
        <v>237257.978335808</v>
      </c>
      <c r="S727" s="94">
        <v>263353.63224614499</v>
      </c>
      <c r="T727" s="94">
        <v>3529124.42</v>
      </c>
      <c r="U727" s="94">
        <v>2669190.1548808701</v>
      </c>
      <c r="V727" s="94">
        <v>5497843.0641992502</v>
      </c>
      <c r="W727" s="94">
        <v>686629.77170338295</v>
      </c>
      <c r="X727" s="94">
        <v>0</v>
      </c>
      <c r="Y727" s="94">
        <v>0</v>
      </c>
      <c r="Z727" s="94">
        <v>0</v>
      </c>
      <c r="AA727" s="94">
        <v>9067.3575342489094</v>
      </c>
      <c r="AB727" s="94">
        <v>4774.3814439892003</v>
      </c>
      <c r="AC727" s="94">
        <v>225519.72780476601</v>
      </c>
      <c r="AD727" s="94">
        <v>37833.9044413792</v>
      </c>
      <c r="AE727" s="94">
        <v>0</v>
      </c>
      <c r="AF727" s="94">
        <v>0</v>
      </c>
      <c r="AG727" s="94">
        <v>0</v>
      </c>
      <c r="AH727" s="94">
        <v>0</v>
      </c>
      <c r="AI727" s="94">
        <v>0</v>
      </c>
      <c r="AJ727" s="94">
        <v>6461668.2071270104</v>
      </c>
      <c r="AK727" s="70">
        <v>12553.231063011601</v>
      </c>
      <c r="AL727">
        <v>190.744012474941</v>
      </c>
      <c r="AM727">
        <v>87986.683412978906</v>
      </c>
      <c r="AN727">
        <v>5697.1200906913</v>
      </c>
      <c r="AO727">
        <v>15397.461536397899</v>
      </c>
      <c r="AP727">
        <v>4583.8562208211697</v>
      </c>
      <c r="AQ727">
        <v>22363.4717498301</v>
      </c>
      <c r="AR727">
        <v>12553.231063011601</v>
      </c>
      <c r="AS727">
        <v>12553.231063011601</v>
      </c>
      <c r="AT727">
        <v>0</v>
      </c>
    </row>
    <row r="728" spans="1:46" x14ac:dyDescent="0.25">
      <c r="A728" t="s">
        <v>3635</v>
      </c>
      <c r="B728">
        <v>1925</v>
      </c>
      <c r="C728" t="s">
        <v>154</v>
      </c>
      <c r="D728">
        <v>1925</v>
      </c>
      <c r="E728" t="s">
        <v>154</v>
      </c>
      <c r="F728" t="s">
        <v>1871</v>
      </c>
      <c r="G728" t="s">
        <v>1871</v>
      </c>
      <c r="H728" t="s">
        <v>2899</v>
      </c>
      <c r="I728" t="s">
        <v>2895</v>
      </c>
      <c r="J728">
        <v>23.686710538048999</v>
      </c>
      <c r="K728">
        <v>1</v>
      </c>
      <c r="L728">
        <v>1</v>
      </c>
      <c r="M728">
        <v>1</v>
      </c>
      <c r="N728" s="94">
        <v>37706.725486316704</v>
      </c>
      <c r="O728" s="94">
        <v>27720.761863509899</v>
      </c>
      <c r="P728" s="94">
        <v>30954.842294588401</v>
      </c>
      <c r="Q728" s="94">
        <v>15527.202554510501</v>
      </c>
      <c r="R728" s="94">
        <v>10917.832998017</v>
      </c>
      <c r="S728" s="94">
        <v>12118.6692917659</v>
      </c>
      <c r="T728" s="94">
        <v>0</v>
      </c>
      <c r="U728" s="94">
        <v>122827.365196942</v>
      </c>
      <c r="V728" s="94">
        <v>94711.256632916004</v>
      </c>
      <c r="W728" s="94">
        <v>27479.157193090199</v>
      </c>
      <c r="X728" s="94">
        <v>0</v>
      </c>
      <c r="Y728" s="94">
        <v>0</v>
      </c>
      <c r="Z728" s="94">
        <v>0</v>
      </c>
      <c r="AA728" s="94">
        <v>417.25001614961599</v>
      </c>
      <c r="AB728" s="94">
        <v>219.701354786595</v>
      </c>
      <c r="AC728" s="94">
        <v>10377.677257477901</v>
      </c>
      <c r="AD728" s="94">
        <v>1740.99203428799</v>
      </c>
      <c r="AE728" s="94">
        <v>0</v>
      </c>
      <c r="AF728" s="94">
        <v>0</v>
      </c>
      <c r="AG728" s="94">
        <v>0</v>
      </c>
      <c r="AH728" s="94">
        <v>0</v>
      </c>
      <c r="AI728" s="94">
        <v>0</v>
      </c>
      <c r="AJ728" s="94">
        <v>134946.03448870801</v>
      </c>
      <c r="AK728" s="70">
        <v>5697.1200906913</v>
      </c>
      <c r="AL728">
        <v>190.744012474941</v>
      </c>
      <c r="AM728">
        <v>87986.683412978906</v>
      </c>
      <c r="AN728">
        <v>5697.1200906913</v>
      </c>
      <c r="AO728">
        <v>15397.461536397899</v>
      </c>
      <c r="AP728">
        <v>682.10272323868298</v>
      </c>
      <c r="AQ728">
        <v>37523.222275875101</v>
      </c>
      <c r="AR728">
        <v>5697.1200906913</v>
      </c>
      <c r="AS728">
        <v>5697.1200906913</v>
      </c>
      <c r="AT728">
        <v>0</v>
      </c>
    </row>
    <row r="729" spans="1:46" x14ac:dyDescent="0.25">
      <c r="A729" t="s">
        <v>3636</v>
      </c>
      <c r="B729">
        <v>1925</v>
      </c>
      <c r="C729" t="s">
        <v>154</v>
      </c>
      <c r="D729">
        <v>121</v>
      </c>
      <c r="E729" t="s">
        <v>943</v>
      </c>
      <c r="F729" t="s">
        <v>2892</v>
      </c>
      <c r="G729" t="s">
        <v>2893</v>
      </c>
      <c r="H729" t="s">
        <v>2894</v>
      </c>
      <c r="I729" t="s">
        <v>2895</v>
      </c>
      <c r="J729">
        <v>241.16283571420001</v>
      </c>
      <c r="K729">
        <v>1</v>
      </c>
      <c r="L729">
        <v>1</v>
      </c>
      <c r="M729">
        <v>1</v>
      </c>
      <c r="N729" s="94">
        <v>1907351.9509558501</v>
      </c>
      <c r="O729" s="94">
        <v>759593.038935747</v>
      </c>
      <c r="P729" s="94">
        <v>435717.93358193798</v>
      </c>
      <c r="Q729" s="94">
        <v>158087.97902686501</v>
      </c>
      <c r="R729" s="94">
        <v>111158.346002768</v>
      </c>
      <c r="S729" s="94">
        <v>123384.48797228299</v>
      </c>
      <c r="T729" s="94">
        <v>2121360.1</v>
      </c>
      <c r="U729" s="94">
        <v>1250549.1485031701</v>
      </c>
      <c r="V729" s="94">
        <v>2993993.4540116698</v>
      </c>
      <c r="W729" s="94">
        <v>371430.76574171701</v>
      </c>
      <c r="X729" s="94">
        <v>0</v>
      </c>
      <c r="Y729" s="94">
        <v>0</v>
      </c>
      <c r="Z729" s="94">
        <v>0</v>
      </c>
      <c r="AA729" s="94">
        <v>4248.1710128047798</v>
      </c>
      <c r="AB729" s="94">
        <v>2236.8577369777299</v>
      </c>
      <c r="AC729" s="94">
        <v>105658.82803861301</v>
      </c>
      <c r="AD729" s="94">
        <v>17725.659933669602</v>
      </c>
      <c r="AE729" s="94">
        <v>0</v>
      </c>
      <c r="AF729" s="94">
        <v>0</v>
      </c>
      <c r="AG729" s="94">
        <v>0</v>
      </c>
      <c r="AH729" s="94">
        <v>0</v>
      </c>
      <c r="AI729" s="94">
        <v>0</v>
      </c>
      <c r="AJ729" s="94">
        <v>3495293.7364754602</v>
      </c>
      <c r="AK729" s="70">
        <v>14493.5007341583</v>
      </c>
      <c r="AL729">
        <v>190.744012474941</v>
      </c>
      <c r="AM729">
        <v>87986.683412978906</v>
      </c>
      <c r="AN729">
        <v>5697.1200906913</v>
      </c>
      <c r="AO729">
        <v>15397.461536397899</v>
      </c>
      <c r="AP729">
        <v>190.744012474941</v>
      </c>
      <c r="AQ729">
        <v>87986.683412978906</v>
      </c>
      <c r="AR729">
        <v>5697.1200906913</v>
      </c>
      <c r="AS729">
        <v>15397.461536397899</v>
      </c>
      <c r="AT729">
        <v>0</v>
      </c>
    </row>
    <row r="730" spans="1:46" x14ac:dyDescent="0.25">
      <c r="A730" t="s">
        <v>3637</v>
      </c>
      <c r="B730">
        <v>1925</v>
      </c>
      <c r="C730" t="s">
        <v>154</v>
      </c>
      <c r="D730">
        <v>4818</v>
      </c>
      <c r="E730" t="s">
        <v>944</v>
      </c>
      <c r="F730" t="s">
        <v>2906</v>
      </c>
      <c r="G730" t="s">
        <v>2907</v>
      </c>
      <c r="H730" t="s">
        <v>2894</v>
      </c>
      <c r="I730" t="s">
        <v>2895</v>
      </c>
      <c r="J730">
        <v>75.874999999981497</v>
      </c>
      <c r="K730">
        <v>1</v>
      </c>
      <c r="L730">
        <v>1</v>
      </c>
      <c r="M730">
        <v>1</v>
      </c>
      <c r="N730" s="94">
        <v>120784.935150782</v>
      </c>
      <c r="O730" s="94">
        <v>88797.167636031794</v>
      </c>
      <c r="P730" s="94">
        <v>99156.810116309804</v>
      </c>
      <c r="Q730" s="94">
        <v>49737.868495109004</v>
      </c>
      <c r="R730" s="94">
        <v>34972.799511087003</v>
      </c>
      <c r="S730" s="94">
        <v>38819.4059717778</v>
      </c>
      <c r="T730" s="94">
        <v>0</v>
      </c>
      <c r="U730" s="94">
        <v>393449.58090931998</v>
      </c>
      <c r="V730" s="94">
        <v>303386.00986731402</v>
      </c>
      <c r="W730" s="94">
        <v>88023.241921921304</v>
      </c>
      <c r="X730" s="94">
        <v>0</v>
      </c>
      <c r="Y730" s="94">
        <v>0</v>
      </c>
      <c r="Z730" s="94">
        <v>0</v>
      </c>
      <c r="AA730" s="94">
        <v>1336.5657052501799</v>
      </c>
      <c r="AB730" s="94">
        <v>703.76341483345004</v>
      </c>
      <c r="AC730" s="94">
        <v>33242.5332190427</v>
      </c>
      <c r="AD730" s="94">
        <v>5576.8727527351002</v>
      </c>
      <c r="AE730" s="94">
        <v>0</v>
      </c>
      <c r="AF730" s="94">
        <v>0</v>
      </c>
      <c r="AG730" s="94">
        <v>0</v>
      </c>
      <c r="AH730" s="94">
        <v>0</v>
      </c>
      <c r="AI730" s="94">
        <v>0</v>
      </c>
      <c r="AJ730" s="94">
        <v>432268.98688109702</v>
      </c>
      <c r="AK730" s="70">
        <v>5697.1200906913</v>
      </c>
      <c r="AL730">
        <v>190.744012474941</v>
      </c>
      <c r="AM730">
        <v>87986.683412978906</v>
      </c>
      <c r="AN730">
        <v>5697.1200906913</v>
      </c>
      <c r="AO730">
        <v>15397.461536397899</v>
      </c>
      <c r="AP730">
        <v>190.744012474941</v>
      </c>
      <c r="AQ730">
        <v>53040.848925755003</v>
      </c>
      <c r="AR730">
        <v>5697.1200906913</v>
      </c>
      <c r="AS730">
        <v>5697.1200906913</v>
      </c>
      <c r="AT730">
        <v>0</v>
      </c>
    </row>
    <row r="731" spans="1:46" x14ac:dyDescent="0.25">
      <c r="A731" t="s">
        <v>3638</v>
      </c>
      <c r="B731">
        <v>1925</v>
      </c>
      <c r="C731" t="s">
        <v>154</v>
      </c>
      <c r="D731">
        <v>128</v>
      </c>
      <c r="E731" t="s">
        <v>945</v>
      </c>
      <c r="F731" t="s">
        <v>2892</v>
      </c>
      <c r="G731" t="s">
        <v>2893</v>
      </c>
      <c r="H731" t="s">
        <v>2894</v>
      </c>
      <c r="I731" t="s">
        <v>2895</v>
      </c>
      <c r="J731">
        <v>203.70287436952901</v>
      </c>
      <c r="K731">
        <v>1</v>
      </c>
      <c r="L731">
        <v>1</v>
      </c>
      <c r="M731">
        <v>1</v>
      </c>
      <c r="N731" s="94">
        <v>1377065.74416155</v>
      </c>
      <c r="O731" s="94">
        <v>586249.97272931703</v>
      </c>
      <c r="P731" s="94">
        <v>392865.28718630399</v>
      </c>
      <c r="Q731" s="94">
        <v>133532.08273436301</v>
      </c>
      <c r="R731" s="94">
        <v>93892.056476565602</v>
      </c>
      <c r="S731" s="94">
        <v>104219.104814112</v>
      </c>
      <c r="T731" s="94">
        <v>1527304.51</v>
      </c>
      <c r="U731" s="94">
        <v>1056300.6332880999</v>
      </c>
      <c r="V731" s="94">
        <v>2296183.6362733301</v>
      </c>
      <c r="W731" s="94">
        <v>281943.80149356398</v>
      </c>
      <c r="X731" s="94">
        <v>0</v>
      </c>
      <c r="Y731" s="94">
        <v>0</v>
      </c>
      <c r="Z731" s="94">
        <v>0</v>
      </c>
      <c r="AA731" s="94">
        <v>3588.3001771764698</v>
      </c>
      <c r="AB731" s="94">
        <v>1889.4053440227201</v>
      </c>
      <c r="AC731" s="94">
        <v>89246.781786427702</v>
      </c>
      <c r="AD731" s="94">
        <v>14972.323027684</v>
      </c>
      <c r="AE731" s="94">
        <v>0</v>
      </c>
      <c r="AF731" s="94">
        <v>0</v>
      </c>
      <c r="AG731" s="94">
        <v>0</v>
      </c>
      <c r="AH731" s="94">
        <v>0</v>
      </c>
      <c r="AI731" s="94">
        <v>0</v>
      </c>
      <c r="AJ731" s="94">
        <v>2687824.24810221</v>
      </c>
      <c r="AK731" s="70">
        <v>13194.827301387701</v>
      </c>
      <c r="AL731">
        <v>190.744012474941</v>
      </c>
      <c r="AM731">
        <v>87986.683412978906</v>
      </c>
      <c r="AN731">
        <v>5697.1200906913</v>
      </c>
      <c r="AO731">
        <v>15397.461536397899</v>
      </c>
      <c r="AP731">
        <v>190.744012474941</v>
      </c>
      <c r="AQ731">
        <v>87986.683412978906</v>
      </c>
      <c r="AR731">
        <v>5697.1200906913</v>
      </c>
      <c r="AS731">
        <v>15397.461536397899</v>
      </c>
      <c r="AT731">
        <v>0</v>
      </c>
    </row>
    <row r="732" spans="1:46" x14ac:dyDescent="0.25">
      <c r="A732" t="s">
        <v>3639</v>
      </c>
      <c r="B732">
        <v>1898</v>
      </c>
      <c r="C732" t="s">
        <v>155</v>
      </c>
      <c r="D732">
        <v>1321</v>
      </c>
      <c r="E732" t="s">
        <v>946</v>
      </c>
      <c r="F732" t="s">
        <v>2892</v>
      </c>
      <c r="G732" t="s">
        <v>2893</v>
      </c>
      <c r="H732" t="s">
        <v>2894</v>
      </c>
      <c r="I732" t="s">
        <v>2895</v>
      </c>
      <c r="J732">
        <v>227.99755380190101</v>
      </c>
      <c r="K732">
        <v>2</v>
      </c>
      <c r="L732">
        <v>1</v>
      </c>
      <c r="M732">
        <v>2</v>
      </c>
      <c r="N732" s="94">
        <v>1315299.29846581</v>
      </c>
      <c r="O732" s="94">
        <v>364105.50987592601</v>
      </c>
      <c r="P732" s="94">
        <v>717005.71999016998</v>
      </c>
      <c r="Q732" s="94">
        <v>330734.14670307701</v>
      </c>
      <c r="R732" s="94">
        <v>619977.05246827495</v>
      </c>
      <c r="S732" s="94">
        <v>114382.638307311</v>
      </c>
      <c r="T732" s="94">
        <v>1507361.2</v>
      </c>
      <c r="U732" s="94">
        <v>1839760.5275032599</v>
      </c>
      <c r="V732" s="94">
        <v>2854403.1834222898</v>
      </c>
      <c r="W732" s="94">
        <v>492718.54408097098</v>
      </c>
      <c r="X732" s="94">
        <v>0</v>
      </c>
      <c r="Y732" s="94">
        <v>0</v>
      </c>
      <c r="Z732" s="94">
        <v>0</v>
      </c>
      <c r="AA732" s="94">
        <v>0</v>
      </c>
      <c r="AB732" s="94">
        <v>0</v>
      </c>
      <c r="AC732" s="94">
        <v>114382.638307311</v>
      </c>
      <c r="AD732" s="94">
        <v>0</v>
      </c>
      <c r="AE732" s="94">
        <v>0</v>
      </c>
      <c r="AF732" s="94">
        <v>0</v>
      </c>
      <c r="AG732" s="94">
        <v>0</v>
      </c>
      <c r="AH732" s="94">
        <v>0</v>
      </c>
      <c r="AI732" s="94">
        <v>0</v>
      </c>
      <c r="AJ732" s="94">
        <v>3461504.3658105698</v>
      </c>
      <c r="AK732" s="70">
        <v>15182.199581045301</v>
      </c>
      <c r="AL732">
        <v>190.744012474941</v>
      </c>
      <c r="AM732">
        <v>87986.683412978906</v>
      </c>
      <c r="AN732">
        <v>15182.199581045301</v>
      </c>
      <c r="AO732">
        <v>20167.5592294702</v>
      </c>
      <c r="AP732">
        <v>190.744012474941</v>
      </c>
      <c r="AQ732">
        <v>87986.683412978906</v>
      </c>
      <c r="AR732">
        <v>15182.199581045301</v>
      </c>
      <c r="AS732">
        <v>15182.199581045301</v>
      </c>
      <c r="AT732">
        <v>0</v>
      </c>
    </row>
    <row r="733" spans="1:46" x14ac:dyDescent="0.25">
      <c r="A733" t="s">
        <v>3640</v>
      </c>
      <c r="B733">
        <v>1898</v>
      </c>
      <c r="C733" t="s">
        <v>155</v>
      </c>
      <c r="D733">
        <v>43</v>
      </c>
      <c r="E733" t="s">
        <v>947</v>
      </c>
      <c r="F733" t="s">
        <v>2892</v>
      </c>
      <c r="G733" t="s">
        <v>2903</v>
      </c>
      <c r="H733" t="s">
        <v>2904</v>
      </c>
      <c r="I733" t="s">
        <v>2895</v>
      </c>
      <c r="J733">
        <v>123.327450084041</v>
      </c>
      <c r="K733">
        <v>1</v>
      </c>
      <c r="L733">
        <v>1</v>
      </c>
      <c r="M733">
        <v>2</v>
      </c>
      <c r="N733" s="94">
        <v>893864.68153418705</v>
      </c>
      <c r="O733" s="94">
        <v>321953.34012407402</v>
      </c>
      <c r="P733" s="94">
        <v>467215.43000983098</v>
      </c>
      <c r="Q733" s="94">
        <v>178899.28329692301</v>
      </c>
      <c r="R733" s="94">
        <v>563409.55753172503</v>
      </c>
      <c r="S733" s="94">
        <v>61871.361692689199</v>
      </c>
      <c r="T733" s="94">
        <v>1430186.99</v>
      </c>
      <c r="U733" s="94">
        <v>995155.30249673896</v>
      </c>
      <c r="V733" s="94">
        <v>1930768.85657771</v>
      </c>
      <c r="W733" s="94">
        <v>494573.435919029</v>
      </c>
      <c r="X733" s="94">
        <v>0</v>
      </c>
      <c r="Y733" s="94">
        <v>0</v>
      </c>
      <c r="Z733" s="94">
        <v>0</v>
      </c>
      <c r="AA733" s="94">
        <v>0</v>
      </c>
      <c r="AB733" s="94">
        <v>0</v>
      </c>
      <c r="AC733" s="94">
        <v>61871.361692689199</v>
      </c>
      <c r="AD733" s="94">
        <v>0</v>
      </c>
      <c r="AE733" s="94">
        <v>0</v>
      </c>
      <c r="AF733" s="94">
        <v>0</v>
      </c>
      <c r="AG733" s="94">
        <v>0</v>
      </c>
      <c r="AH733" s="94">
        <v>0</v>
      </c>
      <c r="AI733" s="94">
        <v>0</v>
      </c>
      <c r="AJ733" s="94">
        <v>2487213.6541894302</v>
      </c>
      <c r="AK733" s="70">
        <v>20167.5592294702</v>
      </c>
      <c r="AL733">
        <v>190.744012474941</v>
      </c>
      <c r="AM733">
        <v>87986.683412978906</v>
      </c>
      <c r="AN733">
        <v>15182.199581045301</v>
      </c>
      <c r="AO733">
        <v>20167.5592294702</v>
      </c>
      <c r="AP733">
        <v>190.744012474941</v>
      </c>
      <c r="AQ733">
        <v>78964.723731455393</v>
      </c>
      <c r="AR733">
        <v>20167.5592294702</v>
      </c>
      <c r="AS733">
        <v>20167.5592294702</v>
      </c>
      <c r="AT733">
        <v>0</v>
      </c>
    </row>
    <row r="734" spans="1:46" x14ac:dyDescent="0.25">
      <c r="A734" t="s">
        <v>3641</v>
      </c>
      <c r="B734">
        <v>2010</v>
      </c>
      <c r="C734" t="s">
        <v>156</v>
      </c>
      <c r="D734">
        <v>3350</v>
      </c>
      <c r="E734" t="s">
        <v>948</v>
      </c>
      <c r="F734" t="s">
        <v>2892</v>
      </c>
      <c r="G734" t="s">
        <v>2907</v>
      </c>
      <c r="H734" t="s">
        <v>2904</v>
      </c>
      <c r="I734" t="s">
        <v>2895</v>
      </c>
      <c r="J734">
        <v>52.310126582277</v>
      </c>
      <c r="K734">
        <v>1</v>
      </c>
      <c r="L734">
        <v>1</v>
      </c>
      <c r="M734">
        <v>2</v>
      </c>
      <c r="N734" s="94">
        <v>486742.07</v>
      </c>
      <c r="O734" s="94">
        <v>156608.35</v>
      </c>
      <c r="P734" s="94">
        <v>276947.94</v>
      </c>
      <c r="Q734" s="94">
        <v>119755.07</v>
      </c>
      <c r="R734" s="94">
        <v>1216101.03</v>
      </c>
      <c r="S734" s="94">
        <v>272053.73</v>
      </c>
      <c r="T734" s="94">
        <v>1614130.14</v>
      </c>
      <c r="U734" s="94">
        <v>642024.31999999995</v>
      </c>
      <c r="V734" s="94">
        <v>1078009.29</v>
      </c>
      <c r="W734" s="94">
        <v>1178145.17</v>
      </c>
      <c r="X734" s="94">
        <v>0</v>
      </c>
      <c r="Y734" s="94">
        <v>0</v>
      </c>
      <c r="Z734" s="94">
        <v>0</v>
      </c>
      <c r="AA734" s="94">
        <v>0</v>
      </c>
      <c r="AB734" s="94">
        <v>0</v>
      </c>
      <c r="AC734" s="94">
        <v>182415.01</v>
      </c>
      <c r="AD734" s="94">
        <v>89638.720000000001</v>
      </c>
      <c r="AE734" s="94">
        <v>0</v>
      </c>
      <c r="AF734" s="94">
        <v>0</v>
      </c>
      <c r="AG734" s="94">
        <v>0</v>
      </c>
      <c r="AH734" s="94">
        <v>0</v>
      </c>
      <c r="AI734" s="94">
        <v>0</v>
      </c>
      <c r="AJ734" s="94">
        <v>2528208.19</v>
      </c>
      <c r="AK734" s="70">
        <v>48331.142652148999</v>
      </c>
      <c r="AL734">
        <v>190.744012474941</v>
      </c>
      <c r="AM734">
        <v>87986.683412978906</v>
      </c>
      <c r="AN734">
        <v>48331.142652148999</v>
      </c>
      <c r="AO734">
        <v>48331.142652148999</v>
      </c>
      <c r="AP734">
        <v>190.744012474941</v>
      </c>
      <c r="AQ734">
        <v>53040.848925755003</v>
      </c>
      <c r="AR734">
        <v>48331.142652148999</v>
      </c>
      <c r="AS734">
        <v>48331.142652148999</v>
      </c>
      <c r="AT734">
        <v>0</v>
      </c>
    </row>
    <row r="735" spans="1:46" x14ac:dyDescent="0.25">
      <c r="A735" t="s">
        <v>3642</v>
      </c>
      <c r="B735">
        <v>2147</v>
      </c>
      <c r="C735" t="s">
        <v>157</v>
      </c>
      <c r="D735">
        <v>813</v>
      </c>
      <c r="E735" t="s">
        <v>949</v>
      </c>
      <c r="F735" t="s">
        <v>2892</v>
      </c>
      <c r="G735" t="s">
        <v>2893</v>
      </c>
      <c r="H735" t="s">
        <v>2894</v>
      </c>
      <c r="I735" t="s">
        <v>2895</v>
      </c>
      <c r="J735">
        <v>206.062499999978</v>
      </c>
      <c r="K735">
        <v>4</v>
      </c>
      <c r="L735">
        <v>1</v>
      </c>
      <c r="M735">
        <v>2</v>
      </c>
      <c r="N735" s="94">
        <v>1888819.1235941499</v>
      </c>
      <c r="O735" s="94">
        <v>506767.33175925497</v>
      </c>
      <c r="P735" s="94">
        <v>559472.88635814399</v>
      </c>
      <c r="Q735" s="94">
        <v>91093.126064468801</v>
      </c>
      <c r="R735" s="94">
        <v>464009.39862384897</v>
      </c>
      <c r="S735" s="94">
        <v>106798.14032366899</v>
      </c>
      <c r="T735" s="94">
        <v>2790132.35</v>
      </c>
      <c r="U735" s="94">
        <v>720029.51639986399</v>
      </c>
      <c r="V735" s="94">
        <v>3066459.6428765599</v>
      </c>
      <c r="W735" s="94">
        <v>443702.22352330398</v>
      </c>
      <c r="X735" s="94">
        <v>0</v>
      </c>
      <c r="Y735" s="94">
        <v>0</v>
      </c>
      <c r="Z735" s="94">
        <v>0</v>
      </c>
      <c r="AA735" s="94">
        <v>0</v>
      </c>
      <c r="AB735" s="94">
        <v>0</v>
      </c>
      <c r="AC735" s="94">
        <v>106798.14032366899</v>
      </c>
      <c r="AD735" s="94">
        <v>0</v>
      </c>
      <c r="AE735" s="94">
        <v>0</v>
      </c>
      <c r="AF735" s="94">
        <v>0</v>
      </c>
      <c r="AG735" s="94">
        <v>0</v>
      </c>
      <c r="AH735" s="94">
        <v>0</v>
      </c>
      <c r="AI735" s="94">
        <v>0</v>
      </c>
      <c r="AJ735" s="94">
        <v>3616960.0067235301</v>
      </c>
      <c r="AK735" s="70">
        <v>17552.732820012901</v>
      </c>
      <c r="AL735">
        <v>190.744012474941</v>
      </c>
      <c r="AM735">
        <v>87986.683412978906</v>
      </c>
      <c r="AN735">
        <v>4012.5091014795098</v>
      </c>
      <c r="AO735">
        <v>22979.673181044</v>
      </c>
      <c r="AP735">
        <v>190.744012474941</v>
      </c>
      <c r="AQ735">
        <v>87986.683412978906</v>
      </c>
      <c r="AR735">
        <v>15180.894271220301</v>
      </c>
      <c r="AS735">
        <v>18043.149994650801</v>
      </c>
      <c r="AT735">
        <v>0</v>
      </c>
    </row>
    <row r="736" spans="1:46" x14ac:dyDescent="0.25">
      <c r="A736" t="s">
        <v>3643</v>
      </c>
      <c r="B736">
        <v>2147</v>
      </c>
      <c r="C736" t="s">
        <v>157</v>
      </c>
      <c r="D736">
        <v>815</v>
      </c>
      <c r="E736" t="s">
        <v>950</v>
      </c>
      <c r="F736" t="s">
        <v>2892</v>
      </c>
      <c r="G736" t="s">
        <v>2893</v>
      </c>
      <c r="H736" t="s">
        <v>2904</v>
      </c>
      <c r="I736" t="s">
        <v>2895</v>
      </c>
      <c r="J736">
        <v>168.23611111108599</v>
      </c>
      <c r="K736">
        <v>1</v>
      </c>
      <c r="L736">
        <v>1</v>
      </c>
      <c r="M736">
        <v>2</v>
      </c>
      <c r="N736" s="94">
        <v>1525265.43158803</v>
      </c>
      <c r="O736" s="94">
        <v>422089.27249889303</v>
      </c>
      <c r="P736" s="94">
        <v>454765.59875179798</v>
      </c>
      <c r="Q736" s="94">
        <v>74371.383818209404</v>
      </c>
      <c r="R736" s="94">
        <v>317498.01333371003</v>
      </c>
      <c r="S736" s="94">
        <v>87193.467040107207</v>
      </c>
      <c r="T736" s="94">
        <v>2206134.2400000002</v>
      </c>
      <c r="U736" s="94">
        <v>587855.45999064401</v>
      </c>
      <c r="V736" s="94">
        <v>2493071.1233160398</v>
      </c>
      <c r="W736" s="94">
        <v>300918.57667459903</v>
      </c>
      <c r="X736" s="94">
        <v>0</v>
      </c>
      <c r="Y736" s="94">
        <v>0</v>
      </c>
      <c r="Z736" s="94">
        <v>0</v>
      </c>
      <c r="AA736" s="94">
        <v>0</v>
      </c>
      <c r="AB736" s="94">
        <v>0</v>
      </c>
      <c r="AC736" s="94">
        <v>87193.467040107207</v>
      </c>
      <c r="AD736" s="94">
        <v>0</v>
      </c>
      <c r="AE736" s="94">
        <v>0</v>
      </c>
      <c r="AF736" s="94">
        <v>0</v>
      </c>
      <c r="AG736" s="94">
        <v>0</v>
      </c>
      <c r="AH736" s="94">
        <v>0</v>
      </c>
      <c r="AI736" s="94">
        <v>0</v>
      </c>
      <c r="AJ736" s="94">
        <v>2881183.1670307498</v>
      </c>
      <c r="AK736" s="70">
        <v>17125.830762506801</v>
      </c>
      <c r="AL736">
        <v>190.744012474941</v>
      </c>
      <c r="AM736">
        <v>87986.683412978906</v>
      </c>
      <c r="AN736">
        <v>4012.5091014795098</v>
      </c>
      <c r="AO736">
        <v>22979.673181044</v>
      </c>
      <c r="AP736">
        <v>190.744012474941</v>
      </c>
      <c r="AQ736">
        <v>87986.683412978906</v>
      </c>
      <c r="AR736">
        <v>15180.894271220301</v>
      </c>
      <c r="AS736">
        <v>18043.149994650801</v>
      </c>
      <c r="AT736">
        <v>0</v>
      </c>
    </row>
    <row r="737" spans="1:46" x14ac:dyDescent="0.25">
      <c r="A737" t="s">
        <v>3644</v>
      </c>
      <c r="B737">
        <v>2147</v>
      </c>
      <c r="C737" t="s">
        <v>157</v>
      </c>
      <c r="D737">
        <v>818</v>
      </c>
      <c r="E737" t="s">
        <v>951</v>
      </c>
      <c r="F737" t="s">
        <v>2892</v>
      </c>
      <c r="G737" t="s">
        <v>2903</v>
      </c>
      <c r="H737" t="s">
        <v>2904</v>
      </c>
      <c r="I737" t="s">
        <v>2895</v>
      </c>
      <c r="J737">
        <v>142.44444444443499</v>
      </c>
      <c r="K737">
        <v>1</v>
      </c>
      <c r="L737">
        <v>1</v>
      </c>
      <c r="M737">
        <v>2</v>
      </c>
      <c r="N737" s="94">
        <v>1601918.6859132301</v>
      </c>
      <c r="O737" s="94">
        <v>344137.332700297</v>
      </c>
      <c r="P737" s="94">
        <v>490442.471604775</v>
      </c>
      <c r="Q737" s="94">
        <v>62969.777300389498</v>
      </c>
      <c r="R737" s="94">
        <v>700032.35871878604</v>
      </c>
      <c r="S737" s="94">
        <v>73826.153551012496</v>
      </c>
      <c r="T737" s="94">
        <v>2701767.15</v>
      </c>
      <c r="U737" s="94">
        <v>497733.47623747599</v>
      </c>
      <c r="V737" s="94">
        <v>2513505.9710088102</v>
      </c>
      <c r="W737" s="94">
        <v>685994.65522866405</v>
      </c>
      <c r="X737" s="94">
        <v>0</v>
      </c>
      <c r="Y737" s="94">
        <v>0</v>
      </c>
      <c r="Z737" s="94">
        <v>0</v>
      </c>
      <c r="AA737" s="94">
        <v>0</v>
      </c>
      <c r="AB737" s="94">
        <v>0</v>
      </c>
      <c r="AC737" s="94">
        <v>73826.153551012496</v>
      </c>
      <c r="AD737" s="94">
        <v>0</v>
      </c>
      <c r="AE737" s="94">
        <v>0</v>
      </c>
      <c r="AF737" s="94">
        <v>0</v>
      </c>
      <c r="AG737" s="94">
        <v>0</v>
      </c>
      <c r="AH737" s="94">
        <v>0</v>
      </c>
      <c r="AI737" s="94">
        <v>0</v>
      </c>
      <c r="AJ737" s="94">
        <v>3273326.7797884899</v>
      </c>
      <c r="AK737" s="70">
        <v>22979.673181044</v>
      </c>
      <c r="AL737">
        <v>190.744012474941</v>
      </c>
      <c r="AM737">
        <v>87986.683412978906</v>
      </c>
      <c r="AN737">
        <v>4012.5091014795098</v>
      </c>
      <c r="AO737">
        <v>22979.673181044</v>
      </c>
      <c r="AP737">
        <v>190.744012474941</v>
      </c>
      <c r="AQ737">
        <v>78964.723731455393</v>
      </c>
      <c r="AR737">
        <v>14780.1411621201</v>
      </c>
      <c r="AS737">
        <v>22979.673181044</v>
      </c>
      <c r="AT737">
        <v>0</v>
      </c>
    </row>
    <row r="738" spans="1:46" x14ac:dyDescent="0.25">
      <c r="A738" t="s">
        <v>3645</v>
      </c>
      <c r="B738">
        <v>2147</v>
      </c>
      <c r="C738" t="s">
        <v>157</v>
      </c>
      <c r="D738">
        <v>4048</v>
      </c>
      <c r="E738" t="s">
        <v>952</v>
      </c>
      <c r="F738" t="s">
        <v>2892</v>
      </c>
      <c r="G738" t="s">
        <v>2893</v>
      </c>
      <c r="H738" t="s">
        <v>2904</v>
      </c>
      <c r="I738" t="s">
        <v>2895</v>
      </c>
      <c r="J738">
        <v>190.33333333331399</v>
      </c>
      <c r="K738">
        <v>2</v>
      </c>
      <c r="L738">
        <v>1</v>
      </c>
      <c r="M738">
        <v>2</v>
      </c>
      <c r="N738" s="94">
        <v>1708631.6141882699</v>
      </c>
      <c r="O738" s="94">
        <v>485757.16058159497</v>
      </c>
      <c r="P738" s="94">
        <v>519636.55576362502</v>
      </c>
      <c r="Q738" s="94">
        <v>84139.803834292907</v>
      </c>
      <c r="R738" s="94">
        <v>537401.72530052497</v>
      </c>
      <c r="S738" s="94">
        <v>98646.022646552199</v>
      </c>
      <c r="T738" s="94">
        <v>2670498.65</v>
      </c>
      <c r="U738" s="94">
        <v>665068.20966830396</v>
      </c>
      <c r="V738" s="94">
        <v>2816922.2217925698</v>
      </c>
      <c r="W738" s="94">
        <v>518644.63787573698</v>
      </c>
      <c r="X738" s="94">
        <v>0</v>
      </c>
      <c r="Y738" s="94">
        <v>0</v>
      </c>
      <c r="Z738" s="94">
        <v>0</v>
      </c>
      <c r="AA738" s="94">
        <v>0</v>
      </c>
      <c r="AB738" s="94">
        <v>0</v>
      </c>
      <c r="AC738" s="94">
        <v>98646.022646552199</v>
      </c>
      <c r="AD738" s="94">
        <v>0</v>
      </c>
      <c r="AE738" s="94">
        <v>0</v>
      </c>
      <c r="AF738" s="94">
        <v>0</v>
      </c>
      <c r="AG738" s="94">
        <v>0</v>
      </c>
      <c r="AH738" s="94">
        <v>0</v>
      </c>
      <c r="AI738" s="94">
        <v>0</v>
      </c>
      <c r="AJ738" s="94">
        <v>3434212.8823148599</v>
      </c>
      <c r="AK738" s="70">
        <v>18043.149994650801</v>
      </c>
      <c r="AL738">
        <v>190.744012474941</v>
      </c>
      <c r="AM738">
        <v>87986.683412978906</v>
      </c>
      <c r="AN738">
        <v>4012.5091014795098</v>
      </c>
      <c r="AO738">
        <v>22979.673181044</v>
      </c>
      <c r="AP738">
        <v>190.744012474941</v>
      </c>
      <c r="AQ738">
        <v>87986.683412978906</v>
      </c>
      <c r="AR738">
        <v>15180.894271220301</v>
      </c>
      <c r="AS738">
        <v>18043.149994650801</v>
      </c>
      <c r="AT738">
        <v>0</v>
      </c>
    </row>
    <row r="739" spans="1:46" x14ac:dyDescent="0.25">
      <c r="A739" t="s">
        <v>3646</v>
      </c>
      <c r="B739">
        <v>2147</v>
      </c>
      <c r="C739" t="s">
        <v>157</v>
      </c>
      <c r="D739">
        <v>817</v>
      </c>
      <c r="E739" t="s">
        <v>953</v>
      </c>
      <c r="F739" t="s">
        <v>2892</v>
      </c>
      <c r="G739" t="s">
        <v>2903</v>
      </c>
      <c r="H739" t="s">
        <v>2904</v>
      </c>
      <c r="I739" t="s">
        <v>2895</v>
      </c>
      <c r="J739">
        <v>364.07638888886203</v>
      </c>
      <c r="K739">
        <v>1</v>
      </c>
      <c r="L739">
        <v>1</v>
      </c>
      <c r="M739">
        <v>2</v>
      </c>
      <c r="N739" s="94">
        <v>2448025.21246455</v>
      </c>
      <c r="O739" s="94">
        <v>769310.75454799295</v>
      </c>
      <c r="P739" s="94">
        <v>845706.30781852</v>
      </c>
      <c r="Q739" s="94">
        <v>160945.617907932</v>
      </c>
      <c r="R739" s="94">
        <v>1035626.67064546</v>
      </c>
      <c r="S739" s="94">
        <v>188693.630665898</v>
      </c>
      <c r="T739" s="94">
        <v>3987448.37</v>
      </c>
      <c r="U739" s="94">
        <v>1272166.1933844499</v>
      </c>
      <c r="V739" s="94">
        <v>4259867.1186007699</v>
      </c>
      <c r="W739" s="94">
        <v>999747.44478369295</v>
      </c>
      <c r="X739" s="94">
        <v>0</v>
      </c>
      <c r="Y739" s="94">
        <v>0</v>
      </c>
      <c r="Z739" s="94">
        <v>0</v>
      </c>
      <c r="AA739" s="94">
        <v>0</v>
      </c>
      <c r="AB739" s="94">
        <v>0</v>
      </c>
      <c r="AC739" s="94">
        <v>188693.630665898</v>
      </c>
      <c r="AD739" s="94">
        <v>0</v>
      </c>
      <c r="AE739" s="94">
        <v>0</v>
      </c>
      <c r="AF739" s="94">
        <v>0</v>
      </c>
      <c r="AG739" s="94">
        <v>0</v>
      </c>
      <c r="AH739" s="94">
        <v>0</v>
      </c>
      <c r="AI739" s="94">
        <v>0</v>
      </c>
      <c r="AJ739" s="94">
        <v>5448308.1940503502</v>
      </c>
      <c r="AK739" s="70">
        <v>14964.7391600379</v>
      </c>
      <c r="AL739">
        <v>190.744012474941</v>
      </c>
      <c r="AM739">
        <v>87986.683412978906</v>
      </c>
      <c r="AN739">
        <v>4012.5091014795098</v>
      </c>
      <c r="AO739">
        <v>22979.673181044</v>
      </c>
      <c r="AP739">
        <v>190.744012474941</v>
      </c>
      <c r="AQ739">
        <v>78964.723731455393</v>
      </c>
      <c r="AR739">
        <v>14780.1411621201</v>
      </c>
      <c r="AS739">
        <v>22979.673181044</v>
      </c>
      <c r="AT739">
        <v>0</v>
      </c>
    </row>
    <row r="740" spans="1:46" x14ac:dyDescent="0.25">
      <c r="A740" t="s">
        <v>3647</v>
      </c>
      <c r="B740">
        <v>2147</v>
      </c>
      <c r="C740" t="s">
        <v>157</v>
      </c>
      <c r="D740">
        <v>5433</v>
      </c>
      <c r="E740" t="s">
        <v>954</v>
      </c>
      <c r="F740" t="s">
        <v>2945</v>
      </c>
      <c r="G740" t="s">
        <v>2907</v>
      </c>
      <c r="H740" t="s">
        <v>2942</v>
      </c>
      <c r="I740" t="s">
        <v>2895</v>
      </c>
      <c r="J740">
        <v>131.09722222216101</v>
      </c>
      <c r="K740">
        <v>1</v>
      </c>
      <c r="L740">
        <v>1</v>
      </c>
      <c r="M740">
        <v>2</v>
      </c>
      <c r="N740" s="94">
        <v>45148.336469848698</v>
      </c>
      <c r="O740" s="94">
        <v>47614.493144296597</v>
      </c>
      <c r="P740" s="94">
        <v>187541.22476079399</v>
      </c>
      <c r="Q740" s="94">
        <v>57953.561616433297</v>
      </c>
      <c r="R740" s="94">
        <v>119826.069870918</v>
      </c>
      <c r="S740" s="94">
        <v>67945.111482812805</v>
      </c>
      <c r="T740" s="94">
        <v>0</v>
      </c>
      <c r="U740" s="94">
        <v>458083.68586229102</v>
      </c>
      <c r="V740" s="94">
        <v>351177.066385602</v>
      </c>
      <c r="W740" s="94">
        <v>106906.619476689</v>
      </c>
      <c r="X740" s="94">
        <v>0</v>
      </c>
      <c r="Y740" s="94">
        <v>0</v>
      </c>
      <c r="Z740" s="94">
        <v>0</v>
      </c>
      <c r="AA740" s="94">
        <v>0</v>
      </c>
      <c r="AB740" s="94">
        <v>0</v>
      </c>
      <c r="AC740" s="94">
        <v>67945.111482812805</v>
      </c>
      <c r="AD740" s="94">
        <v>0</v>
      </c>
      <c r="AE740" s="94">
        <v>0</v>
      </c>
      <c r="AF740" s="94">
        <v>0</v>
      </c>
      <c r="AG740" s="94">
        <v>0</v>
      </c>
      <c r="AH740" s="94">
        <v>0</v>
      </c>
      <c r="AI740" s="94">
        <v>0</v>
      </c>
      <c r="AJ740" s="94">
        <v>526028.797345103</v>
      </c>
      <c r="AK740" s="70">
        <v>4012.5091014795098</v>
      </c>
      <c r="AL740">
        <v>190.744012474941</v>
      </c>
      <c r="AM740">
        <v>87986.683412978906</v>
      </c>
      <c r="AN740">
        <v>4012.5091014795098</v>
      </c>
      <c r="AO740">
        <v>22979.673181044</v>
      </c>
      <c r="AP740">
        <v>190.744012474941</v>
      </c>
      <c r="AQ740">
        <v>53040.848925755003</v>
      </c>
      <c r="AR740">
        <v>4012.5091014795098</v>
      </c>
      <c r="AS740">
        <v>4012.5091014795098</v>
      </c>
      <c r="AT740">
        <v>0</v>
      </c>
    </row>
    <row r="741" spans="1:46" x14ac:dyDescent="0.25">
      <c r="A741" t="s">
        <v>3648</v>
      </c>
      <c r="B741">
        <v>2147</v>
      </c>
      <c r="C741" t="s">
        <v>157</v>
      </c>
      <c r="D741">
        <v>2147</v>
      </c>
      <c r="E741" t="s">
        <v>157</v>
      </c>
      <c r="F741" t="s">
        <v>1871</v>
      </c>
      <c r="G741" t="s">
        <v>1871</v>
      </c>
      <c r="H741" t="s">
        <v>2899</v>
      </c>
      <c r="I741" t="s">
        <v>2895</v>
      </c>
      <c r="J741">
        <v>3.395833333333</v>
      </c>
      <c r="K741">
        <v>0</v>
      </c>
      <c r="L741">
        <v>0</v>
      </c>
      <c r="M741">
        <v>2</v>
      </c>
      <c r="N741" s="94">
        <v>1169.4849313361599</v>
      </c>
      <c r="O741" s="94">
        <v>1233.36620126971</v>
      </c>
      <c r="P741" s="94">
        <v>4857.9117972275699</v>
      </c>
      <c r="Q741" s="94">
        <v>1501.1808258526501</v>
      </c>
      <c r="R741" s="94">
        <v>3103.8747837112201</v>
      </c>
      <c r="S741" s="94">
        <v>1759.99361770885</v>
      </c>
      <c r="T741" s="94">
        <v>0</v>
      </c>
      <c r="U741" s="94">
        <v>11865.8185393973</v>
      </c>
      <c r="V741" s="94">
        <v>9096.59844594885</v>
      </c>
      <c r="W741" s="94">
        <v>2769.2200934484599</v>
      </c>
      <c r="X741" s="94">
        <v>0</v>
      </c>
      <c r="Y741" s="94">
        <v>0</v>
      </c>
      <c r="Z741" s="94">
        <v>0</v>
      </c>
      <c r="AA741" s="94">
        <v>0</v>
      </c>
      <c r="AB741" s="94">
        <v>0</v>
      </c>
      <c r="AC741" s="94">
        <v>1759.99361770885</v>
      </c>
      <c r="AD741" s="94">
        <v>0</v>
      </c>
      <c r="AE741" s="94">
        <v>0</v>
      </c>
      <c r="AF741" s="94">
        <v>0</v>
      </c>
      <c r="AG741" s="94">
        <v>0</v>
      </c>
      <c r="AH741" s="94">
        <v>0</v>
      </c>
      <c r="AI741" s="94">
        <v>0</v>
      </c>
      <c r="AJ741" s="94">
        <v>13625.8121571062</v>
      </c>
      <c r="AK741" s="70">
        <v>4012.5091014795098</v>
      </c>
      <c r="AL741">
        <v>190.744012474941</v>
      </c>
      <c r="AM741">
        <v>87986.683412978906</v>
      </c>
      <c r="AN741">
        <v>4012.5091014795098</v>
      </c>
      <c r="AO741">
        <v>22979.673181044</v>
      </c>
      <c r="AP741">
        <v>682.10272323868298</v>
      </c>
      <c r="AQ741">
        <v>37523.222275875101</v>
      </c>
      <c r="AR741">
        <v>4012.5091014795098</v>
      </c>
      <c r="AS741">
        <v>4012.5091014795098</v>
      </c>
      <c r="AT741">
        <v>0</v>
      </c>
    </row>
    <row r="742" spans="1:46" x14ac:dyDescent="0.25">
      <c r="A742" t="s">
        <v>3649</v>
      </c>
      <c r="B742">
        <v>2147</v>
      </c>
      <c r="C742" t="s">
        <v>157</v>
      </c>
      <c r="D742">
        <v>820</v>
      </c>
      <c r="E742" t="s">
        <v>955</v>
      </c>
      <c r="F742" t="s">
        <v>2892</v>
      </c>
      <c r="G742" t="s">
        <v>2903</v>
      </c>
      <c r="H742" t="s">
        <v>2904</v>
      </c>
      <c r="I742" t="s">
        <v>2895</v>
      </c>
      <c r="J742">
        <v>459.90972222219301</v>
      </c>
      <c r="K742">
        <v>2</v>
      </c>
      <c r="L742">
        <v>1</v>
      </c>
      <c r="M742">
        <v>2</v>
      </c>
      <c r="N742" s="94">
        <v>3061599.0016924399</v>
      </c>
      <c r="O742" s="94">
        <v>767915.50808076095</v>
      </c>
      <c r="P742" s="94">
        <v>1081534.03117587</v>
      </c>
      <c r="Q742" s="94">
        <v>203310.23017126101</v>
      </c>
      <c r="R742" s="94">
        <v>1444809.6829465199</v>
      </c>
      <c r="S742" s="94">
        <v>238362.162208605</v>
      </c>
      <c r="T742" s="94">
        <v>4952138.67</v>
      </c>
      <c r="U742" s="94">
        <v>1607029.7840668601</v>
      </c>
      <c r="V742" s="94">
        <v>5159682.2397747999</v>
      </c>
      <c r="W742" s="94">
        <v>1399486.2142920599</v>
      </c>
      <c r="X742" s="94">
        <v>0</v>
      </c>
      <c r="Y742" s="94">
        <v>0</v>
      </c>
      <c r="Z742" s="94">
        <v>0</v>
      </c>
      <c r="AA742" s="94">
        <v>0</v>
      </c>
      <c r="AB742" s="94">
        <v>0</v>
      </c>
      <c r="AC742" s="94">
        <v>238362.162208605</v>
      </c>
      <c r="AD742" s="94">
        <v>0</v>
      </c>
      <c r="AE742" s="94">
        <v>0</v>
      </c>
      <c r="AF742" s="94">
        <v>0</v>
      </c>
      <c r="AG742" s="94">
        <v>0</v>
      </c>
      <c r="AH742" s="94">
        <v>0</v>
      </c>
      <c r="AI742" s="94">
        <v>0</v>
      </c>
      <c r="AJ742" s="94">
        <v>6797530.6162754605</v>
      </c>
      <c r="AK742" s="70">
        <v>14780.1411621201</v>
      </c>
      <c r="AL742">
        <v>190.744012474941</v>
      </c>
      <c r="AM742">
        <v>87986.683412978906</v>
      </c>
      <c r="AN742">
        <v>4012.5091014795098</v>
      </c>
      <c r="AO742">
        <v>22979.673181044</v>
      </c>
      <c r="AP742">
        <v>190.744012474941</v>
      </c>
      <c r="AQ742">
        <v>78964.723731455393</v>
      </c>
      <c r="AR742">
        <v>14780.1411621201</v>
      </c>
      <c r="AS742">
        <v>22979.673181044</v>
      </c>
      <c r="AT742">
        <v>0</v>
      </c>
    </row>
    <row r="743" spans="1:46" x14ac:dyDescent="0.25">
      <c r="A743" t="s">
        <v>3650</v>
      </c>
      <c r="B743">
        <v>2147</v>
      </c>
      <c r="C743" t="s">
        <v>157</v>
      </c>
      <c r="D743">
        <v>814</v>
      </c>
      <c r="E743" t="s">
        <v>956</v>
      </c>
      <c r="F743" t="s">
        <v>2892</v>
      </c>
      <c r="G743" t="s">
        <v>2893</v>
      </c>
      <c r="H743" t="s">
        <v>2894</v>
      </c>
      <c r="I743" t="s">
        <v>2895</v>
      </c>
      <c r="J743">
        <v>327.70833333329199</v>
      </c>
      <c r="K743">
        <v>6</v>
      </c>
      <c r="L743">
        <v>1</v>
      </c>
      <c r="M743">
        <v>2</v>
      </c>
      <c r="N743" s="94">
        <v>2475592.65325103</v>
      </c>
      <c r="O743" s="94">
        <v>642320.38175443001</v>
      </c>
      <c r="P743" s="94">
        <v>714803.27000237803</v>
      </c>
      <c r="Q743" s="94">
        <v>144868.55454393601</v>
      </c>
      <c r="R743" s="94">
        <v>827475.91771641804</v>
      </c>
      <c r="S743" s="94">
        <v>169844.78286232799</v>
      </c>
      <c r="T743" s="94">
        <v>3659972.89</v>
      </c>
      <c r="U743" s="94">
        <v>1145087.88726819</v>
      </c>
      <c r="V743" s="94">
        <v>4009880.0637102602</v>
      </c>
      <c r="W743" s="94">
        <v>795180.71355793299</v>
      </c>
      <c r="X743" s="94">
        <v>0</v>
      </c>
      <c r="Y743" s="94">
        <v>0</v>
      </c>
      <c r="Z743" s="94">
        <v>0</v>
      </c>
      <c r="AA743" s="94">
        <v>0</v>
      </c>
      <c r="AB743" s="94">
        <v>0</v>
      </c>
      <c r="AC743" s="94">
        <v>169844.78286232799</v>
      </c>
      <c r="AD743" s="94">
        <v>0</v>
      </c>
      <c r="AE743" s="94">
        <v>0</v>
      </c>
      <c r="AF743" s="94">
        <v>0</v>
      </c>
      <c r="AG743" s="94">
        <v>0</v>
      </c>
      <c r="AH743" s="94">
        <v>0</v>
      </c>
      <c r="AI743" s="94">
        <v>0</v>
      </c>
      <c r="AJ743" s="94">
        <v>4974905.5601305198</v>
      </c>
      <c r="AK743" s="70">
        <v>15180.894271220301</v>
      </c>
      <c r="AL743">
        <v>190.744012474941</v>
      </c>
      <c r="AM743">
        <v>87986.683412978906</v>
      </c>
      <c r="AN743">
        <v>4012.5091014795098</v>
      </c>
      <c r="AO743">
        <v>22979.673181044</v>
      </c>
      <c r="AP743">
        <v>190.744012474941</v>
      </c>
      <c r="AQ743">
        <v>87986.683412978906</v>
      </c>
      <c r="AR743">
        <v>15180.894271220301</v>
      </c>
      <c r="AS743">
        <v>18043.149994650801</v>
      </c>
      <c r="AT743">
        <v>0</v>
      </c>
    </row>
    <row r="744" spans="1:46" x14ac:dyDescent="0.25">
      <c r="A744" t="s">
        <v>3651</v>
      </c>
      <c r="B744">
        <v>2147</v>
      </c>
      <c r="C744" t="s">
        <v>157</v>
      </c>
      <c r="D744">
        <v>4047</v>
      </c>
      <c r="E744" t="s">
        <v>957</v>
      </c>
      <c r="F744" t="s">
        <v>2892</v>
      </c>
      <c r="G744" t="s">
        <v>2893</v>
      </c>
      <c r="H744" t="s">
        <v>2904</v>
      </c>
      <c r="I744" t="s">
        <v>2895</v>
      </c>
      <c r="J744">
        <v>252.47916666663599</v>
      </c>
      <c r="K744">
        <v>4</v>
      </c>
      <c r="L744">
        <v>1</v>
      </c>
      <c r="M744">
        <v>2</v>
      </c>
      <c r="N744" s="94">
        <v>2087512.9459071299</v>
      </c>
      <c r="O744" s="94">
        <v>475288.36873121001</v>
      </c>
      <c r="P744" s="94">
        <v>576482.33196686895</v>
      </c>
      <c r="Q744" s="94">
        <v>111612.333917226</v>
      </c>
      <c r="R744" s="94">
        <v>588836.83806009497</v>
      </c>
      <c r="S744" s="94">
        <v>130854.98560130699</v>
      </c>
      <c r="T744" s="94">
        <v>2957512.85</v>
      </c>
      <c r="U744" s="94">
        <v>882219.96858253202</v>
      </c>
      <c r="V744" s="94">
        <v>3275777.45408866</v>
      </c>
      <c r="W744" s="94">
        <v>563955.36449387204</v>
      </c>
      <c r="X744" s="94">
        <v>0</v>
      </c>
      <c r="Y744" s="94">
        <v>0</v>
      </c>
      <c r="Z744" s="94">
        <v>0</v>
      </c>
      <c r="AA744" s="94">
        <v>0</v>
      </c>
      <c r="AB744" s="94">
        <v>0</v>
      </c>
      <c r="AC744" s="94">
        <v>130854.98560130699</v>
      </c>
      <c r="AD744" s="94">
        <v>0</v>
      </c>
      <c r="AE744" s="94">
        <v>0</v>
      </c>
      <c r="AF744" s="94">
        <v>0</v>
      </c>
      <c r="AG744" s="94">
        <v>0</v>
      </c>
      <c r="AH744" s="94">
        <v>0</v>
      </c>
      <c r="AI744" s="94">
        <v>0</v>
      </c>
      <c r="AJ744" s="94">
        <v>3970587.8041838398</v>
      </c>
      <c r="AK744" s="70">
        <v>15726.3977721633</v>
      </c>
      <c r="AL744">
        <v>190.744012474941</v>
      </c>
      <c r="AM744">
        <v>87986.683412978906</v>
      </c>
      <c r="AN744">
        <v>4012.5091014795098</v>
      </c>
      <c r="AO744">
        <v>22979.673181044</v>
      </c>
      <c r="AP744">
        <v>190.744012474941</v>
      </c>
      <c r="AQ744">
        <v>87986.683412978906</v>
      </c>
      <c r="AR744">
        <v>15180.894271220301</v>
      </c>
      <c r="AS744">
        <v>18043.149994650801</v>
      </c>
      <c r="AT744">
        <v>0</v>
      </c>
    </row>
    <row r="745" spans="1:46" x14ac:dyDescent="0.25">
      <c r="A745" t="s">
        <v>3652</v>
      </c>
      <c r="B745">
        <v>2145</v>
      </c>
      <c r="C745" t="s">
        <v>158</v>
      </c>
      <c r="D745">
        <v>794</v>
      </c>
      <c r="E745" t="s">
        <v>958</v>
      </c>
      <c r="F745" t="s">
        <v>2892</v>
      </c>
      <c r="G745" t="s">
        <v>2903</v>
      </c>
      <c r="H745" t="s">
        <v>2894</v>
      </c>
      <c r="I745" t="s">
        <v>2895</v>
      </c>
      <c r="J745">
        <v>182.696337109453</v>
      </c>
      <c r="K745">
        <v>1</v>
      </c>
      <c r="L745">
        <v>2</v>
      </c>
      <c r="M745">
        <v>2</v>
      </c>
      <c r="N745" s="94">
        <v>1544964.2996451301</v>
      </c>
      <c r="O745" s="94">
        <v>586307.17303116596</v>
      </c>
      <c r="P745" s="94">
        <v>433478.85869469203</v>
      </c>
      <c r="Q745" s="94">
        <v>258978.027793691</v>
      </c>
      <c r="R745" s="94">
        <v>870376.627268877</v>
      </c>
      <c r="S745" s="94">
        <v>113427.65687047</v>
      </c>
      <c r="T745" s="94">
        <v>1877851.87</v>
      </c>
      <c r="U745" s="94">
        <v>1816253.1164335599</v>
      </c>
      <c r="V745" s="94">
        <v>2902575.6531963199</v>
      </c>
      <c r="W745" s="94">
        <v>791529.33323724102</v>
      </c>
      <c r="X745" s="94">
        <v>0</v>
      </c>
      <c r="Y745" s="94">
        <v>0</v>
      </c>
      <c r="Z745" s="94">
        <v>0</v>
      </c>
      <c r="AA745" s="94">
        <v>0</v>
      </c>
      <c r="AB745" s="94">
        <v>0</v>
      </c>
      <c r="AC745" s="94">
        <v>52348.516957048501</v>
      </c>
      <c r="AD745" s="94">
        <v>61079.139913421903</v>
      </c>
      <c r="AE745" s="94">
        <v>0</v>
      </c>
      <c r="AF745" s="94">
        <v>0</v>
      </c>
      <c r="AG745" s="94">
        <v>0</v>
      </c>
      <c r="AH745" s="94">
        <v>0</v>
      </c>
      <c r="AI745" s="94">
        <v>0</v>
      </c>
      <c r="AJ745" s="94">
        <v>3807532.6433040299</v>
      </c>
      <c r="AK745" s="70">
        <v>20840.771651721399</v>
      </c>
      <c r="AL745">
        <v>190.744012474941</v>
      </c>
      <c r="AM745">
        <v>87986.683412978906</v>
      </c>
      <c r="AN745">
        <v>16294.776041815099</v>
      </c>
      <c r="AO745">
        <v>20840.771651721399</v>
      </c>
      <c r="AP745">
        <v>190.744012474941</v>
      </c>
      <c r="AQ745">
        <v>78964.723731455393</v>
      </c>
      <c r="AR745">
        <v>20840.771651721399</v>
      </c>
      <c r="AS745">
        <v>20840.771651721399</v>
      </c>
      <c r="AT745">
        <v>0</v>
      </c>
    </row>
    <row r="746" spans="1:46" x14ac:dyDescent="0.25">
      <c r="A746" t="s">
        <v>3653</v>
      </c>
      <c r="B746">
        <v>2145</v>
      </c>
      <c r="C746" t="s">
        <v>158</v>
      </c>
      <c r="D746">
        <v>792</v>
      </c>
      <c r="E746" t="s">
        <v>959</v>
      </c>
      <c r="F746" t="s">
        <v>2892</v>
      </c>
      <c r="G746" t="s">
        <v>2911</v>
      </c>
      <c r="H746" t="s">
        <v>2894</v>
      </c>
      <c r="I746" t="s">
        <v>2895</v>
      </c>
      <c r="J746">
        <v>159.375</v>
      </c>
      <c r="K746">
        <v>1</v>
      </c>
      <c r="L746">
        <v>1</v>
      </c>
      <c r="M746">
        <v>2</v>
      </c>
      <c r="N746" s="94">
        <v>999830.28940567002</v>
      </c>
      <c r="O746" s="94">
        <v>342809.542266423</v>
      </c>
      <c r="P746" s="94">
        <v>371292.37085649598</v>
      </c>
      <c r="Q746" s="94">
        <v>225919.270373176</v>
      </c>
      <c r="R746" s="94">
        <v>558179.93521930894</v>
      </c>
      <c r="S746" s="94">
        <v>98948.523543200296</v>
      </c>
      <c r="T746" s="94">
        <v>913624.49</v>
      </c>
      <c r="U746" s="94">
        <v>1584406.9181210699</v>
      </c>
      <c r="V746" s="94">
        <v>1990401.7473758401</v>
      </c>
      <c r="W746" s="94">
        <v>507629.66074522899</v>
      </c>
      <c r="X746" s="94">
        <v>0</v>
      </c>
      <c r="Y746" s="94">
        <v>0</v>
      </c>
      <c r="Z746" s="94">
        <v>0</v>
      </c>
      <c r="AA746" s="94">
        <v>0</v>
      </c>
      <c r="AB746" s="94">
        <v>0</v>
      </c>
      <c r="AC746" s="94">
        <v>45666.185879967998</v>
      </c>
      <c r="AD746" s="94">
        <v>53282.337663232298</v>
      </c>
      <c r="AE746" s="94">
        <v>0</v>
      </c>
      <c r="AF746" s="94">
        <v>0</v>
      </c>
      <c r="AG746" s="94">
        <v>0</v>
      </c>
      <c r="AH746" s="94">
        <v>0</v>
      </c>
      <c r="AI746" s="94">
        <v>0</v>
      </c>
      <c r="AJ746" s="94">
        <v>2596979.9316642699</v>
      </c>
      <c r="AK746" s="70">
        <v>16294.776041815099</v>
      </c>
      <c r="AL746">
        <v>190.744012474941</v>
      </c>
      <c r="AM746">
        <v>87986.683412978906</v>
      </c>
      <c r="AN746">
        <v>16294.776041815099</v>
      </c>
      <c r="AO746">
        <v>20840.771651721399</v>
      </c>
      <c r="AP746">
        <v>4583.8562208211697</v>
      </c>
      <c r="AQ746">
        <v>22363.4717498301</v>
      </c>
      <c r="AR746">
        <v>16294.776041815099</v>
      </c>
      <c r="AS746">
        <v>16294.776041815099</v>
      </c>
      <c r="AT746">
        <v>0</v>
      </c>
    </row>
    <row r="747" spans="1:46" x14ac:dyDescent="0.25">
      <c r="A747" t="s">
        <v>3655</v>
      </c>
      <c r="B747">
        <v>2145</v>
      </c>
      <c r="C747" t="s">
        <v>158</v>
      </c>
      <c r="D747">
        <v>793</v>
      </c>
      <c r="E747" t="s">
        <v>960</v>
      </c>
      <c r="F747" t="s">
        <v>2892</v>
      </c>
      <c r="G747" t="s">
        <v>2893</v>
      </c>
      <c r="H747" t="s">
        <v>2894</v>
      </c>
      <c r="I747" t="s">
        <v>2895</v>
      </c>
      <c r="J747">
        <v>293.92812500000002</v>
      </c>
      <c r="K747">
        <v>2</v>
      </c>
      <c r="L747">
        <v>1</v>
      </c>
      <c r="M747">
        <v>2</v>
      </c>
      <c r="N747" s="94">
        <v>2371009.0009491998</v>
      </c>
      <c r="O747" s="94">
        <v>595701.97470241098</v>
      </c>
      <c r="P747" s="94">
        <v>693467.40044881206</v>
      </c>
      <c r="Q747" s="94">
        <v>416652.72183313302</v>
      </c>
      <c r="R747" s="94">
        <v>954062.747511814</v>
      </c>
      <c r="S747" s="94">
        <v>182486.299586329</v>
      </c>
      <c r="T747" s="94">
        <v>2108843.62</v>
      </c>
      <c r="U747" s="94">
        <v>2922050.2254453702</v>
      </c>
      <c r="V747" s="94">
        <v>4170058.6894278401</v>
      </c>
      <c r="W747" s="94">
        <v>860835.15601752896</v>
      </c>
      <c r="X747" s="94">
        <v>0</v>
      </c>
      <c r="Y747" s="94">
        <v>0</v>
      </c>
      <c r="Z747" s="94">
        <v>0</v>
      </c>
      <c r="AA747" s="94">
        <v>0</v>
      </c>
      <c r="AB747" s="94">
        <v>0</v>
      </c>
      <c r="AC747" s="94">
        <v>84220.0871629834</v>
      </c>
      <c r="AD747" s="94">
        <v>98266.212423345802</v>
      </c>
      <c r="AE747" s="94">
        <v>0</v>
      </c>
      <c r="AF747" s="94">
        <v>0</v>
      </c>
      <c r="AG747" s="94">
        <v>0</v>
      </c>
      <c r="AH747" s="94">
        <v>0</v>
      </c>
      <c r="AI747" s="94">
        <v>0</v>
      </c>
      <c r="AJ747" s="94">
        <v>5213380.1450316999</v>
      </c>
      <c r="AK747" s="70">
        <v>17736.9217220424</v>
      </c>
      <c r="AL747">
        <v>190.744012474941</v>
      </c>
      <c r="AM747">
        <v>87986.683412978906</v>
      </c>
      <c r="AN747">
        <v>16294.776041815099</v>
      </c>
      <c r="AO747">
        <v>20840.771651721399</v>
      </c>
      <c r="AP747">
        <v>190.744012474941</v>
      </c>
      <c r="AQ747">
        <v>87986.683412978906</v>
      </c>
      <c r="AR747">
        <v>17736.9217220424</v>
      </c>
      <c r="AS747">
        <v>17736.9217220424</v>
      </c>
      <c r="AT747">
        <v>0</v>
      </c>
    </row>
    <row r="748" spans="1:46" x14ac:dyDescent="0.25">
      <c r="A748" t="s">
        <v>3656</v>
      </c>
      <c r="B748">
        <v>1968</v>
      </c>
      <c r="C748" t="s">
        <v>160</v>
      </c>
      <c r="D748">
        <v>214</v>
      </c>
      <c r="E748" t="s">
        <v>968</v>
      </c>
      <c r="F748" t="s">
        <v>2892</v>
      </c>
      <c r="G748" t="s">
        <v>2893</v>
      </c>
      <c r="H748" t="s">
        <v>2894</v>
      </c>
      <c r="I748" t="s">
        <v>2895</v>
      </c>
      <c r="J748">
        <v>270.91044776116701</v>
      </c>
      <c r="K748">
        <v>1</v>
      </c>
      <c r="L748">
        <v>1</v>
      </c>
      <c r="M748">
        <v>2</v>
      </c>
      <c r="N748" s="94">
        <v>2389064.1805599998</v>
      </c>
      <c r="O748" s="94">
        <v>376177.48715693899</v>
      </c>
      <c r="P748" s="94">
        <v>1125231.81990798</v>
      </c>
      <c r="Q748" s="94">
        <v>324698.43355733401</v>
      </c>
      <c r="R748" s="94">
        <v>326752.27945286798</v>
      </c>
      <c r="S748" s="94">
        <v>186420.36755031199</v>
      </c>
      <c r="T748" s="94">
        <v>2790665.73</v>
      </c>
      <c r="U748" s="94">
        <v>1751258.4706351201</v>
      </c>
      <c r="V748" s="94">
        <v>3230637.8468971602</v>
      </c>
      <c r="W748" s="94">
        <v>1311286.3537379601</v>
      </c>
      <c r="X748" s="94">
        <v>0</v>
      </c>
      <c r="Y748" s="94">
        <v>0</v>
      </c>
      <c r="Z748" s="94">
        <v>0</v>
      </c>
      <c r="AA748" s="94">
        <v>0</v>
      </c>
      <c r="AB748" s="94">
        <v>0</v>
      </c>
      <c r="AC748" s="94">
        <v>164926.294270276</v>
      </c>
      <c r="AD748" s="94">
        <v>21494.073280035402</v>
      </c>
      <c r="AE748" s="94">
        <v>0</v>
      </c>
      <c r="AF748" s="94">
        <v>0</v>
      </c>
      <c r="AG748" s="94">
        <v>0</v>
      </c>
      <c r="AH748" s="94">
        <v>0</v>
      </c>
      <c r="AI748" s="94">
        <v>0</v>
      </c>
      <c r="AJ748" s="94">
        <v>4728344.56818543</v>
      </c>
      <c r="AK748" s="70">
        <v>17453.5334730018</v>
      </c>
      <c r="AL748">
        <v>190.744012474941</v>
      </c>
      <c r="AM748">
        <v>87986.683412978906</v>
      </c>
      <c r="AN748">
        <v>17453.5334730018</v>
      </c>
      <c r="AO748">
        <v>19408.205080925101</v>
      </c>
      <c r="AP748">
        <v>190.744012474941</v>
      </c>
      <c r="AQ748">
        <v>87986.683412978906</v>
      </c>
      <c r="AR748">
        <v>17453.5334730018</v>
      </c>
      <c r="AS748">
        <v>17453.5334730018</v>
      </c>
      <c r="AT748">
        <v>0</v>
      </c>
    </row>
    <row r="749" spans="1:46" x14ac:dyDescent="0.25">
      <c r="A749" t="s">
        <v>3657</v>
      </c>
      <c r="B749">
        <v>1968</v>
      </c>
      <c r="C749" t="s">
        <v>160</v>
      </c>
      <c r="D749">
        <v>215</v>
      </c>
      <c r="E749" t="s">
        <v>969</v>
      </c>
      <c r="F749" t="s">
        <v>2892</v>
      </c>
      <c r="G749" t="s">
        <v>2903</v>
      </c>
      <c r="H749" t="s">
        <v>2904</v>
      </c>
      <c r="I749" t="s">
        <v>2895</v>
      </c>
      <c r="J749">
        <v>213.991006097541</v>
      </c>
      <c r="K749">
        <v>1</v>
      </c>
      <c r="L749">
        <v>1</v>
      </c>
      <c r="M749">
        <v>2</v>
      </c>
      <c r="N749" s="94">
        <v>1765043.2294399999</v>
      </c>
      <c r="O749" s="94">
        <v>799192.33284306095</v>
      </c>
      <c r="P749" s="94">
        <v>882857.800092016</v>
      </c>
      <c r="Q749" s="94">
        <v>256477.90644266599</v>
      </c>
      <c r="R749" s="94">
        <v>302357.41054713202</v>
      </c>
      <c r="S749" s="94">
        <v>147252.652449688</v>
      </c>
      <c r="T749" s="94">
        <v>2622617.09</v>
      </c>
      <c r="U749" s="94">
        <v>1383311.58936488</v>
      </c>
      <c r="V749" s="94">
        <v>3370239.0431028302</v>
      </c>
      <c r="W749" s="94">
        <v>632189.63626204303</v>
      </c>
      <c r="X749" s="94">
        <v>0</v>
      </c>
      <c r="Y749" s="94">
        <v>0</v>
      </c>
      <c r="Z749" s="94">
        <v>0</v>
      </c>
      <c r="AA749" s="94">
        <v>0</v>
      </c>
      <c r="AB749" s="94">
        <v>3500</v>
      </c>
      <c r="AC749" s="94">
        <v>130274.57572972401</v>
      </c>
      <c r="AD749" s="94">
        <v>16978.0767199646</v>
      </c>
      <c r="AE749" s="94">
        <v>0</v>
      </c>
      <c r="AF749" s="94">
        <v>0</v>
      </c>
      <c r="AG749" s="94">
        <v>0</v>
      </c>
      <c r="AH749" s="94">
        <v>0</v>
      </c>
      <c r="AI749" s="94">
        <v>0</v>
      </c>
      <c r="AJ749" s="94">
        <v>4153181.3318145699</v>
      </c>
      <c r="AK749" s="70">
        <v>19408.205080925101</v>
      </c>
      <c r="AL749">
        <v>190.744012474941</v>
      </c>
      <c r="AM749">
        <v>87986.683412978906</v>
      </c>
      <c r="AN749">
        <v>17453.5334730018</v>
      </c>
      <c r="AO749">
        <v>19408.205080925101</v>
      </c>
      <c r="AP749">
        <v>190.744012474941</v>
      </c>
      <c r="AQ749">
        <v>78964.723731455393</v>
      </c>
      <c r="AR749">
        <v>19408.205080925101</v>
      </c>
      <c r="AS749">
        <v>19408.205080925101</v>
      </c>
      <c r="AT749">
        <v>0</v>
      </c>
    </row>
    <row r="750" spans="1:46" x14ac:dyDescent="0.25">
      <c r="A750" t="s">
        <v>3658</v>
      </c>
      <c r="B750">
        <v>2198</v>
      </c>
      <c r="C750" t="s">
        <v>162</v>
      </c>
      <c r="D750">
        <v>1020</v>
      </c>
      <c r="E750" t="s">
        <v>970</v>
      </c>
      <c r="F750" t="s">
        <v>2892</v>
      </c>
      <c r="G750" t="s">
        <v>2893</v>
      </c>
      <c r="H750" t="s">
        <v>2904</v>
      </c>
      <c r="I750" t="s">
        <v>2895</v>
      </c>
      <c r="J750">
        <v>112.64622995660601</v>
      </c>
      <c r="K750">
        <v>1</v>
      </c>
      <c r="L750">
        <v>1</v>
      </c>
      <c r="M750">
        <v>2</v>
      </c>
      <c r="N750" s="94">
        <v>1411884.00348683</v>
      </c>
      <c r="O750" s="94">
        <v>539894.315796201</v>
      </c>
      <c r="P750" s="94">
        <v>405574.58466027997</v>
      </c>
      <c r="Q750" s="94">
        <v>199260.201931043</v>
      </c>
      <c r="R750" s="94">
        <v>769065.61967079097</v>
      </c>
      <c r="S750" s="94">
        <v>51842.878317657996</v>
      </c>
      <c r="T750" s="94">
        <v>2556349.36</v>
      </c>
      <c r="U750" s="94">
        <v>769329.36554514105</v>
      </c>
      <c r="V750" s="94">
        <v>2934593.23580701</v>
      </c>
      <c r="W750" s="94">
        <v>391085.48973813001</v>
      </c>
      <c r="X750" s="94">
        <v>0</v>
      </c>
      <c r="Y750" s="94">
        <v>0</v>
      </c>
      <c r="Z750" s="94">
        <v>0</v>
      </c>
      <c r="AA750" s="94">
        <v>0</v>
      </c>
      <c r="AB750" s="94">
        <v>0</v>
      </c>
      <c r="AC750" s="94">
        <v>51842.878317657996</v>
      </c>
      <c r="AD750" s="94">
        <v>0</v>
      </c>
      <c r="AE750" s="94">
        <v>0</v>
      </c>
      <c r="AF750" s="94">
        <v>0</v>
      </c>
      <c r="AG750" s="94">
        <v>0</v>
      </c>
      <c r="AH750" s="94">
        <v>0</v>
      </c>
      <c r="AI750" s="94">
        <v>0</v>
      </c>
      <c r="AJ750" s="94">
        <v>3377521.6038628002</v>
      </c>
      <c r="AK750" s="70">
        <v>29983.4411250505</v>
      </c>
      <c r="AL750">
        <v>190.744012474941</v>
      </c>
      <c r="AM750">
        <v>87986.683412978906</v>
      </c>
      <c r="AN750">
        <v>22363.4717498301</v>
      </c>
      <c r="AO750">
        <v>29983.4411250505</v>
      </c>
      <c r="AP750">
        <v>190.744012474941</v>
      </c>
      <c r="AQ750">
        <v>87986.683412978906</v>
      </c>
      <c r="AR750">
        <v>27933.126895482201</v>
      </c>
      <c r="AS750">
        <v>29983.4411250505</v>
      </c>
      <c r="AT750">
        <v>0</v>
      </c>
    </row>
    <row r="751" spans="1:46" x14ac:dyDescent="0.25">
      <c r="A751" t="s">
        <v>3659</v>
      </c>
      <c r="B751">
        <v>2198</v>
      </c>
      <c r="C751" t="s">
        <v>162</v>
      </c>
      <c r="D751">
        <v>1022</v>
      </c>
      <c r="E751" t="s">
        <v>971</v>
      </c>
      <c r="F751" t="s">
        <v>2892</v>
      </c>
      <c r="G751" t="s">
        <v>2903</v>
      </c>
      <c r="H751" t="s">
        <v>2904</v>
      </c>
      <c r="I751" t="s">
        <v>2895</v>
      </c>
      <c r="J751">
        <v>245.217004439242</v>
      </c>
      <c r="K751">
        <v>1</v>
      </c>
      <c r="L751">
        <v>1</v>
      </c>
      <c r="M751">
        <v>2</v>
      </c>
      <c r="N751" s="94">
        <v>2217878.1900349502</v>
      </c>
      <c r="O751" s="94">
        <v>881180.83977593202</v>
      </c>
      <c r="P751" s="94">
        <v>621589.31393201905</v>
      </c>
      <c r="Q751" s="94">
        <v>356127.094892464</v>
      </c>
      <c r="R751" s="94">
        <v>1692410.1408649001</v>
      </c>
      <c r="S751" s="94">
        <v>112855.577390042</v>
      </c>
      <c r="T751" s="94">
        <v>4094450.06</v>
      </c>
      <c r="U751" s="94">
        <v>1674735.51950026</v>
      </c>
      <c r="V751" s="94">
        <v>4899456.7480258197</v>
      </c>
      <c r="W751" s="94">
        <v>869728.83147444401</v>
      </c>
      <c r="X751" s="94">
        <v>0</v>
      </c>
      <c r="Y751" s="94">
        <v>0</v>
      </c>
      <c r="Z751" s="94">
        <v>0</v>
      </c>
      <c r="AA751" s="94">
        <v>0</v>
      </c>
      <c r="AB751" s="94">
        <v>0</v>
      </c>
      <c r="AC751" s="94">
        <v>112855.577390042</v>
      </c>
      <c r="AD751" s="94">
        <v>0</v>
      </c>
      <c r="AE751" s="94">
        <v>0</v>
      </c>
      <c r="AF751" s="94">
        <v>0</v>
      </c>
      <c r="AG751" s="94">
        <v>0</v>
      </c>
      <c r="AH751" s="94">
        <v>0</v>
      </c>
      <c r="AI751" s="94">
        <v>0</v>
      </c>
      <c r="AJ751" s="94">
        <v>5882041.1568903001</v>
      </c>
      <c r="AK751" s="70">
        <v>23987.085114024801</v>
      </c>
      <c r="AL751">
        <v>190.744012474941</v>
      </c>
      <c r="AM751">
        <v>87986.683412978906</v>
      </c>
      <c r="AN751">
        <v>22363.4717498301</v>
      </c>
      <c r="AO751">
        <v>29983.4411250505</v>
      </c>
      <c r="AP751">
        <v>190.744012474941</v>
      </c>
      <c r="AQ751">
        <v>78964.723731455393</v>
      </c>
      <c r="AR751">
        <v>23987.085114024801</v>
      </c>
      <c r="AS751">
        <v>23987.085114024801</v>
      </c>
      <c r="AT751">
        <v>0</v>
      </c>
    </row>
    <row r="752" spans="1:46" x14ac:dyDescent="0.25">
      <c r="A752" t="s">
        <v>3660</v>
      </c>
      <c r="B752">
        <v>2198</v>
      </c>
      <c r="C752" t="s">
        <v>162</v>
      </c>
      <c r="D752">
        <v>4481</v>
      </c>
      <c r="E752" t="s">
        <v>972</v>
      </c>
      <c r="F752" t="s">
        <v>2892</v>
      </c>
      <c r="G752" t="s">
        <v>2911</v>
      </c>
      <c r="H752" t="s">
        <v>2904</v>
      </c>
      <c r="I752" t="s">
        <v>2895</v>
      </c>
      <c r="J752">
        <v>187.69696969694601</v>
      </c>
      <c r="K752">
        <v>1</v>
      </c>
      <c r="L752">
        <v>1</v>
      </c>
      <c r="M752">
        <v>2</v>
      </c>
      <c r="N752" s="94">
        <v>1929868.3770856</v>
      </c>
      <c r="O752" s="94">
        <v>458820.59158770699</v>
      </c>
      <c r="P752" s="94">
        <v>429333.607670656</v>
      </c>
      <c r="Q752" s="94">
        <v>268860.09222715499</v>
      </c>
      <c r="R752" s="94">
        <v>1024289.92778085</v>
      </c>
      <c r="S752" s="94">
        <v>86383.282994383393</v>
      </c>
      <c r="T752" s="94">
        <v>2829276.25</v>
      </c>
      <c r="U752" s="94">
        <v>1281896.34635197</v>
      </c>
      <c r="V752" s="94">
        <v>3716692.6943602399</v>
      </c>
      <c r="W752" s="94">
        <v>394479.901991722</v>
      </c>
      <c r="X752" s="94">
        <v>0</v>
      </c>
      <c r="Y752" s="94">
        <v>0</v>
      </c>
      <c r="Z752" s="94">
        <v>0</v>
      </c>
      <c r="AA752" s="94">
        <v>0</v>
      </c>
      <c r="AB752" s="94">
        <v>0</v>
      </c>
      <c r="AC752" s="94">
        <v>86383.282994383393</v>
      </c>
      <c r="AD752" s="94">
        <v>0</v>
      </c>
      <c r="AE752" s="94">
        <v>0</v>
      </c>
      <c r="AF752" s="94">
        <v>0</v>
      </c>
      <c r="AG752" s="94">
        <v>0</v>
      </c>
      <c r="AH752" s="94">
        <v>0</v>
      </c>
      <c r="AI752" s="94">
        <v>0</v>
      </c>
      <c r="AJ752" s="94">
        <v>4197555.8793463502</v>
      </c>
      <c r="AK752" s="70">
        <v>22363.4717498301</v>
      </c>
      <c r="AL752">
        <v>190.744012474941</v>
      </c>
      <c r="AM752">
        <v>87986.683412978906</v>
      </c>
      <c r="AN752">
        <v>22363.4717498301</v>
      </c>
      <c r="AO752">
        <v>29983.4411250505</v>
      </c>
      <c r="AP752">
        <v>4583.8562208211697</v>
      </c>
      <c r="AQ752">
        <v>22363.4717498301</v>
      </c>
      <c r="AR752">
        <v>22363.4717498301</v>
      </c>
      <c r="AS752">
        <v>22363.4717498301</v>
      </c>
      <c r="AT752">
        <v>0</v>
      </c>
    </row>
    <row r="753" spans="1:46" x14ac:dyDescent="0.25">
      <c r="A753" t="s">
        <v>3661</v>
      </c>
      <c r="B753">
        <v>2198</v>
      </c>
      <c r="C753" t="s">
        <v>162</v>
      </c>
      <c r="D753">
        <v>1021</v>
      </c>
      <c r="E753" t="s">
        <v>973</v>
      </c>
      <c r="F753" t="s">
        <v>2892</v>
      </c>
      <c r="G753" t="s">
        <v>2893</v>
      </c>
      <c r="H753" t="s">
        <v>2904</v>
      </c>
      <c r="I753" t="s">
        <v>2895</v>
      </c>
      <c r="J753">
        <v>135.35757575755201</v>
      </c>
      <c r="K753">
        <v>1</v>
      </c>
      <c r="L753">
        <v>1</v>
      </c>
      <c r="M753">
        <v>2</v>
      </c>
      <c r="N753" s="94">
        <v>1608125.5293926301</v>
      </c>
      <c r="O753" s="94">
        <v>564291.85284016002</v>
      </c>
      <c r="P753" s="94">
        <v>428973.98373704602</v>
      </c>
      <c r="Q753" s="94">
        <v>229734.24094933801</v>
      </c>
      <c r="R753" s="94">
        <v>887539.47168346005</v>
      </c>
      <c r="S753" s="94">
        <v>62295.261297916302</v>
      </c>
      <c r="T753" s="94">
        <v>2794226.17</v>
      </c>
      <c r="U753" s="94">
        <v>924438.90860263095</v>
      </c>
      <c r="V753" s="94">
        <v>3285312.7918069302</v>
      </c>
      <c r="W753" s="94">
        <v>433352.28679570399</v>
      </c>
      <c r="X753" s="94">
        <v>0</v>
      </c>
      <c r="Y753" s="94">
        <v>0</v>
      </c>
      <c r="Z753" s="94">
        <v>0</v>
      </c>
      <c r="AA753" s="94">
        <v>0</v>
      </c>
      <c r="AB753" s="94">
        <v>0</v>
      </c>
      <c r="AC753" s="94">
        <v>62295.261297916302</v>
      </c>
      <c r="AD753" s="94">
        <v>0</v>
      </c>
      <c r="AE753" s="94">
        <v>0</v>
      </c>
      <c r="AF753" s="94">
        <v>0</v>
      </c>
      <c r="AG753" s="94">
        <v>0</v>
      </c>
      <c r="AH753" s="94">
        <v>0</v>
      </c>
      <c r="AI753" s="94">
        <v>0</v>
      </c>
      <c r="AJ753" s="94">
        <v>3780960.33990055</v>
      </c>
      <c r="AK753" s="70">
        <v>27933.126895482201</v>
      </c>
      <c r="AL753">
        <v>190.744012474941</v>
      </c>
      <c r="AM753">
        <v>87986.683412978906</v>
      </c>
      <c r="AN753">
        <v>22363.4717498301</v>
      </c>
      <c r="AO753">
        <v>29983.4411250505</v>
      </c>
      <c r="AP753">
        <v>190.744012474941</v>
      </c>
      <c r="AQ753">
        <v>87986.683412978906</v>
      </c>
      <c r="AR753">
        <v>27933.126895482201</v>
      </c>
      <c r="AS753">
        <v>29983.4411250505</v>
      </c>
      <c r="AT753">
        <v>0</v>
      </c>
    </row>
    <row r="754" spans="1:46" x14ac:dyDescent="0.25">
      <c r="A754" t="s">
        <v>3662</v>
      </c>
      <c r="B754">
        <v>2199</v>
      </c>
      <c r="C754" t="s">
        <v>163</v>
      </c>
      <c r="D754">
        <v>1023</v>
      </c>
      <c r="E754" t="s">
        <v>974</v>
      </c>
      <c r="F754" t="s">
        <v>2892</v>
      </c>
      <c r="G754" t="s">
        <v>2903</v>
      </c>
      <c r="H754" t="s">
        <v>2904</v>
      </c>
      <c r="I754" t="s">
        <v>2895</v>
      </c>
      <c r="J754">
        <v>223.90962233164399</v>
      </c>
      <c r="K754">
        <v>2</v>
      </c>
      <c r="L754">
        <v>1</v>
      </c>
      <c r="M754">
        <v>2</v>
      </c>
      <c r="N754" s="94">
        <v>1662705.8715886599</v>
      </c>
      <c r="O754" s="94">
        <v>806657.73213838902</v>
      </c>
      <c r="P754" s="94">
        <v>744749.22923697601</v>
      </c>
      <c r="Q754" s="94">
        <v>401111.27435429499</v>
      </c>
      <c r="R754" s="94">
        <v>2722870.2189269401</v>
      </c>
      <c r="S754" s="94">
        <v>96388.396286245799</v>
      </c>
      <c r="T754" s="94">
        <v>3165223.87</v>
      </c>
      <c r="U754" s="94">
        <v>3172870.4562452598</v>
      </c>
      <c r="V754" s="94">
        <v>3976474.2348689302</v>
      </c>
      <c r="W754" s="94">
        <v>2361620.0913763298</v>
      </c>
      <c r="X754" s="94">
        <v>0</v>
      </c>
      <c r="Y754" s="94">
        <v>0</v>
      </c>
      <c r="Z754" s="94">
        <v>0</v>
      </c>
      <c r="AA754" s="94">
        <v>0</v>
      </c>
      <c r="AB754" s="94">
        <v>0</v>
      </c>
      <c r="AC754" s="94">
        <v>96388.396286245799</v>
      </c>
      <c r="AD754" s="94">
        <v>0</v>
      </c>
      <c r="AE754" s="94">
        <v>0</v>
      </c>
      <c r="AF754" s="94">
        <v>0</v>
      </c>
      <c r="AG754" s="94">
        <v>0</v>
      </c>
      <c r="AH754" s="94">
        <v>0</v>
      </c>
      <c r="AI754" s="94">
        <v>0</v>
      </c>
      <c r="AJ754" s="94">
        <v>6434482.7225315096</v>
      </c>
      <c r="AK754" s="70">
        <v>28736.963849642299</v>
      </c>
      <c r="AL754">
        <v>190.744012474941</v>
      </c>
      <c r="AM754">
        <v>87986.683412978906</v>
      </c>
      <c r="AN754">
        <v>14600.7966003768</v>
      </c>
      <c r="AO754">
        <v>28736.963849642299</v>
      </c>
      <c r="AP754">
        <v>190.744012474941</v>
      </c>
      <c r="AQ754">
        <v>78964.723731455393</v>
      </c>
      <c r="AR754">
        <v>28736.963849642299</v>
      </c>
      <c r="AS754">
        <v>28736.963849642299</v>
      </c>
      <c r="AT754">
        <v>0</v>
      </c>
    </row>
    <row r="755" spans="1:46" x14ac:dyDescent="0.25">
      <c r="A755" t="s">
        <v>4673</v>
      </c>
      <c r="B755">
        <v>2199</v>
      </c>
      <c r="C755" t="s">
        <v>163</v>
      </c>
      <c r="D755">
        <v>1019</v>
      </c>
      <c r="E755" t="s">
        <v>4639</v>
      </c>
      <c r="F755" t="s">
        <v>2892</v>
      </c>
      <c r="G755" t="s">
        <v>2893</v>
      </c>
      <c r="H755" t="s">
        <v>2894</v>
      </c>
      <c r="I755" t="s">
        <v>2895</v>
      </c>
      <c r="J755">
        <v>235.93169321863201</v>
      </c>
      <c r="K755">
        <v>2</v>
      </c>
      <c r="L755">
        <v>1</v>
      </c>
      <c r="M755">
        <v>2</v>
      </c>
      <c r="N755" s="94">
        <v>1479193.07290834</v>
      </c>
      <c r="O755" s="94">
        <v>443536.56062470801</v>
      </c>
      <c r="P755" s="94">
        <v>708213.14425217896</v>
      </c>
      <c r="Q755" s="94">
        <v>422647.58942482399</v>
      </c>
      <c r="R755" s="94">
        <v>2532224.7213972998</v>
      </c>
      <c r="S755" s="94">
        <v>101563.64566038801</v>
      </c>
      <c r="T755" s="94">
        <v>2242588.0699999998</v>
      </c>
      <c r="U755" s="94">
        <v>3343227.0186073501</v>
      </c>
      <c r="V755" s="94">
        <v>3455406.6001898199</v>
      </c>
      <c r="W755" s="94">
        <v>2130408.48841753</v>
      </c>
      <c r="X755" s="94">
        <v>0</v>
      </c>
      <c r="Y755" s="94">
        <v>0</v>
      </c>
      <c r="Z755" s="94">
        <v>0</v>
      </c>
      <c r="AA755" s="94">
        <v>0</v>
      </c>
      <c r="AB755" s="94">
        <v>0</v>
      </c>
      <c r="AC755" s="94">
        <v>101563.64566038801</v>
      </c>
      <c r="AD755" s="94">
        <v>0</v>
      </c>
      <c r="AE755" s="94">
        <v>0</v>
      </c>
      <c r="AF755" s="94">
        <v>0</v>
      </c>
      <c r="AG755" s="94">
        <v>0</v>
      </c>
      <c r="AH755" s="94">
        <v>0</v>
      </c>
      <c r="AI755" s="94">
        <v>0</v>
      </c>
      <c r="AJ755" s="94">
        <v>5687378.7342677396</v>
      </c>
      <c r="AK755" s="70">
        <v>24106.039577299998</v>
      </c>
      <c r="AL755">
        <v>190.744012474941</v>
      </c>
      <c r="AM755">
        <v>87986.683412978906</v>
      </c>
      <c r="AN755">
        <v>14600.7966003768</v>
      </c>
      <c r="AO755">
        <v>28736.963849642299</v>
      </c>
      <c r="AP755">
        <v>190.744012474941</v>
      </c>
      <c r="AQ755">
        <v>87986.683412978906</v>
      </c>
      <c r="AR755">
        <v>24106.039577299998</v>
      </c>
      <c r="AS755">
        <v>24106.039577299998</v>
      </c>
      <c r="AT755">
        <v>0</v>
      </c>
    </row>
    <row r="756" spans="1:46" x14ac:dyDescent="0.25">
      <c r="A756" t="s">
        <v>3664</v>
      </c>
      <c r="B756">
        <v>2199</v>
      </c>
      <c r="C756" t="s">
        <v>163</v>
      </c>
      <c r="D756">
        <v>2199</v>
      </c>
      <c r="E756" t="s">
        <v>163</v>
      </c>
      <c r="F756" t="s">
        <v>1871</v>
      </c>
      <c r="G756" t="s">
        <v>1871</v>
      </c>
      <c r="H756" t="s">
        <v>2899</v>
      </c>
      <c r="I756" t="s">
        <v>2895</v>
      </c>
      <c r="J756">
        <v>2</v>
      </c>
      <c r="K756">
        <v>0</v>
      </c>
      <c r="L756">
        <v>0</v>
      </c>
      <c r="M756">
        <v>2</v>
      </c>
      <c r="N756" s="94">
        <v>1987.98550299914</v>
      </c>
      <c r="O756" s="94">
        <v>838.66723690257504</v>
      </c>
      <c r="P756" s="94">
        <v>3778.3665108455202</v>
      </c>
      <c r="Q756" s="94">
        <v>3582.7962208804802</v>
      </c>
      <c r="R756" s="94">
        <v>18152.8196757601</v>
      </c>
      <c r="S756" s="94">
        <v>860.95805336565797</v>
      </c>
      <c r="T756" s="94">
        <v>0</v>
      </c>
      <c r="U756" s="94">
        <v>28340.6351473879</v>
      </c>
      <c r="V756" s="94">
        <v>13414.564941246699</v>
      </c>
      <c r="W756" s="94">
        <v>14926.070206141099</v>
      </c>
      <c r="X756" s="94">
        <v>0</v>
      </c>
      <c r="Y756" s="94">
        <v>0</v>
      </c>
      <c r="Z756" s="94">
        <v>0</v>
      </c>
      <c r="AA756" s="94">
        <v>0</v>
      </c>
      <c r="AB756" s="94">
        <v>0</v>
      </c>
      <c r="AC756" s="94">
        <v>860.95805336565797</v>
      </c>
      <c r="AD756" s="94">
        <v>0</v>
      </c>
      <c r="AE756" s="94">
        <v>0</v>
      </c>
      <c r="AF756" s="94">
        <v>0</v>
      </c>
      <c r="AG756" s="94">
        <v>0</v>
      </c>
      <c r="AH756" s="94">
        <v>0</v>
      </c>
      <c r="AI756" s="94">
        <v>0</v>
      </c>
      <c r="AJ756" s="94">
        <v>29201.593200753501</v>
      </c>
      <c r="AK756" s="70">
        <v>14600.7966003768</v>
      </c>
      <c r="AL756">
        <v>190.744012474941</v>
      </c>
      <c r="AM756">
        <v>87986.683412978906</v>
      </c>
      <c r="AN756">
        <v>14600.7966003768</v>
      </c>
      <c r="AO756">
        <v>28736.963849642299</v>
      </c>
      <c r="AP756">
        <v>682.10272323868298</v>
      </c>
      <c r="AQ756">
        <v>37523.222275875101</v>
      </c>
      <c r="AR756">
        <v>14600.7966003768</v>
      </c>
      <c r="AS756">
        <v>14600.7966003768</v>
      </c>
      <c r="AT756">
        <v>0</v>
      </c>
    </row>
    <row r="757" spans="1:46" x14ac:dyDescent="0.25">
      <c r="A757" t="s">
        <v>3665</v>
      </c>
      <c r="B757">
        <v>2254</v>
      </c>
      <c r="C757" t="s">
        <v>164</v>
      </c>
      <c r="D757">
        <v>1335</v>
      </c>
      <c r="E757" t="s">
        <v>976</v>
      </c>
      <c r="F757" t="s">
        <v>2892</v>
      </c>
      <c r="G757" t="s">
        <v>2893</v>
      </c>
      <c r="H757" t="s">
        <v>2894</v>
      </c>
      <c r="I757" t="s">
        <v>2895</v>
      </c>
      <c r="J757">
        <v>310.011695906368</v>
      </c>
      <c r="K757">
        <v>1</v>
      </c>
      <c r="L757">
        <v>1</v>
      </c>
      <c r="M757">
        <v>1</v>
      </c>
      <c r="N757" s="94">
        <v>3346935.24633499</v>
      </c>
      <c r="O757" s="94">
        <v>712997.99946141103</v>
      </c>
      <c r="P757" s="94">
        <v>631262.44147860899</v>
      </c>
      <c r="Q757" s="94">
        <v>155813.66015294599</v>
      </c>
      <c r="R757" s="94">
        <v>378978.09336851101</v>
      </c>
      <c r="S757" s="94">
        <v>183016.697956313</v>
      </c>
      <c r="T757" s="94">
        <v>4045632.28</v>
      </c>
      <c r="U757" s="94">
        <v>1180355.16079646</v>
      </c>
      <c r="V757" s="94">
        <v>4843173.8640088001</v>
      </c>
      <c r="W757" s="94">
        <v>382813.57678766199</v>
      </c>
      <c r="X757" s="94">
        <v>0</v>
      </c>
      <c r="Y757" s="94">
        <v>0</v>
      </c>
      <c r="Z757" s="94">
        <v>0</v>
      </c>
      <c r="AA757" s="94">
        <v>0</v>
      </c>
      <c r="AB757" s="94">
        <v>0</v>
      </c>
      <c r="AC757" s="94">
        <v>137929.23935468501</v>
      </c>
      <c r="AD757" s="94">
        <v>45087.458601628103</v>
      </c>
      <c r="AE757" s="94">
        <v>0</v>
      </c>
      <c r="AF757" s="94">
        <v>0</v>
      </c>
      <c r="AG757" s="94">
        <v>0</v>
      </c>
      <c r="AH757" s="94">
        <v>0</v>
      </c>
      <c r="AI757" s="94">
        <v>0</v>
      </c>
      <c r="AJ757" s="94">
        <v>5409004.1387527697</v>
      </c>
      <c r="AK757" s="70">
        <v>17447.742166432501</v>
      </c>
      <c r="AL757">
        <v>190.744012474941</v>
      </c>
      <c r="AM757">
        <v>87986.683412978906</v>
      </c>
      <c r="AN757">
        <v>4397.8078142076001</v>
      </c>
      <c r="AO757">
        <v>20896.995324389001</v>
      </c>
      <c r="AP757">
        <v>190.744012474941</v>
      </c>
      <c r="AQ757">
        <v>87986.683412978906</v>
      </c>
      <c r="AR757">
        <v>10061.498353053101</v>
      </c>
      <c r="AS757">
        <v>20896.995324389001</v>
      </c>
      <c r="AT757">
        <v>0</v>
      </c>
    </row>
    <row r="758" spans="1:46" x14ac:dyDescent="0.25">
      <c r="A758" t="s">
        <v>3666</v>
      </c>
      <c r="B758">
        <v>2254</v>
      </c>
      <c r="C758" t="s">
        <v>164</v>
      </c>
      <c r="D758">
        <v>1336</v>
      </c>
      <c r="E758" t="s">
        <v>977</v>
      </c>
      <c r="F758" t="s">
        <v>2892</v>
      </c>
      <c r="G758" t="s">
        <v>2911</v>
      </c>
      <c r="H758" t="s">
        <v>2904</v>
      </c>
      <c r="I758" t="s">
        <v>2895</v>
      </c>
      <c r="J758">
        <v>651.02958579877804</v>
      </c>
      <c r="K758">
        <v>1</v>
      </c>
      <c r="L758">
        <v>1</v>
      </c>
      <c r="M758">
        <v>1</v>
      </c>
      <c r="N758" s="94">
        <v>4256124.5124763399</v>
      </c>
      <c r="O758" s="94">
        <v>1168175.89795827</v>
      </c>
      <c r="P758" s="94">
        <v>1145899.89184622</v>
      </c>
      <c r="Q758" s="94">
        <v>327211.211611195</v>
      </c>
      <c r="R758" s="94">
        <v>995666.74393313401</v>
      </c>
      <c r="S758" s="94">
        <v>384338.03188104503</v>
      </c>
      <c r="T758" s="94">
        <v>5414313.29</v>
      </c>
      <c r="U758" s="94">
        <v>2478764.9678251599</v>
      </c>
      <c r="V758" s="94">
        <v>6892726.5919984803</v>
      </c>
      <c r="W758" s="94">
        <v>1000351.66582668</v>
      </c>
      <c r="X758" s="94">
        <v>0</v>
      </c>
      <c r="Y758" s="94">
        <v>0</v>
      </c>
      <c r="Z758" s="94">
        <v>0</v>
      </c>
      <c r="AA758" s="94">
        <v>0</v>
      </c>
      <c r="AB758" s="94">
        <v>0</v>
      </c>
      <c r="AC758" s="94">
        <v>289653.63807997102</v>
      </c>
      <c r="AD758" s="94">
        <v>94684.393801074504</v>
      </c>
      <c r="AE758" s="94">
        <v>0</v>
      </c>
      <c r="AF758" s="94">
        <v>0</v>
      </c>
      <c r="AG758" s="94">
        <v>0</v>
      </c>
      <c r="AH758" s="94">
        <v>0</v>
      </c>
      <c r="AI758" s="94">
        <v>0</v>
      </c>
      <c r="AJ758" s="94">
        <v>8277416.2897062097</v>
      </c>
      <c r="AK758" s="70">
        <v>12714.3473511273</v>
      </c>
      <c r="AL758">
        <v>190.744012474941</v>
      </c>
      <c r="AM758">
        <v>87986.683412978906</v>
      </c>
      <c r="AN758">
        <v>4397.8078142076001</v>
      </c>
      <c r="AO758">
        <v>20896.995324389001</v>
      </c>
      <c r="AP758">
        <v>4583.8562208211697</v>
      </c>
      <c r="AQ758">
        <v>22363.4717498301</v>
      </c>
      <c r="AR758">
        <v>12714.3473511273</v>
      </c>
      <c r="AS758">
        <v>14790.0137894948</v>
      </c>
      <c r="AT758">
        <v>0</v>
      </c>
    </row>
    <row r="759" spans="1:46" x14ac:dyDescent="0.25">
      <c r="A759" t="s">
        <v>3667</v>
      </c>
      <c r="B759">
        <v>2254</v>
      </c>
      <c r="C759" t="s">
        <v>164</v>
      </c>
      <c r="D759">
        <v>1216</v>
      </c>
      <c r="E759" t="s">
        <v>978</v>
      </c>
      <c r="F759" t="s">
        <v>2892</v>
      </c>
      <c r="G759" t="s">
        <v>2893</v>
      </c>
      <c r="H759" t="s">
        <v>2894</v>
      </c>
      <c r="I759" t="s">
        <v>2895</v>
      </c>
      <c r="J759">
        <v>186.72514619879701</v>
      </c>
      <c r="K759">
        <v>1</v>
      </c>
      <c r="L759">
        <v>1</v>
      </c>
      <c r="M759">
        <v>1</v>
      </c>
      <c r="N759" s="94">
        <v>2444023.62063677</v>
      </c>
      <c r="O759" s="94">
        <v>621140.096408793</v>
      </c>
      <c r="P759" s="94">
        <v>408074.65591776097</v>
      </c>
      <c r="Q759" s="94">
        <v>93849.131681198996</v>
      </c>
      <c r="R759" s="94">
        <v>224673.03339652999</v>
      </c>
      <c r="S759" s="94">
        <v>110233.969021075</v>
      </c>
      <c r="T759" s="94">
        <v>3080813.2</v>
      </c>
      <c r="U759" s="94">
        <v>710947.33804105199</v>
      </c>
      <c r="V759" s="94">
        <v>3565022.6996819898</v>
      </c>
      <c r="W759" s="94">
        <v>226737.838359057</v>
      </c>
      <c r="X759" s="94">
        <v>0</v>
      </c>
      <c r="Y759" s="94">
        <v>0</v>
      </c>
      <c r="Z759" s="94">
        <v>0</v>
      </c>
      <c r="AA759" s="94">
        <v>0</v>
      </c>
      <c r="AB759" s="94">
        <v>0</v>
      </c>
      <c r="AC759" s="94">
        <v>83077.050716728801</v>
      </c>
      <c r="AD759" s="94">
        <v>27156.918304346698</v>
      </c>
      <c r="AE759" s="94">
        <v>0</v>
      </c>
      <c r="AF759" s="94">
        <v>0</v>
      </c>
      <c r="AG759" s="94">
        <v>0</v>
      </c>
      <c r="AH759" s="94">
        <v>0</v>
      </c>
      <c r="AI759" s="94">
        <v>0</v>
      </c>
      <c r="AJ759" s="94">
        <v>3901994.5070621301</v>
      </c>
      <c r="AK759" s="70">
        <v>20896.995324389001</v>
      </c>
      <c r="AL759">
        <v>190.744012474941</v>
      </c>
      <c r="AM759">
        <v>87986.683412978906</v>
      </c>
      <c r="AN759">
        <v>4397.8078142076001</v>
      </c>
      <c r="AO759">
        <v>20896.995324389001</v>
      </c>
      <c r="AP759">
        <v>190.744012474941</v>
      </c>
      <c r="AQ759">
        <v>87986.683412978906</v>
      </c>
      <c r="AR759">
        <v>10061.498353053101</v>
      </c>
      <c r="AS759">
        <v>20896.995324389001</v>
      </c>
      <c r="AT759">
        <v>0</v>
      </c>
    </row>
    <row r="760" spans="1:46" x14ac:dyDescent="0.25">
      <c r="A760" t="s">
        <v>3668</v>
      </c>
      <c r="B760">
        <v>2254</v>
      </c>
      <c r="C760" t="s">
        <v>164</v>
      </c>
      <c r="D760">
        <v>1217</v>
      </c>
      <c r="E760" t="s">
        <v>979</v>
      </c>
      <c r="F760" t="s">
        <v>2892</v>
      </c>
      <c r="G760" t="s">
        <v>2893</v>
      </c>
      <c r="H760" t="s">
        <v>2894</v>
      </c>
      <c r="I760" t="s">
        <v>2895</v>
      </c>
      <c r="J760">
        <v>466.80116959058603</v>
      </c>
      <c r="K760">
        <v>3</v>
      </c>
      <c r="L760">
        <v>1</v>
      </c>
      <c r="M760">
        <v>1</v>
      </c>
      <c r="N760" s="94">
        <v>3797872.5532558602</v>
      </c>
      <c r="O760" s="94">
        <v>1042543.2649188699</v>
      </c>
      <c r="P760" s="94">
        <v>855780.50682976295</v>
      </c>
      <c r="Q760" s="94">
        <v>234616.950773216</v>
      </c>
      <c r="R760" s="94">
        <v>1393111.0277034801</v>
      </c>
      <c r="S760" s="94">
        <v>275578.01782554999</v>
      </c>
      <c r="T760" s="94">
        <v>5546600.4900000002</v>
      </c>
      <c r="U760" s="94">
        <v>1777323.81348118</v>
      </c>
      <c r="V760" s="94">
        <v>5936952.1564643998</v>
      </c>
      <c r="W760" s="94">
        <v>1386972.14701678</v>
      </c>
      <c r="X760" s="94">
        <v>0</v>
      </c>
      <c r="Y760" s="94">
        <v>0</v>
      </c>
      <c r="Z760" s="94">
        <v>0</v>
      </c>
      <c r="AA760" s="94">
        <v>0</v>
      </c>
      <c r="AB760" s="94">
        <v>0</v>
      </c>
      <c r="AC760" s="94">
        <v>207687.42309307301</v>
      </c>
      <c r="AD760" s="94">
        <v>67890.594732476995</v>
      </c>
      <c r="AE760" s="94">
        <v>0</v>
      </c>
      <c r="AF760" s="94">
        <v>0</v>
      </c>
      <c r="AG760" s="94">
        <v>0</v>
      </c>
      <c r="AH760" s="94">
        <v>0</v>
      </c>
      <c r="AI760" s="94">
        <v>0</v>
      </c>
      <c r="AJ760" s="94">
        <v>7599502.3213067204</v>
      </c>
      <c r="AK760" s="70">
        <v>16279.9556135902</v>
      </c>
      <c r="AL760">
        <v>190.744012474941</v>
      </c>
      <c r="AM760">
        <v>87986.683412978906</v>
      </c>
      <c r="AN760">
        <v>4397.8078142076001</v>
      </c>
      <c r="AO760">
        <v>20896.995324389001</v>
      </c>
      <c r="AP760">
        <v>190.744012474941</v>
      </c>
      <c r="AQ760">
        <v>87986.683412978906</v>
      </c>
      <c r="AR760">
        <v>10061.498353053101</v>
      </c>
      <c r="AS760">
        <v>20896.995324389001</v>
      </c>
      <c r="AT760">
        <v>0</v>
      </c>
    </row>
    <row r="761" spans="1:46" x14ac:dyDescent="0.25">
      <c r="A761" t="s">
        <v>3669</v>
      </c>
      <c r="B761">
        <v>2254</v>
      </c>
      <c r="C761" t="s">
        <v>164</v>
      </c>
      <c r="D761">
        <v>1218</v>
      </c>
      <c r="E761" t="s">
        <v>980</v>
      </c>
      <c r="F761" t="s">
        <v>2892</v>
      </c>
      <c r="G761" t="s">
        <v>2893</v>
      </c>
      <c r="H761" t="s">
        <v>2904</v>
      </c>
      <c r="I761" t="s">
        <v>2895</v>
      </c>
      <c r="J761">
        <v>338.28070175432498</v>
      </c>
      <c r="K761">
        <v>1</v>
      </c>
      <c r="L761">
        <v>1</v>
      </c>
      <c r="M761">
        <v>1</v>
      </c>
      <c r="N761" s="94">
        <v>1665160.7796584601</v>
      </c>
      <c r="O761" s="94">
        <v>441763.90071728901</v>
      </c>
      <c r="P761" s="94">
        <v>530303.68208013603</v>
      </c>
      <c r="Q761" s="94">
        <v>170021.824968075</v>
      </c>
      <c r="R761" s="94">
        <v>396655.11265817902</v>
      </c>
      <c r="S761" s="94">
        <v>199705.42348866601</v>
      </c>
      <c r="T761" s="94">
        <v>1915917.21</v>
      </c>
      <c r="U761" s="94">
        <v>1287988.0900821299</v>
      </c>
      <c r="V761" s="94">
        <v>2814910.4331908701</v>
      </c>
      <c r="W761" s="94">
        <v>388994.86689126201</v>
      </c>
      <c r="X761" s="94">
        <v>0</v>
      </c>
      <c r="Y761" s="94">
        <v>0</v>
      </c>
      <c r="Z761" s="94">
        <v>0</v>
      </c>
      <c r="AA761" s="94">
        <v>0</v>
      </c>
      <c r="AB761" s="94">
        <v>0</v>
      </c>
      <c r="AC761" s="94">
        <v>150506.579259627</v>
      </c>
      <c r="AD761" s="94">
        <v>49198.8442290397</v>
      </c>
      <c r="AE761" s="94">
        <v>0</v>
      </c>
      <c r="AF761" s="94">
        <v>0</v>
      </c>
      <c r="AG761" s="94">
        <v>0</v>
      </c>
      <c r="AH761" s="94">
        <v>0</v>
      </c>
      <c r="AI761" s="94">
        <v>0</v>
      </c>
      <c r="AJ761" s="94">
        <v>3403610.7235707999</v>
      </c>
      <c r="AK761" s="70">
        <v>10061.498353053101</v>
      </c>
      <c r="AL761">
        <v>190.744012474941</v>
      </c>
      <c r="AM761">
        <v>87986.683412978906</v>
      </c>
      <c r="AN761">
        <v>4397.8078142076001</v>
      </c>
      <c r="AO761">
        <v>20896.995324389001</v>
      </c>
      <c r="AP761">
        <v>190.744012474941</v>
      </c>
      <c r="AQ761">
        <v>87986.683412978906</v>
      </c>
      <c r="AR761">
        <v>10061.498353053101</v>
      </c>
      <c r="AS761">
        <v>20896.995324389001</v>
      </c>
      <c r="AT761">
        <v>0</v>
      </c>
    </row>
    <row r="762" spans="1:46" x14ac:dyDescent="0.25">
      <c r="A762" t="s">
        <v>3670</v>
      </c>
      <c r="B762">
        <v>2254</v>
      </c>
      <c r="C762" t="s">
        <v>164</v>
      </c>
      <c r="D762">
        <v>4342</v>
      </c>
      <c r="E762" t="s">
        <v>981</v>
      </c>
      <c r="F762" t="s">
        <v>2892</v>
      </c>
      <c r="G762" t="s">
        <v>2893</v>
      </c>
      <c r="H762" t="s">
        <v>2894</v>
      </c>
      <c r="I762" t="s">
        <v>2895</v>
      </c>
      <c r="J762">
        <v>229.526315789412</v>
      </c>
      <c r="K762">
        <v>1</v>
      </c>
      <c r="L762">
        <v>1</v>
      </c>
      <c r="M762">
        <v>1</v>
      </c>
      <c r="N762" s="94">
        <v>2627246.1440489199</v>
      </c>
      <c r="O762" s="94">
        <v>633253.70079888904</v>
      </c>
      <c r="P762" s="94">
        <v>534083.11761871097</v>
      </c>
      <c r="Q762" s="94">
        <v>115361.245516914</v>
      </c>
      <c r="R762" s="94">
        <v>708571.65911869099</v>
      </c>
      <c r="S762" s="94">
        <v>135501.81804283799</v>
      </c>
      <c r="T762" s="94">
        <v>3744605.06</v>
      </c>
      <c r="U762" s="94">
        <v>873910.80710212095</v>
      </c>
      <c r="V762" s="94">
        <v>3912153.7816375401</v>
      </c>
      <c r="W762" s="94">
        <v>706362.08546457998</v>
      </c>
      <c r="X762" s="94">
        <v>0</v>
      </c>
      <c r="Y762" s="94">
        <v>0</v>
      </c>
      <c r="Z762" s="94">
        <v>0</v>
      </c>
      <c r="AA762" s="94">
        <v>0</v>
      </c>
      <c r="AB762" s="94">
        <v>0</v>
      </c>
      <c r="AC762" s="94">
        <v>102119.98633199499</v>
      </c>
      <c r="AD762" s="94">
        <v>33381.831710842802</v>
      </c>
      <c r="AE762" s="94">
        <v>0</v>
      </c>
      <c r="AF762" s="94">
        <v>0</v>
      </c>
      <c r="AG762" s="94">
        <v>0</v>
      </c>
      <c r="AH762" s="94">
        <v>0</v>
      </c>
      <c r="AI762" s="94">
        <v>0</v>
      </c>
      <c r="AJ762" s="94">
        <v>4754017.6851449599</v>
      </c>
      <c r="AK762" s="70">
        <v>20712.299018064299</v>
      </c>
      <c r="AL762">
        <v>190.744012474941</v>
      </c>
      <c r="AM762">
        <v>87986.683412978906</v>
      </c>
      <c r="AN762">
        <v>4397.8078142076001</v>
      </c>
      <c r="AO762">
        <v>20896.995324389001</v>
      </c>
      <c r="AP762">
        <v>190.744012474941</v>
      </c>
      <c r="AQ762">
        <v>87986.683412978906</v>
      </c>
      <c r="AR762">
        <v>10061.498353053101</v>
      </c>
      <c r="AS762">
        <v>20896.995324389001</v>
      </c>
      <c r="AT762">
        <v>0</v>
      </c>
    </row>
    <row r="763" spans="1:46" x14ac:dyDescent="0.25">
      <c r="A763" t="s">
        <v>3671</v>
      </c>
      <c r="B763">
        <v>2254</v>
      </c>
      <c r="C763" t="s">
        <v>164</v>
      </c>
      <c r="D763">
        <v>1219</v>
      </c>
      <c r="E763" t="s">
        <v>982</v>
      </c>
      <c r="F763" t="s">
        <v>2892</v>
      </c>
      <c r="G763" t="s">
        <v>2893</v>
      </c>
      <c r="H763" t="s">
        <v>2894</v>
      </c>
      <c r="I763" t="s">
        <v>2895</v>
      </c>
      <c r="J763">
        <v>333.97076023385398</v>
      </c>
      <c r="K763">
        <v>1</v>
      </c>
      <c r="L763">
        <v>1</v>
      </c>
      <c r="M763">
        <v>1</v>
      </c>
      <c r="N763" s="94">
        <v>3371143.4753102101</v>
      </c>
      <c r="O763" s="94">
        <v>758496.43171530601</v>
      </c>
      <c r="P763" s="94">
        <v>705820.36210013204</v>
      </c>
      <c r="Q763" s="94">
        <v>167855.62358852301</v>
      </c>
      <c r="R763" s="94">
        <v>695783.61482688098</v>
      </c>
      <c r="S763" s="94">
        <v>197161.03153224301</v>
      </c>
      <c r="T763" s="94">
        <v>4427521.32</v>
      </c>
      <c r="U763" s="94">
        <v>1271578.1875410499</v>
      </c>
      <c r="V763" s="94">
        <v>5008664.3157566097</v>
      </c>
      <c r="W763" s="94">
        <v>690435.19178444298</v>
      </c>
      <c r="X763" s="94">
        <v>0</v>
      </c>
      <c r="Y763" s="94">
        <v>0</v>
      </c>
      <c r="Z763" s="94">
        <v>0</v>
      </c>
      <c r="AA763" s="94">
        <v>0</v>
      </c>
      <c r="AB763" s="94">
        <v>0</v>
      </c>
      <c r="AC763" s="94">
        <v>148589.01626625701</v>
      </c>
      <c r="AD763" s="94">
        <v>48572.015265985501</v>
      </c>
      <c r="AE763" s="94">
        <v>0</v>
      </c>
      <c r="AF763" s="94">
        <v>0</v>
      </c>
      <c r="AG763" s="94">
        <v>0</v>
      </c>
      <c r="AH763" s="94">
        <v>0</v>
      </c>
      <c r="AI763" s="94">
        <v>0</v>
      </c>
      <c r="AJ763" s="94">
        <v>5896260.5390732903</v>
      </c>
      <c r="AK763" s="70">
        <v>17655.020262685899</v>
      </c>
      <c r="AL763">
        <v>190.744012474941</v>
      </c>
      <c r="AM763">
        <v>87986.683412978906</v>
      </c>
      <c r="AN763">
        <v>4397.8078142076001</v>
      </c>
      <c r="AO763">
        <v>20896.995324389001</v>
      </c>
      <c r="AP763">
        <v>190.744012474941</v>
      </c>
      <c r="AQ763">
        <v>87986.683412978906</v>
      </c>
      <c r="AR763">
        <v>10061.498353053101</v>
      </c>
      <c r="AS763">
        <v>20896.995324389001</v>
      </c>
      <c r="AT763">
        <v>0</v>
      </c>
    </row>
    <row r="764" spans="1:46" x14ac:dyDescent="0.25">
      <c r="A764" t="s">
        <v>3672</v>
      </c>
      <c r="B764">
        <v>2254</v>
      </c>
      <c r="C764" t="s">
        <v>164</v>
      </c>
      <c r="D764">
        <v>1221</v>
      </c>
      <c r="E764" t="s">
        <v>327</v>
      </c>
      <c r="F764" t="s">
        <v>2892</v>
      </c>
      <c r="G764" t="s">
        <v>2911</v>
      </c>
      <c r="H764" t="s">
        <v>2894</v>
      </c>
      <c r="I764" t="s">
        <v>2895</v>
      </c>
      <c r="J764">
        <v>451.08875739642599</v>
      </c>
      <c r="K764">
        <v>1</v>
      </c>
      <c r="L764">
        <v>1</v>
      </c>
      <c r="M764">
        <v>1</v>
      </c>
      <c r="N764" s="94">
        <v>3398352.5037373798</v>
      </c>
      <c r="O764" s="94">
        <v>1157698.8643129701</v>
      </c>
      <c r="P764" s="94">
        <v>887244.61496441904</v>
      </c>
      <c r="Q764" s="94">
        <v>226719.802097434</v>
      </c>
      <c r="R764" s="94">
        <v>735291.02732784499</v>
      </c>
      <c r="S764" s="94">
        <v>266302.12973914598</v>
      </c>
      <c r="T764" s="94">
        <v>4687807.28</v>
      </c>
      <c r="U764" s="94">
        <v>1717499.53244005</v>
      </c>
      <c r="V764" s="94">
        <v>5658865.19233434</v>
      </c>
      <c r="W764" s="94">
        <v>746441.62010571698</v>
      </c>
      <c r="X764" s="94">
        <v>0</v>
      </c>
      <c r="Y764" s="94">
        <v>0</v>
      </c>
      <c r="Z764" s="94">
        <v>0</v>
      </c>
      <c r="AA764" s="94">
        <v>0</v>
      </c>
      <c r="AB764" s="94">
        <v>0</v>
      </c>
      <c r="AC764" s="94">
        <v>200696.715674659</v>
      </c>
      <c r="AD764" s="94">
        <v>65605.414064487399</v>
      </c>
      <c r="AE764" s="94">
        <v>0</v>
      </c>
      <c r="AF764" s="94">
        <v>0</v>
      </c>
      <c r="AG764" s="94">
        <v>0</v>
      </c>
      <c r="AH764" s="94">
        <v>0</v>
      </c>
      <c r="AI764" s="94">
        <v>0</v>
      </c>
      <c r="AJ764" s="94">
        <v>6671608.9421792002</v>
      </c>
      <c r="AK764" s="70">
        <v>14790.0137894948</v>
      </c>
      <c r="AL764">
        <v>190.744012474941</v>
      </c>
      <c r="AM764">
        <v>87986.683412978906</v>
      </c>
      <c r="AN764">
        <v>4397.8078142076001</v>
      </c>
      <c r="AO764">
        <v>20896.995324389001</v>
      </c>
      <c r="AP764">
        <v>4583.8562208211697</v>
      </c>
      <c r="AQ764">
        <v>22363.4717498301</v>
      </c>
      <c r="AR764">
        <v>12714.3473511273</v>
      </c>
      <c r="AS764">
        <v>14790.0137894948</v>
      </c>
      <c r="AT764">
        <v>0</v>
      </c>
    </row>
    <row r="765" spans="1:46" x14ac:dyDescent="0.25">
      <c r="A765" t="s">
        <v>3673</v>
      </c>
      <c r="B765">
        <v>2254</v>
      </c>
      <c r="C765" t="s">
        <v>164</v>
      </c>
      <c r="D765">
        <v>2254</v>
      </c>
      <c r="E765" t="s">
        <v>164</v>
      </c>
      <c r="F765" t="s">
        <v>1871</v>
      </c>
      <c r="G765" t="s">
        <v>1871</v>
      </c>
      <c r="H765" t="s">
        <v>2899</v>
      </c>
      <c r="I765" t="s">
        <v>2895</v>
      </c>
      <c r="J765">
        <v>7.8402366863899999</v>
      </c>
      <c r="K765">
        <v>0</v>
      </c>
      <c r="L765">
        <v>0</v>
      </c>
      <c r="M765">
        <v>1</v>
      </c>
      <c r="N765" s="94">
        <v>7382.6823195952402</v>
      </c>
      <c r="O765" s="94">
        <v>2484.3500467598001</v>
      </c>
      <c r="P765" s="94">
        <v>8713.0587117014093</v>
      </c>
      <c r="Q765" s="94">
        <v>3940.5480202940298</v>
      </c>
      <c r="R765" s="94">
        <v>7330.6986313113102</v>
      </c>
      <c r="S765" s="94">
        <v>4628.5164349812803</v>
      </c>
      <c r="T765" s="94">
        <v>0</v>
      </c>
      <c r="U765" s="94">
        <v>29851.337729661798</v>
      </c>
      <c r="V765" s="94">
        <v>22736.426303787899</v>
      </c>
      <c r="W765" s="94">
        <v>7114.91142587384</v>
      </c>
      <c r="X765" s="94">
        <v>0</v>
      </c>
      <c r="Y765" s="94">
        <v>0</v>
      </c>
      <c r="Z765" s="94">
        <v>0</v>
      </c>
      <c r="AA765" s="94">
        <v>0</v>
      </c>
      <c r="AB765" s="94">
        <v>0</v>
      </c>
      <c r="AC765" s="94">
        <v>3488.2486589831101</v>
      </c>
      <c r="AD765" s="94">
        <v>1140.26777599817</v>
      </c>
      <c r="AE765" s="94">
        <v>0</v>
      </c>
      <c r="AF765" s="94">
        <v>0</v>
      </c>
      <c r="AG765" s="94">
        <v>0</v>
      </c>
      <c r="AH765" s="94">
        <v>0</v>
      </c>
      <c r="AI765" s="94">
        <v>0</v>
      </c>
      <c r="AJ765" s="94">
        <v>34479.854164643002</v>
      </c>
      <c r="AK765" s="70">
        <v>4397.8078142076001</v>
      </c>
      <c r="AL765">
        <v>190.744012474941</v>
      </c>
      <c r="AM765">
        <v>87986.683412978906</v>
      </c>
      <c r="AN765">
        <v>4397.8078142076001</v>
      </c>
      <c r="AO765">
        <v>20896.995324389001</v>
      </c>
      <c r="AP765">
        <v>682.10272323868298</v>
      </c>
      <c r="AQ765">
        <v>37523.222275875101</v>
      </c>
      <c r="AR765">
        <v>4397.8078142076001</v>
      </c>
      <c r="AS765">
        <v>4397.8078142076001</v>
      </c>
      <c r="AT765">
        <v>0</v>
      </c>
    </row>
    <row r="766" spans="1:46" x14ac:dyDescent="0.25">
      <c r="A766" t="s">
        <v>3674</v>
      </c>
      <c r="B766">
        <v>2254</v>
      </c>
      <c r="C766" t="s">
        <v>164</v>
      </c>
      <c r="D766">
        <v>1222</v>
      </c>
      <c r="E766" t="s">
        <v>983</v>
      </c>
      <c r="F766" t="s">
        <v>2892</v>
      </c>
      <c r="G766" t="s">
        <v>2903</v>
      </c>
      <c r="H766" t="s">
        <v>2904</v>
      </c>
      <c r="I766" t="s">
        <v>2895</v>
      </c>
      <c r="J766">
        <v>1452.10747236573</v>
      </c>
      <c r="K766">
        <v>1</v>
      </c>
      <c r="L766">
        <v>1</v>
      </c>
      <c r="M766">
        <v>1</v>
      </c>
      <c r="N766" s="94">
        <v>8580112.2722214796</v>
      </c>
      <c r="O766" s="94">
        <v>3711756.1136614499</v>
      </c>
      <c r="P766" s="94">
        <v>2647701.1384525499</v>
      </c>
      <c r="Q766" s="94">
        <v>729837.56159020495</v>
      </c>
      <c r="R766" s="94">
        <v>2891376.5490354402</v>
      </c>
      <c r="S766" s="94">
        <v>857257.70407814195</v>
      </c>
      <c r="T766" s="94">
        <v>13031951.75</v>
      </c>
      <c r="U766" s="94">
        <v>5528831.8849611199</v>
      </c>
      <c r="V766" s="94">
        <v>15329960.798623201</v>
      </c>
      <c r="W766" s="94">
        <v>3230822.8363379398</v>
      </c>
      <c r="X766" s="94">
        <v>0</v>
      </c>
      <c r="Y766" s="94">
        <v>0</v>
      </c>
      <c r="Z766" s="94">
        <v>0</v>
      </c>
      <c r="AA766" s="94">
        <v>0</v>
      </c>
      <c r="AB766" s="94">
        <v>0</v>
      </c>
      <c r="AC766" s="94">
        <v>646066.20256402204</v>
      </c>
      <c r="AD766" s="94">
        <v>211191.50151412</v>
      </c>
      <c r="AE766" s="94">
        <v>0</v>
      </c>
      <c r="AF766" s="94">
        <v>0</v>
      </c>
      <c r="AG766" s="94">
        <v>0</v>
      </c>
      <c r="AH766" s="94">
        <v>0</v>
      </c>
      <c r="AI766" s="94">
        <v>0</v>
      </c>
      <c r="AJ766" s="94">
        <v>19418041.3390393</v>
      </c>
      <c r="AK766" s="70">
        <v>13372.3169314761</v>
      </c>
      <c r="AL766">
        <v>190.744012474941</v>
      </c>
      <c r="AM766">
        <v>87986.683412978906</v>
      </c>
      <c r="AN766">
        <v>4397.8078142076001</v>
      </c>
      <c r="AO766">
        <v>20896.995324389001</v>
      </c>
      <c r="AP766">
        <v>190.744012474941</v>
      </c>
      <c r="AQ766">
        <v>78964.723731455393</v>
      </c>
      <c r="AR766">
        <v>13372.3169314761</v>
      </c>
      <c r="AS766">
        <v>13372.3169314761</v>
      </c>
      <c r="AT766">
        <v>0</v>
      </c>
    </row>
    <row r="767" spans="1:46" x14ac:dyDescent="0.25">
      <c r="A767" t="s">
        <v>3675</v>
      </c>
      <c r="B767">
        <v>1966</v>
      </c>
      <c r="C767" t="s">
        <v>165</v>
      </c>
      <c r="D767">
        <v>204</v>
      </c>
      <c r="E767" t="s">
        <v>984</v>
      </c>
      <c r="F767" t="s">
        <v>2892</v>
      </c>
      <c r="G767" t="s">
        <v>2893</v>
      </c>
      <c r="H767" t="s">
        <v>2894</v>
      </c>
      <c r="I767" t="s">
        <v>2895</v>
      </c>
      <c r="J767">
        <v>468.55421686742102</v>
      </c>
      <c r="K767">
        <v>1</v>
      </c>
      <c r="L767">
        <v>1</v>
      </c>
      <c r="M767">
        <v>1</v>
      </c>
      <c r="N767" s="94">
        <v>3408722.01212051</v>
      </c>
      <c r="O767" s="94">
        <v>706594.57593080006</v>
      </c>
      <c r="P767" s="94">
        <v>824940.29113517702</v>
      </c>
      <c r="Q767" s="94">
        <v>145176.82353792401</v>
      </c>
      <c r="R767" s="94">
        <v>101364.534998451</v>
      </c>
      <c r="S767" s="94">
        <v>195082.970148867</v>
      </c>
      <c r="T767" s="94">
        <v>4522826.3</v>
      </c>
      <c r="U767" s="94">
        <v>663971.93772285804</v>
      </c>
      <c r="V767" s="94">
        <v>4169876.16507849</v>
      </c>
      <c r="W767" s="94">
        <v>1016922.07264437</v>
      </c>
      <c r="X767" s="94">
        <v>0</v>
      </c>
      <c r="Y767" s="94">
        <v>0</v>
      </c>
      <c r="Z767" s="94">
        <v>0</v>
      </c>
      <c r="AA767" s="94">
        <v>0</v>
      </c>
      <c r="AB767" s="94">
        <v>0</v>
      </c>
      <c r="AC767" s="94">
        <v>159558.848115967</v>
      </c>
      <c r="AD767" s="94">
        <v>35524.122032899999</v>
      </c>
      <c r="AE767" s="94">
        <v>0</v>
      </c>
      <c r="AF767" s="94">
        <v>0</v>
      </c>
      <c r="AG767" s="94">
        <v>0</v>
      </c>
      <c r="AH767" s="94">
        <v>0</v>
      </c>
      <c r="AI767" s="94">
        <v>0</v>
      </c>
      <c r="AJ767" s="94">
        <v>5381881.2078717304</v>
      </c>
      <c r="AK767" s="70">
        <v>11486.144002401599</v>
      </c>
      <c r="AL767">
        <v>190.744012474941</v>
      </c>
      <c r="AM767">
        <v>87986.683412978906</v>
      </c>
      <c r="AN767">
        <v>1833.41623433686</v>
      </c>
      <c r="AO767">
        <v>13007.3567427293</v>
      </c>
      <c r="AP767">
        <v>190.744012474941</v>
      </c>
      <c r="AQ767">
        <v>87986.683412978906</v>
      </c>
      <c r="AR767">
        <v>11486.144002401599</v>
      </c>
      <c r="AS767">
        <v>12707.1274402573</v>
      </c>
      <c r="AT767">
        <v>0</v>
      </c>
    </row>
    <row r="768" spans="1:46" x14ac:dyDescent="0.25">
      <c r="A768" t="s">
        <v>3676</v>
      </c>
      <c r="B768">
        <v>1966</v>
      </c>
      <c r="C768" t="s">
        <v>165</v>
      </c>
      <c r="D768">
        <v>205</v>
      </c>
      <c r="E768" t="s">
        <v>986</v>
      </c>
      <c r="F768" t="s">
        <v>2892</v>
      </c>
      <c r="G768" t="s">
        <v>2893</v>
      </c>
      <c r="H768" t="s">
        <v>2894</v>
      </c>
      <c r="I768" t="s">
        <v>2895</v>
      </c>
      <c r="J768">
        <v>436.24890436829099</v>
      </c>
      <c r="K768">
        <v>1</v>
      </c>
      <c r="L768">
        <v>1</v>
      </c>
      <c r="M768">
        <v>1</v>
      </c>
      <c r="N768" s="94">
        <v>3685908.3069475498</v>
      </c>
      <c r="O768" s="94">
        <v>694381.99686322303</v>
      </c>
      <c r="P768" s="94">
        <v>784596.88880513702</v>
      </c>
      <c r="Q768" s="94">
        <v>135615.06831869201</v>
      </c>
      <c r="R768" s="94">
        <v>61335.538348565802</v>
      </c>
      <c r="S768" s="94">
        <v>181632.624197331</v>
      </c>
      <c r="T768" s="94">
        <v>4743644.5999999996</v>
      </c>
      <c r="U768" s="94">
        <v>618193.19928316202</v>
      </c>
      <c r="V768" s="94">
        <v>4294739.9232152496</v>
      </c>
      <c r="W768" s="94">
        <v>1067097.8760679101</v>
      </c>
      <c r="X768" s="94">
        <v>0</v>
      </c>
      <c r="Y768" s="94">
        <v>0</v>
      </c>
      <c r="Z768" s="94">
        <v>0</v>
      </c>
      <c r="AA768" s="94">
        <v>0</v>
      </c>
      <c r="AB768" s="94">
        <v>0</v>
      </c>
      <c r="AC768" s="94">
        <v>148557.77659675301</v>
      </c>
      <c r="AD768" s="94">
        <v>33074.847600577901</v>
      </c>
      <c r="AE768" s="94">
        <v>0</v>
      </c>
      <c r="AF768" s="94">
        <v>0</v>
      </c>
      <c r="AG768" s="94">
        <v>0</v>
      </c>
      <c r="AH768" s="94">
        <v>0</v>
      </c>
      <c r="AI768" s="94">
        <v>0</v>
      </c>
      <c r="AJ768" s="94">
        <v>5543470.4234804995</v>
      </c>
      <c r="AK768" s="70">
        <v>12707.1274402573</v>
      </c>
      <c r="AL768">
        <v>190.744012474941</v>
      </c>
      <c r="AM768">
        <v>87986.683412978906</v>
      </c>
      <c r="AN768">
        <v>1833.41623433686</v>
      </c>
      <c r="AO768">
        <v>13007.3567427293</v>
      </c>
      <c r="AP768">
        <v>190.744012474941</v>
      </c>
      <c r="AQ768">
        <v>87986.683412978906</v>
      </c>
      <c r="AR768">
        <v>11486.144002401599</v>
      </c>
      <c r="AS768">
        <v>12707.1274402573</v>
      </c>
      <c r="AT768">
        <v>0</v>
      </c>
    </row>
    <row r="769" spans="1:46" x14ac:dyDescent="0.25">
      <c r="A769" t="s">
        <v>3677</v>
      </c>
      <c r="B769">
        <v>1966</v>
      </c>
      <c r="C769" t="s">
        <v>165</v>
      </c>
      <c r="D769">
        <v>208</v>
      </c>
      <c r="E769" t="s">
        <v>987</v>
      </c>
      <c r="F769" t="s">
        <v>2892</v>
      </c>
      <c r="G769" t="s">
        <v>2911</v>
      </c>
      <c r="H769" t="s">
        <v>2904</v>
      </c>
      <c r="I769" t="s">
        <v>2895</v>
      </c>
      <c r="J769">
        <v>523.43674698791301</v>
      </c>
      <c r="K769">
        <v>1</v>
      </c>
      <c r="L769">
        <v>1</v>
      </c>
      <c r="M769">
        <v>1</v>
      </c>
      <c r="N769" s="94">
        <v>3429322.9844594598</v>
      </c>
      <c r="O769" s="94">
        <v>1296871.1944204899</v>
      </c>
      <c r="P769" s="94">
        <v>896428.66795811302</v>
      </c>
      <c r="Q769" s="94">
        <v>162577.54474636601</v>
      </c>
      <c r="R769" s="94">
        <v>27609.367002737901</v>
      </c>
      <c r="S769" s="94">
        <v>217933.360988951</v>
      </c>
      <c r="T769" s="94">
        <v>5071065.6900000004</v>
      </c>
      <c r="U769" s="94">
        <v>741744.06858716498</v>
      </c>
      <c r="V769" s="94">
        <v>4811228.1916682199</v>
      </c>
      <c r="W769" s="94">
        <v>1001581.5669189499</v>
      </c>
      <c r="X769" s="94">
        <v>0</v>
      </c>
      <c r="Y769" s="94">
        <v>0</v>
      </c>
      <c r="Z769" s="94">
        <v>0</v>
      </c>
      <c r="AA769" s="94">
        <v>0</v>
      </c>
      <c r="AB769" s="94">
        <v>0</v>
      </c>
      <c r="AC769" s="94">
        <v>178248.23980741599</v>
      </c>
      <c r="AD769" s="94">
        <v>39685.121181535003</v>
      </c>
      <c r="AE769" s="94">
        <v>0</v>
      </c>
      <c r="AF769" s="94">
        <v>0</v>
      </c>
      <c r="AG769" s="94">
        <v>0</v>
      </c>
      <c r="AH769" s="94">
        <v>0</v>
      </c>
      <c r="AI769" s="94">
        <v>0</v>
      </c>
      <c r="AJ769" s="94">
        <v>6030743.1195761096</v>
      </c>
      <c r="AK769" s="70">
        <v>11521.4362657564</v>
      </c>
      <c r="AL769">
        <v>190.744012474941</v>
      </c>
      <c r="AM769">
        <v>87986.683412978906</v>
      </c>
      <c r="AN769">
        <v>1833.41623433686</v>
      </c>
      <c r="AO769">
        <v>13007.3567427293</v>
      </c>
      <c r="AP769">
        <v>4583.8562208211697</v>
      </c>
      <c r="AQ769">
        <v>22363.4717498301</v>
      </c>
      <c r="AR769">
        <v>11521.4362657564</v>
      </c>
      <c r="AS769">
        <v>11521.4362657564</v>
      </c>
      <c r="AT769">
        <v>0</v>
      </c>
    </row>
    <row r="770" spans="1:46" x14ac:dyDescent="0.25">
      <c r="A770" t="s">
        <v>3679</v>
      </c>
      <c r="B770">
        <v>1966</v>
      </c>
      <c r="C770" t="s">
        <v>165</v>
      </c>
      <c r="D770">
        <v>209</v>
      </c>
      <c r="E770" t="s">
        <v>988</v>
      </c>
      <c r="F770" t="s">
        <v>2892</v>
      </c>
      <c r="G770" t="s">
        <v>2903</v>
      </c>
      <c r="H770" t="s">
        <v>2904</v>
      </c>
      <c r="I770" t="s">
        <v>2895</v>
      </c>
      <c r="J770">
        <v>752.374999999843</v>
      </c>
      <c r="K770">
        <v>1</v>
      </c>
      <c r="L770">
        <v>1</v>
      </c>
      <c r="M770">
        <v>1</v>
      </c>
      <c r="N770" s="94">
        <v>5085467.2080628797</v>
      </c>
      <c r="O770" s="94">
        <v>2536909.7429696401</v>
      </c>
      <c r="P770" s="94">
        <v>1574581.1162310999</v>
      </c>
      <c r="Q770" s="94">
        <v>233447.93376863599</v>
      </c>
      <c r="R770" s="94">
        <v>42752.019476021298</v>
      </c>
      <c r="S770" s="94">
        <v>313252.00880062499</v>
      </c>
      <c r="T770" s="94">
        <v>8406993.4900000002</v>
      </c>
      <c r="U770" s="94">
        <v>1066164.53050828</v>
      </c>
      <c r="V770" s="94">
        <v>7295825.2695750603</v>
      </c>
      <c r="W770" s="94">
        <v>2177332.7509332299</v>
      </c>
      <c r="X770" s="94">
        <v>0</v>
      </c>
      <c r="Y770" s="94">
        <v>0</v>
      </c>
      <c r="Z770" s="94">
        <v>0</v>
      </c>
      <c r="AA770" s="94">
        <v>0</v>
      </c>
      <c r="AB770" s="94">
        <v>0</v>
      </c>
      <c r="AC770" s="94">
        <v>256209.59972107899</v>
      </c>
      <c r="AD770" s="94">
        <v>57042.4090795456</v>
      </c>
      <c r="AE770" s="94">
        <v>0</v>
      </c>
      <c r="AF770" s="94">
        <v>0</v>
      </c>
      <c r="AG770" s="94">
        <v>0</v>
      </c>
      <c r="AH770" s="94">
        <v>0</v>
      </c>
      <c r="AI770" s="94">
        <v>0</v>
      </c>
      <c r="AJ770" s="94">
        <v>9786410.0293089096</v>
      </c>
      <c r="AK770" s="70">
        <v>13007.3567427293</v>
      </c>
      <c r="AL770">
        <v>190.744012474941</v>
      </c>
      <c r="AM770">
        <v>87986.683412978906</v>
      </c>
      <c r="AN770">
        <v>1833.41623433686</v>
      </c>
      <c r="AO770">
        <v>13007.3567427293</v>
      </c>
      <c r="AP770">
        <v>190.744012474941</v>
      </c>
      <c r="AQ770">
        <v>78964.723731455393</v>
      </c>
      <c r="AR770">
        <v>13007.3567427293</v>
      </c>
      <c r="AS770">
        <v>13007.3567427293</v>
      </c>
      <c r="AT770">
        <v>0</v>
      </c>
    </row>
    <row r="771" spans="1:46" x14ac:dyDescent="0.25">
      <c r="A771" t="s">
        <v>3680</v>
      </c>
      <c r="B771">
        <v>1966</v>
      </c>
      <c r="C771" t="s">
        <v>165</v>
      </c>
      <c r="D771">
        <v>4690</v>
      </c>
      <c r="E771" t="s">
        <v>989</v>
      </c>
      <c r="F771" t="s">
        <v>2906</v>
      </c>
      <c r="G771" t="s">
        <v>2907</v>
      </c>
      <c r="H771" t="s">
        <v>2899</v>
      </c>
      <c r="I771" t="s">
        <v>2895</v>
      </c>
      <c r="J771">
        <v>3025.26720658658</v>
      </c>
      <c r="K771">
        <v>1</v>
      </c>
      <c r="L771">
        <v>1</v>
      </c>
      <c r="M771">
        <v>1</v>
      </c>
      <c r="N771" s="94">
        <v>345902.098409609</v>
      </c>
      <c r="O771" s="94">
        <v>717498.699815845</v>
      </c>
      <c r="P771" s="94">
        <v>2151282.9258704698</v>
      </c>
      <c r="Q771" s="94">
        <v>912745.81962838199</v>
      </c>
      <c r="R771" s="94">
        <v>159571.74017422399</v>
      </c>
      <c r="S771" s="94">
        <v>1259572.72586423</v>
      </c>
      <c r="T771" s="94">
        <v>0</v>
      </c>
      <c r="U771" s="94">
        <v>4287001.2838985296</v>
      </c>
      <c r="V771" s="94">
        <v>3244277.3304629899</v>
      </c>
      <c r="W771" s="94">
        <v>1042723.95343555</v>
      </c>
      <c r="X771" s="94">
        <v>0</v>
      </c>
      <c r="Y771" s="94">
        <v>0</v>
      </c>
      <c r="Z771" s="94">
        <v>0</v>
      </c>
      <c r="AA771" s="94">
        <v>0</v>
      </c>
      <c r="AB771" s="94">
        <v>0</v>
      </c>
      <c r="AC771" s="94">
        <v>1030207.67575878</v>
      </c>
      <c r="AD771" s="94">
        <v>229365.050105442</v>
      </c>
      <c r="AE771" s="94">
        <v>0</v>
      </c>
      <c r="AF771" s="94">
        <v>0</v>
      </c>
      <c r="AG771" s="94">
        <v>0</v>
      </c>
      <c r="AH771" s="94">
        <v>0</v>
      </c>
      <c r="AI771" s="94">
        <v>0</v>
      </c>
      <c r="AJ771" s="94">
        <v>5546574.00976275</v>
      </c>
      <c r="AK771" s="70">
        <v>1833.41623433686</v>
      </c>
      <c r="AL771">
        <v>190.744012474941</v>
      </c>
      <c r="AM771">
        <v>87986.683412978906</v>
      </c>
      <c r="AN771">
        <v>1833.41623433686</v>
      </c>
      <c r="AO771">
        <v>13007.3567427293</v>
      </c>
      <c r="AP771">
        <v>190.744012474941</v>
      </c>
      <c r="AQ771">
        <v>53040.848925755003</v>
      </c>
      <c r="AR771">
        <v>1833.41623433686</v>
      </c>
      <c r="AS771">
        <v>1833.41623433686</v>
      </c>
      <c r="AT771">
        <v>0</v>
      </c>
    </row>
    <row r="772" spans="1:46" x14ac:dyDescent="0.25">
      <c r="A772" t="s">
        <v>3681</v>
      </c>
      <c r="B772">
        <v>1924</v>
      </c>
      <c r="C772" t="s">
        <v>166</v>
      </c>
      <c r="D772">
        <v>3530</v>
      </c>
      <c r="E772" t="s">
        <v>990</v>
      </c>
      <c r="F772" t="s">
        <v>2892</v>
      </c>
      <c r="G772" t="s">
        <v>2911</v>
      </c>
      <c r="H772" t="s">
        <v>2894</v>
      </c>
      <c r="I772" t="s">
        <v>2895</v>
      </c>
      <c r="J772">
        <v>764.82619339113501</v>
      </c>
      <c r="K772">
        <v>1</v>
      </c>
      <c r="L772">
        <v>2</v>
      </c>
      <c r="M772">
        <v>1</v>
      </c>
      <c r="N772" s="94">
        <v>7992703.5674784696</v>
      </c>
      <c r="O772" s="94">
        <v>2270332.8804683401</v>
      </c>
      <c r="P772" s="94">
        <v>1998427.0970892</v>
      </c>
      <c r="Q772" s="94">
        <v>482145.35768231499</v>
      </c>
      <c r="R772" s="94">
        <v>2325775.29829473</v>
      </c>
      <c r="S772" s="94">
        <v>408597.62918169098</v>
      </c>
      <c r="T772" s="94">
        <v>8014307.7699999996</v>
      </c>
      <c r="U772" s="94">
        <v>7055076.4310130402</v>
      </c>
      <c r="V772" s="94">
        <v>11721717.602370299</v>
      </c>
      <c r="W772" s="94">
        <v>1270901.7242767699</v>
      </c>
      <c r="X772" s="94">
        <v>0</v>
      </c>
      <c r="Y772" s="94">
        <v>0</v>
      </c>
      <c r="Z772" s="94">
        <v>9109.6864017056105</v>
      </c>
      <c r="AA772" s="94">
        <v>1803607.64076251</v>
      </c>
      <c r="AB772" s="94">
        <v>264047.54720173799</v>
      </c>
      <c r="AC772" s="94">
        <v>325520.10128131998</v>
      </c>
      <c r="AD772" s="94">
        <v>83077.527900371104</v>
      </c>
      <c r="AE772" s="94">
        <v>0</v>
      </c>
      <c r="AF772" s="94">
        <v>0</v>
      </c>
      <c r="AG772" s="94">
        <v>0</v>
      </c>
      <c r="AH772" s="94">
        <v>0</v>
      </c>
      <c r="AI772" s="94">
        <v>0</v>
      </c>
      <c r="AJ772" s="94">
        <v>15477981.830194701</v>
      </c>
      <c r="AK772" s="70">
        <v>20237.253854457402</v>
      </c>
      <c r="AL772">
        <v>190.744012474941</v>
      </c>
      <c r="AM772">
        <v>87986.683412978906</v>
      </c>
      <c r="AN772">
        <v>9758.6538283970294</v>
      </c>
      <c r="AO772">
        <v>34636.6238387099</v>
      </c>
      <c r="AP772">
        <v>4583.8562208211697</v>
      </c>
      <c r="AQ772">
        <v>22363.4717498301</v>
      </c>
      <c r="AR772">
        <v>9758.6538283970403</v>
      </c>
      <c r="AS772">
        <v>20237.253854457402</v>
      </c>
      <c r="AT772">
        <v>0</v>
      </c>
    </row>
    <row r="773" spans="1:46" x14ac:dyDescent="0.25">
      <c r="A773" t="s">
        <v>3682</v>
      </c>
      <c r="B773">
        <v>1924</v>
      </c>
      <c r="C773" t="s">
        <v>166</v>
      </c>
      <c r="D773">
        <v>4762</v>
      </c>
      <c r="E773" t="s">
        <v>991</v>
      </c>
      <c r="F773" t="s">
        <v>2892</v>
      </c>
      <c r="G773" t="s">
        <v>2893</v>
      </c>
      <c r="H773" t="s">
        <v>2894</v>
      </c>
      <c r="I773" t="s">
        <v>2895</v>
      </c>
      <c r="J773">
        <v>372.00152136311601</v>
      </c>
      <c r="K773">
        <v>1</v>
      </c>
      <c r="L773">
        <v>2</v>
      </c>
      <c r="M773">
        <v>1</v>
      </c>
      <c r="N773" s="94">
        <v>4271976.3907497702</v>
      </c>
      <c r="O773" s="94">
        <v>2208618.8710781098</v>
      </c>
      <c r="P773" s="94">
        <v>985923.934327745</v>
      </c>
      <c r="Q773" s="94">
        <v>318016.086380533</v>
      </c>
      <c r="R773" s="94">
        <v>1131226.8810751</v>
      </c>
      <c r="S773" s="94">
        <v>198736.57700844199</v>
      </c>
      <c r="T773" s="94">
        <v>5484264.6699999999</v>
      </c>
      <c r="U773" s="94">
        <v>3431497.4936112501</v>
      </c>
      <c r="V773" s="94">
        <v>6658773.7639780398</v>
      </c>
      <c r="W773" s="94">
        <v>1246876.95280607</v>
      </c>
      <c r="X773" s="94">
        <v>0</v>
      </c>
      <c r="Y773" s="94">
        <v>0</v>
      </c>
      <c r="Z773" s="94">
        <v>4430.8330832000102</v>
      </c>
      <c r="AA773" s="94">
        <v>877251.31814709003</v>
      </c>
      <c r="AB773" s="94">
        <v>128429.295596853</v>
      </c>
      <c r="AC773" s="94">
        <v>158328.74705037501</v>
      </c>
      <c r="AD773" s="94">
        <v>40407.829958067101</v>
      </c>
      <c r="AE773" s="94">
        <v>0</v>
      </c>
      <c r="AF773" s="94">
        <v>0</v>
      </c>
      <c r="AG773" s="94">
        <v>0</v>
      </c>
      <c r="AH773" s="94">
        <v>0</v>
      </c>
      <c r="AI773" s="94">
        <v>0</v>
      </c>
      <c r="AJ773" s="94">
        <v>9114498.7406196892</v>
      </c>
      <c r="AK773" s="70">
        <v>24501.2404982154</v>
      </c>
      <c r="AL773">
        <v>190.744012474941</v>
      </c>
      <c r="AM773">
        <v>87986.683412978906</v>
      </c>
      <c r="AN773">
        <v>9758.6538283970294</v>
      </c>
      <c r="AO773">
        <v>34636.6238387099</v>
      </c>
      <c r="AP773">
        <v>190.744012474941</v>
      </c>
      <c r="AQ773">
        <v>87986.683412978906</v>
      </c>
      <c r="AR773">
        <v>9758.6538283970294</v>
      </c>
      <c r="AS773">
        <v>24501.2404982154</v>
      </c>
      <c r="AT773">
        <v>0</v>
      </c>
    </row>
    <row r="774" spans="1:46" x14ac:dyDescent="0.25">
      <c r="A774" t="s">
        <v>4321</v>
      </c>
      <c r="B774">
        <v>1924</v>
      </c>
      <c r="C774" t="s">
        <v>166</v>
      </c>
      <c r="D774">
        <v>5451</v>
      </c>
      <c r="E774" t="s">
        <v>992</v>
      </c>
      <c r="F774" t="s">
        <v>2892</v>
      </c>
      <c r="G774" t="s">
        <v>2893</v>
      </c>
      <c r="H774" t="s">
        <v>2894</v>
      </c>
      <c r="I774" t="s">
        <v>2895</v>
      </c>
      <c r="J774">
        <v>406.444444444346</v>
      </c>
      <c r="K774">
        <v>2</v>
      </c>
      <c r="L774">
        <v>1</v>
      </c>
      <c r="M774">
        <v>1</v>
      </c>
      <c r="N774" s="94">
        <v>3926072.5948262298</v>
      </c>
      <c r="O774" s="94">
        <v>1028979.38186738</v>
      </c>
      <c r="P774" s="94">
        <v>1039184.94042875</v>
      </c>
      <c r="Q774" s="94">
        <v>256222.00669635201</v>
      </c>
      <c r="R774" s="94">
        <v>1235965.0560952399</v>
      </c>
      <c r="S774" s="94">
        <v>217137.22389355901</v>
      </c>
      <c r="T774" s="94">
        <v>3737210.57</v>
      </c>
      <c r="U774" s="94">
        <v>3749213.4099139702</v>
      </c>
      <c r="V774" s="94">
        <v>5271652.1351398798</v>
      </c>
      <c r="W774" s="94">
        <v>1111136.0738015701</v>
      </c>
      <c r="X774" s="94">
        <v>0</v>
      </c>
      <c r="Y774" s="94">
        <v>0</v>
      </c>
      <c r="Z774" s="94">
        <v>4841.0756072392196</v>
      </c>
      <c r="AA774" s="94">
        <v>958474.37219034298</v>
      </c>
      <c r="AB774" s="94">
        <v>140320.323174939</v>
      </c>
      <c r="AC774" s="94">
        <v>172988.10875465401</v>
      </c>
      <c r="AD774" s="94">
        <v>44149.115138905399</v>
      </c>
      <c r="AE774" s="94">
        <v>0</v>
      </c>
      <c r="AF774" s="94">
        <v>0</v>
      </c>
      <c r="AG774" s="94">
        <v>0</v>
      </c>
      <c r="AH774" s="94">
        <v>0</v>
      </c>
      <c r="AI774" s="94">
        <v>0</v>
      </c>
      <c r="AJ774" s="94">
        <v>7703561.20380753</v>
      </c>
      <c r="AK774" s="70">
        <v>18953.540413965198</v>
      </c>
      <c r="AL774">
        <v>190.744012474941</v>
      </c>
      <c r="AM774">
        <v>87986.683412978906</v>
      </c>
      <c r="AN774">
        <v>9758.6538283970294</v>
      </c>
      <c r="AO774">
        <v>34636.6238387099</v>
      </c>
      <c r="AP774">
        <v>190.744012474941</v>
      </c>
      <c r="AQ774">
        <v>87986.683412978906</v>
      </c>
      <c r="AR774">
        <v>9758.6538283970294</v>
      </c>
      <c r="AS774">
        <v>24501.2404982154</v>
      </c>
      <c r="AT774">
        <v>0</v>
      </c>
    </row>
    <row r="775" spans="1:46" x14ac:dyDescent="0.25">
      <c r="A775" t="s">
        <v>3683</v>
      </c>
      <c r="B775">
        <v>1924</v>
      </c>
      <c r="C775" t="s">
        <v>166</v>
      </c>
      <c r="D775">
        <v>65</v>
      </c>
      <c r="E775" t="s">
        <v>993</v>
      </c>
      <c r="F775" t="s">
        <v>2892</v>
      </c>
      <c r="G775" t="s">
        <v>2893</v>
      </c>
      <c r="H775" t="s">
        <v>2894</v>
      </c>
      <c r="I775" t="s">
        <v>2895</v>
      </c>
      <c r="J775">
        <v>372.63384242255199</v>
      </c>
      <c r="K775">
        <v>2</v>
      </c>
      <c r="L775">
        <v>2</v>
      </c>
      <c r="M775">
        <v>1</v>
      </c>
      <c r="N775" s="94">
        <v>4319785.9087800002</v>
      </c>
      <c r="O775" s="94">
        <v>1313751.4533044901</v>
      </c>
      <c r="P775" s="94">
        <v>992248.09568372602</v>
      </c>
      <c r="Q775" s="94">
        <v>234907.850687948</v>
      </c>
      <c r="R775" s="94">
        <v>1133149.7188562001</v>
      </c>
      <c r="S775" s="94">
        <v>199074.385634768</v>
      </c>
      <c r="T775" s="94">
        <v>4556512.74</v>
      </c>
      <c r="U775" s="94">
        <v>3437330.2873123698</v>
      </c>
      <c r="V775" s="94">
        <v>5670604.44711708</v>
      </c>
      <c r="W775" s="94">
        <v>1311410.16528192</v>
      </c>
      <c r="X775" s="94">
        <v>0</v>
      </c>
      <c r="Y775" s="94">
        <v>0</v>
      </c>
      <c r="Z775" s="94">
        <v>4438.3645283916503</v>
      </c>
      <c r="AA775" s="94">
        <v>878742.45313183405</v>
      </c>
      <c r="AB775" s="94">
        <v>128647.597253138</v>
      </c>
      <c r="AC775" s="94">
        <v>158597.87122144701</v>
      </c>
      <c r="AD775" s="94">
        <v>40476.514413321398</v>
      </c>
      <c r="AE775" s="94">
        <v>0</v>
      </c>
      <c r="AF775" s="94">
        <v>0</v>
      </c>
      <c r="AG775" s="94">
        <v>0</v>
      </c>
      <c r="AH775" s="94">
        <v>0</v>
      </c>
      <c r="AI775" s="94">
        <v>0</v>
      </c>
      <c r="AJ775" s="94">
        <v>8192917.4129471397</v>
      </c>
      <c r="AK775" s="70">
        <v>21986.509222253299</v>
      </c>
      <c r="AL775">
        <v>190.744012474941</v>
      </c>
      <c r="AM775">
        <v>87986.683412978906</v>
      </c>
      <c r="AN775">
        <v>9758.6538283970294</v>
      </c>
      <c r="AO775">
        <v>34636.6238387099</v>
      </c>
      <c r="AP775">
        <v>190.744012474941</v>
      </c>
      <c r="AQ775">
        <v>87986.683412978906</v>
      </c>
      <c r="AR775">
        <v>9758.6538283970294</v>
      </c>
      <c r="AS775">
        <v>24501.2404982154</v>
      </c>
      <c r="AT775">
        <v>0</v>
      </c>
    </row>
    <row r="776" spans="1:46" x14ac:dyDescent="0.25">
      <c r="A776" t="s">
        <v>3684</v>
      </c>
      <c r="B776">
        <v>1924</v>
      </c>
      <c r="C776" t="s">
        <v>166</v>
      </c>
      <c r="D776">
        <v>4475</v>
      </c>
      <c r="E776" t="s">
        <v>994</v>
      </c>
      <c r="F776" t="s">
        <v>2906</v>
      </c>
      <c r="G776" t="s">
        <v>2893</v>
      </c>
      <c r="H776" t="s">
        <v>2894</v>
      </c>
      <c r="I776" t="s">
        <v>2895</v>
      </c>
      <c r="J776">
        <v>225.985401459851</v>
      </c>
      <c r="K776">
        <v>1</v>
      </c>
      <c r="L776">
        <v>1</v>
      </c>
      <c r="M776">
        <v>1</v>
      </c>
      <c r="N776" s="94">
        <v>538171.98755022197</v>
      </c>
      <c r="O776" s="94">
        <v>307084.82120492402</v>
      </c>
      <c r="P776" s="94">
        <v>414662.55877911003</v>
      </c>
      <c r="Q776" s="94">
        <v>142460.87955583399</v>
      </c>
      <c r="R776" s="94">
        <v>687203.53595649998</v>
      </c>
      <c r="S776" s="94">
        <v>120729.520071426</v>
      </c>
      <c r="T776" s="94">
        <v>5000</v>
      </c>
      <c r="U776" s="94">
        <v>2084583.7830465899</v>
      </c>
      <c r="V776" s="94">
        <v>1156651.8812567799</v>
      </c>
      <c r="W776" s="94">
        <v>319304.19404824998</v>
      </c>
      <c r="X776" s="94">
        <v>0</v>
      </c>
      <c r="Y776" s="94">
        <v>0</v>
      </c>
      <c r="Z776" s="94">
        <v>2691.6653174951898</v>
      </c>
      <c r="AA776" s="94">
        <v>532917.15202192205</v>
      </c>
      <c r="AB776" s="94">
        <v>78018.890402146295</v>
      </c>
      <c r="AC776" s="94">
        <v>96182.363270200105</v>
      </c>
      <c r="AD776" s="94">
        <v>24547.1568012264</v>
      </c>
      <c r="AE776" s="94">
        <v>0</v>
      </c>
      <c r="AF776" s="94">
        <v>0</v>
      </c>
      <c r="AG776" s="94">
        <v>0</v>
      </c>
      <c r="AH776" s="94">
        <v>0</v>
      </c>
      <c r="AI776" s="94">
        <v>0</v>
      </c>
      <c r="AJ776" s="94">
        <v>2210313.3031180198</v>
      </c>
      <c r="AK776" s="70">
        <v>9780.7791513944503</v>
      </c>
      <c r="AL776">
        <v>190.744012474941</v>
      </c>
      <c r="AM776">
        <v>87986.683412978906</v>
      </c>
      <c r="AN776">
        <v>9758.6538283970294</v>
      </c>
      <c r="AO776">
        <v>34636.6238387099</v>
      </c>
      <c r="AP776">
        <v>190.744012474941</v>
      </c>
      <c r="AQ776">
        <v>87986.683412978906</v>
      </c>
      <c r="AR776">
        <v>9758.6538283970294</v>
      </c>
      <c r="AS776">
        <v>24501.2404982154</v>
      </c>
      <c r="AT776">
        <v>0</v>
      </c>
    </row>
    <row r="777" spans="1:46" x14ac:dyDescent="0.25">
      <c r="A777" t="s">
        <v>3685</v>
      </c>
      <c r="B777">
        <v>1924</v>
      </c>
      <c r="C777" t="s">
        <v>166</v>
      </c>
      <c r="D777">
        <v>85</v>
      </c>
      <c r="E777" t="s">
        <v>995</v>
      </c>
      <c r="F777" t="s">
        <v>2892</v>
      </c>
      <c r="G777" t="s">
        <v>2903</v>
      </c>
      <c r="H777" t="s">
        <v>2894</v>
      </c>
      <c r="I777" t="s">
        <v>2895</v>
      </c>
      <c r="J777">
        <v>2305.0021193422399</v>
      </c>
      <c r="K777">
        <v>1</v>
      </c>
      <c r="L777">
        <v>1</v>
      </c>
      <c r="M777">
        <v>1</v>
      </c>
      <c r="N777" s="94">
        <v>16254359.5839979</v>
      </c>
      <c r="O777" s="94">
        <v>7316353.1348786</v>
      </c>
      <c r="P777" s="94">
        <v>5794912.4238917902</v>
      </c>
      <c r="Q777" s="94">
        <v>1539523.1773527099</v>
      </c>
      <c r="R777" s="94">
        <v>7009327.1360302102</v>
      </c>
      <c r="S777" s="94">
        <v>1231414.9402312201</v>
      </c>
      <c r="T777" s="94">
        <v>16652172.640000001</v>
      </c>
      <c r="U777" s="94">
        <v>21262302.816151202</v>
      </c>
      <c r="V777" s="94">
        <v>28033041.7792642</v>
      </c>
      <c r="W777" s="94">
        <v>3622564.0432982999</v>
      </c>
      <c r="X777" s="94">
        <v>0</v>
      </c>
      <c r="Y777" s="94">
        <v>0</v>
      </c>
      <c r="Z777" s="94">
        <v>27454.402900838199</v>
      </c>
      <c r="AA777" s="94">
        <v>5435639.4568371996</v>
      </c>
      <c r="AB777" s="94">
        <v>795775.77385071397</v>
      </c>
      <c r="AC777" s="94">
        <v>981039.26071766298</v>
      </c>
      <c r="AD777" s="94">
        <v>250375.67951355301</v>
      </c>
      <c r="AE777" s="94">
        <v>0</v>
      </c>
      <c r="AF777" s="94">
        <v>0</v>
      </c>
      <c r="AG777" s="94">
        <v>0</v>
      </c>
      <c r="AH777" s="94">
        <v>0</v>
      </c>
      <c r="AI777" s="94">
        <v>0</v>
      </c>
      <c r="AJ777" s="94">
        <v>39145890.396382503</v>
      </c>
      <c r="AK777" s="70">
        <v>16983.017094818599</v>
      </c>
      <c r="AL777">
        <v>190.744012474941</v>
      </c>
      <c r="AM777">
        <v>87986.683412978906</v>
      </c>
      <c r="AN777">
        <v>9758.6538283970294</v>
      </c>
      <c r="AO777">
        <v>34636.6238387099</v>
      </c>
      <c r="AP777">
        <v>190.744012474941</v>
      </c>
      <c r="AQ777">
        <v>78964.723731455393</v>
      </c>
      <c r="AR777">
        <v>9758.6538283970494</v>
      </c>
      <c r="AS777">
        <v>34636.6238387099</v>
      </c>
      <c r="AT777">
        <v>0</v>
      </c>
    </row>
    <row r="778" spans="1:46" x14ac:dyDescent="0.25">
      <c r="A778" t="s">
        <v>3686</v>
      </c>
      <c r="B778">
        <v>1924</v>
      </c>
      <c r="C778" t="s">
        <v>166</v>
      </c>
      <c r="D778">
        <v>4226</v>
      </c>
      <c r="E778" t="s">
        <v>996</v>
      </c>
      <c r="F778" t="s">
        <v>2906</v>
      </c>
      <c r="G778" t="s">
        <v>2903</v>
      </c>
      <c r="H778" t="s">
        <v>2894</v>
      </c>
      <c r="I778" t="s">
        <v>2895</v>
      </c>
      <c r="J778">
        <v>259.18128654960799</v>
      </c>
      <c r="K778">
        <v>1</v>
      </c>
      <c r="L778">
        <v>1</v>
      </c>
      <c r="M778">
        <v>1</v>
      </c>
      <c r="N778" s="94">
        <v>611491.71934466297</v>
      </c>
      <c r="O778" s="94">
        <v>352193.71926504199</v>
      </c>
      <c r="P778" s="94">
        <v>475573.97413308499</v>
      </c>
      <c r="Q778" s="94">
        <v>163387.51887399901</v>
      </c>
      <c r="R778" s="94">
        <v>788149.56815822795</v>
      </c>
      <c r="S778" s="94">
        <v>138463.95446118299</v>
      </c>
      <c r="T778" s="94">
        <v>0</v>
      </c>
      <c r="U778" s="94">
        <v>2390796.4997750199</v>
      </c>
      <c r="V778" s="94">
        <v>1326557.0286291901</v>
      </c>
      <c r="W778" s="94">
        <v>360473.574200481</v>
      </c>
      <c r="X778" s="94">
        <v>0</v>
      </c>
      <c r="Y778" s="94">
        <v>0</v>
      </c>
      <c r="Z778" s="94">
        <v>3087.05463026692</v>
      </c>
      <c r="AA778" s="94">
        <v>611199.45002258802</v>
      </c>
      <c r="AB778" s="94">
        <v>89479.392292486795</v>
      </c>
      <c r="AC778" s="94">
        <v>110310.969180817</v>
      </c>
      <c r="AD778" s="94">
        <v>28152.9852803662</v>
      </c>
      <c r="AE778" s="94">
        <v>0</v>
      </c>
      <c r="AF778" s="94">
        <v>0</v>
      </c>
      <c r="AG778" s="94">
        <v>0</v>
      </c>
      <c r="AH778" s="94">
        <v>0</v>
      </c>
      <c r="AI778" s="94">
        <v>0</v>
      </c>
      <c r="AJ778" s="94">
        <v>2529260.4542362001</v>
      </c>
      <c r="AK778" s="70">
        <v>9758.6538283970494</v>
      </c>
      <c r="AL778">
        <v>190.744012474941</v>
      </c>
      <c r="AM778">
        <v>87986.683412978906</v>
      </c>
      <c r="AN778">
        <v>9758.6538283970294</v>
      </c>
      <c r="AO778">
        <v>34636.6238387099</v>
      </c>
      <c r="AP778">
        <v>190.744012474941</v>
      </c>
      <c r="AQ778">
        <v>78964.723731455393</v>
      </c>
      <c r="AR778">
        <v>9758.6538283970494</v>
      </c>
      <c r="AS778">
        <v>34636.6238387099</v>
      </c>
      <c r="AT778">
        <v>0</v>
      </c>
    </row>
    <row r="779" spans="1:46" x14ac:dyDescent="0.25">
      <c r="A779" t="s">
        <v>3687</v>
      </c>
      <c r="B779">
        <v>1924</v>
      </c>
      <c r="C779" t="s">
        <v>166</v>
      </c>
      <c r="D779">
        <v>4223</v>
      </c>
      <c r="E779" t="s">
        <v>997</v>
      </c>
      <c r="F779" t="s">
        <v>2906</v>
      </c>
      <c r="G779" t="s">
        <v>2907</v>
      </c>
      <c r="H779" t="s">
        <v>2942</v>
      </c>
      <c r="I779" t="s">
        <v>2895</v>
      </c>
      <c r="J779">
        <v>566.691072550287</v>
      </c>
      <c r="K779">
        <v>1</v>
      </c>
      <c r="L779">
        <v>1</v>
      </c>
      <c r="M779">
        <v>1</v>
      </c>
      <c r="N779" s="94">
        <v>1337005.85757653</v>
      </c>
      <c r="O779" s="94">
        <v>770059.594860374</v>
      </c>
      <c r="P779" s="94">
        <v>1039826.32799724</v>
      </c>
      <c r="Q779" s="94">
        <v>357241.25589721103</v>
      </c>
      <c r="R779" s="94">
        <v>1723262.2387810601</v>
      </c>
      <c r="S779" s="94">
        <v>302746.72954886901</v>
      </c>
      <c r="T779" s="94">
        <v>0</v>
      </c>
      <c r="U779" s="94">
        <v>5227395.2751124101</v>
      </c>
      <c r="V779" s="94">
        <v>2900471.8487232099</v>
      </c>
      <c r="W779" s="94">
        <v>788163.21621509898</v>
      </c>
      <c r="X779" s="94">
        <v>0</v>
      </c>
      <c r="Y779" s="94">
        <v>0</v>
      </c>
      <c r="Z779" s="94">
        <v>6749.7400091516602</v>
      </c>
      <c r="AA779" s="94">
        <v>1336366.8206390799</v>
      </c>
      <c r="AB779" s="94">
        <v>195643.64952587601</v>
      </c>
      <c r="AC779" s="94">
        <v>241191.18425308799</v>
      </c>
      <c r="AD779" s="94">
        <v>61555.545295780801</v>
      </c>
      <c r="AE779" s="94">
        <v>0</v>
      </c>
      <c r="AF779" s="94">
        <v>0</v>
      </c>
      <c r="AG779" s="94">
        <v>0</v>
      </c>
      <c r="AH779" s="94">
        <v>0</v>
      </c>
      <c r="AI779" s="94">
        <v>0</v>
      </c>
      <c r="AJ779" s="94">
        <v>5530142.0046612797</v>
      </c>
      <c r="AK779" s="70">
        <v>9758.6538283970403</v>
      </c>
      <c r="AL779">
        <v>190.744012474941</v>
      </c>
      <c r="AM779">
        <v>87986.683412978906</v>
      </c>
      <c r="AN779">
        <v>9758.6538283970294</v>
      </c>
      <c r="AO779">
        <v>34636.6238387099</v>
      </c>
      <c r="AP779">
        <v>190.744012474941</v>
      </c>
      <c r="AQ779">
        <v>53040.848925755003</v>
      </c>
      <c r="AR779">
        <v>9758.6538283970403</v>
      </c>
      <c r="AS779">
        <v>9758.6538283970403</v>
      </c>
      <c r="AT779">
        <v>0</v>
      </c>
    </row>
    <row r="780" spans="1:46" x14ac:dyDescent="0.25">
      <c r="A780" t="s">
        <v>3690</v>
      </c>
      <c r="B780">
        <v>1924</v>
      </c>
      <c r="C780" t="s">
        <v>166</v>
      </c>
      <c r="D780">
        <v>4763</v>
      </c>
      <c r="E780" t="s">
        <v>998</v>
      </c>
      <c r="F780" t="s">
        <v>2892</v>
      </c>
      <c r="G780" t="s">
        <v>2893</v>
      </c>
      <c r="H780" t="s">
        <v>2894</v>
      </c>
      <c r="I780" t="s">
        <v>2895</v>
      </c>
      <c r="J780">
        <v>403.16374268995901</v>
      </c>
      <c r="K780">
        <v>1</v>
      </c>
      <c r="L780">
        <v>1</v>
      </c>
      <c r="M780">
        <v>1</v>
      </c>
      <c r="N780" s="94">
        <v>3556212.43796359</v>
      </c>
      <c r="O780" s="94">
        <v>986609.35411224305</v>
      </c>
      <c r="P780" s="94">
        <v>995820.04253414995</v>
      </c>
      <c r="Q780" s="94">
        <v>254153.85691999001</v>
      </c>
      <c r="R780" s="94">
        <v>1225988.70438637</v>
      </c>
      <c r="S780" s="94">
        <v>215384.55515590601</v>
      </c>
      <c r="T780" s="94">
        <v>3299833.55</v>
      </c>
      <c r="U780" s="94">
        <v>3718950.8459163401</v>
      </c>
      <c r="V780" s="94">
        <v>5032406.6228957102</v>
      </c>
      <c r="W780" s="94">
        <v>891650.23012091196</v>
      </c>
      <c r="X780" s="94">
        <v>0</v>
      </c>
      <c r="Y780" s="94">
        <v>0</v>
      </c>
      <c r="Z780" s="94">
        <v>4801.9998480428903</v>
      </c>
      <c r="AA780" s="94">
        <v>950737.84485589003</v>
      </c>
      <c r="AB780" s="94">
        <v>139187.69819578499</v>
      </c>
      <c r="AC780" s="94">
        <v>171591.798878514</v>
      </c>
      <c r="AD780" s="94">
        <v>43792.756277391498</v>
      </c>
      <c r="AE780" s="94">
        <v>0</v>
      </c>
      <c r="AF780" s="94">
        <v>0</v>
      </c>
      <c r="AG780" s="94">
        <v>0</v>
      </c>
      <c r="AH780" s="94">
        <v>0</v>
      </c>
      <c r="AI780" s="94">
        <v>0</v>
      </c>
      <c r="AJ780" s="94">
        <v>7234168.9510722496</v>
      </c>
      <c r="AK780" s="70">
        <v>17943.5008287327</v>
      </c>
      <c r="AL780">
        <v>190.744012474941</v>
      </c>
      <c r="AM780">
        <v>87986.683412978906</v>
      </c>
      <c r="AN780">
        <v>9758.6538283970294</v>
      </c>
      <c r="AO780">
        <v>34636.6238387099</v>
      </c>
      <c r="AP780">
        <v>190.744012474941</v>
      </c>
      <c r="AQ780">
        <v>87986.683412978906</v>
      </c>
      <c r="AR780">
        <v>9758.6538283970294</v>
      </c>
      <c r="AS780">
        <v>24501.2404982154</v>
      </c>
      <c r="AT780">
        <v>0</v>
      </c>
    </row>
    <row r="781" spans="1:46" x14ac:dyDescent="0.25">
      <c r="A781" t="s">
        <v>3691</v>
      </c>
      <c r="B781">
        <v>1924</v>
      </c>
      <c r="C781" t="s">
        <v>166</v>
      </c>
      <c r="D781">
        <v>4715</v>
      </c>
      <c r="E781" t="s">
        <v>999</v>
      </c>
      <c r="F781" t="s">
        <v>2892</v>
      </c>
      <c r="G781" t="s">
        <v>2911</v>
      </c>
      <c r="H781" t="s">
        <v>2894</v>
      </c>
      <c r="I781" t="s">
        <v>2895</v>
      </c>
      <c r="J781">
        <v>917.15048202490505</v>
      </c>
      <c r="K781">
        <v>1</v>
      </c>
      <c r="L781">
        <v>1</v>
      </c>
      <c r="M781">
        <v>1</v>
      </c>
      <c r="N781" s="94">
        <v>2163851.92240278</v>
      </c>
      <c r="O781" s="94">
        <v>1246288.43266526</v>
      </c>
      <c r="P781" s="94">
        <v>1682887.31575215</v>
      </c>
      <c r="Q781" s="94">
        <v>578170.37521132897</v>
      </c>
      <c r="R781" s="94">
        <v>2788981.2801191001</v>
      </c>
      <c r="S781" s="94">
        <v>489974.736477906</v>
      </c>
      <c r="T781" s="94">
        <v>0</v>
      </c>
      <c r="U781" s="94">
        <v>8460179.3261506204</v>
      </c>
      <c r="V781" s="94">
        <v>4694213.9783225497</v>
      </c>
      <c r="W781" s="94">
        <v>1275587.8973227199</v>
      </c>
      <c r="X781" s="94">
        <v>0</v>
      </c>
      <c r="Y781" s="94">
        <v>0</v>
      </c>
      <c r="Z781" s="94">
        <v>10923.989458801499</v>
      </c>
      <c r="AA781" s="94">
        <v>2162817.6851197202</v>
      </c>
      <c r="AB781" s="94">
        <v>316635.77592683298</v>
      </c>
      <c r="AC781" s="94">
        <v>390351.32475683698</v>
      </c>
      <c r="AD781" s="94">
        <v>99623.411721068696</v>
      </c>
      <c r="AE781" s="94">
        <v>0</v>
      </c>
      <c r="AF781" s="94">
        <v>0</v>
      </c>
      <c r="AG781" s="94">
        <v>0</v>
      </c>
      <c r="AH781" s="94">
        <v>0</v>
      </c>
      <c r="AI781" s="94">
        <v>0</v>
      </c>
      <c r="AJ781" s="94">
        <v>8950154.06262853</v>
      </c>
      <c r="AK781" s="70">
        <v>9758.6538283970403</v>
      </c>
      <c r="AL781">
        <v>190.744012474941</v>
      </c>
      <c r="AM781">
        <v>87986.683412978906</v>
      </c>
      <c r="AN781">
        <v>9758.6538283970294</v>
      </c>
      <c r="AO781">
        <v>34636.6238387099</v>
      </c>
      <c r="AP781">
        <v>4583.8562208211697</v>
      </c>
      <c r="AQ781">
        <v>22363.4717498301</v>
      </c>
      <c r="AR781">
        <v>9758.6538283970403</v>
      </c>
      <c r="AS781">
        <v>20237.253854457402</v>
      </c>
      <c r="AT781">
        <v>0</v>
      </c>
    </row>
    <row r="782" spans="1:46" x14ac:dyDescent="0.25">
      <c r="A782" t="s">
        <v>3692</v>
      </c>
      <c r="B782">
        <v>1924</v>
      </c>
      <c r="C782" t="s">
        <v>166</v>
      </c>
      <c r="D782">
        <v>4764</v>
      </c>
      <c r="E782" t="s">
        <v>1000</v>
      </c>
      <c r="F782" t="s">
        <v>2892</v>
      </c>
      <c r="G782" t="s">
        <v>2893</v>
      </c>
      <c r="H782" t="s">
        <v>2894</v>
      </c>
      <c r="I782" t="s">
        <v>2895</v>
      </c>
      <c r="J782">
        <v>266.82456140342902</v>
      </c>
      <c r="K782">
        <v>2</v>
      </c>
      <c r="L782">
        <v>1</v>
      </c>
      <c r="M782">
        <v>1</v>
      </c>
      <c r="N782" s="94">
        <v>2913231.3542992198</v>
      </c>
      <c r="O782" s="94">
        <v>1028781.36747535</v>
      </c>
      <c r="P782" s="94">
        <v>813002.68496778305</v>
      </c>
      <c r="Q782" s="94">
        <v>168205.82860254101</v>
      </c>
      <c r="R782" s="94">
        <v>811392.15582939098</v>
      </c>
      <c r="S782" s="94">
        <v>142547.26647565301</v>
      </c>
      <c r="T782" s="94">
        <v>3273312.13</v>
      </c>
      <c r="U782" s="94">
        <v>2461301.2611742802</v>
      </c>
      <c r="V782" s="94">
        <v>4257818.3711838797</v>
      </c>
      <c r="W782" s="94">
        <v>752275.01593065797</v>
      </c>
      <c r="X782" s="94">
        <v>0</v>
      </c>
      <c r="Y782" s="94">
        <v>0</v>
      </c>
      <c r="Z782" s="94">
        <v>3178.0920942058001</v>
      </c>
      <c r="AA782" s="94">
        <v>629223.76593373204</v>
      </c>
      <c r="AB782" s="94">
        <v>92118.1460318061</v>
      </c>
      <c r="AC782" s="94">
        <v>113564.04762666</v>
      </c>
      <c r="AD782" s="94">
        <v>28983.218848993201</v>
      </c>
      <c r="AE782" s="94">
        <v>0</v>
      </c>
      <c r="AF782" s="94">
        <v>0</v>
      </c>
      <c r="AG782" s="94">
        <v>0</v>
      </c>
      <c r="AH782" s="94">
        <v>0</v>
      </c>
      <c r="AI782" s="94">
        <v>0</v>
      </c>
      <c r="AJ782" s="94">
        <v>5877160.6576499399</v>
      </c>
      <c r="AK782" s="70">
        <v>22026.310571776299</v>
      </c>
      <c r="AL782">
        <v>190.744012474941</v>
      </c>
      <c r="AM782">
        <v>87986.683412978906</v>
      </c>
      <c r="AN782">
        <v>9758.6538283970294</v>
      </c>
      <c r="AO782">
        <v>34636.6238387099</v>
      </c>
      <c r="AP782">
        <v>190.744012474941</v>
      </c>
      <c r="AQ782">
        <v>87986.683412978906</v>
      </c>
      <c r="AR782">
        <v>9758.6538283970294</v>
      </c>
      <c r="AS782">
        <v>24501.2404982154</v>
      </c>
      <c r="AT782">
        <v>0</v>
      </c>
    </row>
    <row r="783" spans="1:46" x14ac:dyDescent="0.25">
      <c r="A783" t="s">
        <v>3693</v>
      </c>
      <c r="B783">
        <v>1924</v>
      </c>
      <c r="C783" t="s">
        <v>166</v>
      </c>
      <c r="D783">
        <v>4765</v>
      </c>
      <c r="E783" t="s">
        <v>1001</v>
      </c>
      <c r="F783" t="s">
        <v>2892</v>
      </c>
      <c r="G783" t="s">
        <v>2893</v>
      </c>
      <c r="H783" t="s">
        <v>2894</v>
      </c>
      <c r="I783" t="s">
        <v>2895</v>
      </c>
      <c r="J783">
        <v>243.099415204601</v>
      </c>
      <c r="K783">
        <v>2</v>
      </c>
      <c r="L783">
        <v>1</v>
      </c>
      <c r="M783">
        <v>1</v>
      </c>
      <c r="N783" s="94">
        <v>573549.43080233096</v>
      </c>
      <c r="O783" s="94">
        <v>330340.54399478302</v>
      </c>
      <c r="P783" s="94">
        <v>446065.2099439</v>
      </c>
      <c r="Q783" s="94">
        <v>153249.52977420099</v>
      </c>
      <c r="R783" s="94">
        <v>739245.88331091404</v>
      </c>
      <c r="S783" s="94">
        <v>129872.441041331</v>
      </c>
      <c r="T783" s="94">
        <v>0</v>
      </c>
      <c r="U783" s="94">
        <v>2242450.5978261302</v>
      </c>
      <c r="V783" s="94">
        <v>1244245.84115793</v>
      </c>
      <c r="W783" s="94">
        <v>338106.644393389</v>
      </c>
      <c r="X783" s="94">
        <v>0</v>
      </c>
      <c r="Y783" s="94">
        <v>0</v>
      </c>
      <c r="Z783" s="94">
        <v>2895.5067910695898</v>
      </c>
      <c r="AA783" s="94">
        <v>573275.29642239795</v>
      </c>
      <c r="AB783" s="94">
        <v>83927.309061347594</v>
      </c>
      <c r="AC783" s="94">
        <v>103466.312925245</v>
      </c>
      <c r="AD783" s="94">
        <v>26406.1281160853</v>
      </c>
      <c r="AE783" s="94">
        <v>0</v>
      </c>
      <c r="AF783" s="94">
        <v>0</v>
      </c>
      <c r="AG783" s="94">
        <v>0</v>
      </c>
      <c r="AH783" s="94">
        <v>0</v>
      </c>
      <c r="AI783" s="94">
        <v>0</v>
      </c>
      <c r="AJ783" s="94">
        <v>2372323.0388674601</v>
      </c>
      <c r="AK783" s="70">
        <v>9758.6538283970294</v>
      </c>
      <c r="AL783">
        <v>190.744012474941</v>
      </c>
      <c r="AM783">
        <v>87986.683412978906</v>
      </c>
      <c r="AN783">
        <v>9758.6538283970294</v>
      </c>
      <c r="AO783">
        <v>34636.6238387099</v>
      </c>
      <c r="AP783">
        <v>190.744012474941</v>
      </c>
      <c r="AQ783">
        <v>87986.683412978906</v>
      </c>
      <c r="AR783">
        <v>9758.6538283970294</v>
      </c>
      <c r="AS783">
        <v>24501.2404982154</v>
      </c>
      <c r="AT783">
        <v>0</v>
      </c>
    </row>
    <row r="784" spans="1:46" x14ac:dyDescent="0.25">
      <c r="A784" t="s">
        <v>3694</v>
      </c>
      <c r="B784">
        <v>1924</v>
      </c>
      <c r="C784" t="s">
        <v>166</v>
      </c>
      <c r="D784">
        <v>4369</v>
      </c>
      <c r="E784" t="s">
        <v>1002</v>
      </c>
      <c r="F784" t="s">
        <v>2906</v>
      </c>
      <c r="G784" t="s">
        <v>2903</v>
      </c>
      <c r="H784" t="s">
        <v>2894</v>
      </c>
      <c r="I784" t="s">
        <v>2895</v>
      </c>
      <c r="J784">
        <v>279.16764705867001</v>
      </c>
      <c r="K784">
        <v>1</v>
      </c>
      <c r="L784">
        <v>1</v>
      </c>
      <c r="M784">
        <v>1</v>
      </c>
      <c r="N784" s="94">
        <v>658763.10916514497</v>
      </c>
      <c r="O784" s="94">
        <v>379730.60839470499</v>
      </c>
      <c r="P784" s="94">
        <v>512247.11910542398</v>
      </c>
      <c r="Q784" s="94">
        <v>175986.89245675199</v>
      </c>
      <c r="R784" s="94">
        <v>3360454.4923489201</v>
      </c>
      <c r="S784" s="94">
        <v>149141.38626273401</v>
      </c>
      <c r="T784" s="94">
        <v>2512023.1800000002</v>
      </c>
      <c r="U784" s="94">
        <v>2575159.0414709402</v>
      </c>
      <c r="V784" s="94">
        <v>1429347.58405144</v>
      </c>
      <c r="W784" s="94">
        <v>388270.93142434797</v>
      </c>
      <c r="X784" s="94">
        <v>0</v>
      </c>
      <c r="Y784" s="94">
        <v>0</v>
      </c>
      <c r="Z784" s="94">
        <v>3325.1080313170501</v>
      </c>
      <c r="AA784" s="94">
        <v>658331.14195032895</v>
      </c>
      <c r="AB784" s="94">
        <v>2607907.45601351</v>
      </c>
      <c r="AC784" s="94">
        <v>118817.427449863</v>
      </c>
      <c r="AD784" s="94">
        <v>30323.958812870798</v>
      </c>
      <c r="AE784" s="94">
        <v>0</v>
      </c>
      <c r="AF784" s="94">
        <v>0</v>
      </c>
      <c r="AG784" s="94">
        <v>0</v>
      </c>
      <c r="AH784" s="94">
        <v>0</v>
      </c>
      <c r="AI784" s="94">
        <v>0</v>
      </c>
      <c r="AJ784" s="94">
        <v>5236323.6077336799</v>
      </c>
      <c r="AK784" s="70">
        <v>18756.9142158984</v>
      </c>
      <c r="AL784">
        <v>190.744012474941</v>
      </c>
      <c r="AM784">
        <v>87986.683412978906</v>
      </c>
      <c r="AN784">
        <v>9758.6538283970294</v>
      </c>
      <c r="AO784">
        <v>34636.6238387099</v>
      </c>
      <c r="AP784">
        <v>190.744012474941</v>
      </c>
      <c r="AQ784">
        <v>78964.723731455393</v>
      </c>
      <c r="AR784">
        <v>9758.6538283970494</v>
      </c>
      <c r="AS784">
        <v>34636.6238387099</v>
      </c>
      <c r="AT784">
        <v>0</v>
      </c>
    </row>
    <row r="785" spans="1:46" x14ac:dyDescent="0.25">
      <c r="A785" t="s">
        <v>4322</v>
      </c>
      <c r="B785">
        <v>1924</v>
      </c>
      <c r="C785" t="s">
        <v>166</v>
      </c>
      <c r="D785">
        <v>4005</v>
      </c>
      <c r="E785" t="s">
        <v>1003</v>
      </c>
      <c r="F785" t="s">
        <v>2892</v>
      </c>
      <c r="G785" t="s">
        <v>2893</v>
      </c>
      <c r="H785" t="s">
        <v>2894</v>
      </c>
      <c r="I785" t="s">
        <v>2895</v>
      </c>
      <c r="J785">
        <v>392.85986997469598</v>
      </c>
      <c r="K785">
        <v>4</v>
      </c>
      <c r="L785">
        <v>1</v>
      </c>
      <c r="M785">
        <v>1</v>
      </c>
      <c r="N785" s="94">
        <v>926882.33996541495</v>
      </c>
      <c r="O785" s="94">
        <v>533845.55883005797</v>
      </c>
      <c r="P785" s="94">
        <v>720861.95777684997</v>
      </c>
      <c r="Q785" s="94">
        <v>247658.310037911</v>
      </c>
      <c r="R785" s="94">
        <v>1194655.4513610301</v>
      </c>
      <c r="S785" s="94">
        <v>209879.85618086299</v>
      </c>
      <c r="T785" s="94">
        <v>0</v>
      </c>
      <c r="U785" s="94">
        <v>3623903.6179712601</v>
      </c>
      <c r="V785" s="94">
        <v>2010758.6806099699</v>
      </c>
      <c r="W785" s="94">
        <v>546395.93535087002</v>
      </c>
      <c r="X785" s="94">
        <v>0</v>
      </c>
      <c r="Y785" s="94">
        <v>0</v>
      </c>
      <c r="Z785" s="94">
        <v>4679.2725539593102</v>
      </c>
      <c r="AA785" s="94">
        <v>926439.326160689</v>
      </c>
      <c r="AB785" s="94">
        <v>135630.403295775</v>
      </c>
      <c r="AC785" s="94">
        <v>167206.33494063499</v>
      </c>
      <c r="AD785" s="94">
        <v>42673.521240227397</v>
      </c>
      <c r="AE785" s="94">
        <v>0</v>
      </c>
      <c r="AF785" s="94">
        <v>0</v>
      </c>
      <c r="AG785" s="94">
        <v>0</v>
      </c>
      <c r="AH785" s="94">
        <v>0</v>
      </c>
      <c r="AI785" s="94">
        <v>0</v>
      </c>
      <c r="AJ785" s="94">
        <v>3833783.4741521301</v>
      </c>
      <c r="AK785" s="70">
        <v>9758.6538283970403</v>
      </c>
      <c r="AL785">
        <v>190.744012474941</v>
      </c>
      <c r="AM785">
        <v>87986.683412978906</v>
      </c>
      <c r="AN785">
        <v>9758.6538283970294</v>
      </c>
      <c r="AO785">
        <v>34636.6238387099</v>
      </c>
      <c r="AP785">
        <v>190.744012474941</v>
      </c>
      <c r="AQ785">
        <v>87986.683412978906</v>
      </c>
      <c r="AR785">
        <v>9758.6538283970294</v>
      </c>
      <c r="AS785">
        <v>24501.2404982154</v>
      </c>
      <c r="AT785">
        <v>0</v>
      </c>
    </row>
    <row r="786" spans="1:46" x14ac:dyDescent="0.25">
      <c r="A786" t="s">
        <v>3696</v>
      </c>
      <c r="B786">
        <v>1924</v>
      </c>
      <c r="C786" t="s">
        <v>166</v>
      </c>
      <c r="D786">
        <v>86</v>
      </c>
      <c r="E786" t="s">
        <v>1005</v>
      </c>
      <c r="F786" t="s">
        <v>2892</v>
      </c>
      <c r="G786" t="s">
        <v>2903</v>
      </c>
      <c r="H786" t="s">
        <v>2894</v>
      </c>
      <c r="I786" t="s">
        <v>2895</v>
      </c>
      <c r="J786">
        <v>815.75588235247903</v>
      </c>
      <c r="K786">
        <v>1</v>
      </c>
      <c r="L786">
        <v>2</v>
      </c>
      <c r="M786">
        <v>1</v>
      </c>
      <c r="N786" s="94">
        <v>7951152.2860692404</v>
      </c>
      <c r="O786" s="94">
        <v>2640918.67563417</v>
      </c>
      <c r="P786" s="94">
        <v>2321724.07184783</v>
      </c>
      <c r="Q786" s="94">
        <v>514251.36204395897</v>
      </c>
      <c r="R786" s="94">
        <v>2480648.4100679099</v>
      </c>
      <c r="S786" s="94">
        <v>435806.098693304</v>
      </c>
      <c r="T786" s="94">
        <v>8383821.6399999997</v>
      </c>
      <c r="U786" s="94">
        <v>7524873.1656631101</v>
      </c>
      <c r="V786" s="94">
        <v>12458964.546220699</v>
      </c>
      <c r="W786" s="94">
        <v>1234673.8490239</v>
      </c>
      <c r="X786" s="94">
        <v>0</v>
      </c>
      <c r="Y786" s="94">
        <v>0</v>
      </c>
      <c r="Z786" s="94">
        <v>9716.2993799002106</v>
      </c>
      <c r="AA786" s="94">
        <v>1923709.66779307</v>
      </c>
      <c r="AB786" s="94">
        <v>281630.44324556203</v>
      </c>
      <c r="AC786" s="94">
        <v>347196.44768809702</v>
      </c>
      <c r="AD786" s="94">
        <v>88609.651005207503</v>
      </c>
      <c r="AE786" s="94">
        <v>0</v>
      </c>
      <c r="AF786" s="94">
        <v>0</v>
      </c>
      <c r="AG786" s="94">
        <v>0</v>
      </c>
      <c r="AH786" s="94">
        <v>0</v>
      </c>
      <c r="AI786" s="94">
        <v>0</v>
      </c>
      <c r="AJ786" s="94">
        <v>16344500.9043564</v>
      </c>
      <c r="AK786" s="70">
        <v>20036.019669539</v>
      </c>
      <c r="AL786">
        <v>190.744012474941</v>
      </c>
      <c r="AM786">
        <v>87986.683412978906</v>
      </c>
      <c r="AN786">
        <v>9758.6538283970294</v>
      </c>
      <c r="AO786">
        <v>34636.6238387099</v>
      </c>
      <c r="AP786">
        <v>190.744012474941</v>
      </c>
      <c r="AQ786">
        <v>78964.723731455393</v>
      </c>
      <c r="AR786">
        <v>9758.6538283970494</v>
      </c>
      <c r="AS786">
        <v>34636.6238387099</v>
      </c>
      <c r="AT786">
        <v>0</v>
      </c>
    </row>
    <row r="787" spans="1:46" x14ac:dyDescent="0.25">
      <c r="A787" t="s">
        <v>3697</v>
      </c>
      <c r="B787">
        <v>1924</v>
      </c>
      <c r="C787" t="s">
        <v>166</v>
      </c>
      <c r="D787">
        <v>1264</v>
      </c>
      <c r="E787" t="s">
        <v>1006</v>
      </c>
      <c r="F787" t="s">
        <v>2892</v>
      </c>
      <c r="G787" t="s">
        <v>2893</v>
      </c>
      <c r="H787" t="s">
        <v>2894</v>
      </c>
      <c r="I787" t="s">
        <v>2895</v>
      </c>
      <c r="J787">
        <v>368.68481946169999</v>
      </c>
      <c r="K787">
        <v>2</v>
      </c>
      <c r="L787">
        <v>1</v>
      </c>
      <c r="M787">
        <v>1</v>
      </c>
      <c r="N787" s="94">
        <v>3636006.5080026798</v>
      </c>
      <c r="O787" s="94">
        <v>1147992.8537970099</v>
      </c>
      <c r="P787" s="94">
        <v>967098.64945341297</v>
      </c>
      <c r="Q787" s="94">
        <v>232418.39216206601</v>
      </c>
      <c r="R787" s="94">
        <v>1121141.0557977001</v>
      </c>
      <c r="S787" s="94">
        <v>196964.67569892801</v>
      </c>
      <c r="T787" s="94">
        <v>3703754.61</v>
      </c>
      <c r="U787" s="94">
        <v>3400902.8492128602</v>
      </c>
      <c r="V787" s="94">
        <v>5294647.1136467699</v>
      </c>
      <c r="W787" s="94">
        <v>808904.87953187397</v>
      </c>
      <c r="X787" s="94">
        <v>0</v>
      </c>
      <c r="Y787" s="94">
        <v>0</v>
      </c>
      <c r="Z787" s="94">
        <v>4391.3285337077004</v>
      </c>
      <c r="AA787" s="94">
        <v>869429.89552425803</v>
      </c>
      <c r="AB787" s="94">
        <v>127284.241976258</v>
      </c>
      <c r="AC787" s="94">
        <v>156917.11503751</v>
      </c>
      <c r="AD787" s="94">
        <v>40047.560661417701</v>
      </c>
      <c r="AE787" s="94">
        <v>0</v>
      </c>
      <c r="AF787" s="94">
        <v>0</v>
      </c>
      <c r="AG787" s="94">
        <v>0</v>
      </c>
      <c r="AH787" s="94">
        <v>0</v>
      </c>
      <c r="AI787" s="94">
        <v>0</v>
      </c>
      <c r="AJ787" s="94">
        <v>7301622.1349117896</v>
      </c>
      <c r="AK787" s="70">
        <v>19804.5098400649</v>
      </c>
      <c r="AL787">
        <v>190.744012474941</v>
      </c>
      <c r="AM787">
        <v>87986.683412978906</v>
      </c>
      <c r="AN787">
        <v>9758.6538283970294</v>
      </c>
      <c r="AO787">
        <v>34636.6238387099</v>
      </c>
      <c r="AP787">
        <v>190.744012474941</v>
      </c>
      <c r="AQ787">
        <v>87986.683412978906</v>
      </c>
      <c r="AR787">
        <v>9758.6538283970294</v>
      </c>
      <c r="AS787">
        <v>24501.2404982154</v>
      </c>
      <c r="AT787">
        <v>0</v>
      </c>
    </row>
    <row r="788" spans="1:46" x14ac:dyDescent="0.25">
      <c r="A788" t="s">
        <v>3698</v>
      </c>
      <c r="B788">
        <v>1924</v>
      </c>
      <c r="C788" t="s">
        <v>166</v>
      </c>
      <c r="D788">
        <v>4004</v>
      </c>
      <c r="E788" t="s">
        <v>1007</v>
      </c>
      <c r="F788" t="s">
        <v>2892</v>
      </c>
      <c r="G788" t="s">
        <v>2903</v>
      </c>
      <c r="H788" t="s">
        <v>2904</v>
      </c>
      <c r="I788" t="s">
        <v>2895</v>
      </c>
      <c r="J788">
        <v>97.170588235209607</v>
      </c>
      <c r="K788">
        <v>1</v>
      </c>
      <c r="L788">
        <v>2</v>
      </c>
      <c r="M788">
        <v>1</v>
      </c>
      <c r="N788" s="94">
        <v>1751217.4696100899</v>
      </c>
      <c r="O788" s="94">
        <v>839585.153885609</v>
      </c>
      <c r="P788" s="94">
        <v>366202.278951185</v>
      </c>
      <c r="Q788" s="94">
        <v>61256.202292363902</v>
      </c>
      <c r="R788" s="94">
        <v>295487.98902425001</v>
      </c>
      <c r="S788" s="94">
        <v>51912.019125621599</v>
      </c>
      <c r="T788" s="94">
        <v>2417406.98</v>
      </c>
      <c r="U788" s="94">
        <v>896342.11376349803</v>
      </c>
      <c r="V788" s="94">
        <v>2911501.5863067401</v>
      </c>
      <c r="W788" s="94">
        <v>138396.104076335</v>
      </c>
      <c r="X788" s="94">
        <v>0</v>
      </c>
      <c r="Y788" s="94">
        <v>0</v>
      </c>
      <c r="Z788" s="94">
        <v>1157.3787534226501</v>
      </c>
      <c r="AA788" s="94">
        <v>229146.98386746299</v>
      </c>
      <c r="AB788" s="94">
        <v>33547.040759541203</v>
      </c>
      <c r="AC788" s="94">
        <v>41357.0821674443</v>
      </c>
      <c r="AD788" s="94">
        <v>10554.936958177201</v>
      </c>
      <c r="AE788" s="94">
        <v>0</v>
      </c>
      <c r="AF788" s="94">
        <v>0</v>
      </c>
      <c r="AG788" s="94">
        <v>0</v>
      </c>
      <c r="AH788" s="94">
        <v>0</v>
      </c>
      <c r="AI788" s="94">
        <v>0</v>
      </c>
      <c r="AJ788" s="94">
        <v>3365661.1128891199</v>
      </c>
      <c r="AK788" s="70">
        <v>34636.6238387099</v>
      </c>
      <c r="AL788">
        <v>190.744012474941</v>
      </c>
      <c r="AM788">
        <v>87986.683412978906</v>
      </c>
      <c r="AN788">
        <v>9758.6538283970294</v>
      </c>
      <c r="AO788">
        <v>34636.6238387099</v>
      </c>
      <c r="AP788">
        <v>190.744012474941</v>
      </c>
      <c r="AQ788">
        <v>78964.723731455393</v>
      </c>
      <c r="AR788">
        <v>9758.6538283970494</v>
      </c>
      <c r="AS788">
        <v>34636.6238387099</v>
      </c>
      <c r="AT788">
        <v>0</v>
      </c>
    </row>
    <row r="789" spans="1:46" x14ac:dyDescent="0.25">
      <c r="A789" t="s">
        <v>3699</v>
      </c>
      <c r="B789">
        <v>1924</v>
      </c>
      <c r="C789" t="s">
        <v>166</v>
      </c>
      <c r="D789">
        <v>1924</v>
      </c>
      <c r="E789" t="s">
        <v>166</v>
      </c>
      <c r="F789" t="s">
        <v>1871</v>
      </c>
      <c r="G789" t="s">
        <v>1871</v>
      </c>
      <c r="H789" t="s">
        <v>2899</v>
      </c>
      <c r="I789" t="s">
        <v>2895</v>
      </c>
      <c r="J789">
        <v>575.99410067852398</v>
      </c>
      <c r="K789">
        <v>1</v>
      </c>
      <c r="L789">
        <v>2</v>
      </c>
      <c r="M789">
        <v>1</v>
      </c>
      <c r="N789" s="94">
        <v>1358954.6824356799</v>
      </c>
      <c r="O789" s="94">
        <v>782701.20228708803</v>
      </c>
      <c r="P789" s="94">
        <v>1056896.53440495</v>
      </c>
      <c r="Q789" s="94">
        <v>363105.87175788102</v>
      </c>
      <c r="R789" s="94">
        <v>1751552.0034451799</v>
      </c>
      <c r="S789" s="94">
        <v>307716.74138979998</v>
      </c>
      <c r="T789" s="94">
        <v>0</v>
      </c>
      <c r="U789" s="94">
        <v>5313210.2943307804</v>
      </c>
      <c r="V789" s="94">
        <v>2948087.1588998698</v>
      </c>
      <c r="W789" s="94">
        <v>801102.01995713299</v>
      </c>
      <c r="X789" s="94">
        <v>0</v>
      </c>
      <c r="Y789" s="94">
        <v>0</v>
      </c>
      <c r="Z789" s="94">
        <v>6860.5464506239696</v>
      </c>
      <c r="AA789" s="94">
        <v>1358305.1548113499</v>
      </c>
      <c r="AB789" s="94">
        <v>198855.41421180899</v>
      </c>
      <c r="AC789" s="94">
        <v>245150.675552803</v>
      </c>
      <c r="AD789" s="94">
        <v>62566.065836996502</v>
      </c>
      <c r="AE789" s="94">
        <v>0</v>
      </c>
      <c r="AF789" s="94">
        <v>0</v>
      </c>
      <c r="AG789" s="94">
        <v>0</v>
      </c>
      <c r="AH789" s="94">
        <v>0</v>
      </c>
      <c r="AI789" s="94">
        <v>0</v>
      </c>
      <c r="AJ789" s="94">
        <v>5620927.0357205803</v>
      </c>
      <c r="AK789" s="70">
        <v>9758.6538283970403</v>
      </c>
      <c r="AL789">
        <v>190.744012474941</v>
      </c>
      <c r="AM789">
        <v>87986.683412978906</v>
      </c>
      <c r="AN789">
        <v>9758.6538283970294</v>
      </c>
      <c r="AO789">
        <v>34636.6238387099</v>
      </c>
      <c r="AP789">
        <v>682.10272323868298</v>
      </c>
      <c r="AQ789">
        <v>37523.222275875101</v>
      </c>
      <c r="AR789">
        <v>9758.6538283970403</v>
      </c>
      <c r="AS789">
        <v>9758.6538283970403</v>
      </c>
      <c r="AT789">
        <v>0</v>
      </c>
    </row>
    <row r="790" spans="1:46" x14ac:dyDescent="0.25">
      <c r="A790" t="s">
        <v>3700</v>
      </c>
      <c r="B790">
        <v>1924</v>
      </c>
      <c r="C790" t="s">
        <v>166</v>
      </c>
      <c r="D790">
        <v>3342</v>
      </c>
      <c r="E790" t="s">
        <v>1008</v>
      </c>
      <c r="F790" t="s">
        <v>2892</v>
      </c>
      <c r="G790" t="s">
        <v>2893</v>
      </c>
      <c r="H790" t="s">
        <v>2894</v>
      </c>
      <c r="I790" t="s">
        <v>2895</v>
      </c>
      <c r="J790">
        <v>279.95614035075999</v>
      </c>
      <c r="K790">
        <v>1</v>
      </c>
      <c r="L790">
        <v>2</v>
      </c>
      <c r="M790">
        <v>1</v>
      </c>
      <c r="N790" s="94">
        <v>2886247.2875434598</v>
      </c>
      <c r="O790" s="94">
        <v>994093.33840963896</v>
      </c>
      <c r="P790" s="94">
        <v>819014.41223568097</v>
      </c>
      <c r="Q790" s="94">
        <v>176483.9575202</v>
      </c>
      <c r="R790" s="94">
        <v>851324.23740193096</v>
      </c>
      <c r="S790" s="94">
        <v>149562.62770628999</v>
      </c>
      <c r="T790" s="94">
        <v>3144730.8</v>
      </c>
      <c r="U790" s="94">
        <v>2582432.4331109198</v>
      </c>
      <c r="V790" s="94">
        <v>4083510.7571716802</v>
      </c>
      <c r="W790" s="94">
        <v>883475.74079675099</v>
      </c>
      <c r="X790" s="94">
        <v>0</v>
      </c>
      <c r="Y790" s="94">
        <v>0</v>
      </c>
      <c r="Z790" s="94">
        <v>3334.49961163015</v>
      </c>
      <c r="AA790" s="94">
        <v>660190.56117340701</v>
      </c>
      <c r="AB790" s="94">
        <v>96651.674357444397</v>
      </c>
      <c r="AC790" s="94">
        <v>119153.020580065</v>
      </c>
      <c r="AD790" s="94">
        <v>30409.607126224899</v>
      </c>
      <c r="AE790" s="94">
        <v>0</v>
      </c>
      <c r="AF790" s="94">
        <v>0</v>
      </c>
      <c r="AG790" s="94">
        <v>0</v>
      </c>
      <c r="AH790" s="94">
        <v>0</v>
      </c>
      <c r="AI790" s="94">
        <v>0</v>
      </c>
      <c r="AJ790" s="94">
        <v>5876725.8608171996</v>
      </c>
      <c r="AK790" s="70">
        <v>20991.5948028651</v>
      </c>
      <c r="AL790">
        <v>190.744012474941</v>
      </c>
      <c r="AM790">
        <v>87986.683412978906</v>
      </c>
      <c r="AN790">
        <v>9758.6538283970294</v>
      </c>
      <c r="AO790">
        <v>34636.6238387099</v>
      </c>
      <c r="AP790">
        <v>190.744012474941</v>
      </c>
      <c r="AQ790">
        <v>87986.683412978906</v>
      </c>
      <c r="AR790">
        <v>9758.6538283970294</v>
      </c>
      <c r="AS790">
        <v>24501.2404982154</v>
      </c>
      <c r="AT790">
        <v>0</v>
      </c>
    </row>
    <row r="791" spans="1:46" x14ac:dyDescent="0.25">
      <c r="A791" t="s">
        <v>3701</v>
      </c>
      <c r="B791">
        <v>1924</v>
      </c>
      <c r="C791" t="s">
        <v>166</v>
      </c>
      <c r="D791">
        <v>4766</v>
      </c>
      <c r="E791" t="s">
        <v>1009</v>
      </c>
      <c r="F791" t="s">
        <v>2892</v>
      </c>
      <c r="G791" t="s">
        <v>2893</v>
      </c>
      <c r="H791" t="s">
        <v>2894</v>
      </c>
      <c r="I791" t="s">
        <v>2895</v>
      </c>
      <c r="J791">
        <v>448.95614035078302</v>
      </c>
      <c r="K791">
        <v>2</v>
      </c>
      <c r="L791">
        <v>1</v>
      </c>
      <c r="M791">
        <v>1</v>
      </c>
      <c r="N791" s="94">
        <v>4795330.56993856</v>
      </c>
      <c r="O791" s="94">
        <v>1283986.5273682501</v>
      </c>
      <c r="P791" s="94">
        <v>1106231.1872555199</v>
      </c>
      <c r="Q791" s="94">
        <v>283281.160064022</v>
      </c>
      <c r="R791" s="94">
        <v>1365239.7240945401</v>
      </c>
      <c r="S791" s="94">
        <v>239848.49909563601</v>
      </c>
      <c r="T791" s="94">
        <v>4692710.1100000003</v>
      </c>
      <c r="U791" s="94">
        <v>4141359.05872089</v>
      </c>
      <c r="V791" s="94">
        <v>6606766.61780289</v>
      </c>
      <c r="W791" s="94">
        <v>1008232.9760680801</v>
      </c>
      <c r="X791" s="94">
        <v>0</v>
      </c>
      <c r="Y791" s="94">
        <v>0</v>
      </c>
      <c r="Z791" s="94">
        <v>5347.4236134381399</v>
      </c>
      <c r="AA791" s="94">
        <v>1058725.1484074299</v>
      </c>
      <c r="AB791" s="94">
        <v>154997.00282905801</v>
      </c>
      <c r="AC791" s="94">
        <v>191081.64644554601</v>
      </c>
      <c r="AD791" s="94">
        <v>48766.852650090499</v>
      </c>
      <c r="AE791" s="94">
        <v>0</v>
      </c>
      <c r="AF791" s="94">
        <v>0</v>
      </c>
      <c r="AG791" s="94">
        <v>0</v>
      </c>
      <c r="AH791" s="94">
        <v>0</v>
      </c>
      <c r="AI791" s="94">
        <v>0</v>
      </c>
      <c r="AJ791" s="94">
        <v>9073917.6678165309</v>
      </c>
      <c r="AK791" s="70">
        <v>20211.145036855502</v>
      </c>
      <c r="AL791">
        <v>190.744012474941</v>
      </c>
      <c r="AM791">
        <v>87986.683412978906</v>
      </c>
      <c r="AN791">
        <v>9758.6538283970294</v>
      </c>
      <c r="AO791">
        <v>34636.6238387099</v>
      </c>
      <c r="AP791">
        <v>190.744012474941</v>
      </c>
      <c r="AQ791">
        <v>87986.683412978906</v>
      </c>
      <c r="AR791">
        <v>9758.6538283970294</v>
      </c>
      <c r="AS791">
        <v>24501.2404982154</v>
      </c>
      <c r="AT791">
        <v>0</v>
      </c>
    </row>
    <row r="792" spans="1:46" x14ac:dyDescent="0.25">
      <c r="A792" t="s">
        <v>3702</v>
      </c>
      <c r="B792">
        <v>1924</v>
      </c>
      <c r="C792" t="s">
        <v>166</v>
      </c>
      <c r="D792">
        <v>87</v>
      </c>
      <c r="E792" t="s">
        <v>1010</v>
      </c>
      <c r="F792" t="s">
        <v>2892</v>
      </c>
      <c r="G792" t="s">
        <v>2903</v>
      </c>
      <c r="H792" t="s">
        <v>2894</v>
      </c>
      <c r="I792" t="s">
        <v>2895</v>
      </c>
      <c r="J792">
        <v>1091.9360123113199</v>
      </c>
      <c r="K792">
        <v>1</v>
      </c>
      <c r="L792">
        <v>2</v>
      </c>
      <c r="M792">
        <v>1</v>
      </c>
      <c r="N792" s="94">
        <v>8397232.3049338702</v>
      </c>
      <c r="O792" s="94">
        <v>3184291.56615551</v>
      </c>
      <c r="P792" s="94">
        <v>2864200.1401054999</v>
      </c>
      <c r="Q792" s="94">
        <v>688354.92791863799</v>
      </c>
      <c r="R792" s="94">
        <v>3320490.1017993102</v>
      </c>
      <c r="S792" s="94">
        <v>583351.44599361997</v>
      </c>
      <c r="T792" s="94">
        <v>8382094.9400000004</v>
      </c>
      <c r="U792" s="94">
        <v>10072474.1009128</v>
      </c>
      <c r="V792" s="94">
        <v>13841724.7131109</v>
      </c>
      <c r="W792" s="94">
        <v>1647864.3427824001</v>
      </c>
      <c r="X792" s="94">
        <v>0</v>
      </c>
      <c r="Y792" s="94">
        <v>0</v>
      </c>
      <c r="Z792" s="94">
        <v>13005.8237137258</v>
      </c>
      <c r="AA792" s="94">
        <v>2574995.66835739</v>
      </c>
      <c r="AB792" s="94">
        <v>376978.49294839898</v>
      </c>
      <c r="AC792" s="94">
        <v>464742.34851227701</v>
      </c>
      <c r="AD792" s="94">
        <v>118609.09748134299</v>
      </c>
      <c r="AE792" s="94">
        <v>0</v>
      </c>
      <c r="AF792" s="94">
        <v>0</v>
      </c>
      <c r="AG792" s="94">
        <v>0</v>
      </c>
      <c r="AH792" s="94">
        <v>0</v>
      </c>
      <c r="AI792" s="94">
        <v>0</v>
      </c>
      <c r="AJ792" s="94">
        <v>19037920.486906499</v>
      </c>
      <c r="AK792" s="70">
        <v>17435.0147556802</v>
      </c>
      <c r="AL792">
        <v>190.744012474941</v>
      </c>
      <c r="AM792">
        <v>87986.683412978906</v>
      </c>
      <c r="AN792">
        <v>9758.6538283970294</v>
      </c>
      <c r="AO792">
        <v>34636.6238387099</v>
      </c>
      <c r="AP792">
        <v>190.744012474941</v>
      </c>
      <c r="AQ792">
        <v>78964.723731455393</v>
      </c>
      <c r="AR792">
        <v>9758.6538283970494</v>
      </c>
      <c r="AS792">
        <v>34636.6238387099</v>
      </c>
      <c r="AT792">
        <v>0</v>
      </c>
    </row>
    <row r="793" spans="1:46" x14ac:dyDescent="0.25">
      <c r="A793" t="s">
        <v>3703</v>
      </c>
      <c r="B793">
        <v>1924</v>
      </c>
      <c r="C793" t="s">
        <v>166</v>
      </c>
      <c r="D793">
        <v>76</v>
      </c>
      <c r="E793" t="s">
        <v>670</v>
      </c>
      <c r="F793" t="s">
        <v>2892</v>
      </c>
      <c r="G793" t="s">
        <v>2893</v>
      </c>
      <c r="H793" t="s">
        <v>2894</v>
      </c>
      <c r="I793" t="s">
        <v>2895</v>
      </c>
      <c r="J793">
        <v>335.72311661497599</v>
      </c>
      <c r="K793">
        <v>3</v>
      </c>
      <c r="L793">
        <v>1</v>
      </c>
      <c r="M793">
        <v>1</v>
      </c>
      <c r="N793" s="94">
        <v>3507471.0671720402</v>
      </c>
      <c r="O793" s="94">
        <v>1057746.2290016101</v>
      </c>
      <c r="P793" s="94">
        <v>852646.54711338901</v>
      </c>
      <c r="Q793" s="94">
        <v>211639.381000867</v>
      </c>
      <c r="R793" s="94">
        <v>1020907.15307173</v>
      </c>
      <c r="S793" s="94">
        <v>179355.349876486</v>
      </c>
      <c r="T793" s="94">
        <v>3553560.05</v>
      </c>
      <c r="U793" s="94">
        <v>3096850.32735964</v>
      </c>
      <c r="V793" s="94">
        <v>4806717.2117161704</v>
      </c>
      <c r="W793" s="94">
        <v>932090.003875072</v>
      </c>
      <c r="X793" s="94">
        <v>0</v>
      </c>
      <c r="Y793" s="94">
        <v>0</v>
      </c>
      <c r="Z793" s="94">
        <v>3998.7285171359599</v>
      </c>
      <c r="AA793" s="94">
        <v>791699.84440858895</v>
      </c>
      <c r="AB793" s="94">
        <v>115904.588842675</v>
      </c>
      <c r="AC793" s="94">
        <v>142888.18017389599</v>
      </c>
      <c r="AD793" s="94">
        <v>36467.169702589701</v>
      </c>
      <c r="AE793" s="94">
        <v>0</v>
      </c>
      <c r="AF793" s="94">
        <v>0</v>
      </c>
      <c r="AG793" s="94">
        <v>0</v>
      </c>
      <c r="AH793" s="94">
        <v>0</v>
      </c>
      <c r="AI793" s="94">
        <v>0</v>
      </c>
      <c r="AJ793" s="94">
        <v>6829765.72723612</v>
      </c>
      <c r="AK793" s="70">
        <v>20343.447886756101</v>
      </c>
      <c r="AL793">
        <v>190.744012474941</v>
      </c>
      <c r="AM793">
        <v>87986.683412978906</v>
      </c>
      <c r="AN793">
        <v>9758.6538283970294</v>
      </c>
      <c r="AO793">
        <v>34636.6238387099</v>
      </c>
      <c r="AP793">
        <v>190.744012474941</v>
      </c>
      <c r="AQ793">
        <v>87986.683412978906</v>
      </c>
      <c r="AR793">
        <v>9758.6538283970294</v>
      </c>
      <c r="AS793">
        <v>24501.2404982154</v>
      </c>
      <c r="AT793">
        <v>0</v>
      </c>
    </row>
    <row r="794" spans="1:46" x14ac:dyDescent="0.25">
      <c r="A794" t="s">
        <v>3704</v>
      </c>
      <c r="B794">
        <v>1924</v>
      </c>
      <c r="C794" t="s">
        <v>166</v>
      </c>
      <c r="D794">
        <v>4767</v>
      </c>
      <c r="E794" t="s">
        <v>1011</v>
      </c>
      <c r="F794" t="s">
        <v>2892</v>
      </c>
      <c r="G794" t="s">
        <v>2911</v>
      </c>
      <c r="H794" t="s">
        <v>2894</v>
      </c>
      <c r="I794" t="s">
        <v>2895</v>
      </c>
      <c r="J794">
        <v>733.96013794215798</v>
      </c>
      <c r="K794">
        <v>1</v>
      </c>
      <c r="L794">
        <v>1</v>
      </c>
      <c r="M794">
        <v>1</v>
      </c>
      <c r="N794" s="94">
        <v>1731647.1904880099</v>
      </c>
      <c r="O794" s="94">
        <v>997356.53841140703</v>
      </c>
      <c r="P794" s="94">
        <v>1346749.7762019599</v>
      </c>
      <c r="Q794" s="94">
        <v>462687.43969613098</v>
      </c>
      <c r="R794" s="94">
        <v>2231914.0917365002</v>
      </c>
      <c r="S794" s="94">
        <v>392107.873486055</v>
      </c>
      <c r="T794" s="94">
        <v>0</v>
      </c>
      <c r="U794" s="94">
        <v>6770355.0365340002</v>
      </c>
      <c r="V794" s="94">
        <v>3756598.2972094901</v>
      </c>
      <c r="W794" s="94">
        <v>1020803.7693109</v>
      </c>
      <c r="X794" s="94">
        <v>0</v>
      </c>
      <c r="Y794" s="94">
        <v>0</v>
      </c>
      <c r="Z794" s="94">
        <v>8742.0472073010205</v>
      </c>
      <c r="AA794" s="94">
        <v>1730819.53030157</v>
      </c>
      <c r="AB794" s="94">
        <v>253391.392504736</v>
      </c>
      <c r="AC794" s="94">
        <v>312383.10155154299</v>
      </c>
      <c r="AD794" s="94">
        <v>79724.771934512697</v>
      </c>
      <c r="AE794" s="94">
        <v>0</v>
      </c>
      <c r="AF794" s="94">
        <v>0</v>
      </c>
      <c r="AG794" s="94">
        <v>0</v>
      </c>
      <c r="AH794" s="94">
        <v>0</v>
      </c>
      <c r="AI794" s="94">
        <v>0</v>
      </c>
      <c r="AJ794" s="94">
        <v>7162462.9100200497</v>
      </c>
      <c r="AK794" s="70">
        <v>9758.6538283970403</v>
      </c>
      <c r="AL794">
        <v>190.744012474941</v>
      </c>
      <c r="AM794">
        <v>87986.683412978906</v>
      </c>
      <c r="AN794">
        <v>9758.6538283970294</v>
      </c>
      <c r="AO794">
        <v>34636.6238387099</v>
      </c>
      <c r="AP794">
        <v>4583.8562208211697</v>
      </c>
      <c r="AQ794">
        <v>22363.4717498301</v>
      </c>
      <c r="AR794">
        <v>9758.6538283970403</v>
      </c>
      <c r="AS794">
        <v>20237.253854457402</v>
      </c>
      <c r="AT794">
        <v>0</v>
      </c>
    </row>
    <row r="795" spans="1:46" x14ac:dyDescent="0.25">
      <c r="A795" t="s">
        <v>3705</v>
      </c>
      <c r="B795">
        <v>1924</v>
      </c>
      <c r="C795" t="s">
        <v>166</v>
      </c>
      <c r="D795">
        <v>84</v>
      </c>
      <c r="E795" t="s">
        <v>1012</v>
      </c>
      <c r="F795" t="s">
        <v>2892</v>
      </c>
      <c r="G795" t="s">
        <v>2911</v>
      </c>
      <c r="H795" t="s">
        <v>2894</v>
      </c>
      <c r="I795" t="s">
        <v>2895</v>
      </c>
      <c r="J795">
        <v>735.05294117574999</v>
      </c>
      <c r="K795">
        <v>2</v>
      </c>
      <c r="L795">
        <v>2</v>
      </c>
      <c r="M795">
        <v>1</v>
      </c>
      <c r="N795" s="94">
        <v>7199465.6935458798</v>
      </c>
      <c r="O795" s="94">
        <v>2553469.9161286899</v>
      </c>
      <c r="P795" s="94">
        <v>1836470.7002638599</v>
      </c>
      <c r="Q795" s="94">
        <v>463376.34131912701</v>
      </c>
      <c r="R795" s="94">
        <v>2235237.2189888698</v>
      </c>
      <c r="S795" s="94">
        <v>392691.68823281297</v>
      </c>
      <c r="T795" s="94">
        <v>7507584.3600000003</v>
      </c>
      <c r="U795" s="94">
        <v>6780435.5102464203</v>
      </c>
      <c r="V795" s="94">
        <v>11083431.637515999</v>
      </c>
      <c r="W795" s="94">
        <v>1208667.92792923</v>
      </c>
      <c r="X795" s="94">
        <v>0</v>
      </c>
      <c r="Y795" s="94">
        <v>0</v>
      </c>
      <c r="Z795" s="94">
        <v>8755.0633603078295</v>
      </c>
      <c r="AA795" s="94">
        <v>1733396.57104493</v>
      </c>
      <c r="AB795" s="94">
        <v>253768.67039597101</v>
      </c>
      <c r="AC795" s="94">
        <v>312848.21300085401</v>
      </c>
      <c r="AD795" s="94">
        <v>79843.475231958495</v>
      </c>
      <c r="AE795" s="94">
        <v>0</v>
      </c>
      <c r="AF795" s="94">
        <v>0</v>
      </c>
      <c r="AG795" s="94">
        <v>0</v>
      </c>
      <c r="AH795" s="94">
        <v>0</v>
      </c>
      <c r="AI795" s="94">
        <v>0</v>
      </c>
      <c r="AJ795" s="94">
        <v>14680711.558479199</v>
      </c>
      <c r="AK795" s="70">
        <v>19972.318640065299</v>
      </c>
      <c r="AL795">
        <v>190.744012474941</v>
      </c>
      <c r="AM795">
        <v>87986.683412978906</v>
      </c>
      <c r="AN795">
        <v>9758.6538283970294</v>
      </c>
      <c r="AO795">
        <v>34636.6238387099</v>
      </c>
      <c r="AP795">
        <v>4583.8562208211697</v>
      </c>
      <c r="AQ795">
        <v>22363.4717498301</v>
      </c>
      <c r="AR795">
        <v>9758.6538283970403</v>
      </c>
      <c r="AS795">
        <v>20237.253854457402</v>
      </c>
      <c r="AT795">
        <v>0</v>
      </c>
    </row>
    <row r="796" spans="1:46" x14ac:dyDescent="0.25">
      <c r="A796" t="s">
        <v>3706</v>
      </c>
      <c r="B796">
        <v>1924</v>
      </c>
      <c r="C796" t="s">
        <v>166</v>
      </c>
      <c r="D796">
        <v>4713</v>
      </c>
      <c r="E796" t="s">
        <v>1013</v>
      </c>
      <c r="F796" t="s">
        <v>2892</v>
      </c>
      <c r="G796" t="s">
        <v>2893</v>
      </c>
      <c r="H796" t="s">
        <v>2894</v>
      </c>
      <c r="I796" t="s">
        <v>2895</v>
      </c>
      <c r="J796">
        <v>334.40643274842103</v>
      </c>
      <c r="K796">
        <v>2</v>
      </c>
      <c r="L796">
        <v>1</v>
      </c>
      <c r="M796">
        <v>1</v>
      </c>
      <c r="N796" s="94">
        <v>788971.94795006199</v>
      </c>
      <c r="O796" s="94">
        <v>454414.92657024501</v>
      </c>
      <c r="P796" s="94">
        <v>613605.242550547</v>
      </c>
      <c r="Q796" s="94">
        <v>210809.34534141899</v>
      </c>
      <c r="R796" s="94">
        <v>1016903.2227161</v>
      </c>
      <c r="S796" s="94">
        <v>178651.93005260301</v>
      </c>
      <c r="T796" s="94">
        <v>0</v>
      </c>
      <c r="U796" s="94">
        <v>3084704.6851283801</v>
      </c>
      <c r="V796" s="94">
        <v>1711578.8322793399</v>
      </c>
      <c r="W796" s="94">
        <v>465097.93840916001</v>
      </c>
      <c r="X796" s="94">
        <v>0</v>
      </c>
      <c r="Y796" s="94">
        <v>0</v>
      </c>
      <c r="Z796" s="94">
        <v>3983.0457682733399</v>
      </c>
      <c r="AA796" s="94">
        <v>788594.84996317502</v>
      </c>
      <c r="AB796" s="94">
        <v>115450.01870843</v>
      </c>
      <c r="AC796" s="94">
        <v>142327.782178508</v>
      </c>
      <c r="AD796" s="94">
        <v>36324.147874094699</v>
      </c>
      <c r="AE796" s="94">
        <v>0</v>
      </c>
      <c r="AF796" s="94">
        <v>0</v>
      </c>
      <c r="AG796" s="94">
        <v>0</v>
      </c>
      <c r="AH796" s="94">
        <v>0</v>
      </c>
      <c r="AI796" s="94">
        <v>0</v>
      </c>
      <c r="AJ796" s="94">
        <v>3263356.6151809799</v>
      </c>
      <c r="AK796" s="70">
        <v>9758.6538283970494</v>
      </c>
      <c r="AL796">
        <v>190.744012474941</v>
      </c>
      <c r="AM796">
        <v>87986.683412978906</v>
      </c>
      <c r="AN796">
        <v>9758.6538283970294</v>
      </c>
      <c r="AO796">
        <v>34636.6238387099</v>
      </c>
      <c r="AP796">
        <v>190.744012474941</v>
      </c>
      <c r="AQ796">
        <v>87986.683412978906</v>
      </c>
      <c r="AR796">
        <v>9758.6538283970294</v>
      </c>
      <c r="AS796">
        <v>24501.2404982154</v>
      </c>
      <c r="AT796">
        <v>0</v>
      </c>
    </row>
    <row r="797" spans="1:46" x14ac:dyDescent="0.25">
      <c r="A797" t="s">
        <v>3707</v>
      </c>
      <c r="B797">
        <v>1924</v>
      </c>
      <c r="C797" t="s">
        <v>166</v>
      </c>
      <c r="D797">
        <v>2733</v>
      </c>
      <c r="E797" t="s">
        <v>1014</v>
      </c>
      <c r="F797" t="s">
        <v>2892</v>
      </c>
      <c r="G797" t="s">
        <v>2893</v>
      </c>
      <c r="H797" t="s">
        <v>2894</v>
      </c>
      <c r="I797" t="s">
        <v>2895</v>
      </c>
      <c r="J797">
        <v>145.511834319489</v>
      </c>
      <c r="K797">
        <v>1</v>
      </c>
      <c r="L797">
        <v>1</v>
      </c>
      <c r="M797">
        <v>1</v>
      </c>
      <c r="N797" s="94">
        <v>1489920.4818901699</v>
      </c>
      <c r="O797" s="94">
        <v>329009.761235549</v>
      </c>
      <c r="P797" s="94">
        <v>270828.067589276</v>
      </c>
      <c r="Q797" s="94">
        <v>91897.455901241206</v>
      </c>
      <c r="R797" s="94">
        <v>481578.56298121001</v>
      </c>
      <c r="S797" s="94">
        <v>77737.649461511493</v>
      </c>
      <c r="T797" s="94">
        <v>1320972.3600000001</v>
      </c>
      <c r="U797" s="94">
        <v>1342261.96959744</v>
      </c>
      <c r="V797" s="94">
        <v>1815721.1383454299</v>
      </c>
      <c r="W797" s="94">
        <v>413310.05011650501</v>
      </c>
      <c r="X797" s="94">
        <v>0</v>
      </c>
      <c r="Y797" s="94">
        <v>0</v>
      </c>
      <c r="Z797" s="94">
        <v>1733.16132454892</v>
      </c>
      <c r="AA797" s="94">
        <v>343144.96348032798</v>
      </c>
      <c r="AB797" s="94">
        <v>89325.016330629995</v>
      </c>
      <c r="AC797" s="94">
        <v>61931.753193875003</v>
      </c>
      <c r="AD797" s="94">
        <v>15805.896267636401</v>
      </c>
      <c r="AE797" s="94">
        <v>0</v>
      </c>
      <c r="AF797" s="94">
        <v>0</v>
      </c>
      <c r="AG797" s="94">
        <v>0</v>
      </c>
      <c r="AH797" s="94">
        <v>0</v>
      </c>
      <c r="AI797" s="94">
        <v>0</v>
      </c>
      <c r="AJ797" s="94">
        <v>2740971.9790589502</v>
      </c>
      <c r="AK797" s="70">
        <v>18836.7632906119</v>
      </c>
      <c r="AL797">
        <v>190.744012474941</v>
      </c>
      <c r="AM797">
        <v>87986.683412978906</v>
      </c>
      <c r="AN797">
        <v>9758.6538283970294</v>
      </c>
      <c r="AO797">
        <v>34636.6238387099</v>
      </c>
      <c r="AP797">
        <v>190.744012474941</v>
      </c>
      <c r="AQ797">
        <v>87986.683412978906</v>
      </c>
      <c r="AR797">
        <v>9758.6538283970294</v>
      </c>
      <c r="AS797">
        <v>24501.2404982154</v>
      </c>
      <c r="AT797">
        <v>0</v>
      </c>
    </row>
    <row r="798" spans="1:46" x14ac:dyDescent="0.25">
      <c r="A798" t="s">
        <v>3708</v>
      </c>
      <c r="B798">
        <v>1924</v>
      </c>
      <c r="C798" t="s">
        <v>166</v>
      </c>
      <c r="D798">
        <v>3198</v>
      </c>
      <c r="E798" t="s">
        <v>1015</v>
      </c>
      <c r="F798" t="s">
        <v>2892</v>
      </c>
      <c r="G798" t="s">
        <v>2893</v>
      </c>
      <c r="H798" t="s">
        <v>2894</v>
      </c>
      <c r="I798" t="s">
        <v>2895</v>
      </c>
      <c r="J798">
        <v>411.79745537487997</v>
      </c>
      <c r="K798">
        <v>2</v>
      </c>
      <c r="L798">
        <v>1</v>
      </c>
      <c r="M798">
        <v>1</v>
      </c>
      <c r="N798" s="94">
        <v>4077294.2831847002</v>
      </c>
      <c r="O798" s="94">
        <v>1233478.6187478099</v>
      </c>
      <c r="P798" s="94">
        <v>1132714.8362723901</v>
      </c>
      <c r="Q798" s="94">
        <v>259920.53726562599</v>
      </c>
      <c r="R798" s="94">
        <v>1252243.1343061</v>
      </c>
      <c r="S798" s="94">
        <v>219996.994641606</v>
      </c>
      <c r="T798" s="94">
        <v>4157059.59</v>
      </c>
      <c r="U798" s="94">
        <v>3798591.81977663</v>
      </c>
      <c r="V798" s="94">
        <v>5878936.8930842299</v>
      </c>
      <c r="W798" s="94">
        <v>958543.488992673</v>
      </c>
      <c r="X798" s="94">
        <v>0</v>
      </c>
      <c r="Y798" s="94">
        <v>0</v>
      </c>
      <c r="Z798" s="94">
        <v>4904.8342118783303</v>
      </c>
      <c r="AA798" s="94">
        <v>971097.80415282305</v>
      </c>
      <c r="AB798" s="94">
        <v>142168.38933502301</v>
      </c>
      <c r="AC798" s="94">
        <v>175266.420710134</v>
      </c>
      <c r="AD798" s="94">
        <v>44730.573931471903</v>
      </c>
      <c r="AE798" s="94">
        <v>0</v>
      </c>
      <c r="AF798" s="94">
        <v>0</v>
      </c>
      <c r="AG798" s="94">
        <v>0</v>
      </c>
      <c r="AH798" s="94">
        <v>0</v>
      </c>
      <c r="AI798" s="94">
        <v>0</v>
      </c>
      <c r="AJ798" s="94">
        <v>8175648.4044182403</v>
      </c>
      <c r="AK798" s="70">
        <v>19853.567081845002</v>
      </c>
      <c r="AL798">
        <v>190.744012474941</v>
      </c>
      <c r="AM798">
        <v>87986.683412978906</v>
      </c>
      <c r="AN798">
        <v>9758.6538283970294</v>
      </c>
      <c r="AO798">
        <v>34636.6238387099</v>
      </c>
      <c r="AP798">
        <v>190.744012474941</v>
      </c>
      <c r="AQ798">
        <v>87986.683412978906</v>
      </c>
      <c r="AR798">
        <v>9758.6538283970294</v>
      </c>
      <c r="AS798">
        <v>24501.2404982154</v>
      </c>
      <c r="AT798">
        <v>0</v>
      </c>
    </row>
    <row r="799" spans="1:46" x14ac:dyDescent="0.25">
      <c r="A799" t="s">
        <v>3709</v>
      </c>
      <c r="B799">
        <v>1924</v>
      </c>
      <c r="C799" t="s">
        <v>166</v>
      </c>
      <c r="D799">
        <v>78</v>
      </c>
      <c r="E799" t="s">
        <v>1016</v>
      </c>
      <c r="F799" t="s">
        <v>2892</v>
      </c>
      <c r="G799" t="s">
        <v>2893</v>
      </c>
      <c r="H799" t="s">
        <v>2894</v>
      </c>
      <c r="I799" t="s">
        <v>2895</v>
      </c>
      <c r="J799">
        <v>462.53776841999297</v>
      </c>
      <c r="K799">
        <v>2</v>
      </c>
      <c r="L799">
        <v>1</v>
      </c>
      <c r="M799">
        <v>1</v>
      </c>
      <c r="N799" s="94">
        <v>4273757.75329646</v>
      </c>
      <c r="O799" s="94">
        <v>1254863.5466299001</v>
      </c>
      <c r="P799" s="94">
        <v>1456658.1335318901</v>
      </c>
      <c r="Q799" s="94">
        <v>291583.15931576502</v>
      </c>
      <c r="R799" s="94">
        <v>1406540.36906061</v>
      </c>
      <c r="S799" s="94">
        <v>247104.29273536699</v>
      </c>
      <c r="T799" s="94">
        <v>4416761.29</v>
      </c>
      <c r="U799" s="94">
        <v>4266641.6718346197</v>
      </c>
      <c r="V799" s="94">
        <v>6382269.1218913598</v>
      </c>
      <c r="W799" s="94">
        <v>1045185.49661683</v>
      </c>
      <c r="X799" s="94">
        <v>0</v>
      </c>
      <c r="Y799" s="94">
        <v>0</v>
      </c>
      <c r="Z799" s="94">
        <v>5509.1915727525602</v>
      </c>
      <c r="AA799" s="94">
        <v>1090753.24625671</v>
      </c>
      <c r="AB799" s="94">
        <v>159685.90549697101</v>
      </c>
      <c r="AC799" s="94">
        <v>196862.16623273</v>
      </c>
      <c r="AD799" s="94">
        <v>50242.1265026365</v>
      </c>
      <c r="AE799" s="94">
        <v>0</v>
      </c>
      <c r="AF799" s="94">
        <v>0</v>
      </c>
      <c r="AG799" s="94">
        <v>0</v>
      </c>
      <c r="AH799" s="94">
        <v>0</v>
      </c>
      <c r="AI799" s="94">
        <v>0</v>
      </c>
      <c r="AJ799" s="94">
        <v>8930507.2545699906</v>
      </c>
      <c r="AK799" s="70">
        <v>19307.628185858601</v>
      </c>
      <c r="AL799">
        <v>190.744012474941</v>
      </c>
      <c r="AM799">
        <v>87986.683412978906</v>
      </c>
      <c r="AN799">
        <v>9758.6538283970294</v>
      </c>
      <c r="AO799">
        <v>34636.6238387099</v>
      </c>
      <c r="AP799">
        <v>190.744012474941</v>
      </c>
      <c r="AQ799">
        <v>87986.683412978906</v>
      </c>
      <c r="AR799">
        <v>9758.6538283970294</v>
      </c>
      <c r="AS799">
        <v>24501.2404982154</v>
      </c>
      <c r="AT799">
        <v>0</v>
      </c>
    </row>
    <row r="800" spans="1:46" x14ac:dyDescent="0.25">
      <c r="A800" t="s">
        <v>3710</v>
      </c>
      <c r="B800">
        <v>1924</v>
      </c>
      <c r="C800" t="s">
        <v>166</v>
      </c>
      <c r="D800">
        <v>4714</v>
      </c>
      <c r="E800" t="s">
        <v>1017</v>
      </c>
      <c r="F800" t="s">
        <v>2892</v>
      </c>
      <c r="G800" t="s">
        <v>2893</v>
      </c>
      <c r="H800" t="s">
        <v>2894</v>
      </c>
      <c r="I800" t="s">
        <v>2895</v>
      </c>
      <c r="J800">
        <v>450.04970760220698</v>
      </c>
      <c r="K800">
        <v>2</v>
      </c>
      <c r="L800">
        <v>1</v>
      </c>
      <c r="M800">
        <v>1</v>
      </c>
      <c r="N800" s="94">
        <v>1061811.4955593499</v>
      </c>
      <c r="O800" s="94">
        <v>611559.12328657904</v>
      </c>
      <c r="P800" s="94">
        <v>825800.083220314</v>
      </c>
      <c r="Q800" s="94">
        <v>283710.70332278498</v>
      </c>
      <c r="R800" s="94">
        <v>1368565.1746640501</v>
      </c>
      <c r="S800" s="94">
        <v>240432.72200816701</v>
      </c>
      <c r="T800" s="94">
        <v>0</v>
      </c>
      <c r="U800" s="94">
        <v>4151446.5800530799</v>
      </c>
      <c r="V800" s="94">
        <v>2303471.0985507499</v>
      </c>
      <c r="W800" s="94">
        <v>625936.49729490699</v>
      </c>
      <c r="X800" s="94">
        <v>0</v>
      </c>
      <c r="Y800" s="94">
        <v>0</v>
      </c>
      <c r="Z800" s="94">
        <v>5360.4488665031204</v>
      </c>
      <c r="AA800" s="94">
        <v>1061303.9908521599</v>
      </c>
      <c r="AB800" s="94">
        <v>155374.544488763</v>
      </c>
      <c r="AC800" s="94">
        <v>191547.08307090899</v>
      </c>
      <c r="AD800" s="94">
        <v>48885.638937257601</v>
      </c>
      <c r="AE800" s="94">
        <v>0</v>
      </c>
      <c r="AF800" s="94">
        <v>0</v>
      </c>
      <c r="AG800" s="94">
        <v>0</v>
      </c>
      <c r="AH800" s="94">
        <v>0</v>
      </c>
      <c r="AI800" s="94">
        <v>0</v>
      </c>
      <c r="AJ800" s="94">
        <v>4391879.3020612402</v>
      </c>
      <c r="AK800" s="70">
        <v>9758.6538283970403</v>
      </c>
      <c r="AL800">
        <v>190.744012474941</v>
      </c>
      <c r="AM800">
        <v>87986.683412978906</v>
      </c>
      <c r="AN800">
        <v>9758.6538283970294</v>
      </c>
      <c r="AO800">
        <v>34636.6238387099</v>
      </c>
      <c r="AP800">
        <v>190.744012474941</v>
      </c>
      <c r="AQ800">
        <v>87986.683412978906</v>
      </c>
      <c r="AR800">
        <v>9758.6538283970294</v>
      </c>
      <c r="AS800">
        <v>24501.2404982154</v>
      </c>
      <c r="AT800">
        <v>0</v>
      </c>
    </row>
    <row r="801" spans="1:46" x14ac:dyDescent="0.25">
      <c r="A801" t="s">
        <v>3711</v>
      </c>
      <c r="B801">
        <v>1924</v>
      </c>
      <c r="C801" t="s">
        <v>166</v>
      </c>
      <c r="D801">
        <v>79</v>
      </c>
      <c r="E801" t="s">
        <v>1018</v>
      </c>
      <c r="F801" t="s">
        <v>2892</v>
      </c>
      <c r="G801" t="s">
        <v>2893</v>
      </c>
      <c r="H801" t="s">
        <v>2894</v>
      </c>
      <c r="I801" t="s">
        <v>2895</v>
      </c>
      <c r="J801">
        <v>341.553405690722</v>
      </c>
      <c r="K801">
        <v>1</v>
      </c>
      <c r="L801">
        <v>1</v>
      </c>
      <c r="M801">
        <v>1</v>
      </c>
      <c r="N801" s="94">
        <v>3734286.3676367602</v>
      </c>
      <c r="O801" s="94">
        <v>1057628.3949170001</v>
      </c>
      <c r="P801" s="94">
        <v>893900.48473484197</v>
      </c>
      <c r="Q801" s="94">
        <v>215314.78704227501</v>
      </c>
      <c r="R801" s="94">
        <v>1038636.59595883</v>
      </c>
      <c r="S801" s="94">
        <v>182470.09975610301</v>
      </c>
      <c r="T801" s="94">
        <v>3789135.28</v>
      </c>
      <c r="U801" s="94">
        <v>3150631.3502897099</v>
      </c>
      <c r="V801" s="94">
        <v>5268491.9629629096</v>
      </c>
      <c r="W801" s="94">
        <v>743840.27532002795</v>
      </c>
      <c r="X801" s="94">
        <v>0</v>
      </c>
      <c r="Y801" s="94">
        <v>0</v>
      </c>
      <c r="Z801" s="94">
        <v>4068.17188292321</v>
      </c>
      <c r="AA801" s="94">
        <v>805448.790268098</v>
      </c>
      <c r="AB801" s="94">
        <v>117917.42985574401</v>
      </c>
      <c r="AC801" s="94">
        <v>145369.62799411401</v>
      </c>
      <c r="AD801" s="94">
        <v>37100.471761989502</v>
      </c>
      <c r="AE801" s="94">
        <v>0</v>
      </c>
      <c r="AF801" s="94">
        <v>0</v>
      </c>
      <c r="AG801" s="94">
        <v>0</v>
      </c>
      <c r="AH801" s="94">
        <v>0</v>
      </c>
      <c r="AI801" s="94">
        <v>0</v>
      </c>
      <c r="AJ801" s="94">
        <v>7122236.7300458103</v>
      </c>
      <c r="AK801" s="70">
        <v>20852.483422446199</v>
      </c>
      <c r="AL801">
        <v>190.744012474941</v>
      </c>
      <c r="AM801">
        <v>87986.683412978906</v>
      </c>
      <c r="AN801">
        <v>9758.6538283970294</v>
      </c>
      <c r="AO801">
        <v>34636.6238387099</v>
      </c>
      <c r="AP801">
        <v>190.744012474941</v>
      </c>
      <c r="AQ801">
        <v>87986.683412978906</v>
      </c>
      <c r="AR801">
        <v>9758.6538283970294</v>
      </c>
      <c r="AS801">
        <v>24501.2404982154</v>
      </c>
      <c r="AT801">
        <v>0</v>
      </c>
    </row>
    <row r="802" spans="1:46" x14ac:dyDescent="0.25">
      <c r="A802" t="s">
        <v>3712</v>
      </c>
      <c r="B802">
        <v>1924</v>
      </c>
      <c r="C802" t="s">
        <v>166</v>
      </c>
      <c r="D802">
        <v>72</v>
      </c>
      <c r="E802" t="s">
        <v>1019</v>
      </c>
      <c r="F802" t="s">
        <v>2892</v>
      </c>
      <c r="G802" t="s">
        <v>2893</v>
      </c>
      <c r="H802" t="s">
        <v>2894</v>
      </c>
      <c r="I802" t="s">
        <v>2895</v>
      </c>
      <c r="J802">
        <v>360.666666666514</v>
      </c>
      <c r="K802">
        <v>4</v>
      </c>
      <c r="L802">
        <v>2</v>
      </c>
      <c r="M802">
        <v>1</v>
      </c>
      <c r="N802" s="94">
        <v>4669235.2058407301</v>
      </c>
      <c r="O802" s="94">
        <v>1209782.64513428</v>
      </c>
      <c r="P802" s="94">
        <v>949032.43185656099</v>
      </c>
      <c r="Q802" s="94">
        <v>227864.85990601699</v>
      </c>
      <c r="R802" s="94">
        <v>1096758.49428224</v>
      </c>
      <c r="S802" s="94">
        <v>192681.09042054799</v>
      </c>
      <c r="T802" s="94">
        <v>4825733.58</v>
      </c>
      <c r="U802" s="94">
        <v>3326940.0570198302</v>
      </c>
      <c r="V802" s="94">
        <v>5853292.4285847005</v>
      </c>
      <c r="W802" s="94">
        <v>1320047.77142689</v>
      </c>
      <c r="X802" s="94">
        <v>0</v>
      </c>
      <c r="Y802" s="94">
        <v>0</v>
      </c>
      <c r="Z802" s="94">
        <v>4295.8259762426596</v>
      </c>
      <c r="AA802" s="94">
        <v>850521.54514196003</v>
      </c>
      <c r="AB802" s="94">
        <v>124516.06589004101</v>
      </c>
      <c r="AC802" s="94">
        <v>153504.48360238</v>
      </c>
      <c r="AD802" s="94">
        <v>39176.606818168701</v>
      </c>
      <c r="AE802" s="94">
        <v>0</v>
      </c>
      <c r="AF802" s="94">
        <v>0</v>
      </c>
      <c r="AG802" s="94">
        <v>0</v>
      </c>
      <c r="AH802" s="94">
        <v>0</v>
      </c>
      <c r="AI802" s="94">
        <v>0</v>
      </c>
      <c r="AJ802" s="94">
        <v>8345354.7274403796</v>
      </c>
      <c r="AK802" s="70">
        <v>23138.691480898098</v>
      </c>
      <c r="AL802">
        <v>190.744012474941</v>
      </c>
      <c r="AM802">
        <v>87986.683412978906</v>
      </c>
      <c r="AN802">
        <v>9758.6538283970294</v>
      </c>
      <c r="AO802">
        <v>34636.6238387099</v>
      </c>
      <c r="AP802">
        <v>190.744012474941</v>
      </c>
      <c r="AQ802">
        <v>87986.683412978906</v>
      </c>
      <c r="AR802">
        <v>9758.6538283970294</v>
      </c>
      <c r="AS802">
        <v>24501.2404982154</v>
      </c>
      <c r="AT802">
        <v>0</v>
      </c>
    </row>
    <row r="803" spans="1:46" x14ac:dyDescent="0.25">
      <c r="A803" t="s">
        <v>3713</v>
      </c>
      <c r="B803">
        <v>1996</v>
      </c>
      <c r="C803" t="s">
        <v>167</v>
      </c>
      <c r="D803">
        <v>296</v>
      </c>
      <c r="E803" t="s">
        <v>1020</v>
      </c>
      <c r="F803" t="s">
        <v>2892</v>
      </c>
      <c r="G803" t="s">
        <v>2893</v>
      </c>
      <c r="H803" t="s">
        <v>2904</v>
      </c>
      <c r="I803" t="s">
        <v>2895</v>
      </c>
      <c r="J803">
        <v>231.10778443110499</v>
      </c>
      <c r="K803">
        <v>1</v>
      </c>
      <c r="L803">
        <v>1</v>
      </c>
      <c r="M803">
        <v>2</v>
      </c>
      <c r="N803" s="94">
        <v>1665721.98</v>
      </c>
      <c r="O803" s="94">
        <v>223534.22014468699</v>
      </c>
      <c r="P803" s="94">
        <v>548184.68830614898</v>
      </c>
      <c r="Q803" s="94">
        <v>312309.52748599101</v>
      </c>
      <c r="R803" s="94">
        <v>648293.85081122199</v>
      </c>
      <c r="S803" s="94">
        <v>109177.199343892</v>
      </c>
      <c r="T803" s="94">
        <v>2616971.54</v>
      </c>
      <c r="U803" s="94">
        <v>781072.72674804903</v>
      </c>
      <c r="V803" s="94">
        <v>2519355.2644501599</v>
      </c>
      <c r="W803" s="94">
        <v>878689.00229788804</v>
      </c>
      <c r="X803" s="94">
        <v>0</v>
      </c>
      <c r="Y803" s="94">
        <v>0</v>
      </c>
      <c r="Z803" s="94">
        <v>0</v>
      </c>
      <c r="AA803" s="94">
        <v>0</v>
      </c>
      <c r="AB803" s="94">
        <v>0</v>
      </c>
      <c r="AC803" s="94">
        <v>98652.339437070201</v>
      </c>
      <c r="AD803" s="94">
        <v>10524.859906822099</v>
      </c>
      <c r="AE803" s="94">
        <v>0</v>
      </c>
      <c r="AF803" s="94">
        <v>0</v>
      </c>
      <c r="AG803" s="94">
        <v>0</v>
      </c>
      <c r="AH803" s="94">
        <v>0</v>
      </c>
      <c r="AI803" s="94">
        <v>0</v>
      </c>
      <c r="AJ803" s="94">
        <v>3507221.4660919402</v>
      </c>
      <c r="AK803" s="70">
        <v>15175.695940858601</v>
      </c>
      <c r="AL803">
        <v>190.744012474941</v>
      </c>
      <c r="AM803">
        <v>87986.683412978906</v>
      </c>
      <c r="AN803">
        <v>15175.695940858601</v>
      </c>
      <c r="AO803">
        <v>23173.6971168891</v>
      </c>
      <c r="AP803">
        <v>190.744012474941</v>
      </c>
      <c r="AQ803">
        <v>87986.683412978906</v>
      </c>
      <c r="AR803">
        <v>15175.695940858601</v>
      </c>
      <c r="AS803">
        <v>15175.695940858601</v>
      </c>
      <c r="AT803">
        <v>0</v>
      </c>
    </row>
    <row r="804" spans="1:46" x14ac:dyDescent="0.25">
      <c r="A804" t="s">
        <v>3714</v>
      </c>
      <c r="B804">
        <v>1996</v>
      </c>
      <c r="C804" t="s">
        <v>167</v>
      </c>
      <c r="D804">
        <v>297</v>
      </c>
      <c r="E804" t="s">
        <v>1021</v>
      </c>
      <c r="F804" t="s">
        <v>2892</v>
      </c>
      <c r="G804" t="s">
        <v>2903</v>
      </c>
      <c r="H804" t="s">
        <v>2904</v>
      </c>
      <c r="I804" t="s">
        <v>2895</v>
      </c>
      <c r="J804">
        <v>89.639396054509007</v>
      </c>
      <c r="K804">
        <v>1</v>
      </c>
      <c r="L804">
        <v>1</v>
      </c>
      <c r="M804">
        <v>2</v>
      </c>
      <c r="N804" s="94">
        <v>784839.74</v>
      </c>
      <c r="O804" s="94">
        <v>377001.99985531298</v>
      </c>
      <c r="P804" s="94">
        <v>342707.411693851</v>
      </c>
      <c r="Q804" s="94">
        <v>121134.982514009</v>
      </c>
      <c r="R804" s="94">
        <v>409245.699188778</v>
      </c>
      <c r="S804" s="94">
        <v>42346.3806561077</v>
      </c>
      <c r="T804" s="94">
        <v>1731976.44</v>
      </c>
      <c r="U804" s="94">
        <v>302953.39325195103</v>
      </c>
      <c r="V804" s="94">
        <v>1599214.79554984</v>
      </c>
      <c r="W804" s="94">
        <v>435715.03770211199</v>
      </c>
      <c r="X804" s="94">
        <v>0</v>
      </c>
      <c r="Y804" s="94">
        <v>0</v>
      </c>
      <c r="Z804" s="94">
        <v>0</v>
      </c>
      <c r="AA804" s="94">
        <v>0</v>
      </c>
      <c r="AB804" s="94">
        <v>0</v>
      </c>
      <c r="AC804" s="94">
        <v>38264.1205629299</v>
      </c>
      <c r="AD804" s="94">
        <v>4082.2600931778702</v>
      </c>
      <c r="AE804" s="94">
        <v>0</v>
      </c>
      <c r="AF804" s="94">
        <v>0</v>
      </c>
      <c r="AG804" s="94">
        <v>0</v>
      </c>
      <c r="AH804" s="94">
        <v>0</v>
      </c>
      <c r="AI804" s="94">
        <v>0</v>
      </c>
      <c r="AJ804" s="94">
        <v>2077276.21390806</v>
      </c>
      <c r="AK804" s="70">
        <v>23173.6971168891</v>
      </c>
      <c r="AL804">
        <v>190.744012474941</v>
      </c>
      <c r="AM804">
        <v>87986.683412978906</v>
      </c>
      <c r="AN804">
        <v>15175.695940858601</v>
      </c>
      <c r="AO804">
        <v>23173.6971168891</v>
      </c>
      <c r="AP804">
        <v>190.744012474941</v>
      </c>
      <c r="AQ804">
        <v>78964.723731455393</v>
      </c>
      <c r="AR804">
        <v>23173.6971168891</v>
      </c>
      <c r="AS804">
        <v>23173.6971168891</v>
      </c>
      <c r="AT804">
        <v>0</v>
      </c>
    </row>
    <row r="805" spans="1:46" x14ac:dyDescent="0.25">
      <c r="A805" t="s">
        <v>3715</v>
      </c>
      <c r="B805">
        <v>2061</v>
      </c>
      <c r="C805" t="s">
        <v>168</v>
      </c>
      <c r="D805">
        <v>1289</v>
      </c>
      <c r="E805" t="s">
        <v>1022</v>
      </c>
      <c r="F805" t="s">
        <v>2892</v>
      </c>
      <c r="G805" t="s">
        <v>2907</v>
      </c>
      <c r="H805" t="s">
        <v>2904</v>
      </c>
      <c r="I805" t="s">
        <v>2895</v>
      </c>
      <c r="J805">
        <v>236.29528158287201</v>
      </c>
      <c r="K805">
        <v>1</v>
      </c>
      <c r="L805">
        <v>2</v>
      </c>
      <c r="M805">
        <v>3</v>
      </c>
      <c r="N805" s="94">
        <v>1955250.96</v>
      </c>
      <c r="O805" s="94">
        <v>454755.9</v>
      </c>
      <c r="P805" s="94">
        <v>824764.69</v>
      </c>
      <c r="Q805" s="94">
        <v>365613.12</v>
      </c>
      <c r="R805" s="94">
        <v>1071917.98</v>
      </c>
      <c r="S805" s="94">
        <v>330382.59000000003</v>
      </c>
      <c r="T805" s="94">
        <v>4043322.74</v>
      </c>
      <c r="U805" s="94">
        <v>628979.91</v>
      </c>
      <c r="V805" s="94">
        <v>3898521.67</v>
      </c>
      <c r="W805" s="94">
        <v>763342.19</v>
      </c>
      <c r="X805" s="94">
        <v>0</v>
      </c>
      <c r="Y805" s="94">
        <v>0</v>
      </c>
      <c r="Z805" s="94">
        <v>0</v>
      </c>
      <c r="AA805" s="94">
        <v>5938.79</v>
      </c>
      <c r="AB805" s="94">
        <v>4500</v>
      </c>
      <c r="AC805" s="94">
        <v>296568.18</v>
      </c>
      <c r="AD805" s="94">
        <v>33814.410000000003</v>
      </c>
      <c r="AE805" s="94">
        <v>0</v>
      </c>
      <c r="AF805" s="94">
        <v>0</v>
      </c>
      <c r="AG805" s="94">
        <v>0</v>
      </c>
      <c r="AH805" s="94">
        <v>0</v>
      </c>
      <c r="AI805" s="94">
        <v>0</v>
      </c>
      <c r="AJ805" s="94">
        <v>5002685.24</v>
      </c>
      <c r="AK805" s="70">
        <v>21171.329391295902</v>
      </c>
      <c r="AL805">
        <v>190.744012474941</v>
      </c>
      <c r="AM805">
        <v>87986.683412978906</v>
      </c>
      <c r="AN805">
        <v>21171.329391295902</v>
      </c>
      <c r="AO805">
        <v>21171.329391295902</v>
      </c>
      <c r="AP805">
        <v>190.744012474941</v>
      </c>
      <c r="AQ805">
        <v>53040.848925755003</v>
      </c>
      <c r="AR805">
        <v>21171.329391295902</v>
      </c>
      <c r="AS805">
        <v>21171.329391295902</v>
      </c>
      <c r="AT805">
        <v>0</v>
      </c>
    </row>
    <row r="806" spans="1:46" x14ac:dyDescent="0.25">
      <c r="A806" t="s">
        <v>3716</v>
      </c>
      <c r="B806">
        <v>2141</v>
      </c>
      <c r="C806" t="s">
        <v>169</v>
      </c>
      <c r="D806">
        <v>726</v>
      </c>
      <c r="E806" t="s">
        <v>1023</v>
      </c>
      <c r="F806" t="s">
        <v>2892</v>
      </c>
      <c r="G806" t="s">
        <v>2903</v>
      </c>
      <c r="H806" t="s">
        <v>2904</v>
      </c>
      <c r="I806" t="s">
        <v>2895</v>
      </c>
      <c r="J806">
        <v>622.56790123455505</v>
      </c>
      <c r="K806">
        <v>1</v>
      </c>
      <c r="L806">
        <v>1</v>
      </c>
      <c r="M806">
        <v>2</v>
      </c>
      <c r="N806" s="94">
        <v>3844176.6348058302</v>
      </c>
      <c r="O806" s="94">
        <v>1701731.72926243</v>
      </c>
      <c r="P806" s="94">
        <v>1369610.57253559</v>
      </c>
      <c r="Q806" s="94">
        <v>287144.18937944702</v>
      </c>
      <c r="R806" s="94">
        <v>1272175.97062178</v>
      </c>
      <c r="S806" s="94">
        <v>403268.79063244798</v>
      </c>
      <c r="T806" s="94">
        <v>6167615.0599999996</v>
      </c>
      <c r="U806" s="94">
        <v>2307224.0366050801</v>
      </c>
      <c r="V806" s="94">
        <v>7292037.4306095503</v>
      </c>
      <c r="W806" s="94">
        <v>1182801.6659955301</v>
      </c>
      <c r="X806" s="94">
        <v>0</v>
      </c>
      <c r="Y806" s="94">
        <v>0</v>
      </c>
      <c r="Z806" s="94">
        <v>0</v>
      </c>
      <c r="AA806" s="94">
        <v>0</v>
      </c>
      <c r="AB806" s="94">
        <v>0</v>
      </c>
      <c r="AC806" s="94">
        <v>249823.73290322101</v>
      </c>
      <c r="AD806" s="94">
        <v>153445.05772922799</v>
      </c>
      <c r="AE806" s="94">
        <v>0</v>
      </c>
      <c r="AF806" s="94">
        <v>0</v>
      </c>
      <c r="AG806" s="94">
        <v>0</v>
      </c>
      <c r="AH806" s="94">
        <v>0</v>
      </c>
      <c r="AI806" s="94">
        <v>0</v>
      </c>
      <c r="AJ806" s="94">
        <v>8878107.8872375209</v>
      </c>
      <c r="AK806" s="70">
        <v>14260.465195253701</v>
      </c>
      <c r="AL806">
        <v>190.744012474941</v>
      </c>
      <c r="AM806">
        <v>87986.683412978906</v>
      </c>
      <c r="AN806">
        <v>4353.7304474943303</v>
      </c>
      <c r="AO806">
        <v>14928.608149596301</v>
      </c>
      <c r="AP806">
        <v>190.744012474941</v>
      </c>
      <c r="AQ806">
        <v>78964.723731455393</v>
      </c>
      <c r="AR806">
        <v>14260.465195253701</v>
      </c>
      <c r="AS806">
        <v>14260.465195253701</v>
      </c>
      <c r="AT806">
        <v>0</v>
      </c>
    </row>
    <row r="807" spans="1:46" x14ac:dyDescent="0.25">
      <c r="A807" t="s">
        <v>3717</v>
      </c>
      <c r="B807">
        <v>2141</v>
      </c>
      <c r="C807" t="s">
        <v>169</v>
      </c>
      <c r="D807">
        <v>724</v>
      </c>
      <c r="E807" t="s">
        <v>1024</v>
      </c>
      <c r="F807" t="s">
        <v>2892</v>
      </c>
      <c r="G807" t="s">
        <v>2893</v>
      </c>
      <c r="H807" t="s">
        <v>2894</v>
      </c>
      <c r="I807" t="s">
        <v>2895</v>
      </c>
      <c r="J807">
        <v>371.677360604917</v>
      </c>
      <c r="K807">
        <v>3</v>
      </c>
      <c r="L807">
        <v>1</v>
      </c>
      <c r="M807">
        <v>2</v>
      </c>
      <c r="N807" s="94">
        <v>2272690.7703746599</v>
      </c>
      <c r="O807" s="94">
        <v>1002266.6583564</v>
      </c>
      <c r="P807" s="94">
        <v>797469.56983326201</v>
      </c>
      <c r="Q807" s="94">
        <v>171427.07519927601</v>
      </c>
      <c r="R807" s="94">
        <v>601449.15914468199</v>
      </c>
      <c r="S807" s="94">
        <v>240754.26860167601</v>
      </c>
      <c r="T807" s="94">
        <v>3467874.46</v>
      </c>
      <c r="U807" s="94">
        <v>1377428.7729082799</v>
      </c>
      <c r="V807" s="94">
        <v>4281819.5772382002</v>
      </c>
      <c r="W807" s="94">
        <v>563483.65567008394</v>
      </c>
      <c r="X807" s="94">
        <v>0</v>
      </c>
      <c r="Y807" s="94">
        <v>0</v>
      </c>
      <c r="Z807" s="94">
        <v>0</v>
      </c>
      <c r="AA807" s="94">
        <v>0</v>
      </c>
      <c r="AB807" s="94">
        <v>0</v>
      </c>
      <c r="AC807" s="94">
        <v>149146.50350236101</v>
      </c>
      <c r="AD807" s="94">
        <v>91607.7650993149</v>
      </c>
      <c r="AE807" s="94">
        <v>0</v>
      </c>
      <c r="AF807" s="94">
        <v>0</v>
      </c>
      <c r="AG807" s="94">
        <v>0</v>
      </c>
      <c r="AH807" s="94">
        <v>0</v>
      </c>
      <c r="AI807" s="94">
        <v>0</v>
      </c>
      <c r="AJ807" s="94">
        <v>5086057.5015099598</v>
      </c>
      <c r="AK807" s="70">
        <v>13684.0659146746</v>
      </c>
      <c r="AL807">
        <v>190.744012474941</v>
      </c>
      <c r="AM807">
        <v>87986.683412978906</v>
      </c>
      <c r="AN807">
        <v>4353.7304474943303</v>
      </c>
      <c r="AO807">
        <v>14928.608149596301</v>
      </c>
      <c r="AP807">
        <v>190.744012474941</v>
      </c>
      <c r="AQ807">
        <v>87986.683412978906</v>
      </c>
      <c r="AR807">
        <v>13684.0659146746</v>
      </c>
      <c r="AS807">
        <v>14928.608149596301</v>
      </c>
      <c r="AT807">
        <v>0</v>
      </c>
    </row>
    <row r="808" spans="1:46" x14ac:dyDescent="0.25">
      <c r="A808" t="s">
        <v>3718</v>
      </c>
      <c r="B808">
        <v>2141</v>
      </c>
      <c r="C808" t="s">
        <v>169</v>
      </c>
      <c r="D808">
        <v>725</v>
      </c>
      <c r="E808" t="s">
        <v>1025</v>
      </c>
      <c r="F808" t="s">
        <v>2892</v>
      </c>
      <c r="G808" t="s">
        <v>2911</v>
      </c>
      <c r="H808" t="s">
        <v>2904</v>
      </c>
      <c r="I808" t="s">
        <v>2895</v>
      </c>
      <c r="J808">
        <v>412.29012345676199</v>
      </c>
      <c r="K808">
        <v>2</v>
      </c>
      <c r="L808">
        <v>1</v>
      </c>
      <c r="M808">
        <v>2</v>
      </c>
      <c r="N808" s="94">
        <v>2714207.3744359901</v>
      </c>
      <c r="O808" s="94">
        <v>902628.09923688904</v>
      </c>
      <c r="P808" s="94">
        <v>947348.25754898903</v>
      </c>
      <c r="Q808" s="94">
        <v>190158.716911653</v>
      </c>
      <c r="R808" s="94">
        <v>845622.73160156806</v>
      </c>
      <c r="S808" s="94">
        <v>267061.21395980997</v>
      </c>
      <c r="T808" s="94">
        <v>4072026.33</v>
      </c>
      <c r="U808" s="94">
        <v>1527938.84973509</v>
      </c>
      <c r="V808" s="94">
        <v>4797550.6392468102</v>
      </c>
      <c r="W808" s="94">
        <v>802414.54048828199</v>
      </c>
      <c r="X808" s="94">
        <v>0</v>
      </c>
      <c r="Y808" s="94">
        <v>0</v>
      </c>
      <c r="Z808" s="94">
        <v>0</v>
      </c>
      <c r="AA808" s="94">
        <v>0</v>
      </c>
      <c r="AB808" s="94">
        <v>0</v>
      </c>
      <c r="AC808" s="94">
        <v>165443.57246309801</v>
      </c>
      <c r="AD808" s="94">
        <v>101617.64149671201</v>
      </c>
      <c r="AE808" s="94">
        <v>0</v>
      </c>
      <c r="AF808" s="94">
        <v>0</v>
      </c>
      <c r="AG808" s="94">
        <v>0</v>
      </c>
      <c r="AH808" s="94">
        <v>0</v>
      </c>
      <c r="AI808" s="94">
        <v>0</v>
      </c>
      <c r="AJ808" s="94">
        <v>5867026.3936949102</v>
      </c>
      <c r="AK808" s="70">
        <v>14230.3345627201</v>
      </c>
      <c r="AL808">
        <v>190.744012474941</v>
      </c>
      <c r="AM808">
        <v>87986.683412978906</v>
      </c>
      <c r="AN808">
        <v>4353.7304474943303</v>
      </c>
      <c r="AO808">
        <v>14928.608149596301</v>
      </c>
      <c r="AP808">
        <v>4583.8562208211697</v>
      </c>
      <c r="AQ808">
        <v>22363.4717498301</v>
      </c>
      <c r="AR808">
        <v>14230.3345627201</v>
      </c>
      <c r="AS808">
        <v>14230.3345627201</v>
      </c>
      <c r="AT808">
        <v>0</v>
      </c>
    </row>
    <row r="809" spans="1:46" x14ac:dyDescent="0.25">
      <c r="A809" t="s">
        <v>3719</v>
      </c>
      <c r="B809">
        <v>2141</v>
      </c>
      <c r="C809" t="s">
        <v>169</v>
      </c>
      <c r="D809">
        <v>3146</v>
      </c>
      <c r="E809" t="s">
        <v>1026</v>
      </c>
      <c r="F809" t="s">
        <v>2892</v>
      </c>
      <c r="G809" t="s">
        <v>2893</v>
      </c>
      <c r="H809" t="s">
        <v>2894</v>
      </c>
      <c r="I809" t="s">
        <v>2895</v>
      </c>
      <c r="J809">
        <v>341.35768958183701</v>
      </c>
      <c r="K809">
        <v>4</v>
      </c>
      <c r="L809">
        <v>1</v>
      </c>
      <c r="M809">
        <v>2</v>
      </c>
      <c r="N809" s="94">
        <v>2255041.28536651</v>
      </c>
      <c r="O809" s="94">
        <v>906685.93385724095</v>
      </c>
      <c r="P809" s="94">
        <v>770612.26446942997</v>
      </c>
      <c r="Q809" s="94">
        <v>157442.869876596</v>
      </c>
      <c r="R809" s="94">
        <v>785098.15242093801</v>
      </c>
      <c r="S809" s="94">
        <v>221114.68062805</v>
      </c>
      <c r="T809" s="94">
        <v>3609815.82</v>
      </c>
      <c r="U809" s="94">
        <v>1265064.68599071</v>
      </c>
      <c r="V809" s="94">
        <v>4126057.44101321</v>
      </c>
      <c r="W809" s="94">
        <v>748823.06497749896</v>
      </c>
      <c r="X809" s="94">
        <v>0</v>
      </c>
      <c r="Y809" s="94">
        <v>0</v>
      </c>
      <c r="Z809" s="94">
        <v>0</v>
      </c>
      <c r="AA809" s="94">
        <v>0</v>
      </c>
      <c r="AB809" s="94">
        <v>0</v>
      </c>
      <c r="AC809" s="94">
        <v>136979.841230883</v>
      </c>
      <c r="AD809" s="94">
        <v>84134.839397167307</v>
      </c>
      <c r="AE809" s="94">
        <v>0</v>
      </c>
      <c r="AF809" s="94">
        <v>0</v>
      </c>
      <c r="AG809" s="94">
        <v>0</v>
      </c>
      <c r="AH809" s="94">
        <v>0</v>
      </c>
      <c r="AI809" s="94">
        <v>0</v>
      </c>
      <c r="AJ809" s="94">
        <v>5095995.1866187602</v>
      </c>
      <c r="AK809" s="70">
        <v>14928.608149596301</v>
      </c>
      <c r="AL809">
        <v>190.744012474941</v>
      </c>
      <c r="AM809">
        <v>87986.683412978906</v>
      </c>
      <c r="AN809">
        <v>4353.7304474943303</v>
      </c>
      <c r="AO809">
        <v>14928.608149596301</v>
      </c>
      <c r="AP809">
        <v>190.744012474941</v>
      </c>
      <c r="AQ809">
        <v>87986.683412978906</v>
      </c>
      <c r="AR809">
        <v>13684.0659146746</v>
      </c>
      <c r="AS809">
        <v>14928.608149596301</v>
      </c>
      <c r="AT809">
        <v>0</v>
      </c>
    </row>
    <row r="810" spans="1:46" x14ac:dyDescent="0.25">
      <c r="A810" t="s">
        <v>3720</v>
      </c>
      <c r="B810">
        <v>2141</v>
      </c>
      <c r="C810" t="s">
        <v>169</v>
      </c>
      <c r="D810">
        <v>2141</v>
      </c>
      <c r="E810" t="s">
        <v>169</v>
      </c>
      <c r="F810" t="s">
        <v>1871</v>
      </c>
      <c r="G810" t="s">
        <v>1871</v>
      </c>
      <c r="H810" t="s">
        <v>2899</v>
      </c>
      <c r="I810" t="s">
        <v>2895</v>
      </c>
      <c r="J810">
        <v>2.4855491329469999</v>
      </c>
      <c r="K810">
        <v>0</v>
      </c>
      <c r="L810">
        <v>0</v>
      </c>
      <c r="M810">
        <v>2</v>
      </c>
      <c r="N810" s="94">
        <v>185.225017008923</v>
      </c>
      <c r="O810" s="94">
        <v>1659.0092870353501</v>
      </c>
      <c r="P810" s="94">
        <v>4397.4756127319197</v>
      </c>
      <c r="Q810" s="94">
        <v>1146.39863302872</v>
      </c>
      <c r="R810" s="94">
        <v>1823.28621103363</v>
      </c>
      <c r="S810" s="94">
        <v>1610.0161780159499</v>
      </c>
      <c r="T810" s="94">
        <v>0</v>
      </c>
      <c r="U810" s="94">
        <v>9211.3947608385406</v>
      </c>
      <c r="V810" s="94">
        <v>7641.5418922354902</v>
      </c>
      <c r="W810" s="94">
        <v>1569.85286860305</v>
      </c>
      <c r="X810" s="94">
        <v>0</v>
      </c>
      <c r="Y810" s="94">
        <v>0</v>
      </c>
      <c r="Z810" s="94">
        <v>0</v>
      </c>
      <c r="AA810" s="94">
        <v>0</v>
      </c>
      <c r="AB810" s="94">
        <v>0</v>
      </c>
      <c r="AC810" s="94">
        <v>997.39990043790795</v>
      </c>
      <c r="AD810" s="94">
        <v>612.61627757803797</v>
      </c>
      <c r="AE810" s="94">
        <v>0</v>
      </c>
      <c r="AF810" s="94">
        <v>0</v>
      </c>
      <c r="AG810" s="94">
        <v>0</v>
      </c>
      <c r="AH810" s="94">
        <v>0</v>
      </c>
      <c r="AI810" s="94">
        <v>0</v>
      </c>
      <c r="AJ810" s="94">
        <v>10821.4109388545</v>
      </c>
      <c r="AK810" s="70">
        <v>4353.7304474943303</v>
      </c>
      <c r="AL810">
        <v>190.744012474941</v>
      </c>
      <c r="AM810">
        <v>87986.683412978906</v>
      </c>
      <c r="AN810">
        <v>4353.7304474943303</v>
      </c>
      <c r="AO810">
        <v>14928.608149596301</v>
      </c>
      <c r="AP810">
        <v>682.10272323868298</v>
      </c>
      <c r="AQ810">
        <v>37523.222275875101</v>
      </c>
      <c r="AR810">
        <v>4353.7304474943303</v>
      </c>
      <c r="AS810">
        <v>4353.7304474943303</v>
      </c>
      <c r="AT810">
        <v>0</v>
      </c>
    </row>
    <row r="811" spans="1:46" x14ac:dyDescent="0.25">
      <c r="A811" t="s">
        <v>3721</v>
      </c>
      <c r="B811">
        <v>2214</v>
      </c>
      <c r="C811" t="s">
        <v>170</v>
      </c>
      <c r="D811">
        <v>3365</v>
      </c>
      <c r="E811" t="s">
        <v>1027</v>
      </c>
      <c r="F811" t="s">
        <v>2906</v>
      </c>
      <c r="G811" t="s">
        <v>2907</v>
      </c>
      <c r="H811" t="s">
        <v>2904</v>
      </c>
      <c r="I811" t="s">
        <v>2895</v>
      </c>
      <c r="J811">
        <v>254.30012511727799</v>
      </c>
      <c r="K811">
        <v>1</v>
      </c>
      <c r="L811">
        <v>1</v>
      </c>
      <c r="M811">
        <v>2</v>
      </c>
      <c r="N811" s="94">
        <v>2312387.04956856</v>
      </c>
      <c r="O811" s="94">
        <v>394000.97262810898</v>
      </c>
      <c r="P811" s="94">
        <v>838515.86022935901</v>
      </c>
      <c r="Q811" s="94">
        <v>378479.07082924503</v>
      </c>
      <c r="R811" s="94">
        <v>993188.74834603094</v>
      </c>
      <c r="S811" s="94">
        <v>136568.426794573</v>
      </c>
      <c r="T811" s="94">
        <v>2632029.5099999998</v>
      </c>
      <c r="U811" s="94">
        <v>2284542.1916013001</v>
      </c>
      <c r="V811" s="94">
        <v>4125670.5439737602</v>
      </c>
      <c r="W811" s="94">
        <v>790901.15762753901</v>
      </c>
      <c r="X811" s="94">
        <v>0</v>
      </c>
      <c r="Y811" s="94">
        <v>0</v>
      </c>
      <c r="Z811" s="94">
        <v>0</v>
      </c>
      <c r="AA811" s="94">
        <v>0</v>
      </c>
      <c r="AB811" s="94">
        <v>0</v>
      </c>
      <c r="AC811" s="94">
        <v>136568.426794573</v>
      </c>
      <c r="AD811" s="94">
        <v>0</v>
      </c>
      <c r="AE811" s="94">
        <v>0</v>
      </c>
      <c r="AF811" s="94">
        <v>0</v>
      </c>
      <c r="AG811" s="94">
        <v>0</v>
      </c>
      <c r="AH811" s="94">
        <v>0</v>
      </c>
      <c r="AI811" s="94">
        <v>0</v>
      </c>
      <c r="AJ811" s="94">
        <v>5053140.1283958703</v>
      </c>
      <c r="AK811" s="70">
        <v>19870.7732686544</v>
      </c>
      <c r="AL811">
        <v>190.744012474941</v>
      </c>
      <c r="AM811">
        <v>87986.683412978906</v>
      </c>
      <c r="AN811">
        <v>9520.6819787418808</v>
      </c>
      <c r="AO811">
        <v>19870.7732686544</v>
      </c>
      <c r="AP811">
        <v>190.744012474941</v>
      </c>
      <c r="AQ811">
        <v>53040.848925755003</v>
      </c>
      <c r="AR811">
        <v>19870.7732686544</v>
      </c>
      <c r="AS811">
        <v>19870.7732686544</v>
      </c>
      <c r="AT811">
        <v>0</v>
      </c>
    </row>
    <row r="812" spans="1:46" x14ac:dyDescent="0.25">
      <c r="A812" t="s">
        <v>4674</v>
      </c>
      <c r="B812">
        <v>2214</v>
      </c>
      <c r="C812" t="s">
        <v>170</v>
      </c>
      <c r="D812">
        <v>2214</v>
      </c>
      <c r="E812" t="s">
        <v>170</v>
      </c>
      <c r="F812" t="s">
        <v>1871</v>
      </c>
      <c r="G812" t="s">
        <v>1871</v>
      </c>
      <c r="H812" t="s">
        <v>2899</v>
      </c>
      <c r="I812" t="s">
        <v>2895</v>
      </c>
      <c r="J812">
        <v>2.7016291124479999</v>
      </c>
      <c r="K812">
        <v>0</v>
      </c>
      <c r="L812">
        <v>0</v>
      </c>
      <c r="M812">
        <v>2</v>
      </c>
      <c r="N812" s="94">
        <v>1902.6404314445001</v>
      </c>
      <c r="O812" s="94">
        <v>2453.9673718906802</v>
      </c>
      <c r="P812" s="94">
        <v>8908.2097706412005</v>
      </c>
      <c r="Q812" s="94">
        <v>4020.8791707554001</v>
      </c>
      <c r="R812" s="94">
        <v>6984.7816539691003</v>
      </c>
      <c r="S812" s="94">
        <v>1450.87320542719</v>
      </c>
      <c r="T812" s="94">
        <v>0</v>
      </c>
      <c r="U812" s="94">
        <v>24270.4783987009</v>
      </c>
      <c r="V812" s="94">
        <v>19434.7560262402</v>
      </c>
      <c r="W812" s="94">
        <v>4835.7223724606702</v>
      </c>
      <c r="X812" s="94">
        <v>0</v>
      </c>
      <c r="Y812" s="94">
        <v>0</v>
      </c>
      <c r="Z812" s="94">
        <v>0</v>
      </c>
      <c r="AA812" s="94">
        <v>0</v>
      </c>
      <c r="AB812" s="94">
        <v>0</v>
      </c>
      <c r="AC812" s="94">
        <v>1450.87320542719</v>
      </c>
      <c r="AD812" s="94">
        <v>0</v>
      </c>
      <c r="AE812" s="94">
        <v>0</v>
      </c>
      <c r="AF812" s="94">
        <v>0</v>
      </c>
      <c r="AG812" s="94">
        <v>0</v>
      </c>
      <c r="AH812" s="94">
        <v>0</v>
      </c>
      <c r="AI812" s="94">
        <v>0</v>
      </c>
      <c r="AJ812" s="94">
        <v>25721.3516041281</v>
      </c>
      <c r="AK812" s="70">
        <v>9520.6819787418808</v>
      </c>
      <c r="AL812">
        <v>190.744012474941</v>
      </c>
      <c r="AM812">
        <v>87986.683412978906</v>
      </c>
      <c r="AN812">
        <v>9520.6819787418808</v>
      </c>
      <c r="AO812">
        <v>19870.7732686544</v>
      </c>
      <c r="AP812">
        <v>682.10272323868298</v>
      </c>
      <c r="AQ812">
        <v>37523.222275875101</v>
      </c>
      <c r="AR812">
        <v>9520.6819787418808</v>
      </c>
      <c r="AS812">
        <v>9520.6819787418808</v>
      </c>
      <c r="AT812">
        <v>0</v>
      </c>
    </row>
    <row r="813" spans="1:46" x14ac:dyDescent="0.25">
      <c r="A813" t="s">
        <v>3722</v>
      </c>
      <c r="B813">
        <v>2143</v>
      </c>
      <c r="C813" t="s">
        <v>171</v>
      </c>
      <c r="D813">
        <v>656</v>
      </c>
      <c r="E813" t="s">
        <v>1028</v>
      </c>
      <c r="F813" t="s">
        <v>2892</v>
      </c>
      <c r="G813" t="s">
        <v>2893</v>
      </c>
      <c r="H813" t="s">
        <v>2904</v>
      </c>
      <c r="I813" t="s">
        <v>2895</v>
      </c>
      <c r="J813">
        <v>160.72232734151601</v>
      </c>
      <c r="K813">
        <v>1</v>
      </c>
      <c r="L813">
        <v>1</v>
      </c>
      <c r="M813">
        <v>2</v>
      </c>
      <c r="N813" s="94">
        <v>1253983.96604746</v>
      </c>
      <c r="O813" s="94">
        <v>403133.05928895797</v>
      </c>
      <c r="P813" s="94">
        <v>422402.754284931</v>
      </c>
      <c r="Q813" s="94">
        <v>115474.148442465</v>
      </c>
      <c r="R813" s="94">
        <v>347608.59389213001</v>
      </c>
      <c r="S813" s="94">
        <v>105152.82630319599</v>
      </c>
      <c r="T813" s="94">
        <v>2010578.43</v>
      </c>
      <c r="U813" s="94">
        <v>532024.09195594199</v>
      </c>
      <c r="V813" s="94">
        <v>2039776.7909490201</v>
      </c>
      <c r="W813" s="94">
        <v>496688.09188196203</v>
      </c>
      <c r="X813" s="94">
        <v>0</v>
      </c>
      <c r="Y813" s="94">
        <v>0</v>
      </c>
      <c r="Z813" s="94">
        <v>0</v>
      </c>
      <c r="AA813" s="94">
        <v>6137.6391249621702</v>
      </c>
      <c r="AB813" s="94">
        <v>0</v>
      </c>
      <c r="AC813" s="94">
        <v>60104.251436589802</v>
      </c>
      <c r="AD813" s="94">
        <v>45048.574866605901</v>
      </c>
      <c r="AE813" s="94">
        <v>0</v>
      </c>
      <c r="AF813" s="94">
        <v>0</v>
      </c>
      <c r="AG813" s="94">
        <v>0</v>
      </c>
      <c r="AH813" s="94">
        <v>0</v>
      </c>
      <c r="AI813" s="94">
        <v>0</v>
      </c>
      <c r="AJ813" s="94">
        <v>2647755.3482591398</v>
      </c>
      <c r="AK813" s="70">
        <v>16474.097855943601</v>
      </c>
      <c r="AL813">
        <v>190.744012474941</v>
      </c>
      <c r="AM813">
        <v>87986.683412978906</v>
      </c>
      <c r="AN813">
        <v>6428.9273883597798</v>
      </c>
      <c r="AO813">
        <v>16731.656583889901</v>
      </c>
      <c r="AP813">
        <v>190.744012474941</v>
      </c>
      <c r="AQ813">
        <v>87986.683412978906</v>
      </c>
      <c r="AR813">
        <v>13767.741537563101</v>
      </c>
      <c r="AS813">
        <v>16731.656583889901</v>
      </c>
      <c r="AT813">
        <v>0</v>
      </c>
    </row>
    <row r="814" spans="1:46" x14ac:dyDescent="0.25">
      <c r="A814" t="s">
        <v>4662</v>
      </c>
      <c r="B814">
        <v>2143</v>
      </c>
      <c r="C814" t="s">
        <v>171</v>
      </c>
      <c r="D814">
        <v>5620</v>
      </c>
      <c r="E814" t="s">
        <v>1029</v>
      </c>
      <c r="F814" t="s">
        <v>2945</v>
      </c>
      <c r="G814" t="s">
        <v>2907</v>
      </c>
      <c r="H814" t="s">
        <v>2942</v>
      </c>
      <c r="I814" t="s">
        <v>2895</v>
      </c>
      <c r="J814">
        <v>91.137488706786996</v>
      </c>
      <c r="K814">
        <v>1</v>
      </c>
      <c r="L814">
        <v>1</v>
      </c>
      <c r="M814">
        <v>2</v>
      </c>
      <c r="N814" s="94">
        <v>193028.51893494299</v>
      </c>
      <c r="O814" s="94">
        <v>49150.761060229197</v>
      </c>
      <c r="P814" s="94">
        <v>95274.335704540295</v>
      </c>
      <c r="Q814" s="94">
        <v>65479.5389892452</v>
      </c>
      <c r="R814" s="94">
        <v>123356.302422115</v>
      </c>
      <c r="S814" s="94">
        <v>59626.840142320201</v>
      </c>
      <c r="T814" s="94">
        <v>224605.55</v>
      </c>
      <c r="U814" s="94">
        <v>301683.90711107198</v>
      </c>
      <c r="V814" s="94">
        <v>449047.514839173</v>
      </c>
      <c r="W814" s="94">
        <v>73761.598092655797</v>
      </c>
      <c r="X814" s="94">
        <v>0</v>
      </c>
      <c r="Y814" s="94">
        <v>0</v>
      </c>
      <c r="Z814" s="94">
        <v>0</v>
      </c>
      <c r="AA814" s="94">
        <v>3480.3441792438698</v>
      </c>
      <c r="AB814" s="94">
        <v>0</v>
      </c>
      <c r="AC814" s="94">
        <v>34082.075758475701</v>
      </c>
      <c r="AD814" s="94">
        <v>25544.764383844398</v>
      </c>
      <c r="AE814" s="94">
        <v>0</v>
      </c>
      <c r="AF814" s="94">
        <v>0</v>
      </c>
      <c r="AG814" s="94">
        <v>0</v>
      </c>
      <c r="AH814" s="94">
        <v>0</v>
      </c>
      <c r="AI814" s="94">
        <v>0</v>
      </c>
      <c r="AJ814" s="94">
        <v>585916.29725339299</v>
      </c>
      <c r="AK814" s="70">
        <v>6428.9273883597798</v>
      </c>
      <c r="AL814">
        <v>190.744012474941</v>
      </c>
      <c r="AM814">
        <v>87986.683412978906</v>
      </c>
      <c r="AN814">
        <v>6428.9273883597798</v>
      </c>
      <c r="AO814">
        <v>16731.656583889901</v>
      </c>
      <c r="AP814">
        <v>190.744012474941</v>
      </c>
      <c r="AQ814">
        <v>53040.848925755003</v>
      </c>
      <c r="AR814">
        <v>6428.9273883597798</v>
      </c>
      <c r="AS814">
        <v>6428.9273883597798</v>
      </c>
      <c r="AT814">
        <v>0</v>
      </c>
    </row>
    <row r="815" spans="1:46" x14ac:dyDescent="0.25">
      <c r="A815" t="s">
        <v>3724</v>
      </c>
      <c r="B815">
        <v>2143</v>
      </c>
      <c r="C815" t="s">
        <v>171</v>
      </c>
      <c r="D815">
        <v>788</v>
      </c>
      <c r="E815" t="s">
        <v>1030</v>
      </c>
      <c r="F815" t="s">
        <v>2892</v>
      </c>
      <c r="G815" t="s">
        <v>2893</v>
      </c>
      <c r="H815" t="s">
        <v>2894</v>
      </c>
      <c r="I815" t="s">
        <v>2895</v>
      </c>
      <c r="J815">
        <v>315.93506493501098</v>
      </c>
      <c r="K815">
        <v>2</v>
      </c>
      <c r="L815">
        <v>1</v>
      </c>
      <c r="M815">
        <v>2</v>
      </c>
      <c r="N815" s="94">
        <v>2542042.3515314902</v>
      </c>
      <c r="O815" s="94">
        <v>899354.70386351598</v>
      </c>
      <c r="P815" s="94">
        <v>617021.79513498105</v>
      </c>
      <c r="Q815" s="94">
        <v>226989.822695665</v>
      </c>
      <c r="R815" s="94">
        <v>794007.34091417096</v>
      </c>
      <c r="S815" s="94">
        <v>206700.99516172599</v>
      </c>
      <c r="T815" s="94">
        <v>4033605.71</v>
      </c>
      <c r="U815" s="94">
        <v>1045810.30413982</v>
      </c>
      <c r="V815" s="94">
        <v>3831540.0582085298</v>
      </c>
      <c r="W815" s="94">
        <v>1235811.0770338301</v>
      </c>
      <c r="X815" s="94">
        <v>0</v>
      </c>
      <c r="Y815" s="94">
        <v>0</v>
      </c>
      <c r="Z815" s="94">
        <v>0</v>
      </c>
      <c r="AA815" s="94">
        <v>12064.878897455499</v>
      </c>
      <c r="AB815" s="94">
        <v>0</v>
      </c>
      <c r="AC815" s="94">
        <v>118148.11852580799</v>
      </c>
      <c r="AD815" s="94">
        <v>88552.876635917695</v>
      </c>
      <c r="AE815" s="94">
        <v>0</v>
      </c>
      <c r="AF815" s="94">
        <v>0</v>
      </c>
      <c r="AG815" s="94">
        <v>0</v>
      </c>
      <c r="AH815" s="94">
        <v>0</v>
      </c>
      <c r="AI815" s="94">
        <v>0</v>
      </c>
      <c r="AJ815" s="94">
        <v>5286117.0093015498</v>
      </c>
      <c r="AK815" s="70">
        <v>16731.656583889901</v>
      </c>
      <c r="AL815">
        <v>190.744012474941</v>
      </c>
      <c r="AM815">
        <v>87986.683412978906</v>
      </c>
      <c r="AN815">
        <v>6428.9273883597798</v>
      </c>
      <c r="AO815">
        <v>16731.656583889901</v>
      </c>
      <c r="AP815">
        <v>190.744012474941</v>
      </c>
      <c r="AQ815">
        <v>87986.683412978906</v>
      </c>
      <c r="AR815">
        <v>13767.741537563101</v>
      </c>
      <c r="AS815">
        <v>16731.656583889901</v>
      </c>
      <c r="AT815">
        <v>0</v>
      </c>
    </row>
    <row r="816" spans="1:46" x14ac:dyDescent="0.25">
      <c r="A816" t="s">
        <v>3725</v>
      </c>
      <c r="B816">
        <v>2143</v>
      </c>
      <c r="C816" t="s">
        <v>171</v>
      </c>
      <c r="D816">
        <v>809</v>
      </c>
      <c r="E816" t="s">
        <v>1031</v>
      </c>
      <c r="F816" t="s">
        <v>2892</v>
      </c>
      <c r="G816" t="s">
        <v>2903</v>
      </c>
      <c r="H816" t="s">
        <v>2904</v>
      </c>
      <c r="I816" t="s">
        <v>2895</v>
      </c>
      <c r="J816">
        <v>688.398389021806</v>
      </c>
      <c r="K816">
        <v>1</v>
      </c>
      <c r="L816">
        <v>1</v>
      </c>
      <c r="M816">
        <v>2</v>
      </c>
      <c r="N816" s="94">
        <v>4107289.5048340298</v>
      </c>
      <c r="O816" s="94">
        <v>1802696.14796118</v>
      </c>
      <c r="P816" s="94">
        <v>1920428.27677191</v>
      </c>
      <c r="Q816" s="94">
        <v>494593.49597736</v>
      </c>
      <c r="R816" s="94">
        <v>2249860.5433650999</v>
      </c>
      <c r="S816" s="94">
        <v>450385.68956505798</v>
      </c>
      <c r="T816" s="94">
        <v>8296127.1500000004</v>
      </c>
      <c r="U816" s="94">
        <v>2278740.8189095799</v>
      </c>
      <c r="V816" s="94">
        <v>8235343.6267187698</v>
      </c>
      <c r="W816" s="94">
        <v>2313138.5820674901</v>
      </c>
      <c r="X816" s="94">
        <v>0</v>
      </c>
      <c r="Y816" s="94">
        <v>0</v>
      </c>
      <c r="Z816" s="94">
        <v>0</v>
      </c>
      <c r="AA816" s="94">
        <v>26288.450123318798</v>
      </c>
      <c r="AB816" s="94">
        <v>97.31</v>
      </c>
      <c r="AC816" s="94">
        <v>257435.731218548</v>
      </c>
      <c r="AD816" s="94">
        <v>192949.95834650999</v>
      </c>
      <c r="AE816" s="94">
        <v>0</v>
      </c>
      <c r="AF816" s="94">
        <v>0</v>
      </c>
      <c r="AG816" s="94">
        <v>0</v>
      </c>
      <c r="AH816" s="94">
        <v>0</v>
      </c>
      <c r="AI816" s="94">
        <v>0</v>
      </c>
      <c r="AJ816" s="94">
        <v>11025253.6584746</v>
      </c>
      <c r="AK816" s="70">
        <v>16015.8039796421</v>
      </c>
      <c r="AL816">
        <v>190.744012474941</v>
      </c>
      <c r="AM816">
        <v>87986.683412978906</v>
      </c>
      <c r="AN816">
        <v>6428.9273883597798</v>
      </c>
      <c r="AO816">
        <v>16731.656583889901</v>
      </c>
      <c r="AP816">
        <v>190.744012474941</v>
      </c>
      <c r="AQ816">
        <v>78964.723731455393</v>
      </c>
      <c r="AR816">
        <v>16015.8039796421</v>
      </c>
      <c r="AS816">
        <v>16015.8039796421</v>
      </c>
      <c r="AT816">
        <v>0</v>
      </c>
    </row>
    <row r="817" spans="1:46" x14ac:dyDescent="0.25">
      <c r="A817" t="s">
        <v>3726</v>
      </c>
      <c r="B817">
        <v>2143</v>
      </c>
      <c r="C817" t="s">
        <v>171</v>
      </c>
      <c r="D817">
        <v>789</v>
      </c>
      <c r="E817" t="s">
        <v>1032</v>
      </c>
      <c r="F817" t="s">
        <v>2892</v>
      </c>
      <c r="G817" t="s">
        <v>2911</v>
      </c>
      <c r="H817" t="s">
        <v>2904</v>
      </c>
      <c r="I817" t="s">
        <v>2895</v>
      </c>
      <c r="J817">
        <v>469.58076029926201</v>
      </c>
      <c r="K817">
        <v>1</v>
      </c>
      <c r="L817">
        <v>1</v>
      </c>
      <c r="M817">
        <v>2</v>
      </c>
      <c r="N817" s="94">
        <v>3378386.2888690098</v>
      </c>
      <c r="O817" s="94">
        <v>954937.99852089596</v>
      </c>
      <c r="P817" s="94">
        <v>1290959.9179241401</v>
      </c>
      <c r="Q817" s="94">
        <v>337379.62433372601</v>
      </c>
      <c r="R817" s="94">
        <v>885540.88330979401</v>
      </c>
      <c r="S817" s="94">
        <v>307223.92426628398</v>
      </c>
      <c r="T817" s="94">
        <v>5292795.43</v>
      </c>
      <c r="U817" s="94">
        <v>1554409.2829575599</v>
      </c>
      <c r="V817" s="94">
        <v>5999806.9878749698</v>
      </c>
      <c r="W817" s="94">
        <v>829465.44837645895</v>
      </c>
      <c r="X817" s="94">
        <v>0</v>
      </c>
      <c r="Y817" s="94">
        <v>0</v>
      </c>
      <c r="Z817" s="94">
        <v>0</v>
      </c>
      <c r="AA817" s="94">
        <v>17932.276706135999</v>
      </c>
      <c r="AB817" s="94">
        <v>0</v>
      </c>
      <c r="AC817" s="94">
        <v>175605.96933641701</v>
      </c>
      <c r="AD817" s="94">
        <v>131617.954929867</v>
      </c>
      <c r="AE817" s="94">
        <v>0</v>
      </c>
      <c r="AF817" s="94">
        <v>0</v>
      </c>
      <c r="AG817" s="94">
        <v>0</v>
      </c>
      <c r="AH817" s="94">
        <v>0</v>
      </c>
      <c r="AI817" s="94">
        <v>0</v>
      </c>
      <c r="AJ817" s="94">
        <v>7154428.6372238398</v>
      </c>
      <c r="AK817" s="70">
        <v>15235.7788949112</v>
      </c>
      <c r="AL817">
        <v>190.744012474941</v>
      </c>
      <c r="AM817">
        <v>87986.683412978906</v>
      </c>
      <c r="AN817">
        <v>6428.9273883597798</v>
      </c>
      <c r="AO817">
        <v>16731.656583889901</v>
      </c>
      <c r="AP817">
        <v>4583.8562208211697</v>
      </c>
      <c r="AQ817">
        <v>22363.4717498301</v>
      </c>
      <c r="AR817">
        <v>15235.7788949112</v>
      </c>
      <c r="AS817">
        <v>15235.7788949112</v>
      </c>
      <c r="AT817">
        <v>0</v>
      </c>
    </row>
    <row r="818" spans="1:46" x14ac:dyDescent="0.25">
      <c r="A818" t="s">
        <v>3727</v>
      </c>
      <c r="B818">
        <v>2143</v>
      </c>
      <c r="C818" t="s">
        <v>171</v>
      </c>
      <c r="D818">
        <v>717</v>
      </c>
      <c r="E818" t="s">
        <v>1033</v>
      </c>
      <c r="F818" t="s">
        <v>2892</v>
      </c>
      <c r="G818" t="s">
        <v>2893</v>
      </c>
      <c r="H818" t="s">
        <v>2904</v>
      </c>
      <c r="I818" t="s">
        <v>2895</v>
      </c>
      <c r="J818">
        <v>344.738787878751</v>
      </c>
      <c r="K818">
        <v>1</v>
      </c>
      <c r="L818">
        <v>1</v>
      </c>
      <c r="M818">
        <v>2</v>
      </c>
      <c r="N818" s="94">
        <v>2539385.6697830702</v>
      </c>
      <c r="O818" s="94">
        <v>534018.19930522505</v>
      </c>
      <c r="P818" s="94">
        <v>597067.34017950203</v>
      </c>
      <c r="Q818" s="94">
        <v>247684.42956153999</v>
      </c>
      <c r="R818" s="94">
        <v>602573.01609669102</v>
      </c>
      <c r="S818" s="94">
        <v>225545.874561417</v>
      </c>
      <c r="T818" s="94">
        <v>3379572.08</v>
      </c>
      <c r="U818" s="94">
        <v>1141156.5749260299</v>
      </c>
      <c r="V818" s="94">
        <v>3992809.2114095502</v>
      </c>
      <c r="W818" s="94">
        <v>514754.61254759802</v>
      </c>
      <c r="X818" s="94">
        <v>0</v>
      </c>
      <c r="Y818" s="94">
        <v>0</v>
      </c>
      <c r="Z818" s="94">
        <v>0</v>
      </c>
      <c r="AA818" s="94">
        <v>13164.8309688837</v>
      </c>
      <c r="AB818" s="94">
        <v>0</v>
      </c>
      <c r="AC818" s="94">
        <v>128919.653724162</v>
      </c>
      <c r="AD818" s="94">
        <v>96626.220837254805</v>
      </c>
      <c r="AE818" s="94">
        <v>0</v>
      </c>
      <c r="AF818" s="94">
        <v>0</v>
      </c>
      <c r="AG818" s="94">
        <v>0</v>
      </c>
      <c r="AH818" s="94">
        <v>0</v>
      </c>
      <c r="AI818" s="94">
        <v>0</v>
      </c>
      <c r="AJ818" s="94">
        <v>4746274.5294874497</v>
      </c>
      <c r="AK818" s="70">
        <v>13767.741537563101</v>
      </c>
      <c r="AL818">
        <v>190.744012474941</v>
      </c>
      <c r="AM818">
        <v>87986.683412978906</v>
      </c>
      <c r="AN818">
        <v>6428.9273883597798</v>
      </c>
      <c r="AO818">
        <v>16731.656583889901</v>
      </c>
      <c r="AP818">
        <v>190.744012474941</v>
      </c>
      <c r="AQ818">
        <v>87986.683412978906</v>
      </c>
      <c r="AR818">
        <v>13767.741537563101</v>
      </c>
      <c r="AS818">
        <v>16731.656583889901</v>
      </c>
      <c r="AT818">
        <v>0</v>
      </c>
    </row>
    <row r="819" spans="1:46" x14ac:dyDescent="0.25">
      <c r="A819" t="s">
        <v>3728</v>
      </c>
      <c r="B819">
        <v>4131</v>
      </c>
      <c r="C819" t="s">
        <v>172</v>
      </c>
      <c r="D819">
        <v>1093</v>
      </c>
      <c r="E819" t="s">
        <v>1034</v>
      </c>
      <c r="F819" t="s">
        <v>2892</v>
      </c>
      <c r="G819" t="s">
        <v>2893</v>
      </c>
      <c r="H819" t="s">
        <v>2894</v>
      </c>
      <c r="I819" t="s">
        <v>2895</v>
      </c>
      <c r="J819">
        <v>323.89999999991397</v>
      </c>
      <c r="K819">
        <v>3</v>
      </c>
      <c r="L819">
        <v>2</v>
      </c>
      <c r="M819">
        <v>2</v>
      </c>
      <c r="N819" s="94">
        <v>3377552.1973380698</v>
      </c>
      <c r="O819" s="94">
        <v>1230224.2952356499</v>
      </c>
      <c r="P819" s="94">
        <v>1002012.2155966799</v>
      </c>
      <c r="Q819" s="94">
        <v>203502.375686774</v>
      </c>
      <c r="R819" s="94">
        <v>102908.131905562</v>
      </c>
      <c r="S819" s="94">
        <v>0</v>
      </c>
      <c r="T819" s="94">
        <v>4772175.54</v>
      </c>
      <c r="U819" s="94">
        <v>1144023.67576273</v>
      </c>
      <c r="V819" s="94">
        <v>4764502.0357078202</v>
      </c>
      <c r="W819" s="94">
        <v>1151697.18005491</v>
      </c>
      <c r="X819" s="94">
        <v>0</v>
      </c>
      <c r="Y819" s="94">
        <v>0</v>
      </c>
      <c r="Z819" s="94">
        <v>0</v>
      </c>
      <c r="AA819" s="94">
        <v>0</v>
      </c>
      <c r="AB819" s="94">
        <v>0</v>
      </c>
      <c r="AC819" s="94">
        <v>0</v>
      </c>
      <c r="AD819" s="94">
        <v>0</v>
      </c>
      <c r="AE819" s="94">
        <v>0</v>
      </c>
      <c r="AF819" s="94">
        <v>0</v>
      </c>
      <c r="AG819" s="94">
        <v>0</v>
      </c>
      <c r="AH819" s="94">
        <v>0</v>
      </c>
      <c r="AI819" s="94">
        <v>0</v>
      </c>
      <c r="AJ819" s="94">
        <v>5916199.21576274</v>
      </c>
      <c r="AK819" s="70">
        <v>18265.511626317701</v>
      </c>
      <c r="AL819">
        <v>190.744012474941</v>
      </c>
      <c r="AM819">
        <v>87986.683412978906</v>
      </c>
      <c r="AN819">
        <v>3532.02740278801</v>
      </c>
      <c r="AO819">
        <v>18265.511626317701</v>
      </c>
      <c r="AP819">
        <v>190.744012474941</v>
      </c>
      <c r="AQ819">
        <v>87986.683412978906</v>
      </c>
      <c r="AR819">
        <v>5116.6138579257504</v>
      </c>
      <c r="AS819">
        <v>18265.511626317701</v>
      </c>
      <c r="AT819">
        <v>0</v>
      </c>
    </row>
    <row r="820" spans="1:46" x14ac:dyDescent="0.25">
      <c r="A820" t="s">
        <v>3729</v>
      </c>
      <c r="B820">
        <v>4131</v>
      </c>
      <c r="C820" t="s">
        <v>172</v>
      </c>
      <c r="D820">
        <v>1097</v>
      </c>
      <c r="E820" t="s">
        <v>1035</v>
      </c>
      <c r="F820" t="s">
        <v>2892</v>
      </c>
      <c r="G820" t="s">
        <v>2893</v>
      </c>
      <c r="H820" t="s">
        <v>2894</v>
      </c>
      <c r="I820" t="s">
        <v>2895</v>
      </c>
      <c r="J820">
        <v>244.78823529406901</v>
      </c>
      <c r="K820">
        <v>3</v>
      </c>
      <c r="L820">
        <v>1</v>
      </c>
      <c r="M820">
        <v>2</v>
      </c>
      <c r="N820" s="94">
        <v>2222122.7331488798</v>
      </c>
      <c r="O820" s="94">
        <v>844814.126580221</v>
      </c>
      <c r="P820" s="94">
        <v>843225.43326265796</v>
      </c>
      <c r="Q820" s="94">
        <v>152618.633816174</v>
      </c>
      <c r="R820" s="94">
        <v>77773.078130838301</v>
      </c>
      <c r="S820" s="94">
        <v>0</v>
      </c>
      <c r="T820" s="94">
        <v>3275955.25</v>
      </c>
      <c r="U820" s="94">
        <v>864598.75493876997</v>
      </c>
      <c r="V820" s="94">
        <v>3240510.8648137101</v>
      </c>
      <c r="W820" s="94">
        <v>900043.14012505906</v>
      </c>
      <c r="X820" s="94">
        <v>0</v>
      </c>
      <c r="Y820" s="94">
        <v>0</v>
      </c>
      <c r="Z820" s="94">
        <v>0</v>
      </c>
      <c r="AA820" s="94">
        <v>0</v>
      </c>
      <c r="AB820" s="94">
        <v>0</v>
      </c>
      <c r="AC820" s="94">
        <v>0</v>
      </c>
      <c r="AD820" s="94">
        <v>0</v>
      </c>
      <c r="AE820" s="94">
        <v>0</v>
      </c>
      <c r="AF820" s="94">
        <v>0</v>
      </c>
      <c r="AG820" s="94">
        <v>0</v>
      </c>
      <c r="AH820" s="94">
        <v>0</v>
      </c>
      <c r="AI820" s="94">
        <v>0</v>
      </c>
      <c r="AJ820" s="94">
        <v>4140554.0049387701</v>
      </c>
      <c r="AK820" s="70">
        <v>16914.840698796801</v>
      </c>
      <c r="AL820">
        <v>190.744012474941</v>
      </c>
      <c r="AM820">
        <v>87986.683412978906</v>
      </c>
      <c r="AN820">
        <v>3532.02740278801</v>
      </c>
      <c r="AO820">
        <v>18265.511626317701</v>
      </c>
      <c r="AP820">
        <v>190.744012474941</v>
      </c>
      <c r="AQ820">
        <v>87986.683412978906</v>
      </c>
      <c r="AR820">
        <v>5116.6138579257504</v>
      </c>
      <c r="AS820">
        <v>18265.511626317701</v>
      </c>
      <c r="AT820">
        <v>0</v>
      </c>
    </row>
    <row r="821" spans="1:46" x14ac:dyDescent="0.25">
      <c r="A821" t="s">
        <v>3730</v>
      </c>
      <c r="B821">
        <v>4131</v>
      </c>
      <c r="C821" t="s">
        <v>172</v>
      </c>
      <c r="D821">
        <v>1098</v>
      </c>
      <c r="E821" t="s">
        <v>1037</v>
      </c>
      <c r="F821" t="s">
        <v>2892</v>
      </c>
      <c r="G821" t="s">
        <v>2893</v>
      </c>
      <c r="H821" t="s">
        <v>2894</v>
      </c>
      <c r="I821" t="s">
        <v>2895</v>
      </c>
      <c r="J821">
        <v>403.97058823521201</v>
      </c>
      <c r="K821">
        <v>2</v>
      </c>
      <c r="L821">
        <v>1</v>
      </c>
      <c r="M821">
        <v>2</v>
      </c>
      <c r="N821" s="94">
        <v>3499400.42580884</v>
      </c>
      <c r="O821" s="94">
        <v>1027084.73815318</v>
      </c>
      <c r="P821" s="94">
        <v>1172083.9187598601</v>
      </c>
      <c r="Q821" s="94">
        <v>252422.18582678199</v>
      </c>
      <c r="R821" s="94">
        <v>128347.819018487</v>
      </c>
      <c r="S821" s="94">
        <v>0</v>
      </c>
      <c r="T821" s="94">
        <v>4652503.9000000004</v>
      </c>
      <c r="U821" s="94">
        <v>1426835.18756716</v>
      </c>
      <c r="V821" s="94">
        <v>4897662.9305068301</v>
      </c>
      <c r="W821" s="94">
        <v>1181676.15706033</v>
      </c>
      <c r="X821" s="94">
        <v>0</v>
      </c>
      <c r="Y821" s="94">
        <v>0</v>
      </c>
      <c r="Z821" s="94">
        <v>0</v>
      </c>
      <c r="AA821" s="94">
        <v>0</v>
      </c>
      <c r="AB821" s="94">
        <v>0</v>
      </c>
      <c r="AC821" s="94">
        <v>0</v>
      </c>
      <c r="AD821" s="94">
        <v>0</v>
      </c>
      <c r="AE821" s="94">
        <v>0</v>
      </c>
      <c r="AF821" s="94">
        <v>0</v>
      </c>
      <c r="AG821" s="94">
        <v>0</v>
      </c>
      <c r="AH821" s="94">
        <v>0</v>
      </c>
      <c r="AI821" s="94">
        <v>0</v>
      </c>
      <c r="AJ821" s="94">
        <v>6079339.0875671599</v>
      </c>
      <c r="AK821" s="70">
        <v>15048.9646142938</v>
      </c>
      <c r="AL821">
        <v>190.744012474941</v>
      </c>
      <c r="AM821">
        <v>87986.683412978906</v>
      </c>
      <c r="AN821">
        <v>3532.02740278801</v>
      </c>
      <c r="AO821">
        <v>18265.511626317701</v>
      </c>
      <c r="AP821">
        <v>190.744012474941</v>
      </c>
      <c r="AQ821">
        <v>87986.683412978906</v>
      </c>
      <c r="AR821">
        <v>5116.6138579257504</v>
      </c>
      <c r="AS821">
        <v>18265.511626317701</v>
      </c>
      <c r="AT821">
        <v>0</v>
      </c>
    </row>
    <row r="822" spans="1:46" x14ac:dyDescent="0.25">
      <c r="A822" t="s">
        <v>3731</v>
      </c>
      <c r="B822">
        <v>4131</v>
      </c>
      <c r="C822" t="s">
        <v>172</v>
      </c>
      <c r="D822">
        <v>1095</v>
      </c>
      <c r="E822" t="s">
        <v>1038</v>
      </c>
      <c r="F822" t="s">
        <v>2906</v>
      </c>
      <c r="G822" t="s">
        <v>2893</v>
      </c>
      <c r="H822" t="s">
        <v>2894</v>
      </c>
      <c r="I822" t="s">
        <v>2895</v>
      </c>
      <c r="J822">
        <v>181.129372316294</v>
      </c>
      <c r="K822">
        <v>2</v>
      </c>
      <c r="L822">
        <v>1</v>
      </c>
      <c r="M822">
        <v>2</v>
      </c>
      <c r="N822" s="94">
        <v>331552.78486234398</v>
      </c>
      <c r="O822" s="94">
        <v>106199.287132788</v>
      </c>
      <c r="P822" s="94">
        <v>319496.36777470598</v>
      </c>
      <c r="Q822" s="94">
        <v>111972.96205985</v>
      </c>
      <c r="R822" s="94">
        <v>57547.654641252797</v>
      </c>
      <c r="S822" s="94">
        <v>0</v>
      </c>
      <c r="T822" s="94">
        <v>287015.15000000002</v>
      </c>
      <c r="U822" s="94">
        <v>639753.90647094196</v>
      </c>
      <c r="V822" s="94">
        <v>685397.91618163302</v>
      </c>
      <c r="W822" s="94">
        <v>241371.14028930801</v>
      </c>
      <c r="X822" s="94">
        <v>0</v>
      </c>
      <c r="Y822" s="94">
        <v>0</v>
      </c>
      <c r="Z822" s="94">
        <v>0</v>
      </c>
      <c r="AA822" s="94">
        <v>0</v>
      </c>
      <c r="AB822" s="94">
        <v>0</v>
      </c>
      <c r="AC822" s="94">
        <v>0</v>
      </c>
      <c r="AD822" s="94">
        <v>0</v>
      </c>
      <c r="AE822" s="94">
        <v>0</v>
      </c>
      <c r="AF822" s="94">
        <v>0</v>
      </c>
      <c r="AG822" s="94">
        <v>0</v>
      </c>
      <c r="AH822" s="94">
        <v>0</v>
      </c>
      <c r="AI822" s="94">
        <v>0</v>
      </c>
      <c r="AJ822" s="94">
        <v>926769.05647094199</v>
      </c>
      <c r="AK822" s="70">
        <v>5116.6138579257504</v>
      </c>
      <c r="AL822">
        <v>190.744012474941</v>
      </c>
      <c r="AM822">
        <v>87986.683412978906</v>
      </c>
      <c r="AN822">
        <v>3532.02740278801</v>
      </c>
      <c r="AO822">
        <v>18265.511626317701</v>
      </c>
      <c r="AP822">
        <v>190.744012474941</v>
      </c>
      <c r="AQ822">
        <v>87986.683412978906</v>
      </c>
      <c r="AR822">
        <v>5116.6138579257504</v>
      </c>
      <c r="AS822">
        <v>18265.511626317701</v>
      </c>
      <c r="AT822">
        <v>0</v>
      </c>
    </row>
    <row r="823" spans="1:46" x14ac:dyDescent="0.25">
      <c r="A823" t="s">
        <v>3732</v>
      </c>
      <c r="B823">
        <v>4131</v>
      </c>
      <c r="C823" t="s">
        <v>172</v>
      </c>
      <c r="D823">
        <v>4131</v>
      </c>
      <c r="E823" t="s">
        <v>172</v>
      </c>
      <c r="F823" t="s">
        <v>1871</v>
      </c>
      <c r="G823" t="s">
        <v>1871</v>
      </c>
      <c r="H823" t="s">
        <v>2899</v>
      </c>
      <c r="I823" t="s">
        <v>2895</v>
      </c>
      <c r="J823">
        <v>254.907177089519</v>
      </c>
      <c r="K823">
        <v>1</v>
      </c>
      <c r="L823">
        <v>1</v>
      </c>
      <c r="M823">
        <v>2</v>
      </c>
      <c r="N823" s="94">
        <v>95363.007915678303</v>
      </c>
      <c r="O823" s="94">
        <v>116772.234301387</v>
      </c>
      <c r="P823" s="94">
        <v>449633.96139632602</v>
      </c>
      <c r="Q823" s="94">
        <v>157581.90570652499</v>
      </c>
      <c r="R823" s="94">
        <v>80988.025327600102</v>
      </c>
      <c r="S823" s="94">
        <v>0</v>
      </c>
      <c r="T823" s="94">
        <v>0</v>
      </c>
      <c r="U823" s="94">
        <v>900339.13464751595</v>
      </c>
      <c r="V823" s="94">
        <v>609676.29541396198</v>
      </c>
      <c r="W823" s="94">
        <v>290662.83923355403</v>
      </c>
      <c r="X823" s="94">
        <v>0</v>
      </c>
      <c r="Y823" s="94">
        <v>0</v>
      </c>
      <c r="Z823" s="94">
        <v>0</v>
      </c>
      <c r="AA823" s="94">
        <v>0</v>
      </c>
      <c r="AB823" s="94">
        <v>0</v>
      </c>
      <c r="AC823" s="94">
        <v>0</v>
      </c>
      <c r="AD823" s="94">
        <v>0</v>
      </c>
      <c r="AE823" s="94">
        <v>0</v>
      </c>
      <c r="AF823" s="94">
        <v>0</v>
      </c>
      <c r="AG823" s="94">
        <v>0</v>
      </c>
      <c r="AH823" s="94">
        <v>0</v>
      </c>
      <c r="AI823" s="94">
        <v>0</v>
      </c>
      <c r="AJ823" s="94">
        <v>900339.13464751595</v>
      </c>
      <c r="AK823" s="70">
        <v>3532.02740278801</v>
      </c>
      <c r="AL823">
        <v>190.744012474941</v>
      </c>
      <c r="AM823">
        <v>87986.683412978906</v>
      </c>
      <c r="AN823">
        <v>3532.02740278801</v>
      </c>
      <c r="AO823">
        <v>18265.511626317701</v>
      </c>
      <c r="AP823">
        <v>682.10272323868298</v>
      </c>
      <c r="AQ823">
        <v>37523.222275875101</v>
      </c>
      <c r="AR823">
        <v>3532.02740278801</v>
      </c>
      <c r="AS823">
        <v>3532.02740278801</v>
      </c>
      <c r="AT823">
        <v>0</v>
      </c>
    </row>
    <row r="824" spans="1:46" x14ac:dyDescent="0.25">
      <c r="A824" t="s">
        <v>4323</v>
      </c>
      <c r="B824">
        <v>4131</v>
      </c>
      <c r="C824" t="s">
        <v>172</v>
      </c>
      <c r="D824">
        <v>5250</v>
      </c>
      <c r="E824" t="s">
        <v>1039</v>
      </c>
      <c r="F824" t="s">
        <v>2906</v>
      </c>
      <c r="G824" t="s">
        <v>2903</v>
      </c>
      <c r="H824" t="s">
        <v>2904</v>
      </c>
      <c r="I824" t="s">
        <v>2895</v>
      </c>
      <c r="J824">
        <v>25.810385343127798</v>
      </c>
      <c r="K824">
        <v>1</v>
      </c>
      <c r="L824">
        <v>2</v>
      </c>
      <c r="M824">
        <v>2</v>
      </c>
      <c r="N824" s="94">
        <v>9655.8912537759406</v>
      </c>
      <c r="O824" s="94">
        <v>11823.6622409355</v>
      </c>
      <c r="P824" s="94">
        <v>45527.2618821582</v>
      </c>
      <c r="Q824" s="94">
        <v>15955.806956198399</v>
      </c>
      <c r="R824" s="94">
        <v>8200.3659753772408</v>
      </c>
      <c r="S824" s="94">
        <v>0</v>
      </c>
      <c r="T824" s="94">
        <v>0</v>
      </c>
      <c r="U824" s="94">
        <v>91162.988308445201</v>
      </c>
      <c r="V824" s="94">
        <v>61732.197182030497</v>
      </c>
      <c r="W824" s="94">
        <v>29430.791126414701</v>
      </c>
      <c r="X824" s="94">
        <v>0</v>
      </c>
      <c r="Y824" s="94">
        <v>0</v>
      </c>
      <c r="Z824" s="94">
        <v>0</v>
      </c>
      <c r="AA824" s="94">
        <v>0</v>
      </c>
      <c r="AB824" s="94">
        <v>0</v>
      </c>
      <c r="AC824" s="94">
        <v>0</v>
      </c>
      <c r="AD824" s="94">
        <v>0</v>
      </c>
      <c r="AE824" s="94">
        <v>0</v>
      </c>
      <c r="AF824" s="94">
        <v>0</v>
      </c>
      <c r="AG824" s="94">
        <v>0</v>
      </c>
      <c r="AH824" s="94">
        <v>0</v>
      </c>
      <c r="AI824" s="94">
        <v>0</v>
      </c>
      <c r="AJ824" s="94">
        <v>91162.988308445201</v>
      </c>
      <c r="AK824" s="70">
        <v>3532.02740278801</v>
      </c>
      <c r="AL824">
        <v>190.744012474941</v>
      </c>
      <c r="AM824">
        <v>87986.683412978906</v>
      </c>
      <c r="AN824">
        <v>3532.02740278801</v>
      </c>
      <c r="AO824">
        <v>18265.511626317701</v>
      </c>
      <c r="AP824">
        <v>190.744012474941</v>
      </c>
      <c r="AQ824">
        <v>78964.723731455393</v>
      </c>
      <c r="AR824">
        <v>3532.02740278801</v>
      </c>
      <c r="AS824">
        <v>16001.463485832101</v>
      </c>
      <c r="AT824">
        <v>0</v>
      </c>
    </row>
    <row r="825" spans="1:46" x14ac:dyDescent="0.25">
      <c r="A825" t="s">
        <v>3733</v>
      </c>
      <c r="B825">
        <v>4131</v>
      </c>
      <c r="C825" t="s">
        <v>172</v>
      </c>
      <c r="D825">
        <v>1101</v>
      </c>
      <c r="E825" t="s">
        <v>1040</v>
      </c>
      <c r="F825" t="s">
        <v>2892</v>
      </c>
      <c r="G825" t="s">
        <v>2903</v>
      </c>
      <c r="H825" t="s">
        <v>2904</v>
      </c>
      <c r="I825" t="s">
        <v>2895</v>
      </c>
      <c r="J825">
        <v>735.36436924110501</v>
      </c>
      <c r="K825">
        <v>1</v>
      </c>
      <c r="L825">
        <v>1</v>
      </c>
      <c r="M825">
        <v>2</v>
      </c>
      <c r="N825" s="94">
        <v>5849342.4722661804</v>
      </c>
      <c r="O825" s="94">
        <v>2553466.80260952</v>
      </c>
      <c r="P825" s="94">
        <v>2199323.0485036601</v>
      </c>
      <c r="Q825" s="94">
        <v>457938.70662633801</v>
      </c>
      <c r="R825" s="94">
        <v>706835.07318781805</v>
      </c>
      <c r="S825" s="94">
        <v>0</v>
      </c>
      <c r="T825" s="94">
        <v>9169579</v>
      </c>
      <c r="U825" s="94">
        <v>2597327.1031935001</v>
      </c>
      <c r="V825" s="94">
        <v>8925137.8973373007</v>
      </c>
      <c r="W825" s="94">
        <v>2841768.2058562101</v>
      </c>
      <c r="X825" s="94">
        <v>0</v>
      </c>
      <c r="Y825" s="94">
        <v>0</v>
      </c>
      <c r="Z825" s="94">
        <v>0</v>
      </c>
      <c r="AA825" s="94">
        <v>0</v>
      </c>
      <c r="AB825" s="94">
        <v>0</v>
      </c>
      <c r="AC825" s="94">
        <v>0</v>
      </c>
      <c r="AD825" s="94">
        <v>0</v>
      </c>
      <c r="AE825" s="94">
        <v>0</v>
      </c>
      <c r="AF825" s="94">
        <v>0</v>
      </c>
      <c r="AG825" s="94">
        <v>0</v>
      </c>
      <c r="AH825" s="94">
        <v>0</v>
      </c>
      <c r="AI825" s="94">
        <v>0</v>
      </c>
      <c r="AJ825" s="94">
        <v>11766906.103193499</v>
      </c>
      <c r="AK825" s="70">
        <v>16001.463485832101</v>
      </c>
      <c r="AL825">
        <v>190.744012474941</v>
      </c>
      <c r="AM825">
        <v>87986.683412978906</v>
      </c>
      <c r="AN825">
        <v>3532.02740278801</v>
      </c>
      <c r="AO825">
        <v>18265.511626317701</v>
      </c>
      <c r="AP825">
        <v>190.744012474941</v>
      </c>
      <c r="AQ825">
        <v>78964.723731455393</v>
      </c>
      <c r="AR825">
        <v>3532.02740278801</v>
      </c>
      <c r="AS825">
        <v>16001.463485832101</v>
      </c>
      <c r="AT825">
        <v>0</v>
      </c>
    </row>
    <row r="826" spans="1:46" x14ac:dyDescent="0.25">
      <c r="A826" t="s">
        <v>3734</v>
      </c>
      <c r="B826">
        <v>4131</v>
      </c>
      <c r="C826" t="s">
        <v>172</v>
      </c>
      <c r="D826">
        <v>1100</v>
      </c>
      <c r="E826" t="s">
        <v>1041</v>
      </c>
      <c r="F826" t="s">
        <v>2892</v>
      </c>
      <c r="G826" t="s">
        <v>2911</v>
      </c>
      <c r="H826" t="s">
        <v>2904</v>
      </c>
      <c r="I826" t="s">
        <v>2895</v>
      </c>
      <c r="J826">
        <v>568.42659191323605</v>
      </c>
      <c r="K826">
        <v>2</v>
      </c>
      <c r="L826">
        <v>1</v>
      </c>
      <c r="M826">
        <v>2</v>
      </c>
      <c r="N826" s="94">
        <v>4148505.5874062399</v>
      </c>
      <c r="O826" s="94">
        <v>1346647.2837463201</v>
      </c>
      <c r="P826" s="94">
        <v>1622612.69282396</v>
      </c>
      <c r="Q826" s="94">
        <v>354011.87332135998</v>
      </c>
      <c r="R826" s="94">
        <v>180598.081813066</v>
      </c>
      <c r="S826" s="94">
        <v>0</v>
      </c>
      <c r="T826" s="94">
        <v>5644677.2199999997</v>
      </c>
      <c r="U826" s="94">
        <v>2007698.29911094</v>
      </c>
      <c r="V826" s="94">
        <v>6480315.3928567199</v>
      </c>
      <c r="W826" s="94">
        <v>1172060.12625422</v>
      </c>
      <c r="X826" s="94">
        <v>0</v>
      </c>
      <c r="Y826" s="94">
        <v>0</v>
      </c>
      <c r="Z826" s="94">
        <v>0</v>
      </c>
      <c r="AA826" s="94">
        <v>0</v>
      </c>
      <c r="AB826" s="94">
        <v>0</v>
      </c>
      <c r="AC826" s="94">
        <v>0</v>
      </c>
      <c r="AD826" s="94">
        <v>0</v>
      </c>
      <c r="AE826" s="94">
        <v>0</v>
      </c>
      <c r="AF826" s="94">
        <v>0</v>
      </c>
      <c r="AG826" s="94">
        <v>0</v>
      </c>
      <c r="AH826" s="94">
        <v>0</v>
      </c>
      <c r="AI826" s="94">
        <v>0</v>
      </c>
      <c r="AJ826" s="94">
        <v>7652375.5191109497</v>
      </c>
      <c r="AK826" s="70">
        <v>13462.3812959809</v>
      </c>
      <c r="AL826">
        <v>190.744012474941</v>
      </c>
      <c r="AM826">
        <v>87986.683412978906</v>
      </c>
      <c r="AN826">
        <v>3532.02740278801</v>
      </c>
      <c r="AO826">
        <v>18265.511626317701</v>
      </c>
      <c r="AP826">
        <v>4583.8562208211697</v>
      </c>
      <c r="AQ826">
        <v>22363.4717498301</v>
      </c>
      <c r="AR826">
        <v>13462.3812959809</v>
      </c>
      <c r="AS826">
        <v>13462.3812959809</v>
      </c>
      <c r="AT826">
        <v>0</v>
      </c>
    </row>
    <row r="827" spans="1:46" x14ac:dyDescent="0.25">
      <c r="A827" t="s">
        <v>3737</v>
      </c>
      <c r="B827">
        <v>2110</v>
      </c>
      <c r="C827" t="s">
        <v>174</v>
      </c>
      <c r="D827">
        <v>702</v>
      </c>
      <c r="E827" t="s">
        <v>1044</v>
      </c>
      <c r="F827" t="s">
        <v>2892</v>
      </c>
      <c r="G827" t="s">
        <v>2893</v>
      </c>
      <c r="H827" t="s">
        <v>2894</v>
      </c>
      <c r="I827" t="s">
        <v>2895</v>
      </c>
      <c r="J827">
        <v>542.57067291124599</v>
      </c>
      <c r="K827">
        <v>5</v>
      </c>
      <c r="L827">
        <v>1</v>
      </c>
      <c r="M827">
        <v>2</v>
      </c>
      <c r="N827" s="94">
        <v>3876868.9171887599</v>
      </c>
      <c r="O827" s="94">
        <v>369879.09788004297</v>
      </c>
      <c r="P827" s="94">
        <v>1107890.1026822999</v>
      </c>
      <c r="Q827" s="94">
        <v>282106.133036368</v>
      </c>
      <c r="R827" s="94">
        <v>2475100.7961819801</v>
      </c>
      <c r="S827" s="94">
        <v>265811.75145623402</v>
      </c>
      <c r="T827" s="94">
        <v>4783861.91</v>
      </c>
      <c r="U827" s="94">
        <v>3327983.1369694402</v>
      </c>
      <c r="V827" s="94">
        <v>5731750.0957760699</v>
      </c>
      <c r="W827" s="94">
        <v>2380094.9511933802</v>
      </c>
      <c r="X827" s="94">
        <v>0</v>
      </c>
      <c r="Y827" s="94">
        <v>0</v>
      </c>
      <c r="Z827" s="94">
        <v>0</v>
      </c>
      <c r="AA827" s="94">
        <v>0</v>
      </c>
      <c r="AB827" s="94">
        <v>0</v>
      </c>
      <c r="AC827" s="94">
        <v>265811.75145623402</v>
      </c>
      <c r="AD827" s="94">
        <v>0</v>
      </c>
      <c r="AE827" s="94">
        <v>0</v>
      </c>
      <c r="AF827" s="94">
        <v>0</v>
      </c>
      <c r="AG827" s="94">
        <v>0</v>
      </c>
      <c r="AH827" s="94">
        <v>0</v>
      </c>
      <c r="AI827" s="94">
        <v>0</v>
      </c>
      <c r="AJ827" s="94">
        <v>8377656.79842568</v>
      </c>
      <c r="AK827" s="70">
        <v>15440.6738452598</v>
      </c>
      <c r="AL827">
        <v>190.744012474941</v>
      </c>
      <c r="AM827">
        <v>87986.683412978906</v>
      </c>
      <c r="AN827">
        <v>15440.6738452598</v>
      </c>
      <c r="AO827">
        <v>17257.1764933185</v>
      </c>
      <c r="AP827">
        <v>190.744012474941</v>
      </c>
      <c r="AQ827">
        <v>87986.683412978906</v>
      </c>
      <c r="AR827">
        <v>15440.6738452598</v>
      </c>
      <c r="AS827">
        <v>15440.6738452598</v>
      </c>
      <c r="AT827">
        <v>0</v>
      </c>
    </row>
    <row r="828" spans="1:46" x14ac:dyDescent="0.25">
      <c r="A828" t="s">
        <v>3738</v>
      </c>
      <c r="B828">
        <v>2110</v>
      </c>
      <c r="C828" t="s">
        <v>174</v>
      </c>
      <c r="D828">
        <v>704</v>
      </c>
      <c r="E828" t="s">
        <v>1045</v>
      </c>
      <c r="F828" t="s">
        <v>2892</v>
      </c>
      <c r="G828" t="s">
        <v>2903</v>
      </c>
      <c r="H828" t="s">
        <v>2894</v>
      </c>
      <c r="I828" t="s">
        <v>2895</v>
      </c>
      <c r="J828">
        <v>341.00632911389698</v>
      </c>
      <c r="K828">
        <v>2</v>
      </c>
      <c r="L828">
        <v>1</v>
      </c>
      <c r="M828">
        <v>2</v>
      </c>
      <c r="N828" s="94">
        <v>2804942.6748540099</v>
      </c>
      <c r="O828" s="94">
        <v>621467.74338456301</v>
      </c>
      <c r="P828" s="94">
        <v>663913.652527745</v>
      </c>
      <c r="Q828" s="94">
        <v>177304.04839442001</v>
      </c>
      <c r="R828" s="94">
        <v>1450115.2779818301</v>
      </c>
      <c r="S828" s="94">
        <v>167063.00971459501</v>
      </c>
      <c r="T828" s="94">
        <v>3626101.94</v>
      </c>
      <c r="U828" s="94">
        <v>2091641.4571425701</v>
      </c>
      <c r="V828" s="94">
        <v>4327339.4085123902</v>
      </c>
      <c r="W828" s="94">
        <v>1390403.98863018</v>
      </c>
      <c r="X828" s="94">
        <v>0</v>
      </c>
      <c r="Y828" s="94">
        <v>0</v>
      </c>
      <c r="Z828" s="94">
        <v>0</v>
      </c>
      <c r="AA828" s="94">
        <v>0</v>
      </c>
      <c r="AB828" s="94">
        <v>0</v>
      </c>
      <c r="AC828" s="94">
        <v>167063.00971459501</v>
      </c>
      <c r="AD828" s="94">
        <v>0</v>
      </c>
      <c r="AE828" s="94">
        <v>0</v>
      </c>
      <c r="AF828" s="94">
        <v>0</v>
      </c>
      <c r="AG828" s="94">
        <v>0</v>
      </c>
      <c r="AH828" s="94">
        <v>0</v>
      </c>
      <c r="AI828" s="94">
        <v>0</v>
      </c>
      <c r="AJ828" s="94">
        <v>5884806.4068571702</v>
      </c>
      <c r="AK828" s="70">
        <v>17257.1764933185</v>
      </c>
      <c r="AL828">
        <v>190.744012474941</v>
      </c>
      <c r="AM828">
        <v>87986.683412978906</v>
      </c>
      <c r="AN828">
        <v>15440.6738452598</v>
      </c>
      <c r="AO828">
        <v>17257.1764933185</v>
      </c>
      <c r="AP828">
        <v>190.744012474941</v>
      </c>
      <c r="AQ828">
        <v>78964.723731455393</v>
      </c>
      <c r="AR828">
        <v>17257.1764933185</v>
      </c>
      <c r="AS828">
        <v>17257.1764933185</v>
      </c>
      <c r="AT828">
        <v>0</v>
      </c>
    </row>
    <row r="829" spans="1:46" x14ac:dyDescent="0.25">
      <c r="A829" t="s">
        <v>3739</v>
      </c>
      <c r="B829">
        <v>2110</v>
      </c>
      <c r="C829" t="s">
        <v>174</v>
      </c>
      <c r="D829">
        <v>703</v>
      </c>
      <c r="E829" t="s">
        <v>1046</v>
      </c>
      <c r="F829" t="s">
        <v>2892</v>
      </c>
      <c r="G829" t="s">
        <v>2911</v>
      </c>
      <c r="H829" t="s">
        <v>2894</v>
      </c>
      <c r="I829" t="s">
        <v>2895</v>
      </c>
      <c r="J829">
        <v>280.15189873415602</v>
      </c>
      <c r="K829">
        <v>2</v>
      </c>
      <c r="L829">
        <v>1</v>
      </c>
      <c r="M829">
        <v>2</v>
      </c>
      <c r="N829" s="94">
        <v>2352598.7479572301</v>
      </c>
      <c r="O829" s="94">
        <v>451494.72873539402</v>
      </c>
      <c r="P829" s="94">
        <v>529861.194789959</v>
      </c>
      <c r="Q829" s="94">
        <v>145663.17856921299</v>
      </c>
      <c r="R829" s="94">
        <v>1140464.2058361899</v>
      </c>
      <c r="S829" s="94">
        <v>137249.70882917001</v>
      </c>
      <c r="T829" s="94">
        <v>2901705.37</v>
      </c>
      <c r="U829" s="94">
        <v>1718376.6858879901</v>
      </c>
      <c r="V829" s="94">
        <v>3528673.33571155</v>
      </c>
      <c r="W829" s="94">
        <v>1091408.72017644</v>
      </c>
      <c r="X829" s="94">
        <v>0</v>
      </c>
      <c r="Y829" s="94">
        <v>0</v>
      </c>
      <c r="Z829" s="94">
        <v>0</v>
      </c>
      <c r="AA829" s="94">
        <v>0</v>
      </c>
      <c r="AB829" s="94">
        <v>0</v>
      </c>
      <c r="AC829" s="94">
        <v>137249.70882917001</v>
      </c>
      <c r="AD829" s="94">
        <v>0</v>
      </c>
      <c r="AE829" s="94">
        <v>0</v>
      </c>
      <c r="AF829" s="94">
        <v>0</v>
      </c>
      <c r="AG829" s="94">
        <v>0</v>
      </c>
      <c r="AH829" s="94">
        <v>0</v>
      </c>
      <c r="AI829" s="94">
        <v>0</v>
      </c>
      <c r="AJ829" s="94">
        <v>4757331.7647171598</v>
      </c>
      <c r="AK829" s="70">
        <v>16981.258332400299</v>
      </c>
      <c r="AL829">
        <v>190.744012474941</v>
      </c>
      <c r="AM829">
        <v>87986.683412978906</v>
      </c>
      <c r="AN829">
        <v>15440.6738452598</v>
      </c>
      <c r="AO829">
        <v>17257.1764933185</v>
      </c>
      <c r="AP829">
        <v>4583.8562208211697</v>
      </c>
      <c r="AQ829">
        <v>22363.4717498301</v>
      </c>
      <c r="AR829">
        <v>16981.258332400299</v>
      </c>
      <c r="AS829">
        <v>16981.258332400299</v>
      </c>
      <c r="AT829">
        <v>0</v>
      </c>
    </row>
    <row r="830" spans="1:46" x14ac:dyDescent="0.25">
      <c r="A830" t="s">
        <v>3740</v>
      </c>
      <c r="B830">
        <v>1990</v>
      </c>
      <c r="C830" t="s">
        <v>175</v>
      </c>
      <c r="D830">
        <v>266</v>
      </c>
      <c r="E830" t="s">
        <v>1047</v>
      </c>
      <c r="F830" t="s">
        <v>2892</v>
      </c>
      <c r="G830" t="s">
        <v>2911</v>
      </c>
      <c r="H830" t="s">
        <v>2894</v>
      </c>
      <c r="I830" t="s">
        <v>2895</v>
      </c>
      <c r="J830">
        <v>174.94694805876401</v>
      </c>
      <c r="K830">
        <v>1</v>
      </c>
      <c r="L830">
        <v>1</v>
      </c>
      <c r="M830">
        <v>2</v>
      </c>
      <c r="N830" s="94">
        <v>1147522.0894415199</v>
      </c>
      <c r="O830" s="94">
        <v>263241.938913466</v>
      </c>
      <c r="P830" s="94">
        <v>365014.393678241</v>
      </c>
      <c r="Q830" s="94">
        <v>124173.105959222</v>
      </c>
      <c r="R830" s="94">
        <v>885591.80746867205</v>
      </c>
      <c r="S830" s="94">
        <v>78176.185306975196</v>
      </c>
      <c r="T830" s="94">
        <v>1709568.96</v>
      </c>
      <c r="U830" s="94">
        <v>1075974.3754611199</v>
      </c>
      <c r="V830" s="94">
        <v>2248539.0091261002</v>
      </c>
      <c r="W830" s="94">
        <v>537004.32633502001</v>
      </c>
      <c r="X830" s="94">
        <v>0</v>
      </c>
      <c r="Y830" s="94">
        <v>0</v>
      </c>
      <c r="Z830" s="94">
        <v>0</v>
      </c>
      <c r="AA830" s="94">
        <v>0</v>
      </c>
      <c r="AB830" s="94">
        <v>0</v>
      </c>
      <c r="AC830" s="94">
        <v>69062.161695386196</v>
      </c>
      <c r="AD830" s="94">
        <v>9114.0236115890002</v>
      </c>
      <c r="AE830" s="94">
        <v>0</v>
      </c>
      <c r="AF830" s="94">
        <v>0</v>
      </c>
      <c r="AG830" s="94">
        <v>0</v>
      </c>
      <c r="AH830" s="94">
        <v>0</v>
      </c>
      <c r="AI830" s="94">
        <v>0</v>
      </c>
      <c r="AJ830" s="94">
        <v>2863719.5207680902</v>
      </c>
      <c r="AK830" s="70">
        <v>16369.0738966546</v>
      </c>
      <c r="AL830">
        <v>190.744012474941</v>
      </c>
      <c r="AM830">
        <v>87986.683412978906</v>
      </c>
      <c r="AN830">
        <v>16369.0738966546</v>
      </c>
      <c r="AO830">
        <v>19363.404351015401</v>
      </c>
      <c r="AP830">
        <v>4583.8562208211697</v>
      </c>
      <c r="AQ830">
        <v>22363.4717498301</v>
      </c>
      <c r="AR830">
        <v>16369.0738966546</v>
      </c>
      <c r="AS830">
        <v>16369.0738966546</v>
      </c>
      <c r="AT830">
        <v>0</v>
      </c>
    </row>
    <row r="831" spans="1:46" x14ac:dyDescent="0.25">
      <c r="A831" t="s">
        <v>3741</v>
      </c>
      <c r="B831">
        <v>1990</v>
      </c>
      <c r="C831" t="s">
        <v>175</v>
      </c>
      <c r="D831">
        <v>267</v>
      </c>
      <c r="E831" t="s">
        <v>1048</v>
      </c>
      <c r="F831" t="s">
        <v>2892</v>
      </c>
      <c r="G831" t="s">
        <v>2893</v>
      </c>
      <c r="H831" t="s">
        <v>2894</v>
      </c>
      <c r="I831" t="s">
        <v>2895</v>
      </c>
      <c r="J831">
        <v>189.87857142853699</v>
      </c>
      <c r="K831">
        <v>1</v>
      </c>
      <c r="L831">
        <v>1</v>
      </c>
      <c r="M831">
        <v>2</v>
      </c>
      <c r="N831" s="94">
        <v>1058511.3253186501</v>
      </c>
      <c r="O831" s="94">
        <v>244225.61467795199</v>
      </c>
      <c r="P831" s="94">
        <v>459211.807640429</v>
      </c>
      <c r="Q831" s="94">
        <v>134771.21053556001</v>
      </c>
      <c r="R831" s="94">
        <v>1229637.2935262599</v>
      </c>
      <c r="S831" s="94">
        <v>84848.478641850903</v>
      </c>
      <c r="T831" s="94">
        <v>1958549.07</v>
      </c>
      <c r="U831" s="94">
        <v>1167808.1816988599</v>
      </c>
      <c r="V831" s="94">
        <v>2275059.18426356</v>
      </c>
      <c r="W831" s="94">
        <v>851298.06743528903</v>
      </c>
      <c r="X831" s="94">
        <v>0</v>
      </c>
      <c r="Y831" s="94">
        <v>0</v>
      </c>
      <c r="Z831" s="94">
        <v>0</v>
      </c>
      <c r="AA831" s="94">
        <v>0</v>
      </c>
      <c r="AB831" s="94">
        <v>0</v>
      </c>
      <c r="AC831" s="94">
        <v>74956.578254121996</v>
      </c>
      <c r="AD831" s="94">
        <v>9891.9003877288997</v>
      </c>
      <c r="AE831" s="94">
        <v>0</v>
      </c>
      <c r="AF831" s="94">
        <v>0</v>
      </c>
      <c r="AG831" s="94">
        <v>0</v>
      </c>
      <c r="AH831" s="94">
        <v>0</v>
      </c>
      <c r="AI831" s="94">
        <v>0</v>
      </c>
      <c r="AJ831" s="94">
        <v>3211205.7303407099</v>
      </c>
      <c r="AK831" s="70">
        <v>16911.891142752102</v>
      </c>
      <c r="AL831">
        <v>190.744012474941</v>
      </c>
      <c r="AM831">
        <v>87986.683412978906</v>
      </c>
      <c r="AN831">
        <v>16369.0738966546</v>
      </c>
      <c r="AO831">
        <v>19363.404351015401</v>
      </c>
      <c r="AP831">
        <v>190.744012474941</v>
      </c>
      <c r="AQ831">
        <v>87986.683412978906</v>
      </c>
      <c r="AR831">
        <v>16911.891142752102</v>
      </c>
      <c r="AS831">
        <v>16911.891142752102</v>
      </c>
      <c r="AT831">
        <v>0</v>
      </c>
    </row>
    <row r="832" spans="1:46" x14ac:dyDescent="0.25">
      <c r="A832" t="s">
        <v>3742</v>
      </c>
      <c r="B832">
        <v>1990</v>
      </c>
      <c r="C832" t="s">
        <v>175</v>
      </c>
      <c r="D832">
        <v>268</v>
      </c>
      <c r="E832" t="s">
        <v>1049</v>
      </c>
      <c r="F832" t="s">
        <v>2892</v>
      </c>
      <c r="G832" t="s">
        <v>2903</v>
      </c>
      <c r="H832" t="s">
        <v>2894</v>
      </c>
      <c r="I832" t="s">
        <v>2895</v>
      </c>
      <c r="J832">
        <v>195.95228246587999</v>
      </c>
      <c r="K832">
        <v>1</v>
      </c>
      <c r="L832">
        <v>1</v>
      </c>
      <c r="M832">
        <v>2</v>
      </c>
      <c r="N832" s="94">
        <v>1474602.7652398299</v>
      </c>
      <c r="O832" s="94">
        <v>381687.01640858199</v>
      </c>
      <c r="P832" s="94">
        <v>420219.56868133001</v>
      </c>
      <c r="Q832" s="94">
        <v>139082.183505219</v>
      </c>
      <c r="R832" s="94">
        <v>1291149.1890050699</v>
      </c>
      <c r="S832" s="94">
        <v>87562.556051174004</v>
      </c>
      <c r="T832" s="94">
        <v>2501577.46</v>
      </c>
      <c r="U832" s="94">
        <v>1205163.26284003</v>
      </c>
      <c r="V832" s="94">
        <v>2824319.1666103401</v>
      </c>
      <c r="W832" s="94">
        <v>882421.55622969102</v>
      </c>
      <c r="X832" s="94">
        <v>0</v>
      </c>
      <c r="Y832" s="94">
        <v>0</v>
      </c>
      <c r="Z832" s="94">
        <v>0</v>
      </c>
      <c r="AA832" s="94">
        <v>0</v>
      </c>
      <c r="AB832" s="94">
        <v>0</v>
      </c>
      <c r="AC832" s="94">
        <v>77354.240050491804</v>
      </c>
      <c r="AD832" s="94">
        <v>10208.3160006821</v>
      </c>
      <c r="AE832" s="94">
        <v>0</v>
      </c>
      <c r="AF832" s="94">
        <v>0</v>
      </c>
      <c r="AG832" s="94">
        <v>0</v>
      </c>
      <c r="AH832" s="94">
        <v>0</v>
      </c>
      <c r="AI832" s="94">
        <v>0</v>
      </c>
      <c r="AJ832" s="94">
        <v>3794303.2788912002</v>
      </c>
      <c r="AK832" s="70">
        <v>19363.404351015401</v>
      </c>
      <c r="AL832">
        <v>190.744012474941</v>
      </c>
      <c r="AM832">
        <v>87986.683412978906</v>
      </c>
      <c r="AN832">
        <v>16369.0738966546</v>
      </c>
      <c r="AO832">
        <v>19363.404351015401</v>
      </c>
      <c r="AP832">
        <v>190.744012474941</v>
      </c>
      <c r="AQ832">
        <v>78964.723731455393</v>
      </c>
      <c r="AR832">
        <v>19363.404351015401</v>
      </c>
      <c r="AS832">
        <v>19363.404351015401</v>
      </c>
      <c r="AT832">
        <v>0</v>
      </c>
    </row>
    <row r="833" spans="1:46" x14ac:dyDescent="0.25">
      <c r="A833" t="s">
        <v>3743</v>
      </c>
      <c r="B833">
        <v>2093</v>
      </c>
      <c r="C833" t="s">
        <v>176</v>
      </c>
      <c r="D833">
        <v>600</v>
      </c>
      <c r="E833" t="s">
        <v>1050</v>
      </c>
      <c r="F833" t="s">
        <v>2892</v>
      </c>
      <c r="G833" t="s">
        <v>2893</v>
      </c>
      <c r="H833" t="s">
        <v>2894</v>
      </c>
      <c r="I833" t="s">
        <v>2895</v>
      </c>
      <c r="J833">
        <v>281.30069930065901</v>
      </c>
      <c r="K833">
        <v>1</v>
      </c>
      <c r="L833">
        <v>1</v>
      </c>
      <c r="M833">
        <v>4</v>
      </c>
      <c r="N833" s="94">
        <v>2135525.3554457598</v>
      </c>
      <c r="O833" s="94">
        <v>507008.42894966598</v>
      </c>
      <c r="P833" s="94">
        <v>875211.04075510404</v>
      </c>
      <c r="Q833" s="94">
        <v>364292.236003939</v>
      </c>
      <c r="R833" s="94">
        <v>232905.64229980399</v>
      </c>
      <c r="S833" s="94">
        <v>237379.42014328999</v>
      </c>
      <c r="T833" s="94">
        <v>2228734.7799999998</v>
      </c>
      <c r="U833" s="94">
        <v>1886207.92345428</v>
      </c>
      <c r="V833" s="94">
        <v>3214524.2916508601</v>
      </c>
      <c r="W833" s="94">
        <v>900418.41180341097</v>
      </c>
      <c r="X833" s="94">
        <v>0</v>
      </c>
      <c r="Y833" s="94">
        <v>0</v>
      </c>
      <c r="Z833" s="94">
        <v>0</v>
      </c>
      <c r="AA833" s="94">
        <v>0</v>
      </c>
      <c r="AB833" s="94">
        <v>0</v>
      </c>
      <c r="AC833" s="94">
        <v>176192.576135329</v>
      </c>
      <c r="AD833" s="94">
        <v>61186.844007960899</v>
      </c>
      <c r="AE833" s="94">
        <v>0</v>
      </c>
      <c r="AF833" s="94">
        <v>0</v>
      </c>
      <c r="AG833" s="94">
        <v>0</v>
      </c>
      <c r="AH833" s="94">
        <v>0</v>
      </c>
      <c r="AI833" s="94">
        <v>0</v>
      </c>
      <c r="AJ833" s="94">
        <v>4352322.1235975698</v>
      </c>
      <c r="AK833" s="70">
        <v>15472.1340345682</v>
      </c>
      <c r="AL833">
        <v>190.744012474941</v>
      </c>
      <c r="AM833">
        <v>87986.683412978906</v>
      </c>
      <c r="AN833">
        <v>7549.1719319468802</v>
      </c>
      <c r="AO833">
        <v>23161.435737333799</v>
      </c>
      <c r="AP833">
        <v>190.744012474941</v>
      </c>
      <c r="AQ833">
        <v>87986.683412978906</v>
      </c>
      <c r="AR833">
        <v>15472.1340345682</v>
      </c>
      <c r="AS833">
        <v>15472.1340345682</v>
      </c>
      <c r="AT833">
        <v>0</v>
      </c>
    </row>
    <row r="834" spans="1:46" x14ac:dyDescent="0.25">
      <c r="A834" t="s">
        <v>3744</v>
      </c>
      <c r="B834">
        <v>2093</v>
      </c>
      <c r="C834" t="s">
        <v>176</v>
      </c>
      <c r="D834">
        <v>602</v>
      </c>
      <c r="E834" t="s">
        <v>1051</v>
      </c>
      <c r="F834" t="s">
        <v>2892</v>
      </c>
      <c r="G834" t="s">
        <v>2903</v>
      </c>
      <c r="H834" t="s">
        <v>2894</v>
      </c>
      <c r="I834" t="s">
        <v>2895</v>
      </c>
      <c r="J834">
        <v>149.44769503542</v>
      </c>
      <c r="K834">
        <v>1</v>
      </c>
      <c r="L834">
        <v>1</v>
      </c>
      <c r="M834">
        <v>4</v>
      </c>
      <c r="N834" s="94">
        <v>1592266.4559994601</v>
      </c>
      <c r="O834" s="94">
        <v>623241.89824646199</v>
      </c>
      <c r="P834" s="94">
        <v>802525.76706255099</v>
      </c>
      <c r="Q834" s="94">
        <v>193538.925162425</v>
      </c>
      <c r="R834" s="94">
        <v>123736.668586263</v>
      </c>
      <c r="S834" s="94">
        <v>126113.469598389</v>
      </c>
      <c r="T834" s="94">
        <v>2333216.84</v>
      </c>
      <c r="U834" s="94">
        <v>1002092.87505716</v>
      </c>
      <c r="V834" s="94">
        <v>2416510.36413251</v>
      </c>
      <c r="W834" s="94">
        <v>918799.35092465195</v>
      </c>
      <c r="X834" s="94">
        <v>0</v>
      </c>
      <c r="Y834" s="94">
        <v>0</v>
      </c>
      <c r="Z834" s="94">
        <v>0</v>
      </c>
      <c r="AA834" s="94">
        <v>0</v>
      </c>
      <c r="AB834" s="94">
        <v>0</v>
      </c>
      <c r="AC834" s="94">
        <v>93606.501694594204</v>
      </c>
      <c r="AD834" s="94">
        <v>32506.967903794801</v>
      </c>
      <c r="AE834" s="94">
        <v>0</v>
      </c>
      <c r="AF834" s="94">
        <v>0</v>
      </c>
      <c r="AG834" s="94">
        <v>0</v>
      </c>
      <c r="AH834" s="94">
        <v>0</v>
      </c>
      <c r="AI834" s="94">
        <v>0</v>
      </c>
      <c r="AJ834" s="94">
        <v>3461423.1846555499</v>
      </c>
      <c r="AK834" s="70">
        <v>23161.435737333799</v>
      </c>
      <c r="AL834">
        <v>190.744012474941</v>
      </c>
      <c r="AM834">
        <v>87986.683412978906</v>
      </c>
      <c r="AN834">
        <v>7549.1719319468802</v>
      </c>
      <c r="AO834">
        <v>23161.435737333799</v>
      </c>
      <c r="AP834">
        <v>190.744012474941</v>
      </c>
      <c r="AQ834">
        <v>78964.723731455393</v>
      </c>
      <c r="AR834">
        <v>23161.435737333799</v>
      </c>
      <c r="AS834">
        <v>23161.435737333799</v>
      </c>
      <c r="AT834">
        <v>0</v>
      </c>
    </row>
    <row r="835" spans="1:46" x14ac:dyDescent="0.25">
      <c r="A835" t="s">
        <v>3745</v>
      </c>
      <c r="B835">
        <v>2093</v>
      </c>
      <c r="C835" t="s">
        <v>176</v>
      </c>
      <c r="D835">
        <v>601</v>
      </c>
      <c r="E835" t="s">
        <v>1052</v>
      </c>
      <c r="F835" t="s">
        <v>2892</v>
      </c>
      <c r="G835" t="s">
        <v>2911</v>
      </c>
      <c r="H835" t="s">
        <v>2894</v>
      </c>
      <c r="I835" t="s">
        <v>2895</v>
      </c>
      <c r="J835">
        <v>86.680555555544998</v>
      </c>
      <c r="K835">
        <v>1</v>
      </c>
      <c r="L835">
        <v>2</v>
      </c>
      <c r="M835">
        <v>4</v>
      </c>
      <c r="N835" s="94">
        <v>673935.34591756703</v>
      </c>
      <c r="O835" s="94">
        <v>175018.98487736599</v>
      </c>
      <c r="P835" s="94">
        <v>268395.50178744999</v>
      </c>
      <c r="Q835" s="94">
        <v>112253.732322375</v>
      </c>
      <c r="R835" s="94">
        <v>71768.006680247694</v>
      </c>
      <c r="S835" s="94">
        <v>73146.565460476602</v>
      </c>
      <c r="T835" s="94">
        <v>720151.72</v>
      </c>
      <c r="U835" s="94">
        <v>581219.85158500599</v>
      </c>
      <c r="V835" s="94">
        <v>933873.28279892798</v>
      </c>
      <c r="W835" s="94">
        <v>367498.28878607799</v>
      </c>
      <c r="X835" s="94">
        <v>0</v>
      </c>
      <c r="Y835" s="94">
        <v>0</v>
      </c>
      <c r="Z835" s="94">
        <v>0</v>
      </c>
      <c r="AA835" s="94">
        <v>0</v>
      </c>
      <c r="AB835" s="94">
        <v>0</v>
      </c>
      <c r="AC835" s="94">
        <v>54292.329959157003</v>
      </c>
      <c r="AD835" s="94">
        <v>18854.235501319599</v>
      </c>
      <c r="AE835" s="94">
        <v>0</v>
      </c>
      <c r="AF835" s="94">
        <v>0</v>
      </c>
      <c r="AG835" s="94">
        <v>0</v>
      </c>
      <c r="AH835" s="94">
        <v>0</v>
      </c>
      <c r="AI835" s="94">
        <v>0</v>
      </c>
      <c r="AJ835" s="94">
        <v>1374518.1370454801</v>
      </c>
      <c r="AK835" s="70">
        <v>15857.2834269006</v>
      </c>
      <c r="AL835">
        <v>190.744012474941</v>
      </c>
      <c r="AM835">
        <v>87986.683412978906</v>
      </c>
      <c r="AN835">
        <v>7549.1719319468802</v>
      </c>
      <c r="AO835">
        <v>23161.435737333799</v>
      </c>
      <c r="AP835">
        <v>4583.8562208211697</v>
      </c>
      <c r="AQ835">
        <v>22363.4717498301</v>
      </c>
      <c r="AR835">
        <v>15857.2834269006</v>
      </c>
      <c r="AS835">
        <v>15857.2834269006</v>
      </c>
      <c r="AT835">
        <v>0</v>
      </c>
    </row>
    <row r="836" spans="1:46" x14ac:dyDescent="0.25">
      <c r="A836" t="s">
        <v>3746</v>
      </c>
      <c r="B836">
        <v>2093</v>
      </c>
      <c r="C836" t="s">
        <v>176</v>
      </c>
      <c r="D836">
        <v>2093</v>
      </c>
      <c r="E836" t="s">
        <v>176</v>
      </c>
      <c r="F836" t="s">
        <v>1871</v>
      </c>
      <c r="G836" t="s">
        <v>1871</v>
      </c>
      <c r="H836" t="s">
        <v>2899</v>
      </c>
      <c r="I836" t="s">
        <v>2895</v>
      </c>
      <c r="J836">
        <v>2.988095238094</v>
      </c>
      <c r="K836">
        <v>0</v>
      </c>
      <c r="L836">
        <v>0</v>
      </c>
      <c r="M836">
        <v>4</v>
      </c>
      <c r="N836" s="94">
        <v>5747.0626372097304</v>
      </c>
      <c r="O836" s="94">
        <v>2464.6279265063399</v>
      </c>
      <c r="P836" s="94">
        <v>5480.7203948961896</v>
      </c>
      <c r="Q836" s="94">
        <v>3869.6665112607402</v>
      </c>
      <c r="R836" s="94">
        <v>2474.0224336855699</v>
      </c>
      <c r="S836" s="94">
        <v>2521.5447978447901</v>
      </c>
      <c r="T836" s="94">
        <v>0</v>
      </c>
      <c r="U836" s="94">
        <v>20036.099903558599</v>
      </c>
      <c r="V836" s="94">
        <v>12540.5414176992</v>
      </c>
      <c r="W836" s="94">
        <v>7495.5584858593602</v>
      </c>
      <c r="X836" s="94">
        <v>0</v>
      </c>
      <c r="Y836" s="94">
        <v>0</v>
      </c>
      <c r="Z836" s="94">
        <v>0</v>
      </c>
      <c r="AA836" s="94">
        <v>0</v>
      </c>
      <c r="AB836" s="94">
        <v>0</v>
      </c>
      <c r="AC836" s="94">
        <v>1871.5922109200999</v>
      </c>
      <c r="AD836" s="94">
        <v>649.95258692469304</v>
      </c>
      <c r="AE836" s="94">
        <v>0</v>
      </c>
      <c r="AF836" s="94">
        <v>0</v>
      </c>
      <c r="AG836" s="94">
        <v>0</v>
      </c>
      <c r="AH836" s="94">
        <v>0</v>
      </c>
      <c r="AI836" s="94">
        <v>0</v>
      </c>
      <c r="AJ836" s="94">
        <v>22557.644701403398</v>
      </c>
      <c r="AK836" s="70">
        <v>7549.1719319468802</v>
      </c>
      <c r="AL836">
        <v>190.744012474941</v>
      </c>
      <c r="AM836">
        <v>87986.683412978906</v>
      </c>
      <c r="AN836">
        <v>7549.1719319468802</v>
      </c>
      <c r="AO836">
        <v>23161.435737333799</v>
      </c>
      <c r="AP836">
        <v>682.10272323868298</v>
      </c>
      <c r="AQ836">
        <v>37523.222275875101</v>
      </c>
      <c r="AR836">
        <v>7549.1719319468802</v>
      </c>
      <c r="AS836">
        <v>7549.1719319468802</v>
      </c>
      <c r="AT836">
        <v>0</v>
      </c>
    </row>
    <row r="837" spans="1:46" x14ac:dyDescent="0.25">
      <c r="A837" t="s">
        <v>3747</v>
      </c>
      <c r="B837">
        <v>2108</v>
      </c>
      <c r="C837" t="s">
        <v>179</v>
      </c>
      <c r="D837">
        <v>694</v>
      </c>
      <c r="E837" t="s">
        <v>1073</v>
      </c>
      <c r="F837" t="s">
        <v>2892</v>
      </c>
      <c r="G837" t="s">
        <v>2893</v>
      </c>
      <c r="H837" t="s">
        <v>2894</v>
      </c>
      <c r="I837" t="s">
        <v>2895</v>
      </c>
      <c r="J837">
        <v>251.235294117622</v>
      </c>
      <c r="K837">
        <v>1</v>
      </c>
      <c r="L837">
        <v>1</v>
      </c>
      <c r="M837">
        <v>3</v>
      </c>
      <c r="N837" s="94">
        <v>1683509.4012925799</v>
      </c>
      <c r="O837" s="94">
        <v>489757.163165537</v>
      </c>
      <c r="P837" s="94">
        <v>600312.516402476</v>
      </c>
      <c r="Q837" s="94">
        <v>236309.07487408601</v>
      </c>
      <c r="R837" s="94">
        <v>760791.28030308499</v>
      </c>
      <c r="S837" s="94">
        <v>135118.043692718</v>
      </c>
      <c r="T837" s="94">
        <v>2189947.27</v>
      </c>
      <c r="U837" s="94">
        <v>1580732.16603777</v>
      </c>
      <c r="V837" s="94">
        <v>3057272.6554137599</v>
      </c>
      <c r="W837" s="94">
        <v>710884.13538891298</v>
      </c>
      <c r="X837" s="94">
        <v>0</v>
      </c>
      <c r="Y837" s="94">
        <v>0</v>
      </c>
      <c r="Z837" s="94">
        <v>0</v>
      </c>
      <c r="AA837" s="94">
        <v>2522.64523509521</v>
      </c>
      <c r="AB837" s="94">
        <v>0</v>
      </c>
      <c r="AC837" s="94">
        <v>135118.043692718</v>
      </c>
      <c r="AD837" s="94">
        <v>0</v>
      </c>
      <c r="AE837" s="94">
        <v>0</v>
      </c>
      <c r="AF837" s="94">
        <v>0</v>
      </c>
      <c r="AG837" s="94">
        <v>0</v>
      </c>
      <c r="AH837" s="94">
        <v>0</v>
      </c>
      <c r="AI837" s="94">
        <v>0</v>
      </c>
      <c r="AJ837" s="94">
        <v>3905797.4797304799</v>
      </c>
      <c r="AK837" s="70">
        <v>15546.372548682901</v>
      </c>
      <c r="AL837">
        <v>190.744012474941</v>
      </c>
      <c r="AM837">
        <v>87986.683412978906</v>
      </c>
      <c r="AN837">
        <v>6829.6543117352203</v>
      </c>
      <c r="AO837">
        <v>17663.4307938561</v>
      </c>
      <c r="AP837">
        <v>190.744012474941</v>
      </c>
      <c r="AQ837">
        <v>87986.683412978906</v>
      </c>
      <c r="AR837">
        <v>15434.2667936132</v>
      </c>
      <c r="AS837">
        <v>17663.4307938561</v>
      </c>
      <c r="AT837">
        <v>0</v>
      </c>
    </row>
    <row r="838" spans="1:46" x14ac:dyDescent="0.25">
      <c r="A838" t="s">
        <v>3748</v>
      </c>
      <c r="B838">
        <v>2108</v>
      </c>
      <c r="C838" t="s">
        <v>179</v>
      </c>
      <c r="D838">
        <v>692</v>
      </c>
      <c r="E838" t="s">
        <v>1074</v>
      </c>
      <c r="F838" t="s">
        <v>2892</v>
      </c>
      <c r="G838" t="s">
        <v>2893</v>
      </c>
      <c r="H838" t="s">
        <v>2894</v>
      </c>
      <c r="I838" t="s">
        <v>2895</v>
      </c>
      <c r="J838">
        <v>352.98235294113999</v>
      </c>
      <c r="K838">
        <v>1</v>
      </c>
      <c r="L838">
        <v>1</v>
      </c>
      <c r="M838">
        <v>3</v>
      </c>
      <c r="N838" s="94">
        <v>2201196.4232274401</v>
      </c>
      <c r="O838" s="94">
        <v>680542.77986523905</v>
      </c>
      <c r="P838" s="94">
        <v>941022.72983173199</v>
      </c>
      <c r="Q838" s="94">
        <v>309128.421785746</v>
      </c>
      <c r="R838" s="94">
        <v>1126294.3426213299</v>
      </c>
      <c r="S838" s="94">
        <v>189839.111399413</v>
      </c>
      <c r="T838" s="94">
        <v>3037276.36</v>
      </c>
      <c r="U838" s="94">
        <v>2220908.3373314901</v>
      </c>
      <c r="V838" s="94">
        <v>4198260.8359841499</v>
      </c>
      <c r="W838" s="94">
        <v>1056379.57727751</v>
      </c>
      <c r="X838" s="94">
        <v>0</v>
      </c>
      <c r="Y838" s="94">
        <v>0</v>
      </c>
      <c r="Z838" s="94">
        <v>0</v>
      </c>
      <c r="AA838" s="94">
        <v>3544.2840698280902</v>
      </c>
      <c r="AB838" s="94">
        <v>0</v>
      </c>
      <c r="AC838" s="94">
        <v>189839.111399413</v>
      </c>
      <c r="AD838" s="94">
        <v>0</v>
      </c>
      <c r="AE838" s="94">
        <v>0</v>
      </c>
      <c r="AF838" s="94">
        <v>0</v>
      </c>
      <c r="AG838" s="94">
        <v>0</v>
      </c>
      <c r="AH838" s="94">
        <v>0</v>
      </c>
      <c r="AI838" s="94">
        <v>0</v>
      </c>
      <c r="AJ838" s="94">
        <v>5448023.8087309003</v>
      </c>
      <c r="AK838" s="70">
        <v>15434.2667936132</v>
      </c>
      <c r="AL838">
        <v>190.744012474941</v>
      </c>
      <c r="AM838">
        <v>87986.683412978906</v>
      </c>
      <c r="AN838">
        <v>6829.6543117352203</v>
      </c>
      <c r="AO838">
        <v>17663.4307938561</v>
      </c>
      <c r="AP838">
        <v>190.744012474941</v>
      </c>
      <c r="AQ838">
        <v>87986.683412978906</v>
      </c>
      <c r="AR838">
        <v>15434.2667936132</v>
      </c>
      <c r="AS838">
        <v>17663.4307938561</v>
      </c>
      <c r="AT838">
        <v>0</v>
      </c>
    </row>
    <row r="839" spans="1:46" x14ac:dyDescent="0.25">
      <c r="A839" t="s">
        <v>3749</v>
      </c>
      <c r="B839">
        <v>2108</v>
      </c>
      <c r="C839" t="s">
        <v>179</v>
      </c>
      <c r="D839">
        <v>693</v>
      </c>
      <c r="E839" t="s">
        <v>1075</v>
      </c>
      <c r="F839" t="s">
        <v>2892</v>
      </c>
      <c r="G839" t="s">
        <v>2893</v>
      </c>
      <c r="H839" t="s">
        <v>2894</v>
      </c>
      <c r="I839" t="s">
        <v>2895</v>
      </c>
      <c r="J839">
        <v>135.523529411754</v>
      </c>
      <c r="K839">
        <v>2</v>
      </c>
      <c r="L839">
        <v>1</v>
      </c>
      <c r="M839">
        <v>3</v>
      </c>
      <c r="N839" s="94">
        <v>874853.44531116495</v>
      </c>
      <c r="O839" s="94">
        <v>395812.11032921699</v>
      </c>
      <c r="P839" s="94">
        <v>370532.60492032103</v>
      </c>
      <c r="Q839" s="94">
        <v>133635.311775326</v>
      </c>
      <c r="R839" s="94">
        <v>403430.15329133801</v>
      </c>
      <c r="S839" s="94">
        <v>72886.551361194201</v>
      </c>
      <c r="T839" s="94">
        <v>1325571.32</v>
      </c>
      <c r="U839" s="94">
        <v>852692.30562736595</v>
      </c>
      <c r="V839" s="94">
        <v>1800836.9780488899</v>
      </c>
      <c r="W839" s="94">
        <v>376065.86032557703</v>
      </c>
      <c r="X839" s="94">
        <v>0</v>
      </c>
      <c r="Y839" s="94">
        <v>0</v>
      </c>
      <c r="Z839" s="94">
        <v>0</v>
      </c>
      <c r="AA839" s="94">
        <v>1360.7872529000199</v>
      </c>
      <c r="AB839" s="94">
        <v>0</v>
      </c>
      <c r="AC839" s="94">
        <v>72886.551361194201</v>
      </c>
      <c r="AD839" s="94">
        <v>0</v>
      </c>
      <c r="AE839" s="94">
        <v>0</v>
      </c>
      <c r="AF839" s="94">
        <v>0</v>
      </c>
      <c r="AG839" s="94">
        <v>0</v>
      </c>
      <c r="AH839" s="94">
        <v>0</v>
      </c>
      <c r="AI839" s="94">
        <v>0</v>
      </c>
      <c r="AJ839" s="94">
        <v>2251150.1769885598</v>
      </c>
      <c r="AK839" s="70">
        <v>16610.7700025212</v>
      </c>
      <c r="AL839">
        <v>190.744012474941</v>
      </c>
      <c r="AM839">
        <v>87986.683412978906</v>
      </c>
      <c r="AN839">
        <v>6829.6543117352203</v>
      </c>
      <c r="AO839">
        <v>17663.4307938561</v>
      </c>
      <c r="AP839">
        <v>190.744012474941</v>
      </c>
      <c r="AQ839">
        <v>87986.683412978906</v>
      </c>
      <c r="AR839">
        <v>15434.2667936132</v>
      </c>
      <c r="AS839">
        <v>17663.4307938561</v>
      </c>
      <c r="AT839">
        <v>0</v>
      </c>
    </row>
    <row r="840" spans="1:46" x14ac:dyDescent="0.25">
      <c r="A840" t="s">
        <v>3750</v>
      </c>
      <c r="B840">
        <v>2108</v>
      </c>
      <c r="C840" t="s">
        <v>179</v>
      </c>
      <c r="D840">
        <v>696</v>
      </c>
      <c r="E840" t="s">
        <v>1076</v>
      </c>
      <c r="F840" t="s">
        <v>2892</v>
      </c>
      <c r="G840" t="s">
        <v>2893</v>
      </c>
      <c r="H840" t="s">
        <v>2894</v>
      </c>
      <c r="I840" t="s">
        <v>2895</v>
      </c>
      <c r="J840">
        <v>363.37058823522398</v>
      </c>
      <c r="K840">
        <v>2</v>
      </c>
      <c r="L840">
        <v>1</v>
      </c>
      <c r="M840">
        <v>3</v>
      </c>
      <c r="N840" s="94">
        <v>2323878.5554709798</v>
      </c>
      <c r="O840" s="94">
        <v>711270.42806963704</v>
      </c>
      <c r="P840" s="94">
        <v>975097.44978171703</v>
      </c>
      <c r="Q840" s="94">
        <v>326733.43669154099</v>
      </c>
      <c r="R840" s="94">
        <v>1318693.70725004</v>
      </c>
      <c r="S840" s="94">
        <v>195426.05743454699</v>
      </c>
      <c r="T840" s="94">
        <v>3369404.13</v>
      </c>
      <c r="U840" s="94">
        <v>2286269.44726391</v>
      </c>
      <c r="V840" s="94">
        <v>4405897.08790443</v>
      </c>
      <c r="W840" s="94">
        <v>1246127.8973644599</v>
      </c>
      <c r="X840" s="94">
        <v>0</v>
      </c>
      <c r="Y840" s="94">
        <v>0</v>
      </c>
      <c r="Z840" s="94">
        <v>0</v>
      </c>
      <c r="AA840" s="94">
        <v>3648.5919950251</v>
      </c>
      <c r="AB840" s="94">
        <v>0</v>
      </c>
      <c r="AC840" s="94">
        <v>195426.05743454699</v>
      </c>
      <c r="AD840" s="94">
        <v>0</v>
      </c>
      <c r="AE840" s="94">
        <v>0</v>
      </c>
      <c r="AF840" s="94">
        <v>0</v>
      </c>
      <c r="AG840" s="94">
        <v>0</v>
      </c>
      <c r="AH840" s="94">
        <v>0</v>
      </c>
      <c r="AI840" s="94">
        <v>0</v>
      </c>
      <c r="AJ840" s="94">
        <v>5851099.6346984599</v>
      </c>
      <c r="AK840" s="70">
        <v>16102.292877129699</v>
      </c>
      <c r="AL840">
        <v>190.744012474941</v>
      </c>
      <c r="AM840">
        <v>87986.683412978906</v>
      </c>
      <c r="AN840">
        <v>6829.6543117352203</v>
      </c>
      <c r="AO840">
        <v>17663.4307938561</v>
      </c>
      <c r="AP840">
        <v>190.744012474941</v>
      </c>
      <c r="AQ840">
        <v>87986.683412978906</v>
      </c>
      <c r="AR840">
        <v>15434.2667936132</v>
      </c>
      <c r="AS840">
        <v>17663.4307938561</v>
      </c>
      <c r="AT840">
        <v>0</v>
      </c>
    </row>
    <row r="841" spans="1:46" x14ac:dyDescent="0.25">
      <c r="A841" t="s">
        <v>3751</v>
      </c>
      <c r="B841">
        <v>2108</v>
      </c>
      <c r="C841" t="s">
        <v>179</v>
      </c>
      <c r="D841">
        <v>699</v>
      </c>
      <c r="E841" t="s">
        <v>1077</v>
      </c>
      <c r="F841" t="s">
        <v>2892</v>
      </c>
      <c r="G841" t="s">
        <v>2903</v>
      </c>
      <c r="H841" t="s">
        <v>2904</v>
      </c>
      <c r="I841" t="s">
        <v>2895</v>
      </c>
      <c r="J841">
        <v>672.06987361318897</v>
      </c>
      <c r="K841">
        <v>1</v>
      </c>
      <c r="L841">
        <v>1</v>
      </c>
      <c r="M841">
        <v>3</v>
      </c>
      <c r="N841" s="94">
        <v>4495102.1210848102</v>
      </c>
      <c r="O841" s="94">
        <v>1826561.0566599399</v>
      </c>
      <c r="P841" s="94">
        <v>1860588.6394136299</v>
      </c>
      <c r="Q841" s="94">
        <v>581649.18783206295</v>
      </c>
      <c r="R841" s="94">
        <v>2516335.3726311801</v>
      </c>
      <c r="S841" s="94">
        <v>361449.08248803701</v>
      </c>
      <c r="T841" s="94">
        <v>7051680.5499999998</v>
      </c>
      <c r="U841" s="94">
        <v>4228555.8276216201</v>
      </c>
      <c r="V841" s="94">
        <v>8858105.3181387298</v>
      </c>
      <c r="W841" s="94">
        <v>2382794.2582271001</v>
      </c>
      <c r="X841" s="94">
        <v>0</v>
      </c>
      <c r="Y841" s="94">
        <v>0</v>
      </c>
      <c r="Z841" s="94">
        <v>32588.57</v>
      </c>
      <c r="AA841" s="94">
        <v>6748.2312557869</v>
      </c>
      <c r="AB841" s="94">
        <v>0</v>
      </c>
      <c r="AC841" s="94">
        <v>361449.08248803701</v>
      </c>
      <c r="AD841" s="94">
        <v>0</v>
      </c>
      <c r="AE841" s="94">
        <v>0</v>
      </c>
      <c r="AF841" s="94">
        <v>0</v>
      </c>
      <c r="AG841" s="94">
        <v>0</v>
      </c>
      <c r="AH841" s="94">
        <v>0</v>
      </c>
      <c r="AI841" s="94">
        <v>0</v>
      </c>
      <c r="AJ841" s="94">
        <v>11641685.4601097</v>
      </c>
      <c r="AK841" s="70">
        <v>17322.135565341599</v>
      </c>
      <c r="AL841">
        <v>190.744012474941</v>
      </c>
      <c r="AM841">
        <v>87986.683412978906</v>
      </c>
      <c r="AN841">
        <v>6829.6543117352203</v>
      </c>
      <c r="AO841">
        <v>17663.4307938561</v>
      </c>
      <c r="AP841">
        <v>190.744012474941</v>
      </c>
      <c r="AQ841">
        <v>78964.723731455393</v>
      </c>
      <c r="AR841">
        <v>17322.135565341599</v>
      </c>
      <c r="AS841">
        <v>17322.135565341599</v>
      </c>
      <c r="AT841">
        <v>0</v>
      </c>
    </row>
    <row r="842" spans="1:46" x14ac:dyDescent="0.25">
      <c r="A842" t="s">
        <v>3752</v>
      </c>
      <c r="B842">
        <v>2108</v>
      </c>
      <c r="C842" t="s">
        <v>179</v>
      </c>
      <c r="D842">
        <v>698</v>
      </c>
      <c r="E842" t="s">
        <v>1078</v>
      </c>
      <c r="F842" t="s">
        <v>2892</v>
      </c>
      <c r="G842" t="s">
        <v>2911</v>
      </c>
      <c r="H842" t="s">
        <v>2894</v>
      </c>
      <c r="I842" t="s">
        <v>2895</v>
      </c>
      <c r="J842">
        <v>360.11904761901098</v>
      </c>
      <c r="K842">
        <v>1</v>
      </c>
      <c r="L842">
        <v>1</v>
      </c>
      <c r="M842">
        <v>3</v>
      </c>
      <c r="N842" s="94">
        <v>2284161.6309684101</v>
      </c>
      <c r="O842" s="94">
        <v>865063.60022526595</v>
      </c>
      <c r="P842" s="94">
        <v>1102390.3186870301</v>
      </c>
      <c r="Q842" s="94">
        <v>313862.39201792399</v>
      </c>
      <c r="R842" s="94">
        <v>992255.613438142</v>
      </c>
      <c r="S842" s="94">
        <v>193677.33097239499</v>
      </c>
      <c r="T842" s="94">
        <v>3291922.28</v>
      </c>
      <c r="U842" s="94">
        <v>2265811.2753367699</v>
      </c>
      <c r="V842" s="94">
        <v>4633190.3198893499</v>
      </c>
      <c r="W842" s="94">
        <v>920927.29206360795</v>
      </c>
      <c r="X842" s="94">
        <v>0</v>
      </c>
      <c r="Y842" s="94">
        <v>0</v>
      </c>
      <c r="Z842" s="94">
        <v>0</v>
      </c>
      <c r="AA842" s="94">
        <v>3615.9433838058198</v>
      </c>
      <c r="AB842" s="94">
        <v>0</v>
      </c>
      <c r="AC842" s="94">
        <v>193677.33097239499</v>
      </c>
      <c r="AD842" s="94">
        <v>0</v>
      </c>
      <c r="AE842" s="94">
        <v>0</v>
      </c>
      <c r="AF842" s="94">
        <v>0</v>
      </c>
      <c r="AG842" s="94">
        <v>0</v>
      </c>
      <c r="AH842" s="94">
        <v>0</v>
      </c>
      <c r="AI842" s="94">
        <v>0</v>
      </c>
      <c r="AJ842" s="94">
        <v>5751410.8863091599</v>
      </c>
      <c r="AK842" s="70">
        <v>15970.859981818799</v>
      </c>
      <c r="AL842">
        <v>190.744012474941</v>
      </c>
      <c r="AM842">
        <v>87986.683412978906</v>
      </c>
      <c r="AN842">
        <v>6829.6543117352203</v>
      </c>
      <c r="AO842">
        <v>17663.4307938561</v>
      </c>
      <c r="AP842">
        <v>4583.8562208211697</v>
      </c>
      <c r="AQ842">
        <v>22363.4717498301</v>
      </c>
      <c r="AR842">
        <v>15970.859981818799</v>
      </c>
      <c r="AS842">
        <v>15970.859981818799</v>
      </c>
      <c r="AT842">
        <v>0</v>
      </c>
    </row>
    <row r="843" spans="1:46" x14ac:dyDescent="0.25">
      <c r="A843" t="s">
        <v>3753</v>
      </c>
      <c r="B843">
        <v>2108</v>
      </c>
      <c r="C843" t="s">
        <v>179</v>
      </c>
      <c r="D843">
        <v>2108</v>
      </c>
      <c r="E843" t="s">
        <v>179</v>
      </c>
      <c r="F843" t="s">
        <v>1871</v>
      </c>
      <c r="G843" t="s">
        <v>1871</v>
      </c>
      <c r="H843" t="s">
        <v>2899</v>
      </c>
      <c r="I843" t="s">
        <v>2895</v>
      </c>
      <c r="J843">
        <v>61.596078431350499</v>
      </c>
      <c r="K843">
        <v>1</v>
      </c>
      <c r="L843">
        <v>3</v>
      </c>
      <c r="M843">
        <v>3</v>
      </c>
      <c r="N843" s="94">
        <v>39073.088036867397</v>
      </c>
      <c r="O843" s="94">
        <v>22731.024562720901</v>
      </c>
      <c r="P843" s="94">
        <v>129767.687918232</v>
      </c>
      <c r="Q843" s="94">
        <v>50812.855970442899</v>
      </c>
      <c r="R843" s="94">
        <v>145167.98741946701</v>
      </c>
      <c r="S843" s="94">
        <v>33127.278736923101</v>
      </c>
      <c r="T843" s="94">
        <v>0</v>
      </c>
      <c r="U843" s="94">
        <v>387552.64390773</v>
      </c>
      <c r="V843" s="94">
        <v>253966.42916334499</v>
      </c>
      <c r="W843" s="94">
        <v>132967.73056882</v>
      </c>
      <c r="X843" s="94">
        <v>0</v>
      </c>
      <c r="Y843" s="94">
        <v>0</v>
      </c>
      <c r="Z843" s="94">
        <v>0</v>
      </c>
      <c r="AA843" s="94">
        <v>618.48417556591301</v>
      </c>
      <c r="AB843" s="94">
        <v>0</v>
      </c>
      <c r="AC843" s="94">
        <v>33127.278736923101</v>
      </c>
      <c r="AD843" s="94">
        <v>0</v>
      </c>
      <c r="AE843" s="94">
        <v>0</v>
      </c>
      <c r="AF843" s="94">
        <v>0</v>
      </c>
      <c r="AG843" s="94">
        <v>0</v>
      </c>
      <c r="AH843" s="94">
        <v>0</v>
      </c>
      <c r="AI843" s="94">
        <v>0</v>
      </c>
      <c r="AJ843" s="94">
        <v>420679.922644654</v>
      </c>
      <c r="AK843" s="70">
        <v>6829.6543117352203</v>
      </c>
      <c r="AL843">
        <v>190.744012474941</v>
      </c>
      <c r="AM843">
        <v>87986.683412978906</v>
      </c>
      <c r="AN843">
        <v>6829.6543117352203</v>
      </c>
      <c r="AO843">
        <v>17663.4307938561</v>
      </c>
      <c r="AP843">
        <v>682.10272323868298</v>
      </c>
      <c r="AQ843">
        <v>37523.222275875101</v>
      </c>
      <c r="AR843">
        <v>6829.6543117352203</v>
      </c>
      <c r="AS843">
        <v>6829.6543117352203</v>
      </c>
      <c r="AT843">
        <v>0</v>
      </c>
    </row>
    <row r="844" spans="1:46" x14ac:dyDescent="0.25">
      <c r="A844" t="s">
        <v>3754</v>
      </c>
      <c r="B844">
        <v>2108</v>
      </c>
      <c r="C844" t="s">
        <v>179</v>
      </c>
      <c r="D844">
        <v>697</v>
      </c>
      <c r="E844" t="s">
        <v>1079</v>
      </c>
      <c r="F844" t="s">
        <v>2892</v>
      </c>
      <c r="G844" t="s">
        <v>2893</v>
      </c>
      <c r="H844" t="s">
        <v>2894</v>
      </c>
      <c r="I844" t="s">
        <v>2895</v>
      </c>
      <c r="J844">
        <v>111.029411764689</v>
      </c>
      <c r="K844">
        <v>2</v>
      </c>
      <c r="L844">
        <v>1</v>
      </c>
      <c r="M844">
        <v>3</v>
      </c>
      <c r="N844" s="94">
        <v>799200.44460775703</v>
      </c>
      <c r="O844" s="94">
        <v>344254.15712244</v>
      </c>
      <c r="P844" s="94">
        <v>328850.87304486602</v>
      </c>
      <c r="Q844" s="94">
        <v>119131.30905287201</v>
      </c>
      <c r="R844" s="94">
        <v>310010.29304542602</v>
      </c>
      <c r="S844" s="94">
        <v>59713.253914772402</v>
      </c>
      <c r="T844" s="94">
        <v>1202867.83</v>
      </c>
      <c r="U844" s="94">
        <v>698579.24687336094</v>
      </c>
      <c r="V844" s="94">
        <v>1612617.22545736</v>
      </c>
      <c r="W844" s="94">
        <v>287715.00878401299</v>
      </c>
      <c r="X844" s="94">
        <v>0</v>
      </c>
      <c r="Y844" s="94">
        <v>0</v>
      </c>
      <c r="Z844" s="94">
        <v>0</v>
      </c>
      <c r="AA844" s="94">
        <v>1114.8426319929699</v>
      </c>
      <c r="AB844" s="94">
        <v>0</v>
      </c>
      <c r="AC844" s="94">
        <v>59713.253914772402</v>
      </c>
      <c r="AD844" s="94">
        <v>0</v>
      </c>
      <c r="AE844" s="94">
        <v>0</v>
      </c>
      <c r="AF844" s="94">
        <v>0</v>
      </c>
      <c r="AG844" s="94">
        <v>0</v>
      </c>
      <c r="AH844" s="94">
        <v>0</v>
      </c>
      <c r="AI844" s="94">
        <v>0</v>
      </c>
      <c r="AJ844" s="94">
        <v>1961160.3307881299</v>
      </c>
      <c r="AK844" s="70">
        <v>17663.4307938561</v>
      </c>
      <c r="AL844">
        <v>190.744012474941</v>
      </c>
      <c r="AM844">
        <v>87986.683412978906</v>
      </c>
      <c r="AN844">
        <v>6829.6543117352203</v>
      </c>
      <c r="AO844">
        <v>17663.4307938561</v>
      </c>
      <c r="AP844">
        <v>190.744012474941</v>
      </c>
      <c r="AQ844">
        <v>87986.683412978906</v>
      </c>
      <c r="AR844">
        <v>15434.2667936132</v>
      </c>
      <c r="AS844">
        <v>17663.4307938561</v>
      </c>
      <c r="AT844">
        <v>0</v>
      </c>
    </row>
    <row r="845" spans="1:46" x14ac:dyDescent="0.25">
      <c r="A845" t="s">
        <v>3755</v>
      </c>
      <c r="B845">
        <v>1928</v>
      </c>
      <c r="C845" t="s">
        <v>180</v>
      </c>
      <c r="D845">
        <v>4585</v>
      </c>
      <c r="E845" t="s">
        <v>1080</v>
      </c>
      <c r="F845" t="s">
        <v>2906</v>
      </c>
      <c r="G845" t="s">
        <v>2907</v>
      </c>
      <c r="H845" t="s">
        <v>2894</v>
      </c>
      <c r="I845" t="s">
        <v>2895</v>
      </c>
      <c r="J845">
        <v>388.46981813277802</v>
      </c>
      <c r="K845">
        <v>1</v>
      </c>
      <c r="L845">
        <v>1</v>
      </c>
      <c r="M845">
        <v>1</v>
      </c>
      <c r="N845" s="94">
        <v>331133.78026481898</v>
      </c>
      <c r="O845" s="94">
        <v>335487.72973389999</v>
      </c>
      <c r="P845" s="94">
        <v>480115.87973023602</v>
      </c>
      <c r="Q845" s="94">
        <v>174571.24928870201</v>
      </c>
      <c r="R845" s="94">
        <v>819804.24355512694</v>
      </c>
      <c r="S845" s="94">
        <v>178870.83011070199</v>
      </c>
      <c r="T845" s="94">
        <v>0</v>
      </c>
      <c r="U845" s="94">
        <v>2141112.8825727901</v>
      </c>
      <c r="V845" s="94">
        <v>1362685.81178884</v>
      </c>
      <c r="W845" s="94">
        <v>613154.75579254702</v>
      </c>
      <c r="X845" s="94">
        <v>0</v>
      </c>
      <c r="Y845" s="94">
        <v>0</v>
      </c>
      <c r="Z845" s="94">
        <v>0</v>
      </c>
      <c r="AA845" s="94">
        <v>36807.027099414903</v>
      </c>
      <c r="AB845" s="94">
        <v>128465.287891984</v>
      </c>
      <c r="AC845" s="94">
        <v>166471.12363023401</v>
      </c>
      <c r="AD845" s="94">
        <v>12399.7064804683</v>
      </c>
      <c r="AE845" s="94">
        <v>0</v>
      </c>
      <c r="AF845" s="94">
        <v>0</v>
      </c>
      <c r="AG845" s="94">
        <v>0</v>
      </c>
      <c r="AH845" s="94">
        <v>0</v>
      </c>
      <c r="AI845" s="94">
        <v>0</v>
      </c>
      <c r="AJ845" s="94">
        <v>2319983.71268349</v>
      </c>
      <c r="AK845" s="70">
        <v>5972.10801043628</v>
      </c>
      <c r="AL845">
        <v>190.744012474941</v>
      </c>
      <c r="AM845">
        <v>87986.683412978906</v>
      </c>
      <c r="AN845">
        <v>5972.10801043628</v>
      </c>
      <c r="AO845">
        <v>20017.428235507199</v>
      </c>
      <c r="AP845">
        <v>190.744012474941</v>
      </c>
      <c r="AQ845">
        <v>53040.848925755003</v>
      </c>
      <c r="AR845">
        <v>5972.10801043628</v>
      </c>
      <c r="AS845">
        <v>5972.10801043628</v>
      </c>
      <c r="AT845">
        <v>0</v>
      </c>
    </row>
    <row r="846" spans="1:46" x14ac:dyDescent="0.25">
      <c r="A846" t="s">
        <v>3756</v>
      </c>
      <c r="B846">
        <v>1928</v>
      </c>
      <c r="C846" t="s">
        <v>180</v>
      </c>
      <c r="D846">
        <v>105</v>
      </c>
      <c r="E846" t="s">
        <v>1081</v>
      </c>
      <c r="F846" t="s">
        <v>2892</v>
      </c>
      <c r="G846" t="s">
        <v>2893</v>
      </c>
      <c r="H846" t="s">
        <v>2894</v>
      </c>
      <c r="I846" t="s">
        <v>2895</v>
      </c>
      <c r="J846">
        <v>459.85029715228001</v>
      </c>
      <c r="K846">
        <v>1</v>
      </c>
      <c r="L846">
        <v>1</v>
      </c>
      <c r="M846">
        <v>1</v>
      </c>
      <c r="N846" s="94">
        <v>3227556.0377906798</v>
      </c>
      <c r="O846" s="94">
        <v>998858.86594725202</v>
      </c>
      <c r="P846" s="94">
        <v>777069.37202535395</v>
      </c>
      <c r="Q846" s="94">
        <v>206864.50434296901</v>
      </c>
      <c r="R846" s="94">
        <v>1050119.0793858501</v>
      </c>
      <c r="S846" s="94">
        <v>211737.953732528</v>
      </c>
      <c r="T846" s="94">
        <v>3725930.17</v>
      </c>
      <c r="U846" s="94">
        <v>2534537.6894921102</v>
      </c>
      <c r="V846" s="94">
        <v>5259328.9178312495</v>
      </c>
      <c r="W846" s="94">
        <v>805266.45044408401</v>
      </c>
      <c r="X846" s="94">
        <v>0</v>
      </c>
      <c r="Y846" s="94">
        <v>0</v>
      </c>
      <c r="Z846" s="94">
        <v>0</v>
      </c>
      <c r="AA846" s="94">
        <v>43801.987786588703</v>
      </c>
      <c r="AB846" s="94">
        <v>152070.50343018101</v>
      </c>
      <c r="AC846" s="94">
        <v>197059.82831971801</v>
      </c>
      <c r="AD846" s="94">
        <v>14678.125412810001</v>
      </c>
      <c r="AE846" s="94">
        <v>0</v>
      </c>
      <c r="AF846" s="94">
        <v>0</v>
      </c>
      <c r="AG846" s="94">
        <v>0</v>
      </c>
      <c r="AH846" s="94">
        <v>0</v>
      </c>
      <c r="AI846" s="94">
        <v>0</v>
      </c>
      <c r="AJ846" s="94">
        <v>6472205.8132246397</v>
      </c>
      <c r="AK846" s="70">
        <v>14074.593086717899</v>
      </c>
      <c r="AL846">
        <v>190.744012474941</v>
      </c>
      <c r="AM846">
        <v>87986.683412978906</v>
      </c>
      <c r="AN846">
        <v>5972.10801043628</v>
      </c>
      <c r="AO846">
        <v>20017.428235507199</v>
      </c>
      <c r="AP846">
        <v>190.744012474941</v>
      </c>
      <c r="AQ846">
        <v>87986.683412978906</v>
      </c>
      <c r="AR846">
        <v>5972.10801043628</v>
      </c>
      <c r="AS846">
        <v>20017.428235507199</v>
      </c>
      <c r="AT846">
        <v>0</v>
      </c>
    </row>
    <row r="847" spans="1:46" x14ac:dyDescent="0.25">
      <c r="A847" t="s">
        <v>3757</v>
      </c>
      <c r="B847">
        <v>1928</v>
      </c>
      <c r="C847" t="s">
        <v>180</v>
      </c>
      <c r="D847">
        <v>106</v>
      </c>
      <c r="E847" t="s">
        <v>1082</v>
      </c>
      <c r="F847" t="s">
        <v>2892</v>
      </c>
      <c r="G847" t="s">
        <v>2893</v>
      </c>
      <c r="H847" t="s">
        <v>2894</v>
      </c>
      <c r="I847" t="s">
        <v>2895</v>
      </c>
      <c r="J847">
        <v>233.83710926582401</v>
      </c>
      <c r="K847">
        <v>4</v>
      </c>
      <c r="L847">
        <v>1</v>
      </c>
      <c r="M847">
        <v>1</v>
      </c>
      <c r="N847" s="94">
        <v>1604955.4804080001</v>
      </c>
      <c r="O847" s="94">
        <v>505617.064537748</v>
      </c>
      <c r="P847" s="94">
        <v>474569.59396734199</v>
      </c>
      <c r="Q847" s="94">
        <v>105512.920938268</v>
      </c>
      <c r="R847" s="94">
        <v>575098.95534984104</v>
      </c>
      <c r="S847" s="94">
        <v>107670.23818248999</v>
      </c>
      <c r="T847" s="94">
        <v>1976923.78</v>
      </c>
      <c r="U847" s="94">
        <v>1288830.2352012</v>
      </c>
      <c r="V847" s="94">
        <v>2715561.8042592299</v>
      </c>
      <c r="W847" s="94">
        <v>450089.51850171998</v>
      </c>
      <c r="X847" s="94">
        <v>0</v>
      </c>
      <c r="Y847" s="94">
        <v>0</v>
      </c>
      <c r="Z847" s="94">
        <v>0</v>
      </c>
      <c r="AA847" s="94">
        <v>22773.772252695901</v>
      </c>
      <c r="AB847" s="94">
        <v>77328.920187554802</v>
      </c>
      <c r="AC847" s="94">
        <v>100206.308209567</v>
      </c>
      <c r="AD847" s="94">
        <v>7463.92997292359</v>
      </c>
      <c r="AE847" s="94">
        <v>0</v>
      </c>
      <c r="AF847" s="94">
        <v>0</v>
      </c>
      <c r="AG847" s="94">
        <v>0</v>
      </c>
      <c r="AH847" s="94">
        <v>0</v>
      </c>
      <c r="AI847" s="94">
        <v>0</v>
      </c>
      <c r="AJ847" s="94">
        <v>3373424.25338369</v>
      </c>
      <c r="AK847" s="70">
        <v>14426.3853755941</v>
      </c>
      <c r="AL847">
        <v>190.744012474941</v>
      </c>
      <c r="AM847">
        <v>87986.683412978906</v>
      </c>
      <c r="AN847">
        <v>5972.10801043628</v>
      </c>
      <c r="AO847">
        <v>20017.428235507199</v>
      </c>
      <c r="AP847">
        <v>190.744012474941</v>
      </c>
      <c r="AQ847">
        <v>87986.683412978906</v>
      </c>
      <c r="AR847">
        <v>5972.10801043628</v>
      </c>
      <c r="AS847">
        <v>20017.428235507199</v>
      </c>
      <c r="AT847">
        <v>0</v>
      </c>
    </row>
    <row r="848" spans="1:46" x14ac:dyDescent="0.25">
      <c r="A848" t="s">
        <v>3758</v>
      </c>
      <c r="B848">
        <v>1928</v>
      </c>
      <c r="C848" t="s">
        <v>180</v>
      </c>
      <c r="D848">
        <v>4802</v>
      </c>
      <c r="E848" t="s">
        <v>1083</v>
      </c>
      <c r="F848" t="s">
        <v>2906</v>
      </c>
      <c r="G848" t="s">
        <v>2903</v>
      </c>
      <c r="H848" t="s">
        <v>2904</v>
      </c>
      <c r="I848" t="s">
        <v>2895</v>
      </c>
      <c r="J848">
        <v>285.52285418054402</v>
      </c>
      <c r="K848">
        <v>1</v>
      </c>
      <c r="L848">
        <v>1</v>
      </c>
      <c r="M848">
        <v>1</v>
      </c>
      <c r="N848" s="94">
        <v>452410.12974714302</v>
      </c>
      <c r="O848" s="94">
        <v>249144.50501130099</v>
      </c>
      <c r="P848" s="94">
        <v>352882.12859595998</v>
      </c>
      <c r="Q848" s="94">
        <v>128308.76178323101</v>
      </c>
      <c r="R848" s="94">
        <v>3283354.9530402501</v>
      </c>
      <c r="S848" s="94">
        <v>131468.92643637699</v>
      </c>
      <c r="T848" s="94">
        <v>2892396.08</v>
      </c>
      <c r="U848" s="94">
        <v>1573704.3981778801</v>
      </c>
      <c r="V848" s="94">
        <v>1213157.4848732301</v>
      </c>
      <c r="W848" s="94">
        <v>565785.49929268402</v>
      </c>
      <c r="X848" s="94">
        <v>0</v>
      </c>
      <c r="Y848" s="94">
        <v>0</v>
      </c>
      <c r="Z848" s="94">
        <v>0</v>
      </c>
      <c r="AA848" s="94">
        <v>27052.931632731299</v>
      </c>
      <c r="AB848" s="94">
        <v>2660104.5623792298</v>
      </c>
      <c r="AC848" s="94">
        <v>122355.220763381</v>
      </c>
      <c r="AD848" s="94">
        <v>9113.7056729957094</v>
      </c>
      <c r="AE848" s="94">
        <v>0</v>
      </c>
      <c r="AF848" s="94">
        <v>0</v>
      </c>
      <c r="AG848" s="94">
        <v>0</v>
      </c>
      <c r="AH848" s="94">
        <v>0</v>
      </c>
      <c r="AI848" s="94">
        <v>0</v>
      </c>
      <c r="AJ848" s="94">
        <v>4597569.4046142604</v>
      </c>
      <c r="AK848" s="70">
        <v>16102.281611779799</v>
      </c>
      <c r="AL848">
        <v>190.744012474941</v>
      </c>
      <c r="AM848">
        <v>87986.683412978906</v>
      </c>
      <c r="AN848">
        <v>5972.10801043628</v>
      </c>
      <c r="AO848">
        <v>20017.428235507199</v>
      </c>
      <c r="AP848">
        <v>190.744012474941</v>
      </c>
      <c r="AQ848">
        <v>78964.723731455393</v>
      </c>
      <c r="AR848">
        <v>5972.10801043628</v>
      </c>
      <c r="AS848">
        <v>16102.281611779799</v>
      </c>
      <c r="AT848">
        <v>0</v>
      </c>
    </row>
    <row r="849" spans="1:46" x14ac:dyDescent="0.25">
      <c r="A849" t="s">
        <v>3759</v>
      </c>
      <c r="B849">
        <v>1928</v>
      </c>
      <c r="C849" t="s">
        <v>180</v>
      </c>
      <c r="D849">
        <v>109</v>
      </c>
      <c r="E849" t="s">
        <v>1084</v>
      </c>
      <c r="F849" t="s">
        <v>2892</v>
      </c>
      <c r="G849" t="s">
        <v>2893</v>
      </c>
      <c r="H849" t="s">
        <v>2894</v>
      </c>
      <c r="I849" t="s">
        <v>2895</v>
      </c>
      <c r="J849">
        <v>422.85135135128002</v>
      </c>
      <c r="K849">
        <v>1</v>
      </c>
      <c r="L849">
        <v>1</v>
      </c>
      <c r="M849">
        <v>1</v>
      </c>
      <c r="N849" s="94">
        <v>3652622.8856859002</v>
      </c>
      <c r="O849" s="94">
        <v>1018844.36158684</v>
      </c>
      <c r="P849" s="94">
        <v>817393.79045307101</v>
      </c>
      <c r="Q849" s="94">
        <v>190265.89308369899</v>
      </c>
      <c r="R849" s="94">
        <v>1056008.4733805</v>
      </c>
      <c r="S849" s="94">
        <v>194701.798438775</v>
      </c>
      <c r="T849" s="94">
        <v>4404523.26</v>
      </c>
      <c r="U849" s="94">
        <v>2330612.1441900101</v>
      </c>
      <c r="V849" s="94">
        <v>5724166.1915311897</v>
      </c>
      <c r="W849" s="94">
        <v>830451.46633880201</v>
      </c>
      <c r="X849" s="94">
        <v>0</v>
      </c>
      <c r="Y849" s="94">
        <v>0</v>
      </c>
      <c r="Z849" s="94">
        <v>0</v>
      </c>
      <c r="AA849" s="94">
        <v>40682.634166485201</v>
      </c>
      <c r="AB849" s="94">
        <v>139835.11215352599</v>
      </c>
      <c r="AC849" s="94">
        <v>181204.65555434901</v>
      </c>
      <c r="AD849" s="94">
        <v>13497.142884426499</v>
      </c>
      <c r="AE849" s="94">
        <v>0</v>
      </c>
      <c r="AF849" s="94">
        <v>0</v>
      </c>
      <c r="AG849" s="94">
        <v>0</v>
      </c>
      <c r="AH849" s="94">
        <v>0</v>
      </c>
      <c r="AI849" s="94">
        <v>0</v>
      </c>
      <c r="AJ849" s="94">
        <v>6929837.2026287904</v>
      </c>
      <c r="AK849" s="70">
        <v>16388.352976722301</v>
      </c>
      <c r="AL849">
        <v>190.744012474941</v>
      </c>
      <c r="AM849">
        <v>87986.683412978906</v>
      </c>
      <c r="AN849">
        <v>5972.10801043628</v>
      </c>
      <c r="AO849">
        <v>20017.428235507199</v>
      </c>
      <c r="AP849">
        <v>190.744012474941</v>
      </c>
      <c r="AQ849">
        <v>87986.683412978906</v>
      </c>
      <c r="AR849">
        <v>5972.10801043628</v>
      </c>
      <c r="AS849">
        <v>20017.428235507199</v>
      </c>
      <c r="AT849">
        <v>0</v>
      </c>
    </row>
    <row r="850" spans="1:46" x14ac:dyDescent="0.25">
      <c r="A850" t="s">
        <v>3760</v>
      </c>
      <c r="B850">
        <v>1928</v>
      </c>
      <c r="C850" t="s">
        <v>180</v>
      </c>
      <c r="D850">
        <v>115</v>
      </c>
      <c r="E850" t="s">
        <v>1085</v>
      </c>
      <c r="F850" t="s">
        <v>2892</v>
      </c>
      <c r="G850" t="s">
        <v>2911</v>
      </c>
      <c r="H850" t="s">
        <v>2894</v>
      </c>
      <c r="I850" t="s">
        <v>2895</v>
      </c>
      <c r="J850">
        <v>734.26583329444998</v>
      </c>
      <c r="K850">
        <v>1</v>
      </c>
      <c r="L850">
        <v>1</v>
      </c>
      <c r="M850">
        <v>1</v>
      </c>
      <c r="N850" s="94">
        <v>5870417.2593892999</v>
      </c>
      <c r="O850" s="94">
        <v>1640139.13256852</v>
      </c>
      <c r="P850" s="94">
        <v>1348630.02380211</v>
      </c>
      <c r="Q850" s="94">
        <v>330223.09003413899</v>
      </c>
      <c r="R850" s="94">
        <v>2207232.3006432401</v>
      </c>
      <c r="S850" s="94">
        <v>338092.51837014902</v>
      </c>
      <c r="T850" s="94">
        <v>7349619.46</v>
      </c>
      <c r="U850" s="94">
        <v>4047022.3464373099</v>
      </c>
      <c r="V850" s="94">
        <v>9267618.5269999597</v>
      </c>
      <c r="W850" s="94">
        <v>1814073.9806471199</v>
      </c>
      <c r="X850" s="94">
        <v>0</v>
      </c>
      <c r="Y850" s="94">
        <v>0</v>
      </c>
      <c r="Z850" s="94">
        <v>0</v>
      </c>
      <c r="AA850" s="94">
        <v>72130.764993139994</v>
      </c>
      <c r="AB850" s="94">
        <v>242818.53379707999</v>
      </c>
      <c r="AC850" s="94">
        <v>314655.22572473797</v>
      </c>
      <c r="AD850" s="94">
        <v>23437.292645411399</v>
      </c>
      <c r="AE850" s="94">
        <v>0</v>
      </c>
      <c r="AF850" s="94">
        <v>0</v>
      </c>
      <c r="AG850" s="94">
        <v>0</v>
      </c>
      <c r="AH850" s="94">
        <v>0</v>
      </c>
      <c r="AI850" s="94">
        <v>0</v>
      </c>
      <c r="AJ850" s="94">
        <v>11734734.3248075</v>
      </c>
      <c r="AK850" s="70">
        <v>15981.5884012428</v>
      </c>
      <c r="AL850">
        <v>190.744012474941</v>
      </c>
      <c r="AM850">
        <v>87986.683412978906</v>
      </c>
      <c r="AN850">
        <v>5972.10801043628</v>
      </c>
      <c r="AO850">
        <v>20017.428235507199</v>
      </c>
      <c r="AP850">
        <v>4583.8562208211697</v>
      </c>
      <c r="AQ850">
        <v>22363.4717498301</v>
      </c>
      <c r="AR850">
        <v>15346.293776671801</v>
      </c>
      <c r="AS850">
        <v>15981.5884012428</v>
      </c>
      <c r="AT850">
        <v>0</v>
      </c>
    </row>
    <row r="851" spans="1:46" x14ac:dyDescent="0.25">
      <c r="A851" t="s">
        <v>3761</v>
      </c>
      <c r="B851">
        <v>1928</v>
      </c>
      <c r="C851" t="s">
        <v>180</v>
      </c>
      <c r="D851">
        <v>107</v>
      </c>
      <c r="E851" t="s">
        <v>1086</v>
      </c>
      <c r="F851" t="s">
        <v>2892</v>
      </c>
      <c r="G851" t="s">
        <v>2893</v>
      </c>
      <c r="H851" t="s">
        <v>2894</v>
      </c>
      <c r="I851" t="s">
        <v>2895</v>
      </c>
      <c r="J851">
        <v>477.24999999991797</v>
      </c>
      <c r="K851">
        <v>1</v>
      </c>
      <c r="L851">
        <v>1</v>
      </c>
      <c r="M851">
        <v>1</v>
      </c>
      <c r="N851" s="94">
        <v>3402559.0788842202</v>
      </c>
      <c r="O851" s="94">
        <v>923923.85200318205</v>
      </c>
      <c r="P851" s="94">
        <v>842366.95492779999</v>
      </c>
      <c r="Q851" s="94">
        <v>214819.91337430701</v>
      </c>
      <c r="R851" s="94">
        <v>1178013.3962557099</v>
      </c>
      <c r="S851" s="94">
        <v>219749.64253500901</v>
      </c>
      <c r="T851" s="94">
        <v>3931244.29</v>
      </c>
      <c r="U851" s="94">
        <v>2630438.9054452102</v>
      </c>
      <c r="V851" s="94">
        <v>5434503.2353621302</v>
      </c>
      <c r="W851" s="94">
        <v>923904.86244604702</v>
      </c>
      <c r="X851" s="94">
        <v>0</v>
      </c>
      <c r="Y851" s="94">
        <v>0</v>
      </c>
      <c r="Z851" s="94">
        <v>0</v>
      </c>
      <c r="AA851" s="94">
        <v>45450.587766152203</v>
      </c>
      <c r="AB851" s="94">
        <v>157824.50987088899</v>
      </c>
      <c r="AC851" s="94">
        <v>204516.12981001299</v>
      </c>
      <c r="AD851" s="94">
        <v>15233.5127249958</v>
      </c>
      <c r="AE851" s="94">
        <v>0</v>
      </c>
      <c r="AF851" s="94">
        <v>0</v>
      </c>
      <c r="AG851" s="94">
        <v>0</v>
      </c>
      <c r="AH851" s="94">
        <v>0</v>
      </c>
      <c r="AI851" s="94">
        <v>0</v>
      </c>
      <c r="AJ851" s="94">
        <v>6781432.8379802201</v>
      </c>
      <c r="AK851" s="70">
        <v>14209.393060201999</v>
      </c>
      <c r="AL851">
        <v>190.744012474941</v>
      </c>
      <c r="AM851">
        <v>87986.683412978906</v>
      </c>
      <c r="AN851">
        <v>5972.10801043628</v>
      </c>
      <c r="AO851">
        <v>20017.428235507199</v>
      </c>
      <c r="AP851">
        <v>190.744012474941</v>
      </c>
      <c r="AQ851">
        <v>87986.683412978906</v>
      </c>
      <c r="AR851">
        <v>5972.10801043628</v>
      </c>
      <c r="AS851">
        <v>20017.428235507199</v>
      </c>
      <c r="AT851">
        <v>0</v>
      </c>
    </row>
    <row r="852" spans="1:46" x14ac:dyDescent="0.25">
      <c r="A852" t="s">
        <v>3762</v>
      </c>
      <c r="B852">
        <v>1928</v>
      </c>
      <c r="C852" t="s">
        <v>180</v>
      </c>
      <c r="D852">
        <v>110</v>
      </c>
      <c r="E852" t="s">
        <v>1087</v>
      </c>
      <c r="F852" t="s">
        <v>2892</v>
      </c>
      <c r="G852" t="s">
        <v>2893</v>
      </c>
      <c r="H852" t="s">
        <v>2894</v>
      </c>
      <c r="I852" t="s">
        <v>2895</v>
      </c>
      <c r="J852">
        <v>142.89864864863699</v>
      </c>
      <c r="K852">
        <v>3</v>
      </c>
      <c r="L852">
        <v>1</v>
      </c>
      <c r="M852">
        <v>1</v>
      </c>
      <c r="N852" s="94">
        <v>1019497.35327429</v>
      </c>
      <c r="O852" s="94">
        <v>439277.713878443</v>
      </c>
      <c r="P852" s="94">
        <v>346867.59855250601</v>
      </c>
      <c r="Q852" s="94">
        <v>64459.575756567298</v>
      </c>
      <c r="R852" s="94">
        <v>924563.55596299097</v>
      </c>
      <c r="S852" s="94">
        <v>65797.646850244695</v>
      </c>
      <c r="T852" s="94">
        <v>2007057.28</v>
      </c>
      <c r="U852" s="94">
        <v>787608.51742479997</v>
      </c>
      <c r="V852" s="94">
        <v>1885322.8372402</v>
      </c>
      <c r="W852" s="94">
        <v>271793.86803283001</v>
      </c>
      <c r="X852" s="94">
        <v>0</v>
      </c>
      <c r="Y852" s="94">
        <v>0</v>
      </c>
      <c r="Z852" s="94">
        <v>0</v>
      </c>
      <c r="AA852" s="94">
        <v>590293.12738658197</v>
      </c>
      <c r="AB852" s="94">
        <v>47255.964765190998</v>
      </c>
      <c r="AC852" s="94">
        <v>61236.413989953202</v>
      </c>
      <c r="AD852" s="94">
        <v>4561.2328602914604</v>
      </c>
      <c r="AE852" s="94">
        <v>0</v>
      </c>
      <c r="AF852" s="94">
        <v>0</v>
      </c>
      <c r="AG852" s="94">
        <v>0</v>
      </c>
      <c r="AH852" s="94">
        <v>0</v>
      </c>
      <c r="AI852" s="94">
        <v>0</v>
      </c>
      <c r="AJ852" s="94">
        <v>2860463.4442750402</v>
      </c>
      <c r="AK852" s="70">
        <v>20017.428235507199</v>
      </c>
      <c r="AL852">
        <v>190.744012474941</v>
      </c>
      <c r="AM852">
        <v>87986.683412978906</v>
      </c>
      <c r="AN852">
        <v>5972.10801043628</v>
      </c>
      <c r="AO852">
        <v>20017.428235507199</v>
      </c>
      <c r="AP852">
        <v>190.744012474941</v>
      </c>
      <c r="AQ852">
        <v>87986.683412978906</v>
      </c>
      <c r="AR852">
        <v>5972.10801043628</v>
      </c>
      <c r="AS852">
        <v>20017.428235507199</v>
      </c>
      <c r="AT852">
        <v>0</v>
      </c>
    </row>
    <row r="853" spans="1:46" x14ac:dyDescent="0.25">
      <c r="A853" t="s">
        <v>3763</v>
      </c>
      <c r="B853">
        <v>1928</v>
      </c>
      <c r="C853" t="s">
        <v>180</v>
      </c>
      <c r="D853">
        <v>114</v>
      </c>
      <c r="E853" t="s">
        <v>1088</v>
      </c>
      <c r="F853" t="s">
        <v>2892</v>
      </c>
      <c r="G853" t="s">
        <v>2893</v>
      </c>
      <c r="H853" t="s">
        <v>2894</v>
      </c>
      <c r="I853" t="s">
        <v>2895</v>
      </c>
      <c r="J853">
        <v>581.08108108102397</v>
      </c>
      <c r="K853">
        <v>1</v>
      </c>
      <c r="L853">
        <v>1</v>
      </c>
      <c r="M853">
        <v>1</v>
      </c>
      <c r="N853" s="94">
        <v>3928983.0356385098</v>
      </c>
      <c r="O853" s="94">
        <v>1047923.07210109</v>
      </c>
      <c r="P853" s="94">
        <v>949497.43014872097</v>
      </c>
      <c r="Q853" s="94">
        <v>261384.656988259</v>
      </c>
      <c r="R853" s="94">
        <v>1349117.74644129</v>
      </c>
      <c r="S853" s="94">
        <v>267558.63771908602</v>
      </c>
      <c r="T853" s="94">
        <v>4334185.5999999996</v>
      </c>
      <c r="U853" s="94">
        <v>3202720.3413178702</v>
      </c>
      <c r="V853" s="94">
        <v>6249681.01425061</v>
      </c>
      <c r="W853" s="94">
        <v>1039080.2257550301</v>
      </c>
      <c r="X853" s="94">
        <v>0</v>
      </c>
      <c r="Y853" s="94">
        <v>0</v>
      </c>
      <c r="Z853" s="94">
        <v>0</v>
      </c>
      <c r="AA853" s="94">
        <v>55983.702219775201</v>
      </c>
      <c r="AB853" s="94">
        <v>192160.99909245601</v>
      </c>
      <c r="AC853" s="94">
        <v>249010.90373709801</v>
      </c>
      <c r="AD853" s="94">
        <v>18547.733981987702</v>
      </c>
      <c r="AE853" s="94">
        <v>0</v>
      </c>
      <c r="AF853" s="94">
        <v>0</v>
      </c>
      <c r="AG853" s="94">
        <v>0</v>
      </c>
      <c r="AH853" s="94">
        <v>0</v>
      </c>
      <c r="AI853" s="94">
        <v>0</v>
      </c>
      <c r="AJ853" s="94">
        <v>7804464.5790369501</v>
      </c>
      <c r="AK853" s="70">
        <v>13430.9390429952</v>
      </c>
      <c r="AL853">
        <v>190.744012474941</v>
      </c>
      <c r="AM853">
        <v>87986.683412978906</v>
      </c>
      <c r="AN853">
        <v>5972.10801043628</v>
      </c>
      <c r="AO853">
        <v>20017.428235507199</v>
      </c>
      <c r="AP853">
        <v>190.744012474941</v>
      </c>
      <c r="AQ853">
        <v>87986.683412978906</v>
      </c>
      <c r="AR853">
        <v>5972.10801043628</v>
      </c>
      <c r="AS853">
        <v>20017.428235507199</v>
      </c>
      <c r="AT853">
        <v>0</v>
      </c>
    </row>
    <row r="854" spans="1:46" x14ac:dyDescent="0.25">
      <c r="A854" t="s">
        <v>3765</v>
      </c>
      <c r="B854">
        <v>1928</v>
      </c>
      <c r="C854" t="s">
        <v>180</v>
      </c>
      <c r="D854">
        <v>1928</v>
      </c>
      <c r="E854" t="s">
        <v>180</v>
      </c>
      <c r="F854" t="s">
        <v>1871</v>
      </c>
      <c r="G854" t="s">
        <v>1871</v>
      </c>
      <c r="H854" t="s">
        <v>2899</v>
      </c>
      <c r="I854" t="s">
        <v>2895</v>
      </c>
      <c r="J854">
        <v>51.812162052497001</v>
      </c>
      <c r="K854">
        <v>1</v>
      </c>
      <c r="L854">
        <v>5</v>
      </c>
      <c r="M854">
        <v>1</v>
      </c>
      <c r="N854" s="94">
        <v>44164.967993144397</v>
      </c>
      <c r="O854" s="94">
        <v>44745.676004244699</v>
      </c>
      <c r="P854" s="94">
        <v>64035.455531985899</v>
      </c>
      <c r="Q854" s="94">
        <v>23283.440400411098</v>
      </c>
      <c r="R854" s="94">
        <v>109341.39110875499</v>
      </c>
      <c r="S854" s="94">
        <v>23856.896993198799</v>
      </c>
      <c r="T854" s="94">
        <v>0</v>
      </c>
      <c r="U854" s="94">
        <v>285570.93103854102</v>
      </c>
      <c r="V854" s="94">
        <v>181748.22035443099</v>
      </c>
      <c r="W854" s="94">
        <v>81779.515647015302</v>
      </c>
      <c r="X854" s="94">
        <v>0</v>
      </c>
      <c r="Y854" s="94">
        <v>0</v>
      </c>
      <c r="Z854" s="94">
        <v>0</v>
      </c>
      <c r="AA854" s="94">
        <v>4909.1372449782202</v>
      </c>
      <c r="AB854" s="94">
        <v>17134.057792117001</v>
      </c>
      <c r="AC854" s="94">
        <v>22203.0861394819</v>
      </c>
      <c r="AD854" s="94">
        <v>1653.8108537169101</v>
      </c>
      <c r="AE854" s="94">
        <v>0</v>
      </c>
      <c r="AF854" s="94">
        <v>0</v>
      </c>
      <c r="AG854" s="94">
        <v>0</v>
      </c>
      <c r="AH854" s="94">
        <v>0</v>
      </c>
      <c r="AI854" s="94">
        <v>0</v>
      </c>
      <c r="AJ854" s="94">
        <v>309427.82803173998</v>
      </c>
      <c r="AK854" s="70">
        <v>5972.10801043628</v>
      </c>
      <c r="AL854">
        <v>190.744012474941</v>
      </c>
      <c r="AM854">
        <v>87986.683412978906</v>
      </c>
      <c r="AN854">
        <v>5972.10801043628</v>
      </c>
      <c r="AO854">
        <v>20017.428235507199</v>
      </c>
      <c r="AP854">
        <v>682.10272323868298</v>
      </c>
      <c r="AQ854">
        <v>37523.222275875101</v>
      </c>
      <c r="AR854">
        <v>5972.10801043628</v>
      </c>
      <c r="AS854">
        <v>5972.10801043628</v>
      </c>
      <c r="AT854">
        <v>0</v>
      </c>
    </row>
    <row r="855" spans="1:46" x14ac:dyDescent="0.25">
      <c r="A855" t="s">
        <v>3766</v>
      </c>
      <c r="B855">
        <v>1928</v>
      </c>
      <c r="C855" t="s">
        <v>180</v>
      </c>
      <c r="D855">
        <v>118</v>
      </c>
      <c r="E855" t="s">
        <v>1090</v>
      </c>
      <c r="F855" t="s">
        <v>2892</v>
      </c>
      <c r="G855" t="s">
        <v>2903</v>
      </c>
      <c r="H855" t="s">
        <v>2904</v>
      </c>
      <c r="I855" t="s">
        <v>2895</v>
      </c>
      <c r="J855">
        <v>1971.7072983481301</v>
      </c>
      <c r="K855">
        <v>1</v>
      </c>
      <c r="L855">
        <v>1</v>
      </c>
      <c r="M855">
        <v>1</v>
      </c>
      <c r="N855" s="94">
        <v>12842320.5268103</v>
      </c>
      <c r="O855" s="94">
        <v>5356184.62941687</v>
      </c>
      <c r="P855" s="94">
        <v>3977942.93335255</v>
      </c>
      <c r="Q855" s="94">
        <v>886681.43938555999</v>
      </c>
      <c r="R855" s="94">
        <v>6196901.8218332399</v>
      </c>
      <c r="S855" s="94">
        <v>907872.129902035</v>
      </c>
      <c r="T855" s="94">
        <v>18392654.530000001</v>
      </c>
      <c r="U855" s="94">
        <v>10867376.8207985</v>
      </c>
      <c r="V855" s="94">
        <v>23273142.430173699</v>
      </c>
      <c r="W855" s="94">
        <v>5147292.06013864</v>
      </c>
      <c r="X855" s="94">
        <v>0</v>
      </c>
      <c r="Y855" s="94">
        <v>0</v>
      </c>
      <c r="Z855" s="94">
        <v>0</v>
      </c>
      <c r="AA855" s="94">
        <v>187561.78878231099</v>
      </c>
      <c r="AB855" s="94">
        <v>652035.07170393504</v>
      </c>
      <c r="AC855" s="94">
        <v>844936.50241254596</v>
      </c>
      <c r="AD855" s="94">
        <v>62935.627489489103</v>
      </c>
      <c r="AE855" s="94">
        <v>0</v>
      </c>
      <c r="AF855" s="94">
        <v>0</v>
      </c>
      <c r="AG855" s="94">
        <v>0</v>
      </c>
      <c r="AH855" s="94">
        <v>0</v>
      </c>
      <c r="AI855" s="94">
        <v>0</v>
      </c>
      <c r="AJ855" s="94">
        <v>30167903.480700601</v>
      </c>
      <c r="AK855" s="70">
        <v>15300.3965172593</v>
      </c>
      <c r="AL855">
        <v>190.744012474941</v>
      </c>
      <c r="AM855">
        <v>87986.683412978906</v>
      </c>
      <c r="AN855">
        <v>5972.10801043628</v>
      </c>
      <c r="AO855">
        <v>20017.428235507199</v>
      </c>
      <c r="AP855">
        <v>190.744012474941</v>
      </c>
      <c r="AQ855">
        <v>78964.723731455393</v>
      </c>
      <c r="AR855">
        <v>5972.10801043628</v>
      </c>
      <c r="AS855">
        <v>16102.281611779799</v>
      </c>
      <c r="AT855">
        <v>0</v>
      </c>
    </row>
    <row r="856" spans="1:46" x14ac:dyDescent="0.25">
      <c r="A856" t="s">
        <v>3767</v>
      </c>
      <c r="B856">
        <v>1928</v>
      </c>
      <c r="C856" t="s">
        <v>180</v>
      </c>
      <c r="D856">
        <v>2735</v>
      </c>
      <c r="E856" t="s">
        <v>1091</v>
      </c>
      <c r="F856" t="s">
        <v>2906</v>
      </c>
      <c r="G856" t="s">
        <v>2903</v>
      </c>
      <c r="H856" t="s">
        <v>2904</v>
      </c>
      <c r="I856" t="s">
        <v>2895</v>
      </c>
      <c r="J856">
        <v>162.85923015997599</v>
      </c>
      <c r="K856">
        <v>1</v>
      </c>
      <c r="L856">
        <v>2</v>
      </c>
      <c r="M856">
        <v>1</v>
      </c>
      <c r="N856" s="94">
        <v>138822.09123247399</v>
      </c>
      <c r="O856" s="94">
        <v>140647.40899357601</v>
      </c>
      <c r="P856" s="94">
        <v>201280.25115639801</v>
      </c>
      <c r="Q856" s="94">
        <v>73185.966940437604</v>
      </c>
      <c r="R856" s="94">
        <v>343688.70309928502</v>
      </c>
      <c r="S856" s="94">
        <v>74988.491589707104</v>
      </c>
      <c r="T856" s="94">
        <v>0</v>
      </c>
      <c r="U856" s="94">
        <v>897624.42142217106</v>
      </c>
      <c r="V856" s="94">
        <v>571282.37999174104</v>
      </c>
      <c r="W856" s="94">
        <v>257054.49133031801</v>
      </c>
      <c r="X856" s="94">
        <v>0</v>
      </c>
      <c r="Y856" s="94">
        <v>0</v>
      </c>
      <c r="Z856" s="94">
        <v>0</v>
      </c>
      <c r="AA856" s="94">
        <v>15430.707401415801</v>
      </c>
      <c r="AB856" s="94">
        <v>53856.842698696601</v>
      </c>
      <c r="AC856" s="94">
        <v>69790.129819093199</v>
      </c>
      <c r="AD856" s="94">
        <v>5198.3617706138302</v>
      </c>
      <c r="AE856" s="94">
        <v>0</v>
      </c>
      <c r="AF856" s="94">
        <v>0</v>
      </c>
      <c r="AG856" s="94">
        <v>0</v>
      </c>
      <c r="AH856" s="94">
        <v>0</v>
      </c>
      <c r="AI856" s="94">
        <v>0</v>
      </c>
      <c r="AJ856" s="94">
        <v>972612.91301187803</v>
      </c>
      <c r="AK856" s="70">
        <v>5972.10801043628</v>
      </c>
      <c r="AL856">
        <v>190.744012474941</v>
      </c>
      <c r="AM856">
        <v>87986.683412978906</v>
      </c>
      <c r="AN856">
        <v>5972.10801043628</v>
      </c>
      <c r="AO856">
        <v>20017.428235507199</v>
      </c>
      <c r="AP856">
        <v>190.744012474941</v>
      </c>
      <c r="AQ856">
        <v>78964.723731455393</v>
      </c>
      <c r="AR856">
        <v>5972.10801043628</v>
      </c>
      <c r="AS856">
        <v>16102.281611779799</v>
      </c>
      <c r="AT856">
        <v>0</v>
      </c>
    </row>
    <row r="857" spans="1:46" x14ac:dyDescent="0.25">
      <c r="A857" t="s">
        <v>3768</v>
      </c>
      <c r="B857">
        <v>1928</v>
      </c>
      <c r="C857" t="s">
        <v>180</v>
      </c>
      <c r="D857">
        <v>139</v>
      </c>
      <c r="E857" t="s">
        <v>1092</v>
      </c>
      <c r="F857" t="s">
        <v>2892</v>
      </c>
      <c r="G857" t="s">
        <v>2893</v>
      </c>
      <c r="H857" t="s">
        <v>2894</v>
      </c>
      <c r="I857" t="s">
        <v>2895</v>
      </c>
      <c r="J857">
        <v>472.66665785152401</v>
      </c>
      <c r="K857">
        <v>1</v>
      </c>
      <c r="L857">
        <v>1</v>
      </c>
      <c r="M857">
        <v>1</v>
      </c>
      <c r="N857" s="94">
        <v>3637723.1331741898</v>
      </c>
      <c r="O857" s="94">
        <v>929154.52643330104</v>
      </c>
      <c r="P857" s="94">
        <v>891245.38120424305</v>
      </c>
      <c r="Q857" s="94">
        <v>212609.22302820699</v>
      </c>
      <c r="R857" s="94">
        <v>1137978.3859864101</v>
      </c>
      <c r="S857" s="94">
        <v>217639.24379488299</v>
      </c>
      <c r="T857" s="94">
        <v>4203533.5599999996</v>
      </c>
      <c r="U857" s="94">
        <v>2605177.0898263501</v>
      </c>
      <c r="V857" s="94">
        <v>5721077.5134634599</v>
      </c>
      <c r="W857" s="94">
        <v>886307.996050469</v>
      </c>
      <c r="X857" s="94">
        <v>0</v>
      </c>
      <c r="Y857" s="94">
        <v>0</v>
      </c>
      <c r="Z857" s="94">
        <v>0</v>
      </c>
      <c r="AA857" s="94">
        <v>45016.321857226001</v>
      </c>
      <c r="AB857" s="94">
        <v>156308.81845519299</v>
      </c>
      <c r="AC857" s="94">
        <v>202552.02840030199</v>
      </c>
      <c r="AD857" s="94">
        <v>15087.2153945808</v>
      </c>
      <c r="AE857" s="94">
        <v>0</v>
      </c>
      <c r="AF857" s="94">
        <v>0</v>
      </c>
      <c r="AG857" s="94">
        <v>0</v>
      </c>
      <c r="AH857" s="94">
        <v>0</v>
      </c>
      <c r="AI857" s="94">
        <v>0</v>
      </c>
      <c r="AJ857" s="94">
        <v>7026349.8936212203</v>
      </c>
      <c r="AK857" s="70">
        <v>14865.338557111399</v>
      </c>
      <c r="AL857">
        <v>190.744012474941</v>
      </c>
      <c r="AM857">
        <v>87986.683412978906</v>
      </c>
      <c r="AN857">
        <v>5972.10801043628</v>
      </c>
      <c r="AO857">
        <v>20017.428235507199</v>
      </c>
      <c r="AP857">
        <v>190.744012474941</v>
      </c>
      <c r="AQ857">
        <v>87986.683412978906</v>
      </c>
      <c r="AR857">
        <v>5972.10801043628</v>
      </c>
      <c r="AS857">
        <v>20017.428235507199</v>
      </c>
      <c r="AT857">
        <v>0</v>
      </c>
    </row>
    <row r="858" spans="1:46" x14ac:dyDescent="0.25">
      <c r="A858" t="s">
        <v>3769</v>
      </c>
      <c r="B858">
        <v>1928</v>
      </c>
      <c r="C858" t="s">
        <v>180</v>
      </c>
      <c r="D858">
        <v>4480</v>
      </c>
      <c r="E858" t="s">
        <v>1093</v>
      </c>
      <c r="F858" t="s">
        <v>2906</v>
      </c>
      <c r="G858" t="s">
        <v>2893</v>
      </c>
      <c r="H858" t="s">
        <v>2894</v>
      </c>
      <c r="I858" t="s">
        <v>2895</v>
      </c>
      <c r="J858">
        <v>197.326517647781</v>
      </c>
      <c r="K858">
        <v>1</v>
      </c>
      <c r="L858">
        <v>1</v>
      </c>
      <c r="M858">
        <v>1</v>
      </c>
      <c r="N858" s="94">
        <v>168202.19405788899</v>
      </c>
      <c r="O858" s="94">
        <v>170413.819380231</v>
      </c>
      <c r="P858" s="94">
        <v>243878.90691211101</v>
      </c>
      <c r="Q858" s="94">
        <v>88674.937139616406</v>
      </c>
      <c r="R858" s="94">
        <v>416426.47377643798</v>
      </c>
      <c r="S858" s="94">
        <v>90858.945449524603</v>
      </c>
      <c r="T858" s="94">
        <v>0</v>
      </c>
      <c r="U858" s="94">
        <v>1087596.33126629</v>
      </c>
      <c r="V858" s="94">
        <v>692187.74107290898</v>
      </c>
      <c r="W858" s="94">
        <v>311457.12508961099</v>
      </c>
      <c r="X858" s="94">
        <v>0</v>
      </c>
      <c r="Y858" s="94">
        <v>0</v>
      </c>
      <c r="Z858" s="94">
        <v>0</v>
      </c>
      <c r="AA858" s="94">
        <v>18696.439577739799</v>
      </c>
      <c r="AB858" s="94">
        <v>65255.025526025798</v>
      </c>
      <c r="AC858" s="94">
        <v>84560.410053888903</v>
      </c>
      <c r="AD858" s="94">
        <v>6298.5353956356503</v>
      </c>
      <c r="AE858" s="94">
        <v>0</v>
      </c>
      <c r="AF858" s="94">
        <v>0</v>
      </c>
      <c r="AG858" s="94">
        <v>0</v>
      </c>
      <c r="AH858" s="94">
        <v>0</v>
      </c>
      <c r="AI858" s="94">
        <v>0</v>
      </c>
      <c r="AJ858" s="94">
        <v>1178455.2767158099</v>
      </c>
      <c r="AK858" s="70">
        <v>5972.10801043628</v>
      </c>
      <c r="AL858">
        <v>190.744012474941</v>
      </c>
      <c r="AM858">
        <v>87986.683412978906</v>
      </c>
      <c r="AN858">
        <v>5972.10801043628</v>
      </c>
      <c r="AO858">
        <v>20017.428235507199</v>
      </c>
      <c r="AP858">
        <v>190.744012474941</v>
      </c>
      <c r="AQ858">
        <v>87986.683412978906</v>
      </c>
      <c r="AR858">
        <v>5972.10801043628</v>
      </c>
      <c r="AS858">
        <v>20017.428235507199</v>
      </c>
      <c r="AT858">
        <v>0</v>
      </c>
    </row>
    <row r="859" spans="1:46" x14ac:dyDescent="0.25">
      <c r="A859" t="s">
        <v>4675</v>
      </c>
      <c r="B859">
        <v>1928</v>
      </c>
      <c r="C859" t="s">
        <v>180</v>
      </c>
      <c r="D859">
        <v>116</v>
      </c>
      <c r="E859" t="s">
        <v>4676</v>
      </c>
      <c r="F859" t="s">
        <v>2892</v>
      </c>
      <c r="G859" t="s">
        <v>2911</v>
      </c>
      <c r="H859" t="s">
        <v>2894</v>
      </c>
      <c r="I859" t="s">
        <v>2895</v>
      </c>
      <c r="J859">
        <v>768.34464769652197</v>
      </c>
      <c r="K859">
        <v>1</v>
      </c>
      <c r="L859">
        <v>1</v>
      </c>
      <c r="M859">
        <v>1</v>
      </c>
      <c r="N859" s="94">
        <v>5599119.70564913</v>
      </c>
      <c r="O859" s="94">
        <v>1935514.0924035001</v>
      </c>
      <c r="P859" s="94">
        <v>1387883.67963961</v>
      </c>
      <c r="Q859" s="94">
        <v>345524.27751562902</v>
      </c>
      <c r="R859" s="94">
        <v>2169416.8301810799</v>
      </c>
      <c r="S859" s="94">
        <v>353784.09989529097</v>
      </c>
      <c r="T859" s="94">
        <v>7202605.46</v>
      </c>
      <c r="U859" s="94">
        <v>4234853.1253889501</v>
      </c>
      <c r="V859" s="94">
        <v>9349880.6208071709</v>
      </c>
      <c r="W859" s="94">
        <v>1774585.7944930899</v>
      </c>
      <c r="X859" s="94">
        <v>0</v>
      </c>
      <c r="Y859" s="94">
        <v>0</v>
      </c>
      <c r="Z859" s="94">
        <v>0</v>
      </c>
      <c r="AA859" s="94">
        <v>58903.919832763597</v>
      </c>
      <c r="AB859" s="94">
        <v>254088.250255936</v>
      </c>
      <c r="AC859" s="94">
        <v>329259.03343563701</v>
      </c>
      <c r="AD859" s="94">
        <v>24525.066459653099</v>
      </c>
      <c r="AE859" s="94">
        <v>0</v>
      </c>
      <c r="AF859" s="94">
        <v>0</v>
      </c>
      <c r="AG859" s="94">
        <v>0</v>
      </c>
      <c r="AH859" s="94">
        <v>0</v>
      </c>
      <c r="AI859" s="94">
        <v>0</v>
      </c>
      <c r="AJ859" s="94">
        <v>11791242.685284199</v>
      </c>
      <c r="AK859" s="70">
        <v>15346.293776671801</v>
      </c>
      <c r="AL859">
        <v>190.744012474941</v>
      </c>
      <c r="AM859">
        <v>87986.683412978906</v>
      </c>
      <c r="AN859">
        <v>5972.10801043628</v>
      </c>
      <c r="AO859">
        <v>20017.428235507199</v>
      </c>
      <c r="AP859">
        <v>4583.8562208211697</v>
      </c>
      <c r="AQ859">
        <v>22363.4717498301</v>
      </c>
      <c r="AR859">
        <v>15346.293776671801</v>
      </c>
      <c r="AS859">
        <v>15981.5884012428</v>
      </c>
      <c r="AT859">
        <v>0</v>
      </c>
    </row>
    <row r="860" spans="1:46" x14ac:dyDescent="0.25">
      <c r="A860" t="s">
        <v>3770</v>
      </c>
      <c r="B860">
        <v>1926</v>
      </c>
      <c r="C860" t="s">
        <v>181</v>
      </c>
      <c r="D860">
        <v>97</v>
      </c>
      <c r="E860" t="s">
        <v>1100</v>
      </c>
      <c r="F860" t="s">
        <v>2892</v>
      </c>
      <c r="G860" t="s">
        <v>2911</v>
      </c>
      <c r="H860" t="s">
        <v>2904</v>
      </c>
      <c r="I860" t="s">
        <v>2895</v>
      </c>
      <c r="J860">
        <v>416.45643573876998</v>
      </c>
      <c r="K860">
        <v>1</v>
      </c>
      <c r="L860">
        <v>1</v>
      </c>
      <c r="M860">
        <v>1</v>
      </c>
      <c r="N860" s="94">
        <v>1887693.2705751499</v>
      </c>
      <c r="O860" s="94">
        <v>942588.52376507898</v>
      </c>
      <c r="P860" s="94">
        <v>718122.57037152804</v>
      </c>
      <c r="Q860" s="94">
        <v>220588.40315065399</v>
      </c>
      <c r="R860" s="94">
        <v>980869.20502198394</v>
      </c>
      <c r="S860" s="94">
        <v>275535.81939248199</v>
      </c>
      <c r="T860" s="94">
        <v>3108814.44</v>
      </c>
      <c r="U860" s="94">
        <v>1641047.5328843901</v>
      </c>
      <c r="V860" s="94">
        <v>4049976.6864747601</v>
      </c>
      <c r="W860" s="94">
        <v>614888.15604468202</v>
      </c>
      <c r="X860" s="94">
        <v>0</v>
      </c>
      <c r="Y860" s="94">
        <v>0</v>
      </c>
      <c r="Z860" s="94">
        <v>0</v>
      </c>
      <c r="AA860" s="94">
        <v>84144.906619334506</v>
      </c>
      <c r="AB860" s="94">
        <v>852.22374561875301</v>
      </c>
      <c r="AC860" s="94">
        <v>184723.928426342</v>
      </c>
      <c r="AD860" s="94">
        <v>90811.890966139807</v>
      </c>
      <c r="AE860" s="94">
        <v>0</v>
      </c>
      <c r="AF860" s="94">
        <v>0</v>
      </c>
      <c r="AG860" s="94">
        <v>0</v>
      </c>
      <c r="AH860" s="94">
        <v>0</v>
      </c>
      <c r="AI860" s="94">
        <v>0</v>
      </c>
      <c r="AJ860" s="94">
        <v>5025397.7922768705</v>
      </c>
      <c r="AK860" s="70">
        <v>12067.043179107301</v>
      </c>
      <c r="AL860">
        <v>190.744012474941</v>
      </c>
      <c r="AM860">
        <v>87986.683412978906</v>
      </c>
      <c r="AN860">
        <v>4602.1220656056503</v>
      </c>
      <c r="AO860">
        <v>16416.277770984201</v>
      </c>
      <c r="AP860">
        <v>4583.8562208211697</v>
      </c>
      <c r="AQ860">
        <v>22363.4717498301</v>
      </c>
      <c r="AR860">
        <v>12067.043179107301</v>
      </c>
      <c r="AS860">
        <v>14548.7287205844</v>
      </c>
      <c r="AT860">
        <v>0</v>
      </c>
    </row>
    <row r="861" spans="1:46" x14ac:dyDescent="0.25">
      <c r="A861" t="s">
        <v>3771</v>
      </c>
      <c r="B861">
        <v>1926</v>
      </c>
      <c r="C861" t="s">
        <v>181</v>
      </c>
      <c r="D861">
        <v>102</v>
      </c>
      <c r="E861" t="s">
        <v>1101</v>
      </c>
      <c r="F861" t="s">
        <v>2892</v>
      </c>
      <c r="G861" t="s">
        <v>2911</v>
      </c>
      <c r="H861" t="s">
        <v>2904</v>
      </c>
      <c r="I861" t="s">
        <v>2895</v>
      </c>
      <c r="J861">
        <v>420.562614581871</v>
      </c>
      <c r="K861">
        <v>1</v>
      </c>
      <c r="L861">
        <v>1</v>
      </c>
      <c r="M861">
        <v>1</v>
      </c>
      <c r="N861" s="94">
        <v>2605019.0757496902</v>
      </c>
      <c r="O861" s="94">
        <v>984175.47590527195</v>
      </c>
      <c r="P861" s="94">
        <v>852512.94001139002</v>
      </c>
      <c r="Q861" s="94">
        <v>222763.36157684299</v>
      </c>
      <c r="R861" s="94">
        <v>931216.37671810505</v>
      </c>
      <c r="S861" s="94">
        <v>278252.54857472802</v>
      </c>
      <c r="T861" s="94">
        <v>3938459.29</v>
      </c>
      <c r="U861" s="94">
        <v>1657227.9399613</v>
      </c>
      <c r="V861" s="94">
        <v>4947646.5483635301</v>
      </c>
      <c r="W861" s="94">
        <v>562205.49618437502</v>
      </c>
      <c r="X861" s="94">
        <v>0</v>
      </c>
      <c r="Y861" s="94">
        <v>0</v>
      </c>
      <c r="Z861" s="94">
        <v>0</v>
      </c>
      <c r="AA861" s="94">
        <v>84974.558908660096</v>
      </c>
      <c r="AB861" s="94">
        <v>860.62650473962105</v>
      </c>
      <c r="AC861" s="94">
        <v>186545.27016013701</v>
      </c>
      <c r="AD861" s="94">
        <v>91707.278414590895</v>
      </c>
      <c r="AE861" s="94">
        <v>0</v>
      </c>
      <c r="AF861" s="94">
        <v>0</v>
      </c>
      <c r="AG861" s="94">
        <v>0</v>
      </c>
      <c r="AH861" s="94">
        <v>0</v>
      </c>
      <c r="AI861" s="94">
        <v>0</v>
      </c>
      <c r="AJ861" s="94">
        <v>5873939.7785360301</v>
      </c>
      <c r="AK861" s="70">
        <v>13966.861472877201</v>
      </c>
      <c r="AL861">
        <v>190.744012474941</v>
      </c>
      <c r="AM861">
        <v>87986.683412978906</v>
      </c>
      <c r="AN861">
        <v>4602.1220656056503</v>
      </c>
      <c r="AO861">
        <v>16416.277770984201</v>
      </c>
      <c r="AP861">
        <v>4583.8562208211697</v>
      </c>
      <c r="AQ861">
        <v>22363.4717498301</v>
      </c>
      <c r="AR861">
        <v>12067.043179107301</v>
      </c>
      <c r="AS861">
        <v>14548.7287205844</v>
      </c>
      <c r="AT861">
        <v>0</v>
      </c>
    </row>
    <row r="862" spans="1:46" x14ac:dyDescent="0.25">
      <c r="A862" t="s">
        <v>3772</v>
      </c>
      <c r="B862">
        <v>1926</v>
      </c>
      <c r="C862" t="s">
        <v>181</v>
      </c>
      <c r="D862">
        <v>101</v>
      </c>
      <c r="E862" t="s">
        <v>1102</v>
      </c>
      <c r="F862" t="s">
        <v>2892</v>
      </c>
      <c r="G862" t="s">
        <v>2893</v>
      </c>
      <c r="H862" t="s">
        <v>2894</v>
      </c>
      <c r="I862" t="s">
        <v>2895</v>
      </c>
      <c r="J862">
        <v>435.90323856766099</v>
      </c>
      <c r="K862">
        <v>1</v>
      </c>
      <c r="L862">
        <v>1</v>
      </c>
      <c r="M862">
        <v>1</v>
      </c>
      <c r="N862" s="94">
        <v>2571385.4520175098</v>
      </c>
      <c r="O862" s="94">
        <v>934882.63028799102</v>
      </c>
      <c r="P862" s="94">
        <v>858063.44044662605</v>
      </c>
      <c r="Q862" s="94">
        <v>230888.97438519599</v>
      </c>
      <c r="R862" s="94">
        <v>1060009.08655528</v>
      </c>
      <c r="S862" s="94">
        <v>288402.20898859203</v>
      </c>
      <c r="T862" s="94">
        <v>3937551.88</v>
      </c>
      <c r="U862" s="94">
        <v>1717677.7036925999</v>
      </c>
      <c r="V862" s="94">
        <v>4889341.36149609</v>
      </c>
      <c r="W862" s="94">
        <v>676922.075403</v>
      </c>
      <c r="X862" s="94">
        <v>0</v>
      </c>
      <c r="Y862" s="94">
        <v>0</v>
      </c>
      <c r="Z862" s="94">
        <v>0</v>
      </c>
      <c r="AA862" s="94">
        <v>88074.127703837396</v>
      </c>
      <c r="AB862" s="94">
        <v>892.01908968096598</v>
      </c>
      <c r="AC862" s="94">
        <v>193349.77618761599</v>
      </c>
      <c r="AD862" s="94">
        <v>95052.432800976705</v>
      </c>
      <c r="AE862" s="94">
        <v>0</v>
      </c>
      <c r="AF862" s="94">
        <v>0</v>
      </c>
      <c r="AG862" s="94">
        <v>0</v>
      </c>
      <c r="AH862" s="94">
        <v>0</v>
      </c>
      <c r="AI862" s="94">
        <v>0</v>
      </c>
      <c r="AJ862" s="94">
        <v>5943631.7926812004</v>
      </c>
      <c r="AK862" s="70">
        <v>13635.209071195301</v>
      </c>
      <c r="AL862">
        <v>190.744012474941</v>
      </c>
      <c r="AM862">
        <v>87986.683412978906</v>
      </c>
      <c r="AN862">
        <v>4602.1220656056503</v>
      </c>
      <c r="AO862">
        <v>16416.277770984201</v>
      </c>
      <c r="AP862">
        <v>190.744012474941</v>
      </c>
      <c r="AQ862">
        <v>87986.683412978906</v>
      </c>
      <c r="AR862">
        <v>13459.9218427288</v>
      </c>
      <c r="AS862">
        <v>16416.277770984201</v>
      </c>
      <c r="AT862">
        <v>0</v>
      </c>
    </row>
    <row r="863" spans="1:46" x14ac:dyDescent="0.25">
      <c r="A863" t="s">
        <v>3773</v>
      </c>
      <c r="B863">
        <v>1926</v>
      </c>
      <c r="C863" t="s">
        <v>181</v>
      </c>
      <c r="D863">
        <v>99</v>
      </c>
      <c r="E863" t="s">
        <v>1103</v>
      </c>
      <c r="F863" t="s">
        <v>2892</v>
      </c>
      <c r="G863" t="s">
        <v>2893</v>
      </c>
      <c r="H863" t="s">
        <v>2894</v>
      </c>
      <c r="I863" t="s">
        <v>2895</v>
      </c>
      <c r="J863">
        <v>319.43505436295402</v>
      </c>
      <c r="K863">
        <v>1</v>
      </c>
      <c r="L863">
        <v>1</v>
      </c>
      <c r="M863">
        <v>1</v>
      </c>
      <c r="N863" s="94">
        <v>2397437.43527696</v>
      </c>
      <c r="O863" s="94">
        <v>712117.93666057196</v>
      </c>
      <c r="P863" s="94">
        <v>601547.29390330601</v>
      </c>
      <c r="Q863" s="94">
        <v>169198.174179414</v>
      </c>
      <c r="R863" s="94">
        <v>1152289.1887318599</v>
      </c>
      <c r="S863" s="94">
        <v>211344.55345958</v>
      </c>
      <c r="T863" s="94">
        <v>3773855.47</v>
      </c>
      <c r="U863" s="94">
        <v>1258734.55875211</v>
      </c>
      <c r="V863" s="94">
        <v>4095384.7310478999</v>
      </c>
      <c r="W863" s="94">
        <v>872009.85196531296</v>
      </c>
      <c r="X863" s="94">
        <v>0</v>
      </c>
      <c r="Y863" s="94">
        <v>0</v>
      </c>
      <c r="Z863" s="94">
        <v>0</v>
      </c>
      <c r="AA863" s="94">
        <v>64541.763588384201</v>
      </c>
      <c r="AB863" s="94">
        <v>653.68215051883203</v>
      </c>
      <c r="AC863" s="94">
        <v>141689.00527214</v>
      </c>
      <c r="AD863" s="94">
        <v>69655.548187440305</v>
      </c>
      <c r="AE863" s="94">
        <v>0</v>
      </c>
      <c r="AF863" s="94">
        <v>0</v>
      </c>
      <c r="AG863" s="94">
        <v>0</v>
      </c>
      <c r="AH863" s="94">
        <v>0</v>
      </c>
      <c r="AI863" s="94">
        <v>0</v>
      </c>
      <c r="AJ863" s="94">
        <v>5243934.58221169</v>
      </c>
      <c r="AK863" s="70">
        <v>16416.277770984201</v>
      </c>
      <c r="AL863">
        <v>190.744012474941</v>
      </c>
      <c r="AM863">
        <v>87986.683412978906</v>
      </c>
      <c r="AN863">
        <v>4602.1220656056503</v>
      </c>
      <c r="AO863">
        <v>16416.277770984201</v>
      </c>
      <c r="AP863">
        <v>190.744012474941</v>
      </c>
      <c r="AQ863">
        <v>87986.683412978906</v>
      </c>
      <c r="AR863">
        <v>13459.9218427288</v>
      </c>
      <c r="AS863">
        <v>16416.277770984201</v>
      </c>
      <c r="AT863">
        <v>0</v>
      </c>
    </row>
    <row r="864" spans="1:46" x14ac:dyDescent="0.25">
      <c r="A864" t="s">
        <v>3774</v>
      </c>
      <c r="B864">
        <v>1926</v>
      </c>
      <c r="C864" t="s">
        <v>181</v>
      </c>
      <c r="D864">
        <v>96</v>
      </c>
      <c r="E864" t="s">
        <v>1104</v>
      </c>
      <c r="F864" t="s">
        <v>2892</v>
      </c>
      <c r="G864" t="s">
        <v>2893</v>
      </c>
      <c r="H864" t="s">
        <v>2894</v>
      </c>
      <c r="I864" t="s">
        <v>2895</v>
      </c>
      <c r="J864">
        <v>378.755295166758</v>
      </c>
      <c r="K864">
        <v>2</v>
      </c>
      <c r="L864">
        <v>1</v>
      </c>
      <c r="M864">
        <v>1</v>
      </c>
      <c r="N864" s="94">
        <v>2762279.5015234598</v>
      </c>
      <c r="O864" s="94">
        <v>720890.43116716703</v>
      </c>
      <c r="P864" s="94">
        <v>684953.38209970796</v>
      </c>
      <c r="Q864" s="94">
        <v>200618.88489603699</v>
      </c>
      <c r="R864" s="94">
        <v>931553.10296613199</v>
      </c>
      <c r="S864" s="94">
        <v>250591.99869941801</v>
      </c>
      <c r="T864" s="94">
        <v>3807809.2</v>
      </c>
      <c r="U864" s="94">
        <v>1492486.1026524999</v>
      </c>
      <c r="V864" s="94">
        <v>4623767.9444164103</v>
      </c>
      <c r="W864" s="94">
        <v>599224.88326630194</v>
      </c>
      <c r="X864" s="94">
        <v>0</v>
      </c>
      <c r="Y864" s="94">
        <v>0</v>
      </c>
      <c r="Z864" s="94">
        <v>0</v>
      </c>
      <c r="AA864" s="94">
        <v>76527.401688124301</v>
      </c>
      <c r="AB864" s="94">
        <v>775.073281668346</v>
      </c>
      <c r="AC864" s="94">
        <v>168001.164182679</v>
      </c>
      <c r="AD864" s="94">
        <v>82590.834516739196</v>
      </c>
      <c r="AE864" s="94">
        <v>0</v>
      </c>
      <c r="AF864" s="94">
        <v>0</v>
      </c>
      <c r="AG864" s="94">
        <v>0</v>
      </c>
      <c r="AH864" s="94">
        <v>0</v>
      </c>
      <c r="AI864" s="94">
        <v>0</v>
      </c>
      <c r="AJ864" s="94">
        <v>5550887.3013519198</v>
      </c>
      <c r="AK864" s="70">
        <v>14655.603161687801</v>
      </c>
      <c r="AL864">
        <v>190.744012474941</v>
      </c>
      <c r="AM864">
        <v>87986.683412978906</v>
      </c>
      <c r="AN864">
        <v>4602.1220656056503</v>
      </c>
      <c r="AO864">
        <v>16416.277770984201</v>
      </c>
      <c r="AP864">
        <v>190.744012474941</v>
      </c>
      <c r="AQ864">
        <v>87986.683412978906</v>
      </c>
      <c r="AR864">
        <v>13459.9218427288</v>
      </c>
      <c r="AS864">
        <v>16416.277770984201</v>
      </c>
      <c r="AT864">
        <v>0</v>
      </c>
    </row>
    <row r="865" spans="1:46" x14ac:dyDescent="0.25">
      <c r="A865" t="s">
        <v>3775</v>
      </c>
      <c r="B865">
        <v>1926</v>
      </c>
      <c r="C865" t="s">
        <v>181</v>
      </c>
      <c r="D865">
        <v>4820</v>
      </c>
      <c r="E865" t="s">
        <v>1105</v>
      </c>
      <c r="F865" t="s">
        <v>2906</v>
      </c>
      <c r="G865" t="s">
        <v>2907</v>
      </c>
      <c r="H865" t="s">
        <v>2894</v>
      </c>
      <c r="I865" t="s">
        <v>2895</v>
      </c>
      <c r="J865">
        <v>302.19586291476799</v>
      </c>
      <c r="K865">
        <v>1</v>
      </c>
      <c r="L865">
        <v>1</v>
      </c>
      <c r="M865">
        <v>1</v>
      </c>
      <c r="N865" s="94">
        <v>17398.332719886199</v>
      </c>
      <c r="O865" s="94">
        <v>154749.19919185899</v>
      </c>
      <c r="P865" s="94">
        <v>401270.04525765998</v>
      </c>
      <c r="Q865" s="94">
        <v>160066.9292596</v>
      </c>
      <c r="R865" s="94">
        <v>457318.97918509197</v>
      </c>
      <c r="S865" s="94">
        <v>199938.763240698</v>
      </c>
      <c r="T865" s="94">
        <v>0</v>
      </c>
      <c r="U865" s="94">
        <v>1190803.4856141</v>
      </c>
      <c r="V865" s="94">
        <v>936960.80359930196</v>
      </c>
      <c r="W865" s="94">
        <v>192165.68785248601</v>
      </c>
      <c r="X865" s="94">
        <v>0</v>
      </c>
      <c r="Y865" s="94">
        <v>0</v>
      </c>
      <c r="Z865" s="94">
        <v>0</v>
      </c>
      <c r="AA865" s="94">
        <v>61058.589767268502</v>
      </c>
      <c r="AB865" s="94">
        <v>618.4043950404</v>
      </c>
      <c r="AC865" s="94">
        <v>134042.36832786101</v>
      </c>
      <c r="AD865" s="94">
        <v>65896.394912836899</v>
      </c>
      <c r="AE865" s="94">
        <v>0</v>
      </c>
      <c r="AF865" s="94">
        <v>0</v>
      </c>
      <c r="AG865" s="94">
        <v>0</v>
      </c>
      <c r="AH865" s="94">
        <v>0</v>
      </c>
      <c r="AI865" s="94">
        <v>0</v>
      </c>
      <c r="AJ865" s="94">
        <v>1390742.2488547901</v>
      </c>
      <c r="AK865" s="70">
        <v>4602.1220656056503</v>
      </c>
      <c r="AL865">
        <v>190.744012474941</v>
      </c>
      <c r="AM865">
        <v>87986.683412978906</v>
      </c>
      <c r="AN865">
        <v>4602.1220656056503</v>
      </c>
      <c r="AO865">
        <v>16416.277770984201</v>
      </c>
      <c r="AP865">
        <v>190.744012474941</v>
      </c>
      <c r="AQ865">
        <v>53040.848925755003</v>
      </c>
      <c r="AR865">
        <v>4602.1220656056503</v>
      </c>
      <c r="AS865">
        <v>4602.1220656056503</v>
      </c>
      <c r="AT865">
        <v>0</v>
      </c>
    </row>
    <row r="866" spans="1:46" x14ac:dyDescent="0.25">
      <c r="A866" t="s">
        <v>3776</v>
      </c>
      <c r="B866">
        <v>1926</v>
      </c>
      <c r="C866" t="s">
        <v>181</v>
      </c>
      <c r="D866">
        <v>1926</v>
      </c>
      <c r="E866" t="s">
        <v>181</v>
      </c>
      <c r="F866" t="s">
        <v>1871</v>
      </c>
      <c r="G866" t="s">
        <v>1871</v>
      </c>
      <c r="H866" t="s">
        <v>2899</v>
      </c>
      <c r="I866" t="s">
        <v>2895</v>
      </c>
      <c r="J866">
        <v>86.814160394354502</v>
      </c>
      <c r="K866">
        <v>2</v>
      </c>
      <c r="L866">
        <v>5</v>
      </c>
      <c r="M866">
        <v>1</v>
      </c>
      <c r="N866" s="94">
        <v>4998.1546165790896</v>
      </c>
      <c r="O866" s="94">
        <v>44456.008331686098</v>
      </c>
      <c r="P866" s="94">
        <v>115275.972789454</v>
      </c>
      <c r="Q866" s="94">
        <v>45983.674086544197</v>
      </c>
      <c r="R866" s="94">
        <v>131377.586798912</v>
      </c>
      <c r="S866" s="94">
        <v>57437.966534711799</v>
      </c>
      <c r="T866" s="94">
        <v>0</v>
      </c>
      <c r="U866" s="94">
        <v>342091.396623176</v>
      </c>
      <c r="V866" s="94">
        <v>269168.03129708901</v>
      </c>
      <c r="W866" s="94">
        <v>55204.934596415798</v>
      </c>
      <c r="X866" s="94">
        <v>0</v>
      </c>
      <c r="Y866" s="94">
        <v>0</v>
      </c>
      <c r="Z866" s="94">
        <v>0</v>
      </c>
      <c r="AA866" s="94">
        <v>17540.776880204299</v>
      </c>
      <c r="AB866" s="94">
        <v>177.65384946634001</v>
      </c>
      <c r="AC866" s="94">
        <v>38507.395671846498</v>
      </c>
      <c r="AD866" s="94">
        <v>18930.570862865301</v>
      </c>
      <c r="AE866" s="94">
        <v>0</v>
      </c>
      <c r="AF866" s="94">
        <v>0</v>
      </c>
      <c r="AG866" s="94">
        <v>0</v>
      </c>
      <c r="AH866" s="94">
        <v>0</v>
      </c>
      <c r="AI866" s="94">
        <v>0</v>
      </c>
      <c r="AJ866" s="94">
        <v>399529.36315788701</v>
      </c>
      <c r="AK866" s="70">
        <v>4602.1220656056503</v>
      </c>
      <c r="AL866">
        <v>190.744012474941</v>
      </c>
      <c r="AM866">
        <v>87986.683412978906</v>
      </c>
      <c r="AN866">
        <v>4602.1220656056503</v>
      </c>
      <c r="AO866">
        <v>16416.277770984201</v>
      </c>
      <c r="AP866">
        <v>682.10272323868298</v>
      </c>
      <c r="AQ866">
        <v>37523.222275875101</v>
      </c>
      <c r="AR866">
        <v>4602.1220656056503</v>
      </c>
      <c r="AS866">
        <v>4602.1220656056503</v>
      </c>
      <c r="AT866">
        <v>0</v>
      </c>
    </row>
    <row r="867" spans="1:46" x14ac:dyDescent="0.25">
      <c r="A867" t="s">
        <v>3777</v>
      </c>
      <c r="B867">
        <v>1926</v>
      </c>
      <c r="C867" t="s">
        <v>181</v>
      </c>
      <c r="D867">
        <v>100</v>
      </c>
      <c r="E867" t="s">
        <v>1106</v>
      </c>
      <c r="F867" t="s">
        <v>2892</v>
      </c>
      <c r="G867" t="s">
        <v>2893</v>
      </c>
      <c r="H867" t="s">
        <v>2894</v>
      </c>
      <c r="I867" t="s">
        <v>2895</v>
      </c>
      <c r="J867">
        <v>366.390571209553</v>
      </c>
      <c r="K867">
        <v>1</v>
      </c>
      <c r="L867">
        <v>1</v>
      </c>
      <c r="M867">
        <v>1</v>
      </c>
      <c r="N867" s="94">
        <v>1954839.65684946</v>
      </c>
      <c r="O867" s="94">
        <v>730536.96297514404</v>
      </c>
      <c r="P867" s="94">
        <v>666583.38331575401</v>
      </c>
      <c r="Q867" s="94">
        <v>194069.545087468</v>
      </c>
      <c r="R867" s="94">
        <v>1143147.6515291701</v>
      </c>
      <c r="S867" s="94">
        <v>242411.252636347</v>
      </c>
      <c r="T867" s="94">
        <v>3245414.32</v>
      </c>
      <c r="U867" s="94">
        <v>1443762.8797569999</v>
      </c>
      <c r="V867" s="94">
        <v>3793660.9042430902</v>
      </c>
      <c r="W867" s="94">
        <v>820737.41236290697</v>
      </c>
      <c r="X867" s="94">
        <v>0</v>
      </c>
      <c r="Y867" s="94">
        <v>0</v>
      </c>
      <c r="Z867" s="94">
        <v>0</v>
      </c>
      <c r="AA867" s="94">
        <v>74029.112663229695</v>
      </c>
      <c r="AB867" s="94">
        <v>749.77048776228401</v>
      </c>
      <c r="AC867" s="94">
        <v>162516.65202901099</v>
      </c>
      <c r="AD867" s="94">
        <v>79894.6006073358</v>
      </c>
      <c r="AE867" s="94">
        <v>0</v>
      </c>
      <c r="AF867" s="94">
        <v>0</v>
      </c>
      <c r="AG867" s="94">
        <v>0</v>
      </c>
      <c r="AH867" s="94">
        <v>0</v>
      </c>
      <c r="AI867" s="94">
        <v>0</v>
      </c>
      <c r="AJ867" s="94">
        <v>4931588.4523933502</v>
      </c>
      <c r="AK867" s="70">
        <v>13459.9218427288</v>
      </c>
      <c r="AL867">
        <v>190.744012474941</v>
      </c>
      <c r="AM867">
        <v>87986.683412978906</v>
      </c>
      <c r="AN867">
        <v>4602.1220656056503</v>
      </c>
      <c r="AO867">
        <v>16416.277770984201</v>
      </c>
      <c r="AP867">
        <v>190.744012474941</v>
      </c>
      <c r="AQ867">
        <v>87986.683412978906</v>
      </c>
      <c r="AR867">
        <v>13459.9218427288</v>
      </c>
      <c r="AS867">
        <v>16416.277770984201</v>
      </c>
      <c r="AT867">
        <v>0</v>
      </c>
    </row>
    <row r="868" spans="1:46" x14ac:dyDescent="0.25">
      <c r="A868" t="s">
        <v>3778</v>
      </c>
      <c r="B868">
        <v>1926</v>
      </c>
      <c r="C868" t="s">
        <v>181</v>
      </c>
      <c r="D868">
        <v>141</v>
      </c>
      <c r="E868" t="s">
        <v>1107</v>
      </c>
      <c r="F868" t="s">
        <v>2892</v>
      </c>
      <c r="G868" t="s">
        <v>2903</v>
      </c>
      <c r="H868" t="s">
        <v>2904</v>
      </c>
      <c r="I868" t="s">
        <v>2895</v>
      </c>
      <c r="J868">
        <v>1271.2149788193601</v>
      </c>
      <c r="K868">
        <v>1</v>
      </c>
      <c r="L868">
        <v>1</v>
      </c>
      <c r="M868">
        <v>1</v>
      </c>
      <c r="N868" s="94">
        <v>6918440.3033215404</v>
      </c>
      <c r="O868" s="94">
        <v>3263323.3064278099</v>
      </c>
      <c r="P868" s="94">
        <v>2501917.5532861799</v>
      </c>
      <c r="Q868" s="94">
        <v>673336.41210637998</v>
      </c>
      <c r="R868" s="94">
        <v>3763419.8921838701</v>
      </c>
      <c r="S868" s="94">
        <v>841060.986827199</v>
      </c>
      <c r="T868" s="94">
        <v>12111211.949999999</v>
      </c>
      <c r="U868" s="94">
        <v>5009225.5173257804</v>
      </c>
      <c r="V868" s="94">
        <v>14214284.677168399</v>
      </c>
      <c r="W868" s="94">
        <v>2646702.7828957699</v>
      </c>
      <c r="X868" s="94">
        <v>0</v>
      </c>
      <c r="Y868" s="94">
        <v>0</v>
      </c>
      <c r="Z868" s="94">
        <v>0</v>
      </c>
      <c r="AA868" s="94">
        <v>256848.631708865</v>
      </c>
      <c r="AB868" s="94">
        <v>2601.37555279768</v>
      </c>
      <c r="AC868" s="94">
        <v>563861.67822177301</v>
      </c>
      <c r="AD868" s="94">
        <v>277199.30860542599</v>
      </c>
      <c r="AE868" s="94">
        <v>0</v>
      </c>
      <c r="AF868" s="94">
        <v>0</v>
      </c>
      <c r="AG868" s="94">
        <v>0</v>
      </c>
      <c r="AH868" s="94">
        <v>0</v>
      </c>
      <c r="AI868" s="94">
        <v>0</v>
      </c>
      <c r="AJ868" s="94">
        <v>17961498.454153001</v>
      </c>
      <c r="AK868" s="70">
        <v>14129.3949122868</v>
      </c>
      <c r="AL868">
        <v>190.744012474941</v>
      </c>
      <c r="AM868">
        <v>87986.683412978906</v>
      </c>
      <c r="AN868">
        <v>4602.1220656056503</v>
      </c>
      <c r="AO868">
        <v>16416.277770984201</v>
      </c>
      <c r="AP868">
        <v>190.744012474941</v>
      </c>
      <c r="AQ868">
        <v>78964.723731455393</v>
      </c>
      <c r="AR868">
        <v>14129.3949122868</v>
      </c>
      <c r="AS868">
        <v>14129.3949122868</v>
      </c>
      <c r="AT868">
        <v>0</v>
      </c>
    </row>
    <row r="869" spans="1:46" x14ac:dyDescent="0.25">
      <c r="A869" t="s">
        <v>3779</v>
      </c>
      <c r="B869">
        <v>1926</v>
      </c>
      <c r="C869" t="s">
        <v>181</v>
      </c>
      <c r="D869">
        <v>88</v>
      </c>
      <c r="E869" t="s">
        <v>1108</v>
      </c>
      <c r="F869" t="s">
        <v>2892</v>
      </c>
      <c r="G869" t="s">
        <v>2893</v>
      </c>
      <c r="H869" t="s">
        <v>2894</v>
      </c>
      <c r="I869" t="s">
        <v>2895</v>
      </c>
      <c r="J869">
        <v>179.55668994640499</v>
      </c>
      <c r="K869">
        <v>1</v>
      </c>
      <c r="L869">
        <v>1</v>
      </c>
      <c r="M869">
        <v>1</v>
      </c>
      <c r="N869" s="94">
        <v>1236810.89343282</v>
      </c>
      <c r="O869" s="94">
        <v>335836.02049225301</v>
      </c>
      <c r="P869" s="94">
        <v>370595.02621830697</v>
      </c>
      <c r="Q869" s="94">
        <v>95107.4833074247</v>
      </c>
      <c r="R869" s="94">
        <v>446276.94195442903</v>
      </c>
      <c r="S869" s="94">
        <v>118798.25942423</v>
      </c>
      <c r="T869" s="94">
        <v>1777082.82</v>
      </c>
      <c r="U869" s="94">
        <v>707543.54540523305</v>
      </c>
      <c r="V869" s="94">
        <v>2159249.5908126398</v>
      </c>
      <c r="W869" s="94">
        <v>288729.95616559498</v>
      </c>
      <c r="X869" s="94">
        <v>0</v>
      </c>
      <c r="Y869" s="94">
        <v>0</v>
      </c>
      <c r="Z869" s="94">
        <v>0</v>
      </c>
      <c r="AA869" s="94">
        <v>36279.379094274198</v>
      </c>
      <c r="AB869" s="94">
        <v>367.43933272534798</v>
      </c>
      <c r="AC869" s="94">
        <v>79644.386052749396</v>
      </c>
      <c r="AD869" s="94">
        <v>39153.873371480498</v>
      </c>
      <c r="AE869" s="94">
        <v>0</v>
      </c>
      <c r="AF869" s="94">
        <v>0</v>
      </c>
      <c r="AG869" s="94">
        <v>0</v>
      </c>
      <c r="AH869" s="94">
        <v>0</v>
      </c>
      <c r="AI869" s="94">
        <v>0</v>
      </c>
      <c r="AJ869" s="94">
        <v>2603424.6248294599</v>
      </c>
      <c r="AK869" s="70">
        <v>14499.179204108401</v>
      </c>
      <c r="AL869">
        <v>190.744012474941</v>
      </c>
      <c r="AM869">
        <v>87986.683412978906</v>
      </c>
      <c r="AN869">
        <v>4602.1220656056503</v>
      </c>
      <c r="AO869">
        <v>16416.277770984201</v>
      </c>
      <c r="AP869">
        <v>190.744012474941</v>
      </c>
      <c r="AQ869">
        <v>87986.683412978906</v>
      </c>
      <c r="AR869">
        <v>13459.9218427288</v>
      </c>
      <c r="AS869">
        <v>16416.277770984201</v>
      </c>
      <c r="AT869">
        <v>0</v>
      </c>
    </row>
    <row r="870" spans="1:46" x14ac:dyDescent="0.25">
      <c r="A870" t="s">
        <v>3780</v>
      </c>
      <c r="B870">
        <v>1926</v>
      </c>
      <c r="C870" t="s">
        <v>181</v>
      </c>
      <c r="D870">
        <v>2392</v>
      </c>
      <c r="E870" t="s">
        <v>1109</v>
      </c>
      <c r="F870" t="s">
        <v>2892</v>
      </c>
      <c r="G870" t="s">
        <v>2911</v>
      </c>
      <c r="H870" t="s">
        <v>2904</v>
      </c>
      <c r="I870" t="s">
        <v>2895</v>
      </c>
      <c r="J870">
        <v>98.580246913574001</v>
      </c>
      <c r="K870">
        <v>1</v>
      </c>
      <c r="L870">
        <v>1</v>
      </c>
      <c r="M870">
        <v>1</v>
      </c>
      <c r="N870" s="94">
        <v>414106.70391695102</v>
      </c>
      <c r="O870" s="94">
        <v>279791.68479516701</v>
      </c>
      <c r="P870" s="94">
        <v>222898.072300081</v>
      </c>
      <c r="Q870" s="94">
        <v>52215.927964438699</v>
      </c>
      <c r="R870" s="94">
        <v>399982.23835516098</v>
      </c>
      <c r="S870" s="94">
        <v>65222.642222013601</v>
      </c>
      <c r="T870" s="94">
        <v>980538.94</v>
      </c>
      <c r="U870" s="94">
        <v>388455.68733179901</v>
      </c>
      <c r="V870" s="94">
        <v>1035389.02108085</v>
      </c>
      <c r="W870" s="94">
        <v>313485.76326315303</v>
      </c>
      <c r="X870" s="94">
        <v>0</v>
      </c>
      <c r="Y870" s="94">
        <v>0</v>
      </c>
      <c r="Z870" s="94">
        <v>0</v>
      </c>
      <c r="AA870" s="94">
        <v>19918.111377817298</v>
      </c>
      <c r="AB870" s="94">
        <v>201.73160998142399</v>
      </c>
      <c r="AC870" s="94">
        <v>43726.375467845603</v>
      </c>
      <c r="AD870" s="94">
        <v>21496.266754167998</v>
      </c>
      <c r="AE870" s="94">
        <v>0</v>
      </c>
      <c r="AF870" s="94">
        <v>0</v>
      </c>
      <c r="AG870" s="94">
        <v>0</v>
      </c>
      <c r="AH870" s="94">
        <v>0</v>
      </c>
      <c r="AI870" s="94">
        <v>0</v>
      </c>
      <c r="AJ870" s="94">
        <v>1434217.2695538099</v>
      </c>
      <c r="AK870" s="70">
        <v>14548.7287205844</v>
      </c>
      <c r="AL870">
        <v>190.744012474941</v>
      </c>
      <c r="AM870">
        <v>87986.683412978906</v>
      </c>
      <c r="AN870">
        <v>4602.1220656056503</v>
      </c>
      <c r="AO870">
        <v>16416.277770984201</v>
      </c>
      <c r="AP870">
        <v>4583.8562208211697</v>
      </c>
      <c r="AQ870">
        <v>22363.4717498301</v>
      </c>
      <c r="AR870">
        <v>12067.043179107301</v>
      </c>
      <c r="AS870">
        <v>14548.7287205844</v>
      </c>
      <c r="AT870">
        <v>0</v>
      </c>
    </row>
    <row r="871" spans="1:46" x14ac:dyDescent="0.25">
      <c r="A871" t="s">
        <v>3781</v>
      </c>
      <c r="B871">
        <v>2060</v>
      </c>
      <c r="C871" t="s">
        <v>182</v>
      </c>
      <c r="D871">
        <v>3360</v>
      </c>
      <c r="E871" t="s">
        <v>1110</v>
      </c>
      <c r="F871" t="s">
        <v>2906</v>
      </c>
      <c r="G871" t="s">
        <v>2907</v>
      </c>
      <c r="H871" t="s">
        <v>2942</v>
      </c>
      <c r="I871" t="s">
        <v>2895</v>
      </c>
      <c r="J871">
        <v>192.418721681601</v>
      </c>
      <c r="K871">
        <v>1</v>
      </c>
      <c r="L871">
        <v>1</v>
      </c>
      <c r="M871">
        <v>1</v>
      </c>
      <c r="N871" s="94">
        <v>1684986.11</v>
      </c>
      <c r="O871" s="94">
        <v>105182.13</v>
      </c>
      <c r="P871" s="94">
        <v>349914.61</v>
      </c>
      <c r="Q871" s="94">
        <v>386114.66</v>
      </c>
      <c r="R871" s="94">
        <v>606131.18999999994</v>
      </c>
      <c r="S871" s="94">
        <v>183469.6</v>
      </c>
      <c r="T871" s="94">
        <v>2294900.84</v>
      </c>
      <c r="U871" s="94">
        <v>837427.86</v>
      </c>
      <c r="V871" s="94">
        <v>2901084.99</v>
      </c>
      <c r="W871" s="94">
        <v>231243.71</v>
      </c>
      <c r="X871" s="94">
        <v>0</v>
      </c>
      <c r="Y871" s="94">
        <v>0</v>
      </c>
      <c r="Z871" s="94">
        <v>0</v>
      </c>
      <c r="AA871" s="94">
        <v>0</v>
      </c>
      <c r="AB871" s="94">
        <v>0</v>
      </c>
      <c r="AC871" s="94">
        <v>161340.89000000001</v>
      </c>
      <c r="AD871" s="94">
        <v>22128.71</v>
      </c>
      <c r="AE871" s="94">
        <v>0</v>
      </c>
      <c r="AF871" s="94">
        <v>0</v>
      </c>
      <c r="AG871" s="94">
        <v>0</v>
      </c>
      <c r="AH871" s="94">
        <v>0</v>
      </c>
      <c r="AI871" s="94">
        <v>0</v>
      </c>
      <c r="AJ871" s="94">
        <v>3315798.3</v>
      </c>
      <c r="AK871" s="70">
        <v>17232.2021008263</v>
      </c>
      <c r="AL871">
        <v>190.744012474941</v>
      </c>
      <c r="AM871">
        <v>87986.683412978906</v>
      </c>
      <c r="AN871">
        <v>17232.2021008263</v>
      </c>
      <c r="AO871">
        <v>17232.2021008263</v>
      </c>
      <c r="AP871">
        <v>190.744012474941</v>
      </c>
      <c r="AQ871">
        <v>53040.848925755003</v>
      </c>
      <c r="AR871">
        <v>17232.2021008263</v>
      </c>
      <c r="AS871">
        <v>17232.2021008263</v>
      </c>
      <c r="AT871">
        <v>0</v>
      </c>
    </row>
    <row r="872" spans="1:46" x14ac:dyDescent="0.25">
      <c r="A872" t="s">
        <v>3782</v>
      </c>
      <c r="B872">
        <v>2181</v>
      </c>
      <c r="C872" t="s">
        <v>183</v>
      </c>
      <c r="D872">
        <v>931</v>
      </c>
      <c r="E872" t="s">
        <v>1111</v>
      </c>
      <c r="F872" t="s">
        <v>2892</v>
      </c>
      <c r="G872" t="s">
        <v>2903</v>
      </c>
      <c r="H872" t="s">
        <v>2904</v>
      </c>
      <c r="I872" t="s">
        <v>2895</v>
      </c>
      <c r="J872">
        <v>938.53611111068994</v>
      </c>
      <c r="K872">
        <v>1</v>
      </c>
      <c r="L872">
        <v>1</v>
      </c>
      <c r="M872">
        <v>2</v>
      </c>
      <c r="N872" s="94">
        <v>6540892.8385966104</v>
      </c>
      <c r="O872" s="94">
        <v>3145117.0376210501</v>
      </c>
      <c r="P872" s="94">
        <v>2539475.1274101599</v>
      </c>
      <c r="Q872" s="94">
        <v>845747.88791800896</v>
      </c>
      <c r="R872" s="94">
        <v>569840.17544957902</v>
      </c>
      <c r="S872" s="94">
        <v>389689.41235460498</v>
      </c>
      <c r="T872" s="94">
        <v>8053541.5599999996</v>
      </c>
      <c r="U872" s="94">
        <v>5587531.5069954097</v>
      </c>
      <c r="V872" s="94">
        <v>10891733.695041301</v>
      </c>
      <c r="W872" s="94">
        <v>2749339.3719540699</v>
      </c>
      <c r="X872" s="94">
        <v>0</v>
      </c>
      <c r="Y872" s="94">
        <v>0</v>
      </c>
      <c r="Z872" s="94">
        <v>0</v>
      </c>
      <c r="AA872" s="94">
        <v>0</v>
      </c>
      <c r="AB872" s="94">
        <v>0</v>
      </c>
      <c r="AC872" s="94">
        <v>389689.41235460498</v>
      </c>
      <c r="AD872" s="94">
        <v>0</v>
      </c>
      <c r="AE872" s="94">
        <v>0</v>
      </c>
      <c r="AF872" s="94">
        <v>0</v>
      </c>
      <c r="AG872" s="94">
        <v>0</v>
      </c>
      <c r="AH872" s="94">
        <v>0</v>
      </c>
      <c r="AI872" s="94">
        <v>0</v>
      </c>
      <c r="AJ872" s="94">
        <v>14030762.479350001</v>
      </c>
      <c r="AK872" s="70">
        <v>14949.6245410798</v>
      </c>
      <c r="AL872">
        <v>190.744012474941</v>
      </c>
      <c r="AM872">
        <v>87986.683412978906</v>
      </c>
      <c r="AN872">
        <v>6368.6637611379701</v>
      </c>
      <c r="AO872">
        <v>17662.5897761054</v>
      </c>
      <c r="AP872">
        <v>190.744012474941</v>
      </c>
      <c r="AQ872">
        <v>78964.723731455393</v>
      </c>
      <c r="AR872">
        <v>14949.6245410798</v>
      </c>
      <c r="AS872">
        <v>14949.6245410798</v>
      </c>
      <c r="AT872">
        <v>0</v>
      </c>
    </row>
    <row r="873" spans="1:46" x14ac:dyDescent="0.25">
      <c r="A873" t="s">
        <v>3783</v>
      </c>
      <c r="B873">
        <v>2181</v>
      </c>
      <c r="C873" t="s">
        <v>183</v>
      </c>
      <c r="D873">
        <v>930</v>
      </c>
      <c r="E873" t="s">
        <v>1112</v>
      </c>
      <c r="F873" t="s">
        <v>2892</v>
      </c>
      <c r="G873" t="s">
        <v>2911</v>
      </c>
      <c r="H873" t="s">
        <v>2894</v>
      </c>
      <c r="I873" t="s">
        <v>2895</v>
      </c>
      <c r="J873">
        <v>708.94219653124105</v>
      </c>
      <c r="K873">
        <v>2</v>
      </c>
      <c r="L873">
        <v>1</v>
      </c>
      <c r="M873">
        <v>2</v>
      </c>
      <c r="N873" s="94">
        <v>4720900.3630744098</v>
      </c>
      <c r="O873" s="94">
        <v>1904879.77552325</v>
      </c>
      <c r="P873" s="94">
        <v>1779525.4054962101</v>
      </c>
      <c r="Q873" s="94">
        <v>631114.711858202</v>
      </c>
      <c r="R873" s="94">
        <v>414665.80606428202</v>
      </c>
      <c r="S873" s="94">
        <v>294359.76377371303</v>
      </c>
      <c r="T873" s="94">
        <v>5230431.3499999996</v>
      </c>
      <c r="U873" s="94">
        <v>4220654.7120163497</v>
      </c>
      <c r="V873" s="94">
        <v>7650324.5473412396</v>
      </c>
      <c r="W873" s="94">
        <v>1800761.5146751199</v>
      </c>
      <c r="X873" s="94">
        <v>0</v>
      </c>
      <c r="Y873" s="94">
        <v>0</v>
      </c>
      <c r="Z873" s="94">
        <v>0</v>
      </c>
      <c r="AA873" s="94">
        <v>0</v>
      </c>
      <c r="AB873" s="94">
        <v>0</v>
      </c>
      <c r="AC873" s="94">
        <v>294359.76377371303</v>
      </c>
      <c r="AD873" s="94">
        <v>0</v>
      </c>
      <c r="AE873" s="94">
        <v>0</v>
      </c>
      <c r="AF873" s="94">
        <v>0</v>
      </c>
      <c r="AG873" s="94">
        <v>0</v>
      </c>
      <c r="AH873" s="94">
        <v>0</v>
      </c>
      <c r="AI873" s="94">
        <v>0</v>
      </c>
      <c r="AJ873" s="94">
        <v>9745445.82579007</v>
      </c>
      <c r="AK873" s="70">
        <v>13746.460393348299</v>
      </c>
      <c r="AL873">
        <v>190.744012474941</v>
      </c>
      <c r="AM873">
        <v>87986.683412978906</v>
      </c>
      <c r="AN873">
        <v>6368.6637611379701</v>
      </c>
      <c r="AO873">
        <v>17662.5897761054</v>
      </c>
      <c r="AP873">
        <v>4583.8562208211697</v>
      </c>
      <c r="AQ873">
        <v>22363.4717498301</v>
      </c>
      <c r="AR873">
        <v>13746.460393348299</v>
      </c>
      <c r="AS873">
        <v>13746.460393348299</v>
      </c>
      <c r="AT873">
        <v>0</v>
      </c>
    </row>
    <row r="874" spans="1:46" x14ac:dyDescent="0.25">
      <c r="A874" t="s">
        <v>3784</v>
      </c>
      <c r="B874">
        <v>2181</v>
      </c>
      <c r="C874" t="s">
        <v>183</v>
      </c>
      <c r="D874">
        <v>2181</v>
      </c>
      <c r="E874" t="s">
        <v>183</v>
      </c>
      <c r="F874" t="s">
        <v>1871</v>
      </c>
      <c r="G874" t="s">
        <v>1871</v>
      </c>
      <c r="H874" t="s">
        <v>2899</v>
      </c>
      <c r="I874" t="s">
        <v>2895</v>
      </c>
      <c r="J874">
        <v>61.119193884799003</v>
      </c>
      <c r="K874">
        <v>1</v>
      </c>
      <c r="L874">
        <v>5</v>
      </c>
      <c r="M874">
        <v>2</v>
      </c>
      <c r="N874" s="94">
        <v>87614.811385815905</v>
      </c>
      <c r="O874" s="94">
        <v>64110.5912026593</v>
      </c>
      <c r="P874" s="94">
        <v>122119.07513728</v>
      </c>
      <c r="Q874" s="94">
        <v>54409.545131245002</v>
      </c>
      <c r="R874" s="94">
        <v>35616.282686520899</v>
      </c>
      <c r="S874" s="94">
        <v>25377.289660563201</v>
      </c>
      <c r="T874" s="94">
        <v>0</v>
      </c>
      <c r="U874" s="94">
        <v>363870.305543522</v>
      </c>
      <c r="V874" s="94">
        <v>269140.79669601202</v>
      </c>
      <c r="W874" s="94">
        <v>94729.508847509394</v>
      </c>
      <c r="X874" s="94">
        <v>0</v>
      </c>
      <c r="Y874" s="94">
        <v>0</v>
      </c>
      <c r="Z874" s="94">
        <v>0</v>
      </c>
      <c r="AA874" s="94">
        <v>0</v>
      </c>
      <c r="AB874" s="94">
        <v>0</v>
      </c>
      <c r="AC874" s="94">
        <v>25377.289660563201</v>
      </c>
      <c r="AD874" s="94">
        <v>0</v>
      </c>
      <c r="AE874" s="94">
        <v>0</v>
      </c>
      <c r="AF874" s="94">
        <v>0</v>
      </c>
      <c r="AG874" s="94">
        <v>0</v>
      </c>
      <c r="AH874" s="94">
        <v>0</v>
      </c>
      <c r="AI874" s="94">
        <v>0</v>
      </c>
      <c r="AJ874" s="94">
        <v>389247.595204085</v>
      </c>
      <c r="AK874" s="70">
        <v>6368.6637611379701</v>
      </c>
      <c r="AL874">
        <v>190.744012474941</v>
      </c>
      <c r="AM874">
        <v>87986.683412978906</v>
      </c>
      <c r="AN874">
        <v>6368.6637611379701</v>
      </c>
      <c r="AO874">
        <v>17662.5897761054</v>
      </c>
      <c r="AP874">
        <v>682.10272323868298</v>
      </c>
      <c r="AQ874">
        <v>37523.222275875101</v>
      </c>
      <c r="AR874">
        <v>6368.6637611379701</v>
      </c>
      <c r="AS874">
        <v>6368.6637611379701</v>
      </c>
      <c r="AT874">
        <v>0</v>
      </c>
    </row>
    <row r="875" spans="1:46" x14ac:dyDescent="0.25">
      <c r="A875" t="s">
        <v>3785</v>
      </c>
      <c r="B875">
        <v>2181</v>
      </c>
      <c r="C875" t="s">
        <v>183</v>
      </c>
      <c r="D875">
        <v>925</v>
      </c>
      <c r="E875" t="s">
        <v>1113</v>
      </c>
      <c r="F875" t="s">
        <v>2892</v>
      </c>
      <c r="G875" t="s">
        <v>2893</v>
      </c>
      <c r="H875" t="s">
        <v>2894</v>
      </c>
      <c r="I875" t="s">
        <v>2895</v>
      </c>
      <c r="J875">
        <v>287.23888888872301</v>
      </c>
      <c r="K875">
        <v>3</v>
      </c>
      <c r="L875">
        <v>1</v>
      </c>
      <c r="M875">
        <v>2</v>
      </c>
      <c r="N875" s="94">
        <v>2534576.8177402499</v>
      </c>
      <c r="O875" s="94">
        <v>734560.65268775204</v>
      </c>
      <c r="P875" s="94">
        <v>744720.53002959897</v>
      </c>
      <c r="Q875" s="94">
        <v>255705.880511075</v>
      </c>
      <c r="R875" s="94">
        <v>173972.15333921899</v>
      </c>
      <c r="S875" s="94">
        <v>119264.408147248</v>
      </c>
      <c r="T875" s="94">
        <v>2733472.54</v>
      </c>
      <c r="U875" s="94">
        <v>1710063.4943079001</v>
      </c>
      <c r="V875" s="94">
        <v>3441401.33056921</v>
      </c>
      <c r="W875" s="94">
        <v>1002134.70373869</v>
      </c>
      <c r="X875" s="94">
        <v>0</v>
      </c>
      <c r="Y875" s="94">
        <v>0</v>
      </c>
      <c r="Z875" s="94">
        <v>0</v>
      </c>
      <c r="AA875" s="94">
        <v>0</v>
      </c>
      <c r="AB875" s="94">
        <v>0</v>
      </c>
      <c r="AC875" s="94">
        <v>119264.408147248</v>
      </c>
      <c r="AD875" s="94">
        <v>0</v>
      </c>
      <c r="AE875" s="94">
        <v>0</v>
      </c>
      <c r="AF875" s="94">
        <v>0</v>
      </c>
      <c r="AG875" s="94">
        <v>0</v>
      </c>
      <c r="AH875" s="94">
        <v>0</v>
      </c>
      <c r="AI875" s="94">
        <v>0</v>
      </c>
      <c r="AJ875" s="94">
        <v>4562800.4424551502</v>
      </c>
      <c r="AK875" s="70">
        <v>15885.037224965699</v>
      </c>
      <c r="AL875">
        <v>190.744012474941</v>
      </c>
      <c r="AM875">
        <v>87986.683412978906</v>
      </c>
      <c r="AN875">
        <v>6368.6637611379701</v>
      </c>
      <c r="AO875">
        <v>17662.5897761054</v>
      </c>
      <c r="AP875">
        <v>190.744012474941</v>
      </c>
      <c r="AQ875">
        <v>87986.683412978906</v>
      </c>
      <c r="AR875">
        <v>15885.037224965699</v>
      </c>
      <c r="AS875">
        <v>17662.5897761054</v>
      </c>
      <c r="AT875">
        <v>0</v>
      </c>
    </row>
    <row r="876" spans="1:46" x14ac:dyDescent="0.25">
      <c r="A876" t="s">
        <v>3786</v>
      </c>
      <c r="B876">
        <v>2181</v>
      </c>
      <c r="C876" t="s">
        <v>183</v>
      </c>
      <c r="D876">
        <v>926</v>
      </c>
      <c r="E876" t="s">
        <v>1114</v>
      </c>
      <c r="F876" t="s">
        <v>2892</v>
      </c>
      <c r="G876" t="s">
        <v>2893</v>
      </c>
      <c r="H876" t="s">
        <v>2894</v>
      </c>
      <c r="I876" t="s">
        <v>2895</v>
      </c>
      <c r="J876">
        <v>337.68888888868003</v>
      </c>
      <c r="K876">
        <v>3</v>
      </c>
      <c r="L876">
        <v>1</v>
      </c>
      <c r="M876">
        <v>2</v>
      </c>
      <c r="N876" s="94">
        <v>3117588.2316705501</v>
      </c>
      <c r="O876" s="94">
        <v>853339.97055996</v>
      </c>
      <c r="P876" s="94">
        <v>847526.80505420803</v>
      </c>
      <c r="Q876" s="94">
        <v>300617.49300784402</v>
      </c>
      <c r="R876" s="94">
        <v>202992.74520589999</v>
      </c>
      <c r="S876" s="94">
        <v>140211.74370582</v>
      </c>
      <c r="T876" s="94">
        <v>3311650</v>
      </c>
      <c r="U876" s="94">
        <v>2010415.24549847</v>
      </c>
      <c r="V876" s="94">
        <v>4182221.0884276698</v>
      </c>
      <c r="W876" s="94">
        <v>1139844.1570708</v>
      </c>
      <c r="X876" s="94">
        <v>0</v>
      </c>
      <c r="Y876" s="94">
        <v>0</v>
      </c>
      <c r="Z876" s="94">
        <v>0</v>
      </c>
      <c r="AA876" s="94">
        <v>0</v>
      </c>
      <c r="AB876" s="94">
        <v>0</v>
      </c>
      <c r="AC876" s="94">
        <v>140211.74370582</v>
      </c>
      <c r="AD876" s="94">
        <v>0</v>
      </c>
      <c r="AE876" s="94">
        <v>0</v>
      </c>
      <c r="AF876" s="94">
        <v>0</v>
      </c>
      <c r="AG876" s="94">
        <v>0</v>
      </c>
      <c r="AH876" s="94">
        <v>0</v>
      </c>
      <c r="AI876" s="94">
        <v>0</v>
      </c>
      <c r="AJ876" s="94">
        <v>5462276.9892042903</v>
      </c>
      <c r="AK876" s="70">
        <v>16175.471473699999</v>
      </c>
      <c r="AL876">
        <v>190.744012474941</v>
      </c>
      <c r="AM876">
        <v>87986.683412978906</v>
      </c>
      <c r="AN876">
        <v>6368.6637611379701</v>
      </c>
      <c r="AO876">
        <v>17662.5897761054</v>
      </c>
      <c r="AP876">
        <v>190.744012474941</v>
      </c>
      <c r="AQ876">
        <v>87986.683412978906</v>
      </c>
      <c r="AR876">
        <v>15885.037224965699</v>
      </c>
      <c r="AS876">
        <v>17662.5897761054</v>
      </c>
      <c r="AT876">
        <v>0</v>
      </c>
    </row>
    <row r="877" spans="1:46" x14ac:dyDescent="0.25">
      <c r="A877" t="s">
        <v>3787</v>
      </c>
      <c r="B877">
        <v>2181</v>
      </c>
      <c r="C877" t="s">
        <v>183</v>
      </c>
      <c r="D877">
        <v>927</v>
      </c>
      <c r="E877" t="s">
        <v>1115</v>
      </c>
      <c r="F877" t="s">
        <v>2892</v>
      </c>
      <c r="G877" t="s">
        <v>2893</v>
      </c>
      <c r="H877" t="s">
        <v>2894</v>
      </c>
      <c r="I877" t="s">
        <v>2895</v>
      </c>
      <c r="J877">
        <v>260.68333333317901</v>
      </c>
      <c r="K877">
        <v>3</v>
      </c>
      <c r="L877">
        <v>1</v>
      </c>
      <c r="M877">
        <v>2</v>
      </c>
      <c r="N877" s="94">
        <v>2641354.4546561302</v>
      </c>
      <c r="O877" s="94">
        <v>787576.55093141901</v>
      </c>
      <c r="P877" s="94">
        <v>682294.14882402297</v>
      </c>
      <c r="Q877" s="94">
        <v>232065.58674005399</v>
      </c>
      <c r="R877" s="94">
        <v>152813.75634849101</v>
      </c>
      <c r="S877" s="94">
        <v>108238.28063155399</v>
      </c>
      <c r="T877" s="94">
        <v>2944138.28</v>
      </c>
      <c r="U877" s="94">
        <v>1551966.2175001099</v>
      </c>
      <c r="V877" s="94">
        <v>3466546.9674281501</v>
      </c>
      <c r="W877" s="94">
        <v>1029557.5300719599</v>
      </c>
      <c r="X877" s="94">
        <v>0</v>
      </c>
      <c r="Y877" s="94">
        <v>0</v>
      </c>
      <c r="Z877" s="94">
        <v>0</v>
      </c>
      <c r="AA877" s="94">
        <v>0</v>
      </c>
      <c r="AB877" s="94">
        <v>0</v>
      </c>
      <c r="AC877" s="94">
        <v>108238.28063155399</v>
      </c>
      <c r="AD877" s="94">
        <v>0</v>
      </c>
      <c r="AE877" s="94">
        <v>0</v>
      </c>
      <c r="AF877" s="94">
        <v>0</v>
      </c>
      <c r="AG877" s="94">
        <v>0</v>
      </c>
      <c r="AH877" s="94">
        <v>0</v>
      </c>
      <c r="AI877" s="94">
        <v>0</v>
      </c>
      <c r="AJ877" s="94">
        <v>4604342.7781316703</v>
      </c>
      <c r="AK877" s="70">
        <v>17662.5897761054</v>
      </c>
      <c r="AL877">
        <v>190.744012474941</v>
      </c>
      <c r="AM877">
        <v>87986.683412978906</v>
      </c>
      <c r="AN877">
        <v>6368.6637611379701</v>
      </c>
      <c r="AO877">
        <v>17662.5897761054</v>
      </c>
      <c r="AP877">
        <v>190.744012474941</v>
      </c>
      <c r="AQ877">
        <v>87986.683412978906</v>
      </c>
      <c r="AR877">
        <v>15885.037224965699</v>
      </c>
      <c r="AS877">
        <v>17662.5897761054</v>
      </c>
      <c r="AT877">
        <v>0</v>
      </c>
    </row>
    <row r="878" spans="1:46" x14ac:dyDescent="0.25">
      <c r="A878" t="s">
        <v>3788</v>
      </c>
      <c r="B878">
        <v>2181</v>
      </c>
      <c r="C878" t="s">
        <v>183</v>
      </c>
      <c r="D878">
        <v>928</v>
      </c>
      <c r="E878" t="s">
        <v>1116</v>
      </c>
      <c r="F878" t="s">
        <v>2892</v>
      </c>
      <c r="G878" t="s">
        <v>2893</v>
      </c>
      <c r="H878" t="s">
        <v>2894</v>
      </c>
      <c r="I878" t="s">
        <v>2895</v>
      </c>
      <c r="J878">
        <v>252.311111110946</v>
      </c>
      <c r="K878">
        <v>3</v>
      </c>
      <c r="L878">
        <v>1</v>
      </c>
      <c r="M878">
        <v>2</v>
      </c>
      <c r="N878" s="94">
        <v>2308038.6828762302</v>
      </c>
      <c r="O878" s="94">
        <v>808506.06147391605</v>
      </c>
      <c r="P878" s="94">
        <v>674465.95804851095</v>
      </c>
      <c r="Q878" s="94">
        <v>224612.46483357</v>
      </c>
      <c r="R878" s="94">
        <v>149207.59090600899</v>
      </c>
      <c r="S878" s="94">
        <v>104762.051726495</v>
      </c>
      <c r="T878" s="94">
        <v>2662708.1800000002</v>
      </c>
      <c r="U878" s="94">
        <v>1502122.5781382399</v>
      </c>
      <c r="V878" s="94">
        <v>3209811.9044963801</v>
      </c>
      <c r="W878" s="94">
        <v>955018.853641856</v>
      </c>
      <c r="X878" s="94">
        <v>0</v>
      </c>
      <c r="Y878" s="94">
        <v>0</v>
      </c>
      <c r="Z878" s="94">
        <v>0</v>
      </c>
      <c r="AA878" s="94">
        <v>0</v>
      </c>
      <c r="AB878" s="94">
        <v>0</v>
      </c>
      <c r="AC878" s="94">
        <v>104762.051726495</v>
      </c>
      <c r="AD878" s="94">
        <v>0</v>
      </c>
      <c r="AE878" s="94">
        <v>0</v>
      </c>
      <c r="AF878" s="94">
        <v>0</v>
      </c>
      <c r="AG878" s="94">
        <v>0</v>
      </c>
      <c r="AH878" s="94">
        <v>0</v>
      </c>
      <c r="AI878" s="94">
        <v>0</v>
      </c>
      <c r="AJ878" s="94">
        <v>4269592.8098647399</v>
      </c>
      <c r="AK878" s="70">
        <v>16921.937329931199</v>
      </c>
      <c r="AL878">
        <v>190.744012474941</v>
      </c>
      <c r="AM878">
        <v>87986.683412978906</v>
      </c>
      <c r="AN878">
        <v>6368.6637611379701</v>
      </c>
      <c r="AO878">
        <v>17662.5897761054</v>
      </c>
      <c r="AP878">
        <v>190.744012474941</v>
      </c>
      <c r="AQ878">
        <v>87986.683412978906</v>
      </c>
      <c r="AR878">
        <v>15885.037224965699</v>
      </c>
      <c r="AS878">
        <v>17662.5897761054</v>
      </c>
      <c r="AT878">
        <v>0</v>
      </c>
    </row>
    <row r="879" spans="1:46" x14ac:dyDescent="0.25">
      <c r="A879" t="s">
        <v>3789</v>
      </c>
      <c r="B879">
        <v>2207</v>
      </c>
      <c r="C879" t="s">
        <v>184</v>
      </c>
      <c r="D879">
        <v>4116</v>
      </c>
      <c r="E879" t="s">
        <v>1117</v>
      </c>
      <c r="F879" t="s">
        <v>2945</v>
      </c>
      <c r="G879" t="s">
        <v>2903</v>
      </c>
      <c r="H879" t="s">
        <v>2894</v>
      </c>
      <c r="I879" t="s">
        <v>2895</v>
      </c>
      <c r="J879">
        <v>44.722938097323997</v>
      </c>
      <c r="K879">
        <v>1</v>
      </c>
      <c r="L879">
        <v>2</v>
      </c>
      <c r="M879">
        <v>2</v>
      </c>
      <c r="N879" s="94">
        <v>11031.018343153</v>
      </c>
      <c r="O879" s="94">
        <v>5337.5967851455298</v>
      </c>
      <c r="P879" s="94">
        <v>45396.813161612197</v>
      </c>
      <c r="Q879" s="94">
        <v>25858.302128310999</v>
      </c>
      <c r="R879" s="94">
        <v>31162.4809562665</v>
      </c>
      <c r="S879" s="94">
        <v>23890.730483089599</v>
      </c>
      <c r="T879" s="94">
        <v>0</v>
      </c>
      <c r="U879" s="94">
        <v>118786.211374488</v>
      </c>
      <c r="V879" s="94">
        <v>87969.513291823096</v>
      </c>
      <c r="W879" s="94">
        <v>30816.698082665102</v>
      </c>
      <c r="X879" s="94">
        <v>0</v>
      </c>
      <c r="Y879" s="94">
        <v>0</v>
      </c>
      <c r="Z879" s="94">
        <v>0</v>
      </c>
      <c r="AA879" s="94">
        <v>0</v>
      </c>
      <c r="AB879" s="94">
        <v>0</v>
      </c>
      <c r="AC879" s="94">
        <v>23890.730483089599</v>
      </c>
      <c r="AD879" s="94">
        <v>0</v>
      </c>
      <c r="AE879" s="94">
        <v>0</v>
      </c>
      <c r="AF879" s="94">
        <v>0</v>
      </c>
      <c r="AG879" s="94">
        <v>0</v>
      </c>
      <c r="AH879" s="94">
        <v>0</v>
      </c>
      <c r="AI879" s="94">
        <v>0</v>
      </c>
      <c r="AJ879" s="94">
        <v>142676.941857578</v>
      </c>
      <c r="AK879" s="70">
        <v>3190.2408009753499</v>
      </c>
      <c r="AL879">
        <v>190.744012474941</v>
      </c>
      <c r="AM879">
        <v>87986.683412978906</v>
      </c>
      <c r="AN879">
        <v>3190.2408009753499</v>
      </c>
      <c r="AO879">
        <v>15761.5942027005</v>
      </c>
      <c r="AP879">
        <v>190.744012474941</v>
      </c>
      <c r="AQ879">
        <v>78964.723731455393</v>
      </c>
      <c r="AR879">
        <v>3190.2408009753499</v>
      </c>
      <c r="AS879">
        <v>12848.8384790735</v>
      </c>
      <c r="AT879">
        <v>0</v>
      </c>
    </row>
    <row r="880" spans="1:46" x14ac:dyDescent="0.25">
      <c r="A880" t="s">
        <v>3790</v>
      </c>
      <c r="B880">
        <v>2207</v>
      </c>
      <c r="C880" t="s">
        <v>184</v>
      </c>
      <c r="D880">
        <v>1047</v>
      </c>
      <c r="E880" t="s">
        <v>1119</v>
      </c>
      <c r="F880" t="s">
        <v>2892</v>
      </c>
      <c r="G880" t="s">
        <v>2893</v>
      </c>
      <c r="H880" t="s">
        <v>2894</v>
      </c>
      <c r="I880" t="s">
        <v>2895</v>
      </c>
      <c r="J880">
        <v>245.80096363230999</v>
      </c>
      <c r="K880">
        <v>1</v>
      </c>
      <c r="L880">
        <v>1</v>
      </c>
      <c r="M880">
        <v>2</v>
      </c>
      <c r="N880" s="94">
        <v>1967048.9784039599</v>
      </c>
      <c r="O880" s="94">
        <v>471325.87302369101</v>
      </c>
      <c r="P880" s="94">
        <v>423830.37667385797</v>
      </c>
      <c r="Q880" s="94">
        <v>142119.36539595501</v>
      </c>
      <c r="R880" s="94">
        <v>311936.77056531003</v>
      </c>
      <c r="S880" s="94">
        <v>131305.429036082</v>
      </c>
      <c r="T880" s="94">
        <v>2663402.5299999998</v>
      </c>
      <c r="U880" s="94">
        <v>652858.83406277304</v>
      </c>
      <c r="V880" s="94">
        <v>3006225.0447458499</v>
      </c>
      <c r="W880" s="94">
        <v>310036.31931691902</v>
      </c>
      <c r="X880" s="94">
        <v>0</v>
      </c>
      <c r="Y880" s="94">
        <v>0</v>
      </c>
      <c r="Z880" s="94">
        <v>0</v>
      </c>
      <c r="AA880" s="94">
        <v>0</v>
      </c>
      <c r="AB880" s="94">
        <v>0</v>
      </c>
      <c r="AC880" s="94">
        <v>131305.429036082</v>
      </c>
      <c r="AD880" s="94">
        <v>0</v>
      </c>
      <c r="AE880" s="94">
        <v>0</v>
      </c>
      <c r="AF880" s="94">
        <v>0</v>
      </c>
      <c r="AG880" s="94">
        <v>0</v>
      </c>
      <c r="AH880" s="94">
        <v>0</v>
      </c>
      <c r="AI880" s="94">
        <v>0</v>
      </c>
      <c r="AJ880" s="94">
        <v>3447566.7930988502</v>
      </c>
      <c r="AK880" s="70">
        <v>14025.847344748499</v>
      </c>
      <c r="AL880">
        <v>190.744012474941</v>
      </c>
      <c r="AM880">
        <v>87986.683412978906</v>
      </c>
      <c r="AN880">
        <v>3190.2408009753499</v>
      </c>
      <c r="AO880">
        <v>15761.5942027005</v>
      </c>
      <c r="AP880">
        <v>190.744012474941</v>
      </c>
      <c r="AQ880">
        <v>87986.683412978906</v>
      </c>
      <c r="AR880">
        <v>13374.4011399135</v>
      </c>
      <c r="AS880">
        <v>15761.5942027005</v>
      </c>
      <c r="AT880">
        <v>0</v>
      </c>
    </row>
    <row r="881" spans="1:46" x14ac:dyDescent="0.25">
      <c r="A881" t="s">
        <v>3791</v>
      </c>
      <c r="B881">
        <v>2207</v>
      </c>
      <c r="C881" t="s">
        <v>184</v>
      </c>
      <c r="D881">
        <v>4202</v>
      </c>
      <c r="E881" t="s">
        <v>1120</v>
      </c>
      <c r="F881" t="s">
        <v>2906</v>
      </c>
      <c r="G881" t="s">
        <v>2903</v>
      </c>
      <c r="H881" t="s">
        <v>2894</v>
      </c>
      <c r="I881" t="s">
        <v>2895</v>
      </c>
      <c r="J881">
        <v>85.148870649121406</v>
      </c>
      <c r="K881">
        <v>1</v>
      </c>
      <c r="L881">
        <v>1</v>
      </c>
      <c r="M881">
        <v>2</v>
      </c>
      <c r="N881" s="94">
        <v>40445.020116489301</v>
      </c>
      <c r="O881" s="94">
        <v>10162.3542095218</v>
      </c>
      <c r="P881" s="94">
        <v>86431.874474985394</v>
      </c>
      <c r="Q881" s="94">
        <v>49232.123755777997</v>
      </c>
      <c r="R881" s="94">
        <v>59330.852867415</v>
      </c>
      <c r="S881" s="94">
        <v>45486.025877609798</v>
      </c>
      <c r="T881" s="94">
        <v>19442.849999999999</v>
      </c>
      <c r="U881" s="94">
        <v>226159.375424189</v>
      </c>
      <c r="V881" s="94">
        <v>186929.71528713999</v>
      </c>
      <c r="W881" s="94">
        <v>58672.510137049503</v>
      </c>
      <c r="X881" s="94">
        <v>0</v>
      </c>
      <c r="Y881" s="94">
        <v>0</v>
      </c>
      <c r="Z881" s="94">
        <v>0</v>
      </c>
      <c r="AA881" s="94">
        <v>0</v>
      </c>
      <c r="AB881" s="94">
        <v>0</v>
      </c>
      <c r="AC881" s="94">
        <v>45486.025877609798</v>
      </c>
      <c r="AD881" s="94">
        <v>0</v>
      </c>
      <c r="AE881" s="94">
        <v>0</v>
      </c>
      <c r="AF881" s="94">
        <v>0</v>
      </c>
      <c r="AG881" s="94">
        <v>0</v>
      </c>
      <c r="AH881" s="94">
        <v>0</v>
      </c>
      <c r="AI881" s="94">
        <v>0</v>
      </c>
      <c r="AJ881" s="94">
        <v>291088.25130179903</v>
      </c>
      <c r="AK881" s="70">
        <v>3418.5802945209398</v>
      </c>
      <c r="AL881">
        <v>190.744012474941</v>
      </c>
      <c r="AM881">
        <v>87986.683412978906</v>
      </c>
      <c r="AN881">
        <v>3190.2408009753499</v>
      </c>
      <c r="AO881">
        <v>15761.5942027005</v>
      </c>
      <c r="AP881">
        <v>190.744012474941</v>
      </c>
      <c r="AQ881">
        <v>78964.723731455393</v>
      </c>
      <c r="AR881">
        <v>3190.2408009753499</v>
      </c>
      <c r="AS881">
        <v>12848.8384790735</v>
      </c>
      <c r="AT881">
        <v>0</v>
      </c>
    </row>
    <row r="882" spans="1:46" x14ac:dyDescent="0.25">
      <c r="A882" t="s">
        <v>3792</v>
      </c>
      <c r="B882">
        <v>2207</v>
      </c>
      <c r="C882" t="s">
        <v>184</v>
      </c>
      <c r="D882">
        <v>5287</v>
      </c>
      <c r="E882" t="s">
        <v>1121</v>
      </c>
      <c r="F882" t="s">
        <v>2892</v>
      </c>
      <c r="G882" t="s">
        <v>2893</v>
      </c>
      <c r="H882" t="s">
        <v>2894</v>
      </c>
      <c r="I882" t="s">
        <v>2895</v>
      </c>
      <c r="J882">
        <v>218.08214218397299</v>
      </c>
      <c r="K882">
        <v>1</v>
      </c>
      <c r="L882">
        <v>1</v>
      </c>
      <c r="M882">
        <v>2</v>
      </c>
      <c r="N882" s="94">
        <v>1194812.1856058401</v>
      </c>
      <c r="O882" s="94">
        <v>471121.43490937899</v>
      </c>
      <c r="P882" s="94">
        <v>517203.77432531602</v>
      </c>
      <c r="Q882" s="94">
        <v>126092.653150618</v>
      </c>
      <c r="R882" s="94">
        <v>1011593.9823151</v>
      </c>
      <c r="S882" s="94">
        <v>116498.197653161</v>
      </c>
      <c r="T882" s="94">
        <v>2741587.68</v>
      </c>
      <c r="U882" s="94">
        <v>579236.35030625702</v>
      </c>
      <c r="V882" s="94">
        <v>2310916.18653691</v>
      </c>
      <c r="W882" s="94">
        <v>1009907.84376935</v>
      </c>
      <c r="X882" s="94">
        <v>0</v>
      </c>
      <c r="Y882" s="94">
        <v>0</v>
      </c>
      <c r="Z882" s="94">
        <v>0</v>
      </c>
      <c r="AA882" s="94">
        <v>0</v>
      </c>
      <c r="AB882" s="94">
        <v>0</v>
      </c>
      <c r="AC882" s="94">
        <v>116498.197653161</v>
      </c>
      <c r="AD882" s="94">
        <v>0</v>
      </c>
      <c r="AE882" s="94">
        <v>0</v>
      </c>
      <c r="AF882" s="94">
        <v>0</v>
      </c>
      <c r="AG882" s="94">
        <v>0</v>
      </c>
      <c r="AH882" s="94">
        <v>0</v>
      </c>
      <c r="AI882" s="94">
        <v>0</v>
      </c>
      <c r="AJ882" s="94">
        <v>3437322.2279594201</v>
      </c>
      <c r="AK882" s="70">
        <v>15761.5942027005</v>
      </c>
      <c r="AL882">
        <v>190.744012474941</v>
      </c>
      <c r="AM882">
        <v>87986.683412978906</v>
      </c>
      <c r="AN882">
        <v>3190.2408009753499</v>
      </c>
      <c r="AO882">
        <v>15761.5942027005</v>
      </c>
      <c r="AP882">
        <v>190.744012474941</v>
      </c>
      <c r="AQ882">
        <v>87986.683412978906</v>
      </c>
      <c r="AR882">
        <v>13374.4011399135</v>
      </c>
      <c r="AS882">
        <v>15761.5942027005</v>
      </c>
      <c r="AT882">
        <v>0</v>
      </c>
    </row>
    <row r="883" spans="1:46" x14ac:dyDescent="0.25">
      <c r="A883" t="s">
        <v>3793</v>
      </c>
      <c r="B883">
        <v>2207</v>
      </c>
      <c r="C883" t="s">
        <v>184</v>
      </c>
      <c r="D883">
        <v>1052</v>
      </c>
      <c r="E883" t="s">
        <v>1122</v>
      </c>
      <c r="F883" t="s">
        <v>2892</v>
      </c>
      <c r="G883" t="s">
        <v>2903</v>
      </c>
      <c r="H883" t="s">
        <v>2894</v>
      </c>
      <c r="I883" t="s">
        <v>2895</v>
      </c>
      <c r="J883">
        <v>824.23103698088403</v>
      </c>
      <c r="K883">
        <v>1</v>
      </c>
      <c r="L883">
        <v>1</v>
      </c>
      <c r="M883">
        <v>2</v>
      </c>
      <c r="N883" s="94">
        <v>4957056.92258179</v>
      </c>
      <c r="O883" s="94">
        <v>1818646.9615792099</v>
      </c>
      <c r="P883" s="94">
        <v>1754568.3328718899</v>
      </c>
      <c r="Q883" s="94">
        <v>476561.15820033901</v>
      </c>
      <c r="R883" s="94">
        <v>1143278.7163273301</v>
      </c>
      <c r="S883" s="94">
        <v>440299.372046087</v>
      </c>
      <c r="T883" s="94">
        <v>7960915.9800000004</v>
      </c>
      <c r="U883" s="94">
        <v>2189196.1115605501</v>
      </c>
      <c r="V883" s="94">
        <v>9013206.0553075597</v>
      </c>
      <c r="W883" s="94">
        <v>1136906.0362529899</v>
      </c>
      <c r="X883" s="94">
        <v>0</v>
      </c>
      <c r="Y883" s="94">
        <v>0</v>
      </c>
      <c r="Z883" s="94">
        <v>0</v>
      </c>
      <c r="AA883" s="94">
        <v>0</v>
      </c>
      <c r="AB883" s="94">
        <v>0</v>
      </c>
      <c r="AC883" s="94">
        <v>440299.372046087</v>
      </c>
      <c r="AD883" s="94">
        <v>0</v>
      </c>
      <c r="AE883" s="94">
        <v>0</v>
      </c>
      <c r="AF883" s="94">
        <v>0</v>
      </c>
      <c r="AG883" s="94">
        <v>0</v>
      </c>
      <c r="AH883" s="94">
        <v>0</v>
      </c>
      <c r="AI883" s="94">
        <v>0</v>
      </c>
      <c r="AJ883" s="94">
        <v>10590411.4636066</v>
      </c>
      <c r="AK883" s="70">
        <v>12848.8384790735</v>
      </c>
      <c r="AL883">
        <v>190.744012474941</v>
      </c>
      <c r="AM883">
        <v>87986.683412978906</v>
      </c>
      <c r="AN883">
        <v>3190.2408009753499</v>
      </c>
      <c r="AO883">
        <v>15761.5942027005</v>
      </c>
      <c r="AP883">
        <v>190.744012474941</v>
      </c>
      <c r="AQ883">
        <v>78964.723731455393</v>
      </c>
      <c r="AR883">
        <v>3190.2408009753499</v>
      </c>
      <c r="AS883">
        <v>12848.8384790735</v>
      </c>
      <c r="AT883">
        <v>0</v>
      </c>
    </row>
    <row r="884" spans="1:46" x14ac:dyDescent="0.25">
      <c r="A884" t="s">
        <v>4324</v>
      </c>
      <c r="B884">
        <v>2207</v>
      </c>
      <c r="C884" t="s">
        <v>184</v>
      </c>
      <c r="D884">
        <v>2207</v>
      </c>
      <c r="E884" t="s">
        <v>184</v>
      </c>
      <c r="F884" t="s">
        <v>1871</v>
      </c>
      <c r="G884" t="s">
        <v>1871</v>
      </c>
      <c r="H884" t="s">
        <v>2899</v>
      </c>
      <c r="I884" t="s">
        <v>2895</v>
      </c>
      <c r="J884">
        <v>29.073826841814999</v>
      </c>
      <c r="K884">
        <v>1</v>
      </c>
      <c r="L884">
        <v>1</v>
      </c>
      <c r="M884">
        <v>2</v>
      </c>
      <c r="N884" s="94">
        <v>7171.1280797292602</v>
      </c>
      <c r="O884" s="94">
        <v>3469.9054061484999</v>
      </c>
      <c r="P884" s="94">
        <v>29511.904655251499</v>
      </c>
      <c r="Q884" s="94">
        <v>16810.161194370001</v>
      </c>
      <c r="R884" s="94">
        <v>20258.342001418299</v>
      </c>
      <c r="S884" s="94">
        <v>15531.067294332801</v>
      </c>
      <c r="T884" s="94">
        <v>0</v>
      </c>
      <c r="U884" s="94">
        <v>77221.441336917502</v>
      </c>
      <c r="V884" s="94">
        <v>57187.888488887897</v>
      </c>
      <c r="W884" s="94">
        <v>20033.552848029602</v>
      </c>
      <c r="X884" s="94">
        <v>0</v>
      </c>
      <c r="Y884" s="94">
        <v>0</v>
      </c>
      <c r="Z884" s="94">
        <v>0</v>
      </c>
      <c r="AA884" s="94">
        <v>0</v>
      </c>
      <c r="AB884" s="94">
        <v>0</v>
      </c>
      <c r="AC884" s="94">
        <v>15531.067294332801</v>
      </c>
      <c r="AD884" s="94">
        <v>0</v>
      </c>
      <c r="AE884" s="94">
        <v>0</v>
      </c>
      <c r="AF884" s="94">
        <v>0</v>
      </c>
      <c r="AG884" s="94">
        <v>0</v>
      </c>
      <c r="AH884" s="94">
        <v>0</v>
      </c>
      <c r="AI884" s="94">
        <v>0</v>
      </c>
      <c r="AJ884" s="94">
        <v>92752.508631250297</v>
      </c>
      <c r="AK884" s="70">
        <v>3190.2408009753499</v>
      </c>
      <c r="AL884">
        <v>190.744012474941</v>
      </c>
      <c r="AM884">
        <v>87986.683412978906</v>
      </c>
      <c r="AN884">
        <v>3190.2408009753499</v>
      </c>
      <c r="AO884">
        <v>15761.5942027005</v>
      </c>
      <c r="AP884">
        <v>682.10272323868298</v>
      </c>
      <c r="AQ884">
        <v>37523.222275875101</v>
      </c>
      <c r="AR884">
        <v>3190.2408009753499</v>
      </c>
      <c r="AS884">
        <v>3190.2408009753499</v>
      </c>
      <c r="AT884">
        <v>0</v>
      </c>
    </row>
    <row r="885" spans="1:46" x14ac:dyDescent="0.25">
      <c r="A885" t="s">
        <v>3794</v>
      </c>
      <c r="B885">
        <v>2207</v>
      </c>
      <c r="C885" t="s">
        <v>184</v>
      </c>
      <c r="D885">
        <v>1048</v>
      </c>
      <c r="E885" t="s">
        <v>1123</v>
      </c>
      <c r="F885" t="s">
        <v>2892</v>
      </c>
      <c r="G885" t="s">
        <v>2893</v>
      </c>
      <c r="H885" t="s">
        <v>2894</v>
      </c>
      <c r="I885" t="s">
        <v>2895</v>
      </c>
      <c r="J885">
        <v>457.22629505316002</v>
      </c>
      <c r="K885">
        <v>1</v>
      </c>
      <c r="L885">
        <v>1</v>
      </c>
      <c r="M885">
        <v>2</v>
      </c>
      <c r="N885" s="94">
        <v>3537436.8159078402</v>
      </c>
      <c r="O885" s="94">
        <v>707659.31035086699</v>
      </c>
      <c r="P885" s="94">
        <v>772288.84692477796</v>
      </c>
      <c r="Q885" s="94">
        <v>264363.12508726498</v>
      </c>
      <c r="R885" s="94">
        <v>589132.185953454</v>
      </c>
      <c r="S885" s="94">
        <v>244247.597533183</v>
      </c>
      <c r="T885" s="94">
        <v>4656465.9000000004</v>
      </c>
      <c r="U885" s="94">
        <v>1214414.3842241999</v>
      </c>
      <c r="V885" s="94">
        <v>5285283.2198194601</v>
      </c>
      <c r="W885" s="94">
        <v>585597.06440474198</v>
      </c>
      <c r="X885" s="94">
        <v>0</v>
      </c>
      <c r="Y885" s="94">
        <v>0</v>
      </c>
      <c r="Z885" s="94">
        <v>0</v>
      </c>
      <c r="AA885" s="94">
        <v>0</v>
      </c>
      <c r="AB885" s="94">
        <v>0</v>
      </c>
      <c r="AC885" s="94">
        <v>244247.597533183</v>
      </c>
      <c r="AD885" s="94">
        <v>0</v>
      </c>
      <c r="AE885" s="94">
        <v>0</v>
      </c>
      <c r="AF885" s="94">
        <v>0</v>
      </c>
      <c r="AG885" s="94">
        <v>0</v>
      </c>
      <c r="AH885" s="94">
        <v>0</v>
      </c>
      <c r="AI885" s="94">
        <v>0</v>
      </c>
      <c r="AJ885" s="94">
        <v>6115127.8817573898</v>
      </c>
      <c r="AK885" s="70">
        <v>13374.4011399135</v>
      </c>
      <c r="AL885">
        <v>190.744012474941</v>
      </c>
      <c r="AM885">
        <v>87986.683412978906</v>
      </c>
      <c r="AN885">
        <v>3190.2408009753499</v>
      </c>
      <c r="AO885">
        <v>15761.5942027005</v>
      </c>
      <c r="AP885">
        <v>190.744012474941</v>
      </c>
      <c r="AQ885">
        <v>87986.683412978906</v>
      </c>
      <c r="AR885">
        <v>13374.4011399135</v>
      </c>
      <c r="AS885">
        <v>15761.5942027005</v>
      </c>
      <c r="AT885">
        <v>0</v>
      </c>
    </row>
    <row r="886" spans="1:46" x14ac:dyDescent="0.25">
      <c r="A886" t="s">
        <v>3795</v>
      </c>
      <c r="B886">
        <v>2207</v>
      </c>
      <c r="C886" t="s">
        <v>184</v>
      </c>
      <c r="D886">
        <v>1051</v>
      </c>
      <c r="E886" t="s">
        <v>1124</v>
      </c>
      <c r="F886" t="s">
        <v>2892</v>
      </c>
      <c r="G886" t="s">
        <v>2911</v>
      </c>
      <c r="H886" t="s">
        <v>2894</v>
      </c>
      <c r="I886" t="s">
        <v>2895</v>
      </c>
      <c r="J886">
        <v>683.35601380303899</v>
      </c>
      <c r="K886">
        <v>1</v>
      </c>
      <c r="L886">
        <v>1</v>
      </c>
      <c r="M886">
        <v>2</v>
      </c>
      <c r="N886" s="94">
        <v>4247417.7552866796</v>
      </c>
      <c r="O886" s="94">
        <v>981087.56807047001</v>
      </c>
      <c r="P886" s="94">
        <v>1188332.7368702199</v>
      </c>
      <c r="Q886" s="94">
        <v>395108.79691454303</v>
      </c>
      <c r="R886" s="94">
        <v>830420.70643027604</v>
      </c>
      <c r="S886" s="94">
        <v>365044.76325413299</v>
      </c>
      <c r="T886" s="94">
        <v>5827342.0899999999</v>
      </c>
      <c r="U886" s="94">
        <v>1815025.4735721999</v>
      </c>
      <c r="V886" s="94">
        <v>6817230.3384201704</v>
      </c>
      <c r="W886" s="94">
        <v>825137.225152025</v>
      </c>
      <c r="X886" s="94">
        <v>0</v>
      </c>
      <c r="Y886" s="94">
        <v>0</v>
      </c>
      <c r="Z886" s="94">
        <v>0</v>
      </c>
      <c r="AA886" s="94">
        <v>0</v>
      </c>
      <c r="AB886" s="94">
        <v>0</v>
      </c>
      <c r="AC886" s="94">
        <v>365044.76325413299</v>
      </c>
      <c r="AD886" s="94">
        <v>0</v>
      </c>
      <c r="AE886" s="94">
        <v>0</v>
      </c>
      <c r="AF886" s="94">
        <v>0</v>
      </c>
      <c r="AG886" s="94">
        <v>0</v>
      </c>
      <c r="AH886" s="94">
        <v>0</v>
      </c>
      <c r="AI886" s="94">
        <v>0</v>
      </c>
      <c r="AJ886" s="94">
        <v>8007412.32682632</v>
      </c>
      <c r="AK886" s="70">
        <v>11717.7754568415</v>
      </c>
      <c r="AL886">
        <v>190.744012474941</v>
      </c>
      <c r="AM886">
        <v>87986.683412978906</v>
      </c>
      <c r="AN886">
        <v>3190.2408009753499</v>
      </c>
      <c r="AO886">
        <v>15761.5942027005</v>
      </c>
      <c r="AP886">
        <v>4583.8562208211697</v>
      </c>
      <c r="AQ886">
        <v>22363.4717498301</v>
      </c>
      <c r="AR886">
        <v>11717.7754568415</v>
      </c>
      <c r="AS886">
        <v>11717.7754568415</v>
      </c>
      <c r="AT886">
        <v>0</v>
      </c>
    </row>
    <row r="887" spans="1:46" x14ac:dyDescent="0.25">
      <c r="A887" t="s">
        <v>3796</v>
      </c>
      <c r="B887">
        <v>2207</v>
      </c>
      <c r="C887" t="s">
        <v>184</v>
      </c>
      <c r="D887">
        <v>1049</v>
      </c>
      <c r="E887" t="s">
        <v>928</v>
      </c>
      <c r="F887" t="s">
        <v>2892</v>
      </c>
      <c r="G887" t="s">
        <v>2893</v>
      </c>
      <c r="H887" t="s">
        <v>2894</v>
      </c>
      <c r="I887" t="s">
        <v>2895</v>
      </c>
      <c r="J887">
        <v>405.24410400791601</v>
      </c>
      <c r="K887">
        <v>1</v>
      </c>
      <c r="L887">
        <v>1</v>
      </c>
      <c r="M887">
        <v>2</v>
      </c>
      <c r="N887" s="94">
        <v>3215469.3256745199</v>
      </c>
      <c r="O887" s="94">
        <v>679058.75566557003</v>
      </c>
      <c r="P887" s="94">
        <v>740870.81004208897</v>
      </c>
      <c r="Q887" s="94">
        <v>234307.60417282101</v>
      </c>
      <c r="R887" s="94">
        <v>589022.03258342599</v>
      </c>
      <c r="S887" s="94">
        <v>216479.01682232201</v>
      </c>
      <c r="T887" s="94">
        <v>4382381.2699999996</v>
      </c>
      <c r="U887" s="94">
        <v>1076347.2581384301</v>
      </c>
      <c r="V887" s="94">
        <v>4872839.7081022002</v>
      </c>
      <c r="W887" s="94">
        <v>585888.82003623305</v>
      </c>
      <c r="X887" s="94">
        <v>0</v>
      </c>
      <c r="Y887" s="94">
        <v>0</v>
      </c>
      <c r="Z887" s="94">
        <v>0</v>
      </c>
      <c r="AA887" s="94">
        <v>0</v>
      </c>
      <c r="AB887" s="94">
        <v>0</v>
      </c>
      <c r="AC887" s="94">
        <v>216479.01682232201</v>
      </c>
      <c r="AD887" s="94">
        <v>0</v>
      </c>
      <c r="AE887" s="94">
        <v>0</v>
      </c>
      <c r="AF887" s="94">
        <v>0</v>
      </c>
      <c r="AG887" s="94">
        <v>0</v>
      </c>
      <c r="AH887" s="94">
        <v>0</v>
      </c>
      <c r="AI887" s="94">
        <v>0</v>
      </c>
      <c r="AJ887" s="94">
        <v>5675207.5449607503</v>
      </c>
      <c r="AK887" s="70">
        <v>14004.417310041599</v>
      </c>
      <c r="AL887">
        <v>190.744012474941</v>
      </c>
      <c r="AM887">
        <v>87986.683412978906</v>
      </c>
      <c r="AN887">
        <v>3190.2408009753499</v>
      </c>
      <c r="AO887">
        <v>15761.5942027005</v>
      </c>
      <c r="AP887">
        <v>190.744012474941</v>
      </c>
      <c r="AQ887">
        <v>87986.683412978906</v>
      </c>
      <c r="AR887">
        <v>13374.4011399135</v>
      </c>
      <c r="AS887">
        <v>15761.5942027005</v>
      </c>
      <c r="AT887">
        <v>0</v>
      </c>
    </row>
    <row r="888" spans="1:46" x14ac:dyDescent="0.25">
      <c r="A888" t="s">
        <v>3797</v>
      </c>
      <c r="B888">
        <v>2192</v>
      </c>
      <c r="C888" t="s">
        <v>185</v>
      </c>
      <c r="D888">
        <v>3378</v>
      </c>
      <c r="E888" t="s">
        <v>1125</v>
      </c>
      <c r="F888" t="s">
        <v>2892</v>
      </c>
      <c r="G888" t="s">
        <v>2907</v>
      </c>
      <c r="H888" t="s">
        <v>2904</v>
      </c>
      <c r="I888" t="s">
        <v>2895</v>
      </c>
      <c r="J888">
        <v>294.008028383343</v>
      </c>
      <c r="K888">
        <v>1</v>
      </c>
      <c r="L888">
        <v>1</v>
      </c>
      <c r="M888">
        <v>1</v>
      </c>
      <c r="N888" s="94">
        <v>2454130.9300000002</v>
      </c>
      <c r="O888" s="94">
        <v>526166.19999999995</v>
      </c>
      <c r="P888" s="94">
        <v>633405.56000000006</v>
      </c>
      <c r="Q888" s="94">
        <v>372536.39</v>
      </c>
      <c r="R888" s="94">
        <v>1073591.71</v>
      </c>
      <c r="S888" s="94">
        <v>196538.2</v>
      </c>
      <c r="T888" s="94">
        <v>4855086.8499999996</v>
      </c>
      <c r="U888" s="94">
        <v>204743.94</v>
      </c>
      <c r="V888" s="94">
        <v>3908659.23</v>
      </c>
      <c r="W888" s="94">
        <v>1151171.56</v>
      </c>
      <c r="X888" s="94">
        <v>0</v>
      </c>
      <c r="Y888" s="94">
        <v>0</v>
      </c>
      <c r="Z888" s="94">
        <v>0</v>
      </c>
      <c r="AA888" s="94">
        <v>0</v>
      </c>
      <c r="AB888" s="94">
        <v>0</v>
      </c>
      <c r="AC888" s="94">
        <v>68342.2</v>
      </c>
      <c r="AD888" s="94">
        <v>128196</v>
      </c>
      <c r="AE888" s="94">
        <v>0</v>
      </c>
      <c r="AF888" s="94">
        <v>0</v>
      </c>
      <c r="AG888" s="94">
        <v>0</v>
      </c>
      <c r="AH888" s="94">
        <v>0</v>
      </c>
      <c r="AI888" s="94">
        <v>0</v>
      </c>
      <c r="AJ888" s="94">
        <v>5256368.99</v>
      </c>
      <c r="AK888" s="70">
        <v>17878.317877586898</v>
      </c>
      <c r="AL888">
        <v>190.744012474941</v>
      </c>
      <c r="AM888">
        <v>87986.683412978906</v>
      </c>
      <c r="AN888">
        <v>17878.317877586898</v>
      </c>
      <c r="AO888">
        <v>17878.317877586898</v>
      </c>
      <c r="AP888">
        <v>190.744012474941</v>
      </c>
      <c r="AQ888">
        <v>53040.848925755003</v>
      </c>
      <c r="AR888">
        <v>17878.317877586898</v>
      </c>
      <c r="AS888">
        <v>17878.317877586898</v>
      </c>
      <c r="AT888">
        <v>0</v>
      </c>
    </row>
    <row r="889" spans="1:46" x14ac:dyDescent="0.25">
      <c r="A889" t="s">
        <v>3798</v>
      </c>
      <c r="B889">
        <v>1900</v>
      </c>
      <c r="C889" t="s">
        <v>186</v>
      </c>
      <c r="D889">
        <v>18</v>
      </c>
      <c r="E889" t="s">
        <v>1126</v>
      </c>
      <c r="F889" t="s">
        <v>2892</v>
      </c>
      <c r="G889" t="s">
        <v>2893</v>
      </c>
      <c r="H889" t="s">
        <v>2894</v>
      </c>
      <c r="I889" t="s">
        <v>2895</v>
      </c>
      <c r="J889">
        <v>17.023391812860002</v>
      </c>
      <c r="K889">
        <v>1</v>
      </c>
      <c r="L889">
        <v>1</v>
      </c>
      <c r="M889">
        <v>1</v>
      </c>
      <c r="N889" s="94">
        <v>288644.04800967698</v>
      </c>
      <c r="O889" s="94">
        <v>20068.996850283798</v>
      </c>
      <c r="P889" s="94">
        <v>80110.7944692569</v>
      </c>
      <c r="Q889" s="94">
        <v>8942.3240887532102</v>
      </c>
      <c r="R889" s="94">
        <v>20868.443376069299</v>
      </c>
      <c r="S889" s="94">
        <v>7445.5078392712303</v>
      </c>
      <c r="T889" s="94">
        <v>367573.14</v>
      </c>
      <c r="U889" s="94">
        <v>51061.466794039901</v>
      </c>
      <c r="V889" s="94">
        <v>401081.12920810003</v>
      </c>
      <c r="W889" s="94">
        <v>14508.514161283199</v>
      </c>
      <c r="X889" s="94">
        <v>0</v>
      </c>
      <c r="Y889" s="94">
        <v>0</v>
      </c>
      <c r="Z889" s="94">
        <v>0</v>
      </c>
      <c r="AA889" s="94">
        <v>6.9743234470979898</v>
      </c>
      <c r="AB889" s="94">
        <v>3037.9891012097601</v>
      </c>
      <c r="AC889" s="94">
        <v>7430.6579298051302</v>
      </c>
      <c r="AD889" s="94">
        <v>14.8499094661016</v>
      </c>
      <c r="AE889" s="94">
        <v>0</v>
      </c>
      <c r="AF889" s="94">
        <v>0</v>
      </c>
      <c r="AG889" s="94">
        <v>0</v>
      </c>
      <c r="AH889" s="94">
        <v>0</v>
      </c>
      <c r="AI889" s="94">
        <v>0</v>
      </c>
      <c r="AJ889" s="94">
        <v>426080.11463331099</v>
      </c>
      <c r="AK889" s="70">
        <v>25029.096393789001</v>
      </c>
      <c r="AL889">
        <v>190.744012474941</v>
      </c>
      <c r="AM889">
        <v>87986.683412978906</v>
      </c>
      <c r="AN889">
        <v>3436.85766482289</v>
      </c>
      <c r="AO889">
        <v>25029.096393789001</v>
      </c>
      <c r="AP889">
        <v>190.744012474941</v>
      </c>
      <c r="AQ889">
        <v>87986.683412978906</v>
      </c>
      <c r="AR889">
        <v>14675.5533989875</v>
      </c>
      <c r="AS889">
        <v>25029.096393789001</v>
      </c>
      <c r="AT889">
        <v>0</v>
      </c>
    </row>
    <row r="890" spans="1:46" x14ac:dyDescent="0.25">
      <c r="A890" t="s">
        <v>3799</v>
      </c>
      <c r="B890">
        <v>1900</v>
      </c>
      <c r="C890" t="s">
        <v>186</v>
      </c>
      <c r="D890">
        <v>3162</v>
      </c>
      <c r="E890" t="s">
        <v>1127</v>
      </c>
      <c r="F890" t="s">
        <v>2892</v>
      </c>
      <c r="G890" t="s">
        <v>2893</v>
      </c>
      <c r="H890" t="s">
        <v>2894</v>
      </c>
      <c r="I890" t="s">
        <v>2895</v>
      </c>
      <c r="J890">
        <v>141.38011695903899</v>
      </c>
      <c r="K890">
        <v>1</v>
      </c>
      <c r="L890">
        <v>1</v>
      </c>
      <c r="M890">
        <v>1</v>
      </c>
      <c r="N890" s="94">
        <v>1276676.73977051</v>
      </c>
      <c r="O890" s="94">
        <v>406716.00841376698</v>
      </c>
      <c r="P890" s="94">
        <v>311278.97589447402</v>
      </c>
      <c r="Q890" s="94">
        <v>74266.446983761096</v>
      </c>
      <c r="R890" s="94">
        <v>382306.684087909</v>
      </c>
      <c r="S890" s="94">
        <v>61835.313473805298</v>
      </c>
      <c r="T890" s="94">
        <v>2027176.83</v>
      </c>
      <c r="U890" s="94">
        <v>424068.02515042498</v>
      </c>
      <c r="V890" s="94">
        <v>2096469.1270715101</v>
      </c>
      <c r="W890" s="94">
        <v>333810.35324741201</v>
      </c>
      <c r="X890" s="94">
        <v>0</v>
      </c>
      <c r="Y890" s="94">
        <v>0</v>
      </c>
      <c r="Z890" s="94">
        <v>0</v>
      </c>
      <c r="AA890" s="94">
        <v>57.922103626611197</v>
      </c>
      <c r="AB890" s="94">
        <v>20907.452727877899</v>
      </c>
      <c r="AC890" s="94">
        <v>61711.984235999502</v>
      </c>
      <c r="AD890" s="94">
        <v>123.329237805745</v>
      </c>
      <c r="AE890" s="94">
        <v>0</v>
      </c>
      <c r="AF890" s="94">
        <v>0</v>
      </c>
      <c r="AG890" s="94">
        <v>0</v>
      </c>
      <c r="AH890" s="94">
        <v>0</v>
      </c>
      <c r="AI890" s="94">
        <v>0</v>
      </c>
      <c r="AJ890" s="94">
        <v>2513080.1686242302</v>
      </c>
      <c r="AK890" s="70">
        <v>17775.343681122598</v>
      </c>
      <c r="AL890">
        <v>190.744012474941</v>
      </c>
      <c r="AM890">
        <v>87986.683412978906</v>
      </c>
      <c r="AN890">
        <v>3436.85766482289</v>
      </c>
      <c r="AO890">
        <v>25029.096393789001</v>
      </c>
      <c r="AP890">
        <v>190.744012474941</v>
      </c>
      <c r="AQ890">
        <v>87986.683412978906</v>
      </c>
      <c r="AR890">
        <v>14675.5533989875</v>
      </c>
      <c r="AS890">
        <v>25029.096393789001</v>
      </c>
      <c r="AT890">
        <v>0</v>
      </c>
    </row>
    <row r="891" spans="1:46" x14ac:dyDescent="0.25">
      <c r="A891" t="s">
        <v>3800</v>
      </c>
      <c r="B891">
        <v>1900</v>
      </c>
      <c r="C891" t="s">
        <v>186</v>
      </c>
      <c r="D891">
        <v>3440</v>
      </c>
      <c r="E891" t="s">
        <v>1128</v>
      </c>
      <c r="F891" t="s">
        <v>2906</v>
      </c>
      <c r="G891" t="s">
        <v>2907</v>
      </c>
      <c r="H891" t="s">
        <v>2904</v>
      </c>
      <c r="I891" t="s">
        <v>2895</v>
      </c>
      <c r="J891">
        <v>200.70134203964199</v>
      </c>
      <c r="K891">
        <v>1</v>
      </c>
      <c r="L891">
        <v>1</v>
      </c>
      <c r="M891">
        <v>1</v>
      </c>
      <c r="N891" s="94">
        <v>311456.82276257302</v>
      </c>
      <c r="O891" s="94">
        <v>79991.980426972805</v>
      </c>
      <c r="P891" s="94">
        <v>198488.24858657</v>
      </c>
      <c r="Q891" s="94">
        <v>105427.664785956</v>
      </c>
      <c r="R891" s="94">
        <v>362161.03691289597</v>
      </c>
      <c r="S891" s="94">
        <v>87780.592254215298</v>
      </c>
      <c r="T891" s="94">
        <v>455524.4</v>
      </c>
      <c r="U891" s="94">
        <v>602001.35347496904</v>
      </c>
      <c r="V891" s="94">
        <v>734447.29717869405</v>
      </c>
      <c r="W891" s="94">
        <v>297976.76214889501</v>
      </c>
      <c r="X891" s="94">
        <v>0</v>
      </c>
      <c r="Y891" s="94">
        <v>0</v>
      </c>
      <c r="Z891" s="94">
        <v>0</v>
      </c>
      <c r="AA891" s="94">
        <v>82.225451369432093</v>
      </c>
      <c r="AB891" s="94">
        <v>25019.468696009899</v>
      </c>
      <c r="AC891" s="94">
        <v>87605.515701212396</v>
      </c>
      <c r="AD891" s="94">
        <v>175.076553002927</v>
      </c>
      <c r="AE891" s="94">
        <v>0</v>
      </c>
      <c r="AF891" s="94">
        <v>0</v>
      </c>
      <c r="AG891" s="94">
        <v>0</v>
      </c>
      <c r="AH891" s="94">
        <v>0</v>
      </c>
      <c r="AI891" s="94">
        <v>0</v>
      </c>
      <c r="AJ891" s="94">
        <v>1145306.3457291799</v>
      </c>
      <c r="AK891" s="70">
        <v>5706.5206146103701</v>
      </c>
      <c r="AL891">
        <v>190.744012474941</v>
      </c>
      <c r="AM891">
        <v>87986.683412978906</v>
      </c>
      <c r="AN891">
        <v>3436.85766482289</v>
      </c>
      <c r="AO891">
        <v>25029.096393789001</v>
      </c>
      <c r="AP891">
        <v>190.744012474941</v>
      </c>
      <c r="AQ891">
        <v>53040.848925755003</v>
      </c>
      <c r="AR891">
        <v>3436.85766482289</v>
      </c>
      <c r="AS891">
        <v>5706.5206146103701</v>
      </c>
      <c r="AT891">
        <v>0</v>
      </c>
    </row>
    <row r="892" spans="1:46" x14ac:dyDescent="0.25">
      <c r="A892" t="s">
        <v>4915</v>
      </c>
      <c r="B892">
        <v>1900</v>
      </c>
      <c r="C892" t="s">
        <v>186</v>
      </c>
      <c r="D892">
        <v>5492</v>
      </c>
      <c r="E892" t="s">
        <v>1129</v>
      </c>
      <c r="F892" t="s">
        <v>2945</v>
      </c>
      <c r="G892" t="s">
        <v>2907</v>
      </c>
      <c r="H892" t="s">
        <v>2942</v>
      </c>
      <c r="I892" t="s">
        <v>2895</v>
      </c>
      <c r="J892">
        <v>179.101454091634</v>
      </c>
      <c r="K892">
        <v>1</v>
      </c>
      <c r="L892">
        <v>1</v>
      </c>
      <c r="M892">
        <v>1</v>
      </c>
      <c r="N892" s="94">
        <v>73239.246362817707</v>
      </c>
      <c r="O892" s="94">
        <v>38488.270700912501</v>
      </c>
      <c r="P892" s="94">
        <v>175653.15087017001</v>
      </c>
      <c r="Q892" s="94">
        <v>94081.324383573199</v>
      </c>
      <c r="R892" s="94">
        <v>155750.74715290999</v>
      </c>
      <c r="S892" s="94">
        <v>78333.465805373096</v>
      </c>
      <c r="T892" s="94">
        <v>0</v>
      </c>
      <c r="U892" s="94">
        <v>537212.73947038397</v>
      </c>
      <c r="V892" s="94">
        <v>416338.42586273601</v>
      </c>
      <c r="W892" s="94">
        <v>104116.47806060901</v>
      </c>
      <c r="X892" s="94">
        <v>0</v>
      </c>
      <c r="Y892" s="94">
        <v>0</v>
      </c>
      <c r="Z892" s="94">
        <v>0</v>
      </c>
      <c r="AA892" s="94">
        <v>73.376180517504807</v>
      </c>
      <c r="AB892" s="94">
        <v>16684.4593665215</v>
      </c>
      <c r="AC892" s="94">
        <v>78177.231348236397</v>
      </c>
      <c r="AD892" s="94">
        <v>156.23445713672299</v>
      </c>
      <c r="AE892" s="94">
        <v>0</v>
      </c>
      <c r="AF892" s="94">
        <v>0</v>
      </c>
      <c r="AG892" s="94">
        <v>0</v>
      </c>
      <c r="AH892" s="94">
        <v>0</v>
      </c>
      <c r="AI892" s="94">
        <v>0</v>
      </c>
      <c r="AJ892" s="94">
        <v>615546.20527575701</v>
      </c>
      <c r="AK892" s="70">
        <v>3436.85766482289</v>
      </c>
      <c r="AL892">
        <v>190.744012474941</v>
      </c>
      <c r="AM892">
        <v>87986.683412978906</v>
      </c>
      <c r="AN892">
        <v>3436.85766482289</v>
      </c>
      <c r="AO892">
        <v>25029.096393789001</v>
      </c>
      <c r="AP892">
        <v>190.744012474941</v>
      </c>
      <c r="AQ892">
        <v>53040.848925755003</v>
      </c>
      <c r="AR892">
        <v>3436.85766482289</v>
      </c>
      <c r="AS892">
        <v>5706.5206146103701</v>
      </c>
      <c r="AT892">
        <v>0</v>
      </c>
    </row>
    <row r="893" spans="1:46" x14ac:dyDescent="0.25">
      <c r="A893" t="s">
        <v>3801</v>
      </c>
      <c r="B893">
        <v>1900</v>
      </c>
      <c r="C893" t="s">
        <v>186</v>
      </c>
      <c r="D893">
        <v>20</v>
      </c>
      <c r="E893" t="s">
        <v>1130</v>
      </c>
      <c r="F893" t="s">
        <v>2892</v>
      </c>
      <c r="G893" t="s">
        <v>2893</v>
      </c>
      <c r="H893" t="s">
        <v>2904</v>
      </c>
      <c r="I893" t="s">
        <v>2895</v>
      </c>
      <c r="J893">
        <v>315.41342286045</v>
      </c>
      <c r="K893">
        <v>1</v>
      </c>
      <c r="L893">
        <v>1</v>
      </c>
      <c r="M893">
        <v>1</v>
      </c>
      <c r="N893" s="94">
        <v>2684737.2084208499</v>
      </c>
      <c r="O893" s="94">
        <v>558101.62194657803</v>
      </c>
      <c r="P893" s="94">
        <v>537903.72741218004</v>
      </c>
      <c r="Q893" s="94">
        <v>165685.49206688601</v>
      </c>
      <c r="R893" s="94">
        <v>544486.35291263997</v>
      </c>
      <c r="S893" s="94">
        <v>137952.12718682701</v>
      </c>
      <c r="T893" s="94">
        <v>3544835.49</v>
      </c>
      <c r="U893" s="94">
        <v>946078.91275913396</v>
      </c>
      <c r="V893" s="94">
        <v>4007848.5186945498</v>
      </c>
      <c r="W893" s="94">
        <v>426513.240857228</v>
      </c>
      <c r="X893" s="94">
        <v>0</v>
      </c>
      <c r="Y893" s="94">
        <v>0</v>
      </c>
      <c r="Z893" s="94">
        <v>0</v>
      </c>
      <c r="AA893" s="94">
        <v>129.221911518436</v>
      </c>
      <c r="AB893" s="94">
        <v>56423.421295840897</v>
      </c>
      <c r="AC893" s="94">
        <v>137676.98455806301</v>
      </c>
      <c r="AD893" s="94">
        <v>275.14262876406201</v>
      </c>
      <c r="AE893" s="94">
        <v>0</v>
      </c>
      <c r="AF893" s="94">
        <v>0</v>
      </c>
      <c r="AG893" s="94">
        <v>0</v>
      </c>
      <c r="AH893" s="94">
        <v>0</v>
      </c>
      <c r="AI893" s="94">
        <v>0</v>
      </c>
      <c r="AJ893" s="94">
        <v>4628866.5299459603</v>
      </c>
      <c r="AK893" s="70">
        <v>14675.5533989875</v>
      </c>
      <c r="AL893">
        <v>190.744012474941</v>
      </c>
      <c r="AM893">
        <v>87986.683412978906</v>
      </c>
      <c r="AN893">
        <v>3436.85766482289</v>
      </c>
      <c r="AO893">
        <v>25029.096393789001</v>
      </c>
      <c r="AP893">
        <v>190.744012474941</v>
      </c>
      <c r="AQ893">
        <v>87986.683412978906</v>
      </c>
      <c r="AR893">
        <v>14675.5533989875</v>
      </c>
      <c r="AS893">
        <v>25029.096393789001</v>
      </c>
      <c r="AT893">
        <v>0</v>
      </c>
    </row>
    <row r="894" spans="1:46" x14ac:dyDescent="0.25">
      <c r="A894" t="s">
        <v>3802</v>
      </c>
      <c r="B894">
        <v>1900</v>
      </c>
      <c r="C894" t="s">
        <v>186</v>
      </c>
      <c r="D894">
        <v>22</v>
      </c>
      <c r="E894" t="s">
        <v>1131</v>
      </c>
      <c r="F894" t="s">
        <v>2892</v>
      </c>
      <c r="G894" t="s">
        <v>2903</v>
      </c>
      <c r="H894" t="s">
        <v>2904</v>
      </c>
      <c r="I894" t="s">
        <v>2895</v>
      </c>
      <c r="J894">
        <v>366.69476617594898</v>
      </c>
      <c r="K894">
        <v>1</v>
      </c>
      <c r="L894">
        <v>1</v>
      </c>
      <c r="M894">
        <v>1</v>
      </c>
      <c r="N894" s="94">
        <v>3095173.9144911901</v>
      </c>
      <c r="O894" s="94">
        <v>1147206.78172928</v>
      </c>
      <c r="P894" s="94">
        <v>770990.28300754295</v>
      </c>
      <c r="Q894" s="94">
        <v>192623.390029581</v>
      </c>
      <c r="R894" s="94">
        <v>943712.27948741696</v>
      </c>
      <c r="S894" s="94">
        <v>160381.00903723901</v>
      </c>
      <c r="T894" s="94">
        <v>5049809.9400000004</v>
      </c>
      <c r="U894" s="94">
        <v>1099896.70874501</v>
      </c>
      <c r="V894" s="94">
        <v>5310645.3962054197</v>
      </c>
      <c r="W894" s="94">
        <v>781342.64089062298</v>
      </c>
      <c r="X894" s="94">
        <v>0</v>
      </c>
      <c r="Y894" s="94">
        <v>0</v>
      </c>
      <c r="Z894" s="94">
        <v>0</v>
      </c>
      <c r="AA894" s="94">
        <v>150.23139535195699</v>
      </c>
      <c r="AB894" s="94">
        <v>57568.380253616298</v>
      </c>
      <c r="AC894" s="94">
        <v>160061.13247331601</v>
      </c>
      <c r="AD894" s="94">
        <v>319.87656392262102</v>
      </c>
      <c r="AE894" s="94">
        <v>0</v>
      </c>
      <c r="AF894" s="94">
        <v>0</v>
      </c>
      <c r="AG894" s="94">
        <v>0</v>
      </c>
      <c r="AH894" s="94">
        <v>0</v>
      </c>
      <c r="AI894" s="94">
        <v>0</v>
      </c>
      <c r="AJ894" s="94">
        <v>6310087.6577822501</v>
      </c>
      <c r="AK894" s="70">
        <v>17208.011239392799</v>
      </c>
      <c r="AL894">
        <v>190.744012474941</v>
      </c>
      <c r="AM894">
        <v>87986.683412978906</v>
      </c>
      <c r="AN894">
        <v>3436.85766482289</v>
      </c>
      <c r="AO894">
        <v>25029.096393789001</v>
      </c>
      <c r="AP894">
        <v>190.744012474941</v>
      </c>
      <c r="AQ894">
        <v>78964.723731455393</v>
      </c>
      <c r="AR894">
        <v>17208.011239392799</v>
      </c>
      <c r="AS894">
        <v>17208.011239392799</v>
      </c>
      <c r="AT894">
        <v>0</v>
      </c>
    </row>
    <row r="895" spans="1:46" x14ac:dyDescent="0.25">
      <c r="A895" t="s">
        <v>3803</v>
      </c>
      <c r="B895">
        <v>1900</v>
      </c>
      <c r="C895" t="s">
        <v>186</v>
      </c>
      <c r="D895">
        <v>21</v>
      </c>
      <c r="E895" t="s">
        <v>1132</v>
      </c>
      <c r="F895" t="s">
        <v>2892</v>
      </c>
      <c r="G895" t="s">
        <v>2911</v>
      </c>
      <c r="H895" t="s">
        <v>2904</v>
      </c>
      <c r="I895" t="s">
        <v>2895</v>
      </c>
      <c r="J895">
        <v>291.90616846583299</v>
      </c>
      <c r="K895">
        <v>1</v>
      </c>
      <c r="L895">
        <v>1</v>
      </c>
      <c r="M895">
        <v>1</v>
      </c>
      <c r="N895" s="94">
        <v>2307953.4902347401</v>
      </c>
      <c r="O895" s="94">
        <v>658421.92589940794</v>
      </c>
      <c r="P895" s="94">
        <v>514244.046445505</v>
      </c>
      <c r="Q895" s="94">
        <v>153337.21919951099</v>
      </c>
      <c r="R895" s="94">
        <v>436365.34338566998</v>
      </c>
      <c r="S895" s="94">
        <v>127670.77733605</v>
      </c>
      <c r="T895" s="94">
        <v>3194752.85</v>
      </c>
      <c r="U895" s="94">
        <v>875569.17516482901</v>
      </c>
      <c r="V895" s="94">
        <v>3690799.5820089998</v>
      </c>
      <c r="W895" s="94">
        <v>337056.25350545603</v>
      </c>
      <c r="X895" s="94">
        <v>0</v>
      </c>
      <c r="Y895" s="94">
        <v>0</v>
      </c>
      <c r="Z895" s="94">
        <v>0</v>
      </c>
      <c r="AA895" s="94">
        <v>119.591210580365</v>
      </c>
      <c r="AB895" s="94">
        <v>42346.598439789697</v>
      </c>
      <c r="AC895" s="94">
        <v>127416.140644258</v>
      </c>
      <c r="AD895" s="94">
        <v>254.63669179250101</v>
      </c>
      <c r="AE895" s="94">
        <v>0</v>
      </c>
      <c r="AF895" s="94">
        <v>0</v>
      </c>
      <c r="AG895" s="94">
        <v>0</v>
      </c>
      <c r="AH895" s="94">
        <v>0</v>
      </c>
      <c r="AI895" s="94">
        <v>0</v>
      </c>
      <c r="AJ895" s="94">
        <v>4197992.8025008803</v>
      </c>
      <c r="AK895" s="70">
        <v>14381.308982143901</v>
      </c>
      <c r="AL895">
        <v>190.744012474941</v>
      </c>
      <c r="AM895">
        <v>87986.683412978906</v>
      </c>
      <c r="AN895">
        <v>3436.85766482289</v>
      </c>
      <c r="AO895">
        <v>25029.096393789001</v>
      </c>
      <c r="AP895">
        <v>4583.8562208211697</v>
      </c>
      <c r="AQ895">
        <v>22363.4717498301</v>
      </c>
      <c r="AR895">
        <v>14381.308982143901</v>
      </c>
      <c r="AS895">
        <v>14381.308982143901</v>
      </c>
      <c r="AT895">
        <v>0</v>
      </c>
    </row>
    <row r="896" spans="1:46" x14ac:dyDescent="0.25">
      <c r="A896" t="s">
        <v>4916</v>
      </c>
      <c r="B896">
        <v>1900</v>
      </c>
      <c r="C896" t="s">
        <v>186</v>
      </c>
      <c r="D896">
        <v>1900</v>
      </c>
      <c r="E896" t="s">
        <v>186</v>
      </c>
      <c r="F896" t="s">
        <v>1871</v>
      </c>
      <c r="G896" t="s">
        <v>1871</v>
      </c>
      <c r="H896" t="s">
        <v>2899</v>
      </c>
      <c r="I896" t="s">
        <v>2895</v>
      </c>
      <c r="J896">
        <v>1.11650987112575</v>
      </c>
      <c r="K896">
        <v>0</v>
      </c>
      <c r="L896">
        <v>0</v>
      </c>
      <c r="M896">
        <v>1</v>
      </c>
      <c r="N896" s="94">
        <v>456.56994764575899</v>
      </c>
      <c r="O896" s="94">
        <v>239.934032797649</v>
      </c>
      <c r="P896" s="94">
        <v>1095.01331430031</v>
      </c>
      <c r="Q896" s="94">
        <v>586.49846197842703</v>
      </c>
      <c r="R896" s="94">
        <v>970.94268448799801</v>
      </c>
      <c r="S896" s="94">
        <v>488.32706721880101</v>
      </c>
      <c r="T896" s="94">
        <v>0</v>
      </c>
      <c r="U896" s="94">
        <v>3348.9584412101399</v>
      </c>
      <c r="V896" s="94">
        <v>2595.4337699953599</v>
      </c>
      <c r="W896" s="94">
        <v>649.05712849233601</v>
      </c>
      <c r="X896" s="94">
        <v>0</v>
      </c>
      <c r="Y896" s="94">
        <v>0</v>
      </c>
      <c r="Z896" s="94">
        <v>0</v>
      </c>
      <c r="AA896" s="94">
        <v>0.457423588595676</v>
      </c>
      <c r="AB896" s="94">
        <v>104.01011913385599</v>
      </c>
      <c r="AC896" s="94">
        <v>487.35310910948402</v>
      </c>
      <c r="AD896" s="94">
        <v>0.97395810931761895</v>
      </c>
      <c r="AE896" s="94">
        <v>0</v>
      </c>
      <c r="AF896" s="94">
        <v>0</v>
      </c>
      <c r="AG896" s="94">
        <v>0</v>
      </c>
      <c r="AH896" s="94">
        <v>0</v>
      </c>
      <c r="AI896" s="94">
        <v>0</v>
      </c>
      <c r="AJ896" s="94">
        <v>3837.2855084289499</v>
      </c>
      <c r="AK896" s="70">
        <v>3436.85766482289</v>
      </c>
      <c r="AL896">
        <v>190.744012474941</v>
      </c>
      <c r="AM896">
        <v>87986.683412978906</v>
      </c>
      <c r="AN896">
        <v>3436.85766482289</v>
      </c>
      <c r="AO896">
        <v>25029.096393789001</v>
      </c>
      <c r="AP896">
        <v>682.10272323868298</v>
      </c>
      <c r="AQ896">
        <v>37523.222275875101</v>
      </c>
      <c r="AR896">
        <v>3436.85766482289</v>
      </c>
      <c r="AS896">
        <v>3436.85766482289</v>
      </c>
      <c r="AT896">
        <v>0</v>
      </c>
    </row>
    <row r="897" spans="1:46" x14ac:dyDescent="0.25">
      <c r="A897" t="s">
        <v>3804</v>
      </c>
      <c r="B897">
        <v>2039</v>
      </c>
      <c r="C897" t="s">
        <v>187</v>
      </c>
      <c r="D897">
        <v>3247</v>
      </c>
      <c r="E897" t="s">
        <v>1133</v>
      </c>
      <c r="F897" t="s">
        <v>2906</v>
      </c>
      <c r="G897" t="s">
        <v>2907</v>
      </c>
      <c r="H897" t="s">
        <v>2904</v>
      </c>
      <c r="I897" t="s">
        <v>2895</v>
      </c>
      <c r="J897">
        <v>77.477832243985006</v>
      </c>
      <c r="K897">
        <v>1</v>
      </c>
      <c r="L897">
        <v>2</v>
      </c>
      <c r="M897">
        <v>2</v>
      </c>
      <c r="N897" s="94">
        <v>64122.421640828601</v>
      </c>
      <c r="O897" s="94">
        <v>18348.586459989201</v>
      </c>
      <c r="P897" s="94">
        <v>93387.640173748106</v>
      </c>
      <c r="Q897" s="94">
        <v>65211.278684643497</v>
      </c>
      <c r="R897" s="94">
        <v>309402.66547314601</v>
      </c>
      <c r="S897" s="94">
        <v>49464.408735453399</v>
      </c>
      <c r="T897" s="94">
        <v>99429.25</v>
      </c>
      <c r="U897" s="94">
        <v>451043.34243235498</v>
      </c>
      <c r="V897" s="94">
        <v>292505.36147967097</v>
      </c>
      <c r="W897" s="94">
        <v>257967.230952685</v>
      </c>
      <c r="X897" s="94">
        <v>0</v>
      </c>
      <c r="Y897" s="94">
        <v>0</v>
      </c>
      <c r="Z897" s="94">
        <v>0</v>
      </c>
      <c r="AA897" s="94">
        <v>0</v>
      </c>
      <c r="AB897" s="94">
        <v>0</v>
      </c>
      <c r="AC897" s="94">
        <v>35966.591717641</v>
      </c>
      <c r="AD897" s="94">
        <v>13497.8170178124</v>
      </c>
      <c r="AE897" s="94">
        <v>0</v>
      </c>
      <c r="AF897" s="94">
        <v>0</v>
      </c>
      <c r="AG897" s="94">
        <v>0</v>
      </c>
      <c r="AH897" s="94">
        <v>0</v>
      </c>
      <c r="AI897" s="94">
        <v>0</v>
      </c>
      <c r="AJ897" s="94">
        <v>599937.00116780796</v>
      </c>
      <c r="AK897" s="70">
        <v>7743.3374655933803</v>
      </c>
      <c r="AL897">
        <v>190.744012474941</v>
      </c>
      <c r="AM897">
        <v>87986.683412978906</v>
      </c>
      <c r="AN897">
        <v>6460.01232444994</v>
      </c>
      <c r="AO897">
        <v>17357.026546560501</v>
      </c>
      <c r="AP897">
        <v>190.744012474941</v>
      </c>
      <c r="AQ897">
        <v>53040.848925755003</v>
      </c>
      <c r="AR897">
        <v>7743.3374655933803</v>
      </c>
      <c r="AS897">
        <v>7743.3374655933803</v>
      </c>
      <c r="AT897">
        <v>0</v>
      </c>
    </row>
    <row r="898" spans="1:46" x14ac:dyDescent="0.25">
      <c r="A898" t="s">
        <v>3805</v>
      </c>
      <c r="B898">
        <v>2039</v>
      </c>
      <c r="C898" t="s">
        <v>187</v>
      </c>
      <c r="D898">
        <v>370</v>
      </c>
      <c r="E898" t="s">
        <v>1134</v>
      </c>
      <c r="F898" t="s">
        <v>2892</v>
      </c>
      <c r="G898" t="s">
        <v>2893</v>
      </c>
      <c r="H898" t="s">
        <v>2894</v>
      </c>
      <c r="I898" t="s">
        <v>2895</v>
      </c>
      <c r="J898">
        <v>356.46103896100601</v>
      </c>
      <c r="K898">
        <v>1</v>
      </c>
      <c r="L898">
        <v>1</v>
      </c>
      <c r="M898">
        <v>2</v>
      </c>
      <c r="N898" s="94">
        <v>2389133.8885899801</v>
      </c>
      <c r="O898" s="94">
        <v>631866.31012818299</v>
      </c>
      <c r="P898" s="94">
        <v>717340.08445711399</v>
      </c>
      <c r="Q898" s="94">
        <v>300024.91652969999</v>
      </c>
      <c r="R898" s="94">
        <v>1476281.0869120399</v>
      </c>
      <c r="S898" s="94">
        <v>227576.50825730801</v>
      </c>
      <c r="T898" s="94">
        <v>3439480.09</v>
      </c>
      <c r="U898" s="94">
        <v>2075166.1966170201</v>
      </c>
      <c r="V898" s="94">
        <v>4275010.0295556197</v>
      </c>
      <c r="W898" s="94">
        <v>1239636.2570614</v>
      </c>
      <c r="X898" s="94">
        <v>0</v>
      </c>
      <c r="Y898" s="94">
        <v>0</v>
      </c>
      <c r="Z898" s="94">
        <v>0</v>
      </c>
      <c r="AA898" s="94">
        <v>0</v>
      </c>
      <c r="AB898" s="94">
        <v>0</v>
      </c>
      <c r="AC898" s="94">
        <v>165475.57256355701</v>
      </c>
      <c r="AD898" s="94">
        <v>62100.935693751198</v>
      </c>
      <c r="AE898" s="94">
        <v>0</v>
      </c>
      <c r="AF898" s="94">
        <v>0</v>
      </c>
      <c r="AG898" s="94">
        <v>0</v>
      </c>
      <c r="AH898" s="94">
        <v>0</v>
      </c>
      <c r="AI898" s="94">
        <v>0</v>
      </c>
      <c r="AJ898" s="94">
        <v>5742222.7948743301</v>
      </c>
      <c r="AK898" s="70">
        <v>16108.9773278209</v>
      </c>
      <c r="AL898">
        <v>190.744012474941</v>
      </c>
      <c r="AM898">
        <v>87986.683412978906</v>
      </c>
      <c r="AN898">
        <v>6460.01232444994</v>
      </c>
      <c r="AO898">
        <v>17357.026546560501</v>
      </c>
      <c r="AP898">
        <v>190.744012474941</v>
      </c>
      <c r="AQ898">
        <v>87986.683412978906</v>
      </c>
      <c r="AR898">
        <v>15822.773683344099</v>
      </c>
      <c r="AS898">
        <v>16108.9773278209</v>
      </c>
      <c r="AT898">
        <v>0</v>
      </c>
    </row>
    <row r="899" spans="1:46" x14ac:dyDescent="0.25">
      <c r="A899" t="s">
        <v>3806</v>
      </c>
      <c r="B899">
        <v>2039</v>
      </c>
      <c r="C899" t="s">
        <v>187</v>
      </c>
      <c r="D899">
        <v>371</v>
      </c>
      <c r="E899" t="s">
        <v>1135</v>
      </c>
      <c r="F899" t="s">
        <v>2892</v>
      </c>
      <c r="G899" t="s">
        <v>2893</v>
      </c>
      <c r="H899" t="s">
        <v>2894</v>
      </c>
      <c r="I899" t="s">
        <v>2895</v>
      </c>
      <c r="J899">
        <v>324.84415584412801</v>
      </c>
      <c r="K899">
        <v>3</v>
      </c>
      <c r="L899">
        <v>1</v>
      </c>
      <c r="M899">
        <v>2</v>
      </c>
      <c r="N899" s="94">
        <v>2171270.6147755301</v>
      </c>
      <c r="O899" s="94">
        <v>474251.59306553402</v>
      </c>
      <c r="P899" s="94">
        <v>640735.89250044199</v>
      </c>
      <c r="Q899" s="94">
        <v>273413.72573667701</v>
      </c>
      <c r="R899" s="94">
        <v>1372872.4890582401</v>
      </c>
      <c r="S899" s="94">
        <v>207391.24514218399</v>
      </c>
      <c r="T899" s="94">
        <v>3041438.31</v>
      </c>
      <c r="U899" s="94">
        <v>1891106.00513642</v>
      </c>
      <c r="V899" s="94">
        <v>3865659.62349704</v>
      </c>
      <c r="W899" s="94">
        <v>1066884.6916393801</v>
      </c>
      <c r="X899" s="94">
        <v>0</v>
      </c>
      <c r="Y899" s="94">
        <v>0</v>
      </c>
      <c r="Z899" s="94">
        <v>0</v>
      </c>
      <c r="AA899" s="94">
        <v>0</v>
      </c>
      <c r="AB899" s="94">
        <v>0</v>
      </c>
      <c r="AC899" s="94">
        <v>150798.45146305801</v>
      </c>
      <c r="AD899" s="94">
        <v>56592.793679126</v>
      </c>
      <c r="AE899" s="94">
        <v>0</v>
      </c>
      <c r="AF899" s="94">
        <v>0</v>
      </c>
      <c r="AG899" s="94">
        <v>0</v>
      </c>
      <c r="AH899" s="94">
        <v>0</v>
      </c>
      <c r="AI899" s="94">
        <v>0</v>
      </c>
      <c r="AJ899" s="94">
        <v>5139935.5602786103</v>
      </c>
      <c r="AK899" s="70">
        <v>15822.773683344099</v>
      </c>
      <c r="AL899">
        <v>190.744012474941</v>
      </c>
      <c r="AM899">
        <v>87986.683412978906</v>
      </c>
      <c r="AN899">
        <v>6460.01232444994</v>
      </c>
      <c r="AO899">
        <v>17357.026546560501</v>
      </c>
      <c r="AP899">
        <v>190.744012474941</v>
      </c>
      <c r="AQ899">
        <v>87986.683412978906</v>
      </c>
      <c r="AR899">
        <v>15822.773683344099</v>
      </c>
      <c r="AS899">
        <v>16108.9773278209</v>
      </c>
      <c r="AT899">
        <v>0</v>
      </c>
    </row>
    <row r="900" spans="1:46" x14ac:dyDescent="0.25">
      <c r="A900" t="s">
        <v>3807</v>
      </c>
      <c r="B900">
        <v>2039</v>
      </c>
      <c r="C900" t="s">
        <v>187</v>
      </c>
      <c r="D900">
        <v>374</v>
      </c>
      <c r="E900" t="s">
        <v>1136</v>
      </c>
      <c r="F900" t="s">
        <v>2892</v>
      </c>
      <c r="G900" t="s">
        <v>2903</v>
      </c>
      <c r="H900" t="s">
        <v>2904</v>
      </c>
      <c r="I900" t="s">
        <v>2895</v>
      </c>
      <c r="J900">
        <v>676.65519927823402</v>
      </c>
      <c r="K900">
        <v>1</v>
      </c>
      <c r="L900">
        <v>1</v>
      </c>
      <c r="M900">
        <v>2</v>
      </c>
      <c r="N900" s="94">
        <v>3968711.72097666</v>
      </c>
      <c r="O900" s="94">
        <v>1917532.9940744599</v>
      </c>
      <c r="P900" s="94">
        <v>1456537.38074903</v>
      </c>
      <c r="Q900" s="94">
        <v>569524.84982530703</v>
      </c>
      <c r="R900" s="94">
        <v>3400416.2685416099</v>
      </c>
      <c r="S900" s="94">
        <v>431999.04257345502</v>
      </c>
      <c r="T900" s="94">
        <v>7373521.3300000001</v>
      </c>
      <c r="U900" s="94">
        <v>3939201.88416707</v>
      </c>
      <c r="V900" s="94">
        <v>8362720.0067989398</v>
      </c>
      <c r="W900" s="94">
        <v>2950003.2073681401</v>
      </c>
      <c r="X900" s="94">
        <v>0</v>
      </c>
      <c r="Y900" s="94">
        <v>0</v>
      </c>
      <c r="Z900" s="94">
        <v>0</v>
      </c>
      <c r="AA900" s="94">
        <v>0</v>
      </c>
      <c r="AB900" s="94">
        <v>0</v>
      </c>
      <c r="AC900" s="94">
        <v>314115.41315998399</v>
      </c>
      <c r="AD900" s="94">
        <v>117883.629413471</v>
      </c>
      <c r="AE900" s="94">
        <v>0</v>
      </c>
      <c r="AF900" s="94">
        <v>0</v>
      </c>
      <c r="AG900" s="94">
        <v>0</v>
      </c>
      <c r="AH900" s="94">
        <v>0</v>
      </c>
      <c r="AI900" s="94">
        <v>0</v>
      </c>
      <c r="AJ900" s="94">
        <v>11744722.256740499</v>
      </c>
      <c r="AK900" s="70">
        <v>17357.026546560501</v>
      </c>
      <c r="AL900">
        <v>190.744012474941</v>
      </c>
      <c r="AM900">
        <v>87986.683412978906</v>
      </c>
      <c r="AN900">
        <v>6460.01232444994</v>
      </c>
      <c r="AO900">
        <v>17357.026546560501</v>
      </c>
      <c r="AP900">
        <v>190.744012474941</v>
      </c>
      <c r="AQ900">
        <v>78964.723731455393</v>
      </c>
      <c r="AR900">
        <v>17357.026546560501</v>
      </c>
      <c r="AS900">
        <v>17357.026546560501</v>
      </c>
      <c r="AT900">
        <v>0</v>
      </c>
    </row>
    <row r="901" spans="1:46" x14ac:dyDescent="0.25">
      <c r="A901" t="s">
        <v>3808</v>
      </c>
      <c r="B901">
        <v>2039</v>
      </c>
      <c r="C901" t="s">
        <v>187</v>
      </c>
      <c r="D901">
        <v>2039</v>
      </c>
      <c r="E901" t="s">
        <v>187</v>
      </c>
      <c r="F901" t="s">
        <v>1871</v>
      </c>
      <c r="G901" t="s">
        <v>1871</v>
      </c>
      <c r="H901" t="s">
        <v>2899</v>
      </c>
      <c r="I901" t="s">
        <v>2895</v>
      </c>
      <c r="J901">
        <v>17.070763381433</v>
      </c>
      <c r="K901">
        <v>1</v>
      </c>
      <c r="L901">
        <v>2</v>
      </c>
      <c r="M901">
        <v>2</v>
      </c>
      <c r="N901" s="94">
        <v>14128.153248118801</v>
      </c>
      <c r="O901" s="94">
        <v>4042.76124886753</v>
      </c>
      <c r="P901" s="94">
        <v>20576.1862713993</v>
      </c>
      <c r="Q901" s="94">
        <v>14368.062140931401</v>
      </c>
      <c r="R901" s="94">
        <v>46263.639393597899</v>
      </c>
      <c r="S901" s="94">
        <v>10898.5395289111</v>
      </c>
      <c r="T901" s="94">
        <v>0</v>
      </c>
      <c r="U901" s="94">
        <v>99378.802302914803</v>
      </c>
      <c r="V901" s="94">
        <v>64447.980396452498</v>
      </c>
      <c r="W901" s="94">
        <v>34930.821906462399</v>
      </c>
      <c r="X901" s="94">
        <v>0</v>
      </c>
      <c r="Y901" s="94">
        <v>0</v>
      </c>
      <c r="Z901" s="94">
        <v>0</v>
      </c>
      <c r="AA901" s="94">
        <v>0</v>
      </c>
      <c r="AB901" s="94">
        <v>0</v>
      </c>
      <c r="AC901" s="94">
        <v>7924.5528568092304</v>
      </c>
      <c r="AD901" s="94">
        <v>2973.9866721018602</v>
      </c>
      <c r="AE901" s="94">
        <v>0</v>
      </c>
      <c r="AF901" s="94">
        <v>0</v>
      </c>
      <c r="AG901" s="94">
        <v>0</v>
      </c>
      <c r="AH901" s="94">
        <v>0</v>
      </c>
      <c r="AI901" s="94">
        <v>0</v>
      </c>
      <c r="AJ901" s="94">
        <v>110277.34183182599</v>
      </c>
      <c r="AK901" s="70">
        <v>6460.01232444994</v>
      </c>
      <c r="AL901">
        <v>190.744012474941</v>
      </c>
      <c r="AM901">
        <v>87986.683412978906</v>
      </c>
      <c r="AN901">
        <v>6460.01232444994</v>
      </c>
      <c r="AO901">
        <v>17357.026546560501</v>
      </c>
      <c r="AP901">
        <v>682.10272323868298</v>
      </c>
      <c r="AQ901">
        <v>37523.222275875101</v>
      </c>
      <c r="AR901">
        <v>6460.01232444994</v>
      </c>
      <c r="AS901">
        <v>6460.01232444994</v>
      </c>
      <c r="AT901">
        <v>0</v>
      </c>
    </row>
    <row r="902" spans="1:46" x14ac:dyDescent="0.25">
      <c r="A902" t="s">
        <v>3809</v>
      </c>
      <c r="B902">
        <v>2039</v>
      </c>
      <c r="C902" t="s">
        <v>187</v>
      </c>
      <c r="D902">
        <v>372</v>
      </c>
      <c r="E902" t="s">
        <v>1137</v>
      </c>
      <c r="F902" t="s">
        <v>2892</v>
      </c>
      <c r="G902" t="s">
        <v>2893</v>
      </c>
      <c r="H902" t="s">
        <v>2894</v>
      </c>
      <c r="I902" t="s">
        <v>2895</v>
      </c>
      <c r="J902">
        <v>403.01298701292302</v>
      </c>
      <c r="K902">
        <v>2</v>
      </c>
      <c r="L902">
        <v>1</v>
      </c>
      <c r="M902">
        <v>2</v>
      </c>
      <c r="N902" s="94">
        <v>2874397.4028918399</v>
      </c>
      <c r="O902" s="94">
        <v>617655.73444366897</v>
      </c>
      <c r="P902" s="94">
        <v>764749.63586546201</v>
      </c>
      <c r="Q902" s="94">
        <v>339206.602049332</v>
      </c>
      <c r="R902" s="94">
        <v>1567419.2273379201</v>
      </c>
      <c r="S902" s="94">
        <v>257296.81042864799</v>
      </c>
      <c r="T902" s="94">
        <v>3817256.55</v>
      </c>
      <c r="U902" s="94">
        <v>2346172.0525882202</v>
      </c>
      <c r="V902" s="94">
        <v>4863558.7826617099</v>
      </c>
      <c r="W902" s="94">
        <v>1299869.8199265101</v>
      </c>
      <c r="X902" s="94">
        <v>0</v>
      </c>
      <c r="Y902" s="94">
        <v>0</v>
      </c>
      <c r="Z902" s="94">
        <v>0</v>
      </c>
      <c r="AA902" s="94">
        <v>0</v>
      </c>
      <c r="AB902" s="94">
        <v>0</v>
      </c>
      <c r="AC902" s="94">
        <v>187085.81720710301</v>
      </c>
      <c r="AD902" s="94">
        <v>70210.993221545199</v>
      </c>
      <c r="AE902" s="94">
        <v>0</v>
      </c>
      <c r="AF902" s="94">
        <v>0</v>
      </c>
      <c r="AG902" s="94">
        <v>0</v>
      </c>
      <c r="AH902" s="94">
        <v>0</v>
      </c>
      <c r="AI902" s="94">
        <v>0</v>
      </c>
      <c r="AJ902" s="94">
        <v>6420725.4130168697</v>
      </c>
      <c r="AK902" s="70">
        <v>15931.8077082488</v>
      </c>
      <c r="AL902">
        <v>190.744012474941</v>
      </c>
      <c r="AM902">
        <v>87986.683412978906</v>
      </c>
      <c r="AN902">
        <v>6460.01232444994</v>
      </c>
      <c r="AO902">
        <v>17357.026546560501</v>
      </c>
      <c r="AP902">
        <v>190.744012474941</v>
      </c>
      <c r="AQ902">
        <v>87986.683412978906</v>
      </c>
      <c r="AR902">
        <v>15822.773683344099</v>
      </c>
      <c r="AS902">
        <v>16108.9773278209</v>
      </c>
      <c r="AT902">
        <v>0</v>
      </c>
    </row>
    <row r="903" spans="1:46" x14ac:dyDescent="0.25">
      <c r="A903" t="s">
        <v>3810</v>
      </c>
      <c r="B903">
        <v>2039</v>
      </c>
      <c r="C903" t="s">
        <v>187</v>
      </c>
      <c r="D903">
        <v>373</v>
      </c>
      <c r="E903" t="s">
        <v>1138</v>
      </c>
      <c r="F903" t="s">
        <v>2892</v>
      </c>
      <c r="G903" t="s">
        <v>2911</v>
      </c>
      <c r="H903" t="s">
        <v>2904</v>
      </c>
      <c r="I903" t="s">
        <v>2895</v>
      </c>
      <c r="J903">
        <v>532.06986294452804</v>
      </c>
      <c r="K903">
        <v>1</v>
      </c>
      <c r="L903">
        <v>1</v>
      </c>
      <c r="M903">
        <v>2</v>
      </c>
      <c r="N903" s="94">
        <v>3359079.9278770499</v>
      </c>
      <c r="O903" s="94">
        <v>971332.35057929496</v>
      </c>
      <c r="P903" s="94">
        <v>1042345.3499828</v>
      </c>
      <c r="Q903" s="94">
        <v>447830.75503340998</v>
      </c>
      <c r="R903" s="94">
        <v>2118237.6632834501</v>
      </c>
      <c r="S903" s="94">
        <v>339690.985334041</v>
      </c>
      <c r="T903" s="94">
        <v>4841339.16</v>
      </c>
      <c r="U903" s="94">
        <v>3097486.8867560001</v>
      </c>
      <c r="V903" s="94">
        <v>6232765.9956105798</v>
      </c>
      <c r="W903" s="94">
        <v>1706060.0511454199</v>
      </c>
      <c r="X903" s="94">
        <v>0</v>
      </c>
      <c r="Y903" s="94">
        <v>0</v>
      </c>
      <c r="Z903" s="94">
        <v>0</v>
      </c>
      <c r="AA903" s="94">
        <v>0</v>
      </c>
      <c r="AB903" s="94">
        <v>0</v>
      </c>
      <c r="AC903" s="94">
        <v>246996.32103184899</v>
      </c>
      <c r="AD903" s="94">
        <v>92694.664302192396</v>
      </c>
      <c r="AE903" s="94">
        <v>0</v>
      </c>
      <c r="AF903" s="94">
        <v>0</v>
      </c>
      <c r="AG903" s="94">
        <v>0</v>
      </c>
      <c r="AH903" s="94">
        <v>0</v>
      </c>
      <c r="AI903" s="94">
        <v>0</v>
      </c>
      <c r="AJ903" s="94">
        <v>8278517.0320900502</v>
      </c>
      <c r="AK903" s="70">
        <v>15559.079001911299</v>
      </c>
      <c r="AL903">
        <v>190.744012474941</v>
      </c>
      <c r="AM903">
        <v>87986.683412978906</v>
      </c>
      <c r="AN903">
        <v>6460.01232444994</v>
      </c>
      <c r="AO903">
        <v>17357.026546560501</v>
      </c>
      <c r="AP903">
        <v>4583.8562208211697</v>
      </c>
      <c r="AQ903">
        <v>22363.4717498301</v>
      </c>
      <c r="AR903">
        <v>15559.079001911299</v>
      </c>
      <c r="AS903">
        <v>15559.079001911299</v>
      </c>
      <c r="AT903">
        <v>0</v>
      </c>
    </row>
    <row r="904" spans="1:46" x14ac:dyDescent="0.25">
      <c r="A904" t="s">
        <v>3811</v>
      </c>
      <c r="B904">
        <v>2202</v>
      </c>
      <c r="C904" t="s">
        <v>188</v>
      </c>
      <c r="D904">
        <v>1027</v>
      </c>
      <c r="E904" t="s">
        <v>1139</v>
      </c>
      <c r="F904" t="s">
        <v>2892</v>
      </c>
      <c r="G904" t="s">
        <v>2893</v>
      </c>
      <c r="H904" t="s">
        <v>2894</v>
      </c>
      <c r="I904" t="s">
        <v>2895</v>
      </c>
      <c r="J904">
        <v>107.474025974</v>
      </c>
      <c r="K904">
        <v>1</v>
      </c>
      <c r="L904">
        <v>1</v>
      </c>
      <c r="M904">
        <v>1</v>
      </c>
      <c r="N904" s="94">
        <v>723934.65</v>
      </c>
      <c r="O904" s="94">
        <v>195579.46011991901</v>
      </c>
      <c r="P904" s="94">
        <v>364964.80044015602</v>
      </c>
      <c r="Q904" s="94">
        <v>126266.751576656</v>
      </c>
      <c r="R904" s="94">
        <v>617850.63219178806</v>
      </c>
      <c r="S904" s="94">
        <v>50550.320445753598</v>
      </c>
      <c r="T904" s="94">
        <v>1206298.3700000001</v>
      </c>
      <c r="U904" s="94">
        <v>822297.92432851996</v>
      </c>
      <c r="V904" s="94">
        <v>1796338.6693101299</v>
      </c>
      <c r="W904" s="94">
        <v>232257.625018388</v>
      </c>
      <c r="X904" s="94">
        <v>0</v>
      </c>
      <c r="Y904" s="94">
        <v>0</v>
      </c>
      <c r="Z904" s="94">
        <v>0</v>
      </c>
      <c r="AA904" s="94">
        <v>0</v>
      </c>
      <c r="AB904" s="94">
        <v>0</v>
      </c>
      <c r="AC904" s="94">
        <v>50550.320445753598</v>
      </c>
      <c r="AD904" s="94">
        <v>0</v>
      </c>
      <c r="AE904" s="94">
        <v>0</v>
      </c>
      <c r="AF904" s="94">
        <v>0</v>
      </c>
      <c r="AG904" s="94">
        <v>0</v>
      </c>
      <c r="AH904" s="94">
        <v>0</v>
      </c>
      <c r="AI904" s="94">
        <v>0</v>
      </c>
      <c r="AJ904" s="94">
        <v>2079146.61477427</v>
      </c>
      <c r="AK904" s="70">
        <v>19345.572997118899</v>
      </c>
      <c r="AL904">
        <v>190.744012474941</v>
      </c>
      <c r="AM904">
        <v>87986.683412978906</v>
      </c>
      <c r="AN904">
        <v>8121.4808588768401</v>
      </c>
      <c r="AO904">
        <v>20850.550124136498</v>
      </c>
      <c r="AP904">
        <v>190.744012474941</v>
      </c>
      <c r="AQ904">
        <v>87986.683412978906</v>
      </c>
      <c r="AR904">
        <v>19345.572997118899</v>
      </c>
      <c r="AS904">
        <v>19345.572997118899</v>
      </c>
      <c r="AT904">
        <v>0</v>
      </c>
    </row>
    <row r="905" spans="1:46" x14ac:dyDescent="0.25">
      <c r="A905" t="s">
        <v>3812</v>
      </c>
      <c r="B905">
        <v>2202</v>
      </c>
      <c r="C905" t="s">
        <v>188</v>
      </c>
      <c r="D905">
        <v>1028</v>
      </c>
      <c r="E905" t="s">
        <v>1140</v>
      </c>
      <c r="F905" t="s">
        <v>2892</v>
      </c>
      <c r="G905" t="s">
        <v>2903</v>
      </c>
      <c r="H905" t="s">
        <v>2904</v>
      </c>
      <c r="I905" t="s">
        <v>2895</v>
      </c>
      <c r="J905">
        <v>177.19232121359499</v>
      </c>
      <c r="K905">
        <v>1</v>
      </c>
      <c r="L905">
        <v>1</v>
      </c>
      <c r="M905">
        <v>1</v>
      </c>
      <c r="N905" s="94">
        <v>1267685.48</v>
      </c>
      <c r="O905" s="94">
        <v>569726.51654508803</v>
      </c>
      <c r="P905" s="94">
        <v>517151.25058813998</v>
      </c>
      <c r="Q905" s="94">
        <v>208175.86948292601</v>
      </c>
      <c r="R905" s="94">
        <v>1048475.99472049</v>
      </c>
      <c r="S905" s="94">
        <v>83342.2637395294</v>
      </c>
      <c r="T905" s="94">
        <v>2255493.33</v>
      </c>
      <c r="U905" s="94">
        <v>1355721.78133664</v>
      </c>
      <c r="V905" s="94">
        <v>3199885.9293561401</v>
      </c>
      <c r="W905" s="94">
        <v>411329.18198050198</v>
      </c>
      <c r="X905" s="94">
        <v>0</v>
      </c>
      <c r="Y905" s="94">
        <v>0</v>
      </c>
      <c r="Z905" s="94">
        <v>0</v>
      </c>
      <c r="AA905" s="94">
        <v>0</v>
      </c>
      <c r="AB905" s="94">
        <v>0</v>
      </c>
      <c r="AC905" s="94">
        <v>83342.2637395294</v>
      </c>
      <c r="AD905" s="94">
        <v>0</v>
      </c>
      <c r="AE905" s="94">
        <v>0</v>
      </c>
      <c r="AF905" s="94">
        <v>0</v>
      </c>
      <c r="AG905" s="94">
        <v>0</v>
      </c>
      <c r="AH905" s="94">
        <v>0</v>
      </c>
      <c r="AI905" s="94">
        <v>0</v>
      </c>
      <c r="AJ905" s="94">
        <v>3694557.3750761701</v>
      </c>
      <c r="AK905" s="70">
        <v>20850.550124136498</v>
      </c>
      <c r="AL905">
        <v>190.744012474941</v>
      </c>
      <c r="AM905">
        <v>87986.683412978906</v>
      </c>
      <c r="AN905">
        <v>8121.4808588768401</v>
      </c>
      <c r="AO905">
        <v>20850.550124136498</v>
      </c>
      <c r="AP905">
        <v>190.744012474941</v>
      </c>
      <c r="AQ905">
        <v>78964.723731455393</v>
      </c>
      <c r="AR905">
        <v>20850.550124136498</v>
      </c>
      <c r="AS905">
        <v>20850.550124136498</v>
      </c>
      <c r="AT905">
        <v>0</v>
      </c>
    </row>
    <row r="906" spans="1:46" x14ac:dyDescent="0.25">
      <c r="A906" t="s">
        <v>4917</v>
      </c>
      <c r="B906">
        <v>2202</v>
      </c>
      <c r="C906" t="s">
        <v>188</v>
      </c>
      <c r="D906">
        <v>2202</v>
      </c>
      <c r="E906" t="s">
        <v>188</v>
      </c>
      <c r="F906" t="s">
        <v>1871</v>
      </c>
      <c r="G906" t="s">
        <v>1871</v>
      </c>
      <c r="H906" t="s">
        <v>2899</v>
      </c>
      <c r="I906" t="s">
        <v>2895</v>
      </c>
      <c r="J906">
        <v>1.5479049163574401</v>
      </c>
      <c r="K906">
        <v>0</v>
      </c>
      <c r="L906">
        <v>0</v>
      </c>
      <c r="M906">
        <v>1</v>
      </c>
      <c r="N906" s="94">
        <v>0</v>
      </c>
      <c r="O906" s="94">
        <v>596.32333499260005</v>
      </c>
      <c r="P906" s="94">
        <v>2828.6089717036998</v>
      </c>
      <c r="Q906" s="94">
        <v>1818.56894041795</v>
      </c>
      <c r="R906" s="94">
        <v>6599.7230877269203</v>
      </c>
      <c r="S906" s="94">
        <v>728.05581471708604</v>
      </c>
      <c r="T906" s="94">
        <v>0</v>
      </c>
      <c r="U906" s="94">
        <v>11843.224334841199</v>
      </c>
      <c r="V906" s="94">
        <v>10797.0413337315</v>
      </c>
      <c r="W906" s="94">
        <v>1046.1830011096599</v>
      </c>
      <c r="X906" s="94">
        <v>0</v>
      </c>
      <c r="Y906" s="94">
        <v>0</v>
      </c>
      <c r="Z906" s="94">
        <v>0</v>
      </c>
      <c r="AA906" s="94">
        <v>0</v>
      </c>
      <c r="AB906" s="94">
        <v>0</v>
      </c>
      <c r="AC906" s="94">
        <v>728.05581471708604</v>
      </c>
      <c r="AD906" s="94">
        <v>0</v>
      </c>
      <c r="AE906" s="94">
        <v>0</v>
      </c>
      <c r="AF906" s="94">
        <v>0</v>
      </c>
      <c r="AG906" s="94">
        <v>0</v>
      </c>
      <c r="AH906" s="94">
        <v>0</v>
      </c>
      <c r="AI906" s="94">
        <v>0</v>
      </c>
      <c r="AJ906" s="94">
        <v>12571.280149558301</v>
      </c>
      <c r="AK906" s="70">
        <v>8121.4808588768401</v>
      </c>
      <c r="AL906">
        <v>190.744012474941</v>
      </c>
      <c r="AM906">
        <v>87986.683412978906</v>
      </c>
      <c r="AN906">
        <v>8121.4808588768401</v>
      </c>
      <c r="AO906">
        <v>20850.550124136498</v>
      </c>
      <c r="AP906">
        <v>682.10272323868298</v>
      </c>
      <c r="AQ906">
        <v>37523.222275875101</v>
      </c>
      <c r="AR906">
        <v>8121.4808588768401</v>
      </c>
      <c r="AS906">
        <v>8121.4808588768401</v>
      </c>
      <c r="AT906">
        <v>0</v>
      </c>
    </row>
    <row r="907" spans="1:46" x14ac:dyDescent="0.25">
      <c r="A907" t="s">
        <v>3813</v>
      </c>
      <c r="B907">
        <v>2016</v>
      </c>
      <c r="C907" t="s">
        <v>189</v>
      </c>
      <c r="D907">
        <v>347</v>
      </c>
      <c r="E907" t="s">
        <v>1141</v>
      </c>
      <c r="F907" t="s">
        <v>2892</v>
      </c>
      <c r="G907" t="s">
        <v>2893</v>
      </c>
      <c r="H907" t="s">
        <v>2894</v>
      </c>
      <c r="I907" t="s">
        <v>2895</v>
      </c>
      <c r="J907">
        <v>4.400735294115</v>
      </c>
      <c r="K907">
        <v>0</v>
      </c>
      <c r="L907">
        <v>0</v>
      </c>
      <c r="M907">
        <v>2</v>
      </c>
      <c r="N907" s="94">
        <v>106016.99</v>
      </c>
      <c r="O907" s="94">
        <v>6052.05</v>
      </c>
      <c r="P907" s="94">
        <v>101516.01</v>
      </c>
      <c r="Q907" s="94">
        <v>38346.99</v>
      </c>
      <c r="R907" s="94">
        <v>0</v>
      </c>
      <c r="S907" s="94">
        <v>24730.32</v>
      </c>
      <c r="T907" s="94">
        <v>251932.04</v>
      </c>
      <c r="U907" s="94">
        <v>0</v>
      </c>
      <c r="V907" s="94">
        <v>195021.6</v>
      </c>
      <c r="W907" s="94">
        <v>56910.44</v>
      </c>
      <c r="X907" s="94">
        <v>0</v>
      </c>
      <c r="Y907" s="94">
        <v>0</v>
      </c>
      <c r="Z907" s="94">
        <v>0</v>
      </c>
      <c r="AA907" s="94">
        <v>0</v>
      </c>
      <c r="AB907" s="94">
        <v>0</v>
      </c>
      <c r="AC907" s="94">
        <v>24730.32</v>
      </c>
      <c r="AD907" s="94">
        <v>0</v>
      </c>
      <c r="AE907" s="94">
        <v>0</v>
      </c>
      <c r="AF907" s="94">
        <v>0</v>
      </c>
      <c r="AG907" s="94">
        <v>0</v>
      </c>
      <c r="AH907" s="94">
        <v>0</v>
      </c>
      <c r="AI907" s="94">
        <v>0</v>
      </c>
      <c r="AJ907" s="94">
        <v>276662.36</v>
      </c>
      <c r="AK907" s="70">
        <v>62867.303191349398</v>
      </c>
      <c r="AL907">
        <v>190.744012474941</v>
      </c>
      <c r="AM907">
        <v>87986.683412978906</v>
      </c>
      <c r="AN907">
        <v>62867.303191349398</v>
      </c>
      <c r="AO907">
        <v>62867.303191349398</v>
      </c>
      <c r="AP907">
        <v>190.744012474941</v>
      </c>
      <c r="AQ907">
        <v>87986.683412978906</v>
      </c>
      <c r="AR907">
        <v>62867.303191349398</v>
      </c>
      <c r="AS907">
        <v>62867.303191349398</v>
      </c>
      <c r="AT907">
        <v>0</v>
      </c>
    </row>
    <row r="908" spans="1:46" x14ac:dyDescent="0.25">
      <c r="A908" t="s">
        <v>3814</v>
      </c>
      <c r="B908">
        <v>1897</v>
      </c>
      <c r="C908" t="s">
        <v>190</v>
      </c>
      <c r="D908">
        <v>15</v>
      </c>
      <c r="E908" t="s">
        <v>1142</v>
      </c>
      <c r="F908" t="s">
        <v>2906</v>
      </c>
      <c r="G908" t="s">
        <v>2907</v>
      </c>
      <c r="H908" t="s">
        <v>2904</v>
      </c>
      <c r="I908" t="s">
        <v>2895</v>
      </c>
      <c r="J908">
        <v>190.52025269830401</v>
      </c>
      <c r="K908">
        <v>1</v>
      </c>
      <c r="L908">
        <v>1</v>
      </c>
      <c r="M908">
        <v>2</v>
      </c>
      <c r="N908" s="94">
        <v>2232658.08</v>
      </c>
      <c r="O908" s="94">
        <v>385514.45</v>
      </c>
      <c r="P908" s="94">
        <v>1354187.82</v>
      </c>
      <c r="Q908" s="94">
        <v>199237.84</v>
      </c>
      <c r="R908" s="94">
        <v>727643.43</v>
      </c>
      <c r="S908" s="94">
        <v>142120.76999999999</v>
      </c>
      <c r="T908" s="94">
        <v>1759874.45</v>
      </c>
      <c r="U908" s="94">
        <v>3139367.17</v>
      </c>
      <c r="V908" s="94">
        <v>3554996.01</v>
      </c>
      <c r="W908" s="94">
        <v>1344245.61</v>
      </c>
      <c r="X908" s="94">
        <v>0</v>
      </c>
      <c r="Y908" s="94">
        <v>0</v>
      </c>
      <c r="Z908" s="94">
        <v>0</v>
      </c>
      <c r="AA908" s="94">
        <v>0</v>
      </c>
      <c r="AB908" s="94">
        <v>0</v>
      </c>
      <c r="AC908" s="94">
        <v>142120.76999999999</v>
      </c>
      <c r="AD908" s="94">
        <v>0</v>
      </c>
      <c r="AE908" s="94">
        <v>0</v>
      </c>
      <c r="AF908" s="94">
        <v>0</v>
      </c>
      <c r="AG908" s="94">
        <v>0</v>
      </c>
      <c r="AH908" s="94">
        <v>0</v>
      </c>
      <c r="AI908" s="94">
        <v>0</v>
      </c>
      <c r="AJ908" s="94">
        <v>5041362.3899999997</v>
      </c>
      <c r="AK908" s="70">
        <v>26461.031405323502</v>
      </c>
      <c r="AL908">
        <v>190.744012474941</v>
      </c>
      <c r="AM908">
        <v>87986.683412978906</v>
      </c>
      <c r="AN908">
        <v>26461.031405323502</v>
      </c>
      <c r="AO908">
        <v>26461.031405323502</v>
      </c>
      <c r="AP908">
        <v>190.744012474941</v>
      </c>
      <c r="AQ908">
        <v>53040.848925755003</v>
      </c>
      <c r="AR908">
        <v>26461.031405323502</v>
      </c>
      <c r="AS908">
        <v>26461.031405323502</v>
      </c>
      <c r="AT908">
        <v>0</v>
      </c>
    </row>
    <row r="909" spans="1:46" x14ac:dyDescent="0.25">
      <c r="A909" t="s">
        <v>3815</v>
      </c>
      <c r="B909">
        <v>2047</v>
      </c>
      <c r="C909" t="s">
        <v>191</v>
      </c>
      <c r="D909">
        <v>407</v>
      </c>
      <c r="E909" t="s">
        <v>1143</v>
      </c>
      <c r="F909" t="s">
        <v>2892</v>
      </c>
      <c r="G909" t="s">
        <v>2893</v>
      </c>
      <c r="H909" t="s">
        <v>2904</v>
      </c>
      <c r="I909" t="s">
        <v>2895</v>
      </c>
      <c r="J909">
        <v>17.607361963190002</v>
      </c>
      <c r="K909">
        <v>1</v>
      </c>
      <c r="L909">
        <v>2</v>
      </c>
      <c r="M909">
        <v>2</v>
      </c>
      <c r="N909" s="94">
        <v>172749</v>
      </c>
      <c r="O909" s="94">
        <v>37678.888998280199</v>
      </c>
      <c r="P909" s="94">
        <v>109308.520052797</v>
      </c>
      <c r="Q909" s="94">
        <v>106098.855340743</v>
      </c>
      <c r="R909" s="94">
        <v>28827.758219646799</v>
      </c>
      <c r="S909" s="94">
        <v>12343.778503965899</v>
      </c>
      <c r="T909" s="94">
        <v>366033</v>
      </c>
      <c r="U909" s="94">
        <v>88630.022611467197</v>
      </c>
      <c r="V909" s="94">
        <v>344491.50255867001</v>
      </c>
      <c r="W909" s="94">
        <v>110171.520052797</v>
      </c>
      <c r="X909" s="94">
        <v>0</v>
      </c>
      <c r="Y909" s="94">
        <v>0</v>
      </c>
      <c r="Z909" s="94">
        <v>0</v>
      </c>
      <c r="AA909" s="94">
        <v>0</v>
      </c>
      <c r="AB909" s="94">
        <v>0</v>
      </c>
      <c r="AC909" s="94">
        <v>12343.778503965899</v>
      </c>
      <c r="AD909" s="94">
        <v>0</v>
      </c>
      <c r="AE909" s="94">
        <v>0</v>
      </c>
      <c r="AF909" s="94">
        <v>0</v>
      </c>
      <c r="AG909" s="94">
        <v>0</v>
      </c>
      <c r="AH909" s="94">
        <v>0</v>
      </c>
      <c r="AI909" s="94">
        <v>0</v>
      </c>
      <c r="AJ909" s="94">
        <v>467006.80111543299</v>
      </c>
      <c r="AK909" s="70">
        <v>26523.382781120701</v>
      </c>
      <c r="AL909">
        <v>190.744012474941</v>
      </c>
      <c r="AM909">
        <v>87986.683412978906</v>
      </c>
      <c r="AN909">
        <v>5734.7489832110696</v>
      </c>
      <c r="AO909">
        <v>26523.382781120701</v>
      </c>
      <c r="AP909">
        <v>190.744012474941</v>
      </c>
      <c r="AQ909">
        <v>87986.683412978906</v>
      </c>
      <c r="AR909">
        <v>26523.382781120701</v>
      </c>
      <c r="AS909">
        <v>26523.382781120701</v>
      </c>
      <c r="AT909">
        <v>0</v>
      </c>
    </row>
    <row r="910" spans="1:46" x14ac:dyDescent="0.25">
      <c r="A910" t="s">
        <v>3816</v>
      </c>
      <c r="B910">
        <v>2047</v>
      </c>
      <c r="C910" t="s">
        <v>191</v>
      </c>
      <c r="D910">
        <v>2047</v>
      </c>
      <c r="E910" t="s">
        <v>191</v>
      </c>
      <c r="F910" t="s">
        <v>1871</v>
      </c>
      <c r="G910" t="s">
        <v>1871</v>
      </c>
      <c r="H910" t="s">
        <v>2899</v>
      </c>
      <c r="I910" t="s">
        <v>2895</v>
      </c>
      <c r="J910">
        <v>6.1616766467049997</v>
      </c>
      <c r="K910">
        <v>0</v>
      </c>
      <c r="L910">
        <v>0</v>
      </c>
      <c r="M910">
        <v>2</v>
      </c>
      <c r="N910" s="94">
        <v>0</v>
      </c>
      <c r="O910" s="94">
        <v>2397.1110017197602</v>
      </c>
      <c r="P910" s="94">
        <v>7202.4799472025397</v>
      </c>
      <c r="Q910" s="94">
        <v>11328.144659257299</v>
      </c>
      <c r="R910" s="94">
        <v>10088.241780353201</v>
      </c>
      <c r="S910" s="94">
        <v>4319.6914960340901</v>
      </c>
      <c r="T910" s="94">
        <v>0</v>
      </c>
      <c r="U910" s="94">
        <v>31015.9773885328</v>
      </c>
      <c r="V910" s="94">
        <v>23813.497441330299</v>
      </c>
      <c r="W910" s="94">
        <v>7202.4799472025397</v>
      </c>
      <c r="X910" s="94">
        <v>0</v>
      </c>
      <c r="Y910" s="94">
        <v>0</v>
      </c>
      <c r="Z910" s="94">
        <v>0</v>
      </c>
      <c r="AA910" s="94">
        <v>0</v>
      </c>
      <c r="AB910" s="94">
        <v>0</v>
      </c>
      <c r="AC910" s="94">
        <v>4319.6914960340901</v>
      </c>
      <c r="AD910" s="94">
        <v>0</v>
      </c>
      <c r="AE910" s="94">
        <v>0</v>
      </c>
      <c r="AF910" s="94">
        <v>0</v>
      </c>
      <c r="AG910" s="94">
        <v>0</v>
      </c>
      <c r="AH910" s="94">
        <v>0</v>
      </c>
      <c r="AI910" s="94">
        <v>0</v>
      </c>
      <c r="AJ910" s="94">
        <v>35335.668884566898</v>
      </c>
      <c r="AK910" s="70">
        <v>5734.7489832110696</v>
      </c>
      <c r="AL910">
        <v>190.744012474941</v>
      </c>
      <c r="AM910">
        <v>87986.683412978906</v>
      </c>
      <c r="AN910">
        <v>5734.7489832110696</v>
      </c>
      <c r="AO910">
        <v>26523.382781120701</v>
      </c>
      <c r="AP910">
        <v>682.10272323868298</v>
      </c>
      <c r="AQ910">
        <v>37523.222275875101</v>
      </c>
      <c r="AR910">
        <v>5734.7489832110696</v>
      </c>
      <c r="AS910">
        <v>5734.7489832110696</v>
      </c>
      <c r="AT910">
        <v>0</v>
      </c>
    </row>
    <row r="911" spans="1:46" x14ac:dyDescent="0.25">
      <c r="A911" t="s">
        <v>3817</v>
      </c>
      <c r="B911">
        <v>2081</v>
      </c>
      <c r="C911" t="s">
        <v>192</v>
      </c>
      <c r="D911">
        <v>500</v>
      </c>
      <c r="E911" t="s">
        <v>1144</v>
      </c>
      <c r="F911" t="s">
        <v>2892</v>
      </c>
      <c r="G911" t="s">
        <v>2893</v>
      </c>
      <c r="H911" t="s">
        <v>2894</v>
      </c>
      <c r="I911" t="s">
        <v>2895</v>
      </c>
      <c r="J911">
        <v>424.52172851314202</v>
      </c>
      <c r="K911">
        <v>1</v>
      </c>
      <c r="L911">
        <v>1</v>
      </c>
      <c r="M911">
        <v>2</v>
      </c>
      <c r="N911" s="94">
        <v>2500689.1950755198</v>
      </c>
      <c r="O911" s="94">
        <v>545108.86279920198</v>
      </c>
      <c r="P911" s="94">
        <v>648680.43513637804</v>
      </c>
      <c r="Q911" s="94">
        <v>306315.62486146</v>
      </c>
      <c r="R911" s="94">
        <v>1229476.0076389499</v>
      </c>
      <c r="S911" s="94">
        <v>276560.56326591398</v>
      </c>
      <c r="T911" s="94">
        <v>3793982.53</v>
      </c>
      <c r="U911" s="94">
        <v>1436287.59551151</v>
      </c>
      <c r="V911" s="94">
        <v>4212997.8419009</v>
      </c>
      <c r="W911" s="94">
        <v>1017272.2836106099</v>
      </c>
      <c r="X911" s="94">
        <v>0</v>
      </c>
      <c r="Y911" s="94">
        <v>0</v>
      </c>
      <c r="Z911" s="94">
        <v>0</v>
      </c>
      <c r="AA911" s="94">
        <v>0</v>
      </c>
      <c r="AB911" s="94">
        <v>0</v>
      </c>
      <c r="AC911" s="94">
        <v>196304.60452884101</v>
      </c>
      <c r="AD911" s="94">
        <v>80255.958737073102</v>
      </c>
      <c r="AE911" s="94">
        <v>0</v>
      </c>
      <c r="AF911" s="94">
        <v>0</v>
      </c>
      <c r="AG911" s="94">
        <v>0</v>
      </c>
      <c r="AH911" s="94">
        <v>0</v>
      </c>
      <c r="AI911" s="94">
        <v>0</v>
      </c>
      <c r="AJ911" s="94">
        <v>5506830.68877743</v>
      </c>
      <c r="AK911" s="70">
        <v>12971.846477834601</v>
      </c>
      <c r="AL911">
        <v>190.744012474941</v>
      </c>
      <c r="AM911">
        <v>87986.683412978906</v>
      </c>
      <c r="AN911">
        <v>4034.7714704181599</v>
      </c>
      <c r="AO911">
        <v>12971.846477834601</v>
      </c>
      <c r="AP911">
        <v>190.744012474941</v>
      </c>
      <c r="AQ911">
        <v>87986.683412978906</v>
      </c>
      <c r="AR911">
        <v>12971.846477834601</v>
      </c>
      <c r="AS911">
        <v>12971.846477834601</v>
      </c>
      <c r="AT911">
        <v>0</v>
      </c>
    </row>
    <row r="912" spans="1:46" x14ac:dyDescent="0.25">
      <c r="A912" t="s">
        <v>3818</v>
      </c>
      <c r="B912">
        <v>2081</v>
      </c>
      <c r="C912" t="s">
        <v>192</v>
      </c>
      <c r="D912">
        <v>502</v>
      </c>
      <c r="E912" t="s">
        <v>1145</v>
      </c>
      <c r="F912" t="s">
        <v>2892</v>
      </c>
      <c r="G912" t="s">
        <v>2907</v>
      </c>
      <c r="H912" t="s">
        <v>2904</v>
      </c>
      <c r="I912" t="s">
        <v>2895</v>
      </c>
      <c r="J912">
        <v>566.58881906253202</v>
      </c>
      <c r="K912">
        <v>1</v>
      </c>
      <c r="L912">
        <v>1</v>
      </c>
      <c r="M912">
        <v>2</v>
      </c>
      <c r="N912" s="94">
        <v>3057024.6217657202</v>
      </c>
      <c r="O912" s="94">
        <v>1283164.07312392</v>
      </c>
      <c r="P912" s="94">
        <v>771243.24140487297</v>
      </c>
      <c r="Q912" s="94">
        <v>408824.793865135</v>
      </c>
      <c r="R912" s="94">
        <v>1434803.3942134799</v>
      </c>
      <c r="S912" s="94">
        <v>369112.13823829597</v>
      </c>
      <c r="T912" s="94">
        <v>5038115.8600000003</v>
      </c>
      <c r="U912" s="94">
        <v>1916944.2643731199</v>
      </c>
      <c r="V912" s="94">
        <v>5803474.8773649503</v>
      </c>
      <c r="W912" s="94">
        <v>1151585.24700817</v>
      </c>
      <c r="X912" s="94">
        <v>0</v>
      </c>
      <c r="Y912" s="94">
        <v>0</v>
      </c>
      <c r="Z912" s="94">
        <v>0</v>
      </c>
      <c r="AA912" s="94">
        <v>0</v>
      </c>
      <c r="AB912" s="94">
        <v>0</v>
      </c>
      <c r="AC912" s="94">
        <v>261998.35387952501</v>
      </c>
      <c r="AD912" s="94">
        <v>107113.78435877099</v>
      </c>
      <c r="AE912" s="94">
        <v>0</v>
      </c>
      <c r="AF912" s="94">
        <v>0</v>
      </c>
      <c r="AG912" s="94">
        <v>0</v>
      </c>
      <c r="AH912" s="94">
        <v>0</v>
      </c>
      <c r="AI912" s="94">
        <v>0</v>
      </c>
      <c r="AJ912" s="94">
        <v>7324172.2626114199</v>
      </c>
      <c r="AK912" s="70">
        <v>12926.7857327821</v>
      </c>
      <c r="AL912">
        <v>190.744012474941</v>
      </c>
      <c r="AM912">
        <v>87986.683412978906</v>
      </c>
      <c r="AN912">
        <v>4034.7714704181599</v>
      </c>
      <c r="AO912">
        <v>12971.846477834601</v>
      </c>
      <c r="AP912">
        <v>190.744012474941</v>
      </c>
      <c r="AQ912">
        <v>53040.848925755003</v>
      </c>
      <c r="AR912">
        <v>12926.7857327821</v>
      </c>
      <c r="AS912">
        <v>12926.7857327821</v>
      </c>
      <c r="AT912">
        <v>0</v>
      </c>
    </row>
    <row r="913" spans="1:46" x14ac:dyDescent="0.25">
      <c r="A913" t="s">
        <v>3819</v>
      </c>
      <c r="B913">
        <v>2081</v>
      </c>
      <c r="C913" t="s">
        <v>192</v>
      </c>
      <c r="D913">
        <v>2081</v>
      </c>
      <c r="E913" t="s">
        <v>192</v>
      </c>
      <c r="F913" t="s">
        <v>1871</v>
      </c>
      <c r="G913" t="s">
        <v>1871</v>
      </c>
      <c r="H913" t="s">
        <v>2899</v>
      </c>
      <c r="I913" t="s">
        <v>2895</v>
      </c>
      <c r="J913">
        <v>7.1581845026184299</v>
      </c>
      <c r="K913">
        <v>0</v>
      </c>
      <c r="L913">
        <v>0</v>
      </c>
      <c r="M913">
        <v>2</v>
      </c>
      <c r="N913" s="94">
        <v>2225.3731587611101</v>
      </c>
      <c r="O913" s="94">
        <v>2613.0140768769002</v>
      </c>
      <c r="P913" s="94">
        <v>6925.8234587499801</v>
      </c>
      <c r="Q913" s="94">
        <v>5165.0212734053403</v>
      </c>
      <c r="R913" s="94">
        <v>7289.1081475709398</v>
      </c>
      <c r="S913" s="94">
        <v>4663.2984957899698</v>
      </c>
      <c r="T913" s="94">
        <v>0</v>
      </c>
      <c r="U913" s="94">
        <v>24218.340115364299</v>
      </c>
      <c r="V913" s="94">
        <v>20507.360734152899</v>
      </c>
      <c r="W913" s="94">
        <v>3710.9793812114099</v>
      </c>
      <c r="X913" s="94">
        <v>0</v>
      </c>
      <c r="Y913" s="94">
        <v>0</v>
      </c>
      <c r="Z913" s="94">
        <v>0</v>
      </c>
      <c r="AA913" s="94">
        <v>0</v>
      </c>
      <c r="AB913" s="94">
        <v>0</v>
      </c>
      <c r="AC913" s="94">
        <v>3310.04159163432</v>
      </c>
      <c r="AD913" s="94">
        <v>1353.2569041556501</v>
      </c>
      <c r="AE913" s="94">
        <v>0</v>
      </c>
      <c r="AF913" s="94">
        <v>0</v>
      </c>
      <c r="AG913" s="94">
        <v>0</v>
      </c>
      <c r="AH913" s="94">
        <v>0</v>
      </c>
      <c r="AI913" s="94">
        <v>0</v>
      </c>
      <c r="AJ913" s="94">
        <v>28881.6386111543</v>
      </c>
      <c r="AK913" s="70">
        <v>4034.7714704181599</v>
      </c>
      <c r="AL913">
        <v>190.744012474941</v>
      </c>
      <c r="AM913">
        <v>87986.683412978906</v>
      </c>
      <c r="AN913">
        <v>4034.7714704181599</v>
      </c>
      <c r="AO913">
        <v>12971.846477834601</v>
      </c>
      <c r="AP913">
        <v>682.10272323868298</v>
      </c>
      <c r="AQ913">
        <v>37523.222275875101</v>
      </c>
      <c r="AR913">
        <v>4034.7714704181599</v>
      </c>
      <c r="AS913">
        <v>4034.7714704181599</v>
      </c>
      <c r="AT913">
        <v>0</v>
      </c>
    </row>
    <row r="914" spans="1:46" x14ac:dyDescent="0.25">
      <c r="A914" t="s">
        <v>3820</v>
      </c>
      <c r="B914">
        <v>2062</v>
      </c>
      <c r="C914" t="s">
        <v>193</v>
      </c>
      <c r="D914">
        <v>497</v>
      </c>
      <c r="E914" t="s">
        <v>1146</v>
      </c>
      <c r="F914" t="s">
        <v>2892</v>
      </c>
      <c r="G914" t="s">
        <v>2893</v>
      </c>
      <c r="H914" t="s">
        <v>2894</v>
      </c>
      <c r="I914" t="s">
        <v>2895</v>
      </c>
      <c r="J914">
        <v>7.1354838709669997</v>
      </c>
      <c r="K914">
        <v>0</v>
      </c>
      <c r="L914">
        <v>0</v>
      </c>
      <c r="M914">
        <v>1</v>
      </c>
      <c r="N914" s="94">
        <v>181908.37724890199</v>
      </c>
      <c r="O914" s="94">
        <v>5318.0740898144104</v>
      </c>
      <c r="P914" s="94">
        <v>91292.390423572302</v>
      </c>
      <c r="Q914" s="94">
        <v>46625.287434479003</v>
      </c>
      <c r="R914" s="94">
        <v>37237.6835245771</v>
      </c>
      <c r="S914" s="94">
        <v>35540.369140103503</v>
      </c>
      <c r="T914" s="94">
        <v>266536</v>
      </c>
      <c r="U914" s="94">
        <v>95845.812721344904</v>
      </c>
      <c r="V914" s="94">
        <v>323097.81272134499</v>
      </c>
      <c r="W914" s="94">
        <v>39284</v>
      </c>
      <c r="X914" s="94">
        <v>0</v>
      </c>
      <c r="Y914" s="94">
        <v>0</v>
      </c>
      <c r="Z914" s="94">
        <v>0</v>
      </c>
      <c r="AA914" s="94">
        <v>0</v>
      </c>
      <c r="AB914" s="94">
        <v>0</v>
      </c>
      <c r="AC914" s="94">
        <v>33709.4636180749</v>
      </c>
      <c r="AD914" s="94">
        <v>1830.90552202854</v>
      </c>
      <c r="AE914" s="94">
        <v>0</v>
      </c>
      <c r="AF914" s="94">
        <v>0</v>
      </c>
      <c r="AG914" s="94">
        <v>0</v>
      </c>
      <c r="AH914" s="94">
        <v>0</v>
      </c>
      <c r="AI914" s="94">
        <v>0</v>
      </c>
      <c r="AJ914" s="94">
        <v>397922.18186144799</v>
      </c>
      <c r="AK914" s="70">
        <v>55766.671056537903</v>
      </c>
      <c r="AL914">
        <v>190.744012474941</v>
      </c>
      <c r="AM914">
        <v>87986.683412978906</v>
      </c>
      <c r="AN914">
        <v>18413.0725031886</v>
      </c>
      <c r="AO914">
        <v>55766.671056537903</v>
      </c>
      <c r="AP914">
        <v>190.744012474941</v>
      </c>
      <c r="AQ914">
        <v>87986.683412978906</v>
      </c>
      <c r="AR914">
        <v>55766.671056537903</v>
      </c>
      <c r="AS914">
        <v>55766.671056537903</v>
      </c>
      <c r="AT914">
        <v>0</v>
      </c>
    </row>
    <row r="915" spans="1:46" x14ac:dyDescent="0.25">
      <c r="A915" t="s">
        <v>3821</v>
      </c>
      <c r="B915">
        <v>2062</v>
      </c>
      <c r="C915" t="s">
        <v>193</v>
      </c>
      <c r="D915">
        <v>2062</v>
      </c>
      <c r="E915" t="s">
        <v>193</v>
      </c>
      <c r="F915" t="s">
        <v>1871</v>
      </c>
      <c r="G915" t="s">
        <v>1871</v>
      </c>
      <c r="H915" t="s">
        <v>2899</v>
      </c>
      <c r="I915" t="s">
        <v>2895</v>
      </c>
      <c r="J915">
        <v>4.25</v>
      </c>
      <c r="K915">
        <v>0</v>
      </c>
      <c r="L915">
        <v>0</v>
      </c>
      <c r="M915">
        <v>1</v>
      </c>
      <c r="N915" s="94">
        <v>516.62275109792301</v>
      </c>
      <c r="O915" s="94">
        <v>151.925910185589</v>
      </c>
      <c r="P915" s="94">
        <v>6468.6095764276797</v>
      </c>
      <c r="Q915" s="94">
        <v>27770.712565521</v>
      </c>
      <c r="R915" s="94">
        <v>22179.3164754229</v>
      </c>
      <c r="S915" s="94">
        <v>21168.3708598966</v>
      </c>
      <c r="T915" s="94">
        <v>0</v>
      </c>
      <c r="U915" s="94">
        <v>57087.187278655103</v>
      </c>
      <c r="V915" s="94">
        <v>57087.187278655103</v>
      </c>
      <c r="W915" s="94">
        <v>0</v>
      </c>
      <c r="X915" s="94">
        <v>0</v>
      </c>
      <c r="Y915" s="94">
        <v>0</v>
      </c>
      <c r="Z915" s="94">
        <v>0</v>
      </c>
      <c r="AA915" s="94">
        <v>0</v>
      </c>
      <c r="AB915" s="94">
        <v>0</v>
      </c>
      <c r="AC915" s="94">
        <v>20077.856381925099</v>
      </c>
      <c r="AD915" s="94">
        <v>1090.5144779714601</v>
      </c>
      <c r="AE915" s="94">
        <v>0</v>
      </c>
      <c r="AF915" s="94">
        <v>0</v>
      </c>
      <c r="AG915" s="94">
        <v>0</v>
      </c>
      <c r="AH915" s="94">
        <v>0</v>
      </c>
      <c r="AI915" s="94">
        <v>0</v>
      </c>
      <c r="AJ915" s="94">
        <v>78255.558138551598</v>
      </c>
      <c r="AK915" s="70">
        <v>18413.0725031886</v>
      </c>
      <c r="AL915">
        <v>190.744012474941</v>
      </c>
      <c r="AM915">
        <v>87986.683412978906</v>
      </c>
      <c r="AN915">
        <v>18413.0725031886</v>
      </c>
      <c r="AO915">
        <v>55766.671056537903</v>
      </c>
      <c r="AP915">
        <v>682.10272323868298</v>
      </c>
      <c r="AQ915">
        <v>37523.222275875101</v>
      </c>
      <c r="AR915">
        <v>18413.0725031886</v>
      </c>
      <c r="AS915">
        <v>18413.0725031886</v>
      </c>
      <c r="AT915">
        <v>0</v>
      </c>
    </row>
    <row r="916" spans="1:46" x14ac:dyDescent="0.25">
      <c r="A916" t="s">
        <v>3822</v>
      </c>
      <c r="B916">
        <v>1973</v>
      </c>
      <c r="C916" t="s">
        <v>194</v>
      </c>
      <c r="D916">
        <v>228</v>
      </c>
      <c r="E916" t="s">
        <v>1147</v>
      </c>
      <c r="F916" t="s">
        <v>2892</v>
      </c>
      <c r="G916" t="s">
        <v>2893</v>
      </c>
      <c r="H916" t="s">
        <v>2904</v>
      </c>
      <c r="I916" t="s">
        <v>2895</v>
      </c>
      <c r="J916">
        <v>144.74074074070799</v>
      </c>
      <c r="K916">
        <v>1</v>
      </c>
      <c r="L916">
        <v>1</v>
      </c>
      <c r="M916">
        <v>3</v>
      </c>
      <c r="N916" s="94">
        <v>1382515.5846822101</v>
      </c>
      <c r="O916" s="94">
        <v>328401.30910684098</v>
      </c>
      <c r="P916" s="94">
        <v>1036566.41461818</v>
      </c>
      <c r="Q916" s="94">
        <v>282626.86079865397</v>
      </c>
      <c r="R916" s="94">
        <v>152428.67794543301</v>
      </c>
      <c r="S916" s="94">
        <v>132313.28138240901</v>
      </c>
      <c r="T916" s="94">
        <v>1411762.51</v>
      </c>
      <c r="U916" s="94">
        <v>1770776.33715132</v>
      </c>
      <c r="V916" s="94">
        <v>2175736.08041303</v>
      </c>
      <c r="W916" s="94">
        <v>1006802.76673829</v>
      </c>
      <c r="X916" s="94">
        <v>0</v>
      </c>
      <c r="Y916" s="94">
        <v>0</v>
      </c>
      <c r="Z916" s="94">
        <v>0</v>
      </c>
      <c r="AA916" s="94">
        <v>0</v>
      </c>
      <c r="AB916" s="94">
        <v>0</v>
      </c>
      <c r="AC916" s="94">
        <v>107669.375903062</v>
      </c>
      <c r="AD916" s="94">
        <v>24643.905479347301</v>
      </c>
      <c r="AE916" s="94">
        <v>0</v>
      </c>
      <c r="AF916" s="94">
        <v>0</v>
      </c>
      <c r="AG916" s="94">
        <v>0</v>
      </c>
      <c r="AH916" s="94">
        <v>0</v>
      </c>
      <c r="AI916" s="94">
        <v>0</v>
      </c>
      <c r="AJ916" s="94">
        <v>3314852.1285337298</v>
      </c>
      <c r="AK916" s="70">
        <v>22901.997817408101</v>
      </c>
      <c r="AL916">
        <v>190.744012474941</v>
      </c>
      <c r="AM916">
        <v>87986.683412978906</v>
      </c>
      <c r="AN916">
        <v>22901.997817408101</v>
      </c>
      <c r="AO916">
        <v>30365.8011408085</v>
      </c>
      <c r="AP916">
        <v>190.744012474941</v>
      </c>
      <c r="AQ916">
        <v>87986.683412978906</v>
      </c>
      <c r="AR916">
        <v>22901.997817408101</v>
      </c>
      <c r="AS916">
        <v>22901.997817408101</v>
      </c>
      <c r="AT916">
        <v>0</v>
      </c>
    </row>
    <row r="917" spans="1:46" x14ac:dyDescent="0.25">
      <c r="A917" t="s">
        <v>3823</v>
      </c>
      <c r="B917">
        <v>1973</v>
      </c>
      <c r="C917" t="s">
        <v>194</v>
      </c>
      <c r="D917">
        <v>229</v>
      </c>
      <c r="E917" t="s">
        <v>1148</v>
      </c>
      <c r="F917" t="s">
        <v>2892</v>
      </c>
      <c r="G917" t="s">
        <v>2903</v>
      </c>
      <c r="H917" t="s">
        <v>2904</v>
      </c>
      <c r="I917" t="s">
        <v>2895</v>
      </c>
      <c r="J917">
        <v>49.659259259251002</v>
      </c>
      <c r="K917">
        <v>1</v>
      </c>
      <c r="L917">
        <v>1</v>
      </c>
      <c r="M917">
        <v>3</v>
      </c>
      <c r="N917" s="94">
        <v>563425.10531778994</v>
      </c>
      <c r="O917" s="94">
        <v>379501.50089315802</v>
      </c>
      <c r="P917" s="94">
        <v>357466.335381818</v>
      </c>
      <c r="Q917" s="94">
        <v>96966.759201345601</v>
      </c>
      <c r="R917" s="94">
        <v>65187.982054567197</v>
      </c>
      <c r="S917" s="94">
        <v>45395.5086175908</v>
      </c>
      <c r="T917" s="94">
        <v>855010.09</v>
      </c>
      <c r="U917" s="94">
        <v>607537.59284867905</v>
      </c>
      <c r="V917" s="94">
        <v>1146486.3595869699</v>
      </c>
      <c r="W917" s="94">
        <v>316061.32326170598</v>
      </c>
      <c r="X917" s="94">
        <v>0</v>
      </c>
      <c r="Y917" s="94">
        <v>0</v>
      </c>
      <c r="Z917" s="94">
        <v>0</v>
      </c>
      <c r="AA917" s="94">
        <v>0</v>
      </c>
      <c r="AB917" s="94">
        <v>0</v>
      </c>
      <c r="AC917" s="94">
        <v>36940.404096938102</v>
      </c>
      <c r="AD917" s="94">
        <v>8455.1045206527197</v>
      </c>
      <c r="AE917" s="94">
        <v>0</v>
      </c>
      <c r="AF917" s="94">
        <v>0</v>
      </c>
      <c r="AG917" s="94">
        <v>0</v>
      </c>
      <c r="AH917" s="94">
        <v>0</v>
      </c>
      <c r="AI917" s="94">
        <v>0</v>
      </c>
      <c r="AJ917" s="94">
        <v>1507943.19146627</v>
      </c>
      <c r="AK917" s="70">
        <v>30365.8011408085</v>
      </c>
      <c r="AL917">
        <v>190.744012474941</v>
      </c>
      <c r="AM917">
        <v>87986.683412978906</v>
      </c>
      <c r="AN917">
        <v>22901.997817408101</v>
      </c>
      <c r="AO917">
        <v>30365.8011408085</v>
      </c>
      <c r="AP917">
        <v>190.744012474941</v>
      </c>
      <c r="AQ917">
        <v>78964.723731455393</v>
      </c>
      <c r="AR917">
        <v>30365.8011408085</v>
      </c>
      <c r="AS917">
        <v>30365.8011408085</v>
      </c>
      <c r="AT917">
        <v>0</v>
      </c>
    </row>
    <row r="918" spans="1:46" x14ac:dyDescent="0.25">
      <c r="A918" t="s">
        <v>3824</v>
      </c>
      <c r="B918">
        <v>2180</v>
      </c>
      <c r="C918" t="s">
        <v>195</v>
      </c>
      <c r="D918">
        <v>822</v>
      </c>
      <c r="E918" t="s">
        <v>1149</v>
      </c>
      <c r="F918" t="s">
        <v>2892</v>
      </c>
      <c r="G918" t="s">
        <v>2893</v>
      </c>
      <c r="H918" t="s">
        <v>2894</v>
      </c>
      <c r="I918" t="s">
        <v>2895</v>
      </c>
      <c r="J918">
        <v>438.69003631454899</v>
      </c>
      <c r="K918">
        <v>1</v>
      </c>
      <c r="L918">
        <v>1</v>
      </c>
      <c r="M918">
        <v>1</v>
      </c>
      <c r="N918" s="94">
        <v>3321777.2365434701</v>
      </c>
      <c r="O918" s="94">
        <v>1505116.2552974799</v>
      </c>
      <c r="P918" s="94">
        <v>830109.33243142499</v>
      </c>
      <c r="Q918" s="94">
        <v>345853.08805330697</v>
      </c>
      <c r="R918" s="94">
        <v>1324541.64683457</v>
      </c>
      <c r="S918" s="94">
        <v>211951.65127428601</v>
      </c>
      <c r="T918" s="94">
        <v>3645274.57</v>
      </c>
      <c r="U918" s="94">
        <v>3682122.9891602499</v>
      </c>
      <c r="V918" s="94">
        <v>6087953.2836468201</v>
      </c>
      <c r="W918" s="94">
        <v>1228785.4864449</v>
      </c>
      <c r="X918" s="94">
        <v>0</v>
      </c>
      <c r="Y918" s="94">
        <v>0</v>
      </c>
      <c r="Z918" s="94">
        <v>0</v>
      </c>
      <c r="AA918" s="94">
        <v>10658.7890685405</v>
      </c>
      <c r="AB918" s="94">
        <v>0</v>
      </c>
      <c r="AC918" s="94">
        <v>211951.65127428601</v>
      </c>
      <c r="AD918" s="94">
        <v>0</v>
      </c>
      <c r="AE918" s="94">
        <v>0</v>
      </c>
      <c r="AF918" s="94">
        <v>0</v>
      </c>
      <c r="AG918" s="94">
        <v>0</v>
      </c>
      <c r="AH918" s="94">
        <v>0</v>
      </c>
      <c r="AI918" s="94">
        <v>0</v>
      </c>
      <c r="AJ918" s="94">
        <v>7539349.2104345402</v>
      </c>
      <c r="AK918" s="70">
        <v>17186.050710822801</v>
      </c>
      <c r="AL918">
        <v>190.744012474941</v>
      </c>
      <c r="AM918">
        <v>87986.683412978906</v>
      </c>
      <c r="AN918">
        <v>8876.5969547628702</v>
      </c>
      <c r="AO918">
        <v>33639.350549369301</v>
      </c>
      <c r="AP918">
        <v>190.744012474941</v>
      </c>
      <c r="AQ918">
        <v>87986.683412978906</v>
      </c>
      <c r="AR918">
        <v>8876.5969547628702</v>
      </c>
      <c r="AS918">
        <v>22100.7116706126</v>
      </c>
      <c r="AT918">
        <v>0</v>
      </c>
    </row>
    <row r="919" spans="1:46" x14ac:dyDescent="0.25">
      <c r="A919" t="s">
        <v>3825</v>
      </c>
      <c r="B919">
        <v>2180</v>
      </c>
      <c r="C919" t="s">
        <v>195</v>
      </c>
      <c r="D919">
        <v>823</v>
      </c>
      <c r="E919" t="s">
        <v>1150</v>
      </c>
      <c r="F919" t="s">
        <v>2892</v>
      </c>
      <c r="G919" t="s">
        <v>2893</v>
      </c>
      <c r="H919" t="s">
        <v>2894</v>
      </c>
      <c r="I919" t="s">
        <v>2895</v>
      </c>
      <c r="J919">
        <v>597.72699761982597</v>
      </c>
      <c r="K919">
        <v>1</v>
      </c>
      <c r="L919">
        <v>1</v>
      </c>
      <c r="M919">
        <v>1</v>
      </c>
      <c r="N919" s="94">
        <v>4415711.3112685904</v>
      </c>
      <c r="O919" s="94">
        <v>1946749.3174616899</v>
      </c>
      <c r="P919" s="94">
        <v>1156589.7401532701</v>
      </c>
      <c r="Q919" s="94">
        <v>493581.64356400201</v>
      </c>
      <c r="R919" s="94">
        <v>1595251.54723105</v>
      </c>
      <c r="S919" s="94">
        <v>288789.83717310702</v>
      </c>
      <c r="T919" s="94">
        <v>4590891.75</v>
      </c>
      <c r="U919" s="94">
        <v>5016991.8096785899</v>
      </c>
      <c r="V919" s="94">
        <v>8128579.4743330199</v>
      </c>
      <c r="W919" s="94">
        <v>1464781.19797451</v>
      </c>
      <c r="X919" s="94">
        <v>0</v>
      </c>
      <c r="Y919" s="94">
        <v>0</v>
      </c>
      <c r="Z919" s="94">
        <v>0</v>
      </c>
      <c r="AA919" s="94">
        <v>14522.887371058399</v>
      </c>
      <c r="AB919" s="94">
        <v>0</v>
      </c>
      <c r="AC919" s="94">
        <v>288789.83717310702</v>
      </c>
      <c r="AD919" s="94">
        <v>0</v>
      </c>
      <c r="AE919" s="94">
        <v>0</v>
      </c>
      <c r="AF919" s="94">
        <v>0</v>
      </c>
      <c r="AG919" s="94">
        <v>0</v>
      </c>
      <c r="AH919" s="94">
        <v>0</v>
      </c>
      <c r="AI919" s="94">
        <v>0</v>
      </c>
      <c r="AJ919" s="94">
        <v>9896673.3968516905</v>
      </c>
      <c r="AK919" s="70">
        <v>16557.179843407899</v>
      </c>
      <c r="AL919">
        <v>190.744012474941</v>
      </c>
      <c r="AM919">
        <v>87986.683412978906</v>
      </c>
      <c r="AN919">
        <v>8876.5969547628702</v>
      </c>
      <c r="AO919">
        <v>33639.350549369301</v>
      </c>
      <c r="AP919">
        <v>190.744012474941</v>
      </c>
      <c r="AQ919">
        <v>87986.683412978906</v>
      </c>
      <c r="AR919">
        <v>8876.5969547628702</v>
      </c>
      <c r="AS919">
        <v>22100.7116706126</v>
      </c>
      <c r="AT919">
        <v>0</v>
      </c>
    </row>
    <row r="920" spans="1:46" x14ac:dyDescent="0.25">
      <c r="A920" t="s">
        <v>3826</v>
      </c>
      <c r="B920">
        <v>2180</v>
      </c>
      <c r="C920" t="s">
        <v>195</v>
      </c>
      <c r="D920">
        <v>824</v>
      </c>
      <c r="E920" t="s">
        <v>1074</v>
      </c>
      <c r="F920" t="s">
        <v>2892</v>
      </c>
      <c r="G920" t="s">
        <v>2893</v>
      </c>
      <c r="H920" t="s">
        <v>2894</v>
      </c>
      <c r="I920" t="s">
        <v>2895</v>
      </c>
      <c r="J920">
        <v>609.07214920248703</v>
      </c>
      <c r="K920">
        <v>1</v>
      </c>
      <c r="L920">
        <v>1</v>
      </c>
      <c r="M920">
        <v>1</v>
      </c>
      <c r="N920" s="94">
        <v>4373970.6373498896</v>
      </c>
      <c r="O920" s="94">
        <v>1959094.37232154</v>
      </c>
      <c r="P920" s="94">
        <v>1131368.0768794899</v>
      </c>
      <c r="Q920" s="94">
        <v>480178.40892539598</v>
      </c>
      <c r="R920" s="94">
        <v>1560129.05943963</v>
      </c>
      <c r="S920" s="94">
        <v>294271.209925731</v>
      </c>
      <c r="T920" s="94">
        <v>4392523.78</v>
      </c>
      <c r="U920" s="94">
        <v>5112216.7749159401</v>
      </c>
      <c r="V920" s="94">
        <v>8062759.6970572602</v>
      </c>
      <c r="W920" s="94">
        <v>1427182.3189622599</v>
      </c>
      <c r="X920" s="94">
        <v>0</v>
      </c>
      <c r="Y920" s="94">
        <v>0</v>
      </c>
      <c r="Z920" s="94">
        <v>0</v>
      </c>
      <c r="AA920" s="94">
        <v>14798.5388964181</v>
      </c>
      <c r="AB920" s="94">
        <v>0</v>
      </c>
      <c r="AC920" s="94">
        <v>294271.209925731</v>
      </c>
      <c r="AD920" s="94">
        <v>0</v>
      </c>
      <c r="AE920" s="94">
        <v>0</v>
      </c>
      <c r="AF920" s="94">
        <v>0</v>
      </c>
      <c r="AG920" s="94">
        <v>0</v>
      </c>
      <c r="AH920" s="94">
        <v>0</v>
      </c>
      <c r="AI920" s="94">
        <v>0</v>
      </c>
      <c r="AJ920" s="94">
        <v>9799011.7648416702</v>
      </c>
      <c r="AK920" s="70">
        <v>16088.4252837244</v>
      </c>
      <c r="AL920">
        <v>190.744012474941</v>
      </c>
      <c r="AM920">
        <v>87986.683412978906</v>
      </c>
      <c r="AN920">
        <v>8876.5969547628702</v>
      </c>
      <c r="AO920">
        <v>33639.350549369301</v>
      </c>
      <c r="AP920">
        <v>190.744012474941</v>
      </c>
      <c r="AQ920">
        <v>87986.683412978906</v>
      </c>
      <c r="AR920">
        <v>8876.5969547628702</v>
      </c>
      <c r="AS920">
        <v>22100.7116706126</v>
      </c>
      <c r="AT920">
        <v>0</v>
      </c>
    </row>
    <row r="921" spans="1:46" x14ac:dyDescent="0.25">
      <c r="A921" t="s">
        <v>3827</v>
      </c>
      <c r="B921">
        <v>2180</v>
      </c>
      <c r="C921" t="s">
        <v>195</v>
      </c>
      <c r="D921">
        <v>4507</v>
      </c>
      <c r="E921" t="s">
        <v>1151</v>
      </c>
      <c r="F921" t="s">
        <v>2945</v>
      </c>
      <c r="G921" t="s">
        <v>2903</v>
      </c>
      <c r="H921" t="s">
        <v>2904</v>
      </c>
      <c r="I921" t="s">
        <v>2895</v>
      </c>
      <c r="J921">
        <v>184.98112669496101</v>
      </c>
      <c r="K921">
        <v>1</v>
      </c>
      <c r="L921">
        <v>2</v>
      </c>
      <c r="M921">
        <v>1</v>
      </c>
      <c r="N921" s="94">
        <v>2689720.3173816502</v>
      </c>
      <c r="O921" s="94">
        <v>1624238.3854934699</v>
      </c>
      <c r="P921" s="94">
        <v>364375.01961376402</v>
      </c>
      <c r="Q921" s="94">
        <v>153422.05602590801</v>
      </c>
      <c r="R921" s="94">
        <v>1301516.1631356401</v>
      </c>
      <c r="S921" s="94">
        <v>89373.024258664998</v>
      </c>
      <c r="T921" s="94">
        <v>4580642.0599999996</v>
      </c>
      <c r="U921" s="94">
        <v>1552629.8816504299</v>
      </c>
      <c r="V921" s="94">
        <v>4867638.5347269103</v>
      </c>
      <c r="W921" s="94">
        <v>1261138.9469452</v>
      </c>
      <c r="X921" s="94">
        <v>0</v>
      </c>
      <c r="Y921" s="94">
        <v>0</v>
      </c>
      <c r="Z921" s="94">
        <v>0</v>
      </c>
      <c r="AA921" s="94">
        <v>4494.4599783178601</v>
      </c>
      <c r="AB921" s="94">
        <v>0</v>
      </c>
      <c r="AC921" s="94">
        <v>89373.024258664998</v>
      </c>
      <c r="AD921" s="94">
        <v>0</v>
      </c>
      <c r="AE921" s="94">
        <v>0</v>
      </c>
      <c r="AF921" s="94">
        <v>0</v>
      </c>
      <c r="AG921" s="94">
        <v>0</v>
      </c>
      <c r="AH921" s="94">
        <v>0</v>
      </c>
      <c r="AI921" s="94">
        <v>0</v>
      </c>
      <c r="AJ921" s="94">
        <v>6222644.9659090899</v>
      </c>
      <c r="AK921" s="70">
        <v>33639.350549369301</v>
      </c>
      <c r="AL921">
        <v>190.744012474941</v>
      </c>
      <c r="AM921">
        <v>87986.683412978906</v>
      </c>
      <c r="AN921">
        <v>8876.5969547628702</v>
      </c>
      <c r="AO921">
        <v>33639.350549369301</v>
      </c>
      <c r="AP921">
        <v>190.744012474941</v>
      </c>
      <c r="AQ921">
        <v>78964.723731455393</v>
      </c>
      <c r="AR921">
        <v>16062.461632340101</v>
      </c>
      <c r="AS921">
        <v>33639.350549369301</v>
      </c>
      <c r="AT921">
        <v>0</v>
      </c>
    </row>
    <row r="922" spans="1:46" x14ac:dyDescent="0.25">
      <c r="A922" t="s">
        <v>3828</v>
      </c>
      <c r="B922">
        <v>2180</v>
      </c>
      <c r="C922" t="s">
        <v>195</v>
      </c>
      <c r="D922">
        <v>826</v>
      </c>
      <c r="E922" t="s">
        <v>1152</v>
      </c>
      <c r="F922" t="s">
        <v>2892</v>
      </c>
      <c r="G922" t="s">
        <v>2893</v>
      </c>
      <c r="H922" t="s">
        <v>2894</v>
      </c>
      <c r="I922" t="s">
        <v>2895</v>
      </c>
      <c r="J922">
        <v>479.92955185307301</v>
      </c>
      <c r="K922">
        <v>1</v>
      </c>
      <c r="L922">
        <v>1</v>
      </c>
      <c r="M922">
        <v>1</v>
      </c>
      <c r="N922" s="94">
        <v>3898084.4627849399</v>
      </c>
      <c r="O922" s="94">
        <v>1665797.7081001501</v>
      </c>
      <c r="P922" s="94">
        <v>902605.08128202998</v>
      </c>
      <c r="Q922" s="94">
        <v>378365.36920435203</v>
      </c>
      <c r="R922" s="94">
        <v>1188750.3892486901</v>
      </c>
      <c r="S922" s="94">
        <v>231876.387859537</v>
      </c>
      <c r="T922" s="94">
        <v>4005338.2</v>
      </c>
      <c r="U922" s="94">
        <v>4028264.8106201598</v>
      </c>
      <c r="V922" s="94">
        <v>6938084.0600576801</v>
      </c>
      <c r="W922" s="94">
        <v>1083858.1708831999</v>
      </c>
      <c r="X922" s="94">
        <v>0</v>
      </c>
      <c r="Y922" s="94">
        <v>0</v>
      </c>
      <c r="Z922" s="94">
        <v>0</v>
      </c>
      <c r="AA922" s="94">
        <v>11660.779679284</v>
      </c>
      <c r="AB922" s="94">
        <v>0</v>
      </c>
      <c r="AC922" s="94">
        <v>231876.387859537</v>
      </c>
      <c r="AD922" s="94">
        <v>0</v>
      </c>
      <c r="AE922" s="94">
        <v>0</v>
      </c>
      <c r="AF922" s="94">
        <v>0</v>
      </c>
      <c r="AG922" s="94">
        <v>0</v>
      </c>
      <c r="AH922" s="94">
        <v>0</v>
      </c>
      <c r="AI922" s="94">
        <v>0</v>
      </c>
      <c r="AJ922" s="94">
        <v>8265479.3984797001</v>
      </c>
      <c r="AK922" s="70">
        <v>17222.276408205202</v>
      </c>
      <c r="AL922">
        <v>190.744012474941</v>
      </c>
      <c r="AM922">
        <v>87986.683412978906</v>
      </c>
      <c r="AN922">
        <v>8876.5969547628702</v>
      </c>
      <c r="AO922">
        <v>33639.350549369301</v>
      </c>
      <c r="AP922">
        <v>190.744012474941</v>
      </c>
      <c r="AQ922">
        <v>87986.683412978906</v>
      </c>
      <c r="AR922">
        <v>8876.5969547628702</v>
      </c>
      <c r="AS922">
        <v>22100.7116706126</v>
      </c>
      <c r="AT922">
        <v>0</v>
      </c>
    </row>
    <row r="923" spans="1:46" x14ac:dyDescent="0.25">
      <c r="A923" t="s">
        <v>3829</v>
      </c>
      <c r="B923">
        <v>2180</v>
      </c>
      <c r="C923" t="s">
        <v>195</v>
      </c>
      <c r="D923">
        <v>827</v>
      </c>
      <c r="E923" t="s">
        <v>269</v>
      </c>
      <c r="F923" t="s">
        <v>2892</v>
      </c>
      <c r="G923" t="s">
        <v>2893</v>
      </c>
      <c r="H923" t="s">
        <v>2894</v>
      </c>
      <c r="I923" t="s">
        <v>2895</v>
      </c>
      <c r="J923">
        <v>393.49170350218901</v>
      </c>
      <c r="K923">
        <v>1</v>
      </c>
      <c r="L923">
        <v>1</v>
      </c>
      <c r="M923">
        <v>1</v>
      </c>
      <c r="N923" s="94">
        <v>3308451.7828184902</v>
      </c>
      <c r="O923" s="94">
        <v>1631527.9806211099</v>
      </c>
      <c r="P923" s="94">
        <v>785431.24639785395</v>
      </c>
      <c r="Q923" s="94">
        <v>341794.01683785202</v>
      </c>
      <c r="R923" s="94">
        <v>1048120.84524076</v>
      </c>
      <c r="S923" s="94">
        <v>190114.225115932</v>
      </c>
      <c r="T923" s="94">
        <v>3812572.84</v>
      </c>
      <c r="U923" s="94">
        <v>3302753.0319160498</v>
      </c>
      <c r="V923" s="94">
        <v>6143534.7967471704</v>
      </c>
      <c r="W923" s="94">
        <v>962230.46352817805</v>
      </c>
      <c r="X923" s="94">
        <v>0</v>
      </c>
      <c r="Y923" s="94">
        <v>0</v>
      </c>
      <c r="Z923" s="94">
        <v>0</v>
      </c>
      <c r="AA923" s="94">
        <v>9560.6116407057307</v>
      </c>
      <c r="AB923" s="94">
        <v>0</v>
      </c>
      <c r="AC923" s="94">
        <v>190114.225115932</v>
      </c>
      <c r="AD923" s="94">
        <v>0</v>
      </c>
      <c r="AE923" s="94">
        <v>0</v>
      </c>
      <c r="AF923" s="94">
        <v>0</v>
      </c>
      <c r="AG923" s="94">
        <v>0</v>
      </c>
      <c r="AH923" s="94">
        <v>0</v>
      </c>
      <c r="AI923" s="94">
        <v>0</v>
      </c>
      <c r="AJ923" s="94">
        <v>7305440.0970319901</v>
      </c>
      <c r="AK923" s="70">
        <v>18565.6775784889</v>
      </c>
      <c r="AL923">
        <v>190.744012474941</v>
      </c>
      <c r="AM923">
        <v>87986.683412978906</v>
      </c>
      <c r="AN923">
        <v>8876.5969547628702</v>
      </c>
      <c r="AO923">
        <v>33639.350549369301</v>
      </c>
      <c r="AP923">
        <v>190.744012474941</v>
      </c>
      <c r="AQ923">
        <v>87986.683412978906</v>
      </c>
      <c r="AR923">
        <v>8876.5969547628702</v>
      </c>
      <c r="AS923">
        <v>22100.7116706126</v>
      </c>
      <c r="AT923">
        <v>0</v>
      </c>
    </row>
    <row r="924" spans="1:46" x14ac:dyDescent="0.25">
      <c r="A924" t="s">
        <v>3830</v>
      </c>
      <c r="B924">
        <v>2180</v>
      </c>
      <c r="C924" t="s">
        <v>195</v>
      </c>
      <c r="D924">
        <v>828</v>
      </c>
      <c r="E924" t="s">
        <v>1153</v>
      </c>
      <c r="F924" t="s">
        <v>2892</v>
      </c>
      <c r="G924" t="s">
        <v>2893</v>
      </c>
      <c r="H924" t="s">
        <v>2894</v>
      </c>
      <c r="I924" t="s">
        <v>2895</v>
      </c>
      <c r="J924">
        <v>390.246293875307</v>
      </c>
      <c r="K924">
        <v>2</v>
      </c>
      <c r="L924">
        <v>1</v>
      </c>
      <c r="M924">
        <v>1</v>
      </c>
      <c r="N924" s="94">
        <v>3056042.9155194401</v>
      </c>
      <c r="O924" s="94">
        <v>1279410.23267667</v>
      </c>
      <c r="P924" s="94">
        <v>738998.58280782704</v>
      </c>
      <c r="Q924" s="94">
        <v>307661.16087796999</v>
      </c>
      <c r="R924" s="94">
        <v>968406.14583307202</v>
      </c>
      <c r="S924" s="94">
        <v>188546.216106067</v>
      </c>
      <c r="T924" s="94">
        <v>3075006.19</v>
      </c>
      <c r="U924" s="94">
        <v>3275512.8477149801</v>
      </c>
      <c r="V924" s="94">
        <v>5457813.1153371604</v>
      </c>
      <c r="W924" s="94">
        <v>883224.16399064404</v>
      </c>
      <c r="X924" s="94">
        <v>0</v>
      </c>
      <c r="Y924" s="94">
        <v>0</v>
      </c>
      <c r="Z924" s="94">
        <v>0</v>
      </c>
      <c r="AA924" s="94">
        <v>9481.7583871772094</v>
      </c>
      <c r="AB924" s="94">
        <v>0</v>
      </c>
      <c r="AC924" s="94">
        <v>188546.216106067</v>
      </c>
      <c r="AD924" s="94">
        <v>0</v>
      </c>
      <c r="AE924" s="94">
        <v>0</v>
      </c>
      <c r="AF924" s="94">
        <v>0</v>
      </c>
      <c r="AG924" s="94">
        <v>0</v>
      </c>
      <c r="AH924" s="94">
        <v>0</v>
      </c>
      <c r="AI924" s="94">
        <v>0</v>
      </c>
      <c r="AJ924" s="94">
        <v>6539065.2538210498</v>
      </c>
      <c r="AK924" s="70">
        <v>16756.252029674499</v>
      </c>
      <c r="AL924">
        <v>190.744012474941</v>
      </c>
      <c r="AM924">
        <v>87986.683412978906</v>
      </c>
      <c r="AN924">
        <v>8876.5969547628702</v>
      </c>
      <c r="AO924">
        <v>33639.350549369301</v>
      </c>
      <c r="AP924">
        <v>190.744012474941</v>
      </c>
      <c r="AQ924">
        <v>87986.683412978906</v>
      </c>
      <c r="AR924">
        <v>8876.5969547628702</v>
      </c>
      <c r="AS924">
        <v>22100.7116706126</v>
      </c>
      <c r="AT924">
        <v>0</v>
      </c>
    </row>
    <row r="925" spans="1:46" x14ac:dyDescent="0.25">
      <c r="A925" t="s">
        <v>3831</v>
      </c>
      <c r="B925">
        <v>2180</v>
      </c>
      <c r="C925" t="s">
        <v>195</v>
      </c>
      <c r="D925">
        <v>830</v>
      </c>
      <c r="E925" t="s">
        <v>1154</v>
      </c>
      <c r="F925" t="s">
        <v>2892</v>
      </c>
      <c r="G925" t="s">
        <v>2893</v>
      </c>
      <c r="H925" t="s">
        <v>2894</v>
      </c>
      <c r="I925" t="s">
        <v>2895</v>
      </c>
      <c r="J925">
        <v>377.077218633104</v>
      </c>
      <c r="K925">
        <v>2</v>
      </c>
      <c r="L925">
        <v>1</v>
      </c>
      <c r="M925">
        <v>1</v>
      </c>
      <c r="N925" s="94">
        <v>2993800.3315610602</v>
      </c>
      <c r="O925" s="94">
        <v>1411329.7808018499</v>
      </c>
      <c r="P925" s="94">
        <v>763288.35900625901</v>
      </c>
      <c r="Q925" s="94">
        <v>372904.96624782699</v>
      </c>
      <c r="R925" s="94">
        <v>924408.18238865398</v>
      </c>
      <c r="S925" s="94">
        <v>182183.62062341301</v>
      </c>
      <c r="T925" s="94">
        <v>3300752.75</v>
      </c>
      <c r="U925" s="94">
        <v>3164978.87000565</v>
      </c>
      <c r="V925" s="94">
        <v>5614469.1155091496</v>
      </c>
      <c r="W925" s="94">
        <v>842100.71324697102</v>
      </c>
      <c r="X925" s="94">
        <v>0</v>
      </c>
      <c r="Y925" s="94">
        <v>0</v>
      </c>
      <c r="Z925" s="94">
        <v>0</v>
      </c>
      <c r="AA925" s="94">
        <v>9161.7912495289493</v>
      </c>
      <c r="AB925" s="94">
        <v>0</v>
      </c>
      <c r="AC925" s="94">
        <v>182183.62062341301</v>
      </c>
      <c r="AD925" s="94">
        <v>0</v>
      </c>
      <c r="AE925" s="94">
        <v>0</v>
      </c>
      <c r="AF925" s="94">
        <v>0</v>
      </c>
      <c r="AG925" s="94">
        <v>0</v>
      </c>
      <c r="AH925" s="94">
        <v>0</v>
      </c>
      <c r="AI925" s="94">
        <v>0</v>
      </c>
      <c r="AJ925" s="94">
        <v>6647915.2406290704</v>
      </c>
      <c r="AK925" s="70">
        <v>17630.116358467902</v>
      </c>
      <c r="AL925">
        <v>190.744012474941</v>
      </c>
      <c r="AM925">
        <v>87986.683412978906</v>
      </c>
      <c r="AN925">
        <v>8876.5969547628702</v>
      </c>
      <c r="AO925">
        <v>33639.350549369301</v>
      </c>
      <c r="AP925">
        <v>190.744012474941</v>
      </c>
      <c r="AQ925">
        <v>87986.683412978906</v>
      </c>
      <c r="AR925">
        <v>8876.5969547628702</v>
      </c>
      <c r="AS925">
        <v>22100.7116706126</v>
      </c>
      <c r="AT925">
        <v>0</v>
      </c>
    </row>
    <row r="926" spans="1:46" x14ac:dyDescent="0.25">
      <c r="A926" t="s">
        <v>3832</v>
      </c>
      <c r="B926">
        <v>2180</v>
      </c>
      <c r="C926" t="s">
        <v>195</v>
      </c>
      <c r="D926">
        <v>831</v>
      </c>
      <c r="E926" t="s">
        <v>1155</v>
      </c>
      <c r="F926" t="s">
        <v>2892</v>
      </c>
      <c r="G926" t="s">
        <v>2911</v>
      </c>
      <c r="H926" t="s">
        <v>2904</v>
      </c>
      <c r="I926" t="s">
        <v>2895</v>
      </c>
      <c r="J926">
        <v>518.35206215670496</v>
      </c>
      <c r="K926">
        <v>2</v>
      </c>
      <c r="L926">
        <v>1</v>
      </c>
      <c r="M926">
        <v>1</v>
      </c>
      <c r="N926" s="94">
        <v>4235525.3310302002</v>
      </c>
      <c r="O926" s="94">
        <v>2194157.8782479898</v>
      </c>
      <c r="P926" s="94">
        <v>995912.99574481405</v>
      </c>
      <c r="Q926" s="94">
        <v>409331.68851924798</v>
      </c>
      <c r="R926" s="94">
        <v>1533395.1152821099</v>
      </c>
      <c r="S926" s="94">
        <v>250440.09761089901</v>
      </c>
      <c r="T926" s="94">
        <v>5017560.7699999996</v>
      </c>
      <c r="U926" s="94">
        <v>4350762.2388243601</v>
      </c>
      <c r="V926" s="94">
        <v>7935478.1551324101</v>
      </c>
      <c r="W926" s="94">
        <v>1420250.5277752101</v>
      </c>
      <c r="X926" s="94">
        <v>0</v>
      </c>
      <c r="Y926" s="94">
        <v>0</v>
      </c>
      <c r="Z926" s="94">
        <v>0</v>
      </c>
      <c r="AA926" s="94">
        <v>12594.3259167385</v>
      </c>
      <c r="AB926" s="94">
        <v>0</v>
      </c>
      <c r="AC926" s="94">
        <v>250440.09761089901</v>
      </c>
      <c r="AD926" s="94">
        <v>0</v>
      </c>
      <c r="AE926" s="94">
        <v>0</v>
      </c>
      <c r="AF926" s="94">
        <v>0</v>
      </c>
      <c r="AG926" s="94">
        <v>0</v>
      </c>
      <c r="AH926" s="94">
        <v>0</v>
      </c>
      <c r="AI926" s="94">
        <v>0</v>
      </c>
      <c r="AJ926" s="94">
        <v>9618763.1064352598</v>
      </c>
      <c r="AK926" s="70">
        <v>18556.4287453869</v>
      </c>
      <c r="AL926">
        <v>190.744012474941</v>
      </c>
      <c r="AM926">
        <v>87986.683412978906</v>
      </c>
      <c r="AN926">
        <v>8876.5969547628702</v>
      </c>
      <c r="AO926">
        <v>33639.350549369301</v>
      </c>
      <c r="AP926">
        <v>4583.8562208211697</v>
      </c>
      <c r="AQ926">
        <v>22363.4717498301</v>
      </c>
      <c r="AR926">
        <v>15248.5276215289</v>
      </c>
      <c r="AS926">
        <v>19269.867688095601</v>
      </c>
      <c r="AT926">
        <v>0</v>
      </c>
    </row>
    <row r="927" spans="1:46" x14ac:dyDescent="0.25">
      <c r="A927" t="s">
        <v>3833</v>
      </c>
      <c r="B927">
        <v>2180</v>
      </c>
      <c r="C927" t="s">
        <v>195</v>
      </c>
      <c r="D927">
        <v>906</v>
      </c>
      <c r="E927" t="s">
        <v>1156</v>
      </c>
      <c r="F927" t="s">
        <v>2892</v>
      </c>
      <c r="G927" t="s">
        <v>2903</v>
      </c>
      <c r="H927" t="s">
        <v>2904</v>
      </c>
      <c r="I927" t="s">
        <v>2895</v>
      </c>
      <c r="J927">
        <v>950.051542210599</v>
      </c>
      <c r="K927">
        <v>1</v>
      </c>
      <c r="L927">
        <v>2</v>
      </c>
      <c r="M927">
        <v>1</v>
      </c>
      <c r="N927" s="94">
        <v>7815148.7897247104</v>
      </c>
      <c r="O927" s="94">
        <v>4001047.1742617399</v>
      </c>
      <c r="P927" s="94">
        <v>2039522.4092752901</v>
      </c>
      <c r="Q927" s="94">
        <v>756300.54354371596</v>
      </c>
      <c r="R927" s="94">
        <v>3208448.7350782198</v>
      </c>
      <c r="S927" s="94">
        <v>459014.284570702</v>
      </c>
      <c r="T927" s="94">
        <v>9846257.3100000005</v>
      </c>
      <c r="U927" s="94">
        <v>7974210.3418836696</v>
      </c>
      <c r="V927" s="94">
        <v>14796310.517182101</v>
      </c>
      <c r="W927" s="94">
        <v>3001073.8682618998</v>
      </c>
      <c r="X927" s="94">
        <v>0</v>
      </c>
      <c r="Y927" s="94">
        <v>0</v>
      </c>
      <c r="Z927" s="94">
        <v>0</v>
      </c>
      <c r="AA927" s="94">
        <v>23083.2664396406</v>
      </c>
      <c r="AB927" s="94">
        <v>0</v>
      </c>
      <c r="AC927" s="94">
        <v>459014.284570702</v>
      </c>
      <c r="AD927" s="94">
        <v>0</v>
      </c>
      <c r="AE927" s="94">
        <v>0</v>
      </c>
      <c r="AF927" s="94">
        <v>0</v>
      </c>
      <c r="AG927" s="94">
        <v>0</v>
      </c>
      <c r="AH927" s="94">
        <v>0</v>
      </c>
      <c r="AI927" s="94">
        <v>0</v>
      </c>
      <c r="AJ927" s="94">
        <v>18279481.9364544</v>
      </c>
      <c r="AK927" s="70">
        <v>19240.516039710099</v>
      </c>
      <c r="AL927">
        <v>190.744012474941</v>
      </c>
      <c r="AM927">
        <v>87986.683412978906</v>
      </c>
      <c r="AN927">
        <v>8876.5969547628702</v>
      </c>
      <c r="AO927">
        <v>33639.350549369301</v>
      </c>
      <c r="AP927">
        <v>190.744012474941</v>
      </c>
      <c r="AQ927">
        <v>78964.723731455393</v>
      </c>
      <c r="AR927">
        <v>16062.461632340101</v>
      </c>
      <c r="AS927">
        <v>33639.350549369301</v>
      </c>
      <c r="AT927">
        <v>0</v>
      </c>
    </row>
    <row r="928" spans="1:46" x14ac:dyDescent="0.25">
      <c r="A928" t="s">
        <v>3834</v>
      </c>
      <c r="B928">
        <v>2180</v>
      </c>
      <c r="C928" t="s">
        <v>195</v>
      </c>
      <c r="D928">
        <v>857</v>
      </c>
      <c r="E928" t="s">
        <v>1157</v>
      </c>
      <c r="F928" t="s">
        <v>2892</v>
      </c>
      <c r="G928" t="s">
        <v>2893</v>
      </c>
      <c r="H928" t="s">
        <v>2894</v>
      </c>
      <c r="I928" t="s">
        <v>2895</v>
      </c>
      <c r="J928">
        <v>687.19609289238497</v>
      </c>
      <c r="K928">
        <v>1</v>
      </c>
      <c r="L928">
        <v>1</v>
      </c>
      <c r="M928">
        <v>1</v>
      </c>
      <c r="N928" s="94">
        <v>4990398.8520625103</v>
      </c>
      <c r="O928" s="94">
        <v>2294515.19931851</v>
      </c>
      <c r="P928" s="94">
        <v>1308725.50109265</v>
      </c>
      <c r="Q928" s="94">
        <v>543298.87096214294</v>
      </c>
      <c r="R928" s="94">
        <v>1779801.7851392401</v>
      </c>
      <c r="S928" s="94">
        <v>332016.53691843298</v>
      </c>
      <c r="T928" s="94">
        <v>5148794</v>
      </c>
      <c r="U928" s="94">
        <v>5767946.2085750503</v>
      </c>
      <c r="V928" s="94">
        <v>9270241.1571349408</v>
      </c>
      <c r="W928" s="94">
        <v>1629802.34625757</v>
      </c>
      <c r="X928" s="94">
        <v>0</v>
      </c>
      <c r="Y928" s="94">
        <v>0</v>
      </c>
      <c r="Z928" s="94">
        <v>0</v>
      </c>
      <c r="AA928" s="94">
        <v>16696.705182547499</v>
      </c>
      <c r="AB928" s="94">
        <v>0</v>
      </c>
      <c r="AC928" s="94">
        <v>332016.53691843298</v>
      </c>
      <c r="AD928" s="94">
        <v>0</v>
      </c>
      <c r="AE928" s="94">
        <v>0</v>
      </c>
      <c r="AF928" s="94">
        <v>0</v>
      </c>
      <c r="AG928" s="94">
        <v>0</v>
      </c>
      <c r="AH928" s="94">
        <v>0</v>
      </c>
      <c r="AI928" s="94">
        <v>0</v>
      </c>
      <c r="AJ928" s="94">
        <v>11248756.7454935</v>
      </c>
      <c r="AK928" s="70">
        <v>16369.0638841496</v>
      </c>
      <c r="AL928">
        <v>190.744012474941</v>
      </c>
      <c r="AM928">
        <v>87986.683412978906</v>
      </c>
      <c r="AN928">
        <v>8876.5969547628702</v>
      </c>
      <c r="AO928">
        <v>33639.350549369301</v>
      </c>
      <c r="AP928">
        <v>190.744012474941</v>
      </c>
      <c r="AQ928">
        <v>87986.683412978906</v>
      </c>
      <c r="AR928">
        <v>8876.5969547628702</v>
      </c>
      <c r="AS928">
        <v>22100.7116706126</v>
      </c>
      <c r="AT928">
        <v>0</v>
      </c>
    </row>
    <row r="929" spans="1:46" x14ac:dyDescent="0.25">
      <c r="A929" t="s">
        <v>3835</v>
      </c>
      <c r="B929">
        <v>2180</v>
      </c>
      <c r="C929" t="s">
        <v>195</v>
      </c>
      <c r="D929">
        <v>833</v>
      </c>
      <c r="E929" t="s">
        <v>1158</v>
      </c>
      <c r="F929" t="s">
        <v>2892</v>
      </c>
      <c r="G929" t="s">
        <v>2893</v>
      </c>
      <c r="H929" t="s">
        <v>2894</v>
      </c>
      <c r="I929" t="s">
        <v>2895</v>
      </c>
      <c r="J929">
        <v>326.07099625973598</v>
      </c>
      <c r="K929">
        <v>1</v>
      </c>
      <c r="L929">
        <v>1</v>
      </c>
      <c r="M929">
        <v>1</v>
      </c>
      <c r="N929" s="94">
        <v>2845278.1140085501</v>
      </c>
      <c r="O929" s="94">
        <v>1538810.3025998401</v>
      </c>
      <c r="P929" s="94">
        <v>636998.07938573102</v>
      </c>
      <c r="Q929" s="94">
        <v>257066.83910228501</v>
      </c>
      <c r="R929" s="94">
        <v>1641125.8156542301</v>
      </c>
      <c r="S929" s="94">
        <v>157540.131685025</v>
      </c>
      <c r="T929" s="94">
        <v>4182418.47</v>
      </c>
      <c r="U929" s="94">
        <v>2736860.6807506401</v>
      </c>
      <c r="V929" s="94">
        <v>5341404.7936407598</v>
      </c>
      <c r="W929" s="94">
        <v>1569951.85675018</v>
      </c>
      <c r="X929" s="94">
        <v>0</v>
      </c>
      <c r="Y929" s="94">
        <v>0</v>
      </c>
      <c r="Z929" s="94">
        <v>0</v>
      </c>
      <c r="AA929" s="94">
        <v>7922.5003597058103</v>
      </c>
      <c r="AB929" s="94">
        <v>0</v>
      </c>
      <c r="AC929" s="94">
        <v>157540.131685025</v>
      </c>
      <c r="AD929" s="94">
        <v>0</v>
      </c>
      <c r="AE929" s="94">
        <v>0</v>
      </c>
      <c r="AF929" s="94">
        <v>0</v>
      </c>
      <c r="AG929" s="94">
        <v>0</v>
      </c>
      <c r="AH929" s="94">
        <v>0</v>
      </c>
      <c r="AI929" s="94">
        <v>0</v>
      </c>
      <c r="AJ929" s="94">
        <v>7076819.2824356603</v>
      </c>
      <c r="AK929" s="70">
        <v>21703.308063617402</v>
      </c>
      <c r="AL929">
        <v>190.744012474941</v>
      </c>
      <c r="AM929">
        <v>87986.683412978906</v>
      </c>
      <c r="AN929">
        <v>8876.5969547628702</v>
      </c>
      <c r="AO929">
        <v>33639.350549369301</v>
      </c>
      <c r="AP929">
        <v>190.744012474941</v>
      </c>
      <c r="AQ929">
        <v>87986.683412978906</v>
      </c>
      <c r="AR929">
        <v>8876.5969547628702</v>
      </c>
      <c r="AS929">
        <v>22100.7116706126</v>
      </c>
      <c r="AT929">
        <v>0</v>
      </c>
    </row>
    <row r="930" spans="1:46" x14ac:dyDescent="0.25">
      <c r="A930" t="s">
        <v>3836</v>
      </c>
      <c r="B930">
        <v>2180</v>
      </c>
      <c r="C930" t="s">
        <v>195</v>
      </c>
      <c r="D930">
        <v>834</v>
      </c>
      <c r="E930" t="s">
        <v>1160</v>
      </c>
      <c r="F930" t="s">
        <v>2892</v>
      </c>
      <c r="G930" t="s">
        <v>2893</v>
      </c>
      <c r="H930" t="s">
        <v>2894</v>
      </c>
      <c r="I930" t="s">
        <v>2895</v>
      </c>
      <c r="J930">
        <v>518.68069869271096</v>
      </c>
      <c r="K930">
        <v>2</v>
      </c>
      <c r="L930">
        <v>1</v>
      </c>
      <c r="M930">
        <v>1</v>
      </c>
      <c r="N930" s="94">
        <v>4656416.8936634203</v>
      </c>
      <c r="O930" s="94">
        <v>2250573.5656558699</v>
      </c>
      <c r="P930" s="94">
        <v>958923.48152060504</v>
      </c>
      <c r="Q930" s="94">
        <v>483914.87797060597</v>
      </c>
      <c r="R930" s="94">
        <v>1316246.5944248</v>
      </c>
      <c r="S930" s="94">
        <v>250598.87727469299</v>
      </c>
      <c r="T930" s="94">
        <v>5312554.78</v>
      </c>
      <c r="U930" s="94">
        <v>4353520.6332353102</v>
      </c>
      <c r="V930" s="94">
        <v>8450442.8295242395</v>
      </c>
      <c r="W930" s="94">
        <v>1203030.27295942</v>
      </c>
      <c r="X930" s="94">
        <v>0</v>
      </c>
      <c r="Y930" s="94">
        <v>0</v>
      </c>
      <c r="Z930" s="94">
        <v>0</v>
      </c>
      <c r="AA930" s="94">
        <v>12602.310751650501</v>
      </c>
      <c r="AB930" s="94">
        <v>0</v>
      </c>
      <c r="AC930" s="94">
        <v>250598.87727469299</v>
      </c>
      <c r="AD930" s="94">
        <v>0</v>
      </c>
      <c r="AE930" s="94">
        <v>0</v>
      </c>
      <c r="AF930" s="94">
        <v>0</v>
      </c>
      <c r="AG930" s="94">
        <v>0</v>
      </c>
      <c r="AH930" s="94">
        <v>0</v>
      </c>
      <c r="AI930" s="94">
        <v>0</v>
      </c>
      <c r="AJ930" s="94">
        <v>9916674.2905100007</v>
      </c>
      <c r="AK930" s="70">
        <v>19119.034726960301</v>
      </c>
      <c r="AL930">
        <v>190.744012474941</v>
      </c>
      <c r="AM930">
        <v>87986.683412978906</v>
      </c>
      <c r="AN930">
        <v>8876.5969547628702</v>
      </c>
      <c r="AO930">
        <v>33639.350549369301</v>
      </c>
      <c r="AP930">
        <v>190.744012474941</v>
      </c>
      <c r="AQ930">
        <v>87986.683412978906</v>
      </c>
      <c r="AR930">
        <v>8876.5969547628702</v>
      </c>
      <c r="AS930">
        <v>22100.7116706126</v>
      </c>
      <c r="AT930">
        <v>0</v>
      </c>
    </row>
    <row r="931" spans="1:46" x14ac:dyDescent="0.25">
      <c r="A931" t="s">
        <v>3837</v>
      </c>
      <c r="B931">
        <v>2180</v>
      </c>
      <c r="C931" t="s">
        <v>195</v>
      </c>
      <c r="D931">
        <v>835</v>
      </c>
      <c r="E931" t="s">
        <v>1161</v>
      </c>
      <c r="F931" t="s">
        <v>2892</v>
      </c>
      <c r="G931" t="s">
        <v>2893</v>
      </c>
      <c r="H931" t="s">
        <v>2894</v>
      </c>
      <c r="I931" t="s">
        <v>2895</v>
      </c>
      <c r="J931">
        <v>433.56273376399201</v>
      </c>
      <c r="K931">
        <v>1</v>
      </c>
      <c r="L931">
        <v>1</v>
      </c>
      <c r="M931">
        <v>1</v>
      </c>
      <c r="N931" s="94">
        <v>3231773.4689050298</v>
      </c>
      <c r="O931" s="94">
        <v>1416873.7396532199</v>
      </c>
      <c r="P931" s="94">
        <v>821408.513914763</v>
      </c>
      <c r="Q931" s="94">
        <v>343569.17119629699</v>
      </c>
      <c r="R931" s="94">
        <v>1199120.91668413</v>
      </c>
      <c r="S931" s="94">
        <v>209474.411874679</v>
      </c>
      <c r="T931" s="94">
        <v>3373658.58</v>
      </c>
      <c r="U931" s="94">
        <v>3639087.2303534402</v>
      </c>
      <c r="V931" s="94">
        <v>5897727.6675915997</v>
      </c>
      <c r="W931" s="94">
        <v>1104483.9310300399</v>
      </c>
      <c r="X931" s="94">
        <v>0</v>
      </c>
      <c r="Y931" s="94">
        <v>0</v>
      </c>
      <c r="Z931" s="94">
        <v>0</v>
      </c>
      <c r="AA931" s="94">
        <v>10534.2117318038</v>
      </c>
      <c r="AB931" s="94">
        <v>0</v>
      </c>
      <c r="AC931" s="94">
        <v>209474.411874679</v>
      </c>
      <c r="AD931" s="94">
        <v>0</v>
      </c>
      <c r="AE931" s="94">
        <v>0</v>
      </c>
      <c r="AF931" s="94">
        <v>0</v>
      </c>
      <c r="AG931" s="94">
        <v>0</v>
      </c>
      <c r="AH931" s="94">
        <v>0</v>
      </c>
      <c r="AI931" s="94">
        <v>0</v>
      </c>
      <c r="AJ931" s="94">
        <v>7222220.2222281201</v>
      </c>
      <c r="AK931" s="70">
        <v>16657.843628598199</v>
      </c>
      <c r="AL931">
        <v>190.744012474941</v>
      </c>
      <c r="AM931">
        <v>87986.683412978906</v>
      </c>
      <c r="AN931">
        <v>8876.5969547628702</v>
      </c>
      <c r="AO931">
        <v>33639.350549369301</v>
      </c>
      <c r="AP931">
        <v>190.744012474941</v>
      </c>
      <c r="AQ931">
        <v>87986.683412978906</v>
      </c>
      <c r="AR931">
        <v>8876.5969547628702</v>
      </c>
      <c r="AS931">
        <v>22100.7116706126</v>
      </c>
      <c r="AT931">
        <v>0</v>
      </c>
    </row>
    <row r="932" spans="1:46" x14ac:dyDescent="0.25">
      <c r="A932" t="s">
        <v>3838</v>
      </c>
      <c r="B932">
        <v>2180</v>
      </c>
      <c r="C932" t="s">
        <v>195</v>
      </c>
      <c r="D932">
        <v>837</v>
      </c>
      <c r="E932" t="s">
        <v>1162</v>
      </c>
      <c r="F932" t="s">
        <v>2892</v>
      </c>
      <c r="G932" t="s">
        <v>2893</v>
      </c>
      <c r="H932" t="s">
        <v>2894</v>
      </c>
      <c r="I932" t="s">
        <v>2895</v>
      </c>
      <c r="J932">
        <v>443.03333900030901</v>
      </c>
      <c r="K932">
        <v>1</v>
      </c>
      <c r="L932">
        <v>1</v>
      </c>
      <c r="M932">
        <v>1</v>
      </c>
      <c r="N932" s="94">
        <v>3260631.2083261199</v>
      </c>
      <c r="O932" s="94">
        <v>1499480.3477687701</v>
      </c>
      <c r="P932" s="94">
        <v>897218.97223554004</v>
      </c>
      <c r="Q932" s="94">
        <v>349287.57753237698</v>
      </c>
      <c r="R932" s="94">
        <v>1136645.0382534701</v>
      </c>
      <c r="S932" s="94">
        <v>214050.10371228601</v>
      </c>
      <c r="T932" s="94">
        <v>3424684.86</v>
      </c>
      <c r="U932" s="94">
        <v>3718578.2841162798</v>
      </c>
      <c r="V932" s="94">
        <v>6092557.9937920598</v>
      </c>
      <c r="W932" s="94">
        <v>1039940.83265153</v>
      </c>
      <c r="X932" s="94">
        <v>0</v>
      </c>
      <c r="Y932" s="94">
        <v>0</v>
      </c>
      <c r="Z932" s="94">
        <v>0</v>
      </c>
      <c r="AA932" s="94">
        <v>10764.317672694</v>
      </c>
      <c r="AB932" s="94">
        <v>0</v>
      </c>
      <c r="AC932" s="94">
        <v>214050.10371228601</v>
      </c>
      <c r="AD932" s="94">
        <v>0</v>
      </c>
      <c r="AE932" s="94">
        <v>0</v>
      </c>
      <c r="AF932" s="94">
        <v>0</v>
      </c>
      <c r="AG932" s="94">
        <v>0</v>
      </c>
      <c r="AH932" s="94">
        <v>0</v>
      </c>
      <c r="AI932" s="94">
        <v>0</v>
      </c>
      <c r="AJ932" s="94">
        <v>7357313.2478285702</v>
      </c>
      <c r="AK932" s="70">
        <v>16606.680807431101</v>
      </c>
      <c r="AL932">
        <v>190.744012474941</v>
      </c>
      <c r="AM932">
        <v>87986.683412978906</v>
      </c>
      <c r="AN932">
        <v>8876.5969547628702</v>
      </c>
      <c r="AO932">
        <v>33639.350549369301</v>
      </c>
      <c r="AP932">
        <v>190.744012474941</v>
      </c>
      <c r="AQ932">
        <v>87986.683412978906</v>
      </c>
      <c r="AR932">
        <v>8876.5969547628702</v>
      </c>
      <c r="AS932">
        <v>22100.7116706126</v>
      </c>
      <c r="AT932">
        <v>0</v>
      </c>
    </row>
    <row r="933" spans="1:46" x14ac:dyDescent="0.25">
      <c r="A933" t="s">
        <v>3839</v>
      </c>
      <c r="B933">
        <v>2180</v>
      </c>
      <c r="C933" t="s">
        <v>195</v>
      </c>
      <c r="D933">
        <v>838</v>
      </c>
      <c r="E933" t="s">
        <v>1163</v>
      </c>
      <c r="F933" t="s">
        <v>2892</v>
      </c>
      <c r="G933" t="s">
        <v>2893</v>
      </c>
      <c r="H933" t="s">
        <v>2894</v>
      </c>
      <c r="I933" t="s">
        <v>2895</v>
      </c>
      <c r="J933">
        <v>343.55056103363199</v>
      </c>
      <c r="K933">
        <v>1</v>
      </c>
      <c r="L933">
        <v>1</v>
      </c>
      <c r="M933">
        <v>1</v>
      </c>
      <c r="N933" s="94">
        <v>2755119.7386724302</v>
      </c>
      <c r="O933" s="94">
        <v>1165678.7349338799</v>
      </c>
      <c r="P933" s="94">
        <v>667475.43717601802</v>
      </c>
      <c r="Q933" s="94">
        <v>270847.32407902897</v>
      </c>
      <c r="R933" s="94">
        <v>906595.54297887394</v>
      </c>
      <c r="S933" s="94">
        <v>165985.32603798399</v>
      </c>
      <c r="T933" s="94">
        <v>2882142.24</v>
      </c>
      <c r="U933" s="94">
        <v>2883574.5378402299</v>
      </c>
      <c r="V933" s="94">
        <v>4925763.3904604902</v>
      </c>
      <c r="W933" s="94">
        <v>831606.18853474595</v>
      </c>
      <c r="X933" s="94">
        <v>0</v>
      </c>
      <c r="Y933" s="94">
        <v>0</v>
      </c>
      <c r="Z933" s="94">
        <v>0</v>
      </c>
      <c r="AA933" s="94">
        <v>8347.1988449963701</v>
      </c>
      <c r="AB933" s="94">
        <v>0</v>
      </c>
      <c r="AC933" s="94">
        <v>165985.32603798399</v>
      </c>
      <c r="AD933" s="94">
        <v>0</v>
      </c>
      <c r="AE933" s="94">
        <v>0</v>
      </c>
      <c r="AF933" s="94">
        <v>0</v>
      </c>
      <c r="AG933" s="94">
        <v>0</v>
      </c>
      <c r="AH933" s="94">
        <v>0</v>
      </c>
      <c r="AI933" s="94">
        <v>0</v>
      </c>
      <c r="AJ933" s="94">
        <v>5931702.1038782103</v>
      </c>
      <c r="AK933" s="70">
        <v>17265.878088021898</v>
      </c>
      <c r="AL933">
        <v>190.744012474941</v>
      </c>
      <c r="AM933">
        <v>87986.683412978906</v>
      </c>
      <c r="AN933">
        <v>8876.5969547628702</v>
      </c>
      <c r="AO933">
        <v>33639.350549369301</v>
      </c>
      <c r="AP933">
        <v>190.744012474941</v>
      </c>
      <c r="AQ933">
        <v>87986.683412978906</v>
      </c>
      <c r="AR933">
        <v>8876.5969547628702</v>
      </c>
      <c r="AS933">
        <v>22100.7116706126</v>
      </c>
      <c r="AT933">
        <v>0</v>
      </c>
    </row>
    <row r="934" spans="1:46" x14ac:dyDescent="0.25">
      <c r="A934" t="s">
        <v>4677</v>
      </c>
      <c r="B934">
        <v>2180</v>
      </c>
      <c r="C934" t="s">
        <v>195</v>
      </c>
      <c r="D934">
        <v>841</v>
      </c>
      <c r="E934" t="s">
        <v>4678</v>
      </c>
      <c r="F934" t="s">
        <v>2892</v>
      </c>
      <c r="G934" t="s">
        <v>2893</v>
      </c>
      <c r="H934" t="s">
        <v>2894</v>
      </c>
      <c r="I934" t="s">
        <v>2895</v>
      </c>
      <c r="J934">
        <v>527.90389323347301</v>
      </c>
      <c r="K934">
        <v>4</v>
      </c>
      <c r="L934">
        <v>1</v>
      </c>
      <c r="M934">
        <v>1</v>
      </c>
      <c r="N934" s="94">
        <v>4367102.1348019904</v>
      </c>
      <c r="O934" s="94">
        <v>2190984.0325122499</v>
      </c>
      <c r="P934" s="94">
        <v>1093164.19801884</v>
      </c>
      <c r="Q934" s="94">
        <v>426610.41143109801</v>
      </c>
      <c r="R934" s="94">
        <v>1962704.6508728</v>
      </c>
      <c r="S934" s="94">
        <v>255055.03344674001</v>
      </c>
      <c r="T934" s="94">
        <v>5609630.3700000001</v>
      </c>
      <c r="U934" s="94">
        <v>4430935.05763698</v>
      </c>
      <c r="V934" s="94">
        <v>8180263.9086013203</v>
      </c>
      <c r="W934" s="94">
        <v>1847475.1136453999</v>
      </c>
      <c r="X934" s="94">
        <v>0</v>
      </c>
      <c r="Y934" s="94">
        <v>0</v>
      </c>
      <c r="Z934" s="94">
        <v>0</v>
      </c>
      <c r="AA934" s="94">
        <v>12826.405390256799</v>
      </c>
      <c r="AB934" s="94">
        <v>0</v>
      </c>
      <c r="AC934" s="94">
        <v>255055.03344674001</v>
      </c>
      <c r="AD934" s="94">
        <v>0</v>
      </c>
      <c r="AE934" s="94">
        <v>0</v>
      </c>
      <c r="AF934" s="94">
        <v>0</v>
      </c>
      <c r="AG934" s="94">
        <v>0</v>
      </c>
      <c r="AH934" s="94">
        <v>0</v>
      </c>
      <c r="AI934" s="94">
        <v>0</v>
      </c>
      <c r="AJ934" s="94">
        <v>10295620.461083701</v>
      </c>
      <c r="AK934" s="70">
        <v>19502.831089238302</v>
      </c>
      <c r="AL934">
        <v>190.744012474941</v>
      </c>
      <c r="AM934">
        <v>87986.683412978906</v>
      </c>
      <c r="AN934">
        <v>8876.5969547628702</v>
      </c>
      <c r="AO934">
        <v>33639.350549369301</v>
      </c>
      <c r="AP934">
        <v>190.744012474941</v>
      </c>
      <c r="AQ934">
        <v>87986.683412978906</v>
      </c>
      <c r="AR934">
        <v>8876.5969547628702</v>
      </c>
      <c r="AS934">
        <v>22100.7116706126</v>
      </c>
      <c r="AT934">
        <v>0</v>
      </c>
    </row>
    <row r="935" spans="1:46" x14ac:dyDescent="0.25">
      <c r="A935" t="s">
        <v>3841</v>
      </c>
      <c r="B935">
        <v>2180</v>
      </c>
      <c r="C935" t="s">
        <v>195</v>
      </c>
      <c r="D935">
        <v>839</v>
      </c>
      <c r="E935" t="s">
        <v>1165</v>
      </c>
      <c r="F935" t="s">
        <v>2892</v>
      </c>
      <c r="G935" t="s">
        <v>2893</v>
      </c>
      <c r="H935" t="s">
        <v>2894</v>
      </c>
      <c r="I935" t="s">
        <v>2895</v>
      </c>
      <c r="J935">
        <v>366.10354014434398</v>
      </c>
      <c r="K935">
        <v>1</v>
      </c>
      <c r="L935">
        <v>1</v>
      </c>
      <c r="M935">
        <v>1</v>
      </c>
      <c r="N935" s="94">
        <v>2938263.90434229</v>
      </c>
      <c r="O935" s="94">
        <v>1583255.8775981599</v>
      </c>
      <c r="P935" s="94">
        <v>712749.81638452294</v>
      </c>
      <c r="Q935" s="94">
        <v>290540.91169023397</v>
      </c>
      <c r="R935" s="94">
        <v>962777.26568104804</v>
      </c>
      <c r="S935" s="94">
        <v>176881.72387694099</v>
      </c>
      <c r="T935" s="94">
        <v>3414715.93</v>
      </c>
      <c r="U935" s="94">
        <v>3072871.84569625</v>
      </c>
      <c r="V935" s="94">
        <v>5595827.50679811</v>
      </c>
      <c r="W935" s="94">
        <v>882865.10354533605</v>
      </c>
      <c r="X935" s="94">
        <v>0</v>
      </c>
      <c r="Y935" s="94">
        <v>0</v>
      </c>
      <c r="Z935" s="94">
        <v>0</v>
      </c>
      <c r="AA935" s="94">
        <v>8895.1653528017105</v>
      </c>
      <c r="AB935" s="94">
        <v>0</v>
      </c>
      <c r="AC935" s="94">
        <v>176881.72387694099</v>
      </c>
      <c r="AD935" s="94">
        <v>0</v>
      </c>
      <c r="AE935" s="94">
        <v>0</v>
      </c>
      <c r="AF935" s="94">
        <v>0</v>
      </c>
      <c r="AG935" s="94">
        <v>0</v>
      </c>
      <c r="AH935" s="94">
        <v>0</v>
      </c>
      <c r="AI935" s="94">
        <v>0</v>
      </c>
      <c r="AJ935" s="94">
        <v>6664469.4995731898</v>
      </c>
      <c r="AK935" s="70">
        <v>18203.783271108499</v>
      </c>
      <c r="AL935">
        <v>190.744012474941</v>
      </c>
      <c r="AM935">
        <v>87986.683412978906</v>
      </c>
      <c r="AN935">
        <v>8876.5969547628702</v>
      </c>
      <c r="AO935">
        <v>33639.350549369301</v>
      </c>
      <c r="AP935">
        <v>190.744012474941</v>
      </c>
      <c r="AQ935">
        <v>87986.683412978906</v>
      </c>
      <c r="AR935">
        <v>8876.5969547628702</v>
      </c>
      <c r="AS935">
        <v>22100.7116706126</v>
      </c>
      <c r="AT935">
        <v>0</v>
      </c>
    </row>
    <row r="936" spans="1:46" x14ac:dyDescent="0.25">
      <c r="A936" t="s">
        <v>3842</v>
      </c>
      <c r="B936">
        <v>2180</v>
      </c>
      <c r="C936" t="s">
        <v>195</v>
      </c>
      <c r="D936">
        <v>840</v>
      </c>
      <c r="E936" t="s">
        <v>1166</v>
      </c>
      <c r="F936" t="s">
        <v>2892</v>
      </c>
      <c r="G936" t="s">
        <v>2893</v>
      </c>
      <c r="H936" t="s">
        <v>2894</v>
      </c>
      <c r="I936" t="s">
        <v>2895</v>
      </c>
      <c r="J936">
        <v>301.310668480098</v>
      </c>
      <c r="K936">
        <v>1</v>
      </c>
      <c r="L936">
        <v>1</v>
      </c>
      <c r="M936">
        <v>1</v>
      </c>
      <c r="N936" s="94">
        <v>2477840.4469205402</v>
      </c>
      <c r="O936" s="94">
        <v>1240171.7514615599</v>
      </c>
      <c r="P936" s="94">
        <v>588284.19133766601</v>
      </c>
      <c r="Q936" s="94">
        <v>237546.36880452899</v>
      </c>
      <c r="R936" s="94">
        <v>847908.42316256498</v>
      </c>
      <c r="S936" s="94">
        <v>145577.26058114599</v>
      </c>
      <c r="T936" s="94">
        <v>2862715.08</v>
      </c>
      <c r="U936" s="94">
        <v>2529036.10168686</v>
      </c>
      <c r="V936" s="94">
        <v>4602291.1929908702</v>
      </c>
      <c r="W936" s="94">
        <v>782139.08647899295</v>
      </c>
      <c r="X936" s="94">
        <v>0</v>
      </c>
      <c r="Y936" s="94">
        <v>0</v>
      </c>
      <c r="Z936" s="94">
        <v>0</v>
      </c>
      <c r="AA936" s="94">
        <v>7320.90221699839</v>
      </c>
      <c r="AB936" s="94">
        <v>0</v>
      </c>
      <c r="AC936" s="94">
        <v>145577.26058114599</v>
      </c>
      <c r="AD936" s="94">
        <v>0</v>
      </c>
      <c r="AE936" s="94">
        <v>0</v>
      </c>
      <c r="AF936" s="94">
        <v>0</v>
      </c>
      <c r="AG936" s="94">
        <v>0</v>
      </c>
      <c r="AH936" s="94">
        <v>0</v>
      </c>
      <c r="AI936" s="94">
        <v>0</v>
      </c>
      <c r="AJ936" s="94">
        <v>5537328.442268</v>
      </c>
      <c r="AK936" s="70">
        <v>18377.472228912298</v>
      </c>
      <c r="AL936">
        <v>190.744012474941</v>
      </c>
      <c r="AM936">
        <v>87986.683412978906</v>
      </c>
      <c r="AN936">
        <v>8876.5969547628702</v>
      </c>
      <c r="AO936">
        <v>33639.350549369301</v>
      </c>
      <c r="AP936">
        <v>190.744012474941</v>
      </c>
      <c r="AQ936">
        <v>87986.683412978906</v>
      </c>
      <c r="AR936">
        <v>8876.5969547628702</v>
      </c>
      <c r="AS936">
        <v>22100.7116706126</v>
      </c>
      <c r="AT936">
        <v>0</v>
      </c>
    </row>
    <row r="937" spans="1:46" x14ac:dyDescent="0.25">
      <c r="A937" t="s">
        <v>3843</v>
      </c>
      <c r="B937">
        <v>2180</v>
      </c>
      <c r="C937" t="s">
        <v>195</v>
      </c>
      <c r="D937">
        <v>909</v>
      </c>
      <c r="E937" t="s">
        <v>1167</v>
      </c>
      <c r="F937" t="s">
        <v>2892</v>
      </c>
      <c r="G937" t="s">
        <v>2903</v>
      </c>
      <c r="H937" t="s">
        <v>2904</v>
      </c>
      <c r="I937" t="s">
        <v>2895</v>
      </c>
      <c r="J937">
        <v>1514.8629343930299</v>
      </c>
      <c r="K937">
        <v>1</v>
      </c>
      <c r="L937">
        <v>1</v>
      </c>
      <c r="M937">
        <v>1</v>
      </c>
      <c r="N937" s="94">
        <v>10895522.174144</v>
      </c>
      <c r="O937" s="94">
        <v>5438005.0479421504</v>
      </c>
      <c r="P937" s="94">
        <v>2902389.6032549501</v>
      </c>
      <c r="Q937" s="94">
        <v>1194282.93434424</v>
      </c>
      <c r="R937" s="94">
        <v>4584842.5056259697</v>
      </c>
      <c r="S937" s="94">
        <v>731901.05500502698</v>
      </c>
      <c r="T937" s="94">
        <v>12300115.609999999</v>
      </c>
      <c r="U937" s="94">
        <v>12714926.655311299</v>
      </c>
      <c r="V937" s="94">
        <v>20724053.8319402</v>
      </c>
      <c r="W937" s="94">
        <v>4254182.0253179502</v>
      </c>
      <c r="X937" s="94">
        <v>0</v>
      </c>
      <c r="Y937" s="94">
        <v>0</v>
      </c>
      <c r="Z937" s="94">
        <v>0</v>
      </c>
      <c r="AA937" s="94">
        <v>36806.408053152401</v>
      </c>
      <c r="AB937" s="94">
        <v>0</v>
      </c>
      <c r="AC937" s="94">
        <v>731901.05500502698</v>
      </c>
      <c r="AD937" s="94">
        <v>0</v>
      </c>
      <c r="AE937" s="94">
        <v>0</v>
      </c>
      <c r="AF937" s="94">
        <v>0</v>
      </c>
      <c r="AG937" s="94">
        <v>0</v>
      </c>
      <c r="AH937" s="94">
        <v>0</v>
      </c>
      <c r="AI937" s="94">
        <v>0</v>
      </c>
      <c r="AJ937" s="94">
        <v>25746943.3203163</v>
      </c>
      <c r="AK937" s="70">
        <v>16996.219747519601</v>
      </c>
      <c r="AL937">
        <v>190.744012474941</v>
      </c>
      <c r="AM937">
        <v>87986.683412978906</v>
      </c>
      <c r="AN937">
        <v>8876.5969547628702</v>
      </c>
      <c r="AO937">
        <v>33639.350549369301</v>
      </c>
      <c r="AP937">
        <v>190.744012474941</v>
      </c>
      <c r="AQ937">
        <v>78964.723731455393</v>
      </c>
      <c r="AR937">
        <v>16062.461632340101</v>
      </c>
      <c r="AS937">
        <v>33639.350549369301</v>
      </c>
      <c r="AT937">
        <v>0</v>
      </c>
    </row>
    <row r="938" spans="1:46" x14ac:dyDescent="0.25">
      <c r="A938" t="s">
        <v>3844</v>
      </c>
      <c r="B938">
        <v>2180</v>
      </c>
      <c r="C938" t="s">
        <v>195</v>
      </c>
      <c r="D938">
        <v>4640</v>
      </c>
      <c r="E938" t="s">
        <v>1168</v>
      </c>
      <c r="F938" t="s">
        <v>2892</v>
      </c>
      <c r="G938" t="s">
        <v>2893</v>
      </c>
      <c r="H938" t="s">
        <v>2894</v>
      </c>
      <c r="I938" t="s">
        <v>2895</v>
      </c>
      <c r="J938">
        <v>445.66086912681499</v>
      </c>
      <c r="K938">
        <v>1</v>
      </c>
      <c r="L938">
        <v>1</v>
      </c>
      <c r="M938">
        <v>1</v>
      </c>
      <c r="N938" s="94">
        <v>3393342.9623596901</v>
      </c>
      <c r="O938" s="94">
        <v>1595344.5866769201</v>
      </c>
      <c r="P938" s="94">
        <v>837064.88545929606</v>
      </c>
      <c r="Q938" s="94">
        <v>351348.73157117498</v>
      </c>
      <c r="R938" s="94">
        <v>1091233.3614115601</v>
      </c>
      <c r="S938" s="94">
        <v>215319.586269411</v>
      </c>
      <c r="T938" s="94">
        <v>3527702.2</v>
      </c>
      <c r="U938" s="94">
        <v>3740632.3274786398</v>
      </c>
      <c r="V938" s="94">
        <v>6263550.7439558199</v>
      </c>
      <c r="W938" s="94">
        <v>993955.62512645498</v>
      </c>
      <c r="X938" s="94">
        <v>0</v>
      </c>
      <c r="Y938" s="94">
        <v>0</v>
      </c>
      <c r="Z938" s="94">
        <v>0</v>
      </c>
      <c r="AA938" s="94">
        <v>10828.1583963743</v>
      </c>
      <c r="AB938" s="94">
        <v>0</v>
      </c>
      <c r="AC938" s="94">
        <v>215319.586269411</v>
      </c>
      <c r="AD938" s="94">
        <v>0</v>
      </c>
      <c r="AE938" s="94">
        <v>0</v>
      </c>
      <c r="AF938" s="94">
        <v>0</v>
      </c>
      <c r="AG938" s="94">
        <v>0</v>
      </c>
      <c r="AH938" s="94">
        <v>0</v>
      </c>
      <c r="AI938" s="94">
        <v>0</v>
      </c>
      <c r="AJ938" s="94">
        <v>7483654.1137480596</v>
      </c>
      <c r="AK938" s="70">
        <v>16792.262081279001</v>
      </c>
      <c r="AL938">
        <v>190.744012474941</v>
      </c>
      <c r="AM938">
        <v>87986.683412978906</v>
      </c>
      <c r="AN938">
        <v>8876.5969547628702</v>
      </c>
      <c r="AO938">
        <v>33639.350549369301</v>
      </c>
      <c r="AP938">
        <v>190.744012474941</v>
      </c>
      <c r="AQ938">
        <v>87986.683412978906</v>
      </c>
      <c r="AR938">
        <v>8876.5969547628702</v>
      </c>
      <c r="AS938">
        <v>22100.7116706126</v>
      </c>
      <c r="AT938">
        <v>0</v>
      </c>
    </row>
    <row r="939" spans="1:46" x14ac:dyDescent="0.25">
      <c r="A939" t="s">
        <v>3845</v>
      </c>
      <c r="B939">
        <v>2180</v>
      </c>
      <c r="C939" t="s">
        <v>195</v>
      </c>
      <c r="D939">
        <v>843</v>
      </c>
      <c r="E939" t="s">
        <v>1169</v>
      </c>
      <c r="F939" t="s">
        <v>2892</v>
      </c>
      <c r="G939" t="s">
        <v>2893</v>
      </c>
      <c r="H939" t="s">
        <v>2894</v>
      </c>
      <c r="I939" t="s">
        <v>2895</v>
      </c>
      <c r="J939">
        <v>377.34690581432</v>
      </c>
      <c r="K939">
        <v>1</v>
      </c>
      <c r="L939">
        <v>2</v>
      </c>
      <c r="M939">
        <v>1</v>
      </c>
      <c r="N939" s="94">
        <v>2981215.7496303399</v>
      </c>
      <c r="O939" s="94">
        <v>1486616.7690380299</v>
      </c>
      <c r="P939" s="94">
        <v>778797.49246562505</v>
      </c>
      <c r="Q939" s="94">
        <v>323060.86138998001</v>
      </c>
      <c r="R939" s="94">
        <v>949277.92341670196</v>
      </c>
      <c r="S939" s="94">
        <v>182313.91909991001</v>
      </c>
      <c r="T939" s="94">
        <v>3351726.32</v>
      </c>
      <c r="U939" s="94">
        <v>3167242.4759406801</v>
      </c>
      <c r="V939" s="94">
        <v>5642888.8645064896</v>
      </c>
      <c r="W939" s="94">
        <v>866911.58763378696</v>
      </c>
      <c r="X939" s="94">
        <v>0</v>
      </c>
      <c r="Y939" s="94">
        <v>0</v>
      </c>
      <c r="Z939" s="94">
        <v>0</v>
      </c>
      <c r="AA939" s="94">
        <v>9168.3438003988394</v>
      </c>
      <c r="AB939" s="94">
        <v>0</v>
      </c>
      <c r="AC939" s="94">
        <v>182313.91909991001</v>
      </c>
      <c r="AD939" s="94">
        <v>0</v>
      </c>
      <c r="AE939" s="94">
        <v>0</v>
      </c>
      <c r="AF939" s="94">
        <v>0</v>
      </c>
      <c r="AG939" s="94">
        <v>0</v>
      </c>
      <c r="AH939" s="94">
        <v>0</v>
      </c>
      <c r="AI939" s="94">
        <v>0</v>
      </c>
      <c r="AJ939" s="94">
        <v>6701282.7150405897</v>
      </c>
      <c r="AK939" s="70">
        <v>17758.944387205502</v>
      </c>
      <c r="AL939">
        <v>190.744012474941</v>
      </c>
      <c r="AM939">
        <v>87986.683412978906</v>
      </c>
      <c r="AN939">
        <v>8876.5969547628702</v>
      </c>
      <c r="AO939">
        <v>33639.350549369301</v>
      </c>
      <c r="AP939">
        <v>190.744012474941</v>
      </c>
      <c r="AQ939">
        <v>87986.683412978906</v>
      </c>
      <c r="AR939">
        <v>8876.5969547628702</v>
      </c>
      <c r="AS939">
        <v>22100.7116706126</v>
      </c>
      <c r="AT939">
        <v>0</v>
      </c>
    </row>
    <row r="940" spans="1:46" x14ac:dyDescent="0.25">
      <c r="A940" t="s">
        <v>3846</v>
      </c>
      <c r="B940">
        <v>2180</v>
      </c>
      <c r="C940" t="s">
        <v>195</v>
      </c>
      <c r="D940">
        <v>1363</v>
      </c>
      <c r="E940" t="s">
        <v>1170</v>
      </c>
      <c r="F940" t="s">
        <v>2892</v>
      </c>
      <c r="G940" t="s">
        <v>2911</v>
      </c>
      <c r="H940" t="s">
        <v>2894</v>
      </c>
      <c r="I940" t="s">
        <v>2895</v>
      </c>
      <c r="J940">
        <v>438.66763005779001</v>
      </c>
      <c r="K940">
        <v>1</v>
      </c>
      <c r="L940">
        <v>1</v>
      </c>
      <c r="M940">
        <v>1</v>
      </c>
      <c r="N940" s="94">
        <v>2929729.0027102199</v>
      </c>
      <c r="O940" s="94">
        <v>1556513.15489151</v>
      </c>
      <c r="P940" s="94">
        <v>846502.85040737002</v>
      </c>
      <c r="Q940" s="94">
        <v>346630.32347820699</v>
      </c>
      <c r="R940" s="94">
        <v>1143477.33187186</v>
      </c>
      <c r="S940" s="94">
        <v>211940.82576486899</v>
      </c>
      <c r="T940" s="94">
        <v>3140917.74</v>
      </c>
      <c r="U940" s="94">
        <v>3681934.9233591598</v>
      </c>
      <c r="V940" s="94">
        <v>5764468.3564285403</v>
      </c>
      <c r="W940" s="94">
        <v>1047726.0622636901</v>
      </c>
      <c r="X940" s="94">
        <v>0</v>
      </c>
      <c r="Y940" s="94">
        <v>0</v>
      </c>
      <c r="Z940" s="94">
        <v>0</v>
      </c>
      <c r="AA940" s="94">
        <v>10658.2446669246</v>
      </c>
      <c r="AB940" s="94">
        <v>0</v>
      </c>
      <c r="AC940" s="94">
        <v>211940.82576486899</v>
      </c>
      <c r="AD940" s="94">
        <v>0</v>
      </c>
      <c r="AE940" s="94">
        <v>0</v>
      </c>
      <c r="AF940" s="94">
        <v>0</v>
      </c>
      <c r="AG940" s="94">
        <v>0</v>
      </c>
      <c r="AH940" s="94">
        <v>0</v>
      </c>
      <c r="AI940" s="94">
        <v>0</v>
      </c>
      <c r="AJ940" s="94">
        <v>7034793.4891240196</v>
      </c>
      <c r="AK940" s="70">
        <v>16036.7280535317</v>
      </c>
      <c r="AL940">
        <v>190.744012474941</v>
      </c>
      <c r="AM940">
        <v>87986.683412978906</v>
      </c>
      <c r="AN940">
        <v>8876.5969547628702</v>
      </c>
      <c r="AO940">
        <v>33639.350549369301</v>
      </c>
      <c r="AP940">
        <v>4583.8562208211697</v>
      </c>
      <c r="AQ940">
        <v>22363.4717498301</v>
      </c>
      <c r="AR940">
        <v>15248.5276215289</v>
      </c>
      <c r="AS940">
        <v>19269.867688095601</v>
      </c>
      <c r="AT940">
        <v>0</v>
      </c>
    </row>
    <row r="941" spans="1:46" x14ac:dyDescent="0.25">
      <c r="A941" t="s">
        <v>3847</v>
      </c>
      <c r="B941">
        <v>2180</v>
      </c>
      <c r="C941" t="s">
        <v>195</v>
      </c>
      <c r="D941">
        <v>866</v>
      </c>
      <c r="E941" t="s">
        <v>1172</v>
      </c>
      <c r="F941" t="s">
        <v>2892</v>
      </c>
      <c r="G941" t="s">
        <v>2893</v>
      </c>
      <c r="H941" t="s">
        <v>2894</v>
      </c>
      <c r="I941" t="s">
        <v>2895</v>
      </c>
      <c r="J941">
        <v>316.422118327085</v>
      </c>
      <c r="K941">
        <v>2</v>
      </c>
      <c r="L941">
        <v>1</v>
      </c>
      <c r="M941">
        <v>1</v>
      </c>
      <c r="N941" s="94">
        <v>2717466.3513047299</v>
      </c>
      <c r="O941" s="94">
        <v>1561773.03459688</v>
      </c>
      <c r="P941" s="94">
        <v>678625.114696395</v>
      </c>
      <c r="Q941" s="94">
        <v>249459.88669166801</v>
      </c>
      <c r="R941" s="94">
        <v>1432485.5166928801</v>
      </c>
      <c r="S941" s="94">
        <v>152878.30797927099</v>
      </c>
      <c r="T941" s="94">
        <v>3983936.6</v>
      </c>
      <c r="U941" s="94">
        <v>2655873.3039825498</v>
      </c>
      <c r="V941" s="94">
        <v>5268704.1503764</v>
      </c>
      <c r="W941" s="94">
        <v>1363417.6906535299</v>
      </c>
      <c r="X941" s="94">
        <v>0</v>
      </c>
      <c r="Y941" s="94">
        <v>0</v>
      </c>
      <c r="Z941" s="94">
        <v>0</v>
      </c>
      <c r="AA941" s="94">
        <v>7688.0629526103003</v>
      </c>
      <c r="AB941" s="94">
        <v>0</v>
      </c>
      <c r="AC941" s="94">
        <v>152878.30797927099</v>
      </c>
      <c r="AD941" s="94">
        <v>0</v>
      </c>
      <c r="AE941" s="94">
        <v>0</v>
      </c>
      <c r="AF941" s="94">
        <v>0</v>
      </c>
      <c r="AG941" s="94">
        <v>0</v>
      </c>
      <c r="AH941" s="94">
        <v>0</v>
      </c>
      <c r="AI941" s="94">
        <v>0</v>
      </c>
      <c r="AJ941" s="94">
        <v>6792688.2119618095</v>
      </c>
      <c r="AK941" s="70">
        <v>21467.172547464699</v>
      </c>
      <c r="AL941">
        <v>190.744012474941</v>
      </c>
      <c r="AM941">
        <v>87986.683412978906</v>
      </c>
      <c r="AN941">
        <v>8876.5969547628702</v>
      </c>
      <c r="AO941">
        <v>33639.350549369301</v>
      </c>
      <c r="AP941">
        <v>190.744012474941</v>
      </c>
      <c r="AQ941">
        <v>87986.683412978906</v>
      </c>
      <c r="AR941">
        <v>8876.5969547628702</v>
      </c>
      <c r="AS941">
        <v>22100.7116706126</v>
      </c>
      <c r="AT941">
        <v>0</v>
      </c>
    </row>
    <row r="942" spans="1:46" x14ac:dyDescent="0.25">
      <c r="A942" t="s">
        <v>3848</v>
      </c>
      <c r="B942">
        <v>2180</v>
      </c>
      <c r="C942" t="s">
        <v>195</v>
      </c>
      <c r="D942">
        <v>844</v>
      </c>
      <c r="E942" t="s">
        <v>1173</v>
      </c>
      <c r="F942" t="s">
        <v>2892</v>
      </c>
      <c r="G942" t="s">
        <v>2893</v>
      </c>
      <c r="H942" t="s">
        <v>2894</v>
      </c>
      <c r="I942" t="s">
        <v>2895</v>
      </c>
      <c r="J942">
        <v>459.78085685138598</v>
      </c>
      <c r="K942">
        <v>1</v>
      </c>
      <c r="L942">
        <v>1</v>
      </c>
      <c r="M942">
        <v>1</v>
      </c>
      <c r="N942" s="94">
        <v>3349153.5025691199</v>
      </c>
      <c r="O942" s="94">
        <v>1411031.69199635</v>
      </c>
      <c r="P942" s="94">
        <v>872960.24178475898</v>
      </c>
      <c r="Q942" s="94">
        <v>362480.60363018903</v>
      </c>
      <c r="R942" s="94">
        <v>1251825.91180781</v>
      </c>
      <c r="S942" s="94">
        <v>222141.611997047</v>
      </c>
      <c r="T942" s="94">
        <v>3388304.21</v>
      </c>
      <c r="U942" s="94">
        <v>3859147.7417882299</v>
      </c>
      <c r="V942" s="94">
        <v>6084814.6220383402</v>
      </c>
      <c r="W942" s="94">
        <v>1151466.10003129</v>
      </c>
      <c r="X942" s="94">
        <v>0</v>
      </c>
      <c r="Y942" s="94">
        <v>0</v>
      </c>
      <c r="Z942" s="94">
        <v>0</v>
      </c>
      <c r="AA942" s="94">
        <v>11171.229718602101</v>
      </c>
      <c r="AB942" s="94">
        <v>0</v>
      </c>
      <c r="AC942" s="94">
        <v>222141.611997047</v>
      </c>
      <c r="AD942" s="94">
        <v>0</v>
      </c>
      <c r="AE942" s="94">
        <v>0</v>
      </c>
      <c r="AF942" s="94">
        <v>0</v>
      </c>
      <c r="AG942" s="94">
        <v>0</v>
      </c>
      <c r="AH942" s="94">
        <v>0</v>
      </c>
      <c r="AI942" s="94">
        <v>0</v>
      </c>
      <c r="AJ942" s="94">
        <v>7469593.5637852801</v>
      </c>
      <c r="AK942" s="70">
        <v>16245.986435663301</v>
      </c>
      <c r="AL942">
        <v>190.744012474941</v>
      </c>
      <c r="AM942">
        <v>87986.683412978906</v>
      </c>
      <c r="AN942">
        <v>8876.5969547628702</v>
      </c>
      <c r="AO942">
        <v>33639.350549369301</v>
      </c>
      <c r="AP942">
        <v>190.744012474941</v>
      </c>
      <c r="AQ942">
        <v>87986.683412978906</v>
      </c>
      <c r="AR942">
        <v>8876.5969547628702</v>
      </c>
      <c r="AS942">
        <v>22100.7116706126</v>
      </c>
      <c r="AT942">
        <v>0</v>
      </c>
    </row>
    <row r="943" spans="1:46" x14ac:dyDescent="0.25">
      <c r="A943" t="s">
        <v>3849</v>
      </c>
      <c r="B943">
        <v>2180</v>
      </c>
      <c r="C943" t="s">
        <v>195</v>
      </c>
      <c r="D943">
        <v>3991</v>
      </c>
      <c r="E943" t="s">
        <v>1174</v>
      </c>
      <c r="F943" t="s">
        <v>2906</v>
      </c>
      <c r="G943" t="s">
        <v>2893</v>
      </c>
      <c r="H943" t="s">
        <v>2894</v>
      </c>
      <c r="I943" t="s">
        <v>2895</v>
      </c>
      <c r="J943">
        <v>139.62084265203501</v>
      </c>
      <c r="K943">
        <v>1</v>
      </c>
      <c r="L943">
        <v>1</v>
      </c>
      <c r="M943">
        <v>1</v>
      </c>
      <c r="N943" s="94">
        <v>241051.838970073</v>
      </c>
      <c r="O943" s="94">
        <v>261905.44728116499</v>
      </c>
      <c r="P943" s="94">
        <v>237114.82557685301</v>
      </c>
      <c r="Q943" s="94">
        <v>110073.846202396</v>
      </c>
      <c r="R943" s="94">
        <v>321754.63678120798</v>
      </c>
      <c r="S943" s="94">
        <v>67457.351894783802</v>
      </c>
      <c r="T943" s="94">
        <v>0</v>
      </c>
      <c r="U943" s="94">
        <v>1171900.5948117001</v>
      </c>
      <c r="V943" s="94">
        <v>877229.69759098801</v>
      </c>
      <c r="W943" s="94">
        <v>291278.54957611102</v>
      </c>
      <c r="X943" s="94">
        <v>0</v>
      </c>
      <c r="Y943" s="94">
        <v>0</v>
      </c>
      <c r="Z943" s="94">
        <v>0</v>
      </c>
      <c r="AA943" s="94">
        <v>3392.3476445971901</v>
      </c>
      <c r="AB943" s="94">
        <v>0</v>
      </c>
      <c r="AC943" s="94">
        <v>67457.351894783802</v>
      </c>
      <c r="AD943" s="94">
        <v>0</v>
      </c>
      <c r="AE943" s="94">
        <v>0</v>
      </c>
      <c r="AF943" s="94">
        <v>0</v>
      </c>
      <c r="AG943" s="94">
        <v>0</v>
      </c>
      <c r="AH943" s="94">
        <v>0</v>
      </c>
      <c r="AI943" s="94">
        <v>0</v>
      </c>
      <c r="AJ943" s="94">
        <v>1239357.9467064801</v>
      </c>
      <c r="AK943" s="70">
        <v>8876.5969547628702</v>
      </c>
      <c r="AL943">
        <v>190.744012474941</v>
      </c>
      <c r="AM943">
        <v>87986.683412978906</v>
      </c>
      <c r="AN943">
        <v>8876.5969547628702</v>
      </c>
      <c r="AO943">
        <v>33639.350549369301</v>
      </c>
      <c r="AP943">
        <v>190.744012474941</v>
      </c>
      <c r="AQ943">
        <v>87986.683412978906</v>
      </c>
      <c r="AR943">
        <v>8876.5969547628702</v>
      </c>
      <c r="AS943">
        <v>22100.7116706126</v>
      </c>
      <c r="AT943">
        <v>0</v>
      </c>
    </row>
    <row r="944" spans="1:46" x14ac:dyDescent="0.25">
      <c r="A944" t="s">
        <v>3850</v>
      </c>
      <c r="B944">
        <v>2180</v>
      </c>
      <c r="C944" t="s">
        <v>195</v>
      </c>
      <c r="D944">
        <v>847</v>
      </c>
      <c r="E944" t="s">
        <v>1175</v>
      </c>
      <c r="F944" t="s">
        <v>2892</v>
      </c>
      <c r="G944" t="s">
        <v>2893</v>
      </c>
      <c r="H944" t="s">
        <v>2894</v>
      </c>
      <c r="I944" t="s">
        <v>2895</v>
      </c>
      <c r="J944">
        <v>696.25984359057099</v>
      </c>
      <c r="K944">
        <v>2</v>
      </c>
      <c r="L944">
        <v>1</v>
      </c>
      <c r="M944">
        <v>1</v>
      </c>
      <c r="N944" s="94">
        <v>4856856.0574561702</v>
      </c>
      <c r="O944" s="94">
        <v>2918798.5060812202</v>
      </c>
      <c r="P944" s="94">
        <v>1339650.79782618</v>
      </c>
      <c r="Q944" s="94">
        <v>567369.61258133105</v>
      </c>
      <c r="R944" s="94">
        <v>3461792.3750736001</v>
      </c>
      <c r="S944" s="94">
        <v>336395.65832123102</v>
      </c>
      <c r="T944" s="94">
        <v>7300445</v>
      </c>
      <c r="U944" s="94">
        <v>5844022.3490185002</v>
      </c>
      <c r="V944" s="94">
        <v>9817735.8997498006</v>
      </c>
      <c r="W944" s="94">
        <v>3309814.5234317998</v>
      </c>
      <c r="X944" s="94">
        <v>0</v>
      </c>
      <c r="Y944" s="94">
        <v>0</v>
      </c>
      <c r="Z944" s="94">
        <v>0</v>
      </c>
      <c r="AA944" s="94">
        <v>16916.925836915201</v>
      </c>
      <c r="AB944" s="94">
        <v>0</v>
      </c>
      <c r="AC944" s="94">
        <v>336395.65832123102</v>
      </c>
      <c r="AD944" s="94">
        <v>0</v>
      </c>
      <c r="AE944" s="94">
        <v>0</v>
      </c>
      <c r="AF944" s="94">
        <v>0</v>
      </c>
      <c r="AG944" s="94">
        <v>0</v>
      </c>
      <c r="AH944" s="94">
        <v>0</v>
      </c>
      <c r="AI944" s="94">
        <v>0</v>
      </c>
      <c r="AJ944" s="94">
        <v>13480863.007339699</v>
      </c>
      <c r="AK944" s="70">
        <v>19361.827529532198</v>
      </c>
      <c r="AL944">
        <v>190.744012474941</v>
      </c>
      <c r="AM944">
        <v>87986.683412978906</v>
      </c>
      <c r="AN944">
        <v>8876.5969547628702</v>
      </c>
      <c r="AO944">
        <v>33639.350549369301</v>
      </c>
      <c r="AP944">
        <v>190.744012474941</v>
      </c>
      <c r="AQ944">
        <v>87986.683412978906</v>
      </c>
      <c r="AR944">
        <v>8876.5969547628702</v>
      </c>
      <c r="AS944">
        <v>22100.7116706126</v>
      </c>
      <c r="AT944">
        <v>0</v>
      </c>
    </row>
    <row r="945" spans="1:46" x14ac:dyDescent="0.25">
      <c r="A945" t="s">
        <v>3851</v>
      </c>
      <c r="B945">
        <v>2180</v>
      </c>
      <c r="C945" t="s">
        <v>195</v>
      </c>
      <c r="D945">
        <v>2413</v>
      </c>
      <c r="E945" t="s">
        <v>1176</v>
      </c>
      <c r="F945" t="s">
        <v>2892</v>
      </c>
      <c r="G945" t="s">
        <v>2893</v>
      </c>
      <c r="H945" t="s">
        <v>2894</v>
      </c>
      <c r="I945" t="s">
        <v>2895</v>
      </c>
      <c r="J945">
        <v>348.05396123766201</v>
      </c>
      <c r="K945">
        <v>1</v>
      </c>
      <c r="L945">
        <v>1</v>
      </c>
      <c r="M945">
        <v>1</v>
      </c>
      <c r="N945" s="94">
        <v>2599267.4347544699</v>
      </c>
      <c r="O945" s="94">
        <v>1145271.7236855701</v>
      </c>
      <c r="P945" s="94">
        <v>683942.11686704995</v>
      </c>
      <c r="Q945" s="94">
        <v>274397.70074221498</v>
      </c>
      <c r="R945" s="94">
        <v>964564.68729957601</v>
      </c>
      <c r="S945" s="94">
        <v>168161.1290665</v>
      </c>
      <c r="T945" s="94">
        <v>2746070.06</v>
      </c>
      <c r="U945" s="94">
        <v>2921373.6033488801</v>
      </c>
      <c r="V945" s="94">
        <v>4770394.7040746296</v>
      </c>
      <c r="W945" s="94">
        <v>888592.341958598</v>
      </c>
      <c r="X945" s="94">
        <v>0</v>
      </c>
      <c r="Y945" s="94">
        <v>0</v>
      </c>
      <c r="Z945" s="94">
        <v>0</v>
      </c>
      <c r="AA945" s="94">
        <v>8456.6173156533096</v>
      </c>
      <c r="AB945" s="94">
        <v>0</v>
      </c>
      <c r="AC945" s="94">
        <v>168161.1290665</v>
      </c>
      <c r="AD945" s="94">
        <v>0</v>
      </c>
      <c r="AE945" s="94">
        <v>0</v>
      </c>
      <c r="AF945" s="94">
        <v>0</v>
      </c>
      <c r="AG945" s="94">
        <v>0</v>
      </c>
      <c r="AH945" s="94">
        <v>0</v>
      </c>
      <c r="AI945" s="94">
        <v>0</v>
      </c>
      <c r="AJ945" s="94">
        <v>5835604.7924153795</v>
      </c>
      <c r="AK945" s="70">
        <v>16766.379476516398</v>
      </c>
      <c r="AL945">
        <v>190.744012474941</v>
      </c>
      <c r="AM945">
        <v>87986.683412978906</v>
      </c>
      <c r="AN945">
        <v>8876.5969547628702</v>
      </c>
      <c r="AO945">
        <v>33639.350549369301</v>
      </c>
      <c r="AP945">
        <v>190.744012474941</v>
      </c>
      <c r="AQ945">
        <v>87986.683412978906</v>
      </c>
      <c r="AR945">
        <v>8876.5969547628702</v>
      </c>
      <c r="AS945">
        <v>22100.7116706126</v>
      </c>
      <c r="AT945">
        <v>0</v>
      </c>
    </row>
    <row r="946" spans="1:46" x14ac:dyDescent="0.25">
      <c r="A946" t="s">
        <v>3852</v>
      </c>
      <c r="B946">
        <v>2180</v>
      </c>
      <c r="C946" t="s">
        <v>195</v>
      </c>
      <c r="D946">
        <v>911</v>
      </c>
      <c r="E946" t="s">
        <v>1177</v>
      </c>
      <c r="F946" t="s">
        <v>2892</v>
      </c>
      <c r="G946" t="s">
        <v>2903</v>
      </c>
      <c r="H946" t="s">
        <v>2904</v>
      </c>
      <c r="I946" t="s">
        <v>2895</v>
      </c>
      <c r="J946">
        <v>1948.6801110296601</v>
      </c>
      <c r="K946">
        <v>1</v>
      </c>
      <c r="L946">
        <v>1</v>
      </c>
      <c r="M946">
        <v>1</v>
      </c>
      <c r="N946" s="94">
        <v>14148541.3422067</v>
      </c>
      <c r="O946" s="94">
        <v>7294294.0200475603</v>
      </c>
      <c r="P946" s="94">
        <v>3769925.36157483</v>
      </c>
      <c r="Q946" s="94">
        <v>1557870.0124220499</v>
      </c>
      <c r="R946" s="94">
        <v>5598542.3030031901</v>
      </c>
      <c r="S946" s="94">
        <v>941498.400118544</v>
      </c>
      <c r="T946" s="94">
        <v>16013023.5</v>
      </c>
      <c r="U946" s="94">
        <v>16356149.5392543</v>
      </c>
      <c r="V946" s="94">
        <v>27148636.939417999</v>
      </c>
      <c r="W946" s="94">
        <v>5173189.2978892801</v>
      </c>
      <c r="X946" s="94">
        <v>0</v>
      </c>
      <c r="Y946" s="94">
        <v>0</v>
      </c>
      <c r="Z946" s="94">
        <v>0</v>
      </c>
      <c r="AA946" s="94">
        <v>47346.801947040898</v>
      </c>
      <c r="AB946" s="94">
        <v>0</v>
      </c>
      <c r="AC946" s="94">
        <v>941498.400118544</v>
      </c>
      <c r="AD946" s="94">
        <v>0</v>
      </c>
      <c r="AE946" s="94">
        <v>0</v>
      </c>
      <c r="AF946" s="94">
        <v>0</v>
      </c>
      <c r="AG946" s="94">
        <v>0</v>
      </c>
      <c r="AH946" s="94">
        <v>0</v>
      </c>
      <c r="AI946" s="94">
        <v>0</v>
      </c>
      <c r="AJ946" s="94">
        <v>33310671.4393728</v>
      </c>
      <c r="AK946" s="70">
        <v>17093.965936652301</v>
      </c>
      <c r="AL946">
        <v>190.744012474941</v>
      </c>
      <c r="AM946">
        <v>87986.683412978906</v>
      </c>
      <c r="AN946">
        <v>8876.5969547628702</v>
      </c>
      <c r="AO946">
        <v>33639.350549369301</v>
      </c>
      <c r="AP946">
        <v>190.744012474941</v>
      </c>
      <c r="AQ946">
        <v>78964.723731455393</v>
      </c>
      <c r="AR946">
        <v>16062.461632340101</v>
      </c>
      <c r="AS946">
        <v>33639.350549369301</v>
      </c>
      <c r="AT946">
        <v>0</v>
      </c>
    </row>
    <row r="947" spans="1:46" x14ac:dyDescent="0.25">
      <c r="A947" t="s">
        <v>3853</v>
      </c>
      <c r="B947">
        <v>2180</v>
      </c>
      <c r="C947" t="s">
        <v>195</v>
      </c>
      <c r="D947">
        <v>849</v>
      </c>
      <c r="E947" t="s">
        <v>1178</v>
      </c>
      <c r="F947" t="s">
        <v>2892</v>
      </c>
      <c r="G947" t="s">
        <v>2911</v>
      </c>
      <c r="H947" t="s">
        <v>2894</v>
      </c>
      <c r="I947" t="s">
        <v>2895</v>
      </c>
      <c r="J947">
        <v>430.50289017332</v>
      </c>
      <c r="K947">
        <v>2</v>
      </c>
      <c r="L947">
        <v>2</v>
      </c>
      <c r="M947">
        <v>1</v>
      </c>
      <c r="N947" s="94">
        <v>3314489.9266547901</v>
      </c>
      <c r="O947" s="94">
        <v>2117838.7926871199</v>
      </c>
      <c r="P947" s="94">
        <v>833345.07280255796</v>
      </c>
      <c r="Q947" s="94">
        <v>339398.53121158801</v>
      </c>
      <c r="R947" s="94">
        <v>1385352.34208687</v>
      </c>
      <c r="S947" s="94">
        <v>207996.05848618501</v>
      </c>
      <c r="T947" s="94">
        <v>4377020.08</v>
      </c>
      <c r="U947" s="94">
        <v>3613404.5854429202</v>
      </c>
      <c r="V947" s="94">
        <v>6688581.5468790401</v>
      </c>
      <c r="W947" s="94">
        <v>1291383.25141417</v>
      </c>
      <c r="X947" s="94">
        <v>0</v>
      </c>
      <c r="Y947" s="94">
        <v>0</v>
      </c>
      <c r="Z947" s="94">
        <v>0</v>
      </c>
      <c r="AA947" s="94">
        <v>10459.8671497164</v>
      </c>
      <c r="AB947" s="94">
        <v>0</v>
      </c>
      <c r="AC947" s="94">
        <v>207996.05848618501</v>
      </c>
      <c r="AD947" s="94">
        <v>0</v>
      </c>
      <c r="AE947" s="94">
        <v>0</v>
      </c>
      <c r="AF947" s="94">
        <v>0</v>
      </c>
      <c r="AG947" s="94">
        <v>0</v>
      </c>
      <c r="AH947" s="94">
        <v>0</v>
      </c>
      <c r="AI947" s="94">
        <v>0</v>
      </c>
      <c r="AJ947" s="94">
        <v>8198420.72392911</v>
      </c>
      <c r="AK947" s="70">
        <v>19043.822727016799</v>
      </c>
      <c r="AL947">
        <v>190.744012474941</v>
      </c>
      <c r="AM947">
        <v>87986.683412978906</v>
      </c>
      <c r="AN947">
        <v>8876.5969547628702</v>
      </c>
      <c r="AO947">
        <v>33639.350549369301</v>
      </c>
      <c r="AP947">
        <v>4583.8562208211697</v>
      </c>
      <c r="AQ947">
        <v>22363.4717498301</v>
      </c>
      <c r="AR947">
        <v>15248.5276215289</v>
      </c>
      <c r="AS947">
        <v>19269.867688095601</v>
      </c>
      <c r="AT947">
        <v>0</v>
      </c>
    </row>
    <row r="948" spans="1:46" x14ac:dyDescent="0.25">
      <c r="A948" t="s">
        <v>3854</v>
      </c>
      <c r="B948">
        <v>2180</v>
      </c>
      <c r="C948" t="s">
        <v>195</v>
      </c>
      <c r="D948">
        <v>850</v>
      </c>
      <c r="E948" t="s">
        <v>1179</v>
      </c>
      <c r="F948" t="s">
        <v>2892</v>
      </c>
      <c r="G948" t="s">
        <v>2893</v>
      </c>
      <c r="H948" t="s">
        <v>2894</v>
      </c>
      <c r="I948" t="s">
        <v>2895</v>
      </c>
      <c r="J948">
        <v>390.98337300235897</v>
      </c>
      <c r="K948">
        <v>1</v>
      </c>
      <c r="L948">
        <v>1</v>
      </c>
      <c r="M948">
        <v>1</v>
      </c>
      <c r="N948" s="94">
        <v>3353480.0439131302</v>
      </c>
      <c r="O948" s="94">
        <v>1253561.34036017</v>
      </c>
      <c r="P948" s="94">
        <v>733772.14712415298</v>
      </c>
      <c r="Q948" s="94">
        <v>309203.58703044301</v>
      </c>
      <c r="R948" s="94">
        <v>1007656.42626054</v>
      </c>
      <c r="S948" s="94">
        <v>188902.33346722499</v>
      </c>
      <c r="T948" s="94">
        <v>3375974.06</v>
      </c>
      <c r="U948" s="94">
        <v>3281699.4846884301</v>
      </c>
      <c r="V948" s="94">
        <v>5725860.3209594302</v>
      </c>
      <c r="W948" s="94">
        <v>922313.55663569598</v>
      </c>
      <c r="X948" s="94">
        <v>0</v>
      </c>
      <c r="Y948" s="94">
        <v>0</v>
      </c>
      <c r="Z948" s="94">
        <v>0</v>
      </c>
      <c r="AA948" s="94">
        <v>9499.6670933061905</v>
      </c>
      <c r="AB948" s="94">
        <v>0</v>
      </c>
      <c r="AC948" s="94">
        <v>188902.33346722499</v>
      </c>
      <c r="AD948" s="94">
        <v>0</v>
      </c>
      <c r="AE948" s="94">
        <v>0</v>
      </c>
      <c r="AF948" s="94">
        <v>0</v>
      </c>
      <c r="AG948" s="94">
        <v>0</v>
      </c>
      <c r="AH948" s="94">
        <v>0</v>
      </c>
      <c r="AI948" s="94">
        <v>0</v>
      </c>
      <c r="AJ948" s="94">
        <v>6846575.8781556599</v>
      </c>
      <c r="AK948" s="70">
        <v>17511.168890842699</v>
      </c>
      <c r="AL948">
        <v>190.744012474941</v>
      </c>
      <c r="AM948">
        <v>87986.683412978906</v>
      </c>
      <c r="AN948">
        <v>8876.5969547628702</v>
      </c>
      <c r="AO948">
        <v>33639.350549369301</v>
      </c>
      <c r="AP948">
        <v>190.744012474941</v>
      </c>
      <c r="AQ948">
        <v>87986.683412978906</v>
      </c>
      <c r="AR948">
        <v>8876.5969547628702</v>
      </c>
      <c r="AS948">
        <v>22100.7116706126</v>
      </c>
      <c r="AT948">
        <v>0</v>
      </c>
    </row>
    <row r="949" spans="1:46" x14ac:dyDescent="0.25">
      <c r="A949" t="s">
        <v>3855</v>
      </c>
      <c r="B949">
        <v>2180</v>
      </c>
      <c r="C949" t="s">
        <v>195</v>
      </c>
      <c r="D949">
        <v>912</v>
      </c>
      <c r="E949" t="s">
        <v>1180</v>
      </c>
      <c r="F949" t="s">
        <v>2892</v>
      </c>
      <c r="G949" t="s">
        <v>2903</v>
      </c>
      <c r="H949" t="s">
        <v>2904</v>
      </c>
      <c r="I949" t="s">
        <v>2895</v>
      </c>
      <c r="J949">
        <v>1917.7302382273999</v>
      </c>
      <c r="K949">
        <v>1</v>
      </c>
      <c r="L949">
        <v>1</v>
      </c>
      <c r="M949">
        <v>1</v>
      </c>
      <c r="N949" s="94">
        <v>12841849.572829301</v>
      </c>
      <c r="O949" s="94">
        <v>6334238.3233014997</v>
      </c>
      <c r="P949" s="94">
        <v>3574268.4833573601</v>
      </c>
      <c r="Q949" s="94">
        <v>1525546.2078469801</v>
      </c>
      <c r="R949" s="94">
        <v>5601020.7147198804</v>
      </c>
      <c r="S949" s="94">
        <v>926545.07065093599</v>
      </c>
      <c r="T949" s="94">
        <v>13780549.98</v>
      </c>
      <c r="U949" s="94">
        <v>16096373.322055001</v>
      </c>
      <c r="V949" s="94">
        <v>24647905.1145573</v>
      </c>
      <c r="W949" s="94">
        <v>5182423.3701835098</v>
      </c>
      <c r="X949" s="94">
        <v>0</v>
      </c>
      <c r="Y949" s="94">
        <v>0</v>
      </c>
      <c r="Z949" s="94">
        <v>0</v>
      </c>
      <c r="AA949" s="94">
        <v>46594.817314180596</v>
      </c>
      <c r="AB949" s="94">
        <v>0</v>
      </c>
      <c r="AC949" s="94">
        <v>926545.07065093599</v>
      </c>
      <c r="AD949" s="94">
        <v>0</v>
      </c>
      <c r="AE949" s="94">
        <v>0</v>
      </c>
      <c r="AF949" s="94">
        <v>0</v>
      </c>
      <c r="AG949" s="94">
        <v>0</v>
      </c>
      <c r="AH949" s="94">
        <v>0</v>
      </c>
      <c r="AI949" s="94">
        <v>0</v>
      </c>
      <c r="AJ949" s="94">
        <v>30803468.372706</v>
      </c>
      <c r="AK949" s="70">
        <v>16062.461632340101</v>
      </c>
      <c r="AL949">
        <v>190.744012474941</v>
      </c>
      <c r="AM949">
        <v>87986.683412978906</v>
      </c>
      <c r="AN949">
        <v>8876.5969547628702</v>
      </c>
      <c r="AO949">
        <v>33639.350549369301</v>
      </c>
      <c r="AP949">
        <v>190.744012474941</v>
      </c>
      <c r="AQ949">
        <v>78964.723731455393</v>
      </c>
      <c r="AR949">
        <v>16062.461632340101</v>
      </c>
      <c r="AS949">
        <v>33639.350549369301</v>
      </c>
      <c r="AT949">
        <v>0</v>
      </c>
    </row>
    <row r="950" spans="1:46" x14ac:dyDescent="0.25">
      <c r="A950" t="s">
        <v>3856</v>
      </c>
      <c r="B950">
        <v>2180</v>
      </c>
      <c r="C950" t="s">
        <v>195</v>
      </c>
      <c r="D950">
        <v>852</v>
      </c>
      <c r="E950" t="s">
        <v>1181</v>
      </c>
      <c r="F950" t="s">
        <v>2892</v>
      </c>
      <c r="G950" t="s">
        <v>2911</v>
      </c>
      <c r="H950" t="s">
        <v>2894</v>
      </c>
      <c r="I950" t="s">
        <v>2895</v>
      </c>
      <c r="J950">
        <v>502.65028901725901</v>
      </c>
      <c r="K950">
        <v>1</v>
      </c>
      <c r="L950">
        <v>1</v>
      </c>
      <c r="M950">
        <v>1</v>
      </c>
      <c r="N950" s="94">
        <v>3541641.7184736701</v>
      </c>
      <c r="O950" s="94">
        <v>1814254.01693302</v>
      </c>
      <c r="P950" s="94">
        <v>956029.00008598797</v>
      </c>
      <c r="Q950" s="94">
        <v>396877.87338861998</v>
      </c>
      <c r="R950" s="94">
        <v>1318294.11846852</v>
      </c>
      <c r="S950" s="94">
        <v>242853.83745145201</v>
      </c>
      <c r="T950" s="94">
        <v>3808126.54</v>
      </c>
      <c r="U950" s="94">
        <v>4218970.1873498298</v>
      </c>
      <c r="V950" s="94">
        <v>6806307.0305648297</v>
      </c>
      <c r="W950" s="94">
        <v>1208576.8746044701</v>
      </c>
      <c r="X950" s="94">
        <v>0</v>
      </c>
      <c r="Y950" s="94">
        <v>0</v>
      </c>
      <c r="Z950" s="94">
        <v>0</v>
      </c>
      <c r="AA950" s="94">
        <v>12212.8221805209</v>
      </c>
      <c r="AB950" s="94">
        <v>0</v>
      </c>
      <c r="AC950" s="94">
        <v>242853.83745145201</v>
      </c>
      <c r="AD950" s="94">
        <v>0</v>
      </c>
      <c r="AE950" s="94">
        <v>0</v>
      </c>
      <c r="AF950" s="94">
        <v>0</v>
      </c>
      <c r="AG950" s="94">
        <v>0</v>
      </c>
      <c r="AH950" s="94">
        <v>0</v>
      </c>
      <c r="AI950" s="94">
        <v>0</v>
      </c>
      <c r="AJ950" s="94">
        <v>8269950.5648012897</v>
      </c>
      <c r="AK950" s="70">
        <v>16452.692349923898</v>
      </c>
      <c r="AL950">
        <v>190.744012474941</v>
      </c>
      <c r="AM950">
        <v>87986.683412978906</v>
      </c>
      <c r="AN950">
        <v>8876.5969547628702</v>
      </c>
      <c r="AO950">
        <v>33639.350549369301</v>
      </c>
      <c r="AP950">
        <v>4583.8562208211697</v>
      </c>
      <c r="AQ950">
        <v>22363.4717498301</v>
      </c>
      <c r="AR950">
        <v>15248.5276215289</v>
      </c>
      <c r="AS950">
        <v>19269.867688095601</v>
      </c>
      <c r="AT950">
        <v>0</v>
      </c>
    </row>
    <row r="951" spans="1:46" x14ac:dyDescent="0.25">
      <c r="A951" t="s">
        <v>3857</v>
      </c>
      <c r="B951">
        <v>2180</v>
      </c>
      <c r="C951" t="s">
        <v>195</v>
      </c>
      <c r="D951">
        <v>854</v>
      </c>
      <c r="E951" t="s">
        <v>1182</v>
      </c>
      <c r="F951" t="s">
        <v>2892</v>
      </c>
      <c r="G951" t="s">
        <v>2893</v>
      </c>
      <c r="H951" t="s">
        <v>2894</v>
      </c>
      <c r="I951" t="s">
        <v>2895</v>
      </c>
      <c r="J951">
        <v>356.20842132325998</v>
      </c>
      <c r="K951">
        <v>2</v>
      </c>
      <c r="L951">
        <v>1</v>
      </c>
      <c r="M951">
        <v>1</v>
      </c>
      <c r="N951" s="94">
        <v>2592746.0529982201</v>
      </c>
      <c r="O951" s="94">
        <v>1517228.3526993601</v>
      </c>
      <c r="P951" s="94">
        <v>700688.70652883395</v>
      </c>
      <c r="Q951" s="94">
        <v>280826.48865293397</v>
      </c>
      <c r="R951" s="94">
        <v>1031339.7274055</v>
      </c>
      <c r="S951" s="94">
        <v>172100.92969409801</v>
      </c>
      <c r="T951" s="94">
        <v>3133011.67</v>
      </c>
      <c r="U951" s="94">
        <v>2989817.6582848402</v>
      </c>
      <c r="V951" s="94">
        <v>5160587.1362410197</v>
      </c>
      <c r="W951" s="94">
        <v>953587.44697776402</v>
      </c>
      <c r="X951" s="94">
        <v>0</v>
      </c>
      <c r="Y951" s="94">
        <v>0</v>
      </c>
      <c r="Z951" s="94">
        <v>0</v>
      </c>
      <c r="AA951" s="94">
        <v>8654.7450660586201</v>
      </c>
      <c r="AB951" s="94">
        <v>0</v>
      </c>
      <c r="AC951" s="94">
        <v>172100.92969409801</v>
      </c>
      <c r="AD951" s="94">
        <v>0</v>
      </c>
      <c r="AE951" s="94">
        <v>0</v>
      </c>
      <c r="AF951" s="94">
        <v>0</v>
      </c>
      <c r="AG951" s="94">
        <v>0</v>
      </c>
      <c r="AH951" s="94">
        <v>0</v>
      </c>
      <c r="AI951" s="94">
        <v>0</v>
      </c>
      <c r="AJ951" s="94">
        <v>6294930.2579789404</v>
      </c>
      <c r="AK951" s="70">
        <v>17672.042212237</v>
      </c>
      <c r="AL951">
        <v>190.744012474941</v>
      </c>
      <c r="AM951">
        <v>87986.683412978906</v>
      </c>
      <c r="AN951">
        <v>8876.5969547628702</v>
      </c>
      <c r="AO951">
        <v>33639.350549369301</v>
      </c>
      <c r="AP951">
        <v>190.744012474941</v>
      </c>
      <c r="AQ951">
        <v>87986.683412978906</v>
      </c>
      <c r="AR951">
        <v>8876.5969547628702</v>
      </c>
      <c r="AS951">
        <v>22100.7116706126</v>
      </c>
      <c r="AT951">
        <v>0</v>
      </c>
    </row>
    <row r="952" spans="1:46" x14ac:dyDescent="0.25">
      <c r="A952" t="s">
        <v>3858</v>
      </c>
      <c r="B952">
        <v>2180</v>
      </c>
      <c r="C952" t="s">
        <v>195</v>
      </c>
      <c r="D952">
        <v>894</v>
      </c>
      <c r="E952" t="s">
        <v>1183</v>
      </c>
      <c r="F952" t="s">
        <v>2892</v>
      </c>
      <c r="G952" t="s">
        <v>2911</v>
      </c>
      <c r="H952" t="s">
        <v>2894</v>
      </c>
      <c r="I952" t="s">
        <v>2895</v>
      </c>
      <c r="J952">
        <v>441.935679137953</v>
      </c>
      <c r="K952">
        <v>1</v>
      </c>
      <c r="L952">
        <v>1</v>
      </c>
      <c r="M952">
        <v>1</v>
      </c>
      <c r="N952" s="94">
        <v>3356469.4564503902</v>
      </c>
      <c r="O952" s="94">
        <v>2280543.1606797501</v>
      </c>
      <c r="P952" s="94">
        <v>852746.31205367402</v>
      </c>
      <c r="Q952" s="94">
        <v>399177.657859937</v>
      </c>
      <c r="R952" s="94">
        <v>1413585.7036409799</v>
      </c>
      <c r="S952" s="94">
        <v>213519.77295228399</v>
      </c>
      <c r="T952" s="94">
        <v>4593157.16</v>
      </c>
      <c r="U952" s="94">
        <v>3709365.1306847301</v>
      </c>
      <c r="V952" s="94">
        <v>6974663.5502171097</v>
      </c>
      <c r="W952" s="94">
        <v>1317121.0924796001</v>
      </c>
      <c r="X952" s="94">
        <v>0</v>
      </c>
      <c r="Y952" s="94">
        <v>0</v>
      </c>
      <c r="Z952" s="94">
        <v>0</v>
      </c>
      <c r="AA952" s="94">
        <v>10737.6479880115</v>
      </c>
      <c r="AB952" s="94">
        <v>0</v>
      </c>
      <c r="AC952" s="94">
        <v>213519.77295228399</v>
      </c>
      <c r="AD952" s="94">
        <v>0</v>
      </c>
      <c r="AE952" s="94">
        <v>0</v>
      </c>
      <c r="AF952" s="94">
        <v>0</v>
      </c>
      <c r="AG952" s="94">
        <v>0</v>
      </c>
      <c r="AH952" s="94">
        <v>0</v>
      </c>
      <c r="AI952" s="94">
        <v>0</v>
      </c>
      <c r="AJ952" s="94">
        <v>8516042.0636370108</v>
      </c>
      <c r="AK952" s="70">
        <v>19269.867688095601</v>
      </c>
      <c r="AL952">
        <v>190.744012474941</v>
      </c>
      <c r="AM952">
        <v>87986.683412978906</v>
      </c>
      <c r="AN952">
        <v>8876.5969547628702</v>
      </c>
      <c r="AO952">
        <v>33639.350549369301</v>
      </c>
      <c r="AP952">
        <v>4583.8562208211697</v>
      </c>
      <c r="AQ952">
        <v>22363.4717498301</v>
      </c>
      <c r="AR952">
        <v>15248.5276215289</v>
      </c>
      <c r="AS952">
        <v>19269.867688095601</v>
      </c>
      <c r="AT952">
        <v>0</v>
      </c>
    </row>
    <row r="953" spans="1:46" x14ac:dyDescent="0.25">
      <c r="A953" t="s">
        <v>3859</v>
      </c>
      <c r="B953">
        <v>2180</v>
      </c>
      <c r="C953" t="s">
        <v>195</v>
      </c>
      <c r="D953">
        <v>842</v>
      </c>
      <c r="E953" t="s">
        <v>1184</v>
      </c>
      <c r="F953" t="s">
        <v>2892</v>
      </c>
      <c r="G953" t="s">
        <v>2893</v>
      </c>
      <c r="H953" t="s">
        <v>2894</v>
      </c>
      <c r="I953" t="s">
        <v>2895</v>
      </c>
      <c r="J953">
        <v>590.59840190403202</v>
      </c>
      <c r="K953">
        <v>4</v>
      </c>
      <c r="L953">
        <v>1</v>
      </c>
      <c r="M953">
        <v>1</v>
      </c>
      <c r="N953" s="94">
        <v>4784611.5318060303</v>
      </c>
      <c r="O953" s="94">
        <v>2460716.5091502699</v>
      </c>
      <c r="P953" s="94">
        <v>1179548.8920603299</v>
      </c>
      <c r="Q953" s="94">
        <v>569112.35341833602</v>
      </c>
      <c r="R953" s="94">
        <v>1871910.88984526</v>
      </c>
      <c r="S953" s="94">
        <v>285345.679548916</v>
      </c>
      <c r="T953" s="94">
        <v>5908741.8799999999</v>
      </c>
      <c r="U953" s="94">
        <v>4957158.2962802304</v>
      </c>
      <c r="V953" s="94">
        <v>9108553.9388048109</v>
      </c>
      <c r="W953" s="94">
        <v>1742996.55257488</v>
      </c>
      <c r="X953" s="94">
        <v>0</v>
      </c>
      <c r="Y953" s="94">
        <v>0</v>
      </c>
      <c r="Z953" s="94">
        <v>0</v>
      </c>
      <c r="AA953" s="94">
        <v>14349.684900521601</v>
      </c>
      <c r="AB953" s="94">
        <v>0</v>
      </c>
      <c r="AC953" s="94">
        <v>285345.679548916</v>
      </c>
      <c r="AD953" s="94">
        <v>0</v>
      </c>
      <c r="AE953" s="94">
        <v>0</v>
      </c>
      <c r="AF953" s="94">
        <v>0</v>
      </c>
      <c r="AG953" s="94">
        <v>0</v>
      </c>
      <c r="AH953" s="94">
        <v>0</v>
      </c>
      <c r="AI953" s="94">
        <v>0</v>
      </c>
      <c r="AJ953" s="94">
        <v>11151245.855829099</v>
      </c>
      <c r="AK953" s="70">
        <v>18881.2665592704</v>
      </c>
      <c r="AL953">
        <v>190.744012474941</v>
      </c>
      <c r="AM953">
        <v>87986.683412978906</v>
      </c>
      <c r="AN953">
        <v>8876.5969547628702</v>
      </c>
      <c r="AO953">
        <v>33639.350549369301</v>
      </c>
      <c r="AP953">
        <v>190.744012474941</v>
      </c>
      <c r="AQ953">
        <v>87986.683412978906</v>
      </c>
      <c r="AR953">
        <v>8876.5969547628702</v>
      </c>
      <c r="AS953">
        <v>22100.7116706126</v>
      </c>
      <c r="AT953">
        <v>0</v>
      </c>
    </row>
    <row r="954" spans="1:46" x14ac:dyDescent="0.25">
      <c r="A954" t="s">
        <v>3860</v>
      </c>
      <c r="B954">
        <v>2180</v>
      </c>
      <c r="C954" t="s">
        <v>195</v>
      </c>
      <c r="D954">
        <v>855</v>
      </c>
      <c r="E954" t="s">
        <v>1185</v>
      </c>
      <c r="F954" t="s">
        <v>2892</v>
      </c>
      <c r="G954" t="s">
        <v>2893</v>
      </c>
      <c r="H954" t="s">
        <v>2894</v>
      </c>
      <c r="I954" t="s">
        <v>2895</v>
      </c>
      <c r="J954">
        <v>624.77483849027203</v>
      </c>
      <c r="K954">
        <v>1</v>
      </c>
      <c r="L954">
        <v>1</v>
      </c>
      <c r="M954">
        <v>1</v>
      </c>
      <c r="N954" s="94">
        <v>3132571.0416132598</v>
      </c>
      <c r="O954" s="94">
        <v>1730740.3021782101</v>
      </c>
      <c r="P954" s="94">
        <v>1139713.9884116999</v>
      </c>
      <c r="Q954" s="94">
        <v>492558.04632620502</v>
      </c>
      <c r="R954" s="94">
        <v>1512264.8075065899</v>
      </c>
      <c r="S954" s="94">
        <v>301857.91271924198</v>
      </c>
      <c r="T954" s="94">
        <v>2763831.67</v>
      </c>
      <c r="U954" s="94">
        <v>5244016.5160359703</v>
      </c>
      <c r="V954" s="94">
        <v>6616777.5977319898</v>
      </c>
      <c r="W954" s="94">
        <v>1375890.5234118199</v>
      </c>
      <c r="X954" s="94">
        <v>0</v>
      </c>
      <c r="Y954" s="94">
        <v>0</v>
      </c>
      <c r="Z954" s="94">
        <v>0</v>
      </c>
      <c r="AA954" s="94">
        <v>15180.064892160801</v>
      </c>
      <c r="AB954" s="94">
        <v>0</v>
      </c>
      <c r="AC954" s="94">
        <v>301857.91271924198</v>
      </c>
      <c r="AD954" s="94">
        <v>0</v>
      </c>
      <c r="AE954" s="94">
        <v>0</v>
      </c>
      <c r="AF954" s="94">
        <v>0</v>
      </c>
      <c r="AG954" s="94">
        <v>0</v>
      </c>
      <c r="AH954" s="94">
        <v>0</v>
      </c>
      <c r="AI954" s="94">
        <v>0</v>
      </c>
      <c r="AJ954" s="94">
        <v>8309706.0987552004</v>
      </c>
      <c r="AK954" s="70">
        <v>13300.3213106902</v>
      </c>
      <c r="AL954">
        <v>190.744012474941</v>
      </c>
      <c r="AM954">
        <v>87986.683412978906</v>
      </c>
      <c r="AN954">
        <v>8876.5969547628702</v>
      </c>
      <c r="AO954">
        <v>33639.350549369301</v>
      </c>
      <c r="AP954">
        <v>190.744012474941</v>
      </c>
      <c r="AQ954">
        <v>87986.683412978906</v>
      </c>
      <c r="AR954">
        <v>8876.5969547628702</v>
      </c>
      <c r="AS954">
        <v>22100.7116706126</v>
      </c>
      <c r="AT954">
        <v>0</v>
      </c>
    </row>
    <row r="955" spans="1:46" x14ac:dyDescent="0.25">
      <c r="A955" t="s">
        <v>3861</v>
      </c>
      <c r="B955">
        <v>2180</v>
      </c>
      <c r="C955" t="s">
        <v>195</v>
      </c>
      <c r="D955">
        <v>858</v>
      </c>
      <c r="E955" t="s">
        <v>1186</v>
      </c>
      <c r="F955" t="s">
        <v>2892</v>
      </c>
      <c r="G955" t="s">
        <v>2911</v>
      </c>
      <c r="H955" t="s">
        <v>2894</v>
      </c>
      <c r="I955" t="s">
        <v>2895</v>
      </c>
      <c r="J955">
        <v>664.88728323691203</v>
      </c>
      <c r="K955">
        <v>1</v>
      </c>
      <c r="L955">
        <v>1</v>
      </c>
      <c r="M955">
        <v>1</v>
      </c>
      <c r="N955" s="94">
        <v>4255111.6187560903</v>
      </c>
      <c r="O955" s="94">
        <v>2187037.7078863899</v>
      </c>
      <c r="P955" s="94">
        <v>1221843.0691837501</v>
      </c>
      <c r="Q955" s="94">
        <v>524781.77090755396</v>
      </c>
      <c r="R955" s="94">
        <v>1628539.8281571299</v>
      </c>
      <c r="S955" s="94">
        <v>321238.10875041602</v>
      </c>
      <c r="T955" s="94">
        <v>4236615.67</v>
      </c>
      <c r="U955" s="94">
        <v>5580698.32489092</v>
      </c>
      <c r="V955" s="94">
        <v>8317749.42339483</v>
      </c>
      <c r="W955" s="94">
        <v>1483409.9002710099</v>
      </c>
      <c r="X955" s="94">
        <v>0</v>
      </c>
      <c r="Y955" s="94">
        <v>0</v>
      </c>
      <c r="Z955" s="94">
        <v>0</v>
      </c>
      <c r="AA955" s="94">
        <v>16154.6712250737</v>
      </c>
      <c r="AB955" s="94">
        <v>0</v>
      </c>
      <c r="AC955" s="94">
        <v>321238.10875041602</v>
      </c>
      <c r="AD955" s="94">
        <v>0</v>
      </c>
      <c r="AE955" s="94">
        <v>0</v>
      </c>
      <c r="AF955" s="94">
        <v>0</v>
      </c>
      <c r="AG955" s="94">
        <v>0</v>
      </c>
      <c r="AH955" s="94">
        <v>0</v>
      </c>
      <c r="AI955" s="94">
        <v>0</v>
      </c>
      <c r="AJ955" s="94">
        <v>10138552.1036413</v>
      </c>
      <c r="AK955" s="70">
        <v>15248.5276215289</v>
      </c>
      <c r="AL955">
        <v>190.744012474941</v>
      </c>
      <c r="AM955">
        <v>87986.683412978906</v>
      </c>
      <c r="AN955">
        <v>8876.5969547628702</v>
      </c>
      <c r="AO955">
        <v>33639.350549369301</v>
      </c>
      <c r="AP955">
        <v>4583.8562208211697</v>
      </c>
      <c r="AQ955">
        <v>22363.4717498301</v>
      </c>
      <c r="AR955">
        <v>15248.5276215289</v>
      </c>
      <c r="AS955">
        <v>19269.867688095601</v>
      </c>
      <c r="AT955">
        <v>0</v>
      </c>
    </row>
    <row r="956" spans="1:46" x14ac:dyDescent="0.25">
      <c r="A956" t="s">
        <v>4326</v>
      </c>
      <c r="B956">
        <v>2180</v>
      </c>
      <c r="C956" t="s">
        <v>195</v>
      </c>
      <c r="D956">
        <v>922</v>
      </c>
      <c r="E956" t="s">
        <v>4327</v>
      </c>
      <c r="F956" t="s">
        <v>2892</v>
      </c>
      <c r="G956" t="s">
        <v>2903</v>
      </c>
      <c r="H956" t="s">
        <v>2904</v>
      </c>
      <c r="I956" t="s">
        <v>2895</v>
      </c>
      <c r="J956">
        <v>1499.4666820007401</v>
      </c>
      <c r="K956">
        <v>1</v>
      </c>
      <c r="L956">
        <v>1</v>
      </c>
      <c r="M956">
        <v>1</v>
      </c>
      <c r="N956" s="94">
        <v>10640176.2153983</v>
      </c>
      <c r="O956" s="94">
        <v>5565023.0126650697</v>
      </c>
      <c r="P956" s="94">
        <v>2860869.7963660299</v>
      </c>
      <c r="Q956" s="94">
        <v>1184179.8747111701</v>
      </c>
      <c r="R956" s="94">
        <v>4584085.7278837701</v>
      </c>
      <c r="S956" s="94">
        <v>724462.40619185602</v>
      </c>
      <c r="T956" s="94">
        <v>12248635.65</v>
      </c>
      <c r="U956" s="94">
        <v>12585698.9770243</v>
      </c>
      <c r="V956" s="94">
        <v>20541116.396597002</v>
      </c>
      <c r="W956" s="94">
        <v>4256785.9029165003</v>
      </c>
      <c r="X956" s="94">
        <v>0</v>
      </c>
      <c r="Y956" s="94">
        <v>0</v>
      </c>
      <c r="Z956" s="94">
        <v>0</v>
      </c>
      <c r="AA956" s="94">
        <v>36432.327510831303</v>
      </c>
      <c r="AB956" s="94">
        <v>0</v>
      </c>
      <c r="AC956" s="94">
        <v>724462.40619185602</v>
      </c>
      <c r="AD956" s="94">
        <v>0</v>
      </c>
      <c r="AE956" s="94">
        <v>0</v>
      </c>
      <c r="AF956" s="94">
        <v>0</v>
      </c>
      <c r="AG956" s="94">
        <v>0</v>
      </c>
      <c r="AH956" s="94">
        <v>0</v>
      </c>
      <c r="AI956" s="94">
        <v>0</v>
      </c>
      <c r="AJ956" s="94">
        <v>25558797.0332161</v>
      </c>
      <c r="AK956" s="70">
        <v>17045.258384209701</v>
      </c>
      <c r="AL956">
        <v>190.744012474941</v>
      </c>
      <c r="AM956">
        <v>87986.683412978906</v>
      </c>
      <c r="AN956">
        <v>8876.5969547628702</v>
      </c>
      <c r="AO956">
        <v>33639.350549369301</v>
      </c>
      <c r="AP956">
        <v>190.744012474941</v>
      </c>
      <c r="AQ956">
        <v>78964.723731455393</v>
      </c>
      <c r="AR956">
        <v>16062.461632340101</v>
      </c>
      <c r="AS956">
        <v>33639.350549369301</v>
      </c>
      <c r="AT956">
        <v>0</v>
      </c>
    </row>
    <row r="957" spans="1:46" x14ac:dyDescent="0.25">
      <c r="A957" t="s">
        <v>3862</v>
      </c>
      <c r="B957">
        <v>2180</v>
      </c>
      <c r="C957" t="s">
        <v>195</v>
      </c>
      <c r="D957">
        <v>861</v>
      </c>
      <c r="E957" t="s">
        <v>1187</v>
      </c>
      <c r="F957" t="s">
        <v>2892</v>
      </c>
      <c r="G957" t="s">
        <v>2893</v>
      </c>
      <c r="H957" t="s">
        <v>2894</v>
      </c>
      <c r="I957" t="s">
        <v>2895</v>
      </c>
      <c r="J957">
        <v>316.82284937094698</v>
      </c>
      <c r="K957">
        <v>1</v>
      </c>
      <c r="L957">
        <v>1</v>
      </c>
      <c r="M957">
        <v>1</v>
      </c>
      <c r="N957" s="94">
        <v>2257406.4832748198</v>
      </c>
      <c r="O957" s="94">
        <v>1235947.64929432</v>
      </c>
      <c r="P957" s="94">
        <v>618860.51689593599</v>
      </c>
      <c r="Q957" s="94">
        <v>250400.81378716999</v>
      </c>
      <c r="R957" s="94">
        <v>975086.34680527204</v>
      </c>
      <c r="S957" s="94">
        <v>153071.919867922</v>
      </c>
      <c r="T957" s="94">
        <v>2678464.9900000002</v>
      </c>
      <c r="U957" s="94">
        <v>2659236.8200575202</v>
      </c>
      <c r="V957" s="94">
        <v>4424072.9604008896</v>
      </c>
      <c r="W957" s="94">
        <v>905931.05019916105</v>
      </c>
      <c r="X957" s="94">
        <v>0</v>
      </c>
      <c r="Y957" s="94">
        <v>0</v>
      </c>
      <c r="Z957" s="94">
        <v>0</v>
      </c>
      <c r="AA957" s="94">
        <v>7697.7994574683098</v>
      </c>
      <c r="AB957" s="94">
        <v>0</v>
      </c>
      <c r="AC957" s="94">
        <v>153071.919867922</v>
      </c>
      <c r="AD957" s="94">
        <v>0</v>
      </c>
      <c r="AE957" s="94">
        <v>0</v>
      </c>
      <c r="AF957" s="94">
        <v>0</v>
      </c>
      <c r="AG957" s="94">
        <v>0</v>
      </c>
      <c r="AH957" s="94">
        <v>0</v>
      </c>
      <c r="AI957" s="94">
        <v>0</v>
      </c>
      <c r="AJ957" s="94">
        <v>5490773.7299254397</v>
      </c>
      <c r="AK957" s="70">
        <v>17330.737795040401</v>
      </c>
      <c r="AL957">
        <v>190.744012474941</v>
      </c>
      <c r="AM957">
        <v>87986.683412978906</v>
      </c>
      <c r="AN957">
        <v>8876.5969547628702</v>
      </c>
      <c r="AO957">
        <v>33639.350549369301</v>
      </c>
      <c r="AP957">
        <v>190.744012474941</v>
      </c>
      <c r="AQ957">
        <v>87986.683412978906</v>
      </c>
      <c r="AR957">
        <v>8876.5969547628702</v>
      </c>
      <c r="AS957">
        <v>22100.7116706126</v>
      </c>
      <c r="AT957">
        <v>0</v>
      </c>
    </row>
    <row r="958" spans="1:46" x14ac:dyDescent="0.25">
      <c r="A958" t="s">
        <v>3863</v>
      </c>
      <c r="B958">
        <v>2180</v>
      </c>
      <c r="C958" t="s">
        <v>195</v>
      </c>
      <c r="D958">
        <v>1277</v>
      </c>
      <c r="E958" t="s">
        <v>1188</v>
      </c>
      <c r="F958" t="s">
        <v>2892</v>
      </c>
      <c r="G958" t="s">
        <v>2911</v>
      </c>
      <c r="H958" t="s">
        <v>2894</v>
      </c>
      <c r="I958" t="s">
        <v>2895</v>
      </c>
      <c r="J958">
        <v>795.17919075139196</v>
      </c>
      <c r="K958">
        <v>1</v>
      </c>
      <c r="L958">
        <v>1</v>
      </c>
      <c r="M958">
        <v>1</v>
      </c>
      <c r="N958" s="94">
        <v>5292756.9981326796</v>
      </c>
      <c r="O958" s="94">
        <v>2572731.4165624501</v>
      </c>
      <c r="P958" s="94">
        <v>1633613.9514693299</v>
      </c>
      <c r="Q958" s="94">
        <v>626900.90020623803</v>
      </c>
      <c r="R958" s="94">
        <v>1997453.37049307</v>
      </c>
      <c r="S958" s="94">
        <v>384188.21625085099</v>
      </c>
      <c r="T958" s="94">
        <v>5449159.6699999999</v>
      </c>
      <c r="U958" s="94">
        <v>6674296.9668637598</v>
      </c>
      <c r="V958" s="94">
        <v>10280252.629840801</v>
      </c>
      <c r="W958" s="94">
        <v>1823883.6519560199</v>
      </c>
      <c r="X958" s="94">
        <v>0</v>
      </c>
      <c r="Y958" s="94">
        <v>0</v>
      </c>
      <c r="Z958" s="94">
        <v>0</v>
      </c>
      <c r="AA958" s="94">
        <v>19320.355066907901</v>
      </c>
      <c r="AB958" s="94">
        <v>0</v>
      </c>
      <c r="AC958" s="94">
        <v>384188.21625085099</v>
      </c>
      <c r="AD958" s="94">
        <v>0</v>
      </c>
      <c r="AE958" s="94">
        <v>0</v>
      </c>
      <c r="AF958" s="94">
        <v>0</v>
      </c>
      <c r="AG958" s="94">
        <v>0</v>
      </c>
      <c r="AH958" s="94">
        <v>0</v>
      </c>
      <c r="AI958" s="94">
        <v>0</v>
      </c>
      <c r="AJ958" s="94">
        <v>12507644.853114599</v>
      </c>
      <c r="AK958" s="70">
        <v>15729.341258661099</v>
      </c>
      <c r="AL958">
        <v>190.744012474941</v>
      </c>
      <c r="AM958">
        <v>87986.683412978906</v>
      </c>
      <c r="AN958">
        <v>8876.5969547628702</v>
      </c>
      <c r="AO958">
        <v>33639.350549369301</v>
      </c>
      <c r="AP958">
        <v>4583.8562208211697</v>
      </c>
      <c r="AQ958">
        <v>22363.4717498301</v>
      </c>
      <c r="AR958">
        <v>15248.5276215289</v>
      </c>
      <c r="AS958">
        <v>19269.867688095601</v>
      </c>
      <c r="AT958">
        <v>0</v>
      </c>
    </row>
    <row r="959" spans="1:46" x14ac:dyDescent="0.25">
      <c r="A959" t="s">
        <v>3864</v>
      </c>
      <c r="B959">
        <v>2180</v>
      </c>
      <c r="C959" t="s">
        <v>195</v>
      </c>
      <c r="D959">
        <v>862</v>
      </c>
      <c r="E959" t="s">
        <v>1189</v>
      </c>
      <c r="F959" t="s">
        <v>2892</v>
      </c>
      <c r="G959" t="s">
        <v>2893</v>
      </c>
      <c r="H959" t="s">
        <v>2894</v>
      </c>
      <c r="I959" t="s">
        <v>2895</v>
      </c>
      <c r="J959">
        <v>319.94569874190603</v>
      </c>
      <c r="K959">
        <v>3</v>
      </c>
      <c r="L959">
        <v>2</v>
      </c>
      <c r="M959">
        <v>1</v>
      </c>
      <c r="N959" s="94">
        <v>2670153.9434046098</v>
      </c>
      <c r="O959" s="94">
        <v>1585763.06461077</v>
      </c>
      <c r="P959" s="94">
        <v>652077.30925751897</v>
      </c>
      <c r="Q959" s="94">
        <v>252237.79607321601</v>
      </c>
      <c r="R959" s="94">
        <v>1144120.8075033801</v>
      </c>
      <c r="S959" s="94">
        <v>154580.714292377</v>
      </c>
      <c r="T959" s="94">
        <v>3618904.62</v>
      </c>
      <c r="U959" s="94">
        <v>2685448.3008495001</v>
      </c>
      <c r="V959" s="94">
        <v>5222295.38279525</v>
      </c>
      <c r="W959" s="94">
        <v>1074283.8631722601</v>
      </c>
      <c r="X959" s="94">
        <v>0</v>
      </c>
      <c r="Y959" s="94">
        <v>0</v>
      </c>
      <c r="Z959" s="94">
        <v>0</v>
      </c>
      <c r="AA959" s="94">
        <v>7773.6748819878803</v>
      </c>
      <c r="AB959" s="94">
        <v>0</v>
      </c>
      <c r="AC959" s="94">
        <v>154580.714292377</v>
      </c>
      <c r="AD959" s="94">
        <v>0</v>
      </c>
      <c r="AE959" s="94">
        <v>0</v>
      </c>
      <c r="AF959" s="94">
        <v>0</v>
      </c>
      <c r="AG959" s="94">
        <v>0</v>
      </c>
      <c r="AH959" s="94">
        <v>0</v>
      </c>
      <c r="AI959" s="94">
        <v>0</v>
      </c>
      <c r="AJ959" s="94">
        <v>6458933.6351418803</v>
      </c>
      <c r="AK959" s="70">
        <v>20187.593271420101</v>
      </c>
      <c r="AL959">
        <v>190.744012474941</v>
      </c>
      <c r="AM959">
        <v>87986.683412978906</v>
      </c>
      <c r="AN959">
        <v>8876.5969547628702</v>
      </c>
      <c r="AO959">
        <v>33639.350549369301</v>
      </c>
      <c r="AP959">
        <v>190.744012474941</v>
      </c>
      <c r="AQ959">
        <v>87986.683412978906</v>
      </c>
      <c r="AR959">
        <v>8876.5969547628702</v>
      </c>
      <c r="AS959">
        <v>22100.7116706126</v>
      </c>
      <c r="AT959">
        <v>0</v>
      </c>
    </row>
    <row r="960" spans="1:46" x14ac:dyDescent="0.25">
      <c r="A960" t="s">
        <v>3865</v>
      </c>
      <c r="B960">
        <v>2180</v>
      </c>
      <c r="C960" t="s">
        <v>195</v>
      </c>
      <c r="D960">
        <v>913</v>
      </c>
      <c r="E960" t="s">
        <v>792</v>
      </c>
      <c r="F960" t="s">
        <v>2892</v>
      </c>
      <c r="G960" t="s">
        <v>2903</v>
      </c>
      <c r="H960" t="s">
        <v>2904</v>
      </c>
      <c r="I960" t="s">
        <v>2895</v>
      </c>
      <c r="J960">
        <v>606.540563049718</v>
      </c>
      <c r="K960">
        <v>1</v>
      </c>
      <c r="L960">
        <v>1</v>
      </c>
      <c r="M960">
        <v>1</v>
      </c>
      <c r="N960" s="94">
        <v>6056073.96815034</v>
      </c>
      <c r="O960" s="94">
        <v>4393040.9883288704</v>
      </c>
      <c r="P960" s="94">
        <v>1331417.7330719801</v>
      </c>
      <c r="Q960" s="94">
        <v>520899.60489856597</v>
      </c>
      <c r="R960" s="94">
        <v>2348426.5980729</v>
      </c>
      <c r="S960" s="94">
        <v>293048.08238463098</v>
      </c>
      <c r="T960" s="94">
        <v>9558890.8599999994</v>
      </c>
      <c r="U960" s="94">
        <v>5090968.0325226504</v>
      </c>
      <c r="V960" s="94">
        <v>12419089.417344101</v>
      </c>
      <c r="W960" s="94">
        <v>2216032.44586884</v>
      </c>
      <c r="X960" s="94">
        <v>0</v>
      </c>
      <c r="Y960" s="94">
        <v>0</v>
      </c>
      <c r="Z960" s="94">
        <v>0</v>
      </c>
      <c r="AA960" s="94">
        <v>14737.029309745199</v>
      </c>
      <c r="AB960" s="94">
        <v>0</v>
      </c>
      <c r="AC960" s="94">
        <v>293048.08238463098</v>
      </c>
      <c r="AD960" s="94">
        <v>0</v>
      </c>
      <c r="AE960" s="94">
        <v>0</v>
      </c>
      <c r="AF960" s="94">
        <v>0</v>
      </c>
      <c r="AG960" s="94">
        <v>0</v>
      </c>
      <c r="AH960" s="94">
        <v>0</v>
      </c>
      <c r="AI960" s="94">
        <v>0</v>
      </c>
      <c r="AJ960" s="94">
        <v>14942906.9749073</v>
      </c>
      <c r="AK960" s="70">
        <v>24636.2863182201</v>
      </c>
      <c r="AL960">
        <v>190.744012474941</v>
      </c>
      <c r="AM960">
        <v>87986.683412978906</v>
      </c>
      <c r="AN960">
        <v>8876.5969547628702</v>
      </c>
      <c r="AO960">
        <v>33639.350549369301</v>
      </c>
      <c r="AP960">
        <v>190.744012474941</v>
      </c>
      <c r="AQ960">
        <v>78964.723731455393</v>
      </c>
      <c r="AR960">
        <v>16062.461632340101</v>
      </c>
      <c r="AS960">
        <v>33639.350549369301</v>
      </c>
      <c r="AT960">
        <v>0</v>
      </c>
    </row>
    <row r="961" spans="1:46" x14ac:dyDescent="0.25">
      <c r="A961" t="s">
        <v>3866</v>
      </c>
      <c r="B961">
        <v>2180</v>
      </c>
      <c r="C961" t="s">
        <v>195</v>
      </c>
      <c r="D961">
        <v>5218</v>
      </c>
      <c r="E961" t="s">
        <v>1191</v>
      </c>
      <c r="F961" t="s">
        <v>2906</v>
      </c>
      <c r="G961" t="s">
        <v>2893</v>
      </c>
      <c r="H961" t="s">
        <v>2894</v>
      </c>
      <c r="I961" t="s">
        <v>2895</v>
      </c>
      <c r="J961">
        <v>221.54644808743001</v>
      </c>
      <c r="K961">
        <v>1</v>
      </c>
      <c r="L961">
        <v>1</v>
      </c>
      <c r="M961">
        <v>1</v>
      </c>
      <c r="N961" s="94">
        <v>382494.31613772397</v>
      </c>
      <c r="O961" s="94">
        <v>415584.23855455901</v>
      </c>
      <c r="P961" s="94">
        <v>376247.17339905503</v>
      </c>
      <c r="Q961" s="94">
        <v>174662.10051631901</v>
      </c>
      <c r="R961" s="94">
        <v>510551.25854090397</v>
      </c>
      <c r="S961" s="94">
        <v>107039.439282853</v>
      </c>
      <c r="T961" s="94">
        <v>0</v>
      </c>
      <c r="U961" s="94">
        <v>1859539.08714856</v>
      </c>
      <c r="V961" s="94">
        <v>1391963.5490415201</v>
      </c>
      <c r="W961" s="94">
        <v>462192.65574462002</v>
      </c>
      <c r="X961" s="94">
        <v>0</v>
      </c>
      <c r="Y961" s="94">
        <v>0</v>
      </c>
      <c r="Z961" s="94">
        <v>0</v>
      </c>
      <c r="AA961" s="94">
        <v>5382.8823624229399</v>
      </c>
      <c r="AB961" s="94">
        <v>0</v>
      </c>
      <c r="AC961" s="94">
        <v>107039.439282853</v>
      </c>
      <c r="AD961" s="94">
        <v>0</v>
      </c>
      <c r="AE961" s="94">
        <v>0</v>
      </c>
      <c r="AF961" s="94">
        <v>0</v>
      </c>
      <c r="AG961" s="94">
        <v>0</v>
      </c>
      <c r="AH961" s="94">
        <v>0</v>
      </c>
      <c r="AI961" s="94">
        <v>0</v>
      </c>
      <c r="AJ961" s="94">
        <v>1966578.5264314101</v>
      </c>
      <c r="AK961" s="70">
        <v>8876.5969547628702</v>
      </c>
      <c r="AL961">
        <v>190.744012474941</v>
      </c>
      <c r="AM961">
        <v>87986.683412978906</v>
      </c>
      <c r="AN961">
        <v>8876.5969547628702</v>
      </c>
      <c r="AO961">
        <v>33639.350549369301</v>
      </c>
      <c r="AP961">
        <v>190.744012474941</v>
      </c>
      <c r="AQ961">
        <v>87986.683412978906</v>
      </c>
      <c r="AR961">
        <v>8876.5969547628702</v>
      </c>
      <c r="AS961">
        <v>22100.7116706126</v>
      </c>
      <c r="AT961">
        <v>0</v>
      </c>
    </row>
    <row r="962" spans="1:46" x14ac:dyDescent="0.25">
      <c r="A962" t="s">
        <v>3867</v>
      </c>
      <c r="B962">
        <v>2180</v>
      </c>
      <c r="C962" t="s">
        <v>195</v>
      </c>
      <c r="D962">
        <v>864</v>
      </c>
      <c r="E962" t="s">
        <v>1192</v>
      </c>
      <c r="F962" t="s">
        <v>2892</v>
      </c>
      <c r="G962" t="s">
        <v>2893</v>
      </c>
      <c r="H962" t="s">
        <v>2894</v>
      </c>
      <c r="I962" t="s">
        <v>2895</v>
      </c>
      <c r="J962">
        <v>424.59589211450702</v>
      </c>
      <c r="K962">
        <v>5</v>
      </c>
      <c r="L962">
        <v>1</v>
      </c>
      <c r="M962">
        <v>1</v>
      </c>
      <c r="N962" s="94">
        <v>3621538.76452281</v>
      </c>
      <c r="O962" s="94">
        <v>1745258.8381258899</v>
      </c>
      <c r="P962" s="94">
        <v>858195.15556182305</v>
      </c>
      <c r="Q962" s="94">
        <v>334741.59043187898</v>
      </c>
      <c r="R962" s="94">
        <v>1520120.1725453499</v>
      </c>
      <c r="S962" s="94">
        <v>205142.11176070801</v>
      </c>
      <c r="T962" s="94">
        <v>4516030.03</v>
      </c>
      <c r="U962" s="94">
        <v>3563824.4911877499</v>
      </c>
      <c r="V962" s="94">
        <v>6642097.7289376203</v>
      </c>
      <c r="W962" s="94">
        <v>1427440.4465874</v>
      </c>
      <c r="X962" s="94">
        <v>0</v>
      </c>
      <c r="Y962" s="94">
        <v>0</v>
      </c>
      <c r="Z962" s="94">
        <v>0</v>
      </c>
      <c r="AA962" s="94">
        <v>10316.345662731899</v>
      </c>
      <c r="AB962" s="94">
        <v>0</v>
      </c>
      <c r="AC962" s="94">
        <v>205142.11176070801</v>
      </c>
      <c r="AD962" s="94">
        <v>0</v>
      </c>
      <c r="AE962" s="94">
        <v>0</v>
      </c>
      <c r="AF962" s="94">
        <v>0</v>
      </c>
      <c r="AG962" s="94">
        <v>0</v>
      </c>
      <c r="AH962" s="94">
        <v>0</v>
      </c>
      <c r="AI962" s="94">
        <v>0</v>
      </c>
      <c r="AJ962" s="94">
        <v>8284996.6329484601</v>
      </c>
      <c r="AK962" s="70">
        <v>19512.663185903199</v>
      </c>
      <c r="AL962">
        <v>190.744012474941</v>
      </c>
      <c r="AM962">
        <v>87986.683412978906</v>
      </c>
      <c r="AN962">
        <v>8876.5969547628702</v>
      </c>
      <c r="AO962">
        <v>33639.350549369301</v>
      </c>
      <c r="AP962">
        <v>190.744012474941</v>
      </c>
      <c r="AQ962">
        <v>87986.683412978906</v>
      </c>
      <c r="AR962">
        <v>8876.5969547628702</v>
      </c>
      <c r="AS962">
        <v>22100.7116706126</v>
      </c>
      <c r="AT962">
        <v>0</v>
      </c>
    </row>
    <row r="963" spans="1:46" x14ac:dyDescent="0.25">
      <c r="A963" t="s">
        <v>3868</v>
      </c>
      <c r="B963">
        <v>2180</v>
      </c>
      <c r="C963" t="s">
        <v>195</v>
      </c>
      <c r="D963">
        <v>1243</v>
      </c>
      <c r="E963" t="s">
        <v>1193</v>
      </c>
      <c r="F963" t="s">
        <v>2892</v>
      </c>
      <c r="G963" t="s">
        <v>2911</v>
      </c>
      <c r="H963" t="s">
        <v>2894</v>
      </c>
      <c r="I963" t="s">
        <v>2895</v>
      </c>
      <c r="J963">
        <v>409.52311831524798</v>
      </c>
      <c r="K963">
        <v>2</v>
      </c>
      <c r="L963">
        <v>2</v>
      </c>
      <c r="M963">
        <v>1</v>
      </c>
      <c r="N963" s="94">
        <v>3047530.9133527898</v>
      </c>
      <c r="O963" s="94">
        <v>2070117.2548147</v>
      </c>
      <c r="P963" s="94">
        <v>806641.51483425999</v>
      </c>
      <c r="Q963" s="94">
        <v>399074.04384710098</v>
      </c>
      <c r="R963" s="94">
        <v>1298927.71752517</v>
      </c>
      <c r="S963" s="94">
        <v>197859.75056810901</v>
      </c>
      <c r="T963" s="94">
        <v>4184979.53</v>
      </c>
      <c r="U963" s="94">
        <v>3437311.9143740102</v>
      </c>
      <c r="V963" s="94">
        <v>6402803.2809281601</v>
      </c>
      <c r="W963" s="94">
        <v>1209538.03881234</v>
      </c>
      <c r="X963" s="94">
        <v>0</v>
      </c>
      <c r="Y963" s="94">
        <v>0</v>
      </c>
      <c r="Z963" s="94">
        <v>0</v>
      </c>
      <c r="AA963" s="94">
        <v>9950.1246335199703</v>
      </c>
      <c r="AB963" s="94">
        <v>0</v>
      </c>
      <c r="AC963" s="94">
        <v>197859.75056810901</v>
      </c>
      <c r="AD963" s="94">
        <v>0</v>
      </c>
      <c r="AE963" s="94">
        <v>0</v>
      </c>
      <c r="AF963" s="94">
        <v>0</v>
      </c>
      <c r="AG963" s="94">
        <v>0</v>
      </c>
      <c r="AH963" s="94">
        <v>0</v>
      </c>
      <c r="AI963" s="94">
        <v>0</v>
      </c>
      <c r="AJ963" s="94">
        <v>7820151.1949421298</v>
      </c>
      <c r="AK963" s="70">
        <v>19095.750264634</v>
      </c>
      <c r="AL963">
        <v>190.744012474941</v>
      </c>
      <c r="AM963">
        <v>87986.683412978906</v>
      </c>
      <c r="AN963">
        <v>8876.5969547628702</v>
      </c>
      <c r="AO963">
        <v>33639.350549369301</v>
      </c>
      <c r="AP963">
        <v>4583.8562208211697</v>
      </c>
      <c r="AQ963">
        <v>22363.4717498301</v>
      </c>
      <c r="AR963">
        <v>15248.5276215289</v>
      </c>
      <c r="AS963">
        <v>19269.867688095601</v>
      </c>
      <c r="AT963">
        <v>0</v>
      </c>
    </row>
    <row r="964" spans="1:46" x14ac:dyDescent="0.25">
      <c r="A964" t="s">
        <v>3869</v>
      </c>
      <c r="B964">
        <v>2180</v>
      </c>
      <c r="C964" t="s">
        <v>195</v>
      </c>
      <c r="D964">
        <v>868</v>
      </c>
      <c r="E964" t="s">
        <v>1194</v>
      </c>
      <c r="F964" t="s">
        <v>2892</v>
      </c>
      <c r="G964" t="s">
        <v>2893</v>
      </c>
      <c r="H964" t="s">
        <v>2904</v>
      </c>
      <c r="I964" t="s">
        <v>2895</v>
      </c>
      <c r="J964">
        <v>680.43563122733201</v>
      </c>
      <c r="K964">
        <v>1</v>
      </c>
      <c r="L964">
        <v>1</v>
      </c>
      <c r="M964">
        <v>1</v>
      </c>
      <c r="N964" s="94">
        <v>4975676.1666892804</v>
      </c>
      <c r="O964" s="94">
        <v>2168774.4991744002</v>
      </c>
      <c r="P964" s="94">
        <v>1257341.27648496</v>
      </c>
      <c r="Q964" s="94">
        <v>537138.72919580305</v>
      </c>
      <c r="R964" s="94">
        <v>1758497.6284676001</v>
      </c>
      <c r="S964" s="94">
        <v>328750.24205265002</v>
      </c>
      <c r="T964" s="94">
        <v>4986225.6900000004</v>
      </c>
      <c r="U964" s="94">
        <v>5711202.6100120395</v>
      </c>
      <c r="V964" s="94">
        <v>9070922.0066044405</v>
      </c>
      <c r="W964" s="94">
        <v>1609973.8461952</v>
      </c>
      <c r="X964" s="94">
        <v>0</v>
      </c>
      <c r="Y964" s="94">
        <v>0</v>
      </c>
      <c r="Z964" s="94">
        <v>0</v>
      </c>
      <c r="AA964" s="94">
        <v>16532.447212389001</v>
      </c>
      <c r="AB964" s="94">
        <v>0</v>
      </c>
      <c r="AC964" s="94">
        <v>328750.24205265002</v>
      </c>
      <c r="AD964" s="94">
        <v>0</v>
      </c>
      <c r="AE964" s="94">
        <v>0</v>
      </c>
      <c r="AF964" s="94">
        <v>0</v>
      </c>
      <c r="AG964" s="94">
        <v>0</v>
      </c>
      <c r="AH964" s="94">
        <v>0</v>
      </c>
      <c r="AI964" s="94">
        <v>0</v>
      </c>
      <c r="AJ964" s="94">
        <v>11026178.5420647</v>
      </c>
      <c r="AK964" s="70">
        <v>16204.5872321182</v>
      </c>
      <c r="AL964">
        <v>190.744012474941</v>
      </c>
      <c r="AM964">
        <v>87986.683412978906</v>
      </c>
      <c r="AN964">
        <v>8876.5969547628702</v>
      </c>
      <c r="AO964">
        <v>33639.350549369301</v>
      </c>
      <c r="AP964">
        <v>190.744012474941</v>
      </c>
      <c r="AQ964">
        <v>87986.683412978906</v>
      </c>
      <c r="AR964">
        <v>8876.5969547628702</v>
      </c>
      <c r="AS964">
        <v>22100.7116706126</v>
      </c>
      <c r="AT964">
        <v>0</v>
      </c>
    </row>
    <row r="965" spans="1:46" x14ac:dyDescent="0.25">
      <c r="A965" t="s">
        <v>3870</v>
      </c>
      <c r="B965">
        <v>2180</v>
      </c>
      <c r="C965" t="s">
        <v>195</v>
      </c>
      <c r="D965">
        <v>5060</v>
      </c>
      <c r="E965" t="s">
        <v>1195</v>
      </c>
      <c r="F965" t="s">
        <v>2906</v>
      </c>
      <c r="G965" t="s">
        <v>2893</v>
      </c>
      <c r="H965" t="s">
        <v>2894</v>
      </c>
      <c r="I965" t="s">
        <v>2895</v>
      </c>
      <c r="J965">
        <v>386.473071371743</v>
      </c>
      <c r="K965">
        <v>1</v>
      </c>
      <c r="L965">
        <v>1</v>
      </c>
      <c r="M965">
        <v>1</v>
      </c>
      <c r="N965" s="94">
        <v>667235.94269335503</v>
      </c>
      <c r="O965" s="94">
        <v>724959.11568162101</v>
      </c>
      <c r="P965" s="94">
        <v>656338.21690107102</v>
      </c>
      <c r="Q965" s="94">
        <v>304686.43944200402</v>
      </c>
      <c r="R965" s="94">
        <v>890622.77768111601</v>
      </c>
      <c r="S965" s="94">
        <v>186723.196037104</v>
      </c>
      <c r="T965" s="94">
        <v>0</v>
      </c>
      <c r="U965" s="94">
        <v>3243842.4923991701</v>
      </c>
      <c r="V965" s="94">
        <v>2428188.0060802898</v>
      </c>
      <c r="W965" s="94">
        <v>806264.40537920198</v>
      </c>
      <c r="X965" s="94">
        <v>0</v>
      </c>
      <c r="Y965" s="94">
        <v>0</v>
      </c>
      <c r="Z965" s="94">
        <v>0</v>
      </c>
      <c r="AA965" s="94">
        <v>9390.0809396745808</v>
      </c>
      <c r="AB965" s="94">
        <v>0</v>
      </c>
      <c r="AC965" s="94">
        <v>186723.196037104</v>
      </c>
      <c r="AD965" s="94">
        <v>0</v>
      </c>
      <c r="AE965" s="94">
        <v>0</v>
      </c>
      <c r="AF965" s="94">
        <v>0</v>
      </c>
      <c r="AG965" s="94">
        <v>0</v>
      </c>
      <c r="AH965" s="94">
        <v>0</v>
      </c>
      <c r="AI965" s="94">
        <v>0</v>
      </c>
      <c r="AJ965" s="94">
        <v>3430565.6884362702</v>
      </c>
      <c r="AK965" s="70">
        <v>8876.5969547628702</v>
      </c>
      <c r="AL965">
        <v>190.744012474941</v>
      </c>
      <c r="AM965">
        <v>87986.683412978906</v>
      </c>
      <c r="AN965">
        <v>8876.5969547628702</v>
      </c>
      <c r="AO965">
        <v>33639.350549369301</v>
      </c>
      <c r="AP965">
        <v>190.744012474941</v>
      </c>
      <c r="AQ965">
        <v>87986.683412978906</v>
      </c>
      <c r="AR965">
        <v>8876.5969547628702</v>
      </c>
      <c r="AS965">
        <v>22100.7116706126</v>
      </c>
      <c r="AT965">
        <v>0</v>
      </c>
    </row>
    <row r="966" spans="1:46" x14ac:dyDescent="0.25">
      <c r="A966" t="s">
        <v>3871</v>
      </c>
      <c r="B966">
        <v>2180</v>
      </c>
      <c r="C966" t="s">
        <v>195</v>
      </c>
      <c r="D966">
        <v>869</v>
      </c>
      <c r="E966" t="s">
        <v>1196</v>
      </c>
      <c r="F966" t="s">
        <v>2892</v>
      </c>
      <c r="G966" t="s">
        <v>2893</v>
      </c>
      <c r="H966" t="s">
        <v>2894</v>
      </c>
      <c r="I966" t="s">
        <v>2895</v>
      </c>
      <c r="J966">
        <v>260.76616797005897</v>
      </c>
      <c r="K966">
        <v>3</v>
      </c>
      <c r="L966">
        <v>1</v>
      </c>
      <c r="M966">
        <v>1</v>
      </c>
      <c r="N966" s="94">
        <v>2072488.01647486</v>
      </c>
      <c r="O966" s="94">
        <v>1359903.4310991501</v>
      </c>
      <c r="P966" s="94">
        <v>523237.15032438299</v>
      </c>
      <c r="Q966" s="94">
        <v>205582.02144259901</v>
      </c>
      <c r="R966" s="94">
        <v>915709.64494133706</v>
      </c>
      <c r="S966" s="94">
        <v>125988.31822588301</v>
      </c>
      <c r="T966" s="94">
        <v>2888192.41</v>
      </c>
      <c r="U966" s="94">
        <v>2188727.85428232</v>
      </c>
      <c r="V966" s="94">
        <v>4211794.2058982803</v>
      </c>
      <c r="W966" s="94">
        <v>858790.26009704999</v>
      </c>
      <c r="X966" s="94">
        <v>0</v>
      </c>
      <c r="Y966" s="94">
        <v>0</v>
      </c>
      <c r="Z966" s="94">
        <v>0</v>
      </c>
      <c r="AA966" s="94">
        <v>6335.7982869971802</v>
      </c>
      <c r="AB966" s="94">
        <v>0</v>
      </c>
      <c r="AC966" s="94">
        <v>125988.31822588301</v>
      </c>
      <c r="AD966" s="94">
        <v>0</v>
      </c>
      <c r="AE966" s="94">
        <v>0</v>
      </c>
      <c r="AF966" s="94">
        <v>0</v>
      </c>
      <c r="AG966" s="94">
        <v>0</v>
      </c>
      <c r="AH966" s="94">
        <v>0</v>
      </c>
      <c r="AI966" s="94">
        <v>0</v>
      </c>
      <c r="AJ966" s="94">
        <v>5202908.5825082101</v>
      </c>
      <c r="AK966" s="70">
        <v>19952.3911518522</v>
      </c>
      <c r="AL966">
        <v>190.744012474941</v>
      </c>
      <c r="AM966">
        <v>87986.683412978906</v>
      </c>
      <c r="AN966">
        <v>8876.5969547628702</v>
      </c>
      <c r="AO966">
        <v>33639.350549369301</v>
      </c>
      <c r="AP966">
        <v>190.744012474941</v>
      </c>
      <c r="AQ966">
        <v>87986.683412978906</v>
      </c>
      <c r="AR966">
        <v>8876.5969547628702</v>
      </c>
      <c r="AS966">
        <v>22100.7116706126</v>
      </c>
      <c r="AT966">
        <v>0</v>
      </c>
    </row>
    <row r="967" spans="1:46" x14ac:dyDescent="0.25">
      <c r="A967" t="s">
        <v>3872</v>
      </c>
      <c r="B967">
        <v>2180</v>
      </c>
      <c r="C967" t="s">
        <v>195</v>
      </c>
      <c r="D967">
        <v>870</v>
      </c>
      <c r="E967" t="s">
        <v>1197</v>
      </c>
      <c r="F967" t="s">
        <v>2892</v>
      </c>
      <c r="G967" t="s">
        <v>2893</v>
      </c>
      <c r="H967" t="s">
        <v>2894</v>
      </c>
      <c r="I967" t="s">
        <v>2895</v>
      </c>
      <c r="J967">
        <v>472.239349873278</v>
      </c>
      <c r="K967">
        <v>3</v>
      </c>
      <c r="L967">
        <v>1</v>
      </c>
      <c r="M967">
        <v>1</v>
      </c>
      <c r="N967" s="94">
        <v>3707416.4243703699</v>
      </c>
      <c r="O967" s="94">
        <v>1905446.0099717199</v>
      </c>
      <c r="P967" s="94">
        <v>943408.740349659</v>
      </c>
      <c r="Q967" s="94">
        <v>445700.55165688402</v>
      </c>
      <c r="R967" s="94">
        <v>1527991.15664363</v>
      </c>
      <c r="S967" s="94">
        <v>228160.89201207401</v>
      </c>
      <c r="T967" s="94">
        <v>4566245.4000000004</v>
      </c>
      <c r="U967" s="94">
        <v>3963717.48299227</v>
      </c>
      <c r="V967" s="94">
        <v>7093577.0147801302</v>
      </c>
      <c r="W967" s="94">
        <v>1424911.93627046</v>
      </c>
      <c r="X967" s="94">
        <v>0</v>
      </c>
      <c r="Y967" s="94">
        <v>0</v>
      </c>
      <c r="Z967" s="94">
        <v>0</v>
      </c>
      <c r="AA967" s="94">
        <v>11473.9319416747</v>
      </c>
      <c r="AB967" s="94">
        <v>0</v>
      </c>
      <c r="AC967" s="94">
        <v>228160.89201207401</v>
      </c>
      <c r="AD967" s="94">
        <v>0</v>
      </c>
      <c r="AE967" s="94">
        <v>0</v>
      </c>
      <c r="AF967" s="94">
        <v>0</v>
      </c>
      <c r="AG967" s="94">
        <v>0</v>
      </c>
      <c r="AH967" s="94">
        <v>0</v>
      </c>
      <c r="AI967" s="94">
        <v>0</v>
      </c>
      <c r="AJ967" s="94">
        <v>8758123.7750043496</v>
      </c>
      <c r="AK967" s="70">
        <v>18545.9423856875</v>
      </c>
      <c r="AL967">
        <v>190.744012474941</v>
      </c>
      <c r="AM967">
        <v>87986.683412978906</v>
      </c>
      <c r="AN967">
        <v>8876.5969547628702</v>
      </c>
      <c r="AO967">
        <v>33639.350549369301</v>
      </c>
      <c r="AP967">
        <v>190.744012474941</v>
      </c>
      <c r="AQ967">
        <v>87986.683412978906</v>
      </c>
      <c r="AR967">
        <v>8876.5969547628702</v>
      </c>
      <c r="AS967">
        <v>22100.7116706126</v>
      </c>
      <c r="AT967">
        <v>0</v>
      </c>
    </row>
    <row r="968" spans="1:46" x14ac:dyDescent="0.25">
      <c r="A968" t="s">
        <v>4328</v>
      </c>
      <c r="B968">
        <v>2180</v>
      </c>
      <c r="C968" t="s">
        <v>195</v>
      </c>
      <c r="D968">
        <v>915</v>
      </c>
      <c r="E968" t="s">
        <v>4329</v>
      </c>
      <c r="F968" t="s">
        <v>2892</v>
      </c>
      <c r="G968" t="s">
        <v>2903</v>
      </c>
      <c r="H968" t="s">
        <v>2904</v>
      </c>
      <c r="I968" t="s">
        <v>2895</v>
      </c>
      <c r="J968">
        <v>1126.05712902152</v>
      </c>
      <c r="K968">
        <v>2</v>
      </c>
      <c r="L968">
        <v>1</v>
      </c>
      <c r="M968">
        <v>1</v>
      </c>
      <c r="N968" s="94">
        <v>8897470.5154430792</v>
      </c>
      <c r="O968" s="94">
        <v>4995912.5517885098</v>
      </c>
      <c r="P968" s="94">
        <v>1988304.4485269301</v>
      </c>
      <c r="Q968" s="94">
        <v>887966.41131806397</v>
      </c>
      <c r="R968" s="94">
        <v>3753086.2790929098</v>
      </c>
      <c r="S968" s="94">
        <v>544050.806191916</v>
      </c>
      <c r="T968" s="94">
        <v>11071235.73</v>
      </c>
      <c r="U968" s="94">
        <v>9451504.4761694893</v>
      </c>
      <c r="V968" s="94">
        <v>16988087.202749301</v>
      </c>
      <c r="W968" s="94">
        <v>3507293.3544111098</v>
      </c>
      <c r="X968" s="94">
        <v>0</v>
      </c>
      <c r="Y968" s="94">
        <v>0</v>
      </c>
      <c r="Z968" s="94">
        <v>0</v>
      </c>
      <c r="AA968" s="94">
        <v>27359.6490091255</v>
      </c>
      <c r="AB968" s="94">
        <v>0</v>
      </c>
      <c r="AC968" s="94">
        <v>544050.806191916</v>
      </c>
      <c r="AD968" s="94">
        <v>0</v>
      </c>
      <c r="AE968" s="94">
        <v>0</v>
      </c>
      <c r="AF968" s="94">
        <v>0</v>
      </c>
      <c r="AG968" s="94">
        <v>0</v>
      </c>
      <c r="AH968" s="94">
        <v>0</v>
      </c>
      <c r="AI968" s="94">
        <v>0</v>
      </c>
      <c r="AJ968" s="94">
        <v>21066791.0123614</v>
      </c>
      <c r="AK968" s="70">
        <v>18708.456675432899</v>
      </c>
      <c r="AL968">
        <v>190.744012474941</v>
      </c>
      <c r="AM968">
        <v>87986.683412978906</v>
      </c>
      <c r="AN968">
        <v>8876.5969547628702</v>
      </c>
      <c r="AO968">
        <v>33639.350549369301</v>
      </c>
      <c r="AP968">
        <v>190.744012474941</v>
      </c>
      <c r="AQ968">
        <v>78964.723731455393</v>
      </c>
      <c r="AR968">
        <v>16062.461632340101</v>
      </c>
      <c r="AS968">
        <v>33639.350549369301</v>
      </c>
      <c r="AT968">
        <v>0</v>
      </c>
    </row>
    <row r="969" spans="1:46" x14ac:dyDescent="0.25">
      <c r="A969" t="s">
        <v>3873</v>
      </c>
      <c r="B969">
        <v>2180</v>
      </c>
      <c r="C969" t="s">
        <v>195</v>
      </c>
      <c r="D969">
        <v>871</v>
      </c>
      <c r="E969" t="s">
        <v>1198</v>
      </c>
      <c r="F969" t="s">
        <v>2892</v>
      </c>
      <c r="G969" t="s">
        <v>2893</v>
      </c>
      <c r="H969" t="s">
        <v>2894</v>
      </c>
      <c r="I969" t="s">
        <v>2895</v>
      </c>
      <c r="J969">
        <v>357.89738184289098</v>
      </c>
      <c r="K969">
        <v>1</v>
      </c>
      <c r="L969">
        <v>1</v>
      </c>
      <c r="M969">
        <v>1</v>
      </c>
      <c r="N969" s="94">
        <v>2908624.5204418199</v>
      </c>
      <c r="O969" s="94">
        <v>1237387.20134165</v>
      </c>
      <c r="P969" s="94">
        <v>672112.79884670302</v>
      </c>
      <c r="Q969" s="94">
        <v>282158.02610069897</v>
      </c>
      <c r="R969" s="94">
        <v>898857.83762731496</v>
      </c>
      <c r="S969" s="94">
        <v>172916.94542602601</v>
      </c>
      <c r="T969" s="94">
        <v>2995146.52</v>
      </c>
      <c r="U969" s="94">
        <v>3003993.8643581802</v>
      </c>
      <c r="V969" s="94">
        <v>5169707.7077247398</v>
      </c>
      <c r="W969" s="94">
        <v>820736.8951352</v>
      </c>
      <c r="X969" s="94">
        <v>0</v>
      </c>
      <c r="Y969" s="94">
        <v>0</v>
      </c>
      <c r="Z969" s="94">
        <v>0</v>
      </c>
      <c r="AA969" s="94">
        <v>8695.7814982399195</v>
      </c>
      <c r="AB969" s="94">
        <v>0</v>
      </c>
      <c r="AC969" s="94">
        <v>172916.94542602601</v>
      </c>
      <c r="AD969" s="94">
        <v>0</v>
      </c>
      <c r="AE969" s="94">
        <v>0</v>
      </c>
      <c r="AF969" s="94">
        <v>0</v>
      </c>
      <c r="AG969" s="94">
        <v>0</v>
      </c>
      <c r="AH969" s="94">
        <v>0</v>
      </c>
      <c r="AI969" s="94">
        <v>0</v>
      </c>
      <c r="AJ969" s="94">
        <v>6172057.3297842098</v>
      </c>
      <c r="AK969" s="70">
        <v>17245.326853197301</v>
      </c>
      <c r="AL969">
        <v>190.744012474941</v>
      </c>
      <c r="AM969">
        <v>87986.683412978906</v>
      </c>
      <c r="AN969">
        <v>8876.5969547628702</v>
      </c>
      <c r="AO969">
        <v>33639.350549369301</v>
      </c>
      <c r="AP969">
        <v>190.744012474941</v>
      </c>
      <c r="AQ969">
        <v>87986.683412978906</v>
      </c>
      <c r="AR969">
        <v>8876.5969547628702</v>
      </c>
      <c r="AS969">
        <v>22100.7116706126</v>
      </c>
      <c r="AT969">
        <v>0</v>
      </c>
    </row>
    <row r="970" spans="1:46" x14ac:dyDescent="0.25">
      <c r="A970" t="s">
        <v>3874</v>
      </c>
      <c r="B970">
        <v>2180</v>
      </c>
      <c r="C970" t="s">
        <v>195</v>
      </c>
      <c r="D970">
        <v>914</v>
      </c>
      <c r="E970" t="s">
        <v>1199</v>
      </c>
      <c r="F970" t="s">
        <v>2892</v>
      </c>
      <c r="G970" t="s">
        <v>2903</v>
      </c>
      <c r="H970" t="s">
        <v>2904</v>
      </c>
      <c r="I970" t="s">
        <v>2895</v>
      </c>
      <c r="J970">
        <v>1438.5851993410499</v>
      </c>
      <c r="K970">
        <v>1</v>
      </c>
      <c r="L970">
        <v>1</v>
      </c>
      <c r="M970">
        <v>1</v>
      </c>
      <c r="N970" s="94">
        <v>10553628.171757599</v>
      </c>
      <c r="O970" s="94">
        <v>5092729.9608680597</v>
      </c>
      <c r="P970" s="94">
        <v>2656622.2321769302</v>
      </c>
      <c r="Q970" s="94">
        <v>1134147.3305382701</v>
      </c>
      <c r="R970" s="94">
        <v>4586971.5566402702</v>
      </c>
      <c r="S970" s="94">
        <v>695047.71765651705</v>
      </c>
      <c r="T970" s="94">
        <v>11949405.970000001</v>
      </c>
      <c r="U970" s="94">
        <v>12074693.281981099</v>
      </c>
      <c r="V970" s="94">
        <v>19716185.3641994</v>
      </c>
      <c r="W970" s="94">
        <v>4272960.7889474696</v>
      </c>
      <c r="X970" s="94">
        <v>0</v>
      </c>
      <c r="Y970" s="94">
        <v>0</v>
      </c>
      <c r="Z970" s="94">
        <v>0</v>
      </c>
      <c r="AA970" s="94">
        <v>34953.0988342438</v>
      </c>
      <c r="AB970" s="94">
        <v>0</v>
      </c>
      <c r="AC970" s="94">
        <v>695047.71765651705</v>
      </c>
      <c r="AD970" s="94">
        <v>0</v>
      </c>
      <c r="AE970" s="94">
        <v>0</v>
      </c>
      <c r="AF970" s="94">
        <v>0</v>
      </c>
      <c r="AG970" s="94">
        <v>0</v>
      </c>
      <c r="AH970" s="94">
        <v>0</v>
      </c>
      <c r="AI970" s="94">
        <v>0</v>
      </c>
      <c r="AJ970" s="94">
        <v>24719146.969637699</v>
      </c>
      <c r="AK970" s="70">
        <v>17182.956547141199</v>
      </c>
      <c r="AL970">
        <v>190.744012474941</v>
      </c>
      <c r="AM970">
        <v>87986.683412978906</v>
      </c>
      <c r="AN970">
        <v>8876.5969547628702</v>
      </c>
      <c r="AO970">
        <v>33639.350549369301</v>
      </c>
      <c r="AP970">
        <v>190.744012474941</v>
      </c>
      <c r="AQ970">
        <v>78964.723731455393</v>
      </c>
      <c r="AR970">
        <v>16062.461632340101</v>
      </c>
      <c r="AS970">
        <v>33639.350549369301</v>
      </c>
      <c r="AT970">
        <v>0</v>
      </c>
    </row>
    <row r="971" spans="1:46" x14ac:dyDescent="0.25">
      <c r="A971" t="s">
        <v>3875</v>
      </c>
      <c r="B971">
        <v>2180</v>
      </c>
      <c r="C971" t="s">
        <v>195</v>
      </c>
      <c r="D971">
        <v>872</v>
      </c>
      <c r="E971" t="s">
        <v>1200</v>
      </c>
      <c r="F971" t="s">
        <v>2892</v>
      </c>
      <c r="G971" t="s">
        <v>2893</v>
      </c>
      <c r="H971" t="s">
        <v>2894</v>
      </c>
      <c r="I971" t="s">
        <v>2895</v>
      </c>
      <c r="J971">
        <v>449.95876184711301</v>
      </c>
      <c r="K971">
        <v>1</v>
      </c>
      <c r="L971">
        <v>1</v>
      </c>
      <c r="M971">
        <v>1</v>
      </c>
      <c r="N971" s="94">
        <v>3367466.7849902301</v>
      </c>
      <c r="O971" s="94">
        <v>1399915.28761594</v>
      </c>
      <c r="P971" s="94">
        <v>846804.67657657794</v>
      </c>
      <c r="Q971" s="94">
        <v>354737.09088273899</v>
      </c>
      <c r="R971" s="94">
        <v>1167802.17608384</v>
      </c>
      <c r="S971" s="94">
        <v>217396.099031633</v>
      </c>
      <c r="T971" s="94">
        <v>3360019.54</v>
      </c>
      <c r="U971" s="94">
        <v>3776706.4761493201</v>
      </c>
      <c r="V971" s="94">
        <v>6056207.12590844</v>
      </c>
      <c r="W971" s="94">
        <v>1069586.3065597799</v>
      </c>
      <c r="X971" s="94">
        <v>0</v>
      </c>
      <c r="Y971" s="94">
        <v>0</v>
      </c>
      <c r="Z971" s="94">
        <v>0</v>
      </c>
      <c r="AA971" s="94">
        <v>10932.583681091801</v>
      </c>
      <c r="AB971" s="94">
        <v>0</v>
      </c>
      <c r="AC971" s="94">
        <v>217396.099031633</v>
      </c>
      <c r="AD971" s="94">
        <v>0</v>
      </c>
      <c r="AE971" s="94">
        <v>0</v>
      </c>
      <c r="AF971" s="94">
        <v>0</v>
      </c>
      <c r="AG971" s="94">
        <v>0</v>
      </c>
      <c r="AH971" s="94">
        <v>0</v>
      </c>
      <c r="AI971" s="94">
        <v>0</v>
      </c>
      <c r="AJ971" s="94">
        <v>7354122.1151809497</v>
      </c>
      <c r="AK971" s="70">
        <v>16343.991358211901</v>
      </c>
      <c r="AL971">
        <v>190.744012474941</v>
      </c>
      <c r="AM971">
        <v>87986.683412978906</v>
      </c>
      <c r="AN971">
        <v>8876.5969547628702</v>
      </c>
      <c r="AO971">
        <v>33639.350549369301</v>
      </c>
      <c r="AP971">
        <v>190.744012474941</v>
      </c>
      <c r="AQ971">
        <v>87986.683412978906</v>
      </c>
      <c r="AR971">
        <v>8876.5969547628702</v>
      </c>
      <c r="AS971">
        <v>22100.7116706126</v>
      </c>
      <c r="AT971">
        <v>0</v>
      </c>
    </row>
    <row r="972" spans="1:46" x14ac:dyDescent="0.25">
      <c r="A972" t="s">
        <v>3877</v>
      </c>
      <c r="B972">
        <v>2180</v>
      </c>
      <c r="C972" t="s">
        <v>195</v>
      </c>
      <c r="D972">
        <v>873</v>
      </c>
      <c r="E972" t="s">
        <v>1202</v>
      </c>
      <c r="F972" t="s">
        <v>2892</v>
      </c>
      <c r="G972" t="s">
        <v>2893</v>
      </c>
      <c r="H972" t="s">
        <v>2894</v>
      </c>
      <c r="I972" t="s">
        <v>2895</v>
      </c>
      <c r="J972">
        <v>329.10312818766602</v>
      </c>
      <c r="K972">
        <v>1</v>
      </c>
      <c r="L972">
        <v>1</v>
      </c>
      <c r="M972">
        <v>1</v>
      </c>
      <c r="N972" s="94">
        <v>2466036.5427768501</v>
      </c>
      <c r="O972" s="94">
        <v>1278373.97710195</v>
      </c>
      <c r="P972" s="94">
        <v>621843.628426451</v>
      </c>
      <c r="Q972" s="94">
        <v>261857.30185240699</v>
      </c>
      <c r="R972" s="94">
        <v>916397.97904129198</v>
      </c>
      <c r="S972" s="94">
        <v>159005.09627461401</v>
      </c>
      <c r="T972" s="94">
        <v>2782198.7</v>
      </c>
      <c r="U972" s="94">
        <v>2762310.7291989601</v>
      </c>
      <c r="V972" s="94">
        <v>4691951.0835753903</v>
      </c>
      <c r="W972" s="94">
        <v>844562.17398807197</v>
      </c>
      <c r="X972" s="94">
        <v>0</v>
      </c>
      <c r="Y972" s="94">
        <v>0</v>
      </c>
      <c r="Z972" s="94">
        <v>0</v>
      </c>
      <c r="AA972" s="94">
        <v>7996.1716354869995</v>
      </c>
      <c r="AB972" s="94">
        <v>0</v>
      </c>
      <c r="AC972" s="94">
        <v>159005.09627461401</v>
      </c>
      <c r="AD972" s="94">
        <v>0</v>
      </c>
      <c r="AE972" s="94">
        <v>0</v>
      </c>
      <c r="AF972" s="94">
        <v>0</v>
      </c>
      <c r="AG972" s="94">
        <v>0</v>
      </c>
      <c r="AH972" s="94">
        <v>0</v>
      </c>
      <c r="AI972" s="94">
        <v>0</v>
      </c>
      <c r="AJ972" s="94">
        <v>5703514.5254735705</v>
      </c>
      <c r="AK972" s="70">
        <v>17330.478008161699</v>
      </c>
      <c r="AL972">
        <v>190.744012474941</v>
      </c>
      <c r="AM972">
        <v>87986.683412978906</v>
      </c>
      <c r="AN972">
        <v>8876.5969547628702</v>
      </c>
      <c r="AO972">
        <v>33639.350549369301</v>
      </c>
      <c r="AP972">
        <v>190.744012474941</v>
      </c>
      <c r="AQ972">
        <v>87986.683412978906</v>
      </c>
      <c r="AR972">
        <v>8876.5969547628702</v>
      </c>
      <c r="AS972">
        <v>22100.7116706126</v>
      </c>
      <c r="AT972">
        <v>0</v>
      </c>
    </row>
    <row r="973" spans="1:46" x14ac:dyDescent="0.25">
      <c r="A973" t="s">
        <v>3878</v>
      </c>
      <c r="B973">
        <v>2180</v>
      </c>
      <c r="C973" t="s">
        <v>195</v>
      </c>
      <c r="D973">
        <v>1278</v>
      </c>
      <c r="E973" t="s">
        <v>1203</v>
      </c>
      <c r="F973" t="s">
        <v>2892</v>
      </c>
      <c r="G973" t="s">
        <v>2893</v>
      </c>
      <c r="H973" t="s">
        <v>2894</v>
      </c>
      <c r="I973" t="s">
        <v>2895</v>
      </c>
      <c r="J973">
        <v>410.06749521534903</v>
      </c>
      <c r="K973">
        <v>2</v>
      </c>
      <c r="L973">
        <v>1</v>
      </c>
      <c r="M973">
        <v>1</v>
      </c>
      <c r="N973" s="94">
        <v>3007448.3962455899</v>
      </c>
      <c r="O973" s="94">
        <v>1396111.8052145501</v>
      </c>
      <c r="P973" s="94">
        <v>815025.15744621796</v>
      </c>
      <c r="Q973" s="94">
        <v>325087.73801651399</v>
      </c>
      <c r="R973" s="94">
        <v>1091520.70787217</v>
      </c>
      <c r="S973" s="94">
        <v>198122.76448076</v>
      </c>
      <c r="T973" s="94">
        <v>3193312.69</v>
      </c>
      <c r="U973" s="94">
        <v>3441881.1147950501</v>
      </c>
      <c r="V973" s="94">
        <v>5623218.2495783297</v>
      </c>
      <c r="W973" s="94">
        <v>1002012.20393551</v>
      </c>
      <c r="X973" s="94">
        <v>0</v>
      </c>
      <c r="Y973" s="94">
        <v>0</v>
      </c>
      <c r="Z973" s="94">
        <v>0</v>
      </c>
      <c r="AA973" s="94">
        <v>9963.3512812020399</v>
      </c>
      <c r="AB973" s="94">
        <v>0</v>
      </c>
      <c r="AC973" s="94">
        <v>198122.76448076</v>
      </c>
      <c r="AD973" s="94">
        <v>0</v>
      </c>
      <c r="AE973" s="94">
        <v>0</v>
      </c>
      <c r="AF973" s="94">
        <v>0</v>
      </c>
      <c r="AG973" s="94">
        <v>0</v>
      </c>
      <c r="AH973" s="94">
        <v>0</v>
      </c>
      <c r="AI973" s="94">
        <v>0</v>
      </c>
      <c r="AJ973" s="94">
        <v>6833316.5692758001</v>
      </c>
      <c r="AK973" s="70">
        <v>16663.882529112099</v>
      </c>
      <c r="AL973">
        <v>190.744012474941</v>
      </c>
      <c r="AM973">
        <v>87986.683412978906</v>
      </c>
      <c r="AN973">
        <v>8876.5969547628702</v>
      </c>
      <c r="AO973">
        <v>33639.350549369301</v>
      </c>
      <c r="AP973">
        <v>190.744012474941</v>
      </c>
      <c r="AQ973">
        <v>87986.683412978906</v>
      </c>
      <c r="AR973">
        <v>8876.5969547628702</v>
      </c>
      <c r="AS973">
        <v>22100.7116706126</v>
      </c>
      <c r="AT973">
        <v>0</v>
      </c>
    </row>
    <row r="974" spans="1:46" x14ac:dyDescent="0.25">
      <c r="A974" t="s">
        <v>3879</v>
      </c>
      <c r="B974">
        <v>2180</v>
      </c>
      <c r="C974" t="s">
        <v>195</v>
      </c>
      <c r="D974">
        <v>875</v>
      </c>
      <c r="E974" t="s">
        <v>1204</v>
      </c>
      <c r="F974" t="s">
        <v>2892</v>
      </c>
      <c r="G974" t="s">
        <v>2893</v>
      </c>
      <c r="H974" t="s">
        <v>2904</v>
      </c>
      <c r="I974" t="s">
        <v>2895</v>
      </c>
      <c r="J974">
        <v>407.77525441197099</v>
      </c>
      <c r="K974">
        <v>2</v>
      </c>
      <c r="L974">
        <v>1</v>
      </c>
      <c r="M974">
        <v>1</v>
      </c>
      <c r="N974" s="94">
        <v>2921011.2607132602</v>
      </c>
      <c r="O974" s="94">
        <v>1794535.16323491</v>
      </c>
      <c r="P974" s="94">
        <v>786738.14827169199</v>
      </c>
      <c r="Q974" s="94">
        <v>321480.58833271899</v>
      </c>
      <c r="R974" s="94">
        <v>1244607.72512869</v>
      </c>
      <c r="S974" s="94">
        <v>197015.27585969199</v>
      </c>
      <c r="T974" s="94">
        <v>3645731.58</v>
      </c>
      <c r="U974" s="94">
        <v>3422641.3056812701</v>
      </c>
      <c r="V974" s="94">
        <v>5902865.6628839904</v>
      </c>
      <c r="W974" s="94">
        <v>1155599.56576302</v>
      </c>
      <c r="X974" s="94">
        <v>0</v>
      </c>
      <c r="Y974" s="94">
        <v>0</v>
      </c>
      <c r="Z974" s="94">
        <v>0</v>
      </c>
      <c r="AA974" s="94">
        <v>9907.6570342509003</v>
      </c>
      <c r="AB974" s="94">
        <v>0</v>
      </c>
      <c r="AC974" s="94">
        <v>197015.27585969199</v>
      </c>
      <c r="AD974" s="94">
        <v>0</v>
      </c>
      <c r="AE974" s="94">
        <v>0</v>
      </c>
      <c r="AF974" s="94">
        <v>0</v>
      </c>
      <c r="AG974" s="94">
        <v>0</v>
      </c>
      <c r="AH974" s="94">
        <v>0</v>
      </c>
      <c r="AI974" s="94">
        <v>0</v>
      </c>
      <c r="AJ974" s="94">
        <v>7265388.16154096</v>
      </c>
      <c r="AK974" s="70">
        <v>17817.138443130701</v>
      </c>
      <c r="AL974">
        <v>190.744012474941</v>
      </c>
      <c r="AM974">
        <v>87986.683412978906</v>
      </c>
      <c r="AN974">
        <v>8876.5969547628702</v>
      </c>
      <c r="AO974">
        <v>33639.350549369301</v>
      </c>
      <c r="AP974">
        <v>190.744012474941</v>
      </c>
      <c r="AQ974">
        <v>87986.683412978906</v>
      </c>
      <c r="AR974">
        <v>8876.5969547628702</v>
      </c>
      <c r="AS974">
        <v>22100.7116706126</v>
      </c>
      <c r="AT974">
        <v>0</v>
      </c>
    </row>
    <row r="975" spans="1:46" x14ac:dyDescent="0.25">
      <c r="A975" t="s">
        <v>3880</v>
      </c>
      <c r="B975">
        <v>2180</v>
      </c>
      <c r="C975" t="s">
        <v>195</v>
      </c>
      <c r="D975">
        <v>916</v>
      </c>
      <c r="E975" t="s">
        <v>1205</v>
      </c>
      <c r="F975" t="s">
        <v>2945</v>
      </c>
      <c r="G975" t="s">
        <v>2907</v>
      </c>
      <c r="H975" t="s">
        <v>2904</v>
      </c>
      <c r="I975" t="s">
        <v>2895</v>
      </c>
      <c r="J975">
        <v>363.627067968804</v>
      </c>
      <c r="K975">
        <v>1</v>
      </c>
      <c r="L975">
        <v>2</v>
      </c>
      <c r="M975">
        <v>1</v>
      </c>
      <c r="N975" s="94">
        <v>3057527.8480247301</v>
      </c>
      <c r="O975" s="94">
        <v>1547944.23824766</v>
      </c>
      <c r="P975" s="94">
        <v>710369.36136104504</v>
      </c>
      <c r="Q975" s="94">
        <v>286675.17824956297</v>
      </c>
      <c r="R975" s="94">
        <v>1200618.6438451901</v>
      </c>
      <c r="S975" s="94">
        <v>175685.22447305699</v>
      </c>
      <c r="T975" s="94">
        <v>3751049.57</v>
      </c>
      <c r="U975" s="94">
        <v>3052085.6997281802</v>
      </c>
      <c r="V975" s="94">
        <v>5673053.2350235097</v>
      </c>
      <c r="W975" s="94">
        <v>1121247.0398421199</v>
      </c>
      <c r="X975" s="94">
        <v>0</v>
      </c>
      <c r="Y975" s="94">
        <v>0</v>
      </c>
      <c r="Z975" s="94">
        <v>0</v>
      </c>
      <c r="AA975" s="94">
        <v>8834.9948625509005</v>
      </c>
      <c r="AB975" s="94">
        <v>0</v>
      </c>
      <c r="AC975" s="94">
        <v>175685.22447305699</v>
      </c>
      <c r="AD975" s="94">
        <v>0</v>
      </c>
      <c r="AE975" s="94">
        <v>0</v>
      </c>
      <c r="AF975" s="94">
        <v>0</v>
      </c>
      <c r="AG975" s="94">
        <v>0</v>
      </c>
      <c r="AH975" s="94">
        <v>0</v>
      </c>
      <c r="AI975" s="94">
        <v>0</v>
      </c>
      <c r="AJ975" s="94">
        <v>6978820.4942012401</v>
      </c>
      <c r="AK975" s="70">
        <v>19192.246972109198</v>
      </c>
      <c r="AL975">
        <v>190.744012474941</v>
      </c>
      <c r="AM975">
        <v>87986.683412978906</v>
      </c>
      <c r="AN975">
        <v>8876.5969547628702</v>
      </c>
      <c r="AO975">
        <v>33639.350549369301</v>
      </c>
      <c r="AP975">
        <v>190.744012474941</v>
      </c>
      <c r="AQ975">
        <v>53040.848925755003</v>
      </c>
      <c r="AR975">
        <v>19192.246972109198</v>
      </c>
      <c r="AS975">
        <v>19192.246972109198</v>
      </c>
      <c r="AT975">
        <v>0</v>
      </c>
    </row>
    <row r="976" spans="1:46" x14ac:dyDescent="0.25">
      <c r="A976" t="s">
        <v>3881</v>
      </c>
      <c r="B976">
        <v>2180</v>
      </c>
      <c r="C976" t="s">
        <v>195</v>
      </c>
      <c r="D976">
        <v>877</v>
      </c>
      <c r="E976" t="s">
        <v>1209</v>
      </c>
      <c r="F976" t="s">
        <v>2892</v>
      </c>
      <c r="G976" t="s">
        <v>2911</v>
      </c>
      <c r="H976" t="s">
        <v>2894</v>
      </c>
      <c r="I976" t="s">
        <v>2895</v>
      </c>
      <c r="J976">
        <v>715.21676300575405</v>
      </c>
      <c r="K976">
        <v>1</v>
      </c>
      <c r="L976">
        <v>1</v>
      </c>
      <c r="M976">
        <v>1</v>
      </c>
      <c r="N976" s="94">
        <v>4951092.7473887103</v>
      </c>
      <c r="O976" s="94">
        <v>2343716.9896722599</v>
      </c>
      <c r="P976" s="94">
        <v>1304551.16259903</v>
      </c>
      <c r="Q976" s="94">
        <v>564505.36982081796</v>
      </c>
      <c r="R976" s="94">
        <v>1845397.34929092</v>
      </c>
      <c r="S976" s="94">
        <v>345554.63172048202</v>
      </c>
      <c r="T976" s="94">
        <v>5006127.3099999996</v>
      </c>
      <c r="U976" s="94">
        <v>6003136.3087717397</v>
      </c>
      <c r="V976" s="94">
        <v>9302604.4705302808</v>
      </c>
      <c r="W976" s="94">
        <v>1689281.62884484</v>
      </c>
      <c r="X976" s="94">
        <v>0</v>
      </c>
      <c r="Y976" s="94">
        <v>0</v>
      </c>
      <c r="Z976" s="94">
        <v>0</v>
      </c>
      <c r="AA976" s="94">
        <v>17377.519396626001</v>
      </c>
      <c r="AB976" s="94">
        <v>0</v>
      </c>
      <c r="AC976" s="94">
        <v>345554.63172048202</v>
      </c>
      <c r="AD976" s="94">
        <v>0</v>
      </c>
      <c r="AE976" s="94">
        <v>0</v>
      </c>
      <c r="AF976" s="94">
        <v>0</v>
      </c>
      <c r="AG976" s="94">
        <v>0</v>
      </c>
      <c r="AH976" s="94">
        <v>0</v>
      </c>
      <c r="AI976" s="94">
        <v>0</v>
      </c>
      <c r="AJ976" s="94">
        <v>11354818.2504922</v>
      </c>
      <c r="AK976" s="70">
        <v>15876.0516221302</v>
      </c>
      <c r="AL976">
        <v>190.744012474941</v>
      </c>
      <c r="AM976">
        <v>87986.683412978906</v>
      </c>
      <c r="AN976">
        <v>8876.5969547628702</v>
      </c>
      <c r="AO976">
        <v>33639.350549369301</v>
      </c>
      <c r="AP976">
        <v>4583.8562208211697</v>
      </c>
      <c r="AQ976">
        <v>22363.4717498301</v>
      </c>
      <c r="AR976">
        <v>15248.5276215289</v>
      </c>
      <c r="AS976">
        <v>19269.867688095601</v>
      </c>
      <c r="AT976">
        <v>0</v>
      </c>
    </row>
    <row r="977" spans="1:46" x14ac:dyDescent="0.25">
      <c r="A977" t="s">
        <v>3882</v>
      </c>
      <c r="B977">
        <v>2180</v>
      </c>
      <c r="C977" t="s">
        <v>195</v>
      </c>
      <c r="D977">
        <v>878</v>
      </c>
      <c r="E977" t="s">
        <v>1212</v>
      </c>
      <c r="F977" t="s">
        <v>2892</v>
      </c>
      <c r="G977" t="s">
        <v>2911</v>
      </c>
      <c r="H977" t="s">
        <v>2904</v>
      </c>
      <c r="I977" t="s">
        <v>2895</v>
      </c>
      <c r="J977">
        <v>483.202011560617</v>
      </c>
      <c r="K977">
        <v>1</v>
      </c>
      <c r="L977">
        <v>1</v>
      </c>
      <c r="M977">
        <v>1</v>
      </c>
      <c r="N977" s="94">
        <v>3361349.3613612698</v>
      </c>
      <c r="O977" s="94">
        <v>2321410.9274907801</v>
      </c>
      <c r="P977" s="94">
        <v>907613.6333941</v>
      </c>
      <c r="Q977" s="94">
        <v>425486.30082279502</v>
      </c>
      <c r="R977" s="94">
        <v>1369503.21525822</v>
      </c>
      <c r="S977" s="94">
        <v>233457.466027096</v>
      </c>
      <c r="T977" s="94">
        <v>4329631.4000000004</v>
      </c>
      <c r="U977" s="94">
        <v>4055732.0383271701</v>
      </c>
      <c r="V977" s="94">
        <v>7109592.0555635598</v>
      </c>
      <c r="W977" s="94">
        <v>1264031.0925988499</v>
      </c>
      <c r="X977" s="94">
        <v>0</v>
      </c>
      <c r="Y977" s="94">
        <v>0</v>
      </c>
      <c r="Z977" s="94">
        <v>0</v>
      </c>
      <c r="AA977" s="94">
        <v>11740.2901647535</v>
      </c>
      <c r="AB977" s="94">
        <v>0</v>
      </c>
      <c r="AC977" s="94">
        <v>233457.466027096</v>
      </c>
      <c r="AD977" s="94">
        <v>0</v>
      </c>
      <c r="AE977" s="94">
        <v>0</v>
      </c>
      <c r="AF977" s="94">
        <v>0</v>
      </c>
      <c r="AG977" s="94">
        <v>0</v>
      </c>
      <c r="AH977" s="94">
        <v>0</v>
      </c>
      <c r="AI977" s="94">
        <v>0</v>
      </c>
      <c r="AJ977" s="94">
        <v>8618820.9043542705</v>
      </c>
      <c r="AK977" s="70">
        <v>17836.889537189101</v>
      </c>
      <c r="AL977">
        <v>190.744012474941</v>
      </c>
      <c r="AM977">
        <v>87986.683412978906</v>
      </c>
      <c r="AN977">
        <v>8876.5969547628702</v>
      </c>
      <c r="AO977">
        <v>33639.350549369301</v>
      </c>
      <c r="AP977">
        <v>4583.8562208211697</v>
      </c>
      <c r="AQ977">
        <v>22363.4717498301</v>
      </c>
      <c r="AR977">
        <v>15248.5276215289</v>
      </c>
      <c r="AS977">
        <v>19269.867688095601</v>
      </c>
      <c r="AT977">
        <v>0</v>
      </c>
    </row>
    <row r="978" spans="1:46" x14ac:dyDescent="0.25">
      <c r="A978" t="s">
        <v>3883</v>
      </c>
      <c r="B978">
        <v>2180</v>
      </c>
      <c r="C978" t="s">
        <v>195</v>
      </c>
      <c r="D978">
        <v>3451</v>
      </c>
      <c r="E978" t="s">
        <v>1213</v>
      </c>
      <c r="F978" t="s">
        <v>2906</v>
      </c>
      <c r="G978" t="s">
        <v>2893</v>
      </c>
      <c r="H978" t="s">
        <v>2894</v>
      </c>
      <c r="I978" t="s">
        <v>2895</v>
      </c>
      <c r="J978">
        <v>89.117309864321896</v>
      </c>
      <c r="K978">
        <v>1</v>
      </c>
      <c r="L978">
        <v>1</v>
      </c>
      <c r="M978">
        <v>1</v>
      </c>
      <c r="N978" s="94">
        <v>153858.772220693</v>
      </c>
      <c r="O978" s="94">
        <v>167169.231020031</v>
      </c>
      <c r="P978" s="94">
        <v>151345.851972976</v>
      </c>
      <c r="Q978" s="94">
        <v>70258.027910803794</v>
      </c>
      <c r="R978" s="94">
        <v>205369.82245390699</v>
      </c>
      <c r="S978" s="94">
        <v>43056.735779888499</v>
      </c>
      <c r="T978" s="94">
        <v>0</v>
      </c>
      <c r="U978" s="94">
        <v>748001.70557840995</v>
      </c>
      <c r="V978" s="94">
        <v>559918.91538166499</v>
      </c>
      <c r="W978" s="94">
        <v>185917.51966500701</v>
      </c>
      <c r="X978" s="94">
        <v>0</v>
      </c>
      <c r="Y978" s="94">
        <v>0</v>
      </c>
      <c r="Z978" s="94">
        <v>0</v>
      </c>
      <c r="AA978" s="94">
        <v>2165.2705317393702</v>
      </c>
      <c r="AB978" s="94">
        <v>0</v>
      </c>
      <c r="AC978" s="94">
        <v>43056.735779888499</v>
      </c>
      <c r="AD978" s="94">
        <v>0</v>
      </c>
      <c r="AE978" s="94">
        <v>0</v>
      </c>
      <c r="AF978" s="94">
        <v>0</v>
      </c>
      <c r="AG978" s="94">
        <v>0</v>
      </c>
      <c r="AH978" s="94">
        <v>0</v>
      </c>
      <c r="AI978" s="94">
        <v>0</v>
      </c>
      <c r="AJ978" s="94">
        <v>791058.44135829795</v>
      </c>
      <c r="AK978" s="70">
        <v>8876.5969547628702</v>
      </c>
      <c r="AL978">
        <v>190.744012474941</v>
      </c>
      <c r="AM978">
        <v>87986.683412978906</v>
      </c>
      <c r="AN978">
        <v>8876.5969547628702</v>
      </c>
      <c r="AO978">
        <v>33639.350549369301</v>
      </c>
      <c r="AP978">
        <v>190.744012474941</v>
      </c>
      <c r="AQ978">
        <v>87986.683412978906</v>
      </c>
      <c r="AR978">
        <v>8876.5969547628702</v>
      </c>
      <c r="AS978">
        <v>22100.7116706126</v>
      </c>
      <c r="AT978">
        <v>0</v>
      </c>
    </row>
    <row r="979" spans="1:46" x14ac:dyDescent="0.25">
      <c r="A979" t="s">
        <v>3884</v>
      </c>
      <c r="B979">
        <v>2180</v>
      </c>
      <c r="C979" t="s">
        <v>195</v>
      </c>
      <c r="D979">
        <v>879</v>
      </c>
      <c r="E979" t="s">
        <v>1216</v>
      </c>
      <c r="F979" t="s">
        <v>2892</v>
      </c>
      <c r="G979" t="s">
        <v>2893</v>
      </c>
      <c r="H979" t="s">
        <v>2904</v>
      </c>
      <c r="I979" t="s">
        <v>2895</v>
      </c>
      <c r="J979">
        <v>237.048996939809</v>
      </c>
      <c r="K979">
        <v>1</v>
      </c>
      <c r="L979">
        <v>2</v>
      </c>
      <c r="M979">
        <v>1</v>
      </c>
      <c r="N979" s="94">
        <v>2088119.81302221</v>
      </c>
      <c r="O979" s="94">
        <v>1187506.83828734</v>
      </c>
      <c r="P979" s="94">
        <v>493123.97109070199</v>
      </c>
      <c r="Q979" s="94">
        <v>186883.951822392</v>
      </c>
      <c r="R979" s="94">
        <v>749909.665260999</v>
      </c>
      <c r="S979" s="94">
        <v>114529.444881854</v>
      </c>
      <c r="T979" s="94">
        <v>2715885.28</v>
      </c>
      <c r="U979" s="94">
        <v>1989658.95948365</v>
      </c>
      <c r="V979" s="94">
        <v>4001617.4889096501</v>
      </c>
      <c r="W979" s="94">
        <v>698167.20499936701</v>
      </c>
      <c r="X979" s="94">
        <v>0</v>
      </c>
      <c r="Y979" s="94">
        <v>0</v>
      </c>
      <c r="Z979" s="94">
        <v>0</v>
      </c>
      <c r="AA979" s="94">
        <v>5759.5455746317803</v>
      </c>
      <c r="AB979" s="94">
        <v>0</v>
      </c>
      <c r="AC979" s="94">
        <v>114529.444881854</v>
      </c>
      <c r="AD979" s="94">
        <v>0</v>
      </c>
      <c r="AE979" s="94">
        <v>0</v>
      </c>
      <c r="AF979" s="94">
        <v>0</v>
      </c>
      <c r="AG979" s="94">
        <v>0</v>
      </c>
      <c r="AH979" s="94">
        <v>0</v>
      </c>
      <c r="AI979" s="94">
        <v>0</v>
      </c>
      <c r="AJ979" s="94">
        <v>4820073.6843654998</v>
      </c>
      <c r="AK979" s="70">
        <v>20333.659904029901</v>
      </c>
      <c r="AL979">
        <v>190.744012474941</v>
      </c>
      <c r="AM979">
        <v>87986.683412978906</v>
      </c>
      <c r="AN979">
        <v>8876.5969547628702</v>
      </c>
      <c r="AO979">
        <v>33639.350549369301</v>
      </c>
      <c r="AP979">
        <v>190.744012474941</v>
      </c>
      <c r="AQ979">
        <v>87986.683412978906</v>
      </c>
      <c r="AR979">
        <v>8876.5969547628702</v>
      </c>
      <c r="AS979">
        <v>22100.7116706126</v>
      </c>
      <c r="AT979">
        <v>0</v>
      </c>
    </row>
    <row r="980" spans="1:46" x14ac:dyDescent="0.25">
      <c r="A980" t="s">
        <v>3885</v>
      </c>
      <c r="B980">
        <v>2180</v>
      </c>
      <c r="C980" t="s">
        <v>195</v>
      </c>
      <c r="D980">
        <v>4400</v>
      </c>
      <c r="E980" t="s">
        <v>1217</v>
      </c>
      <c r="F980" t="s">
        <v>2906</v>
      </c>
      <c r="G980" t="s">
        <v>2893</v>
      </c>
      <c r="H980" t="s">
        <v>2894</v>
      </c>
      <c r="I980" t="s">
        <v>2895</v>
      </c>
      <c r="J980">
        <v>169.321367250972</v>
      </c>
      <c r="K980">
        <v>1</v>
      </c>
      <c r="L980">
        <v>1</v>
      </c>
      <c r="M980">
        <v>1</v>
      </c>
      <c r="N980" s="94">
        <v>292329.04040333198</v>
      </c>
      <c r="O980" s="94">
        <v>317618.68487389397</v>
      </c>
      <c r="P980" s="94">
        <v>287554.53483551502</v>
      </c>
      <c r="Q980" s="94">
        <v>133489.05352198999</v>
      </c>
      <c r="R980" s="94">
        <v>390199.156403245</v>
      </c>
      <c r="S980" s="94">
        <v>81807.062878289304</v>
      </c>
      <c r="T980" s="94">
        <v>0</v>
      </c>
      <c r="U980" s="94">
        <v>1421190.47003798</v>
      </c>
      <c r="V980" s="94">
        <v>1063836.3797835</v>
      </c>
      <c r="W980" s="94">
        <v>353240.11321162398</v>
      </c>
      <c r="X980" s="94">
        <v>0</v>
      </c>
      <c r="Y980" s="94">
        <v>0</v>
      </c>
      <c r="Z980" s="94">
        <v>0</v>
      </c>
      <c r="AA980" s="94">
        <v>4113.9770428497704</v>
      </c>
      <c r="AB980" s="94">
        <v>0</v>
      </c>
      <c r="AC980" s="94">
        <v>81807.062878289304</v>
      </c>
      <c r="AD980" s="94">
        <v>0</v>
      </c>
      <c r="AE980" s="94">
        <v>0</v>
      </c>
      <c r="AF980" s="94">
        <v>0</v>
      </c>
      <c r="AG980" s="94">
        <v>0</v>
      </c>
      <c r="AH980" s="94">
        <v>0</v>
      </c>
      <c r="AI980" s="94">
        <v>0</v>
      </c>
      <c r="AJ980" s="94">
        <v>1502997.53291627</v>
      </c>
      <c r="AK980" s="70">
        <v>8876.5969547628702</v>
      </c>
      <c r="AL980">
        <v>190.744012474941</v>
      </c>
      <c r="AM980">
        <v>87986.683412978906</v>
      </c>
      <c r="AN980">
        <v>8876.5969547628702</v>
      </c>
      <c r="AO980">
        <v>33639.350549369301</v>
      </c>
      <c r="AP980">
        <v>190.744012474941</v>
      </c>
      <c r="AQ980">
        <v>87986.683412978906</v>
      </c>
      <c r="AR980">
        <v>8876.5969547628702</v>
      </c>
      <c r="AS980">
        <v>22100.7116706126</v>
      </c>
      <c r="AT980">
        <v>0</v>
      </c>
    </row>
    <row r="981" spans="1:46" x14ac:dyDescent="0.25">
      <c r="A981" t="s">
        <v>3886</v>
      </c>
      <c r="B981">
        <v>2180</v>
      </c>
      <c r="C981" t="s">
        <v>195</v>
      </c>
      <c r="D981">
        <v>2180</v>
      </c>
      <c r="E981" t="s">
        <v>195</v>
      </c>
      <c r="F981" t="s">
        <v>1871</v>
      </c>
      <c r="G981" t="s">
        <v>1871</v>
      </c>
      <c r="H981" t="s">
        <v>2899</v>
      </c>
      <c r="I981" t="s">
        <v>2895</v>
      </c>
      <c r="J981">
        <v>1400.31159466082</v>
      </c>
      <c r="K981">
        <v>1</v>
      </c>
      <c r="L981">
        <v>2</v>
      </c>
      <c r="M981">
        <v>1</v>
      </c>
      <c r="N981" s="94">
        <v>2417602.4052895</v>
      </c>
      <c r="O981" s="94">
        <v>2626751.3328698399</v>
      </c>
      <c r="P981" s="94">
        <v>2378116.5706666498</v>
      </c>
      <c r="Q981" s="94">
        <v>1103973.30497618</v>
      </c>
      <c r="R981" s="94">
        <v>3227002.0719148</v>
      </c>
      <c r="S981" s="94">
        <v>676555.95116839802</v>
      </c>
      <c r="T981" s="94">
        <v>0</v>
      </c>
      <c r="U981" s="94">
        <v>11753445.685717</v>
      </c>
      <c r="V981" s="94">
        <v>8798076.9445639793</v>
      </c>
      <c r="W981" s="94">
        <v>2921345.5706175701</v>
      </c>
      <c r="X981" s="94">
        <v>0</v>
      </c>
      <c r="Y981" s="94">
        <v>0</v>
      </c>
      <c r="Z981" s="94">
        <v>0</v>
      </c>
      <c r="AA981" s="94">
        <v>34023.170535423902</v>
      </c>
      <c r="AB981" s="94">
        <v>0</v>
      </c>
      <c r="AC981" s="94">
        <v>676555.95116839802</v>
      </c>
      <c r="AD981" s="94">
        <v>0</v>
      </c>
      <c r="AE981" s="94">
        <v>0</v>
      </c>
      <c r="AF981" s="94">
        <v>0</v>
      </c>
      <c r="AG981" s="94">
        <v>0</v>
      </c>
      <c r="AH981" s="94">
        <v>0</v>
      </c>
      <c r="AI981" s="94">
        <v>0</v>
      </c>
      <c r="AJ981" s="94">
        <v>12430001.636885401</v>
      </c>
      <c r="AK981" s="70">
        <v>8876.5969547628702</v>
      </c>
      <c r="AL981">
        <v>190.744012474941</v>
      </c>
      <c r="AM981">
        <v>87986.683412978906</v>
      </c>
      <c r="AN981">
        <v>8876.5969547628702</v>
      </c>
      <c r="AO981">
        <v>33639.350549369301</v>
      </c>
      <c r="AP981">
        <v>682.10272323868298</v>
      </c>
      <c r="AQ981">
        <v>37523.222275875101</v>
      </c>
      <c r="AR981">
        <v>8876.5969547628702</v>
      </c>
      <c r="AS981">
        <v>8876.5969547628702</v>
      </c>
      <c r="AT981">
        <v>0</v>
      </c>
    </row>
    <row r="982" spans="1:46" x14ac:dyDescent="0.25">
      <c r="A982" t="s">
        <v>3887</v>
      </c>
      <c r="B982">
        <v>2180</v>
      </c>
      <c r="C982" t="s">
        <v>195</v>
      </c>
      <c r="D982">
        <v>4534</v>
      </c>
      <c r="E982" t="s">
        <v>1219</v>
      </c>
      <c r="F982" t="s">
        <v>2906</v>
      </c>
      <c r="G982" t="s">
        <v>2893</v>
      </c>
      <c r="H982" t="s">
        <v>2894</v>
      </c>
      <c r="I982" t="s">
        <v>2895</v>
      </c>
      <c r="J982">
        <v>422.570689263183</v>
      </c>
      <c r="K982">
        <v>1</v>
      </c>
      <c r="L982">
        <v>1</v>
      </c>
      <c r="M982">
        <v>1</v>
      </c>
      <c r="N982" s="94">
        <v>729557.56323289103</v>
      </c>
      <c r="O982" s="94">
        <v>792672.23486973403</v>
      </c>
      <c r="P982" s="94">
        <v>717641.96072247298</v>
      </c>
      <c r="Q982" s="94">
        <v>333144.967299179</v>
      </c>
      <c r="R982" s="94">
        <v>973809.32571157895</v>
      </c>
      <c r="S982" s="94">
        <v>204163.64164976199</v>
      </c>
      <c r="T982" s="94">
        <v>0</v>
      </c>
      <c r="U982" s="94">
        <v>3546826.0518358499</v>
      </c>
      <c r="V982" s="94">
        <v>2654987.25628665</v>
      </c>
      <c r="W982" s="94">
        <v>881571.65595049097</v>
      </c>
      <c r="X982" s="94">
        <v>0</v>
      </c>
      <c r="Y982" s="94">
        <v>0</v>
      </c>
      <c r="Z982" s="94">
        <v>0</v>
      </c>
      <c r="AA982" s="94">
        <v>10267.1395987086</v>
      </c>
      <c r="AB982" s="94">
        <v>0</v>
      </c>
      <c r="AC982" s="94">
        <v>204163.64164976199</v>
      </c>
      <c r="AD982" s="94">
        <v>0</v>
      </c>
      <c r="AE982" s="94">
        <v>0</v>
      </c>
      <c r="AF982" s="94">
        <v>0</v>
      </c>
      <c r="AG982" s="94">
        <v>0</v>
      </c>
      <c r="AH982" s="94">
        <v>0</v>
      </c>
      <c r="AI982" s="94">
        <v>0</v>
      </c>
      <c r="AJ982" s="94">
        <v>3750989.6934856102</v>
      </c>
      <c r="AK982" s="70">
        <v>8876.5969547628702</v>
      </c>
      <c r="AL982">
        <v>190.744012474941</v>
      </c>
      <c r="AM982">
        <v>87986.683412978906</v>
      </c>
      <c r="AN982">
        <v>8876.5969547628702</v>
      </c>
      <c r="AO982">
        <v>33639.350549369301</v>
      </c>
      <c r="AP982">
        <v>190.744012474941</v>
      </c>
      <c r="AQ982">
        <v>87986.683412978906</v>
      </c>
      <c r="AR982">
        <v>8876.5969547628702</v>
      </c>
      <c r="AS982">
        <v>22100.7116706126</v>
      </c>
      <c r="AT982">
        <v>0</v>
      </c>
    </row>
    <row r="983" spans="1:46" x14ac:dyDescent="0.25">
      <c r="A983" t="s">
        <v>3888</v>
      </c>
      <c r="B983">
        <v>2180</v>
      </c>
      <c r="C983" t="s">
        <v>195</v>
      </c>
      <c r="D983">
        <v>883</v>
      </c>
      <c r="E983" t="s">
        <v>1222</v>
      </c>
      <c r="F983" t="s">
        <v>2892</v>
      </c>
      <c r="G983" t="s">
        <v>2893</v>
      </c>
      <c r="H983" t="s">
        <v>2894</v>
      </c>
      <c r="I983" t="s">
        <v>2895</v>
      </c>
      <c r="J983">
        <v>592.35059503568596</v>
      </c>
      <c r="K983">
        <v>1</v>
      </c>
      <c r="L983">
        <v>1</v>
      </c>
      <c r="M983">
        <v>1</v>
      </c>
      <c r="N983" s="94">
        <v>4053313.5387484101</v>
      </c>
      <c r="O983" s="94">
        <v>1962050.8316414701</v>
      </c>
      <c r="P983" s="94">
        <v>1136768.50085063</v>
      </c>
      <c r="Q983" s="94">
        <v>468195.52199633903</v>
      </c>
      <c r="R983" s="94">
        <v>1542427.4588990801</v>
      </c>
      <c r="S983" s="94">
        <v>286192.245909816</v>
      </c>
      <c r="T983" s="94">
        <v>4190890.61</v>
      </c>
      <c r="U983" s="94">
        <v>4971865.2421359299</v>
      </c>
      <c r="V983" s="94">
        <v>7735232.9371410701</v>
      </c>
      <c r="W983" s="94">
        <v>1413130.6573084299</v>
      </c>
      <c r="X983" s="94">
        <v>0</v>
      </c>
      <c r="Y983" s="94">
        <v>0</v>
      </c>
      <c r="Z983" s="94">
        <v>0</v>
      </c>
      <c r="AA983" s="94">
        <v>14392.257686433401</v>
      </c>
      <c r="AB983" s="94">
        <v>0</v>
      </c>
      <c r="AC983" s="94">
        <v>286192.245909816</v>
      </c>
      <c r="AD983" s="94">
        <v>0</v>
      </c>
      <c r="AE983" s="94">
        <v>0</v>
      </c>
      <c r="AF983" s="94">
        <v>0</v>
      </c>
      <c r="AG983" s="94">
        <v>0</v>
      </c>
      <c r="AH983" s="94">
        <v>0</v>
      </c>
      <c r="AI983" s="94">
        <v>0</v>
      </c>
      <c r="AJ983" s="94">
        <v>9448948.0980457496</v>
      </c>
      <c r="AK983" s="70">
        <v>15951.6140900922</v>
      </c>
      <c r="AL983">
        <v>190.744012474941</v>
      </c>
      <c r="AM983">
        <v>87986.683412978906</v>
      </c>
      <c r="AN983">
        <v>8876.5969547628702</v>
      </c>
      <c r="AO983">
        <v>33639.350549369301</v>
      </c>
      <c r="AP983">
        <v>190.744012474941</v>
      </c>
      <c r="AQ983">
        <v>87986.683412978906</v>
      </c>
      <c r="AR983">
        <v>8876.5969547628702</v>
      </c>
      <c r="AS983">
        <v>22100.7116706126</v>
      </c>
      <c r="AT983">
        <v>0</v>
      </c>
    </row>
    <row r="984" spans="1:46" x14ac:dyDescent="0.25">
      <c r="A984" t="s">
        <v>3889</v>
      </c>
      <c r="B984">
        <v>2180</v>
      </c>
      <c r="C984" t="s">
        <v>195</v>
      </c>
      <c r="D984">
        <v>1299</v>
      </c>
      <c r="E984" t="s">
        <v>1223</v>
      </c>
      <c r="F984" t="s">
        <v>2892</v>
      </c>
      <c r="G984" t="s">
        <v>2893</v>
      </c>
      <c r="H984" t="s">
        <v>2894</v>
      </c>
      <c r="I984" t="s">
        <v>2895</v>
      </c>
      <c r="J984">
        <v>332.45304318256802</v>
      </c>
      <c r="K984">
        <v>1</v>
      </c>
      <c r="L984">
        <v>1</v>
      </c>
      <c r="M984">
        <v>1</v>
      </c>
      <c r="N984" s="94">
        <v>2601442.84593972</v>
      </c>
      <c r="O984" s="94">
        <v>1172301.3797116601</v>
      </c>
      <c r="P984" s="94">
        <v>645278.52104926098</v>
      </c>
      <c r="Q984" s="94">
        <v>266478.297429686</v>
      </c>
      <c r="R984" s="94">
        <v>897808.71987565199</v>
      </c>
      <c r="S984" s="94">
        <v>160623.59671005301</v>
      </c>
      <c r="T984" s="94">
        <v>2792881.69</v>
      </c>
      <c r="U984" s="94">
        <v>2790428.07400598</v>
      </c>
      <c r="V984" s="94">
        <v>4749990.4961822201</v>
      </c>
      <c r="W984" s="94">
        <v>825241.70378276799</v>
      </c>
      <c r="X984" s="94">
        <v>0</v>
      </c>
      <c r="Y984" s="94">
        <v>0</v>
      </c>
      <c r="Z984" s="94">
        <v>0</v>
      </c>
      <c r="AA984" s="94">
        <v>8077.5640409954103</v>
      </c>
      <c r="AB984" s="94">
        <v>0</v>
      </c>
      <c r="AC984" s="94">
        <v>160623.59671005301</v>
      </c>
      <c r="AD984" s="94">
        <v>0</v>
      </c>
      <c r="AE984" s="94">
        <v>0</v>
      </c>
      <c r="AF984" s="94">
        <v>0</v>
      </c>
      <c r="AG984" s="94">
        <v>0</v>
      </c>
      <c r="AH984" s="94">
        <v>0</v>
      </c>
      <c r="AI984" s="94">
        <v>0</v>
      </c>
      <c r="AJ984" s="94">
        <v>5743933.3607160402</v>
      </c>
      <c r="AK984" s="70">
        <v>17277.427530003799</v>
      </c>
      <c r="AL984">
        <v>190.744012474941</v>
      </c>
      <c r="AM984">
        <v>87986.683412978906</v>
      </c>
      <c r="AN984">
        <v>8876.5969547628702</v>
      </c>
      <c r="AO984">
        <v>33639.350549369301</v>
      </c>
      <c r="AP984">
        <v>190.744012474941</v>
      </c>
      <c r="AQ984">
        <v>87986.683412978906</v>
      </c>
      <c r="AR984">
        <v>8876.5969547628702</v>
      </c>
      <c r="AS984">
        <v>22100.7116706126</v>
      </c>
      <c r="AT984">
        <v>0</v>
      </c>
    </row>
    <row r="985" spans="1:46" x14ac:dyDescent="0.25">
      <c r="A985" t="s">
        <v>3890</v>
      </c>
      <c r="B985">
        <v>2180</v>
      </c>
      <c r="C985" t="s">
        <v>195</v>
      </c>
      <c r="D985">
        <v>884</v>
      </c>
      <c r="E985" t="s">
        <v>1224</v>
      </c>
      <c r="F985" t="s">
        <v>2892</v>
      </c>
      <c r="G985" t="s">
        <v>2893</v>
      </c>
      <c r="H985" t="s">
        <v>2894</v>
      </c>
      <c r="I985" t="s">
        <v>2895</v>
      </c>
      <c r="J985">
        <v>264.81988481948099</v>
      </c>
      <c r="K985">
        <v>5</v>
      </c>
      <c r="L985">
        <v>1</v>
      </c>
      <c r="M985">
        <v>1</v>
      </c>
      <c r="N985" s="94">
        <v>2219628.27566551</v>
      </c>
      <c r="O985" s="94">
        <v>1418186.59877134</v>
      </c>
      <c r="P985" s="94">
        <v>542771.48324653902</v>
      </c>
      <c r="Q985" s="94">
        <v>211106.618139606</v>
      </c>
      <c r="R985" s="94">
        <v>1151510.08910879</v>
      </c>
      <c r="S985" s="94">
        <v>127946.85821747201</v>
      </c>
      <c r="T985" s="94">
        <v>3320450.54</v>
      </c>
      <c r="U985" s="94">
        <v>2222752.5249317898</v>
      </c>
      <c r="V985" s="94">
        <v>4443062.90494431</v>
      </c>
      <c r="W985" s="94">
        <v>1093705.8691219799</v>
      </c>
      <c r="X985" s="94">
        <v>0</v>
      </c>
      <c r="Y985" s="94">
        <v>0</v>
      </c>
      <c r="Z985" s="94">
        <v>0</v>
      </c>
      <c r="AA985" s="94">
        <v>6434.2908655033198</v>
      </c>
      <c r="AB985" s="94">
        <v>0</v>
      </c>
      <c r="AC985" s="94">
        <v>127946.85821747201</v>
      </c>
      <c r="AD985" s="94">
        <v>0</v>
      </c>
      <c r="AE985" s="94">
        <v>0</v>
      </c>
      <c r="AF985" s="94">
        <v>0</v>
      </c>
      <c r="AG985" s="94">
        <v>0</v>
      </c>
      <c r="AH985" s="94">
        <v>0</v>
      </c>
      <c r="AI985" s="94">
        <v>0</v>
      </c>
      <c r="AJ985" s="94">
        <v>5671149.9231492598</v>
      </c>
      <c r="AK985" s="70">
        <v>21415.121175719501</v>
      </c>
      <c r="AL985">
        <v>190.744012474941</v>
      </c>
      <c r="AM985">
        <v>87986.683412978906</v>
      </c>
      <c r="AN985">
        <v>8876.5969547628702</v>
      </c>
      <c r="AO985">
        <v>33639.350549369301</v>
      </c>
      <c r="AP985">
        <v>190.744012474941</v>
      </c>
      <c r="AQ985">
        <v>87986.683412978906</v>
      </c>
      <c r="AR985">
        <v>8876.5969547628702</v>
      </c>
      <c r="AS985">
        <v>22100.7116706126</v>
      </c>
      <c r="AT985">
        <v>0</v>
      </c>
    </row>
    <row r="986" spans="1:46" x14ac:dyDescent="0.25">
      <c r="A986" t="s">
        <v>3891</v>
      </c>
      <c r="B986">
        <v>2180</v>
      </c>
      <c r="C986" t="s">
        <v>195</v>
      </c>
      <c r="D986">
        <v>918</v>
      </c>
      <c r="E986" t="s">
        <v>1225</v>
      </c>
      <c r="F986" t="s">
        <v>2892</v>
      </c>
      <c r="G986" t="s">
        <v>2903</v>
      </c>
      <c r="H986" t="s">
        <v>2904</v>
      </c>
      <c r="I986" t="s">
        <v>2895</v>
      </c>
      <c r="J986">
        <v>1264.6400918776601</v>
      </c>
      <c r="K986">
        <v>2</v>
      </c>
      <c r="L986">
        <v>1</v>
      </c>
      <c r="M986">
        <v>1</v>
      </c>
      <c r="N986" s="94">
        <v>10098240.021304</v>
      </c>
      <c r="O986" s="94">
        <v>5333666.4794290997</v>
      </c>
      <c r="P986" s="94">
        <v>2459386.7170166201</v>
      </c>
      <c r="Q986" s="94">
        <v>1006896.93707111</v>
      </c>
      <c r="R986" s="94">
        <v>3851774.0137418299</v>
      </c>
      <c r="S986" s="94">
        <v>611006.70986961306</v>
      </c>
      <c r="T986" s="94">
        <v>12135270.49</v>
      </c>
      <c r="U986" s="94">
        <v>10614693.6785626</v>
      </c>
      <c r="V986" s="94">
        <v>19143505.8414733</v>
      </c>
      <c r="W986" s="94">
        <v>3575731.5476525798</v>
      </c>
      <c r="X986" s="94">
        <v>0</v>
      </c>
      <c r="Y986" s="94">
        <v>0</v>
      </c>
      <c r="Z986" s="94">
        <v>0</v>
      </c>
      <c r="AA986" s="94">
        <v>30726.779436764999</v>
      </c>
      <c r="AB986" s="94">
        <v>0</v>
      </c>
      <c r="AC986" s="94">
        <v>611006.70986961306</v>
      </c>
      <c r="AD986" s="94">
        <v>0</v>
      </c>
      <c r="AE986" s="94">
        <v>0</v>
      </c>
      <c r="AF986" s="94">
        <v>0</v>
      </c>
      <c r="AG986" s="94">
        <v>0</v>
      </c>
      <c r="AH986" s="94">
        <v>0</v>
      </c>
      <c r="AI986" s="94">
        <v>0</v>
      </c>
      <c r="AJ986" s="94">
        <v>23360970.878432199</v>
      </c>
      <c r="AK986" s="70">
        <v>18472.4262882947</v>
      </c>
      <c r="AL986">
        <v>190.744012474941</v>
      </c>
      <c r="AM986">
        <v>87986.683412978906</v>
      </c>
      <c r="AN986">
        <v>8876.5969547628702</v>
      </c>
      <c r="AO986">
        <v>33639.350549369301</v>
      </c>
      <c r="AP986">
        <v>190.744012474941</v>
      </c>
      <c r="AQ986">
        <v>78964.723731455393</v>
      </c>
      <c r="AR986">
        <v>16062.461632340101</v>
      </c>
      <c r="AS986">
        <v>33639.350549369301</v>
      </c>
      <c r="AT986">
        <v>0</v>
      </c>
    </row>
    <row r="987" spans="1:46" x14ac:dyDescent="0.25">
      <c r="A987" t="s">
        <v>3892</v>
      </c>
      <c r="B987">
        <v>2180</v>
      </c>
      <c r="C987" t="s">
        <v>195</v>
      </c>
      <c r="D987">
        <v>829</v>
      </c>
      <c r="E987" t="s">
        <v>1226</v>
      </c>
      <c r="F987" t="s">
        <v>2892</v>
      </c>
      <c r="G987" t="s">
        <v>2893</v>
      </c>
      <c r="H987" t="s">
        <v>2894</v>
      </c>
      <c r="I987" t="s">
        <v>2895</v>
      </c>
      <c r="J987">
        <v>261.92825569531902</v>
      </c>
      <c r="K987">
        <v>3</v>
      </c>
      <c r="L987">
        <v>1</v>
      </c>
      <c r="M987">
        <v>1</v>
      </c>
      <c r="N987" s="94">
        <v>2162812.5014196602</v>
      </c>
      <c r="O987" s="94">
        <v>1488892.2241286701</v>
      </c>
      <c r="P987" s="94">
        <v>540293.67684542004</v>
      </c>
      <c r="Q987" s="94">
        <v>239057.71455345201</v>
      </c>
      <c r="R987" s="94">
        <v>1067156.7228278299</v>
      </c>
      <c r="S987" s="94">
        <v>126549.777096397</v>
      </c>
      <c r="T987" s="94">
        <v>3299731.06</v>
      </c>
      <c r="U987" s="94">
        <v>2198481.77977503</v>
      </c>
      <c r="V987" s="94">
        <v>4481865.1260180604</v>
      </c>
      <c r="W987" s="94">
        <v>1009983.68039072</v>
      </c>
      <c r="X987" s="94">
        <v>0</v>
      </c>
      <c r="Y987" s="94">
        <v>0</v>
      </c>
      <c r="Z987" s="94">
        <v>0</v>
      </c>
      <c r="AA987" s="94">
        <v>6364.0333662498297</v>
      </c>
      <c r="AB987" s="94">
        <v>0</v>
      </c>
      <c r="AC987" s="94">
        <v>126549.777096397</v>
      </c>
      <c r="AD987" s="94">
        <v>0</v>
      </c>
      <c r="AE987" s="94">
        <v>0</v>
      </c>
      <c r="AF987" s="94">
        <v>0</v>
      </c>
      <c r="AG987" s="94">
        <v>0</v>
      </c>
      <c r="AH987" s="94">
        <v>0</v>
      </c>
      <c r="AI987" s="94">
        <v>0</v>
      </c>
      <c r="AJ987" s="94">
        <v>5624762.6168714203</v>
      </c>
      <c r="AK987" s="70">
        <v>21474.440021523598</v>
      </c>
      <c r="AL987">
        <v>190.744012474941</v>
      </c>
      <c r="AM987">
        <v>87986.683412978906</v>
      </c>
      <c r="AN987">
        <v>8876.5969547628702</v>
      </c>
      <c r="AO987">
        <v>33639.350549369301</v>
      </c>
      <c r="AP987">
        <v>190.744012474941</v>
      </c>
      <c r="AQ987">
        <v>87986.683412978906</v>
      </c>
      <c r="AR987">
        <v>8876.5969547628702</v>
      </c>
      <c r="AS987">
        <v>22100.7116706126</v>
      </c>
      <c r="AT987">
        <v>0</v>
      </c>
    </row>
    <row r="988" spans="1:46" x14ac:dyDescent="0.25">
      <c r="A988" t="s">
        <v>3893</v>
      </c>
      <c r="B988">
        <v>2180</v>
      </c>
      <c r="C988" t="s">
        <v>195</v>
      </c>
      <c r="D988">
        <v>5427</v>
      </c>
      <c r="E988" t="s">
        <v>1227</v>
      </c>
      <c r="F988" t="s">
        <v>2892</v>
      </c>
      <c r="G988" t="s">
        <v>2893</v>
      </c>
      <c r="H988" t="s">
        <v>2894</v>
      </c>
      <c r="I988" t="s">
        <v>2895</v>
      </c>
      <c r="J988">
        <v>527.12897313836299</v>
      </c>
      <c r="K988">
        <v>2</v>
      </c>
      <c r="L988">
        <v>1</v>
      </c>
      <c r="M988">
        <v>1</v>
      </c>
      <c r="N988" s="94">
        <v>3941001.3949379702</v>
      </c>
      <c r="O988" s="94">
        <v>1963032.3314749999</v>
      </c>
      <c r="P988" s="94">
        <v>974507.40926770098</v>
      </c>
      <c r="Q988" s="94">
        <v>415576.302333778</v>
      </c>
      <c r="R988" s="94">
        <v>1300366.04636676</v>
      </c>
      <c r="S988" s="94">
        <v>254680.63334605799</v>
      </c>
      <c r="T988" s="94">
        <v>4170052.68</v>
      </c>
      <c r="U988" s="94">
        <v>4424430.8043812001</v>
      </c>
      <c r="V988" s="94">
        <v>7396370.2503603399</v>
      </c>
      <c r="W988" s="94">
        <v>1185305.65675333</v>
      </c>
      <c r="X988" s="94">
        <v>0</v>
      </c>
      <c r="Y988" s="94">
        <v>0</v>
      </c>
      <c r="Z988" s="94">
        <v>0</v>
      </c>
      <c r="AA988" s="94">
        <v>12807.5772675391</v>
      </c>
      <c r="AB988" s="94">
        <v>0</v>
      </c>
      <c r="AC988" s="94">
        <v>254680.63334605799</v>
      </c>
      <c r="AD988" s="94">
        <v>0</v>
      </c>
      <c r="AE988" s="94">
        <v>0</v>
      </c>
      <c r="AF988" s="94">
        <v>0</v>
      </c>
      <c r="AG988" s="94">
        <v>0</v>
      </c>
      <c r="AH988" s="94">
        <v>0</v>
      </c>
      <c r="AI988" s="94">
        <v>0</v>
      </c>
      <c r="AJ988" s="94">
        <v>8849164.1177272592</v>
      </c>
      <c r="AK988" s="70">
        <v>16787.474353841899</v>
      </c>
      <c r="AL988">
        <v>190.744012474941</v>
      </c>
      <c r="AM988">
        <v>87986.683412978906</v>
      </c>
      <c r="AN988">
        <v>8876.5969547628702</v>
      </c>
      <c r="AO988">
        <v>33639.350549369301</v>
      </c>
      <c r="AP988">
        <v>190.744012474941</v>
      </c>
      <c r="AQ988">
        <v>87986.683412978906</v>
      </c>
      <c r="AR988">
        <v>8876.5969547628702</v>
      </c>
      <c r="AS988">
        <v>22100.7116706126</v>
      </c>
      <c r="AT988">
        <v>0</v>
      </c>
    </row>
    <row r="989" spans="1:46" x14ac:dyDescent="0.25">
      <c r="A989" t="s">
        <v>3894</v>
      </c>
      <c r="B989">
        <v>2180</v>
      </c>
      <c r="C989" t="s">
        <v>195</v>
      </c>
      <c r="D989">
        <v>885</v>
      </c>
      <c r="E989" t="s">
        <v>1229</v>
      </c>
      <c r="F989" t="s">
        <v>2892</v>
      </c>
      <c r="G989" t="s">
        <v>2911</v>
      </c>
      <c r="H989" t="s">
        <v>2894</v>
      </c>
      <c r="I989" t="s">
        <v>2895</v>
      </c>
      <c r="J989">
        <v>602.99074081825495</v>
      </c>
      <c r="K989">
        <v>2</v>
      </c>
      <c r="L989">
        <v>1</v>
      </c>
      <c r="M989">
        <v>1</v>
      </c>
      <c r="N989" s="94">
        <v>4127152.4302204801</v>
      </c>
      <c r="O989" s="94">
        <v>2171227.5330374702</v>
      </c>
      <c r="P989" s="94">
        <v>1139381.4926447701</v>
      </c>
      <c r="Q989" s="94">
        <v>494660.76707513299</v>
      </c>
      <c r="R989" s="94">
        <v>1851644.5432957399</v>
      </c>
      <c r="S989" s="94">
        <v>291332.99742393801</v>
      </c>
      <c r="T989" s="94">
        <v>4722893.99</v>
      </c>
      <c r="U989" s="94">
        <v>5061172.7762735896</v>
      </c>
      <c r="V989" s="94">
        <v>8049390.7491055401</v>
      </c>
      <c r="W989" s="94">
        <v>1720025.23738135</v>
      </c>
      <c r="X989" s="94">
        <v>0</v>
      </c>
      <c r="Y989" s="94">
        <v>0</v>
      </c>
      <c r="Z989" s="94">
        <v>0</v>
      </c>
      <c r="AA989" s="94">
        <v>14650.7797867019</v>
      </c>
      <c r="AB989" s="94">
        <v>0</v>
      </c>
      <c r="AC989" s="94">
        <v>291332.99742393801</v>
      </c>
      <c r="AD989" s="94">
        <v>0</v>
      </c>
      <c r="AE989" s="94">
        <v>0</v>
      </c>
      <c r="AF989" s="94">
        <v>0</v>
      </c>
      <c r="AG989" s="94">
        <v>0</v>
      </c>
      <c r="AH989" s="94">
        <v>0</v>
      </c>
      <c r="AI989" s="94">
        <v>0</v>
      </c>
      <c r="AJ989" s="94">
        <v>10075399.763697499</v>
      </c>
      <c r="AK989" s="70">
        <v>16709.045565152901</v>
      </c>
      <c r="AL989">
        <v>190.744012474941</v>
      </c>
      <c r="AM989">
        <v>87986.683412978906</v>
      </c>
      <c r="AN989">
        <v>8876.5969547628702</v>
      </c>
      <c r="AO989">
        <v>33639.350549369301</v>
      </c>
      <c r="AP989">
        <v>4583.8562208211697</v>
      </c>
      <c r="AQ989">
        <v>22363.4717498301</v>
      </c>
      <c r="AR989">
        <v>15248.5276215289</v>
      </c>
      <c r="AS989">
        <v>19269.867688095601</v>
      </c>
      <c r="AT989">
        <v>0</v>
      </c>
    </row>
    <row r="990" spans="1:46" x14ac:dyDescent="0.25">
      <c r="A990" t="s">
        <v>3895</v>
      </c>
      <c r="B990">
        <v>2180</v>
      </c>
      <c r="C990" t="s">
        <v>195</v>
      </c>
      <c r="D990">
        <v>886</v>
      </c>
      <c r="E990" t="s">
        <v>1230</v>
      </c>
      <c r="F990" t="s">
        <v>2892</v>
      </c>
      <c r="G990" t="s">
        <v>2893</v>
      </c>
      <c r="H990" t="s">
        <v>2894</v>
      </c>
      <c r="I990" t="s">
        <v>2895</v>
      </c>
      <c r="J990">
        <v>355.42429393932503</v>
      </c>
      <c r="K990">
        <v>1</v>
      </c>
      <c r="L990">
        <v>1</v>
      </c>
      <c r="M990">
        <v>1</v>
      </c>
      <c r="N990" s="94">
        <v>2785640.9969838802</v>
      </c>
      <c r="O990" s="94">
        <v>1332730.49032173</v>
      </c>
      <c r="P990" s="94">
        <v>706195.53125350596</v>
      </c>
      <c r="Q990" s="94">
        <v>280208.30074185302</v>
      </c>
      <c r="R990" s="94">
        <v>1052014.30480755</v>
      </c>
      <c r="S990" s="94">
        <v>171722.081122039</v>
      </c>
      <c r="T990" s="94">
        <v>3173553.5</v>
      </c>
      <c r="U990" s="94">
        <v>2983236.1241085199</v>
      </c>
      <c r="V990" s="94">
        <v>5173720.74913566</v>
      </c>
      <c r="W990" s="94">
        <v>974433.18173769396</v>
      </c>
      <c r="X990" s="94">
        <v>0</v>
      </c>
      <c r="Y990" s="94">
        <v>0</v>
      </c>
      <c r="Z990" s="94">
        <v>0</v>
      </c>
      <c r="AA990" s="94">
        <v>8635.6932351612395</v>
      </c>
      <c r="AB990" s="94">
        <v>0</v>
      </c>
      <c r="AC990" s="94">
        <v>171722.081122039</v>
      </c>
      <c r="AD990" s="94">
        <v>0</v>
      </c>
      <c r="AE990" s="94">
        <v>0</v>
      </c>
      <c r="AF990" s="94">
        <v>0</v>
      </c>
      <c r="AG990" s="94">
        <v>0</v>
      </c>
      <c r="AH990" s="94">
        <v>0</v>
      </c>
      <c r="AI990" s="94">
        <v>0</v>
      </c>
      <c r="AJ990" s="94">
        <v>6328511.7052305499</v>
      </c>
      <c r="AK990" s="70">
        <v>17805.512490687801</v>
      </c>
      <c r="AL990">
        <v>190.744012474941</v>
      </c>
      <c r="AM990">
        <v>87986.683412978906</v>
      </c>
      <c r="AN990">
        <v>8876.5969547628702</v>
      </c>
      <c r="AO990">
        <v>33639.350549369301</v>
      </c>
      <c r="AP990">
        <v>190.744012474941</v>
      </c>
      <c r="AQ990">
        <v>87986.683412978906</v>
      </c>
      <c r="AR990">
        <v>8876.5969547628702</v>
      </c>
      <c r="AS990">
        <v>22100.7116706126</v>
      </c>
      <c r="AT990">
        <v>0</v>
      </c>
    </row>
    <row r="991" spans="1:46" x14ac:dyDescent="0.25">
      <c r="A991" t="s">
        <v>3896</v>
      </c>
      <c r="B991">
        <v>2180</v>
      </c>
      <c r="C991" t="s">
        <v>195</v>
      </c>
      <c r="D991">
        <v>887</v>
      </c>
      <c r="E991" t="s">
        <v>1232</v>
      </c>
      <c r="F991" t="s">
        <v>2892</v>
      </c>
      <c r="G991" t="s">
        <v>2893</v>
      </c>
      <c r="H991" t="s">
        <v>2894</v>
      </c>
      <c r="I991" t="s">
        <v>2895</v>
      </c>
      <c r="J991">
        <v>459.85668140083101</v>
      </c>
      <c r="K991">
        <v>3</v>
      </c>
      <c r="L991">
        <v>1</v>
      </c>
      <c r="M991">
        <v>1</v>
      </c>
      <c r="N991" s="94">
        <v>3654859.26172806</v>
      </c>
      <c r="O991" s="94">
        <v>1892418.0462227</v>
      </c>
      <c r="P991" s="94">
        <v>895022.60285127501</v>
      </c>
      <c r="Q991" s="94">
        <v>367230.23195293301</v>
      </c>
      <c r="R991" s="94">
        <v>1736331.4786157401</v>
      </c>
      <c r="S991" s="94">
        <v>222178.24637925701</v>
      </c>
      <c r="T991" s="94">
        <v>4686077.45</v>
      </c>
      <c r="U991" s="94">
        <v>3859784.17137072</v>
      </c>
      <c r="V991" s="94">
        <v>6898733.43330706</v>
      </c>
      <c r="W991" s="94">
        <v>1635955.1160468201</v>
      </c>
      <c r="X991" s="94">
        <v>0</v>
      </c>
      <c r="Y991" s="94">
        <v>0</v>
      </c>
      <c r="Z991" s="94">
        <v>0</v>
      </c>
      <c r="AA991" s="94">
        <v>11173.0720168351</v>
      </c>
      <c r="AB991" s="94">
        <v>0</v>
      </c>
      <c r="AC991" s="94">
        <v>222178.24637925701</v>
      </c>
      <c r="AD991" s="94">
        <v>0</v>
      </c>
      <c r="AE991" s="94">
        <v>0</v>
      </c>
      <c r="AF991" s="94">
        <v>0</v>
      </c>
      <c r="AG991" s="94">
        <v>0</v>
      </c>
      <c r="AH991" s="94">
        <v>0</v>
      </c>
      <c r="AI991" s="94">
        <v>0</v>
      </c>
      <c r="AJ991" s="94">
        <v>8768039.8677499797</v>
      </c>
      <c r="AK991" s="70">
        <v>19066.896758008301</v>
      </c>
      <c r="AL991">
        <v>190.744012474941</v>
      </c>
      <c r="AM991">
        <v>87986.683412978906</v>
      </c>
      <c r="AN991">
        <v>8876.5969547628702</v>
      </c>
      <c r="AO991">
        <v>33639.350549369301</v>
      </c>
      <c r="AP991">
        <v>190.744012474941</v>
      </c>
      <c r="AQ991">
        <v>87986.683412978906</v>
      </c>
      <c r="AR991">
        <v>8876.5969547628702</v>
      </c>
      <c r="AS991">
        <v>22100.7116706126</v>
      </c>
      <c r="AT991">
        <v>0</v>
      </c>
    </row>
    <row r="992" spans="1:46" x14ac:dyDescent="0.25">
      <c r="A992" t="s">
        <v>3897</v>
      </c>
      <c r="B992">
        <v>2180</v>
      </c>
      <c r="C992" t="s">
        <v>195</v>
      </c>
      <c r="D992">
        <v>888</v>
      </c>
      <c r="E992" t="s">
        <v>1233</v>
      </c>
      <c r="F992" t="s">
        <v>2892</v>
      </c>
      <c r="G992" t="s">
        <v>2911</v>
      </c>
      <c r="H992" t="s">
        <v>2904</v>
      </c>
      <c r="I992" t="s">
        <v>2895</v>
      </c>
      <c r="J992">
        <v>544.04913294795301</v>
      </c>
      <c r="K992">
        <v>1</v>
      </c>
      <c r="L992">
        <v>1</v>
      </c>
      <c r="M992">
        <v>1</v>
      </c>
      <c r="N992" s="94">
        <v>3879461.8311378499</v>
      </c>
      <c r="O992" s="94">
        <v>1751995.99326363</v>
      </c>
      <c r="P992" s="94">
        <v>1067554.4126345699</v>
      </c>
      <c r="Q992" s="94">
        <v>460109.52536253602</v>
      </c>
      <c r="R992" s="94">
        <v>1371584.9913421299</v>
      </c>
      <c r="S992" s="94">
        <v>262855.55302646803</v>
      </c>
      <c r="T992" s="94">
        <v>3964257.43</v>
      </c>
      <c r="U992" s="94">
        <v>4566449.3237407096</v>
      </c>
      <c r="V992" s="94">
        <v>7264656.7580696903</v>
      </c>
      <c r="W992" s="94">
        <v>1252831.31170061</v>
      </c>
      <c r="X992" s="94">
        <v>0</v>
      </c>
      <c r="Y992" s="94">
        <v>0</v>
      </c>
      <c r="Z992" s="94">
        <v>0</v>
      </c>
      <c r="AA992" s="94">
        <v>13218.683970421</v>
      </c>
      <c r="AB992" s="94">
        <v>0</v>
      </c>
      <c r="AC992" s="94">
        <v>262855.55302646803</v>
      </c>
      <c r="AD992" s="94">
        <v>0</v>
      </c>
      <c r="AE992" s="94">
        <v>0</v>
      </c>
      <c r="AF992" s="94">
        <v>0</v>
      </c>
      <c r="AG992" s="94">
        <v>0</v>
      </c>
      <c r="AH992" s="94">
        <v>0</v>
      </c>
      <c r="AI992" s="94">
        <v>0</v>
      </c>
      <c r="AJ992" s="94">
        <v>8793562.3067671806</v>
      </c>
      <c r="AK992" s="70">
        <v>16163.176768831299</v>
      </c>
      <c r="AL992">
        <v>190.744012474941</v>
      </c>
      <c r="AM992">
        <v>87986.683412978906</v>
      </c>
      <c r="AN992">
        <v>8876.5969547628702</v>
      </c>
      <c r="AO992">
        <v>33639.350549369301</v>
      </c>
      <c r="AP992">
        <v>4583.8562208211697</v>
      </c>
      <c r="AQ992">
        <v>22363.4717498301</v>
      </c>
      <c r="AR992">
        <v>15248.5276215289</v>
      </c>
      <c r="AS992">
        <v>19269.867688095601</v>
      </c>
      <c r="AT992">
        <v>0</v>
      </c>
    </row>
    <row r="993" spans="1:46" x14ac:dyDescent="0.25">
      <c r="A993" t="s">
        <v>3898</v>
      </c>
      <c r="B993">
        <v>2180</v>
      </c>
      <c r="C993" t="s">
        <v>195</v>
      </c>
      <c r="D993">
        <v>889</v>
      </c>
      <c r="E993" t="s">
        <v>1234</v>
      </c>
      <c r="F993" t="s">
        <v>2892</v>
      </c>
      <c r="G993" t="s">
        <v>2893</v>
      </c>
      <c r="H993" t="s">
        <v>2894</v>
      </c>
      <c r="I993" t="s">
        <v>2895</v>
      </c>
      <c r="J993">
        <v>334.25714826059902</v>
      </c>
      <c r="K993">
        <v>3</v>
      </c>
      <c r="L993">
        <v>2</v>
      </c>
      <c r="M993">
        <v>1</v>
      </c>
      <c r="N993" s="94">
        <v>2692282.3375391401</v>
      </c>
      <c r="O993" s="94">
        <v>1769084.38036845</v>
      </c>
      <c r="P993" s="94">
        <v>664228.18068916595</v>
      </c>
      <c r="Q993" s="94">
        <v>275791.29218670999</v>
      </c>
      <c r="R993" s="94">
        <v>1193776.8794168199</v>
      </c>
      <c r="S993" s="94">
        <v>161495.24415747001</v>
      </c>
      <c r="T993" s="94">
        <v>3789592.33</v>
      </c>
      <c r="U993" s="94">
        <v>2805570.7402002802</v>
      </c>
      <c r="V993" s="94">
        <v>5466225.6042819796</v>
      </c>
      <c r="W993" s="94">
        <v>1120816.0677942601</v>
      </c>
      <c r="X993" s="94">
        <v>0</v>
      </c>
      <c r="Y993" s="94">
        <v>0</v>
      </c>
      <c r="Z993" s="94">
        <v>0</v>
      </c>
      <c r="AA993" s="94">
        <v>8121.3981240435596</v>
      </c>
      <c r="AB993" s="94">
        <v>0</v>
      </c>
      <c r="AC993" s="94">
        <v>161495.24415747001</v>
      </c>
      <c r="AD993" s="94">
        <v>0</v>
      </c>
      <c r="AE993" s="94">
        <v>0</v>
      </c>
      <c r="AF993" s="94">
        <v>0</v>
      </c>
      <c r="AG993" s="94">
        <v>0</v>
      </c>
      <c r="AH993" s="94">
        <v>0</v>
      </c>
      <c r="AI993" s="94">
        <v>0</v>
      </c>
      <c r="AJ993" s="94">
        <v>6756658.3143577604</v>
      </c>
      <c r="AK993" s="70">
        <v>20213.953088267299</v>
      </c>
      <c r="AL993">
        <v>190.744012474941</v>
      </c>
      <c r="AM993">
        <v>87986.683412978906</v>
      </c>
      <c r="AN993">
        <v>8876.5969547628702</v>
      </c>
      <c r="AO993">
        <v>33639.350549369301</v>
      </c>
      <c r="AP993">
        <v>190.744012474941</v>
      </c>
      <c r="AQ993">
        <v>87986.683412978906</v>
      </c>
      <c r="AR993">
        <v>8876.5969547628702</v>
      </c>
      <c r="AS993">
        <v>22100.7116706126</v>
      </c>
      <c r="AT993">
        <v>0</v>
      </c>
    </row>
    <row r="994" spans="1:46" x14ac:dyDescent="0.25">
      <c r="A994" t="s">
        <v>3899</v>
      </c>
      <c r="B994">
        <v>2180</v>
      </c>
      <c r="C994" t="s">
        <v>195</v>
      </c>
      <c r="D994">
        <v>890</v>
      </c>
      <c r="E994" t="s">
        <v>1235</v>
      </c>
      <c r="F994" t="s">
        <v>2892</v>
      </c>
      <c r="G994" t="s">
        <v>2893</v>
      </c>
      <c r="H994" t="s">
        <v>2894</v>
      </c>
      <c r="I994" t="s">
        <v>2895</v>
      </c>
      <c r="J994">
        <v>184.60547432844601</v>
      </c>
      <c r="K994">
        <v>1</v>
      </c>
      <c r="L994">
        <v>1</v>
      </c>
      <c r="M994">
        <v>1</v>
      </c>
      <c r="N994" s="94">
        <v>1829680.66311109</v>
      </c>
      <c r="O994" s="94">
        <v>922618.94421793497</v>
      </c>
      <c r="P994" s="94">
        <v>356498.04794792703</v>
      </c>
      <c r="Q994" s="94">
        <v>145538.69038014699</v>
      </c>
      <c r="R994" s="94">
        <v>547547.37654867896</v>
      </c>
      <c r="S994" s="94">
        <v>89191.529050666097</v>
      </c>
      <c r="T994" s="94">
        <v>2252406.86</v>
      </c>
      <c r="U994" s="94">
        <v>1549476.8622057701</v>
      </c>
      <c r="V994" s="94">
        <v>3290146.2325850399</v>
      </c>
      <c r="W994" s="94">
        <v>507252.15681423299</v>
      </c>
      <c r="X994" s="94">
        <v>0</v>
      </c>
      <c r="Y994" s="94">
        <v>0</v>
      </c>
      <c r="Z994" s="94">
        <v>0</v>
      </c>
      <c r="AA994" s="94">
        <v>4485.3328064964498</v>
      </c>
      <c r="AB994" s="94">
        <v>0</v>
      </c>
      <c r="AC994" s="94">
        <v>89191.529050666097</v>
      </c>
      <c r="AD994" s="94">
        <v>0</v>
      </c>
      <c r="AE994" s="94">
        <v>0</v>
      </c>
      <c r="AF994" s="94">
        <v>0</v>
      </c>
      <c r="AG994" s="94">
        <v>0</v>
      </c>
      <c r="AH994" s="94">
        <v>0</v>
      </c>
      <c r="AI994" s="94">
        <v>0</v>
      </c>
      <c r="AJ994" s="94">
        <v>3891075.2512564398</v>
      </c>
      <c r="AK994" s="70">
        <v>21077.789081885599</v>
      </c>
      <c r="AL994">
        <v>190.744012474941</v>
      </c>
      <c r="AM994">
        <v>87986.683412978906</v>
      </c>
      <c r="AN994">
        <v>8876.5969547628702</v>
      </c>
      <c r="AO994">
        <v>33639.350549369301</v>
      </c>
      <c r="AP994">
        <v>190.744012474941</v>
      </c>
      <c r="AQ994">
        <v>87986.683412978906</v>
      </c>
      <c r="AR994">
        <v>8876.5969547628702</v>
      </c>
      <c r="AS994">
        <v>22100.7116706126</v>
      </c>
      <c r="AT994">
        <v>0</v>
      </c>
    </row>
    <row r="995" spans="1:46" x14ac:dyDescent="0.25">
      <c r="A995" t="s">
        <v>3900</v>
      </c>
      <c r="B995">
        <v>2180</v>
      </c>
      <c r="C995" t="s">
        <v>195</v>
      </c>
      <c r="D995">
        <v>892</v>
      </c>
      <c r="E995" t="s">
        <v>1236</v>
      </c>
      <c r="F995" t="s">
        <v>2892</v>
      </c>
      <c r="G995" t="s">
        <v>2893</v>
      </c>
      <c r="H995" t="s">
        <v>2894</v>
      </c>
      <c r="I995" t="s">
        <v>2895</v>
      </c>
      <c r="J995">
        <v>316.86171370280698</v>
      </c>
      <c r="K995">
        <v>1</v>
      </c>
      <c r="L995">
        <v>1</v>
      </c>
      <c r="M995">
        <v>1</v>
      </c>
      <c r="N995" s="94">
        <v>2486881.7115567601</v>
      </c>
      <c r="O995" s="94">
        <v>1097929.69230812</v>
      </c>
      <c r="P995" s="94">
        <v>591771.039285657</v>
      </c>
      <c r="Q995" s="94">
        <v>257846.45352839</v>
      </c>
      <c r="R995" s="94">
        <v>848794.54921403399</v>
      </c>
      <c r="S995" s="94">
        <v>153090.69704230799</v>
      </c>
      <c r="T995" s="94">
        <v>2623660.42</v>
      </c>
      <c r="U995" s="94">
        <v>2659563.0258929702</v>
      </c>
      <c r="V995" s="94">
        <v>4495893.9327552998</v>
      </c>
      <c r="W995" s="94">
        <v>779630.76939908101</v>
      </c>
      <c r="X995" s="94">
        <v>0</v>
      </c>
      <c r="Y995" s="94">
        <v>0</v>
      </c>
      <c r="Z995" s="94">
        <v>0</v>
      </c>
      <c r="AA995" s="94">
        <v>7698.7437385809199</v>
      </c>
      <c r="AB995" s="94">
        <v>0</v>
      </c>
      <c r="AC995" s="94">
        <v>153090.69704230799</v>
      </c>
      <c r="AD995" s="94">
        <v>0</v>
      </c>
      <c r="AE995" s="94">
        <v>0</v>
      </c>
      <c r="AF995" s="94">
        <v>0</v>
      </c>
      <c r="AG995" s="94">
        <v>0</v>
      </c>
      <c r="AH995" s="94">
        <v>0</v>
      </c>
      <c r="AI995" s="94">
        <v>0</v>
      </c>
      <c r="AJ995" s="94">
        <v>5436314.1429352798</v>
      </c>
      <c r="AK995" s="70">
        <v>17156.7403313174</v>
      </c>
      <c r="AL995">
        <v>190.744012474941</v>
      </c>
      <c r="AM995">
        <v>87986.683412978906</v>
      </c>
      <c r="AN995">
        <v>8876.5969547628702</v>
      </c>
      <c r="AO995">
        <v>33639.350549369301</v>
      </c>
      <c r="AP995">
        <v>190.744012474941</v>
      </c>
      <c r="AQ995">
        <v>87986.683412978906</v>
      </c>
      <c r="AR995">
        <v>8876.5969547628702</v>
      </c>
      <c r="AS995">
        <v>22100.7116706126</v>
      </c>
      <c r="AT995">
        <v>0</v>
      </c>
    </row>
    <row r="996" spans="1:46" x14ac:dyDescent="0.25">
      <c r="A996" t="s">
        <v>3901</v>
      </c>
      <c r="B996">
        <v>2180</v>
      </c>
      <c r="C996" t="s">
        <v>195</v>
      </c>
      <c r="D996">
        <v>893</v>
      </c>
      <c r="E996" t="s">
        <v>1237</v>
      </c>
      <c r="F996" t="s">
        <v>2892</v>
      </c>
      <c r="G996" t="s">
        <v>2893</v>
      </c>
      <c r="H996" t="s">
        <v>2894</v>
      </c>
      <c r="I996" t="s">
        <v>2895</v>
      </c>
      <c r="J996">
        <v>522.30516831007503</v>
      </c>
      <c r="K996">
        <v>1</v>
      </c>
      <c r="L996">
        <v>1</v>
      </c>
      <c r="M996">
        <v>1</v>
      </c>
      <c r="N996" s="94">
        <v>3849314.3484092699</v>
      </c>
      <c r="O996" s="94">
        <v>1730037.58701087</v>
      </c>
      <c r="P996" s="94">
        <v>948991.36386489403</v>
      </c>
      <c r="Q996" s="94">
        <v>412304.32606824598</v>
      </c>
      <c r="R996" s="94">
        <v>1325157.73324995</v>
      </c>
      <c r="S996" s="94">
        <v>252350.027874892</v>
      </c>
      <c r="T996" s="94">
        <v>3881862.92</v>
      </c>
      <c r="U996" s="94">
        <v>4383942.4386032298</v>
      </c>
      <c r="V996" s="94">
        <v>7041964.7129808702</v>
      </c>
      <c r="W996" s="94">
        <v>1211150.27165081</v>
      </c>
      <c r="X996" s="94">
        <v>0</v>
      </c>
      <c r="Y996" s="94">
        <v>0</v>
      </c>
      <c r="Z996" s="94">
        <v>0</v>
      </c>
      <c r="AA996" s="94">
        <v>12690.373971552601</v>
      </c>
      <c r="AB996" s="94">
        <v>0</v>
      </c>
      <c r="AC996" s="94">
        <v>252350.027874892</v>
      </c>
      <c r="AD996" s="94">
        <v>0</v>
      </c>
      <c r="AE996" s="94">
        <v>0</v>
      </c>
      <c r="AF996" s="94">
        <v>0</v>
      </c>
      <c r="AG996" s="94">
        <v>0</v>
      </c>
      <c r="AH996" s="94">
        <v>0</v>
      </c>
      <c r="AI996" s="94">
        <v>0</v>
      </c>
      <c r="AJ996" s="94">
        <v>8518155.3864781205</v>
      </c>
      <c r="AK996" s="70">
        <v>16308.7710084101</v>
      </c>
      <c r="AL996">
        <v>190.744012474941</v>
      </c>
      <c r="AM996">
        <v>87986.683412978906</v>
      </c>
      <c r="AN996">
        <v>8876.5969547628702</v>
      </c>
      <c r="AO996">
        <v>33639.350549369301</v>
      </c>
      <c r="AP996">
        <v>190.744012474941</v>
      </c>
      <c r="AQ996">
        <v>87986.683412978906</v>
      </c>
      <c r="AR996">
        <v>8876.5969547628702</v>
      </c>
      <c r="AS996">
        <v>22100.7116706126</v>
      </c>
      <c r="AT996">
        <v>0</v>
      </c>
    </row>
    <row r="997" spans="1:46" x14ac:dyDescent="0.25">
      <c r="A997" t="s">
        <v>3904</v>
      </c>
      <c r="B997">
        <v>2180</v>
      </c>
      <c r="C997" t="s">
        <v>195</v>
      </c>
      <c r="D997">
        <v>895</v>
      </c>
      <c r="E997" t="s">
        <v>1238</v>
      </c>
      <c r="F997" t="s">
        <v>2892</v>
      </c>
      <c r="G997" t="s">
        <v>2893</v>
      </c>
      <c r="H997" t="s">
        <v>2894</v>
      </c>
      <c r="I997" t="s">
        <v>2895</v>
      </c>
      <c r="J997">
        <v>562.819007140395</v>
      </c>
      <c r="K997">
        <v>1</v>
      </c>
      <c r="L997">
        <v>1</v>
      </c>
      <c r="M997">
        <v>1</v>
      </c>
      <c r="N997" s="94">
        <v>4760118.92224361</v>
      </c>
      <c r="O997" s="94">
        <v>2032298.71116876</v>
      </c>
      <c r="P997" s="94">
        <v>1128932.62286156</v>
      </c>
      <c r="Q997" s="94">
        <v>443713.50047036802</v>
      </c>
      <c r="R997" s="94">
        <v>1416164.2019805601</v>
      </c>
      <c r="S997" s="94">
        <v>271924.15614023001</v>
      </c>
      <c r="T997" s="94">
        <v>5057234.63</v>
      </c>
      <c r="U997" s="94">
        <v>4723993.3287248602</v>
      </c>
      <c r="V997" s="94">
        <v>8474239.7445091009</v>
      </c>
      <c r="W997" s="94">
        <v>1293313.4812966499</v>
      </c>
      <c r="X997" s="94">
        <v>0</v>
      </c>
      <c r="Y997" s="94">
        <v>0</v>
      </c>
      <c r="Z997" s="94">
        <v>0</v>
      </c>
      <c r="AA997" s="94">
        <v>13674.7329191071</v>
      </c>
      <c r="AB997" s="94">
        <v>0</v>
      </c>
      <c r="AC997" s="94">
        <v>271924.15614023001</v>
      </c>
      <c r="AD997" s="94">
        <v>0</v>
      </c>
      <c r="AE997" s="94">
        <v>0</v>
      </c>
      <c r="AF997" s="94">
        <v>0</v>
      </c>
      <c r="AG997" s="94">
        <v>0</v>
      </c>
      <c r="AH997" s="94">
        <v>0</v>
      </c>
      <c r="AI997" s="94">
        <v>0</v>
      </c>
      <c r="AJ997" s="94">
        <v>10053152.1148651</v>
      </c>
      <c r="AK997" s="70">
        <v>17862.140381405701</v>
      </c>
      <c r="AL997">
        <v>190.744012474941</v>
      </c>
      <c r="AM997">
        <v>87986.683412978906</v>
      </c>
      <c r="AN997">
        <v>8876.5969547628702</v>
      </c>
      <c r="AO997">
        <v>33639.350549369301</v>
      </c>
      <c r="AP997">
        <v>190.744012474941</v>
      </c>
      <c r="AQ997">
        <v>87986.683412978906</v>
      </c>
      <c r="AR997">
        <v>8876.5969547628702</v>
      </c>
      <c r="AS997">
        <v>22100.7116706126</v>
      </c>
      <c r="AT997">
        <v>0</v>
      </c>
    </row>
    <row r="998" spans="1:46" x14ac:dyDescent="0.25">
      <c r="A998" t="s">
        <v>3905</v>
      </c>
      <c r="B998">
        <v>2180</v>
      </c>
      <c r="C998" t="s">
        <v>195</v>
      </c>
      <c r="D998">
        <v>896</v>
      </c>
      <c r="E998" t="s">
        <v>1239</v>
      </c>
      <c r="F998" t="s">
        <v>2892</v>
      </c>
      <c r="G998" t="s">
        <v>2893</v>
      </c>
      <c r="H998" t="s">
        <v>2894</v>
      </c>
      <c r="I998" t="s">
        <v>2895</v>
      </c>
      <c r="J998">
        <v>225.677660659618</v>
      </c>
      <c r="K998">
        <v>2</v>
      </c>
      <c r="L998">
        <v>1</v>
      </c>
      <c r="M998">
        <v>1</v>
      </c>
      <c r="N998" s="94">
        <v>1945787.5797256201</v>
      </c>
      <c r="O998" s="94">
        <v>1188570.33529592</v>
      </c>
      <c r="P998" s="94">
        <v>479236.73550245899</v>
      </c>
      <c r="Q998" s="94">
        <v>177919.053050502</v>
      </c>
      <c r="R998" s="94">
        <v>855048.69071611494</v>
      </c>
      <c r="S998" s="94">
        <v>109035.421078556</v>
      </c>
      <c r="T998" s="94">
        <v>2752348.18</v>
      </c>
      <c r="U998" s="94">
        <v>1894214.2142906201</v>
      </c>
      <c r="V998" s="94">
        <v>3835290.7992418101</v>
      </c>
      <c r="W998" s="94">
        <v>805788.33720538695</v>
      </c>
      <c r="X998" s="94">
        <v>0</v>
      </c>
      <c r="Y998" s="94">
        <v>0</v>
      </c>
      <c r="Z998" s="94">
        <v>0</v>
      </c>
      <c r="AA998" s="94">
        <v>5483.2578434212901</v>
      </c>
      <c r="AB998" s="94">
        <v>0</v>
      </c>
      <c r="AC998" s="94">
        <v>109035.421078556</v>
      </c>
      <c r="AD998" s="94">
        <v>0</v>
      </c>
      <c r="AE998" s="94">
        <v>0</v>
      </c>
      <c r="AF998" s="94">
        <v>0</v>
      </c>
      <c r="AG998" s="94">
        <v>0</v>
      </c>
      <c r="AH998" s="94">
        <v>0</v>
      </c>
      <c r="AI998" s="94">
        <v>0</v>
      </c>
      <c r="AJ998" s="94">
        <v>4755597.8153691702</v>
      </c>
      <c r="AK998" s="70">
        <v>21072.523534094398</v>
      </c>
      <c r="AL998">
        <v>190.744012474941</v>
      </c>
      <c r="AM998">
        <v>87986.683412978906</v>
      </c>
      <c r="AN998">
        <v>8876.5969547628702</v>
      </c>
      <c r="AO998">
        <v>33639.350549369301</v>
      </c>
      <c r="AP998">
        <v>190.744012474941</v>
      </c>
      <c r="AQ998">
        <v>87986.683412978906</v>
      </c>
      <c r="AR998">
        <v>8876.5969547628702</v>
      </c>
      <c r="AS998">
        <v>22100.7116706126</v>
      </c>
      <c r="AT998">
        <v>0</v>
      </c>
    </row>
    <row r="999" spans="1:46" x14ac:dyDescent="0.25">
      <c r="A999" t="s">
        <v>3906</v>
      </c>
      <c r="B999">
        <v>2180</v>
      </c>
      <c r="C999" t="s">
        <v>195</v>
      </c>
      <c r="D999">
        <v>898</v>
      </c>
      <c r="E999" t="s">
        <v>1240</v>
      </c>
      <c r="F999" t="s">
        <v>2892</v>
      </c>
      <c r="G999" t="s">
        <v>2911</v>
      </c>
      <c r="H999" t="s">
        <v>2894</v>
      </c>
      <c r="I999" t="s">
        <v>2895</v>
      </c>
      <c r="J999">
        <v>791.92774566465596</v>
      </c>
      <c r="K999">
        <v>1</v>
      </c>
      <c r="L999">
        <v>1</v>
      </c>
      <c r="M999">
        <v>1</v>
      </c>
      <c r="N999" s="94">
        <v>5415678.5007654699</v>
      </c>
      <c r="O999" s="94">
        <v>2526567.9871005202</v>
      </c>
      <c r="P999" s="94">
        <v>1512143.5279983799</v>
      </c>
      <c r="Q999" s="94">
        <v>627681.53602926596</v>
      </c>
      <c r="R999" s="94">
        <v>2138200.7324370998</v>
      </c>
      <c r="S999" s="94">
        <v>382617.29122836603</v>
      </c>
      <c r="T999" s="94">
        <v>5573266.1600000001</v>
      </c>
      <c r="U999" s="94">
        <v>6647006.1243307404</v>
      </c>
      <c r="V999" s="94">
        <v>10235690.1979848</v>
      </c>
      <c r="W999" s="94">
        <v>1965340.7311752399</v>
      </c>
      <c r="X999" s="94">
        <v>0</v>
      </c>
      <c r="Y999" s="94">
        <v>0</v>
      </c>
      <c r="Z999" s="94">
        <v>0</v>
      </c>
      <c r="AA999" s="94">
        <v>19241.355170674498</v>
      </c>
      <c r="AB999" s="94">
        <v>0</v>
      </c>
      <c r="AC999" s="94">
        <v>382617.29122836603</v>
      </c>
      <c r="AD999" s="94">
        <v>0</v>
      </c>
      <c r="AE999" s="94">
        <v>0</v>
      </c>
      <c r="AF999" s="94">
        <v>0</v>
      </c>
      <c r="AG999" s="94">
        <v>0</v>
      </c>
      <c r="AH999" s="94">
        <v>0</v>
      </c>
      <c r="AI999" s="94">
        <v>0</v>
      </c>
      <c r="AJ999" s="94">
        <v>12602889.5755591</v>
      </c>
      <c r="AK999" s="70">
        <v>15914.191218267801</v>
      </c>
      <c r="AL999">
        <v>190.744012474941</v>
      </c>
      <c r="AM999">
        <v>87986.683412978906</v>
      </c>
      <c r="AN999">
        <v>8876.5969547628702</v>
      </c>
      <c r="AO999">
        <v>33639.350549369301</v>
      </c>
      <c r="AP999">
        <v>4583.8562208211697</v>
      </c>
      <c r="AQ999">
        <v>22363.4717498301</v>
      </c>
      <c r="AR999">
        <v>15248.5276215289</v>
      </c>
      <c r="AS999">
        <v>19269.867688095601</v>
      </c>
      <c r="AT999">
        <v>0</v>
      </c>
    </row>
    <row r="1000" spans="1:46" x14ac:dyDescent="0.25">
      <c r="A1000" t="s">
        <v>3907</v>
      </c>
      <c r="B1000">
        <v>2180</v>
      </c>
      <c r="C1000" t="s">
        <v>195</v>
      </c>
      <c r="D1000">
        <v>900</v>
      </c>
      <c r="E1000" t="s">
        <v>1241</v>
      </c>
      <c r="F1000" t="s">
        <v>2892</v>
      </c>
      <c r="G1000" t="s">
        <v>2893</v>
      </c>
      <c r="H1000" t="s">
        <v>2894</v>
      </c>
      <c r="I1000" t="s">
        <v>2895</v>
      </c>
      <c r="J1000">
        <v>184.97038422301901</v>
      </c>
      <c r="K1000">
        <v>2</v>
      </c>
      <c r="L1000">
        <v>1</v>
      </c>
      <c r="M1000">
        <v>1</v>
      </c>
      <c r="N1000" s="94">
        <v>1585511.12077666</v>
      </c>
      <c r="O1000" s="94">
        <v>1120539.97440524</v>
      </c>
      <c r="P1000" s="94">
        <v>397966.48592383502</v>
      </c>
      <c r="Q1000" s="94">
        <v>145826.376909249</v>
      </c>
      <c r="R1000" s="94">
        <v>748765.33723177598</v>
      </c>
      <c r="S1000" s="94">
        <v>89367.834068602504</v>
      </c>
      <c r="T1000" s="94">
        <v>2446069.58</v>
      </c>
      <c r="U1000" s="94">
        <v>1552539.7152467601</v>
      </c>
      <c r="V1000" s="94">
        <v>3285724.6303955899</v>
      </c>
      <c r="W1000" s="94">
        <v>702515.46588115499</v>
      </c>
      <c r="X1000" s="94">
        <v>0</v>
      </c>
      <c r="Y1000" s="94">
        <v>0</v>
      </c>
      <c r="Z1000" s="94">
        <v>0</v>
      </c>
      <c r="AA1000" s="94">
        <v>10369.1989700135</v>
      </c>
      <c r="AB1000" s="94">
        <v>0</v>
      </c>
      <c r="AC1000" s="94">
        <v>89367.834068602504</v>
      </c>
      <c r="AD1000" s="94">
        <v>0</v>
      </c>
      <c r="AE1000" s="94">
        <v>0</v>
      </c>
      <c r="AF1000" s="94">
        <v>0</v>
      </c>
      <c r="AG1000" s="94">
        <v>0</v>
      </c>
      <c r="AH1000" s="94">
        <v>0</v>
      </c>
      <c r="AI1000" s="94">
        <v>0</v>
      </c>
      <c r="AJ1000" s="94">
        <v>4087977.1293153702</v>
      </c>
      <c r="AK1000" s="70">
        <v>22100.7116706126</v>
      </c>
      <c r="AL1000">
        <v>190.744012474941</v>
      </c>
      <c r="AM1000">
        <v>87986.683412978906</v>
      </c>
      <c r="AN1000">
        <v>8876.5969547628702</v>
      </c>
      <c r="AO1000">
        <v>33639.350549369301</v>
      </c>
      <c r="AP1000">
        <v>190.744012474941</v>
      </c>
      <c r="AQ1000">
        <v>87986.683412978906</v>
      </c>
      <c r="AR1000">
        <v>8876.5969547628702</v>
      </c>
      <c r="AS1000">
        <v>22100.7116706126</v>
      </c>
      <c r="AT1000">
        <v>0</v>
      </c>
    </row>
    <row r="1001" spans="1:46" x14ac:dyDescent="0.25">
      <c r="A1001" t="s">
        <v>3909</v>
      </c>
      <c r="B1001">
        <v>2180</v>
      </c>
      <c r="C1001" t="s">
        <v>195</v>
      </c>
      <c r="D1001">
        <v>1364</v>
      </c>
      <c r="E1001" t="s">
        <v>1243</v>
      </c>
      <c r="F1001" t="s">
        <v>2892</v>
      </c>
      <c r="G1001" t="s">
        <v>2893</v>
      </c>
      <c r="H1001" t="s">
        <v>2894</v>
      </c>
      <c r="I1001" t="s">
        <v>2895</v>
      </c>
      <c r="J1001">
        <v>288.19836790198701</v>
      </c>
      <c r="K1001">
        <v>1</v>
      </c>
      <c r="L1001">
        <v>1</v>
      </c>
      <c r="M1001">
        <v>1</v>
      </c>
      <c r="N1001" s="94">
        <v>2291186.89297783</v>
      </c>
      <c r="O1001" s="94">
        <v>1088494.03940089</v>
      </c>
      <c r="P1001" s="94">
        <v>568900.746625953</v>
      </c>
      <c r="Q1001" s="94">
        <v>227208.93400769401</v>
      </c>
      <c r="R1001" s="94">
        <v>756048.89628292201</v>
      </c>
      <c r="S1001" s="94">
        <v>139242.09559111501</v>
      </c>
      <c r="T1001" s="94">
        <v>2512860.85</v>
      </c>
      <c r="U1001" s="94">
        <v>2418978.6592952898</v>
      </c>
      <c r="V1001" s="94">
        <v>4231695.5151011804</v>
      </c>
      <c r="W1001" s="94">
        <v>693141.67966887099</v>
      </c>
      <c r="X1001" s="94">
        <v>0</v>
      </c>
      <c r="Y1001" s="94">
        <v>0</v>
      </c>
      <c r="Z1001" s="94">
        <v>0</v>
      </c>
      <c r="AA1001" s="94">
        <v>7002.3145252433596</v>
      </c>
      <c r="AB1001" s="94">
        <v>0</v>
      </c>
      <c r="AC1001" s="94">
        <v>139242.09559111501</v>
      </c>
      <c r="AD1001" s="94">
        <v>0</v>
      </c>
      <c r="AE1001" s="94">
        <v>0</v>
      </c>
      <c r="AF1001" s="94">
        <v>0</v>
      </c>
      <c r="AG1001" s="94">
        <v>0</v>
      </c>
      <c r="AH1001" s="94">
        <v>0</v>
      </c>
      <c r="AI1001" s="94">
        <v>0</v>
      </c>
      <c r="AJ1001" s="94">
        <v>5071081.6048864098</v>
      </c>
      <c r="AK1001" s="70">
        <v>17595.8026473315</v>
      </c>
      <c r="AL1001">
        <v>190.744012474941</v>
      </c>
      <c r="AM1001">
        <v>87986.683412978906</v>
      </c>
      <c r="AN1001">
        <v>8876.5969547628702</v>
      </c>
      <c r="AO1001">
        <v>33639.350549369301</v>
      </c>
      <c r="AP1001">
        <v>190.744012474941</v>
      </c>
      <c r="AQ1001">
        <v>87986.683412978906</v>
      </c>
      <c r="AR1001">
        <v>8876.5969547628702</v>
      </c>
      <c r="AS1001">
        <v>22100.7116706126</v>
      </c>
      <c r="AT1001">
        <v>0</v>
      </c>
    </row>
    <row r="1002" spans="1:46" x14ac:dyDescent="0.25">
      <c r="A1002" t="s">
        <v>3910</v>
      </c>
      <c r="B1002">
        <v>2180</v>
      </c>
      <c r="C1002" t="s">
        <v>195</v>
      </c>
      <c r="D1002">
        <v>902</v>
      </c>
      <c r="E1002" t="s">
        <v>1244</v>
      </c>
      <c r="F1002" t="s">
        <v>2892</v>
      </c>
      <c r="G1002" t="s">
        <v>2893</v>
      </c>
      <c r="H1002" t="s">
        <v>2894</v>
      </c>
      <c r="I1002" t="s">
        <v>2895</v>
      </c>
      <c r="J1002">
        <v>312.36494389661198</v>
      </c>
      <c r="K1002">
        <v>1</v>
      </c>
      <c r="L1002">
        <v>2</v>
      </c>
      <c r="M1002">
        <v>1</v>
      </c>
      <c r="N1002" s="94">
        <v>2283810.5126882</v>
      </c>
      <c r="O1002" s="94">
        <v>1552268.2210784899</v>
      </c>
      <c r="P1002" s="94">
        <v>621235.60984486004</v>
      </c>
      <c r="Q1002" s="94">
        <v>246261.30411765201</v>
      </c>
      <c r="R1002" s="94">
        <v>1067471.92456939</v>
      </c>
      <c r="S1002" s="94">
        <v>150918.09746874499</v>
      </c>
      <c r="T1002" s="94">
        <v>3149227.96</v>
      </c>
      <c r="U1002" s="94">
        <v>2621819.6122985999</v>
      </c>
      <c r="V1002" s="94">
        <v>4764168.3975481503</v>
      </c>
      <c r="W1002" s="94">
        <v>999289.68838468904</v>
      </c>
      <c r="X1002" s="94">
        <v>0</v>
      </c>
      <c r="Y1002" s="94">
        <v>0</v>
      </c>
      <c r="Z1002" s="94">
        <v>0</v>
      </c>
      <c r="AA1002" s="94">
        <v>7589.4863657518699</v>
      </c>
      <c r="AB1002" s="94">
        <v>0</v>
      </c>
      <c r="AC1002" s="94">
        <v>150918.09746874499</v>
      </c>
      <c r="AD1002" s="94">
        <v>0</v>
      </c>
      <c r="AE1002" s="94">
        <v>0</v>
      </c>
      <c r="AF1002" s="94">
        <v>0</v>
      </c>
      <c r="AG1002" s="94">
        <v>0</v>
      </c>
      <c r="AH1002" s="94">
        <v>0</v>
      </c>
      <c r="AI1002" s="94">
        <v>0</v>
      </c>
      <c r="AJ1002" s="94">
        <v>5921965.6697673397</v>
      </c>
      <c r="AK1002" s="70">
        <v>18958.4836118083</v>
      </c>
      <c r="AL1002">
        <v>190.744012474941</v>
      </c>
      <c r="AM1002">
        <v>87986.683412978906</v>
      </c>
      <c r="AN1002">
        <v>8876.5969547628702</v>
      </c>
      <c r="AO1002">
        <v>33639.350549369301</v>
      </c>
      <c r="AP1002">
        <v>190.744012474941</v>
      </c>
      <c r="AQ1002">
        <v>87986.683412978906</v>
      </c>
      <c r="AR1002">
        <v>8876.5969547628702</v>
      </c>
      <c r="AS1002">
        <v>22100.7116706126</v>
      </c>
      <c r="AT1002">
        <v>0</v>
      </c>
    </row>
    <row r="1003" spans="1:46" x14ac:dyDescent="0.25">
      <c r="A1003" t="s">
        <v>3911</v>
      </c>
      <c r="B1003">
        <v>2180</v>
      </c>
      <c r="C1003" t="s">
        <v>195</v>
      </c>
      <c r="D1003">
        <v>903</v>
      </c>
      <c r="E1003" t="s">
        <v>1245</v>
      </c>
      <c r="F1003" t="s">
        <v>2892</v>
      </c>
      <c r="G1003" t="s">
        <v>2893</v>
      </c>
      <c r="H1003" t="s">
        <v>2894</v>
      </c>
      <c r="I1003" t="s">
        <v>2895</v>
      </c>
      <c r="J1003">
        <v>271.23497891712202</v>
      </c>
      <c r="K1003">
        <v>3</v>
      </c>
      <c r="L1003">
        <v>2</v>
      </c>
      <c r="M1003">
        <v>1</v>
      </c>
      <c r="N1003" s="94">
        <v>2260120.78270471</v>
      </c>
      <c r="O1003" s="94">
        <v>1289676.9768791699</v>
      </c>
      <c r="P1003" s="94">
        <v>535009.97815744195</v>
      </c>
      <c r="Q1003" s="94">
        <v>214535.39009602301</v>
      </c>
      <c r="R1003" s="94">
        <v>960441.31016700598</v>
      </c>
      <c r="S1003" s="94">
        <v>131046.28987654801</v>
      </c>
      <c r="T1003" s="94">
        <v>2983187.14</v>
      </c>
      <c r="U1003" s="94">
        <v>2276597.2980043399</v>
      </c>
      <c r="V1003" s="94">
        <v>4351957.4609781103</v>
      </c>
      <c r="W1003" s="94">
        <v>901236.81953696301</v>
      </c>
      <c r="X1003" s="94">
        <v>0</v>
      </c>
      <c r="Y1003" s="94">
        <v>0</v>
      </c>
      <c r="Z1003" s="94">
        <v>0</v>
      </c>
      <c r="AA1003" s="94">
        <v>6590.1574892726503</v>
      </c>
      <c r="AB1003" s="94">
        <v>0</v>
      </c>
      <c r="AC1003" s="94">
        <v>131046.28987654801</v>
      </c>
      <c r="AD1003" s="94">
        <v>0</v>
      </c>
      <c r="AE1003" s="94">
        <v>0</v>
      </c>
      <c r="AF1003" s="94">
        <v>0</v>
      </c>
      <c r="AG1003" s="94">
        <v>0</v>
      </c>
      <c r="AH1003" s="94">
        <v>0</v>
      </c>
      <c r="AI1003" s="94">
        <v>0</v>
      </c>
      <c r="AJ1003" s="94">
        <v>5390830.7278808895</v>
      </c>
      <c r="AK1003" s="70">
        <v>19875.130963577201</v>
      </c>
      <c r="AL1003">
        <v>190.744012474941</v>
      </c>
      <c r="AM1003">
        <v>87986.683412978906</v>
      </c>
      <c r="AN1003">
        <v>8876.5969547628702</v>
      </c>
      <c r="AO1003">
        <v>33639.350549369301</v>
      </c>
      <c r="AP1003">
        <v>190.744012474941</v>
      </c>
      <c r="AQ1003">
        <v>87986.683412978906</v>
      </c>
      <c r="AR1003">
        <v>8876.5969547628702</v>
      </c>
      <c r="AS1003">
        <v>22100.7116706126</v>
      </c>
      <c r="AT1003">
        <v>0</v>
      </c>
    </row>
    <row r="1004" spans="1:46" x14ac:dyDescent="0.25">
      <c r="A1004" t="s">
        <v>3912</v>
      </c>
      <c r="B1004">
        <v>2180</v>
      </c>
      <c r="C1004" t="s">
        <v>195</v>
      </c>
      <c r="D1004">
        <v>904</v>
      </c>
      <c r="E1004" t="s">
        <v>1246</v>
      </c>
      <c r="F1004" t="s">
        <v>2892</v>
      </c>
      <c r="G1004" t="s">
        <v>2893</v>
      </c>
      <c r="H1004" t="s">
        <v>2894</v>
      </c>
      <c r="I1004" t="s">
        <v>2895</v>
      </c>
      <c r="J1004">
        <v>522.14260455625902</v>
      </c>
      <c r="K1004">
        <v>2</v>
      </c>
      <c r="L1004">
        <v>1</v>
      </c>
      <c r="M1004">
        <v>1</v>
      </c>
      <c r="N1004" s="94">
        <v>3969771.9262168501</v>
      </c>
      <c r="O1004" s="94">
        <v>1545112.94448333</v>
      </c>
      <c r="P1004" s="94">
        <v>975283.96562758298</v>
      </c>
      <c r="Q1004" s="94">
        <v>411645.16456101101</v>
      </c>
      <c r="R1004" s="94">
        <v>1326977.0669364999</v>
      </c>
      <c r="S1004" s="94">
        <v>252271.48573076699</v>
      </c>
      <c r="T1004" s="94">
        <v>3846213.1</v>
      </c>
      <c r="U1004" s="94">
        <v>4382577.9678252703</v>
      </c>
      <c r="V1004" s="94">
        <v>7003099.5542963399</v>
      </c>
      <c r="W1004" s="94">
        <v>1213005.08934565</v>
      </c>
      <c r="X1004" s="94">
        <v>0</v>
      </c>
      <c r="Y1004" s="94">
        <v>0</v>
      </c>
      <c r="Z1004" s="94">
        <v>0</v>
      </c>
      <c r="AA1004" s="94">
        <v>12686.4241832769</v>
      </c>
      <c r="AB1004" s="94">
        <v>0</v>
      </c>
      <c r="AC1004" s="94">
        <v>252271.48573076699</v>
      </c>
      <c r="AD1004" s="94">
        <v>0</v>
      </c>
      <c r="AE1004" s="94">
        <v>0</v>
      </c>
      <c r="AF1004" s="94">
        <v>0</v>
      </c>
      <c r="AG1004" s="94">
        <v>0</v>
      </c>
      <c r="AH1004" s="94">
        <v>0</v>
      </c>
      <c r="AI1004" s="94">
        <v>0</v>
      </c>
      <c r="AJ1004" s="94">
        <v>8481062.5535560399</v>
      </c>
      <c r="AK1004" s="70">
        <v>16242.808917620599</v>
      </c>
      <c r="AL1004">
        <v>190.744012474941</v>
      </c>
      <c r="AM1004">
        <v>87986.683412978906</v>
      </c>
      <c r="AN1004">
        <v>8876.5969547628702</v>
      </c>
      <c r="AO1004">
        <v>33639.350549369301</v>
      </c>
      <c r="AP1004">
        <v>190.744012474941</v>
      </c>
      <c r="AQ1004">
        <v>87986.683412978906</v>
      </c>
      <c r="AR1004">
        <v>8876.5969547628702</v>
      </c>
      <c r="AS1004">
        <v>22100.7116706126</v>
      </c>
      <c r="AT1004">
        <v>0</v>
      </c>
    </row>
    <row r="1005" spans="1:46" x14ac:dyDescent="0.25">
      <c r="A1005" t="s">
        <v>3913</v>
      </c>
      <c r="B1005">
        <v>1967</v>
      </c>
      <c r="C1005" t="s">
        <v>196</v>
      </c>
      <c r="D1005">
        <v>210</v>
      </c>
      <c r="E1005" t="s">
        <v>1248</v>
      </c>
      <c r="F1005" t="s">
        <v>2892</v>
      </c>
      <c r="G1005" t="s">
        <v>2893</v>
      </c>
      <c r="H1005" t="s">
        <v>2894</v>
      </c>
      <c r="I1005" t="s">
        <v>2895</v>
      </c>
      <c r="J1005">
        <v>75.350057460833</v>
      </c>
      <c r="K1005">
        <v>1</v>
      </c>
      <c r="L1005">
        <v>1</v>
      </c>
      <c r="M1005">
        <v>3</v>
      </c>
      <c r="N1005" s="94">
        <v>609143.82675096404</v>
      </c>
      <c r="O1005" s="94">
        <v>39670.102889622198</v>
      </c>
      <c r="P1005" s="94">
        <v>161935.08400036299</v>
      </c>
      <c r="Q1005" s="94">
        <v>116940.748890206</v>
      </c>
      <c r="R1005" s="94">
        <v>306684.03527516098</v>
      </c>
      <c r="S1005" s="94">
        <v>40086.308041452598</v>
      </c>
      <c r="T1005" s="94">
        <v>790226.16</v>
      </c>
      <c r="U1005" s="94">
        <v>444147.63780631701</v>
      </c>
      <c r="V1005" s="94">
        <v>927689.76253115595</v>
      </c>
      <c r="W1005" s="94">
        <v>306684.03527516098</v>
      </c>
      <c r="X1005" s="94">
        <v>0</v>
      </c>
      <c r="Y1005" s="94">
        <v>0</v>
      </c>
      <c r="Z1005" s="94">
        <v>0</v>
      </c>
      <c r="AA1005" s="94">
        <v>0</v>
      </c>
      <c r="AB1005" s="94">
        <v>0</v>
      </c>
      <c r="AC1005" s="94">
        <v>34727.723184113398</v>
      </c>
      <c r="AD1005" s="94">
        <v>5358.5848573392404</v>
      </c>
      <c r="AE1005" s="94">
        <v>0</v>
      </c>
      <c r="AF1005" s="94">
        <v>0</v>
      </c>
      <c r="AG1005" s="94">
        <v>0</v>
      </c>
      <c r="AH1005" s="94">
        <v>0</v>
      </c>
      <c r="AI1005" s="94">
        <v>0</v>
      </c>
      <c r="AJ1005" s="94">
        <v>1274460.1058477701</v>
      </c>
      <c r="AK1005" s="70">
        <v>16913.857119621101</v>
      </c>
      <c r="AL1005">
        <v>190.744012474941</v>
      </c>
      <c r="AM1005">
        <v>87986.683412978906</v>
      </c>
      <c r="AN1005">
        <v>16913.857119621101</v>
      </c>
      <c r="AO1005">
        <v>23535.4901958632</v>
      </c>
      <c r="AP1005">
        <v>190.744012474941</v>
      </c>
      <c r="AQ1005">
        <v>87986.683412978906</v>
      </c>
      <c r="AR1005">
        <v>16913.857119621101</v>
      </c>
      <c r="AS1005">
        <v>16913.857119621101</v>
      </c>
      <c r="AT1005">
        <v>0</v>
      </c>
    </row>
    <row r="1006" spans="1:46" x14ac:dyDescent="0.25">
      <c r="A1006" t="s">
        <v>3914</v>
      </c>
      <c r="B1006">
        <v>1967</v>
      </c>
      <c r="C1006" t="s">
        <v>196</v>
      </c>
      <c r="D1006">
        <v>211</v>
      </c>
      <c r="E1006" t="s">
        <v>1249</v>
      </c>
      <c r="F1006" t="s">
        <v>2892</v>
      </c>
      <c r="G1006" t="s">
        <v>2903</v>
      </c>
      <c r="H1006" t="s">
        <v>2904</v>
      </c>
      <c r="I1006" t="s">
        <v>2895</v>
      </c>
      <c r="J1006">
        <v>51.467065868257997</v>
      </c>
      <c r="K1006">
        <v>1</v>
      </c>
      <c r="L1006">
        <v>2</v>
      </c>
      <c r="M1006">
        <v>3</v>
      </c>
      <c r="N1006" s="94">
        <v>569841.39324903605</v>
      </c>
      <c r="O1006" s="94">
        <v>206905.597110378</v>
      </c>
      <c r="P1006" s="94">
        <v>135265.435999637</v>
      </c>
      <c r="Q1006" s="94">
        <v>79875.151109793602</v>
      </c>
      <c r="R1006" s="94">
        <v>192034.51472483901</v>
      </c>
      <c r="S1006" s="94">
        <v>27380.531958547399</v>
      </c>
      <c r="T1006" s="94">
        <v>880551.71</v>
      </c>
      <c r="U1006" s="94">
        <v>303370.38219368301</v>
      </c>
      <c r="V1006" s="94">
        <v>1028320.5774688401</v>
      </c>
      <c r="W1006" s="94">
        <v>155601.51472483901</v>
      </c>
      <c r="X1006" s="94">
        <v>0</v>
      </c>
      <c r="Y1006" s="94">
        <v>0</v>
      </c>
      <c r="Z1006" s="94">
        <v>0</v>
      </c>
      <c r="AA1006" s="94">
        <v>0</v>
      </c>
      <c r="AB1006" s="94">
        <v>0</v>
      </c>
      <c r="AC1006" s="94">
        <v>23720.406815886599</v>
      </c>
      <c r="AD1006" s="94">
        <v>3660.1251426607701</v>
      </c>
      <c r="AE1006" s="94">
        <v>0</v>
      </c>
      <c r="AF1006" s="94">
        <v>0</v>
      </c>
      <c r="AG1006" s="94">
        <v>0</v>
      </c>
      <c r="AH1006" s="94">
        <v>0</v>
      </c>
      <c r="AI1006" s="94">
        <v>0</v>
      </c>
      <c r="AJ1006" s="94">
        <v>1211302.6241522301</v>
      </c>
      <c r="AK1006" s="70">
        <v>23535.4901958632</v>
      </c>
      <c r="AL1006">
        <v>190.744012474941</v>
      </c>
      <c r="AM1006">
        <v>87986.683412978906</v>
      </c>
      <c r="AN1006">
        <v>16913.857119621101</v>
      </c>
      <c r="AO1006">
        <v>23535.4901958632</v>
      </c>
      <c r="AP1006">
        <v>190.744012474941</v>
      </c>
      <c r="AQ1006">
        <v>78964.723731455393</v>
      </c>
      <c r="AR1006">
        <v>23535.4901958632</v>
      </c>
      <c r="AS1006">
        <v>23535.4901958632</v>
      </c>
      <c r="AT1006">
        <v>0</v>
      </c>
    </row>
    <row r="1007" spans="1:46" x14ac:dyDescent="0.25">
      <c r="A1007" t="s">
        <v>4918</v>
      </c>
      <c r="B1007">
        <v>2009</v>
      </c>
      <c r="C1007" t="s">
        <v>197</v>
      </c>
      <c r="D1007">
        <v>5622</v>
      </c>
      <c r="E1007" t="s">
        <v>2584</v>
      </c>
      <c r="F1007" t="s">
        <v>2906</v>
      </c>
      <c r="G1007" t="s">
        <v>2907</v>
      </c>
      <c r="H1007" t="s">
        <v>2899</v>
      </c>
      <c r="I1007" t="s">
        <v>2895</v>
      </c>
      <c r="J1007">
        <v>32.661111111075002</v>
      </c>
      <c r="K1007">
        <v>1</v>
      </c>
      <c r="L1007">
        <v>1</v>
      </c>
      <c r="M1007">
        <v>2</v>
      </c>
      <c r="N1007" s="94">
        <v>24986.360029392901</v>
      </c>
      <c r="O1007" s="94">
        <v>23456.2040222629</v>
      </c>
      <c r="P1007" s="94">
        <v>127305.35275046701</v>
      </c>
      <c r="Q1007" s="94">
        <v>31768.866297424302</v>
      </c>
      <c r="R1007" s="94">
        <v>36565.211899633599</v>
      </c>
      <c r="S1007" s="94">
        <v>80136.729096182695</v>
      </c>
      <c r="T1007" s="94">
        <v>0</v>
      </c>
      <c r="U1007" s="94">
        <v>244081.99499918101</v>
      </c>
      <c r="V1007" s="94">
        <v>210669.181126451</v>
      </c>
      <c r="W1007" s="94">
        <v>33412.813872729901</v>
      </c>
      <c r="X1007" s="94">
        <v>0</v>
      </c>
      <c r="Y1007" s="94">
        <v>0</v>
      </c>
      <c r="Z1007" s="94">
        <v>0</v>
      </c>
      <c r="AA1007" s="94">
        <v>0</v>
      </c>
      <c r="AB1007" s="94">
        <v>0</v>
      </c>
      <c r="AC1007" s="94">
        <v>61599.772301103803</v>
      </c>
      <c r="AD1007" s="94">
        <v>18536.9567950788</v>
      </c>
      <c r="AE1007" s="94">
        <v>0</v>
      </c>
      <c r="AF1007" s="94">
        <v>0</v>
      </c>
      <c r="AG1007" s="94">
        <v>0</v>
      </c>
      <c r="AH1007" s="94">
        <v>0</v>
      </c>
      <c r="AI1007" s="94">
        <v>0</v>
      </c>
      <c r="AJ1007" s="94">
        <v>324218.72409536398</v>
      </c>
      <c r="AK1007" s="70">
        <v>9926.7512055162606</v>
      </c>
      <c r="AL1007">
        <v>190.744012474941</v>
      </c>
      <c r="AM1007">
        <v>87986.683412978906</v>
      </c>
      <c r="AN1007">
        <v>9926.7512055162606</v>
      </c>
      <c r="AO1007">
        <v>25807.110200487601</v>
      </c>
      <c r="AP1007">
        <v>190.744012474941</v>
      </c>
      <c r="AQ1007">
        <v>53040.848925755003</v>
      </c>
      <c r="AR1007">
        <v>9926.7512055162606</v>
      </c>
      <c r="AS1007">
        <v>25807.110200487601</v>
      </c>
      <c r="AT1007">
        <v>0</v>
      </c>
    </row>
    <row r="1008" spans="1:46" x14ac:dyDescent="0.25">
      <c r="A1008" t="s">
        <v>3915</v>
      </c>
      <c r="B1008">
        <v>2009</v>
      </c>
      <c r="C1008" t="s">
        <v>197</v>
      </c>
      <c r="D1008">
        <v>3349</v>
      </c>
      <c r="E1008" t="s">
        <v>1250</v>
      </c>
      <c r="F1008" t="s">
        <v>2892</v>
      </c>
      <c r="G1008" t="s">
        <v>2907</v>
      </c>
      <c r="H1008" t="s">
        <v>2904</v>
      </c>
      <c r="I1008" t="s">
        <v>2895</v>
      </c>
      <c r="J1008">
        <v>182.771812080514</v>
      </c>
      <c r="K1008">
        <v>1</v>
      </c>
      <c r="L1008">
        <v>1</v>
      </c>
      <c r="M1008">
        <v>2</v>
      </c>
      <c r="N1008" s="94">
        <v>1430863.6499706099</v>
      </c>
      <c r="O1008" s="94">
        <v>140613.43597773701</v>
      </c>
      <c r="P1008" s="94">
        <v>712401.66724953102</v>
      </c>
      <c r="Q1008" s="94">
        <v>177778.80370257501</v>
      </c>
      <c r="R1008" s="94">
        <v>1806709.02810037</v>
      </c>
      <c r="S1008" s="94">
        <v>448445.71090381598</v>
      </c>
      <c r="T1008" s="94">
        <v>2902481.99</v>
      </c>
      <c r="U1008" s="94">
        <v>1365884.59500081</v>
      </c>
      <c r="V1008" s="94">
        <v>2489828.3988735499</v>
      </c>
      <c r="W1008" s="94">
        <v>1778538.1861272701</v>
      </c>
      <c r="X1008" s="94">
        <v>0</v>
      </c>
      <c r="Y1008" s="94">
        <v>0</v>
      </c>
      <c r="Z1008" s="94">
        <v>0</v>
      </c>
      <c r="AA1008" s="94">
        <v>0</v>
      </c>
      <c r="AB1008" s="94">
        <v>0</v>
      </c>
      <c r="AC1008" s="94">
        <v>344712.76769889501</v>
      </c>
      <c r="AD1008" s="94">
        <v>103732.943204921</v>
      </c>
      <c r="AE1008" s="94">
        <v>0</v>
      </c>
      <c r="AF1008" s="94">
        <v>0</v>
      </c>
      <c r="AG1008" s="94">
        <v>0</v>
      </c>
      <c r="AH1008" s="94">
        <v>0</v>
      </c>
      <c r="AI1008" s="94">
        <v>0</v>
      </c>
      <c r="AJ1008" s="94">
        <v>4716812.2959046299</v>
      </c>
      <c r="AK1008" s="70">
        <v>25807.110200487601</v>
      </c>
      <c r="AL1008">
        <v>190.744012474941</v>
      </c>
      <c r="AM1008">
        <v>87986.683412978906</v>
      </c>
      <c r="AN1008">
        <v>9926.7512055162606</v>
      </c>
      <c r="AO1008">
        <v>25807.110200487601</v>
      </c>
      <c r="AP1008">
        <v>190.744012474941</v>
      </c>
      <c r="AQ1008">
        <v>53040.848925755003</v>
      </c>
      <c r="AR1008">
        <v>9926.7512055162606</v>
      </c>
      <c r="AS1008">
        <v>25807.110200487601</v>
      </c>
      <c r="AT1008">
        <v>0</v>
      </c>
    </row>
    <row r="1009" spans="1:46" x14ac:dyDescent="0.25">
      <c r="A1009" t="s">
        <v>3916</v>
      </c>
      <c r="B1009">
        <v>2045</v>
      </c>
      <c r="C1009" t="s">
        <v>198</v>
      </c>
      <c r="D1009">
        <v>3356</v>
      </c>
      <c r="E1009" t="s">
        <v>1251</v>
      </c>
      <c r="F1009" t="s">
        <v>2906</v>
      </c>
      <c r="G1009" t="s">
        <v>2907</v>
      </c>
      <c r="H1009" t="s">
        <v>2894</v>
      </c>
      <c r="I1009" t="s">
        <v>2895</v>
      </c>
      <c r="J1009">
        <v>202.10018659784299</v>
      </c>
      <c r="K1009">
        <v>1</v>
      </c>
      <c r="L1009">
        <v>1</v>
      </c>
      <c r="M1009">
        <v>2</v>
      </c>
      <c r="N1009" s="94">
        <v>1647903.87</v>
      </c>
      <c r="O1009" s="94">
        <v>320898.94</v>
      </c>
      <c r="P1009" s="94">
        <v>642568.01</v>
      </c>
      <c r="Q1009" s="94">
        <v>332507.96000000002</v>
      </c>
      <c r="R1009" s="94">
        <v>681922.7</v>
      </c>
      <c r="S1009" s="94">
        <v>168419.5</v>
      </c>
      <c r="T1009" s="94">
        <v>2718817.26</v>
      </c>
      <c r="U1009" s="94">
        <v>906984.22</v>
      </c>
      <c r="V1009" s="94">
        <v>2990878.78</v>
      </c>
      <c r="W1009" s="94">
        <v>629559.69999999995</v>
      </c>
      <c r="X1009" s="94">
        <v>0</v>
      </c>
      <c r="Y1009" s="94">
        <v>0</v>
      </c>
      <c r="Z1009" s="94">
        <v>0</v>
      </c>
      <c r="AA1009" s="94">
        <v>0</v>
      </c>
      <c r="AB1009" s="94">
        <v>5363</v>
      </c>
      <c r="AC1009" s="94">
        <v>128305.34</v>
      </c>
      <c r="AD1009" s="94">
        <v>40114.160000000003</v>
      </c>
      <c r="AE1009" s="94">
        <v>0</v>
      </c>
      <c r="AF1009" s="94">
        <v>0</v>
      </c>
      <c r="AG1009" s="94">
        <v>0</v>
      </c>
      <c r="AH1009" s="94">
        <v>0</v>
      </c>
      <c r="AI1009" s="94">
        <v>0</v>
      </c>
      <c r="AJ1009" s="94">
        <v>3794220.98</v>
      </c>
      <c r="AK1009" s="70">
        <v>18773.960795741801</v>
      </c>
      <c r="AL1009">
        <v>190.744012474941</v>
      </c>
      <c r="AM1009">
        <v>87986.683412978906</v>
      </c>
      <c r="AN1009">
        <v>18773.960795741801</v>
      </c>
      <c r="AO1009">
        <v>18773.960795741801</v>
      </c>
      <c r="AP1009">
        <v>190.744012474941</v>
      </c>
      <c r="AQ1009">
        <v>53040.848925755003</v>
      </c>
      <c r="AR1009">
        <v>18773.960795741801</v>
      </c>
      <c r="AS1009">
        <v>18773.960795741801</v>
      </c>
      <c r="AT1009">
        <v>0</v>
      </c>
    </row>
    <row r="1010" spans="1:46" x14ac:dyDescent="0.25">
      <c r="A1010" t="s">
        <v>3917</v>
      </c>
      <c r="B1010">
        <v>1946</v>
      </c>
      <c r="C1010" t="s">
        <v>199</v>
      </c>
      <c r="D1010">
        <v>171</v>
      </c>
      <c r="E1010" t="s">
        <v>1252</v>
      </c>
      <c r="F1010" t="s">
        <v>2892</v>
      </c>
      <c r="G1010" t="s">
        <v>2893</v>
      </c>
      <c r="H1010" t="s">
        <v>2894</v>
      </c>
      <c r="I1010" t="s">
        <v>2895</v>
      </c>
      <c r="J1010">
        <v>255.792746144727</v>
      </c>
      <c r="K1010">
        <v>1</v>
      </c>
      <c r="L1010">
        <v>2</v>
      </c>
      <c r="M1010">
        <v>2</v>
      </c>
      <c r="N1010" s="94">
        <v>2510332.77012255</v>
      </c>
      <c r="O1010" s="94">
        <v>535695.93882555701</v>
      </c>
      <c r="P1010" s="94">
        <v>650476.588634543</v>
      </c>
      <c r="Q1010" s="94">
        <v>194760.68723725199</v>
      </c>
      <c r="R1010" s="94">
        <v>1525647.3588485201</v>
      </c>
      <c r="S1010" s="94">
        <v>103882.15212648299</v>
      </c>
      <c r="T1010" s="94">
        <v>3894420.12</v>
      </c>
      <c r="U1010" s="94">
        <v>1522493.22366842</v>
      </c>
      <c r="V1010" s="94">
        <v>4059234.6391666499</v>
      </c>
      <c r="W1010" s="94">
        <v>1353431.3536904401</v>
      </c>
      <c r="X1010" s="94">
        <v>0</v>
      </c>
      <c r="Y1010" s="94">
        <v>0</v>
      </c>
      <c r="Z1010" s="94">
        <v>0</v>
      </c>
      <c r="AA1010" s="94">
        <v>0</v>
      </c>
      <c r="AB1010" s="94">
        <v>4247.35081132493</v>
      </c>
      <c r="AC1010" s="94">
        <v>103882.15212648299</v>
      </c>
      <c r="AD1010" s="94">
        <v>0</v>
      </c>
      <c r="AE1010" s="94">
        <v>0</v>
      </c>
      <c r="AF1010" s="94">
        <v>0</v>
      </c>
      <c r="AG1010" s="94">
        <v>0</v>
      </c>
      <c r="AH1010" s="94">
        <v>0</v>
      </c>
      <c r="AI1010" s="94">
        <v>0</v>
      </c>
      <c r="AJ1010" s="94">
        <v>5520795.4957948998</v>
      </c>
      <c r="AK1010" s="70">
        <v>21583.080751911701</v>
      </c>
      <c r="AL1010">
        <v>190.744012474941</v>
      </c>
      <c r="AM1010">
        <v>87986.683412978906</v>
      </c>
      <c r="AN1010">
        <v>6358.1762982234804</v>
      </c>
      <c r="AO1010">
        <v>21583.080751911701</v>
      </c>
      <c r="AP1010">
        <v>190.744012474941</v>
      </c>
      <c r="AQ1010">
        <v>87986.683412978906</v>
      </c>
      <c r="AR1010">
        <v>21583.080751911701</v>
      </c>
      <c r="AS1010">
        <v>21583.080751911701</v>
      </c>
      <c r="AT1010">
        <v>0</v>
      </c>
    </row>
    <row r="1011" spans="1:46" x14ac:dyDescent="0.25">
      <c r="A1011" t="s">
        <v>3919</v>
      </c>
      <c r="B1011">
        <v>1946</v>
      </c>
      <c r="C1011" t="s">
        <v>199</v>
      </c>
      <c r="D1011">
        <v>174</v>
      </c>
      <c r="E1011" t="s">
        <v>1254</v>
      </c>
      <c r="F1011" t="s">
        <v>2892</v>
      </c>
      <c r="G1011" t="s">
        <v>2903</v>
      </c>
      <c r="H1011" t="s">
        <v>2904</v>
      </c>
      <c r="I1011" t="s">
        <v>2895</v>
      </c>
      <c r="J1011">
        <v>376.66266716654798</v>
      </c>
      <c r="K1011">
        <v>1</v>
      </c>
      <c r="L1011">
        <v>1</v>
      </c>
      <c r="M1011">
        <v>2</v>
      </c>
      <c r="N1011" s="94">
        <v>2279773.4771999498</v>
      </c>
      <c r="O1011" s="94">
        <v>815372.67700568296</v>
      </c>
      <c r="P1011" s="94">
        <v>982572.80528567603</v>
      </c>
      <c r="Q1011" s="94">
        <v>286791.08778349299</v>
      </c>
      <c r="R1011" s="94">
        <v>1299106.9791151499</v>
      </c>
      <c r="S1011" s="94">
        <v>152969.65641403699</v>
      </c>
      <c r="T1011" s="94">
        <v>3421699.04</v>
      </c>
      <c r="U1011" s="94">
        <v>2241917.9863899499</v>
      </c>
      <c r="V1011" s="94">
        <v>4613324.0445692101</v>
      </c>
      <c r="W1011" s="94">
        <v>1044038.62742993</v>
      </c>
      <c r="X1011" s="94">
        <v>0</v>
      </c>
      <c r="Y1011" s="94">
        <v>0</v>
      </c>
      <c r="Z1011" s="94">
        <v>0</v>
      </c>
      <c r="AA1011" s="94">
        <v>0</v>
      </c>
      <c r="AB1011" s="94">
        <v>6254.3543908022903</v>
      </c>
      <c r="AC1011" s="94">
        <v>152969.65641403699</v>
      </c>
      <c r="AD1011" s="94">
        <v>0</v>
      </c>
      <c r="AE1011" s="94">
        <v>0</v>
      </c>
      <c r="AF1011" s="94">
        <v>0</v>
      </c>
      <c r="AG1011" s="94">
        <v>0</v>
      </c>
      <c r="AH1011" s="94">
        <v>0</v>
      </c>
      <c r="AI1011" s="94">
        <v>0</v>
      </c>
      <c r="AJ1011" s="94">
        <v>5816586.6828039903</v>
      </c>
      <c r="AK1011" s="70">
        <v>15442.4294994759</v>
      </c>
      <c r="AL1011">
        <v>190.744012474941</v>
      </c>
      <c r="AM1011">
        <v>87986.683412978906</v>
      </c>
      <c r="AN1011">
        <v>6358.1762982234804</v>
      </c>
      <c r="AO1011">
        <v>21583.080751911701</v>
      </c>
      <c r="AP1011">
        <v>190.744012474941</v>
      </c>
      <c r="AQ1011">
        <v>78964.723731455393</v>
      </c>
      <c r="AR1011">
        <v>15442.4294994759</v>
      </c>
      <c r="AS1011">
        <v>15442.4294994759</v>
      </c>
      <c r="AT1011">
        <v>0</v>
      </c>
    </row>
    <row r="1012" spans="1:46" x14ac:dyDescent="0.25">
      <c r="A1012" t="s">
        <v>4679</v>
      </c>
      <c r="B1012">
        <v>1946</v>
      </c>
      <c r="C1012" t="s">
        <v>199</v>
      </c>
      <c r="D1012">
        <v>1946</v>
      </c>
      <c r="E1012" t="s">
        <v>199</v>
      </c>
      <c r="F1012" t="s">
        <v>1871</v>
      </c>
      <c r="G1012" t="s">
        <v>1871</v>
      </c>
      <c r="H1012" t="s">
        <v>2899</v>
      </c>
      <c r="I1012" t="s">
        <v>2895</v>
      </c>
      <c r="J1012">
        <v>48.919697537801198</v>
      </c>
      <c r="K1012">
        <v>1</v>
      </c>
      <c r="L1012">
        <v>1</v>
      </c>
      <c r="M1012">
        <v>2</v>
      </c>
      <c r="N1012" s="94">
        <v>2467.1526774997801</v>
      </c>
      <c r="O1012" s="94">
        <v>24388.174168760201</v>
      </c>
      <c r="P1012" s="94">
        <v>124401.95607977999</v>
      </c>
      <c r="Q1012" s="94">
        <v>37247.474979255101</v>
      </c>
      <c r="R1012" s="94">
        <v>102668.11203633501</v>
      </c>
      <c r="S1012" s="94">
        <v>19867.191459479702</v>
      </c>
      <c r="T1012" s="94">
        <v>0</v>
      </c>
      <c r="U1012" s="94">
        <v>291172.86994162999</v>
      </c>
      <c r="V1012" s="94">
        <v>220628.32626413001</v>
      </c>
      <c r="W1012" s="94">
        <v>69732.248879626801</v>
      </c>
      <c r="X1012" s="94">
        <v>0</v>
      </c>
      <c r="Y1012" s="94">
        <v>0</v>
      </c>
      <c r="Z1012" s="94">
        <v>0</v>
      </c>
      <c r="AA1012" s="94">
        <v>0</v>
      </c>
      <c r="AB1012" s="94">
        <v>812.29479787276398</v>
      </c>
      <c r="AC1012" s="94">
        <v>19867.191459479702</v>
      </c>
      <c r="AD1012" s="94">
        <v>0</v>
      </c>
      <c r="AE1012" s="94">
        <v>0</v>
      </c>
      <c r="AF1012" s="94">
        <v>0</v>
      </c>
      <c r="AG1012" s="94">
        <v>0</v>
      </c>
      <c r="AH1012" s="94">
        <v>0</v>
      </c>
      <c r="AI1012" s="94">
        <v>0</v>
      </c>
      <c r="AJ1012" s="94">
        <v>311040.06140110898</v>
      </c>
      <c r="AK1012" s="70">
        <v>6358.1762982234804</v>
      </c>
      <c r="AL1012">
        <v>190.744012474941</v>
      </c>
      <c r="AM1012">
        <v>87986.683412978906</v>
      </c>
      <c r="AN1012">
        <v>6358.1762982234804</v>
      </c>
      <c r="AO1012">
        <v>21583.080751911701</v>
      </c>
      <c r="AP1012">
        <v>682.10272323868298</v>
      </c>
      <c r="AQ1012">
        <v>37523.222275875101</v>
      </c>
      <c r="AR1012">
        <v>6358.1762982234804</v>
      </c>
      <c r="AS1012">
        <v>6358.1762982234804</v>
      </c>
      <c r="AT1012">
        <v>0</v>
      </c>
    </row>
    <row r="1013" spans="1:46" x14ac:dyDescent="0.25">
      <c r="A1013" t="s">
        <v>3920</v>
      </c>
      <c r="B1013">
        <v>1977</v>
      </c>
      <c r="C1013" t="s">
        <v>200</v>
      </c>
      <c r="D1013">
        <v>1326</v>
      </c>
      <c r="E1013" t="s">
        <v>1255</v>
      </c>
      <c r="F1013" t="s">
        <v>2892</v>
      </c>
      <c r="G1013" t="s">
        <v>2911</v>
      </c>
      <c r="H1013" t="s">
        <v>2904</v>
      </c>
      <c r="I1013" t="s">
        <v>2895</v>
      </c>
      <c r="J1013">
        <v>734.82796990146403</v>
      </c>
      <c r="K1013">
        <v>1</v>
      </c>
      <c r="L1013">
        <v>1</v>
      </c>
      <c r="M1013">
        <v>1</v>
      </c>
      <c r="N1013" s="94">
        <v>4056759.5230255802</v>
      </c>
      <c r="O1013" s="94">
        <v>1541738.5546253801</v>
      </c>
      <c r="P1013" s="94">
        <v>1102295.02744667</v>
      </c>
      <c r="Q1013" s="94">
        <v>253418.40473577601</v>
      </c>
      <c r="R1013" s="94">
        <v>1846992.8823919401</v>
      </c>
      <c r="S1013" s="94">
        <v>280053.41849934601</v>
      </c>
      <c r="T1013" s="94">
        <v>6070376.1500000004</v>
      </c>
      <c r="U1013" s="94">
        <v>2730828.2422253499</v>
      </c>
      <c r="V1013" s="94">
        <v>7327757.4602699801</v>
      </c>
      <c r="W1013" s="94">
        <v>1381002.5866450099</v>
      </c>
      <c r="X1013" s="94">
        <v>0</v>
      </c>
      <c r="Y1013" s="94">
        <v>0</v>
      </c>
      <c r="Z1013" s="94">
        <v>0</v>
      </c>
      <c r="AA1013" s="94">
        <v>92444.345310357297</v>
      </c>
      <c r="AB1013" s="94">
        <v>0</v>
      </c>
      <c r="AC1013" s="94">
        <v>280053.41849934601</v>
      </c>
      <c r="AD1013" s="94">
        <v>0</v>
      </c>
      <c r="AE1013" s="94">
        <v>0</v>
      </c>
      <c r="AF1013" s="94">
        <v>0</v>
      </c>
      <c r="AG1013" s="94">
        <v>0</v>
      </c>
      <c r="AH1013" s="94">
        <v>0</v>
      </c>
      <c r="AI1013" s="94">
        <v>0</v>
      </c>
      <c r="AJ1013" s="94">
        <v>9081257.8107246906</v>
      </c>
      <c r="AK1013" s="70">
        <v>12358.345330734301</v>
      </c>
      <c r="AL1013">
        <v>190.744012474941</v>
      </c>
      <c r="AM1013">
        <v>87986.683412978906</v>
      </c>
      <c r="AN1013">
        <v>4097.3966479915498</v>
      </c>
      <c r="AO1013">
        <v>16516.444517002299</v>
      </c>
      <c r="AP1013">
        <v>4583.8562208211697</v>
      </c>
      <c r="AQ1013">
        <v>22363.4717498301</v>
      </c>
      <c r="AR1013">
        <v>12358.345330734301</v>
      </c>
      <c r="AS1013">
        <v>13237.9258952073</v>
      </c>
      <c r="AT1013">
        <v>0</v>
      </c>
    </row>
    <row r="1014" spans="1:46" x14ac:dyDescent="0.25">
      <c r="A1014" t="s">
        <v>4680</v>
      </c>
      <c r="B1014">
        <v>1977</v>
      </c>
      <c r="C1014" t="s">
        <v>200</v>
      </c>
      <c r="D1014">
        <v>5500</v>
      </c>
      <c r="E1014" t="s">
        <v>1256</v>
      </c>
      <c r="F1014" t="s">
        <v>2892</v>
      </c>
      <c r="G1014" t="s">
        <v>2893</v>
      </c>
      <c r="H1014" t="s">
        <v>2904</v>
      </c>
      <c r="I1014" t="s">
        <v>2895</v>
      </c>
      <c r="J1014">
        <v>246.20489274165899</v>
      </c>
      <c r="K1014">
        <v>3</v>
      </c>
      <c r="L1014">
        <v>1</v>
      </c>
      <c r="M1014">
        <v>1</v>
      </c>
      <c r="N1014" s="94">
        <v>1674546.5934993399</v>
      </c>
      <c r="O1014" s="94">
        <v>478929.50705159898</v>
      </c>
      <c r="P1014" s="94">
        <v>586921.33829751995</v>
      </c>
      <c r="Q1014" s="94">
        <v>84082.396103131396</v>
      </c>
      <c r="R1014" s="94">
        <v>801116.81160633697</v>
      </c>
      <c r="S1014" s="94">
        <v>93832.195680864403</v>
      </c>
      <c r="T1014" s="94">
        <v>2710629.74</v>
      </c>
      <c r="U1014" s="94">
        <v>914966.906557929</v>
      </c>
      <c r="V1014" s="94">
        <v>2949636.8028792702</v>
      </c>
      <c r="W1014" s="94">
        <v>644986.26747583796</v>
      </c>
      <c r="X1014" s="94">
        <v>0</v>
      </c>
      <c r="Y1014" s="94">
        <v>0</v>
      </c>
      <c r="Z1014" s="94">
        <v>0</v>
      </c>
      <c r="AA1014" s="94">
        <v>30973.576202823901</v>
      </c>
      <c r="AB1014" s="94">
        <v>0</v>
      </c>
      <c r="AC1014" s="94">
        <v>93832.195680864403</v>
      </c>
      <c r="AD1014" s="94">
        <v>0</v>
      </c>
      <c r="AE1014" s="94">
        <v>0</v>
      </c>
      <c r="AF1014" s="94">
        <v>0</v>
      </c>
      <c r="AG1014" s="94">
        <v>0</v>
      </c>
      <c r="AH1014" s="94">
        <v>0</v>
      </c>
      <c r="AI1014" s="94">
        <v>0</v>
      </c>
      <c r="AJ1014" s="94">
        <v>3719428.8422387899</v>
      </c>
      <c r="AK1014" s="70">
        <v>15107.046821127</v>
      </c>
      <c r="AL1014">
        <v>190.744012474941</v>
      </c>
      <c r="AM1014">
        <v>87986.683412978906</v>
      </c>
      <c r="AN1014">
        <v>4097.3966479915498</v>
      </c>
      <c r="AO1014">
        <v>16516.444517002299</v>
      </c>
      <c r="AP1014">
        <v>190.744012474941</v>
      </c>
      <c r="AQ1014">
        <v>87986.683412978906</v>
      </c>
      <c r="AR1014">
        <v>14085.3889062379</v>
      </c>
      <c r="AS1014">
        <v>16516.444517002299</v>
      </c>
      <c r="AT1014">
        <v>0</v>
      </c>
    </row>
    <row r="1015" spans="1:46" x14ac:dyDescent="0.25">
      <c r="A1015" t="s">
        <v>3921</v>
      </c>
      <c r="B1015">
        <v>1977</v>
      </c>
      <c r="C1015" t="s">
        <v>200</v>
      </c>
      <c r="D1015">
        <v>258</v>
      </c>
      <c r="E1015" t="s">
        <v>1257</v>
      </c>
      <c r="F1015" t="s">
        <v>2892</v>
      </c>
      <c r="G1015" t="s">
        <v>2893</v>
      </c>
      <c r="H1015" t="s">
        <v>2904</v>
      </c>
      <c r="I1015" t="s">
        <v>2895</v>
      </c>
      <c r="J1015">
        <v>352.13749997575502</v>
      </c>
      <c r="K1015">
        <v>1</v>
      </c>
      <c r="L1015">
        <v>1</v>
      </c>
      <c r="M1015">
        <v>1</v>
      </c>
      <c r="N1015" s="94">
        <v>2723946.62796264</v>
      </c>
      <c r="O1015" s="94">
        <v>745464.88351171999</v>
      </c>
      <c r="P1015" s="94">
        <v>545635.55951347097</v>
      </c>
      <c r="Q1015" s="94">
        <v>121381.49522065101</v>
      </c>
      <c r="R1015" s="94">
        <v>957735.01285214303</v>
      </c>
      <c r="S1015" s="94">
        <v>134204.62297216</v>
      </c>
      <c r="T1015" s="94">
        <v>3785521.19</v>
      </c>
      <c r="U1015" s="94">
        <v>1308642.38906062</v>
      </c>
      <c r="V1015" s="94">
        <v>4315435.8202878702</v>
      </c>
      <c r="W1015" s="94">
        <v>734427.430018452</v>
      </c>
      <c r="X1015" s="94">
        <v>0</v>
      </c>
      <c r="Y1015" s="94">
        <v>0</v>
      </c>
      <c r="Z1015" s="94">
        <v>0</v>
      </c>
      <c r="AA1015" s="94">
        <v>44300.328754293099</v>
      </c>
      <c r="AB1015" s="94">
        <v>0</v>
      </c>
      <c r="AC1015" s="94">
        <v>134204.62297216</v>
      </c>
      <c r="AD1015" s="94">
        <v>0</v>
      </c>
      <c r="AE1015" s="94">
        <v>0</v>
      </c>
      <c r="AF1015" s="94">
        <v>0</v>
      </c>
      <c r="AG1015" s="94">
        <v>0</v>
      </c>
      <c r="AH1015" s="94">
        <v>0</v>
      </c>
      <c r="AI1015" s="94">
        <v>0</v>
      </c>
      <c r="AJ1015" s="94">
        <v>5228368.2020327803</v>
      </c>
      <c r="AK1015" s="70">
        <v>14847.5189447098</v>
      </c>
      <c r="AL1015">
        <v>190.744012474941</v>
      </c>
      <c r="AM1015">
        <v>87986.683412978906</v>
      </c>
      <c r="AN1015">
        <v>4097.3966479915498</v>
      </c>
      <c r="AO1015">
        <v>16516.444517002299</v>
      </c>
      <c r="AP1015">
        <v>190.744012474941</v>
      </c>
      <c r="AQ1015">
        <v>87986.683412978906</v>
      </c>
      <c r="AR1015">
        <v>14085.3889062379</v>
      </c>
      <c r="AS1015">
        <v>16516.444517002299</v>
      </c>
      <c r="AT1015">
        <v>0</v>
      </c>
    </row>
    <row r="1016" spans="1:46" x14ac:dyDescent="0.25">
      <c r="A1016" t="s">
        <v>3922</v>
      </c>
      <c r="B1016">
        <v>1977</v>
      </c>
      <c r="C1016" t="s">
        <v>200</v>
      </c>
      <c r="D1016">
        <v>259</v>
      </c>
      <c r="E1016" t="s">
        <v>1258</v>
      </c>
      <c r="F1016" t="s">
        <v>2892</v>
      </c>
      <c r="G1016" t="s">
        <v>2893</v>
      </c>
      <c r="H1016" t="s">
        <v>2904</v>
      </c>
      <c r="I1016" t="s">
        <v>2895</v>
      </c>
      <c r="J1016">
        <v>329.58701880688398</v>
      </c>
      <c r="K1016">
        <v>2</v>
      </c>
      <c r="L1016">
        <v>1</v>
      </c>
      <c r="M1016">
        <v>1</v>
      </c>
      <c r="N1016" s="94">
        <v>2394279.0640786299</v>
      </c>
      <c r="O1016" s="94">
        <v>790570.39844721498</v>
      </c>
      <c r="P1016" s="94">
        <v>548043.74493412604</v>
      </c>
      <c r="Q1016" s="94">
        <v>114937.862176496</v>
      </c>
      <c r="R1016" s="94">
        <v>1107584.7034316</v>
      </c>
      <c r="S1016" s="94">
        <v>125610.31301278999</v>
      </c>
      <c r="T1016" s="94">
        <v>3730577.34</v>
      </c>
      <c r="U1016" s="94">
        <v>1224838.4330680601</v>
      </c>
      <c r="V1016" s="94">
        <v>4015374.9047034401</v>
      </c>
      <c r="W1016" s="94">
        <v>898577.48179744906</v>
      </c>
      <c r="X1016" s="94">
        <v>0</v>
      </c>
      <c r="Y1016" s="94">
        <v>0</v>
      </c>
      <c r="Z1016" s="94">
        <v>0</v>
      </c>
      <c r="AA1016" s="94">
        <v>41463.386567172303</v>
      </c>
      <c r="AB1016" s="94">
        <v>0</v>
      </c>
      <c r="AC1016" s="94">
        <v>125610.31301278999</v>
      </c>
      <c r="AD1016" s="94">
        <v>0</v>
      </c>
      <c r="AE1016" s="94">
        <v>0</v>
      </c>
      <c r="AF1016" s="94">
        <v>0</v>
      </c>
      <c r="AG1016" s="94">
        <v>0</v>
      </c>
      <c r="AH1016" s="94">
        <v>0</v>
      </c>
      <c r="AI1016" s="94">
        <v>0</v>
      </c>
      <c r="AJ1016" s="94">
        <v>5081026.0860808501</v>
      </c>
      <c r="AK1016" s="70">
        <v>15416.3416522724</v>
      </c>
      <c r="AL1016">
        <v>190.744012474941</v>
      </c>
      <c r="AM1016">
        <v>87986.683412978906</v>
      </c>
      <c r="AN1016">
        <v>4097.3966479915498</v>
      </c>
      <c r="AO1016">
        <v>16516.444517002299</v>
      </c>
      <c r="AP1016">
        <v>190.744012474941</v>
      </c>
      <c r="AQ1016">
        <v>87986.683412978906</v>
      </c>
      <c r="AR1016">
        <v>14085.3889062379</v>
      </c>
      <c r="AS1016">
        <v>16516.444517002299</v>
      </c>
      <c r="AT1016">
        <v>0</v>
      </c>
    </row>
    <row r="1017" spans="1:46" x14ac:dyDescent="0.25">
      <c r="A1017" t="s">
        <v>3923</v>
      </c>
      <c r="B1017">
        <v>1977</v>
      </c>
      <c r="C1017" t="s">
        <v>200</v>
      </c>
      <c r="D1017">
        <v>262</v>
      </c>
      <c r="E1017" t="s">
        <v>1259</v>
      </c>
      <c r="F1017" t="s">
        <v>2892</v>
      </c>
      <c r="G1017" t="s">
        <v>2911</v>
      </c>
      <c r="H1017" t="s">
        <v>2904</v>
      </c>
      <c r="I1017" t="s">
        <v>2895</v>
      </c>
      <c r="J1017">
        <v>623.47390133191004</v>
      </c>
      <c r="K1017">
        <v>1</v>
      </c>
      <c r="L1017">
        <v>1</v>
      </c>
      <c r="M1017">
        <v>1</v>
      </c>
      <c r="N1017" s="94">
        <v>3869045.66947211</v>
      </c>
      <c r="O1017" s="94">
        <v>1471451.4939929701</v>
      </c>
      <c r="P1017" s="94">
        <v>1037792.76788461</v>
      </c>
      <c r="Q1017" s="94">
        <v>225124.31114817999</v>
      </c>
      <c r="R1017" s="94">
        <v>1412472.26595049</v>
      </c>
      <c r="S1017" s="94">
        <v>237614.79497921001</v>
      </c>
      <c r="T1017" s="94">
        <v>5698881.4299999997</v>
      </c>
      <c r="U1017" s="94">
        <v>2317005.0784483701</v>
      </c>
      <c r="V1017" s="94">
        <v>6920353.9353033304</v>
      </c>
      <c r="W1017" s="94">
        <v>1017097.0222576</v>
      </c>
      <c r="X1017" s="94">
        <v>0</v>
      </c>
      <c r="Y1017" s="94">
        <v>0</v>
      </c>
      <c r="Z1017" s="94">
        <v>0</v>
      </c>
      <c r="AA1017" s="94">
        <v>78435.550887442994</v>
      </c>
      <c r="AB1017" s="94">
        <v>0</v>
      </c>
      <c r="AC1017" s="94">
        <v>237614.79497921001</v>
      </c>
      <c r="AD1017" s="94">
        <v>0</v>
      </c>
      <c r="AE1017" s="94">
        <v>0</v>
      </c>
      <c r="AF1017" s="94">
        <v>0</v>
      </c>
      <c r="AG1017" s="94">
        <v>0</v>
      </c>
      <c r="AH1017" s="94">
        <v>0</v>
      </c>
      <c r="AI1017" s="94">
        <v>0</v>
      </c>
      <c r="AJ1017" s="94">
        <v>8253501.3034275798</v>
      </c>
      <c r="AK1017" s="70">
        <v>13237.9258952073</v>
      </c>
      <c r="AL1017">
        <v>190.744012474941</v>
      </c>
      <c r="AM1017">
        <v>87986.683412978906</v>
      </c>
      <c r="AN1017">
        <v>4097.3966479915498</v>
      </c>
      <c r="AO1017">
        <v>16516.444517002299</v>
      </c>
      <c r="AP1017">
        <v>4583.8562208211697</v>
      </c>
      <c r="AQ1017">
        <v>22363.4717498301</v>
      </c>
      <c r="AR1017">
        <v>12358.345330734301</v>
      </c>
      <c r="AS1017">
        <v>13237.9258952073</v>
      </c>
      <c r="AT1017">
        <v>0</v>
      </c>
    </row>
    <row r="1018" spans="1:46" x14ac:dyDescent="0.25">
      <c r="A1018" t="s">
        <v>3925</v>
      </c>
      <c r="B1018">
        <v>1977</v>
      </c>
      <c r="C1018" t="s">
        <v>200</v>
      </c>
      <c r="D1018">
        <v>263</v>
      </c>
      <c r="E1018" t="s">
        <v>1262</v>
      </c>
      <c r="F1018" t="s">
        <v>2892</v>
      </c>
      <c r="G1018" t="s">
        <v>2903</v>
      </c>
      <c r="H1018" t="s">
        <v>2904</v>
      </c>
      <c r="I1018" t="s">
        <v>2895</v>
      </c>
      <c r="J1018">
        <v>894.71418357332402</v>
      </c>
      <c r="K1018">
        <v>1</v>
      </c>
      <c r="L1018">
        <v>1</v>
      </c>
      <c r="M1018">
        <v>1</v>
      </c>
      <c r="N1018" s="94">
        <v>4390305.4024216998</v>
      </c>
      <c r="O1018" s="94">
        <v>2577076.7368366099</v>
      </c>
      <c r="P1018" s="94">
        <v>1731278.12536346</v>
      </c>
      <c r="Q1018" s="94">
        <v>314950.55106080498</v>
      </c>
      <c r="R1018" s="94">
        <v>3156825.7163803498</v>
      </c>
      <c r="S1018" s="94">
        <v>340988.33462090499</v>
      </c>
      <c r="T1018" s="94">
        <v>8845425.9700000007</v>
      </c>
      <c r="U1018" s="94">
        <v>3325010.5620629299</v>
      </c>
      <c r="V1018" s="94">
        <v>9518263.0855654497</v>
      </c>
      <c r="W1018" s="94">
        <v>2539614.7656522002</v>
      </c>
      <c r="X1018" s="94">
        <v>0</v>
      </c>
      <c r="Y1018" s="94">
        <v>0</v>
      </c>
      <c r="Z1018" s="94">
        <v>0</v>
      </c>
      <c r="AA1018" s="94">
        <v>112558.68084528401</v>
      </c>
      <c r="AB1018" s="94">
        <v>0</v>
      </c>
      <c r="AC1018" s="94">
        <v>340988.33462090499</v>
      </c>
      <c r="AD1018" s="94">
        <v>0</v>
      </c>
      <c r="AE1018" s="94">
        <v>0</v>
      </c>
      <c r="AF1018" s="94">
        <v>0</v>
      </c>
      <c r="AG1018" s="94">
        <v>0</v>
      </c>
      <c r="AH1018" s="94">
        <v>0</v>
      </c>
      <c r="AI1018" s="94">
        <v>0</v>
      </c>
      <c r="AJ1018" s="94">
        <v>12511424.8666838</v>
      </c>
      <c r="AK1018" s="70">
        <v>13983.711330824701</v>
      </c>
      <c r="AL1018">
        <v>190.744012474941</v>
      </c>
      <c r="AM1018">
        <v>87986.683412978906</v>
      </c>
      <c r="AN1018">
        <v>4097.3966479915498</v>
      </c>
      <c r="AO1018">
        <v>16516.444517002299</v>
      </c>
      <c r="AP1018">
        <v>190.744012474941</v>
      </c>
      <c r="AQ1018">
        <v>78964.723731455393</v>
      </c>
      <c r="AR1018">
        <v>12873.182729558401</v>
      </c>
      <c r="AS1018">
        <v>13983.711330824701</v>
      </c>
      <c r="AT1018">
        <v>0</v>
      </c>
    </row>
    <row r="1019" spans="1:46" x14ac:dyDescent="0.25">
      <c r="A1019" t="s">
        <v>3926</v>
      </c>
      <c r="B1019">
        <v>1977</v>
      </c>
      <c r="C1019" t="s">
        <v>200</v>
      </c>
      <c r="D1019">
        <v>4729</v>
      </c>
      <c r="E1019" t="s">
        <v>1263</v>
      </c>
      <c r="F1019" t="s">
        <v>2906</v>
      </c>
      <c r="G1019" t="s">
        <v>2907</v>
      </c>
      <c r="H1019" t="s">
        <v>2904</v>
      </c>
      <c r="I1019" t="s">
        <v>2895</v>
      </c>
      <c r="J1019">
        <v>902.05207173884696</v>
      </c>
      <c r="K1019">
        <v>1</v>
      </c>
      <c r="L1019">
        <v>1</v>
      </c>
      <c r="M1019">
        <v>1</v>
      </c>
      <c r="N1019" s="94">
        <v>404354.91403344303</v>
      </c>
      <c r="O1019" s="94">
        <v>515175.36516816902</v>
      </c>
      <c r="P1019" s="94">
        <v>861995.95054622903</v>
      </c>
      <c r="Q1019" s="94">
        <v>309158.33195490699</v>
      </c>
      <c r="R1019" s="94">
        <v>2142782.1249095402</v>
      </c>
      <c r="S1019" s="94">
        <v>343784.90844429401</v>
      </c>
      <c r="T1019" s="94">
        <v>881186.46</v>
      </c>
      <c r="U1019" s="94">
        <v>3352280.2266122899</v>
      </c>
      <c r="V1019" s="94">
        <v>2549238.0086083501</v>
      </c>
      <c r="W1019" s="94">
        <v>1570746.8610026999</v>
      </c>
      <c r="X1019" s="94">
        <v>0</v>
      </c>
      <c r="Y1019" s="94">
        <v>0</v>
      </c>
      <c r="Z1019" s="94">
        <v>0</v>
      </c>
      <c r="AA1019" s="94">
        <v>113481.817001238</v>
      </c>
      <c r="AB1019" s="94">
        <v>0</v>
      </c>
      <c r="AC1019" s="94">
        <v>343784.90844429401</v>
      </c>
      <c r="AD1019" s="94">
        <v>0</v>
      </c>
      <c r="AE1019" s="94">
        <v>0</v>
      </c>
      <c r="AF1019" s="94">
        <v>0</v>
      </c>
      <c r="AG1019" s="94">
        <v>0</v>
      </c>
      <c r="AH1019" s="94">
        <v>0</v>
      </c>
      <c r="AI1019" s="94">
        <v>0</v>
      </c>
      <c r="AJ1019" s="94">
        <v>4577251.5950565804</v>
      </c>
      <c r="AK1019" s="70">
        <v>5074.2653760921003</v>
      </c>
      <c r="AL1019">
        <v>190.744012474941</v>
      </c>
      <c r="AM1019">
        <v>87986.683412978906</v>
      </c>
      <c r="AN1019">
        <v>4097.3966479915498</v>
      </c>
      <c r="AO1019">
        <v>16516.444517002299</v>
      </c>
      <c r="AP1019">
        <v>190.744012474941</v>
      </c>
      <c r="AQ1019">
        <v>53040.848925755003</v>
      </c>
      <c r="AR1019">
        <v>5074.2653760921003</v>
      </c>
      <c r="AS1019">
        <v>5074.2653760921003</v>
      </c>
      <c r="AT1019">
        <v>0</v>
      </c>
    </row>
    <row r="1020" spans="1:46" x14ac:dyDescent="0.25">
      <c r="A1020" t="s">
        <v>3927</v>
      </c>
      <c r="B1020">
        <v>1977</v>
      </c>
      <c r="C1020" t="s">
        <v>200</v>
      </c>
      <c r="D1020">
        <v>1977</v>
      </c>
      <c r="E1020" t="s">
        <v>200</v>
      </c>
      <c r="F1020" t="s">
        <v>1871</v>
      </c>
      <c r="G1020" t="s">
        <v>1871</v>
      </c>
      <c r="H1020" t="s">
        <v>2899</v>
      </c>
      <c r="I1020" t="s">
        <v>2895</v>
      </c>
      <c r="J1020">
        <v>119.73964877927899</v>
      </c>
      <c r="K1020">
        <v>1</v>
      </c>
      <c r="L1020">
        <v>3</v>
      </c>
      <c r="M1020">
        <v>1</v>
      </c>
      <c r="N1020" s="94">
        <v>27317.335029309099</v>
      </c>
      <c r="O1020" s="94">
        <v>60490.304028053899</v>
      </c>
      <c r="P1020" s="94">
        <v>114422.543444308</v>
      </c>
      <c r="Q1020" s="94">
        <v>40892.755890409797</v>
      </c>
      <c r="R1020" s="94">
        <v>201863.40942541801</v>
      </c>
      <c r="S1020" s="94">
        <v>45634.487722405</v>
      </c>
      <c r="T1020" s="94">
        <v>0</v>
      </c>
      <c r="U1020" s="94">
        <v>444986.34781749803</v>
      </c>
      <c r="V1020" s="94">
        <v>303991.96181016602</v>
      </c>
      <c r="W1020" s="94">
        <v>125930.651510975</v>
      </c>
      <c r="X1020" s="94">
        <v>0</v>
      </c>
      <c r="Y1020" s="94">
        <v>0</v>
      </c>
      <c r="Z1020" s="94">
        <v>0</v>
      </c>
      <c r="AA1020" s="94">
        <v>15063.734496356899</v>
      </c>
      <c r="AB1020" s="94">
        <v>0</v>
      </c>
      <c r="AC1020" s="94">
        <v>45634.487722405</v>
      </c>
      <c r="AD1020" s="94">
        <v>0</v>
      </c>
      <c r="AE1020" s="94">
        <v>0</v>
      </c>
      <c r="AF1020" s="94">
        <v>0</v>
      </c>
      <c r="AG1020" s="94">
        <v>0</v>
      </c>
      <c r="AH1020" s="94">
        <v>0</v>
      </c>
      <c r="AI1020" s="94">
        <v>0</v>
      </c>
      <c r="AJ1020" s="94">
        <v>490620.83553990303</v>
      </c>
      <c r="AK1020" s="70">
        <v>4097.3966479915498</v>
      </c>
      <c r="AL1020">
        <v>190.744012474941</v>
      </c>
      <c r="AM1020">
        <v>87986.683412978906</v>
      </c>
      <c r="AN1020">
        <v>4097.3966479915498</v>
      </c>
      <c r="AO1020">
        <v>16516.444517002299</v>
      </c>
      <c r="AP1020">
        <v>682.10272323868298</v>
      </c>
      <c r="AQ1020">
        <v>37523.222275875101</v>
      </c>
      <c r="AR1020">
        <v>4097.3966479915498</v>
      </c>
      <c r="AS1020">
        <v>4097.3966479915498</v>
      </c>
      <c r="AT1020">
        <v>0</v>
      </c>
    </row>
    <row r="1021" spans="1:46" x14ac:dyDescent="0.25">
      <c r="A1021" t="s">
        <v>3928</v>
      </c>
      <c r="B1021">
        <v>1977</v>
      </c>
      <c r="C1021" t="s">
        <v>200</v>
      </c>
      <c r="D1021">
        <v>5058</v>
      </c>
      <c r="E1021" t="s">
        <v>1264</v>
      </c>
      <c r="F1021" t="s">
        <v>2892</v>
      </c>
      <c r="G1021" t="s">
        <v>2903</v>
      </c>
      <c r="H1021" t="s">
        <v>2904</v>
      </c>
      <c r="I1021" t="s">
        <v>2895</v>
      </c>
      <c r="J1021">
        <v>938.85931737855105</v>
      </c>
      <c r="K1021">
        <v>1</v>
      </c>
      <c r="L1021">
        <v>1</v>
      </c>
      <c r="M1021">
        <v>1</v>
      </c>
      <c r="N1021" s="94">
        <v>4053867.3480146602</v>
      </c>
      <c r="O1021" s="94">
        <v>2846012.4696854898</v>
      </c>
      <c r="P1021" s="94">
        <v>1692695.19008431</v>
      </c>
      <c r="Q1021" s="94">
        <v>320633.518407661</v>
      </c>
      <c r="R1021" s="94">
        <v>2815086.34911528</v>
      </c>
      <c r="S1021" s="94">
        <v>357812.67465510801</v>
      </c>
      <c r="T1021" s="94">
        <v>8239228.5300000003</v>
      </c>
      <c r="U1021" s="94">
        <v>3489066.3453074</v>
      </c>
      <c r="V1021" s="94">
        <v>9449454.7436707001</v>
      </c>
      <c r="W1021" s="94">
        <v>2160727.8135315101</v>
      </c>
      <c r="X1021" s="94">
        <v>0</v>
      </c>
      <c r="Y1021" s="94">
        <v>0</v>
      </c>
      <c r="Z1021" s="94">
        <v>0</v>
      </c>
      <c r="AA1021" s="94">
        <v>118112.318105185</v>
      </c>
      <c r="AB1021" s="94">
        <v>0</v>
      </c>
      <c r="AC1021" s="94">
        <v>357812.67465510801</v>
      </c>
      <c r="AD1021" s="94">
        <v>0</v>
      </c>
      <c r="AE1021" s="94">
        <v>0</v>
      </c>
      <c r="AF1021" s="94">
        <v>0</v>
      </c>
      <c r="AG1021" s="94">
        <v>0</v>
      </c>
      <c r="AH1021" s="94">
        <v>0</v>
      </c>
      <c r="AI1021" s="94">
        <v>0</v>
      </c>
      <c r="AJ1021" s="94">
        <v>12086107.5499625</v>
      </c>
      <c r="AK1021" s="70">
        <v>12873.182729558401</v>
      </c>
      <c r="AL1021">
        <v>190.744012474941</v>
      </c>
      <c r="AM1021">
        <v>87986.683412978906</v>
      </c>
      <c r="AN1021">
        <v>4097.3966479915498</v>
      </c>
      <c r="AO1021">
        <v>16516.444517002299</v>
      </c>
      <c r="AP1021">
        <v>190.744012474941</v>
      </c>
      <c r="AQ1021">
        <v>78964.723731455393</v>
      </c>
      <c r="AR1021">
        <v>12873.182729558401</v>
      </c>
      <c r="AS1021">
        <v>13983.711330824701</v>
      </c>
      <c r="AT1021">
        <v>0</v>
      </c>
    </row>
    <row r="1022" spans="1:46" x14ac:dyDescent="0.25">
      <c r="A1022" t="s">
        <v>3929</v>
      </c>
      <c r="B1022">
        <v>1977</v>
      </c>
      <c r="C1022" t="s">
        <v>200</v>
      </c>
      <c r="D1022">
        <v>256</v>
      </c>
      <c r="E1022" t="s">
        <v>1265</v>
      </c>
      <c r="F1022" t="s">
        <v>2892</v>
      </c>
      <c r="G1022" t="s">
        <v>2893</v>
      </c>
      <c r="H1022" t="s">
        <v>2904</v>
      </c>
      <c r="I1022" t="s">
        <v>2895</v>
      </c>
      <c r="J1022">
        <v>476.89259476921399</v>
      </c>
      <c r="K1022">
        <v>1</v>
      </c>
      <c r="L1022">
        <v>1</v>
      </c>
      <c r="M1022">
        <v>1</v>
      </c>
      <c r="N1022" s="94">
        <v>3536765.47397879</v>
      </c>
      <c r="O1022" s="94">
        <v>1152264.19011808</v>
      </c>
      <c r="P1022" s="94">
        <v>708816.02531753399</v>
      </c>
      <c r="Q1022" s="94">
        <v>164377.185700387</v>
      </c>
      <c r="R1022" s="94">
        <v>1177169.5354501801</v>
      </c>
      <c r="S1022" s="94">
        <v>181750.568694399</v>
      </c>
      <c r="T1022" s="94">
        <v>4967124.8600000003</v>
      </c>
      <c r="U1022" s="94">
        <v>1772267.5505649699</v>
      </c>
      <c r="V1022" s="94">
        <v>5804648.7283292804</v>
      </c>
      <c r="W1022" s="94">
        <v>874748.65549126302</v>
      </c>
      <c r="X1022" s="94">
        <v>0</v>
      </c>
      <c r="Y1022" s="94">
        <v>0</v>
      </c>
      <c r="Z1022" s="94">
        <v>0</v>
      </c>
      <c r="AA1022" s="94">
        <v>59995.026744435403</v>
      </c>
      <c r="AB1022" s="94">
        <v>0</v>
      </c>
      <c r="AC1022" s="94">
        <v>181750.568694399</v>
      </c>
      <c r="AD1022" s="94">
        <v>0</v>
      </c>
      <c r="AE1022" s="94">
        <v>0</v>
      </c>
      <c r="AF1022" s="94">
        <v>0</v>
      </c>
      <c r="AG1022" s="94">
        <v>0</v>
      </c>
      <c r="AH1022" s="94">
        <v>0</v>
      </c>
      <c r="AI1022" s="94">
        <v>0</v>
      </c>
      <c r="AJ1022" s="94">
        <v>6921142.9792593801</v>
      </c>
      <c r="AK1022" s="70">
        <v>14513.001575561801</v>
      </c>
      <c r="AL1022">
        <v>190.744012474941</v>
      </c>
      <c r="AM1022">
        <v>87986.683412978906</v>
      </c>
      <c r="AN1022">
        <v>4097.3966479915498</v>
      </c>
      <c r="AO1022">
        <v>16516.444517002299</v>
      </c>
      <c r="AP1022">
        <v>190.744012474941</v>
      </c>
      <c r="AQ1022">
        <v>87986.683412978906</v>
      </c>
      <c r="AR1022">
        <v>14085.3889062379</v>
      </c>
      <c r="AS1022">
        <v>16516.444517002299</v>
      </c>
      <c r="AT1022">
        <v>0</v>
      </c>
    </row>
    <row r="1023" spans="1:46" x14ac:dyDescent="0.25">
      <c r="A1023" t="s">
        <v>3930</v>
      </c>
      <c r="B1023">
        <v>1977</v>
      </c>
      <c r="C1023" t="s">
        <v>200</v>
      </c>
      <c r="D1023">
        <v>260</v>
      </c>
      <c r="E1023" t="s">
        <v>1266</v>
      </c>
      <c r="F1023" t="s">
        <v>2892</v>
      </c>
      <c r="G1023" t="s">
        <v>2893</v>
      </c>
      <c r="H1023" t="s">
        <v>2904</v>
      </c>
      <c r="I1023" t="s">
        <v>2895</v>
      </c>
      <c r="J1023">
        <v>280.19100793410303</v>
      </c>
      <c r="K1023">
        <v>1</v>
      </c>
      <c r="L1023">
        <v>1</v>
      </c>
      <c r="M1023">
        <v>1</v>
      </c>
      <c r="N1023" s="94">
        <v>2420482.9563928801</v>
      </c>
      <c r="O1023" s="94">
        <v>803552.40751169401</v>
      </c>
      <c r="P1023" s="94">
        <v>515401.15124629298</v>
      </c>
      <c r="Q1023" s="94">
        <v>95689.127260242094</v>
      </c>
      <c r="R1023" s="94">
        <v>685848.80544856202</v>
      </c>
      <c r="S1023" s="94">
        <v>106784.788846899</v>
      </c>
      <c r="T1023" s="94">
        <v>3479705.54</v>
      </c>
      <c r="U1023" s="94">
        <v>1041268.90785967</v>
      </c>
      <c r="V1023" s="94">
        <v>3977559.27402227</v>
      </c>
      <c r="W1023" s="94">
        <v>508166.00620733399</v>
      </c>
      <c r="X1023" s="94">
        <v>0</v>
      </c>
      <c r="Y1023" s="94">
        <v>0</v>
      </c>
      <c r="Z1023" s="94">
        <v>0</v>
      </c>
      <c r="AA1023" s="94">
        <v>35249.167630065298</v>
      </c>
      <c r="AB1023" s="94">
        <v>0</v>
      </c>
      <c r="AC1023" s="94">
        <v>106784.788846899</v>
      </c>
      <c r="AD1023" s="94">
        <v>0</v>
      </c>
      <c r="AE1023" s="94">
        <v>0</v>
      </c>
      <c r="AF1023" s="94">
        <v>0</v>
      </c>
      <c r="AG1023" s="94">
        <v>0</v>
      </c>
      <c r="AH1023" s="94">
        <v>0</v>
      </c>
      <c r="AI1023" s="94">
        <v>0</v>
      </c>
      <c r="AJ1023" s="94">
        <v>4627759.2367065698</v>
      </c>
      <c r="AK1023" s="70">
        <v>16516.444517002299</v>
      </c>
      <c r="AL1023">
        <v>190.744012474941</v>
      </c>
      <c r="AM1023">
        <v>87986.683412978906</v>
      </c>
      <c r="AN1023">
        <v>4097.3966479915498</v>
      </c>
      <c r="AO1023">
        <v>16516.444517002299</v>
      </c>
      <c r="AP1023">
        <v>190.744012474941</v>
      </c>
      <c r="AQ1023">
        <v>87986.683412978906</v>
      </c>
      <c r="AR1023">
        <v>14085.3889062379</v>
      </c>
      <c r="AS1023">
        <v>16516.444517002299</v>
      </c>
      <c r="AT1023">
        <v>0</v>
      </c>
    </row>
    <row r="1024" spans="1:46" x14ac:dyDescent="0.25">
      <c r="A1024" t="s">
        <v>3931</v>
      </c>
      <c r="B1024">
        <v>1977</v>
      </c>
      <c r="C1024" t="s">
        <v>200</v>
      </c>
      <c r="D1024">
        <v>4429</v>
      </c>
      <c r="E1024" t="s">
        <v>1267</v>
      </c>
      <c r="F1024" t="s">
        <v>2892</v>
      </c>
      <c r="G1024" t="s">
        <v>2893</v>
      </c>
      <c r="H1024" t="s">
        <v>2904</v>
      </c>
      <c r="I1024" t="s">
        <v>2895</v>
      </c>
      <c r="J1024">
        <v>440.169051629992</v>
      </c>
      <c r="K1024">
        <v>1</v>
      </c>
      <c r="L1024">
        <v>1</v>
      </c>
      <c r="M1024">
        <v>1</v>
      </c>
      <c r="N1024" s="94">
        <v>3125799.1358381901</v>
      </c>
      <c r="O1024" s="94">
        <v>1035860.28058952</v>
      </c>
      <c r="P1024" s="94">
        <v>680990.68142409902</v>
      </c>
      <c r="Q1024" s="94">
        <v>150323.85481602699</v>
      </c>
      <c r="R1024" s="94">
        <v>1039223.62133034</v>
      </c>
      <c r="S1024" s="94">
        <v>167754.702700177</v>
      </c>
      <c r="T1024" s="94">
        <v>4396405.08</v>
      </c>
      <c r="U1024" s="94">
        <v>1635792.4939981699</v>
      </c>
      <c r="V1024" s="94">
        <v>5216731.5850371299</v>
      </c>
      <c r="W1024" s="94">
        <v>760090.93320578698</v>
      </c>
      <c r="X1024" s="94">
        <v>0</v>
      </c>
      <c r="Y1024" s="94">
        <v>0</v>
      </c>
      <c r="Z1024" s="94">
        <v>0</v>
      </c>
      <c r="AA1024" s="94">
        <v>55375.055755256501</v>
      </c>
      <c r="AB1024" s="94">
        <v>0</v>
      </c>
      <c r="AC1024" s="94">
        <v>167754.702700177</v>
      </c>
      <c r="AD1024" s="94">
        <v>0</v>
      </c>
      <c r="AE1024" s="94">
        <v>0</v>
      </c>
      <c r="AF1024" s="94">
        <v>0</v>
      </c>
      <c r="AG1024" s="94">
        <v>0</v>
      </c>
      <c r="AH1024" s="94">
        <v>0</v>
      </c>
      <c r="AI1024" s="94">
        <v>0</v>
      </c>
      <c r="AJ1024" s="94">
        <v>6199952.27669835</v>
      </c>
      <c r="AK1024" s="70">
        <v>14085.3889062379</v>
      </c>
      <c r="AL1024">
        <v>190.744012474941</v>
      </c>
      <c r="AM1024">
        <v>87986.683412978906</v>
      </c>
      <c r="AN1024">
        <v>4097.3966479915498</v>
      </c>
      <c r="AO1024">
        <v>16516.444517002299</v>
      </c>
      <c r="AP1024">
        <v>190.744012474941</v>
      </c>
      <c r="AQ1024">
        <v>87986.683412978906</v>
      </c>
      <c r="AR1024">
        <v>14085.3889062379</v>
      </c>
      <c r="AS1024">
        <v>16516.444517002299</v>
      </c>
      <c r="AT1024">
        <v>0</v>
      </c>
    </row>
    <row r="1025" spans="1:46" x14ac:dyDescent="0.25">
      <c r="A1025" t="s">
        <v>3932</v>
      </c>
      <c r="B1025">
        <v>1977</v>
      </c>
      <c r="C1025" t="s">
        <v>200</v>
      </c>
      <c r="D1025">
        <v>261</v>
      </c>
      <c r="E1025" t="s">
        <v>1268</v>
      </c>
      <c r="F1025" t="s">
        <v>2892</v>
      </c>
      <c r="G1025" t="s">
        <v>2893</v>
      </c>
      <c r="H1025" t="s">
        <v>2904</v>
      </c>
      <c r="I1025" t="s">
        <v>2895</v>
      </c>
      <c r="J1025">
        <v>236.36827798996299</v>
      </c>
      <c r="K1025">
        <v>1</v>
      </c>
      <c r="L1025">
        <v>1</v>
      </c>
      <c r="M1025">
        <v>1</v>
      </c>
      <c r="N1025" s="94">
        <v>1859269.8838325001</v>
      </c>
      <c r="O1025" s="94">
        <v>784943.29725995904</v>
      </c>
      <c r="P1025" s="94">
        <v>395869.45386474498</v>
      </c>
      <c r="Q1025" s="94">
        <v>80723.055317268707</v>
      </c>
      <c r="R1025" s="94">
        <v>512074.52813127299</v>
      </c>
      <c r="S1025" s="94">
        <v>90083.321521865</v>
      </c>
      <c r="T1025" s="94">
        <v>2754468.95</v>
      </c>
      <c r="U1025" s="94">
        <v>878411.26840574294</v>
      </c>
      <c r="V1025" s="94">
        <v>3240962.2666043802</v>
      </c>
      <c r="W1025" s="94">
        <v>362181.86171507201</v>
      </c>
      <c r="X1025" s="94">
        <v>0</v>
      </c>
      <c r="Y1025" s="94">
        <v>0</v>
      </c>
      <c r="Z1025" s="94">
        <v>0</v>
      </c>
      <c r="AA1025" s="94">
        <v>29736.090086294302</v>
      </c>
      <c r="AB1025" s="94">
        <v>0</v>
      </c>
      <c r="AC1025" s="94">
        <v>90083.321521865</v>
      </c>
      <c r="AD1025" s="94">
        <v>0</v>
      </c>
      <c r="AE1025" s="94">
        <v>0</v>
      </c>
      <c r="AF1025" s="94">
        <v>0</v>
      </c>
      <c r="AG1025" s="94">
        <v>0</v>
      </c>
      <c r="AH1025" s="94">
        <v>0</v>
      </c>
      <c r="AI1025" s="94">
        <v>0</v>
      </c>
      <c r="AJ1025" s="94">
        <v>3722963.5399276102</v>
      </c>
      <c r="AK1025" s="70">
        <v>15750.6902854608</v>
      </c>
      <c r="AL1025">
        <v>190.744012474941</v>
      </c>
      <c r="AM1025">
        <v>87986.683412978906</v>
      </c>
      <c r="AN1025">
        <v>4097.3966479915498</v>
      </c>
      <c r="AO1025">
        <v>16516.444517002299</v>
      </c>
      <c r="AP1025">
        <v>190.744012474941</v>
      </c>
      <c r="AQ1025">
        <v>87986.683412978906</v>
      </c>
      <c r="AR1025">
        <v>14085.3889062379</v>
      </c>
      <c r="AS1025">
        <v>16516.444517002299</v>
      </c>
      <c r="AT1025">
        <v>0</v>
      </c>
    </row>
    <row r="1026" spans="1:46" x14ac:dyDescent="0.25">
      <c r="A1026" t="s">
        <v>3933</v>
      </c>
      <c r="B1026">
        <v>1977</v>
      </c>
      <c r="C1026" t="s">
        <v>200</v>
      </c>
      <c r="D1026">
        <v>1325</v>
      </c>
      <c r="E1026" t="s">
        <v>1269</v>
      </c>
      <c r="F1026" t="s">
        <v>2892</v>
      </c>
      <c r="G1026" t="s">
        <v>2893</v>
      </c>
      <c r="H1026" t="s">
        <v>2904</v>
      </c>
      <c r="I1026" t="s">
        <v>2895</v>
      </c>
      <c r="J1026">
        <v>357.79274539583298</v>
      </c>
      <c r="K1026">
        <v>1</v>
      </c>
      <c r="L1026">
        <v>1</v>
      </c>
      <c r="M1026">
        <v>1</v>
      </c>
      <c r="N1026" s="94">
        <v>2670750.8324202299</v>
      </c>
      <c r="O1026" s="94">
        <v>874752.72117353696</v>
      </c>
      <c r="P1026" s="94">
        <v>590818.73063261702</v>
      </c>
      <c r="Q1026" s="94">
        <v>125145.51020805701</v>
      </c>
      <c r="R1026" s="94">
        <v>1018535.27357656</v>
      </c>
      <c r="S1026" s="94">
        <v>136359.91764957699</v>
      </c>
      <c r="T1026" s="94">
        <v>3950344.19</v>
      </c>
      <c r="U1026" s="94">
        <v>1329658.8780110001</v>
      </c>
      <c r="V1026" s="94">
        <v>4443349.8629083997</v>
      </c>
      <c r="W1026" s="94">
        <v>791641.42348880903</v>
      </c>
      <c r="X1026" s="94">
        <v>0</v>
      </c>
      <c r="Y1026" s="94">
        <v>0</v>
      </c>
      <c r="Z1026" s="94">
        <v>0</v>
      </c>
      <c r="AA1026" s="94">
        <v>45011.781613795203</v>
      </c>
      <c r="AB1026" s="94">
        <v>0</v>
      </c>
      <c r="AC1026" s="94">
        <v>136359.91764957699</v>
      </c>
      <c r="AD1026" s="94">
        <v>0</v>
      </c>
      <c r="AE1026" s="94">
        <v>0</v>
      </c>
      <c r="AF1026" s="94">
        <v>0</v>
      </c>
      <c r="AG1026" s="94">
        <v>0</v>
      </c>
      <c r="AH1026" s="94">
        <v>0</v>
      </c>
      <c r="AI1026" s="94">
        <v>0</v>
      </c>
      <c r="AJ1026" s="94">
        <v>5416362.98566058</v>
      </c>
      <c r="AK1026" s="70">
        <v>15138.269446096099</v>
      </c>
      <c r="AL1026">
        <v>190.744012474941</v>
      </c>
      <c r="AM1026">
        <v>87986.683412978906</v>
      </c>
      <c r="AN1026">
        <v>4097.3966479915498</v>
      </c>
      <c r="AO1026">
        <v>16516.444517002299</v>
      </c>
      <c r="AP1026">
        <v>190.744012474941</v>
      </c>
      <c r="AQ1026">
        <v>87986.683412978906</v>
      </c>
      <c r="AR1026">
        <v>14085.3889062379</v>
      </c>
      <c r="AS1026">
        <v>16516.444517002299</v>
      </c>
      <c r="AT1026">
        <v>0</v>
      </c>
    </row>
    <row r="1027" spans="1:46" x14ac:dyDescent="0.25">
      <c r="A1027" t="s">
        <v>3934</v>
      </c>
      <c r="B1027">
        <v>2001</v>
      </c>
      <c r="C1027" t="s">
        <v>201</v>
      </c>
      <c r="D1027">
        <v>309</v>
      </c>
      <c r="E1027" t="s">
        <v>666</v>
      </c>
      <c r="F1027" t="s">
        <v>2892</v>
      </c>
      <c r="G1027" t="s">
        <v>2893</v>
      </c>
      <c r="H1027" t="s">
        <v>2904</v>
      </c>
      <c r="I1027" t="s">
        <v>2895</v>
      </c>
      <c r="J1027">
        <v>322.38409951420198</v>
      </c>
      <c r="K1027">
        <v>1</v>
      </c>
      <c r="L1027">
        <v>1</v>
      </c>
      <c r="M1027">
        <v>2</v>
      </c>
      <c r="N1027" s="94">
        <v>1962581.39754213</v>
      </c>
      <c r="O1027" s="94">
        <v>481196.98746862903</v>
      </c>
      <c r="P1027" s="94">
        <v>832651.95711121801</v>
      </c>
      <c r="Q1027" s="94">
        <v>279913.47792023799</v>
      </c>
      <c r="R1027" s="94">
        <v>1490043.0736437801</v>
      </c>
      <c r="S1027" s="94">
        <v>187318.22983857599</v>
      </c>
      <c r="T1027" s="94">
        <v>3312103.61</v>
      </c>
      <c r="U1027" s="94">
        <v>1734283.2836859999</v>
      </c>
      <c r="V1027" s="94">
        <v>3556343.8200422199</v>
      </c>
      <c r="W1027" s="94">
        <v>1408452.9067271401</v>
      </c>
      <c r="X1027" s="94">
        <v>0</v>
      </c>
      <c r="Y1027" s="94">
        <v>0</v>
      </c>
      <c r="Z1027" s="94">
        <v>0</v>
      </c>
      <c r="AA1027" s="94">
        <v>0</v>
      </c>
      <c r="AB1027" s="94">
        <v>81590.166916641596</v>
      </c>
      <c r="AC1027" s="94">
        <v>160821.45428232601</v>
      </c>
      <c r="AD1027" s="94">
        <v>26496.775556250199</v>
      </c>
      <c r="AE1027" s="94">
        <v>0</v>
      </c>
      <c r="AF1027" s="94">
        <v>0</v>
      </c>
      <c r="AG1027" s="94">
        <v>0</v>
      </c>
      <c r="AH1027" s="94">
        <v>0</v>
      </c>
      <c r="AI1027" s="94">
        <v>0</v>
      </c>
      <c r="AJ1027" s="94">
        <v>5233705.1235245802</v>
      </c>
      <c r="AK1027" s="70">
        <v>16234.377351151001</v>
      </c>
      <c r="AL1027">
        <v>190.744012474941</v>
      </c>
      <c r="AM1027">
        <v>87986.683412978906</v>
      </c>
      <c r="AN1027">
        <v>16234.377351151001</v>
      </c>
      <c r="AO1027">
        <v>22753.054118824799</v>
      </c>
      <c r="AP1027">
        <v>190.744012474941</v>
      </c>
      <c r="AQ1027">
        <v>87986.683412978906</v>
      </c>
      <c r="AR1027">
        <v>16234.377351151001</v>
      </c>
      <c r="AS1027">
        <v>16234.377351151001</v>
      </c>
      <c r="AT1027">
        <v>0</v>
      </c>
    </row>
    <row r="1028" spans="1:46" x14ac:dyDescent="0.25">
      <c r="A1028" t="s">
        <v>3935</v>
      </c>
      <c r="B1028">
        <v>2001</v>
      </c>
      <c r="C1028" t="s">
        <v>201</v>
      </c>
      <c r="D1028">
        <v>310</v>
      </c>
      <c r="E1028" t="s">
        <v>1270</v>
      </c>
      <c r="F1028" t="s">
        <v>2906</v>
      </c>
      <c r="G1028" t="s">
        <v>2903</v>
      </c>
      <c r="H1028" t="s">
        <v>2904</v>
      </c>
      <c r="I1028" t="s">
        <v>2895</v>
      </c>
      <c r="J1028">
        <v>262.80718954244202</v>
      </c>
      <c r="K1028">
        <v>1</v>
      </c>
      <c r="L1028">
        <v>1</v>
      </c>
      <c r="M1028">
        <v>2</v>
      </c>
      <c r="N1028" s="94">
        <v>593157.35245786596</v>
      </c>
      <c r="O1028" s="94">
        <v>130555.132531371</v>
      </c>
      <c r="P1028" s="94">
        <v>418234.85288878198</v>
      </c>
      <c r="Q1028" s="94">
        <v>228185.18207976199</v>
      </c>
      <c r="R1028" s="94">
        <v>4456832.0563562196</v>
      </c>
      <c r="S1028" s="94">
        <v>152701.63016142399</v>
      </c>
      <c r="T1028" s="94">
        <v>4413178.6100000003</v>
      </c>
      <c r="U1028" s="94">
        <v>1413785.9663140001</v>
      </c>
      <c r="V1028" s="94">
        <v>1370132.5199577799</v>
      </c>
      <c r="W1028" s="94">
        <v>978059.40327286103</v>
      </c>
      <c r="X1028" s="94">
        <v>0</v>
      </c>
      <c r="Y1028" s="94">
        <v>0</v>
      </c>
      <c r="Z1028" s="94">
        <v>0</v>
      </c>
      <c r="AA1028" s="94">
        <v>0</v>
      </c>
      <c r="AB1028" s="94">
        <v>3478772.6530833598</v>
      </c>
      <c r="AC1028" s="94">
        <v>131101.48571767399</v>
      </c>
      <c r="AD1028" s="94">
        <v>21600.144443749799</v>
      </c>
      <c r="AE1028" s="94">
        <v>0</v>
      </c>
      <c r="AF1028" s="94">
        <v>0</v>
      </c>
      <c r="AG1028" s="94">
        <v>0</v>
      </c>
      <c r="AH1028" s="94">
        <v>0</v>
      </c>
      <c r="AI1028" s="94">
        <v>0</v>
      </c>
      <c r="AJ1028" s="94">
        <v>5979666.2064754302</v>
      </c>
      <c r="AK1028" s="70">
        <v>22753.054118824799</v>
      </c>
      <c r="AL1028">
        <v>190.744012474941</v>
      </c>
      <c r="AM1028">
        <v>87986.683412978906</v>
      </c>
      <c r="AN1028">
        <v>16234.377351151001</v>
      </c>
      <c r="AO1028">
        <v>22753.054118824799</v>
      </c>
      <c r="AP1028">
        <v>190.744012474941</v>
      </c>
      <c r="AQ1028">
        <v>78964.723731455393</v>
      </c>
      <c r="AR1028">
        <v>22753.054118824799</v>
      </c>
      <c r="AS1028">
        <v>22753.054118824799</v>
      </c>
      <c r="AT1028">
        <v>0</v>
      </c>
    </row>
    <row r="1029" spans="1:46" x14ac:dyDescent="0.25">
      <c r="A1029" t="s">
        <v>3936</v>
      </c>
      <c r="B1029">
        <v>2182</v>
      </c>
      <c r="C1029" t="s">
        <v>202</v>
      </c>
      <c r="D1029">
        <v>943</v>
      </c>
      <c r="E1029" t="s">
        <v>1271</v>
      </c>
      <c r="F1029" t="s">
        <v>2892</v>
      </c>
      <c r="G1029" t="s">
        <v>2893</v>
      </c>
      <c r="H1029" t="s">
        <v>2894</v>
      </c>
      <c r="I1029" t="s">
        <v>2895</v>
      </c>
      <c r="J1029">
        <v>432.91890024363801</v>
      </c>
      <c r="K1029">
        <v>6</v>
      </c>
      <c r="L1029">
        <v>1</v>
      </c>
      <c r="M1029">
        <v>2</v>
      </c>
      <c r="N1029" s="94">
        <v>3866097.1654718202</v>
      </c>
      <c r="O1029" s="94">
        <v>1257180.8645097699</v>
      </c>
      <c r="P1029" s="94">
        <v>1124340.0314780199</v>
      </c>
      <c r="Q1029" s="94">
        <v>183455.81123737199</v>
      </c>
      <c r="R1029" s="94">
        <v>179922.17851080801</v>
      </c>
      <c r="S1029" s="94">
        <v>189443.87596663699</v>
      </c>
      <c r="T1029" s="94">
        <v>4673871.42</v>
      </c>
      <c r="U1029" s="94">
        <v>1937124.63120779</v>
      </c>
      <c r="V1029" s="94">
        <v>5508174.4724362604</v>
      </c>
      <c r="W1029" s="94">
        <v>1102821.57877154</v>
      </c>
      <c r="X1029" s="94">
        <v>0</v>
      </c>
      <c r="Y1029" s="94">
        <v>0</v>
      </c>
      <c r="Z1029" s="94">
        <v>0</v>
      </c>
      <c r="AA1029" s="94">
        <v>0</v>
      </c>
      <c r="AB1029" s="94">
        <v>0</v>
      </c>
      <c r="AC1029" s="94">
        <v>189443.87596663699</v>
      </c>
      <c r="AD1029" s="94">
        <v>0</v>
      </c>
      <c r="AE1029" s="94">
        <v>0</v>
      </c>
      <c r="AF1029" s="94">
        <v>0</v>
      </c>
      <c r="AG1029" s="94">
        <v>0</v>
      </c>
      <c r="AH1029" s="94">
        <v>0</v>
      </c>
      <c r="AI1029" s="94">
        <v>0</v>
      </c>
      <c r="AJ1029" s="94">
        <v>6800439.9271744303</v>
      </c>
      <c r="AK1029" s="70">
        <v>15708.346120595101</v>
      </c>
      <c r="AL1029">
        <v>190.744012474941</v>
      </c>
      <c r="AM1029">
        <v>87986.683412978906</v>
      </c>
      <c r="AN1029">
        <v>4912.1637008170401</v>
      </c>
      <c r="AO1029">
        <v>25535.149751317</v>
      </c>
      <c r="AP1029">
        <v>190.744012474941</v>
      </c>
      <c r="AQ1029">
        <v>87986.683412978906</v>
      </c>
      <c r="AR1029">
        <v>4912.1637008170401</v>
      </c>
      <c r="AS1029">
        <v>18749.2030375752</v>
      </c>
      <c r="AT1029">
        <v>0</v>
      </c>
    </row>
    <row r="1030" spans="1:46" x14ac:dyDescent="0.25">
      <c r="A1030" t="s">
        <v>3937</v>
      </c>
      <c r="B1030">
        <v>2182</v>
      </c>
      <c r="C1030" t="s">
        <v>202</v>
      </c>
      <c r="D1030">
        <v>949</v>
      </c>
      <c r="E1030" t="s">
        <v>1272</v>
      </c>
      <c r="F1030" t="s">
        <v>2892</v>
      </c>
      <c r="G1030" t="s">
        <v>2893</v>
      </c>
      <c r="H1030" t="s">
        <v>2894</v>
      </c>
      <c r="I1030" t="s">
        <v>2895</v>
      </c>
      <c r="J1030">
        <v>421.50645161287503</v>
      </c>
      <c r="K1030">
        <v>5</v>
      </c>
      <c r="L1030">
        <v>1</v>
      </c>
      <c r="M1030">
        <v>2</v>
      </c>
      <c r="N1030" s="94">
        <v>3715574.1459144098</v>
      </c>
      <c r="O1030" s="94">
        <v>1441979.1317159601</v>
      </c>
      <c r="P1030" s="94">
        <v>1087539.9895055001</v>
      </c>
      <c r="Q1030" s="94">
        <v>178719.30669704801</v>
      </c>
      <c r="R1030" s="94">
        <v>179409.431171084</v>
      </c>
      <c r="S1030" s="94">
        <v>184449.826268957</v>
      </c>
      <c r="T1030" s="94">
        <v>4717163.1399999997</v>
      </c>
      <c r="U1030" s="94">
        <v>1886058.865004</v>
      </c>
      <c r="V1030" s="94">
        <v>5268138.1991049796</v>
      </c>
      <c r="W1030" s="94">
        <v>1335083.8058990201</v>
      </c>
      <c r="X1030" s="94">
        <v>0</v>
      </c>
      <c r="Y1030" s="94">
        <v>0</v>
      </c>
      <c r="Z1030" s="94">
        <v>0</v>
      </c>
      <c r="AA1030" s="94">
        <v>0</v>
      </c>
      <c r="AB1030" s="94">
        <v>0</v>
      </c>
      <c r="AC1030" s="94">
        <v>184449.826268957</v>
      </c>
      <c r="AD1030" s="94">
        <v>0</v>
      </c>
      <c r="AE1030" s="94">
        <v>0</v>
      </c>
      <c r="AF1030" s="94">
        <v>0</v>
      </c>
      <c r="AG1030" s="94">
        <v>0</v>
      </c>
      <c r="AH1030" s="94">
        <v>0</v>
      </c>
      <c r="AI1030" s="94">
        <v>0</v>
      </c>
      <c r="AJ1030" s="94">
        <v>6787671.8312729597</v>
      </c>
      <c r="AK1030" s="70">
        <v>16103.364029898599</v>
      </c>
      <c r="AL1030">
        <v>190.744012474941</v>
      </c>
      <c r="AM1030">
        <v>87986.683412978906</v>
      </c>
      <c r="AN1030">
        <v>4912.1637008170401</v>
      </c>
      <c r="AO1030">
        <v>25535.149751317</v>
      </c>
      <c r="AP1030">
        <v>190.744012474941</v>
      </c>
      <c r="AQ1030">
        <v>87986.683412978906</v>
      </c>
      <c r="AR1030">
        <v>4912.1637008170401</v>
      </c>
      <c r="AS1030">
        <v>18749.2030375752</v>
      </c>
      <c r="AT1030">
        <v>0</v>
      </c>
    </row>
    <row r="1031" spans="1:46" x14ac:dyDescent="0.25">
      <c r="A1031" t="s">
        <v>3938</v>
      </c>
      <c r="B1031">
        <v>2182</v>
      </c>
      <c r="C1031" t="s">
        <v>202</v>
      </c>
      <c r="D1031">
        <v>945</v>
      </c>
      <c r="E1031" t="s">
        <v>1273</v>
      </c>
      <c r="F1031" t="s">
        <v>2892</v>
      </c>
      <c r="G1031" t="s">
        <v>2893</v>
      </c>
      <c r="H1031" t="s">
        <v>2894</v>
      </c>
      <c r="I1031" t="s">
        <v>2895</v>
      </c>
      <c r="J1031">
        <v>288.903225806438</v>
      </c>
      <c r="K1031">
        <v>3</v>
      </c>
      <c r="L1031">
        <v>1</v>
      </c>
      <c r="M1031">
        <v>2</v>
      </c>
      <c r="N1031" s="94">
        <v>3169993.9545585699</v>
      </c>
      <c r="O1031" s="94">
        <v>979246.57143128896</v>
      </c>
      <c r="P1031" s="94">
        <v>900400.07482955803</v>
      </c>
      <c r="Q1031" s="94">
        <v>122427.031089624</v>
      </c>
      <c r="R1031" s="94">
        <v>118214.51281656801</v>
      </c>
      <c r="S1031" s="94">
        <v>126423.09412972</v>
      </c>
      <c r="T1031" s="94">
        <v>3997565.3</v>
      </c>
      <c r="U1031" s="94">
        <v>1292716.84472561</v>
      </c>
      <c r="V1031" s="94">
        <v>4574043.9034385402</v>
      </c>
      <c r="W1031" s="94">
        <v>716238.241287068</v>
      </c>
      <c r="X1031" s="94">
        <v>0</v>
      </c>
      <c r="Y1031" s="94">
        <v>0</v>
      </c>
      <c r="Z1031" s="94">
        <v>0</v>
      </c>
      <c r="AA1031" s="94">
        <v>0</v>
      </c>
      <c r="AB1031" s="94">
        <v>0</v>
      </c>
      <c r="AC1031" s="94">
        <v>126423.09412972</v>
      </c>
      <c r="AD1031" s="94">
        <v>0</v>
      </c>
      <c r="AE1031" s="94">
        <v>0</v>
      </c>
      <c r="AF1031" s="94">
        <v>0</v>
      </c>
      <c r="AG1031" s="94">
        <v>0</v>
      </c>
      <c r="AH1031" s="94">
        <v>0</v>
      </c>
      <c r="AI1031" s="94">
        <v>0</v>
      </c>
      <c r="AJ1031" s="94">
        <v>5416705.2388553303</v>
      </c>
      <c r="AK1031" s="70">
        <v>18749.2030375752</v>
      </c>
      <c r="AL1031">
        <v>190.744012474941</v>
      </c>
      <c r="AM1031">
        <v>87986.683412978906</v>
      </c>
      <c r="AN1031">
        <v>4912.1637008170401</v>
      </c>
      <c r="AO1031">
        <v>25535.149751317</v>
      </c>
      <c r="AP1031">
        <v>190.744012474941</v>
      </c>
      <c r="AQ1031">
        <v>87986.683412978906</v>
      </c>
      <c r="AR1031">
        <v>4912.1637008170401</v>
      </c>
      <c r="AS1031">
        <v>18749.2030375752</v>
      </c>
      <c r="AT1031">
        <v>0</v>
      </c>
    </row>
    <row r="1032" spans="1:46" x14ac:dyDescent="0.25">
      <c r="A1032" t="s">
        <v>3939</v>
      </c>
      <c r="B1032">
        <v>2182</v>
      </c>
      <c r="C1032" t="s">
        <v>202</v>
      </c>
      <c r="D1032">
        <v>946</v>
      </c>
      <c r="E1032" t="s">
        <v>1274</v>
      </c>
      <c r="F1032" t="s">
        <v>2892</v>
      </c>
      <c r="G1032" t="s">
        <v>2893</v>
      </c>
      <c r="H1032" t="s">
        <v>2894</v>
      </c>
      <c r="I1032" t="s">
        <v>2895</v>
      </c>
      <c r="J1032">
        <v>421.23225806449398</v>
      </c>
      <c r="K1032">
        <v>4</v>
      </c>
      <c r="L1032">
        <v>1</v>
      </c>
      <c r="M1032">
        <v>2</v>
      </c>
      <c r="N1032" s="94">
        <v>3884086.7620623899</v>
      </c>
      <c r="O1032" s="94">
        <v>1397280.3646545401</v>
      </c>
      <c r="P1032" s="94">
        <v>1176202.08506424</v>
      </c>
      <c r="Q1032" s="94">
        <v>192096.42311015201</v>
      </c>
      <c r="R1032" s="94">
        <v>175698.652705371</v>
      </c>
      <c r="S1032" s="94">
        <v>184329.840080917</v>
      </c>
      <c r="T1032" s="94">
        <v>4940532.32</v>
      </c>
      <c r="U1032" s="94">
        <v>1884831.9675966899</v>
      </c>
      <c r="V1032" s="94">
        <v>5460206.8798688203</v>
      </c>
      <c r="W1032" s="94">
        <v>1365157.4077278699</v>
      </c>
      <c r="X1032" s="94">
        <v>0</v>
      </c>
      <c r="Y1032" s="94">
        <v>0</v>
      </c>
      <c r="Z1032" s="94">
        <v>0</v>
      </c>
      <c r="AA1032" s="94">
        <v>0</v>
      </c>
      <c r="AB1032" s="94">
        <v>0</v>
      </c>
      <c r="AC1032" s="94">
        <v>184329.840080917</v>
      </c>
      <c r="AD1032" s="94">
        <v>0</v>
      </c>
      <c r="AE1032" s="94">
        <v>0</v>
      </c>
      <c r="AF1032" s="94">
        <v>0</v>
      </c>
      <c r="AG1032" s="94">
        <v>0</v>
      </c>
      <c r="AH1032" s="94">
        <v>0</v>
      </c>
      <c r="AI1032" s="94">
        <v>0</v>
      </c>
      <c r="AJ1032" s="94">
        <v>7009694.1276775999</v>
      </c>
      <c r="AK1032" s="70">
        <v>16640.924320198599</v>
      </c>
      <c r="AL1032">
        <v>190.744012474941</v>
      </c>
      <c r="AM1032">
        <v>87986.683412978906</v>
      </c>
      <c r="AN1032">
        <v>4912.1637008170401</v>
      </c>
      <c r="AO1032">
        <v>25535.149751317</v>
      </c>
      <c r="AP1032">
        <v>190.744012474941</v>
      </c>
      <c r="AQ1032">
        <v>87986.683412978906</v>
      </c>
      <c r="AR1032">
        <v>4912.1637008170401</v>
      </c>
      <c r="AS1032">
        <v>18749.2030375752</v>
      </c>
      <c r="AT1032">
        <v>0</v>
      </c>
    </row>
    <row r="1033" spans="1:46" x14ac:dyDescent="0.25">
      <c r="A1033" t="s">
        <v>3940</v>
      </c>
      <c r="B1033">
        <v>2182</v>
      </c>
      <c r="C1033" t="s">
        <v>202</v>
      </c>
      <c r="D1033">
        <v>947</v>
      </c>
      <c r="E1033" t="s">
        <v>1275</v>
      </c>
      <c r="F1033" t="s">
        <v>2892</v>
      </c>
      <c r="G1033" t="s">
        <v>2893</v>
      </c>
      <c r="H1033" t="s">
        <v>2894</v>
      </c>
      <c r="I1033" t="s">
        <v>2895</v>
      </c>
      <c r="J1033">
        <v>411.58862776633902</v>
      </c>
      <c r="K1033">
        <v>5</v>
      </c>
      <c r="L1033">
        <v>1</v>
      </c>
      <c r="M1033">
        <v>2</v>
      </c>
      <c r="N1033" s="94">
        <v>3673185.6597735798</v>
      </c>
      <c r="O1033" s="94">
        <v>1169982.82814288</v>
      </c>
      <c r="P1033" s="94">
        <v>1119878.6319198399</v>
      </c>
      <c r="Q1033" s="94">
        <v>174416.79159874099</v>
      </c>
      <c r="R1033" s="94">
        <v>171381.28612450199</v>
      </c>
      <c r="S1033" s="94">
        <v>180109.819423368</v>
      </c>
      <c r="T1033" s="94">
        <v>4467164.3</v>
      </c>
      <c r="U1033" s="94">
        <v>1841680.8975595401</v>
      </c>
      <c r="V1033" s="94">
        <v>5241568.5659238603</v>
      </c>
      <c r="W1033" s="94">
        <v>1067276.6316356801</v>
      </c>
      <c r="X1033" s="94">
        <v>0</v>
      </c>
      <c r="Y1033" s="94">
        <v>0</v>
      </c>
      <c r="Z1033" s="94">
        <v>0</v>
      </c>
      <c r="AA1033" s="94">
        <v>0</v>
      </c>
      <c r="AB1033" s="94">
        <v>0</v>
      </c>
      <c r="AC1033" s="94">
        <v>180109.819423368</v>
      </c>
      <c r="AD1033" s="94">
        <v>0</v>
      </c>
      <c r="AE1033" s="94">
        <v>0</v>
      </c>
      <c r="AF1033" s="94">
        <v>0</v>
      </c>
      <c r="AG1033" s="94">
        <v>0</v>
      </c>
      <c r="AH1033" s="94">
        <v>0</v>
      </c>
      <c r="AI1033" s="94">
        <v>0</v>
      </c>
      <c r="AJ1033" s="94">
        <v>6488955.0169829102</v>
      </c>
      <c r="AK1033" s="70">
        <v>15765.6324281795</v>
      </c>
      <c r="AL1033">
        <v>190.744012474941</v>
      </c>
      <c r="AM1033">
        <v>87986.683412978906</v>
      </c>
      <c r="AN1033">
        <v>4912.1637008170401</v>
      </c>
      <c r="AO1033">
        <v>25535.149751317</v>
      </c>
      <c r="AP1033">
        <v>190.744012474941</v>
      </c>
      <c r="AQ1033">
        <v>87986.683412978906</v>
      </c>
      <c r="AR1033">
        <v>4912.1637008170401</v>
      </c>
      <c r="AS1033">
        <v>18749.2030375752</v>
      </c>
      <c r="AT1033">
        <v>0</v>
      </c>
    </row>
    <row r="1034" spans="1:46" x14ac:dyDescent="0.25">
      <c r="A1034" t="s">
        <v>3941</v>
      </c>
      <c r="B1034">
        <v>2182</v>
      </c>
      <c r="C1034" t="s">
        <v>202</v>
      </c>
      <c r="D1034">
        <v>954</v>
      </c>
      <c r="E1034" t="s">
        <v>1276</v>
      </c>
      <c r="F1034" t="s">
        <v>2892</v>
      </c>
      <c r="G1034" t="s">
        <v>2911</v>
      </c>
      <c r="H1034" t="s">
        <v>2894</v>
      </c>
      <c r="I1034" t="s">
        <v>2895</v>
      </c>
      <c r="J1034">
        <v>765.19999999919401</v>
      </c>
      <c r="K1034">
        <v>3</v>
      </c>
      <c r="L1034">
        <v>1</v>
      </c>
      <c r="M1034">
        <v>2</v>
      </c>
      <c r="N1034" s="94">
        <v>5409271.3231389504</v>
      </c>
      <c r="O1034" s="94">
        <v>2464534.2047745702</v>
      </c>
      <c r="P1034" s="94">
        <v>1965396.91945188</v>
      </c>
      <c r="Q1034" s="94">
        <v>324264.860415395</v>
      </c>
      <c r="R1034" s="94">
        <v>325735.992106919</v>
      </c>
      <c r="S1034" s="94">
        <v>334848.983973525</v>
      </c>
      <c r="T1034" s="94">
        <v>7065264.6200000001</v>
      </c>
      <c r="U1034" s="94">
        <v>3423938.6798877199</v>
      </c>
      <c r="V1034" s="94">
        <v>8819745.5240294393</v>
      </c>
      <c r="W1034" s="94">
        <v>1669457.77585828</v>
      </c>
      <c r="X1034" s="94">
        <v>0</v>
      </c>
      <c r="Y1034" s="94">
        <v>0</v>
      </c>
      <c r="Z1034" s="94">
        <v>0</v>
      </c>
      <c r="AA1034" s="94">
        <v>0</v>
      </c>
      <c r="AB1034" s="94">
        <v>0</v>
      </c>
      <c r="AC1034" s="94">
        <v>334848.983973525</v>
      </c>
      <c r="AD1034" s="94">
        <v>0</v>
      </c>
      <c r="AE1034" s="94">
        <v>0</v>
      </c>
      <c r="AF1034" s="94">
        <v>0</v>
      </c>
      <c r="AG1034" s="94">
        <v>0</v>
      </c>
      <c r="AH1034" s="94">
        <v>0</v>
      </c>
      <c r="AI1034" s="94">
        <v>0</v>
      </c>
      <c r="AJ1034" s="94">
        <v>10824052.283861199</v>
      </c>
      <c r="AK1034" s="70">
        <v>14145.389811647499</v>
      </c>
      <c r="AL1034">
        <v>190.744012474941</v>
      </c>
      <c r="AM1034">
        <v>87986.683412978906</v>
      </c>
      <c r="AN1034">
        <v>4912.1637008170401</v>
      </c>
      <c r="AO1034">
        <v>25535.149751317</v>
      </c>
      <c r="AP1034">
        <v>4583.8562208211697</v>
      </c>
      <c r="AQ1034">
        <v>22363.4717498301</v>
      </c>
      <c r="AR1034">
        <v>14145.389811647499</v>
      </c>
      <c r="AS1034">
        <v>15411.7232229336</v>
      </c>
      <c r="AT1034">
        <v>0</v>
      </c>
    </row>
    <row r="1035" spans="1:46" x14ac:dyDescent="0.25">
      <c r="A1035" t="s">
        <v>3942</v>
      </c>
      <c r="B1035">
        <v>2182</v>
      </c>
      <c r="C1035" t="s">
        <v>202</v>
      </c>
      <c r="D1035">
        <v>948</v>
      </c>
      <c r="E1035" t="s">
        <v>1277</v>
      </c>
      <c r="F1035" t="s">
        <v>2892</v>
      </c>
      <c r="G1035" t="s">
        <v>2893</v>
      </c>
      <c r="H1035" t="s">
        <v>2894</v>
      </c>
      <c r="I1035" t="s">
        <v>2895</v>
      </c>
      <c r="J1035">
        <v>404.761290322543</v>
      </c>
      <c r="K1035">
        <v>4</v>
      </c>
      <c r="L1035">
        <v>1</v>
      </c>
      <c r="M1035">
        <v>2</v>
      </c>
      <c r="N1035" s="94">
        <v>3026967.6558453599</v>
      </c>
      <c r="O1035" s="94">
        <v>1097307.2487055699</v>
      </c>
      <c r="P1035" s="94">
        <v>1130418.25133308</v>
      </c>
      <c r="Q1035" s="94">
        <v>171523.60599599101</v>
      </c>
      <c r="R1035" s="94">
        <v>174446.86675313799</v>
      </c>
      <c r="S1035" s="94">
        <v>177122.19918512701</v>
      </c>
      <c r="T1035" s="94">
        <v>3789532.11</v>
      </c>
      <c r="U1035" s="94">
        <v>1811131.51863314</v>
      </c>
      <c r="V1035" s="94">
        <v>4662726.6993989404</v>
      </c>
      <c r="W1035" s="94">
        <v>937936.92923419201</v>
      </c>
      <c r="X1035" s="94">
        <v>0</v>
      </c>
      <c r="Y1035" s="94">
        <v>0</v>
      </c>
      <c r="Z1035" s="94">
        <v>0</v>
      </c>
      <c r="AA1035" s="94">
        <v>0</v>
      </c>
      <c r="AB1035" s="94">
        <v>0</v>
      </c>
      <c r="AC1035" s="94">
        <v>177122.19918512701</v>
      </c>
      <c r="AD1035" s="94">
        <v>0</v>
      </c>
      <c r="AE1035" s="94">
        <v>0</v>
      </c>
      <c r="AF1035" s="94">
        <v>0</v>
      </c>
      <c r="AG1035" s="94">
        <v>0</v>
      </c>
      <c r="AH1035" s="94">
        <v>0</v>
      </c>
      <c r="AI1035" s="94">
        <v>0</v>
      </c>
      <c r="AJ1035" s="94">
        <v>5777785.8278182503</v>
      </c>
      <c r="AK1035" s="70">
        <v>14274.5513614064</v>
      </c>
      <c r="AL1035">
        <v>190.744012474941</v>
      </c>
      <c r="AM1035">
        <v>87986.683412978906</v>
      </c>
      <c r="AN1035">
        <v>4912.1637008170401</v>
      </c>
      <c r="AO1035">
        <v>25535.149751317</v>
      </c>
      <c r="AP1035">
        <v>190.744012474941</v>
      </c>
      <c r="AQ1035">
        <v>87986.683412978906</v>
      </c>
      <c r="AR1035">
        <v>4912.1637008170401</v>
      </c>
      <c r="AS1035">
        <v>18749.2030375752</v>
      </c>
      <c r="AT1035">
        <v>0</v>
      </c>
    </row>
    <row r="1036" spans="1:46" x14ac:dyDescent="0.25">
      <c r="A1036" t="s">
        <v>3943</v>
      </c>
      <c r="B1036">
        <v>2182</v>
      </c>
      <c r="C1036" t="s">
        <v>202</v>
      </c>
      <c r="D1036">
        <v>3490</v>
      </c>
      <c r="E1036" t="s">
        <v>1278</v>
      </c>
      <c r="F1036" t="s">
        <v>2906</v>
      </c>
      <c r="G1036" t="s">
        <v>2893</v>
      </c>
      <c r="H1036" t="s">
        <v>2894</v>
      </c>
      <c r="I1036" t="s">
        <v>2895</v>
      </c>
      <c r="J1036">
        <v>569.40917516217201</v>
      </c>
      <c r="K1036">
        <v>1</v>
      </c>
      <c r="L1036">
        <v>1</v>
      </c>
      <c r="M1036">
        <v>2</v>
      </c>
      <c r="N1036" s="94">
        <v>540902.91427944705</v>
      </c>
      <c r="O1036" s="94">
        <v>598977.08695211099</v>
      </c>
      <c r="P1036" s="94">
        <v>980176.10942337301</v>
      </c>
      <c r="Q1036" s="94">
        <v>241295.59161448199</v>
      </c>
      <c r="R1036" s="94">
        <v>232355.280959514</v>
      </c>
      <c r="S1036" s="94">
        <v>249171.56791486801</v>
      </c>
      <c r="T1036" s="94">
        <v>45847.47</v>
      </c>
      <c r="U1036" s="94">
        <v>2547859.5132289301</v>
      </c>
      <c r="V1036" s="94">
        <v>1925937.17578485</v>
      </c>
      <c r="W1036" s="94">
        <v>667769.80744407605</v>
      </c>
      <c r="X1036" s="94">
        <v>0</v>
      </c>
      <c r="Y1036" s="94">
        <v>0</v>
      </c>
      <c r="Z1036" s="94">
        <v>0</v>
      </c>
      <c r="AA1036" s="94">
        <v>0</v>
      </c>
      <c r="AB1036" s="94">
        <v>0</v>
      </c>
      <c r="AC1036" s="94">
        <v>249171.56791486801</v>
      </c>
      <c r="AD1036" s="94">
        <v>0</v>
      </c>
      <c r="AE1036" s="94">
        <v>0</v>
      </c>
      <c r="AF1036" s="94">
        <v>0</v>
      </c>
      <c r="AG1036" s="94">
        <v>0</v>
      </c>
      <c r="AH1036" s="94">
        <v>0</v>
      </c>
      <c r="AI1036" s="94">
        <v>0</v>
      </c>
      <c r="AJ1036" s="94">
        <v>2842878.5511437999</v>
      </c>
      <c r="AK1036" s="70">
        <v>4992.6813180242798</v>
      </c>
      <c r="AL1036">
        <v>190.744012474941</v>
      </c>
      <c r="AM1036">
        <v>87986.683412978906</v>
      </c>
      <c r="AN1036">
        <v>4912.1637008170401</v>
      </c>
      <c r="AO1036">
        <v>25535.149751317</v>
      </c>
      <c r="AP1036">
        <v>190.744012474941</v>
      </c>
      <c r="AQ1036">
        <v>87986.683412978906</v>
      </c>
      <c r="AR1036">
        <v>4912.1637008170401</v>
      </c>
      <c r="AS1036">
        <v>18749.2030375752</v>
      </c>
      <c r="AT1036">
        <v>0</v>
      </c>
    </row>
    <row r="1037" spans="1:46" x14ac:dyDescent="0.25">
      <c r="A1037" t="s">
        <v>3944</v>
      </c>
      <c r="B1037">
        <v>2182</v>
      </c>
      <c r="C1037" t="s">
        <v>202</v>
      </c>
      <c r="D1037">
        <v>4216</v>
      </c>
      <c r="E1037" t="s">
        <v>1279</v>
      </c>
      <c r="F1037" t="s">
        <v>2906</v>
      </c>
      <c r="G1037" t="s">
        <v>2893</v>
      </c>
      <c r="H1037" t="s">
        <v>2894</v>
      </c>
      <c r="I1037" t="s">
        <v>2895</v>
      </c>
      <c r="J1037">
        <v>167.61898859700401</v>
      </c>
      <c r="K1037">
        <v>2</v>
      </c>
      <c r="L1037">
        <v>1</v>
      </c>
      <c r="M1037">
        <v>2</v>
      </c>
      <c r="N1037" s="94">
        <v>440062.40176248702</v>
      </c>
      <c r="O1037" s="94">
        <v>339820.205795608</v>
      </c>
      <c r="P1037" s="94">
        <v>288537.90081921202</v>
      </c>
      <c r="Q1037" s="94">
        <v>71031.034945680003</v>
      </c>
      <c r="R1037" s="94">
        <v>68399.244143745906</v>
      </c>
      <c r="S1037" s="94">
        <v>73349.513887135006</v>
      </c>
      <c r="T1037" s="94">
        <v>457828.39</v>
      </c>
      <c r="U1037" s="94">
        <v>750022.397466733</v>
      </c>
      <c r="V1037" s="94">
        <v>1011277.0323854</v>
      </c>
      <c r="W1037" s="94">
        <v>196573.755081332</v>
      </c>
      <c r="X1037" s="94">
        <v>0</v>
      </c>
      <c r="Y1037" s="94">
        <v>0</v>
      </c>
      <c r="Z1037" s="94">
        <v>0</v>
      </c>
      <c r="AA1037" s="94">
        <v>0</v>
      </c>
      <c r="AB1037" s="94">
        <v>0</v>
      </c>
      <c r="AC1037" s="94">
        <v>73349.513887135006</v>
      </c>
      <c r="AD1037" s="94">
        <v>0</v>
      </c>
      <c r="AE1037" s="94">
        <v>0</v>
      </c>
      <c r="AF1037" s="94">
        <v>0</v>
      </c>
      <c r="AG1037" s="94">
        <v>0</v>
      </c>
      <c r="AH1037" s="94">
        <v>0</v>
      </c>
      <c r="AI1037" s="94">
        <v>0</v>
      </c>
      <c r="AJ1037" s="94">
        <v>1281200.30135387</v>
      </c>
      <c r="AK1037" s="70">
        <v>7643.5272165624301</v>
      </c>
      <c r="AL1037">
        <v>190.744012474941</v>
      </c>
      <c r="AM1037">
        <v>87986.683412978906</v>
      </c>
      <c r="AN1037">
        <v>4912.1637008170401</v>
      </c>
      <c r="AO1037">
        <v>25535.149751317</v>
      </c>
      <c r="AP1037">
        <v>190.744012474941</v>
      </c>
      <c r="AQ1037">
        <v>87986.683412978906</v>
      </c>
      <c r="AR1037">
        <v>4912.1637008170401</v>
      </c>
      <c r="AS1037">
        <v>18749.2030375752</v>
      </c>
      <c r="AT1037">
        <v>0</v>
      </c>
    </row>
    <row r="1038" spans="1:46" x14ac:dyDescent="0.25">
      <c r="A1038" t="s">
        <v>3945</v>
      </c>
      <c r="B1038">
        <v>2182</v>
      </c>
      <c r="C1038" t="s">
        <v>202</v>
      </c>
      <c r="D1038">
        <v>957</v>
      </c>
      <c r="E1038" t="s">
        <v>1280</v>
      </c>
      <c r="F1038" t="s">
        <v>2892</v>
      </c>
      <c r="G1038" t="s">
        <v>2903</v>
      </c>
      <c r="H1038" t="s">
        <v>2904</v>
      </c>
      <c r="I1038" t="s">
        <v>2895</v>
      </c>
      <c r="J1038">
        <v>2634.3068364103301</v>
      </c>
      <c r="K1038">
        <v>3</v>
      </c>
      <c r="L1038">
        <v>1</v>
      </c>
      <c r="M1038">
        <v>2</v>
      </c>
      <c r="N1038" s="94">
        <v>18225450.364022199</v>
      </c>
      <c r="O1038" s="94">
        <v>7613965.4666051297</v>
      </c>
      <c r="P1038" s="94">
        <v>6102349.4247391196</v>
      </c>
      <c r="Q1038" s="94">
        <v>1116326.63173133</v>
      </c>
      <c r="R1038" s="94">
        <v>1427290.4105386799</v>
      </c>
      <c r="S1038" s="94">
        <v>1152763.9409924699</v>
      </c>
      <c r="T1038" s="94">
        <v>22697999.82</v>
      </c>
      <c r="U1038" s="94">
        <v>11787382.477636499</v>
      </c>
      <c r="V1038" s="94">
        <v>28232234.0745086</v>
      </c>
      <c r="W1038" s="94">
        <v>6253148.2231278904</v>
      </c>
      <c r="X1038" s="94">
        <v>0</v>
      </c>
      <c r="Y1038" s="94">
        <v>0</v>
      </c>
      <c r="Z1038" s="94">
        <v>0</v>
      </c>
      <c r="AA1038" s="94">
        <v>0</v>
      </c>
      <c r="AB1038" s="94">
        <v>0</v>
      </c>
      <c r="AC1038" s="94">
        <v>1152763.9409924699</v>
      </c>
      <c r="AD1038" s="94">
        <v>0</v>
      </c>
      <c r="AE1038" s="94">
        <v>0</v>
      </c>
      <c r="AF1038" s="94">
        <v>0</v>
      </c>
      <c r="AG1038" s="94">
        <v>0</v>
      </c>
      <c r="AH1038" s="94">
        <v>0</v>
      </c>
      <c r="AI1038" s="94">
        <v>0</v>
      </c>
      <c r="AJ1038" s="94">
        <v>35638146.238628998</v>
      </c>
      <c r="AK1038" s="70">
        <v>13528.471985895099</v>
      </c>
      <c r="AL1038">
        <v>190.744012474941</v>
      </c>
      <c r="AM1038">
        <v>87986.683412978906</v>
      </c>
      <c r="AN1038">
        <v>4912.1637008170401</v>
      </c>
      <c r="AO1038">
        <v>25535.149751317</v>
      </c>
      <c r="AP1038">
        <v>190.744012474941</v>
      </c>
      <c r="AQ1038">
        <v>78964.723731455393</v>
      </c>
      <c r="AR1038">
        <v>13528.471985895099</v>
      </c>
      <c r="AS1038">
        <v>25535.149751317</v>
      </c>
      <c r="AT1038">
        <v>0</v>
      </c>
    </row>
    <row r="1039" spans="1:46" x14ac:dyDescent="0.25">
      <c r="A1039" t="s">
        <v>3946</v>
      </c>
      <c r="B1039">
        <v>2182</v>
      </c>
      <c r="C1039" t="s">
        <v>202</v>
      </c>
      <c r="D1039">
        <v>1343</v>
      </c>
      <c r="E1039" t="s">
        <v>1281</v>
      </c>
      <c r="F1039" t="s">
        <v>2945</v>
      </c>
      <c r="G1039" t="s">
        <v>2903</v>
      </c>
      <c r="H1039" t="s">
        <v>2904</v>
      </c>
      <c r="I1039" t="s">
        <v>2895</v>
      </c>
      <c r="J1039">
        <v>177.985897435596</v>
      </c>
      <c r="K1039">
        <v>2</v>
      </c>
      <c r="L1039">
        <v>1</v>
      </c>
      <c r="M1039">
        <v>2</v>
      </c>
      <c r="N1039" s="94">
        <v>2702960.0850377199</v>
      </c>
      <c r="O1039" s="94">
        <v>1136957.5802740201</v>
      </c>
      <c r="P1039" s="94">
        <v>476061.269489253</v>
      </c>
      <c r="Q1039" s="94">
        <v>75424.166476637402</v>
      </c>
      <c r="R1039" s="94">
        <v>75607.404525955397</v>
      </c>
      <c r="S1039" s="94">
        <v>77886.038836889697</v>
      </c>
      <c r="T1039" s="94">
        <v>3670600.68</v>
      </c>
      <c r="U1039" s="94">
        <v>796409.82580358803</v>
      </c>
      <c r="V1039" s="94">
        <v>3496721.3958223201</v>
      </c>
      <c r="W1039" s="94">
        <v>970289.10998126597</v>
      </c>
      <c r="X1039" s="94">
        <v>0</v>
      </c>
      <c r="Y1039" s="94">
        <v>0</v>
      </c>
      <c r="Z1039" s="94">
        <v>0</v>
      </c>
      <c r="AA1039" s="94">
        <v>0</v>
      </c>
      <c r="AB1039" s="94">
        <v>0</v>
      </c>
      <c r="AC1039" s="94">
        <v>77886.038836889697</v>
      </c>
      <c r="AD1039" s="94">
        <v>0</v>
      </c>
      <c r="AE1039" s="94">
        <v>0</v>
      </c>
      <c r="AF1039" s="94">
        <v>0</v>
      </c>
      <c r="AG1039" s="94">
        <v>0</v>
      </c>
      <c r="AH1039" s="94">
        <v>0</v>
      </c>
      <c r="AI1039" s="94">
        <v>0</v>
      </c>
      <c r="AJ1039" s="94">
        <v>4544896.5446404796</v>
      </c>
      <c r="AK1039" s="70">
        <v>25535.149751317</v>
      </c>
      <c r="AL1039">
        <v>190.744012474941</v>
      </c>
      <c r="AM1039">
        <v>87986.683412978906</v>
      </c>
      <c r="AN1039">
        <v>4912.1637008170401</v>
      </c>
      <c r="AO1039">
        <v>25535.149751317</v>
      </c>
      <c r="AP1039">
        <v>190.744012474941</v>
      </c>
      <c r="AQ1039">
        <v>78964.723731455393</v>
      </c>
      <c r="AR1039">
        <v>13528.471985895099</v>
      </c>
      <c r="AS1039">
        <v>25535.149751317</v>
      </c>
      <c r="AT1039">
        <v>0</v>
      </c>
    </row>
    <row r="1040" spans="1:46" x14ac:dyDescent="0.25">
      <c r="A1040" t="s">
        <v>3947</v>
      </c>
      <c r="B1040">
        <v>2182</v>
      </c>
      <c r="C1040" t="s">
        <v>202</v>
      </c>
      <c r="D1040">
        <v>1254</v>
      </c>
      <c r="E1040" t="s">
        <v>1282</v>
      </c>
      <c r="F1040" t="s">
        <v>2892</v>
      </c>
      <c r="G1040" t="s">
        <v>2911</v>
      </c>
      <c r="H1040" t="s">
        <v>2894</v>
      </c>
      <c r="I1040" t="s">
        <v>2895</v>
      </c>
      <c r="J1040">
        <v>956.16133765824702</v>
      </c>
      <c r="K1040">
        <v>4</v>
      </c>
      <c r="L1040">
        <v>1</v>
      </c>
      <c r="M1040">
        <v>2</v>
      </c>
      <c r="N1040" s="94">
        <v>7449015.8936668197</v>
      </c>
      <c r="O1040" s="94">
        <v>2744491.3608998</v>
      </c>
      <c r="P1040" s="94">
        <v>2350884.3013429302</v>
      </c>
      <c r="Q1040" s="94">
        <v>405187.56232445798</v>
      </c>
      <c r="R1040" s="94">
        <v>444744.51428650302</v>
      </c>
      <c r="S1040" s="94">
        <v>418413.03244899103</v>
      </c>
      <c r="T1040" s="94">
        <v>9115915.6500000004</v>
      </c>
      <c r="U1040" s="94">
        <v>4278407.9825205198</v>
      </c>
      <c r="V1040" s="94">
        <v>11422545.8386013</v>
      </c>
      <c r="W1040" s="94">
        <v>1971777.7939192101</v>
      </c>
      <c r="X1040" s="94">
        <v>0</v>
      </c>
      <c r="Y1040" s="94">
        <v>0</v>
      </c>
      <c r="Z1040" s="94">
        <v>0</v>
      </c>
      <c r="AA1040" s="94">
        <v>0</v>
      </c>
      <c r="AB1040" s="94">
        <v>0</v>
      </c>
      <c r="AC1040" s="94">
        <v>418413.03244899103</v>
      </c>
      <c r="AD1040" s="94">
        <v>0</v>
      </c>
      <c r="AE1040" s="94">
        <v>0</v>
      </c>
      <c r="AF1040" s="94">
        <v>0</v>
      </c>
      <c r="AG1040" s="94">
        <v>0</v>
      </c>
      <c r="AH1040" s="94">
        <v>0</v>
      </c>
      <c r="AI1040" s="94">
        <v>0</v>
      </c>
      <c r="AJ1040" s="94">
        <v>13812736.6649695</v>
      </c>
      <c r="AK1040" s="70">
        <v>14446.031355752701</v>
      </c>
      <c r="AL1040">
        <v>190.744012474941</v>
      </c>
      <c r="AM1040">
        <v>87986.683412978906</v>
      </c>
      <c r="AN1040">
        <v>4912.1637008170401</v>
      </c>
      <c r="AO1040">
        <v>25535.149751317</v>
      </c>
      <c r="AP1040">
        <v>4583.8562208211697</v>
      </c>
      <c r="AQ1040">
        <v>22363.4717498301</v>
      </c>
      <c r="AR1040">
        <v>14145.389811647499</v>
      </c>
      <c r="AS1040">
        <v>15411.7232229336</v>
      </c>
      <c r="AT1040">
        <v>0</v>
      </c>
    </row>
    <row r="1041" spans="1:46" x14ac:dyDescent="0.25">
      <c r="A1041" t="s">
        <v>3948</v>
      </c>
      <c r="B1041">
        <v>2182</v>
      </c>
      <c r="C1041" t="s">
        <v>202</v>
      </c>
      <c r="D1041">
        <v>2182</v>
      </c>
      <c r="E1041" t="s">
        <v>202</v>
      </c>
      <c r="F1041" t="s">
        <v>1871</v>
      </c>
      <c r="G1041" t="s">
        <v>1871</v>
      </c>
      <c r="H1041" t="s">
        <v>2899</v>
      </c>
      <c r="I1041" t="s">
        <v>2895</v>
      </c>
      <c r="J1041">
        <v>144.03452012760101</v>
      </c>
      <c r="K1041">
        <v>1</v>
      </c>
      <c r="L1041">
        <v>5</v>
      </c>
      <c r="M1041">
        <v>2</v>
      </c>
      <c r="N1041" s="94">
        <v>133617.93368201499</v>
      </c>
      <c r="O1041" s="94">
        <v>143122.339417804</v>
      </c>
      <c r="P1041" s="94">
        <v>247939.797459578</v>
      </c>
      <c r="Q1041" s="94">
        <v>61036.766288844803</v>
      </c>
      <c r="R1041" s="94">
        <v>58775.275938582701</v>
      </c>
      <c r="S1041" s="94">
        <v>63029.028648578402</v>
      </c>
      <c r="T1041" s="94">
        <v>0</v>
      </c>
      <c r="U1041" s="94">
        <v>644492.11278682505</v>
      </c>
      <c r="V1041" s="94">
        <v>475576.84417789301</v>
      </c>
      <c r="W1041" s="94">
        <v>168915.26860893099</v>
      </c>
      <c r="X1041" s="94">
        <v>0</v>
      </c>
      <c r="Y1041" s="94">
        <v>0</v>
      </c>
      <c r="Z1041" s="94">
        <v>0</v>
      </c>
      <c r="AA1041" s="94">
        <v>0</v>
      </c>
      <c r="AB1041" s="94">
        <v>0</v>
      </c>
      <c r="AC1041" s="94">
        <v>63029.028648578402</v>
      </c>
      <c r="AD1041" s="94">
        <v>0</v>
      </c>
      <c r="AE1041" s="94">
        <v>0</v>
      </c>
      <c r="AF1041" s="94">
        <v>0</v>
      </c>
      <c r="AG1041" s="94">
        <v>0</v>
      </c>
      <c r="AH1041" s="94">
        <v>0</v>
      </c>
      <c r="AI1041" s="94">
        <v>0</v>
      </c>
      <c r="AJ1041" s="94">
        <v>707521.14143540303</v>
      </c>
      <c r="AK1041" s="70">
        <v>4912.1637008170401</v>
      </c>
      <c r="AL1041">
        <v>190.744012474941</v>
      </c>
      <c r="AM1041">
        <v>87986.683412978906</v>
      </c>
      <c r="AN1041">
        <v>4912.1637008170401</v>
      </c>
      <c r="AO1041">
        <v>25535.149751317</v>
      </c>
      <c r="AP1041">
        <v>682.10272323868298</v>
      </c>
      <c r="AQ1041">
        <v>37523.222275875101</v>
      </c>
      <c r="AR1041">
        <v>4912.1637008170401</v>
      </c>
      <c r="AS1041">
        <v>4912.1637008170401</v>
      </c>
      <c r="AT1041">
        <v>0</v>
      </c>
    </row>
    <row r="1042" spans="1:46" x14ac:dyDescent="0.25">
      <c r="A1042" t="s">
        <v>3949</v>
      </c>
      <c r="B1042">
        <v>2182</v>
      </c>
      <c r="C1042" t="s">
        <v>202</v>
      </c>
      <c r="D1042">
        <v>4822</v>
      </c>
      <c r="E1042" t="s">
        <v>1283</v>
      </c>
      <c r="F1042" t="s">
        <v>2906</v>
      </c>
      <c r="G1042" t="s">
        <v>2893</v>
      </c>
      <c r="H1042" t="s">
        <v>2894</v>
      </c>
      <c r="I1042" t="s">
        <v>2895</v>
      </c>
      <c r="J1042">
        <v>291.46998939958797</v>
      </c>
      <c r="K1042">
        <v>4</v>
      </c>
      <c r="L1042">
        <v>1</v>
      </c>
      <c r="M1042">
        <v>2</v>
      </c>
      <c r="N1042" s="94">
        <v>270390.85963135498</v>
      </c>
      <c r="O1042" s="94">
        <v>289624.08953072602</v>
      </c>
      <c r="P1042" s="94">
        <v>501733.95984002698</v>
      </c>
      <c r="Q1042" s="94">
        <v>123514.735269255</v>
      </c>
      <c r="R1042" s="94">
        <v>118938.356163508</v>
      </c>
      <c r="S1042" s="94">
        <v>127546.30137131301</v>
      </c>
      <c r="T1042" s="94">
        <v>0</v>
      </c>
      <c r="U1042" s="94">
        <v>1304202.0004348699</v>
      </c>
      <c r="V1042" s="94">
        <v>962383.028793509</v>
      </c>
      <c r="W1042" s="94">
        <v>341818.971641362</v>
      </c>
      <c r="X1042" s="94">
        <v>0</v>
      </c>
      <c r="Y1042" s="94">
        <v>0</v>
      </c>
      <c r="Z1042" s="94">
        <v>0</v>
      </c>
      <c r="AA1042" s="94">
        <v>0</v>
      </c>
      <c r="AB1042" s="94">
        <v>0</v>
      </c>
      <c r="AC1042" s="94">
        <v>127546.30137131301</v>
      </c>
      <c r="AD1042" s="94">
        <v>0</v>
      </c>
      <c r="AE1042" s="94">
        <v>0</v>
      </c>
      <c r="AF1042" s="94">
        <v>0</v>
      </c>
      <c r="AG1042" s="94">
        <v>0</v>
      </c>
      <c r="AH1042" s="94">
        <v>0</v>
      </c>
      <c r="AI1042" s="94">
        <v>0</v>
      </c>
      <c r="AJ1042" s="94">
        <v>1431748.30180618</v>
      </c>
      <c r="AK1042" s="70">
        <v>4912.1637008170401</v>
      </c>
      <c r="AL1042">
        <v>190.744012474941</v>
      </c>
      <c r="AM1042">
        <v>87986.683412978906</v>
      </c>
      <c r="AN1042">
        <v>4912.1637008170401</v>
      </c>
      <c r="AO1042">
        <v>25535.149751317</v>
      </c>
      <c r="AP1042">
        <v>190.744012474941</v>
      </c>
      <c r="AQ1042">
        <v>87986.683412978906</v>
      </c>
      <c r="AR1042">
        <v>4912.1637008170401</v>
      </c>
      <c r="AS1042">
        <v>18749.2030375752</v>
      </c>
      <c r="AT1042">
        <v>0</v>
      </c>
    </row>
    <row r="1043" spans="1:46" x14ac:dyDescent="0.25">
      <c r="A1043" t="s">
        <v>3950</v>
      </c>
      <c r="B1043">
        <v>2182</v>
      </c>
      <c r="C1043" t="s">
        <v>202</v>
      </c>
      <c r="D1043">
        <v>3989</v>
      </c>
      <c r="E1043" t="s">
        <v>1284</v>
      </c>
      <c r="F1043" t="s">
        <v>2892</v>
      </c>
      <c r="G1043" t="s">
        <v>2893</v>
      </c>
      <c r="H1043" t="s">
        <v>2894</v>
      </c>
      <c r="I1043" t="s">
        <v>2895</v>
      </c>
      <c r="J1043">
        <v>376.12903225805297</v>
      </c>
      <c r="K1043">
        <v>4</v>
      </c>
      <c r="L1043">
        <v>1</v>
      </c>
      <c r="M1043">
        <v>2</v>
      </c>
      <c r="N1043" s="94">
        <v>3798953.0146620199</v>
      </c>
      <c r="O1043" s="94">
        <v>1183405.2407379299</v>
      </c>
      <c r="P1043" s="94">
        <v>1047033.23591254</v>
      </c>
      <c r="Q1043" s="94">
        <v>159390.26155706201</v>
      </c>
      <c r="R1043" s="94">
        <v>155950.258262752</v>
      </c>
      <c r="S1043" s="94">
        <v>164592.817949146</v>
      </c>
      <c r="T1043" s="94">
        <v>4661717.45</v>
      </c>
      <c r="U1043" s="94">
        <v>1683014.5611322999</v>
      </c>
      <c r="V1043" s="94">
        <v>5248020.4310421599</v>
      </c>
      <c r="W1043" s="94">
        <v>1096711.58009014</v>
      </c>
      <c r="X1043" s="94">
        <v>0</v>
      </c>
      <c r="Y1043" s="94">
        <v>0</v>
      </c>
      <c r="Z1043" s="94">
        <v>0</v>
      </c>
      <c r="AA1043" s="94">
        <v>0</v>
      </c>
      <c r="AB1043" s="94">
        <v>0</v>
      </c>
      <c r="AC1043" s="94">
        <v>164592.817949146</v>
      </c>
      <c r="AD1043" s="94">
        <v>0</v>
      </c>
      <c r="AE1043" s="94">
        <v>0</v>
      </c>
      <c r="AF1043" s="94">
        <v>0</v>
      </c>
      <c r="AG1043" s="94">
        <v>0</v>
      </c>
      <c r="AH1043" s="94">
        <v>0</v>
      </c>
      <c r="AI1043" s="94">
        <v>0</v>
      </c>
      <c r="AJ1043" s="94">
        <v>6509324.8290814497</v>
      </c>
      <c r="AK1043" s="70">
        <v>17306.0951716579</v>
      </c>
      <c r="AL1043">
        <v>190.744012474941</v>
      </c>
      <c r="AM1043">
        <v>87986.683412978906</v>
      </c>
      <c r="AN1043">
        <v>4912.1637008170401</v>
      </c>
      <c r="AO1043">
        <v>25535.149751317</v>
      </c>
      <c r="AP1043">
        <v>190.744012474941</v>
      </c>
      <c r="AQ1043">
        <v>87986.683412978906</v>
      </c>
      <c r="AR1043">
        <v>4912.1637008170401</v>
      </c>
      <c r="AS1043">
        <v>18749.2030375752</v>
      </c>
      <c r="AT1043">
        <v>0</v>
      </c>
    </row>
    <row r="1044" spans="1:46" x14ac:dyDescent="0.25">
      <c r="A1044" t="s">
        <v>3951</v>
      </c>
      <c r="B1044">
        <v>2182</v>
      </c>
      <c r="C1044" t="s">
        <v>202</v>
      </c>
      <c r="D1044">
        <v>950</v>
      </c>
      <c r="E1044" t="s">
        <v>1285</v>
      </c>
      <c r="F1044" t="s">
        <v>2892</v>
      </c>
      <c r="G1044" t="s">
        <v>2893</v>
      </c>
      <c r="H1044" t="s">
        <v>2894</v>
      </c>
      <c r="I1044" t="s">
        <v>2895</v>
      </c>
      <c r="J1044">
        <v>301.797587112901</v>
      </c>
      <c r="K1044">
        <v>2</v>
      </c>
      <c r="L1044">
        <v>1</v>
      </c>
      <c r="M1044">
        <v>2</v>
      </c>
      <c r="N1044" s="94">
        <v>2337950.4047646099</v>
      </c>
      <c r="O1044" s="94">
        <v>967249.22184397001</v>
      </c>
      <c r="P1044" s="94">
        <v>902146.588673483</v>
      </c>
      <c r="Q1044" s="94">
        <v>127891.208127249</v>
      </c>
      <c r="R1044" s="94">
        <v>125550.29509792</v>
      </c>
      <c r="S1044" s="94">
        <v>132065.62390293099</v>
      </c>
      <c r="T1044" s="94">
        <v>3110374.19</v>
      </c>
      <c r="U1044" s="94">
        <v>1350413.5285072301</v>
      </c>
      <c r="V1044" s="94">
        <v>3845624.88375653</v>
      </c>
      <c r="W1044" s="94">
        <v>615162.83475069795</v>
      </c>
      <c r="X1044" s="94">
        <v>0</v>
      </c>
      <c r="Y1044" s="94">
        <v>0</v>
      </c>
      <c r="Z1044" s="94">
        <v>0</v>
      </c>
      <c r="AA1044" s="94">
        <v>0</v>
      </c>
      <c r="AB1044" s="94">
        <v>0</v>
      </c>
      <c r="AC1044" s="94">
        <v>132065.62390293099</v>
      </c>
      <c r="AD1044" s="94">
        <v>0</v>
      </c>
      <c r="AE1044" s="94">
        <v>0</v>
      </c>
      <c r="AF1044" s="94">
        <v>0</v>
      </c>
      <c r="AG1044" s="94">
        <v>0</v>
      </c>
      <c r="AH1044" s="94">
        <v>0</v>
      </c>
      <c r="AI1044" s="94">
        <v>0</v>
      </c>
      <c r="AJ1044" s="94">
        <v>4592853.3424101602</v>
      </c>
      <c r="AK1044" s="70">
        <v>15218.323600088999</v>
      </c>
      <c r="AL1044">
        <v>190.744012474941</v>
      </c>
      <c r="AM1044">
        <v>87986.683412978906</v>
      </c>
      <c r="AN1044">
        <v>4912.1637008170401</v>
      </c>
      <c r="AO1044">
        <v>25535.149751317</v>
      </c>
      <c r="AP1044">
        <v>190.744012474941</v>
      </c>
      <c r="AQ1044">
        <v>87986.683412978906</v>
      </c>
      <c r="AR1044">
        <v>4912.1637008170401</v>
      </c>
      <c r="AS1044">
        <v>18749.2030375752</v>
      </c>
      <c r="AT1044">
        <v>0</v>
      </c>
    </row>
    <row r="1045" spans="1:46" x14ac:dyDescent="0.25">
      <c r="A1045" t="s">
        <v>3952</v>
      </c>
      <c r="B1045">
        <v>2182</v>
      </c>
      <c r="C1045" t="s">
        <v>202</v>
      </c>
      <c r="D1045">
        <v>951</v>
      </c>
      <c r="E1045" t="s">
        <v>1286</v>
      </c>
      <c r="F1045" t="s">
        <v>2892</v>
      </c>
      <c r="G1045" t="s">
        <v>2893</v>
      </c>
      <c r="H1045" t="s">
        <v>2894</v>
      </c>
      <c r="I1045" t="s">
        <v>2895</v>
      </c>
      <c r="J1045">
        <v>375.03970967504802</v>
      </c>
      <c r="K1045">
        <v>2</v>
      </c>
      <c r="L1045">
        <v>1</v>
      </c>
      <c r="M1045">
        <v>2</v>
      </c>
      <c r="N1045" s="94">
        <v>3387998.65196347</v>
      </c>
      <c r="O1045" s="94">
        <v>1025132.97691118</v>
      </c>
      <c r="P1045" s="94">
        <v>1069601.47528644</v>
      </c>
      <c r="Q1045" s="94">
        <v>158928.64494006499</v>
      </c>
      <c r="R1045" s="94">
        <v>154702.72513252799</v>
      </c>
      <c r="S1045" s="94">
        <v>164116.13399705701</v>
      </c>
      <c r="T1045" s="94">
        <v>4118224.16</v>
      </c>
      <c r="U1045" s="94">
        <v>1678140.31423368</v>
      </c>
      <c r="V1045" s="94">
        <v>5033481.8280147798</v>
      </c>
      <c r="W1045" s="94">
        <v>762882.64621889906</v>
      </c>
      <c r="X1045" s="94">
        <v>0</v>
      </c>
      <c r="Y1045" s="94">
        <v>0</v>
      </c>
      <c r="Z1045" s="94">
        <v>0</v>
      </c>
      <c r="AA1045" s="94">
        <v>0</v>
      </c>
      <c r="AB1045" s="94">
        <v>0</v>
      </c>
      <c r="AC1045" s="94">
        <v>164116.13399705701</v>
      </c>
      <c r="AD1045" s="94">
        <v>0</v>
      </c>
      <c r="AE1045" s="94">
        <v>0</v>
      </c>
      <c r="AF1045" s="94">
        <v>0</v>
      </c>
      <c r="AG1045" s="94">
        <v>0</v>
      </c>
      <c r="AH1045" s="94">
        <v>0</v>
      </c>
      <c r="AI1045" s="94">
        <v>0</v>
      </c>
      <c r="AJ1045" s="94">
        <v>5960480.6082307296</v>
      </c>
      <c r="AK1045" s="70">
        <v>15892.932013506501</v>
      </c>
      <c r="AL1045">
        <v>190.744012474941</v>
      </c>
      <c r="AM1045">
        <v>87986.683412978906</v>
      </c>
      <c r="AN1045">
        <v>4912.1637008170401</v>
      </c>
      <c r="AO1045">
        <v>25535.149751317</v>
      </c>
      <c r="AP1045">
        <v>190.744012474941</v>
      </c>
      <c r="AQ1045">
        <v>87986.683412978906</v>
      </c>
      <c r="AR1045">
        <v>4912.1637008170401</v>
      </c>
      <c r="AS1045">
        <v>18749.2030375752</v>
      </c>
      <c r="AT1045">
        <v>0</v>
      </c>
    </row>
    <row r="1046" spans="1:46" x14ac:dyDescent="0.25">
      <c r="A1046" t="s">
        <v>3953</v>
      </c>
      <c r="B1046">
        <v>2182</v>
      </c>
      <c r="C1046" t="s">
        <v>202</v>
      </c>
      <c r="D1046">
        <v>2263</v>
      </c>
      <c r="E1046" t="s">
        <v>1287</v>
      </c>
      <c r="F1046" t="s">
        <v>2892</v>
      </c>
      <c r="G1046" t="s">
        <v>2911</v>
      </c>
      <c r="H1046" t="s">
        <v>2894</v>
      </c>
      <c r="I1046" t="s">
        <v>2895</v>
      </c>
      <c r="J1046">
        <v>567.62367863586303</v>
      </c>
      <c r="K1046">
        <v>2</v>
      </c>
      <c r="L1046">
        <v>1</v>
      </c>
      <c r="M1046">
        <v>2</v>
      </c>
      <c r="N1046" s="94">
        <v>4588769.8149852604</v>
      </c>
      <c r="O1046" s="94">
        <v>1824927.71810043</v>
      </c>
      <c r="P1046" s="94">
        <v>1578999.2208945199</v>
      </c>
      <c r="Q1046" s="94">
        <v>240538.960953378</v>
      </c>
      <c r="R1046" s="94">
        <v>266433.07443329098</v>
      </c>
      <c r="S1046" s="94">
        <v>248390.240552448</v>
      </c>
      <c r="T1046" s="94">
        <v>5959798.5999999996</v>
      </c>
      <c r="U1046" s="94">
        <v>2539870.1893668701</v>
      </c>
      <c r="V1046" s="94">
        <v>7316486.5179141099</v>
      </c>
      <c r="W1046" s="94">
        <v>1183182.2714527601</v>
      </c>
      <c r="X1046" s="94">
        <v>0</v>
      </c>
      <c r="Y1046" s="94">
        <v>0</v>
      </c>
      <c r="Z1046" s="94">
        <v>0</v>
      </c>
      <c r="AA1046" s="94">
        <v>0</v>
      </c>
      <c r="AB1046" s="94">
        <v>0</v>
      </c>
      <c r="AC1046" s="94">
        <v>248390.240552448</v>
      </c>
      <c r="AD1046" s="94">
        <v>0</v>
      </c>
      <c r="AE1046" s="94">
        <v>0</v>
      </c>
      <c r="AF1046" s="94">
        <v>0</v>
      </c>
      <c r="AG1046" s="94">
        <v>0</v>
      </c>
      <c r="AH1046" s="94">
        <v>0</v>
      </c>
      <c r="AI1046" s="94">
        <v>0</v>
      </c>
      <c r="AJ1046" s="94">
        <v>8748059.0299193207</v>
      </c>
      <c r="AK1046" s="70">
        <v>15411.7232229336</v>
      </c>
      <c r="AL1046">
        <v>190.744012474941</v>
      </c>
      <c r="AM1046">
        <v>87986.683412978906</v>
      </c>
      <c r="AN1046">
        <v>4912.1637008170401</v>
      </c>
      <c r="AO1046">
        <v>25535.149751317</v>
      </c>
      <c r="AP1046">
        <v>4583.8562208211697</v>
      </c>
      <c r="AQ1046">
        <v>22363.4717498301</v>
      </c>
      <c r="AR1046">
        <v>14145.389811647499</v>
      </c>
      <c r="AS1046">
        <v>15411.7232229336</v>
      </c>
      <c r="AT1046">
        <v>0</v>
      </c>
    </row>
    <row r="1047" spans="1:46" x14ac:dyDescent="0.25">
      <c r="A1047" t="s">
        <v>3954</v>
      </c>
      <c r="B1047">
        <v>2182</v>
      </c>
      <c r="C1047" t="s">
        <v>202</v>
      </c>
      <c r="D1047">
        <v>952</v>
      </c>
      <c r="E1047" t="s">
        <v>1288</v>
      </c>
      <c r="F1047" t="s">
        <v>2892</v>
      </c>
      <c r="G1047" t="s">
        <v>2893</v>
      </c>
      <c r="H1047" t="s">
        <v>2894</v>
      </c>
      <c r="I1047" t="s">
        <v>2895</v>
      </c>
      <c r="J1047">
        <v>432.01993737653203</v>
      </c>
      <c r="K1047">
        <v>5</v>
      </c>
      <c r="L1047">
        <v>1</v>
      </c>
      <c r="M1047">
        <v>2</v>
      </c>
      <c r="N1047" s="94">
        <v>4246201.6756613599</v>
      </c>
      <c r="O1047" s="94">
        <v>1364066.3248375</v>
      </c>
      <c r="P1047" s="94">
        <v>1108605.81444723</v>
      </c>
      <c r="Q1047" s="94">
        <v>183074.86237613199</v>
      </c>
      <c r="R1047" s="94">
        <v>179167.96429269301</v>
      </c>
      <c r="S1047" s="94">
        <v>189050.49279533399</v>
      </c>
      <c r="T1047" s="94">
        <v>5148014.4800000004</v>
      </c>
      <c r="U1047" s="94">
        <v>1933102.16161492</v>
      </c>
      <c r="V1047" s="94">
        <v>5693433.3939634003</v>
      </c>
      <c r="W1047" s="94">
        <v>1387683.2476515099</v>
      </c>
      <c r="X1047" s="94">
        <v>0</v>
      </c>
      <c r="Y1047" s="94">
        <v>0</v>
      </c>
      <c r="Z1047" s="94">
        <v>0</v>
      </c>
      <c r="AA1047" s="94">
        <v>0</v>
      </c>
      <c r="AB1047" s="94">
        <v>0</v>
      </c>
      <c r="AC1047" s="94">
        <v>189050.49279533399</v>
      </c>
      <c r="AD1047" s="94">
        <v>0</v>
      </c>
      <c r="AE1047" s="94">
        <v>0</v>
      </c>
      <c r="AF1047" s="94">
        <v>0</v>
      </c>
      <c r="AG1047" s="94">
        <v>0</v>
      </c>
      <c r="AH1047" s="94">
        <v>0</v>
      </c>
      <c r="AI1047" s="94">
        <v>0</v>
      </c>
      <c r="AJ1047" s="94">
        <v>7270167.13441025</v>
      </c>
      <c r="AK1047" s="70">
        <v>16828.313939765801</v>
      </c>
      <c r="AL1047">
        <v>190.744012474941</v>
      </c>
      <c r="AM1047">
        <v>87986.683412978906</v>
      </c>
      <c r="AN1047">
        <v>4912.1637008170401</v>
      </c>
      <c r="AO1047">
        <v>25535.149751317</v>
      </c>
      <c r="AP1047">
        <v>190.744012474941</v>
      </c>
      <c r="AQ1047">
        <v>87986.683412978906</v>
      </c>
      <c r="AR1047">
        <v>4912.1637008170401</v>
      </c>
      <c r="AS1047">
        <v>18749.2030375752</v>
      </c>
      <c r="AT1047">
        <v>0</v>
      </c>
    </row>
    <row r="1048" spans="1:46" x14ac:dyDescent="0.25">
      <c r="A1048" t="s">
        <v>3955</v>
      </c>
      <c r="B1048">
        <v>2182</v>
      </c>
      <c r="C1048" t="s">
        <v>202</v>
      </c>
      <c r="D1048">
        <v>1365</v>
      </c>
      <c r="E1048" t="s">
        <v>1289</v>
      </c>
      <c r="F1048" t="s">
        <v>2892</v>
      </c>
      <c r="G1048" t="s">
        <v>2893</v>
      </c>
      <c r="H1048" t="s">
        <v>2894</v>
      </c>
      <c r="I1048" t="s">
        <v>2895</v>
      </c>
      <c r="J1048">
        <v>373.51607765473898</v>
      </c>
      <c r="K1048">
        <v>5</v>
      </c>
      <c r="L1048">
        <v>1</v>
      </c>
      <c r="M1048">
        <v>2</v>
      </c>
      <c r="N1048" s="94">
        <v>4090401.1391161201</v>
      </c>
      <c r="O1048" s="94">
        <v>1147283.48415923</v>
      </c>
      <c r="P1048" s="94">
        <v>1055473.4780901801</v>
      </c>
      <c r="Q1048" s="94">
        <v>158282.98325110701</v>
      </c>
      <c r="R1048" s="94">
        <v>196013.166035934</v>
      </c>
      <c r="S1048" s="94">
        <v>163449.39767459099</v>
      </c>
      <c r="T1048" s="94">
        <v>4976131.53</v>
      </c>
      <c r="U1048" s="94">
        <v>1671322.72065257</v>
      </c>
      <c r="V1048" s="94">
        <v>5717853.5110342996</v>
      </c>
      <c r="W1048" s="94">
        <v>929600.73961827694</v>
      </c>
      <c r="X1048" s="94">
        <v>0</v>
      </c>
      <c r="Y1048" s="94">
        <v>0</v>
      </c>
      <c r="Z1048" s="94">
        <v>0</v>
      </c>
      <c r="AA1048" s="94">
        <v>0</v>
      </c>
      <c r="AB1048" s="94">
        <v>0</v>
      </c>
      <c r="AC1048" s="94">
        <v>163449.39767459099</v>
      </c>
      <c r="AD1048" s="94">
        <v>0</v>
      </c>
      <c r="AE1048" s="94">
        <v>0</v>
      </c>
      <c r="AF1048" s="94">
        <v>0</v>
      </c>
      <c r="AG1048" s="94">
        <v>0</v>
      </c>
      <c r="AH1048" s="94">
        <v>0</v>
      </c>
      <c r="AI1048" s="94">
        <v>0</v>
      </c>
      <c r="AJ1048" s="94">
        <v>6810903.6483271699</v>
      </c>
      <c r="AK1048" s="70">
        <v>18234.5662095511</v>
      </c>
      <c r="AL1048">
        <v>190.744012474941</v>
      </c>
      <c r="AM1048">
        <v>87986.683412978906</v>
      </c>
      <c r="AN1048">
        <v>4912.1637008170401</v>
      </c>
      <c r="AO1048">
        <v>25535.149751317</v>
      </c>
      <c r="AP1048">
        <v>190.744012474941</v>
      </c>
      <c r="AQ1048">
        <v>87986.683412978906</v>
      </c>
      <c r="AR1048">
        <v>4912.1637008170401</v>
      </c>
      <c r="AS1048">
        <v>18749.2030375752</v>
      </c>
      <c r="AT1048">
        <v>0</v>
      </c>
    </row>
    <row r="1049" spans="1:46" x14ac:dyDescent="0.25">
      <c r="A1049" t="s">
        <v>3956</v>
      </c>
      <c r="B1049">
        <v>1999</v>
      </c>
      <c r="C1049" t="s">
        <v>203</v>
      </c>
      <c r="D1049">
        <v>304</v>
      </c>
      <c r="E1049" t="s">
        <v>1290</v>
      </c>
      <c r="F1049" t="s">
        <v>2892</v>
      </c>
      <c r="G1049" t="s">
        <v>2893</v>
      </c>
      <c r="H1049" t="s">
        <v>2904</v>
      </c>
      <c r="I1049" t="s">
        <v>2895</v>
      </c>
      <c r="J1049">
        <v>202.524096385511</v>
      </c>
      <c r="K1049">
        <v>1</v>
      </c>
      <c r="L1049">
        <v>1</v>
      </c>
      <c r="M1049">
        <v>2</v>
      </c>
      <c r="N1049" s="94">
        <v>1434869.6664284801</v>
      </c>
      <c r="O1049" s="94">
        <v>212293.540102278</v>
      </c>
      <c r="P1049" s="94">
        <v>549323.12008525</v>
      </c>
      <c r="Q1049" s="94">
        <v>133524.486936495</v>
      </c>
      <c r="R1049" s="94">
        <v>419069.93574865098</v>
      </c>
      <c r="S1049" s="94">
        <v>139856.89354456699</v>
      </c>
      <c r="T1049" s="94">
        <v>1666961.14</v>
      </c>
      <c r="U1049" s="94">
        <v>1082119.6093011501</v>
      </c>
      <c r="V1049" s="94">
        <v>2356873.7779951799</v>
      </c>
      <c r="W1049" s="94">
        <v>387033.68549582898</v>
      </c>
      <c r="X1049" s="94">
        <v>0</v>
      </c>
      <c r="Y1049" s="94">
        <v>0</v>
      </c>
      <c r="Z1049" s="94">
        <v>0</v>
      </c>
      <c r="AA1049" s="94">
        <v>3024.2486547347498</v>
      </c>
      <c r="AB1049" s="94">
        <v>2149.0371554138101</v>
      </c>
      <c r="AC1049" s="94">
        <v>124161.271737773</v>
      </c>
      <c r="AD1049" s="94">
        <v>15695.621806794101</v>
      </c>
      <c r="AE1049" s="94">
        <v>0</v>
      </c>
      <c r="AF1049" s="94">
        <v>0</v>
      </c>
      <c r="AG1049" s="94">
        <v>0</v>
      </c>
      <c r="AH1049" s="94">
        <v>0</v>
      </c>
      <c r="AI1049" s="94">
        <v>0</v>
      </c>
      <c r="AJ1049" s="94">
        <v>2888937.6428457201</v>
      </c>
      <c r="AK1049" s="70">
        <v>14264.661313913701</v>
      </c>
      <c r="AL1049">
        <v>190.744012474941</v>
      </c>
      <c r="AM1049">
        <v>87986.683412978906</v>
      </c>
      <c r="AN1049">
        <v>14264.661313913701</v>
      </c>
      <c r="AO1049">
        <v>17848.426557115999</v>
      </c>
      <c r="AP1049">
        <v>190.744012474941</v>
      </c>
      <c r="AQ1049">
        <v>87986.683412978906</v>
      </c>
      <c r="AR1049">
        <v>14264.661313913701</v>
      </c>
      <c r="AS1049">
        <v>14264.661313913701</v>
      </c>
      <c r="AT1049">
        <v>0</v>
      </c>
    </row>
    <row r="1050" spans="1:46" x14ac:dyDescent="0.25">
      <c r="A1050" t="s">
        <v>3957</v>
      </c>
      <c r="B1050">
        <v>1999</v>
      </c>
      <c r="C1050" t="s">
        <v>203</v>
      </c>
      <c r="D1050">
        <v>305</v>
      </c>
      <c r="E1050" t="s">
        <v>1291</v>
      </c>
      <c r="F1050" t="s">
        <v>2892</v>
      </c>
      <c r="G1050" t="s">
        <v>2903</v>
      </c>
      <c r="H1050" t="s">
        <v>2904</v>
      </c>
      <c r="I1050" t="s">
        <v>2895</v>
      </c>
      <c r="J1050">
        <v>174.433734939678</v>
      </c>
      <c r="K1050">
        <v>1</v>
      </c>
      <c r="L1050">
        <v>2</v>
      </c>
      <c r="M1050">
        <v>2</v>
      </c>
      <c r="N1050" s="94">
        <v>1507783.3035715199</v>
      </c>
      <c r="O1050" s="94">
        <v>461555.93989772198</v>
      </c>
      <c r="P1050" s="94">
        <v>492082.03991475003</v>
      </c>
      <c r="Q1050" s="94">
        <v>115004.463063505</v>
      </c>
      <c r="R1050" s="94">
        <v>416483.40425134898</v>
      </c>
      <c r="S1050" s="94">
        <v>120458.556455433</v>
      </c>
      <c r="T1050" s="94">
        <v>2060880.97</v>
      </c>
      <c r="U1050" s="94">
        <v>932028.180698846</v>
      </c>
      <c r="V1050" s="94">
        <v>2609122.0220048199</v>
      </c>
      <c r="W1050" s="94">
        <v>379331.38450417097</v>
      </c>
      <c r="X1050" s="94">
        <v>0</v>
      </c>
      <c r="Y1050" s="94">
        <v>0</v>
      </c>
      <c r="Z1050" s="94">
        <v>0</v>
      </c>
      <c r="AA1050" s="94">
        <v>2604.7813452652499</v>
      </c>
      <c r="AB1050" s="94">
        <v>1850.9628445861899</v>
      </c>
      <c r="AC1050" s="94">
        <v>106939.93826222701</v>
      </c>
      <c r="AD1050" s="94">
        <v>13518.618193205901</v>
      </c>
      <c r="AE1050" s="94">
        <v>0</v>
      </c>
      <c r="AF1050" s="94">
        <v>0</v>
      </c>
      <c r="AG1050" s="94">
        <v>0</v>
      </c>
      <c r="AH1050" s="94">
        <v>0</v>
      </c>
      <c r="AI1050" s="94">
        <v>0</v>
      </c>
      <c r="AJ1050" s="94">
        <v>3113367.70715428</v>
      </c>
      <c r="AK1050" s="70">
        <v>17848.426557115999</v>
      </c>
      <c r="AL1050">
        <v>190.744012474941</v>
      </c>
      <c r="AM1050">
        <v>87986.683412978906</v>
      </c>
      <c r="AN1050">
        <v>14264.661313913701</v>
      </c>
      <c r="AO1050">
        <v>17848.426557115999</v>
      </c>
      <c r="AP1050">
        <v>190.744012474941</v>
      </c>
      <c r="AQ1050">
        <v>78964.723731455393</v>
      </c>
      <c r="AR1050">
        <v>17848.426557115999</v>
      </c>
      <c r="AS1050">
        <v>17848.426557115999</v>
      </c>
      <c r="AT1050">
        <v>0</v>
      </c>
    </row>
    <row r="1051" spans="1:46" x14ac:dyDescent="0.25">
      <c r="A1051" t="s">
        <v>3958</v>
      </c>
      <c r="B1051">
        <v>2188</v>
      </c>
      <c r="C1051" t="s">
        <v>204</v>
      </c>
      <c r="D1051">
        <v>985</v>
      </c>
      <c r="E1051" t="s">
        <v>1292</v>
      </c>
      <c r="F1051" t="s">
        <v>2892</v>
      </c>
      <c r="G1051" t="s">
        <v>2893</v>
      </c>
      <c r="H1051" t="s">
        <v>2894</v>
      </c>
      <c r="I1051" t="s">
        <v>2895</v>
      </c>
      <c r="J1051">
        <v>375.309684645331</v>
      </c>
      <c r="K1051">
        <v>1</v>
      </c>
      <c r="L1051">
        <v>1</v>
      </c>
      <c r="M1051">
        <v>1</v>
      </c>
      <c r="N1051" s="94">
        <v>3832365.4913344001</v>
      </c>
      <c r="O1051" s="94">
        <v>1108007.51047723</v>
      </c>
      <c r="P1051" s="94">
        <v>686249.78375223605</v>
      </c>
      <c r="Q1051" s="94">
        <v>609547.97099279903</v>
      </c>
      <c r="R1051" s="94">
        <v>401673.21877984802</v>
      </c>
      <c r="S1051" s="94">
        <v>282629.239958841</v>
      </c>
      <c r="T1051" s="94">
        <v>4172983.59</v>
      </c>
      <c r="U1051" s="94">
        <v>2464860.3853365202</v>
      </c>
      <c r="V1051" s="94">
        <v>6236170.7565566702</v>
      </c>
      <c r="W1051" s="94">
        <v>401673.21877984802</v>
      </c>
      <c r="X1051" s="94">
        <v>0</v>
      </c>
      <c r="Y1051" s="94">
        <v>0</v>
      </c>
      <c r="Z1051" s="94">
        <v>0</v>
      </c>
      <c r="AA1051" s="94">
        <v>0</v>
      </c>
      <c r="AB1051" s="94">
        <v>0</v>
      </c>
      <c r="AC1051" s="94">
        <v>282629.239958841</v>
      </c>
      <c r="AD1051" s="94">
        <v>0</v>
      </c>
      <c r="AE1051" s="94">
        <v>0</v>
      </c>
      <c r="AF1051" s="94">
        <v>0</v>
      </c>
      <c r="AG1051" s="94">
        <v>0</v>
      </c>
      <c r="AH1051" s="94">
        <v>0</v>
      </c>
      <c r="AI1051" s="94">
        <v>0</v>
      </c>
      <c r="AJ1051" s="94">
        <v>6920473.2152953604</v>
      </c>
      <c r="AK1051" s="70">
        <v>18439.367536798902</v>
      </c>
      <c r="AL1051">
        <v>190.744012474941</v>
      </c>
      <c r="AM1051">
        <v>87986.683412978906</v>
      </c>
      <c r="AN1051">
        <v>7320.59346641095</v>
      </c>
      <c r="AO1051">
        <v>21351.136596557801</v>
      </c>
      <c r="AP1051">
        <v>190.744012474941</v>
      </c>
      <c r="AQ1051">
        <v>87986.683412978906</v>
      </c>
      <c r="AR1051">
        <v>18439.367536798902</v>
      </c>
      <c r="AS1051">
        <v>18439.367536798902</v>
      </c>
      <c r="AT1051">
        <v>0</v>
      </c>
    </row>
    <row r="1052" spans="1:46" x14ac:dyDescent="0.25">
      <c r="A1052" t="s">
        <v>3959</v>
      </c>
      <c r="B1052">
        <v>2188</v>
      </c>
      <c r="C1052" t="s">
        <v>204</v>
      </c>
      <c r="D1052">
        <v>1345</v>
      </c>
      <c r="E1052" t="s">
        <v>1293</v>
      </c>
      <c r="F1052" t="s">
        <v>2892</v>
      </c>
      <c r="G1052" t="s">
        <v>2903</v>
      </c>
      <c r="H1052" t="s">
        <v>2904</v>
      </c>
      <c r="I1052" t="s">
        <v>2895</v>
      </c>
      <c r="J1052">
        <v>201.605263157791</v>
      </c>
      <c r="K1052">
        <v>1</v>
      </c>
      <c r="L1052">
        <v>1</v>
      </c>
      <c r="M1052">
        <v>1</v>
      </c>
      <c r="N1052" s="94">
        <v>2081725.2604710499</v>
      </c>
      <c r="O1052" s="94">
        <v>645618.69891758298</v>
      </c>
      <c r="P1052" s="94">
        <v>767214.59466619696</v>
      </c>
      <c r="Q1052" s="94">
        <v>336480.63516361697</v>
      </c>
      <c r="R1052" s="94">
        <v>321642.25383866299</v>
      </c>
      <c r="S1052" s="94">
        <v>151820.06920987001</v>
      </c>
      <c r="T1052" s="94">
        <v>2828631.34</v>
      </c>
      <c r="U1052" s="94">
        <v>1324050.10305711</v>
      </c>
      <c r="V1052" s="94">
        <v>3833998.0492184502</v>
      </c>
      <c r="W1052" s="94">
        <v>318683.393838663</v>
      </c>
      <c r="X1052" s="94">
        <v>0</v>
      </c>
      <c r="Y1052" s="94">
        <v>0</v>
      </c>
      <c r="Z1052" s="94">
        <v>0</v>
      </c>
      <c r="AA1052" s="94">
        <v>0</v>
      </c>
      <c r="AB1052" s="94">
        <v>0</v>
      </c>
      <c r="AC1052" s="94">
        <v>151820.06920987001</v>
      </c>
      <c r="AD1052" s="94">
        <v>0</v>
      </c>
      <c r="AE1052" s="94">
        <v>0</v>
      </c>
      <c r="AF1052" s="94">
        <v>0</v>
      </c>
      <c r="AG1052" s="94">
        <v>0</v>
      </c>
      <c r="AH1052" s="94">
        <v>0</v>
      </c>
      <c r="AI1052" s="94">
        <v>0</v>
      </c>
      <c r="AJ1052" s="94">
        <v>4304501.5122669796</v>
      </c>
      <c r="AK1052" s="70">
        <v>21351.136596557801</v>
      </c>
      <c r="AL1052">
        <v>190.744012474941</v>
      </c>
      <c r="AM1052">
        <v>87986.683412978906</v>
      </c>
      <c r="AN1052">
        <v>7320.59346641095</v>
      </c>
      <c r="AO1052">
        <v>21351.136596557801</v>
      </c>
      <c r="AP1052">
        <v>190.744012474941</v>
      </c>
      <c r="AQ1052">
        <v>78964.723731455393</v>
      </c>
      <c r="AR1052">
        <v>21351.136596557801</v>
      </c>
      <c r="AS1052">
        <v>21351.136596557801</v>
      </c>
      <c r="AT1052">
        <v>0</v>
      </c>
    </row>
    <row r="1053" spans="1:46" x14ac:dyDescent="0.25">
      <c r="A1053" t="s">
        <v>4330</v>
      </c>
      <c r="B1053">
        <v>2188</v>
      </c>
      <c r="C1053" t="s">
        <v>204</v>
      </c>
      <c r="D1053">
        <v>2188</v>
      </c>
      <c r="E1053" t="s">
        <v>204</v>
      </c>
      <c r="F1053" t="s">
        <v>1871</v>
      </c>
      <c r="G1053" t="s">
        <v>1871</v>
      </c>
      <c r="H1053" t="s">
        <v>2899</v>
      </c>
      <c r="I1053" t="s">
        <v>2895</v>
      </c>
      <c r="J1053">
        <v>0.91578947368399999</v>
      </c>
      <c r="K1053">
        <v>0</v>
      </c>
      <c r="L1053">
        <v>0</v>
      </c>
      <c r="M1053">
        <v>1</v>
      </c>
      <c r="N1053" s="94">
        <v>770.03819454304505</v>
      </c>
      <c r="O1053" s="94">
        <v>2288.0706051869101</v>
      </c>
      <c r="P1053" s="94">
        <v>1093.67158156716</v>
      </c>
      <c r="Q1053" s="94">
        <v>1486.5138435840099</v>
      </c>
      <c r="R1053" s="94">
        <v>376.187381488879</v>
      </c>
      <c r="S1053" s="94">
        <v>689.64083128899404</v>
      </c>
      <c r="T1053" s="94">
        <v>0</v>
      </c>
      <c r="U1053" s="94">
        <v>6014.48160637001</v>
      </c>
      <c r="V1053" s="94">
        <v>5638.2942248811296</v>
      </c>
      <c r="W1053" s="94">
        <v>376.187381488879</v>
      </c>
      <c r="X1053" s="94">
        <v>0</v>
      </c>
      <c r="Y1053" s="94">
        <v>0</v>
      </c>
      <c r="Z1053" s="94">
        <v>0</v>
      </c>
      <c r="AA1053" s="94">
        <v>0</v>
      </c>
      <c r="AB1053" s="94">
        <v>0</v>
      </c>
      <c r="AC1053" s="94">
        <v>689.64083128899404</v>
      </c>
      <c r="AD1053" s="94">
        <v>0</v>
      </c>
      <c r="AE1053" s="94">
        <v>0</v>
      </c>
      <c r="AF1053" s="94">
        <v>0</v>
      </c>
      <c r="AG1053" s="94">
        <v>0</v>
      </c>
      <c r="AH1053" s="94">
        <v>0</v>
      </c>
      <c r="AI1053" s="94">
        <v>0</v>
      </c>
      <c r="AJ1053" s="94">
        <v>6704.1224376590098</v>
      </c>
      <c r="AK1053" s="70">
        <v>7320.59346641095</v>
      </c>
      <c r="AL1053">
        <v>190.744012474941</v>
      </c>
      <c r="AM1053">
        <v>87986.683412978906</v>
      </c>
      <c r="AN1053">
        <v>7320.59346641095</v>
      </c>
      <c r="AO1053">
        <v>21351.136596557801</v>
      </c>
      <c r="AP1053">
        <v>682.10272323868298</v>
      </c>
      <c r="AQ1053">
        <v>37523.222275875101</v>
      </c>
      <c r="AR1053">
        <v>7320.59346641095</v>
      </c>
      <c r="AS1053">
        <v>7320.59346641095</v>
      </c>
      <c r="AT1053">
        <v>0</v>
      </c>
    </row>
    <row r="1054" spans="1:46" x14ac:dyDescent="0.25">
      <c r="A1054" t="s">
        <v>3960</v>
      </c>
      <c r="B1054">
        <v>2044</v>
      </c>
      <c r="C1054" t="s">
        <v>205</v>
      </c>
      <c r="D1054">
        <v>4856</v>
      </c>
      <c r="E1054" t="s">
        <v>1294</v>
      </c>
      <c r="F1054" t="s">
        <v>2906</v>
      </c>
      <c r="G1054" t="s">
        <v>2907</v>
      </c>
      <c r="H1054" t="s">
        <v>2904</v>
      </c>
      <c r="I1054" t="s">
        <v>2895</v>
      </c>
      <c r="J1054">
        <v>205.752162341819</v>
      </c>
      <c r="K1054">
        <v>1</v>
      </c>
      <c r="L1054">
        <v>1</v>
      </c>
      <c r="M1054">
        <v>2</v>
      </c>
      <c r="N1054" s="94">
        <v>185020.65885321001</v>
      </c>
      <c r="O1054" s="94">
        <v>54894.180170279797</v>
      </c>
      <c r="P1054" s="94">
        <v>246045.38511397</v>
      </c>
      <c r="Q1054" s="94">
        <v>199848.74317090801</v>
      </c>
      <c r="R1054" s="94">
        <v>255755.06899700401</v>
      </c>
      <c r="S1054" s="94">
        <v>134706.29015891399</v>
      </c>
      <c r="T1054" s="94">
        <v>0</v>
      </c>
      <c r="U1054" s="94">
        <v>941564.03630537202</v>
      </c>
      <c r="V1054" s="94">
        <v>773336.50403573504</v>
      </c>
      <c r="W1054" s="94">
        <v>164433.79668880501</v>
      </c>
      <c r="X1054" s="94">
        <v>0</v>
      </c>
      <c r="Y1054" s="94">
        <v>0</v>
      </c>
      <c r="Z1054" s="94">
        <v>0</v>
      </c>
      <c r="AA1054" s="94">
        <v>3793.7355808325401</v>
      </c>
      <c r="AB1054" s="94">
        <v>0</v>
      </c>
      <c r="AC1054" s="94">
        <v>109839.33746</v>
      </c>
      <c r="AD1054" s="94">
        <v>24866.952698913399</v>
      </c>
      <c r="AE1054" s="94">
        <v>0</v>
      </c>
      <c r="AF1054" s="94">
        <v>0</v>
      </c>
      <c r="AG1054" s="94">
        <v>0</v>
      </c>
      <c r="AH1054" s="94">
        <v>0</v>
      </c>
      <c r="AI1054" s="94">
        <v>0</v>
      </c>
      <c r="AJ1054" s="94">
        <v>1076270.32646429</v>
      </c>
      <c r="AK1054" s="70">
        <v>5230.9065149763101</v>
      </c>
      <c r="AL1054">
        <v>190.744012474941</v>
      </c>
      <c r="AM1054">
        <v>87986.683412978906</v>
      </c>
      <c r="AN1054">
        <v>5230.9065149763101</v>
      </c>
      <c r="AO1054">
        <v>16546.653796685201</v>
      </c>
      <c r="AP1054">
        <v>190.744012474941</v>
      </c>
      <c r="AQ1054">
        <v>53040.848925755003</v>
      </c>
      <c r="AR1054">
        <v>5230.9065149763101</v>
      </c>
      <c r="AS1054">
        <v>12815.686316885</v>
      </c>
      <c r="AT1054">
        <v>0</v>
      </c>
    </row>
    <row r="1055" spans="1:46" x14ac:dyDescent="0.25">
      <c r="A1055" t="s">
        <v>3961</v>
      </c>
      <c r="B1055">
        <v>2044</v>
      </c>
      <c r="C1055" t="s">
        <v>205</v>
      </c>
      <c r="D1055">
        <v>399</v>
      </c>
      <c r="E1055" t="s">
        <v>1295</v>
      </c>
      <c r="F1055" t="s">
        <v>2892</v>
      </c>
      <c r="G1055" t="s">
        <v>2893</v>
      </c>
      <c r="H1055" t="s">
        <v>2894</v>
      </c>
      <c r="I1055" t="s">
        <v>2895</v>
      </c>
      <c r="J1055">
        <v>424.75311213096899</v>
      </c>
      <c r="K1055">
        <v>1</v>
      </c>
      <c r="L1055">
        <v>1</v>
      </c>
      <c r="M1055">
        <v>2</v>
      </c>
      <c r="N1055" s="94">
        <v>2614296.5827645301</v>
      </c>
      <c r="O1055" s="94">
        <v>541346.68484527699</v>
      </c>
      <c r="P1055" s="94">
        <v>858105.33774210105</v>
      </c>
      <c r="Q1055" s="94">
        <v>412566.14098802599</v>
      </c>
      <c r="R1055" s="94">
        <v>1365042.58119952</v>
      </c>
      <c r="S1055" s="94">
        <v>278086.58396289701</v>
      </c>
      <c r="T1055" s="94">
        <v>3847600.09</v>
      </c>
      <c r="U1055" s="94">
        <v>1943757.2375394499</v>
      </c>
      <c r="V1055" s="94">
        <v>4607005.8904764596</v>
      </c>
      <c r="W1055" s="94">
        <v>1176519.6797865699</v>
      </c>
      <c r="X1055" s="94">
        <v>0</v>
      </c>
      <c r="Y1055" s="94">
        <v>0</v>
      </c>
      <c r="Z1055" s="94">
        <v>0</v>
      </c>
      <c r="AA1055" s="94">
        <v>7831.7572764244596</v>
      </c>
      <c r="AB1055" s="94">
        <v>0</v>
      </c>
      <c r="AC1055" s="94">
        <v>226751.44644667601</v>
      </c>
      <c r="AD1055" s="94">
        <v>51335.137516220799</v>
      </c>
      <c r="AE1055" s="94">
        <v>0</v>
      </c>
      <c r="AF1055" s="94">
        <v>0</v>
      </c>
      <c r="AG1055" s="94">
        <v>0</v>
      </c>
      <c r="AH1055" s="94">
        <v>0</v>
      </c>
      <c r="AI1055" s="94">
        <v>0</v>
      </c>
      <c r="AJ1055" s="94">
        <v>6069443.9115023501</v>
      </c>
      <c r="AK1055" s="70">
        <v>14289.345358889101</v>
      </c>
      <c r="AL1055">
        <v>190.744012474941</v>
      </c>
      <c r="AM1055">
        <v>87986.683412978906</v>
      </c>
      <c r="AN1055">
        <v>5230.9065149763101</v>
      </c>
      <c r="AO1055">
        <v>16546.653796685201</v>
      </c>
      <c r="AP1055">
        <v>190.744012474941</v>
      </c>
      <c r="AQ1055">
        <v>87986.683412978906</v>
      </c>
      <c r="AR1055">
        <v>14289.345358889101</v>
      </c>
      <c r="AS1055">
        <v>14289.345358889101</v>
      </c>
      <c r="AT1055">
        <v>0</v>
      </c>
    </row>
    <row r="1056" spans="1:46" x14ac:dyDescent="0.25">
      <c r="A1056" t="s">
        <v>3962</v>
      </c>
      <c r="B1056">
        <v>2044</v>
      </c>
      <c r="C1056" t="s">
        <v>205</v>
      </c>
      <c r="D1056">
        <v>401</v>
      </c>
      <c r="E1056" t="s">
        <v>1296</v>
      </c>
      <c r="F1056" t="s">
        <v>2892</v>
      </c>
      <c r="G1056" t="s">
        <v>2903</v>
      </c>
      <c r="H1056" t="s">
        <v>2904</v>
      </c>
      <c r="I1056" t="s">
        <v>2895</v>
      </c>
      <c r="J1056">
        <v>337.79883686327099</v>
      </c>
      <c r="K1056">
        <v>1</v>
      </c>
      <c r="L1056">
        <v>1</v>
      </c>
      <c r="M1056">
        <v>2</v>
      </c>
      <c r="N1056" s="94">
        <v>1962830.27460863</v>
      </c>
      <c r="O1056" s="94">
        <v>909201.99413547898</v>
      </c>
      <c r="P1056" s="94">
        <v>780361.80845140002</v>
      </c>
      <c r="Q1056" s="94">
        <v>328106.74854326103</v>
      </c>
      <c r="R1056" s="94">
        <v>1387782.1085089899</v>
      </c>
      <c r="S1056" s="94">
        <v>221157.47225174401</v>
      </c>
      <c r="T1056" s="94">
        <v>3822446.27</v>
      </c>
      <c r="U1056" s="94">
        <v>1545836.6642477601</v>
      </c>
      <c r="V1056" s="94">
        <v>4124201.3816089602</v>
      </c>
      <c r="W1056" s="94">
        <v>1237853.0909206599</v>
      </c>
      <c r="X1056" s="94">
        <v>0</v>
      </c>
      <c r="Y1056" s="94">
        <v>0</v>
      </c>
      <c r="Z1056" s="94">
        <v>0</v>
      </c>
      <c r="AA1056" s="94">
        <v>6228.4617181472304</v>
      </c>
      <c r="AB1056" s="94">
        <v>0</v>
      </c>
      <c r="AC1056" s="94">
        <v>180331.52125118201</v>
      </c>
      <c r="AD1056" s="94">
        <v>40825.951000562702</v>
      </c>
      <c r="AE1056" s="94">
        <v>0</v>
      </c>
      <c r="AF1056" s="94">
        <v>0</v>
      </c>
      <c r="AG1056" s="94">
        <v>0</v>
      </c>
      <c r="AH1056" s="94">
        <v>0</v>
      </c>
      <c r="AI1056" s="94">
        <v>0</v>
      </c>
      <c r="AJ1056" s="94">
        <v>5589440.4064995004</v>
      </c>
      <c r="AK1056" s="70">
        <v>16546.653796685201</v>
      </c>
      <c r="AL1056">
        <v>190.744012474941</v>
      </c>
      <c r="AM1056">
        <v>87986.683412978906</v>
      </c>
      <c r="AN1056">
        <v>5230.9065149763101</v>
      </c>
      <c r="AO1056">
        <v>16546.653796685201</v>
      </c>
      <c r="AP1056">
        <v>190.744012474941</v>
      </c>
      <c r="AQ1056">
        <v>78964.723731455393</v>
      </c>
      <c r="AR1056">
        <v>16546.653796685201</v>
      </c>
      <c r="AS1056">
        <v>16546.653796685201</v>
      </c>
      <c r="AT1056">
        <v>0</v>
      </c>
    </row>
    <row r="1057" spans="1:46" x14ac:dyDescent="0.25">
      <c r="A1057" t="s">
        <v>3964</v>
      </c>
      <c r="B1057">
        <v>2044</v>
      </c>
      <c r="C1057" t="s">
        <v>205</v>
      </c>
      <c r="D1057">
        <v>5443</v>
      </c>
      <c r="E1057" t="s">
        <v>1297</v>
      </c>
      <c r="F1057" t="s">
        <v>2892</v>
      </c>
      <c r="G1057" t="s">
        <v>2907</v>
      </c>
      <c r="H1057" t="s">
        <v>2942</v>
      </c>
      <c r="I1057" t="s">
        <v>2895</v>
      </c>
      <c r="J1057">
        <v>99.019864731076794</v>
      </c>
      <c r="K1057">
        <v>1</v>
      </c>
      <c r="L1057">
        <v>1</v>
      </c>
      <c r="M1057">
        <v>2</v>
      </c>
      <c r="N1057" s="94">
        <v>598641.33377362799</v>
      </c>
      <c r="O1057" s="94">
        <v>26582.220848963501</v>
      </c>
      <c r="P1057" s="94">
        <v>204103.14869253</v>
      </c>
      <c r="Q1057" s="94">
        <v>96178.797297805795</v>
      </c>
      <c r="R1057" s="94">
        <v>278673.55129449</v>
      </c>
      <c r="S1057" s="94">
        <v>64828.473626445702</v>
      </c>
      <c r="T1057" s="94">
        <v>751043.87</v>
      </c>
      <c r="U1057" s="94">
        <v>453135.18190741702</v>
      </c>
      <c r="V1057" s="94">
        <v>967878.73387885594</v>
      </c>
      <c r="W1057" s="94">
        <v>234474.552603966</v>
      </c>
      <c r="X1057" s="94">
        <v>0</v>
      </c>
      <c r="Y1057" s="94">
        <v>0</v>
      </c>
      <c r="Z1057" s="94">
        <v>0</v>
      </c>
      <c r="AA1057" s="94">
        <v>1825.7654245957799</v>
      </c>
      <c r="AB1057" s="94">
        <v>0</v>
      </c>
      <c r="AC1057" s="94">
        <v>52861.054842142497</v>
      </c>
      <c r="AD1057" s="94">
        <v>11967.4187843032</v>
      </c>
      <c r="AE1057" s="94">
        <v>0</v>
      </c>
      <c r="AF1057" s="94">
        <v>0</v>
      </c>
      <c r="AG1057" s="94">
        <v>0</v>
      </c>
      <c r="AH1057" s="94">
        <v>0</v>
      </c>
      <c r="AI1057" s="94">
        <v>0</v>
      </c>
      <c r="AJ1057" s="94">
        <v>1269007.5255338601</v>
      </c>
      <c r="AK1057" s="70">
        <v>12815.686316885</v>
      </c>
      <c r="AL1057">
        <v>190.744012474941</v>
      </c>
      <c r="AM1057">
        <v>87986.683412978906</v>
      </c>
      <c r="AN1057">
        <v>5230.9065149763101</v>
      </c>
      <c r="AO1057">
        <v>16546.653796685201</v>
      </c>
      <c r="AP1057">
        <v>190.744012474941</v>
      </c>
      <c r="AQ1057">
        <v>53040.848925755003</v>
      </c>
      <c r="AR1057">
        <v>5230.9065149763101</v>
      </c>
      <c r="AS1057">
        <v>12815.686316885</v>
      </c>
      <c r="AT1057">
        <v>0</v>
      </c>
    </row>
    <row r="1058" spans="1:46" x14ac:dyDescent="0.25">
      <c r="A1058" t="s">
        <v>3965</v>
      </c>
      <c r="B1058">
        <v>2142</v>
      </c>
      <c r="C1058" t="s">
        <v>206</v>
      </c>
      <c r="D1058">
        <v>728</v>
      </c>
      <c r="E1058" t="s">
        <v>1298</v>
      </c>
      <c r="F1058" t="s">
        <v>2892</v>
      </c>
      <c r="G1058" t="s">
        <v>2893</v>
      </c>
      <c r="H1058" t="s">
        <v>2894</v>
      </c>
      <c r="I1058" t="s">
        <v>2895</v>
      </c>
      <c r="J1058">
        <v>553.76056338022795</v>
      </c>
      <c r="K1058">
        <v>5</v>
      </c>
      <c r="L1058">
        <v>1</v>
      </c>
      <c r="M1058">
        <v>2</v>
      </c>
      <c r="N1058" s="94">
        <v>4355451.6823036401</v>
      </c>
      <c r="O1058" s="94">
        <v>1084280.25394302</v>
      </c>
      <c r="P1058" s="94">
        <v>824106.57097829902</v>
      </c>
      <c r="Q1058" s="94">
        <v>153569.283077981</v>
      </c>
      <c r="R1058" s="94">
        <v>1334223.5977211699</v>
      </c>
      <c r="S1058" s="94">
        <v>299314.60734803701</v>
      </c>
      <c r="T1058" s="94">
        <v>4395017.99</v>
      </c>
      <c r="U1058" s="94">
        <v>3356613.3980241101</v>
      </c>
      <c r="V1058" s="94">
        <v>6510307.35759148</v>
      </c>
      <c r="W1058" s="94">
        <v>1111165.6905113</v>
      </c>
      <c r="X1058" s="94">
        <v>0</v>
      </c>
      <c r="Y1058" s="94">
        <v>0</v>
      </c>
      <c r="Z1058" s="94">
        <v>0</v>
      </c>
      <c r="AA1058" s="94">
        <v>129034.685851981</v>
      </c>
      <c r="AB1058" s="94">
        <v>1123.65406934307</v>
      </c>
      <c r="AC1058" s="94">
        <v>248912.73821987701</v>
      </c>
      <c r="AD1058" s="94">
        <v>50401.869128159997</v>
      </c>
      <c r="AE1058" s="94">
        <v>0</v>
      </c>
      <c r="AF1058" s="94">
        <v>0</v>
      </c>
      <c r="AG1058" s="94">
        <v>0</v>
      </c>
      <c r="AH1058" s="94">
        <v>0</v>
      </c>
      <c r="AI1058" s="94">
        <v>0</v>
      </c>
      <c r="AJ1058" s="94">
        <v>8050945.9953721398</v>
      </c>
      <c r="AK1058" s="70">
        <v>14538.6770524577</v>
      </c>
      <c r="AL1058">
        <v>190.744012474941</v>
      </c>
      <c r="AM1058">
        <v>87986.683412978906</v>
      </c>
      <c r="AN1058">
        <v>6602.0013831535298</v>
      </c>
      <c r="AO1058">
        <v>27104.8926701567</v>
      </c>
      <c r="AP1058">
        <v>190.744012474941</v>
      </c>
      <c r="AQ1058">
        <v>87986.683412978906</v>
      </c>
      <c r="AR1058">
        <v>13644.766263888099</v>
      </c>
      <c r="AS1058">
        <v>20372.2531427678</v>
      </c>
      <c r="AT1058">
        <v>0</v>
      </c>
    </row>
    <row r="1059" spans="1:46" x14ac:dyDescent="0.25">
      <c r="A1059" t="s">
        <v>3966</v>
      </c>
      <c r="B1059">
        <v>2142</v>
      </c>
      <c r="C1059" t="s">
        <v>206</v>
      </c>
      <c r="D1059">
        <v>5066</v>
      </c>
      <c r="E1059" t="s">
        <v>1299</v>
      </c>
      <c r="F1059" t="s">
        <v>2892</v>
      </c>
      <c r="G1059" t="s">
        <v>2893</v>
      </c>
      <c r="H1059" t="s">
        <v>2894</v>
      </c>
      <c r="I1059" t="s">
        <v>2895</v>
      </c>
      <c r="J1059">
        <v>494.021126760507</v>
      </c>
      <c r="K1059">
        <v>1</v>
      </c>
      <c r="L1059">
        <v>1</v>
      </c>
      <c r="M1059">
        <v>2</v>
      </c>
      <c r="N1059" s="94">
        <v>3895966.4966755002</v>
      </c>
      <c r="O1059" s="94">
        <v>929850.352531804</v>
      </c>
      <c r="P1059" s="94">
        <v>735210.28734246804</v>
      </c>
      <c r="Q1059" s="94">
        <v>137002.298969953</v>
      </c>
      <c r="R1059" s="94">
        <v>1210912.7924260099</v>
      </c>
      <c r="S1059" s="94">
        <v>267024.68423419597</v>
      </c>
      <c r="T1059" s="94">
        <v>3914438.75</v>
      </c>
      <c r="U1059" s="94">
        <v>2994503.4779457399</v>
      </c>
      <c r="V1059" s="94">
        <v>5780907.0399257001</v>
      </c>
      <c r="W1059" s="94">
        <v>1012905.87446241</v>
      </c>
      <c r="X1059" s="94">
        <v>0</v>
      </c>
      <c r="Y1059" s="94">
        <v>0</v>
      </c>
      <c r="Z1059" s="94">
        <v>0</v>
      </c>
      <c r="AA1059" s="94">
        <v>115114.482885294</v>
      </c>
      <c r="AB1059" s="94">
        <v>14.830672336211601</v>
      </c>
      <c r="AC1059" s="94">
        <v>222060.14572401601</v>
      </c>
      <c r="AD1059" s="94">
        <v>44964.538510179998</v>
      </c>
      <c r="AE1059" s="94">
        <v>0</v>
      </c>
      <c r="AF1059" s="94">
        <v>0</v>
      </c>
      <c r="AG1059" s="94">
        <v>0</v>
      </c>
      <c r="AH1059" s="94">
        <v>0</v>
      </c>
      <c r="AI1059" s="94">
        <v>0</v>
      </c>
      <c r="AJ1059" s="94">
        <v>7175966.9121799301</v>
      </c>
      <c r="AK1059" s="70">
        <v>14525.627596608299</v>
      </c>
      <c r="AL1059">
        <v>190.744012474941</v>
      </c>
      <c r="AM1059">
        <v>87986.683412978906</v>
      </c>
      <c r="AN1059">
        <v>6602.0013831535298</v>
      </c>
      <c r="AO1059">
        <v>27104.8926701567</v>
      </c>
      <c r="AP1059">
        <v>190.744012474941</v>
      </c>
      <c r="AQ1059">
        <v>87986.683412978906</v>
      </c>
      <c r="AR1059">
        <v>13644.766263888099</v>
      </c>
      <c r="AS1059">
        <v>20372.2531427678</v>
      </c>
      <c r="AT1059">
        <v>0</v>
      </c>
    </row>
    <row r="1060" spans="1:46" x14ac:dyDescent="0.25">
      <c r="A1060" t="s">
        <v>3967</v>
      </c>
      <c r="B1060">
        <v>2142</v>
      </c>
      <c r="C1060" t="s">
        <v>206</v>
      </c>
      <c r="D1060">
        <v>731</v>
      </c>
      <c r="E1060" t="s">
        <v>1300</v>
      </c>
      <c r="F1060" t="s">
        <v>2892</v>
      </c>
      <c r="G1060" t="s">
        <v>2893</v>
      </c>
      <c r="H1060" t="s">
        <v>2894</v>
      </c>
      <c r="I1060" t="s">
        <v>2895</v>
      </c>
      <c r="J1060">
        <v>275.57746478869399</v>
      </c>
      <c r="K1060">
        <v>1</v>
      </c>
      <c r="L1060">
        <v>1</v>
      </c>
      <c r="M1060">
        <v>2</v>
      </c>
      <c r="N1060" s="94">
        <v>2915883.01027933</v>
      </c>
      <c r="O1060" s="94">
        <v>786754.04496677394</v>
      </c>
      <c r="P1060" s="94">
        <v>410756.77193760202</v>
      </c>
      <c r="Q1060" s="94">
        <v>76423.343406253</v>
      </c>
      <c r="R1060" s="94">
        <v>661969.62849458097</v>
      </c>
      <c r="S1060" s="94">
        <v>148953.11461635999</v>
      </c>
      <c r="T1060" s="94">
        <v>3181377.11</v>
      </c>
      <c r="U1060" s="94">
        <v>1670409.6890845399</v>
      </c>
      <c r="V1060" s="94">
        <v>4236048.3920353297</v>
      </c>
      <c r="W1060" s="94">
        <v>551516.36747547297</v>
      </c>
      <c r="X1060" s="94">
        <v>0</v>
      </c>
      <c r="Y1060" s="94">
        <v>0</v>
      </c>
      <c r="Z1060" s="94">
        <v>0</v>
      </c>
      <c r="AA1060" s="94">
        <v>64213.766650043501</v>
      </c>
      <c r="AB1060" s="94">
        <v>8.2729236911892592</v>
      </c>
      <c r="AC1060" s="94">
        <v>123870.75911208701</v>
      </c>
      <c r="AD1060" s="94">
        <v>25082.355504273899</v>
      </c>
      <c r="AE1060" s="94">
        <v>0</v>
      </c>
      <c r="AF1060" s="94">
        <v>0</v>
      </c>
      <c r="AG1060" s="94">
        <v>0</v>
      </c>
      <c r="AH1060" s="94">
        <v>0</v>
      </c>
      <c r="AI1060" s="94">
        <v>0</v>
      </c>
      <c r="AJ1060" s="94">
        <v>5000739.9137009</v>
      </c>
      <c r="AK1060" s="70">
        <v>18146.403652908801</v>
      </c>
      <c r="AL1060">
        <v>190.744012474941</v>
      </c>
      <c r="AM1060">
        <v>87986.683412978906</v>
      </c>
      <c r="AN1060">
        <v>6602.0013831535298</v>
      </c>
      <c r="AO1060">
        <v>27104.8926701567</v>
      </c>
      <c r="AP1060">
        <v>190.744012474941</v>
      </c>
      <c r="AQ1060">
        <v>87986.683412978906</v>
      </c>
      <c r="AR1060">
        <v>13644.766263888099</v>
      </c>
      <c r="AS1060">
        <v>20372.2531427678</v>
      </c>
      <c r="AT1060">
        <v>0</v>
      </c>
    </row>
    <row r="1061" spans="1:46" x14ac:dyDescent="0.25">
      <c r="A1061" t="s">
        <v>3968</v>
      </c>
      <c r="B1061">
        <v>2142</v>
      </c>
      <c r="C1061" t="s">
        <v>206</v>
      </c>
      <c r="D1061">
        <v>732</v>
      </c>
      <c r="E1061" t="s">
        <v>1301</v>
      </c>
      <c r="F1061" t="s">
        <v>2892</v>
      </c>
      <c r="G1061" t="s">
        <v>2893</v>
      </c>
      <c r="H1061" t="s">
        <v>2894</v>
      </c>
      <c r="I1061" t="s">
        <v>2895</v>
      </c>
      <c r="J1061">
        <v>265.17268300471699</v>
      </c>
      <c r="K1061">
        <v>4</v>
      </c>
      <c r="L1061">
        <v>1</v>
      </c>
      <c r="M1061">
        <v>2</v>
      </c>
      <c r="N1061" s="94">
        <v>2125945.4718602998</v>
      </c>
      <c r="O1061" s="94">
        <v>786244.45080579701</v>
      </c>
      <c r="P1061" s="94">
        <v>396633.48085570999</v>
      </c>
      <c r="Q1061" s="94">
        <v>73537.881737775504</v>
      </c>
      <c r="R1061" s="94">
        <v>686413.58660434501</v>
      </c>
      <c r="S1061" s="94">
        <v>143329.19810774701</v>
      </c>
      <c r="T1061" s="94">
        <v>2461433.65</v>
      </c>
      <c r="U1061" s="94">
        <v>1607341.2218639301</v>
      </c>
      <c r="V1061" s="94">
        <v>3426846.9874510001</v>
      </c>
      <c r="W1061" s="94">
        <v>580130.63058137905</v>
      </c>
      <c r="X1061" s="94">
        <v>0</v>
      </c>
      <c r="Y1061" s="94">
        <v>0</v>
      </c>
      <c r="Z1061" s="94">
        <v>0</v>
      </c>
      <c r="AA1061" s="94">
        <v>61789.293262739498</v>
      </c>
      <c r="AB1061" s="94">
        <v>7.9605688119965103</v>
      </c>
      <c r="AC1061" s="94">
        <v>119193.85921040201</v>
      </c>
      <c r="AD1061" s="94">
        <v>24135.338897345599</v>
      </c>
      <c r="AE1061" s="94">
        <v>0</v>
      </c>
      <c r="AF1061" s="94">
        <v>0</v>
      </c>
      <c r="AG1061" s="94">
        <v>0</v>
      </c>
      <c r="AH1061" s="94">
        <v>0</v>
      </c>
      <c r="AI1061" s="94">
        <v>0</v>
      </c>
      <c r="AJ1061" s="94">
        <v>4212104.0699716797</v>
      </c>
      <c r="AK1061" s="70">
        <v>15884.381536754099</v>
      </c>
      <c r="AL1061">
        <v>190.744012474941</v>
      </c>
      <c r="AM1061">
        <v>87986.683412978906</v>
      </c>
      <c r="AN1061">
        <v>6602.0013831535298</v>
      </c>
      <c r="AO1061">
        <v>27104.8926701567</v>
      </c>
      <c r="AP1061">
        <v>190.744012474941</v>
      </c>
      <c r="AQ1061">
        <v>87986.683412978906</v>
      </c>
      <c r="AR1061">
        <v>13644.766263888099</v>
      </c>
      <c r="AS1061">
        <v>20372.2531427678</v>
      </c>
      <c r="AT1061">
        <v>0</v>
      </c>
    </row>
    <row r="1062" spans="1:46" x14ac:dyDescent="0.25">
      <c r="A1062" t="s">
        <v>3969</v>
      </c>
      <c r="B1062">
        <v>2142</v>
      </c>
      <c r="C1062" t="s">
        <v>206</v>
      </c>
      <c r="D1062">
        <v>733</v>
      </c>
      <c r="E1062" t="s">
        <v>1302</v>
      </c>
      <c r="F1062" t="s">
        <v>2892</v>
      </c>
      <c r="G1062" t="s">
        <v>2893</v>
      </c>
      <c r="H1062" t="s">
        <v>2894</v>
      </c>
      <c r="I1062" t="s">
        <v>2895</v>
      </c>
      <c r="J1062">
        <v>267.39436619714098</v>
      </c>
      <c r="K1062">
        <v>1</v>
      </c>
      <c r="L1062">
        <v>1</v>
      </c>
      <c r="M1062">
        <v>2</v>
      </c>
      <c r="N1062" s="94">
        <v>2347039.3063668101</v>
      </c>
      <c r="O1062" s="94">
        <v>756689.95064520801</v>
      </c>
      <c r="P1062" s="94">
        <v>397944.405954474</v>
      </c>
      <c r="Q1062" s="94">
        <v>74154.000540104593</v>
      </c>
      <c r="R1062" s="94">
        <v>650778.11592555395</v>
      </c>
      <c r="S1062" s="94">
        <v>144530.04604883699</v>
      </c>
      <c r="T1062" s="94">
        <v>2605797.85</v>
      </c>
      <c r="U1062" s="94">
        <v>1620807.92943215</v>
      </c>
      <c r="V1062" s="94">
        <v>3620686.0780594102</v>
      </c>
      <c r="W1062" s="94">
        <v>543604.69466174301</v>
      </c>
      <c r="X1062" s="94">
        <v>0</v>
      </c>
      <c r="Y1062" s="94">
        <v>0</v>
      </c>
      <c r="Z1062" s="94">
        <v>0</v>
      </c>
      <c r="AA1062" s="94">
        <v>62306.979446542697</v>
      </c>
      <c r="AB1062" s="94">
        <v>8.02726445248007</v>
      </c>
      <c r="AC1062" s="94">
        <v>120192.495233718</v>
      </c>
      <c r="AD1062" s="94">
        <v>24337.550815119699</v>
      </c>
      <c r="AE1062" s="94">
        <v>0</v>
      </c>
      <c r="AF1062" s="94">
        <v>0</v>
      </c>
      <c r="AG1062" s="94">
        <v>0</v>
      </c>
      <c r="AH1062" s="94">
        <v>0</v>
      </c>
      <c r="AI1062" s="94">
        <v>0</v>
      </c>
      <c r="AJ1062" s="94">
        <v>4371135.8254809901</v>
      </c>
      <c r="AK1062" s="70">
        <v>16347.1500452567</v>
      </c>
      <c r="AL1062">
        <v>190.744012474941</v>
      </c>
      <c r="AM1062">
        <v>87986.683412978906</v>
      </c>
      <c r="AN1062">
        <v>6602.0013831535298</v>
      </c>
      <c r="AO1062">
        <v>27104.8926701567</v>
      </c>
      <c r="AP1062">
        <v>190.744012474941</v>
      </c>
      <c r="AQ1062">
        <v>87986.683412978906</v>
      </c>
      <c r="AR1062">
        <v>13644.766263888099</v>
      </c>
      <c r="AS1062">
        <v>20372.2531427678</v>
      </c>
      <c r="AT1062">
        <v>0</v>
      </c>
    </row>
    <row r="1063" spans="1:46" x14ac:dyDescent="0.25">
      <c r="A1063" t="s">
        <v>3970</v>
      </c>
      <c r="B1063">
        <v>2142</v>
      </c>
      <c r="C1063" t="s">
        <v>206</v>
      </c>
      <c r="D1063">
        <v>5064</v>
      </c>
      <c r="E1063" t="s">
        <v>1303</v>
      </c>
      <c r="F1063" t="s">
        <v>2892</v>
      </c>
      <c r="G1063" t="s">
        <v>2893</v>
      </c>
      <c r="H1063" t="s">
        <v>2894</v>
      </c>
      <c r="I1063" t="s">
        <v>2895</v>
      </c>
      <c r="J1063">
        <v>567.36458664482097</v>
      </c>
      <c r="K1063">
        <v>6</v>
      </c>
      <c r="L1063">
        <v>1</v>
      </c>
      <c r="M1063">
        <v>2</v>
      </c>
      <c r="N1063" s="94">
        <v>4811125.0379287098</v>
      </c>
      <c r="O1063" s="94">
        <v>1066848.28315894</v>
      </c>
      <c r="P1063" s="94">
        <v>844750.63838624</v>
      </c>
      <c r="Q1063" s="94">
        <v>157341.960725821</v>
      </c>
      <c r="R1063" s="94">
        <v>1515298.9711317399</v>
      </c>
      <c r="S1063" s="94">
        <v>306667.75444999</v>
      </c>
      <c r="T1063" s="94">
        <v>4956290.8600000003</v>
      </c>
      <c r="U1063" s="94">
        <v>3439074.0313314502</v>
      </c>
      <c r="V1063" s="94">
        <v>6975247.7155092498</v>
      </c>
      <c r="W1063" s="94">
        <v>1287895.51189123</v>
      </c>
      <c r="X1063" s="94">
        <v>0</v>
      </c>
      <c r="Y1063" s="94">
        <v>0</v>
      </c>
      <c r="Z1063" s="94">
        <v>0</v>
      </c>
      <c r="AA1063" s="94">
        <v>132204.63146449401</v>
      </c>
      <c r="AB1063" s="94">
        <v>17.032466475423899</v>
      </c>
      <c r="AC1063" s="94">
        <v>255027.681943798</v>
      </c>
      <c r="AD1063" s="94">
        <v>51640.0725061923</v>
      </c>
      <c r="AE1063" s="94">
        <v>0</v>
      </c>
      <c r="AF1063" s="94">
        <v>0</v>
      </c>
      <c r="AG1063" s="94">
        <v>0</v>
      </c>
      <c r="AH1063" s="94">
        <v>0</v>
      </c>
      <c r="AI1063" s="94">
        <v>0</v>
      </c>
      <c r="AJ1063" s="94">
        <v>8702032.6457814407</v>
      </c>
      <c r="AK1063" s="70">
        <v>15337.638003178799</v>
      </c>
      <c r="AL1063">
        <v>190.744012474941</v>
      </c>
      <c r="AM1063">
        <v>87986.683412978906</v>
      </c>
      <c r="AN1063">
        <v>6602.0013831535298</v>
      </c>
      <c r="AO1063">
        <v>27104.8926701567</v>
      </c>
      <c r="AP1063">
        <v>190.744012474941</v>
      </c>
      <c r="AQ1063">
        <v>87986.683412978906</v>
      </c>
      <c r="AR1063">
        <v>13644.766263888099</v>
      </c>
      <c r="AS1063">
        <v>20372.2531427678</v>
      </c>
      <c r="AT1063">
        <v>0</v>
      </c>
    </row>
    <row r="1064" spans="1:46" x14ac:dyDescent="0.25">
      <c r="A1064" t="s">
        <v>3971</v>
      </c>
      <c r="B1064">
        <v>2142</v>
      </c>
      <c r="C1064" t="s">
        <v>206</v>
      </c>
      <c r="D1064">
        <v>1244</v>
      </c>
      <c r="E1064" t="s">
        <v>1304</v>
      </c>
      <c r="F1064" t="s">
        <v>2892</v>
      </c>
      <c r="G1064" t="s">
        <v>2893</v>
      </c>
      <c r="H1064" t="s">
        <v>2894</v>
      </c>
      <c r="I1064" t="s">
        <v>2895</v>
      </c>
      <c r="J1064">
        <v>337.72887323938602</v>
      </c>
      <c r="K1064">
        <v>1</v>
      </c>
      <c r="L1064">
        <v>2</v>
      </c>
      <c r="M1064">
        <v>2</v>
      </c>
      <c r="N1064" s="94">
        <v>3169086.7080632402</v>
      </c>
      <c r="O1064" s="94">
        <v>830150.66475158301</v>
      </c>
      <c r="P1064" s="94">
        <v>502584.21924313501</v>
      </c>
      <c r="Q1064" s="94">
        <v>93659.217300555596</v>
      </c>
      <c r="R1064" s="94">
        <v>834591.48980510898</v>
      </c>
      <c r="S1064" s="94">
        <v>182546.73909368401</v>
      </c>
      <c r="T1064" s="94">
        <v>3382932.55</v>
      </c>
      <c r="U1064" s="94">
        <v>2047139.74916363</v>
      </c>
      <c r="V1064" s="94">
        <v>4652138.6291087596</v>
      </c>
      <c r="W1064" s="94">
        <v>699227.53536056797</v>
      </c>
      <c r="X1064" s="94">
        <v>0</v>
      </c>
      <c r="Y1064" s="94">
        <v>0</v>
      </c>
      <c r="Z1064" s="94">
        <v>0</v>
      </c>
      <c r="AA1064" s="94">
        <v>78695.995965435694</v>
      </c>
      <c r="AB1064" s="94">
        <v>10.1387288643618</v>
      </c>
      <c r="AC1064" s="94">
        <v>151807.521468819</v>
      </c>
      <c r="AD1064" s="94">
        <v>30739.217624864701</v>
      </c>
      <c r="AE1064" s="94">
        <v>0</v>
      </c>
      <c r="AF1064" s="94">
        <v>0</v>
      </c>
      <c r="AG1064" s="94">
        <v>0</v>
      </c>
      <c r="AH1064" s="94">
        <v>0</v>
      </c>
      <c r="AI1064" s="94">
        <v>0</v>
      </c>
      <c r="AJ1064" s="94">
        <v>5612619.0382573102</v>
      </c>
      <c r="AK1064" s="70">
        <v>16618.712473182699</v>
      </c>
      <c r="AL1064">
        <v>190.744012474941</v>
      </c>
      <c r="AM1064">
        <v>87986.683412978906</v>
      </c>
      <c r="AN1064">
        <v>6602.0013831535298</v>
      </c>
      <c r="AO1064">
        <v>27104.8926701567</v>
      </c>
      <c r="AP1064">
        <v>190.744012474941</v>
      </c>
      <c r="AQ1064">
        <v>87986.683412978906</v>
      </c>
      <c r="AR1064">
        <v>13644.766263888099</v>
      </c>
      <c r="AS1064">
        <v>20372.2531427678</v>
      </c>
      <c r="AT1064">
        <v>0</v>
      </c>
    </row>
    <row r="1065" spans="1:46" x14ac:dyDescent="0.25">
      <c r="A1065" t="s">
        <v>3972</v>
      </c>
      <c r="B1065">
        <v>2142</v>
      </c>
      <c r="C1065" t="s">
        <v>206</v>
      </c>
      <c r="D1065">
        <v>3373</v>
      </c>
      <c r="E1065" t="s">
        <v>1305</v>
      </c>
      <c r="F1065" t="s">
        <v>2892</v>
      </c>
      <c r="G1065" t="s">
        <v>2911</v>
      </c>
      <c r="H1065" t="s">
        <v>2894</v>
      </c>
      <c r="I1065" t="s">
        <v>2895</v>
      </c>
      <c r="J1065">
        <v>950.18928571423703</v>
      </c>
      <c r="K1065">
        <v>2</v>
      </c>
      <c r="L1065">
        <v>1</v>
      </c>
      <c r="M1065">
        <v>2</v>
      </c>
      <c r="N1065" s="94">
        <v>6084376.2545745596</v>
      </c>
      <c r="O1065" s="94">
        <v>2002725.9741588801</v>
      </c>
      <c r="P1065" s="94">
        <v>1411002.0165309201</v>
      </c>
      <c r="Q1065" s="94">
        <v>263507.18531633902</v>
      </c>
      <c r="R1065" s="94">
        <v>2307909.5786482701</v>
      </c>
      <c r="S1065" s="94">
        <v>513589.35931410402</v>
      </c>
      <c r="T1065" s="94">
        <v>6309959.3899999997</v>
      </c>
      <c r="U1065" s="94">
        <v>5759561.61922896</v>
      </c>
      <c r="V1065" s="94">
        <v>9921016.3779937793</v>
      </c>
      <c r="W1065" s="94">
        <v>1927067.4612674799</v>
      </c>
      <c r="X1065" s="94">
        <v>0</v>
      </c>
      <c r="Y1065" s="94">
        <v>0</v>
      </c>
      <c r="Z1065" s="94">
        <v>0</v>
      </c>
      <c r="AA1065" s="94">
        <v>221408.64498122301</v>
      </c>
      <c r="AB1065" s="94">
        <v>28.5249864640674</v>
      </c>
      <c r="AC1065" s="94">
        <v>427105.56253880798</v>
      </c>
      <c r="AD1065" s="94">
        <v>86483.796775295603</v>
      </c>
      <c r="AE1065" s="94">
        <v>0</v>
      </c>
      <c r="AF1065" s="94">
        <v>0</v>
      </c>
      <c r="AG1065" s="94">
        <v>0</v>
      </c>
      <c r="AH1065" s="94">
        <v>0</v>
      </c>
      <c r="AI1065" s="94">
        <v>0</v>
      </c>
      <c r="AJ1065" s="94">
        <v>12583110.3685431</v>
      </c>
      <c r="AK1065" s="70">
        <v>13242.7407441083</v>
      </c>
      <c r="AL1065">
        <v>190.744012474941</v>
      </c>
      <c r="AM1065">
        <v>87986.683412978906</v>
      </c>
      <c r="AN1065">
        <v>6602.0013831535298</v>
      </c>
      <c r="AO1065">
        <v>27104.8926701567</v>
      </c>
      <c r="AP1065">
        <v>4583.8562208211697</v>
      </c>
      <c r="AQ1065">
        <v>22363.4717498301</v>
      </c>
      <c r="AR1065">
        <v>7267.79399096618</v>
      </c>
      <c r="AS1065">
        <v>14995.2148471951</v>
      </c>
      <c r="AT1065">
        <v>0</v>
      </c>
    </row>
    <row r="1066" spans="1:46" x14ac:dyDescent="0.25">
      <c r="A1066" t="s">
        <v>3973</v>
      </c>
      <c r="B1066">
        <v>2142</v>
      </c>
      <c r="C1066" t="s">
        <v>206</v>
      </c>
      <c r="D1066">
        <v>734</v>
      </c>
      <c r="E1066" t="s">
        <v>392</v>
      </c>
      <c r="F1066" t="s">
        <v>2892</v>
      </c>
      <c r="G1066" t="s">
        <v>2893</v>
      </c>
      <c r="H1066" t="s">
        <v>2894</v>
      </c>
      <c r="I1066" t="s">
        <v>2895</v>
      </c>
      <c r="J1066">
        <v>352.485915492917</v>
      </c>
      <c r="K1066">
        <v>1</v>
      </c>
      <c r="L1066">
        <v>1</v>
      </c>
      <c r="M1066">
        <v>2</v>
      </c>
      <c r="N1066" s="94">
        <v>3034567.3327566101</v>
      </c>
      <c r="O1066" s="94">
        <v>827605.74620239798</v>
      </c>
      <c r="P1066" s="94">
        <v>526389.320863317</v>
      </c>
      <c r="Q1066" s="94">
        <v>97751.6510148542</v>
      </c>
      <c r="R1066" s="94">
        <v>852644.78320734994</v>
      </c>
      <c r="S1066" s="94">
        <v>190523.10758184799</v>
      </c>
      <c r="T1066" s="94">
        <v>3202369.44</v>
      </c>
      <c r="U1066" s="94">
        <v>2136589.3940445301</v>
      </c>
      <c r="V1066" s="94">
        <v>4545447.5305214599</v>
      </c>
      <c r="W1066" s="94">
        <v>711366.10913524695</v>
      </c>
      <c r="X1066" s="94">
        <v>0</v>
      </c>
      <c r="Y1066" s="94">
        <v>0</v>
      </c>
      <c r="Z1066" s="94">
        <v>0</v>
      </c>
      <c r="AA1066" s="94">
        <v>82134.612647825401</v>
      </c>
      <c r="AB1066" s="94">
        <v>10.581739995786201</v>
      </c>
      <c r="AC1066" s="94">
        <v>158440.74174173101</v>
      </c>
      <c r="AD1066" s="94">
        <v>32082.3658401168</v>
      </c>
      <c r="AE1066" s="94">
        <v>0</v>
      </c>
      <c r="AF1066" s="94">
        <v>0</v>
      </c>
      <c r="AG1066" s="94">
        <v>0</v>
      </c>
      <c r="AH1066" s="94">
        <v>0</v>
      </c>
      <c r="AI1066" s="94">
        <v>0</v>
      </c>
      <c r="AJ1066" s="94">
        <v>5529481.9416263802</v>
      </c>
      <c r="AK1066" s="70">
        <v>15687.1003878096</v>
      </c>
      <c r="AL1066">
        <v>190.744012474941</v>
      </c>
      <c r="AM1066">
        <v>87986.683412978906</v>
      </c>
      <c r="AN1066">
        <v>6602.0013831535298</v>
      </c>
      <c r="AO1066">
        <v>27104.8926701567</v>
      </c>
      <c r="AP1066">
        <v>190.744012474941</v>
      </c>
      <c r="AQ1066">
        <v>87986.683412978906</v>
      </c>
      <c r="AR1066">
        <v>13644.766263888099</v>
      </c>
      <c r="AS1066">
        <v>20372.2531427678</v>
      </c>
      <c r="AT1066">
        <v>0</v>
      </c>
    </row>
    <row r="1067" spans="1:46" x14ac:dyDescent="0.25">
      <c r="A1067" t="s">
        <v>3974</v>
      </c>
      <c r="B1067">
        <v>2142</v>
      </c>
      <c r="C1067" t="s">
        <v>206</v>
      </c>
      <c r="D1067">
        <v>1329</v>
      </c>
      <c r="E1067" t="s">
        <v>1306</v>
      </c>
      <c r="F1067" t="s">
        <v>2892</v>
      </c>
      <c r="G1067" t="s">
        <v>2911</v>
      </c>
      <c r="H1067" t="s">
        <v>2894</v>
      </c>
      <c r="I1067" t="s">
        <v>2895</v>
      </c>
      <c r="J1067">
        <v>820.53683381238204</v>
      </c>
      <c r="K1067">
        <v>1</v>
      </c>
      <c r="L1067">
        <v>1</v>
      </c>
      <c r="M1067">
        <v>2</v>
      </c>
      <c r="N1067" s="94">
        <v>5584503.0748349298</v>
      </c>
      <c r="O1067" s="94">
        <v>1895744.9970267799</v>
      </c>
      <c r="P1067" s="94">
        <v>1219198.8784328101</v>
      </c>
      <c r="Q1067" s="94">
        <v>227551.872850004</v>
      </c>
      <c r="R1067" s="94">
        <v>2002926.7838160901</v>
      </c>
      <c r="S1067" s="94">
        <v>443510.564797153</v>
      </c>
      <c r="T1067" s="94">
        <v>5956250.8600000003</v>
      </c>
      <c r="U1067" s="94">
        <v>4973674.7469606102</v>
      </c>
      <c r="V1067" s="94">
        <v>9064653.1124644093</v>
      </c>
      <c r="W1067" s="94">
        <v>1674050.2221917</v>
      </c>
      <c r="X1067" s="94">
        <v>0</v>
      </c>
      <c r="Y1067" s="94">
        <v>0</v>
      </c>
      <c r="Z1067" s="94">
        <v>0</v>
      </c>
      <c r="AA1067" s="94">
        <v>191197.63952613101</v>
      </c>
      <c r="AB1067" s="94">
        <v>24.632778362864101</v>
      </c>
      <c r="AC1067" s="94">
        <v>368827.40234838601</v>
      </c>
      <c r="AD1067" s="94">
        <v>74683.162448767296</v>
      </c>
      <c r="AE1067" s="94">
        <v>0</v>
      </c>
      <c r="AF1067" s="94">
        <v>0</v>
      </c>
      <c r="AG1067" s="94">
        <v>0</v>
      </c>
      <c r="AH1067" s="94">
        <v>0</v>
      </c>
      <c r="AI1067" s="94">
        <v>0</v>
      </c>
      <c r="AJ1067" s="94">
        <v>11373436.171757801</v>
      </c>
      <c r="AK1067" s="70">
        <v>13860.9696762965</v>
      </c>
      <c r="AL1067">
        <v>190.744012474941</v>
      </c>
      <c r="AM1067">
        <v>87986.683412978906</v>
      </c>
      <c r="AN1067">
        <v>6602.0013831535298</v>
      </c>
      <c r="AO1067">
        <v>27104.8926701567</v>
      </c>
      <c r="AP1067">
        <v>4583.8562208211697</v>
      </c>
      <c r="AQ1067">
        <v>22363.4717498301</v>
      </c>
      <c r="AR1067">
        <v>7267.79399096618</v>
      </c>
      <c r="AS1067">
        <v>14995.2148471951</v>
      </c>
      <c r="AT1067">
        <v>0</v>
      </c>
    </row>
    <row r="1068" spans="1:46" x14ac:dyDescent="0.25">
      <c r="A1068" t="s">
        <v>3975</v>
      </c>
      <c r="B1068">
        <v>2142</v>
      </c>
      <c r="C1068" t="s">
        <v>206</v>
      </c>
      <c r="D1068">
        <v>735</v>
      </c>
      <c r="E1068" t="s">
        <v>1307</v>
      </c>
      <c r="F1068" t="s">
        <v>2892</v>
      </c>
      <c r="G1068" t="s">
        <v>2893</v>
      </c>
      <c r="H1068" t="s">
        <v>2894</v>
      </c>
      <c r="I1068" t="s">
        <v>2895</v>
      </c>
      <c r="J1068">
        <v>419.690140845016</v>
      </c>
      <c r="K1068">
        <v>1</v>
      </c>
      <c r="L1068">
        <v>1</v>
      </c>
      <c r="M1068">
        <v>2</v>
      </c>
      <c r="N1068" s="94">
        <v>3382694.1452756599</v>
      </c>
      <c r="O1068" s="94">
        <v>840926.176667689</v>
      </c>
      <c r="P1068" s="94">
        <v>625284.00592950999</v>
      </c>
      <c r="Q1068" s="94">
        <v>116388.77577530099</v>
      </c>
      <c r="R1068" s="94">
        <v>1032943.84303188</v>
      </c>
      <c r="S1068" s="94">
        <v>226847.84367465801</v>
      </c>
      <c r="T1068" s="94">
        <v>3454289.9</v>
      </c>
      <c r="U1068" s="94">
        <v>2543947.0466800402</v>
      </c>
      <c r="V1068" s="94">
        <v>5035700.84854386</v>
      </c>
      <c r="W1068" s="94">
        <v>863214.26327579899</v>
      </c>
      <c r="X1068" s="94">
        <v>0</v>
      </c>
      <c r="Y1068" s="94">
        <v>0</v>
      </c>
      <c r="Z1068" s="94">
        <v>0</v>
      </c>
      <c r="AA1068" s="94">
        <v>97794.225628029002</v>
      </c>
      <c r="AB1068" s="94">
        <v>1527.60923234949</v>
      </c>
      <c r="AC1068" s="94">
        <v>188648.721252274</v>
      </c>
      <c r="AD1068" s="94">
        <v>38199.1224223838</v>
      </c>
      <c r="AE1068" s="94">
        <v>0</v>
      </c>
      <c r="AF1068" s="94">
        <v>0</v>
      </c>
      <c r="AG1068" s="94">
        <v>0</v>
      </c>
      <c r="AH1068" s="94">
        <v>0</v>
      </c>
      <c r="AI1068" s="94">
        <v>0</v>
      </c>
      <c r="AJ1068" s="94">
        <v>6225084.7903546998</v>
      </c>
      <c r="AK1068" s="70">
        <v>14832.5733309363</v>
      </c>
      <c r="AL1068">
        <v>190.744012474941</v>
      </c>
      <c r="AM1068">
        <v>87986.683412978906</v>
      </c>
      <c r="AN1068">
        <v>6602.0013831535298</v>
      </c>
      <c r="AO1068">
        <v>27104.8926701567</v>
      </c>
      <c r="AP1068">
        <v>190.744012474941</v>
      </c>
      <c r="AQ1068">
        <v>87986.683412978906</v>
      </c>
      <c r="AR1068">
        <v>13644.766263888099</v>
      </c>
      <c r="AS1068">
        <v>20372.2531427678</v>
      </c>
      <c r="AT1068">
        <v>0</v>
      </c>
    </row>
    <row r="1069" spans="1:46" x14ac:dyDescent="0.25">
      <c r="A1069" t="s">
        <v>3976</v>
      </c>
      <c r="B1069">
        <v>2142</v>
      </c>
      <c r="C1069" t="s">
        <v>206</v>
      </c>
      <c r="D1069">
        <v>4589</v>
      </c>
      <c r="E1069" t="s">
        <v>1308</v>
      </c>
      <c r="F1069" t="s">
        <v>2945</v>
      </c>
      <c r="G1069" t="s">
        <v>2903</v>
      </c>
      <c r="H1069" t="s">
        <v>2904</v>
      </c>
      <c r="I1069" t="s">
        <v>2895</v>
      </c>
      <c r="J1069">
        <v>196.75296979002999</v>
      </c>
      <c r="K1069">
        <v>1</v>
      </c>
      <c r="L1069">
        <v>1</v>
      </c>
      <c r="M1069">
        <v>2</v>
      </c>
      <c r="N1069" s="94">
        <v>2699924.4365071701</v>
      </c>
      <c r="O1069" s="94">
        <v>1238405.31717205</v>
      </c>
      <c r="P1069" s="94">
        <v>291330.24451227899</v>
      </c>
      <c r="Q1069" s="94">
        <v>54563.676997294402</v>
      </c>
      <c r="R1069" s="94">
        <v>942396.97809426603</v>
      </c>
      <c r="S1069" s="94">
        <v>106347.475410282</v>
      </c>
      <c r="T1069" s="94">
        <v>4034004.75</v>
      </c>
      <c r="U1069" s="94">
        <v>1192615.9032830601</v>
      </c>
      <c r="V1069" s="94">
        <v>4685999.20039907</v>
      </c>
      <c r="W1069" s="94">
        <v>494769.09328777</v>
      </c>
      <c r="X1069" s="94">
        <v>0</v>
      </c>
      <c r="Y1069" s="94">
        <v>0</v>
      </c>
      <c r="Z1069" s="94">
        <v>0</v>
      </c>
      <c r="AA1069" s="94">
        <v>45846.453009093697</v>
      </c>
      <c r="AB1069" s="94">
        <v>5.9065871236455303</v>
      </c>
      <c r="AC1069" s="94">
        <v>88439.5236894142</v>
      </c>
      <c r="AD1069" s="94">
        <v>17907.951720868201</v>
      </c>
      <c r="AE1069" s="94">
        <v>0</v>
      </c>
      <c r="AF1069" s="94">
        <v>0</v>
      </c>
      <c r="AG1069" s="94">
        <v>0</v>
      </c>
      <c r="AH1069" s="94">
        <v>0</v>
      </c>
      <c r="AI1069" s="94">
        <v>0</v>
      </c>
      <c r="AJ1069" s="94">
        <v>5332968.1286933403</v>
      </c>
      <c r="AK1069" s="70">
        <v>27104.8926701567</v>
      </c>
      <c r="AL1069">
        <v>190.744012474941</v>
      </c>
      <c r="AM1069">
        <v>87986.683412978906</v>
      </c>
      <c r="AN1069">
        <v>6602.0013831535298</v>
      </c>
      <c r="AO1069">
        <v>27104.8926701567</v>
      </c>
      <c r="AP1069">
        <v>190.744012474941</v>
      </c>
      <c r="AQ1069">
        <v>78964.723731455393</v>
      </c>
      <c r="AR1069">
        <v>14099.3400441254</v>
      </c>
      <c r="AS1069">
        <v>27104.8926701567</v>
      </c>
      <c r="AT1069">
        <v>0</v>
      </c>
    </row>
    <row r="1070" spans="1:46" x14ac:dyDescent="0.25">
      <c r="A1070" t="s">
        <v>3977</v>
      </c>
      <c r="B1070">
        <v>2142</v>
      </c>
      <c r="C1070" t="s">
        <v>206</v>
      </c>
      <c r="D1070">
        <v>736</v>
      </c>
      <c r="E1070" t="s">
        <v>1309</v>
      </c>
      <c r="F1070" t="s">
        <v>2892</v>
      </c>
      <c r="G1070" t="s">
        <v>2893</v>
      </c>
      <c r="H1070" t="s">
        <v>2894</v>
      </c>
      <c r="I1070" t="s">
        <v>2895</v>
      </c>
      <c r="J1070">
        <v>326.43661971828197</v>
      </c>
      <c r="K1070">
        <v>2</v>
      </c>
      <c r="L1070">
        <v>1</v>
      </c>
      <c r="M1070">
        <v>2</v>
      </c>
      <c r="N1070" s="94">
        <v>2877456.1654740102</v>
      </c>
      <c r="O1070" s="94">
        <v>889114.47576741304</v>
      </c>
      <c r="P1070" s="94">
        <v>485686.44723031402</v>
      </c>
      <c r="Q1070" s="94">
        <v>90527.641323051299</v>
      </c>
      <c r="R1070" s="94">
        <v>803389.71224111703</v>
      </c>
      <c r="S1070" s="94">
        <v>176443.132856157</v>
      </c>
      <c r="T1070" s="94">
        <v>3167482.56</v>
      </c>
      <c r="U1070" s="94">
        <v>1978691.8820359099</v>
      </c>
      <c r="V1070" s="94">
        <v>4397548.1469183397</v>
      </c>
      <c r="W1070" s="94">
        <v>668408.92730398197</v>
      </c>
      <c r="X1070" s="94">
        <v>0</v>
      </c>
      <c r="Y1070" s="94">
        <v>0</v>
      </c>
      <c r="Z1070" s="94">
        <v>0</v>
      </c>
      <c r="AA1070" s="94">
        <v>76064.728081781606</v>
      </c>
      <c r="AB1070" s="94">
        <v>4152.6397317995898</v>
      </c>
      <c r="AC1070" s="94">
        <v>146731.707244249</v>
      </c>
      <c r="AD1070" s="94">
        <v>29711.425611907802</v>
      </c>
      <c r="AE1070" s="94">
        <v>0</v>
      </c>
      <c r="AF1070" s="94">
        <v>0</v>
      </c>
      <c r="AG1070" s="94">
        <v>0</v>
      </c>
      <c r="AH1070" s="94">
        <v>0</v>
      </c>
      <c r="AI1070" s="94">
        <v>0</v>
      </c>
      <c r="AJ1070" s="94">
        <v>5322617.5748920701</v>
      </c>
      <c r="AK1070" s="70">
        <v>16305.209812200401</v>
      </c>
      <c r="AL1070">
        <v>190.744012474941</v>
      </c>
      <c r="AM1070">
        <v>87986.683412978906</v>
      </c>
      <c r="AN1070">
        <v>6602.0013831535298</v>
      </c>
      <c r="AO1070">
        <v>27104.8926701567</v>
      </c>
      <c r="AP1070">
        <v>190.744012474941</v>
      </c>
      <c r="AQ1070">
        <v>87986.683412978906</v>
      </c>
      <c r="AR1070">
        <v>13644.766263888099</v>
      </c>
      <c r="AS1070">
        <v>20372.2531427678</v>
      </c>
      <c r="AT1070">
        <v>0</v>
      </c>
    </row>
    <row r="1071" spans="1:46" x14ac:dyDescent="0.25">
      <c r="A1071" t="s">
        <v>3978</v>
      </c>
      <c r="B1071">
        <v>2142</v>
      </c>
      <c r="C1071" t="s">
        <v>206</v>
      </c>
      <c r="D1071">
        <v>751</v>
      </c>
      <c r="E1071" t="s">
        <v>1310</v>
      </c>
      <c r="F1071" t="s">
        <v>2892</v>
      </c>
      <c r="G1071" t="s">
        <v>2893</v>
      </c>
      <c r="H1071" t="s">
        <v>2894</v>
      </c>
      <c r="I1071" t="s">
        <v>2895</v>
      </c>
      <c r="J1071">
        <v>566.95422535206399</v>
      </c>
      <c r="K1071">
        <v>5</v>
      </c>
      <c r="L1071">
        <v>1</v>
      </c>
      <c r="M1071">
        <v>2</v>
      </c>
      <c r="N1071" s="94">
        <v>4766354.07995003</v>
      </c>
      <c r="O1071" s="94">
        <v>1146508.0709881601</v>
      </c>
      <c r="P1071" s="94">
        <v>844940.32033663697</v>
      </c>
      <c r="Q1071" s="94">
        <v>157228.15903299701</v>
      </c>
      <c r="R1071" s="94">
        <v>1366553.85068423</v>
      </c>
      <c r="S1071" s="94">
        <v>306445.94896701601</v>
      </c>
      <c r="T1071" s="94">
        <v>4844997.8499999996</v>
      </c>
      <c r="U1071" s="94">
        <v>3436586.63099204</v>
      </c>
      <c r="V1071" s="94">
        <v>7010143.5828917297</v>
      </c>
      <c r="W1071" s="94">
        <v>1139314.8669497799</v>
      </c>
      <c r="X1071" s="94">
        <v>0</v>
      </c>
      <c r="Y1071" s="94">
        <v>0</v>
      </c>
      <c r="Z1071" s="94">
        <v>0</v>
      </c>
      <c r="AA1071" s="94">
        <v>132109.01100323701</v>
      </c>
      <c r="AB1071" s="94">
        <v>17.020147298079699</v>
      </c>
      <c r="AC1071" s="94">
        <v>254843.22649537001</v>
      </c>
      <c r="AD1071" s="94">
        <v>51602.722471645699</v>
      </c>
      <c r="AE1071" s="94">
        <v>0</v>
      </c>
      <c r="AF1071" s="94">
        <v>0</v>
      </c>
      <c r="AG1071" s="94">
        <v>0</v>
      </c>
      <c r="AH1071" s="94">
        <v>0</v>
      </c>
      <c r="AI1071" s="94">
        <v>0</v>
      </c>
      <c r="AJ1071" s="94">
        <v>8588030.4299590606</v>
      </c>
      <c r="AK1071" s="70">
        <v>15147.6610384659</v>
      </c>
      <c r="AL1071">
        <v>190.744012474941</v>
      </c>
      <c r="AM1071">
        <v>87986.683412978906</v>
      </c>
      <c r="AN1071">
        <v>6602.0013831535298</v>
      </c>
      <c r="AO1071">
        <v>27104.8926701567</v>
      </c>
      <c r="AP1071">
        <v>190.744012474941</v>
      </c>
      <c r="AQ1071">
        <v>87986.683412978906</v>
      </c>
      <c r="AR1071">
        <v>13644.766263888099</v>
      </c>
      <c r="AS1071">
        <v>20372.2531427678</v>
      </c>
      <c r="AT1071">
        <v>0</v>
      </c>
    </row>
    <row r="1072" spans="1:46" x14ac:dyDescent="0.25">
      <c r="A1072" t="s">
        <v>3979</v>
      </c>
      <c r="B1072">
        <v>2142</v>
      </c>
      <c r="C1072" t="s">
        <v>206</v>
      </c>
      <c r="D1072">
        <v>3529</v>
      </c>
      <c r="E1072" t="s">
        <v>1311</v>
      </c>
      <c r="F1072" t="s">
        <v>2892</v>
      </c>
      <c r="G1072" t="s">
        <v>2893</v>
      </c>
      <c r="H1072" t="s">
        <v>2894</v>
      </c>
      <c r="I1072" t="s">
        <v>2895</v>
      </c>
      <c r="J1072">
        <v>232.87323943659399</v>
      </c>
      <c r="K1072">
        <v>2</v>
      </c>
      <c r="L1072">
        <v>2</v>
      </c>
      <c r="M1072">
        <v>2</v>
      </c>
      <c r="N1072" s="94">
        <v>2711728.9183296799</v>
      </c>
      <c r="O1072" s="94">
        <v>645836.76984977804</v>
      </c>
      <c r="P1072" s="94">
        <v>347369.41303774499</v>
      </c>
      <c r="Q1072" s="94">
        <v>64580.576504090001</v>
      </c>
      <c r="R1072" s="94">
        <v>574495.76190379797</v>
      </c>
      <c r="S1072" s="94">
        <v>125870.939234743</v>
      </c>
      <c r="T1072" s="94">
        <v>2932452.93</v>
      </c>
      <c r="U1072" s="94">
        <v>1411558.5096250901</v>
      </c>
      <c r="V1072" s="94">
        <v>3808582.7847118801</v>
      </c>
      <c r="W1072" s="94">
        <v>481158.63537359401</v>
      </c>
      <c r="X1072" s="94">
        <v>0</v>
      </c>
      <c r="Y1072" s="94">
        <v>0</v>
      </c>
      <c r="Z1072" s="94">
        <v>0</v>
      </c>
      <c r="AA1072" s="94">
        <v>54263.028610439098</v>
      </c>
      <c r="AB1072" s="94">
        <v>6.9909291786837997</v>
      </c>
      <c r="AC1072" s="94">
        <v>104675.41302050999</v>
      </c>
      <c r="AD1072" s="94">
        <v>21195.526214232701</v>
      </c>
      <c r="AE1072" s="94">
        <v>0</v>
      </c>
      <c r="AF1072" s="94">
        <v>0</v>
      </c>
      <c r="AG1072" s="94">
        <v>0</v>
      </c>
      <c r="AH1072" s="94">
        <v>0</v>
      </c>
      <c r="AI1072" s="94">
        <v>0</v>
      </c>
      <c r="AJ1072" s="94">
        <v>4469882.3788598403</v>
      </c>
      <c r="AK1072" s="70">
        <v>19194.487050869899</v>
      </c>
      <c r="AL1072">
        <v>190.744012474941</v>
      </c>
      <c r="AM1072">
        <v>87986.683412978906</v>
      </c>
      <c r="AN1072">
        <v>6602.0013831535298</v>
      </c>
      <c r="AO1072">
        <v>27104.8926701567</v>
      </c>
      <c r="AP1072">
        <v>190.744012474941</v>
      </c>
      <c r="AQ1072">
        <v>87986.683412978906</v>
      </c>
      <c r="AR1072">
        <v>13644.766263888099</v>
      </c>
      <c r="AS1072">
        <v>20372.2531427678</v>
      </c>
      <c r="AT1072">
        <v>0</v>
      </c>
    </row>
    <row r="1073" spans="1:46" x14ac:dyDescent="0.25">
      <c r="A1073" t="s">
        <v>3980</v>
      </c>
      <c r="B1073">
        <v>2142</v>
      </c>
      <c r="C1073" t="s">
        <v>206</v>
      </c>
      <c r="D1073">
        <v>738</v>
      </c>
      <c r="E1073" t="s">
        <v>1312</v>
      </c>
      <c r="F1073" t="s">
        <v>2892</v>
      </c>
      <c r="G1073" t="s">
        <v>2893</v>
      </c>
      <c r="H1073" t="s">
        <v>2894</v>
      </c>
      <c r="I1073" t="s">
        <v>2895</v>
      </c>
      <c r="J1073">
        <v>425.27464788728599</v>
      </c>
      <c r="K1073">
        <v>5</v>
      </c>
      <c r="L1073">
        <v>1</v>
      </c>
      <c r="M1073">
        <v>2</v>
      </c>
      <c r="N1073" s="94">
        <v>3293644.6876101298</v>
      </c>
      <c r="O1073" s="94">
        <v>884307.09663930302</v>
      </c>
      <c r="P1073" s="94">
        <v>634506.56220717297</v>
      </c>
      <c r="Q1073" s="94">
        <v>117937.47533886399</v>
      </c>
      <c r="R1073" s="94">
        <v>1043337.0912223</v>
      </c>
      <c r="S1073" s="94">
        <v>229866.34055422299</v>
      </c>
      <c r="T1073" s="94">
        <v>3395935.44</v>
      </c>
      <c r="U1073" s="94">
        <v>2577797.4730177699</v>
      </c>
      <c r="V1073" s="94">
        <v>5001740.4306032099</v>
      </c>
      <c r="W1073" s="94">
        <v>872884.21430103097</v>
      </c>
      <c r="X1073" s="94">
        <v>0</v>
      </c>
      <c r="Y1073" s="94">
        <v>0</v>
      </c>
      <c r="Z1073" s="94">
        <v>0</v>
      </c>
      <c r="AA1073" s="94">
        <v>99095.5012324868</v>
      </c>
      <c r="AB1073" s="94">
        <v>12.766881038210499</v>
      </c>
      <c r="AC1073" s="94">
        <v>191158.93059440301</v>
      </c>
      <c r="AD1073" s="94">
        <v>38707.409959819903</v>
      </c>
      <c r="AE1073" s="94">
        <v>0</v>
      </c>
      <c r="AF1073" s="94">
        <v>0</v>
      </c>
      <c r="AG1073" s="94">
        <v>0</v>
      </c>
      <c r="AH1073" s="94">
        <v>0</v>
      </c>
      <c r="AI1073" s="94">
        <v>0</v>
      </c>
      <c r="AJ1073" s="94">
        <v>6203599.2535719899</v>
      </c>
      <c r="AK1073" s="70">
        <v>14587.2773850751</v>
      </c>
      <c r="AL1073">
        <v>190.744012474941</v>
      </c>
      <c r="AM1073">
        <v>87986.683412978906</v>
      </c>
      <c r="AN1073">
        <v>6602.0013831535298</v>
      </c>
      <c r="AO1073">
        <v>27104.8926701567</v>
      </c>
      <c r="AP1073">
        <v>190.744012474941</v>
      </c>
      <c r="AQ1073">
        <v>87986.683412978906</v>
      </c>
      <c r="AR1073">
        <v>13644.766263888099</v>
      </c>
      <c r="AS1073">
        <v>20372.2531427678</v>
      </c>
      <c r="AT1073">
        <v>0</v>
      </c>
    </row>
    <row r="1074" spans="1:46" x14ac:dyDescent="0.25">
      <c r="A1074" t="s">
        <v>3981</v>
      </c>
      <c r="B1074">
        <v>2142</v>
      </c>
      <c r="C1074" t="s">
        <v>206</v>
      </c>
      <c r="D1074">
        <v>740</v>
      </c>
      <c r="E1074" t="s">
        <v>1313</v>
      </c>
      <c r="F1074" t="s">
        <v>2892</v>
      </c>
      <c r="G1074" t="s">
        <v>2893</v>
      </c>
      <c r="H1074" t="s">
        <v>2894</v>
      </c>
      <c r="I1074" t="s">
        <v>2895</v>
      </c>
      <c r="J1074">
        <v>375.21830985911703</v>
      </c>
      <c r="K1074">
        <v>4</v>
      </c>
      <c r="L1074">
        <v>1</v>
      </c>
      <c r="M1074">
        <v>2</v>
      </c>
      <c r="N1074" s="94">
        <v>4149597.78143958</v>
      </c>
      <c r="O1074" s="94">
        <v>916429.33701996203</v>
      </c>
      <c r="P1074" s="94">
        <v>559770.04023812304</v>
      </c>
      <c r="Q1074" s="94">
        <v>104055.81519034901</v>
      </c>
      <c r="R1074" s="94">
        <v>927049.59175536805</v>
      </c>
      <c r="S1074" s="94">
        <v>202810.25503103901</v>
      </c>
      <c r="T1074" s="94">
        <v>4382521.0199999996</v>
      </c>
      <c r="U1074" s="94">
        <v>2274381.5456433799</v>
      </c>
      <c r="V1074" s="94">
        <v>5792800.0685887998</v>
      </c>
      <c r="W1074" s="94">
        <v>775716.50445598899</v>
      </c>
      <c r="X1074" s="94">
        <v>0</v>
      </c>
      <c r="Y1074" s="94">
        <v>0</v>
      </c>
      <c r="Z1074" s="94">
        <v>0</v>
      </c>
      <c r="AA1074" s="94">
        <v>87431.608424846694</v>
      </c>
      <c r="AB1074" s="94">
        <v>954.38417375013501</v>
      </c>
      <c r="AC1074" s="94">
        <v>168658.84483929601</v>
      </c>
      <c r="AD1074" s="94">
        <v>34151.4101917425</v>
      </c>
      <c r="AE1074" s="94">
        <v>0</v>
      </c>
      <c r="AF1074" s="94">
        <v>0</v>
      </c>
      <c r="AG1074" s="94">
        <v>0</v>
      </c>
      <c r="AH1074" s="94">
        <v>0</v>
      </c>
      <c r="AI1074" s="94">
        <v>0</v>
      </c>
      <c r="AJ1074" s="94">
        <v>6859712.8206744203</v>
      </c>
      <c r="AK1074" s="70">
        <v>18281.924523486199</v>
      </c>
      <c r="AL1074">
        <v>190.744012474941</v>
      </c>
      <c r="AM1074">
        <v>87986.683412978906</v>
      </c>
      <c r="AN1074">
        <v>6602.0013831535298</v>
      </c>
      <c r="AO1074">
        <v>27104.8926701567</v>
      </c>
      <c r="AP1074">
        <v>190.744012474941</v>
      </c>
      <c r="AQ1074">
        <v>87986.683412978906</v>
      </c>
      <c r="AR1074">
        <v>13644.766263888099</v>
      </c>
      <c r="AS1074">
        <v>20372.2531427678</v>
      </c>
      <c r="AT1074">
        <v>0</v>
      </c>
    </row>
    <row r="1075" spans="1:46" x14ac:dyDescent="0.25">
      <c r="A1075" t="s">
        <v>3982</v>
      </c>
      <c r="B1075">
        <v>2142</v>
      </c>
      <c r="C1075" t="s">
        <v>206</v>
      </c>
      <c r="D1075">
        <v>745</v>
      </c>
      <c r="E1075" t="s">
        <v>1314</v>
      </c>
      <c r="F1075" t="s">
        <v>2892</v>
      </c>
      <c r="G1075" t="s">
        <v>2893</v>
      </c>
      <c r="H1075" t="s">
        <v>2894</v>
      </c>
      <c r="I1075" t="s">
        <v>2895</v>
      </c>
      <c r="J1075">
        <v>465.72535211264</v>
      </c>
      <c r="K1075">
        <v>1</v>
      </c>
      <c r="L1075">
        <v>2</v>
      </c>
      <c r="M1075">
        <v>2</v>
      </c>
      <c r="N1075" s="94">
        <v>3901181.21615875</v>
      </c>
      <c r="O1075" s="94">
        <v>986925.690721113</v>
      </c>
      <c r="P1075" s="94">
        <v>695343.28388278501</v>
      </c>
      <c r="Q1075" s="94">
        <v>129155.294119545</v>
      </c>
      <c r="R1075" s="94">
        <v>1113976.7047476401</v>
      </c>
      <c r="S1075" s="94">
        <v>251730.459187478</v>
      </c>
      <c r="T1075" s="94">
        <v>4003593.23</v>
      </c>
      <c r="U1075" s="94">
        <v>2822988.9596298402</v>
      </c>
      <c r="V1075" s="94">
        <v>5790736.1546115</v>
      </c>
      <c r="W1075" s="94">
        <v>927310.91943186196</v>
      </c>
      <c r="X1075" s="94">
        <v>0</v>
      </c>
      <c r="Y1075" s="94">
        <v>0</v>
      </c>
      <c r="Z1075" s="94">
        <v>0</v>
      </c>
      <c r="AA1075" s="94">
        <v>108521.134362353</v>
      </c>
      <c r="AB1075" s="94">
        <v>13.9812241252543</v>
      </c>
      <c r="AC1075" s="94">
        <v>209341.32966268301</v>
      </c>
      <c r="AD1075" s="94">
        <v>42389.129524794298</v>
      </c>
      <c r="AE1075" s="94">
        <v>0</v>
      </c>
      <c r="AF1075" s="94">
        <v>0</v>
      </c>
      <c r="AG1075" s="94">
        <v>0</v>
      </c>
      <c r="AH1075" s="94">
        <v>0</v>
      </c>
      <c r="AI1075" s="94">
        <v>0</v>
      </c>
      <c r="AJ1075" s="94">
        <v>7078312.6488173204</v>
      </c>
      <c r="AK1075" s="70">
        <v>15198.469691865401</v>
      </c>
      <c r="AL1075">
        <v>190.744012474941</v>
      </c>
      <c r="AM1075">
        <v>87986.683412978906</v>
      </c>
      <c r="AN1075">
        <v>6602.0013831535298</v>
      </c>
      <c r="AO1075">
        <v>27104.8926701567</v>
      </c>
      <c r="AP1075">
        <v>190.744012474941</v>
      </c>
      <c r="AQ1075">
        <v>87986.683412978906</v>
      </c>
      <c r="AR1075">
        <v>13644.766263888099</v>
      </c>
      <c r="AS1075">
        <v>20372.2531427678</v>
      </c>
      <c r="AT1075">
        <v>0</v>
      </c>
    </row>
    <row r="1076" spans="1:46" x14ac:dyDescent="0.25">
      <c r="A1076" t="s">
        <v>3983</v>
      </c>
      <c r="B1076">
        <v>2142</v>
      </c>
      <c r="C1076" t="s">
        <v>206</v>
      </c>
      <c r="D1076">
        <v>3377</v>
      </c>
      <c r="E1076" t="s">
        <v>1315</v>
      </c>
      <c r="F1076" t="s">
        <v>2892</v>
      </c>
      <c r="G1076" t="s">
        <v>2893</v>
      </c>
      <c r="H1076" t="s">
        <v>2894</v>
      </c>
      <c r="I1076" t="s">
        <v>2895</v>
      </c>
      <c r="J1076">
        <v>392.04828941657598</v>
      </c>
      <c r="K1076">
        <v>5</v>
      </c>
      <c r="L1076">
        <v>1</v>
      </c>
      <c r="M1076">
        <v>2</v>
      </c>
      <c r="N1076" s="94">
        <v>3028181.1313062999</v>
      </c>
      <c r="O1076" s="94">
        <v>882943.01155282301</v>
      </c>
      <c r="P1076" s="94">
        <v>584251.530339638</v>
      </c>
      <c r="Q1076" s="94">
        <v>108723.117388756</v>
      </c>
      <c r="R1076" s="94">
        <v>1146803.0759825499</v>
      </c>
      <c r="S1076" s="94">
        <v>211907.072421152</v>
      </c>
      <c r="T1076" s="94">
        <v>3374505.59</v>
      </c>
      <c r="U1076" s="94">
        <v>2376396.2765700598</v>
      </c>
      <c r="V1076" s="94">
        <v>4669869.30378675</v>
      </c>
      <c r="W1076" s="94">
        <v>989667.54214552802</v>
      </c>
      <c r="X1076" s="94">
        <v>0</v>
      </c>
      <c r="Y1076" s="94">
        <v>0</v>
      </c>
      <c r="Z1076" s="94">
        <v>0</v>
      </c>
      <c r="AA1076" s="94">
        <v>91353.251222658</v>
      </c>
      <c r="AB1076" s="94">
        <v>11.7694151228641</v>
      </c>
      <c r="AC1076" s="94">
        <v>176223.840566439</v>
      </c>
      <c r="AD1076" s="94">
        <v>35683.231854713202</v>
      </c>
      <c r="AE1076" s="94">
        <v>0</v>
      </c>
      <c r="AF1076" s="94">
        <v>0</v>
      </c>
      <c r="AG1076" s="94">
        <v>0</v>
      </c>
      <c r="AH1076" s="94">
        <v>0</v>
      </c>
      <c r="AI1076" s="94">
        <v>0</v>
      </c>
      <c r="AJ1076" s="94">
        <v>5962808.9389912104</v>
      </c>
      <c r="AK1076" s="70">
        <v>15209.373691860001</v>
      </c>
      <c r="AL1076">
        <v>190.744012474941</v>
      </c>
      <c r="AM1076">
        <v>87986.683412978906</v>
      </c>
      <c r="AN1076">
        <v>6602.0013831535298</v>
      </c>
      <c r="AO1076">
        <v>27104.8926701567</v>
      </c>
      <c r="AP1076">
        <v>190.744012474941</v>
      </c>
      <c r="AQ1076">
        <v>87986.683412978906</v>
      </c>
      <c r="AR1076">
        <v>13644.766263888099</v>
      </c>
      <c r="AS1076">
        <v>20372.2531427678</v>
      </c>
      <c r="AT1076">
        <v>0</v>
      </c>
    </row>
    <row r="1077" spans="1:46" x14ac:dyDescent="0.25">
      <c r="A1077" t="s">
        <v>3984</v>
      </c>
      <c r="B1077">
        <v>2142</v>
      </c>
      <c r="C1077" t="s">
        <v>206</v>
      </c>
      <c r="D1077">
        <v>3376</v>
      </c>
      <c r="E1077" t="s">
        <v>1316</v>
      </c>
      <c r="F1077" t="s">
        <v>2892</v>
      </c>
      <c r="G1077" t="s">
        <v>2893</v>
      </c>
      <c r="H1077" t="s">
        <v>2894</v>
      </c>
      <c r="I1077" t="s">
        <v>2895</v>
      </c>
      <c r="J1077">
        <v>495.19718309854801</v>
      </c>
      <c r="K1077">
        <v>4</v>
      </c>
      <c r="L1077">
        <v>1</v>
      </c>
      <c r="M1077">
        <v>2</v>
      </c>
      <c r="N1077" s="94">
        <v>3778768.0645441902</v>
      </c>
      <c r="O1077" s="94">
        <v>1040440.46566581</v>
      </c>
      <c r="P1077" s="94">
        <v>736068.19273765199</v>
      </c>
      <c r="Q1077" s="94">
        <v>137328.443770857</v>
      </c>
      <c r="R1077" s="94">
        <v>1169434.09343208</v>
      </c>
      <c r="S1077" s="94">
        <v>267660.35759975901</v>
      </c>
      <c r="T1077" s="94">
        <v>3860407.13</v>
      </c>
      <c r="U1077" s="94">
        <v>3001632.1301505901</v>
      </c>
      <c r="V1077" s="94">
        <v>5775680.0678121299</v>
      </c>
      <c r="W1077" s="94">
        <v>970955.804350461</v>
      </c>
      <c r="X1077" s="94">
        <v>0</v>
      </c>
      <c r="Y1077" s="94">
        <v>0</v>
      </c>
      <c r="Z1077" s="94">
        <v>0</v>
      </c>
      <c r="AA1077" s="94">
        <v>115388.522010068</v>
      </c>
      <c r="AB1077" s="94">
        <v>14.865977923875</v>
      </c>
      <c r="AC1077" s="94">
        <v>222588.77745180801</v>
      </c>
      <c r="AD1077" s="94">
        <v>45071.580147951099</v>
      </c>
      <c r="AE1077" s="94">
        <v>0</v>
      </c>
      <c r="AF1077" s="94">
        <v>0</v>
      </c>
      <c r="AG1077" s="94">
        <v>0</v>
      </c>
      <c r="AH1077" s="94">
        <v>0</v>
      </c>
      <c r="AI1077" s="94">
        <v>0</v>
      </c>
      <c r="AJ1077" s="94">
        <v>7129699.6177503504</v>
      </c>
      <c r="AK1077" s="70">
        <v>14397.6982525191</v>
      </c>
      <c r="AL1077">
        <v>190.744012474941</v>
      </c>
      <c r="AM1077">
        <v>87986.683412978906</v>
      </c>
      <c r="AN1077">
        <v>6602.0013831535298</v>
      </c>
      <c r="AO1077">
        <v>27104.8926701567</v>
      </c>
      <c r="AP1077">
        <v>190.744012474941</v>
      </c>
      <c r="AQ1077">
        <v>87986.683412978906</v>
      </c>
      <c r="AR1077">
        <v>13644.766263888099</v>
      </c>
      <c r="AS1077">
        <v>20372.2531427678</v>
      </c>
      <c r="AT1077">
        <v>0</v>
      </c>
    </row>
    <row r="1078" spans="1:46" x14ac:dyDescent="0.25">
      <c r="A1078" t="s">
        <v>3985</v>
      </c>
      <c r="B1078">
        <v>2142</v>
      </c>
      <c r="C1078" t="s">
        <v>206</v>
      </c>
      <c r="D1078">
        <v>4068</v>
      </c>
      <c r="E1078" t="s">
        <v>1317</v>
      </c>
      <c r="F1078" t="s">
        <v>2892</v>
      </c>
      <c r="G1078" t="s">
        <v>2893</v>
      </c>
      <c r="H1078" t="s">
        <v>2894</v>
      </c>
      <c r="I1078" t="s">
        <v>2895</v>
      </c>
      <c r="J1078">
        <v>454.53418101381698</v>
      </c>
      <c r="K1078">
        <v>3</v>
      </c>
      <c r="L1078">
        <v>1</v>
      </c>
      <c r="M1078">
        <v>2</v>
      </c>
      <c r="N1078" s="94">
        <v>3275283.7040225398</v>
      </c>
      <c r="O1078" s="94">
        <v>934651.87112852896</v>
      </c>
      <c r="P1078" s="94">
        <v>675686.05364788102</v>
      </c>
      <c r="Q1078" s="94">
        <v>126051.750393068</v>
      </c>
      <c r="R1078" s="94">
        <v>1086052.8532706299</v>
      </c>
      <c r="S1078" s="94">
        <v>245681.48928112999</v>
      </c>
      <c r="T1078" s="94">
        <v>3342572.43</v>
      </c>
      <c r="U1078" s="94">
        <v>2755153.80246265</v>
      </c>
      <c r="V1078" s="94">
        <v>5087926.6040086905</v>
      </c>
      <c r="W1078" s="94">
        <v>903872.56296234496</v>
      </c>
      <c r="X1078" s="94">
        <v>0</v>
      </c>
      <c r="Y1078" s="94">
        <v>0</v>
      </c>
      <c r="Z1078" s="94">
        <v>0</v>
      </c>
      <c r="AA1078" s="94">
        <v>105913.420230025</v>
      </c>
      <c r="AB1078" s="94">
        <v>13.645261587147001</v>
      </c>
      <c r="AC1078" s="94">
        <v>204310.951505937</v>
      </c>
      <c r="AD1078" s="94">
        <v>41370.537775192897</v>
      </c>
      <c r="AE1078" s="94">
        <v>0</v>
      </c>
      <c r="AF1078" s="94">
        <v>0</v>
      </c>
      <c r="AG1078" s="94">
        <v>0</v>
      </c>
      <c r="AH1078" s="94">
        <v>0</v>
      </c>
      <c r="AI1078" s="94">
        <v>0</v>
      </c>
      <c r="AJ1078" s="94">
        <v>6343407.7217437802</v>
      </c>
      <c r="AK1078" s="70">
        <v>13955.8431174419</v>
      </c>
      <c r="AL1078">
        <v>190.744012474941</v>
      </c>
      <c r="AM1078">
        <v>87986.683412978906</v>
      </c>
      <c r="AN1078">
        <v>6602.0013831535298</v>
      </c>
      <c r="AO1078">
        <v>27104.8926701567</v>
      </c>
      <c r="AP1078">
        <v>190.744012474941</v>
      </c>
      <c r="AQ1078">
        <v>87986.683412978906</v>
      </c>
      <c r="AR1078">
        <v>13644.766263888099</v>
      </c>
      <c r="AS1078">
        <v>20372.2531427678</v>
      </c>
      <c r="AT1078">
        <v>0</v>
      </c>
    </row>
    <row r="1079" spans="1:46" x14ac:dyDescent="0.25">
      <c r="A1079" t="s">
        <v>3986</v>
      </c>
      <c r="B1079">
        <v>2142</v>
      </c>
      <c r="C1079" t="s">
        <v>206</v>
      </c>
      <c r="D1079">
        <v>755</v>
      </c>
      <c r="E1079" t="s">
        <v>1318</v>
      </c>
      <c r="F1079" t="s">
        <v>2892</v>
      </c>
      <c r="G1079" t="s">
        <v>2893</v>
      </c>
      <c r="H1079" t="s">
        <v>2894</v>
      </c>
      <c r="I1079" t="s">
        <v>2895</v>
      </c>
      <c r="J1079">
        <v>332.69014084503698</v>
      </c>
      <c r="K1079">
        <v>5</v>
      </c>
      <c r="L1079">
        <v>1</v>
      </c>
      <c r="M1079">
        <v>2</v>
      </c>
      <c r="N1079" s="94">
        <v>3089879.3936618799</v>
      </c>
      <c r="O1079" s="94">
        <v>864774.41339008405</v>
      </c>
      <c r="P1079" s="94">
        <v>497413.86627764901</v>
      </c>
      <c r="Q1079" s="94">
        <v>92261.872360174399</v>
      </c>
      <c r="R1079" s="94">
        <v>872024.09399780596</v>
      </c>
      <c r="S1079" s="94">
        <v>179823.240332883</v>
      </c>
      <c r="T1079" s="94">
        <v>3399756.11</v>
      </c>
      <c r="U1079" s="94">
        <v>2016597.52968759</v>
      </c>
      <c r="V1079" s="94">
        <v>4600142.0613680696</v>
      </c>
      <c r="W1079" s="94">
        <v>737647.98664870905</v>
      </c>
      <c r="X1079" s="94">
        <v>0</v>
      </c>
      <c r="Y1079" s="94">
        <v>0</v>
      </c>
      <c r="Z1079" s="94">
        <v>0</v>
      </c>
      <c r="AA1079" s="94">
        <v>77521.894206313897</v>
      </c>
      <c r="AB1079" s="94">
        <v>1041.6974645052401</v>
      </c>
      <c r="AC1079" s="94">
        <v>149542.63523391099</v>
      </c>
      <c r="AD1079" s="94">
        <v>30280.6050989715</v>
      </c>
      <c r="AE1079" s="94">
        <v>0</v>
      </c>
      <c r="AF1079" s="94">
        <v>0</v>
      </c>
      <c r="AG1079" s="94">
        <v>0</v>
      </c>
      <c r="AH1079" s="94">
        <v>0</v>
      </c>
      <c r="AI1079" s="94">
        <v>0</v>
      </c>
      <c r="AJ1079" s="94">
        <v>5596176.8800204797</v>
      </c>
      <c r="AK1079" s="70">
        <v>16820.9880395197</v>
      </c>
      <c r="AL1079">
        <v>190.744012474941</v>
      </c>
      <c r="AM1079">
        <v>87986.683412978906</v>
      </c>
      <c r="AN1079">
        <v>6602.0013831535298</v>
      </c>
      <c r="AO1079">
        <v>27104.8926701567</v>
      </c>
      <c r="AP1079">
        <v>190.744012474941</v>
      </c>
      <c r="AQ1079">
        <v>87986.683412978906</v>
      </c>
      <c r="AR1079">
        <v>13644.766263888099</v>
      </c>
      <c r="AS1079">
        <v>20372.2531427678</v>
      </c>
      <c r="AT1079">
        <v>0</v>
      </c>
    </row>
    <row r="1080" spans="1:46" x14ac:dyDescent="0.25">
      <c r="A1080" t="s">
        <v>3987</v>
      </c>
      <c r="B1080">
        <v>2142</v>
      </c>
      <c r="C1080" t="s">
        <v>206</v>
      </c>
      <c r="D1080">
        <v>743</v>
      </c>
      <c r="E1080" t="s">
        <v>666</v>
      </c>
      <c r="F1080" t="s">
        <v>2892</v>
      </c>
      <c r="G1080" t="s">
        <v>2893</v>
      </c>
      <c r="H1080" t="s">
        <v>2894</v>
      </c>
      <c r="I1080" t="s">
        <v>2895</v>
      </c>
      <c r="J1080">
        <v>361.661971830928</v>
      </c>
      <c r="K1080">
        <v>3</v>
      </c>
      <c r="L1080">
        <v>1</v>
      </c>
      <c r="M1080">
        <v>2</v>
      </c>
      <c r="N1080" s="94">
        <v>3296912.9801989398</v>
      </c>
      <c r="O1080" s="94">
        <v>812484.07251133199</v>
      </c>
      <c r="P1080" s="94">
        <v>538372.12990460696</v>
      </c>
      <c r="Q1080" s="94">
        <v>100296.36164702701</v>
      </c>
      <c r="R1080" s="94">
        <v>941459.171595803</v>
      </c>
      <c r="S1080" s="94">
        <v>195482.88240410999</v>
      </c>
      <c r="T1080" s="94">
        <v>3497314.76</v>
      </c>
      <c r="U1080" s="94">
        <v>2192209.95585771</v>
      </c>
      <c r="V1080" s="94">
        <v>4808738.4106768202</v>
      </c>
      <c r="W1080" s="94">
        <v>796502.67377056705</v>
      </c>
      <c r="X1080" s="94">
        <v>0</v>
      </c>
      <c r="Y1080" s="94">
        <v>0</v>
      </c>
      <c r="Z1080" s="94">
        <v>0</v>
      </c>
      <c r="AA1080" s="94">
        <v>84272.774202176399</v>
      </c>
      <c r="AB1080" s="94">
        <v>10.857208143838999</v>
      </c>
      <c r="AC1080" s="94">
        <v>162565.335402233</v>
      </c>
      <c r="AD1080" s="94">
        <v>32917.547001877298</v>
      </c>
      <c r="AE1080" s="94">
        <v>0</v>
      </c>
      <c r="AF1080" s="94">
        <v>0</v>
      </c>
      <c r="AG1080" s="94">
        <v>0</v>
      </c>
      <c r="AH1080" s="94">
        <v>0</v>
      </c>
      <c r="AI1080" s="94">
        <v>0</v>
      </c>
      <c r="AJ1080" s="94">
        <v>5885007.5982618202</v>
      </c>
      <c r="AK1080" s="70">
        <v>16272.121640184399</v>
      </c>
      <c r="AL1080">
        <v>190.744012474941</v>
      </c>
      <c r="AM1080">
        <v>87986.683412978906</v>
      </c>
      <c r="AN1080">
        <v>6602.0013831535298</v>
      </c>
      <c r="AO1080">
        <v>27104.8926701567</v>
      </c>
      <c r="AP1080">
        <v>190.744012474941</v>
      </c>
      <c r="AQ1080">
        <v>87986.683412978906</v>
      </c>
      <c r="AR1080">
        <v>13644.766263888099</v>
      </c>
      <c r="AS1080">
        <v>20372.2531427678</v>
      </c>
      <c r="AT1080">
        <v>0</v>
      </c>
    </row>
    <row r="1081" spans="1:46" x14ac:dyDescent="0.25">
      <c r="A1081" t="s">
        <v>3988</v>
      </c>
      <c r="B1081">
        <v>2142</v>
      </c>
      <c r="C1081" t="s">
        <v>206</v>
      </c>
      <c r="D1081">
        <v>744</v>
      </c>
      <c r="E1081" t="s">
        <v>915</v>
      </c>
      <c r="F1081" t="s">
        <v>2892</v>
      </c>
      <c r="G1081" t="s">
        <v>2893</v>
      </c>
      <c r="H1081" t="s">
        <v>2894</v>
      </c>
      <c r="I1081" t="s">
        <v>2895</v>
      </c>
      <c r="J1081">
        <v>406.47183098587402</v>
      </c>
      <c r="K1081">
        <v>5</v>
      </c>
      <c r="L1081">
        <v>1</v>
      </c>
      <c r="M1081">
        <v>2</v>
      </c>
      <c r="N1081" s="94">
        <v>3713903.55204522</v>
      </c>
      <c r="O1081" s="94">
        <v>952923.97581436497</v>
      </c>
      <c r="P1081" s="94">
        <v>605626.59067968302</v>
      </c>
      <c r="Q1081" s="94">
        <v>112723.064450212</v>
      </c>
      <c r="R1081" s="94">
        <v>1042428.42783221</v>
      </c>
      <c r="S1081" s="94">
        <v>219703.17956000299</v>
      </c>
      <c r="T1081" s="94">
        <v>3963781.2</v>
      </c>
      <c r="U1081" s="94">
        <v>2463824.4108216902</v>
      </c>
      <c r="V1081" s="94">
        <v>5453367.4076292999</v>
      </c>
      <c r="W1081" s="94">
        <v>873852.87363610195</v>
      </c>
      <c r="X1081" s="94">
        <v>0</v>
      </c>
      <c r="Y1081" s="94">
        <v>0</v>
      </c>
      <c r="Z1081" s="94">
        <v>0</v>
      </c>
      <c r="AA1081" s="94">
        <v>94714.157141827702</v>
      </c>
      <c r="AB1081" s="94">
        <v>5671.1724144570098</v>
      </c>
      <c r="AC1081" s="94">
        <v>182707.15386872101</v>
      </c>
      <c r="AD1081" s="94">
        <v>36996.0256912818</v>
      </c>
      <c r="AE1081" s="94">
        <v>0</v>
      </c>
      <c r="AF1081" s="94">
        <v>0</v>
      </c>
      <c r="AG1081" s="94">
        <v>0</v>
      </c>
      <c r="AH1081" s="94">
        <v>0</v>
      </c>
      <c r="AI1081" s="94">
        <v>0</v>
      </c>
      <c r="AJ1081" s="94">
        <v>6647308.7903816802</v>
      </c>
      <c r="AK1081" s="70">
        <v>16353.676401779199</v>
      </c>
      <c r="AL1081">
        <v>190.744012474941</v>
      </c>
      <c r="AM1081">
        <v>87986.683412978906</v>
      </c>
      <c r="AN1081">
        <v>6602.0013831535298</v>
      </c>
      <c r="AO1081">
        <v>27104.8926701567</v>
      </c>
      <c r="AP1081">
        <v>190.744012474941</v>
      </c>
      <c r="AQ1081">
        <v>87986.683412978906</v>
      </c>
      <c r="AR1081">
        <v>13644.766263888099</v>
      </c>
      <c r="AS1081">
        <v>20372.2531427678</v>
      </c>
      <c r="AT1081">
        <v>0</v>
      </c>
    </row>
    <row r="1082" spans="1:46" x14ac:dyDescent="0.25">
      <c r="A1082" t="s">
        <v>3989</v>
      </c>
      <c r="B1082">
        <v>2142</v>
      </c>
      <c r="C1082" t="s">
        <v>206</v>
      </c>
      <c r="D1082">
        <v>1330</v>
      </c>
      <c r="E1082" t="s">
        <v>1319</v>
      </c>
      <c r="F1082" t="s">
        <v>2892</v>
      </c>
      <c r="G1082" t="s">
        <v>2911</v>
      </c>
      <c r="H1082" t="s">
        <v>2894</v>
      </c>
      <c r="I1082" t="s">
        <v>2895</v>
      </c>
      <c r="J1082">
        <v>1029.2641869893901</v>
      </c>
      <c r="K1082">
        <v>4</v>
      </c>
      <c r="L1082">
        <v>1</v>
      </c>
      <c r="M1082">
        <v>2</v>
      </c>
      <c r="N1082" s="94">
        <v>6738339.1252334397</v>
      </c>
      <c r="O1082" s="94">
        <v>1995802.6184936501</v>
      </c>
      <c r="P1082" s="94">
        <v>1527595.1081399</v>
      </c>
      <c r="Q1082" s="94">
        <v>285436.294576418</v>
      </c>
      <c r="R1082" s="94">
        <v>2858702.5734026502</v>
      </c>
      <c r="S1082" s="94">
        <v>556330.3462883</v>
      </c>
      <c r="T1082" s="94">
        <v>7167002.4800000004</v>
      </c>
      <c r="U1082" s="94">
        <v>6238873.2398460703</v>
      </c>
      <c r="V1082" s="94">
        <v>10719843.798562899</v>
      </c>
      <c r="W1082" s="94">
        <v>2446166.7153261299</v>
      </c>
      <c r="X1082" s="94">
        <v>0</v>
      </c>
      <c r="Y1082" s="94">
        <v>0</v>
      </c>
      <c r="Z1082" s="94">
        <v>0</v>
      </c>
      <c r="AA1082" s="94">
        <v>239834.307116738</v>
      </c>
      <c r="AB1082" s="94">
        <v>30.8988403081736</v>
      </c>
      <c r="AC1082" s="94">
        <v>462649.354391228</v>
      </c>
      <c r="AD1082" s="94">
        <v>93680.991897072396</v>
      </c>
      <c r="AE1082" s="94">
        <v>0</v>
      </c>
      <c r="AF1082" s="94">
        <v>0</v>
      </c>
      <c r="AG1082" s="94">
        <v>0</v>
      </c>
      <c r="AH1082" s="94">
        <v>0</v>
      </c>
      <c r="AI1082" s="94">
        <v>0</v>
      </c>
      <c r="AJ1082" s="94">
        <v>13962206.066134401</v>
      </c>
      <c r="AK1082" s="70">
        <v>13565.2306206961</v>
      </c>
      <c r="AL1082">
        <v>190.744012474941</v>
      </c>
      <c r="AM1082">
        <v>87986.683412978906</v>
      </c>
      <c r="AN1082">
        <v>6602.0013831535298</v>
      </c>
      <c r="AO1082">
        <v>27104.8926701567</v>
      </c>
      <c r="AP1082">
        <v>4583.8562208211697</v>
      </c>
      <c r="AQ1082">
        <v>22363.4717498301</v>
      </c>
      <c r="AR1082">
        <v>7267.79399096618</v>
      </c>
      <c r="AS1082">
        <v>14995.2148471951</v>
      </c>
      <c r="AT1082">
        <v>0</v>
      </c>
    </row>
    <row r="1083" spans="1:46" x14ac:dyDescent="0.25">
      <c r="A1083" t="s">
        <v>3990</v>
      </c>
      <c r="B1083">
        <v>2142</v>
      </c>
      <c r="C1083" t="s">
        <v>206</v>
      </c>
      <c r="D1083">
        <v>1358</v>
      </c>
      <c r="E1083" t="s">
        <v>1320</v>
      </c>
      <c r="F1083" t="s">
        <v>2906</v>
      </c>
      <c r="G1083" t="s">
        <v>2911</v>
      </c>
      <c r="H1083" t="s">
        <v>2894</v>
      </c>
      <c r="I1083" t="s">
        <v>2895</v>
      </c>
      <c r="J1083">
        <v>187.030163054979</v>
      </c>
      <c r="K1083">
        <v>1</v>
      </c>
      <c r="L1083">
        <v>1</v>
      </c>
      <c r="M1083">
        <v>2</v>
      </c>
      <c r="N1083" s="94">
        <v>290495.44801851799</v>
      </c>
      <c r="O1083" s="94">
        <v>148982.92499892399</v>
      </c>
      <c r="P1083" s="94">
        <v>276933.77737640397</v>
      </c>
      <c r="Q1083" s="94">
        <v>51867.341146483297</v>
      </c>
      <c r="R1083" s="94">
        <v>489925.02857559198</v>
      </c>
      <c r="S1083" s="94">
        <v>101092.175064482</v>
      </c>
      <c r="T1083" s="94">
        <v>124523.3</v>
      </c>
      <c r="U1083" s="94">
        <v>1133681.2201159201</v>
      </c>
      <c r="V1083" s="94">
        <v>799655.90648699005</v>
      </c>
      <c r="W1083" s="94">
        <v>361823.98867864802</v>
      </c>
      <c r="X1083" s="94">
        <v>0</v>
      </c>
      <c r="Y1083" s="94">
        <v>0</v>
      </c>
      <c r="Z1083" s="94">
        <v>0</v>
      </c>
      <c r="AA1083" s="94">
        <v>96719.010244929596</v>
      </c>
      <c r="AB1083" s="94">
        <v>5.6147053536868397</v>
      </c>
      <c r="AC1083" s="94">
        <v>84069.168327105101</v>
      </c>
      <c r="AD1083" s="94">
        <v>17023.006737377302</v>
      </c>
      <c r="AE1083" s="94">
        <v>0</v>
      </c>
      <c r="AF1083" s="94">
        <v>0</v>
      </c>
      <c r="AG1083" s="94">
        <v>0</v>
      </c>
      <c r="AH1083" s="94">
        <v>0</v>
      </c>
      <c r="AI1083" s="94">
        <v>0</v>
      </c>
      <c r="AJ1083" s="94">
        <v>1359296.6951804</v>
      </c>
      <c r="AK1083" s="70">
        <v>7267.79399096618</v>
      </c>
      <c r="AL1083">
        <v>190.744012474941</v>
      </c>
      <c r="AM1083">
        <v>87986.683412978906</v>
      </c>
      <c r="AN1083">
        <v>6602.0013831535298</v>
      </c>
      <c r="AO1083">
        <v>27104.8926701567</v>
      </c>
      <c r="AP1083">
        <v>4583.8562208211697</v>
      </c>
      <c r="AQ1083">
        <v>22363.4717498301</v>
      </c>
      <c r="AR1083">
        <v>7267.79399096618</v>
      </c>
      <c r="AS1083">
        <v>14995.2148471951</v>
      </c>
      <c r="AT1083">
        <v>0</v>
      </c>
    </row>
    <row r="1084" spans="1:46" x14ac:dyDescent="0.25">
      <c r="A1084" t="s">
        <v>3991</v>
      </c>
      <c r="B1084">
        <v>2142</v>
      </c>
      <c r="C1084" t="s">
        <v>206</v>
      </c>
      <c r="D1084">
        <v>4210</v>
      </c>
      <c r="E1084" t="s">
        <v>1322</v>
      </c>
      <c r="F1084" t="s">
        <v>2906</v>
      </c>
      <c r="G1084" t="s">
        <v>2911</v>
      </c>
      <c r="H1084" t="s">
        <v>2894</v>
      </c>
      <c r="I1084" t="s">
        <v>2895</v>
      </c>
      <c r="J1084">
        <v>96.705351016432104</v>
      </c>
      <c r="K1084">
        <v>1</v>
      </c>
      <c r="L1084">
        <v>1</v>
      </c>
      <c r="M1084">
        <v>2</v>
      </c>
      <c r="N1084" s="94">
        <v>179918.75031444701</v>
      </c>
      <c r="O1084" s="94">
        <v>77032.740720225294</v>
      </c>
      <c r="P1084" s="94">
        <v>143190.69027180999</v>
      </c>
      <c r="Q1084" s="94">
        <v>26818.398433333099</v>
      </c>
      <c r="R1084" s="94">
        <v>875518.94277871901</v>
      </c>
      <c r="S1084" s="94">
        <v>52270.4686502978</v>
      </c>
      <c r="T1084" s="94">
        <v>716301.13</v>
      </c>
      <c r="U1084" s="94">
        <v>586178.39251853502</v>
      </c>
      <c r="V1084" s="94">
        <v>443183.99082758802</v>
      </c>
      <c r="W1084" s="94">
        <v>208599.30182904901</v>
      </c>
      <c r="X1084" s="94">
        <v>0</v>
      </c>
      <c r="Y1084" s="94">
        <v>0</v>
      </c>
      <c r="Z1084" s="94">
        <v>0</v>
      </c>
      <c r="AA1084" s="94">
        <v>650693.32673630898</v>
      </c>
      <c r="AB1084" s="94">
        <v>2.9031255879433502</v>
      </c>
      <c r="AC1084" s="94">
        <v>43468.5951182235</v>
      </c>
      <c r="AD1084" s="94">
        <v>8801.8735320743108</v>
      </c>
      <c r="AE1084" s="94">
        <v>0</v>
      </c>
      <c r="AF1084" s="94">
        <v>0</v>
      </c>
      <c r="AG1084" s="94">
        <v>0</v>
      </c>
      <c r="AH1084" s="94">
        <v>0</v>
      </c>
      <c r="AI1084" s="94">
        <v>0</v>
      </c>
      <c r="AJ1084" s="94">
        <v>1354749.9911688301</v>
      </c>
      <c r="AK1084" s="70">
        <v>14009.0488988415</v>
      </c>
      <c r="AL1084">
        <v>190.744012474941</v>
      </c>
      <c r="AM1084">
        <v>87986.683412978906</v>
      </c>
      <c r="AN1084">
        <v>6602.0013831535298</v>
      </c>
      <c r="AO1084">
        <v>27104.8926701567</v>
      </c>
      <c r="AP1084">
        <v>4583.8562208211697</v>
      </c>
      <c r="AQ1084">
        <v>22363.4717498301</v>
      </c>
      <c r="AR1084">
        <v>7267.79399096618</v>
      </c>
      <c r="AS1084">
        <v>14995.2148471951</v>
      </c>
      <c r="AT1084">
        <v>0</v>
      </c>
    </row>
    <row r="1085" spans="1:46" x14ac:dyDescent="0.25">
      <c r="A1085" t="s">
        <v>3992</v>
      </c>
      <c r="B1085">
        <v>2142</v>
      </c>
      <c r="C1085" t="s">
        <v>206</v>
      </c>
      <c r="D1085">
        <v>765</v>
      </c>
      <c r="E1085" t="s">
        <v>1323</v>
      </c>
      <c r="F1085" t="s">
        <v>2892</v>
      </c>
      <c r="G1085" t="s">
        <v>2911</v>
      </c>
      <c r="H1085" t="s">
        <v>2894</v>
      </c>
      <c r="I1085" t="s">
        <v>2895</v>
      </c>
      <c r="J1085">
        <v>884.47680875095796</v>
      </c>
      <c r="K1085">
        <v>1</v>
      </c>
      <c r="L1085">
        <v>1</v>
      </c>
      <c r="M1085">
        <v>2</v>
      </c>
      <c r="N1085" s="94">
        <v>5894874.7206425397</v>
      </c>
      <c r="O1085" s="94">
        <v>1955659.1581643799</v>
      </c>
      <c r="P1085" s="94">
        <v>1315812.06906646</v>
      </c>
      <c r="Q1085" s="94">
        <v>245283.75330642899</v>
      </c>
      <c r="R1085" s="94">
        <v>2272316.9614173002</v>
      </c>
      <c r="S1085" s="94">
        <v>478070.93214393797</v>
      </c>
      <c r="T1085" s="94">
        <v>6322700.4800000004</v>
      </c>
      <c r="U1085" s="94">
        <v>5361246.1825970998</v>
      </c>
      <c r="V1085" s="94">
        <v>9560010.6409638897</v>
      </c>
      <c r="W1085" s="94">
        <v>1917812.8371514599</v>
      </c>
      <c r="X1085" s="94">
        <v>0</v>
      </c>
      <c r="Y1085" s="94">
        <v>0</v>
      </c>
      <c r="Z1085" s="94">
        <v>0</v>
      </c>
      <c r="AA1085" s="94">
        <v>206096.63220488199</v>
      </c>
      <c r="AB1085" s="94">
        <v>26.552276874431399</v>
      </c>
      <c r="AC1085" s="94">
        <v>397568.11683069001</v>
      </c>
      <c r="AD1085" s="94">
        <v>80502.815313247498</v>
      </c>
      <c r="AE1085" s="94">
        <v>0</v>
      </c>
      <c r="AF1085" s="94">
        <v>0</v>
      </c>
      <c r="AG1085" s="94">
        <v>0</v>
      </c>
      <c r="AH1085" s="94">
        <v>0</v>
      </c>
      <c r="AI1085" s="94">
        <v>0</v>
      </c>
      <c r="AJ1085" s="94">
        <v>12162017.594741</v>
      </c>
      <c r="AK1085" s="70">
        <v>13750.521748462799</v>
      </c>
      <c r="AL1085">
        <v>190.744012474941</v>
      </c>
      <c r="AM1085">
        <v>87986.683412978906</v>
      </c>
      <c r="AN1085">
        <v>6602.0013831535298</v>
      </c>
      <c r="AO1085">
        <v>27104.8926701567</v>
      </c>
      <c r="AP1085">
        <v>4583.8562208211697</v>
      </c>
      <c r="AQ1085">
        <v>22363.4717498301</v>
      </c>
      <c r="AR1085">
        <v>7267.79399096618</v>
      </c>
      <c r="AS1085">
        <v>14995.2148471951</v>
      </c>
      <c r="AT1085">
        <v>0</v>
      </c>
    </row>
    <row r="1086" spans="1:46" x14ac:dyDescent="0.25">
      <c r="A1086" t="s">
        <v>3993</v>
      </c>
      <c r="B1086">
        <v>2142</v>
      </c>
      <c r="C1086" t="s">
        <v>206</v>
      </c>
      <c r="D1086">
        <v>4858</v>
      </c>
      <c r="E1086" t="s">
        <v>1324</v>
      </c>
      <c r="F1086" t="s">
        <v>2892</v>
      </c>
      <c r="G1086" t="s">
        <v>2893</v>
      </c>
      <c r="H1086" t="s">
        <v>2894</v>
      </c>
      <c r="I1086" t="s">
        <v>2895</v>
      </c>
      <c r="J1086">
        <v>485.26760563373398</v>
      </c>
      <c r="K1086">
        <v>1</v>
      </c>
      <c r="L1086">
        <v>1</v>
      </c>
      <c r="M1086">
        <v>2</v>
      </c>
      <c r="N1086" s="94">
        <v>4322220.6592458403</v>
      </c>
      <c r="O1086" s="94">
        <v>1019626.83579195</v>
      </c>
      <c r="P1086" s="94">
        <v>723661.62215568405</v>
      </c>
      <c r="Q1086" s="94">
        <v>134574.76611055099</v>
      </c>
      <c r="R1086" s="94">
        <v>1189314.14523726</v>
      </c>
      <c r="S1086" s="94">
        <v>262293.29505223699</v>
      </c>
      <c r="T1086" s="94">
        <v>4447953.92</v>
      </c>
      <c r="U1086" s="94">
        <v>2941444.10854128</v>
      </c>
      <c r="V1086" s="94">
        <v>6281492.9860168304</v>
      </c>
      <c r="W1086" s="94">
        <v>989010.27613410505</v>
      </c>
      <c r="X1086" s="94">
        <v>0</v>
      </c>
      <c r="Y1086" s="94">
        <v>0</v>
      </c>
      <c r="Z1086" s="94">
        <v>0</v>
      </c>
      <c r="AA1086" s="94">
        <v>113074.778501512</v>
      </c>
      <c r="AB1086" s="94">
        <v>5819.9878888304302</v>
      </c>
      <c r="AC1086" s="94">
        <v>218125.47963037001</v>
      </c>
      <c r="AD1086" s="94">
        <v>44167.815421867097</v>
      </c>
      <c r="AE1086" s="94">
        <v>0</v>
      </c>
      <c r="AF1086" s="94">
        <v>0</v>
      </c>
      <c r="AG1086" s="94">
        <v>0</v>
      </c>
      <c r="AH1086" s="94">
        <v>0</v>
      </c>
      <c r="AI1086" s="94">
        <v>0</v>
      </c>
      <c r="AJ1086" s="94">
        <v>7651691.3235935103</v>
      </c>
      <c r="AK1086" s="70">
        <v>15767.9829330474</v>
      </c>
      <c r="AL1086">
        <v>190.744012474941</v>
      </c>
      <c r="AM1086">
        <v>87986.683412978906</v>
      </c>
      <c r="AN1086">
        <v>6602.0013831535298</v>
      </c>
      <c r="AO1086">
        <v>27104.8926701567</v>
      </c>
      <c r="AP1086">
        <v>190.744012474941</v>
      </c>
      <c r="AQ1086">
        <v>87986.683412978906</v>
      </c>
      <c r="AR1086">
        <v>13644.766263888099</v>
      </c>
      <c r="AS1086">
        <v>20372.2531427678</v>
      </c>
      <c r="AT1086">
        <v>0</v>
      </c>
    </row>
    <row r="1087" spans="1:46" x14ac:dyDescent="0.25">
      <c r="A1087" t="s">
        <v>3994</v>
      </c>
      <c r="B1087">
        <v>2142</v>
      </c>
      <c r="C1087" t="s">
        <v>206</v>
      </c>
      <c r="D1087">
        <v>747</v>
      </c>
      <c r="E1087" t="s">
        <v>1325</v>
      </c>
      <c r="F1087" t="s">
        <v>2892</v>
      </c>
      <c r="G1087" t="s">
        <v>2893</v>
      </c>
      <c r="H1087" t="s">
        <v>2894</v>
      </c>
      <c r="I1087" t="s">
        <v>2895</v>
      </c>
      <c r="J1087">
        <v>547.51408450700103</v>
      </c>
      <c r="K1087">
        <v>3</v>
      </c>
      <c r="L1087">
        <v>1</v>
      </c>
      <c r="M1087">
        <v>2</v>
      </c>
      <c r="N1087" s="94">
        <v>4269591.1742826505</v>
      </c>
      <c r="O1087" s="94">
        <v>1193224.9659798299</v>
      </c>
      <c r="P1087" s="94">
        <v>815034.00932854996</v>
      </c>
      <c r="Q1087" s="94">
        <v>151837.005003739</v>
      </c>
      <c r="R1087" s="94">
        <v>1375425.25231783</v>
      </c>
      <c r="S1087" s="94">
        <v>295938.306298654</v>
      </c>
      <c r="T1087" s="94">
        <v>4486361.97</v>
      </c>
      <c r="U1087" s="94">
        <v>3318750.4369126102</v>
      </c>
      <c r="V1087" s="94">
        <v>6521538.8047459004</v>
      </c>
      <c r="W1087" s="94">
        <v>1155978.0049383701</v>
      </c>
      <c r="X1087" s="94">
        <v>0</v>
      </c>
      <c r="Y1087" s="94">
        <v>0</v>
      </c>
      <c r="Z1087" s="94">
        <v>0</v>
      </c>
      <c r="AA1087" s="94">
        <v>127579.16068029399</v>
      </c>
      <c r="AB1087" s="94">
        <v>16.436548048117501</v>
      </c>
      <c r="AC1087" s="94">
        <v>246104.975689666</v>
      </c>
      <c r="AD1087" s="94">
        <v>49833.330608987701</v>
      </c>
      <c r="AE1087" s="94">
        <v>0</v>
      </c>
      <c r="AF1087" s="94">
        <v>0</v>
      </c>
      <c r="AG1087" s="94">
        <v>0</v>
      </c>
      <c r="AH1087" s="94">
        <v>0</v>
      </c>
      <c r="AI1087" s="94">
        <v>0</v>
      </c>
      <c r="AJ1087" s="94">
        <v>8101050.7132112598</v>
      </c>
      <c r="AK1087" s="70">
        <v>14796.0590283366</v>
      </c>
      <c r="AL1087">
        <v>190.744012474941</v>
      </c>
      <c r="AM1087">
        <v>87986.683412978906</v>
      </c>
      <c r="AN1087">
        <v>6602.0013831535298</v>
      </c>
      <c r="AO1087">
        <v>27104.8926701567</v>
      </c>
      <c r="AP1087">
        <v>190.744012474941</v>
      </c>
      <c r="AQ1087">
        <v>87986.683412978906</v>
      </c>
      <c r="AR1087">
        <v>13644.766263888099</v>
      </c>
      <c r="AS1087">
        <v>20372.2531427678</v>
      </c>
      <c r="AT1087">
        <v>0</v>
      </c>
    </row>
    <row r="1088" spans="1:46" x14ac:dyDescent="0.25">
      <c r="A1088" t="s">
        <v>3995</v>
      </c>
      <c r="B1088">
        <v>2142</v>
      </c>
      <c r="C1088" t="s">
        <v>206</v>
      </c>
      <c r="D1088">
        <v>746</v>
      </c>
      <c r="E1088" t="s">
        <v>917</v>
      </c>
      <c r="F1088" t="s">
        <v>2892</v>
      </c>
      <c r="G1088" t="s">
        <v>2893</v>
      </c>
      <c r="H1088" t="s">
        <v>2894</v>
      </c>
      <c r="I1088" t="s">
        <v>2895</v>
      </c>
      <c r="J1088">
        <v>355.866197183064</v>
      </c>
      <c r="K1088">
        <v>4</v>
      </c>
      <c r="L1088">
        <v>1</v>
      </c>
      <c r="M1088">
        <v>2</v>
      </c>
      <c r="N1088" s="94">
        <v>3424615.5828581699</v>
      </c>
      <c r="O1088" s="94">
        <v>894461.30275519902</v>
      </c>
      <c r="P1088" s="94">
        <v>530144.42169972695</v>
      </c>
      <c r="Q1088" s="94">
        <v>98689.073197085396</v>
      </c>
      <c r="R1088" s="94">
        <v>1023470.96280558</v>
      </c>
      <c r="S1088" s="94">
        <v>192350.192704407</v>
      </c>
      <c r="T1088" s="94">
        <v>3814302.41</v>
      </c>
      <c r="U1088" s="94">
        <v>2157078.9333157698</v>
      </c>
      <c r="V1088" s="94">
        <v>5007610.9404943204</v>
      </c>
      <c r="W1088" s="94">
        <v>879771.169591874</v>
      </c>
      <c r="X1088" s="94">
        <v>0</v>
      </c>
      <c r="Y1088" s="94">
        <v>0</v>
      </c>
      <c r="Z1088" s="94">
        <v>0</v>
      </c>
      <c r="AA1088" s="94">
        <v>82922.270012439607</v>
      </c>
      <c r="AB1088" s="94">
        <v>1076.9632171339799</v>
      </c>
      <c r="AC1088" s="94">
        <v>159960.16227668701</v>
      </c>
      <c r="AD1088" s="94">
        <v>32390.030427719699</v>
      </c>
      <c r="AE1088" s="94">
        <v>0</v>
      </c>
      <c r="AF1088" s="94">
        <v>0</v>
      </c>
      <c r="AG1088" s="94">
        <v>0</v>
      </c>
      <c r="AH1088" s="94">
        <v>0</v>
      </c>
      <c r="AI1088" s="94">
        <v>0</v>
      </c>
      <c r="AJ1088" s="94">
        <v>6163731.53602017</v>
      </c>
      <c r="AK1088" s="70">
        <v>17320.3624980696</v>
      </c>
      <c r="AL1088">
        <v>190.744012474941</v>
      </c>
      <c r="AM1088">
        <v>87986.683412978906</v>
      </c>
      <c r="AN1088">
        <v>6602.0013831535298</v>
      </c>
      <c r="AO1088">
        <v>27104.8926701567</v>
      </c>
      <c r="AP1088">
        <v>190.744012474941</v>
      </c>
      <c r="AQ1088">
        <v>87986.683412978906</v>
      </c>
      <c r="AR1088">
        <v>13644.766263888099</v>
      </c>
      <c r="AS1088">
        <v>20372.2531427678</v>
      </c>
      <c r="AT1088">
        <v>0</v>
      </c>
    </row>
    <row r="1089" spans="1:46" x14ac:dyDescent="0.25">
      <c r="A1089" t="s">
        <v>3996</v>
      </c>
      <c r="B1089">
        <v>2142</v>
      </c>
      <c r="C1089" t="s">
        <v>206</v>
      </c>
      <c r="D1089">
        <v>3375</v>
      </c>
      <c r="E1089" t="s">
        <v>1326</v>
      </c>
      <c r="F1089" t="s">
        <v>2892</v>
      </c>
      <c r="G1089" t="s">
        <v>2893</v>
      </c>
      <c r="H1089" t="s">
        <v>2894</v>
      </c>
      <c r="I1089" t="s">
        <v>2895</v>
      </c>
      <c r="J1089">
        <v>379.65333417353997</v>
      </c>
      <c r="K1089">
        <v>5</v>
      </c>
      <c r="L1089">
        <v>1</v>
      </c>
      <c r="M1089">
        <v>2</v>
      </c>
      <c r="N1089" s="94">
        <v>3317631.8975194101</v>
      </c>
      <c r="O1089" s="94">
        <v>862577.02164200705</v>
      </c>
      <c r="P1089" s="94">
        <v>565212.46841159195</v>
      </c>
      <c r="Q1089" s="94">
        <v>105285.739365956</v>
      </c>
      <c r="R1089" s="94">
        <v>1193233.2984752301</v>
      </c>
      <c r="S1089" s="94">
        <v>205207.44191835899</v>
      </c>
      <c r="T1089" s="94">
        <v>3742676.03</v>
      </c>
      <c r="U1089" s="94">
        <v>2301264.3954142001</v>
      </c>
      <c r="V1089" s="94">
        <v>4914398.24688634</v>
      </c>
      <c r="W1089" s="94">
        <v>1035668.15425088</v>
      </c>
      <c r="X1089" s="94">
        <v>0</v>
      </c>
      <c r="Y1089" s="94">
        <v>0</v>
      </c>
      <c r="Z1089" s="94">
        <v>0</v>
      </c>
      <c r="AA1089" s="94">
        <v>88465.0369623796</v>
      </c>
      <c r="AB1089" s="94">
        <v>5408.9873145994798</v>
      </c>
      <c r="AC1089" s="94">
        <v>170652.367164967</v>
      </c>
      <c r="AD1089" s="94">
        <v>34555.074753392197</v>
      </c>
      <c r="AE1089" s="94">
        <v>0</v>
      </c>
      <c r="AF1089" s="94">
        <v>0</v>
      </c>
      <c r="AG1089" s="94">
        <v>0</v>
      </c>
      <c r="AH1089" s="94">
        <v>0</v>
      </c>
      <c r="AI1089" s="94">
        <v>0</v>
      </c>
      <c r="AJ1089" s="94">
        <v>6249147.8673325498</v>
      </c>
      <c r="AK1089" s="70">
        <v>16460.1422003476</v>
      </c>
      <c r="AL1089">
        <v>190.744012474941</v>
      </c>
      <c r="AM1089">
        <v>87986.683412978906</v>
      </c>
      <c r="AN1089">
        <v>6602.0013831535298</v>
      </c>
      <c r="AO1089">
        <v>27104.8926701567</v>
      </c>
      <c r="AP1089">
        <v>190.744012474941</v>
      </c>
      <c r="AQ1089">
        <v>87986.683412978906</v>
      </c>
      <c r="AR1089">
        <v>13644.766263888099</v>
      </c>
      <c r="AS1089">
        <v>20372.2531427678</v>
      </c>
      <c r="AT1089">
        <v>0</v>
      </c>
    </row>
    <row r="1090" spans="1:46" x14ac:dyDescent="0.25">
      <c r="A1090" t="s">
        <v>3997</v>
      </c>
      <c r="B1090">
        <v>2142</v>
      </c>
      <c r="C1090" t="s">
        <v>206</v>
      </c>
      <c r="D1090">
        <v>3526</v>
      </c>
      <c r="E1090" t="s">
        <v>1196</v>
      </c>
      <c r="F1090" t="s">
        <v>2892</v>
      </c>
      <c r="G1090" t="s">
        <v>2893</v>
      </c>
      <c r="H1090" t="s">
        <v>2894</v>
      </c>
      <c r="I1090" t="s">
        <v>2895</v>
      </c>
      <c r="J1090">
        <v>265.18309859153101</v>
      </c>
      <c r="K1090">
        <v>3</v>
      </c>
      <c r="L1090">
        <v>2</v>
      </c>
      <c r="M1090">
        <v>2</v>
      </c>
      <c r="N1090" s="94">
        <v>3319601.3039670698</v>
      </c>
      <c r="O1090" s="94">
        <v>806510.22756693803</v>
      </c>
      <c r="P1090" s="94">
        <v>395671.743115697</v>
      </c>
      <c r="Q1090" s="94">
        <v>73540.770195902704</v>
      </c>
      <c r="R1090" s="94">
        <v>663718.34098010894</v>
      </c>
      <c r="S1090" s="94">
        <v>143334.827864511</v>
      </c>
      <c r="T1090" s="94">
        <v>3651638.03</v>
      </c>
      <c r="U1090" s="94">
        <v>1607404.3558257101</v>
      </c>
      <c r="V1090" s="94">
        <v>4639811.4943689397</v>
      </c>
      <c r="W1090" s="94">
        <v>557431.21032141999</v>
      </c>
      <c r="X1090" s="94">
        <v>0</v>
      </c>
      <c r="Y1090" s="94">
        <v>0</v>
      </c>
      <c r="Z1090" s="94">
        <v>0</v>
      </c>
      <c r="AA1090" s="94">
        <v>61791.7202538641</v>
      </c>
      <c r="AB1090" s="94">
        <v>7.9608814912461501</v>
      </c>
      <c r="AC1090" s="94">
        <v>119198.540967113</v>
      </c>
      <c r="AD1090" s="94">
        <v>24136.286897398699</v>
      </c>
      <c r="AE1090" s="94">
        <v>0</v>
      </c>
      <c r="AF1090" s="94">
        <v>0</v>
      </c>
      <c r="AG1090" s="94">
        <v>0</v>
      </c>
      <c r="AH1090" s="94">
        <v>0</v>
      </c>
      <c r="AI1090" s="94">
        <v>0</v>
      </c>
      <c r="AJ1090" s="94">
        <v>5402377.2136902297</v>
      </c>
      <c r="AK1090" s="70">
        <v>20372.2531427678</v>
      </c>
      <c r="AL1090">
        <v>190.744012474941</v>
      </c>
      <c r="AM1090">
        <v>87986.683412978906</v>
      </c>
      <c r="AN1090">
        <v>6602.0013831535298</v>
      </c>
      <c r="AO1090">
        <v>27104.8926701567</v>
      </c>
      <c r="AP1090">
        <v>190.744012474941</v>
      </c>
      <c r="AQ1090">
        <v>87986.683412978906</v>
      </c>
      <c r="AR1090">
        <v>13644.766263888099</v>
      </c>
      <c r="AS1090">
        <v>20372.2531427678</v>
      </c>
      <c r="AT1090">
        <v>0</v>
      </c>
    </row>
    <row r="1091" spans="1:46" x14ac:dyDescent="0.25">
      <c r="A1091" t="s">
        <v>3998</v>
      </c>
      <c r="B1091">
        <v>2142</v>
      </c>
      <c r="C1091" t="s">
        <v>206</v>
      </c>
      <c r="D1091">
        <v>766</v>
      </c>
      <c r="E1091" t="s">
        <v>1327</v>
      </c>
      <c r="F1091" t="s">
        <v>2892</v>
      </c>
      <c r="G1091" t="s">
        <v>2911</v>
      </c>
      <c r="H1091" t="s">
        <v>2894</v>
      </c>
      <c r="I1091" t="s">
        <v>2895</v>
      </c>
      <c r="J1091">
        <v>743.77128000508799</v>
      </c>
      <c r="K1091">
        <v>2</v>
      </c>
      <c r="L1091">
        <v>2</v>
      </c>
      <c r="M1091">
        <v>2</v>
      </c>
      <c r="N1091" s="94">
        <v>5392048.89945859</v>
      </c>
      <c r="O1091" s="94">
        <v>2028209.51340768</v>
      </c>
      <c r="P1091" s="94">
        <v>1106845.0655785301</v>
      </c>
      <c r="Q1091" s="94">
        <v>206263.19351301799</v>
      </c>
      <c r="R1091" s="94">
        <v>1989328.0879689599</v>
      </c>
      <c r="S1091" s="94">
        <v>402017.809416687</v>
      </c>
      <c r="T1091" s="94">
        <v>6214333.5499999998</v>
      </c>
      <c r="U1091" s="94">
        <v>4508361.2099267803</v>
      </c>
      <c r="V1091" s="94">
        <v>8858142.6756016202</v>
      </c>
      <c r="W1091" s="94">
        <v>1691219.6653811</v>
      </c>
      <c r="X1091" s="94">
        <v>0</v>
      </c>
      <c r="Y1091" s="94">
        <v>0</v>
      </c>
      <c r="Z1091" s="94">
        <v>0</v>
      </c>
      <c r="AA1091" s="94">
        <v>173310.09069218501</v>
      </c>
      <c r="AB1091" s="94">
        <v>22.328251868846898</v>
      </c>
      <c r="AC1091" s="94">
        <v>334321.65119394899</v>
      </c>
      <c r="AD1091" s="94">
        <v>67696.1582227381</v>
      </c>
      <c r="AE1091" s="94">
        <v>0</v>
      </c>
      <c r="AF1091" s="94">
        <v>0</v>
      </c>
      <c r="AG1091" s="94">
        <v>0</v>
      </c>
      <c r="AH1091" s="94">
        <v>0</v>
      </c>
      <c r="AI1091" s="94">
        <v>0</v>
      </c>
      <c r="AJ1091" s="94">
        <v>11124712.5693435</v>
      </c>
      <c r="AK1091" s="70">
        <v>14957.1687807942</v>
      </c>
      <c r="AL1091">
        <v>190.744012474941</v>
      </c>
      <c r="AM1091">
        <v>87986.683412978906</v>
      </c>
      <c r="AN1091">
        <v>6602.0013831535298</v>
      </c>
      <c r="AO1091">
        <v>27104.8926701567</v>
      </c>
      <c r="AP1091">
        <v>4583.8562208211697</v>
      </c>
      <c r="AQ1091">
        <v>22363.4717498301</v>
      </c>
      <c r="AR1091">
        <v>7267.79399096618</v>
      </c>
      <c r="AS1091">
        <v>14995.2148471951</v>
      </c>
      <c r="AT1091">
        <v>0</v>
      </c>
    </row>
    <row r="1092" spans="1:46" x14ac:dyDescent="0.25">
      <c r="A1092" t="s">
        <v>3999</v>
      </c>
      <c r="B1092">
        <v>2142</v>
      </c>
      <c r="C1092" t="s">
        <v>206</v>
      </c>
      <c r="D1092">
        <v>749</v>
      </c>
      <c r="E1092" t="s">
        <v>676</v>
      </c>
      <c r="F1092" t="s">
        <v>2892</v>
      </c>
      <c r="G1092" t="s">
        <v>2893</v>
      </c>
      <c r="H1092" t="s">
        <v>2894</v>
      </c>
      <c r="I1092" t="s">
        <v>2895</v>
      </c>
      <c r="J1092">
        <v>428.08098591545598</v>
      </c>
      <c r="K1092">
        <v>1</v>
      </c>
      <c r="L1092">
        <v>1</v>
      </c>
      <c r="M1092">
        <v>2</v>
      </c>
      <c r="N1092" s="94">
        <v>3831586.5291111101</v>
      </c>
      <c r="O1092" s="94">
        <v>907873.615944074</v>
      </c>
      <c r="P1092" s="94">
        <v>636616.95014114701</v>
      </c>
      <c r="Q1092" s="94">
        <v>118715.731046403</v>
      </c>
      <c r="R1092" s="94">
        <v>1024629.65302416</v>
      </c>
      <c r="S1092" s="94">
        <v>231383.20184867899</v>
      </c>
      <c r="T1092" s="94">
        <v>3924614.42</v>
      </c>
      <c r="U1092" s="94">
        <v>2594808.0592668899</v>
      </c>
      <c r="V1092" s="94">
        <v>5566608.2298410898</v>
      </c>
      <c r="W1092" s="94">
        <v>853051.97735720302</v>
      </c>
      <c r="X1092" s="94">
        <v>0</v>
      </c>
      <c r="Y1092" s="94">
        <v>0</v>
      </c>
      <c r="Z1092" s="94">
        <v>0</v>
      </c>
      <c r="AA1092" s="94">
        <v>99749.420940399999</v>
      </c>
      <c r="AB1092" s="94">
        <v>12.851128203981199</v>
      </c>
      <c r="AC1092" s="94">
        <v>192420.36618436</v>
      </c>
      <c r="AD1092" s="94">
        <v>38962.835664318998</v>
      </c>
      <c r="AE1092" s="94">
        <v>0</v>
      </c>
      <c r="AF1092" s="94">
        <v>0</v>
      </c>
      <c r="AG1092" s="94">
        <v>0</v>
      </c>
      <c r="AH1092" s="94">
        <v>0</v>
      </c>
      <c r="AI1092" s="94">
        <v>0</v>
      </c>
      <c r="AJ1092" s="94">
        <v>6750805.6811155695</v>
      </c>
      <c r="AK1092" s="70">
        <v>15769.9264934155</v>
      </c>
      <c r="AL1092">
        <v>190.744012474941</v>
      </c>
      <c r="AM1092">
        <v>87986.683412978906</v>
      </c>
      <c r="AN1092">
        <v>6602.0013831535298</v>
      </c>
      <c r="AO1092">
        <v>27104.8926701567</v>
      </c>
      <c r="AP1092">
        <v>190.744012474941</v>
      </c>
      <c r="AQ1092">
        <v>87986.683412978906</v>
      </c>
      <c r="AR1092">
        <v>13644.766263888099</v>
      </c>
      <c r="AS1092">
        <v>20372.2531427678</v>
      </c>
      <c r="AT1092">
        <v>0</v>
      </c>
    </row>
    <row r="1093" spans="1:46" x14ac:dyDescent="0.25">
      <c r="A1093" t="s">
        <v>4000</v>
      </c>
      <c r="B1093">
        <v>2142</v>
      </c>
      <c r="C1093" t="s">
        <v>206</v>
      </c>
      <c r="D1093">
        <v>771</v>
      </c>
      <c r="E1093" t="s">
        <v>1328</v>
      </c>
      <c r="F1093" t="s">
        <v>2892</v>
      </c>
      <c r="G1093" t="s">
        <v>2903</v>
      </c>
      <c r="H1093" t="s">
        <v>2904</v>
      </c>
      <c r="I1093" t="s">
        <v>2895</v>
      </c>
      <c r="J1093">
        <v>2252.8770224139098</v>
      </c>
      <c r="K1093">
        <v>2</v>
      </c>
      <c r="L1093">
        <v>1</v>
      </c>
      <c r="M1093">
        <v>2</v>
      </c>
      <c r="N1093" s="94">
        <v>14424430.4475323</v>
      </c>
      <c r="O1093" s="94">
        <v>5450318.5199380703</v>
      </c>
      <c r="P1093" s="94">
        <v>3449364.5451092799</v>
      </c>
      <c r="Q1093" s="94">
        <v>624769.49799945496</v>
      </c>
      <c r="R1093" s="94">
        <v>16945890.085669599</v>
      </c>
      <c r="S1093" s="94">
        <v>1217708.60180274</v>
      </c>
      <c r="T1093" s="94">
        <v>27238984.48</v>
      </c>
      <c r="U1093" s="94">
        <v>13655788.616248701</v>
      </c>
      <c r="V1093" s="94">
        <v>24326828.488059498</v>
      </c>
      <c r="W1093" s="94">
        <v>16042922.1525281</v>
      </c>
      <c r="X1093" s="94">
        <v>0</v>
      </c>
      <c r="Y1093" s="94">
        <v>0</v>
      </c>
      <c r="Z1093" s="94">
        <v>0</v>
      </c>
      <c r="AA1093" s="94">
        <v>524954.82357186906</v>
      </c>
      <c r="AB1093" s="94">
        <v>67.632089243418406</v>
      </c>
      <c r="AC1093" s="94">
        <v>1012657.50146359</v>
      </c>
      <c r="AD1093" s="94">
        <v>205051.10033915201</v>
      </c>
      <c r="AE1093" s="94">
        <v>0</v>
      </c>
      <c r="AF1093" s="94">
        <v>0</v>
      </c>
      <c r="AG1093" s="94">
        <v>0</v>
      </c>
      <c r="AH1093" s="94">
        <v>0</v>
      </c>
      <c r="AI1093" s="94">
        <v>0</v>
      </c>
      <c r="AJ1093" s="94">
        <v>42112481.698051497</v>
      </c>
      <c r="AK1093" s="70">
        <v>18692.756541557199</v>
      </c>
      <c r="AL1093">
        <v>190.744012474941</v>
      </c>
      <c r="AM1093">
        <v>87986.683412978906</v>
      </c>
      <c r="AN1093">
        <v>6602.0013831535298</v>
      </c>
      <c r="AO1093">
        <v>27104.8926701567</v>
      </c>
      <c r="AP1093">
        <v>190.744012474941</v>
      </c>
      <c r="AQ1093">
        <v>78964.723731455393</v>
      </c>
      <c r="AR1093">
        <v>14099.3400441254</v>
      </c>
      <c r="AS1093">
        <v>27104.8926701567</v>
      </c>
      <c r="AT1093">
        <v>0</v>
      </c>
    </row>
    <row r="1094" spans="1:46" x14ac:dyDescent="0.25">
      <c r="A1094" t="s">
        <v>4001</v>
      </c>
      <c r="B1094">
        <v>2142</v>
      </c>
      <c r="C1094" t="s">
        <v>206</v>
      </c>
      <c r="D1094">
        <v>750</v>
      </c>
      <c r="E1094" t="s">
        <v>324</v>
      </c>
      <c r="F1094" t="s">
        <v>2892</v>
      </c>
      <c r="G1094" t="s">
        <v>2893</v>
      </c>
      <c r="H1094" t="s">
        <v>2894</v>
      </c>
      <c r="I1094" t="s">
        <v>2895</v>
      </c>
      <c r="J1094">
        <v>298.39964289241601</v>
      </c>
      <c r="K1094">
        <v>1</v>
      </c>
      <c r="L1094">
        <v>1</v>
      </c>
      <c r="M1094">
        <v>2</v>
      </c>
      <c r="N1094" s="94">
        <v>2522092.59273839</v>
      </c>
      <c r="O1094" s="94">
        <v>820162.70496399899</v>
      </c>
      <c r="P1094" s="94">
        <v>444289.14323564101</v>
      </c>
      <c r="Q1094" s="94">
        <v>82752.4064732814</v>
      </c>
      <c r="R1094" s="94">
        <v>725098.87638261705</v>
      </c>
      <c r="S1094" s="94">
        <v>161288.791314328</v>
      </c>
      <c r="T1094" s="94">
        <v>2785649.66</v>
      </c>
      <c r="U1094" s="94">
        <v>1808746.06379393</v>
      </c>
      <c r="V1094" s="94">
        <v>3919356.7461056998</v>
      </c>
      <c r="W1094" s="94">
        <v>605498.33622351103</v>
      </c>
      <c r="X1094" s="94">
        <v>0</v>
      </c>
      <c r="Y1094" s="94">
        <v>0</v>
      </c>
      <c r="Z1094" s="94">
        <v>0</v>
      </c>
      <c r="AA1094" s="94">
        <v>69531.683411930702</v>
      </c>
      <c r="AB1094" s="94">
        <v>8.9580527820733593</v>
      </c>
      <c r="AC1094" s="94">
        <v>134129.21957243999</v>
      </c>
      <c r="AD1094" s="94">
        <v>27159.571741887299</v>
      </c>
      <c r="AE1094" s="94">
        <v>0</v>
      </c>
      <c r="AF1094" s="94">
        <v>0</v>
      </c>
      <c r="AG1094" s="94">
        <v>0</v>
      </c>
      <c r="AH1094" s="94">
        <v>0</v>
      </c>
      <c r="AI1094" s="94">
        <v>0</v>
      </c>
      <c r="AJ1094" s="94">
        <v>4755684.5151082501</v>
      </c>
      <c r="AK1094" s="70">
        <v>15937.299619433001</v>
      </c>
      <c r="AL1094">
        <v>190.744012474941</v>
      </c>
      <c r="AM1094">
        <v>87986.683412978906</v>
      </c>
      <c r="AN1094">
        <v>6602.0013831535298</v>
      </c>
      <c r="AO1094">
        <v>27104.8926701567</v>
      </c>
      <c r="AP1094">
        <v>190.744012474941</v>
      </c>
      <c r="AQ1094">
        <v>87986.683412978906</v>
      </c>
      <c r="AR1094">
        <v>13644.766263888099</v>
      </c>
      <c r="AS1094">
        <v>20372.2531427678</v>
      </c>
      <c r="AT1094">
        <v>0</v>
      </c>
    </row>
    <row r="1095" spans="1:46" x14ac:dyDescent="0.25">
      <c r="A1095" t="s">
        <v>4002</v>
      </c>
      <c r="B1095">
        <v>2142</v>
      </c>
      <c r="C1095" t="s">
        <v>206</v>
      </c>
      <c r="D1095">
        <v>772</v>
      </c>
      <c r="E1095" t="s">
        <v>1329</v>
      </c>
      <c r="F1095" t="s">
        <v>2892</v>
      </c>
      <c r="G1095" t="s">
        <v>2903</v>
      </c>
      <c r="H1095" t="s">
        <v>2904</v>
      </c>
      <c r="I1095" t="s">
        <v>2895</v>
      </c>
      <c r="J1095">
        <v>1903.2673852426799</v>
      </c>
      <c r="K1095">
        <v>1</v>
      </c>
      <c r="L1095">
        <v>1</v>
      </c>
      <c r="M1095">
        <v>2</v>
      </c>
      <c r="N1095" s="94">
        <v>13035530.0729878</v>
      </c>
      <c r="O1095" s="94">
        <v>4542971.3554952396</v>
      </c>
      <c r="P1095" s="94">
        <v>2930022.7621050202</v>
      </c>
      <c r="Q1095" s="94">
        <v>527815.49858531903</v>
      </c>
      <c r="R1095" s="94">
        <v>7303646.1615787903</v>
      </c>
      <c r="S1095" s="94">
        <v>1028740.15913098</v>
      </c>
      <c r="T1095" s="94">
        <v>16803352.100000001</v>
      </c>
      <c r="U1095" s="94">
        <v>11536633.750752199</v>
      </c>
      <c r="V1095" s="94">
        <v>21355634.215031601</v>
      </c>
      <c r="W1095" s="94">
        <v>6540804.0712338602</v>
      </c>
      <c r="X1095" s="94">
        <v>0</v>
      </c>
      <c r="Y1095" s="94">
        <v>0</v>
      </c>
      <c r="Z1095" s="94">
        <v>0</v>
      </c>
      <c r="AA1095" s="94">
        <v>443490.42779069202</v>
      </c>
      <c r="AB1095" s="94">
        <v>57.1366960433987</v>
      </c>
      <c r="AC1095" s="94">
        <v>855509.63314094499</v>
      </c>
      <c r="AD1095" s="94">
        <v>173230.52599003899</v>
      </c>
      <c r="AE1095" s="94">
        <v>0</v>
      </c>
      <c r="AF1095" s="94">
        <v>0</v>
      </c>
      <c r="AG1095" s="94">
        <v>0</v>
      </c>
      <c r="AH1095" s="94">
        <v>0</v>
      </c>
      <c r="AI1095" s="94">
        <v>0</v>
      </c>
      <c r="AJ1095" s="94">
        <v>29368726.009883199</v>
      </c>
      <c r="AK1095" s="70">
        <v>15430.688424337401</v>
      </c>
      <c r="AL1095">
        <v>190.744012474941</v>
      </c>
      <c r="AM1095">
        <v>87986.683412978906</v>
      </c>
      <c r="AN1095">
        <v>6602.0013831535298</v>
      </c>
      <c r="AO1095">
        <v>27104.8926701567</v>
      </c>
      <c r="AP1095">
        <v>190.744012474941</v>
      </c>
      <c r="AQ1095">
        <v>78964.723731455393</v>
      </c>
      <c r="AR1095">
        <v>14099.3400441254</v>
      </c>
      <c r="AS1095">
        <v>27104.8926701567</v>
      </c>
      <c r="AT1095">
        <v>0</v>
      </c>
    </row>
    <row r="1096" spans="1:46" x14ac:dyDescent="0.25">
      <c r="A1096" t="s">
        <v>4003</v>
      </c>
      <c r="B1096">
        <v>2142</v>
      </c>
      <c r="C1096" t="s">
        <v>206</v>
      </c>
      <c r="D1096">
        <v>3215</v>
      </c>
      <c r="E1096" t="s">
        <v>1330</v>
      </c>
      <c r="F1096" t="s">
        <v>2892</v>
      </c>
      <c r="G1096" t="s">
        <v>2893</v>
      </c>
      <c r="H1096" t="s">
        <v>2894</v>
      </c>
      <c r="I1096" t="s">
        <v>2895</v>
      </c>
      <c r="J1096">
        <v>395.31690140841499</v>
      </c>
      <c r="K1096">
        <v>2</v>
      </c>
      <c r="L1096">
        <v>1</v>
      </c>
      <c r="M1096">
        <v>2</v>
      </c>
      <c r="N1096" s="94">
        <v>2628729.3077100902</v>
      </c>
      <c r="O1096" s="94">
        <v>882593.97519013798</v>
      </c>
      <c r="P1096" s="94">
        <v>588241.422919565</v>
      </c>
      <c r="Q1096" s="94">
        <v>109629.57124885599</v>
      </c>
      <c r="R1096" s="94">
        <v>971138.644158107</v>
      </c>
      <c r="S1096" s="94">
        <v>213673.79865557101</v>
      </c>
      <c r="T1096" s="94">
        <v>2784123.99</v>
      </c>
      <c r="U1096" s="94">
        <v>2396208.9312267499</v>
      </c>
      <c r="V1096" s="94">
        <v>4275513.1367189595</v>
      </c>
      <c r="W1096" s="94">
        <v>812693.02912928397</v>
      </c>
      <c r="X1096" s="94">
        <v>0</v>
      </c>
      <c r="Y1096" s="94">
        <v>0</v>
      </c>
      <c r="Z1096" s="94">
        <v>0</v>
      </c>
      <c r="AA1096" s="94">
        <v>92114.887838606999</v>
      </c>
      <c r="AB1096" s="94">
        <v>11.8675399009744</v>
      </c>
      <c r="AC1096" s="94">
        <v>177693.06610337601</v>
      </c>
      <c r="AD1096" s="94">
        <v>35980.732552194801</v>
      </c>
      <c r="AE1096" s="94">
        <v>0</v>
      </c>
      <c r="AF1096" s="94">
        <v>0</v>
      </c>
      <c r="AG1096" s="94">
        <v>0</v>
      </c>
      <c r="AH1096" s="94">
        <v>0</v>
      </c>
      <c r="AI1096" s="94">
        <v>0</v>
      </c>
      <c r="AJ1096" s="94">
        <v>5394006.7198823197</v>
      </c>
      <c r="AK1096" s="70">
        <v>13644.766263888099</v>
      </c>
      <c r="AL1096">
        <v>190.744012474941</v>
      </c>
      <c r="AM1096">
        <v>87986.683412978906</v>
      </c>
      <c r="AN1096">
        <v>6602.0013831535298</v>
      </c>
      <c r="AO1096">
        <v>27104.8926701567</v>
      </c>
      <c r="AP1096">
        <v>190.744012474941</v>
      </c>
      <c r="AQ1096">
        <v>87986.683412978906</v>
      </c>
      <c r="AR1096">
        <v>13644.766263888099</v>
      </c>
      <c r="AS1096">
        <v>20372.2531427678</v>
      </c>
      <c r="AT1096">
        <v>0</v>
      </c>
    </row>
    <row r="1097" spans="1:46" x14ac:dyDescent="0.25">
      <c r="A1097" t="s">
        <v>4004</v>
      </c>
      <c r="B1097">
        <v>2142</v>
      </c>
      <c r="C1097" t="s">
        <v>206</v>
      </c>
      <c r="D1097">
        <v>753</v>
      </c>
      <c r="E1097" t="s">
        <v>1331</v>
      </c>
      <c r="F1097" t="s">
        <v>2892</v>
      </c>
      <c r="G1097" t="s">
        <v>2893</v>
      </c>
      <c r="H1097" t="s">
        <v>2894</v>
      </c>
      <c r="I1097" t="s">
        <v>2895</v>
      </c>
      <c r="J1097">
        <v>265.82394366194302</v>
      </c>
      <c r="K1097">
        <v>1</v>
      </c>
      <c r="L1097">
        <v>1</v>
      </c>
      <c r="M1097">
        <v>2</v>
      </c>
      <c r="N1097" s="94">
        <v>2936709.5991529799</v>
      </c>
      <c r="O1097" s="94">
        <v>810509.746580065</v>
      </c>
      <c r="P1097" s="94">
        <v>396490.086295082</v>
      </c>
      <c r="Q1097" s="94">
        <v>73718.489817947499</v>
      </c>
      <c r="R1097" s="94">
        <v>646388.31913307996</v>
      </c>
      <c r="S1097" s="94">
        <v>143681.21275232401</v>
      </c>
      <c r="T1097" s="94">
        <v>3252527.41</v>
      </c>
      <c r="U1097" s="94">
        <v>1611288.83097915</v>
      </c>
      <c r="V1097" s="94">
        <v>4262022.8803429101</v>
      </c>
      <c r="W1097" s="94">
        <v>539844.33355380001</v>
      </c>
      <c r="X1097" s="94">
        <v>0</v>
      </c>
      <c r="Y1097" s="94">
        <v>0</v>
      </c>
      <c r="Z1097" s="94">
        <v>0</v>
      </c>
      <c r="AA1097" s="94">
        <v>61941.046962569497</v>
      </c>
      <c r="AB1097" s="94">
        <v>7.9801198653616101</v>
      </c>
      <c r="AC1097" s="94">
        <v>119486.59777686</v>
      </c>
      <c r="AD1097" s="94">
        <v>24194.614975463999</v>
      </c>
      <c r="AE1097" s="94">
        <v>0</v>
      </c>
      <c r="AF1097" s="94">
        <v>0</v>
      </c>
      <c r="AG1097" s="94">
        <v>0</v>
      </c>
      <c r="AH1097" s="94">
        <v>0</v>
      </c>
      <c r="AI1097" s="94">
        <v>0</v>
      </c>
      <c r="AJ1097" s="94">
        <v>5007497.4537314698</v>
      </c>
      <c r="AK1097" s="70">
        <v>18837.646393884199</v>
      </c>
      <c r="AL1097">
        <v>190.744012474941</v>
      </c>
      <c r="AM1097">
        <v>87986.683412978906</v>
      </c>
      <c r="AN1097">
        <v>6602.0013831535298</v>
      </c>
      <c r="AO1097">
        <v>27104.8926701567</v>
      </c>
      <c r="AP1097">
        <v>190.744012474941</v>
      </c>
      <c r="AQ1097">
        <v>87986.683412978906</v>
      </c>
      <c r="AR1097">
        <v>13644.766263888099</v>
      </c>
      <c r="AS1097">
        <v>20372.2531427678</v>
      </c>
      <c r="AT1097">
        <v>0</v>
      </c>
    </row>
    <row r="1098" spans="1:46" x14ac:dyDescent="0.25">
      <c r="A1098" t="s">
        <v>4005</v>
      </c>
      <c r="B1098">
        <v>2142</v>
      </c>
      <c r="C1098" t="s">
        <v>206</v>
      </c>
      <c r="D1098">
        <v>754</v>
      </c>
      <c r="E1098" t="s">
        <v>1332</v>
      </c>
      <c r="F1098" t="s">
        <v>2892</v>
      </c>
      <c r="G1098" t="s">
        <v>2893</v>
      </c>
      <c r="H1098" t="s">
        <v>2894</v>
      </c>
      <c r="I1098" t="s">
        <v>2895</v>
      </c>
      <c r="J1098">
        <v>365.89436619714002</v>
      </c>
      <c r="K1098">
        <v>2</v>
      </c>
      <c r="L1098">
        <v>1</v>
      </c>
      <c r="M1098">
        <v>2</v>
      </c>
      <c r="N1098" s="94">
        <v>3426133.1204927801</v>
      </c>
      <c r="O1098" s="94">
        <v>903664.21786182502</v>
      </c>
      <c r="P1098" s="94">
        <v>544405.87584770704</v>
      </c>
      <c r="Q1098" s="94">
        <v>101470.092337697</v>
      </c>
      <c r="R1098" s="94">
        <v>897583.62994694</v>
      </c>
      <c r="S1098" s="94">
        <v>197770.545234652</v>
      </c>
      <c r="T1098" s="94">
        <v>3655392.37</v>
      </c>
      <c r="U1098" s="94">
        <v>2217864.56648695</v>
      </c>
      <c r="V1098" s="94">
        <v>5037056.2047470398</v>
      </c>
      <c r="W1098" s="94">
        <v>719705.94061314897</v>
      </c>
      <c r="X1098" s="94">
        <v>0</v>
      </c>
      <c r="Y1098" s="94">
        <v>0</v>
      </c>
      <c r="Z1098" s="94">
        <v>0</v>
      </c>
      <c r="AA1098" s="94">
        <v>85258.986860788704</v>
      </c>
      <c r="AB1098" s="94">
        <v>31235.804265977298</v>
      </c>
      <c r="AC1098" s="94">
        <v>164467.77653038001</v>
      </c>
      <c r="AD1098" s="94">
        <v>33302.768704272399</v>
      </c>
      <c r="AE1098" s="94">
        <v>0</v>
      </c>
      <c r="AF1098" s="94">
        <v>0</v>
      </c>
      <c r="AG1098" s="94">
        <v>0</v>
      </c>
      <c r="AH1098" s="94">
        <v>0</v>
      </c>
      <c r="AI1098" s="94">
        <v>0</v>
      </c>
      <c r="AJ1098" s="94">
        <v>6071027.4817216098</v>
      </c>
      <c r="AK1098" s="70">
        <v>16592.2955983711</v>
      </c>
      <c r="AL1098">
        <v>190.744012474941</v>
      </c>
      <c r="AM1098">
        <v>87986.683412978906</v>
      </c>
      <c r="AN1098">
        <v>6602.0013831535298</v>
      </c>
      <c r="AO1098">
        <v>27104.8926701567</v>
      </c>
      <c r="AP1098">
        <v>190.744012474941</v>
      </c>
      <c r="AQ1098">
        <v>87986.683412978906</v>
      </c>
      <c r="AR1098">
        <v>13644.766263888099</v>
      </c>
      <c r="AS1098">
        <v>20372.2531427678</v>
      </c>
      <c r="AT1098">
        <v>0</v>
      </c>
    </row>
    <row r="1099" spans="1:46" x14ac:dyDescent="0.25">
      <c r="A1099" t="s">
        <v>4006</v>
      </c>
      <c r="B1099">
        <v>2142</v>
      </c>
      <c r="C1099" t="s">
        <v>206</v>
      </c>
      <c r="D1099">
        <v>773</v>
      </c>
      <c r="E1099" t="s">
        <v>1333</v>
      </c>
      <c r="F1099" t="s">
        <v>2892</v>
      </c>
      <c r="G1099" t="s">
        <v>2903</v>
      </c>
      <c r="H1099" t="s">
        <v>2904</v>
      </c>
      <c r="I1099" t="s">
        <v>2895</v>
      </c>
      <c r="J1099">
        <v>1969.35726656526</v>
      </c>
      <c r="K1099">
        <v>2</v>
      </c>
      <c r="L1099">
        <v>1</v>
      </c>
      <c r="M1099">
        <v>2</v>
      </c>
      <c r="N1099" s="94">
        <v>14295297.325069999</v>
      </c>
      <c r="O1099" s="94">
        <v>4674630.4311017599</v>
      </c>
      <c r="P1099" s="94">
        <v>2997201.58860227</v>
      </c>
      <c r="Q1099" s="94">
        <v>546143.59264724399</v>
      </c>
      <c r="R1099" s="94">
        <v>5727954.81222241</v>
      </c>
      <c r="S1099" s="94">
        <v>1064462.5781436299</v>
      </c>
      <c r="T1099" s="94">
        <v>16303990.93</v>
      </c>
      <c r="U1099" s="94">
        <v>11937236.8196437</v>
      </c>
      <c r="V1099" s="94">
        <v>22843654.784737598</v>
      </c>
      <c r="W1099" s="94">
        <v>4938623.4626122396</v>
      </c>
      <c r="X1099" s="94">
        <v>0</v>
      </c>
      <c r="Y1099" s="94">
        <v>0</v>
      </c>
      <c r="Z1099" s="94">
        <v>0</v>
      </c>
      <c r="AA1099" s="94">
        <v>458890.381558433</v>
      </c>
      <c r="AB1099" s="94">
        <v>59.120735432688797</v>
      </c>
      <c r="AC1099" s="94">
        <v>885216.72031272401</v>
      </c>
      <c r="AD1099" s="94">
        <v>179245.857830903</v>
      </c>
      <c r="AE1099" s="94">
        <v>0</v>
      </c>
      <c r="AF1099" s="94">
        <v>0</v>
      </c>
      <c r="AG1099" s="94">
        <v>0</v>
      </c>
      <c r="AH1099" s="94">
        <v>0</v>
      </c>
      <c r="AI1099" s="94">
        <v>0</v>
      </c>
      <c r="AJ1099" s="94">
        <v>29305690.327787299</v>
      </c>
      <c r="AK1099" s="70">
        <v>14880.839970138601</v>
      </c>
      <c r="AL1099">
        <v>190.744012474941</v>
      </c>
      <c r="AM1099">
        <v>87986.683412978906</v>
      </c>
      <c r="AN1099">
        <v>6602.0013831535298</v>
      </c>
      <c r="AO1099">
        <v>27104.8926701567</v>
      </c>
      <c r="AP1099">
        <v>190.744012474941</v>
      </c>
      <c r="AQ1099">
        <v>78964.723731455393</v>
      </c>
      <c r="AR1099">
        <v>14099.3400441254</v>
      </c>
      <c r="AS1099">
        <v>27104.8926701567</v>
      </c>
      <c r="AT1099">
        <v>0</v>
      </c>
    </row>
    <row r="1100" spans="1:46" x14ac:dyDescent="0.25">
      <c r="A1100" t="s">
        <v>4007</v>
      </c>
      <c r="B1100">
        <v>2142</v>
      </c>
      <c r="C1100" t="s">
        <v>206</v>
      </c>
      <c r="D1100">
        <v>3528</v>
      </c>
      <c r="E1100" t="s">
        <v>1334</v>
      </c>
      <c r="F1100" t="s">
        <v>2906</v>
      </c>
      <c r="G1100" t="s">
        <v>2893</v>
      </c>
      <c r="H1100" t="s">
        <v>2894</v>
      </c>
      <c r="I1100" t="s">
        <v>2895</v>
      </c>
      <c r="J1100">
        <v>121.915492957742</v>
      </c>
      <c r="K1100">
        <v>1</v>
      </c>
      <c r="L1100">
        <v>1</v>
      </c>
      <c r="M1100">
        <v>2</v>
      </c>
      <c r="N1100" s="94">
        <v>213316.88899612401</v>
      </c>
      <c r="O1100" s="94">
        <v>97114.425004221295</v>
      </c>
      <c r="P1100" s="94">
        <v>180519.106832886</v>
      </c>
      <c r="Q1100" s="94">
        <v>33809.693372410999</v>
      </c>
      <c r="R1100" s="94">
        <v>1328344.0688423601</v>
      </c>
      <c r="S1100" s="94">
        <v>65896.870086852097</v>
      </c>
      <c r="T1100" s="94">
        <v>1114114.8</v>
      </c>
      <c r="U1100" s="94">
        <v>738989.38304800505</v>
      </c>
      <c r="V1100" s="94">
        <v>545212.81035361299</v>
      </c>
      <c r="W1100" s="94">
        <v>282921.027135243</v>
      </c>
      <c r="X1100" s="94">
        <v>0</v>
      </c>
      <c r="Y1100" s="94">
        <v>0</v>
      </c>
      <c r="Z1100" s="94">
        <v>0</v>
      </c>
      <c r="AA1100" s="94">
        <v>1024966.68561703</v>
      </c>
      <c r="AB1100" s="94">
        <v>3.6599421174967599</v>
      </c>
      <c r="AC1100" s="94">
        <v>54800.4339606629</v>
      </c>
      <c r="AD1100" s="94">
        <v>11096.436126189201</v>
      </c>
      <c r="AE1100" s="94">
        <v>0</v>
      </c>
      <c r="AF1100" s="94">
        <v>0</v>
      </c>
      <c r="AG1100" s="94">
        <v>0</v>
      </c>
      <c r="AH1100" s="94">
        <v>0</v>
      </c>
      <c r="AI1100" s="94">
        <v>0</v>
      </c>
      <c r="AJ1100" s="94">
        <v>1919001.05313486</v>
      </c>
      <c r="AK1100" s="70">
        <v>15740.419913652901</v>
      </c>
      <c r="AL1100">
        <v>190.744012474941</v>
      </c>
      <c r="AM1100">
        <v>87986.683412978906</v>
      </c>
      <c r="AN1100">
        <v>6602.0013831535298</v>
      </c>
      <c r="AO1100">
        <v>27104.8926701567</v>
      </c>
      <c r="AP1100">
        <v>190.744012474941</v>
      </c>
      <c r="AQ1100">
        <v>87986.683412978906</v>
      </c>
      <c r="AR1100">
        <v>13644.766263888099</v>
      </c>
      <c r="AS1100">
        <v>20372.2531427678</v>
      </c>
      <c r="AT1100">
        <v>0</v>
      </c>
    </row>
    <row r="1101" spans="1:46" x14ac:dyDescent="0.25">
      <c r="A1101" t="s">
        <v>4008</v>
      </c>
      <c r="B1101">
        <v>2142</v>
      </c>
      <c r="C1101" t="s">
        <v>206</v>
      </c>
      <c r="D1101">
        <v>767</v>
      </c>
      <c r="E1101" t="s">
        <v>1335</v>
      </c>
      <c r="F1101" t="s">
        <v>2892</v>
      </c>
      <c r="G1101" t="s">
        <v>2911</v>
      </c>
      <c r="H1101" t="s">
        <v>2894</v>
      </c>
      <c r="I1101" t="s">
        <v>2895</v>
      </c>
      <c r="J1101">
        <v>701.21014617516596</v>
      </c>
      <c r="K1101">
        <v>3</v>
      </c>
      <c r="L1101">
        <v>2</v>
      </c>
      <c r="M1101">
        <v>2</v>
      </c>
      <c r="N1101" s="94">
        <v>5288382.6526179696</v>
      </c>
      <c r="O1101" s="94">
        <v>1749334.4409401601</v>
      </c>
      <c r="P1101" s="94">
        <v>1041977.55092987</v>
      </c>
      <c r="Q1101" s="94">
        <v>194460.10885608601</v>
      </c>
      <c r="R1101" s="94">
        <v>1861629.06476815</v>
      </c>
      <c r="S1101" s="94">
        <v>379012.97681750602</v>
      </c>
      <c r="T1101" s="94">
        <v>5885406.4400000004</v>
      </c>
      <c r="U1101" s="94">
        <v>4250377.3781122304</v>
      </c>
      <c r="V1101" s="94">
        <v>8391790.6477464903</v>
      </c>
      <c r="W1101" s="94">
        <v>1578454.5846456599</v>
      </c>
      <c r="X1101" s="94">
        <v>0</v>
      </c>
      <c r="Y1101" s="94">
        <v>0</v>
      </c>
      <c r="Z1101" s="94">
        <v>0</v>
      </c>
      <c r="AA1101" s="94">
        <v>163392.69516707701</v>
      </c>
      <c r="AB1101" s="94">
        <v>2145.8905530096299</v>
      </c>
      <c r="AC1101" s="94">
        <v>315190.62406070298</v>
      </c>
      <c r="AD1101" s="94">
        <v>63822.352756802597</v>
      </c>
      <c r="AE1101" s="94">
        <v>0</v>
      </c>
      <c r="AF1101" s="94">
        <v>0</v>
      </c>
      <c r="AG1101" s="94">
        <v>0</v>
      </c>
      <c r="AH1101" s="94">
        <v>0</v>
      </c>
      <c r="AI1101" s="94">
        <v>0</v>
      </c>
      <c r="AJ1101" s="94">
        <v>10514796.7949297</v>
      </c>
      <c r="AK1101" s="70">
        <v>14995.2148471951</v>
      </c>
      <c r="AL1101">
        <v>190.744012474941</v>
      </c>
      <c r="AM1101">
        <v>87986.683412978906</v>
      </c>
      <c r="AN1101">
        <v>6602.0013831535298</v>
      </c>
      <c r="AO1101">
        <v>27104.8926701567</v>
      </c>
      <c r="AP1101">
        <v>4583.8562208211697</v>
      </c>
      <c r="AQ1101">
        <v>22363.4717498301</v>
      </c>
      <c r="AR1101">
        <v>7267.79399096618</v>
      </c>
      <c r="AS1101">
        <v>14995.2148471951</v>
      </c>
      <c r="AT1101">
        <v>0</v>
      </c>
    </row>
    <row r="1102" spans="1:46" x14ac:dyDescent="0.25">
      <c r="A1102" t="s">
        <v>4009</v>
      </c>
      <c r="B1102">
        <v>2142</v>
      </c>
      <c r="C1102" t="s">
        <v>206</v>
      </c>
      <c r="D1102">
        <v>756</v>
      </c>
      <c r="E1102" t="s">
        <v>1336</v>
      </c>
      <c r="F1102" t="s">
        <v>2892</v>
      </c>
      <c r="G1102" t="s">
        <v>2893</v>
      </c>
      <c r="H1102" t="s">
        <v>2894</v>
      </c>
      <c r="I1102" t="s">
        <v>2895</v>
      </c>
      <c r="J1102">
        <v>495.06338028164299</v>
      </c>
      <c r="K1102">
        <v>1</v>
      </c>
      <c r="L1102">
        <v>1</v>
      </c>
      <c r="M1102">
        <v>2</v>
      </c>
      <c r="N1102" s="94">
        <v>3860585.0113734999</v>
      </c>
      <c r="O1102" s="94">
        <v>954046.47213559097</v>
      </c>
      <c r="P1102" s="94">
        <v>737977.70218370599</v>
      </c>
      <c r="Q1102" s="94">
        <v>137291.337476143</v>
      </c>
      <c r="R1102" s="94">
        <v>1180147.3927188099</v>
      </c>
      <c r="S1102" s="94">
        <v>267588.03548032203</v>
      </c>
      <c r="T1102" s="94">
        <v>3869226.83</v>
      </c>
      <c r="U1102" s="94">
        <v>3000821.0858877399</v>
      </c>
      <c r="V1102" s="94">
        <v>5772952.97733403</v>
      </c>
      <c r="W1102" s="94">
        <v>981722.73268654605</v>
      </c>
      <c r="X1102" s="94">
        <v>0</v>
      </c>
      <c r="Y1102" s="94">
        <v>0</v>
      </c>
      <c r="Z1102" s="94">
        <v>0</v>
      </c>
      <c r="AA1102" s="94">
        <v>115357.343906052</v>
      </c>
      <c r="AB1102" s="94">
        <v>14.8619611204881</v>
      </c>
      <c r="AC1102" s="94">
        <v>222528.63372229799</v>
      </c>
      <c r="AD1102" s="94">
        <v>45059.401758024898</v>
      </c>
      <c r="AE1102" s="94">
        <v>0</v>
      </c>
      <c r="AF1102" s="94">
        <v>0</v>
      </c>
      <c r="AG1102" s="94">
        <v>0</v>
      </c>
      <c r="AH1102" s="94">
        <v>0</v>
      </c>
      <c r="AI1102" s="94">
        <v>0</v>
      </c>
      <c r="AJ1102" s="94">
        <v>7137635.9513680702</v>
      </c>
      <c r="AK1102" s="70">
        <v>14417.6205222601</v>
      </c>
      <c r="AL1102">
        <v>190.744012474941</v>
      </c>
      <c r="AM1102">
        <v>87986.683412978906</v>
      </c>
      <c r="AN1102">
        <v>6602.0013831535298</v>
      </c>
      <c r="AO1102">
        <v>27104.8926701567</v>
      </c>
      <c r="AP1102">
        <v>190.744012474941</v>
      </c>
      <c r="AQ1102">
        <v>87986.683412978906</v>
      </c>
      <c r="AR1102">
        <v>13644.766263888099</v>
      </c>
      <c r="AS1102">
        <v>20372.2531427678</v>
      </c>
      <c r="AT1102">
        <v>0</v>
      </c>
    </row>
    <row r="1103" spans="1:46" x14ac:dyDescent="0.25">
      <c r="A1103" t="s">
        <v>4010</v>
      </c>
      <c r="B1103">
        <v>2142</v>
      </c>
      <c r="C1103" t="s">
        <v>206</v>
      </c>
      <c r="D1103">
        <v>757</v>
      </c>
      <c r="E1103" t="s">
        <v>1222</v>
      </c>
      <c r="F1103" t="s">
        <v>2892</v>
      </c>
      <c r="G1103" t="s">
        <v>2893</v>
      </c>
      <c r="H1103" t="s">
        <v>2894</v>
      </c>
      <c r="I1103" t="s">
        <v>2895</v>
      </c>
      <c r="J1103">
        <v>273.16197183095102</v>
      </c>
      <c r="K1103">
        <v>3</v>
      </c>
      <c r="L1103">
        <v>1</v>
      </c>
      <c r="M1103">
        <v>2</v>
      </c>
      <c r="N1103" s="94">
        <v>2721820.2530401</v>
      </c>
      <c r="O1103" s="94">
        <v>773094.46176342398</v>
      </c>
      <c r="P1103" s="94">
        <v>409797.33456909499</v>
      </c>
      <c r="Q1103" s="94">
        <v>75753.477138535804</v>
      </c>
      <c r="R1103" s="94">
        <v>775361.40930252895</v>
      </c>
      <c r="S1103" s="94">
        <v>147647.510039202</v>
      </c>
      <c r="T1103" s="94">
        <v>3100058.73</v>
      </c>
      <c r="U1103" s="94">
        <v>1655768.2058136801</v>
      </c>
      <c r="V1103" s="94">
        <v>4026291.5218255902</v>
      </c>
      <c r="W1103" s="94">
        <v>665876.29375335702</v>
      </c>
      <c r="X1103" s="94">
        <v>0</v>
      </c>
      <c r="Y1103" s="94">
        <v>0</v>
      </c>
      <c r="Z1103" s="94">
        <v>0</v>
      </c>
      <c r="AA1103" s="94">
        <v>63650.919824914803</v>
      </c>
      <c r="AB1103" s="94">
        <v>8.2004098195222195</v>
      </c>
      <c r="AC1103" s="94">
        <v>122785.00652148599</v>
      </c>
      <c r="AD1103" s="94">
        <v>24862.503517716701</v>
      </c>
      <c r="AE1103" s="94">
        <v>0</v>
      </c>
      <c r="AF1103" s="94">
        <v>0</v>
      </c>
      <c r="AG1103" s="94">
        <v>0</v>
      </c>
      <c r="AH1103" s="94">
        <v>0</v>
      </c>
      <c r="AI1103" s="94">
        <v>0</v>
      </c>
      <c r="AJ1103" s="94">
        <v>4903474.4458528804</v>
      </c>
      <c r="AK1103" s="70">
        <v>17950.7945889607</v>
      </c>
      <c r="AL1103">
        <v>190.744012474941</v>
      </c>
      <c r="AM1103">
        <v>87986.683412978906</v>
      </c>
      <c r="AN1103">
        <v>6602.0013831535298</v>
      </c>
      <c r="AO1103">
        <v>27104.8926701567</v>
      </c>
      <c r="AP1103">
        <v>190.744012474941</v>
      </c>
      <c r="AQ1103">
        <v>87986.683412978906</v>
      </c>
      <c r="AR1103">
        <v>13644.766263888099</v>
      </c>
      <c r="AS1103">
        <v>20372.2531427678</v>
      </c>
      <c r="AT1103">
        <v>0</v>
      </c>
    </row>
    <row r="1104" spans="1:46" x14ac:dyDescent="0.25">
      <c r="A1104" t="s">
        <v>4011</v>
      </c>
      <c r="B1104">
        <v>2142</v>
      </c>
      <c r="C1104" t="s">
        <v>206</v>
      </c>
      <c r="D1104">
        <v>4596</v>
      </c>
      <c r="E1104" t="s">
        <v>1337</v>
      </c>
      <c r="F1104" t="s">
        <v>2945</v>
      </c>
      <c r="G1104" t="s">
        <v>2903</v>
      </c>
      <c r="H1104" t="s">
        <v>2904</v>
      </c>
      <c r="I1104" t="s">
        <v>2895</v>
      </c>
      <c r="J1104">
        <v>422.06296827334899</v>
      </c>
      <c r="K1104">
        <v>2</v>
      </c>
      <c r="L1104">
        <v>2</v>
      </c>
      <c r="M1104">
        <v>2</v>
      </c>
      <c r="N1104" s="94">
        <v>5310013.4488361496</v>
      </c>
      <c r="O1104" s="94">
        <v>1857001.59372001</v>
      </c>
      <c r="P1104" s="94">
        <v>624944.60885582899</v>
      </c>
      <c r="Q1104" s="94">
        <v>117046.81000730299</v>
      </c>
      <c r="R1104" s="94">
        <v>1708352.95190715</v>
      </c>
      <c r="S1104" s="94">
        <v>228130.38699208101</v>
      </c>
      <c r="T1104" s="94">
        <v>7059029.5</v>
      </c>
      <c r="U1104" s="94">
        <v>2558329.9133264502</v>
      </c>
      <c r="V1104" s="94">
        <v>8299578.2748231599</v>
      </c>
      <c r="W1104" s="94">
        <v>1219421.3373060401</v>
      </c>
      <c r="X1104" s="94">
        <v>0</v>
      </c>
      <c r="Y1104" s="94">
        <v>0</v>
      </c>
      <c r="Z1104" s="94">
        <v>0</v>
      </c>
      <c r="AA1104" s="94">
        <v>98347.130731864701</v>
      </c>
      <c r="AB1104" s="94">
        <v>12.6704653883059</v>
      </c>
      <c r="AC1104" s="94">
        <v>189715.29589042501</v>
      </c>
      <c r="AD1104" s="94">
        <v>38415.091101656501</v>
      </c>
      <c r="AE1104" s="94">
        <v>0</v>
      </c>
      <c r="AF1104" s="94">
        <v>0</v>
      </c>
      <c r="AG1104" s="94">
        <v>0</v>
      </c>
      <c r="AH1104" s="94">
        <v>0</v>
      </c>
      <c r="AI1104" s="94">
        <v>0</v>
      </c>
      <c r="AJ1104" s="94">
        <v>9845489.8003185391</v>
      </c>
      <c r="AK1104" s="70">
        <v>23327.063827931299</v>
      </c>
      <c r="AL1104">
        <v>190.744012474941</v>
      </c>
      <c r="AM1104">
        <v>87986.683412978906</v>
      </c>
      <c r="AN1104">
        <v>6602.0013831535298</v>
      </c>
      <c r="AO1104">
        <v>27104.8926701567</v>
      </c>
      <c r="AP1104">
        <v>190.744012474941</v>
      </c>
      <c r="AQ1104">
        <v>78964.723731455393</v>
      </c>
      <c r="AR1104">
        <v>14099.3400441254</v>
      </c>
      <c r="AS1104">
        <v>27104.8926701567</v>
      </c>
      <c r="AT1104">
        <v>0</v>
      </c>
    </row>
    <row r="1105" spans="1:46" x14ac:dyDescent="0.25">
      <c r="A1105" t="s">
        <v>4012</v>
      </c>
      <c r="B1105">
        <v>2142</v>
      </c>
      <c r="C1105" t="s">
        <v>206</v>
      </c>
      <c r="D1105">
        <v>759</v>
      </c>
      <c r="E1105" t="s">
        <v>1338</v>
      </c>
      <c r="F1105" t="s">
        <v>2892</v>
      </c>
      <c r="G1105" t="s">
        <v>2893</v>
      </c>
      <c r="H1105" t="s">
        <v>2894</v>
      </c>
      <c r="I1105" t="s">
        <v>2895</v>
      </c>
      <c r="J1105">
        <v>258.03521126757403</v>
      </c>
      <c r="K1105">
        <v>1</v>
      </c>
      <c r="L1105">
        <v>2</v>
      </c>
      <c r="M1105">
        <v>2</v>
      </c>
      <c r="N1105" s="94">
        <v>2485274.7745856401</v>
      </c>
      <c r="O1105" s="94">
        <v>750162.77318965795</v>
      </c>
      <c r="P1105" s="94">
        <v>383568.44457620202</v>
      </c>
      <c r="Q1105" s="94">
        <v>71558.512873059502</v>
      </c>
      <c r="R1105" s="94">
        <v>652421.00235051406</v>
      </c>
      <c r="S1105" s="94">
        <v>139471.30411576599</v>
      </c>
      <c r="T1105" s="94">
        <v>2778907.99</v>
      </c>
      <c r="U1105" s="94">
        <v>1564077.51757507</v>
      </c>
      <c r="V1105" s="94">
        <v>3733852.8161971602</v>
      </c>
      <c r="W1105" s="94">
        <v>548998.79196000996</v>
      </c>
      <c r="X1105" s="94">
        <v>0</v>
      </c>
      <c r="Y1105" s="94">
        <v>0</v>
      </c>
      <c r="Z1105" s="94">
        <v>0</v>
      </c>
      <c r="AA1105" s="94">
        <v>60126.153118273702</v>
      </c>
      <c r="AB1105" s="94">
        <v>7.7462996261083203</v>
      </c>
      <c r="AC1105" s="94">
        <v>115985.599627569</v>
      </c>
      <c r="AD1105" s="94">
        <v>23485.7044881968</v>
      </c>
      <c r="AE1105" s="94">
        <v>0</v>
      </c>
      <c r="AF1105" s="94">
        <v>0</v>
      </c>
      <c r="AG1105" s="94">
        <v>0</v>
      </c>
      <c r="AH1105" s="94">
        <v>0</v>
      </c>
      <c r="AI1105" s="94">
        <v>0</v>
      </c>
      <c r="AJ1105" s="94">
        <v>4482456.8116908399</v>
      </c>
      <c r="AK1105" s="70">
        <v>17371.492788411299</v>
      </c>
      <c r="AL1105">
        <v>190.744012474941</v>
      </c>
      <c r="AM1105">
        <v>87986.683412978906</v>
      </c>
      <c r="AN1105">
        <v>6602.0013831535298</v>
      </c>
      <c r="AO1105">
        <v>27104.8926701567</v>
      </c>
      <c r="AP1105">
        <v>190.744012474941</v>
      </c>
      <c r="AQ1105">
        <v>87986.683412978906</v>
      </c>
      <c r="AR1105">
        <v>13644.766263888099</v>
      </c>
      <c r="AS1105">
        <v>20372.2531427678</v>
      </c>
      <c r="AT1105">
        <v>0</v>
      </c>
    </row>
    <row r="1106" spans="1:46" x14ac:dyDescent="0.25">
      <c r="A1106" t="s">
        <v>4013</v>
      </c>
      <c r="B1106">
        <v>2142</v>
      </c>
      <c r="C1106" t="s">
        <v>206</v>
      </c>
      <c r="D1106">
        <v>2142</v>
      </c>
      <c r="E1106" t="s">
        <v>206</v>
      </c>
      <c r="F1106" t="s">
        <v>1871</v>
      </c>
      <c r="G1106" t="s">
        <v>1871</v>
      </c>
      <c r="H1106" t="s">
        <v>2899</v>
      </c>
      <c r="I1106" t="s">
        <v>2895</v>
      </c>
      <c r="J1106">
        <v>184.58391607991399</v>
      </c>
      <c r="K1106">
        <v>1</v>
      </c>
      <c r="L1106">
        <v>5</v>
      </c>
      <c r="M1106">
        <v>2</v>
      </c>
      <c r="N1106" s="94">
        <v>216244.43171922199</v>
      </c>
      <c r="O1106" s="94">
        <v>147034.314017347</v>
      </c>
      <c r="P1106" s="94">
        <v>273311.64282797102</v>
      </c>
      <c r="Q1106" s="94">
        <v>51188.9461522653</v>
      </c>
      <c r="R1106" s="94">
        <v>431073.98699974403</v>
      </c>
      <c r="S1106" s="94">
        <v>99769.9475509365</v>
      </c>
      <c r="T1106" s="94">
        <v>0</v>
      </c>
      <c r="U1106" s="94">
        <v>1118853.32171655</v>
      </c>
      <c r="V1106" s="94">
        <v>718745.36419997795</v>
      </c>
      <c r="W1106" s="94">
        <v>357091.53898522002</v>
      </c>
      <c r="X1106" s="94">
        <v>0</v>
      </c>
      <c r="Y1106" s="94">
        <v>0</v>
      </c>
      <c r="Z1106" s="94">
        <v>0</v>
      </c>
      <c r="AA1106" s="94">
        <v>43010.877263114598</v>
      </c>
      <c r="AB1106" s="94">
        <v>5.5412682365770003</v>
      </c>
      <c r="AC1106" s="94">
        <v>82969.591952058094</v>
      </c>
      <c r="AD1106" s="94">
        <v>16800.355598878399</v>
      </c>
      <c r="AE1106" s="94">
        <v>0</v>
      </c>
      <c r="AF1106" s="94">
        <v>0</v>
      </c>
      <c r="AG1106" s="94">
        <v>0</v>
      </c>
      <c r="AH1106" s="94">
        <v>0</v>
      </c>
      <c r="AI1106" s="94">
        <v>0</v>
      </c>
      <c r="AJ1106" s="94">
        <v>1218623.2692674899</v>
      </c>
      <c r="AK1106" s="70">
        <v>6602.0013831535298</v>
      </c>
      <c r="AL1106">
        <v>190.744012474941</v>
      </c>
      <c r="AM1106">
        <v>87986.683412978906</v>
      </c>
      <c r="AN1106">
        <v>6602.0013831535298</v>
      </c>
      <c r="AO1106">
        <v>27104.8926701567</v>
      </c>
      <c r="AP1106">
        <v>682.10272323868298</v>
      </c>
      <c r="AQ1106">
        <v>37523.222275875101</v>
      </c>
      <c r="AR1106">
        <v>6602.0013831535298</v>
      </c>
      <c r="AS1106">
        <v>6602.0013831535298</v>
      </c>
      <c r="AT1106">
        <v>0</v>
      </c>
    </row>
    <row r="1107" spans="1:46" x14ac:dyDescent="0.25">
      <c r="A1107" t="s">
        <v>4014</v>
      </c>
      <c r="B1107">
        <v>2142</v>
      </c>
      <c r="C1107" t="s">
        <v>206</v>
      </c>
      <c r="D1107">
        <v>760</v>
      </c>
      <c r="E1107" t="s">
        <v>1339</v>
      </c>
      <c r="F1107" t="s">
        <v>2892</v>
      </c>
      <c r="G1107" t="s">
        <v>2893</v>
      </c>
      <c r="H1107" t="s">
        <v>2894</v>
      </c>
      <c r="I1107" t="s">
        <v>2895</v>
      </c>
      <c r="J1107">
        <v>329.12676056335403</v>
      </c>
      <c r="K1107">
        <v>1</v>
      </c>
      <c r="L1107">
        <v>2</v>
      </c>
      <c r="M1107">
        <v>2</v>
      </c>
      <c r="N1107" s="94">
        <v>3427923.5992215001</v>
      </c>
      <c r="O1107" s="94">
        <v>835380.58569068206</v>
      </c>
      <c r="P1107" s="94">
        <v>489872.14310428599</v>
      </c>
      <c r="Q1107" s="94">
        <v>91273.673143076099</v>
      </c>
      <c r="R1107" s="94">
        <v>789036.86921303498</v>
      </c>
      <c r="S1107" s="94">
        <v>177897.18809952601</v>
      </c>
      <c r="T1107" s="94">
        <v>3638488.73</v>
      </c>
      <c r="U1107" s="94">
        <v>1994998.1403725799</v>
      </c>
      <c r="V1107" s="94">
        <v>4899664.7196883997</v>
      </c>
      <c r="W1107" s="94">
        <v>657120.69812570699</v>
      </c>
      <c r="X1107" s="94">
        <v>0</v>
      </c>
      <c r="Y1107" s="94">
        <v>0</v>
      </c>
      <c r="Z1107" s="94">
        <v>0</v>
      </c>
      <c r="AA1107" s="94">
        <v>76691.572067786299</v>
      </c>
      <c r="AB1107" s="94">
        <v>9.8804906887315695</v>
      </c>
      <c r="AC1107" s="94">
        <v>147940.91275331701</v>
      </c>
      <c r="AD1107" s="94">
        <v>29956.275346208098</v>
      </c>
      <c r="AE1107" s="94">
        <v>0</v>
      </c>
      <c r="AF1107" s="94">
        <v>0</v>
      </c>
      <c r="AG1107" s="94">
        <v>0</v>
      </c>
      <c r="AH1107" s="94">
        <v>0</v>
      </c>
      <c r="AI1107" s="94">
        <v>0</v>
      </c>
      <c r="AJ1107" s="94">
        <v>5811384.05847211</v>
      </c>
      <c r="AK1107" s="70">
        <v>17656.978267355</v>
      </c>
      <c r="AL1107">
        <v>190.744012474941</v>
      </c>
      <c r="AM1107">
        <v>87986.683412978906</v>
      </c>
      <c r="AN1107">
        <v>6602.0013831535298</v>
      </c>
      <c r="AO1107">
        <v>27104.8926701567</v>
      </c>
      <c r="AP1107">
        <v>190.744012474941</v>
      </c>
      <c r="AQ1107">
        <v>87986.683412978906</v>
      </c>
      <c r="AR1107">
        <v>13644.766263888099</v>
      </c>
      <c r="AS1107">
        <v>20372.2531427678</v>
      </c>
      <c r="AT1107">
        <v>0</v>
      </c>
    </row>
    <row r="1108" spans="1:46" x14ac:dyDescent="0.25">
      <c r="A1108" t="s">
        <v>4015</v>
      </c>
      <c r="B1108">
        <v>2142</v>
      </c>
      <c r="C1108" t="s">
        <v>206</v>
      </c>
      <c r="D1108">
        <v>741</v>
      </c>
      <c r="E1108" t="s">
        <v>1232</v>
      </c>
      <c r="F1108" t="s">
        <v>2892</v>
      </c>
      <c r="G1108" t="s">
        <v>2893</v>
      </c>
      <c r="H1108" t="s">
        <v>2894</v>
      </c>
      <c r="I1108" t="s">
        <v>2895</v>
      </c>
      <c r="J1108">
        <v>536.24647887318099</v>
      </c>
      <c r="K1108">
        <v>5</v>
      </c>
      <c r="L1108">
        <v>1</v>
      </c>
      <c r="M1108">
        <v>2</v>
      </c>
      <c r="N1108" s="94">
        <v>3903497.3572774399</v>
      </c>
      <c r="O1108" s="94">
        <v>1107168.0408038299</v>
      </c>
      <c r="P1108" s="94">
        <v>797745.03320718498</v>
      </c>
      <c r="Q1108" s="94">
        <v>148712.26439630301</v>
      </c>
      <c r="R1108" s="94">
        <v>1334377.7069904001</v>
      </c>
      <c r="S1108" s="94">
        <v>289848.02255679102</v>
      </c>
      <c r="T1108" s="94">
        <v>4041048.43</v>
      </c>
      <c r="U1108" s="94">
        <v>3250451.97267516</v>
      </c>
      <c r="V1108" s="94">
        <v>6047084.07816971</v>
      </c>
      <c r="W1108" s="94">
        <v>1119446.59008295</v>
      </c>
      <c r="X1108" s="94">
        <v>0</v>
      </c>
      <c r="Y1108" s="94">
        <v>0</v>
      </c>
      <c r="Z1108" s="94">
        <v>0</v>
      </c>
      <c r="AA1108" s="94">
        <v>124953.63613158101</v>
      </c>
      <c r="AB1108" s="94">
        <v>16.098290920806701</v>
      </c>
      <c r="AC1108" s="94">
        <v>241040.240573146</v>
      </c>
      <c r="AD1108" s="94">
        <v>48807.781983645204</v>
      </c>
      <c r="AE1108" s="94">
        <v>0</v>
      </c>
      <c r="AF1108" s="94">
        <v>0</v>
      </c>
      <c r="AG1108" s="94">
        <v>0</v>
      </c>
      <c r="AH1108" s="94">
        <v>0</v>
      </c>
      <c r="AI1108" s="94">
        <v>0</v>
      </c>
      <c r="AJ1108" s="94">
        <v>7581348.4252319504</v>
      </c>
      <c r="AK1108" s="70">
        <v>14137.805512798301</v>
      </c>
      <c r="AL1108">
        <v>190.744012474941</v>
      </c>
      <c r="AM1108">
        <v>87986.683412978906</v>
      </c>
      <c r="AN1108">
        <v>6602.0013831535298</v>
      </c>
      <c r="AO1108">
        <v>27104.8926701567</v>
      </c>
      <c r="AP1108">
        <v>190.744012474941</v>
      </c>
      <c r="AQ1108">
        <v>87986.683412978906</v>
      </c>
      <c r="AR1108">
        <v>13644.766263888099</v>
      </c>
      <c r="AS1108">
        <v>20372.2531427678</v>
      </c>
      <c r="AT1108">
        <v>0</v>
      </c>
    </row>
    <row r="1109" spans="1:46" x14ac:dyDescent="0.25">
      <c r="A1109" t="s">
        <v>4016</v>
      </c>
      <c r="B1109">
        <v>2142</v>
      </c>
      <c r="C1109" t="s">
        <v>206</v>
      </c>
      <c r="D1109">
        <v>775</v>
      </c>
      <c r="E1109" t="s">
        <v>1340</v>
      </c>
      <c r="F1109" t="s">
        <v>2892</v>
      </c>
      <c r="G1109" t="s">
        <v>2903</v>
      </c>
      <c r="H1109" t="s">
        <v>2904</v>
      </c>
      <c r="I1109" t="s">
        <v>2895</v>
      </c>
      <c r="J1109">
        <v>2077.4959921553</v>
      </c>
      <c r="K1109">
        <v>1</v>
      </c>
      <c r="L1109">
        <v>1</v>
      </c>
      <c r="M1109">
        <v>2</v>
      </c>
      <c r="N1109" s="94">
        <v>13936169.5346308</v>
      </c>
      <c r="O1109" s="94">
        <v>4882764.7438353496</v>
      </c>
      <c r="P1109" s="94">
        <v>3171843.7574824402</v>
      </c>
      <c r="Q1109" s="94">
        <v>576132.70285122597</v>
      </c>
      <c r="R1109" s="94">
        <v>5601498.7641553404</v>
      </c>
      <c r="S1109" s="94">
        <v>1122912.9307500401</v>
      </c>
      <c r="T1109" s="94">
        <v>15575691.02</v>
      </c>
      <c r="U1109" s="94">
        <v>12592718.482955201</v>
      </c>
      <c r="V1109" s="94">
        <v>22915434.074475501</v>
      </c>
      <c r="W1109" s="94">
        <v>4768824.7018417604</v>
      </c>
      <c r="X1109" s="94">
        <v>0</v>
      </c>
      <c r="Y1109" s="94">
        <v>0</v>
      </c>
      <c r="Z1109" s="94">
        <v>0</v>
      </c>
      <c r="AA1109" s="94">
        <v>484088.35954330303</v>
      </c>
      <c r="AB1109" s="94">
        <v>62.367094584569401</v>
      </c>
      <c r="AC1109" s="94">
        <v>933824.562897105</v>
      </c>
      <c r="AD1109" s="94">
        <v>189088.367852934</v>
      </c>
      <c r="AE1109" s="94">
        <v>0</v>
      </c>
      <c r="AF1109" s="94">
        <v>0</v>
      </c>
      <c r="AG1109" s="94">
        <v>0</v>
      </c>
      <c r="AH1109" s="94">
        <v>0</v>
      </c>
      <c r="AI1109" s="94">
        <v>0</v>
      </c>
      <c r="AJ1109" s="94">
        <v>29291322.4337052</v>
      </c>
      <c r="AK1109" s="70">
        <v>14099.3400441254</v>
      </c>
      <c r="AL1109">
        <v>190.744012474941</v>
      </c>
      <c r="AM1109">
        <v>87986.683412978906</v>
      </c>
      <c r="AN1109">
        <v>6602.0013831535298</v>
      </c>
      <c r="AO1109">
        <v>27104.8926701567</v>
      </c>
      <c r="AP1109">
        <v>190.744012474941</v>
      </c>
      <c r="AQ1109">
        <v>78964.723731455393</v>
      </c>
      <c r="AR1109">
        <v>14099.3400441254</v>
      </c>
      <c r="AS1109">
        <v>27104.8926701567</v>
      </c>
      <c r="AT1109">
        <v>0</v>
      </c>
    </row>
    <row r="1110" spans="1:46" x14ac:dyDescent="0.25">
      <c r="A1110" t="s">
        <v>4017</v>
      </c>
      <c r="B1110">
        <v>2142</v>
      </c>
      <c r="C1110" t="s">
        <v>206</v>
      </c>
      <c r="D1110">
        <v>774</v>
      </c>
      <c r="E1110" t="s">
        <v>1341</v>
      </c>
      <c r="F1110" t="s">
        <v>2892</v>
      </c>
      <c r="G1110" t="s">
        <v>2903</v>
      </c>
      <c r="H1110" t="s">
        <v>2904</v>
      </c>
      <c r="I1110" t="s">
        <v>2895</v>
      </c>
      <c r="J1110">
        <v>1624.4785575067599</v>
      </c>
      <c r="K1110">
        <v>1</v>
      </c>
      <c r="L1110">
        <v>1</v>
      </c>
      <c r="M1110">
        <v>2</v>
      </c>
      <c r="N1110" s="94">
        <v>11376282.1549171</v>
      </c>
      <c r="O1110" s="94">
        <v>4218147.5198568897</v>
      </c>
      <c r="P1110" s="94">
        <v>2499742.2557014502</v>
      </c>
      <c r="Q1110" s="94">
        <v>450501.57766574703</v>
      </c>
      <c r="R1110" s="94">
        <v>4473963.44330684</v>
      </c>
      <c r="S1110" s="94">
        <v>878051.26211485197</v>
      </c>
      <c r="T1110" s="94">
        <v>13171878.529999999</v>
      </c>
      <c r="U1110" s="94">
        <v>9846758.4214480091</v>
      </c>
      <c r="V1110" s="94">
        <v>18817198.070274498</v>
      </c>
      <c r="W1110" s="94">
        <v>3821171.0593790701</v>
      </c>
      <c r="X1110" s="94">
        <v>0</v>
      </c>
      <c r="Y1110" s="94">
        <v>0</v>
      </c>
      <c r="Z1110" s="94">
        <v>0</v>
      </c>
      <c r="AA1110" s="94">
        <v>378528.36442821502</v>
      </c>
      <c r="AB1110" s="94">
        <v>1739.45736620874</v>
      </c>
      <c r="AC1110" s="94">
        <v>730195.38166505797</v>
      </c>
      <c r="AD1110" s="94">
        <v>147855.880449794</v>
      </c>
      <c r="AE1110" s="94">
        <v>0</v>
      </c>
      <c r="AF1110" s="94">
        <v>0</v>
      </c>
      <c r="AG1110" s="94">
        <v>0</v>
      </c>
      <c r="AH1110" s="94">
        <v>0</v>
      </c>
      <c r="AI1110" s="94">
        <v>0</v>
      </c>
      <c r="AJ1110" s="94">
        <v>23896688.213562898</v>
      </c>
      <c r="AK1110" s="70">
        <v>14710.374663387</v>
      </c>
      <c r="AL1110">
        <v>190.744012474941</v>
      </c>
      <c r="AM1110">
        <v>87986.683412978906</v>
      </c>
      <c r="AN1110">
        <v>6602.0013831535298</v>
      </c>
      <c r="AO1110">
        <v>27104.8926701567</v>
      </c>
      <c r="AP1110">
        <v>190.744012474941</v>
      </c>
      <c r="AQ1110">
        <v>78964.723731455393</v>
      </c>
      <c r="AR1110">
        <v>14099.3400441254</v>
      </c>
      <c r="AS1110">
        <v>27104.8926701567</v>
      </c>
      <c r="AT1110">
        <v>0</v>
      </c>
    </row>
    <row r="1111" spans="1:46" x14ac:dyDescent="0.25">
      <c r="A1111" t="s">
        <v>4018</v>
      </c>
      <c r="B1111">
        <v>2142</v>
      </c>
      <c r="C1111" t="s">
        <v>206</v>
      </c>
      <c r="D1111">
        <v>1331</v>
      </c>
      <c r="E1111" t="s">
        <v>1342</v>
      </c>
      <c r="F1111" t="s">
        <v>2892</v>
      </c>
      <c r="G1111" t="s">
        <v>2911</v>
      </c>
      <c r="H1111" t="s">
        <v>2894</v>
      </c>
      <c r="I1111" t="s">
        <v>2895</v>
      </c>
      <c r="J1111">
        <v>1098.6773575224599</v>
      </c>
      <c r="K1111">
        <v>3</v>
      </c>
      <c r="L1111">
        <v>1</v>
      </c>
      <c r="M1111">
        <v>2</v>
      </c>
      <c r="N1111" s="94">
        <v>7484739.4293767205</v>
      </c>
      <c r="O1111" s="94">
        <v>2077427.8120595899</v>
      </c>
      <c r="P1111" s="94">
        <v>1631948.2572528799</v>
      </c>
      <c r="Q1111" s="94">
        <v>304686.00562457298</v>
      </c>
      <c r="R1111" s="94">
        <v>2706882.8644235302</v>
      </c>
      <c r="S1111" s="94">
        <v>593849.04526546504</v>
      </c>
      <c r="T1111" s="94">
        <v>7546063.9800000004</v>
      </c>
      <c r="U1111" s="94">
        <v>6659620.3887372902</v>
      </c>
      <c r="V1111" s="94">
        <v>11683116.997061299</v>
      </c>
      <c r="W1111" s="94">
        <v>2266525.7509009698</v>
      </c>
      <c r="X1111" s="94">
        <v>0</v>
      </c>
      <c r="Y1111" s="94">
        <v>0</v>
      </c>
      <c r="Z1111" s="94">
        <v>0</v>
      </c>
      <c r="AA1111" s="94">
        <v>256008.63812913699</v>
      </c>
      <c r="AB1111" s="94">
        <v>32.9826459031772</v>
      </c>
      <c r="AC1111" s="94">
        <v>493850.24424955097</v>
      </c>
      <c r="AD1111" s="94">
        <v>99998.801015913807</v>
      </c>
      <c r="AE1111" s="94">
        <v>0</v>
      </c>
      <c r="AF1111" s="94">
        <v>0</v>
      </c>
      <c r="AG1111" s="94">
        <v>0</v>
      </c>
      <c r="AH1111" s="94">
        <v>0</v>
      </c>
      <c r="AI1111" s="94">
        <v>0</v>
      </c>
      <c r="AJ1111" s="94">
        <v>14799533.4140028</v>
      </c>
      <c r="AK1111" s="70">
        <v>13470.318026191</v>
      </c>
      <c r="AL1111">
        <v>190.744012474941</v>
      </c>
      <c r="AM1111">
        <v>87986.683412978906</v>
      </c>
      <c r="AN1111">
        <v>6602.0013831535298</v>
      </c>
      <c r="AO1111">
        <v>27104.8926701567</v>
      </c>
      <c r="AP1111">
        <v>4583.8562208211697</v>
      </c>
      <c r="AQ1111">
        <v>22363.4717498301</v>
      </c>
      <c r="AR1111">
        <v>7267.79399096618</v>
      </c>
      <c r="AS1111">
        <v>14995.2148471951</v>
      </c>
      <c r="AT1111">
        <v>0</v>
      </c>
    </row>
    <row r="1112" spans="1:46" x14ac:dyDescent="0.25">
      <c r="A1112" t="s">
        <v>4019</v>
      </c>
      <c r="B1112">
        <v>2142</v>
      </c>
      <c r="C1112" t="s">
        <v>206</v>
      </c>
      <c r="D1112">
        <v>4859</v>
      </c>
      <c r="E1112" t="s">
        <v>1343</v>
      </c>
      <c r="F1112" t="s">
        <v>2892</v>
      </c>
      <c r="G1112" t="s">
        <v>2911</v>
      </c>
      <c r="H1112" t="s">
        <v>2894</v>
      </c>
      <c r="I1112" t="s">
        <v>2895</v>
      </c>
      <c r="J1112">
        <v>611.22857142852899</v>
      </c>
      <c r="K1112">
        <v>1</v>
      </c>
      <c r="L1112">
        <v>1</v>
      </c>
      <c r="M1112">
        <v>2</v>
      </c>
      <c r="N1112" s="94">
        <v>4683594.3755349601</v>
      </c>
      <c r="O1112" s="94">
        <v>1366118.2197563399</v>
      </c>
      <c r="P1112" s="94">
        <v>908875.20200746704</v>
      </c>
      <c r="Q1112" s="94">
        <v>169506.35295891701</v>
      </c>
      <c r="R1112" s="94">
        <v>1659883.28922385</v>
      </c>
      <c r="S1112" s="94">
        <v>330376.79451256501</v>
      </c>
      <c r="T1112" s="94">
        <v>5083022.3600000003</v>
      </c>
      <c r="U1112" s="94">
        <v>3704955.0794815398</v>
      </c>
      <c r="V1112" s="94">
        <v>7230634.6227201996</v>
      </c>
      <c r="W1112" s="94">
        <v>1414898.8562837399</v>
      </c>
      <c r="X1112" s="94">
        <v>0</v>
      </c>
      <c r="Y1112" s="94">
        <v>0</v>
      </c>
      <c r="Z1112" s="94">
        <v>0</v>
      </c>
      <c r="AA1112" s="94">
        <v>142425.611200271</v>
      </c>
      <c r="AB1112" s="94">
        <v>18.349277337245798</v>
      </c>
      <c r="AC1112" s="94">
        <v>274744.33438127203</v>
      </c>
      <c r="AD1112" s="94">
        <v>55632.460131293097</v>
      </c>
      <c r="AE1112" s="94">
        <v>0</v>
      </c>
      <c r="AF1112" s="94">
        <v>0</v>
      </c>
      <c r="AG1112" s="94">
        <v>0</v>
      </c>
      <c r="AH1112" s="94">
        <v>0</v>
      </c>
      <c r="AI1112" s="94">
        <v>0</v>
      </c>
      <c r="AJ1112" s="94">
        <v>9118354.2339941096</v>
      </c>
      <c r="AK1112" s="70">
        <v>14918.0759215545</v>
      </c>
      <c r="AL1112">
        <v>190.744012474941</v>
      </c>
      <c r="AM1112">
        <v>87986.683412978906</v>
      </c>
      <c r="AN1112">
        <v>6602.0013831535298</v>
      </c>
      <c r="AO1112">
        <v>27104.8926701567</v>
      </c>
      <c r="AP1112">
        <v>4583.8562208211697</v>
      </c>
      <c r="AQ1112">
        <v>22363.4717498301</v>
      </c>
      <c r="AR1112">
        <v>7267.79399096618</v>
      </c>
      <c r="AS1112">
        <v>14995.2148471951</v>
      </c>
      <c r="AT1112">
        <v>0</v>
      </c>
    </row>
    <row r="1113" spans="1:46" x14ac:dyDescent="0.25">
      <c r="A1113" t="s">
        <v>4020</v>
      </c>
      <c r="B1113">
        <v>2142</v>
      </c>
      <c r="C1113" t="s">
        <v>206</v>
      </c>
      <c r="D1113">
        <v>761</v>
      </c>
      <c r="E1113" t="s">
        <v>1344</v>
      </c>
      <c r="F1113" t="s">
        <v>2892</v>
      </c>
      <c r="G1113" t="s">
        <v>2893</v>
      </c>
      <c r="H1113" t="s">
        <v>2894</v>
      </c>
      <c r="I1113" t="s">
        <v>2895</v>
      </c>
      <c r="J1113">
        <v>481.46478873234599</v>
      </c>
      <c r="K1113">
        <v>1</v>
      </c>
      <c r="L1113">
        <v>1</v>
      </c>
      <c r="M1113">
        <v>2</v>
      </c>
      <c r="N1113" s="94">
        <v>3705541.6891316101</v>
      </c>
      <c r="O1113" s="94">
        <v>922524.189670066</v>
      </c>
      <c r="P1113" s="94">
        <v>715145.95746476296</v>
      </c>
      <c r="Q1113" s="94">
        <v>133520.16615554801</v>
      </c>
      <c r="R1113" s="94">
        <v>1147117.77443931</v>
      </c>
      <c r="S1113" s="94">
        <v>260237.82428937199</v>
      </c>
      <c r="T1113" s="94">
        <v>3705456.4</v>
      </c>
      <c r="U1113" s="94">
        <v>2918393.3768612999</v>
      </c>
      <c r="V1113" s="94">
        <v>5557503.1397974696</v>
      </c>
      <c r="W1113" s="94">
        <v>954143.51937045297</v>
      </c>
      <c r="X1113" s="94">
        <v>0</v>
      </c>
      <c r="Y1113" s="94">
        <v>0</v>
      </c>
      <c r="Z1113" s="94">
        <v>0</v>
      </c>
      <c r="AA1113" s="94">
        <v>112188.66396632799</v>
      </c>
      <c r="AB1113" s="94">
        <v>14.453727049965501</v>
      </c>
      <c r="AC1113" s="94">
        <v>216416.131528556</v>
      </c>
      <c r="AD1113" s="94">
        <v>43821.692760816302</v>
      </c>
      <c r="AE1113" s="94">
        <v>0</v>
      </c>
      <c r="AF1113" s="94">
        <v>0</v>
      </c>
      <c r="AG1113" s="94">
        <v>0</v>
      </c>
      <c r="AH1113" s="94">
        <v>0</v>
      </c>
      <c r="AI1113" s="94">
        <v>0</v>
      </c>
      <c r="AJ1113" s="94">
        <v>6884087.6011506701</v>
      </c>
      <c r="AK1113" s="70">
        <v>14298.216115192699</v>
      </c>
      <c r="AL1113">
        <v>190.744012474941</v>
      </c>
      <c r="AM1113">
        <v>87986.683412978906</v>
      </c>
      <c r="AN1113">
        <v>6602.0013831535298</v>
      </c>
      <c r="AO1113">
        <v>27104.8926701567</v>
      </c>
      <c r="AP1113">
        <v>190.744012474941</v>
      </c>
      <c r="AQ1113">
        <v>87986.683412978906</v>
      </c>
      <c r="AR1113">
        <v>13644.766263888099</v>
      </c>
      <c r="AS1113">
        <v>20372.2531427678</v>
      </c>
      <c r="AT1113">
        <v>0</v>
      </c>
    </row>
    <row r="1114" spans="1:46" x14ac:dyDescent="0.25">
      <c r="A1114" t="s">
        <v>4021</v>
      </c>
      <c r="B1114">
        <v>2142</v>
      </c>
      <c r="C1114" t="s">
        <v>206</v>
      </c>
      <c r="D1114">
        <v>762</v>
      </c>
      <c r="E1114" t="s">
        <v>1345</v>
      </c>
      <c r="F1114" t="s">
        <v>2892</v>
      </c>
      <c r="G1114" t="s">
        <v>2893</v>
      </c>
      <c r="H1114" t="s">
        <v>2894</v>
      </c>
      <c r="I1114" t="s">
        <v>2895</v>
      </c>
      <c r="J1114">
        <v>571.65324291076001</v>
      </c>
      <c r="K1114">
        <v>5</v>
      </c>
      <c r="L1114">
        <v>1</v>
      </c>
      <c r="M1114">
        <v>2</v>
      </c>
      <c r="N1114" s="94">
        <v>4119644.5503713</v>
      </c>
      <c r="O1114" s="94">
        <v>1085790.1651435499</v>
      </c>
      <c r="P1114" s="94">
        <v>851286.19078728894</v>
      </c>
      <c r="Q1114" s="94">
        <v>158531.29400753399</v>
      </c>
      <c r="R1114" s="94">
        <v>1454813.0825205101</v>
      </c>
      <c r="S1114" s="94">
        <v>308985.82755085302</v>
      </c>
      <c r="T1114" s="94">
        <v>4204995.6100000003</v>
      </c>
      <c r="U1114" s="94">
        <v>3465069.67283019</v>
      </c>
      <c r="V1114" s="94">
        <v>6311153.4659782499</v>
      </c>
      <c r="W1114" s="94">
        <v>1225690.7016318699</v>
      </c>
      <c r="X1114" s="94">
        <v>0</v>
      </c>
      <c r="Y1114" s="94">
        <v>0</v>
      </c>
      <c r="Z1114" s="94">
        <v>0</v>
      </c>
      <c r="AA1114" s="94">
        <v>133203.95400675799</v>
      </c>
      <c r="AB1114" s="94">
        <v>17.1612133091066</v>
      </c>
      <c r="AC1114" s="94">
        <v>256955.41252815499</v>
      </c>
      <c r="AD1114" s="94">
        <v>52030.415022698202</v>
      </c>
      <c r="AE1114" s="94">
        <v>0</v>
      </c>
      <c r="AF1114" s="94">
        <v>0</v>
      </c>
      <c r="AG1114" s="94">
        <v>0</v>
      </c>
      <c r="AH1114" s="94">
        <v>0</v>
      </c>
      <c r="AI1114" s="94">
        <v>0</v>
      </c>
      <c r="AJ1114" s="94">
        <v>7979051.1103810398</v>
      </c>
      <c r="AK1114" s="70">
        <v>13957.8515635687</v>
      </c>
      <c r="AL1114">
        <v>190.744012474941</v>
      </c>
      <c r="AM1114">
        <v>87986.683412978906</v>
      </c>
      <c r="AN1114">
        <v>6602.0013831535298</v>
      </c>
      <c r="AO1114">
        <v>27104.8926701567</v>
      </c>
      <c r="AP1114">
        <v>190.744012474941</v>
      </c>
      <c r="AQ1114">
        <v>87986.683412978906</v>
      </c>
      <c r="AR1114">
        <v>13644.766263888099</v>
      </c>
      <c r="AS1114">
        <v>20372.2531427678</v>
      </c>
      <c r="AT1114">
        <v>0</v>
      </c>
    </row>
    <row r="1115" spans="1:46" x14ac:dyDescent="0.25">
      <c r="A1115" t="s">
        <v>4022</v>
      </c>
      <c r="B1115">
        <v>2142</v>
      </c>
      <c r="C1115" t="s">
        <v>206</v>
      </c>
      <c r="D1115">
        <v>4390</v>
      </c>
      <c r="E1115" t="s">
        <v>1346</v>
      </c>
      <c r="F1115" t="s">
        <v>2906</v>
      </c>
      <c r="G1115" t="s">
        <v>2893</v>
      </c>
      <c r="H1115" t="s">
        <v>2894</v>
      </c>
      <c r="I1115" t="s">
        <v>2895</v>
      </c>
      <c r="J1115">
        <v>166.37323943661301</v>
      </c>
      <c r="K1115">
        <v>1</v>
      </c>
      <c r="L1115">
        <v>1</v>
      </c>
      <c r="M1115">
        <v>2</v>
      </c>
      <c r="N1115" s="94">
        <v>362347.94249846501</v>
      </c>
      <c r="O1115" s="94">
        <v>132528.20533299001</v>
      </c>
      <c r="P1115" s="94">
        <v>246347.267729143</v>
      </c>
      <c r="Q1115" s="94">
        <v>46138.748031608498</v>
      </c>
      <c r="R1115" s="94">
        <v>1411552.4874122499</v>
      </c>
      <c r="S1115" s="94">
        <v>89926.845875801402</v>
      </c>
      <c r="T1115" s="94">
        <v>1190445.1399999999</v>
      </c>
      <c r="U1115" s="94">
        <v>1008469.51100445</v>
      </c>
      <c r="V1115" s="94">
        <v>815273.14710051205</v>
      </c>
      <c r="W1115" s="94">
        <v>321861.60841151199</v>
      </c>
      <c r="X1115" s="94">
        <v>0</v>
      </c>
      <c r="Y1115" s="94">
        <v>0</v>
      </c>
      <c r="Z1115" s="94">
        <v>0</v>
      </c>
      <c r="AA1115" s="94">
        <v>1061774.90091453</v>
      </c>
      <c r="AB1115" s="94">
        <v>4.99457789544019</v>
      </c>
      <c r="AC1115" s="94">
        <v>74783.979454751403</v>
      </c>
      <c r="AD1115" s="94">
        <v>15142.866421049999</v>
      </c>
      <c r="AE1115" s="94">
        <v>0</v>
      </c>
      <c r="AF1115" s="94">
        <v>0</v>
      </c>
      <c r="AG1115" s="94">
        <v>0</v>
      </c>
      <c r="AH1115" s="94">
        <v>0</v>
      </c>
      <c r="AI1115" s="94">
        <v>0</v>
      </c>
      <c r="AJ1115" s="94">
        <v>2288841.4968802501</v>
      </c>
      <c r="AK1115" s="70">
        <v>13757.269526222601</v>
      </c>
      <c r="AL1115">
        <v>190.744012474941</v>
      </c>
      <c r="AM1115">
        <v>87986.683412978906</v>
      </c>
      <c r="AN1115">
        <v>6602.0013831535298</v>
      </c>
      <c r="AO1115">
        <v>27104.8926701567</v>
      </c>
      <c r="AP1115">
        <v>190.744012474941</v>
      </c>
      <c r="AQ1115">
        <v>87986.683412978906</v>
      </c>
      <c r="AR1115">
        <v>13644.766263888099</v>
      </c>
      <c r="AS1115">
        <v>20372.2531427678</v>
      </c>
      <c r="AT1115">
        <v>0</v>
      </c>
    </row>
    <row r="1116" spans="1:46" x14ac:dyDescent="0.25">
      <c r="A1116" t="s">
        <v>4023</v>
      </c>
      <c r="B1116">
        <v>2142</v>
      </c>
      <c r="C1116" t="s">
        <v>206</v>
      </c>
      <c r="D1116">
        <v>768</v>
      </c>
      <c r="E1116" t="s">
        <v>1347</v>
      </c>
      <c r="F1116" t="s">
        <v>2892</v>
      </c>
      <c r="G1116" t="s">
        <v>2911</v>
      </c>
      <c r="H1116" t="s">
        <v>2894</v>
      </c>
      <c r="I1116" t="s">
        <v>2895</v>
      </c>
      <c r="J1116">
        <v>1227.40206747564</v>
      </c>
      <c r="K1116">
        <v>4</v>
      </c>
      <c r="L1116">
        <v>1</v>
      </c>
      <c r="M1116">
        <v>2</v>
      </c>
      <c r="N1116" s="94">
        <v>8536283.9074390493</v>
      </c>
      <c r="O1116" s="94">
        <v>2476304.59625975</v>
      </c>
      <c r="P1116" s="94">
        <v>1827096.6967021599</v>
      </c>
      <c r="Q1116" s="94">
        <v>340384.03601746098</v>
      </c>
      <c r="R1116" s="94">
        <v>3261937.0872477898</v>
      </c>
      <c r="S1116" s="94">
        <v>663426.38349344698</v>
      </c>
      <c r="T1116" s="94">
        <v>9002122.5600000005</v>
      </c>
      <c r="U1116" s="94">
        <v>7439883.7636662005</v>
      </c>
      <c r="V1116" s="94">
        <v>13385979.748105099</v>
      </c>
      <c r="W1116" s="94">
        <v>2769986.2630458502</v>
      </c>
      <c r="X1116" s="94">
        <v>0</v>
      </c>
      <c r="Y1116" s="94">
        <v>0</v>
      </c>
      <c r="Z1116" s="94">
        <v>0</v>
      </c>
      <c r="AA1116" s="94">
        <v>286003.46551230398</v>
      </c>
      <c r="AB1116" s="94">
        <v>36.8470028941585</v>
      </c>
      <c r="AC1116" s="94">
        <v>551711.38884861802</v>
      </c>
      <c r="AD1116" s="94">
        <v>111714.99464483</v>
      </c>
      <c r="AE1116" s="94">
        <v>0</v>
      </c>
      <c r="AF1116" s="94">
        <v>0</v>
      </c>
      <c r="AG1116" s="94">
        <v>0</v>
      </c>
      <c r="AH1116" s="94">
        <v>0</v>
      </c>
      <c r="AI1116" s="94">
        <v>0</v>
      </c>
      <c r="AJ1116" s="94">
        <v>17105432.707159601</v>
      </c>
      <c r="AK1116" s="70">
        <v>13936.2912613794</v>
      </c>
      <c r="AL1116">
        <v>190.744012474941</v>
      </c>
      <c r="AM1116">
        <v>87986.683412978906</v>
      </c>
      <c r="AN1116">
        <v>6602.0013831535298</v>
      </c>
      <c r="AO1116">
        <v>27104.8926701567</v>
      </c>
      <c r="AP1116">
        <v>4583.8562208211697</v>
      </c>
      <c r="AQ1116">
        <v>22363.4717498301</v>
      </c>
      <c r="AR1116">
        <v>7267.79399096618</v>
      </c>
      <c r="AS1116">
        <v>14995.2148471951</v>
      </c>
      <c r="AT1116">
        <v>0</v>
      </c>
    </row>
    <row r="1117" spans="1:46" x14ac:dyDescent="0.25">
      <c r="A1117" t="s">
        <v>4024</v>
      </c>
      <c r="B1117">
        <v>2142</v>
      </c>
      <c r="C1117" t="s">
        <v>206</v>
      </c>
      <c r="D1117">
        <v>769</v>
      </c>
      <c r="E1117" t="s">
        <v>1348</v>
      </c>
      <c r="F1117" t="s">
        <v>2892</v>
      </c>
      <c r="G1117" t="s">
        <v>2911</v>
      </c>
      <c r="H1117" t="s">
        <v>2894</v>
      </c>
      <c r="I1117" t="s">
        <v>2895</v>
      </c>
      <c r="J1117">
        <v>647.05138366127301</v>
      </c>
      <c r="K1117">
        <v>1</v>
      </c>
      <c r="L1117">
        <v>2</v>
      </c>
      <c r="M1117">
        <v>2</v>
      </c>
      <c r="N1117" s="94">
        <v>4367840.1389484303</v>
      </c>
      <c r="O1117" s="94">
        <v>1578652.3862920699</v>
      </c>
      <c r="P1117" s="94">
        <v>963059.95817929204</v>
      </c>
      <c r="Q1117" s="94">
        <v>179440.76135889301</v>
      </c>
      <c r="R1117" s="94">
        <v>1654618.30629197</v>
      </c>
      <c r="S1117" s="94">
        <v>349739.47883247398</v>
      </c>
      <c r="T1117" s="94">
        <v>4821516.9000000004</v>
      </c>
      <c r="U1117" s="94">
        <v>3922094.65107066</v>
      </c>
      <c r="V1117" s="94">
        <v>7197543.3971923301</v>
      </c>
      <c r="W1117" s="94">
        <v>1395275.8545166999</v>
      </c>
      <c r="X1117" s="94">
        <v>0</v>
      </c>
      <c r="Y1117" s="94">
        <v>0</v>
      </c>
      <c r="Z1117" s="94">
        <v>0</v>
      </c>
      <c r="AA1117" s="94">
        <v>150772.874671998</v>
      </c>
      <c r="AB1117" s="94">
        <v>19.424689625520301</v>
      </c>
      <c r="AC1117" s="94">
        <v>290846.51802028</v>
      </c>
      <c r="AD1117" s="94">
        <v>58892.9608121942</v>
      </c>
      <c r="AE1117" s="94">
        <v>0</v>
      </c>
      <c r="AF1117" s="94">
        <v>0</v>
      </c>
      <c r="AG1117" s="94">
        <v>0</v>
      </c>
      <c r="AH1117" s="94">
        <v>0</v>
      </c>
      <c r="AI1117" s="94">
        <v>0</v>
      </c>
      <c r="AJ1117" s="94">
        <v>9093351.0299031399</v>
      </c>
      <c r="AK1117" s="70">
        <v>14053.522269667899</v>
      </c>
      <c r="AL1117">
        <v>190.744012474941</v>
      </c>
      <c r="AM1117">
        <v>87986.683412978906</v>
      </c>
      <c r="AN1117">
        <v>6602.0013831535298</v>
      </c>
      <c r="AO1117">
        <v>27104.8926701567</v>
      </c>
      <c r="AP1117">
        <v>4583.8562208211697</v>
      </c>
      <c r="AQ1117">
        <v>22363.4717498301</v>
      </c>
      <c r="AR1117">
        <v>7267.79399096618</v>
      </c>
      <c r="AS1117">
        <v>14995.2148471951</v>
      </c>
      <c r="AT1117">
        <v>0</v>
      </c>
    </row>
    <row r="1118" spans="1:46" x14ac:dyDescent="0.25">
      <c r="A1118" t="s">
        <v>4025</v>
      </c>
      <c r="B1118">
        <v>2142</v>
      </c>
      <c r="C1118" t="s">
        <v>206</v>
      </c>
      <c r="D1118">
        <v>763</v>
      </c>
      <c r="E1118" t="s">
        <v>928</v>
      </c>
      <c r="F1118" t="s">
        <v>2892</v>
      </c>
      <c r="G1118" t="s">
        <v>2893</v>
      </c>
      <c r="H1118" t="s">
        <v>2894</v>
      </c>
      <c r="I1118" t="s">
        <v>2895</v>
      </c>
      <c r="J1118">
        <v>370.55281690138003</v>
      </c>
      <c r="K1118">
        <v>5</v>
      </c>
      <c r="L1118">
        <v>1</v>
      </c>
      <c r="M1118">
        <v>2</v>
      </c>
      <c r="N1118" s="94">
        <v>3156809.1658827602</v>
      </c>
      <c r="O1118" s="94">
        <v>931433.65761115996</v>
      </c>
      <c r="P1118" s="94">
        <v>552849.30934414396</v>
      </c>
      <c r="Q1118" s="94">
        <v>102761.977282586</v>
      </c>
      <c r="R1118" s="94">
        <v>923754.68267451599</v>
      </c>
      <c r="S1118" s="94">
        <v>200288.49691918201</v>
      </c>
      <c r="T1118" s="94">
        <v>3421507.08</v>
      </c>
      <c r="U1118" s="94">
        <v>2246101.7127951598</v>
      </c>
      <c r="V1118" s="94">
        <v>4806018.5158658996</v>
      </c>
      <c r="W1118" s="94">
        <v>775234.67564869905</v>
      </c>
      <c r="X1118" s="94">
        <v>0</v>
      </c>
      <c r="Y1118" s="94">
        <v>0</v>
      </c>
      <c r="Z1118" s="94">
        <v>0</v>
      </c>
      <c r="AA1118" s="94">
        <v>86344.477166398894</v>
      </c>
      <c r="AB1118" s="94">
        <v>11.1241141583581</v>
      </c>
      <c r="AC1118" s="94">
        <v>166561.72795511899</v>
      </c>
      <c r="AD1118" s="94">
        <v>33726.7689640631</v>
      </c>
      <c r="AE1118" s="94">
        <v>0</v>
      </c>
      <c r="AF1118" s="94">
        <v>0</v>
      </c>
      <c r="AG1118" s="94">
        <v>0</v>
      </c>
      <c r="AH1118" s="94">
        <v>0</v>
      </c>
      <c r="AI1118" s="94">
        <v>0</v>
      </c>
      <c r="AJ1118" s="94">
        <v>5867897.2897143401</v>
      </c>
      <c r="AK1118" s="70">
        <v>15835.5220148712</v>
      </c>
      <c r="AL1118">
        <v>190.744012474941</v>
      </c>
      <c r="AM1118">
        <v>87986.683412978906</v>
      </c>
      <c r="AN1118">
        <v>6602.0013831535298</v>
      </c>
      <c r="AO1118">
        <v>27104.8926701567</v>
      </c>
      <c r="AP1118">
        <v>190.744012474941</v>
      </c>
      <c r="AQ1118">
        <v>87986.683412978906</v>
      </c>
      <c r="AR1118">
        <v>13644.766263888099</v>
      </c>
      <c r="AS1118">
        <v>20372.2531427678</v>
      </c>
      <c r="AT1118">
        <v>0</v>
      </c>
    </row>
    <row r="1119" spans="1:46" x14ac:dyDescent="0.25">
      <c r="A1119" t="s">
        <v>4026</v>
      </c>
      <c r="B1119">
        <v>2142</v>
      </c>
      <c r="C1119" t="s">
        <v>206</v>
      </c>
      <c r="D1119">
        <v>3374</v>
      </c>
      <c r="E1119" t="s">
        <v>1349</v>
      </c>
      <c r="F1119" t="s">
        <v>2892</v>
      </c>
      <c r="G1119" t="s">
        <v>2893</v>
      </c>
      <c r="H1119" t="s">
        <v>2894</v>
      </c>
      <c r="I1119" t="s">
        <v>2895</v>
      </c>
      <c r="J1119">
        <v>377.44366197180398</v>
      </c>
      <c r="K1119">
        <v>4</v>
      </c>
      <c r="L1119">
        <v>1</v>
      </c>
      <c r="M1119">
        <v>2</v>
      </c>
      <c r="N1119" s="94">
        <v>3360970.6841731202</v>
      </c>
      <c r="O1119" s="94">
        <v>848873.72941722895</v>
      </c>
      <c r="P1119" s="94">
        <v>562114.63787210395</v>
      </c>
      <c r="Q1119" s="94">
        <v>104672.951460319</v>
      </c>
      <c r="R1119" s="94">
        <v>950405.59940755402</v>
      </c>
      <c r="S1119" s="94">
        <v>204013.08607006099</v>
      </c>
      <c r="T1119" s="94">
        <v>3539167.11</v>
      </c>
      <c r="U1119" s="94">
        <v>2287870.4923303202</v>
      </c>
      <c r="V1119" s="94">
        <v>4939952.4254876198</v>
      </c>
      <c r="W1119" s="94">
        <v>799123.69633994903</v>
      </c>
      <c r="X1119" s="94">
        <v>0</v>
      </c>
      <c r="Y1119" s="94">
        <v>0</v>
      </c>
      <c r="Z1119" s="94">
        <v>0</v>
      </c>
      <c r="AA1119" s="94">
        <v>87950.149523219399</v>
      </c>
      <c r="AB1119" s="94">
        <v>11.3309795327788</v>
      </c>
      <c r="AC1119" s="94">
        <v>169659.13002481201</v>
      </c>
      <c r="AD1119" s="94">
        <v>34353.9560452484</v>
      </c>
      <c r="AE1119" s="94">
        <v>0</v>
      </c>
      <c r="AF1119" s="94">
        <v>0</v>
      </c>
      <c r="AG1119" s="94">
        <v>0</v>
      </c>
      <c r="AH1119" s="94">
        <v>0</v>
      </c>
      <c r="AI1119" s="94">
        <v>0</v>
      </c>
      <c r="AJ1119" s="94">
        <v>6031050.6884003803</v>
      </c>
      <c r="AK1119" s="70">
        <v>15978.677869151599</v>
      </c>
      <c r="AL1119">
        <v>190.744012474941</v>
      </c>
      <c r="AM1119">
        <v>87986.683412978906</v>
      </c>
      <c r="AN1119">
        <v>6602.0013831535298</v>
      </c>
      <c r="AO1119">
        <v>27104.8926701567</v>
      </c>
      <c r="AP1119">
        <v>190.744012474941</v>
      </c>
      <c r="AQ1119">
        <v>87986.683412978906</v>
      </c>
      <c r="AR1119">
        <v>13644.766263888099</v>
      </c>
      <c r="AS1119">
        <v>20372.2531427678</v>
      </c>
      <c r="AT1119">
        <v>0</v>
      </c>
    </row>
    <row r="1120" spans="1:46" x14ac:dyDescent="0.25">
      <c r="A1120" t="s">
        <v>4027</v>
      </c>
      <c r="B1120">
        <v>2142</v>
      </c>
      <c r="C1120" t="s">
        <v>206</v>
      </c>
      <c r="D1120">
        <v>3463</v>
      </c>
      <c r="E1120" t="s">
        <v>1350</v>
      </c>
      <c r="F1120" t="s">
        <v>2892</v>
      </c>
      <c r="G1120" t="s">
        <v>2903</v>
      </c>
      <c r="H1120" t="s">
        <v>2904</v>
      </c>
      <c r="I1120" t="s">
        <v>2895</v>
      </c>
      <c r="J1120">
        <v>1598.5288179588599</v>
      </c>
      <c r="K1120">
        <v>1</v>
      </c>
      <c r="L1120">
        <v>1</v>
      </c>
      <c r="M1120">
        <v>2</v>
      </c>
      <c r="N1120" s="94">
        <v>11143415.5501133</v>
      </c>
      <c r="O1120" s="94">
        <v>4208332.6230894001</v>
      </c>
      <c r="P1120" s="94">
        <v>2467795.2440231899</v>
      </c>
      <c r="Q1120" s="94">
        <v>443305.17697931197</v>
      </c>
      <c r="R1120" s="94">
        <v>4368768.3341777297</v>
      </c>
      <c r="S1120" s="94">
        <v>864025.09879229602</v>
      </c>
      <c r="T1120" s="94">
        <v>12942152.560000001</v>
      </c>
      <c r="U1120" s="94">
        <v>9689464.3683828991</v>
      </c>
      <c r="V1120" s="94">
        <v>18531019.7954554</v>
      </c>
      <c r="W1120" s="94">
        <v>3728067.4665942299</v>
      </c>
      <c r="X1120" s="94">
        <v>0</v>
      </c>
      <c r="Y1120" s="94">
        <v>0</v>
      </c>
      <c r="Z1120" s="94">
        <v>0</v>
      </c>
      <c r="AA1120" s="94">
        <v>372481.67798658001</v>
      </c>
      <c r="AB1120" s="94">
        <v>47.988346722330398</v>
      </c>
      <c r="AC1120" s="94">
        <v>718531.09721776703</v>
      </c>
      <c r="AD1120" s="94">
        <v>145494.00157452899</v>
      </c>
      <c r="AE1120" s="94">
        <v>0</v>
      </c>
      <c r="AF1120" s="94">
        <v>0</v>
      </c>
      <c r="AG1120" s="94">
        <v>0</v>
      </c>
      <c r="AH1120" s="94">
        <v>0</v>
      </c>
      <c r="AI1120" s="94">
        <v>0</v>
      </c>
      <c r="AJ1120" s="94">
        <v>23495642.027175199</v>
      </c>
      <c r="AK1120" s="70">
        <v>14698.291180747299</v>
      </c>
      <c r="AL1120">
        <v>190.744012474941</v>
      </c>
      <c r="AM1120">
        <v>87986.683412978906</v>
      </c>
      <c r="AN1120">
        <v>6602.0013831535298</v>
      </c>
      <c r="AO1120">
        <v>27104.8926701567</v>
      </c>
      <c r="AP1120">
        <v>190.744012474941</v>
      </c>
      <c r="AQ1120">
        <v>78964.723731455393</v>
      </c>
      <c r="AR1120">
        <v>14099.3400441254</v>
      </c>
      <c r="AS1120">
        <v>27104.8926701567</v>
      </c>
      <c r="AT1120">
        <v>0</v>
      </c>
    </row>
    <row r="1121" spans="1:46" x14ac:dyDescent="0.25">
      <c r="A1121" t="s">
        <v>4028</v>
      </c>
      <c r="B1121">
        <v>2142</v>
      </c>
      <c r="C1121" t="s">
        <v>206</v>
      </c>
      <c r="D1121">
        <v>770</v>
      </c>
      <c r="E1121" t="s">
        <v>1351</v>
      </c>
      <c r="F1121" t="s">
        <v>2892</v>
      </c>
      <c r="G1121" t="s">
        <v>2911</v>
      </c>
      <c r="H1121" t="s">
        <v>2894</v>
      </c>
      <c r="I1121" t="s">
        <v>2895</v>
      </c>
      <c r="J1121">
        <v>703.93927608170702</v>
      </c>
      <c r="K1121">
        <v>1</v>
      </c>
      <c r="L1121">
        <v>2</v>
      </c>
      <c r="M1121">
        <v>2</v>
      </c>
      <c r="N1121" s="94">
        <v>5151261.6129748803</v>
      </c>
      <c r="O1121" s="94">
        <v>1810157.9584443299</v>
      </c>
      <c r="P1121" s="94">
        <v>1046166.71753503</v>
      </c>
      <c r="Q1121" s="94">
        <v>195216.95315105701</v>
      </c>
      <c r="R1121" s="94">
        <v>1767343.22609916</v>
      </c>
      <c r="S1121" s="94">
        <v>380488.10614306101</v>
      </c>
      <c r="T1121" s="94">
        <v>5703226.5</v>
      </c>
      <c r="U1121" s="94">
        <v>4266919.9682044601</v>
      </c>
      <c r="V1121" s="94">
        <v>8320896.9787669098</v>
      </c>
      <c r="W1121" s="94">
        <v>1485199.7327541099</v>
      </c>
      <c r="X1121" s="94">
        <v>0</v>
      </c>
      <c r="Y1121" s="94">
        <v>0</v>
      </c>
      <c r="Z1121" s="94">
        <v>0</v>
      </c>
      <c r="AA1121" s="94">
        <v>164028.62420108099</v>
      </c>
      <c r="AB1121" s="94">
        <v>21.132482362882602</v>
      </c>
      <c r="AC1121" s="94">
        <v>316417.35496737598</v>
      </c>
      <c r="AD1121" s="94">
        <v>64070.751175685298</v>
      </c>
      <c r="AE1121" s="94">
        <v>0</v>
      </c>
      <c r="AF1121" s="94">
        <v>0</v>
      </c>
      <c r="AG1121" s="94">
        <v>0</v>
      </c>
      <c r="AH1121" s="94">
        <v>0</v>
      </c>
      <c r="AI1121" s="94">
        <v>0</v>
      </c>
      <c r="AJ1121" s="94">
        <v>10350634.5743475</v>
      </c>
      <c r="AK1121" s="70">
        <v>14703.874220460601</v>
      </c>
      <c r="AL1121">
        <v>190.744012474941</v>
      </c>
      <c r="AM1121">
        <v>87986.683412978906</v>
      </c>
      <c r="AN1121">
        <v>6602.0013831535298</v>
      </c>
      <c r="AO1121">
        <v>27104.8926701567</v>
      </c>
      <c r="AP1121">
        <v>4583.8562208211697</v>
      </c>
      <c r="AQ1121">
        <v>22363.4717498301</v>
      </c>
      <c r="AR1121">
        <v>7267.79399096618</v>
      </c>
      <c r="AS1121">
        <v>14995.2148471951</v>
      </c>
      <c r="AT1121">
        <v>0</v>
      </c>
    </row>
    <row r="1122" spans="1:46" x14ac:dyDescent="0.25">
      <c r="A1122" t="s">
        <v>4029</v>
      </c>
      <c r="B1122">
        <v>2142</v>
      </c>
      <c r="C1122" t="s">
        <v>206</v>
      </c>
      <c r="D1122">
        <v>737</v>
      </c>
      <c r="E1122" t="s">
        <v>1352</v>
      </c>
      <c r="F1122" t="s">
        <v>2892</v>
      </c>
      <c r="G1122" t="s">
        <v>2893</v>
      </c>
      <c r="H1122" t="s">
        <v>2894</v>
      </c>
      <c r="I1122" t="s">
        <v>2895</v>
      </c>
      <c r="J1122">
        <v>353.528169014041</v>
      </c>
      <c r="K1122">
        <v>1</v>
      </c>
      <c r="L1122">
        <v>1</v>
      </c>
      <c r="M1122">
        <v>2</v>
      </c>
      <c r="N1122" s="94">
        <v>2769384.2274545901</v>
      </c>
      <c r="O1122" s="94">
        <v>888444.19580617396</v>
      </c>
      <c r="P1122" s="94">
        <v>527510.515704536</v>
      </c>
      <c r="Q1122" s="94">
        <v>98040.689521040797</v>
      </c>
      <c r="R1122" s="94">
        <v>871354.74350012594</v>
      </c>
      <c r="S1122" s="94">
        <v>191086.45882796799</v>
      </c>
      <c r="T1122" s="94">
        <v>3011827.37</v>
      </c>
      <c r="U1122" s="94">
        <v>2142907.0019864701</v>
      </c>
      <c r="V1122" s="94">
        <v>4342687.9579297397</v>
      </c>
      <c r="W1122" s="94">
        <v>729658.32735936495</v>
      </c>
      <c r="X1122" s="94">
        <v>0</v>
      </c>
      <c r="Y1122" s="94">
        <v>0</v>
      </c>
      <c r="Z1122" s="94">
        <v>0</v>
      </c>
      <c r="AA1122" s="94">
        <v>82377.473668580395</v>
      </c>
      <c r="AB1122" s="94">
        <v>10.613028780062301</v>
      </c>
      <c r="AC1122" s="94">
        <v>158909.22974000699</v>
      </c>
      <c r="AD1122" s="94">
        <v>32177.229087960601</v>
      </c>
      <c r="AE1122" s="94">
        <v>0</v>
      </c>
      <c r="AF1122" s="94">
        <v>0</v>
      </c>
      <c r="AG1122" s="94">
        <v>0</v>
      </c>
      <c r="AH1122" s="94">
        <v>0</v>
      </c>
      <c r="AI1122" s="94">
        <v>0</v>
      </c>
      <c r="AJ1122" s="94">
        <v>5345820.8308144398</v>
      </c>
      <c r="AK1122" s="70">
        <v>15121.343359210799</v>
      </c>
      <c r="AL1122">
        <v>190.744012474941</v>
      </c>
      <c r="AM1122">
        <v>87986.683412978906</v>
      </c>
      <c r="AN1122">
        <v>6602.0013831535298</v>
      </c>
      <c r="AO1122">
        <v>27104.8926701567</v>
      </c>
      <c r="AP1122">
        <v>190.744012474941</v>
      </c>
      <c r="AQ1122">
        <v>87986.683412978906</v>
      </c>
      <c r="AR1122">
        <v>13644.766263888099</v>
      </c>
      <c r="AS1122">
        <v>20372.2531427678</v>
      </c>
      <c r="AT1122">
        <v>0</v>
      </c>
    </row>
    <row r="1123" spans="1:46" x14ac:dyDescent="0.25">
      <c r="A1123" t="s">
        <v>4030</v>
      </c>
      <c r="B1123">
        <v>2142</v>
      </c>
      <c r="C1123" t="s">
        <v>206</v>
      </c>
      <c r="D1123">
        <v>764</v>
      </c>
      <c r="E1123" t="s">
        <v>1353</v>
      </c>
      <c r="F1123" t="s">
        <v>2892</v>
      </c>
      <c r="G1123" t="s">
        <v>2893</v>
      </c>
      <c r="H1123" t="s">
        <v>2894</v>
      </c>
      <c r="I1123" t="s">
        <v>2895</v>
      </c>
      <c r="J1123">
        <v>467.59154929574498</v>
      </c>
      <c r="K1123">
        <v>5</v>
      </c>
      <c r="L1123">
        <v>1</v>
      </c>
      <c r="M1123">
        <v>2</v>
      </c>
      <c r="N1123" s="94">
        <v>3698704.8903814899</v>
      </c>
      <c r="O1123" s="94">
        <v>927394.33048464195</v>
      </c>
      <c r="P1123" s="94">
        <v>696497.22424039105</v>
      </c>
      <c r="Q1123" s="94">
        <v>129672.82928265299</v>
      </c>
      <c r="R1123" s="94">
        <v>1298293.0983800101</v>
      </c>
      <c r="S1123" s="94">
        <v>252739.162432226</v>
      </c>
      <c r="T1123" s="94">
        <v>3916261.48</v>
      </c>
      <c r="U1123" s="94">
        <v>2834300.89276919</v>
      </c>
      <c r="V1123" s="94">
        <v>5530713.0197007004</v>
      </c>
      <c r="W1123" s="94">
        <v>1110648.6289548001</v>
      </c>
      <c r="X1123" s="94">
        <v>0</v>
      </c>
      <c r="Y1123" s="94">
        <v>0</v>
      </c>
      <c r="Z1123" s="94">
        <v>0</v>
      </c>
      <c r="AA1123" s="94">
        <v>108955.986865734</v>
      </c>
      <c r="AB1123" s="94">
        <v>244.73724796196501</v>
      </c>
      <c r="AC1123" s="94">
        <v>210180.176416359</v>
      </c>
      <c r="AD1123" s="94">
        <v>42558.986015866998</v>
      </c>
      <c r="AE1123" s="94">
        <v>0</v>
      </c>
      <c r="AF1123" s="94">
        <v>0</v>
      </c>
      <c r="AG1123" s="94">
        <v>0</v>
      </c>
      <c r="AH1123" s="94">
        <v>0</v>
      </c>
      <c r="AI1123" s="94">
        <v>0</v>
      </c>
      <c r="AJ1123" s="94">
        <v>7003301.5352014098</v>
      </c>
      <c r="AK1123" s="70">
        <v>14977.39115634</v>
      </c>
      <c r="AL1123">
        <v>190.744012474941</v>
      </c>
      <c r="AM1123">
        <v>87986.683412978906</v>
      </c>
      <c r="AN1123">
        <v>6602.0013831535298</v>
      </c>
      <c r="AO1123">
        <v>27104.8926701567</v>
      </c>
      <c r="AP1123">
        <v>190.744012474941</v>
      </c>
      <c r="AQ1123">
        <v>87986.683412978906</v>
      </c>
      <c r="AR1123">
        <v>13644.766263888099</v>
      </c>
      <c r="AS1123">
        <v>20372.2531427678</v>
      </c>
      <c r="AT1123">
        <v>0</v>
      </c>
    </row>
    <row r="1124" spans="1:46" x14ac:dyDescent="0.25">
      <c r="A1124" t="s">
        <v>4331</v>
      </c>
      <c r="B1124">
        <v>2104</v>
      </c>
      <c r="C1124" t="s">
        <v>207</v>
      </c>
      <c r="D1124">
        <v>4399</v>
      </c>
      <c r="E1124" t="s">
        <v>1354</v>
      </c>
      <c r="F1124" t="s">
        <v>2906</v>
      </c>
      <c r="G1124" t="s">
        <v>2907</v>
      </c>
      <c r="H1124" t="s">
        <v>2899</v>
      </c>
      <c r="I1124" t="s">
        <v>2895</v>
      </c>
      <c r="J1124">
        <v>4340.3080692629901</v>
      </c>
      <c r="K1124">
        <v>1</v>
      </c>
      <c r="L1124">
        <v>1</v>
      </c>
      <c r="M1124">
        <v>1</v>
      </c>
      <c r="N1124" s="94">
        <v>161137.821457007</v>
      </c>
      <c r="O1124" s="94">
        <v>383524.367235941</v>
      </c>
      <c r="P1124" s="94">
        <v>644581.76412531303</v>
      </c>
      <c r="Q1124" s="94">
        <v>518157.78699031501</v>
      </c>
      <c r="R1124" s="94">
        <v>3182521.0908271</v>
      </c>
      <c r="S1124" s="94">
        <v>1779129.2469329201</v>
      </c>
      <c r="T1124" s="94">
        <v>0</v>
      </c>
      <c r="U1124" s="94">
        <v>4889922.8306356696</v>
      </c>
      <c r="V1124" s="94">
        <v>2521217.2011307501</v>
      </c>
      <c r="W1124" s="94">
        <v>2368705.62950492</v>
      </c>
      <c r="X1124" s="94">
        <v>0</v>
      </c>
      <c r="Y1124" s="94">
        <v>0</v>
      </c>
      <c r="Z1124" s="94">
        <v>0</v>
      </c>
      <c r="AA1124" s="94">
        <v>0</v>
      </c>
      <c r="AB1124" s="94">
        <v>0</v>
      </c>
      <c r="AC1124" s="94">
        <v>1777952.09626555</v>
      </c>
      <c r="AD1124" s="94">
        <v>1177.15066737453</v>
      </c>
      <c r="AE1124" s="94">
        <v>0</v>
      </c>
      <c r="AF1124" s="94">
        <v>0</v>
      </c>
      <c r="AG1124" s="94">
        <v>0</v>
      </c>
      <c r="AH1124" s="94">
        <v>0</v>
      </c>
      <c r="AI1124" s="94">
        <v>0</v>
      </c>
      <c r="AJ1124" s="94">
        <v>6669052.0775686</v>
      </c>
      <c r="AK1124" s="70">
        <v>1536.5388749239301</v>
      </c>
      <c r="AL1124">
        <v>190.744012474941</v>
      </c>
      <c r="AM1124">
        <v>87986.683412978906</v>
      </c>
      <c r="AN1124">
        <v>1536.5388749239301</v>
      </c>
      <c r="AO1124">
        <v>14144.978226437899</v>
      </c>
      <c r="AP1124">
        <v>190.744012474941</v>
      </c>
      <c r="AQ1124">
        <v>53040.848925755003</v>
      </c>
      <c r="AR1124">
        <v>1536.5388749239301</v>
      </c>
      <c r="AS1124">
        <v>1536.5388749239301</v>
      </c>
      <c r="AT1124">
        <v>0</v>
      </c>
    </row>
    <row r="1125" spans="1:46" x14ac:dyDescent="0.25">
      <c r="A1125" t="s">
        <v>4032</v>
      </c>
      <c r="B1125">
        <v>2104</v>
      </c>
      <c r="C1125" t="s">
        <v>207</v>
      </c>
      <c r="D1125">
        <v>681</v>
      </c>
      <c r="E1125" t="s">
        <v>1355</v>
      </c>
      <c r="F1125" t="s">
        <v>2892</v>
      </c>
      <c r="G1125" t="s">
        <v>2893</v>
      </c>
      <c r="H1125" t="s">
        <v>2894</v>
      </c>
      <c r="I1125" t="s">
        <v>2895</v>
      </c>
      <c r="J1125">
        <v>224.635684880876</v>
      </c>
      <c r="K1125">
        <v>1</v>
      </c>
      <c r="L1125">
        <v>1</v>
      </c>
      <c r="M1125">
        <v>1</v>
      </c>
      <c r="N1125" s="94">
        <v>1392286.2508403</v>
      </c>
      <c r="O1125" s="94">
        <v>346905.60231784201</v>
      </c>
      <c r="P1125" s="94">
        <v>305416.73078683502</v>
      </c>
      <c r="Q1125" s="94">
        <v>26817.619279428902</v>
      </c>
      <c r="R1125" s="94">
        <v>590072.07868335105</v>
      </c>
      <c r="S1125" s="94">
        <v>92080.080606867399</v>
      </c>
      <c r="T1125" s="94">
        <v>2408416.9</v>
      </c>
      <c r="U1125" s="94">
        <v>253081.38190775801</v>
      </c>
      <c r="V1125" s="94">
        <v>2113545.7925723102</v>
      </c>
      <c r="W1125" s="94">
        <v>547952.48933544697</v>
      </c>
      <c r="X1125" s="94">
        <v>0</v>
      </c>
      <c r="Y1125" s="94">
        <v>0</v>
      </c>
      <c r="Z1125" s="94">
        <v>0</v>
      </c>
      <c r="AA1125" s="94">
        <v>0</v>
      </c>
      <c r="AB1125" s="94">
        <v>0</v>
      </c>
      <c r="AC1125" s="94">
        <v>92019.156349383004</v>
      </c>
      <c r="AD1125" s="94">
        <v>60.92425748446</v>
      </c>
      <c r="AE1125" s="94">
        <v>0</v>
      </c>
      <c r="AF1125" s="94">
        <v>0</v>
      </c>
      <c r="AG1125" s="94">
        <v>0</v>
      </c>
      <c r="AH1125" s="94">
        <v>0</v>
      </c>
      <c r="AI1125" s="94">
        <v>0</v>
      </c>
      <c r="AJ1125" s="94">
        <v>2753578.3625146202</v>
      </c>
      <c r="AK1125" s="70">
        <v>12257.9739010516</v>
      </c>
      <c r="AL1125">
        <v>190.744012474941</v>
      </c>
      <c r="AM1125">
        <v>87986.683412978906</v>
      </c>
      <c r="AN1125">
        <v>1536.5388749239301</v>
      </c>
      <c r="AO1125">
        <v>14144.978226437899</v>
      </c>
      <c r="AP1125">
        <v>190.744012474941</v>
      </c>
      <c r="AQ1125">
        <v>87986.683412978906</v>
      </c>
      <c r="AR1125">
        <v>12257.9739010516</v>
      </c>
      <c r="AS1125">
        <v>12257.9739010516</v>
      </c>
      <c r="AT1125">
        <v>0</v>
      </c>
    </row>
    <row r="1126" spans="1:46" x14ac:dyDescent="0.25">
      <c r="A1126" t="s">
        <v>4033</v>
      </c>
      <c r="B1126">
        <v>2104</v>
      </c>
      <c r="C1126" t="s">
        <v>207</v>
      </c>
      <c r="D1126">
        <v>683</v>
      </c>
      <c r="E1126" t="s">
        <v>1356</v>
      </c>
      <c r="F1126" t="s">
        <v>2892</v>
      </c>
      <c r="G1126" t="s">
        <v>2903</v>
      </c>
      <c r="H1126" t="s">
        <v>2904</v>
      </c>
      <c r="I1126" t="s">
        <v>2895</v>
      </c>
      <c r="J1126">
        <v>302.51089477953701</v>
      </c>
      <c r="K1126">
        <v>1</v>
      </c>
      <c r="L1126">
        <v>1</v>
      </c>
      <c r="M1126">
        <v>1</v>
      </c>
      <c r="N1126" s="94">
        <v>1962877.93770269</v>
      </c>
      <c r="O1126" s="94">
        <v>659336.45044621697</v>
      </c>
      <c r="P1126" s="94">
        <v>439302.40508785198</v>
      </c>
      <c r="Q1126" s="94">
        <v>36114.573730256299</v>
      </c>
      <c r="R1126" s="94">
        <v>1057376.86048955</v>
      </c>
      <c r="S1126" s="94">
        <v>124001.79246020901</v>
      </c>
      <c r="T1126" s="94">
        <v>3814190.27</v>
      </c>
      <c r="U1126" s="94">
        <v>340817.95745657</v>
      </c>
      <c r="V1126" s="94">
        <v>3168357.4462969401</v>
      </c>
      <c r="W1126" s="94">
        <v>986650.781159629</v>
      </c>
      <c r="X1126" s="94">
        <v>0</v>
      </c>
      <c r="Y1126" s="94">
        <v>0</v>
      </c>
      <c r="Z1126" s="94">
        <v>0</v>
      </c>
      <c r="AA1126" s="94">
        <v>0</v>
      </c>
      <c r="AB1126" s="94">
        <v>0</v>
      </c>
      <c r="AC1126" s="94">
        <v>123919.747385068</v>
      </c>
      <c r="AD1126" s="94">
        <v>82.045075141006507</v>
      </c>
      <c r="AE1126" s="94">
        <v>0</v>
      </c>
      <c r="AF1126" s="94">
        <v>0</v>
      </c>
      <c r="AG1126" s="94">
        <v>0</v>
      </c>
      <c r="AH1126" s="94">
        <v>0</v>
      </c>
      <c r="AI1126" s="94">
        <v>0</v>
      </c>
      <c r="AJ1126" s="94">
        <v>4279010.0199167803</v>
      </c>
      <c r="AK1126" s="70">
        <v>14144.978226437899</v>
      </c>
      <c r="AL1126">
        <v>190.744012474941</v>
      </c>
      <c r="AM1126">
        <v>87986.683412978906</v>
      </c>
      <c r="AN1126">
        <v>1536.5388749239301</v>
      </c>
      <c r="AO1126">
        <v>14144.978226437899</v>
      </c>
      <c r="AP1126">
        <v>190.744012474941</v>
      </c>
      <c r="AQ1126">
        <v>78964.723731455393</v>
      </c>
      <c r="AR1126">
        <v>14144.978226437899</v>
      </c>
      <c r="AS1126">
        <v>14144.978226437899</v>
      </c>
      <c r="AT1126">
        <v>0</v>
      </c>
    </row>
    <row r="1127" spans="1:46" x14ac:dyDescent="0.25">
      <c r="A1127" t="s">
        <v>4034</v>
      </c>
      <c r="B1127">
        <v>1944</v>
      </c>
      <c r="C1127" t="s">
        <v>208</v>
      </c>
      <c r="D1127">
        <v>158</v>
      </c>
      <c r="E1127" t="s">
        <v>1357</v>
      </c>
      <c r="F1127" t="s">
        <v>2892</v>
      </c>
      <c r="G1127" t="s">
        <v>2893</v>
      </c>
      <c r="H1127" t="s">
        <v>2894</v>
      </c>
      <c r="I1127" t="s">
        <v>2895</v>
      </c>
      <c r="J1127">
        <v>292.41319354768802</v>
      </c>
      <c r="K1127">
        <v>1</v>
      </c>
      <c r="L1127">
        <v>1</v>
      </c>
      <c r="M1127">
        <v>1</v>
      </c>
      <c r="N1127" s="94">
        <v>2038244.2438598201</v>
      </c>
      <c r="O1127" s="94">
        <v>474403.43907952902</v>
      </c>
      <c r="P1127" s="94">
        <v>609077.326741228</v>
      </c>
      <c r="Q1127" s="94">
        <v>173437.59332682099</v>
      </c>
      <c r="R1127" s="94">
        <v>87566.023044986898</v>
      </c>
      <c r="S1127" s="94">
        <v>134372.53991722199</v>
      </c>
      <c r="T1127" s="94">
        <v>2464580.63</v>
      </c>
      <c r="U1127" s="94">
        <v>918147.99605238799</v>
      </c>
      <c r="V1127" s="94">
        <v>3070572.95381014</v>
      </c>
      <c r="W1127" s="94">
        <v>312155.67224224802</v>
      </c>
      <c r="X1127" s="94">
        <v>0</v>
      </c>
      <c r="Y1127" s="94">
        <v>0</v>
      </c>
      <c r="Z1127" s="94">
        <v>0</v>
      </c>
      <c r="AA1127" s="94">
        <v>0</v>
      </c>
      <c r="AB1127" s="94">
        <v>0</v>
      </c>
      <c r="AC1127" s="94">
        <v>134372.53991722199</v>
      </c>
      <c r="AD1127" s="94">
        <v>0</v>
      </c>
      <c r="AE1127" s="94">
        <v>0</v>
      </c>
      <c r="AF1127" s="94">
        <v>0</v>
      </c>
      <c r="AG1127" s="94">
        <v>0</v>
      </c>
      <c r="AH1127" s="94">
        <v>0</v>
      </c>
      <c r="AI1127" s="94">
        <v>0</v>
      </c>
      <c r="AJ1127" s="94">
        <v>3517101.1659696102</v>
      </c>
      <c r="AK1127" s="70">
        <v>12027.8470451301</v>
      </c>
      <c r="AL1127">
        <v>190.744012474941</v>
      </c>
      <c r="AM1127">
        <v>87986.683412978906</v>
      </c>
      <c r="AN1127">
        <v>3599.4290243882601</v>
      </c>
      <c r="AO1127">
        <v>16645.398412837501</v>
      </c>
      <c r="AP1127">
        <v>190.744012474941</v>
      </c>
      <c r="AQ1127">
        <v>87986.683412978906</v>
      </c>
      <c r="AR1127">
        <v>3599.4290243882601</v>
      </c>
      <c r="AS1127">
        <v>16645.398412837501</v>
      </c>
      <c r="AT1127">
        <v>0</v>
      </c>
    </row>
    <row r="1128" spans="1:46" x14ac:dyDescent="0.25">
      <c r="A1128" t="s">
        <v>4035</v>
      </c>
      <c r="B1128">
        <v>1944</v>
      </c>
      <c r="C1128" t="s">
        <v>208</v>
      </c>
      <c r="D1128">
        <v>159</v>
      </c>
      <c r="E1128" t="s">
        <v>1359</v>
      </c>
      <c r="F1128" t="s">
        <v>2892</v>
      </c>
      <c r="G1128" t="s">
        <v>2893</v>
      </c>
      <c r="H1128" t="s">
        <v>2894</v>
      </c>
      <c r="I1128" t="s">
        <v>2895</v>
      </c>
      <c r="J1128">
        <v>407.24669923964302</v>
      </c>
      <c r="K1128">
        <v>1</v>
      </c>
      <c r="L1128">
        <v>1</v>
      </c>
      <c r="M1128">
        <v>1</v>
      </c>
      <c r="N1128" s="94">
        <v>2846217.5803835602</v>
      </c>
      <c r="O1128" s="94">
        <v>710159.41322035203</v>
      </c>
      <c r="P1128" s="94">
        <v>910268.23659675196</v>
      </c>
      <c r="Q1128" s="94">
        <v>243114.96348042501</v>
      </c>
      <c r="R1128" s="94">
        <v>121954.0521341</v>
      </c>
      <c r="S1128" s="94">
        <v>187141.94351429399</v>
      </c>
      <c r="T1128" s="94">
        <v>3553000.6</v>
      </c>
      <c r="U1128" s="94">
        <v>1278713.6458151899</v>
      </c>
      <c r="V1128" s="94">
        <v>4192323.3216056698</v>
      </c>
      <c r="W1128" s="94">
        <v>639390.92420952499</v>
      </c>
      <c r="X1128" s="94">
        <v>0</v>
      </c>
      <c r="Y1128" s="94">
        <v>0</v>
      </c>
      <c r="Z1128" s="94">
        <v>0</v>
      </c>
      <c r="AA1128" s="94">
        <v>0</v>
      </c>
      <c r="AB1128" s="94">
        <v>0</v>
      </c>
      <c r="AC1128" s="94">
        <v>187141.94351429399</v>
      </c>
      <c r="AD1128" s="94">
        <v>0</v>
      </c>
      <c r="AE1128" s="94">
        <v>0</v>
      </c>
      <c r="AF1128" s="94">
        <v>0</v>
      </c>
      <c r="AG1128" s="94">
        <v>0</v>
      </c>
      <c r="AH1128" s="94">
        <v>0</v>
      </c>
      <c r="AI1128" s="94">
        <v>0</v>
      </c>
      <c r="AJ1128" s="94">
        <v>5018856.1893294798</v>
      </c>
      <c r="AK1128" s="70">
        <v>12323.8719888953</v>
      </c>
      <c r="AL1128">
        <v>190.744012474941</v>
      </c>
      <c r="AM1128">
        <v>87986.683412978906</v>
      </c>
      <c r="AN1128">
        <v>3599.4290243882601</v>
      </c>
      <c r="AO1128">
        <v>16645.398412837501</v>
      </c>
      <c r="AP1128">
        <v>190.744012474941</v>
      </c>
      <c r="AQ1128">
        <v>87986.683412978906</v>
      </c>
      <c r="AR1128">
        <v>3599.4290243882601</v>
      </c>
      <c r="AS1128">
        <v>16645.398412837501</v>
      </c>
      <c r="AT1128">
        <v>0</v>
      </c>
    </row>
    <row r="1129" spans="1:46" x14ac:dyDescent="0.25">
      <c r="A1129" t="s">
        <v>4036</v>
      </c>
      <c r="B1129">
        <v>1944</v>
      </c>
      <c r="C1129" t="s">
        <v>208</v>
      </c>
      <c r="D1129">
        <v>958</v>
      </c>
      <c r="E1129" t="s">
        <v>1360</v>
      </c>
      <c r="F1129" t="s">
        <v>2906</v>
      </c>
      <c r="G1129" t="s">
        <v>2893</v>
      </c>
      <c r="H1129" t="s">
        <v>2894</v>
      </c>
      <c r="I1129" t="s">
        <v>2895</v>
      </c>
      <c r="J1129">
        <v>215.92646815203699</v>
      </c>
      <c r="K1129">
        <v>1</v>
      </c>
      <c r="L1129">
        <v>1</v>
      </c>
      <c r="M1129">
        <v>1</v>
      </c>
      <c r="N1129" s="94">
        <v>326861.92362218699</v>
      </c>
      <c r="O1129" s="94">
        <v>99504.698051268293</v>
      </c>
      <c r="P1129" s="94">
        <v>458707.58200191503</v>
      </c>
      <c r="Q1129" s="94">
        <v>127727.616501154</v>
      </c>
      <c r="R1129" s="94">
        <v>64661.316600751597</v>
      </c>
      <c r="S1129" s="94">
        <v>99224.619822814304</v>
      </c>
      <c r="T1129" s="94">
        <v>399475.76</v>
      </c>
      <c r="U1129" s="94">
        <v>677987.37677727605</v>
      </c>
      <c r="V1129" s="94">
        <v>775882.90707882005</v>
      </c>
      <c r="W1129" s="94">
        <v>301580.22969845502</v>
      </c>
      <c r="X1129" s="94">
        <v>0</v>
      </c>
      <c r="Y1129" s="94">
        <v>0</v>
      </c>
      <c r="Z1129" s="94">
        <v>0</v>
      </c>
      <c r="AA1129" s="94">
        <v>0</v>
      </c>
      <c r="AB1129" s="94">
        <v>0</v>
      </c>
      <c r="AC1129" s="94">
        <v>99224.619822814304</v>
      </c>
      <c r="AD1129" s="94">
        <v>0</v>
      </c>
      <c r="AE1129" s="94">
        <v>0</v>
      </c>
      <c r="AF1129" s="94">
        <v>0</v>
      </c>
      <c r="AG1129" s="94">
        <v>0</v>
      </c>
      <c r="AH1129" s="94">
        <v>0</v>
      </c>
      <c r="AI1129" s="94">
        <v>0</v>
      </c>
      <c r="AJ1129" s="94">
        <v>1176687.7566000901</v>
      </c>
      <c r="AK1129" s="70">
        <v>5449.4836444579196</v>
      </c>
      <c r="AL1129">
        <v>190.744012474941</v>
      </c>
      <c r="AM1129">
        <v>87986.683412978906</v>
      </c>
      <c r="AN1129">
        <v>3599.4290243882601</v>
      </c>
      <c r="AO1129">
        <v>16645.398412837501</v>
      </c>
      <c r="AP1129">
        <v>190.744012474941</v>
      </c>
      <c r="AQ1129">
        <v>87986.683412978906</v>
      </c>
      <c r="AR1129">
        <v>3599.4290243882601</v>
      </c>
      <c r="AS1129">
        <v>16645.398412837501</v>
      </c>
      <c r="AT1129">
        <v>0</v>
      </c>
    </row>
    <row r="1130" spans="1:46" x14ac:dyDescent="0.25">
      <c r="A1130" t="s">
        <v>4037</v>
      </c>
      <c r="B1130">
        <v>1944</v>
      </c>
      <c r="C1130" t="s">
        <v>208</v>
      </c>
      <c r="D1130">
        <v>162</v>
      </c>
      <c r="E1130" t="s">
        <v>1361</v>
      </c>
      <c r="F1130" t="s">
        <v>2892</v>
      </c>
      <c r="G1130" t="s">
        <v>2903</v>
      </c>
      <c r="H1130" t="s">
        <v>2894</v>
      </c>
      <c r="I1130" t="s">
        <v>2895</v>
      </c>
      <c r="J1130">
        <v>618.44803028180797</v>
      </c>
      <c r="K1130">
        <v>1</v>
      </c>
      <c r="L1130">
        <v>1</v>
      </c>
      <c r="M1130">
        <v>1</v>
      </c>
      <c r="N1130" s="94">
        <v>4605641.8125742096</v>
      </c>
      <c r="O1130" s="94">
        <v>1892845.5515737501</v>
      </c>
      <c r="P1130" s="94">
        <v>1404212.76803861</v>
      </c>
      <c r="Q1130" s="94">
        <v>367366.67577946599</v>
      </c>
      <c r="R1130" s="94">
        <v>185200.379691321</v>
      </c>
      <c r="S1130" s="94">
        <v>284195.222614731</v>
      </c>
      <c r="T1130" s="94">
        <v>6513402.6200000001</v>
      </c>
      <c r="U1130" s="94">
        <v>1941864.5676573601</v>
      </c>
      <c r="V1130" s="94">
        <v>7425385.56172763</v>
      </c>
      <c r="W1130" s="94">
        <v>1029881.62592973</v>
      </c>
      <c r="X1130" s="94">
        <v>0</v>
      </c>
      <c r="Y1130" s="94">
        <v>0</v>
      </c>
      <c r="Z1130" s="94">
        <v>0</v>
      </c>
      <c r="AA1130" s="94">
        <v>0</v>
      </c>
      <c r="AB1130" s="94">
        <v>0</v>
      </c>
      <c r="AC1130" s="94">
        <v>284195.222614731</v>
      </c>
      <c r="AD1130" s="94">
        <v>0</v>
      </c>
      <c r="AE1130" s="94">
        <v>0</v>
      </c>
      <c r="AF1130" s="94">
        <v>0</v>
      </c>
      <c r="AG1130" s="94">
        <v>0</v>
      </c>
      <c r="AH1130" s="94">
        <v>0</v>
      </c>
      <c r="AI1130" s="94">
        <v>0</v>
      </c>
      <c r="AJ1130" s="94">
        <v>8739462.4102720898</v>
      </c>
      <c r="AK1130" s="70">
        <v>14131.280208443401</v>
      </c>
      <c r="AL1130">
        <v>190.744012474941</v>
      </c>
      <c r="AM1130">
        <v>87986.683412978906</v>
      </c>
      <c r="AN1130">
        <v>3599.4290243882601</v>
      </c>
      <c r="AO1130">
        <v>16645.398412837501</v>
      </c>
      <c r="AP1130">
        <v>190.744012474941</v>
      </c>
      <c r="AQ1130">
        <v>78964.723731455393</v>
      </c>
      <c r="AR1130">
        <v>14131.280208443401</v>
      </c>
      <c r="AS1130">
        <v>14131.280208443401</v>
      </c>
      <c r="AT1130">
        <v>0</v>
      </c>
    </row>
    <row r="1131" spans="1:46" x14ac:dyDescent="0.25">
      <c r="A1131" t="s">
        <v>4038</v>
      </c>
      <c r="B1131">
        <v>1944</v>
      </c>
      <c r="C1131" t="s">
        <v>208</v>
      </c>
      <c r="D1131">
        <v>161</v>
      </c>
      <c r="E1131" t="s">
        <v>1362</v>
      </c>
      <c r="F1131" t="s">
        <v>2892</v>
      </c>
      <c r="G1131" t="s">
        <v>2911</v>
      </c>
      <c r="H1131" t="s">
        <v>2894</v>
      </c>
      <c r="I1131" t="s">
        <v>2895</v>
      </c>
      <c r="J1131">
        <v>311.544910179613</v>
      </c>
      <c r="K1131">
        <v>1</v>
      </c>
      <c r="L1131">
        <v>1</v>
      </c>
      <c r="M1131">
        <v>1</v>
      </c>
      <c r="N1131" s="94">
        <v>2080261.4319287401</v>
      </c>
      <c r="O1131" s="94">
        <v>656375.50636370596</v>
      </c>
      <c r="P1131" s="94">
        <v>775496.51380290999</v>
      </c>
      <c r="Q1131" s="94">
        <v>185426.713733607</v>
      </c>
      <c r="R1131" s="94">
        <v>93295.204820802101</v>
      </c>
      <c r="S1131" s="94">
        <v>143164.131451169</v>
      </c>
      <c r="T1131" s="94">
        <v>2812635.71</v>
      </c>
      <c r="U1131" s="94">
        <v>978219.66064976505</v>
      </c>
      <c r="V1131" s="94">
        <v>3271650.8858700502</v>
      </c>
      <c r="W1131" s="94">
        <v>519204.484779716</v>
      </c>
      <c r="X1131" s="94">
        <v>0</v>
      </c>
      <c r="Y1131" s="94">
        <v>0</v>
      </c>
      <c r="Z1131" s="94">
        <v>0</v>
      </c>
      <c r="AA1131" s="94">
        <v>0</v>
      </c>
      <c r="AB1131" s="94">
        <v>0</v>
      </c>
      <c r="AC1131" s="94">
        <v>143164.131451169</v>
      </c>
      <c r="AD1131" s="94">
        <v>0</v>
      </c>
      <c r="AE1131" s="94">
        <v>0</v>
      </c>
      <c r="AF1131" s="94">
        <v>0</v>
      </c>
      <c r="AG1131" s="94">
        <v>0</v>
      </c>
      <c r="AH1131" s="94">
        <v>0</v>
      </c>
      <c r="AI1131" s="94">
        <v>0</v>
      </c>
      <c r="AJ1131" s="94">
        <v>3934019.5021009399</v>
      </c>
      <c r="AK1131" s="70">
        <v>12627.455540303599</v>
      </c>
      <c r="AL1131">
        <v>190.744012474941</v>
      </c>
      <c r="AM1131">
        <v>87986.683412978906</v>
      </c>
      <c r="AN1131">
        <v>3599.4290243882601</v>
      </c>
      <c r="AO1131">
        <v>16645.398412837501</v>
      </c>
      <c r="AP1131">
        <v>4583.8562208211697</v>
      </c>
      <c r="AQ1131">
        <v>22363.4717498301</v>
      </c>
      <c r="AR1131">
        <v>12627.455540303599</v>
      </c>
      <c r="AS1131">
        <v>12627.455540303599</v>
      </c>
      <c r="AT1131">
        <v>0</v>
      </c>
    </row>
    <row r="1132" spans="1:46" x14ac:dyDescent="0.25">
      <c r="A1132" t="s">
        <v>4039</v>
      </c>
      <c r="B1132">
        <v>1944</v>
      </c>
      <c r="C1132" t="s">
        <v>208</v>
      </c>
      <c r="D1132">
        <v>1944</v>
      </c>
      <c r="E1132" t="s">
        <v>208</v>
      </c>
      <c r="F1132" t="s">
        <v>1871</v>
      </c>
      <c r="G1132" t="s">
        <v>1871</v>
      </c>
      <c r="H1132" t="s">
        <v>2899</v>
      </c>
      <c r="I1132" t="s">
        <v>2895</v>
      </c>
      <c r="J1132">
        <v>32.399458334374899</v>
      </c>
      <c r="K1132">
        <v>1</v>
      </c>
      <c r="L1132">
        <v>1</v>
      </c>
      <c r="M1132">
        <v>1</v>
      </c>
      <c r="N1132" s="94">
        <v>15498.706669326</v>
      </c>
      <c r="O1132" s="94">
        <v>14930.5379103252</v>
      </c>
      <c r="P1132" s="94">
        <v>42434.108754223198</v>
      </c>
      <c r="Q1132" s="94">
        <v>19165.346538546299</v>
      </c>
      <c r="R1132" s="94">
        <v>9702.3382588593195</v>
      </c>
      <c r="S1132" s="94">
        <v>14888.5125719273</v>
      </c>
      <c r="T1132" s="94">
        <v>0</v>
      </c>
      <c r="U1132" s="94">
        <v>101731.03813128</v>
      </c>
      <c r="V1132" s="94">
        <v>70448.277053869097</v>
      </c>
      <c r="W1132" s="94">
        <v>31282.761077410902</v>
      </c>
      <c r="X1132" s="94">
        <v>0</v>
      </c>
      <c r="Y1132" s="94">
        <v>0</v>
      </c>
      <c r="Z1132" s="94">
        <v>0</v>
      </c>
      <c r="AA1132" s="94">
        <v>0</v>
      </c>
      <c r="AB1132" s="94">
        <v>0</v>
      </c>
      <c r="AC1132" s="94">
        <v>14888.5125719273</v>
      </c>
      <c r="AD1132" s="94">
        <v>0</v>
      </c>
      <c r="AE1132" s="94">
        <v>0</v>
      </c>
      <c r="AF1132" s="94">
        <v>0</v>
      </c>
      <c r="AG1132" s="94">
        <v>0</v>
      </c>
      <c r="AH1132" s="94">
        <v>0</v>
      </c>
      <c r="AI1132" s="94">
        <v>0</v>
      </c>
      <c r="AJ1132" s="94">
        <v>116619.550703207</v>
      </c>
      <c r="AK1132" s="70">
        <v>3599.4290243882601</v>
      </c>
      <c r="AL1132">
        <v>190.744012474941</v>
      </c>
      <c r="AM1132">
        <v>87986.683412978906</v>
      </c>
      <c r="AN1132">
        <v>3599.4290243882601</v>
      </c>
      <c r="AO1132">
        <v>16645.398412837501</v>
      </c>
      <c r="AP1132">
        <v>682.10272323868298</v>
      </c>
      <c r="AQ1132">
        <v>37523.222275875101</v>
      </c>
      <c r="AR1132">
        <v>3599.4290243882601</v>
      </c>
      <c r="AS1132">
        <v>3599.4290243882601</v>
      </c>
      <c r="AT1132">
        <v>0</v>
      </c>
    </row>
    <row r="1133" spans="1:46" x14ac:dyDescent="0.25">
      <c r="A1133" t="s">
        <v>4040</v>
      </c>
      <c r="B1133">
        <v>1944</v>
      </c>
      <c r="C1133" t="s">
        <v>208</v>
      </c>
      <c r="D1133">
        <v>4221</v>
      </c>
      <c r="E1133" t="s">
        <v>1363</v>
      </c>
      <c r="F1133" t="s">
        <v>2906</v>
      </c>
      <c r="G1133" t="s">
        <v>2893</v>
      </c>
      <c r="H1133" t="s">
        <v>2894</v>
      </c>
      <c r="I1133" t="s">
        <v>2895</v>
      </c>
      <c r="J1133">
        <v>74.937217055856493</v>
      </c>
      <c r="K1133">
        <v>1</v>
      </c>
      <c r="L1133">
        <v>1</v>
      </c>
      <c r="M1133">
        <v>1</v>
      </c>
      <c r="N1133" s="94">
        <v>35847.202560546801</v>
      </c>
      <c r="O1133" s="94">
        <v>34533.076096511897</v>
      </c>
      <c r="P1133" s="94">
        <v>98146.517928457601</v>
      </c>
      <c r="Q1133" s="94">
        <v>44327.831616431104</v>
      </c>
      <c r="R1133" s="94">
        <v>22440.690845812202</v>
      </c>
      <c r="S1133" s="94">
        <v>34435.875029973402</v>
      </c>
      <c r="T1133" s="94">
        <v>0</v>
      </c>
      <c r="U1133" s="94">
        <v>235295.31904775999</v>
      </c>
      <c r="V1133" s="94">
        <v>162940.92865113801</v>
      </c>
      <c r="W1133" s="94">
        <v>72354.390396621704</v>
      </c>
      <c r="X1133" s="94">
        <v>0</v>
      </c>
      <c r="Y1133" s="94">
        <v>0</v>
      </c>
      <c r="Z1133" s="94">
        <v>0</v>
      </c>
      <c r="AA1133" s="94">
        <v>0</v>
      </c>
      <c r="AB1133" s="94">
        <v>0</v>
      </c>
      <c r="AC1133" s="94">
        <v>34435.875029973402</v>
      </c>
      <c r="AD1133" s="94">
        <v>0</v>
      </c>
      <c r="AE1133" s="94">
        <v>0</v>
      </c>
      <c r="AF1133" s="94">
        <v>0</v>
      </c>
      <c r="AG1133" s="94">
        <v>0</v>
      </c>
      <c r="AH1133" s="94">
        <v>0</v>
      </c>
      <c r="AI1133" s="94">
        <v>0</v>
      </c>
      <c r="AJ1133" s="94">
        <v>269731.19407773297</v>
      </c>
      <c r="AK1133" s="70">
        <v>3599.4290243882601</v>
      </c>
      <c r="AL1133">
        <v>190.744012474941</v>
      </c>
      <c r="AM1133">
        <v>87986.683412978906</v>
      </c>
      <c r="AN1133">
        <v>3599.4290243882601</v>
      </c>
      <c r="AO1133">
        <v>16645.398412837501</v>
      </c>
      <c r="AP1133">
        <v>190.744012474941</v>
      </c>
      <c r="AQ1133">
        <v>87986.683412978906</v>
      </c>
      <c r="AR1133">
        <v>3599.4290243882601</v>
      </c>
      <c r="AS1133">
        <v>16645.398412837501</v>
      </c>
      <c r="AT1133">
        <v>0</v>
      </c>
    </row>
    <row r="1134" spans="1:46" x14ac:dyDescent="0.25">
      <c r="A1134" t="s">
        <v>4041</v>
      </c>
      <c r="B1134">
        <v>1944</v>
      </c>
      <c r="C1134" t="s">
        <v>208</v>
      </c>
      <c r="D1134">
        <v>160</v>
      </c>
      <c r="E1134" t="s">
        <v>1364</v>
      </c>
      <c r="F1134" t="s">
        <v>2892</v>
      </c>
      <c r="G1134" t="s">
        <v>2893</v>
      </c>
      <c r="H1134" t="s">
        <v>2894</v>
      </c>
      <c r="I1134" t="s">
        <v>2895</v>
      </c>
      <c r="J1134">
        <v>123.855233128986</v>
      </c>
      <c r="K1134">
        <v>1</v>
      </c>
      <c r="L1134">
        <v>1</v>
      </c>
      <c r="M1134">
        <v>1</v>
      </c>
      <c r="N1134" s="94">
        <v>1162726.9484016099</v>
      </c>
      <c r="O1134" s="94">
        <v>351640.29770455399</v>
      </c>
      <c r="P1134" s="94">
        <v>378155.65613590099</v>
      </c>
      <c r="Q1134" s="94">
        <v>75091.969023550395</v>
      </c>
      <c r="R1134" s="94">
        <v>37089.6746033667</v>
      </c>
      <c r="S1134" s="94">
        <v>56915.155077868803</v>
      </c>
      <c r="T1134" s="94">
        <v>1615811.58</v>
      </c>
      <c r="U1134" s="94">
        <v>388892.96586897899</v>
      </c>
      <c r="V1134" s="94">
        <v>1790331.82420269</v>
      </c>
      <c r="W1134" s="94">
        <v>214372.721666292</v>
      </c>
      <c r="X1134" s="94">
        <v>0</v>
      </c>
      <c r="Y1134" s="94">
        <v>0</v>
      </c>
      <c r="Z1134" s="94">
        <v>0</v>
      </c>
      <c r="AA1134" s="94">
        <v>0</v>
      </c>
      <c r="AB1134" s="94">
        <v>0</v>
      </c>
      <c r="AC1134" s="94">
        <v>56915.155077868803</v>
      </c>
      <c r="AD1134" s="94">
        <v>0</v>
      </c>
      <c r="AE1134" s="94">
        <v>0</v>
      </c>
      <c r="AF1134" s="94">
        <v>0</v>
      </c>
      <c r="AG1134" s="94">
        <v>0</v>
      </c>
      <c r="AH1134" s="94">
        <v>0</v>
      </c>
      <c r="AI1134" s="94">
        <v>0</v>
      </c>
      <c r="AJ1134" s="94">
        <v>2061619.70094685</v>
      </c>
      <c r="AK1134" s="70">
        <v>16645.398412837501</v>
      </c>
      <c r="AL1134">
        <v>190.744012474941</v>
      </c>
      <c r="AM1134">
        <v>87986.683412978906</v>
      </c>
      <c r="AN1134">
        <v>3599.4290243882601</v>
      </c>
      <c r="AO1134">
        <v>16645.398412837501</v>
      </c>
      <c r="AP1134">
        <v>190.744012474941</v>
      </c>
      <c r="AQ1134">
        <v>87986.683412978906</v>
      </c>
      <c r="AR1134">
        <v>3599.4290243882601</v>
      </c>
      <c r="AS1134">
        <v>16645.398412837501</v>
      </c>
      <c r="AT1134">
        <v>0</v>
      </c>
    </row>
    <row r="1135" spans="1:46" x14ac:dyDescent="0.25">
      <c r="A1135" t="s">
        <v>4042</v>
      </c>
      <c r="B1135">
        <v>2103</v>
      </c>
      <c r="C1135" t="s">
        <v>209</v>
      </c>
      <c r="D1135">
        <v>676</v>
      </c>
      <c r="E1135" t="s">
        <v>1365</v>
      </c>
      <c r="F1135" t="s">
        <v>2892</v>
      </c>
      <c r="G1135" t="s">
        <v>2893</v>
      </c>
      <c r="H1135" t="s">
        <v>2894</v>
      </c>
      <c r="I1135" t="s">
        <v>2895</v>
      </c>
      <c r="J1135">
        <v>278.46010807486402</v>
      </c>
      <c r="K1135">
        <v>1</v>
      </c>
      <c r="L1135">
        <v>1</v>
      </c>
      <c r="M1135">
        <v>1</v>
      </c>
      <c r="N1135" s="94">
        <v>1369435.61</v>
      </c>
      <c r="O1135" s="94">
        <v>366773.22</v>
      </c>
      <c r="P1135" s="94">
        <v>535576.90605118696</v>
      </c>
      <c r="Q1135" s="94">
        <v>97769.623320779807</v>
      </c>
      <c r="R1135" s="94">
        <v>1053739.3368391001</v>
      </c>
      <c r="S1135" s="94">
        <v>79319.580525473604</v>
      </c>
      <c r="T1135" s="94">
        <v>3036993.5</v>
      </c>
      <c r="U1135" s="94">
        <v>386301.19621106202</v>
      </c>
      <c r="V1135" s="94">
        <v>2606131.88263351</v>
      </c>
      <c r="W1135" s="94">
        <v>817162.81357755698</v>
      </c>
      <c r="X1135" s="94">
        <v>0</v>
      </c>
      <c r="Y1135" s="94">
        <v>0</v>
      </c>
      <c r="Z1135" s="94">
        <v>0</v>
      </c>
      <c r="AA1135" s="94">
        <v>0</v>
      </c>
      <c r="AB1135" s="94">
        <v>0</v>
      </c>
      <c r="AC1135" s="94">
        <v>79319.580525473604</v>
      </c>
      <c r="AD1135" s="94">
        <v>0</v>
      </c>
      <c r="AE1135" s="94">
        <v>0</v>
      </c>
      <c r="AF1135" s="94">
        <v>0</v>
      </c>
      <c r="AG1135" s="94">
        <v>0</v>
      </c>
      <c r="AH1135" s="94">
        <v>0</v>
      </c>
      <c r="AI1135" s="94">
        <v>0</v>
      </c>
      <c r="AJ1135" s="94">
        <v>3502614.27673653</v>
      </c>
      <c r="AK1135" s="70">
        <v>12578.5136727551</v>
      </c>
      <c r="AL1135">
        <v>190.744012474941</v>
      </c>
      <c r="AM1135">
        <v>87986.683412978906</v>
      </c>
      <c r="AN1135">
        <v>1672.12740078142</v>
      </c>
      <c r="AO1135">
        <v>15625.089461514001</v>
      </c>
      <c r="AP1135">
        <v>190.744012474941</v>
      </c>
      <c r="AQ1135">
        <v>87986.683412978906</v>
      </c>
      <c r="AR1135">
        <v>1907.666592824</v>
      </c>
      <c r="AS1135">
        <v>12578.5136727551</v>
      </c>
      <c r="AT1135">
        <v>0</v>
      </c>
    </row>
    <row r="1136" spans="1:46" x14ac:dyDescent="0.25">
      <c r="A1136" t="s">
        <v>4043</v>
      </c>
      <c r="B1136">
        <v>2103</v>
      </c>
      <c r="C1136" t="s">
        <v>209</v>
      </c>
      <c r="D1136">
        <v>2994</v>
      </c>
      <c r="E1136" t="s">
        <v>1366</v>
      </c>
      <c r="F1136" t="s">
        <v>2906</v>
      </c>
      <c r="G1136" t="s">
        <v>2893</v>
      </c>
      <c r="H1136" t="s">
        <v>2894</v>
      </c>
      <c r="I1136" t="s">
        <v>2895</v>
      </c>
      <c r="J1136">
        <v>38.5316342528644</v>
      </c>
      <c r="K1136">
        <v>1</v>
      </c>
      <c r="L1136">
        <v>1</v>
      </c>
      <c r="M1136">
        <v>1</v>
      </c>
      <c r="N1136" s="94">
        <v>9075.7099999999991</v>
      </c>
      <c r="O1136" s="94">
        <v>0</v>
      </c>
      <c r="P1136" s="94">
        <v>7873.7281578083803</v>
      </c>
      <c r="Q1136" s="94">
        <v>13528.7721924743</v>
      </c>
      <c r="R1136" s="94">
        <v>32051.534795918102</v>
      </c>
      <c r="S1136" s="94">
        <v>10975.7662849017</v>
      </c>
      <c r="T1136" s="94">
        <v>9075.7099999999991</v>
      </c>
      <c r="U1136" s="94">
        <v>53454.035146200702</v>
      </c>
      <c r="V1136" s="94">
        <v>38712.806399746099</v>
      </c>
      <c r="W1136" s="94">
        <v>23816.938746454602</v>
      </c>
      <c r="X1136" s="94">
        <v>0</v>
      </c>
      <c r="Y1136" s="94">
        <v>0</v>
      </c>
      <c r="Z1136" s="94">
        <v>0</v>
      </c>
      <c r="AA1136" s="94">
        <v>0</v>
      </c>
      <c r="AB1136" s="94">
        <v>0</v>
      </c>
      <c r="AC1136" s="94">
        <v>10975.7662849017</v>
      </c>
      <c r="AD1136" s="94">
        <v>0</v>
      </c>
      <c r="AE1136" s="94">
        <v>0</v>
      </c>
      <c r="AF1136" s="94">
        <v>0</v>
      </c>
      <c r="AG1136" s="94">
        <v>0</v>
      </c>
      <c r="AH1136" s="94">
        <v>0</v>
      </c>
      <c r="AI1136" s="94">
        <v>0</v>
      </c>
      <c r="AJ1136" s="94">
        <v>73505.511431102394</v>
      </c>
      <c r="AK1136" s="70">
        <v>1907.666592824</v>
      </c>
      <c r="AL1136">
        <v>190.744012474941</v>
      </c>
      <c r="AM1136">
        <v>87986.683412978906</v>
      </c>
      <c r="AN1136">
        <v>1672.12740078142</v>
      </c>
      <c r="AO1136">
        <v>15625.089461514001</v>
      </c>
      <c r="AP1136">
        <v>190.744012474941</v>
      </c>
      <c r="AQ1136">
        <v>87986.683412978906</v>
      </c>
      <c r="AR1136">
        <v>1907.666592824</v>
      </c>
      <c r="AS1136">
        <v>12578.5136727551</v>
      </c>
      <c r="AT1136">
        <v>0</v>
      </c>
    </row>
    <row r="1137" spans="1:46" x14ac:dyDescent="0.25">
      <c r="A1137" t="s">
        <v>4045</v>
      </c>
      <c r="B1137">
        <v>2103</v>
      </c>
      <c r="C1137" t="s">
        <v>209</v>
      </c>
      <c r="D1137">
        <v>678</v>
      </c>
      <c r="E1137" t="s">
        <v>1368</v>
      </c>
      <c r="F1137" t="s">
        <v>2892</v>
      </c>
      <c r="G1137" t="s">
        <v>2903</v>
      </c>
      <c r="H1137" t="s">
        <v>2894</v>
      </c>
      <c r="I1137" t="s">
        <v>2895</v>
      </c>
      <c r="J1137">
        <v>222.04234889443401</v>
      </c>
      <c r="K1137">
        <v>1</v>
      </c>
      <c r="L1137">
        <v>1</v>
      </c>
      <c r="M1137">
        <v>1</v>
      </c>
      <c r="N1137" s="94">
        <v>1194535.3799999999</v>
      </c>
      <c r="O1137" s="94">
        <v>599182.68999999994</v>
      </c>
      <c r="P1137" s="94">
        <v>496654.36634928599</v>
      </c>
      <c r="Q1137" s="94">
        <v>77960.886256761602</v>
      </c>
      <c r="R1137" s="94">
        <v>1037849.30560944</v>
      </c>
      <c r="S1137" s="94">
        <v>63248.937504765803</v>
      </c>
      <c r="T1137" s="94">
        <v>3098148.47</v>
      </c>
      <c r="U1137" s="94">
        <v>308034.15821548598</v>
      </c>
      <c r="V1137" s="94">
        <v>2597745.6658308702</v>
      </c>
      <c r="W1137" s="94">
        <v>808436.962384613</v>
      </c>
      <c r="X1137" s="94">
        <v>0</v>
      </c>
      <c r="Y1137" s="94">
        <v>0</v>
      </c>
      <c r="Z1137" s="94">
        <v>0</v>
      </c>
      <c r="AA1137" s="94">
        <v>0</v>
      </c>
      <c r="AB1137" s="94">
        <v>0</v>
      </c>
      <c r="AC1137" s="94">
        <v>63248.937504765803</v>
      </c>
      <c r="AD1137" s="94">
        <v>0</v>
      </c>
      <c r="AE1137" s="94">
        <v>0</v>
      </c>
      <c r="AF1137" s="94">
        <v>0</v>
      </c>
      <c r="AG1137" s="94">
        <v>0</v>
      </c>
      <c r="AH1137" s="94">
        <v>0</v>
      </c>
      <c r="AI1137" s="94">
        <v>0</v>
      </c>
      <c r="AJ1137" s="94">
        <v>3469431.5657202499</v>
      </c>
      <c r="AK1137" s="70">
        <v>15625.089461514001</v>
      </c>
      <c r="AL1137">
        <v>190.744012474941</v>
      </c>
      <c r="AM1137">
        <v>87986.683412978906</v>
      </c>
      <c r="AN1137">
        <v>1672.12740078142</v>
      </c>
      <c r="AO1137">
        <v>15625.089461514001</v>
      </c>
      <c r="AP1137">
        <v>190.744012474941</v>
      </c>
      <c r="AQ1137">
        <v>78964.723731455393</v>
      </c>
      <c r="AR1137">
        <v>15625.089461514001</v>
      </c>
      <c r="AS1137">
        <v>15625.089461514001</v>
      </c>
      <c r="AT1137">
        <v>0</v>
      </c>
    </row>
    <row r="1138" spans="1:46" x14ac:dyDescent="0.25">
      <c r="A1138" t="s">
        <v>4046</v>
      </c>
      <c r="B1138">
        <v>2103</v>
      </c>
      <c r="C1138" t="s">
        <v>209</v>
      </c>
      <c r="D1138">
        <v>677</v>
      </c>
      <c r="E1138" t="s">
        <v>1369</v>
      </c>
      <c r="F1138" t="s">
        <v>2892</v>
      </c>
      <c r="G1138" t="s">
        <v>2911</v>
      </c>
      <c r="H1138" t="s">
        <v>2894</v>
      </c>
      <c r="I1138" t="s">
        <v>2895</v>
      </c>
      <c r="J1138">
        <v>143.89689858368899</v>
      </c>
      <c r="K1138">
        <v>1</v>
      </c>
      <c r="L1138">
        <v>1</v>
      </c>
      <c r="M1138">
        <v>1</v>
      </c>
      <c r="N1138" s="94">
        <v>820395.75</v>
      </c>
      <c r="O1138" s="94">
        <v>282683.78999999998</v>
      </c>
      <c r="P1138" s="94">
        <v>281238.062116338</v>
      </c>
      <c r="Q1138" s="94">
        <v>50523.378981715097</v>
      </c>
      <c r="R1138" s="94">
        <v>451995.181313487</v>
      </c>
      <c r="S1138" s="94">
        <v>40989.144597710903</v>
      </c>
      <c r="T1138" s="94">
        <v>1687211.36</v>
      </c>
      <c r="U1138" s="94">
        <v>199624.80241154</v>
      </c>
      <c r="V1138" s="94">
        <v>1556892.4591365501</v>
      </c>
      <c r="W1138" s="94">
        <v>329943.703274992</v>
      </c>
      <c r="X1138" s="94">
        <v>0</v>
      </c>
      <c r="Y1138" s="94">
        <v>0</v>
      </c>
      <c r="Z1138" s="94">
        <v>0</v>
      </c>
      <c r="AA1138" s="94">
        <v>0</v>
      </c>
      <c r="AB1138" s="94">
        <v>0</v>
      </c>
      <c r="AC1138" s="94">
        <v>40989.144597710903</v>
      </c>
      <c r="AD1138" s="94">
        <v>0</v>
      </c>
      <c r="AE1138" s="94">
        <v>0</v>
      </c>
      <c r="AF1138" s="94">
        <v>0</v>
      </c>
      <c r="AG1138" s="94">
        <v>0</v>
      </c>
      <c r="AH1138" s="94">
        <v>0</v>
      </c>
      <c r="AI1138" s="94">
        <v>0</v>
      </c>
      <c r="AJ1138" s="94">
        <v>1927825.3070092499</v>
      </c>
      <c r="AK1138" s="70">
        <v>13397.267946591999</v>
      </c>
      <c r="AL1138">
        <v>190.744012474941</v>
      </c>
      <c r="AM1138">
        <v>87986.683412978906</v>
      </c>
      <c r="AN1138">
        <v>1672.12740078142</v>
      </c>
      <c r="AO1138">
        <v>15625.089461514001</v>
      </c>
      <c r="AP1138">
        <v>4583.8562208211697</v>
      </c>
      <c r="AQ1138">
        <v>22363.4717498301</v>
      </c>
      <c r="AR1138">
        <v>13397.267946591999</v>
      </c>
      <c r="AS1138">
        <v>13397.267946591999</v>
      </c>
      <c r="AT1138">
        <v>0</v>
      </c>
    </row>
    <row r="1139" spans="1:46" x14ac:dyDescent="0.25">
      <c r="A1139" t="s">
        <v>4332</v>
      </c>
      <c r="B1139">
        <v>2103</v>
      </c>
      <c r="C1139" t="s">
        <v>209</v>
      </c>
      <c r="D1139">
        <v>5457</v>
      </c>
      <c r="E1139" t="s">
        <v>1370</v>
      </c>
      <c r="F1139" t="s">
        <v>2906</v>
      </c>
      <c r="G1139" t="s">
        <v>2907</v>
      </c>
      <c r="H1139" t="s">
        <v>2899</v>
      </c>
      <c r="I1139" t="s">
        <v>2895</v>
      </c>
      <c r="J1139">
        <v>1985.3151186635</v>
      </c>
      <c r="K1139">
        <v>1</v>
      </c>
      <c r="L1139">
        <v>1</v>
      </c>
      <c r="M1139">
        <v>1</v>
      </c>
      <c r="N1139" s="94">
        <v>0</v>
      </c>
      <c r="O1139" s="94">
        <v>0</v>
      </c>
      <c r="P1139" s="94">
        <v>405688.25732538098</v>
      </c>
      <c r="Q1139" s="94">
        <v>697060.38924826903</v>
      </c>
      <c r="R1139" s="94">
        <v>1651432.59144206</v>
      </c>
      <c r="S1139" s="94">
        <v>565518.57108714804</v>
      </c>
      <c r="T1139" s="94">
        <v>0</v>
      </c>
      <c r="U1139" s="94">
        <v>2754181.2380157099</v>
      </c>
      <c r="V1139" s="94">
        <v>1527030.3659993301</v>
      </c>
      <c r="W1139" s="94">
        <v>1227150.8720163901</v>
      </c>
      <c r="X1139" s="94">
        <v>0</v>
      </c>
      <c r="Y1139" s="94">
        <v>0</v>
      </c>
      <c r="Z1139" s="94">
        <v>0</v>
      </c>
      <c r="AA1139" s="94">
        <v>0</v>
      </c>
      <c r="AB1139" s="94">
        <v>0</v>
      </c>
      <c r="AC1139" s="94">
        <v>565518.57108714804</v>
      </c>
      <c r="AD1139" s="94">
        <v>0</v>
      </c>
      <c r="AE1139" s="94">
        <v>0</v>
      </c>
      <c r="AF1139" s="94">
        <v>0</v>
      </c>
      <c r="AG1139" s="94">
        <v>0</v>
      </c>
      <c r="AH1139" s="94">
        <v>0</v>
      </c>
      <c r="AI1139" s="94">
        <v>0</v>
      </c>
      <c r="AJ1139" s="94">
        <v>3319699.8091028598</v>
      </c>
      <c r="AK1139" s="70">
        <v>1672.12740078142</v>
      </c>
      <c r="AL1139">
        <v>190.744012474941</v>
      </c>
      <c r="AM1139">
        <v>87986.683412978906</v>
      </c>
      <c r="AN1139">
        <v>1672.12740078142</v>
      </c>
      <c r="AO1139">
        <v>15625.089461514001</v>
      </c>
      <c r="AP1139">
        <v>190.744012474941</v>
      </c>
      <c r="AQ1139">
        <v>53040.848925755003</v>
      </c>
      <c r="AR1139">
        <v>1672.12740078142</v>
      </c>
      <c r="AS1139">
        <v>1672.12740078142</v>
      </c>
      <c r="AT1139">
        <v>0</v>
      </c>
    </row>
    <row r="1140" spans="1:46" x14ac:dyDescent="0.25">
      <c r="A1140" t="s">
        <v>4333</v>
      </c>
      <c r="B1140">
        <v>1935</v>
      </c>
      <c r="C1140" t="s">
        <v>210</v>
      </c>
      <c r="D1140">
        <v>152</v>
      </c>
      <c r="E1140" t="s">
        <v>1371</v>
      </c>
      <c r="F1140" t="s">
        <v>2892</v>
      </c>
      <c r="G1140" t="s">
        <v>2893</v>
      </c>
      <c r="H1140" t="s">
        <v>2894</v>
      </c>
      <c r="I1140" t="s">
        <v>2895</v>
      </c>
      <c r="J1140">
        <v>647.00546706170701</v>
      </c>
      <c r="K1140">
        <v>2</v>
      </c>
      <c r="L1140">
        <v>1</v>
      </c>
      <c r="M1140">
        <v>2</v>
      </c>
      <c r="N1140" s="94">
        <v>5414409.5864911899</v>
      </c>
      <c r="O1140" s="94">
        <v>1324496.4818969199</v>
      </c>
      <c r="P1140" s="94">
        <v>1109305.8157393199</v>
      </c>
      <c r="Q1140" s="94">
        <v>521539.815888557</v>
      </c>
      <c r="R1140" s="94">
        <v>2128040.4916237402</v>
      </c>
      <c r="S1140" s="94">
        <v>242357.509511624</v>
      </c>
      <c r="T1140" s="94">
        <v>8456470.6799999997</v>
      </c>
      <c r="U1140" s="94">
        <v>2041321.5116397401</v>
      </c>
      <c r="V1140" s="94">
        <v>8562691.8404095899</v>
      </c>
      <c r="W1140" s="94">
        <v>1935100.3512301501</v>
      </c>
      <c r="X1140" s="94">
        <v>0</v>
      </c>
      <c r="Y1140" s="94">
        <v>0</v>
      </c>
      <c r="Z1140" s="94">
        <v>0</v>
      </c>
      <c r="AA1140" s="94">
        <v>0</v>
      </c>
      <c r="AB1140" s="94">
        <v>0</v>
      </c>
      <c r="AC1140" s="94">
        <v>242357.509511624</v>
      </c>
      <c r="AD1140" s="94">
        <v>0</v>
      </c>
      <c r="AE1140" s="94">
        <v>0</v>
      </c>
      <c r="AF1140" s="94">
        <v>0</v>
      </c>
      <c r="AG1140" s="94">
        <v>0</v>
      </c>
      <c r="AH1140" s="94">
        <v>0</v>
      </c>
      <c r="AI1140" s="94">
        <v>0</v>
      </c>
      <c r="AJ1140" s="94">
        <v>10740149.701151401</v>
      </c>
      <c r="AK1140" s="70">
        <v>16599.781992455799</v>
      </c>
      <c r="AL1140">
        <v>190.744012474941</v>
      </c>
      <c r="AM1140">
        <v>87986.683412978906</v>
      </c>
      <c r="AN1140">
        <v>3529.61317548429</v>
      </c>
      <c r="AO1140">
        <v>16599.781992455799</v>
      </c>
      <c r="AP1140">
        <v>190.744012474941</v>
      </c>
      <c r="AQ1140">
        <v>87986.683412978906</v>
      </c>
      <c r="AR1140">
        <v>3529.61317548429</v>
      </c>
      <c r="AS1140">
        <v>16599.781992455799</v>
      </c>
      <c r="AT1140">
        <v>0</v>
      </c>
    </row>
    <row r="1141" spans="1:46" x14ac:dyDescent="0.25">
      <c r="A1141" t="s">
        <v>4052</v>
      </c>
      <c r="B1141">
        <v>1935</v>
      </c>
      <c r="C1141" t="s">
        <v>210</v>
      </c>
      <c r="D1141">
        <v>154</v>
      </c>
      <c r="E1141" t="s">
        <v>1372</v>
      </c>
      <c r="F1141" t="s">
        <v>2892</v>
      </c>
      <c r="G1141" t="s">
        <v>2903</v>
      </c>
      <c r="H1141" t="s">
        <v>2894</v>
      </c>
      <c r="I1141" t="s">
        <v>2895</v>
      </c>
      <c r="J1141">
        <v>445.39928057542897</v>
      </c>
      <c r="K1141">
        <v>1</v>
      </c>
      <c r="L1141">
        <v>1</v>
      </c>
      <c r="M1141">
        <v>2</v>
      </c>
      <c r="N1141" s="94">
        <v>3229574.3929452798</v>
      </c>
      <c r="O1141" s="94">
        <v>1387690.8563333701</v>
      </c>
      <c r="P1141" s="94">
        <v>752011.58673720004</v>
      </c>
      <c r="Q1141" s="94">
        <v>359028.58725929598</v>
      </c>
      <c r="R1141" s="94">
        <v>1377591.39765222</v>
      </c>
      <c r="S1141" s="94">
        <v>166839.17814288699</v>
      </c>
      <c r="T1141" s="94">
        <v>5700648.8300000001</v>
      </c>
      <c r="U1141" s="94">
        <v>1405247.99092737</v>
      </c>
      <c r="V1141" s="94">
        <v>5861125.6297498997</v>
      </c>
      <c r="W1141" s="94">
        <v>1244771.1911774699</v>
      </c>
      <c r="X1141" s="94">
        <v>0</v>
      </c>
      <c r="Y1141" s="94">
        <v>0</v>
      </c>
      <c r="Z1141" s="94">
        <v>0</v>
      </c>
      <c r="AA1141" s="94">
        <v>0</v>
      </c>
      <c r="AB1141" s="94">
        <v>0</v>
      </c>
      <c r="AC1141" s="94">
        <v>166839.17814288699</v>
      </c>
      <c r="AD1141" s="94">
        <v>0</v>
      </c>
      <c r="AE1141" s="94">
        <v>0</v>
      </c>
      <c r="AF1141" s="94">
        <v>0</v>
      </c>
      <c r="AG1141" s="94">
        <v>0</v>
      </c>
      <c r="AH1141" s="94">
        <v>0</v>
      </c>
      <c r="AI1141" s="94">
        <v>0</v>
      </c>
      <c r="AJ1141" s="94">
        <v>7272735.9990702597</v>
      </c>
      <c r="AK1141" s="70">
        <v>16328.5759906804</v>
      </c>
      <c r="AL1141">
        <v>190.744012474941</v>
      </c>
      <c r="AM1141">
        <v>87986.683412978906</v>
      </c>
      <c r="AN1141">
        <v>3529.61317548429</v>
      </c>
      <c r="AO1141">
        <v>16599.781992455799</v>
      </c>
      <c r="AP1141">
        <v>190.744012474941</v>
      </c>
      <c r="AQ1141">
        <v>78964.723731455393</v>
      </c>
      <c r="AR1141">
        <v>16328.5759906804</v>
      </c>
      <c r="AS1141">
        <v>16328.5759906804</v>
      </c>
      <c r="AT1141">
        <v>0</v>
      </c>
    </row>
    <row r="1142" spans="1:46" x14ac:dyDescent="0.25">
      <c r="A1142" t="s">
        <v>4334</v>
      </c>
      <c r="B1142">
        <v>1935</v>
      </c>
      <c r="C1142" t="s">
        <v>210</v>
      </c>
      <c r="D1142">
        <v>150</v>
      </c>
      <c r="E1142" t="s">
        <v>1373</v>
      </c>
      <c r="F1142" t="s">
        <v>2892</v>
      </c>
      <c r="G1142" t="s">
        <v>2911</v>
      </c>
      <c r="H1142" t="s">
        <v>2894</v>
      </c>
      <c r="I1142" t="s">
        <v>2895</v>
      </c>
      <c r="J1142">
        <v>364.15107913652901</v>
      </c>
      <c r="K1142">
        <v>1</v>
      </c>
      <c r="L1142">
        <v>1</v>
      </c>
      <c r="M1142">
        <v>2</v>
      </c>
      <c r="N1142" s="94">
        <v>2329633.5640985901</v>
      </c>
      <c r="O1142" s="94">
        <v>747188.17362941895</v>
      </c>
      <c r="P1142" s="94">
        <v>570725.30621934403</v>
      </c>
      <c r="Q1142" s="94">
        <v>293535.82996907202</v>
      </c>
      <c r="R1142" s="94">
        <v>465406.84249786299</v>
      </c>
      <c r="S1142" s="94">
        <v>136404.95037282701</v>
      </c>
      <c r="T1142" s="94">
        <v>3257582.22</v>
      </c>
      <c r="U1142" s="94">
        <v>1148907.49641429</v>
      </c>
      <c r="V1142" s="94">
        <v>4049674.4761669501</v>
      </c>
      <c r="W1142" s="94">
        <v>356815.24024733697</v>
      </c>
      <c r="X1142" s="94">
        <v>0</v>
      </c>
      <c r="Y1142" s="94">
        <v>0</v>
      </c>
      <c r="Z1142" s="94">
        <v>0</v>
      </c>
      <c r="AA1142" s="94">
        <v>0</v>
      </c>
      <c r="AB1142" s="94">
        <v>0</v>
      </c>
      <c r="AC1142" s="94">
        <v>136404.95037282701</v>
      </c>
      <c r="AD1142" s="94">
        <v>0</v>
      </c>
      <c r="AE1142" s="94">
        <v>0</v>
      </c>
      <c r="AF1142" s="94">
        <v>0</v>
      </c>
      <c r="AG1142" s="94">
        <v>0</v>
      </c>
      <c r="AH1142" s="94">
        <v>0</v>
      </c>
      <c r="AI1142" s="94">
        <v>0</v>
      </c>
      <c r="AJ1142" s="94">
        <v>4542894.6667871196</v>
      </c>
      <c r="AK1142" s="70">
        <v>12475.3019476399</v>
      </c>
      <c r="AL1142">
        <v>190.744012474941</v>
      </c>
      <c r="AM1142">
        <v>87986.683412978906</v>
      </c>
      <c r="AN1142">
        <v>3529.61317548429</v>
      </c>
      <c r="AO1142">
        <v>16599.781992455799</v>
      </c>
      <c r="AP1142">
        <v>4583.8562208211697</v>
      </c>
      <c r="AQ1142">
        <v>22363.4717498301</v>
      </c>
      <c r="AR1142">
        <v>12475.3019476399</v>
      </c>
      <c r="AS1142">
        <v>12475.3019476399</v>
      </c>
      <c r="AT1142">
        <v>0</v>
      </c>
    </row>
    <row r="1143" spans="1:46" x14ac:dyDescent="0.25">
      <c r="A1143" t="s">
        <v>4053</v>
      </c>
      <c r="B1143">
        <v>1935</v>
      </c>
      <c r="C1143" t="s">
        <v>210</v>
      </c>
      <c r="D1143">
        <v>1935</v>
      </c>
      <c r="E1143" t="s">
        <v>210</v>
      </c>
      <c r="F1143" t="s">
        <v>1871</v>
      </c>
      <c r="G1143" t="s">
        <v>1871</v>
      </c>
      <c r="H1143" t="s">
        <v>2899</v>
      </c>
      <c r="I1143" t="s">
        <v>2895</v>
      </c>
      <c r="J1143">
        <v>6.2588235294099999</v>
      </c>
      <c r="K1143">
        <v>0</v>
      </c>
      <c r="L1143">
        <v>0</v>
      </c>
      <c r="M1143">
        <v>2</v>
      </c>
      <c r="N1143" s="94">
        <v>685.75798784252595</v>
      </c>
      <c r="O1143" s="94">
        <v>3051.6790750632299</v>
      </c>
      <c r="P1143" s="94">
        <v>5911.1479367457696</v>
      </c>
      <c r="Q1143" s="94">
        <v>5045.1284222242002</v>
      </c>
      <c r="R1143" s="94">
        <v>5053.0611551049396</v>
      </c>
      <c r="S1143" s="94">
        <v>2344.4514154559602</v>
      </c>
      <c r="T1143" s="94">
        <v>0</v>
      </c>
      <c r="U1143" s="94">
        <v>19746.774576980701</v>
      </c>
      <c r="V1143" s="94">
        <v>16560.124684128499</v>
      </c>
      <c r="W1143" s="94">
        <v>3186.6498928521501</v>
      </c>
      <c r="X1143" s="94">
        <v>0</v>
      </c>
      <c r="Y1143" s="94">
        <v>0</v>
      </c>
      <c r="Z1143" s="94">
        <v>0</v>
      </c>
      <c r="AA1143" s="94">
        <v>0</v>
      </c>
      <c r="AB1143" s="94">
        <v>0</v>
      </c>
      <c r="AC1143" s="94">
        <v>2344.4514154559602</v>
      </c>
      <c r="AD1143" s="94">
        <v>0</v>
      </c>
      <c r="AE1143" s="94">
        <v>0</v>
      </c>
      <c r="AF1143" s="94">
        <v>0</v>
      </c>
      <c r="AG1143" s="94">
        <v>0</v>
      </c>
      <c r="AH1143" s="94">
        <v>0</v>
      </c>
      <c r="AI1143" s="94">
        <v>0</v>
      </c>
      <c r="AJ1143" s="94">
        <v>22091.225992436601</v>
      </c>
      <c r="AK1143" s="70">
        <v>3529.61317548429</v>
      </c>
      <c r="AL1143">
        <v>190.744012474941</v>
      </c>
      <c r="AM1143">
        <v>87986.683412978906</v>
      </c>
      <c r="AN1143">
        <v>3529.61317548429</v>
      </c>
      <c r="AO1143">
        <v>16599.781992455799</v>
      </c>
      <c r="AP1143">
        <v>682.10272323868298</v>
      </c>
      <c r="AQ1143">
        <v>37523.222275875101</v>
      </c>
      <c r="AR1143">
        <v>3529.61317548429</v>
      </c>
      <c r="AS1143">
        <v>3529.61317548429</v>
      </c>
      <c r="AT1143">
        <v>0</v>
      </c>
    </row>
    <row r="1144" spans="1:46" x14ac:dyDescent="0.25">
      <c r="A1144" t="s">
        <v>4054</v>
      </c>
      <c r="B1144">
        <v>1935</v>
      </c>
      <c r="C1144" t="s">
        <v>210</v>
      </c>
      <c r="D1144">
        <v>5385</v>
      </c>
      <c r="E1144" t="s">
        <v>1374</v>
      </c>
      <c r="F1144" t="s">
        <v>2906</v>
      </c>
      <c r="G1144" t="s">
        <v>2893</v>
      </c>
      <c r="H1144" t="s">
        <v>2894</v>
      </c>
      <c r="I1144" t="s">
        <v>2895</v>
      </c>
      <c r="J1144">
        <v>41.704759043071597</v>
      </c>
      <c r="K1144">
        <v>2</v>
      </c>
      <c r="L1144">
        <v>1</v>
      </c>
      <c r="M1144">
        <v>2</v>
      </c>
      <c r="N1144" s="94">
        <v>4569.4484770894496</v>
      </c>
      <c r="O1144" s="94">
        <v>20334.4190652221</v>
      </c>
      <c r="P1144" s="94">
        <v>39388.073367387398</v>
      </c>
      <c r="Q1144" s="94">
        <v>33617.4784608517</v>
      </c>
      <c r="R1144" s="94">
        <v>33670.337071066497</v>
      </c>
      <c r="S1144" s="94">
        <v>15621.9105572059</v>
      </c>
      <c r="T1144" s="94">
        <v>0</v>
      </c>
      <c r="U1144" s="94">
        <v>131579.75644161701</v>
      </c>
      <c r="V1144" s="94">
        <v>110345.978989426</v>
      </c>
      <c r="W1144" s="94">
        <v>21233.777452191101</v>
      </c>
      <c r="X1144" s="94">
        <v>0</v>
      </c>
      <c r="Y1144" s="94">
        <v>0</v>
      </c>
      <c r="Z1144" s="94">
        <v>0</v>
      </c>
      <c r="AA1144" s="94">
        <v>0</v>
      </c>
      <c r="AB1144" s="94">
        <v>0</v>
      </c>
      <c r="AC1144" s="94">
        <v>15621.9105572059</v>
      </c>
      <c r="AD1144" s="94">
        <v>0</v>
      </c>
      <c r="AE1144" s="94">
        <v>0</v>
      </c>
      <c r="AF1144" s="94">
        <v>0</v>
      </c>
      <c r="AG1144" s="94">
        <v>0</v>
      </c>
      <c r="AH1144" s="94">
        <v>0</v>
      </c>
      <c r="AI1144" s="94">
        <v>0</v>
      </c>
      <c r="AJ1144" s="94">
        <v>147201.666998823</v>
      </c>
      <c r="AK1144" s="70">
        <v>3529.61317548429</v>
      </c>
      <c r="AL1144">
        <v>190.744012474941</v>
      </c>
      <c r="AM1144">
        <v>87986.683412978906</v>
      </c>
      <c r="AN1144">
        <v>3529.61317548429</v>
      </c>
      <c r="AO1144">
        <v>16599.781992455799</v>
      </c>
      <c r="AP1144">
        <v>190.744012474941</v>
      </c>
      <c r="AQ1144">
        <v>87986.683412978906</v>
      </c>
      <c r="AR1144">
        <v>3529.61317548429</v>
      </c>
      <c r="AS1144">
        <v>16599.781992455799</v>
      </c>
      <c r="AT1144">
        <v>0</v>
      </c>
    </row>
    <row r="1145" spans="1:46" x14ac:dyDescent="0.25">
      <c r="A1145" t="s">
        <v>4055</v>
      </c>
      <c r="B1145">
        <v>2257</v>
      </c>
      <c r="C1145" t="s">
        <v>211</v>
      </c>
      <c r="D1145">
        <v>1235</v>
      </c>
      <c r="E1145" t="s">
        <v>1375</v>
      </c>
      <c r="F1145" t="s">
        <v>2892</v>
      </c>
      <c r="G1145" t="s">
        <v>2893</v>
      </c>
      <c r="H1145" t="s">
        <v>2894</v>
      </c>
      <c r="I1145" t="s">
        <v>2895</v>
      </c>
      <c r="J1145">
        <v>450.99510817634899</v>
      </c>
      <c r="K1145">
        <v>1</v>
      </c>
      <c r="L1145">
        <v>1</v>
      </c>
      <c r="M1145">
        <v>2</v>
      </c>
      <c r="N1145" s="94">
        <v>3804818.28942656</v>
      </c>
      <c r="O1145" s="94">
        <v>936813.171117755</v>
      </c>
      <c r="P1145" s="94">
        <v>663934.95040194097</v>
      </c>
      <c r="Q1145" s="94">
        <v>461477.33069600299</v>
      </c>
      <c r="R1145" s="94">
        <v>613883.58906034904</v>
      </c>
      <c r="S1145" s="94">
        <v>261249.35113346801</v>
      </c>
      <c r="T1145" s="94">
        <v>4900650.07</v>
      </c>
      <c r="U1145" s="94">
        <v>1580277.2607026</v>
      </c>
      <c r="V1145" s="94">
        <v>4575181.1260562697</v>
      </c>
      <c r="W1145" s="94">
        <v>1903643.1745233501</v>
      </c>
      <c r="X1145" s="94">
        <v>0</v>
      </c>
      <c r="Y1145" s="94">
        <v>0</v>
      </c>
      <c r="Z1145" s="94">
        <v>0</v>
      </c>
      <c r="AA1145" s="94">
        <v>2103.0301229758302</v>
      </c>
      <c r="AB1145" s="94">
        <v>0</v>
      </c>
      <c r="AC1145" s="94">
        <v>121143.165458538</v>
      </c>
      <c r="AD1145" s="94">
        <v>140106.18567492999</v>
      </c>
      <c r="AE1145" s="94">
        <v>0</v>
      </c>
      <c r="AF1145" s="94">
        <v>0</v>
      </c>
      <c r="AG1145" s="94">
        <v>0</v>
      </c>
      <c r="AH1145" s="94">
        <v>0</v>
      </c>
      <c r="AI1145" s="94">
        <v>0</v>
      </c>
      <c r="AJ1145" s="94">
        <v>6742176.6818360696</v>
      </c>
      <c r="AK1145" s="70">
        <v>14949.556125118201</v>
      </c>
      <c r="AL1145">
        <v>190.744012474941</v>
      </c>
      <c r="AM1145">
        <v>87986.683412978906</v>
      </c>
      <c r="AN1145">
        <v>4083.2518545101202</v>
      </c>
      <c r="AO1145">
        <v>15771.844925375801</v>
      </c>
      <c r="AP1145">
        <v>190.744012474941</v>
      </c>
      <c r="AQ1145">
        <v>87986.683412978906</v>
      </c>
      <c r="AR1145">
        <v>14949.556125118201</v>
      </c>
      <c r="AS1145">
        <v>14949.556125118201</v>
      </c>
      <c r="AT1145">
        <v>0</v>
      </c>
    </row>
    <row r="1146" spans="1:46" x14ac:dyDescent="0.25">
      <c r="A1146" t="s">
        <v>4056</v>
      </c>
      <c r="B1146">
        <v>2257</v>
      </c>
      <c r="C1146" t="s">
        <v>211</v>
      </c>
      <c r="D1146">
        <v>4833</v>
      </c>
      <c r="E1146" t="s">
        <v>1376</v>
      </c>
      <c r="F1146" t="s">
        <v>2906</v>
      </c>
      <c r="G1146" t="s">
        <v>2907</v>
      </c>
      <c r="H1146" t="s">
        <v>2899</v>
      </c>
      <c r="I1146" t="s">
        <v>2895</v>
      </c>
      <c r="J1146">
        <v>188.80762682322299</v>
      </c>
      <c r="K1146">
        <v>1</v>
      </c>
      <c r="L1146">
        <v>1</v>
      </c>
      <c r="M1146">
        <v>2</v>
      </c>
      <c r="N1146" s="94">
        <v>137376.72179235</v>
      </c>
      <c r="O1146" s="94">
        <v>24023.971840417798</v>
      </c>
      <c r="P1146" s="94">
        <v>160283.32963998901</v>
      </c>
      <c r="Q1146" s="94">
        <v>193195.97499349801</v>
      </c>
      <c r="R1146" s="94">
        <v>146697.907805608</v>
      </c>
      <c r="S1146" s="94">
        <v>109371.186299718</v>
      </c>
      <c r="T1146" s="94">
        <v>0</v>
      </c>
      <c r="U1146" s="94">
        <v>661577.90607186197</v>
      </c>
      <c r="V1146" s="94">
        <v>347427.25330641802</v>
      </c>
      <c r="W1146" s="94">
        <v>313270.22608351702</v>
      </c>
      <c r="X1146" s="94">
        <v>0</v>
      </c>
      <c r="Y1146" s="94">
        <v>0</v>
      </c>
      <c r="Z1146" s="94">
        <v>0</v>
      </c>
      <c r="AA1146" s="94">
        <v>880.42668192657004</v>
      </c>
      <c r="AB1146" s="94">
        <v>0</v>
      </c>
      <c r="AC1146" s="94">
        <v>50716.189957288298</v>
      </c>
      <c r="AD1146" s="94">
        <v>58654.996342429498</v>
      </c>
      <c r="AE1146" s="94">
        <v>0</v>
      </c>
      <c r="AF1146" s="94">
        <v>0</v>
      </c>
      <c r="AG1146" s="94">
        <v>0</v>
      </c>
      <c r="AH1146" s="94">
        <v>0</v>
      </c>
      <c r="AI1146" s="94">
        <v>0</v>
      </c>
      <c r="AJ1146" s="94">
        <v>770949.09237157996</v>
      </c>
      <c r="AK1146" s="70">
        <v>4083.2518545101202</v>
      </c>
      <c r="AL1146">
        <v>190.744012474941</v>
      </c>
      <c r="AM1146">
        <v>87986.683412978906</v>
      </c>
      <c r="AN1146">
        <v>4083.2518545101202</v>
      </c>
      <c r="AO1146">
        <v>15771.844925375801</v>
      </c>
      <c r="AP1146">
        <v>190.744012474941</v>
      </c>
      <c r="AQ1146">
        <v>53040.848925755003</v>
      </c>
      <c r="AR1146">
        <v>4083.2518545101202</v>
      </c>
      <c r="AS1146">
        <v>4083.2518545101202</v>
      </c>
      <c r="AT1146">
        <v>0</v>
      </c>
    </row>
    <row r="1147" spans="1:46" x14ac:dyDescent="0.25">
      <c r="A1147" t="s">
        <v>4057</v>
      </c>
      <c r="B1147">
        <v>2257</v>
      </c>
      <c r="C1147" t="s">
        <v>211</v>
      </c>
      <c r="D1147">
        <v>1237</v>
      </c>
      <c r="E1147" t="s">
        <v>1377</v>
      </c>
      <c r="F1147" t="s">
        <v>2892</v>
      </c>
      <c r="G1147" t="s">
        <v>2903</v>
      </c>
      <c r="H1147" t="s">
        <v>2894</v>
      </c>
      <c r="I1147" t="s">
        <v>2895</v>
      </c>
      <c r="J1147">
        <v>205.66475840380599</v>
      </c>
      <c r="K1147">
        <v>1</v>
      </c>
      <c r="L1147">
        <v>1</v>
      </c>
      <c r="M1147">
        <v>2</v>
      </c>
      <c r="N1147" s="94">
        <v>1540174.81684679</v>
      </c>
      <c r="O1147" s="94">
        <v>617245.91124485305</v>
      </c>
      <c r="P1147" s="94">
        <v>321716.89355334599</v>
      </c>
      <c r="Q1147" s="94">
        <v>210444.90728559101</v>
      </c>
      <c r="R1147" s="94">
        <v>434994.07743610302</v>
      </c>
      <c r="S1147" s="94">
        <v>119136.06979303699</v>
      </c>
      <c r="T1147" s="94">
        <v>2403931.67</v>
      </c>
      <c r="U1147" s="94">
        <v>720644.93636668101</v>
      </c>
      <c r="V1147" s="94">
        <v>2482685.2899754299</v>
      </c>
      <c r="W1147" s="94">
        <v>640932.283412138</v>
      </c>
      <c r="X1147" s="94">
        <v>0</v>
      </c>
      <c r="Y1147" s="94">
        <v>0</v>
      </c>
      <c r="Z1147" s="94">
        <v>0</v>
      </c>
      <c r="AA1147" s="94">
        <v>959.03297910855997</v>
      </c>
      <c r="AB1147" s="94">
        <v>0</v>
      </c>
      <c r="AC1147" s="94">
        <v>55244.235258002402</v>
      </c>
      <c r="AD1147" s="94">
        <v>63891.834535034497</v>
      </c>
      <c r="AE1147" s="94">
        <v>0</v>
      </c>
      <c r="AF1147" s="94">
        <v>0</v>
      </c>
      <c r="AG1147" s="94">
        <v>0</v>
      </c>
      <c r="AH1147" s="94">
        <v>0</v>
      </c>
      <c r="AI1147" s="94">
        <v>0</v>
      </c>
      <c r="AJ1147" s="94">
        <v>3243712.6761597199</v>
      </c>
      <c r="AK1147" s="70">
        <v>15771.844925375801</v>
      </c>
      <c r="AL1147">
        <v>190.744012474941</v>
      </c>
      <c r="AM1147">
        <v>87986.683412978906</v>
      </c>
      <c r="AN1147">
        <v>4083.2518545101202</v>
      </c>
      <c r="AO1147">
        <v>15771.844925375801</v>
      </c>
      <c r="AP1147">
        <v>190.744012474941</v>
      </c>
      <c r="AQ1147">
        <v>78964.723731455393</v>
      </c>
      <c r="AR1147">
        <v>15771.844925375801</v>
      </c>
      <c r="AS1147">
        <v>15771.844925375801</v>
      </c>
      <c r="AT1147">
        <v>0</v>
      </c>
    </row>
    <row r="1148" spans="1:46" x14ac:dyDescent="0.25">
      <c r="A1148" t="s">
        <v>4058</v>
      </c>
      <c r="B1148">
        <v>2257</v>
      </c>
      <c r="C1148" t="s">
        <v>211</v>
      </c>
      <c r="D1148">
        <v>2728</v>
      </c>
      <c r="E1148" t="s">
        <v>1378</v>
      </c>
      <c r="F1148" t="s">
        <v>2906</v>
      </c>
      <c r="G1148" t="s">
        <v>2907</v>
      </c>
      <c r="H1148" t="s">
        <v>2894</v>
      </c>
      <c r="I1148" t="s">
        <v>2895</v>
      </c>
      <c r="J1148">
        <v>70.035928143706002</v>
      </c>
      <c r="K1148">
        <v>1</v>
      </c>
      <c r="L1148">
        <v>1</v>
      </c>
      <c r="M1148">
        <v>2</v>
      </c>
      <c r="N1148" s="94">
        <v>50958.249822583501</v>
      </c>
      <c r="O1148" s="94">
        <v>8911.4046601372393</v>
      </c>
      <c r="P1148" s="94">
        <v>59455.181690358899</v>
      </c>
      <c r="Q1148" s="94">
        <v>71663.733345721004</v>
      </c>
      <c r="R1148" s="94">
        <v>54415.832150282004</v>
      </c>
      <c r="S1148" s="94">
        <v>40569.931806042798</v>
      </c>
      <c r="T1148" s="94">
        <v>0</v>
      </c>
      <c r="U1148" s="94">
        <v>245404.40166908299</v>
      </c>
      <c r="V1148" s="94">
        <v>128873.979071383</v>
      </c>
      <c r="W1148" s="94">
        <v>116203.83886340501</v>
      </c>
      <c r="X1148" s="94">
        <v>0</v>
      </c>
      <c r="Y1148" s="94">
        <v>0</v>
      </c>
      <c r="Z1148" s="94">
        <v>0</v>
      </c>
      <c r="AA1148" s="94">
        <v>326.58373429450103</v>
      </c>
      <c r="AB1148" s="94">
        <v>0</v>
      </c>
      <c r="AC1148" s="94">
        <v>18812.563323497601</v>
      </c>
      <c r="AD1148" s="94">
        <v>21757.368482545098</v>
      </c>
      <c r="AE1148" s="94">
        <v>0</v>
      </c>
      <c r="AF1148" s="94">
        <v>0</v>
      </c>
      <c r="AG1148" s="94">
        <v>0</v>
      </c>
      <c r="AH1148" s="94">
        <v>0</v>
      </c>
      <c r="AI1148" s="94">
        <v>0</v>
      </c>
      <c r="AJ1148" s="94">
        <v>285974.33347512502</v>
      </c>
      <c r="AK1148" s="70">
        <v>4083.2518545101202</v>
      </c>
      <c r="AL1148">
        <v>190.744012474941</v>
      </c>
      <c r="AM1148">
        <v>87986.683412978906</v>
      </c>
      <c r="AN1148">
        <v>4083.2518545101202</v>
      </c>
      <c r="AO1148">
        <v>15771.844925375801</v>
      </c>
      <c r="AP1148">
        <v>190.744012474941</v>
      </c>
      <c r="AQ1148">
        <v>53040.848925755003</v>
      </c>
      <c r="AR1148">
        <v>4083.2518545101202</v>
      </c>
      <c r="AS1148">
        <v>4083.2518545101202</v>
      </c>
      <c r="AT1148">
        <v>0</v>
      </c>
    </row>
    <row r="1149" spans="1:46" x14ac:dyDescent="0.25">
      <c r="A1149" t="s">
        <v>4059</v>
      </c>
      <c r="B1149">
        <v>2257</v>
      </c>
      <c r="C1149" t="s">
        <v>211</v>
      </c>
      <c r="D1149">
        <v>2257</v>
      </c>
      <c r="E1149" t="s">
        <v>211</v>
      </c>
      <c r="F1149" t="s">
        <v>1871</v>
      </c>
      <c r="G1149" t="s">
        <v>1871</v>
      </c>
      <c r="H1149" t="s">
        <v>2899</v>
      </c>
      <c r="I1149" t="s">
        <v>2895</v>
      </c>
      <c r="J1149">
        <v>8.0818713450290005</v>
      </c>
      <c r="K1149">
        <v>0</v>
      </c>
      <c r="L1149">
        <v>0</v>
      </c>
      <c r="M1149">
        <v>2</v>
      </c>
      <c r="N1149" s="94">
        <v>5880.3821117201496</v>
      </c>
      <c r="O1149" s="94">
        <v>1028.3411368368299</v>
      </c>
      <c r="P1149" s="94">
        <v>6860.8947143650703</v>
      </c>
      <c r="Q1149" s="94">
        <v>8269.7136791872708</v>
      </c>
      <c r="R1149" s="94">
        <v>6279.3735476581196</v>
      </c>
      <c r="S1149" s="94">
        <v>4681.6109677344803</v>
      </c>
      <c r="T1149" s="94">
        <v>0</v>
      </c>
      <c r="U1149" s="94">
        <v>28318.705189767399</v>
      </c>
      <c r="V1149" s="94">
        <v>14871.5515904886</v>
      </c>
      <c r="W1149" s="94">
        <v>13409.4671175843</v>
      </c>
      <c r="X1149" s="94">
        <v>0</v>
      </c>
      <c r="Y1149" s="94">
        <v>0</v>
      </c>
      <c r="Z1149" s="94">
        <v>0</v>
      </c>
      <c r="AA1149" s="94">
        <v>37.686481694531501</v>
      </c>
      <c r="AB1149" s="94">
        <v>0</v>
      </c>
      <c r="AC1149" s="94">
        <v>2170.89600267378</v>
      </c>
      <c r="AD1149" s="94">
        <v>2510.7149650606998</v>
      </c>
      <c r="AE1149" s="94">
        <v>0</v>
      </c>
      <c r="AF1149" s="94">
        <v>0</v>
      </c>
      <c r="AG1149" s="94">
        <v>0</v>
      </c>
      <c r="AH1149" s="94">
        <v>0</v>
      </c>
      <c r="AI1149" s="94">
        <v>0</v>
      </c>
      <c r="AJ1149" s="94">
        <v>33000.316157501897</v>
      </c>
      <c r="AK1149" s="70">
        <v>4083.2518545101202</v>
      </c>
      <c r="AL1149">
        <v>190.744012474941</v>
      </c>
      <c r="AM1149">
        <v>87986.683412978906</v>
      </c>
      <c r="AN1149">
        <v>4083.2518545101202</v>
      </c>
      <c r="AO1149">
        <v>15771.844925375801</v>
      </c>
      <c r="AP1149">
        <v>682.10272323868298</v>
      </c>
      <c r="AQ1149">
        <v>37523.222275875101</v>
      </c>
      <c r="AR1149">
        <v>4083.2518545101202</v>
      </c>
      <c r="AS1149">
        <v>4083.2518545101202</v>
      </c>
      <c r="AT1149">
        <v>0</v>
      </c>
    </row>
    <row r="1150" spans="1:46" x14ac:dyDescent="0.25">
      <c r="A1150" t="s">
        <v>4060</v>
      </c>
      <c r="B1150">
        <v>2195</v>
      </c>
      <c r="C1150" t="s">
        <v>213</v>
      </c>
      <c r="D1150">
        <v>1010</v>
      </c>
      <c r="E1150" t="s">
        <v>1379</v>
      </c>
      <c r="F1150" t="s">
        <v>2892</v>
      </c>
      <c r="G1150" t="s">
        <v>2907</v>
      </c>
      <c r="H1150" t="s">
        <v>2904</v>
      </c>
      <c r="I1150" t="s">
        <v>2895</v>
      </c>
      <c r="J1150">
        <v>232.20472924996301</v>
      </c>
      <c r="K1150">
        <v>1</v>
      </c>
      <c r="L1150">
        <v>1</v>
      </c>
      <c r="M1150">
        <v>2</v>
      </c>
      <c r="N1150" s="94">
        <v>1666479.57</v>
      </c>
      <c r="O1150" s="94">
        <v>442604.07</v>
      </c>
      <c r="P1150" s="94">
        <v>984735.16</v>
      </c>
      <c r="Q1150" s="94">
        <v>293443.02</v>
      </c>
      <c r="R1150" s="94">
        <v>6782103.7300000004</v>
      </c>
      <c r="S1150" s="94">
        <v>287249</v>
      </c>
      <c r="T1150" s="94">
        <v>3128823.08</v>
      </c>
      <c r="U1150" s="94">
        <v>7040542.4699999997</v>
      </c>
      <c r="V1150" s="94">
        <v>3571931.99</v>
      </c>
      <c r="W1150" s="94">
        <v>6473376.7999999998</v>
      </c>
      <c r="X1150" s="94">
        <v>0</v>
      </c>
      <c r="Y1150" s="94">
        <v>0</v>
      </c>
      <c r="Z1150" s="94">
        <v>0</v>
      </c>
      <c r="AA1150" s="94">
        <v>0</v>
      </c>
      <c r="AB1150" s="94">
        <v>124056.76</v>
      </c>
      <c r="AC1150" s="94">
        <v>287249</v>
      </c>
      <c r="AD1150" s="94">
        <v>0</v>
      </c>
      <c r="AE1150" s="94">
        <v>0</v>
      </c>
      <c r="AF1150" s="94">
        <v>0</v>
      </c>
      <c r="AG1150" s="94">
        <v>0</v>
      </c>
      <c r="AH1150" s="94">
        <v>0</v>
      </c>
      <c r="AI1150" s="94">
        <v>0</v>
      </c>
      <c r="AJ1150" s="94">
        <v>10456614.550000001</v>
      </c>
      <c r="AK1150" s="70">
        <v>45031.875895790603</v>
      </c>
      <c r="AL1150">
        <v>190.744012474941</v>
      </c>
      <c r="AM1150">
        <v>87986.683412978906</v>
      </c>
      <c r="AN1150">
        <v>45031.875895790603</v>
      </c>
      <c r="AO1150">
        <v>45031.875895790603</v>
      </c>
      <c r="AP1150">
        <v>190.744012474941</v>
      </c>
      <c r="AQ1150">
        <v>53040.848925755003</v>
      </c>
      <c r="AR1150">
        <v>45031.875895790603</v>
      </c>
      <c r="AS1150">
        <v>45031.875895790603</v>
      </c>
      <c r="AT1150">
        <v>0</v>
      </c>
    </row>
    <row r="1151" spans="1:46" x14ac:dyDescent="0.25">
      <c r="A1151" t="s">
        <v>4061</v>
      </c>
      <c r="B1151">
        <v>2244</v>
      </c>
      <c r="C1151" t="s">
        <v>214</v>
      </c>
      <c r="D1151">
        <v>1334</v>
      </c>
      <c r="E1151" t="s">
        <v>1380</v>
      </c>
      <c r="F1151" t="s">
        <v>2892</v>
      </c>
      <c r="G1151" t="s">
        <v>2893</v>
      </c>
      <c r="H1151" t="s">
        <v>2894</v>
      </c>
      <c r="I1151" t="s">
        <v>2895</v>
      </c>
      <c r="J1151">
        <v>357.04616375064199</v>
      </c>
      <c r="K1151">
        <v>1</v>
      </c>
      <c r="L1151">
        <v>1</v>
      </c>
      <c r="M1151">
        <v>1</v>
      </c>
      <c r="N1151" s="94">
        <v>3222400.16261341</v>
      </c>
      <c r="O1151" s="94">
        <v>725586.20087043301</v>
      </c>
      <c r="P1151" s="94">
        <v>745621.16592101997</v>
      </c>
      <c r="Q1151" s="94">
        <v>204292.79412010699</v>
      </c>
      <c r="R1151" s="94">
        <v>603225.70124767104</v>
      </c>
      <c r="S1151" s="94">
        <v>103564.227420496</v>
      </c>
      <c r="T1151" s="94">
        <v>3995822.84</v>
      </c>
      <c r="U1151" s="94">
        <v>1505303.18477264</v>
      </c>
      <c r="V1151" s="94">
        <v>4920314.4081242904</v>
      </c>
      <c r="W1151" s="94">
        <v>580811.61664834898</v>
      </c>
      <c r="X1151" s="94">
        <v>0</v>
      </c>
      <c r="Y1151" s="94">
        <v>0</v>
      </c>
      <c r="Z1151" s="94">
        <v>0</v>
      </c>
      <c r="AA1151" s="94">
        <v>0</v>
      </c>
      <c r="AB1151" s="94">
        <v>0</v>
      </c>
      <c r="AC1151" s="94">
        <v>103564.227420496</v>
      </c>
      <c r="AD1151" s="94">
        <v>0</v>
      </c>
      <c r="AE1151" s="94">
        <v>0</v>
      </c>
      <c r="AF1151" s="94">
        <v>0</v>
      </c>
      <c r="AG1151" s="94">
        <v>0</v>
      </c>
      <c r="AH1151" s="94">
        <v>0</v>
      </c>
      <c r="AI1151" s="94">
        <v>0</v>
      </c>
      <c r="AJ1151" s="94">
        <v>5604690.2521931399</v>
      </c>
      <c r="AK1151" s="70">
        <v>15697.3826390343</v>
      </c>
      <c r="AL1151">
        <v>190.744012474941</v>
      </c>
      <c r="AM1151">
        <v>87986.683412978906</v>
      </c>
      <c r="AN1151">
        <v>4506.0487285245199</v>
      </c>
      <c r="AO1151">
        <v>15697.3826390343</v>
      </c>
      <c r="AP1151">
        <v>190.744012474941</v>
      </c>
      <c r="AQ1151">
        <v>87986.683412978906</v>
      </c>
      <c r="AR1151">
        <v>4506.0487285245199</v>
      </c>
      <c r="AS1151">
        <v>15697.3826390343</v>
      </c>
      <c r="AT1151">
        <v>0</v>
      </c>
    </row>
    <row r="1152" spans="1:46" x14ac:dyDescent="0.25">
      <c r="A1152" t="s">
        <v>4335</v>
      </c>
      <c r="B1152">
        <v>2244</v>
      </c>
      <c r="C1152" t="s">
        <v>214</v>
      </c>
      <c r="D1152">
        <v>1191</v>
      </c>
      <c r="E1152" t="s">
        <v>1381</v>
      </c>
      <c r="F1152" t="s">
        <v>2892</v>
      </c>
      <c r="G1152" t="s">
        <v>2893</v>
      </c>
      <c r="H1152" t="s">
        <v>2894</v>
      </c>
      <c r="I1152" t="s">
        <v>2895</v>
      </c>
      <c r="J1152">
        <v>432.038139110472</v>
      </c>
      <c r="K1152">
        <v>1</v>
      </c>
      <c r="L1152">
        <v>1</v>
      </c>
      <c r="M1152">
        <v>1</v>
      </c>
      <c r="N1152" s="94">
        <v>3809605.5094499998</v>
      </c>
      <c r="O1152" s="94">
        <v>746537.85380313999</v>
      </c>
      <c r="P1152" s="94">
        <v>770919.623729871</v>
      </c>
      <c r="Q1152" s="94">
        <v>247201.30774734</v>
      </c>
      <c r="R1152" s="94">
        <v>794250.52530494099</v>
      </c>
      <c r="S1152" s="94">
        <v>125316.277377547</v>
      </c>
      <c r="T1152" s="94">
        <v>4547046.1900000004</v>
      </c>
      <c r="U1152" s="94">
        <v>1821468.63003529</v>
      </c>
      <c r="V1152" s="94">
        <v>5601386.1080511604</v>
      </c>
      <c r="W1152" s="94">
        <v>767128.711984133</v>
      </c>
      <c r="X1152" s="94">
        <v>0</v>
      </c>
      <c r="Y1152" s="94">
        <v>0</v>
      </c>
      <c r="Z1152" s="94">
        <v>0</v>
      </c>
      <c r="AA1152" s="94">
        <v>0</v>
      </c>
      <c r="AB1152" s="94">
        <v>0</v>
      </c>
      <c r="AC1152" s="94">
        <v>125316.277377547</v>
      </c>
      <c r="AD1152" s="94">
        <v>0</v>
      </c>
      <c r="AE1152" s="94">
        <v>0</v>
      </c>
      <c r="AF1152" s="94">
        <v>0</v>
      </c>
      <c r="AG1152" s="94">
        <v>0</v>
      </c>
      <c r="AH1152" s="94">
        <v>0</v>
      </c>
      <c r="AI1152" s="94">
        <v>0</v>
      </c>
      <c r="AJ1152" s="94">
        <v>6493831.0974128405</v>
      </c>
      <c r="AK1152" s="70">
        <v>15030.6894451102</v>
      </c>
      <c r="AL1152">
        <v>190.744012474941</v>
      </c>
      <c r="AM1152">
        <v>87986.683412978906</v>
      </c>
      <c r="AN1152">
        <v>4506.0487285245199</v>
      </c>
      <c r="AO1152">
        <v>15697.3826390343</v>
      </c>
      <c r="AP1152">
        <v>190.744012474941</v>
      </c>
      <c r="AQ1152">
        <v>87986.683412978906</v>
      </c>
      <c r="AR1152">
        <v>4506.0487285245199</v>
      </c>
      <c r="AS1152">
        <v>15697.3826390343</v>
      </c>
      <c r="AT1152">
        <v>0</v>
      </c>
    </row>
    <row r="1153" spans="1:46" x14ac:dyDescent="0.25">
      <c r="A1153" t="s">
        <v>4067</v>
      </c>
      <c r="B1153">
        <v>2244</v>
      </c>
      <c r="C1153" t="s">
        <v>214</v>
      </c>
      <c r="D1153">
        <v>3222</v>
      </c>
      <c r="E1153" t="s">
        <v>1383</v>
      </c>
      <c r="F1153" t="s">
        <v>2892</v>
      </c>
      <c r="G1153" t="s">
        <v>2893</v>
      </c>
      <c r="H1153" t="s">
        <v>2894</v>
      </c>
      <c r="I1153" t="s">
        <v>2895</v>
      </c>
      <c r="J1153">
        <v>396.969703855153</v>
      </c>
      <c r="K1153">
        <v>1</v>
      </c>
      <c r="L1153">
        <v>1</v>
      </c>
      <c r="M1153">
        <v>1</v>
      </c>
      <c r="N1153" s="94">
        <v>3672069.8415063201</v>
      </c>
      <c r="O1153" s="94">
        <v>725964.10888912296</v>
      </c>
      <c r="P1153" s="94">
        <v>728254.61775794101</v>
      </c>
      <c r="Q1153" s="94">
        <v>227136.03509891999</v>
      </c>
      <c r="R1153" s="94">
        <v>589782.52177436603</v>
      </c>
      <c r="S1153" s="94">
        <v>115144.384292598</v>
      </c>
      <c r="T1153" s="94">
        <v>4269586.68</v>
      </c>
      <c r="U1153" s="94">
        <v>1673620.4450266699</v>
      </c>
      <c r="V1153" s="94">
        <v>5378344.9452946596</v>
      </c>
      <c r="W1153" s="94">
        <v>564862.17973201</v>
      </c>
      <c r="X1153" s="94">
        <v>0</v>
      </c>
      <c r="Y1153" s="94">
        <v>0</v>
      </c>
      <c r="Z1153" s="94">
        <v>0</v>
      </c>
      <c r="AA1153" s="94">
        <v>0</v>
      </c>
      <c r="AB1153" s="94">
        <v>0</v>
      </c>
      <c r="AC1153" s="94">
        <v>115144.384292598</v>
      </c>
      <c r="AD1153" s="94">
        <v>0</v>
      </c>
      <c r="AE1153" s="94">
        <v>0</v>
      </c>
      <c r="AF1153" s="94">
        <v>0</v>
      </c>
      <c r="AG1153" s="94">
        <v>0</v>
      </c>
      <c r="AH1153" s="94">
        <v>0</v>
      </c>
      <c r="AI1153" s="94">
        <v>0</v>
      </c>
      <c r="AJ1153" s="94">
        <v>6058351.50931927</v>
      </c>
      <c r="AK1153" s="70">
        <v>15261.495903802899</v>
      </c>
      <c r="AL1153">
        <v>190.744012474941</v>
      </c>
      <c r="AM1153">
        <v>87986.683412978906</v>
      </c>
      <c r="AN1153">
        <v>4506.0487285245199</v>
      </c>
      <c r="AO1153">
        <v>15697.3826390343</v>
      </c>
      <c r="AP1153">
        <v>190.744012474941</v>
      </c>
      <c r="AQ1153">
        <v>87986.683412978906</v>
      </c>
      <c r="AR1153">
        <v>4506.0487285245199</v>
      </c>
      <c r="AS1153">
        <v>15697.3826390343</v>
      </c>
      <c r="AT1153">
        <v>0</v>
      </c>
    </row>
    <row r="1154" spans="1:46" x14ac:dyDescent="0.25">
      <c r="A1154" t="s">
        <v>4336</v>
      </c>
      <c r="B1154">
        <v>2244</v>
      </c>
      <c r="C1154" t="s">
        <v>214</v>
      </c>
      <c r="D1154">
        <v>4730</v>
      </c>
      <c r="E1154" t="s">
        <v>1384</v>
      </c>
      <c r="F1154" t="s">
        <v>2892</v>
      </c>
      <c r="G1154" t="s">
        <v>2893</v>
      </c>
      <c r="H1154" t="s">
        <v>2894</v>
      </c>
      <c r="I1154" t="s">
        <v>2895</v>
      </c>
      <c r="J1154">
        <v>618.49681890474903</v>
      </c>
      <c r="K1154">
        <v>1</v>
      </c>
      <c r="L1154">
        <v>1</v>
      </c>
      <c r="M1154">
        <v>1</v>
      </c>
      <c r="N1154" s="94">
        <v>5108415.2180295503</v>
      </c>
      <c r="O1154" s="94">
        <v>1070406.0989452</v>
      </c>
      <c r="P1154" s="94">
        <v>1074299.63017137</v>
      </c>
      <c r="Q1154" s="94">
        <v>353888.25344359002</v>
      </c>
      <c r="R1154" s="94">
        <v>872274.90616627596</v>
      </c>
      <c r="S1154" s="94">
        <v>179400.177666212</v>
      </c>
      <c r="T1154" s="94">
        <v>5871707.4800000004</v>
      </c>
      <c r="U1154" s="94">
        <v>2607576.6267559901</v>
      </c>
      <c r="V1154" s="94">
        <v>7645836.2247417597</v>
      </c>
      <c r="W1154" s="94">
        <v>833447.88201422803</v>
      </c>
      <c r="X1154" s="94">
        <v>0</v>
      </c>
      <c r="Y1154" s="94">
        <v>0</v>
      </c>
      <c r="Z1154" s="94">
        <v>0</v>
      </c>
      <c r="AA1154" s="94">
        <v>0</v>
      </c>
      <c r="AB1154" s="94">
        <v>0</v>
      </c>
      <c r="AC1154" s="94">
        <v>179400.177666212</v>
      </c>
      <c r="AD1154" s="94">
        <v>0</v>
      </c>
      <c r="AE1154" s="94">
        <v>0</v>
      </c>
      <c r="AF1154" s="94">
        <v>0</v>
      </c>
      <c r="AG1154" s="94">
        <v>0</v>
      </c>
      <c r="AH1154" s="94">
        <v>0</v>
      </c>
      <c r="AI1154" s="94">
        <v>0</v>
      </c>
      <c r="AJ1154" s="94">
        <v>8658684.2844222095</v>
      </c>
      <c r="AK1154" s="70">
        <v>13999.5615494923</v>
      </c>
      <c r="AL1154">
        <v>190.744012474941</v>
      </c>
      <c r="AM1154">
        <v>87986.683412978906</v>
      </c>
      <c r="AN1154">
        <v>4506.0487285245199</v>
      </c>
      <c r="AO1154">
        <v>15697.3826390343</v>
      </c>
      <c r="AP1154">
        <v>190.744012474941</v>
      </c>
      <c r="AQ1154">
        <v>87986.683412978906</v>
      </c>
      <c r="AR1154">
        <v>4506.0487285245199</v>
      </c>
      <c r="AS1154">
        <v>15697.3826390343</v>
      </c>
      <c r="AT1154">
        <v>0</v>
      </c>
    </row>
    <row r="1155" spans="1:46" x14ac:dyDescent="0.25">
      <c r="A1155" t="s">
        <v>4068</v>
      </c>
      <c r="B1155">
        <v>2244</v>
      </c>
      <c r="C1155" t="s">
        <v>214</v>
      </c>
      <c r="D1155">
        <v>4220</v>
      </c>
      <c r="E1155" t="s">
        <v>1385</v>
      </c>
      <c r="F1155" t="s">
        <v>2906</v>
      </c>
      <c r="G1155" t="s">
        <v>2893</v>
      </c>
      <c r="H1155" t="s">
        <v>2894</v>
      </c>
      <c r="I1155" t="s">
        <v>2895</v>
      </c>
      <c r="J1155">
        <v>208.16271664168201</v>
      </c>
      <c r="K1155">
        <v>1</v>
      </c>
      <c r="L1155">
        <v>1</v>
      </c>
      <c r="M1155">
        <v>1</v>
      </c>
      <c r="N1155" s="94">
        <v>230184.44586107499</v>
      </c>
      <c r="O1155" s="94">
        <v>122341.000920488</v>
      </c>
      <c r="P1155" s="94">
        <v>220068.29569797599</v>
      </c>
      <c r="Q1155" s="94">
        <v>119105.447227438</v>
      </c>
      <c r="R1155" s="94">
        <v>185912.817155219</v>
      </c>
      <c r="S1155" s="94">
        <v>60379.3377872657</v>
      </c>
      <c r="T1155" s="94">
        <v>0</v>
      </c>
      <c r="U1155" s="94">
        <v>877612.00686219602</v>
      </c>
      <c r="V1155" s="94">
        <v>704766.90255457896</v>
      </c>
      <c r="W1155" s="94">
        <v>172845.104307617</v>
      </c>
      <c r="X1155" s="94">
        <v>0</v>
      </c>
      <c r="Y1155" s="94">
        <v>0</v>
      </c>
      <c r="Z1155" s="94">
        <v>0</v>
      </c>
      <c r="AA1155" s="94">
        <v>0</v>
      </c>
      <c r="AB1155" s="94">
        <v>0</v>
      </c>
      <c r="AC1155" s="94">
        <v>60379.3377872657</v>
      </c>
      <c r="AD1155" s="94">
        <v>0</v>
      </c>
      <c r="AE1155" s="94">
        <v>0</v>
      </c>
      <c r="AF1155" s="94">
        <v>0</v>
      </c>
      <c r="AG1155" s="94">
        <v>0</v>
      </c>
      <c r="AH1155" s="94">
        <v>0</v>
      </c>
      <c r="AI1155" s="94">
        <v>0</v>
      </c>
      <c r="AJ1155" s="94">
        <v>937991.34464946098</v>
      </c>
      <c r="AK1155" s="70">
        <v>4506.0487285245199</v>
      </c>
      <c r="AL1155">
        <v>190.744012474941</v>
      </c>
      <c r="AM1155">
        <v>87986.683412978906</v>
      </c>
      <c r="AN1155">
        <v>4506.0487285245199</v>
      </c>
      <c r="AO1155">
        <v>15697.3826390343</v>
      </c>
      <c r="AP1155">
        <v>190.744012474941</v>
      </c>
      <c r="AQ1155">
        <v>87986.683412978906</v>
      </c>
      <c r="AR1155">
        <v>4506.0487285245199</v>
      </c>
      <c r="AS1155">
        <v>15697.3826390343</v>
      </c>
      <c r="AT1155">
        <v>0</v>
      </c>
    </row>
    <row r="1156" spans="1:46" x14ac:dyDescent="0.25">
      <c r="A1156" t="s">
        <v>4069</v>
      </c>
      <c r="B1156">
        <v>2244</v>
      </c>
      <c r="C1156" t="s">
        <v>214</v>
      </c>
      <c r="D1156">
        <v>1193</v>
      </c>
      <c r="E1156" t="s">
        <v>1386</v>
      </c>
      <c r="F1156" t="s">
        <v>2892</v>
      </c>
      <c r="G1156" t="s">
        <v>2903</v>
      </c>
      <c r="H1156" t="s">
        <v>2894</v>
      </c>
      <c r="I1156" t="s">
        <v>2895</v>
      </c>
      <c r="J1156">
        <v>1608.64033190336</v>
      </c>
      <c r="K1156">
        <v>1</v>
      </c>
      <c r="L1156">
        <v>1</v>
      </c>
      <c r="M1156">
        <v>1</v>
      </c>
      <c r="N1156" s="94">
        <v>9406826.5628279001</v>
      </c>
      <c r="O1156" s="94">
        <v>3225029.4850361398</v>
      </c>
      <c r="P1156" s="94">
        <v>2680489.68377316</v>
      </c>
      <c r="Q1156" s="94">
        <v>920424.59558700304</v>
      </c>
      <c r="R1156" s="94">
        <v>4041348.36625158</v>
      </c>
      <c r="S1156" s="94">
        <v>466599.58875057701</v>
      </c>
      <c r="T1156" s="94">
        <v>13492106.560000001</v>
      </c>
      <c r="U1156" s="94">
        <v>6782012.1334757898</v>
      </c>
      <c r="V1156" s="94">
        <v>16404988.9493434</v>
      </c>
      <c r="W1156" s="94">
        <v>3869129.74413238</v>
      </c>
      <c r="X1156" s="94">
        <v>0</v>
      </c>
      <c r="Y1156" s="94">
        <v>0</v>
      </c>
      <c r="Z1156" s="94">
        <v>0</v>
      </c>
      <c r="AA1156" s="94">
        <v>0</v>
      </c>
      <c r="AB1156" s="94">
        <v>0</v>
      </c>
      <c r="AC1156" s="94">
        <v>466599.58875057701</v>
      </c>
      <c r="AD1156" s="94">
        <v>0</v>
      </c>
      <c r="AE1156" s="94">
        <v>0</v>
      </c>
      <c r="AF1156" s="94">
        <v>0</v>
      </c>
      <c r="AG1156" s="94">
        <v>0</v>
      </c>
      <c r="AH1156" s="94">
        <v>0</v>
      </c>
      <c r="AI1156" s="94">
        <v>0</v>
      </c>
      <c r="AJ1156" s="94">
        <v>20740718.282226399</v>
      </c>
      <c r="AK1156" s="70">
        <v>12893.3223113247</v>
      </c>
      <c r="AL1156">
        <v>190.744012474941</v>
      </c>
      <c r="AM1156">
        <v>87986.683412978906</v>
      </c>
      <c r="AN1156">
        <v>4506.0487285245199</v>
      </c>
      <c r="AO1156">
        <v>15697.3826390343</v>
      </c>
      <c r="AP1156">
        <v>190.744012474941</v>
      </c>
      <c r="AQ1156">
        <v>78964.723731455393</v>
      </c>
      <c r="AR1156">
        <v>12893.3223113247</v>
      </c>
      <c r="AS1156">
        <v>12893.3223113247</v>
      </c>
      <c r="AT1156">
        <v>0</v>
      </c>
    </row>
    <row r="1157" spans="1:46" x14ac:dyDescent="0.25">
      <c r="A1157" t="s">
        <v>4070</v>
      </c>
      <c r="B1157">
        <v>2244</v>
      </c>
      <c r="C1157" t="s">
        <v>214</v>
      </c>
      <c r="D1157">
        <v>1192</v>
      </c>
      <c r="E1157" t="s">
        <v>1387</v>
      </c>
      <c r="F1157" t="s">
        <v>2892</v>
      </c>
      <c r="G1157" t="s">
        <v>2911</v>
      </c>
      <c r="H1157" t="s">
        <v>2894</v>
      </c>
      <c r="I1157" t="s">
        <v>2895</v>
      </c>
      <c r="J1157">
        <v>1198.2444436486701</v>
      </c>
      <c r="K1157">
        <v>1</v>
      </c>
      <c r="L1157">
        <v>1</v>
      </c>
      <c r="M1157">
        <v>1</v>
      </c>
      <c r="N1157" s="94">
        <v>7872964.8582697501</v>
      </c>
      <c r="O1157" s="94">
        <v>2437468.5842644498</v>
      </c>
      <c r="P1157" s="94">
        <v>1997640.3695437</v>
      </c>
      <c r="Q1157" s="94">
        <v>685605.19698747003</v>
      </c>
      <c r="R1157" s="94">
        <v>1436337.0353715101</v>
      </c>
      <c r="S1157" s="94">
        <v>347560.82732776098</v>
      </c>
      <c r="T1157" s="94">
        <v>9378229.0199999996</v>
      </c>
      <c r="U1157" s="94">
        <v>5051787.0244368901</v>
      </c>
      <c r="V1157" s="94">
        <v>13068900.521175999</v>
      </c>
      <c r="W1157" s="94">
        <v>1361115.5232609201</v>
      </c>
      <c r="X1157" s="94">
        <v>0</v>
      </c>
      <c r="Y1157" s="94">
        <v>0</v>
      </c>
      <c r="Z1157" s="94">
        <v>0</v>
      </c>
      <c r="AA1157" s="94">
        <v>0</v>
      </c>
      <c r="AB1157" s="94">
        <v>0</v>
      </c>
      <c r="AC1157" s="94">
        <v>347560.82732776098</v>
      </c>
      <c r="AD1157" s="94">
        <v>0</v>
      </c>
      <c r="AE1157" s="94">
        <v>0</v>
      </c>
      <c r="AF1157" s="94">
        <v>0</v>
      </c>
      <c r="AG1157" s="94">
        <v>0</v>
      </c>
      <c r="AH1157" s="94">
        <v>0</v>
      </c>
      <c r="AI1157" s="94">
        <v>0</v>
      </c>
      <c r="AJ1157" s="94">
        <v>14777576.871764701</v>
      </c>
      <c r="AK1157" s="70">
        <v>12332.689669535799</v>
      </c>
      <c r="AL1157">
        <v>190.744012474941</v>
      </c>
      <c r="AM1157">
        <v>87986.683412978906</v>
      </c>
      <c r="AN1157">
        <v>4506.0487285245199</v>
      </c>
      <c r="AO1157">
        <v>15697.3826390343</v>
      </c>
      <c r="AP1157">
        <v>4583.8562208211697</v>
      </c>
      <c r="AQ1157">
        <v>22363.4717498301</v>
      </c>
      <c r="AR1157">
        <v>12332.689669535799</v>
      </c>
      <c r="AS1157">
        <v>12332.689669535799</v>
      </c>
      <c r="AT1157">
        <v>0</v>
      </c>
    </row>
    <row r="1158" spans="1:46" x14ac:dyDescent="0.25">
      <c r="A1158" t="s">
        <v>4071</v>
      </c>
      <c r="B1158">
        <v>2244</v>
      </c>
      <c r="C1158" t="s">
        <v>214</v>
      </c>
      <c r="D1158">
        <v>2244</v>
      </c>
      <c r="E1158" t="s">
        <v>214</v>
      </c>
      <c r="F1158" t="s">
        <v>1871</v>
      </c>
      <c r="G1158" t="s">
        <v>1871</v>
      </c>
      <c r="H1158" t="s">
        <v>2899</v>
      </c>
      <c r="I1158" t="s">
        <v>2895</v>
      </c>
      <c r="J1158">
        <v>19.172621783957698</v>
      </c>
      <c r="K1158">
        <v>1</v>
      </c>
      <c r="L1158">
        <v>3</v>
      </c>
      <c r="M1158">
        <v>1</v>
      </c>
      <c r="N1158" s="94">
        <v>21200.9114419896</v>
      </c>
      <c r="O1158" s="94">
        <v>11268.097271025201</v>
      </c>
      <c r="P1158" s="94">
        <v>20269.173404958299</v>
      </c>
      <c r="Q1158" s="94">
        <v>10970.0897881323</v>
      </c>
      <c r="R1158" s="94">
        <v>17123.3167284355</v>
      </c>
      <c r="S1158" s="94">
        <v>5561.1793775430897</v>
      </c>
      <c r="T1158" s="94">
        <v>0</v>
      </c>
      <c r="U1158" s="94">
        <v>80831.588634540807</v>
      </c>
      <c r="V1158" s="94">
        <v>64911.860714180497</v>
      </c>
      <c r="W1158" s="94">
        <v>15919.727920360399</v>
      </c>
      <c r="X1158" s="94">
        <v>0</v>
      </c>
      <c r="Y1158" s="94">
        <v>0</v>
      </c>
      <c r="Z1158" s="94">
        <v>0</v>
      </c>
      <c r="AA1158" s="94">
        <v>0</v>
      </c>
      <c r="AB1158" s="94">
        <v>0</v>
      </c>
      <c r="AC1158" s="94">
        <v>5561.1793775430897</v>
      </c>
      <c r="AD1158" s="94">
        <v>0</v>
      </c>
      <c r="AE1158" s="94">
        <v>0</v>
      </c>
      <c r="AF1158" s="94">
        <v>0</v>
      </c>
      <c r="AG1158" s="94">
        <v>0</v>
      </c>
      <c r="AH1158" s="94">
        <v>0</v>
      </c>
      <c r="AI1158" s="94">
        <v>0</v>
      </c>
      <c r="AJ1158" s="94">
        <v>86392.768012083907</v>
      </c>
      <c r="AK1158" s="70">
        <v>4506.0487285245199</v>
      </c>
      <c r="AL1158">
        <v>190.744012474941</v>
      </c>
      <c r="AM1158">
        <v>87986.683412978906</v>
      </c>
      <c r="AN1158">
        <v>4506.0487285245199</v>
      </c>
      <c r="AO1158">
        <v>15697.3826390343</v>
      </c>
      <c r="AP1158">
        <v>682.10272323868298</v>
      </c>
      <c r="AQ1158">
        <v>37523.222275875101</v>
      </c>
      <c r="AR1158">
        <v>4506.0487285245199</v>
      </c>
      <c r="AS1158">
        <v>4506.0487285245199</v>
      </c>
      <c r="AT1158">
        <v>0</v>
      </c>
    </row>
    <row r="1159" spans="1:46" x14ac:dyDescent="0.25">
      <c r="A1159" t="s">
        <v>4072</v>
      </c>
      <c r="B1159">
        <v>2138</v>
      </c>
      <c r="C1159" t="s">
        <v>215</v>
      </c>
      <c r="D1159">
        <v>784</v>
      </c>
      <c r="E1159" t="s">
        <v>1388</v>
      </c>
      <c r="F1159" t="s">
        <v>2906</v>
      </c>
      <c r="G1159" t="s">
        <v>2893</v>
      </c>
      <c r="H1159" t="s">
        <v>2894</v>
      </c>
      <c r="I1159" t="s">
        <v>2895</v>
      </c>
      <c r="J1159">
        <v>133.95555555554799</v>
      </c>
      <c r="K1159">
        <v>1</v>
      </c>
      <c r="L1159">
        <v>1</v>
      </c>
      <c r="M1159">
        <v>1</v>
      </c>
      <c r="N1159" s="94">
        <v>62626.584552697801</v>
      </c>
      <c r="O1159" s="94">
        <v>49546.3427467898</v>
      </c>
      <c r="P1159" s="94">
        <v>185892.42058044201</v>
      </c>
      <c r="Q1159" s="94">
        <v>69929.707558725699</v>
      </c>
      <c r="R1159" s="94">
        <v>1040315.81965945</v>
      </c>
      <c r="S1159" s="94">
        <v>72277.697408705193</v>
      </c>
      <c r="T1159" s="94">
        <v>901278.85</v>
      </c>
      <c r="U1159" s="94">
        <v>507032.02509810799</v>
      </c>
      <c r="V1159" s="94">
        <v>373903.64557474898</v>
      </c>
      <c r="W1159" s="94">
        <v>159310.39202261699</v>
      </c>
      <c r="X1159" s="94">
        <v>0</v>
      </c>
      <c r="Y1159" s="94">
        <v>0</v>
      </c>
      <c r="Z1159" s="94">
        <v>0</v>
      </c>
      <c r="AA1159" s="94">
        <v>2824.4975007411899</v>
      </c>
      <c r="AB1159" s="94">
        <v>872272.34</v>
      </c>
      <c r="AC1159" s="94">
        <v>49022.612898914202</v>
      </c>
      <c r="AD1159" s="94">
        <v>23255.084509790999</v>
      </c>
      <c r="AE1159" s="94">
        <v>0</v>
      </c>
      <c r="AF1159" s="94">
        <v>0</v>
      </c>
      <c r="AG1159" s="94">
        <v>0</v>
      </c>
      <c r="AH1159" s="94">
        <v>0</v>
      </c>
      <c r="AI1159" s="94">
        <v>0</v>
      </c>
      <c r="AJ1159" s="94">
        <v>1480588.5725068101</v>
      </c>
      <c r="AK1159" s="70">
        <v>11052.8343999354</v>
      </c>
      <c r="AL1159">
        <v>190.744012474941</v>
      </c>
      <c r="AM1159">
        <v>87986.683412978906</v>
      </c>
      <c r="AN1159">
        <v>4324.6412595899201</v>
      </c>
      <c r="AO1159">
        <v>18452.8366063022</v>
      </c>
      <c r="AP1159">
        <v>190.744012474941</v>
      </c>
      <c r="AQ1159">
        <v>87986.683412978906</v>
      </c>
      <c r="AR1159">
        <v>11052.8343999354</v>
      </c>
      <c r="AS1159">
        <v>18452.8366063022</v>
      </c>
      <c r="AT1159">
        <v>0</v>
      </c>
    </row>
    <row r="1160" spans="1:46" x14ac:dyDescent="0.25">
      <c r="A1160" t="s">
        <v>4073</v>
      </c>
      <c r="B1160">
        <v>2138</v>
      </c>
      <c r="C1160" t="s">
        <v>215</v>
      </c>
      <c r="D1160">
        <v>119</v>
      </c>
      <c r="E1160" t="s">
        <v>1389</v>
      </c>
      <c r="F1160" t="s">
        <v>2892</v>
      </c>
      <c r="G1160" t="s">
        <v>2893</v>
      </c>
      <c r="H1160" t="s">
        <v>2894</v>
      </c>
      <c r="I1160" t="s">
        <v>2895</v>
      </c>
      <c r="J1160">
        <v>234.24223484844001</v>
      </c>
      <c r="K1160">
        <v>1</v>
      </c>
      <c r="L1160">
        <v>1</v>
      </c>
      <c r="M1160">
        <v>1</v>
      </c>
      <c r="N1160" s="94">
        <v>2022187.54569587</v>
      </c>
      <c r="O1160" s="94">
        <v>854340.63760631997</v>
      </c>
      <c r="P1160" s="94">
        <v>478854.49445202597</v>
      </c>
      <c r="Q1160" s="94">
        <v>122429.568224695</v>
      </c>
      <c r="R1160" s="94">
        <v>388051.02196440002</v>
      </c>
      <c r="S1160" s="94">
        <v>126388.855620802</v>
      </c>
      <c r="T1160" s="94">
        <v>2979238.49</v>
      </c>
      <c r="U1160" s="94">
        <v>886624.77794331498</v>
      </c>
      <c r="V1160" s="94">
        <v>3488144.33972853</v>
      </c>
      <c r="W1160" s="94">
        <v>372779.852682203</v>
      </c>
      <c r="X1160" s="94">
        <v>0</v>
      </c>
      <c r="Y1160" s="94">
        <v>0</v>
      </c>
      <c r="Z1160" s="94">
        <v>0</v>
      </c>
      <c r="AA1160" s="94">
        <v>4939.0755325791197</v>
      </c>
      <c r="AB1160" s="94">
        <v>0</v>
      </c>
      <c r="AC1160" s="94">
        <v>85723.704074295398</v>
      </c>
      <c r="AD1160" s="94">
        <v>40665.151546506102</v>
      </c>
      <c r="AE1160" s="94">
        <v>0</v>
      </c>
      <c r="AF1160" s="94">
        <v>0</v>
      </c>
      <c r="AG1160" s="94">
        <v>0</v>
      </c>
      <c r="AH1160" s="94">
        <v>0</v>
      </c>
      <c r="AI1160" s="94">
        <v>0</v>
      </c>
      <c r="AJ1160" s="94">
        <v>3992252.1235641199</v>
      </c>
      <c r="AK1160" s="70">
        <v>17043.263466757799</v>
      </c>
      <c r="AL1160">
        <v>190.744012474941</v>
      </c>
      <c r="AM1160">
        <v>87986.683412978906</v>
      </c>
      <c r="AN1160">
        <v>4324.6412595899201</v>
      </c>
      <c r="AO1160">
        <v>18452.8366063022</v>
      </c>
      <c r="AP1160">
        <v>190.744012474941</v>
      </c>
      <c r="AQ1160">
        <v>87986.683412978906</v>
      </c>
      <c r="AR1160">
        <v>11052.8343999354</v>
      </c>
      <c r="AS1160">
        <v>18452.8366063022</v>
      </c>
      <c r="AT1160">
        <v>0</v>
      </c>
    </row>
    <row r="1161" spans="1:46" x14ac:dyDescent="0.25">
      <c r="A1161" t="s">
        <v>4074</v>
      </c>
      <c r="B1161">
        <v>2138</v>
      </c>
      <c r="C1161" t="s">
        <v>215</v>
      </c>
      <c r="D1161">
        <v>807</v>
      </c>
      <c r="E1161" t="s">
        <v>1390</v>
      </c>
      <c r="F1161" t="s">
        <v>2892</v>
      </c>
      <c r="G1161" t="s">
        <v>2893</v>
      </c>
      <c r="H1161" t="s">
        <v>2894</v>
      </c>
      <c r="I1161" t="s">
        <v>2895</v>
      </c>
      <c r="J1161">
        <v>127.263825757565</v>
      </c>
      <c r="K1161">
        <v>1</v>
      </c>
      <c r="L1161">
        <v>1</v>
      </c>
      <c r="M1161">
        <v>1</v>
      </c>
      <c r="N1161" s="94">
        <v>1193868.26286227</v>
      </c>
      <c r="O1161" s="94">
        <v>233935.57258483101</v>
      </c>
      <c r="P1161" s="94">
        <v>292314.56243664899</v>
      </c>
      <c r="Q1161" s="94">
        <v>66436.379447814194</v>
      </c>
      <c r="R1161" s="94">
        <v>132649.20857781399</v>
      </c>
      <c r="S1161" s="94">
        <v>68667.075815046395</v>
      </c>
      <c r="T1161" s="94">
        <v>1437500.67</v>
      </c>
      <c r="U1161" s="94">
        <v>481703.31590938201</v>
      </c>
      <c r="V1161" s="94">
        <v>1792168.20472869</v>
      </c>
      <c r="W1161" s="94">
        <v>124352.38103131601</v>
      </c>
      <c r="X1161" s="94">
        <v>0</v>
      </c>
      <c r="Y1161" s="94">
        <v>0</v>
      </c>
      <c r="Z1161" s="94">
        <v>0</v>
      </c>
      <c r="AA1161" s="94">
        <v>2683.4001493722799</v>
      </c>
      <c r="AB1161" s="94">
        <v>0</v>
      </c>
      <c r="AC1161" s="94">
        <v>46573.695583389999</v>
      </c>
      <c r="AD1161" s="94">
        <v>22093.3802316564</v>
      </c>
      <c r="AE1161" s="94">
        <v>0</v>
      </c>
      <c r="AF1161" s="94">
        <v>0</v>
      </c>
      <c r="AG1161" s="94">
        <v>0</v>
      </c>
      <c r="AH1161" s="94">
        <v>0</v>
      </c>
      <c r="AI1161" s="94">
        <v>0</v>
      </c>
      <c r="AJ1161" s="94">
        <v>1987871.06172443</v>
      </c>
      <c r="AK1161" s="70">
        <v>15620.079389340999</v>
      </c>
      <c r="AL1161">
        <v>190.744012474941</v>
      </c>
      <c r="AM1161">
        <v>87986.683412978906</v>
      </c>
      <c r="AN1161">
        <v>4324.6412595899201</v>
      </c>
      <c r="AO1161">
        <v>18452.8366063022</v>
      </c>
      <c r="AP1161">
        <v>190.744012474941</v>
      </c>
      <c r="AQ1161">
        <v>87986.683412978906</v>
      </c>
      <c r="AR1161">
        <v>11052.8343999354</v>
      </c>
      <c r="AS1161">
        <v>18452.8366063022</v>
      </c>
      <c r="AT1161">
        <v>0</v>
      </c>
    </row>
    <row r="1162" spans="1:46" x14ac:dyDescent="0.25">
      <c r="A1162" t="s">
        <v>4075</v>
      </c>
      <c r="B1162">
        <v>2138</v>
      </c>
      <c r="C1162" t="s">
        <v>215</v>
      </c>
      <c r="D1162">
        <v>718</v>
      </c>
      <c r="E1162" t="s">
        <v>1391</v>
      </c>
      <c r="F1162" t="s">
        <v>2892</v>
      </c>
      <c r="G1162" t="s">
        <v>2893</v>
      </c>
      <c r="H1162" t="s">
        <v>2894</v>
      </c>
      <c r="I1162" t="s">
        <v>2895</v>
      </c>
      <c r="J1162">
        <v>73.984280303023993</v>
      </c>
      <c r="K1162">
        <v>1</v>
      </c>
      <c r="L1162">
        <v>1</v>
      </c>
      <c r="M1162">
        <v>1</v>
      </c>
      <c r="N1162" s="94">
        <v>603129.42576784396</v>
      </c>
      <c r="O1162" s="94">
        <v>130949.186997276</v>
      </c>
      <c r="P1162" s="94">
        <v>129283.49394317099</v>
      </c>
      <c r="Q1162" s="94">
        <v>38622.504785834397</v>
      </c>
      <c r="R1162" s="94">
        <v>75500.689095816997</v>
      </c>
      <c r="S1162" s="94">
        <v>39919.310569581903</v>
      </c>
      <c r="T1162" s="94">
        <v>697449.14</v>
      </c>
      <c r="U1162" s="94">
        <v>280036.16058994201</v>
      </c>
      <c r="V1162" s="94">
        <v>905247.95348103601</v>
      </c>
      <c r="W1162" s="94">
        <v>70677.363919381503</v>
      </c>
      <c r="X1162" s="94">
        <v>0</v>
      </c>
      <c r="Y1162" s="94">
        <v>0</v>
      </c>
      <c r="Z1162" s="94">
        <v>0</v>
      </c>
      <c r="AA1162" s="94">
        <v>1559.98318952418</v>
      </c>
      <c r="AB1162" s="94">
        <v>0</v>
      </c>
      <c r="AC1162" s="94">
        <v>27075.418551012801</v>
      </c>
      <c r="AD1162" s="94">
        <v>12843.8920185691</v>
      </c>
      <c r="AE1162" s="94">
        <v>0</v>
      </c>
      <c r="AF1162" s="94">
        <v>0</v>
      </c>
      <c r="AG1162" s="94">
        <v>0</v>
      </c>
      <c r="AH1162" s="94">
        <v>0</v>
      </c>
      <c r="AI1162" s="94">
        <v>0</v>
      </c>
      <c r="AJ1162" s="94">
        <v>1017404.61115952</v>
      </c>
      <c r="AK1162" s="70">
        <v>13751.6321979811</v>
      </c>
      <c r="AL1162">
        <v>190.744012474941</v>
      </c>
      <c r="AM1162">
        <v>87986.683412978906</v>
      </c>
      <c r="AN1162">
        <v>4324.6412595899201</v>
      </c>
      <c r="AO1162">
        <v>18452.8366063022</v>
      </c>
      <c r="AP1162">
        <v>190.744012474941</v>
      </c>
      <c r="AQ1162">
        <v>87986.683412978906</v>
      </c>
      <c r="AR1162">
        <v>11052.8343999354</v>
      </c>
      <c r="AS1162">
        <v>18452.8366063022</v>
      </c>
      <c r="AT1162">
        <v>0</v>
      </c>
    </row>
    <row r="1163" spans="1:46" x14ac:dyDescent="0.25">
      <c r="A1163" t="s">
        <v>4076</v>
      </c>
      <c r="B1163">
        <v>2138</v>
      </c>
      <c r="C1163" t="s">
        <v>215</v>
      </c>
      <c r="D1163">
        <v>714</v>
      </c>
      <c r="E1163" t="s">
        <v>1392</v>
      </c>
      <c r="F1163" t="s">
        <v>2892</v>
      </c>
      <c r="G1163" t="s">
        <v>2893</v>
      </c>
      <c r="H1163" t="s">
        <v>2894</v>
      </c>
      <c r="I1163" t="s">
        <v>2895</v>
      </c>
      <c r="J1163">
        <v>293.88137919183998</v>
      </c>
      <c r="K1163">
        <v>2</v>
      </c>
      <c r="L1163">
        <v>1</v>
      </c>
      <c r="M1163">
        <v>1</v>
      </c>
      <c r="N1163" s="94">
        <v>2425768.44742352</v>
      </c>
      <c r="O1163" s="94">
        <v>923382.47759708995</v>
      </c>
      <c r="P1163" s="94">
        <v>653581.38733364199</v>
      </c>
      <c r="Q1163" s="94">
        <v>154506.61649516699</v>
      </c>
      <c r="R1163" s="94">
        <v>444148.16270370502</v>
      </c>
      <c r="S1163" s="94">
        <v>158568.03632509799</v>
      </c>
      <c r="T1163" s="94">
        <v>3489023.59</v>
      </c>
      <c r="U1163" s="94">
        <v>1112363.5015531301</v>
      </c>
      <c r="V1163" s="94">
        <v>4170201.6209234698</v>
      </c>
      <c r="W1163" s="94">
        <v>399988.82387669099</v>
      </c>
      <c r="X1163" s="94">
        <v>0</v>
      </c>
      <c r="Y1163" s="94">
        <v>0</v>
      </c>
      <c r="Z1163" s="94">
        <v>0</v>
      </c>
      <c r="AA1163" s="94">
        <v>31196.646752966099</v>
      </c>
      <c r="AB1163" s="94">
        <v>0</v>
      </c>
      <c r="AC1163" s="94">
        <v>107549.35120511999</v>
      </c>
      <c r="AD1163" s="94">
        <v>51018.685119977701</v>
      </c>
      <c r="AE1163" s="94">
        <v>0</v>
      </c>
      <c r="AF1163" s="94">
        <v>0</v>
      </c>
      <c r="AG1163" s="94">
        <v>0</v>
      </c>
      <c r="AH1163" s="94">
        <v>0</v>
      </c>
      <c r="AI1163" s="94">
        <v>0</v>
      </c>
      <c r="AJ1163" s="94">
        <v>4759955.1278782301</v>
      </c>
      <c r="AK1163" s="70">
        <v>16196.858545335101</v>
      </c>
      <c r="AL1163">
        <v>190.744012474941</v>
      </c>
      <c r="AM1163">
        <v>87986.683412978906</v>
      </c>
      <c r="AN1163">
        <v>4324.6412595899201</v>
      </c>
      <c r="AO1163">
        <v>18452.8366063022</v>
      </c>
      <c r="AP1163">
        <v>190.744012474941</v>
      </c>
      <c r="AQ1163">
        <v>87986.683412978906</v>
      </c>
      <c r="AR1163">
        <v>11052.8343999354</v>
      </c>
      <c r="AS1163">
        <v>18452.8366063022</v>
      </c>
      <c r="AT1163">
        <v>0</v>
      </c>
    </row>
    <row r="1164" spans="1:46" x14ac:dyDescent="0.25">
      <c r="A1164" t="s">
        <v>4077</v>
      </c>
      <c r="B1164">
        <v>2138</v>
      </c>
      <c r="C1164" t="s">
        <v>215</v>
      </c>
      <c r="D1164">
        <v>780</v>
      </c>
      <c r="E1164" t="s">
        <v>1393</v>
      </c>
      <c r="F1164" t="s">
        <v>2892</v>
      </c>
      <c r="G1164" t="s">
        <v>2893</v>
      </c>
      <c r="H1164" t="s">
        <v>2894</v>
      </c>
      <c r="I1164" t="s">
        <v>2895</v>
      </c>
      <c r="J1164">
        <v>60.835227272723998</v>
      </c>
      <c r="K1164">
        <v>1</v>
      </c>
      <c r="L1164">
        <v>1</v>
      </c>
      <c r="M1164">
        <v>1</v>
      </c>
      <c r="N1164" s="94">
        <v>573987.37159024703</v>
      </c>
      <c r="O1164" s="94">
        <v>128218.61698224999</v>
      </c>
      <c r="P1164" s="94">
        <v>116319.437664729</v>
      </c>
      <c r="Q1164" s="94">
        <v>31758.217378943202</v>
      </c>
      <c r="R1164" s="94">
        <v>63504.225378978801</v>
      </c>
      <c r="S1164" s="94">
        <v>32824.5449050034</v>
      </c>
      <c r="T1164" s="94">
        <v>683521.88</v>
      </c>
      <c r="U1164" s="94">
        <v>230265.988995149</v>
      </c>
      <c r="V1164" s="94">
        <v>852966.99946729501</v>
      </c>
      <c r="W1164" s="94">
        <v>59538.138500565103</v>
      </c>
      <c r="X1164" s="94">
        <v>0</v>
      </c>
      <c r="Y1164" s="94">
        <v>0</v>
      </c>
      <c r="Z1164" s="94">
        <v>0</v>
      </c>
      <c r="AA1164" s="94">
        <v>1282.7310272889599</v>
      </c>
      <c r="AB1164" s="94">
        <v>0</v>
      </c>
      <c r="AC1164" s="94">
        <v>22263.3677628363</v>
      </c>
      <c r="AD1164" s="94">
        <v>10561.177142167</v>
      </c>
      <c r="AE1164" s="94">
        <v>0</v>
      </c>
      <c r="AF1164" s="94">
        <v>0</v>
      </c>
      <c r="AG1164" s="94">
        <v>0</v>
      </c>
      <c r="AH1164" s="94">
        <v>0</v>
      </c>
      <c r="AI1164" s="94">
        <v>0</v>
      </c>
      <c r="AJ1164" s="94">
        <v>946612.41390015197</v>
      </c>
      <c r="AK1164" s="70">
        <v>15560.2675676133</v>
      </c>
      <c r="AL1164">
        <v>190.744012474941</v>
      </c>
      <c r="AM1164">
        <v>87986.683412978906</v>
      </c>
      <c r="AN1164">
        <v>4324.6412595899201</v>
      </c>
      <c r="AO1164">
        <v>18452.8366063022</v>
      </c>
      <c r="AP1164">
        <v>190.744012474941</v>
      </c>
      <c r="AQ1164">
        <v>87986.683412978906</v>
      </c>
      <c r="AR1164">
        <v>11052.8343999354</v>
      </c>
      <c r="AS1164">
        <v>18452.8366063022</v>
      </c>
      <c r="AT1164">
        <v>0</v>
      </c>
    </row>
    <row r="1165" spans="1:46" x14ac:dyDescent="0.25">
      <c r="A1165" t="s">
        <v>4078</v>
      </c>
      <c r="B1165">
        <v>2138</v>
      </c>
      <c r="C1165" t="s">
        <v>215</v>
      </c>
      <c r="D1165">
        <v>716</v>
      </c>
      <c r="E1165" t="s">
        <v>1394</v>
      </c>
      <c r="F1165" t="s">
        <v>2892</v>
      </c>
      <c r="G1165" t="s">
        <v>2893</v>
      </c>
      <c r="H1165" t="s">
        <v>2894</v>
      </c>
      <c r="I1165" t="s">
        <v>2895</v>
      </c>
      <c r="J1165">
        <v>348.60606060602498</v>
      </c>
      <c r="K1165">
        <v>1</v>
      </c>
      <c r="L1165">
        <v>1</v>
      </c>
      <c r="M1165">
        <v>1</v>
      </c>
      <c r="N1165" s="94">
        <v>3317308.0810643202</v>
      </c>
      <c r="O1165" s="94">
        <v>778935.79779492202</v>
      </c>
      <c r="P1165" s="94">
        <v>709751.47576943401</v>
      </c>
      <c r="Q1165" s="94">
        <v>182813.14507168299</v>
      </c>
      <c r="R1165" s="94">
        <v>502544.68732934201</v>
      </c>
      <c r="S1165" s="94">
        <v>188095.546010219</v>
      </c>
      <c r="T1165" s="94">
        <v>4171852.58</v>
      </c>
      <c r="U1165" s="94">
        <v>1319500.6070297</v>
      </c>
      <c r="V1165" s="94">
        <v>5004185.0200883104</v>
      </c>
      <c r="W1165" s="94">
        <v>479817.69205558702</v>
      </c>
      <c r="X1165" s="94">
        <v>0</v>
      </c>
      <c r="Y1165" s="94">
        <v>0</v>
      </c>
      <c r="Z1165" s="94">
        <v>0</v>
      </c>
      <c r="AA1165" s="94">
        <v>7350.4748858037901</v>
      </c>
      <c r="AB1165" s="94">
        <v>0</v>
      </c>
      <c r="AC1165" s="94">
        <v>127576.49275858499</v>
      </c>
      <c r="AD1165" s="94">
        <v>60519.053251634097</v>
      </c>
      <c r="AE1165" s="94">
        <v>0</v>
      </c>
      <c r="AF1165" s="94">
        <v>0</v>
      </c>
      <c r="AG1165" s="94">
        <v>0</v>
      </c>
      <c r="AH1165" s="94">
        <v>0</v>
      </c>
      <c r="AI1165" s="94">
        <v>0</v>
      </c>
      <c r="AJ1165" s="94">
        <v>5679448.7330399202</v>
      </c>
      <c r="AK1165" s="70">
        <v>16291.8817967956</v>
      </c>
      <c r="AL1165">
        <v>190.744012474941</v>
      </c>
      <c r="AM1165">
        <v>87986.683412978906</v>
      </c>
      <c r="AN1165">
        <v>4324.6412595899201</v>
      </c>
      <c r="AO1165">
        <v>18452.8366063022</v>
      </c>
      <c r="AP1165">
        <v>190.744012474941</v>
      </c>
      <c r="AQ1165">
        <v>87986.683412978906</v>
      </c>
      <c r="AR1165">
        <v>11052.8343999354</v>
      </c>
      <c r="AS1165">
        <v>18452.8366063022</v>
      </c>
      <c r="AT1165">
        <v>0</v>
      </c>
    </row>
    <row r="1166" spans="1:46" x14ac:dyDescent="0.25">
      <c r="A1166" t="s">
        <v>4079</v>
      </c>
      <c r="B1166">
        <v>2138</v>
      </c>
      <c r="C1166" t="s">
        <v>215</v>
      </c>
      <c r="D1166">
        <v>785</v>
      </c>
      <c r="E1166" t="s">
        <v>1395</v>
      </c>
      <c r="F1166" t="s">
        <v>2892</v>
      </c>
      <c r="G1166" t="s">
        <v>2893</v>
      </c>
      <c r="H1166" t="s">
        <v>2894</v>
      </c>
      <c r="I1166" t="s">
        <v>2895</v>
      </c>
      <c r="J1166">
        <v>127.38410928178401</v>
      </c>
      <c r="K1166">
        <v>1</v>
      </c>
      <c r="L1166">
        <v>1</v>
      </c>
      <c r="M1166">
        <v>1</v>
      </c>
      <c r="N1166" s="94">
        <v>1299648.79753107</v>
      </c>
      <c r="O1166" s="94">
        <v>407106.36203279003</v>
      </c>
      <c r="P1166" s="94">
        <v>316072.12194499199</v>
      </c>
      <c r="Q1166" s="94">
        <v>66499.171854130604</v>
      </c>
      <c r="R1166" s="94">
        <v>192539.72488701</v>
      </c>
      <c r="S1166" s="94">
        <v>68731.976566125493</v>
      </c>
      <c r="T1166" s="94">
        <v>1799707.58</v>
      </c>
      <c r="U1166" s="94">
        <v>482158.59824999102</v>
      </c>
      <c r="V1166" s="94">
        <v>2094945.18629627</v>
      </c>
      <c r="W1166" s="94">
        <v>184235.05558617899</v>
      </c>
      <c r="X1166" s="94">
        <v>0</v>
      </c>
      <c r="Y1166" s="94">
        <v>0</v>
      </c>
      <c r="Z1166" s="94">
        <v>0</v>
      </c>
      <c r="AA1166" s="94">
        <v>2685.93636753904</v>
      </c>
      <c r="AB1166" s="94">
        <v>0</v>
      </c>
      <c r="AC1166" s="94">
        <v>46617.714755431603</v>
      </c>
      <c r="AD1166" s="94">
        <v>22114.261810693999</v>
      </c>
      <c r="AE1166" s="94">
        <v>0</v>
      </c>
      <c r="AF1166" s="94">
        <v>0</v>
      </c>
      <c r="AG1166" s="94">
        <v>0</v>
      </c>
      <c r="AH1166" s="94">
        <v>0</v>
      </c>
      <c r="AI1166" s="94">
        <v>0</v>
      </c>
      <c r="AJ1166" s="94">
        <v>2350598.1548161199</v>
      </c>
      <c r="AK1166" s="70">
        <v>18452.8366063022</v>
      </c>
      <c r="AL1166">
        <v>190.744012474941</v>
      </c>
      <c r="AM1166">
        <v>87986.683412978906</v>
      </c>
      <c r="AN1166">
        <v>4324.6412595899201</v>
      </c>
      <c r="AO1166">
        <v>18452.8366063022</v>
      </c>
      <c r="AP1166">
        <v>190.744012474941</v>
      </c>
      <c r="AQ1166">
        <v>87986.683412978906</v>
      </c>
      <c r="AR1166">
        <v>11052.8343999354</v>
      </c>
      <c r="AS1166">
        <v>18452.8366063022</v>
      </c>
      <c r="AT1166">
        <v>0</v>
      </c>
    </row>
    <row r="1167" spans="1:46" x14ac:dyDescent="0.25">
      <c r="A1167" t="s">
        <v>4080</v>
      </c>
      <c r="B1167">
        <v>2138</v>
      </c>
      <c r="C1167" t="s">
        <v>215</v>
      </c>
      <c r="D1167">
        <v>795</v>
      </c>
      <c r="E1167" t="s">
        <v>1396</v>
      </c>
      <c r="F1167" t="s">
        <v>2892</v>
      </c>
      <c r="G1167" t="s">
        <v>2893</v>
      </c>
      <c r="H1167" t="s">
        <v>2894</v>
      </c>
      <c r="I1167" t="s">
        <v>2895</v>
      </c>
      <c r="J1167">
        <v>121.26685606059</v>
      </c>
      <c r="K1167">
        <v>1</v>
      </c>
      <c r="L1167">
        <v>1</v>
      </c>
      <c r="M1167">
        <v>1</v>
      </c>
      <c r="N1167" s="94">
        <v>1071556.09377129</v>
      </c>
      <c r="O1167" s="94">
        <v>247540.454386061</v>
      </c>
      <c r="P1167" s="94">
        <v>270528.22479392798</v>
      </c>
      <c r="Q1167" s="94">
        <v>63305.741562668001</v>
      </c>
      <c r="R1167" s="94">
        <v>131269.91233672001</v>
      </c>
      <c r="S1167" s="94">
        <v>65431.322289710901</v>
      </c>
      <c r="T1167" s="94">
        <v>1325196.1000000001</v>
      </c>
      <c r="U1167" s="94">
        <v>459004.32685066899</v>
      </c>
      <c r="V1167" s="94">
        <v>1658279.42405774</v>
      </c>
      <c r="W1167" s="94">
        <v>123364.050746818</v>
      </c>
      <c r="X1167" s="94">
        <v>0</v>
      </c>
      <c r="Y1167" s="94">
        <v>0</v>
      </c>
      <c r="Z1167" s="94">
        <v>0</v>
      </c>
      <c r="AA1167" s="94">
        <v>2556.9520461123702</v>
      </c>
      <c r="AB1167" s="94">
        <v>0</v>
      </c>
      <c r="AC1167" s="94">
        <v>44379.033907716403</v>
      </c>
      <c r="AD1167" s="94">
        <v>21052.288381994498</v>
      </c>
      <c r="AE1167" s="94">
        <v>0</v>
      </c>
      <c r="AF1167" s="94">
        <v>0</v>
      </c>
      <c r="AG1167" s="94">
        <v>0</v>
      </c>
      <c r="AH1167" s="94">
        <v>0</v>
      </c>
      <c r="AI1167" s="94">
        <v>0</v>
      </c>
      <c r="AJ1167" s="94">
        <v>1849631.74914038</v>
      </c>
      <c r="AK1167" s="70">
        <v>15252.574439764699</v>
      </c>
      <c r="AL1167">
        <v>190.744012474941</v>
      </c>
      <c r="AM1167">
        <v>87986.683412978906</v>
      </c>
      <c r="AN1167">
        <v>4324.6412595899201</v>
      </c>
      <c r="AO1167">
        <v>18452.8366063022</v>
      </c>
      <c r="AP1167">
        <v>190.744012474941</v>
      </c>
      <c r="AQ1167">
        <v>87986.683412978906</v>
      </c>
      <c r="AR1167">
        <v>11052.8343999354</v>
      </c>
      <c r="AS1167">
        <v>18452.8366063022</v>
      </c>
      <c r="AT1167">
        <v>0</v>
      </c>
    </row>
    <row r="1168" spans="1:46" x14ac:dyDescent="0.25">
      <c r="A1168" t="s">
        <v>4337</v>
      </c>
      <c r="B1168">
        <v>2138</v>
      </c>
      <c r="C1168" t="s">
        <v>215</v>
      </c>
      <c r="D1168">
        <v>2138</v>
      </c>
      <c r="E1168" t="s">
        <v>215</v>
      </c>
      <c r="F1168" t="s">
        <v>1871</v>
      </c>
      <c r="G1168" t="s">
        <v>1871</v>
      </c>
      <c r="H1168" t="s">
        <v>2899</v>
      </c>
      <c r="I1168" t="s">
        <v>2895</v>
      </c>
      <c r="J1168">
        <v>10.979486171117401</v>
      </c>
      <c r="K1168">
        <v>1</v>
      </c>
      <c r="L1168">
        <v>1</v>
      </c>
      <c r="M1168">
        <v>1</v>
      </c>
      <c r="N1168" s="94">
        <v>5133.1034102241802</v>
      </c>
      <c r="O1168" s="94">
        <v>4060.99905869332</v>
      </c>
      <c r="P1168" s="94">
        <v>15236.421159346</v>
      </c>
      <c r="Q1168" s="94">
        <v>5731.6940227456798</v>
      </c>
      <c r="R1168" s="94">
        <v>11395.977414441801</v>
      </c>
      <c r="S1168" s="94">
        <v>5924.1438392602604</v>
      </c>
      <c r="T1168" s="94">
        <v>0</v>
      </c>
      <c r="U1168" s="94">
        <v>41558.195065451</v>
      </c>
      <c r="V1168" s="94">
        <v>30646.5072605069</v>
      </c>
      <c r="W1168" s="94">
        <v>10680.181682475801</v>
      </c>
      <c r="X1168" s="94">
        <v>0</v>
      </c>
      <c r="Y1168" s="94">
        <v>0</v>
      </c>
      <c r="Z1168" s="94">
        <v>0</v>
      </c>
      <c r="AA1168" s="94">
        <v>231.506122468238</v>
      </c>
      <c r="AB1168" s="94">
        <v>0</v>
      </c>
      <c r="AC1168" s="94">
        <v>4018.0722491384399</v>
      </c>
      <c r="AD1168" s="94">
        <v>1906.07159012183</v>
      </c>
      <c r="AE1168" s="94">
        <v>0</v>
      </c>
      <c r="AF1168" s="94">
        <v>0</v>
      </c>
      <c r="AG1168" s="94">
        <v>0</v>
      </c>
      <c r="AH1168" s="94">
        <v>0</v>
      </c>
      <c r="AI1168" s="94">
        <v>0</v>
      </c>
      <c r="AJ1168" s="94">
        <v>47482.338904711301</v>
      </c>
      <c r="AK1168" s="70">
        <v>4324.6412595899201</v>
      </c>
      <c r="AL1168">
        <v>190.744012474941</v>
      </c>
      <c r="AM1168">
        <v>87986.683412978906</v>
      </c>
      <c r="AN1168">
        <v>4324.6412595899201</v>
      </c>
      <c r="AO1168">
        <v>18452.8366063022</v>
      </c>
      <c r="AP1168">
        <v>682.10272323868298</v>
      </c>
      <c r="AQ1168">
        <v>37523.222275875101</v>
      </c>
      <c r="AR1168">
        <v>4324.6412595899201</v>
      </c>
      <c r="AS1168">
        <v>4324.6412595899201</v>
      </c>
      <c r="AT1168">
        <v>0</v>
      </c>
    </row>
    <row r="1169" spans="1:46" x14ac:dyDescent="0.25">
      <c r="A1169" t="s">
        <v>4081</v>
      </c>
      <c r="B1169">
        <v>2138</v>
      </c>
      <c r="C1169" t="s">
        <v>215</v>
      </c>
      <c r="D1169">
        <v>812</v>
      </c>
      <c r="E1169" t="s">
        <v>1397</v>
      </c>
      <c r="F1169" t="s">
        <v>2892</v>
      </c>
      <c r="G1169" t="s">
        <v>2903</v>
      </c>
      <c r="H1169" t="s">
        <v>2904</v>
      </c>
      <c r="I1169" t="s">
        <v>2895</v>
      </c>
      <c r="J1169">
        <v>1240.4643418461701</v>
      </c>
      <c r="K1169">
        <v>1</v>
      </c>
      <c r="L1169">
        <v>1</v>
      </c>
      <c r="M1169">
        <v>1</v>
      </c>
      <c r="N1169" s="94">
        <v>7682735.52562638</v>
      </c>
      <c r="O1169" s="94">
        <v>2927381.5312612499</v>
      </c>
      <c r="P1169" s="94">
        <v>2560619.76001469</v>
      </c>
      <c r="Q1169" s="94">
        <v>647567.83175266697</v>
      </c>
      <c r="R1169" s="94">
        <v>2604853.0781653798</v>
      </c>
      <c r="S1169" s="94">
        <v>669310.84697765799</v>
      </c>
      <c r="T1169" s="94">
        <v>11727905.300000001</v>
      </c>
      <c r="U1169" s="94">
        <v>4695252.4268203704</v>
      </c>
      <c r="V1169" s="94">
        <v>13873019.7766989</v>
      </c>
      <c r="W1169" s="94">
        <v>2508181.2663559802</v>
      </c>
      <c r="X1169" s="94">
        <v>0</v>
      </c>
      <c r="Y1169" s="94">
        <v>0</v>
      </c>
      <c r="Z1169" s="94">
        <v>0</v>
      </c>
      <c r="AA1169" s="94">
        <v>41956.683765535498</v>
      </c>
      <c r="AB1169" s="94">
        <v>0</v>
      </c>
      <c r="AC1169" s="94">
        <v>453962.53252083098</v>
      </c>
      <c r="AD1169" s="94">
        <v>215348.31445682701</v>
      </c>
      <c r="AE1169" s="94">
        <v>0</v>
      </c>
      <c r="AF1169" s="94">
        <v>0</v>
      </c>
      <c r="AG1169" s="94">
        <v>0</v>
      </c>
      <c r="AH1169" s="94">
        <v>0</v>
      </c>
      <c r="AI1169" s="94">
        <v>0</v>
      </c>
      <c r="AJ1169" s="94">
        <v>17092468.573798001</v>
      </c>
      <c r="AK1169" s="70">
        <v>13779.0890049765</v>
      </c>
      <c r="AL1169">
        <v>190.744012474941</v>
      </c>
      <c r="AM1169">
        <v>87986.683412978906</v>
      </c>
      <c r="AN1169">
        <v>4324.6412595899201</v>
      </c>
      <c r="AO1169">
        <v>18452.8366063022</v>
      </c>
      <c r="AP1169">
        <v>190.744012474941</v>
      </c>
      <c r="AQ1169">
        <v>78964.723731455393</v>
      </c>
      <c r="AR1169">
        <v>13779.0890049765</v>
      </c>
      <c r="AS1169">
        <v>13779.0890049765</v>
      </c>
      <c r="AT1169">
        <v>0</v>
      </c>
    </row>
    <row r="1170" spans="1:46" x14ac:dyDescent="0.25">
      <c r="A1170" t="s">
        <v>4082</v>
      </c>
      <c r="B1170">
        <v>2138</v>
      </c>
      <c r="C1170" t="s">
        <v>215</v>
      </c>
      <c r="D1170">
        <v>715</v>
      </c>
      <c r="E1170" t="s">
        <v>1398</v>
      </c>
      <c r="F1170" t="s">
        <v>2892</v>
      </c>
      <c r="G1170" t="s">
        <v>2911</v>
      </c>
      <c r="H1170" t="s">
        <v>2894</v>
      </c>
      <c r="I1170" t="s">
        <v>2895</v>
      </c>
      <c r="J1170">
        <v>479.74276580072501</v>
      </c>
      <c r="K1170">
        <v>1</v>
      </c>
      <c r="L1170">
        <v>1</v>
      </c>
      <c r="M1170">
        <v>1</v>
      </c>
      <c r="N1170" s="94">
        <v>3465214.1233623899</v>
      </c>
      <c r="O1170" s="94">
        <v>1014327.02812037</v>
      </c>
      <c r="P1170" s="94">
        <v>1046368.35938613</v>
      </c>
      <c r="Q1170" s="94">
        <v>250846.25947142299</v>
      </c>
      <c r="R1170" s="94">
        <v>811294.44753552496</v>
      </c>
      <c r="S1170" s="94">
        <v>258852.291095769</v>
      </c>
      <c r="T1170" s="94">
        <v>4772187.1500000004</v>
      </c>
      <c r="U1170" s="94">
        <v>1815863.06787583</v>
      </c>
      <c r="V1170" s="94">
        <v>5887916.5453609303</v>
      </c>
      <c r="W1170" s="94">
        <v>690018.13652699802</v>
      </c>
      <c r="X1170" s="94">
        <v>0</v>
      </c>
      <c r="Y1170" s="94">
        <v>0</v>
      </c>
      <c r="Z1170" s="94">
        <v>0</v>
      </c>
      <c r="AA1170" s="94">
        <v>10115.5359879114</v>
      </c>
      <c r="AB1170" s="94">
        <v>0</v>
      </c>
      <c r="AC1170" s="94">
        <v>175567.514175633</v>
      </c>
      <c r="AD1170" s="94">
        <v>83284.776920136297</v>
      </c>
      <c r="AE1170" s="94">
        <v>0</v>
      </c>
      <c r="AF1170" s="94">
        <v>0</v>
      </c>
      <c r="AG1170" s="94">
        <v>0</v>
      </c>
      <c r="AH1170" s="94">
        <v>0</v>
      </c>
      <c r="AI1170" s="94">
        <v>0</v>
      </c>
      <c r="AJ1170" s="94">
        <v>6846902.5089715999</v>
      </c>
      <c r="AK1170" s="70">
        <v>14272.0286725817</v>
      </c>
      <c r="AL1170">
        <v>190.744012474941</v>
      </c>
      <c r="AM1170">
        <v>87986.683412978906</v>
      </c>
      <c r="AN1170">
        <v>4324.6412595899201</v>
      </c>
      <c r="AO1170">
        <v>18452.8366063022</v>
      </c>
      <c r="AP1170">
        <v>4583.8562208211697</v>
      </c>
      <c r="AQ1170">
        <v>22363.4717498301</v>
      </c>
      <c r="AR1170">
        <v>14272.0286725817</v>
      </c>
      <c r="AS1170">
        <v>14272.0286725817</v>
      </c>
      <c r="AT1170">
        <v>0</v>
      </c>
    </row>
    <row r="1171" spans="1:46" x14ac:dyDescent="0.25">
      <c r="A1171" t="s">
        <v>4083</v>
      </c>
      <c r="B1171">
        <v>2138</v>
      </c>
      <c r="C1171" t="s">
        <v>215</v>
      </c>
      <c r="D1171">
        <v>4746</v>
      </c>
      <c r="E1171" t="s">
        <v>1399</v>
      </c>
      <c r="F1171" t="s">
        <v>2906</v>
      </c>
      <c r="G1171" t="s">
        <v>2893</v>
      </c>
      <c r="H1171" t="s">
        <v>2894</v>
      </c>
      <c r="I1171" t="s">
        <v>2895</v>
      </c>
      <c r="J1171">
        <v>119.52727272726899</v>
      </c>
      <c r="K1171">
        <v>1</v>
      </c>
      <c r="L1171">
        <v>1</v>
      </c>
      <c r="M1171">
        <v>1</v>
      </c>
      <c r="N1171" s="94">
        <v>223107.437885097</v>
      </c>
      <c r="O1171" s="94">
        <v>44468.212082955899</v>
      </c>
      <c r="P1171" s="94">
        <v>165870.04518403101</v>
      </c>
      <c r="Q1171" s="94">
        <v>62397.615331779998</v>
      </c>
      <c r="R1171" s="94">
        <v>1043959.48037569</v>
      </c>
      <c r="S1171" s="94">
        <v>64492.704423049399</v>
      </c>
      <c r="T1171" s="94">
        <v>1087382.92</v>
      </c>
      <c r="U1171" s="94">
        <v>452419.87085955602</v>
      </c>
      <c r="V1171" s="94">
        <v>501115.48946667399</v>
      </c>
      <c r="W1171" s="94">
        <v>141509.76904069399</v>
      </c>
      <c r="X1171" s="94">
        <v>0</v>
      </c>
      <c r="Y1171" s="94">
        <v>0</v>
      </c>
      <c r="Z1171" s="94">
        <v>0</v>
      </c>
      <c r="AA1171" s="94">
        <v>2520.2723521876301</v>
      </c>
      <c r="AB1171" s="94">
        <v>894657.26</v>
      </c>
      <c r="AC1171" s="94">
        <v>43742.4129030771</v>
      </c>
      <c r="AD1171" s="94">
        <v>20750.291519972401</v>
      </c>
      <c r="AE1171" s="94">
        <v>0</v>
      </c>
      <c r="AF1171" s="94">
        <v>0</v>
      </c>
      <c r="AG1171" s="94">
        <v>0</v>
      </c>
      <c r="AH1171" s="94">
        <v>0</v>
      </c>
      <c r="AI1171" s="94">
        <v>0</v>
      </c>
      <c r="AJ1171" s="94">
        <v>1604295.4952825999</v>
      </c>
      <c r="AK1171" s="70">
        <v>13422.0036873359</v>
      </c>
      <c r="AL1171">
        <v>190.744012474941</v>
      </c>
      <c r="AM1171">
        <v>87986.683412978906</v>
      </c>
      <c r="AN1171">
        <v>4324.6412595899201</v>
      </c>
      <c r="AO1171">
        <v>18452.8366063022</v>
      </c>
      <c r="AP1171">
        <v>190.744012474941</v>
      </c>
      <c r="AQ1171">
        <v>87986.683412978906</v>
      </c>
      <c r="AR1171">
        <v>11052.8343999354</v>
      </c>
      <c r="AS1171">
        <v>18452.8366063022</v>
      </c>
      <c r="AT1171">
        <v>0</v>
      </c>
    </row>
    <row r="1172" spans="1:46" x14ac:dyDescent="0.25">
      <c r="A1172" t="s">
        <v>4084</v>
      </c>
      <c r="B1172">
        <v>2138</v>
      </c>
      <c r="C1172" t="s">
        <v>215</v>
      </c>
      <c r="D1172">
        <v>777</v>
      </c>
      <c r="E1172" t="s">
        <v>1400</v>
      </c>
      <c r="F1172" t="s">
        <v>2892</v>
      </c>
      <c r="G1172" t="s">
        <v>2893</v>
      </c>
      <c r="H1172" t="s">
        <v>2894</v>
      </c>
      <c r="I1172" t="s">
        <v>2895</v>
      </c>
      <c r="J1172">
        <v>173.296969696959</v>
      </c>
      <c r="K1172">
        <v>1</v>
      </c>
      <c r="L1172">
        <v>1</v>
      </c>
      <c r="M1172">
        <v>1</v>
      </c>
      <c r="N1172" s="94">
        <v>1517501.93945677</v>
      </c>
      <c r="O1172" s="94">
        <v>364465.28074840299</v>
      </c>
      <c r="P1172" s="94">
        <v>428352.48533678299</v>
      </c>
      <c r="Q1172" s="94">
        <v>90467.367041723104</v>
      </c>
      <c r="R1172" s="94">
        <v>355032.16457572399</v>
      </c>
      <c r="S1172" s="94">
        <v>93504.938153971205</v>
      </c>
      <c r="T1172" s="94">
        <v>2099876.9500000002</v>
      </c>
      <c r="U1172" s="94">
        <v>655942.28715940297</v>
      </c>
      <c r="V1172" s="94">
        <v>2540977.0568669401</v>
      </c>
      <c r="W1172" s="94">
        <v>211188.15597249399</v>
      </c>
      <c r="X1172" s="94">
        <v>0</v>
      </c>
      <c r="Y1172" s="94">
        <v>0</v>
      </c>
      <c r="Z1172" s="94">
        <v>0</v>
      </c>
      <c r="AA1172" s="94">
        <v>3654.0243199701299</v>
      </c>
      <c r="AB1172" s="94">
        <v>0</v>
      </c>
      <c r="AC1172" s="94">
        <v>63420.066654018199</v>
      </c>
      <c r="AD1172" s="94">
        <v>30084.871499952998</v>
      </c>
      <c r="AE1172" s="94">
        <v>0</v>
      </c>
      <c r="AF1172" s="94">
        <v>0</v>
      </c>
      <c r="AG1172" s="94">
        <v>0</v>
      </c>
      <c r="AH1172" s="94">
        <v>0</v>
      </c>
      <c r="AI1172" s="94">
        <v>0</v>
      </c>
      <c r="AJ1172" s="94">
        <v>2849324.1753133698</v>
      </c>
      <c r="AK1172" s="70">
        <v>16441.858044580498</v>
      </c>
      <c r="AL1172">
        <v>190.744012474941</v>
      </c>
      <c r="AM1172">
        <v>87986.683412978906</v>
      </c>
      <c r="AN1172">
        <v>4324.6412595899201</v>
      </c>
      <c r="AO1172">
        <v>18452.8366063022</v>
      </c>
      <c r="AP1172">
        <v>190.744012474941</v>
      </c>
      <c r="AQ1172">
        <v>87986.683412978906</v>
      </c>
      <c r="AR1172">
        <v>11052.8343999354</v>
      </c>
      <c r="AS1172">
        <v>18452.8366063022</v>
      </c>
      <c r="AT1172">
        <v>0</v>
      </c>
    </row>
    <row r="1173" spans="1:46" x14ac:dyDescent="0.25">
      <c r="A1173" t="s">
        <v>4085</v>
      </c>
      <c r="B1173">
        <v>1978</v>
      </c>
      <c r="C1173" t="s">
        <v>216</v>
      </c>
      <c r="D1173">
        <v>264</v>
      </c>
      <c r="E1173" t="s">
        <v>1401</v>
      </c>
      <c r="F1173" t="s">
        <v>2892</v>
      </c>
      <c r="G1173" t="s">
        <v>2893</v>
      </c>
      <c r="H1173" t="s">
        <v>2904</v>
      </c>
      <c r="I1173" t="s">
        <v>2895</v>
      </c>
      <c r="J1173">
        <v>340.25910668856898</v>
      </c>
      <c r="K1173">
        <v>1</v>
      </c>
      <c r="L1173">
        <v>1</v>
      </c>
      <c r="M1173">
        <v>1</v>
      </c>
      <c r="N1173" s="94">
        <v>2257934.62505109</v>
      </c>
      <c r="O1173" s="94">
        <v>416714.29164754198</v>
      </c>
      <c r="P1173" s="94">
        <v>1025187.4082816</v>
      </c>
      <c r="Q1173" s="94">
        <v>267014.70480324002</v>
      </c>
      <c r="R1173" s="94">
        <v>1199564.31539066</v>
      </c>
      <c r="S1173" s="94">
        <v>144654.901132147</v>
      </c>
      <c r="T1173" s="94">
        <v>2929824.81</v>
      </c>
      <c r="U1173" s="94">
        <v>2236590.5351741398</v>
      </c>
      <c r="V1173" s="94">
        <v>4162779.9638246801</v>
      </c>
      <c r="W1173" s="94">
        <v>990919.64676151203</v>
      </c>
      <c r="X1173" s="94">
        <v>0</v>
      </c>
      <c r="Y1173" s="94">
        <v>0</v>
      </c>
      <c r="Z1173" s="94">
        <v>0</v>
      </c>
      <c r="AA1173" s="94">
        <v>0</v>
      </c>
      <c r="AB1173" s="94">
        <v>12715.734587950599</v>
      </c>
      <c r="AC1173" s="94">
        <v>144654.901132147</v>
      </c>
      <c r="AD1173" s="94">
        <v>0</v>
      </c>
      <c r="AE1173" s="94">
        <v>0</v>
      </c>
      <c r="AF1173" s="94">
        <v>0</v>
      </c>
      <c r="AG1173" s="94">
        <v>0</v>
      </c>
      <c r="AH1173" s="94">
        <v>0</v>
      </c>
      <c r="AI1173" s="94">
        <v>0</v>
      </c>
      <c r="AJ1173" s="94">
        <v>5311070.2463062797</v>
      </c>
      <c r="AK1173" s="70">
        <v>15608.899635322299</v>
      </c>
      <c r="AL1173">
        <v>190.744012474941</v>
      </c>
      <c r="AM1173">
        <v>87986.683412978906</v>
      </c>
      <c r="AN1173">
        <v>14370.5589778499</v>
      </c>
      <c r="AO1173">
        <v>15626.243590193</v>
      </c>
      <c r="AP1173">
        <v>190.744012474941</v>
      </c>
      <c r="AQ1173">
        <v>87986.683412978906</v>
      </c>
      <c r="AR1173">
        <v>15608.899635322299</v>
      </c>
      <c r="AS1173">
        <v>15608.899635322299</v>
      </c>
      <c r="AT1173">
        <v>0</v>
      </c>
    </row>
    <row r="1174" spans="1:46" x14ac:dyDescent="0.25">
      <c r="A1174" t="s">
        <v>4086</v>
      </c>
      <c r="B1174">
        <v>1978</v>
      </c>
      <c r="C1174" t="s">
        <v>216</v>
      </c>
      <c r="D1174">
        <v>1294</v>
      </c>
      <c r="E1174" t="s">
        <v>1402</v>
      </c>
      <c r="F1174" t="s">
        <v>2892</v>
      </c>
      <c r="G1174" t="s">
        <v>2903</v>
      </c>
      <c r="H1174" t="s">
        <v>2904</v>
      </c>
      <c r="I1174" t="s">
        <v>2895</v>
      </c>
      <c r="J1174">
        <v>384.09697750532803</v>
      </c>
      <c r="K1174">
        <v>1</v>
      </c>
      <c r="L1174">
        <v>1</v>
      </c>
      <c r="M1174">
        <v>1</v>
      </c>
      <c r="N1174" s="94">
        <v>2496310.3185413401</v>
      </c>
      <c r="O1174" s="94">
        <v>945459.01738179999</v>
      </c>
      <c r="P1174" s="94">
        <v>1157269.20207868</v>
      </c>
      <c r="Q1174" s="94">
        <v>301416.00635621499</v>
      </c>
      <c r="R1174" s="94">
        <v>938246.62275731005</v>
      </c>
      <c r="S1174" s="94">
        <v>163291.765639777</v>
      </c>
      <c r="T1174" s="94">
        <v>3313955.62</v>
      </c>
      <c r="U1174" s="94">
        <v>2524745.5471153501</v>
      </c>
      <c r="V1174" s="94">
        <v>5135910.5116646299</v>
      </c>
      <c r="W1174" s="94">
        <v>688436.66719299206</v>
      </c>
      <c r="X1174" s="94">
        <v>0</v>
      </c>
      <c r="Y1174" s="94">
        <v>0</v>
      </c>
      <c r="Z1174" s="94">
        <v>0</v>
      </c>
      <c r="AA1174" s="94">
        <v>0</v>
      </c>
      <c r="AB1174" s="94">
        <v>14353.988257725199</v>
      </c>
      <c r="AC1174" s="94">
        <v>163291.765639777</v>
      </c>
      <c r="AD1174" s="94">
        <v>0</v>
      </c>
      <c r="AE1174" s="94">
        <v>0</v>
      </c>
      <c r="AF1174" s="94">
        <v>0</v>
      </c>
      <c r="AG1174" s="94">
        <v>0</v>
      </c>
      <c r="AH1174" s="94">
        <v>0</v>
      </c>
      <c r="AI1174" s="94">
        <v>0</v>
      </c>
      <c r="AJ1174" s="94">
        <v>6001992.9327551201</v>
      </c>
      <c r="AK1174" s="70">
        <v>15626.243590193</v>
      </c>
      <c r="AL1174">
        <v>190.744012474941</v>
      </c>
      <c r="AM1174">
        <v>87986.683412978906</v>
      </c>
      <c r="AN1174">
        <v>14370.5589778499</v>
      </c>
      <c r="AO1174">
        <v>15626.243590193</v>
      </c>
      <c r="AP1174">
        <v>190.744012474941</v>
      </c>
      <c r="AQ1174">
        <v>78964.723731455393</v>
      </c>
      <c r="AR1174">
        <v>15626.243590193</v>
      </c>
      <c r="AS1174">
        <v>15626.243590193</v>
      </c>
      <c r="AT1174">
        <v>0</v>
      </c>
    </row>
    <row r="1175" spans="1:46" x14ac:dyDescent="0.25">
      <c r="A1175" t="s">
        <v>4087</v>
      </c>
      <c r="B1175">
        <v>1978</v>
      </c>
      <c r="C1175" t="s">
        <v>216</v>
      </c>
      <c r="D1175">
        <v>1293</v>
      </c>
      <c r="E1175" t="s">
        <v>1403</v>
      </c>
      <c r="F1175" t="s">
        <v>2892</v>
      </c>
      <c r="G1175" t="s">
        <v>2911</v>
      </c>
      <c r="H1175" t="s">
        <v>2904</v>
      </c>
      <c r="I1175" t="s">
        <v>2895</v>
      </c>
      <c r="J1175">
        <v>368.824571758697</v>
      </c>
      <c r="K1175">
        <v>1</v>
      </c>
      <c r="L1175">
        <v>1</v>
      </c>
      <c r="M1175">
        <v>1</v>
      </c>
      <c r="N1175" s="94">
        <v>2448429.0064075598</v>
      </c>
      <c r="O1175" s="94">
        <v>643104.92097065598</v>
      </c>
      <c r="P1175" s="94">
        <v>1114136.4896397099</v>
      </c>
      <c r="Q1175" s="94">
        <v>289431.14884054399</v>
      </c>
      <c r="R1175" s="94">
        <v>648314.71185202897</v>
      </c>
      <c r="S1175" s="94">
        <v>156798.983228075</v>
      </c>
      <c r="T1175" s="94">
        <v>2719059.28</v>
      </c>
      <c r="U1175" s="94">
        <v>2424356.9977104999</v>
      </c>
      <c r="V1175" s="94">
        <v>4707479.1445106799</v>
      </c>
      <c r="W1175" s="94">
        <v>422153.88604549598</v>
      </c>
      <c r="X1175" s="94">
        <v>0</v>
      </c>
      <c r="Y1175" s="94">
        <v>0</v>
      </c>
      <c r="Z1175" s="94">
        <v>0</v>
      </c>
      <c r="AA1175" s="94">
        <v>0</v>
      </c>
      <c r="AB1175" s="94">
        <v>13783.247154324201</v>
      </c>
      <c r="AC1175" s="94">
        <v>156798.983228075</v>
      </c>
      <c r="AD1175" s="94">
        <v>0</v>
      </c>
      <c r="AE1175" s="94">
        <v>0</v>
      </c>
      <c r="AF1175" s="94">
        <v>0</v>
      </c>
      <c r="AG1175" s="94">
        <v>0</v>
      </c>
      <c r="AH1175" s="94">
        <v>0</v>
      </c>
      <c r="AI1175" s="94">
        <v>0</v>
      </c>
      <c r="AJ1175" s="94">
        <v>5300215.2609385699</v>
      </c>
      <c r="AK1175" s="70">
        <v>14370.5589778499</v>
      </c>
      <c r="AL1175">
        <v>190.744012474941</v>
      </c>
      <c r="AM1175">
        <v>87986.683412978906</v>
      </c>
      <c r="AN1175">
        <v>14370.5589778499</v>
      </c>
      <c r="AO1175">
        <v>15626.243590193</v>
      </c>
      <c r="AP1175">
        <v>4583.8562208211697</v>
      </c>
      <c r="AQ1175">
        <v>22363.4717498301</v>
      </c>
      <c r="AR1175">
        <v>14370.5589778499</v>
      </c>
      <c r="AS1175">
        <v>14370.5589778499</v>
      </c>
      <c r="AT1175">
        <v>0</v>
      </c>
    </row>
    <row r="1176" spans="1:46" x14ac:dyDescent="0.25">
      <c r="A1176" t="s">
        <v>4088</v>
      </c>
      <c r="B1176">
        <v>2096</v>
      </c>
      <c r="C1176" t="s">
        <v>217</v>
      </c>
      <c r="D1176">
        <v>609</v>
      </c>
      <c r="E1176" t="s">
        <v>1404</v>
      </c>
      <c r="F1176" t="s">
        <v>2892</v>
      </c>
      <c r="G1176" t="s">
        <v>2893</v>
      </c>
      <c r="H1176" t="s">
        <v>2894</v>
      </c>
      <c r="I1176" t="s">
        <v>2895</v>
      </c>
      <c r="J1176">
        <v>508.51785714280902</v>
      </c>
      <c r="K1176">
        <v>1</v>
      </c>
      <c r="L1176">
        <v>1</v>
      </c>
      <c r="M1176">
        <v>3</v>
      </c>
      <c r="N1176" s="94">
        <v>4582784.7499593198</v>
      </c>
      <c r="O1176" s="94">
        <v>848307.03610372695</v>
      </c>
      <c r="P1176" s="94">
        <v>2580388.6623916999</v>
      </c>
      <c r="Q1176" s="94">
        <v>319078.44997019903</v>
      </c>
      <c r="R1176" s="94">
        <v>167967.52899554599</v>
      </c>
      <c r="S1176" s="94">
        <v>340583.85578843701</v>
      </c>
      <c r="T1176" s="94">
        <v>5195552.59</v>
      </c>
      <c r="U1176" s="94">
        <v>3302973.8374204901</v>
      </c>
      <c r="V1176" s="94">
        <v>6515743.7525942205</v>
      </c>
      <c r="W1176" s="94">
        <v>1982782.67482627</v>
      </c>
      <c r="X1176" s="94">
        <v>0</v>
      </c>
      <c r="Y1176" s="94">
        <v>0</v>
      </c>
      <c r="Z1176" s="94">
        <v>0</v>
      </c>
      <c r="AA1176" s="94">
        <v>0</v>
      </c>
      <c r="AB1176" s="94">
        <v>0</v>
      </c>
      <c r="AC1176" s="94">
        <v>246675.33913562901</v>
      </c>
      <c r="AD1176" s="94">
        <v>93908.516652808103</v>
      </c>
      <c r="AE1176" s="94">
        <v>0</v>
      </c>
      <c r="AF1176" s="94">
        <v>0</v>
      </c>
      <c r="AG1176" s="94">
        <v>0</v>
      </c>
      <c r="AH1176" s="94">
        <v>0</v>
      </c>
      <c r="AI1176" s="94">
        <v>0</v>
      </c>
      <c r="AJ1176" s="94">
        <v>8839110.2832089309</v>
      </c>
      <c r="AK1176" s="70">
        <v>17382.104008840401</v>
      </c>
      <c r="AL1176">
        <v>190.744012474941</v>
      </c>
      <c r="AM1176">
        <v>87986.683412978906</v>
      </c>
      <c r="AN1176">
        <v>17382.104008840401</v>
      </c>
      <c r="AO1176">
        <v>18234.1531625364</v>
      </c>
      <c r="AP1176">
        <v>190.744012474941</v>
      </c>
      <c r="AQ1176">
        <v>87986.683412978906</v>
      </c>
      <c r="AR1176">
        <v>17382.104008840401</v>
      </c>
      <c r="AS1176">
        <v>17382.104008840401</v>
      </c>
      <c r="AT1176">
        <v>0</v>
      </c>
    </row>
    <row r="1177" spans="1:46" x14ac:dyDescent="0.25">
      <c r="A1177" t="s">
        <v>4089</v>
      </c>
      <c r="B1177">
        <v>2096</v>
      </c>
      <c r="C1177" t="s">
        <v>217</v>
      </c>
      <c r="D1177">
        <v>610</v>
      </c>
      <c r="E1177" t="s">
        <v>1405</v>
      </c>
      <c r="F1177" t="s">
        <v>2892</v>
      </c>
      <c r="G1177" t="s">
        <v>2903</v>
      </c>
      <c r="H1177" t="s">
        <v>2904</v>
      </c>
      <c r="I1177" t="s">
        <v>2895</v>
      </c>
      <c r="J1177">
        <v>398.33764502986003</v>
      </c>
      <c r="K1177">
        <v>1</v>
      </c>
      <c r="L1177">
        <v>1</v>
      </c>
      <c r="M1177">
        <v>3</v>
      </c>
      <c r="N1177" s="94">
        <v>3492248.2809031499</v>
      </c>
      <c r="O1177" s="94">
        <v>1115411.3823720999</v>
      </c>
      <c r="P1177" s="94">
        <v>2007382.1152629701</v>
      </c>
      <c r="Q1177" s="94">
        <v>249943.94308008099</v>
      </c>
      <c r="R1177" s="94">
        <v>131574.120754584</v>
      </c>
      <c r="S1177" s="94">
        <v>266789.78750564402</v>
      </c>
      <c r="T1177" s="94">
        <v>4409239.0599999996</v>
      </c>
      <c r="U1177" s="94">
        <v>2587320.78237289</v>
      </c>
      <c r="V1177" s="94">
        <v>5741176.5549409799</v>
      </c>
      <c r="W1177" s="94">
        <v>1255383.2874319199</v>
      </c>
      <c r="X1177" s="94">
        <v>0</v>
      </c>
      <c r="Y1177" s="94">
        <v>0</v>
      </c>
      <c r="Z1177" s="94">
        <v>0</v>
      </c>
      <c r="AA1177" s="94">
        <v>0</v>
      </c>
      <c r="AB1177" s="94">
        <v>0</v>
      </c>
      <c r="AC1177" s="94">
        <v>193228.36415287101</v>
      </c>
      <c r="AD1177" s="94">
        <v>73561.423352772705</v>
      </c>
      <c r="AE1177" s="94">
        <v>0</v>
      </c>
      <c r="AF1177" s="94">
        <v>0</v>
      </c>
      <c r="AG1177" s="94">
        <v>0</v>
      </c>
      <c r="AH1177" s="94">
        <v>0</v>
      </c>
      <c r="AI1177" s="94">
        <v>0</v>
      </c>
      <c r="AJ1177" s="94">
        <v>7263349.6298785303</v>
      </c>
      <c r="AK1177" s="70">
        <v>18234.1531625364</v>
      </c>
      <c r="AL1177">
        <v>190.744012474941</v>
      </c>
      <c r="AM1177">
        <v>87986.683412978906</v>
      </c>
      <c r="AN1177">
        <v>17382.104008840401</v>
      </c>
      <c r="AO1177">
        <v>18234.1531625364</v>
      </c>
      <c r="AP1177">
        <v>190.744012474941</v>
      </c>
      <c r="AQ1177">
        <v>78964.723731455393</v>
      </c>
      <c r="AR1177">
        <v>18234.1531625364</v>
      </c>
      <c r="AS1177">
        <v>18234.1531625364</v>
      </c>
      <c r="AT1177">
        <v>0</v>
      </c>
    </row>
    <row r="1178" spans="1:46" x14ac:dyDescent="0.25">
      <c r="A1178" t="s">
        <v>4090</v>
      </c>
      <c r="B1178">
        <v>2096</v>
      </c>
      <c r="C1178" t="s">
        <v>217</v>
      </c>
      <c r="D1178">
        <v>608</v>
      </c>
      <c r="E1178" t="s">
        <v>1406</v>
      </c>
      <c r="F1178" t="s">
        <v>2892</v>
      </c>
      <c r="G1178" t="s">
        <v>2911</v>
      </c>
      <c r="H1178" t="s">
        <v>2904</v>
      </c>
      <c r="I1178" t="s">
        <v>2895</v>
      </c>
      <c r="J1178">
        <v>326.158682634706</v>
      </c>
      <c r="K1178">
        <v>1</v>
      </c>
      <c r="L1178">
        <v>1</v>
      </c>
      <c r="M1178">
        <v>3</v>
      </c>
      <c r="N1178" s="94">
        <v>2593423.4191375198</v>
      </c>
      <c r="O1178" s="94">
        <v>868292.61152417294</v>
      </c>
      <c r="P1178" s="94">
        <v>1686779.0823453299</v>
      </c>
      <c r="Q1178" s="94">
        <v>204653.98694972001</v>
      </c>
      <c r="R1178" s="94">
        <v>107732.83024987001</v>
      </c>
      <c r="S1178" s="94">
        <v>218447.35670592001</v>
      </c>
      <c r="T1178" s="94">
        <v>3342384.85</v>
      </c>
      <c r="U1178" s="94">
        <v>2118497.08020662</v>
      </c>
      <c r="V1178" s="94">
        <v>4357185.56246481</v>
      </c>
      <c r="W1178" s="94">
        <v>1103696.3677418099</v>
      </c>
      <c r="X1178" s="94">
        <v>0</v>
      </c>
      <c r="Y1178" s="94">
        <v>0</v>
      </c>
      <c r="Z1178" s="94">
        <v>0</v>
      </c>
      <c r="AA1178" s="94">
        <v>0</v>
      </c>
      <c r="AB1178" s="94">
        <v>0</v>
      </c>
      <c r="AC1178" s="94">
        <v>158215.296711501</v>
      </c>
      <c r="AD1178" s="94">
        <v>60232.059994419302</v>
      </c>
      <c r="AE1178" s="94">
        <v>0</v>
      </c>
      <c r="AF1178" s="94">
        <v>0</v>
      </c>
      <c r="AG1178" s="94">
        <v>0</v>
      </c>
      <c r="AH1178" s="94">
        <v>0</v>
      </c>
      <c r="AI1178" s="94">
        <v>0</v>
      </c>
      <c r="AJ1178" s="94">
        <v>5679329.2869125297</v>
      </c>
      <c r="AK1178" s="70">
        <v>17412.779696787398</v>
      </c>
      <c r="AL1178">
        <v>190.744012474941</v>
      </c>
      <c r="AM1178">
        <v>87986.683412978906</v>
      </c>
      <c r="AN1178">
        <v>17382.104008840401</v>
      </c>
      <c r="AO1178">
        <v>18234.1531625364</v>
      </c>
      <c r="AP1178">
        <v>4583.8562208211697</v>
      </c>
      <c r="AQ1178">
        <v>22363.4717498301</v>
      </c>
      <c r="AR1178">
        <v>17412.779696787398</v>
      </c>
      <c r="AS1178">
        <v>17412.779696787398</v>
      </c>
      <c r="AT1178">
        <v>0</v>
      </c>
    </row>
    <row r="1179" spans="1:46" x14ac:dyDescent="0.25">
      <c r="A1179" t="s">
        <v>4092</v>
      </c>
      <c r="B1179">
        <v>2022</v>
      </c>
      <c r="C1179" t="s">
        <v>218</v>
      </c>
      <c r="D1179">
        <v>357</v>
      </c>
      <c r="E1179" t="s">
        <v>1407</v>
      </c>
      <c r="F1179" t="s">
        <v>2892</v>
      </c>
      <c r="G1179" t="s">
        <v>2893</v>
      </c>
      <c r="H1179" t="s">
        <v>2894</v>
      </c>
      <c r="I1179" t="s">
        <v>2895</v>
      </c>
      <c r="J1179">
        <v>15.029629629626999</v>
      </c>
      <c r="K1179">
        <v>1</v>
      </c>
      <c r="L1179">
        <v>1</v>
      </c>
      <c r="M1179">
        <v>2</v>
      </c>
      <c r="N1179" s="94">
        <v>217580</v>
      </c>
      <c r="O1179" s="94">
        <v>17680</v>
      </c>
      <c r="P1179" s="94">
        <v>220329</v>
      </c>
      <c r="Q1179" s="94">
        <v>54769</v>
      </c>
      <c r="R1179" s="94">
        <v>47100</v>
      </c>
      <c r="S1179" s="94">
        <v>34301.86</v>
      </c>
      <c r="T1179" s="94">
        <v>0</v>
      </c>
      <c r="U1179" s="94">
        <v>557458</v>
      </c>
      <c r="V1179" s="94">
        <v>455855</v>
      </c>
      <c r="W1179" s="94">
        <v>101603</v>
      </c>
      <c r="X1179" s="94">
        <v>0</v>
      </c>
      <c r="Y1179" s="94">
        <v>0</v>
      </c>
      <c r="Z1179" s="94">
        <v>0</v>
      </c>
      <c r="AA1179" s="94">
        <v>0</v>
      </c>
      <c r="AB1179" s="94">
        <v>0</v>
      </c>
      <c r="AC1179" s="94">
        <v>34301.86</v>
      </c>
      <c r="AD1179" s="94">
        <v>0</v>
      </c>
      <c r="AE1179" s="94">
        <v>0</v>
      </c>
      <c r="AF1179" s="94">
        <v>0</v>
      </c>
      <c r="AG1179" s="94">
        <v>0</v>
      </c>
      <c r="AH1179" s="94">
        <v>0</v>
      </c>
      <c r="AI1179" s="94">
        <v>0</v>
      </c>
      <c r="AJ1179" s="94">
        <v>591759.86</v>
      </c>
      <c r="AK1179" s="70">
        <v>39372.8837358374</v>
      </c>
      <c r="AL1179">
        <v>190.744012474941</v>
      </c>
      <c r="AM1179">
        <v>87986.683412978906</v>
      </c>
      <c r="AN1179">
        <v>39372.8837358374</v>
      </c>
      <c r="AO1179">
        <v>39372.8837358374</v>
      </c>
      <c r="AP1179">
        <v>190.744012474941</v>
      </c>
      <c r="AQ1179">
        <v>87986.683412978906</v>
      </c>
      <c r="AR1179">
        <v>39372.8837358374</v>
      </c>
      <c r="AS1179">
        <v>39372.8837358374</v>
      </c>
      <c r="AT1179">
        <v>0</v>
      </c>
    </row>
    <row r="1180" spans="1:46" x14ac:dyDescent="0.25">
      <c r="A1180" t="s">
        <v>4093</v>
      </c>
      <c r="B1180">
        <v>2087</v>
      </c>
      <c r="C1180" t="s">
        <v>219</v>
      </c>
      <c r="D1180">
        <v>4555</v>
      </c>
      <c r="E1180" t="s">
        <v>1408</v>
      </c>
      <c r="F1180" t="s">
        <v>2906</v>
      </c>
      <c r="G1180" t="s">
        <v>2907</v>
      </c>
      <c r="H1180" t="s">
        <v>2894</v>
      </c>
      <c r="I1180" t="s">
        <v>2895</v>
      </c>
      <c r="J1180">
        <v>294.64548891105301</v>
      </c>
      <c r="K1180">
        <v>1</v>
      </c>
      <c r="L1180">
        <v>1</v>
      </c>
      <c r="M1180">
        <v>2</v>
      </c>
      <c r="N1180" s="94">
        <v>503014.285820627</v>
      </c>
      <c r="O1180" s="94">
        <v>761668.42183666897</v>
      </c>
      <c r="P1180" s="94">
        <v>855124.04082197102</v>
      </c>
      <c r="Q1180" s="94">
        <v>155270.196597484</v>
      </c>
      <c r="R1180" s="94">
        <v>398557.30058853503</v>
      </c>
      <c r="S1180" s="94">
        <v>198906.314868013</v>
      </c>
      <c r="T1180" s="94">
        <v>0</v>
      </c>
      <c r="U1180" s="94">
        <v>2673634.2456652801</v>
      </c>
      <c r="V1180" s="94">
        <v>1726236.95353612</v>
      </c>
      <c r="W1180" s="94">
        <v>677493.22510941501</v>
      </c>
      <c r="X1180" s="94">
        <v>0</v>
      </c>
      <c r="Y1180" s="94">
        <v>0</v>
      </c>
      <c r="Z1180" s="94">
        <v>0</v>
      </c>
      <c r="AA1180" s="94">
        <v>269904.06701974798</v>
      </c>
      <c r="AB1180" s="94">
        <v>0</v>
      </c>
      <c r="AC1180" s="94">
        <v>136428.546913556</v>
      </c>
      <c r="AD1180" s="94">
        <v>62477.767954456504</v>
      </c>
      <c r="AE1180" s="94">
        <v>0</v>
      </c>
      <c r="AF1180" s="94">
        <v>0</v>
      </c>
      <c r="AG1180" s="94">
        <v>0</v>
      </c>
      <c r="AH1180" s="94">
        <v>0</v>
      </c>
      <c r="AI1180" s="94">
        <v>0</v>
      </c>
      <c r="AJ1180" s="94">
        <v>2872540.5605333</v>
      </c>
      <c r="AK1180" s="70">
        <v>9749.1414891488603</v>
      </c>
      <c r="AL1180">
        <v>190.744012474941</v>
      </c>
      <c r="AM1180">
        <v>87986.683412978906</v>
      </c>
      <c r="AN1180">
        <v>9749.1414891488494</v>
      </c>
      <c r="AO1180">
        <v>21883.879178358398</v>
      </c>
      <c r="AP1180">
        <v>190.744012474941</v>
      </c>
      <c r="AQ1180">
        <v>53040.848925755003</v>
      </c>
      <c r="AR1180">
        <v>9749.1414891488603</v>
      </c>
      <c r="AS1180">
        <v>9749.1414891488603</v>
      </c>
      <c r="AT1180">
        <v>0</v>
      </c>
    </row>
    <row r="1181" spans="1:46" x14ac:dyDescent="0.25">
      <c r="A1181" t="s">
        <v>4094</v>
      </c>
      <c r="B1181">
        <v>2087</v>
      </c>
      <c r="C1181" t="s">
        <v>219</v>
      </c>
      <c r="D1181">
        <v>1791</v>
      </c>
      <c r="E1181" t="s">
        <v>1409</v>
      </c>
      <c r="F1181" t="s">
        <v>2945</v>
      </c>
      <c r="G1181" t="s">
        <v>2903</v>
      </c>
      <c r="H1181" t="s">
        <v>2904</v>
      </c>
      <c r="I1181" t="s">
        <v>2895</v>
      </c>
      <c r="J1181">
        <v>63.463414634106996</v>
      </c>
      <c r="K1181">
        <v>2</v>
      </c>
      <c r="L1181">
        <v>2</v>
      </c>
      <c r="M1181">
        <v>2</v>
      </c>
      <c r="N1181" s="94">
        <v>658490.22375297395</v>
      </c>
      <c r="O1181" s="94">
        <v>164055.04475012899</v>
      </c>
      <c r="P1181" s="94">
        <v>184184.36259399299</v>
      </c>
      <c r="Q1181" s="94">
        <v>33443.501556408199</v>
      </c>
      <c r="R1181" s="94">
        <v>85844.881984045103</v>
      </c>
      <c r="S1181" s="94">
        <v>42842.2440148799</v>
      </c>
      <c r="T1181" s="94">
        <v>550146.44999999995</v>
      </c>
      <c r="U1181" s="94">
        <v>575871.56463754899</v>
      </c>
      <c r="V1181" s="94">
        <v>832938.17326142802</v>
      </c>
      <c r="W1181" s="94">
        <v>234945.45832477501</v>
      </c>
      <c r="X1181" s="94">
        <v>0</v>
      </c>
      <c r="Y1181" s="94">
        <v>0</v>
      </c>
      <c r="Z1181" s="94">
        <v>0</v>
      </c>
      <c r="AA1181" s="94">
        <v>58134.383051345299</v>
      </c>
      <c r="AB1181" s="94">
        <v>0</v>
      </c>
      <c r="AC1181" s="94">
        <v>29385.2163584878</v>
      </c>
      <c r="AD1181" s="94">
        <v>13457.027656392</v>
      </c>
      <c r="AE1181" s="94">
        <v>0</v>
      </c>
      <c r="AF1181" s="94">
        <v>0</v>
      </c>
      <c r="AG1181" s="94">
        <v>0</v>
      </c>
      <c r="AH1181" s="94">
        <v>0</v>
      </c>
      <c r="AI1181" s="94">
        <v>0</v>
      </c>
      <c r="AJ1181" s="94">
        <v>1168860.25865243</v>
      </c>
      <c r="AK1181" s="70">
        <v>18417.859571398702</v>
      </c>
      <c r="AL1181">
        <v>190.744012474941</v>
      </c>
      <c r="AM1181">
        <v>87986.683412978906</v>
      </c>
      <c r="AN1181">
        <v>9749.1414891488494</v>
      </c>
      <c r="AO1181">
        <v>21883.879178358398</v>
      </c>
      <c r="AP1181">
        <v>190.744012474941</v>
      </c>
      <c r="AQ1181">
        <v>78964.723731455393</v>
      </c>
      <c r="AR1181">
        <v>9749.1414891488603</v>
      </c>
      <c r="AS1181">
        <v>18417.859571398702</v>
      </c>
      <c r="AT1181">
        <v>0</v>
      </c>
    </row>
    <row r="1182" spans="1:46" x14ac:dyDescent="0.25">
      <c r="A1182" t="s">
        <v>4095</v>
      </c>
      <c r="B1182">
        <v>2087</v>
      </c>
      <c r="C1182" t="s">
        <v>219</v>
      </c>
      <c r="D1182">
        <v>573</v>
      </c>
      <c r="E1182" t="s">
        <v>1410</v>
      </c>
      <c r="F1182" t="s">
        <v>2892</v>
      </c>
      <c r="G1182" t="s">
        <v>2893</v>
      </c>
      <c r="H1182" t="s">
        <v>2894</v>
      </c>
      <c r="I1182" t="s">
        <v>2895</v>
      </c>
      <c r="J1182">
        <v>437.15679158814902</v>
      </c>
      <c r="K1182">
        <v>2</v>
      </c>
      <c r="L1182">
        <v>1</v>
      </c>
      <c r="M1182">
        <v>2</v>
      </c>
      <c r="N1182" s="94">
        <v>3200015.4786931998</v>
      </c>
      <c r="O1182" s="94">
        <v>1153865.59518882</v>
      </c>
      <c r="P1182" s="94">
        <v>1268722.23117074</v>
      </c>
      <c r="Q1182" s="94">
        <v>230369.79532480799</v>
      </c>
      <c r="R1182" s="94">
        <v>991297.671206648</v>
      </c>
      <c r="S1182" s="94">
        <v>295111.41255100502</v>
      </c>
      <c r="T1182" s="94">
        <v>2877478.77</v>
      </c>
      <c r="U1182" s="94">
        <v>3966792.0015842202</v>
      </c>
      <c r="V1182" s="94">
        <v>4670777.7083622804</v>
      </c>
      <c r="W1182" s="94">
        <v>1773044.38704837</v>
      </c>
      <c r="X1182" s="94">
        <v>0</v>
      </c>
      <c r="Y1182" s="94">
        <v>0</v>
      </c>
      <c r="Z1182" s="94">
        <v>0</v>
      </c>
      <c r="AA1182" s="94">
        <v>400448.67617357097</v>
      </c>
      <c r="AB1182" s="94">
        <v>0</v>
      </c>
      <c r="AC1182" s="94">
        <v>202414.997325031</v>
      </c>
      <c r="AD1182" s="94">
        <v>92696.415225973804</v>
      </c>
      <c r="AE1182" s="94">
        <v>0</v>
      </c>
      <c r="AF1182" s="94">
        <v>0</v>
      </c>
      <c r="AG1182" s="94">
        <v>0</v>
      </c>
      <c r="AH1182" s="94">
        <v>0</v>
      </c>
      <c r="AI1182" s="94">
        <v>0</v>
      </c>
      <c r="AJ1182" s="94">
        <v>7139382.1841352303</v>
      </c>
      <c r="AK1182" s="70">
        <v>16331.3994464058</v>
      </c>
      <c r="AL1182">
        <v>190.744012474941</v>
      </c>
      <c r="AM1182">
        <v>87986.683412978906</v>
      </c>
      <c r="AN1182">
        <v>9749.1414891488494</v>
      </c>
      <c r="AO1182">
        <v>21883.879178358398</v>
      </c>
      <c r="AP1182">
        <v>190.744012474941</v>
      </c>
      <c r="AQ1182">
        <v>87986.683412978906</v>
      </c>
      <c r="AR1182">
        <v>16022.610284443501</v>
      </c>
      <c r="AS1182">
        <v>21883.879178358398</v>
      </c>
      <c r="AT1182">
        <v>0</v>
      </c>
    </row>
    <row r="1183" spans="1:46" x14ac:dyDescent="0.25">
      <c r="A1183" t="s">
        <v>4096</v>
      </c>
      <c r="B1183">
        <v>2087</v>
      </c>
      <c r="C1183" t="s">
        <v>219</v>
      </c>
      <c r="D1183">
        <v>4395</v>
      </c>
      <c r="E1183" t="s">
        <v>1412</v>
      </c>
      <c r="F1183" t="s">
        <v>2906</v>
      </c>
      <c r="G1183" t="s">
        <v>2903</v>
      </c>
      <c r="H1183" t="s">
        <v>2904</v>
      </c>
      <c r="I1183" t="s">
        <v>2895</v>
      </c>
      <c r="J1183">
        <v>58.6902997326183</v>
      </c>
      <c r="K1183">
        <v>1</v>
      </c>
      <c r="L1183">
        <v>2</v>
      </c>
      <c r="M1183">
        <v>2</v>
      </c>
      <c r="N1183" s="94">
        <v>100195.18477512999</v>
      </c>
      <c r="O1183" s="94">
        <v>151716.38343989401</v>
      </c>
      <c r="P1183" s="94">
        <v>170331.76530172399</v>
      </c>
      <c r="Q1183" s="94">
        <v>30928.199211629199</v>
      </c>
      <c r="R1183" s="94">
        <v>79388.445818784501</v>
      </c>
      <c r="S1183" s="94">
        <v>39620.057586689501</v>
      </c>
      <c r="T1183" s="94">
        <v>0</v>
      </c>
      <c r="U1183" s="94">
        <v>532559.97854716203</v>
      </c>
      <c r="V1183" s="94">
        <v>343848.34665885998</v>
      </c>
      <c r="W1183" s="94">
        <v>134949.56462915099</v>
      </c>
      <c r="X1183" s="94">
        <v>0</v>
      </c>
      <c r="Y1183" s="94">
        <v>0</v>
      </c>
      <c r="Z1183" s="94">
        <v>0</v>
      </c>
      <c r="AA1183" s="94">
        <v>53762.067259151903</v>
      </c>
      <c r="AB1183" s="94">
        <v>0</v>
      </c>
      <c r="AC1183" s="94">
        <v>27175.139656929601</v>
      </c>
      <c r="AD1183" s="94">
        <v>12444.9179297599</v>
      </c>
      <c r="AE1183" s="94">
        <v>0</v>
      </c>
      <c r="AF1183" s="94">
        <v>0</v>
      </c>
      <c r="AG1183" s="94">
        <v>0</v>
      </c>
      <c r="AH1183" s="94">
        <v>0</v>
      </c>
      <c r="AI1183" s="94">
        <v>0</v>
      </c>
      <c r="AJ1183" s="94">
        <v>572180.03613385104</v>
      </c>
      <c r="AK1183" s="70">
        <v>9749.1414891488603</v>
      </c>
      <c r="AL1183">
        <v>190.744012474941</v>
      </c>
      <c r="AM1183">
        <v>87986.683412978906</v>
      </c>
      <c r="AN1183">
        <v>9749.1414891488494</v>
      </c>
      <c r="AO1183">
        <v>21883.879178358398</v>
      </c>
      <c r="AP1183">
        <v>190.744012474941</v>
      </c>
      <c r="AQ1183">
        <v>78964.723731455393</v>
      </c>
      <c r="AR1183">
        <v>9749.1414891488603</v>
      </c>
      <c r="AS1183">
        <v>18417.859571398702</v>
      </c>
      <c r="AT1183">
        <v>0</v>
      </c>
    </row>
    <row r="1184" spans="1:46" x14ac:dyDescent="0.25">
      <c r="A1184" t="s">
        <v>4097</v>
      </c>
      <c r="B1184">
        <v>2087</v>
      </c>
      <c r="C1184" t="s">
        <v>219</v>
      </c>
      <c r="D1184">
        <v>580</v>
      </c>
      <c r="E1184" t="s">
        <v>1413</v>
      </c>
      <c r="F1184" t="s">
        <v>2892</v>
      </c>
      <c r="G1184" t="s">
        <v>2903</v>
      </c>
      <c r="H1184" t="s">
        <v>2894</v>
      </c>
      <c r="I1184" t="s">
        <v>2895</v>
      </c>
      <c r="J1184">
        <v>738.63221466913001</v>
      </c>
      <c r="K1184">
        <v>1</v>
      </c>
      <c r="L1184">
        <v>1</v>
      </c>
      <c r="M1184">
        <v>2</v>
      </c>
      <c r="N1184" s="94">
        <v>5505861.51398372</v>
      </c>
      <c r="O1184" s="94">
        <v>1958118.9947854499</v>
      </c>
      <c r="P1184" s="94">
        <v>2143668.1974106901</v>
      </c>
      <c r="Q1184" s="94">
        <v>389239.18234340398</v>
      </c>
      <c r="R1184" s="94">
        <v>999123.60000573099</v>
      </c>
      <c r="S1184" s="94">
        <v>498628.41072373203</v>
      </c>
      <c r="T1184" s="94">
        <v>4293609.93</v>
      </c>
      <c r="U1184" s="94">
        <v>6702401.5585289896</v>
      </c>
      <c r="V1184" s="94">
        <v>7918133.2075923001</v>
      </c>
      <c r="W1184" s="94">
        <v>2401269.1140772402</v>
      </c>
      <c r="X1184" s="94">
        <v>0</v>
      </c>
      <c r="Y1184" s="94">
        <v>0</v>
      </c>
      <c r="Z1184" s="94">
        <v>0</v>
      </c>
      <c r="AA1184" s="94">
        <v>676609.16685944598</v>
      </c>
      <c r="AB1184" s="94">
        <v>0</v>
      </c>
      <c r="AC1184" s="94">
        <v>342005.98191161</v>
      </c>
      <c r="AD1184" s="94">
        <v>156622.428812122</v>
      </c>
      <c r="AE1184" s="94">
        <v>0</v>
      </c>
      <c r="AF1184" s="94">
        <v>0</v>
      </c>
      <c r="AG1184" s="94">
        <v>0</v>
      </c>
      <c r="AH1184" s="94">
        <v>0</v>
      </c>
      <c r="AI1184" s="94">
        <v>0</v>
      </c>
      <c r="AJ1184" s="94">
        <v>11494639.8992527</v>
      </c>
      <c r="AK1184" s="70">
        <v>15562.061430534501</v>
      </c>
      <c r="AL1184">
        <v>190.744012474941</v>
      </c>
      <c r="AM1184">
        <v>87986.683412978906</v>
      </c>
      <c r="AN1184">
        <v>9749.1414891488494</v>
      </c>
      <c r="AO1184">
        <v>21883.879178358398</v>
      </c>
      <c r="AP1184">
        <v>190.744012474941</v>
      </c>
      <c r="AQ1184">
        <v>78964.723731455393</v>
      </c>
      <c r="AR1184">
        <v>9749.1414891488603</v>
      </c>
      <c r="AS1184">
        <v>18417.859571398702</v>
      </c>
      <c r="AT1184">
        <v>0</v>
      </c>
    </row>
    <row r="1185" spans="1:46" x14ac:dyDescent="0.25">
      <c r="A1185" t="s">
        <v>4098</v>
      </c>
      <c r="B1185">
        <v>2087</v>
      </c>
      <c r="C1185" t="s">
        <v>219</v>
      </c>
      <c r="D1185">
        <v>574</v>
      </c>
      <c r="E1185" t="s">
        <v>1414</v>
      </c>
      <c r="F1185" t="s">
        <v>2892</v>
      </c>
      <c r="G1185" t="s">
        <v>2893</v>
      </c>
      <c r="H1185" t="s">
        <v>2894</v>
      </c>
      <c r="I1185" t="s">
        <v>2895</v>
      </c>
      <c r="J1185">
        <v>69.249374112737001</v>
      </c>
      <c r="K1185">
        <v>1</v>
      </c>
      <c r="L1185">
        <v>2</v>
      </c>
      <c r="M1185">
        <v>2</v>
      </c>
      <c r="N1185" s="94">
        <v>949589.64554873796</v>
      </c>
      <c r="O1185" s="94">
        <v>187966.76309324001</v>
      </c>
      <c r="P1185" s="94">
        <v>200976.450834285</v>
      </c>
      <c r="Q1185" s="94">
        <v>36492.545575619901</v>
      </c>
      <c r="R1185" s="94">
        <v>93671.359829132896</v>
      </c>
      <c r="S1185" s="94">
        <v>46748.171379060099</v>
      </c>
      <c r="T1185" s="94">
        <v>840322.99</v>
      </c>
      <c r="U1185" s="94">
        <v>628373.77488101495</v>
      </c>
      <c r="V1185" s="94">
        <v>1003788.94354565</v>
      </c>
      <c r="W1185" s="94">
        <v>401473.32661197602</v>
      </c>
      <c r="X1185" s="94">
        <v>0</v>
      </c>
      <c r="Y1185" s="94">
        <v>0</v>
      </c>
      <c r="Z1185" s="94">
        <v>0</v>
      </c>
      <c r="AA1185" s="94">
        <v>63434.494723393102</v>
      </c>
      <c r="AB1185" s="94">
        <v>0</v>
      </c>
      <c r="AC1185" s="94">
        <v>32064.266518351302</v>
      </c>
      <c r="AD1185" s="94">
        <v>14683.904860708801</v>
      </c>
      <c r="AE1185" s="94">
        <v>0</v>
      </c>
      <c r="AF1185" s="94">
        <v>0</v>
      </c>
      <c r="AG1185" s="94">
        <v>0</v>
      </c>
      <c r="AH1185" s="94">
        <v>0</v>
      </c>
      <c r="AI1185" s="94">
        <v>0</v>
      </c>
      <c r="AJ1185" s="94">
        <v>1515444.93626008</v>
      </c>
      <c r="AK1185" s="70">
        <v>21883.879178358398</v>
      </c>
      <c r="AL1185">
        <v>190.744012474941</v>
      </c>
      <c r="AM1185">
        <v>87986.683412978906</v>
      </c>
      <c r="AN1185">
        <v>9749.1414891488494</v>
      </c>
      <c r="AO1185">
        <v>21883.879178358398</v>
      </c>
      <c r="AP1185">
        <v>190.744012474941</v>
      </c>
      <c r="AQ1185">
        <v>87986.683412978906</v>
      </c>
      <c r="AR1185">
        <v>16022.610284443501</v>
      </c>
      <c r="AS1185">
        <v>21883.879178358398</v>
      </c>
      <c r="AT1185">
        <v>0</v>
      </c>
    </row>
    <row r="1186" spans="1:46" x14ac:dyDescent="0.25">
      <c r="A1186" t="s">
        <v>4099</v>
      </c>
      <c r="B1186">
        <v>2087</v>
      </c>
      <c r="C1186" t="s">
        <v>219</v>
      </c>
      <c r="D1186">
        <v>576</v>
      </c>
      <c r="E1186" t="s">
        <v>1415</v>
      </c>
      <c r="F1186" t="s">
        <v>2892</v>
      </c>
      <c r="G1186" t="s">
        <v>2893</v>
      </c>
      <c r="H1186" t="s">
        <v>2894</v>
      </c>
      <c r="I1186" t="s">
        <v>2895</v>
      </c>
      <c r="J1186">
        <v>432.18168264956898</v>
      </c>
      <c r="K1186">
        <v>1</v>
      </c>
      <c r="L1186">
        <v>2</v>
      </c>
      <c r="M1186">
        <v>2</v>
      </c>
      <c r="N1186" s="94">
        <v>3412892.9385752999</v>
      </c>
      <c r="O1186" s="94">
        <v>1153403.4125516899</v>
      </c>
      <c r="P1186" s="94">
        <v>1254283.4041084</v>
      </c>
      <c r="Q1186" s="94">
        <v>227748.047590464</v>
      </c>
      <c r="R1186" s="94">
        <v>584598.00432451698</v>
      </c>
      <c r="S1186" s="94">
        <v>291752.866018706</v>
      </c>
      <c r="T1186" s="94">
        <v>2711278.3</v>
      </c>
      <c r="U1186" s="94">
        <v>3921647.5071503799</v>
      </c>
      <c r="V1186" s="94">
        <v>5029466.51105808</v>
      </c>
      <c r="W1186" s="94">
        <v>1207567.9682811699</v>
      </c>
      <c r="X1186" s="94">
        <v>0</v>
      </c>
      <c r="Y1186" s="94">
        <v>0</v>
      </c>
      <c r="Z1186" s="94">
        <v>0</v>
      </c>
      <c r="AA1186" s="94">
        <v>395891.32781113102</v>
      </c>
      <c r="AB1186" s="94">
        <v>0</v>
      </c>
      <c r="AC1186" s="94">
        <v>200111.39211547701</v>
      </c>
      <c r="AD1186" s="94">
        <v>91641.473903228703</v>
      </c>
      <c r="AE1186" s="94">
        <v>0</v>
      </c>
      <c r="AF1186" s="94">
        <v>0</v>
      </c>
      <c r="AG1186" s="94">
        <v>0</v>
      </c>
      <c r="AH1186" s="94">
        <v>0</v>
      </c>
      <c r="AI1186" s="94">
        <v>0</v>
      </c>
      <c r="AJ1186" s="94">
        <v>6924678.6731690802</v>
      </c>
      <c r="AK1186" s="70">
        <v>16022.610284443501</v>
      </c>
      <c r="AL1186">
        <v>190.744012474941</v>
      </c>
      <c r="AM1186">
        <v>87986.683412978906</v>
      </c>
      <c r="AN1186">
        <v>9749.1414891488494</v>
      </c>
      <c r="AO1186">
        <v>21883.879178358398</v>
      </c>
      <c r="AP1186">
        <v>190.744012474941</v>
      </c>
      <c r="AQ1186">
        <v>87986.683412978906</v>
      </c>
      <c r="AR1186">
        <v>16022.610284443501</v>
      </c>
      <c r="AS1186">
        <v>21883.879178358398</v>
      </c>
      <c r="AT1186">
        <v>0</v>
      </c>
    </row>
    <row r="1187" spans="1:46" x14ac:dyDescent="0.25">
      <c r="A1187" t="s">
        <v>4102</v>
      </c>
      <c r="B1187">
        <v>2087</v>
      </c>
      <c r="C1187" t="s">
        <v>219</v>
      </c>
      <c r="D1187">
        <v>579</v>
      </c>
      <c r="E1187" t="s">
        <v>1047</v>
      </c>
      <c r="F1187" t="s">
        <v>2892</v>
      </c>
      <c r="G1187" t="s">
        <v>2911</v>
      </c>
      <c r="H1187" t="s">
        <v>2894</v>
      </c>
      <c r="I1187" t="s">
        <v>2895</v>
      </c>
      <c r="J1187">
        <v>502.26735117327001</v>
      </c>
      <c r="K1187">
        <v>1</v>
      </c>
      <c r="L1187">
        <v>1</v>
      </c>
      <c r="M1187">
        <v>2</v>
      </c>
      <c r="N1187" s="94">
        <v>3323089.3731903601</v>
      </c>
      <c r="O1187" s="94">
        <v>1329023.2946063499</v>
      </c>
      <c r="P1187" s="94">
        <v>1457686.95965982</v>
      </c>
      <c r="Q1187" s="94">
        <v>264681.29768215702</v>
      </c>
      <c r="R1187" s="94">
        <v>679400.59220727696</v>
      </c>
      <c r="S1187" s="94">
        <v>339065.59462226101</v>
      </c>
      <c r="T1187" s="94">
        <v>2496271.64</v>
      </c>
      <c r="U1187" s="94">
        <v>4557609.8773459597</v>
      </c>
      <c r="V1187" s="94">
        <v>5251137.3453681199</v>
      </c>
      <c r="W1187" s="94">
        <v>1342652.2787881</v>
      </c>
      <c r="X1187" s="94">
        <v>0</v>
      </c>
      <c r="Y1187" s="94">
        <v>0</v>
      </c>
      <c r="Z1187" s="94">
        <v>0</v>
      </c>
      <c r="AA1187" s="94">
        <v>460091.89318973501</v>
      </c>
      <c r="AB1187" s="94">
        <v>0</v>
      </c>
      <c r="AC1187" s="94">
        <v>232562.88476004999</v>
      </c>
      <c r="AD1187" s="94">
        <v>106502.70986221</v>
      </c>
      <c r="AE1187" s="94">
        <v>0</v>
      </c>
      <c r="AF1187" s="94">
        <v>0</v>
      </c>
      <c r="AG1187" s="94">
        <v>0</v>
      </c>
      <c r="AH1187" s="94">
        <v>0</v>
      </c>
      <c r="AI1187" s="94">
        <v>0</v>
      </c>
      <c r="AJ1187" s="94">
        <v>7392947.1119682202</v>
      </c>
      <c r="AK1187" s="70">
        <v>14719.1472722618</v>
      </c>
      <c r="AL1187">
        <v>190.744012474941</v>
      </c>
      <c r="AM1187">
        <v>87986.683412978906</v>
      </c>
      <c r="AN1187">
        <v>9749.1414891488494</v>
      </c>
      <c r="AO1187">
        <v>21883.879178358398</v>
      </c>
      <c r="AP1187">
        <v>4583.8562208211697</v>
      </c>
      <c r="AQ1187">
        <v>22363.4717498301</v>
      </c>
      <c r="AR1187">
        <v>14719.1472722618</v>
      </c>
      <c r="AS1187">
        <v>14719.1472722618</v>
      </c>
      <c r="AT1187">
        <v>0</v>
      </c>
    </row>
    <row r="1188" spans="1:46" x14ac:dyDescent="0.25">
      <c r="A1188" t="s">
        <v>4103</v>
      </c>
      <c r="B1188">
        <v>2087</v>
      </c>
      <c r="C1188" t="s">
        <v>219</v>
      </c>
      <c r="D1188">
        <v>578</v>
      </c>
      <c r="E1188" t="s">
        <v>1416</v>
      </c>
      <c r="F1188" t="s">
        <v>2892</v>
      </c>
      <c r="G1188" t="s">
        <v>2893</v>
      </c>
      <c r="H1188" t="s">
        <v>2894</v>
      </c>
      <c r="I1188" t="s">
        <v>2895</v>
      </c>
      <c r="J1188">
        <v>86.008054802751005</v>
      </c>
      <c r="K1188">
        <v>1</v>
      </c>
      <c r="L1188">
        <v>2</v>
      </c>
      <c r="M1188">
        <v>2</v>
      </c>
      <c r="N1188" s="94">
        <v>767443.42968102498</v>
      </c>
      <c r="O1188" s="94">
        <v>231508.301952871</v>
      </c>
      <c r="P1188" s="94">
        <v>249613.715920043</v>
      </c>
      <c r="Q1188" s="94">
        <v>45323.916641472002</v>
      </c>
      <c r="R1188" s="94">
        <v>116340.27820260799</v>
      </c>
      <c r="S1188" s="94">
        <v>58061.453080469997</v>
      </c>
      <c r="T1188" s="94">
        <v>629786.4</v>
      </c>
      <c r="U1188" s="94">
        <v>780443.24239801802</v>
      </c>
      <c r="V1188" s="94">
        <v>1087701.1497957199</v>
      </c>
      <c r="W1188" s="94">
        <v>243742.545892191</v>
      </c>
      <c r="X1188" s="94">
        <v>0</v>
      </c>
      <c r="Y1188" s="94">
        <v>0</v>
      </c>
      <c r="Z1188" s="94">
        <v>0</v>
      </c>
      <c r="AA1188" s="94">
        <v>78785.946710107703</v>
      </c>
      <c r="AB1188" s="94">
        <v>0</v>
      </c>
      <c r="AC1188" s="94">
        <v>39823.972812097003</v>
      </c>
      <c r="AD1188" s="94">
        <v>18237.480268373001</v>
      </c>
      <c r="AE1188" s="94">
        <v>0</v>
      </c>
      <c r="AF1188" s="94">
        <v>0</v>
      </c>
      <c r="AG1188" s="94">
        <v>0</v>
      </c>
      <c r="AH1188" s="94">
        <v>0</v>
      </c>
      <c r="AI1188" s="94">
        <v>0</v>
      </c>
      <c r="AJ1188" s="94">
        <v>1468291.09547849</v>
      </c>
      <c r="AK1188" s="70">
        <v>17071.553342833198</v>
      </c>
      <c r="AL1188">
        <v>190.744012474941</v>
      </c>
      <c r="AM1188">
        <v>87986.683412978906</v>
      </c>
      <c r="AN1188">
        <v>9749.1414891488494</v>
      </c>
      <c r="AO1188">
        <v>21883.879178358398</v>
      </c>
      <c r="AP1188">
        <v>190.744012474941</v>
      </c>
      <c r="AQ1188">
        <v>87986.683412978906</v>
      </c>
      <c r="AR1188">
        <v>16022.610284443501</v>
      </c>
      <c r="AS1188">
        <v>21883.879178358398</v>
      </c>
      <c r="AT1188">
        <v>0</v>
      </c>
    </row>
    <row r="1189" spans="1:46" x14ac:dyDescent="0.25">
      <c r="A1189" t="s">
        <v>4104</v>
      </c>
      <c r="B1189">
        <v>2087</v>
      </c>
      <c r="C1189" t="s">
        <v>219</v>
      </c>
      <c r="D1189">
        <v>2087</v>
      </c>
      <c r="E1189" t="s">
        <v>219</v>
      </c>
      <c r="F1189" t="s">
        <v>1871</v>
      </c>
      <c r="G1189" t="s">
        <v>1871</v>
      </c>
      <c r="H1189" t="s">
        <v>2899</v>
      </c>
      <c r="I1189" t="s">
        <v>2895</v>
      </c>
      <c r="J1189">
        <v>9.6011904761859999</v>
      </c>
      <c r="K1189">
        <v>0</v>
      </c>
      <c r="L1189">
        <v>0</v>
      </c>
      <c r="M1189">
        <v>2</v>
      </c>
      <c r="N1189" s="94">
        <v>16391.005978932299</v>
      </c>
      <c r="O1189" s="94">
        <v>24819.397794878299</v>
      </c>
      <c r="P1189" s="94">
        <v>27864.702178339001</v>
      </c>
      <c r="Q1189" s="94">
        <v>5059.56747655256</v>
      </c>
      <c r="R1189" s="94">
        <v>12987.215832719599</v>
      </c>
      <c r="S1189" s="94">
        <v>6481.4751551839399</v>
      </c>
      <c r="T1189" s="94">
        <v>0</v>
      </c>
      <c r="U1189" s="94">
        <v>87121.889261421893</v>
      </c>
      <c r="V1189" s="94">
        <v>56250.410821441903</v>
      </c>
      <c r="W1189" s="94">
        <v>22076.5012376099</v>
      </c>
      <c r="X1189" s="94">
        <v>0</v>
      </c>
      <c r="Y1189" s="94">
        <v>0</v>
      </c>
      <c r="Z1189" s="94">
        <v>0</v>
      </c>
      <c r="AA1189" s="94">
        <v>8794.9772023699898</v>
      </c>
      <c r="AB1189" s="94">
        <v>0</v>
      </c>
      <c r="AC1189" s="94">
        <v>4445.6016284089501</v>
      </c>
      <c r="AD1189" s="94">
        <v>2035.8735267749901</v>
      </c>
      <c r="AE1189" s="94">
        <v>0</v>
      </c>
      <c r="AF1189" s="94">
        <v>0</v>
      </c>
      <c r="AG1189" s="94">
        <v>0</v>
      </c>
      <c r="AH1189" s="94">
        <v>0</v>
      </c>
      <c r="AI1189" s="94">
        <v>0</v>
      </c>
      <c r="AJ1189" s="94">
        <v>93603.364416605895</v>
      </c>
      <c r="AK1189" s="70">
        <v>9749.1414891488494</v>
      </c>
      <c r="AL1189">
        <v>190.744012474941</v>
      </c>
      <c r="AM1189">
        <v>87986.683412978906</v>
      </c>
      <c r="AN1189">
        <v>9749.1414891488494</v>
      </c>
      <c r="AO1189">
        <v>21883.879178358398</v>
      </c>
      <c r="AP1189">
        <v>682.10272323868298</v>
      </c>
      <c r="AQ1189">
        <v>37523.222275875101</v>
      </c>
      <c r="AR1189">
        <v>9749.1414891488494</v>
      </c>
      <c r="AS1189">
        <v>9749.1414891488494</v>
      </c>
      <c r="AT1189">
        <v>0</v>
      </c>
    </row>
    <row r="1190" spans="1:46" x14ac:dyDescent="0.25">
      <c r="A1190" t="s">
        <v>4105</v>
      </c>
      <c r="B1190">
        <v>1994</v>
      </c>
      <c r="C1190" t="s">
        <v>220</v>
      </c>
      <c r="D1190">
        <v>289</v>
      </c>
      <c r="E1190" t="s">
        <v>1417</v>
      </c>
      <c r="F1190" t="s">
        <v>2892</v>
      </c>
      <c r="G1190" t="s">
        <v>2893</v>
      </c>
      <c r="H1190" t="s">
        <v>2894</v>
      </c>
      <c r="I1190" t="s">
        <v>2895</v>
      </c>
      <c r="J1190">
        <v>158.28654936910601</v>
      </c>
      <c r="K1190">
        <v>1</v>
      </c>
      <c r="L1190">
        <v>2</v>
      </c>
      <c r="M1190">
        <v>2</v>
      </c>
      <c r="N1190" s="94">
        <v>1062738.1604247801</v>
      </c>
      <c r="O1190" s="94">
        <v>340912.48101861001</v>
      </c>
      <c r="P1190" s="94">
        <v>330243.42651690799</v>
      </c>
      <c r="Q1190" s="94">
        <v>104753.884120173</v>
      </c>
      <c r="R1190" s="94">
        <v>609415.88938856905</v>
      </c>
      <c r="S1190" s="94">
        <v>81097.026206568698</v>
      </c>
      <c r="T1190" s="94">
        <v>1613802.15</v>
      </c>
      <c r="U1190" s="94">
        <v>834261.69146903697</v>
      </c>
      <c r="V1190" s="94">
        <v>1997976.4142553599</v>
      </c>
      <c r="W1190" s="94">
        <v>450087.42721368099</v>
      </c>
      <c r="X1190" s="94">
        <v>0</v>
      </c>
      <c r="Y1190" s="94">
        <v>0</v>
      </c>
      <c r="Z1190" s="94">
        <v>0</v>
      </c>
      <c r="AA1190" s="94">
        <v>0</v>
      </c>
      <c r="AB1190" s="94">
        <v>0</v>
      </c>
      <c r="AC1190" s="94">
        <v>74460.189914720104</v>
      </c>
      <c r="AD1190" s="94">
        <v>6636.83629184862</v>
      </c>
      <c r="AE1190" s="94">
        <v>0</v>
      </c>
      <c r="AF1190" s="94">
        <v>0</v>
      </c>
      <c r="AG1190" s="94">
        <v>0</v>
      </c>
      <c r="AH1190" s="94">
        <v>0</v>
      </c>
      <c r="AI1190" s="94">
        <v>0</v>
      </c>
      <c r="AJ1190" s="94">
        <v>2529160.8676756099</v>
      </c>
      <c r="AK1190" s="70">
        <v>15978.368836494699</v>
      </c>
      <c r="AL1190">
        <v>190.744012474941</v>
      </c>
      <c r="AM1190">
        <v>87986.683412978906</v>
      </c>
      <c r="AN1190">
        <v>13213.3825804266</v>
      </c>
      <c r="AO1190">
        <v>16193.766514762599</v>
      </c>
      <c r="AP1190">
        <v>190.744012474941</v>
      </c>
      <c r="AQ1190">
        <v>87986.683412978906</v>
      </c>
      <c r="AR1190">
        <v>13213.3825804266</v>
      </c>
      <c r="AS1190">
        <v>15978.368836494699</v>
      </c>
      <c r="AT1190">
        <v>0</v>
      </c>
    </row>
    <row r="1191" spans="1:46" x14ac:dyDescent="0.25">
      <c r="A1191" t="s">
        <v>4106</v>
      </c>
      <c r="B1191">
        <v>1994</v>
      </c>
      <c r="C1191" t="s">
        <v>220</v>
      </c>
      <c r="D1191">
        <v>291</v>
      </c>
      <c r="E1191" t="s">
        <v>1418</v>
      </c>
      <c r="F1191" t="s">
        <v>2892</v>
      </c>
      <c r="G1191" t="s">
        <v>2911</v>
      </c>
      <c r="H1191" t="s">
        <v>2904</v>
      </c>
      <c r="I1191" t="s">
        <v>2895</v>
      </c>
      <c r="J1191">
        <v>306.19496855341799</v>
      </c>
      <c r="K1191">
        <v>1</v>
      </c>
      <c r="L1191">
        <v>1</v>
      </c>
      <c r="M1191">
        <v>2</v>
      </c>
      <c r="N1191" s="94">
        <v>1670866.4564880901</v>
      </c>
      <c r="O1191" s="94">
        <v>681034.00496105605</v>
      </c>
      <c r="P1191" s="94">
        <v>578228.47912239295</v>
      </c>
      <c r="Q1191" s="94">
        <v>202639.531797673</v>
      </c>
      <c r="R1191" s="94">
        <v>894050.43025329895</v>
      </c>
      <c r="S1191" s="94">
        <v>156876.888706392</v>
      </c>
      <c r="T1191" s="94">
        <v>2412994.27</v>
      </c>
      <c r="U1191" s="94">
        <v>1613824.63262252</v>
      </c>
      <c r="V1191" s="94">
        <v>3438201.2950900299</v>
      </c>
      <c r="W1191" s="94">
        <v>588617.607532489</v>
      </c>
      <c r="X1191" s="94">
        <v>0</v>
      </c>
      <c r="Y1191" s="94">
        <v>0</v>
      </c>
      <c r="Z1191" s="94">
        <v>0</v>
      </c>
      <c r="AA1191" s="94">
        <v>0</v>
      </c>
      <c r="AB1191" s="94">
        <v>0</v>
      </c>
      <c r="AC1191" s="94">
        <v>144038.363337202</v>
      </c>
      <c r="AD1191" s="94">
        <v>12838.5253691898</v>
      </c>
      <c r="AE1191" s="94">
        <v>0</v>
      </c>
      <c r="AF1191" s="94">
        <v>0</v>
      </c>
      <c r="AG1191" s="94">
        <v>0</v>
      </c>
      <c r="AH1191" s="94">
        <v>0</v>
      </c>
      <c r="AI1191" s="94">
        <v>0</v>
      </c>
      <c r="AJ1191" s="94">
        <v>4183695.7913289098</v>
      </c>
      <c r="AK1191" s="70">
        <v>13663.5027384489</v>
      </c>
      <c r="AL1191">
        <v>190.744012474941</v>
      </c>
      <c r="AM1191">
        <v>87986.683412978906</v>
      </c>
      <c r="AN1191">
        <v>13213.3825804266</v>
      </c>
      <c r="AO1191">
        <v>16193.766514762599</v>
      </c>
      <c r="AP1191">
        <v>4583.8562208211697</v>
      </c>
      <c r="AQ1191">
        <v>22363.4717498301</v>
      </c>
      <c r="AR1191">
        <v>13663.5027384489</v>
      </c>
      <c r="AS1191">
        <v>13663.5027384489</v>
      </c>
      <c r="AT1191">
        <v>0</v>
      </c>
    </row>
    <row r="1192" spans="1:46" x14ac:dyDescent="0.25">
      <c r="A1192" t="s">
        <v>4107</v>
      </c>
      <c r="B1192">
        <v>1994</v>
      </c>
      <c r="C1192" t="s">
        <v>220</v>
      </c>
      <c r="D1192">
        <v>290</v>
      </c>
      <c r="E1192" t="s">
        <v>1419</v>
      </c>
      <c r="F1192" t="s">
        <v>2892</v>
      </c>
      <c r="G1192" t="s">
        <v>2893</v>
      </c>
      <c r="H1192" t="s">
        <v>2894</v>
      </c>
      <c r="I1192" t="s">
        <v>2895</v>
      </c>
      <c r="J1192">
        <v>266.14110429444798</v>
      </c>
      <c r="K1192">
        <v>1</v>
      </c>
      <c r="L1192">
        <v>1</v>
      </c>
      <c r="M1192">
        <v>2</v>
      </c>
      <c r="N1192" s="94">
        <v>1171813.1182304199</v>
      </c>
      <c r="O1192" s="94">
        <v>488545.28453251102</v>
      </c>
      <c r="P1192" s="94">
        <v>488979.77896880201</v>
      </c>
      <c r="Q1192" s="94">
        <v>176131.92346409801</v>
      </c>
      <c r="R1192" s="94">
        <v>1054798.5597172601</v>
      </c>
      <c r="S1192" s="94">
        <v>136355.56650668001</v>
      </c>
      <c r="T1192" s="94">
        <v>1977551.07</v>
      </c>
      <c r="U1192" s="94">
        <v>1402717.5949130801</v>
      </c>
      <c r="V1192" s="94">
        <v>2594792.1769935698</v>
      </c>
      <c r="W1192" s="94">
        <v>785476.48791950895</v>
      </c>
      <c r="X1192" s="94">
        <v>0</v>
      </c>
      <c r="Y1192" s="94">
        <v>0</v>
      </c>
      <c r="Z1192" s="94">
        <v>0</v>
      </c>
      <c r="AA1192" s="94">
        <v>0</v>
      </c>
      <c r="AB1192" s="94">
        <v>0</v>
      </c>
      <c r="AC1192" s="94">
        <v>125196.469623374</v>
      </c>
      <c r="AD1192" s="94">
        <v>11159.0968833061</v>
      </c>
      <c r="AE1192" s="94">
        <v>0</v>
      </c>
      <c r="AF1192" s="94">
        <v>0</v>
      </c>
      <c r="AG1192" s="94">
        <v>0</v>
      </c>
      <c r="AH1192" s="94">
        <v>0</v>
      </c>
      <c r="AI1192" s="94">
        <v>0</v>
      </c>
      <c r="AJ1192" s="94">
        <v>3516624.2314197598</v>
      </c>
      <c r="AK1192" s="70">
        <v>13213.3825804266</v>
      </c>
      <c r="AL1192">
        <v>190.744012474941</v>
      </c>
      <c r="AM1192">
        <v>87986.683412978906</v>
      </c>
      <c r="AN1192">
        <v>13213.3825804266</v>
      </c>
      <c r="AO1192">
        <v>16193.766514762599</v>
      </c>
      <c r="AP1192">
        <v>190.744012474941</v>
      </c>
      <c r="AQ1192">
        <v>87986.683412978906</v>
      </c>
      <c r="AR1192">
        <v>13213.3825804266</v>
      </c>
      <c r="AS1192">
        <v>15978.368836494699</v>
      </c>
      <c r="AT1192">
        <v>0</v>
      </c>
    </row>
    <row r="1193" spans="1:46" x14ac:dyDescent="0.25">
      <c r="A1193" t="s">
        <v>4108</v>
      </c>
      <c r="B1193">
        <v>1994</v>
      </c>
      <c r="C1193" t="s">
        <v>220</v>
      </c>
      <c r="D1193">
        <v>293</v>
      </c>
      <c r="E1193" t="s">
        <v>1420</v>
      </c>
      <c r="F1193" t="s">
        <v>2892</v>
      </c>
      <c r="G1193" t="s">
        <v>2903</v>
      </c>
      <c r="H1193" t="s">
        <v>2904</v>
      </c>
      <c r="I1193" t="s">
        <v>2895</v>
      </c>
      <c r="J1193">
        <v>386.540880503099</v>
      </c>
      <c r="K1193">
        <v>1</v>
      </c>
      <c r="L1193">
        <v>2</v>
      </c>
      <c r="M1193">
        <v>2</v>
      </c>
      <c r="N1193" s="94">
        <v>2095496.6323386701</v>
      </c>
      <c r="O1193" s="94">
        <v>1129962.75439369</v>
      </c>
      <c r="P1193" s="94">
        <v>757522.58400354697</v>
      </c>
      <c r="Q1193" s="94">
        <v>255812.37802783499</v>
      </c>
      <c r="R1193" s="94">
        <v>1822716.8537633501</v>
      </c>
      <c r="S1193" s="94">
        <v>198041.564750847</v>
      </c>
      <c r="T1193" s="94">
        <v>4024217.13</v>
      </c>
      <c r="U1193" s="94">
        <v>2037294.0725270901</v>
      </c>
      <c r="V1193" s="94">
        <v>4603363.6836003698</v>
      </c>
      <c r="W1193" s="94">
        <v>1458147.5189267199</v>
      </c>
      <c r="X1193" s="94">
        <v>0</v>
      </c>
      <c r="Y1193" s="94">
        <v>0</v>
      </c>
      <c r="Z1193" s="94">
        <v>0</v>
      </c>
      <c r="AA1193" s="94">
        <v>0</v>
      </c>
      <c r="AB1193" s="94">
        <v>0</v>
      </c>
      <c r="AC1193" s="94">
        <v>181834.195557247</v>
      </c>
      <c r="AD1193" s="94">
        <v>16207.3691936</v>
      </c>
      <c r="AE1193" s="94">
        <v>0</v>
      </c>
      <c r="AF1193" s="94">
        <v>0</v>
      </c>
      <c r="AG1193" s="94">
        <v>0</v>
      </c>
      <c r="AH1193" s="94">
        <v>0</v>
      </c>
      <c r="AI1193" s="94">
        <v>0</v>
      </c>
      <c r="AJ1193" s="94">
        <v>6259552.7672779402</v>
      </c>
      <c r="AK1193" s="70">
        <v>16193.766514762599</v>
      </c>
      <c r="AL1193">
        <v>190.744012474941</v>
      </c>
      <c r="AM1193">
        <v>87986.683412978906</v>
      </c>
      <c r="AN1193">
        <v>13213.3825804266</v>
      </c>
      <c r="AO1193">
        <v>16193.766514762599</v>
      </c>
      <c r="AP1193">
        <v>190.744012474941</v>
      </c>
      <c r="AQ1193">
        <v>78964.723731455393</v>
      </c>
      <c r="AR1193">
        <v>16193.766514762599</v>
      </c>
      <c r="AS1193">
        <v>16193.766514762599</v>
      </c>
      <c r="AT1193">
        <v>0</v>
      </c>
    </row>
    <row r="1194" spans="1:46" x14ac:dyDescent="0.25">
      <c r="A1194" t="s">
        <v>4109</v>
      </c>
      <c r="B1194">
        <v>1994</v>
      </c>
      <c r="C1194" t="s">
        <v>220</v>
      </c>
      <c r="D1194">
        <v>292</v>
      </c>
      <c r="E1194" t="s">
        <v>1421</v>
      </c>
      <c r="F1194" t="s">
        <v>2892</v>
      </c>
      <c r="G1194" t="s">
        <v>2893</v>
      </c>
      <c r="H1194" t="s">
        <v>2894</v>
      </c>
      <c r="I1194" t="s">
        <v>2895</v>
      </c>
      <c r="J1194">
        <v>276.33817147984598</v>
      </c>
      <c r="K1194">
        <v>1</v>
      </c>
      <c r="L1194">
        <v>1</v>
      </c>
      <c r="M1194">
        <v>2</v>
      </c>
      <c r="N1194" s="94">
        <v>1498431.7925180399</v>
      </c>
      <c r="O1194" s="94">
        <v>494616.91509413603</v>
      </c>
      <c r="P1194" s="94">
        <v>510274.12138834898</v>
      </c>
      <c r="Q1194" s="94">
        <v>182880.33259022</v>
      </c>
      <c r="R1194" s="94">
        <v>1005616.89687753</v>
      </c>
      <c r="S1194" s="94">
        <v>141579.96382951201</v>
      </c>
      <c r="T1194" s="94">
        <v>2235358.02</v>
      </c>
      <c r="U1194" s="94">
        <v>1456462.0384682701</v>
      </c>
      <c r="V1194" s="94">
        <v>2968791.7500606701</v>
      </c>
      <c r="W1194" s="94">
        <v>723028.30840760097</v>
      </c>
      <c r="X1194" s="94">
        <v>0</v>
      </c>
      <c r="Y1194" s="94">
        <v>0</v>
      </c>
      <c r="Z1194" s="94">
        <v>0</v>
      </c>
      <c r="AA1194" s="94">
        <v>0</v>
      </c>
      <c r="AB1194" s="94">
        <v>0</v>
      </c>
      <c r="AC1194" s="94">
        <v>129993.311567457</v>
      </c>
      <c r="AD1194" s="94">
        <v>11586.652262055601</v>
      </c>
      <c r="AE1194" s="94">
        <v>0</v>
      </c>
      <c r="AF1194" s="94">
        <v>0</v>
      </c>
      <c r="AG1194" s="94">
        <v>0</v>
      </c>
      <c r="AH1194" s="94">
        <v>0</v>
      </c>
      <c r="AI1194" s="94">
        <v>0</v>
      </c>
      <c r="AJ1194" s="94">
        <v>3833400.0222977898</v>
      </c>
      <c r="AK1194" s="70">
        <v>13872.1335592878</v>
      </c>
      <c r="AL1194">
        <v>190.744012474941</v>
      </c>
      <c r="AM1194">
        <v>87986.683412978906</v>
      </c>
      <c r="AN1194">
        <v>13213.3825804266</v>
      </c>
      <c r="AO1194">
        <v>16193.766514762599</v>
      </c>
      <c r="AP1194">
        <v>190.744012474941</v>
      </c>
      <c r="AQ1194">
        <v>87986.683412978906</v>
      </c>
      <c r="AR1194">
        <v>13213.3825804266</v>
      </c>
      <c r="AS1194">
        <v>15978.368836494699</v>
      </c>
      <c r="AT1194">
        <v>0</v>
      </c>
    </row>
    <row r="1195" spans="1:46" x14ac:dyDescent="0.25">
      <c r="A1195" t="s">
        <v>4110</v>
      </c>
      <c r="B1195">
        <v>2225</v>
      </c>
      <c r="C1195" t="s">
        <v>221</v>
      </c>
      <c r="D1195">
        <v>1108</v>
      </c>
      <c r="E1195" t="s">
        <v>1422</v>
      </c>
      <c r="F1195" t="s">
        <v>2892</v>
      </c>
      <c r="G1195" t="s">
        <v>2893</v>
      </c>
      <c r="H1195" t="s">
        <v>2894</v>
      </c>
      <c r="I1195" t="s">
        <v>2895</v>
      </c>
      <c r="J1195">
        <v>117.550664320406</v>
      </c>
      <c r="K1195">
        <v>1</v>
      </c>
      <c r="L1195">
        <v>1</v>
      </c>
      <c r="M1195">
        <v>3</v>
      </c>
      <c r="N1195" s="94">
        <v>1005045.6087313</v>
      </c>
      <c r="O1195" s="94">
        <v>131385.84916611799</v>
      </c>
      <c r="P1195" s="94">
        <v>701597.23006539</v>
      </c>
      <c r="Q1195" s="94">
        <v>157527.120351928</v>
      </c>
      <c r="R1195" s="94">
        <v>73775.272888563704</v>
      </c>
      <c r="S1195" s="94">
        <v>0</v>
      </c>
      <c r="T1195" s="94">
        <v>902870.46</v>
      </c>
      <c r="U1195" s="94">
        <v>1166460.6212033001</v>
      </c>
      <c r="V1195" s="94">
        <v>1661230.6472302801</v>
      </c>
      <c r="W1195" s="94">
        <v>405618.694065377</v>
      </c>
      <c r="X1195" s="94">
        <v>0</v>
      </c>
      <c r="Y1195" s="94">
        <v>0</v>
      </c>
      <c r="Z1195" s="94">
        <v>0</v>
      </c>
      <c r="AA1195" s="94">
        <v>0</v>
      </c>
      <c r="AB1195" s="94">
        <v>2481.73990764173</v>
      </c>
      <c r="AC1195" s="94">
        <v>0</v>
      </c>
      <c r="AD1195" s="94">
        <v>0</v>
      </c>
      <c r="AE1195" s="94">
        <v>0</v>
      </c>
      <c r="AF1195" s="94">
        <v>0</v>
      </c>
      <c r="AG1195" s="94">
        <v>0</v>
      </c>
      <c r="AH1195" s="94">
        <v>0</v>
      </c>
      <c r="AI1195" s="94">
        <v>0</v>
      </c>
      <c r="AJ1195" s="94">
        <v>2069331.0812033</v>
      </c>
      <c r="AK1195" s="70">
        <v>17603.737870531801</v>
      </c>
      <c r="AL1195">
        <v>190.744012474941</v>
      </c>
      <c r="AM1195">
        <v>87986.683412978906</v>
      </c>
      <c r="AN1195">
        <v>17603.737870531801</v>
      </c>
      <c r="AO1195">
        <v>21117.5193458102</v>
      </c>
      <c r="AP1195">
        <v>190.744012474941</v>
      </c>
      <c r="AQ1195">
        <v>87986.683412978906</v>
      </c>
      <c r="AR1195">
        <v>17603.737870531801</v>
      </c>
      <c r="AS1195">
        <v>17603.737870531801</v>
      </c>
      <c r="AT1195">
        <v>0</v>
      </c>
    </row>
    <row r="1196" spans="1:46" x14ac:dyDescent="0.25">
      <c r="A1196" t="s">
        <v>4111</v>
      </c>
      <c r="B1196">
        <v>2225</v>
      </c>
      <c r="C1196" t="s">
        <v>221</v>
      </c>
      <c r="D1196">
        <v>1109</v>
      </c>
      <c r="E1196" t="s">
        <v>1423</v>
      </c>
      <c r="F1196" t="s">
        <v>2892</v>
      </c>
      <c r="G1196" t="s">
        <v>2903</v>
      </c>
      <c r="H1196" t="s">
        <v>2904</v>
      </c>
      <c r="I1196" t="s">
        <v>2895</v>
      </c>
      <c r="J1196">
        <v>119.280487804855</v>
      </c>
      <c r="K1196">
        <v>1</v>
      </c>
      <c r="L1196">
        <v>1</v>
      </c>
      <c r="M1196">
        <v>3</v>
      </c>
      <c r="N1196" s="94">
        <v>1267909.7012687</v>
      </c>
      <c r="O1196" s="94">
        <v>328080.78083388199</v>
      </c>
      <c r="P1196" s="94">
        <v>688211.38993460999</v>
      </c>
      <c r="Q1196" s="94">
        <v>159845.219648072</v>
      </c>
      <c r="R1196" s="94">
        <v>74860.917111436196</v>
      </c>
      <c r="S1196" s="94">
        <v>0</v>
      </c>
      <c r="T1196" s="94">
        <v>1335282.27</v>
      </c>
      <c r="U1196" s="94">
        <v>1183625.7387967</v>
      </c>
      <c r="V1196" s="94">
        <v>2062595.2827697201</v>
      </c>
      <c r="W1196" s="94">
        <v>453794.46593462297</v>
      </c>
      <c r="X1196" s="94">
        <v>0</v>
      </c>
      <c r="Y1196" s="94">
        <v>0</v>
      </c>
      <c r="Z1196" s="94">
        <v>0</v>
      </c>
      <c r="AA1196" s="94">
        <v>0</v>
      </c>
      <c r="AB1196" s="94">
        <v>2518.26009235827</v>
      </c>
      <c r="AC1196" s="94">
        <v>0</v>
      </c>
      <c r="AD1196" s="94">
        <v>0</v>
      </c>
      <c r="AE1196" s="94">
        <v>0</v>
      </c>
      <c r="AF1196" s="94">
        <v>0</v>
      </c>
      <c r="AG1196" s="94">
        <v>0</v>
      </c>
      <c r="AH1196" s="94">
        <v>0</v>
      </c>
      <c r="AI1196" s="94">
        <v>0</v>
      </c>
      <c r="AJ1196" s="94">
        <v>2518908.0087966998</v>
      </c>
      <c r="AK1196" s="70">
        <v>21117.5193458102</v>
      </c>
      <c r="AL1196">
        <v>190.744012474941</v>
      </c>
      <c r="AM1196">
        <v>87986.683412978906</v>
      </c>
      <c r="AN1196">
        <v>17603.737870531801</v>
      </c>
      <c r="AO1196">
        <v>21117.5193458102</v>
      </c>
      <c r="AP1196">
        <v>190.744012474941</v>
      </c>
      <c r="AQ1196">
        <v>78964.723731455393</v>
      </c>
      <c r="AR1196">
        <v>21117.5193458102</v>
      </c>
      <c r="AS1196">
        <v>21117.5193458102</v>
      </c>
      <c r="AT1196">
        <v>0</v>
      </c>
    </row>
    <row r="1197" spans="1:46" x14ac:dyDescent="0.25">
      <c r="A1197" t="s">
        <v>4112</v>
      </c>
      <c r="B1197">
        <v>2247</v>
      </c>
      <c r="C1197" t="s">
        <v>223</v>
      </c>
      <c r="D1197">
        <v>3403</v>
      </c>
      <c r="E1197" t="s">
        <v>1429</v>
      </c>
      <c r="F1197" t="s">
        <v>2892</v>
      </c>
      <c r="G1197" t="s">
        <v>2907</v>
      </c>
      <c r="H1197" t="s">
        <v>2904</v>
      </c>
      <c r="I1197" t="s">
        <v>2895</v>
      </c>
      <c r="J1197">
        <v>54.132450331119003</v>
      </c>
      <c r="K1197">
        <v>1</v>
      </c>
      <c r="L1197">
        <v>1</v>
      </c>
      <c r="M1197">
        <v>2</v>
      </c>
      <c r="N1197" s="94">
        <v>666561.81999999995</v>
      </c>
      <c r="O1197" s="94">
        <v>115651.96</v>
      </c>
      <c r="P1197" s="94">
        <v>357362.22</v>
      </c>
      <c r="Q1197" s="94">
        <v>220214.9</v>
      </c>
      <c r="R1197" s="94">
        <v>472902.91</v>
      </c>
      <c r="S1197" s="94">
        <v>75828</v>
      </c>
      <c r="T1197" s="94">
        <v>765794.47</v>
      </c>
      <c r="U1197" s="94">
        <v>1066899.3400000001</v>
      </c>
      <c r="V1197" s="94">
        <v>1408170.9</v>
      </c>
      <c r="W1197" s="94">
        <v>421189.93</v>
      </c>
      <c r="X1197" s="94">
        <v>0</v>
      </c>
      <c r="Y1197" s="94">
        <v>0</v>
      </c>
      <c r="Z1197" s="94">
        <v>0</v>
      </c>
      <c r="AA1197" s="94">
        <v>0</v>
      </c>
      <c r="AB1197" s="94">
        <v>3332.98</v>
      </c>
      <c r="AC1197" s="94">
        <v>75828</v>
      </c>
      <c r="AD1197" s="94">
        <v>0</v>
      </c>
      <c r="AE1197" s="94">
        <v>0</v>
      </c>
      <c r="AF1197" s="94">
        <v>0</v>
      </c>
      <c r="AG1197" s="94">
        <v>0</v>
      </c>
      <c r="AH1197" s="94">
        <v>0</v>
      </c>
      <c r="AI1197" s="94">
        <v>0</v>
      </c>
      <c r="AJ1197" s="94">
        <v>1908521.81</v>
      </c>
      <c r="AK1197" s="70">
        <v>35256.519856867701</v>
      </c>
      <c r="AL1197">
        <v>190.744012474941</v>
      </c>
      <c r="AM1197">
        <v>87986.683412978906</v>
      </c>
      <c r="AN1197">
        <v>35256.519856867701</v>
      </c>
      <c r="AO1197">
        <v>35256.519856867701</v>
      </c>
      <c r="AP1197">
        <v>190.744012474941</v>
      </c>
      <c r="AQ1197">
        <v>53040.848925755003</v>
      </c>
      <c r="AR1197">
        <v>35256.519856867701</v>
      </c>
      <c r="AS1197">
        <v>35256.519856867701</v>
      </c>
      <c r="AT1197">
        <v>0</v>
      </c>
    </row>
    <row r="1198" spans="1:46" x14ac:dyDescent="0.25">
      <c r="A1198" t="s">
        <v>4113</v>
      </c>
      <c r="B1198">
        <v>2083</v>
      </c>
      <c r="C1198" t="s">
        <v>224</v>
      </c>
      <c r="D1198">
        <v>4440</v>
      </c>
      <c r="E1198" t="s">
        <v>1430</v>
      </c>
      <c r="F1198" t="s">
        <v>2892</v>
      </c>
      <c r="G1198" t="s">
        <v>2903</v>
      </c>
      <c r="H1198" t="s">
        <v>2904</v>
      </c>
      <c r="I1198" t="s">
        <v>2895</v>
      </c>
      <c r="J1198">
        <v>192.21935483868401</v>
      </c>
      <c r="K1198">
        <v>1</v>
      </c>
      <c r="L1198">
        <v>1</v>
      </c>
      <c r="M1198">
        <v>2</v>
      </c>
      <c r="N1198" s="94">
        <v>155877.06551971799</v>
      </c>
      <c r="O1198" s="94">
        <v>117939.49857671899</v>
      </c>
      <c r="P1198" s="94">
        <v>254524.66178733</v>
      </c>
      <c r="Q1198" s="94">
        <v>77983.246757619898</v>
      </c>
      <c r="R1198" s="94">
        <v>772794.48967414699</v>
      </c>
      <c r="S1198" s="94">
        <v>119289.21235913</v>
      </c>
      <c r="T1198" s="94">
        <v>0</v>
      </c>
      <c r="U1198" s="94">
        <v>1379118.9623155301</v>
      </c>
      <c r="V1198" s="94">
        <v>718570.40234932594</v>
      </c>
      <c r="W1198" s="94">
        <v>222472.718683082</v>
      </c>
      <c r="X1198" s="94">
        <v>0</v>
      </c>
      <c r="Y1198" s="94">
        <v>0</v>
      </c>
      <c r="Z1198" s="94">
        <v>0</v>
      </c>
      <c r="AA1198" s="94">
        <v>426260.98894526798</v>
      </c>
      <c r="AB1198" s="94">
        <v>11814.852337857499</v>
      </c>
      <c r="AC1198" s="94">
        <v>86321.453349569303</v>
      </c>
      <c r="AD1198" s="94">
        <v>32967.759009560301</v>
      </c>
      <c r="AE1198" s="94">
        <v>0</v>
      </c>
      <c r="AF1198" s="94">
        <v>0</v>
      </c>
      <c r="AG1198" s="94">
        <v>0</v>
      </c>
      <c r="AH1198" s="94">
        <v>0</v>
      </c>
      <c r="AI1198" s="94">
        <v>0</v>
      </c>
      <c r="AJ1198" s="94">
        <v>1498408.17467466</v>
      </c>
      <c r="AK1198" s="70">
        <v>7795.3033186078901</v>
      </c>
      <c r="AL1198">
        <v>190.744012474941</v>
      </c>
      <c r="AM1198">
        <v>87986.683412978906</v>
      </c>
      <c r="AN1198">
        <v>7795.3033186078901</v>
      </c>
      <c r="AO1198">
        <v>32365.945713381101</v>
      </c>
      <c r="AP1198">
        <v>190.744012474941</v>
      </c>
      <c r="AQ1198">
        <v>78964.723731455393</v>
      </c>
      <c r="AR1198">
        <v>7795.3033186078901</v>
      </c>
      <c r="AS1198">
        <v>32365.945713381101</v>
      </c>
      <c r="AT1198">
        <v>0</v>
      </c>
    </row>
    <row r="1199" spans="1:46" x14ac:dyDescent="0.25">
      <c r="A1199" t="s">
        <v>4114</v>
      </c>
      <c r="B1199">
        <v>2083</v>
      </c>
      <c r="C1199" t="s">
        <v>224</v>
      </c>
      <c r="D1199">
        <v>1353</v>
      </c>
      <c r="E1199" t="s">
        <v>1431</v>
      </c>
      <c r="F1199" t="s">
        <v>2892</v>
      </c>
      <c r="G1199" t="s">
        <v>2911</v>
      </c>
      <c r="H1199" t="s">
        <v>2904</v>
      </c>
      <c r="I1199" t="s">
        <v>2895</v>
      </c>
      <c r="J1199">
        <v>537.13764326091405</v>
      </c>
      <c r="K1199">
        <v>1</v>
      </c>
      <c r="L1199">
        <v>1</v>
      </c>
      <c r="M1199">
        <v>2</v>
      </c>
      <c r="N1199" s="94">
        <v>3920050.82303529</v>
      </c>
      <c r="O1199" s="94">
        <v>1326891.63002875</v>
      </c>
      <c r="P1199" s="94">
        <v>973152.23348587297</v>
      </c>
      <c r="Q1199" s="94">
        <v>217916.335284631</v>
      </c>
      <c r="R1199" s="94">
        <v>2702140.5518601099</v>
      </c>
      <c r="S1199" s="94">
        <v>333341.69936636603</v>
      </c>
      <c r="T1199" s="94">
        <v>5286342.42</v>
      </c>
      <c r="U1199" s="94">
        <v>3853809.1536946599</v>
      </c>
      <c r="V1199" s="94">
        <v>6751740.9766270798</v>
      </c>
      <c r="W1199" s="94">
        <v>1164251.74400184</v>
      </c>
      <c r="X1199" s="94">
        <v>0</v>
      </c>
      <c r="Y1199" s="94">
        <v>0</v>
      </c>
      <c r="Z1199" s="94">
        <v>0</v>
      </c>
      <c r="AA1199" s="94">
        <v>1191143.43718549</v>
      </c>
      <c r="AB1199" s="94">
        <v>33015.415880249901</v>
      </c>
      <c r="AC1199" s="94">
        <v>241216.61449730999</v>
      </c>
      <c r="AD1199" s="94">
        <v>92125.084869055994</v>
      </c>
      <c r="AE1199" s="94">
        <v>0</v>
      </c>
      <c r="AF1199" s="94">
        <v>0</v>
      </c>
      <c r="AG1199" s="94">
        <v>0</v>
      </c>
      <c r="AH1199" s="94">
        <v>0</v>
      </c>
      <c r="AI1199" s="94">
        <v>0</v>
      </c>
      <c r="AJ1199" s="94">
        <v>9473493.2730610203</v>
      </c>
      <c r="AK1199" s="70">
        <v>17636.993779747601</v>
      </c>
      <c r="AL1199">
        <v>190.744012474941</v>
      </c>
      <c r="AM1199">
        <v>87986.683412978906</v>
      </c>
      <c r="AN1199">
        <v>7795.3033186078901</v>
      </c>
      <c r="AO1199">
        <v>32365.945713381101</v>
      </c>
      <c r="AP1199">
        <v>4583.8562208211697</v>
      </c>
      <c r="AQ1199">
        <v>22363.4717498301</v>
      </c>
      <c r="AR1199">
        <v>17297.819845234499</v>
      </c>
      <c r="AS1199">
        <v>17918.476849747301</v>
      </c>
      <c r="AT1199">
        <v>0</v>
      </c>
    </row>
    <row r="1200" spans="1:46" x14ac:dyDescent="0.25">
      <c r="A1200" t="s">
        <v>4115</v>
      </c>
      <c r="B1200">
        <v>2083</v>
      </c>
      <c r="C1200" t="s">
        <v>224</v>
      </c>
      <c r="D1200">
        <v>542</v>
      </c>
      <c r="E1200" t="s">
        <v>1432</v>
      </c>
      <c r="F1200" t="s">
        <v>2892</v>
      </c>
      <c r="G1200" t="s">
        <v>2911</v>
      </c>
      <c r="H1200" t="s">
        <v>2904</v>
      </c>
      <c r="I1200" t="s">
        <v>2895</v>
      </c>
      <c r="J1200">
        <v>446.87516578517102</v>
      </c>
      <c r="K1200">
        <v>1</v>
      </c>
      <c r="L1200">
        <v>1</v>
      </c>
      <c r="M1200">
        <v>2</v>
      </c>
      <c r="N1200" s="94">
        <v>3310846.0191104598</v>
      </c>
      <c r="O1200" s="94">
        <v>1219202.0110579401</v>
      </c>
      <c r="P1200" s="94">
        <v>830450.42340067204</v>
      </c>
      <c r="Q1200" s="94">
        <v>181296.91649690201</v>
      </c>
      <c r="R1200" s="94">
        <v>2188201.1417772798</v>
      </c>
      <c r="S1200" s="94">
        <v>277325.80100534402</v>
      </c>
      <c r="T1200" s="94">
        <v>4523794.8499999996</v>
      </c>
      <c r="U1200" s="94">
        <v>3206201.66184325</v>
      </c>
      <c r="V1200" s="94">
        <v>5803491.48529917</v>
      </c>
      <c r="W1200" s="94">
        <v>908058.084173657</v>
      </c>
      <c r="X1200" s="94">
        <v>0</v>
      </c>
      <c r="Y1200" s="94">
        <v>0</v>
      </c>
      <c r="Z1200" s="94">
        <v>0</v>
      </c>
      <c r="AA1200" s="94">
        <v>990979.55178617698</v>
      </c>
      <c r="AB1200" s="94">
        <v>27467.390584253699</v>
      </c>
      <c r="AC1200" s="94">
        <v>200681.73576370001</v>
      </c>
      <c r="AD1200" s="94">
        <v>76644.065241643897</v>
      </c>
      <c r="AE1200" s="94">
        <v>0</v>
      </c>
      <c r="AF1200" s="94">
        <v>0</v>
      </c>
      <c r="AG1200" s="94">
        <v>0</v>
      </c>
      <c r="AH1200" s="94">
        <v>0</v>
      </c>
      <c r="AI1200" s="94">
        <v>0</v>
      </c>
      <c r="AJ1200" s="94">
        <v>8007322.3128485903</v>
      </c>
      <c r="AK1200" s="70">
        <v>17918.476849747301</v>
      </c>
      <c r="AL1200">
        <v>190.744012474941</v>
      </c>
      <c r="AM1200">
        <v>87986.683412978906</v>
      </c>
      <c r="AN1200">
        <v>7795.3033186078901</v>
      </c>
      <c r="AO1200">
        <v>32365.945713381101</v>
      </c>
      <c r="AP1200">
        <v>4583.8562208211697</v>
      </c>
      <c r="AQ1200">
        <v>22363.4717498301</v>
      </c>
      <c r="AR1200">
        <v>17297.819845234499</v>
      </c>
      <c r="AS1200">
        <v>17918.476849747301</v>
      </c>
      <c r="AT1200">
        <v>0</v>
      </c>
    </row>
    <row r="1201" spans="1:46" x14ac:dyDescent="0.25">
      <c r="A1201" t="s">
        <v>4116</v>
      </c>
      <c r="B1201">
        <v>2083</v>
      </c>
      <c r="C1201" t="s">
        <v>224</v>
      </c>
      <c r="D1201">
        <v>544</v>
      </c>
      <c r="E1201" t="s">
        <v>1365</v>
      </c>
      <c r="F1201" t="s">
        <v>2892</v>
      </c>
      <c r="G1201" t="s">
        <v>2893</v>
      </c>
      <c r="H1201" t="s">
        <v>2904</v>
      </c>
      <c r="I1201" t="s">
        <v>2895</v>
      </c>
      <c r="J1201">
        <v>238.15141146274999</v>
      </c>
      <c r="K1201">
        <v>2</v>
      </c>
      <c r="L1201">
        <v>1</v>
      </c>
      <c r="M1201">
        <v>2</v>
      </c>
      <c r="N1201" s="94">
        <v>2215069.73733069</v>
      </c>
      <c r="O1201" s="94">
        <v>818357.82368043996</v>
      </c>
      <c r="P1201" s="94">
        <v>516086.124014723</v>
      </c>
      <c r="Q1201" s="94">
        <v>96617.847361734399</v>
      </c>
      <c r="R1201" s="94">
        <v>1778080.2054284899</v>
      </c>
      <c r="S1201" s="94">
        <v>147794.14029064801</v>
      </c>
      <c r="T1201" s="94">
        <v>3715543.39</v>
      </c>
      <c r="U1201" s="94">
        <v>1708668.3478160801</v>
      </c>
      <c r="V1201" s="94">
        <v>3785589.8921361598</v>
      </c>
      <c r="W1201" s="94">
        <v>1095864.9520421</v>
      </c>
      <c r="X1201" s="94">
        <v>0</v>
      </c>
      <c r="Y1201" s="94">
        <v>0</v>
      </c>
      <c r="Z1201" s="94">
        <v>0</v>
      </c>
      <c r="AA1201" s="94">
        <v>528118.80600690201</v>
      </c>
      <c r="AB1201" s="94">
        <v>14638.0876309053</v>
      </c>
      <c r="AC1201" s="94">
        <v>106948.522285741</v>
      </c>
      <c r="AD1201" s="94">
        <v>40845.618004907003</v>
      </c>
      <c r="AE1201" s="94">
        <v>0</v>
      </c>
      <c r="AF1201" s="94">
        <v>0</v>
      </c>
      <c r="AG1201" s="94">
        <v>0</v>
      </c>
      <c r="AH1201" s="94">
        <v>0</v>
      </c>
      <c r="AI1201" s="94">
        <v>0</v>
      </c>
      <c r="AJ1201" s="94">
        <v>5572005.8781067198</v>
      </c>
      <c r="AK1201" s="70">
        <v>23396.904699757699</v>
      </c>
      <c r="AL1201">
        <v>190.744012474941</v>
      </c>
      <c r="AM1201">
        <v>87986.683412978906</v>
      </c>
      <c r="AN1201">
        <v>7795.3033186078901</v>
      </c>
      <c r="AO1201">
        <v>32365.945713381101</v>
      </c>
      <c r="AP1201">
        <v>190.744012474941</v>
      </c>
      <c r="AQ1201">
        <v>87986.683412978906</v>
      </c>
      <c r="AR1201">
        <v>19813.390212214399</v>
      </c>
      <c r="AS1201">
        <v>26636.298352804799</v>
      </c>
      <c r="AT1201">
        <v>0</v>
      </c>
    </row>
    <row r="1202" spans="1:46" x14ac:dyDescent="0.25">
      <c r="A1202" t="s">
        <v>4117</v>
      </c>
      <c r="B1202">
        <v>2083</v>
      </c>
      <c r="C1202" t="s">
        <v>224</v>
      </c>
      <c r="D1202">
        <v>545</v>
      </c>
      <c r="E1202" t="s">
        <v>1433</v>
      </c>
      <c r="F1202" t="s">
        <v>2892</v>
      </c>
      <c r="G1202" t="s">
        <v>2893</v>
      </c>
      <c r="H1202" t="s">
        <v>2904</v>
      </c>
      <c r="I1202" t="s">
        <v>2895</v>
      </c>
      <c r="J1202">
        <v>238.33832335324399</v>
      </c>
      <c r="K1202">
        <v>1</v>
      </c>
      <c r="L1202">
        <v>2</v>
      </c>
      <c r="M1202">
        <v>2</v>
      </c>
      <c r="N1202" s="94">
        <v>2278429.5703969202</v>
      </c>
      <c r="O1202" s="94">
        <v>711943.17669277999</v>
      </c>
      <c r="P1202" s="94">
        <v>516262.05086930399</v>
      </c>
      <c r="Q1202" s="94">
        <v>96693.677374225197</v>
      </c>
      <c r="R1202" s="94">
        <v>1850949.7419046101</v>
      </c>
      <c r="S1202" s="94">
        <v>147910.135749151</v>
      </c>
      <c r="T1202" s="94">
        <v>3744268.83</v>
      </c>
      <c r="U1202" s="94">
        <v>1710009.3872378301</v>
      </c>
      <c r="V1202" s="94">
        <v>3743776.8917332399</v>
      </c>
      <c r="W1202" s="94">
        <v>1167318.4519557499</v>
      </c>
      <c r="X1202" s="94">
        <v>0</v>
      </c>
      <c r="Y1202" s="94">
        <v>0</v>
      </c>
      <c r="Z1202" s="94">
        <v>0</v>
      </c>
      <c r="AA1202" s="94">
        <v>528533.29729137605</v>
      </c>
      <c r="AB1202" s="94">
        <v>14649.576257470701</v>
      </c>
      <c r="AC1202" s="94">
        <v>107032.460274449</v>
      </c>
      <c r="AD1202" s="94">
        <v>40877.675474702497</v>
      </c>
      <c r="AE1202" s="94">
        <v>0</v>
      </c>
      <c r="AF1202" s="94">
        <v>0</v>
      </c>
      <c r="AG1202" s="94">
        <v>0</v>
      </c>
      <c r="AH1202" s="94">
        <v>0</v>
      </c>
      <c r="AI1202" s="94">
        <v>0</v>
      </c>
      <c r="AJ1202" s="94">
        <v>5602188.3529869802</v>
      </c>
      <c r="AK1202" s="70">
        <v>23505.193265473801</v>
      </c>
      <c r="AL1202">
        <v>190.744012474941</v>
      </c>
      <c r="AM1202">
        <v>87986.683412978906</v>
      </c>
      <c r="AN1202">
        <v>7795.3033186078901</v>
      </c>
      <c r="AO1202">
        <v>32365.945713381101</v>
      </c>
      <c r="AP1202">
        <v>190.744012474941</v>
      </c>
      <c r="AQ1202">
        <v>87986.683412978906</v>
      </c>
      <c r="AR1202">
        <v>19813.390212214399</v>
      </c>
      <c r="AS1202">
        <v>26636.298352804799</v>
      </c>
      <c r="AT1202">
        <v>0</v>
      </c>
    </row>
    <row r="1203" spans="1:46" x14ac:dyDescent="0.25">
      <c r="A1203" t="s">
        <v>4118</v>
      </c>
      <c r="B1203">
        <v>2083</v>
      </c>
      <c r="C1203" t="s">
        <v>224</v>
      </c>
      <c r="D1203">
        <v>546</v>
      </c>
      <c r="E1203" t="s">
        <v>1434</v>
      </c>
      <c r="F1203" t="s">
        <v>2892</v>
      </c>
      <c r="G1203" t="s">
        <v>2893</v>
      </c>
      <c r="H1203" t="s">
        <v>2904</v>
      </c>
      <c r="I1203" t="s">
        <v>2895</v>
      </c>
      <c r="J1203">
        <v>260.50459794693199</v>
      </c>
      <c r="K1203">
        <v>1</v>
      </c>
      <c r="L1203">
        <v>1</v>
      </c>
      <c r="M1203">
        <v>2</v>
      </c>
      <c r="N1203" s="94">
        <v>2177131.29942293</v>
      </c>
      <c r="O1203" s="94">
        <v>779118.11656485195</v>
      </c>
      <c r="P1203" s="94">
        <v>538128.54390168795</v>
      </c>
      <c r="Q1203" s="94">
        <v>105686.518198124</v>
      </c>
      <c r="R1203" s="94">
        <v>1972570.6874259999</v>
      </c>
      <c r="S1203" s="94">
        <v>161666.281374738</v>
      </c>
      <c r="T1203" s="94">
        <v>3703589.09</v>
      </c>
      <c r="U1203" s="94">
        <v>1869046.0755135999</v>
      </c>
      <c r="V1203" s="94">
        <v>3753278.37566467</v>
      </c>
      <c r="W1203" s="94">
        <v>1225656.0618473301</v>
      </c>
      <c r="X1203" s="94">
        <v>0</v>
      </c>
      <c r="Y1203" s="94">
        <v>0</v>
      </c>
      <c r="Z1203" s="94">
        <v>0</v>
      </c>
      <c r="AA1203" s="94">
        <v>577688.69133308099</v>
      </c>
      <c r="AB1203" s="94">
        <v>16012.0366685183</v>
      </c>
      <c r="AC1203" s="94">
        <v>116986.843067371</v>
      </c>
      <c r="AD1203" s="94">
        <v>44679.438307366901</v>
      </c>
      <c r="AE1203" s="94">
        <v>0</v>
      </c>
      <c r="AF1203" s="94">
        <v>0</v>
      </c>
      <c r="AG1203" s="94">
        <v>0</v>
      </c>
      <c r="AH1203" s="94">
        <v>0</v>
      </c>
      <c r="AI1203" s="94">
        <v>0</v>
      </c>
      <c r="AJ1203" s="94">
        <v>5734301.4468883397</v>
      </c>
      <c r="AK1203" s="70">
        <v>22012.284973398</v>
      </c>
      <c r="AL1203">
        <v>190.744012474941</v>
      </c>
      <c r="AM1203">
        <v>87986.683412978906</v>
      </c>
      <c r="AN1203">
        <v>7795.3033186078901</v>
      </c>
      <c r="AO1203">
        <v>32365.945713381101</v>
      </c>
      <c r="AP1203">
        <v>190.744012474941</v>
      </c>
      <c r="AQ1203">
        <v>87986.683412978906</v>
      </c>
      <c r="AR1203">
        <v>19813.390212214399</v>
      </c>
      <c r="AS1203">
        <v>26636.298352804799</v>
      </c>
      <c r="AT1203">
        <v>0</v>
      </c>
    </row>
    <row r="1204" spans="1:46" x14ac:dyDescent="0.25">
      <c r="A1204" t="s">
        <v>4119</v>
      </c>
      <c r="B1204">
        <v>2083</v>
      </c>
      <c r="C1204" t="s">
        <v>224</v>
      </c>
      <c r="D1204">
        <v>1354</v>
      </c>
      <c r="E1204" t="s">
        <v>1435</v>
      </c>
      <c r="F1204" t="s">
        <v>2892</v>
      </c>
      <c r="G1204" t="s">
        <v>2903</v>
      </c>
      <c r="H1204" t="s">
        <v>2904</v>
      </c>
      <c r="I1204" t="s">
        <v>2895</v>
      </c>
      <c r="J1204">
        <v>63.086826347273004</v>
      </c>
      <c r="K1204">
        <v>1</v>
      </c>
      <c r="L1204">
        <v>1</v>
      </c>
      <c r="M1204">
        <v>2</v>
      </c>
      <c r="N1204" s="94">
        <v>757811.05492094997</v>
      </c>
      <c r="O1204" s="94">
        <v>539472.46977580094</v>
      </c>
      <c r="P1204" s="94">
        <v>195742.40879197401</v>
      </c>
      <c r="Q1204" s="94">
        <v>25594.2776955175</v>
      </c>
      <c r="R1204" s="94">
        <v>484093.59671384702</v>
      </c>
      <c r="S1204" s="94">
        <v>39150.988887248401</v>
      </c>
      <c r="T1204" s="94">
        <v>1550083.85</v>
      </c>
      <c r="U1204" s="94">
        <v>452629.95789808797</v>
      </c>
      <c r="V1204" s="94">
        <v>1555803.8487995099</v>
      </c>
      <c r="W1204" s="94">
        <v>303132.47868221498</v>
      </c>
      <c r="X1204" s="94">
        <v>0</v>
      </c>
      <c r="Y1204" s="94">
        <v>0</v>
      </c>
      <c r="Z1204" s="94">
        <v>0</v>
      </c>
      <c r="AA1204" s="94">
        <v>139899.81919757801</v>
      </c>
      <c r="AB1204" s="94">
        <v>3877.6612187811102</v>
      </c>
      <c r="AC1204" s="94">
        <v>28330.895929178001</v>
      </c>
      <c r="AD1204" s="94">
        <v>10820.0929580704</v>
      </c>
      <c r="AE1204" s="94">
        <v>0</v>
      </c>
      <c r="AF1204" s="94">
        <v>0</v>
      </c>
      <c r="AG1204" s="94">
        <v>0</v>
      </c>
      <c r="AH1204" s="94">
        <v>0</v>
      </c>
      <c r="AI1204" s="94">
        <v>0</v>
      </c>
      <c r="AJ1204" s="94">
        <v>2041864.7967853399</v>
      </c>
      <c r="AK1204" s="70">
        <v>32365.945713381101</v>
      </c>
      <c r="AL1204">
        <v>190.744012474941</v>
      </c>
      <c r="AM1204">
        <v>87986.683412978906</v>
      </c>
      <c r="AN1204">
        <v>7795.3033186078901</v>
      </c>
      <c r="AO1204">
        <v>32365.945713381101</v>
      </c>
      <c r="AP1204">
        <v>190.744012474941</v>
      </c>
      <c r="AQ1204">
        <v>78964.723731455393</v>
      </c>
      <c r="AR1204">
        <v>7795.3033186078901</v>
      </c>
      <c r="AS1204">
        <v>32365.945713381101</v>
      </c>
      <c r="AT1204">
        <v>0</v>
      </c>
    </row>
    <row r="1205" spans="1:46" x14ac:dyDescent="0.25">
      <c r="A1205" t="s">
        <v>4120</v>
      </c>
      <c r="B1205">
        <v>2083</v>
      </c>
      <c r="C1205" t="s">
        <v>224</v>
      </c>
      <c r="D1205">
        <v>548</v>
      </c>
      <c r="E1205" t="s">
        <v>1436</v>
      </c>
      <c r="F1205" t="s">
        <v>2892</v>
      </c>
      <c r="G1205" t="s">
        <v>2893</v>
      </c>
      <c r="H1205" t="s">
        <v>2904</v>
      </c>
      <c r="I1205" t="s">
        <v>2895</v>
      </c>
      <c r="J1205">
        <v>288.52694610772602</v>
      </c>
      <c r="K1205">
        <v>3</v>
      </c>
      <c r="L1205">
        <v>1</v>
      </c>
      <c r="M1205">
        <v>2</v>
      </c>
      <c r="N1205" s="94">
        <v>2623047.8532003001</v>
      </c>
      <c r="O1205" s="94">
        <v>824867.42131913698</v>
      </c>
      <c r="P1205" s="94">
        <v>570846.80763121904</v>
      </c>
      <c r="Q1205" s="94">
        <v>117055.163635442</v>
      </c>
      <c r="R1205" s="94">
        <v>2373983.8230234799</v>
      </c>
      <c r="S1205" s="94">
        <v>179056.64169178199</v>
      </c>
      <c r="T1205" s="94">
        <v>4439702.6500000004</v>
      </c>
      <c r="U1205" s="94">
        <v>2070098.4188095799</v>
      </c>
      <c r="V1205" s="94">
        <v>4304603.03156133</v>
      </c>
      <c r="W1205" s="94">
        <v>1547633.2214935201</v>
      </c>
      <c r="X1205" s="94">
        <v>0</v>
      </c>
      <c r="Y1205" s="94">
        <v>0</v>
      </c>
      <c r="Z1205" s="94">
        <v>0</v>
      </c>
      <c r="AA1205" s="94">
        <v>639830.37238082499</v>
      </c>
      <c r="AB1205" s="94">
        <v>17734.4433739079</v>
      </c>
      <c r="AC1205" s="94">
        <v>129571.05874917599</v>
      </c>
      <c r="AD1205" s="94">
        <v>49485.582942606001</v>
      </c>
      <c r="AE1205" s="94">
        <v>0</v>
      </c>
      <c r="AF1205" s="94">
        <v>0</v>
      </c>
      <c r="AG1205" s="94">
        <v>0</v>
      </c>
      <c r="AH1205" s="94">
        <v>0</v>
      </c>
      <c r="AI1205" s="94">
        <v>0</v>
      </c>
      <c r="AJ1205" s="94">
        <v>6688857.7105013598</v>
      </c>
      <c r="AK1205" s="70">
        <v>23182.783447907001</v>
      </c>
      <c r="AL1205">
        <v>190.744012474941</v>
      </c>
      <c r="AM1205">
        <v>87986.683412978906</v>
      </c>
      <c r="AN1205">
        <v>7795.3033186078901</v>
      </c>
      <c r="AO1205">
        <v>32365.945713381101</v>
      </c>
      <c r="AP1205">
        <v>190.744012474941</v>
      </c>
      <c r="AQ1205">
        <v>87986.683412978906</v>
      </c>
      <c r="AR1205">
        <v>19813.390212214399</v>
      </c>
      <c r="AS1205">
        <v>26636.298352804799</v>
      </c>
      <c r="AT1205">
        <v>0</v>
      </c>
    </row>
    <row r="1206" spans="1:46" x14ac:dyDescent="0.25">
      <c r="A1206" t="s">
        <v>4121</v>
      </c>
      <c r="B1206">
        <v>2083</v>
      </c>
      <c r="C1206" t="s">
        <v>224</v>
      </c>
      <c r="D1206">
        <v>549</v>
      </c>
      <c r="E1206" t="s">
        <v>1437</v>
      </c>
      <c r="F1206" t="s">
        <v>2892</v>
      </c>
      <c r="G1206" t="s">
        <v>2911</v>
      </c>
      <c r="H1206" t="s">
        <v>2904</v>
      </c>
      <c r="I1206" t="s">
        <v>2895</v>
      </c>
      <c r="J1206">
        <v>623.34131736518805</v>
      </c>
      <c r="K1206">
        <v>1</v>
      </c>
      <c r="L1206">
        <v>1</v>
      </c>
      <c r="M1206">
        <v>2</v>
      </c>
      <c r="N1206" s="94">
        <v>3906617.3983639199</v>
      </c>
      <c r="O1206" s="94">
        <v>1339735.87022665</v>
      </c>
      <c r="P1206" s="94">
        <v>1233732.8139219999</v>
      </c>
      <c r="Q1206" s="94">
        <v>252889.10061686701</v>
      </c>
      <c r="R1206" s="94">
        <v>3812476.6676487299</v>
      </c>
      <c r="S1206" s="94">
        <v>386838.74910411</v>
      </c>
      <c r="T1206" s="94">
        <v>6073155.96</v>
      </c>
      <c r="U1206" s="94">
        <v>4472295.8907781597</v>
      </c>
      <c r="V1206" s="94">
        <v>7098094.2511310596</v>
      </c>
      <c r="W1206" s="94">
        <v>2026737.0162492599</v>
      </c>
      <c r="X1206" s="94">
        <v>0</v>
      </c>
      <c r="Y1206" s="94">
        <v>0</v>
      </c>
      <c r="Z1206" s="94">
        <v>0</v>
      </c>
      <c r="AA1206" s="94">
        <v>1382306.61846472</v>
      </c>
      <c r="AB1206" s="94">
        <v>38313.964933114803</v>
      </c>
      <c r="AC1206" s="94">
        <v>279928.77456567902</v>
      </c>
      <c r="AD1206" s="94">
        <v>106909.97453843099</v>
      </c>
      <c r="AE1206" s="94">
        <v>0</v>
      </c>
      <c r="AF1206" s="94">
        <v>0</v>
      </c>
      <c r="AG1206" s="94">
        <v>0</v>
      </c>
      <c r="AH1206" s="94">
        <v>0</v>
      </c>
      <c r="AI1206" s="94">
        <v>0</v>
      </c>
      <c r="AJ1206" s="94">
        <v>10932290.599882299</v>
      </c>
      <c r="AK1206" s="70">
        <v>17538.2094774211</v>
      </c>
      <c r="AL1206">
        <v>190.744012474941</v>
      </c>
      <c r="AM1206">
        <v>87986.683412978906</v>
      </c>
      <c r="AN1206">
        <v>7795.3033186078901</v>
      </c>
      <c r="AO1206">
        <v>32365.945713381101</v>
      </c>
      <c r="AP1206">
        <v>4583.8562208211697</v>
      </c>
      <c r="AQ1206">
        <v>22363.4717498301</v>
      </c>
      <c r="AR1206">
        <v>17297.819845234499</v>
      </c>
      <c r="AS1206">
        <v>17918.476849747301</v>
      </c>
      <c r="AT1206">
        <v>0</v>
      </c>
    </row>
    <row r="1207" spans="1:46" x14ac:dyDescent="0.25">
      <c r="A1207" t="s">
        <v>4122</v>
      </c>
      <c r="B1207">
        <v>2083</v>
      </c>
      <c r="C1207" t="s">
        <v>224</v>
      </c>
      <c r="D1207">
        <v>550</v>
      </c>
      <c r="E1207" t="s">
        <v>1438</v>
      </c>
      <c r="F1207" t="s">
        <v>2892</v>
      </c>
      <c r="G1207" t="s">
        <v>2893</v>
      </c>
      <c r="H1207" t="s">
        <v>2904</v>
      </c>
      <c r="I1207" t="s">
        <v>2895</v>
      </c>
      <c r="J1207">
        <v>222.40718562869699</v>
      </c>
      <c r="K1207">
        <v>1</v>
      </c>
      <c r="L1207">
        <v>2</v>
      </c>
      <c r="M1207">
        <v>2</v>
      </c>
      <c r="N1207" s="94">
        <v>2429115.0811565202</v>
      </c>
      <c r="O1207" s="94">
        <v>932318.882526053</v>
      </c>
      <c r="P1207" s="94">
        <v>541811.79008423397</v>
      </c>
      <c r="Q1207" s="94">
        <v>90230.426858450606</v>
      </c>
      <c r="R1207" s="94">
        <v>1792604.5242673501</v>
      </c>
      <c r="S1207" s="94">
        <v>138023.44732102199</v>
      </c>
      <c r="T1207" s="94">
        <v>4190372.68</v>
      </c>
      <c r="U1207" s="94">
        <v>1595708.0248926</v>
      </c>
      <c r="V1207" s="94">
        <v>4124166.8857751698</v>
      </c>
      <c r="W1207" s="94">
        <v>1155038.66581422</v>
      </c>
      <c r="X1207" s="94">
        <v>0</v>
      </c>
      <c r="Y1207" s="94">
        <v>0</v>
      </c>
      <c r="Z1207" s="94">
        <v>0</v>
      </c>
      <c r="AA1207" s="94">
        <v>493204.791859716</v>
      </c>
      <c r="AB1207" s="94">
        <v>13670.361443501701</v>
      </c>
      <c r="AC1207" s="94">
        <v>99878.139300636598</v>
      </c>
      <c r="AD1207" s="94">
        <v>38145.308020385703</v>
      </c>
      <c r="AE1207" s="94">
        <v>0</v>
      </c>
      <c r="AF1207" s="94">
        <v>0</v>
      </c>
      <c r="AG1207" s="94">
        <v>0</v>
      </c>
      <c r="AH1207" s="94">
        <v>0</v>
      </c>
      <c r="AI1207" s="94">
        <v>0</v>
      </c>
      <c r="AJ1207" s="94">
        <v>5924104.1522136303</v>
      </c>
      <c r="AK1207" s="70">
        <v>26636.298352804799</v>
      </c>
      <c r="AL1207">
        <v>190.744012474941</v>
      </c>
      <c r="AM1207">
        <v>87986.683412978906</v>
      </c>
      <c r="AN1207">
        <v>7795.3033186078901</v>
      </c>
      <c r="AO1207">
        <v>32365.945713381101</v>
      </c>
      <c r="AP1207">
        <v>190.744012474941</v>
      </c>
      <c r="AQ1207">
        <v>87986.683412978906</v>
      </c>
      <c r="AR1207">
        <v>19813.390212214399</v>
      </c>
      <c r="AS1207">
        <v>26636.298352804799</v>
      </c>
      <c r="AT1207">
        <v>0</v>
      </c>
    </row>
    <row r="1208" spans="1:46" x14ac:dyDescent="0.25">
      <c r="A1208" t="s">
        <v>4123</v>
      </c>
      <c r="B1208">
        <v>2083</v>
      </c>
      <c r="C1208" t="s">
        <v>224</v>
      </c>
      <c r="D1208">
        <v>554</v>
      </c>
      <c r="E1208" t="s">
        <v>1439</v>
      </c>
      <c r="F1208" t="s">
        <v>2892</v>
      </c>
      <c r="G1208" t="s">
        <v>2893</v>
      </c>
      <c r="H1208" t="s">
        <v>2904</v>
      </c>
      <c r="I1208" t="s">
        <v>2895</v>
      </c>
      <c r="J1208">
        <v>361.11077844305697</v>
      </c>
      <c r="K1208">
        <v>3</v>
      </c>
      <c r="L1208">
        <v>1</v>
      </c>
      <c r="M1208">
        <v>2</v>
      </c>
      <c r="N1208" s="94">
        <v>3263130.4160221601</v>
      </c>
      <c r="O1208" s="94">
        <v>844821.48282524606</v>
      </c>
      <c r="P1208" s="94">
        <v>730373.45859580999</v>
      </c>
      <c r="Q1208" s="94">
        <v>146502.36947155601</v>
      </c>
      <c r="R1208" s="94">
        <v>2625096.4148784899</v>
      </c>
      <c r="S1208" s="94">
        <v>224101.36778897999</v>
      </c>
      <c r="T1208" s="94">
        <v>5019057.46</v>
      </c>
      <c r="U1208" s="94">
        <v>2590866.6817932599</v>
      </c>
      <c r="V1208" s="94">
        <v>5272789.0291580101</v>
      </c>
      <c r="W1208" s="94">
        <v>1514148.7479395301</v>
      </c>
      <c r="X1208" s="94">
        <v>0</v>
      </c>
      <c r="Y1208" s="94">
        <v>0</v>
      </c>
      <c r="Z1208" s="94">
        <v>0</v>
      </c>
      <c r="AA1208" s="94">
        <v>800790.522198522</v>
      </c>
      <c r="AB1208" s="94">
        <v>22195.842497203499</v>
      </c>
      <c r="AC1208" s="94">
        <v>162166.84964716001</v>
      </c>
      <c r="AD1208" s="94">
        <v>61934.518141820001</v>
      </c>
      <c r="AE1208" s="94">
        <v>0</v>
      </c>
      <c r="AF1208" s="94">
        <v>0</v>
      </c>
      <c r="AG1208" s="94">
        <v>0</v>
      </c>
      <c r="AH1208" s="94">
        <v>0</v>
      </c>
      <c r="AI1208" s="94">
        <v>0</v>
      </c>
      <c r="AJ1208" s="94">
        <v>7834025.5095822504</v>
      </c>
      <c r="AK1208" s="70">
        <v>21694.244473562801</v>
      </c>
      <c r="AL1208">
        <v>190.744012474941</v>
      </c>
      <c r="AM1208">
        <v>87986.683412978906</v>
      </c>
      <c r="AN1208">
        <v>7795.3033186078901</v>
      </c>
      <c r="AO1208">
        <v>32365.945713381101</v>
      </c>
      <c r="AP1208">
        <v>190.744012474941</v>
      </c>
      <c r="AQ1208">
        <v>87986.683412978906</v>
      </c>
      <c r="AR1208">
        <v>19813.390212214399</v>
      </c>
      <c r="AS1208">
        <v>26636.298352804799</v>
      </c>
      <c r="AT1208">
        <v>0</v>
      </c>
    </row>
    <row r="1209" spans="1:46" x14ac:dyDescent="0.25">
      <c r="A1209" t="s">
        <v>4124</v>
      </c>
      <c r="B1209">
        <v>2083</v>
      </c>
      <c r="C1209" t="s">
        <v>224</v>
      </c>
      <c r="D1209">
        <v>553</v>
      </c>
      <c r="E1209" t="s">
        <v>1440</v>
      </c>
      <c r="F1209" t="s">
        <v>2892</v>
      </c>
      <c r="G1209" t="s">
        <v>2893</v>
      </c>
      <c r="H1209" t="s">
        <v>2904</v>
      </c>
      <c r="I1209" t="s">
        <v>2895</v>
      </c>
      <c r="J1209">
        <v>270.78443113767901</v>
      </c>
      <c r="K1209">
        <v>1</v>
      </c>
      <c r="L1209">
        <v>1</v>
      </c>
      <c r="M1209">
        <v>2</v>
      </c>
      <c r="N1209" s="94">
        <v>2776128.8679290102</v>
      </c>
      <c r="O1209" s="94">
        <v>758330.40541949496</v>
      </c>
      <c r="P1209" s="94">
        <v>602332.81613859301</v>
      </c>
      <c r="Q1209" s="94">
        <v>109857.03874228999</v>
      </c>
      <c r="R1209" s="94">
        <v>1595329.7139296499</v>
      </c>
      <c r="S1209" s="94">
        <v>168045.832515863</v>
      </c>
      <c r="T1209" s="94">
        <v>3899177.9</v>
      </c>
      <c r="U1209" s="94">
        <v>1942800.9421590399</v>
      </c>
      <c r="V1209" s="94">
        <v>4407479.1543131899</v>
      </c>
      <c r="W1209" s="94">
        <v>817370.79582265497</v>
      </c>
      <c r="X1209" s="94">
        <v>0</v>
      </c>
      <c r="Y1209" s="94">
        <v>0</v>
      </c>
      <c r="Z1209" s="94">
        <v>0</v>
      </c>
      <c r="AA1209" s="94">
        <v>600485.00061087299</v>
      </c>
      <c r="AB1209" s="94">
        <v>16643.891412326098</v>
      </c>
      <c r="AC1209" s="94">
        <v>121603.288388193</v>
      </c>
      <c r="AD1209" s="94">
        <v>46442.544127670197</v>
      </c>
      <c r="AE1209" s="94">
        <v>0</v>
      </c>
      <c r="AF1209" s="94">
        <v>0</v>
      </c>
      <c r="AG1209" s="94">
        <v>0</v>
      </c>
      <c r="AH1209" s="94">
        <v>0</v>
      </c>
      <c r="AI1209" s="94">
        <v>0</v>
      </c>
      <c r="AJ1209" s="94">
        <v>6010024.6746749002</v>
      </c>
      <c r="AK1209" s="70">
        <v>22194.867885957399</v>
      </c>
      <c r="AL1209">
        <v>190.744012474941</v>
      </c>
      <c r="AM1209">
        <v>87986.683412978906</v>
      </c>
      <c r="AN1209">
        <v>7795.3033186078901</v>
      </c>
      <c r="AO1209">
        <v>32365.945713381101</v>
      </c>
      <c r="AP1209">
        <v>190.744012474941</v>
      </c>
      <c r="AQ1209">
        <v>87986.683412978906</v>
      </c>
      <c r="AR1209">
        <v>19813.390212214399</v>
      </c>
      <c r="AS1209">
        <v>26636.298352804799</v>
      </c>
      <c r="AT1209">
        <v>0</v>
      </c>
    </row>
    <row r="1210" spans="1:46" x14ac:dyDescent="0.25">
      <c r="A1210" t="s">
        <v>4125</v>
      </c>
      <c r="B1210">
        <v>2083</v>
      </c>
      <c r="C1210" t="s">
        <v>224</v>
      </c>
      <c r="D1210">
        <v>1352</v>
      </c>
      <c r="E1210" t="s">
        <v>1441</v>
      </c>
      <c r="F1210" t="s">
        <v>2892</v>
      </c>
      <c r="G1210" t="s">
        <v>2893</v>
      </c>
      <c r="H1210" t="s">
        <v>2904</v>
      </c>
      <c r="I1210" t="s">
        <v>2895</v>
      </c>
      <c r="J1210">
        <v>324.22369546613999</v>
      </c>
      <c r="K1210">
        <v>2</v>
      </c>
      <c r="L1210">
        <v>1</v>
      </c>
      <c r="M1210">
        <v>2</v>
      </c>
      <c r="N1210" s="94">
        <v>2894620.1240582098</v>
      </c>
      <c r="O1210" s="94">
        <v>847376.57721708098</v>
      </c>
      <c r="P1210" s="94">
        <v>668234.34602386795</v>
      </c>
      <c r="Q1210" s="94">
        <v>131537.307829497</v>
      </c>
      <c r="R1210" s="94">
        <v>2286051.3733294802</v>
      </c>
      <c r="S1210" s="94">
        <v>201209.650780383</v>
      </c>
      <c r="T1210" s="94">
        <v>4501607.33</v>
      </c>
      <c r="U1210" s="94">
        <v>2326212.3984581302</v>
      </c>
      <c r="V1210" s="94">
        <v>4832279.5632214397</v>
      </c>
      <c r="W1210" s="94">
        <v>1256620.98472829</v>
      </c>
      <c r="X1210" s="94">
        <v>0</v>
      </c>
      <c r="Y1210" s="94">
        <v>0</v>
      </c>
      <c r="Z1210" s="94">
        <v>0</v>
      </c>
      <c r="AA1210" s="94">
        <v>718990.61977848399</v>
      </c>
      <c r="AB1210" s="94">
        <v>19928.5607299105</v>
      </c>
      <c r="AC1210" s="94">
        <v>145601.677970947</v>
      </c>
      <c r="AD1210" s="94">
        <v>55607.9728094354</v>
      </c>
      <c r="AE1210" s="94">
        <v>0</v>
      </c>
      <c r="AF1210" s="94">
        <v>0</v>
      </c>
      <c r="AG1210" s="94">
        <v>0</v>
      </c>
      <c r="AH1210" s="94">
        <v>0</v>
      </c>
      <c r="AI1210" s="94">
        <v>0</v>
      </c>
      <c r="AJ1210" s="94">
        <v>7029029.3792385198</v>
      </c>
      <c r="AK1210" s="70">
        <v>21679.567155425899</v>
      </c>
      <c r="AL1210">
        <v>190.744012474941</v>
      </c>
      <c r="AM1210">
        <v>87986.683412978906</v>
      </c>
      <c r="AN1210">
        <v>7795.3033186078901</v>
      </c>
      <c r="AO1210">
        <v>32365.945713381101</v>
      </c>
      <c r="AP1210">
        <v>190.744012474941</v>
      </c>
      <c r="AQ1210">
        <v>87986.683412978906</v>
      </c>
      <c r="AR1210">
        <v>19813.390212214399</v>
      </c>
      <c r="AS1210">
        <v>26636.298352804799</v>
      </c>
      <c r="AT1210">
        <v>0</v>
      </c>
    </row>
    <row r="1211" spans="1:46" x14ac:dyDescent="0.25">
      <c r="A1211" t="s">
        <v>4126</v>
      </c>
      <c r="B1211">
        <v>2083</v>
      </c>
      <c r="C1211" t="s">
        <v>224</v>
      </c>
      <c r="D1211">
        <v>560</v>
      </c>
      <c r="E1211" t="s">
        <v>1442</v>
      </c>
      <c r="F1211" t="s">
        <v>2892</v>
      </c>
      <c r="G1211" t="s">
        <v>2903</v>
      </c>
      <c r="H1211" t="s">
        <v>2904</v>
      </c>
      <c r="I1211" t="s">
        <v>2895</v>
      </c>
      <c r="J1211">
        <v>1319.97480422233</v>
      </c>
      <c r="K1211">
        <v>1</v>
      </c>
      <c r="L1211">
        <v>1</v>
      </c>
      <c r="M1211">
        <v>2</v>
      </c>
      <c r="N1211" s="94">
        <v>7728144.8536999496</v>
      </c>
      <c r="O1211" s="94">
        <v>2866192.2944319402</v>
      </c>
      <c r="P1211" s="94">
        <v>2344271.8838847498</v>
      </c>
      <c r="Q1211" s="94">
        <v>535512.778918116</v>
      </c>
      <c r="R1211" s="94">
        <v>7352829.4903631303</v>
      </c>
      <c r="S1211" s="94">
        <v>819161.810535272</v>
      </c>
      <c r="T1211" s="94">
        <v>11356509.140000001</v>
      </c>
      <c r="U1211" s="94">
        <v>9470442.1612978801</v>
      </c>
      <c r="V1211" s="94">
        <v>14248437.4648156</v>
      </c>
      <c r="W1211" s="94">
        <v>3560020.7111373199</v>
      </c>
      <c r="X1211" s="94">
        <v>0</v>
      </c>
      <c r="Y1211" s="94">
        <v>0</v>
      </c>
      <c r="Z1211" s="94">
        <v>0</v>
      </c>
      <c r="AA1211" s="94">
        <v>2937360.25808156</v>
      </c>
      <c r="AB1211" s="94">
        <v>81132.867263378794</v>
      </c>
      <c r="AC1211" s="94">
        <v>592771.43855210894</v>
      </c>
      <c r="AD1211" s="94">
        <v>226390.37198316399</v>
      </c>
      <c r="AE1211" s="94">
        <v>0</v>
      </c>
      <c r="AF1211" s="94">
        <v>0</v>
      </c>
      <c r="AG1211" s="94">
        <v>0</v>
      </c>
      <c r="AH1211" s="94">
        <v>0</v>
      </c>
      <c r="AI1211" s="94">
        <v>0</v>
      </c>
      <c r="AJ1211" s="94">
        <v>21646113.111833099</v>
      </c>
      <c r="AK1211" s="70">
        <v>16398.883556407</v>
      </c>
      <c r="AL1211">
        <v>190.744012474941</v>
      </c>
      <c r="AM1211">
        <v>87986.683412978906</v>
      </c>
      <c r="AN1211">
        <v>7795.3033186078901</v>
      </c>
      <c r="AO1211">
        <v>32365.945713381101</v>
      </c>
      <c r="AP1211">
        <v>190.744012474941</v>
      </c>
      <c r="AQ1211">
        <v>78964.723731455393</v>
      </c>
      <c r="AR1211">
        <v>7795.3033186078901</v>
      </c>
      <c r="AS1211">
        <v>32365.945713381101</v>
      </c>
      <c r="AT1211">
        <v>0</v>
      </c>
    </row>
    <row r="1212" spans="1:46" x14ac:dyDescent="0.25">
      <c r="A1212" t="s">
        <v>4127</v>
      </c>
      <c r="B1212">
        <v>2083</v>
      </c>
      <c r="C1212" t="s">
        <v>224</v>
      </c>
      <c r="D1212">
        <v>2083</v>
      </c>
      <c r="E1212" t="s">
        <v>224</v>
      </c>
      <c r="F1212" t="s">
        <v>1871</v>
      </c>
      <c r="G1212" t="s">
        <v>1871</v>
      </c>
      <c r="H1212" t="s">
        <v>2899</v>
      </c>
      <c r="I1212" t="s">
        <v>2895</v>
      </c>
      <c r="J1212">
        <v>1283.23124951421</v>
      </c>
      <c r="K1212">
        <v>1</v>
      </c>
      <c r="L1212">
        <v>1</v>
      </c>
      <c r="M1212">
        <v>2</v>
      </c>
      <c r="N1212" s="94">
        <v>1040614.8835810201</v>
      </c>
      <c r="O1212" s="94">
        <v>787348.65306718904</v>
      </c>
      <c r="P1212" s="94">
        <v>1699173.3223308399</v>
      </c>
      <c r="Q1212" s="94">
        <v>520605.94658606302</v>
      </c>
      <c r="R1212" s="94">
        <v>5159074.8467265004</v>
      </c>
      <c r="S1212" s="94">
        <v>796359.16558786295</v>
      </c>
      <c r="T1212" s="94">
        <v>0</v>
      </c>
      <c r="U1212" s="94">
        <v>9206817.6522916108</v>
      </c>
      <c r="V1212" s="94">
        <v>4797081.9382080398</v>
      </c>
      <c r="W1212" s="94">
        <v>1485198.7460789301</v>
      </c>
      <c r="X1212" s="94">
        <v>0</v>
      </c>
      <c r="Y1212" s="94">
        <v>0</v>
      </c>
      <c r="Z1212" s="94">
        <v>0</v>
      </c>
      <c r="AA1212" s="94">
        <v>2845662.5604765401</v>
      </c>
      <c r="AB1212" s="94">
        <v>78874.407528099793</v>
      </c>
      <c r="AC1212" s="94">
        <v>576270.72224132705</v>
      </c>
      <c r="AD1212" s="94">
        <v>220088.44334653599</v>
      </c>
      <c r="AE1212" s="94">
        <v>0</v>
      </c>
      <c r="AF1212" s="94">
        <v>0</v>
      </c>
      <c r="AG1212" s="94">
        <v>0</v>
      </c>
      <c r="AH1212" s="94">
        <v>0</v>
      </c>
      <c r="AI1212" s="94">
        <v>0</v>
      </c>
      <c r="AJ1212" s="94">
        <v>10003176.8178795</v>
      </c>
      <c r="AK1212" s="70">
        <v>7795.3033186079001</v>
      </c>
      <c r="AL1212">
        <v>190.744012474941</v>
      </c>
      <c r="AM1212">
        <v>87986.683412978906</v>
      </c>
      <c r="AN1212">
        <v>7795.3033186078901</v>
      </c>
      <c r="AO1212">
        <v>32365.945713381101</v>
      </c>
      <c r="AP1212">
        <v>682.10272323868298</v>
      </c>
      <c r="AQ1212">
        <v>37523.222275875101</v>
      </c>
      <c r="AR1212">
        <v>7795.3033186079001</v>
      </c>
      <c r="AS1212">
        <v>7795.3033186079001</v>
      </c>
      <c r="AT1212">
        <v>0</v>
      </c>
    </row>
    <row r="1213" spans="1:46" x14ac:dyDescent="0.25">
      <c r="A1213" t="s">
        <v>4128</v>
      </c>
      <c r="B1213">
        <v>2083</v>
      </c>
      <c r="C1213" t="s">
        <v>224</v>
      </c>
      <c r="D1213">
        <v>556</v>
      </c>
      <c r="E1213" t="s">
        <v>1444</v>
      </c>
      <c r="F1213" t="s">
        <v>2892</v>
      </c>
      <c r="G1213" t="s">
        <v>2893</v>
      </c>
      <c r="H1213" t="s">
        <v>2904</v>
      </c>
      <c r="I1213" t="s">
        <v>2895</v>
      </c>
      <c r="J1213">
        <v>322.62753065293703</v>
      </c>
      <c r="K1213">
        <v>1</v>
      </c>
      <c r="L1213">
        <v>1</v>
      </c>
      <c r="M1213">
        <v>2</v>
      </c>
      <c r="N1213" s="94">
        <v>3454666.6609437899</v>
      </c>
      <c r="O1213" s="94">
        <v>809304.78278176498</v>
      </c>
      <c r="P1213" s="94">
        <v>611875.05595097505</v>
      </c>
      <c r="Q1213" s="94">
        <v>130889.744972998</v>
      </c>
      <c r="R1213" s="94">
        <v>1871202.53722827</v>
      </c>
      <c r="S1213" s="94">
        <v>200219.08849532</v>
      </c>
      <c r="T1213" s="94">
        <v>4563178.41</v>
      </c>
      <c r="U1213" s="94">
        <v>2314760.37187779</v>
      </c>
      <c r="V1213" s="94">
        <v>5195161.6469709901</v>
      </c>
      <c r="W1213" s="94">
        <v>947495.67987073096</v>
      </c>
      <c r="X1213" s="94">
        <v>0</v>
      </c>
      <c r="Y1213" s="94">
        <v>0</v>
      </c>
      <c r="Z1213" s="94">
        <v>0</v>
      </c>
      <c r="AA1213" s="94">
        <v>715451.00332120096</v>
      </c>
      <c r="AB1213" s="94">
        <v>19830.451714870302</v>
      </c>
      <c r="AC1213" s="94">
        <v>144884.875718767</v>
      </c>
      <c r="AD1213" s="94">
        <v>55334.212776553402</v>
      </c>
      <c r="AE1213" s="94">
        <v>0</v>
      </c>
      <c r="AF1213" s="94">
        <v>0</v>
      </c>
      <c r="AG1213" s="94">
        <v>0</v>
      </c>
      <c r="AH1213" s="94">
        <v>0</v>
      </c>
      <c r="AI1213" s="94">
        <v>0</v>
      </c>
      <c r="AJ1213" s="94">
        <v>7078157.8703731103</v>
      </c>
      <c r="AK1213" s="70">
        <v>21939.100659042499</v>
      </c>
      <c r="AL1213">
        <v>190.744012474941</v>
      </c>
      <c r="AM1213">
        <v>87986.683412978906</v>
      </c>
      <c r="AN1213">
        <v>7795.3033186078901</v>
      </c>
      <c r="AO1213">
        <v>32365.945713381101</v>
      </c>
      <c r="AP1213">
        <v>190.744012474941</v>
      </c>
      <c r="AQ1213">
        <v>87986.683412978906</v>
      </c>
      <c r="AR1213">
        <v>19813.390212214399</v>
      </c>
      <c r="AS1213">
        <v>26636.298352804799</v>
      </c>
      <c r="AT1213">
        <v>0</v>
      </c>
    </row>
    <row r="1214" spans="1:46" x14ac:dyDescent="0.25">
      <c r="A1214" t="s">
        <v>4129</v>
      </c>
      <c r="B1214">
        <v>2083</v>
      </c>
      <c r="C1214" t="s">
        <v>224</v>
      </c>
      <c r="D1214">
        <v>561</v>
      </c>
      <c r="E1214" t="s">
        <v>1445</v>
      </c>
      <c r="F1214" t="s">
        <v>2892</v>
      </c>
      <c r="G1214" t="s">
        <v>2903</v>
      </c>
      <c r="H1214" t="s">
        <v>2904</v>
      </c>
      <c r="I1214" t="s">
        <v>2895</v>
      </c>
      <c r="J1214">
        <v>1198.12888508676</v>
      </c>
      <c r="K1214">
        <v>1</v>
      </c>
      <c r="L1214">
        <v>1</v>
      </c>
      <c r="M1214">
        <v>2</v>
      </c>
      <c r="N1214" s="94">
        <v>6869086.3968843697</v>
      </c>
      <c r="O1214" s="94">
        <v>2614082.8804055299</v>
      </c>
      <c r="P1214" s="94">
        <v>2249954.20622436</v>
      </c>
      <c r="Q1214" s="94">
        <v>486079.98175607802</v>
      </c>
      <c r="R1214" s="94">
        <v>7917521.2022730298</v>
      </c>
      <c r="S1214" s="94">
        <v>743545.576493414</v>
      </c>
      <c r="T1214" s="94">
        <v>11540492.17</v>
      </c>
      <c r="U1214" s="94">
        <v>8596232.4975433704</v>
      </c>
      <c r="V1214" s="94">
        <v>12918847.321266901</v>
      </c>
      <c r="W1214" s="94">
        <v>4487292.1784068104</v>
      </c>
      <c r="X1214" s="94">
        <v>0</v>
      </c>
      <c r="Y1214" s="94">
        <v>0</v>
      </c>
      <c r="Z1214" s="94">
        <v>0</v>
      </c>
      <c r="AA1214" s="94">
        <v>2656941.61688129</v>
      </c>
      <c r="AB1214" s="94">
        <v>73643.550988410003</v>
      </c>
      <c r="AC1214" s="94">
        <v>538053.13594764995</v>
      </c>
      <c r="AD1214" s="94">
        <v>205492.440545764</v>
      </c>
      <c r="AE1214" s="94">
        <v>0</v>
      </c>
      <c r="AF1214" s="94">
        <v>0</v>
      </c>
      <c r="AG1214" s="94">
        <v>0</v>
      </c>
      <c r="AH1214" s="94">
        <v>0</v>
      </c>
      <c r="AI1214" s="94">
        <v>0</v>
      </c>
      <c r="AJ1214" s="94">
        <v>20880270.244036801</v>
      </c>
      <c r="AK1214" s="70">
        <v>17427.3990919807</v>
      </c>
      <c r="AL1214">
        <v>190.744012474941</v>
      </c>
      <c r="AM1214">
        <v>87986.683412978906</v>
      </c>
      <c r="AN1214">
        <v>7795.3033186078901</v>
      </c>
      <c r="AO1214">
        <v>32365.945713381101</v>
      </c>
      <c r="AP1214">
        <v>190.744012474941</v>
      </c>
      <c r="AQ1214">
        <v>78964.723731455393</v>
      </c>
      <c r="AR1214">
        <v>7795.3033186078901</v>
      </c>
      <c r="AS1214">
        <v>32365.945713381101</v>
      </c>
      <c r="AT1214">
        <v>0</v>
      </c>
    </row>
    <row r="1215" spans="1:46" x14ac:dyDescent="0.25">
      <c r="A1215" t="s">
        <v>4130</v>
      </c>
      <c r="B1215">
        <v>2083</v>
      </c>
      <c r="C1215" t="s">
        <v>224</v>
      </c>
      <c r="D1215">
        <v>557</v>
      </c>
      <c r="E1215" t="s">
        <v>1446</v>
      </c>
      <c r="F1215" t="s">
        <v>2892</v>
      </c>
      <c r="G1215" t="s">
        <v>2911</v>
      </c>
      <c r="H1215" t="s">
        <v>2904</v>
      </c>
      <c r="I1215" t="s">
        <v>2895</v>
      </c>
      <c r="J1215">
        <v>504.55688622749301</v>
      </c>
      <c r="K1215">
        <v>1</v>
      </c>
      <c r="L1215">
        <v>1</v>
      </c>
      <c r="M1215">
        <v>2</v>
      </c>
      <c r="N1215" s="94">
        <v>3471580.3839505399</v>
      </c>
      <c r="O1215" s="94">
        <v>1321817.6949342799</v>
      </c>
      <c r="P1215" s="94">
        <v>949130.41423267801</v>
      </c>
      <c r="Q1215" s="94">
        <v>204698.34681817601</v>
      </c>
      <c r="R1215" s="94">
        <v>2467384.8389396998</v>
      </c>
      <c r="S1215" s="94">
        <v>313122.44076026703</v>
      </c>
      <c r="T1215" s="94">
        <v>4794560.1500000004</v>
      </c>
      <c r="U1215" s="94">
        <v>3620051.5288753798</v>
      </c>
      <c r="V1215" s="94">
        <v>6241861.3570095496</v>
      </c>
      <c r="W1215" s="94">
        <v>1022844.35846895</v>
      </c>
      <c r="X1215" s="94">
        <v>0</v>
      </c>
      <c r="Y1215" s="94">
        <v>0</v>
      </c>
      <c r="Z1215" s="94">
        <v>0</v>
      </c>
      <c r="AA1215" s="94">
        <v>1118893.1389504001</v>
      </c>
      <c r="AB1215" s="94">
        <v>31012.824446476101</v>
      </c>
      <c r="AC1215" s="94">
        <v>226585.31838920299</v>
      </c>
      <c r="AD1215" s="94">
        <v>86537.122371063699</v>
      </c>
      <c r="AE1215" s="94">
        <v>0</v>
      </c>
      <c r="AF1215" s="94">
        <v>0</v>
      </c>
      <c r="AG1215" s="94">
        <v>0</v>
      </c>
      <c r="AH1215" s="94">
        <v>0</v>
      </c>
      <c r="AI1215" s="94">
        <v>0</v>
      </c>
      <c r="AJ1215" s="94">
        <v>8727734.1196356509</v>
      </c>
      <c r="AK1215" s="70">
        <v>17297.819845234499</v>
      </c>
      <c r="AL1215">
        <v>190.744012474941</v>
      </c>
      <c r="AM1215">
        <v>87986.683412978906</v>
      </c>
      <c r="AN1215">
        <v>7795.3033186078901</v>
      </c>
      <c r="AO1215">
        <v>32365.945713381101</v>
      </c>
      <c r="AP1215">
        <v>4583.8562208211697</v>
      </c>
      <c r="AQ1215">
        <v>22363.4717498301</v>
      </c>
      <c r="AR1215">
        <v>17297.819845234499</v>
      </c>
      <c r="AS1215">
        <v>17918.476849747301</v>
      </c>
      <c r="AT1215">
        <v>0</v>
      </c>
    </row>
    <row r="1216" spans="1:46" x14ac:dyDescent="0.25">
      <c r="A1216" t="s">
        <v>4131</v>
      </c>
      <c r="B1216">
        <v>2083</v>
      </c>
      <c r="C1216" t="s">
        <v>224</v>
      </c>
      <c r="D1216">
        <v>5059</v>
      </c>
      <c r="E1216" t="s">
        <v>1447</v>
      </c>
      <c r="F1216" t="s">
        <v>2892</v>
      </c>
      <c r="G1216" t="s">
        <v>2893</v>
      </c>
      <c r="H1216" t="s">
        <v>2904</v>
      </c>
      <c r="I1216" t="s">
        <v>2895</v>
      </c>
      <c r="J1216">
        <v>355.242514970012</v>
      </c>
      <c r="K1216">
        <v>2</v>
      </c>
      <c r="L1216">
        <v>1</v>
      </c>
      <c r="M1216">
        <v>2</v>
      </c>
      <c r="N1216" s="94">
        <v>2845615.7060707998</v>
      </c>
      <c r="O1216" s="94">
        <v>850378.97861612099</v>
      </c>
      <c r="P1216" s="94">
        <v>768331.36679940298</v>
      </c>
      <c r="Q1216" s="94">
        <v>144121.619422524</v>
      </c>
      <c r="R1216" s="94">
        <v>2244236.9967712099</v>
      </c>
      <c r="S1216" s="94">
        <v>220459.58817629301</v>
      </c>
      <c r="T1216" s="94">
        <v>4303921.0999999996</v>
      </c>
      <c r="U1216" s="94">
        <v>2548763.5676800599</v>
      </c>
      <c r="V1216" s="94">
        <v>4818297.8378710998</v>
      </c>
      <c r="W1216" s="94">
        <v>1224774.4797122499</v>
      </c>
      <c r="X1216" s="94">
        <v>0</v>
      </c>
      <c r="Y1216" s="94">
        <v>0</v>
      </c>
      <c r="Z1216" s="94">
        <v>0</v>
      </c>
      <c r="AA1216" s="94">
        <v>787777.20315210905</v>
      </c>
      <c r="AB1216" s="94">
        <v>21835.146944605</v>
      </c>
      <c r="AC1216" s="94">
        <v>159531.542541606</v>
      </c>
      <c r="AD1216" s="94">
        <v>60928.045634687202</v>
      </c>
      <c r="AE1216" s="94">
        <v>0</v>
      </c>
      <c r="AF1216" s="94">
        <v>0</v>
      </c>
      <c r="AG1216" s="94">
        <v>0</v>
      </c>
      <c r="AH1216" s="94">
        <v>0</v>
      </c>
      <c r="AI1216" s="94">
        <v>0</v>
      </c>
      <c r="AJ1216" s="94">
        <v>7073144.2558563501</v>
      </c>
      <c r="AK1216" s="70">
        <v>19910.748172845899</v>
      </c>
      <c r="AL1216">
        <v>190.744012474941</v>
      </c>
      <c r="AM1216">
        <v>87986.683412978906</v>
      </c>
      <c r="AN1216">
        <v>7795.3033186078901</v>
      </c>
      <c r="AO1216">
        <v>32365.945713381101</v>
      </c>
      <c r="AP1216">
        <v>190.744012474941</v>
      </c>
      <c r="AQ1216">
        <v>87986.683412978906</v>
      </c>
      <c r="AR1216">
        <v>19813.390212214399</v>
      </c>
      <c r="AS1216">
        <v>26636.298352804799</v>
      </c>
      <c r="AT1216">
        <v>0</v>
      </c>
    </row>
    <row r="1217" spans="1:46" x14ac:dyDescent="0.25">
      <c r="A1217" t="s">
        <v>4132</v>
      </c>
      <c r="B1217">
        <v>2083</v>
      </c>
      <c r="C1217" t="s">
        <v>224</v>
      </c>
      <c r="D1217">
        <v>558</v>
      </c>
      <c r="E1217" t="s">
        <v>1448</v>
      </c>
      <c r="F1217" t="s">
        <v>2892</v>
      </c>
      <c r="G1217" t="s">
        <v>2893</v>
      </c>
      <c r="H1217" t="s">
        <v>2904</v>
      </c>
      <c r="I1217" t="s">
        <v>2895</v>
      </c>
      <c r="J1217">
        <v>112.38323353291401</v>
      </c>
      <c r="K1217">
        <v>1</v>
      </c>
      <c r="L1217">
        <v>1</v>
      </c>
      <c r="M1217">
        <v>2</v>
      </c>
      <c r="N1217" s="94">
        <v>980514.14045623899</v>
      </c>
      <c r="O1217" s="94">
        <v>289158.42016017</v>
      </c>
      <c r="P1217" s="94">
        <v>299304.150362421</v>
      </c>
      <c r="Q1217" s="94">
        <v>45593.7927758183</v>
      </c>
      <c r="R1217" s="94">
        <v>711201.13387566595</v>
      </c>
      <c r="S1217" s="94">
        <v>69743.795684696903</v>
      </c>
      <c r="T1217" s="94">
        <v>1519454.04</v>
      </c>
      <c r="U1217" s="94">
        <v>806317.59763031395</v>
      </c>
      <c r="V1217" s="94">
        <v>1680196.36407487</v>
      </c>
      <c r="W1217" s="94">
        <v>389449.24703035201</v>
      </c>
      <c r="X1217" s="94">
        <v>0</v>
      </c>
      <c r="Y1217" s="94">
        <v>0</v>
      </c>
      <c r="Z1217" s="94">
        <v>0</v>
      </c>
      <c r="AA1217" s="94">
        <v>249218.33863613699</v>
      </c>
      <c r="AB1217" s="94">
        <v>6907.6878889571699</v>
      </c>
      <c r="AC1217" s="94">
        <v>50468.820160314397</v>
      </c>
      <c r="AD1217" s="94">
        <v>19274.9755243826</v>
      </c>
      <c r="AE1217" s="94">
        <v>0</v>
      </c>
      <c r="AF1217" s="94">
        <v>0</v>
      </c>
      <c r="AG1217" s="94">
        <v>0</v>
      </c>
      <c r="AH1217" s="94">
        <v>0</v>
      </c>
      <c r="AI1217" s="94">
        <v>0</v>
      </c>
      <c r="AJ1217" s="94">
        <v>2395515.4333150098</v>
      </c>
      <c r="AK1217" s="70">
        <v>21315.594488686998</v>
      </c>
      <c r="AL1217">
        <v>190.744012474941</v>
      </c>
      <c r="AM1217">
        <v>87986.683412978906</v>
      </c>
      <c r="AN1217">
        <v>7795.3033186078901</v>
      </c>
      <c r="AO1217">
        <v>32365.945713381101</v>
      </c>
      <c r="AP1217">
        <v>190.744012474941</v>
      </c>
      <c r="AQ1217">
        <v>87986.683412978906</v>
      </c>
      <c r="AR1217">
        <v>19813.390212214399</v>
      </c>
      <c r="AS1217">
        <v>26636.298352804799</v>
      </c>
      <c r="AT1217">
        <v>0</v>
      </c>
    </row>
    <row r="1218" spans="1:46" x14ac:dyDescent="0.25">
      <c r="A1218" t="s">
        <v>4133</v>
      </c>
      <c r="B1218">
        <v>2083</v>
      </c>
      <c r="C1218" t="s">
        <v>224</v>
      </c>
      <c r="D1218">
        <v>4058</v>
      </c>
      <c r="E1218" t="s">
        <v>1449</v>
      </c>
      <c r="F1218" t="s">
        <v>2906</v>
      </c>
      <c r="G1218" t="s">
        <v>2907</v>
      </c>
      <c r="H1218" t="s">
        <v>2904</v>
      </c>
      <c r="I1218" t="s">
        <v>2895</v>
      </c>
      <c r="J1218">
        <v>224.45410439789799</v>
      </c>
      <c r="K1218">
        <v>1</v>
      </c>
      <c r="L1218">
        <v>2</v>
      </c>
      <c r="M1218">
        <v>2</v>
      </c>
      <c r="N1218" s="94">
        <v>182017.29563999001</v>
      </c>
      <c r="O1218" s="94">
        <v>137717.68482102401</v>
      </c>
      <c r="P1218" s="94">
        <v>297207.869918185</v>
      </c>
      <c r="Q1218" s="94">
        <v>91060.860253700303</v>
      </c>
      <c r="R1218" s="94">
        <v>902390.37171366601</v>
      </c>
      <c r="S1218" s="94">
        <v>139293.742541532</v>
      </c>
      <c r="T1218" s="94">
        <v>0</v>
      </c>
      <c r="U1218" s="94">
        <v>1610394.08234656</v>
      </c>
      <c r="V1218" s="94">
        <v>839073.02800756402</v>
      </c>
      <c r="W1218" s="94">
        <v>259780.888698141</v>
      </c>
      <c r="X1218" s="94">
        <v>0</v>
      </c>
      <c r="Y1218" s="94">
        <v>0</v>
      </c>
      <c r="Z1218" s="94">
        <v>0</v>
      </c>
      <c r="AA1218" s="94">
        <v>497743.98938008299</v>
      </c>
      <c r="AB1218" s="94">
        <v>13796.176260776499</v>
      </c>
      <c r="AC1218" s="94">
        <v>100797.365167325</v>
      </c>
      <c r="AD1218" s="94">
        <v>38496.377374206997</v>
      </c>
      <c r="AE1218" s="94">
        <v>0</v>
      </c>
      <c r="AF1218" s="94">
        <v>0</v>
      </c>
      <c r="AG1218" s="94">
        <v>0</v>
      </c>
      <c r="AH1218" s="94">
        <v>0</v>
      </c>
      <c r="AI1218" s="94">
        <v>0</v>
      </c>
      <c r="AJ1218" s="94">
        <v>1749687.8248880999</v>
      </c>
      <c r="AK1218" s="70">
        <v>7795.3033186078901</v>
      </c>
      <c r="AL1218">
        <v>190.744012474941</v>
      </c>
      <c r="AM1218">
        <v>87986.683412978906</v>
      </c>
      <c r="AN1218">
        <v>7795.3033186078901</v>
      </c>
      <c r="AO1218">
        <v>32365.945713381101</v>
      </c>
      <c r="AP1218">
        <v>190.744012474941</v>
      </c>
      <c r="AQ1218">
        <v>53040.848925755003</v>
      </c>
      <c r="AR1218">
        <v>7795.3033186078901</v>
      </c>
      <c r="AS1218">
        <v>7795.3033186078901</v>
      </c>
      <c r="AT1218">
        <v>0</v>
      </c>
    </row>
    <row r="1219" spans="1:46" x14ac:dyDescent="0.25">
      <c r="A1219" t="s">
        <v>4134</v>
      </c>
      <c r="B1219">
        <v>2083</v>
      </c>
      <c r="C1219" t="s">
        <v>224</v>
      </c>
      <c r="D1219">
        <v>559</v>
      </c>
      <c r="E1219" t="s">
        <v>1450</v>
      </c>
      <c r="F1219" t="s">
        <v>2892</v>
      </c>
      <c r="G1219" t="s">
        <v>2893</v>
      </c>
      <c r="H1219" t="s">
        <v>2904</v>
      </c>
      <c r="I1219" t="s">
        <v>2895</v>
      </c>
      <c r="J1219">
        <v>285.715426290246</v>
      </c>
      <c r="K1219">
        <v>1</v>
      </c>
      <c r="L1219">
        <v>1</v>
      </c>
      <c r="M1219">
        <v>2</v>
      </c>
      <c r="N1219" s="94">
        <v>2373416.81830623</v>
      </c>
      <c r="O1219" s="94">
        <v>866499.31487104704</v>
      </c>
      <c r="P1219" s="94">
        <v>602207.061649104</v>
      </c>
      <c r="Q1219" s="94">
        <v>115914.53217367</v>
      </c>
      <c r="R1219" s="94">
        <v>1525641.6602471899</v>
      </c>
      <c r="S1219" s="94">
        <v>177311.84349057701</v>
      </c>
      <c r="T1219" s="94">
        <v>3433752.82</v>
      </c>
      <c r="U1219" s="94">
        <v>2049926.5672472499</v>
      </c>
      <c r="V1219" s="94">
        <v>4125687.2640060699</v>
      </c>
      <c r="W1219" s="94">
        <v>706834.87716307805</v>
      </c>
      <c r="X1219" s="94">
        <v>0</v>
      </c>
      <c r="Y1219" s="94">
        <v>0</v>
      </c>
      <c r="Z1219" s="94">
        <v>0</v>
      </c>
      <c r="AA1219" s="94">
        <v>633595.61408167204</v>
      </c>
      <c r="AB1219" s="94">
        <v>17561.631996425302</v>
      </c>
      <c r="AC1219" s="94">
        <v>128308.467492589</v>
      </c>
      <c r="AD1219" s="94">
        <v>49003.375997987503</v>
      </c>
      <c r="AE1219" s="94">
        <v>0</v>
      </c>
      <c r="AF1219" s="94">
        <v>0</v>
      </c>
      <c r="AG1219" s="94">
        <v>0</v>
      </c>
      <c r="AH1219" s="94">
        <v>0</v>
      </c>
      <c r="AI1219" s="94">
        <v>0</v>
      </c>
      <c r="AJ1219" s="94">
        <v>5660991.2307378203</v>
      </c>
      <c r="AK1219" s="70">
        <v>19813.390212214399</v>
      </c>
      <c r="AL1219">
        <v>190.744012474941</v>
      </c>
      <c r="AM1219">
        <v>87986.683412978906</v>
      </c>
      <c r="AN1219">
        <v>7795.3033186078901</v>
      </c>
      <c r="AO1219">
        <v>32365.945713381101</v>
      </c>
      <c r="AP1219">
        <v>190.744012474941</v>
      </c>
      <c r="AQ1219">
        <v>87986.683412978906</v>
      </c>
      <c r="AR1219">
        <v>19813.390212214399</v>
      </c>
      <c r="AS1219">
        <v>26636.298352804799</v>
      </c>
      <c r="AT1219">
        <v>0</v>
      </c>
    </row>
    <row r="1220" spans="1:46" x14ac:dyDescent="0.25">
      <c r="A1220" t="s">
        <v>4135</v>
      </c>
      <c r="B1220">
        <v>1948</v>
      </c>
      <c r="C1220" t="s">
        <v>225</v>
      </c>
      <c r="D1220">
        <v>179</v>
      </c>
      <c r="E1220" t="s">
        <v>1451</v>
      </c>
      <c r="F1220" t="s">
        <v>2892</v>
      </c>
      <c r="G1220" t="s">
        <v>2893</v>
      </c>
      <c r="H1220" t="s">
        <v>2894</v>
      </c>
      <c r="I1220" t="s">
        <v>2895</v>
      </c>
      <c r="J1220">
        <v>156.761543107699</v>
      </c>
      <c r="K1220">
        <v>1</v>
      </c>
      <c r="L1220">
        <v>1</v>
      </c>
      <c r="M1220">
        <v>1</v>
      </c>
      <c r="N1220" s="94">
        <v>88507.003759259504</v>
      </c>
      <c r="O1220" s="94">
        <v>61333.243851407802</v>
      </c>
      <c r="P1220" s="94">
        <v>152284.63763626601</v>
      </c>
      <c r="Q1220" s="94">
        <v>76761.355793428098</v>
      </c>
      <c r="R1220" s="94">
        <v>133673.47651011101</v>
      </c>
      <c r="S1220" s="94">
        <v>61988.123292618598</v>
      </c>
      <c r="T1220" s="94">
        <v>0</v>
      </c>
      <c r="U1220" s="94">
        <v>512559.71755047201</v>
      </c>
      <c r="V1220" s="94">
        <v>410225.91400526598</v>
      </c>
      <c r="W1220" s="94">
        <v>102333.803545207</v>
      </c>
      <c r="X1220" s="94">
        <v>0</v>
      </c>
      <c r="Y1220" s="94">
        <v>0</v>
      </c>
      <c r="Z1220" s="94">
        <v>0</v>
      </c>
      <c r="AA1220" s="94">
        <v>0</v>
      </c>
      <c r="AB1220" s="94">
        <v>0</v>
      </c>
      <c r="AC1220" s="94">
        <v>61988.123292618598</v>
      </c>
      <c r="AD1220" s="94">
        <v>0</v>
      </c>
      <c r="AE1220" s="94">
        <v>0</v>
      </c>
      <c r="AF1220" s="94">
        <v>0</v>
      </c>
      <c r="AG1220" s="94">
        <v>0</v>
      </c>
      <c r="AH1220" s="94">
        <v>0</v>
      </c>
      <c r="AI1220" s="94">
        <v>0</v>
      </c>
      <c r="AJ1220" s="94">
        <v>574547.84084309102</v>
      </c>
      <c r="AK1220" s="70">
        <v>3665.1070757090101</v>
      </c>
      <c r="AL1220">
        <v>190.744012474941</v>
      </c>
      <c r="AM1220">
        <v>87986.683412978906</v>
      </c>
      <c r="AN1220">
        <v>3665.1070757090101</v>
      </c>
      <c r="AO1220">
        <v>17497.693095791099</v>
      </c>
      <c r="AP1220">
        <v>190.744012474941</v>
      </c>
      <c r="AQ1220">
        <v>87986.683412978906</v>
      </c>
      <c r="AR1220">
        <v>3665.1070757090101</v>
      </c>
      <c r="AS1220">
        <v>15742.538508126299</v>
      </c>
      <c r="AT1220">
        <v>0</v>
      </c>
    </row>
    <row r="1221" spans="1:46" x14ac:dyDescent="0.25">
      <c r="A1221" t="s">
        <v>4136</v>
      </c>
      <c r="B1221">
        <v>1948</v>
      </c>
      <c r="C1221" t="s">
        <v>225</v>
      </c>
      <c r="D1221">
        <v>3569</v>
      </c>
      <c r="E1221" t="s">
        <v>272</v>
      </c>
      <c r="F1221" t="s">
        <v>2892</v>
      </c>
      <c r="G1221" t="s">
        <v>2893</v>
      </c>
      <c r="H1221" t="s">
        <v>2894</v>
      </c>
      <c r="I1221" t="s">
        <v>2895</v>
      </c>
      <c r="J1221">
        <v>353.90157652717198</v>
      </c>
      <c r="K1221">
        <v>1</v>
      </c>
      <c r="L1221">
        <v>2</v>
      </c>
      <c r="M1221">
        <v>1</v>
      </c>
      <c r="N1221" s="94">
        <v>2655255.16800807</v>
      </c>
      <c r="O1221" s="94">
        <v>690075.32676369103</v>
      </c>
      <c r="P1221" s="94">
        <v>660428.478498574</v>
      </c>
      <c r="Q1221" s="94">
        <v>173423.829159685</v>
      </c>
      <c r="R1221" s="94">
        <v>1162949.36092983</v>
      </c>
      <c r="S1221" s="94">
        <v>139943.08887446101</v>
      </c>
      <c r="T1221" s="94">
        <v>4184988.08</v>
      </c>
      <c r="U1221" s="94">
        <v>1157144.0833598501</v>
      </c>
      <c r="V1221" s="94">
        <v>4265294.8417416699</v>
      </c>
      <c r="W1221" s="94">
        <v>1076837.32161818</v>
      </c>
      <c r="X1221" s="94">
        <v>0</v>
      </c>
      <c r="Y1221" s="94">
        <v>0</v>
      </c>
      <c r="Z1221" s="94">
        <v>0</v>
      </c>
      <c r="AA1221" s="94">
        <v>0</v>
      </c>
      <c r="AB1221" s="94">
        <v>0</v>
      </c>
      <c r="AC1221" s="94">
        <v>139943.08887446101</v>
      </c>
      <c r="AD1221" s="94">
        <v>0</v>
      </c>
      <c r="AE1221" s="94">
        <v>0</v>
      </c>
      <c r="AF1221" s="94">
        <v>0</v>
      </c>
      <c r="AG1221" s="94">
        <v>0</v>
      </c>
      <c r="AH1221" s="94">
        <v>0</v>
      </c>
      <c r="AI1221" s="94">
        <v>0</v>
      </c>
      <c r="AJ1221" s="94">
        <v>5482075.2522343099</v>
      </c>
      <c r="AK1221" s="70">
        <v>15490.395115019801</v>
      </c>
      <c r="AL1221">
        <v>190.744012474941</v>
      </c>
      <c r="AM1221">
        <v>87986.683412978906</v>
      </c>
      <c r="AN1221">
        <v>3665.1070757090101</v>
      </c>
      <c r="AO1221">
        <v>17497.693095791099</v>
      </c>
      <c r="AP1221">
        <v>190.744012474941</v>
      </c>
      <c r="AQ1221">
        <v>87986.683412978906</v>
      </c>
      <c r="AR1221">
        <v>3665.1070757090101</v>
      </c>
      <c r="AS1221">
        <v>15742.538508126299</v>
      </c>
      <c r="AT1221">
        <v>0</v>
      </c>
    </row>
    <row r="1222" spans="1:46" x14ac:dyDescent="0.25">
      <c r="A1222" t="s">
        <v>4137</v>
      </c>
      <c r="B1222">
        <v>1948</v>
      </c>
      <c r="C1222" t="s">
        <v>225</v>
      </c>
      <c r="D1222">
        <v>182</v>
      </c>
      <c r="E1222" t="s">
        <v>1452</v>
      </c>
      <c r="F1222" t="s">
        <v>2892</v>
      </c>
      <c r="G1222" t="s">
        <v>2893</v>
      </c>
      <c r="H1222" t="s">
        <v>2894</v>
      </c>
      <c r="I1222" t="s">
        <v>2895</v>
      </c>
      <c r="J1222">
        <v>408.34541413852003</v>
      </c>
      <c r="K1222">
        <v>1</v>
      </c>
      <c r="L1222">
        <v>2</v>
      </c>
      <c r="M1222">
        <v>1</v>
      </c>
      <c r="N1222" s="94">
        <v>3328551.0730250701</v>
      </c>
      <c r="O1222" s="94">
        <v>887156.21898553998</v>
      </c>
      <c r="P1222" s="94">
        <v>701405.76102702704</v>
      </c>
      <c r="Q1222" s="94">
        <v>200212.31915190301</v>
      </c>
      <c r="R1222" s="94">
        <v>1149596.2514635699</v>
      </c>
      <c r="S1222" s="94">
        <v>161471.78303931101</v>
      </c>
      <c r="T1222" s="94">
        <v>4931763.74</v>
      </c>
      <c r="U1222" s="94">
        <v>1335157.8836531099</v>
      </c>
      <c r="V1222" s="94">
        <v>5219055.59061528</v>
      </c>
      <c r="W1222" s="94">
        <v>1047866.03303783</v>
      </c>
      <c r="X1222" s="94">
        <v>0</v>
      </c>
      <c r="Y1222" s="94">
        <v>0</v>
      </c>
      <c r="Z1222" s="94">
        <v>0</v>
      </c>
      <c r="AA1222" s="94">
        <v>0</v>
      </c>
      <c r="AB1222" s="94">
        <v>0</v>
      </c>
      <c r="AC1222" s="94">
        <v>161471.78303931101</v>
      </c>
      <c r="AD1222" s="94">
        <v>0</v>
      </c>
      <c r="AE1222" s="94">
        <v>0</v>
      </c>
      <c r="AF1222" s="94">
        <v>0</v>
      </c>
      <c r="AG1222" s="94">
        <v>0</v>
      </c>
      <c r="AH1222" s="94">
        <v>0</v>
      </c>
      <c r="AI1222" s="94">
        <v>0</v>
      </c>
      <c r="AJ1222" s="94">
        <v>6428393.4066924201</v>
      </c>
      <c r="AK1222" s="70">
        <v>15742.538508126299</v>
      </c>
      <c r="AL1222">
        <v>190.744012474941</v>
      </c>
      <c r="AM1222">
        <v>87986.683412978906</v>
      </c>
      <c r="AN1222">
        <v>3665.1070757090101</v>
      </c>
      <c r="AO1222">
        <v>17497.693095791099</v>
      </c>
      <c r="AP1222">
        <v>190.744012474941</v>
      </c>
      <c r="AQ1222">
        <v>87986.683412978906</v>
      </c>
      <c r="AR1222">
        <v>3665.1070757090101</v>
      </c>
      <c r="AS1222">
        <v>15742.538508126299</v>
      </c>
      <c r="AT1222">
        <v>0</v>
      </c>
    </row>
    <row r="1223" spans="1:46" x14ac:dyDescent="0.25">
      <c r="A1223" t="s">
        <v>4138</v>
      </c>
      <c r="B1223">
        <v>1948</v>
      </c>
      <c r="C1223" t="s">
        <v>225</v>
      </c>
      <c r="D1223">
        <v>2716</v>
      </c>
      <c r="E1223" t="s">
        <v>1453</v>
      </c>
      <c r="F1223" t="s">
        <v>2945</v>
      </c>
      <c r="G1223" t="s">
        <v>2903</v>
      </c>
      <c r="H1223" t="s">
        <v>2904</v>
      </c>
      <c r="I1223" t="s">
        <v>2895</v>
      </c>
      <c r="J1223">
        <v>63.203700214170901</v>
      </c>
      <c r="K1223">
        <v>1</v>
      </c>
      <c r="L1223">
        <v>2</v>
      </c>
      <c r="M1223">
        <v>1</v>
      </c>
      <c r="N1223" s="94">
        <v>627526.54195522796</v>
      </c>
      <c r="O1223" s="94">
        <v>104722.86467662999</v>
      </c>
      <c r="P1223" s="94">
        <v>115263.15486605599</v>
      </c>
      <c r="Q1223" s="94">
        <v>30948.928056085599</v>
      </c>
      <c r="R1223" s="94">
        <v>202464.857913952</v>
      </c>
      <c r="S1223" s="94">
        <v>24992.601397997601</v>
      </c>
      <c r="T1223" s="94">
        <v>874270.62</v>
      </c>
      <c r="U1223" s="94">
        <v>206655.72746795099</v>
      </c>
      <c r="V1223" s="94">
        <v>891097.135105939</v>
      </c>
      <c r="W1223" s="94">
        <v>189829.212362013</v>
      </c>
      <c r="X1223" s="94">
        <v>0</v>
      </c>
      <c r="Y1223" s="94">
        <v>0</v>
      </c>
      <c r="Z1223" s="94">
        <v>0</v>
      </c>
      <c r="AA1223" s="94">
        <v>0</v>
      </c>
      <c r="AB1223" s="94">
        <v>0</v>
      </c>
      <c r="AC1223" s="94">
        <v>24992.601397997601</v>
      </c>
      <c r="AD1223" s="94">
        <v>0</v>
      </c>
      <c r="AE1223" s="94">
        <v>0</v>
      </c>
      <c r="AF1223" s="94">
        <v>0</v>
      </c>
      <c r="AG1223" s="94">
        <v>0</v>
      </c>
      <c r="AH1223" s="94">
        <v>0</v>
      </c>
      <c r="AI1223" s="94">
        <v>0</v>
      </c>
      <c r="AJ1223" s="94">
        <v>1105918.9488659501</v>
      </c>
      <c r="AK1223" s="70">
        <v>17497.693095791099</v>
      </c>
      <c r="AL1223">
        <v>190.744012474941</v>
      </c>
      <c r="AM1223">
        <v>87986.683412978906</v>
      </c>
      <c r="AN1223">
        <v>3665.1070757090101</v>
      </c>
      <c r="AO1223">
        <v>17497.693095791099</v>
      </c>
      <c r="AP1223">
        <v>190.744012474941</v>
      </c>
      <c r="AQ1223">
        <v>78964.723731455393</v>
      </c>
      <c r="AR1223">
        <v>14818.5213718614</v>
      </c>
      <c r="AS1223">
        <v>17497.693095791099</v>
      </c>
      <c r="AT1223">
        <v>0</v>
      </c>
    </row>
    <row r="1224" spans="1:46" x14ac:dyDescent="0.25">
      <c r="A1224" t="s">
        <v>4139</v>
      </c>
      <c r="B1224">
        <v>1948</v>
      </c>
      <c r="C1224" t="s">
        <v>225</v>
      </c>
      <c r="D1224">
        <v>4602</v>
      </c>
      <c r="E1224" t="s">
        <v>1454</v>
      </c>
      <c r="F1224" t="s">
        <v>2906</v>
      </c>
      <c r="G1224" t="s">
        <v>2893</v>
      </c>
      <c r="H1224" t="s">
        <v>2894</v>
      </c>
      <c r="I1224" t="s">
        <v>2895</v>
      </c>
      <c r="J1224">
        <v>197.08240770549801</v>
      </c>
      <c r="K1224">
        <v>1</v>
      </c>
      <c r="L1224">
        <v>1</v>
      </c>
      <c r="M1224">
        <v>1</v>
      </c>
      <c r="N1224" s="94">
        <v>111272.018977834</v>
      </c>
      <c r="O1224" s="94">
        <v>77108.856745045894</v>
      </c>
      <c r="P1224" s="94">
        <v>191453.99086366</v>
      </c>
      <c r="Q1224" s="94">
        <v>96505.255808267306</v>
      </c>
      <c r="R1224" s="94">
        <v>168055.82590417299</v>
      </c>
      <c r="S1224" s="94">
        <v>77932.178680209501</v>
      </c>
      <c r="T1224" s="94">
        <v>0</v>
      </c>
      <c r="U1224" s="94">
        <v>644395.94829898095</v>
      </c>
      <c r="V1224" s="94">
        <v>515740.718243643</v>
      </c>
      <c r="W1224" s="94">
        <v>128655.230055338</v>
      </c>
      <c r="X1224" s="94">
        <v>0</v>
      </c>
      <c r="Y1224" s="94">
        <v>0</v>
      </c>
      <c r="Z1224" s="94">
        <v>0</v>
      </c>
      <c r="AA1224" s="94">
        <v>0</v>
      </c>
      <c r="AB1224" s="94">
        <v>0</v>
      </c>
      <c r="AC1224" s="94">
        <v>77932.178680209501</v>
      </c>
      <c r="AD1224" s="94">
        <v>0</v>
      </c>
      <c r="AE1224" s="94">
        <v>0</v>
      </c>
      <c r="AF1224" s="94">
        <v>0</v>
      </c>
      <c r="AG1224" s="94">
        <v>0</v>
      </c>
      <c r="AH1224" s="94">
        <v>0</v>
      </c>
      <c r="AI1224" s="94">
        <v>0</v>
      </c>
      <c r="AJ1224" s="94">
        <v>722328.12697919004</v>
      </c>
      <c r="AK1224" s="70">
        <v>3665.1070757090101</v>
      </c>
      <c r="AL1224">
        <v>190.744012474941</v>
      </c>
      <c r="AM1224">
        <v>87986.683412978906</v>
      </c>
      <c r="AN1224">
        <v>3665.1070757090101</v>
      </c>
      <c r="AO1224">
        <v>17497.693095791099</v>
      </c>
      <c r="AP1224">
        <v>190.744012474941</v>
      </c>
      <c r="AQ1224">
        <v>87986.683412978906</v>
      </c>
      <c r="AR1224">
        <v>3665.1070757090101</v>
      </c>
      <c r="AS1224">
        <v>15742.538508126299</v>
      </c>
      <c r="AT1224">
        <v>0</v>
      </c>
    </row>
    <row r="1225" spans="1:46" x14ac:dyDescent="0.25">
      <c r="A1225" t="s">
        <v>4140</v>
      </c>
      <c r="B1225">
        <v>1948</v>
      </c>
      <c r="C1225" t="s">
        <v>225</v>
      </c>
      <c r="D1225">
        <v>185</v>
      </c>
      <c r="E1225" t="s">
        <v>1455</v>
      </c>
      <c r="F1225" t="s">
        <v>2892</v>
      </c>
      <c r="G1225" t="s">
        <v>2903</v>
      </c>
      <c r="H1225" t="s">
        <v>2904</v>
      </c>
      <c r="I1225" t="s">
        <v>2895</v>
      </c>
      <c r="J1225">
        <v>772.88937728904705</v>
      </c>
      <c r="K1225">
        <v>1</v>
      </c>
      <c r="L1225">
        <v>1</v>
      </c>
      <c r="M1225">
        <v>1</v>
      </c>
      <c r="N1225" s="94">
        <v>5020346.2042666301</v>
      </c>
      <c r="O1225" s="94">
        <v>2023252.3892109401</v>
      </c>
      <c r="P1225" s="94">
        <v>1454677.2234499101</v>
      </c>
      <c r="Q1225" s="94">
        <v>379148.40108373901</v>
      </c>
      <c r="R1225" s="94">
        <v>2270030.3529360602</v>
      </c>
      <c r="S1225" s="94">
        <v>305623.18449515</v>
      </c>
      <c r="T1225" s="94">
        <v>8620355.4299999997</v>
      </c>
      <c r="U1225" s="94">
        <v>2527099.1409472702</v>
      </c>
      <c r="V1225" s="94">
        <v>9031939.79525101</v>
      </c>
      <c r="W1225" s="94">
        <v>2115514.7756962599</v>
      </c>
      <c r="X1225" s="94">
        <v>0</v>
      </c>
      <c r="Y1225" s="94">
        <v>0</v>
      </c>
      <c r="Z1225" s="94">
        <v>0</v>
      </c>
      <c r="AA1225" s="94">
        <v>0</v>
      </c>
      <c r="AB1225" s="94">
        <v>0</v>
      </c>
      <c r="AC1225" s="94">
        <v>305623.18449515</v>
      </c>
      <c r="AD1225" s="94">
        <v>0</v>
      </c>
      <c r="AE1225" s="94">
        <v>0</v>
      </c>
      <c r="AF1225" s="94">
        <v>0</v>
      </c>
      <c r="AG1225" s="94">
        <v>0</v>
      </c>
      <c r="AH1225" s="94">
        <v>0</v>
      </c>
      <c r="AI1225" s="94">
        <v>0</v>
      </c>
      <c r="AJ1225" s="94">
        <v>11453077.7554424</v>
      </c>
      <c r="AK1225" s="70">
        <v>14818.5213718614</v>
      </c>
      <c r="AL1225">
        <v>190.744012474941</v>
      </c>
      <c r="AM1225">
        <v>87986.683412978906</v>
      </c>
      <c r="AN1225">
        <v>3665.1070757090101</v>
      </c>
      <c r="AO1225">
        <v>17497.693095791099</v>
      </c>
      <c r="AP1225">
        <v>190.744012474941</v>
      </c>
      <c r="AQ1225">
        <v>78964.723731455393</v>
      </c>
      <c r="AR1225">
        <v>14818.5213718614</v>
      </c>
      <c r="AS1225">
        <v>17497.693095791099</v>
      </c>
      <c r="AT1225">
        <v>0</v>
      </c>
    </row>
    <row r="1226" spans="1:46" x14ac:dyDescent="0.25">
      <c r="A1226" t="s">
        <v>4141</v>
      </c>
      <c r="B1226">
        <v>1948</v>
      </c>
      <c r="C1226" t="s">
        <v>225</v>
      </c>
      <c r="D1226">
        <v>184</v>
      </c>
      <c r="E1226" t="s">
        <v>1456</v>
      </c>
      <c r="F1226" t="s">
        <v>2892</v>
      </c>
      <c r="G1226" t="s">
        <v>2911</v>
      </c>
      <c r="H1226" t="s">
        <v>2894</v>
      </c>
      <c r="I1226" t="s">
        <v>2895</v>
      </c>
      <c r="J1226">
        <v>613.54425354675402</v>
      </c>
      <c r="K1226">
        <v>1</v>
      </c>
      <c r="L1226">
        <v>1</v>
      </c>
      <c r="M1226">
        <v>1</v>
      </c>
      <c r="N1226" s="94">
        <v>4180205.9601677498</v>
      </c>
      <c r="O1226" s="94">
        <v>1073709.49465494</v>
      </c>
      <c r="P1226" s="94">
        <v>950989.30887656705</v>
      </c>
      <c r="Q1226" s="94">
        <v>300777.94449848699</v>
      </c>
      <c r="R1226" s="94">
        <v>1090218.0192806299</v>
      </c>
      <c r="S1226" s="94">
        <v>242613.43745643401</v>
      </c>
      <c r="T1226" s="94">
        <v>5589808.7800000003</v>
      </c>
      <c r="U1226" s="94">
        <v>2006091.9474783801</v>
      </c>
      <c r="V1226" s="94">
        <v>6634623.4645934701</v>
      </c>
      <c r="W1226" s="94">
        <v>961277.26288490999</v>
      </c>
      <c r="X1226" s="94">
        <v>0</v>
      </c>
      <c r="Y1226" s="94">
        <v>0</v>
      </c>
      <c r="Z1226" s="94">
        <v>0</v>
      </c>
      <c r="AA1226" s="94">
        <v>0</v>
      </c>
      <c r="AB1226" s="94">
        <v>0</v>
      </c>
      <c r="AC1226" s="94">
        <v>242613.43745643401</v>
      </c>
      <c r="AD1226" s="94">
        <v>0</v>
      </c>
      <c r="AE1226" s="94">
        <v>0</v>
      </c>
      <c r="AF1226" s="94">
        <v>0</v>
      </c>
      <c r="AG1226" s="94">
        <v>0</v>
      </c>
      <c r="AH1226" s="94">
        <v>0</v>
      </c>
      <c r="AI1226" s="94">
        <v>0</v>
      </c>
      <c r="AJ1226" s="94">
        <v>7838514.1649348196</v>
      </c>
      <c r="AK1226" s="70">
        <v>12775.792650036599</v>
      </c>
      <c r="AL1226">
        <v>190.744012474941</v>
      </c>
      <c r="AM1226">
        <v>87986.683412978906</v>
      </c>
      <c r="AN1226">
        <v>3665.1070757090101</v>
      </c>
      <c r="AO1226">
        <v>17497.693095791099</v>
      </c>
      <c r="AP1226">
        <v>4583.8562208211697</v>
      </c>
      <c r="AQ1226">
        <v>22363.4717498301</v>
      </c>
      <c r="AR1226">
        <v>12775.792650036599</v>
      </c>
      <c r="AS1226">
        <v>12775.792650036599</v>
      </c>
      <c r="AT1226">
        <v>0</v>
      </c>
    </row>
    <row r="1227" spans="1:46" x14ac:dyDescent="0.25">
      <c r="A1227" t="s">
        <v>4142</v>
      </c>
      <c r="B1227">
        <v>1948</v>
      </c>
      <c r="C1227" t="s">
        <v>225</v>
      </c>
      <c r="D1227">
        <v>1948</v>
      </c>
      <c r="E1227" t="s">
        <v>225</v>
      </c>
      <c r="F1227" t="s">
        <v>1871</v>
      </c>
      <c r="G1227" t="s">
        <v>1871</v>
      </c>
      <c r="H1227" t="s">
        <v>2899</v>
      </c>
      <c r="I1227" t="s">
        <v>2895</v>
      </c>
      <c r="J1227">
        <v>71.852529426268802</v>
      </c>
      <c r="K1227">
        <v>1</v>
      </c>
      <c r="L1227">
        <v>1</v>
      </c>
      <c r="M1227">
        <v>1</v>
      </c>
      <c r="N1227" s="94">
        <v>40567.679840163197</v>
      </c>
      <c r="O1227" s="94">
        <v>28112.4351118062</v>
      </c>
      <c r="P1227" s="94">
        <v>69800.514781938895</v>
      </c>
      <c r="Q1227" s="94">
        <v>35183.996448403799</v>
      </c>
      <c r="R1227" s="94">
        <v>61269.985061678497</v>
      </c>
      <c r="S1227" s="94">
        <v>28412.602763817202</v>
      </c>
      <c r="T1227" s="94">
        <v>0</v>
      </c>
      <c r="U1227" s="94">
        <v>234934.61124399101</v>
      </c>
      <c r="V1227" s="94">
        <v>188029.34044372599</v>
      </c>
      <c r="W1227" s="94">
        <v>46905.270800264603</v>
      </c>
      <c r="X1227" s="94">
        <v>0</v>
      </c>
      <c r="Y1227" s="94">
        <v>0</v>
      </c>
      <c r="Z1227" s="94">
        <v>0</v>
      </c>
      <c r="AA1227" s="94">
        <v>0</v>
      </c>
      <c r="AB1227" s="94">
        <v>0</v>
      </c>
      <c r="AC1227" s="94">
        <v>28412.602763817202</v>
      </c>
      <c r="AD1227" s="94">
        <v>0</v>
      </c>
      <c r="AE1227" s="94">
        <v>0</v>
      </c>
      <c r="AF1227" s="94">
        <v>0</v>
      </c>
      <c r="AG1227" s="94">
        <v>0</v>
      </c>
      <c r="AH1227" s="94">
        <v>0</v>
      </c>
      <c r="AI1227" s="94">
        <v>0</v>
      </c>
      <c r="AJ1227" s="94">
        <v>263347.21400780801</v>
      </c>
      <c r="AK1227" s="70">
        <v>3665.1070757090101</v>
      </c>
      <c r="AL1227">
        <v>190.744012474941</v>
      </c>
      <c r="AM1227">
        <v>87986.683412978906</v>
      </c>
      <c r="AN1227">
        <v>3665.1070757090101</v>
      </c>
      <c r="AO1227">
        <v>17497.693095791099</v>
      </c>
      <c r="AP1227">
        <v>682.10272323868298</v>
      </c>
      <c r="AQ1227">
        <v>37523.222275875101</v>
      </c>
      <c r="AR1227">
        <v>3665.1070757090101</v>
      </c>
      <c r="AS1227">
        <v>3665.1070757090101</v>
      </c>
      <c r="AT1227">
        <v>0</v>
      </c>
    </row>
    <row r="1228" spans="1:46" x14ac:dyDescent="0.25">
      <c r="A1228" t="s">
        <v>4143</v>
      </c>
      <c r="B1228">
        <v>2144</v>
      </c>
      <c r="C1228" t="s">
        <v>226</v>
      </c>
      <c r="D1228">
        <v>778</v>
      </c>
      <c r="E1228" t="s">
        <v>1457</v>
      </c>
      <c r="F1228" t="s">
        <v>2892</v>
      </c>
      <c r="G1228" t="s">
        <v>2893</v>
      </c>
      <c r="H1228" t="s">
        <v>2894</v>
      </c>
      <c r="I1228" t="s">
        <v>2895</v>
      </c>
      <c r="J1228">
        <v>99.246774284588</v>
      </c>
      <c r="K1228">
        <v>3</v>
      </c>
      <c r="L1228">
        <v>1</v>
      </c>
      <c r="M1228">
        <v>1</v>
      </c>
      <c r="N1228" s="94">
        <v>1215705.70482051</v>
      </c>
      <c r="O1228" s="94">
        <v>294316.18823501002</v>
      </c>
      <c r="P1228" s="94">
        <v>173368.07393501699</v>
      </c>
      <c r="Q1228" s="94">
        <v>148895.158997928</v>
      </c>
      <c r="R1228" s="94">
        <v>407886.946099739</v>
      </c>
      <c r="S1228" s="94">
        <v>64427.425056239001</v>
      </c>
      <c r="T1228" s="94">
        <v>1646508.4</v>
      </c>
      <c r="U1228" s="94">
        <v>593663.672088205</v>
      </c>
      <c r="V1228" s="94">
        <v>1850411.6867780699</v>
      </c>
      <c r="W1228" s="94">
        <v>389760.385310132</v>
      </c>
      <c r="X1228" s="94">
        <v>0</v>
      </c>
      <c r="Y1228" s="94">
        <v>0</v>
      </c>
      <c r="Z1228" s="94">
        <v>0</v>
      </c>
      <c r="AA1228" s="94">
        <v>0</v>
      </c>
      <c r="AB1228" s="94">
        <v>0</v>
      </c>
      <c r="AC1228" s="94">
        <v>9869.02357203057</v>
      </c>
      <c r="AD1228" s="94">
        <v>54558.401484208502</v>
      </c>
      <c r="AE1228" s="94">
        <v>0</v>
      </c>
      <c r="AF1228" s="94">
        <v>0</v>
      </c>
      <c r="AG1228" s="94">
        <v>0</v>
      </c>
      <c r="AH1228" s="94">
        <v>0</v>
      </c>
      <c r="AI1228" s="94">
        <v>0</v>
      </c>
      <c r="AJ1228" s="94">
        <v>2304599.4971444402</v>
      </c>
      <c r="AK1228" s="70">
        <v>23220.900767374598</v>
      </c>
      <c r="AL1228">
        <v>190.744012474941</v>
      </c>
      <c r="AM1228">
        <v>87986.683412978906</v>
      </c>
      <c r="AN1228">
        <v>17195.412687173801</v>
      </c>
      <c r="AO1228">
        <v>23220.900767374598</v>
      </c>
      <c r="AP1228">
        <v>190.744012474941</v>
      </c>
      <c r="AQ1228">
        <v>87986.683412978906</v>
      </c>
      <c r="AR1228">
        <v>23220.900767374598</v>
      </c>
      <c r="AS1228">
        <v>23220.900767374598</v>
      </c>
      <c r="AT1228">
        <v>0</v>
      </c>
    </row>
    <row r="1229" spans="1:46" x14ac:dyDescent="0.25">
      <c r="A1229" t="s">
        <v>4144</v>
      </c>
      <c r="B1229">
        <v>2144</v>
      </c>
      <c r="C1229" t="s">
        <v>226</v>
      </c>
      <c r="D1229">
        <v>779</v>
      </c>
      <c r="E1229" t="s">
        <v>1458</v>
      </c>
      <c r="F1229" t="s">
        <v>2892</v>
      </c>
      <c r="G1229" t="s">
        <v>2903</v>
      </c>
      <c r="H1229" t="s">
        <v>2904</v>
      </c>
      <c r="I1229" t="s">
        <v>2895</v>
      </c>
      <c r="J1229">
        <v>147.03327153883501</v>
      </c>
      <c r="K1229">
        <v>1</v>
      </c>
      <c r="L1229">
        <v>1</v>
      </c>
      <c r="M1229">
        <v>1</v>
      </c>
      <c r="N1229" s="94">
        <v>749748.13517948799</v>
      </c>
      <c r="O1229" s="94">
        <v>500382.17176499002</v>
      </c>
      <c r="P1229" s="94">
        <v>320317.54606498301</v>
      </c>
      <c r="Q1229" s="94">
        <v>220586.94100207201</v>
      </c>
      <c r="R1229" s="94">
        <v>641814.29390026105</v>
      </c>
      <c r="S1229" s="94">
        <v>95448.6949437609</v>
      </c>
      <c r="T1229" s="94">
        <v>1553341.29</v>
      </c>
      <c r="U1229" s="94">
        <v>879507.79791179497</v>
      </c>
      <c r="V1229" s="94">
        <v>1817889.1432219299</v>
      </c>
      <c r="W1229" s="94">
        <v>614959.94468986802</v>
      </c>
      <c r="X1229" s="94">
        <v>0</v>
      </c>
      <c r="Y1229" s="94">
        <v>0</v>
      </c>
      <c r="Z1229" s="94">
        <v>0</v>
      </c>
      <c r="AA1229" s="94">
        <v>0</v>
      </c>
      <c r="AB1229" s="94">
        <v>0</v>
      </c>
      <c r="AC1229" s="94">
        <v>14620.876427969401</v>
      </c>
      <c r="AD1229" s="94">
        <v>80827.8185157915</v>
      </c>
      <c r="AE1229" s="94">
        <v>0</v>
      </c>
      <c r="AF1229" s="94">
        <v>0</v>
      </c>
      <c r="AG1229" s="94">
        <v>0</v>
      </c>
      <c r="AH1229" s="94">
        <v>0</v>
      </c>
      <c r="AI1229" s="94">
        <v>0</v>
      </c>
      <c r="AJ1229" s="94">
        <v>2528297.7828555601</v>
      </c>
      <c r="AK1229" s="70">
        <v>17195.412687173801</v>
      </c>
      <c r="AL1229">
        <v>190.744012474941</v>
      </c>
      <c r="AM1229">
        <v>87986.683412978906</v>
      </c>
      <c r="AN1229">
        <v>17195.412687173801</v>
      </c>
      <c r="AO1229">
        <v>23220.900767374598</v>
      </c>
      <c r="AP1229">
        <v>190.744012474941</v>
      </c>
      <c r="AQ1229">
        <v>78964.723731455393</v>
      </c>
      <c r="AR1229">
        <v>17195.412687173801</v>
      </c>
      <c r="AS1229">
        <v>17195.412687173801</v>
      </c>
      <c r="AT1229">
        <v>0</v>
      </c>
    </row>
    <row r="1230" spans="1:46" x14ac:dyDescent="0.25">
      <c r="A1230" t="s">
        <v>4145</v>
      </c>
      <c r="B1230">
        <v>2209</v>
      </c>
      <c r="C1230" t="s">
        <v>227</v>
      </c>
      <c r="D1230">
        <v>1060</v>
      </c>
      <c r="E1230" t="s">
        <v>1459</v>
      </c>
      <c r="F1230" t="s">
        <v>2892</v>
      </c>
      <c r="G1230" t="s">
        <v>2893</v>
      </c>
      <c r="H1230" t="s">
        <v>2894</v>
      </c>
      <c r="I1230" t="s">
        <v>2895</v>
      </c>
      <c r="J1230">
        <v>204.72673857103999</v>
      </c>
      <c r="K1230">
        <v>3</v>
      </c>
      <c r="L1230">
        <v>1</v>
      </c>
      <c r="M1230">
        <v>1</v>
      </c>
      <c r="N1230" s="94">
        <v>1458448.71</v>
      </c>
      <c r="O1230" s="94">
        <v>270843.48626245302</v>
      </c>
      <c r="P1230" s="94">
        <v>483507.547659242</v>
      </c>
      <c r="Q1230" s="94">
        <v>179045.44206174099</v>
      </c>
      <c r="R1230" s="94">
        <v>452473.58394624101</v>
      </c>
      <c r="S1230" s="94">
        <v>103536.7156555</v>
      </c>
      <c r="T1230" s="94">
        <v>2069927.07</v>
      </c>
      <c r="U1230" s="94">
        <v>774391.69992967602</v>
      </c>
      <c r="V1230" s="94">
        <v>2406242.41637024</v>
      </c>
      <c r="W1230" s="94">
        <v>438076.35355943901</v>
      </c>
      <c r="X1230" s="94">
        <v>0</v>
      </c>
      <c r="Y1230" s="94">
        <v>0</v>
      </c>
      <c r="Z1230" s="94">
        <v>0</v>
      </c>
      <c r="AA1230" s="94">
        <v>0</v>
      </c>
      <c r="AB1230" s="94">
        <v>0</v>
      </c>
      <c r="AC1230" s="94">
        <v>103536.7156555</v>
      </c>
      <c r="AD1230" s="94">
        <v>0</v>
      </c>
      <c r="AE1230" s="94">
        <v>0</v>
      </c>
      <c r="AF1230" s="94">
        <v>0</v>
      </c>
      <c r="AG1230" s="94">
        <v>0</v>
      </c>
      <c r="AH1230" s="94">
        <v>0</v>
      </c>
      <c r="AI1230" s="94">
        <v>0</v>
      </c>
      <c r="AJ1230" s="94">
        <v>2947855.4855851699</v>
      </c>
      <c r="AK1230" s="70">
        <v>14398.976441283299</v>
      </c>
      <c r="AL1230">
        <v>190.744012474941</v>
      </c>
      <c r="AM1230">
        <v>87986.683412978906</v>
      </c>
      <c r="AN1230">
        <v>4288.2938580127702</v>
      </c>
      <c r="AO1230">
        <v>14398.976441283299</v>
      </c>
      <c r="AP1230">
        <v>190.744012474941</v>
      </c>
      <c r="AQ1230">
        <v>87986.683412978906</v>
      </c>
      <c r="AR1230">
        <v>14398.976441283299</v>
      </c>
      <c r="AS1230">
        <v>14398.976441283299</v>
      </c>
      <c r="AT1230">
        <v>0</v>
      </c>
    </row>
    <row r="1231" spans="1:46" x14ac:dyDescent="0.25">
      <c r="A1231" t="s">
        <v>4663</v>
      </c>
      <c r="B1231">
        <v>2209</v>
      </c>
      <c r="C1231" t="s">
        <v>227</v>
      </c>
      <c r="D1231">
        <v>2209</v>
      </c>
      <c r="E1231" t="s">
        <v>227</v>
      </c>
      <c r="F1231" t="s">
        <v>1871</v>
      </c>
      <c r="G1231" t="s">
        <v>1871</v>
      </c>
      <c r="H1231" t="s">
        <v>2899</v>
      </c>
      <c r="I1231" t="s">
        <v>2895</v>
      </c>
      <c r="J1231">
        <v>3.7623125238291002</v>
      </c>
      <c r="K1231">
        <v>0</v>
      </c>
      <c r="L1231">
        <v>0</v>
      </c>
      <c r="M1231">
        <v>1</v>
      </c>
      <c r="N1231" s="94">
        <v>0</v>
      </c>
      <c r="O1231" s="94">
        <v>597.05975382681004</v>
      </c>
      <c r="P1231" s="94">
        <v>7642.4060783195</v>
      </c>
      <c r="Q1231" s="94">
        <v>3290.3611599794099</v>
      </c>
      <c r="R1231" s="94">
        <v>2701.3555653190101</v>
      </c>
      <c r="S1231" s="94">
        <v>1902.7191304161399</v>
      </c>
      <c r="T1231" s="94">
        <v>0</v>
      </c>
      <c r="U1231" s="94">
        <v>14231.182557444699</v>
      </c>
      <c r="V1231" s="94">
        <v>11794.408358344899</v>
      </c>
      <c r="W1231" s="94">
        <v>2436.7741990998602</v>
      </c>
      <c r="X1231" s="94">
        <v>0</v>
      </c>
      <c r="Y1231" s="94">
        <v>0</v>
      </c>
      <c r="Z1231" s="94">
        <v>0</v>
      </c>
      <c r="AA1231" s="94">
        <v>0</v>
      </c>
      <c r="AB1231" s="94">
        <v>0</v>
      </c>
      <c r="AC1231" s="94">
        <v>1902.7191304161399</v>
      </c>
      <c r="AD1231" s="94">
        <v>0</v>
      </c>
      <c r="AE1231" s="94">
        <v>0</v>
      </c>
      <c r="AF1231" s="94">
        <v>0</v>
      </c>
      <c r="AG1231" s="94">
        <v>0</v>
      </c>
      <c r="AH1231" s="94">
        <v>0</v>
      </c>
      <c r="AI1231" s="94">
        <v>0</v>
      </c>
      <c r="AJ1231" s="94">
        <v>16133.9016878609</v>
      </c>
      <c r="AK1231" s="70">
        <v>4288.2938580127702</v>
      </c>
      <c r="AL1231">
        <v>190.744012474941</v>
      </c>
      <c r="AM1231">
        <v>87986.683412978906</v>
      </c>
      <c r="AN1231">
        <v>4288.2938580127702</v>
      </c>
      <c r="AO1231">
        <v>14398.976441283299</v>
      </c>
      <c r="AP1231">
        <v>682.10272323868298</v>
      </c>
      <c r="AQ1231">
        <v>37523.222275875101</v>
      </c>
      <c r="AR1231">
        <v>4288.2938580127702</v>
      </c>
      <c r="AS1231">
        <v>4288.2938580127702</v>
      </c>
      <c r="AT1231">
        <v>0</v>
      </c>
    </row>
    <row r="1232" spans="1:46" x14ac:dyDescent="0.25">
      <c r="A1232" t="s">
        <v>4146</v>
      </c>
      <c r="B1232">
        <v>2209</v>
      </c>
      <c r="C1232" t="s">
        <v>227</v>
      </c>
      <c r="D1232">
        <v>1061</v>
      </c>
      <c r="E1232" t="s">
        <v>1460</v>
      </c>
      <c r="F1232" t="s">
        <v>2892</v>
      </c>
      <c r="G1232" t="s">
        <v>2907</v>
      </c>
      <c r="H1232" t="s">
        <v>2904</v>
      </c>
      <c r="I1232" t="s">
        <v>2895</v>
      </c>
      <c r="J1232">
        <v>289.20638458803802</v>
      </c>
      <c r="K1232">
        <v>1</v>
      </c>
      <c r="L1232">
        <v>1</v>
      </c>
      <c r="M1232">
        <v>1</v>
      </c>
      <c r="N1232" s="94">
        <v>1474743.45</v>
      </c>
      <c r="O1232" s="94">
        <v>598449.55398372002</v>
      </c>
      <c r="P1232" s="94">
        <v>726189.556262439</v>
      </c>
      <c r="Q1232" s="94">
        <v>252927.80677827899</v>
      </c>
      <c r="R1232" s="94">
        <v>714346.60048844095</v>
      </c>
      <c r="S1232" s="94">
        <v>146260.71521408399</v>
      </c>
      <c r="T1232" s="94">
        <v>2672715.7200000002</v>
      </c>
      <c r="U1232" s="94">
        <v>1093941.24751288</v>
      </c>
      <c r="V1232" s="94">
        <v>3117408.0552714202</v>
      </c>
      <c r="W1232" s="94">
        <v>649248.91224146204</v>
      </c>
      <c r="X1232" s="94">
        <v>0</v>
      </c>
      <c r="Y1232" s="94">
        <v>0</v>
      </c>
      <c r="Z1232" s="94">
        <v>0</v>
      </c>
      <c r="AA1232" s="94">
        <v>0</v>
      </c>
      <c r="AB1232" s="94">
        <v>0</v>
      </c>
      <c r="AC1232" s="94">
        <v>146260.71521408399</v>
      </c>
      <c r="AD1232" s="94">
        <v>0</v>
      </c>
      <c r="AE1232" s="94">
        <v>0</v>
      </c>
      <c r="AF1232" s="94">
        <v>0</v>
      </c>
      <c r="AG1232" s="94">
        <v>0</v>
      </c>
      <c r="AH1232" s="94">
        <v>0</v>
      </c>
      <c r="AI1232" s="94">
        <v>0</v>
      </c>
      <c r="AJ1232" s="94">
        <v>3912917.6827269602</v>
      </c>
      <c r="AK1232" s="70">
        <v>13529.845436506301</v>
      </c>
      <c r="AL1232">
        <v>190.744012474941</v>
      </c>
      <c r="AM1232">
        <v>87986.683412978906</v>
      </c>
      <c r="AN1232">
        <v>4288.2938580127702</v>
      </c>
      <c r="AO1232">
        <v>14398.976441283299</v>
      </c>
      <c r="AP1232">
        <v>190.744012474941</v>
      </c>
      <c r="AQ1232">
        <v>53040.848925755003</v>
      </c>
      <c r="AR1232">
        <v>13529.845436506301</v>
      </c>
      <c r="AS1232">
        <v>13529.845436506301</v>
      </c>
      <c r="AT1232">
        <v>0</v>
      </c>
    </row>
    <row r="1233" spans="1:46" x14ac:dyDescent="0.25">
      <c r="A1233" t="s">
        <v>4148</v>
      </c>
      <c r="B1233">
        <v>2003</v>
      </c>
      <c r="C1233" t="s">
        <v>229</v>
      </c>
      <c r="D1233">
        <v>318</v>
      </c>
      <c r="E1233" t="s">
        <v>1462</v>
      </c>
      <c r="F1233" t="s">
        <v>2892</v>
      </c>
      <c r="G1233" t="s">
        <v>2893</v>
      </c>
      <c r="H1233" t="s">
        <v>2894</v>
      </c>
      <c r="I1233" t="s">
        <v>2895</v>
      </c>
      <c r="J1233">
        <v>317.18055555549398</v>
      </c>
      <c r="K1233">
        <v>1</v>
      </c>
      <c r="L1233">
        <v>1</v>
      </c>
      <c r="M1233">
        <v>2</v>
      </c>
      <c r="N1233" s="94">
        <v>2134201.9767054198</v>
      </c>
      <c r="O1233" s="94">
        <v>466895.58088100702</v>
      </c>
      <c r="P1233" s="94">
        <v>544959.93774107203</v>
      </c>
      <c r="Q1233" s="94">
        <v>158245.532999018</v>
      </c>
      <c r="R1233" s="94">
        <v>909936.00108076795</v>
      </c>
      <c r="S1233" s="94">
        <v>153318.98990013599</v>
      </c>
      <c r="T1233" s="94">
        <v>3229959</v>
      </c>
      <c r="U1233" s="94">
        <v>984280.02940728795</v>
      </c>
      <c r="V1233" s="94">
        <v>3443495.82953397</v>
      </c>
      <c r="W1233" s="94">
        <v>770743.19987331994</v>
      </c>
      <c r="X1233" s="94">
        <v>0</v>
      </c>
      <c r="Y1233" s="94">
        <v>0</v>
      </c>
      <c r="Z1233" s="94">
        <v>0</v>
      </c>
      <c r="AA1233" s="94">
        <v>0</v>
      </c>
      <c r="AB1233" s="94">
        <v>0</v>
      </c>
      <c r="AC1233" s="94">
        <v>138711.60187039801</v>
      </c>
      <c r="AD1233" s="94">
        <v>14607.3880297381</v>
      </c>
      <c r="AE1233" s="94">
        <v>0</v>
      </c>
      <c r="AF1233" s="94">
        <v>0</v>
      </c>
      <c r="AG1233" s="94">
        <v>0</v>
      </c>
      <c r="AH1233" s="94">
        <v>0</v>
      </c>
      <c r="AI1233" s="94">
        <v>0</v>
      </c>
      <c r="AJ1233" s="94">
        <v>4367558.0193074197</v>
      </c>
      <c r="AK1233" s="70">
        <v>13769.9425226692</v>
      </c>
      <c r="AL1233">
        <v>190.744012474941</v>
      </c>
      <c r="AM1233">
        <v>87986.683412978906</v>
      </c>
      <c r="AN1233">
        <v>3586.5975999540401</v>
      </c>
      <c r="AO1233">
        <v>16429.2117499093</v>
      </c>
      <c r="AP1233">
        <v>190.744012474941</v>
      </c>
      <c r="AQ1233">
        <v>87986.683412978906</v>
      </c>
      <c r="AR1233">
        <v>12195.627621014301</v>
      </c>
      <c r="AS1233">
        <v>13769.9425226692</v>
      </c>
      <c r="AT1233">
        <v>0</v>
      </c>
    </row>
    <row r="1234" spans="1:46" x14ac:dyDescent="0.25">
      <c r="A1234" t="s">
        <v>4149</v>
      </c>
      <c r="B1234">
        <v>2003</v>
      </c>
      <c r="C1234" t="s">
        <v>229</v>
      </c>
      <c r="D1234">
        <v>321</v>
      </c>
      <c r="E1234" t="s">
        <v>1463</v>
      </c>
      <c r="F1234" t="s">
        <v>2892</v>
      </c>
      <c r="G1234" t="s">
        <v>2903</v>
      </c>
      <c r="H1234" t="s">
        <v>2904</v>
      </c>
      <c r="I1234" t="s">
        <v>2895</v>
      </c>
      <c r="J1234">
        <v>342.78815423379501</v>
      </c>
      <c r="K1234">
        <v>1</v>
      </c>
      <c r="L1234">
        <v>1</v>
      </c>
      <c r="M1234">
        <v>2</v>
      </c>
      <c r="N1234" s="94">
        <v>2381354.4067964698</v>
      </c>
      <c r="O1234" s="94">
        <v>1055258.03451686</v>
      </c>
      <c r="P1234" s="94">
        <v>700299.10206250695</v>
      </c>
      <c r="Q1234" s="94">
        <v>171021.499339628</v>
      </c>
      <c r="R1234" s="94">
        <v>1158108.91718048</v>
      </c>
      <c r="S1234" s="94">
        <v>165697.21137165499</v>
      </c>
      <c r="T1234" s="94">
        <v>4402296</v>
      </c>
      <c r="U1234" s="94">
        <v>1063745.95989595</v>
      </c>
      <c r="V1234" s="94">
        <v>4458363.5863689696</v>
      </c>
      <c r="W1234" s="94">
        <v>1007678.3735269801</v>
      </c>
      <c r="X1234" s="94">
        <v>0</v>
      </c>
      <c r="Y1234" s="94">
        <v>0</v>
      </c>
      <c r="Z1234" s="94">
        <v>0</v>
      </c>
      <c r="AA1234" s="94">
        <v>0</v>
      </c>
      <c r="AB1234" s="94">
        <v>0</v>
      </c>
      <c r="AC1234" s="94">
        <v>149910.49464773299</v>
      </c>
      <c r="AD1234" s="94">
        <v>15786.7167239219</v>
      </c>
      <c r="AE1234" s="94">
        <v>0</v>
      </c>
      <c r="AF1234" s="94">
        <v>0</v>
      </c>
      <c r="AG1234" s="94">
        <v>0</v>
      </c>
      <c r="AH1234" s="94">
        <v>0</v>
      </c>
      <c r="AI1234" s="94">
        <v>0</v>
      </c>
      <c r="AJ1234" s="94">
        <v>5631739.17126761</v>
      </c>
      <c r="AK1234" s="70">
        <v>16429.2117499093</v>
      </c>
      <c r="AL1234">
        <v>190.744012474941</v>
      </c>
      <c r="AM1234">
        <v>87986.683412978906</v>
      </c>
      <c r="AN1234">
        <v>3586.5975999540401</v>
      </c>
      <c r="AO1234">
        <v>16429.2117499093</v>
      </c>
      <c r="AP1234">
        <v>190.744012474941</v>
      </c>
      <c r="AQ1234">
        <v>78964.723731455393</v>
      </c>
      <c r="AR1234">
        <v>16429.2117499093</v>
      </c>
      <c r="AS1234">
        <v>16429.2117499093</v>
      </c>
      <c r="AT1234">
        <v>0</v>
      </c>
    </row>
    <row r="1235" spans="1:46" x14ac:dyDescent="0.25">
      <c r="A1235" t="s">
        <v>4150</v>
      </c>
      <c r="B1235">
        <v>2003</v>
      </c>
      <c r="C1235" t="s">
        <v>229</v>
      </c>
      <c r="D1235">
        <v>319</v>
      </c>
      <c r="E1235" t="s">
        <v>1464</v>
      </c>
      <c r="F1235" t="s">
        <v>2892</v>
      </c>
      <c r="G1235" t="s">
        <v>2911</v>
      </c>
      <c r="H1235" t="s">
        <v>2894</v>
      </c>
      <c r="I1235" t="s">
        <v>2895</v>
      </c>
      <c r="J1235">
        <v>320.29080536409401</v>
      </c>
      <c r="K1235">
        <v>1</v>
      </c>
      <c r="L1235">
        <v>1</v>
      </c>
      <c r="M1235">
        <v>2</v>
      </c>
      <c r="N1235" s="94">
        <v>1851606.2882391401</v>
      </c>
      <c r="O1235" s="94">
        <v>496863.077202935</v>
      </c>
      <c r="P1235" s="94">
        <v>485770.84317721101</v>
      </c>
      <c r="Q1235" s="94">
        <v>159797.277360712</v>
      </c>
      <c r="R1235" s="94">
        <v>795255.32289312303</v>
      </c>
      <c r="S1235" s="94">
        <v>154822.42493308301</v>
      </c>
      <c r="T1235" s="94">
        <v>2795361</v>
      </c>
      <c r="U1235" s="94">
        <v>993931.808873125</v>
      </c>
      <c r="V1235" s="94">
        <v>3134595.2018259098</v>
      </c>
      <c r="W1235" s="94">
        <v>654697.60704720998</v>
      </c>
      <c r="X1235" s="94">
        <v>0</v>
      </c>
      <c r="Y1235" s="94">
        <v>0</v>
      </c>
      <c r="Z1235" s="94">
        <v>0</v>
      </c>
      <c r="AA1235" s="94">
        <v>0</v>
      </c>
      <c r="AB1235" s="94">
        <v>0</v>
      </c>
      <c r="AC1235" s="94">
        <v>140071.79790263099</v>
      </c>
      <c r="AD1235" s="94">
        <v>14750.6270304519</v>
      </c>
      <c r="AE1235" s="94">
        <v>0</v>
      </c>
      <c r="AF1235" s="94">
        <v>0</v>
      </c>
      <c r="AG1235" s="94">
        <v>0</v>
      </c>
      <c r="AH1235" s="94">
        <v>0</v>
      </c>
      <c r="AI1235" s="94">
        <v>0</v>
      </c>
      <c r="AJ1235" s="94">
        <v>3944115.2338062101</v>
      </c>
      <c r="AK1235" s="70">
        <v>12314.169397784301</v>
      </c>
      <c r="AL1235">
        <v>190.744012474941</v>
      </c>
      <c r="AM1235">
        <v>87986.683412978906</v>
      </c>
      <c r="AN1235">
        <v>3586.5975999540401</v>
      </c>
      <c r="AO1235">
        <v>16429.2117499093</v>
      </c>
      <c r="AP1235">
        <v>4583.8562208211697</v>
      </c>
      <c r="AQ1235">
        <v>22363.4717498301</v>
      </c>
      <c r="AR1235">
        <v>12314.169397784301</v>
      </c>
      <c r="AS1235">
        <v>12314.169397784301</v>
      </c>
      <c r="AT1235">
        <v>0</v>
      </c>
    </row>
    <row r="1236" spans="1:46" x14ac:dyDescent="0.25">
      <c r="A1236" t="s">
        <v>4338</v>
      </c>
      <c r="B1236">
        <v>2003</v>
      </c>
      <c r="C1236" t="s">
        <v>229</v>
      </c>
      <c r="D1236">
        <v>2003</v>
      </c>
      <c r="E1236" t="s">
        <v>229</v>
      </c>
      <c r="F1236" t="s">
        <v>1871</v>
      </c>
      <c r="G1236" t="s">
        <v>1871</v>
      </c>
      <c r="H1236" t="s">
        <v>2899</v>
      </c>
      <c r="I1236" t="s">
        <v>2895</v>
      </c>
      <c r="J1236">
        <v>1</v>
      </c>
      <c r="K1236">
        <v>0</v>
      </c>
      <c r="L1236">
        <v>0</v>
      </c>
      <c r="M1236">
        <v>2</v>
      </c>
      <c r="N1236" s="94">
        <v>12.3178317112774</v>
      </c>
      <c r="O1236" s="94">
        <v>262.51792369547798</v>
      </c>
      <c r="P1236" s="94">
        <v>992.17285621410895</v>
      </c>
      <c r="Q1236" s="94">
        <v>498.91309611295497</v>
      </c>
      <c r="R1236" s="94">
        <v>1337.29509470689</v>
      </c>
      <c r="S1236" s="94">
        <v>483.38079751333203</v>
      </c>
      <c r="T1236" s="94">
        <v>0</v>
      </c>
      <c r="U1236" s="94">
        <v>3103.2168024407101</v>
      </c>
      <c r="V1236" s="94">
        <v>2204.76576286095</v>
      </c>
      <c r="W1236" s="94">
        <v>898.45103957976301</v>
      </c>
      <c r="X1236" s="94">
        <v>0</v>
      </c>
      <c r="Y1236" s="94">
        <v>0</v>
      </c>
      <c r="Z1236" s="94">
        <v>0</v>
      </c>
      <c r="AA1236" s="94">
        <v>0</v>
      </c>
      <c r="AB1236" s="94">
        <v>0</v>
      </c>
      <c r="AC1236" s="94">
        <v>437.32694025794098</v>
      </c>
      <c r="AD1236" s="94">
        <v>46.053857255390099</v>
      </c>
      <c r="AE1236" s="94">
        <v>0</v>
      </c>
      <c r="AF1236" s="94">
        <v>0</v>
      </c>
      <c r="AG1236" s="94">
        <v>0</v>
      </c>
      <c r="AH1236" s="94">
        <v>0</v>
      </c>
      <c r="AI1236" s="94">
        <v>0</v>
      </c>
      <c r="AJ1236" s="94">
        <v>3586.5975999540401</v>
      </c>
      <c r="AK1236" s="70">
        <v>3586.5975999540401</v>
      </c>
      <c r="AL1236">
        <v>190.744012474941</v>
      </c>
      <c r="AM1236">
        <v>87986.683412978906</v>
      </c>
      <c r="AN1236">
        <v>3586.5975999540401</v>
      </c>
      <c r="AO1236">
        <v>16429.2117499093</v>
      </c>
      <c r="AP1236">
        <v>682.10272323868298</v>
      </c>
      <c r="AQ1236">
        <v>37523.222275875101</v>
      </c>
      <c r="AR1236">
        <v>3586.5975999540401</v>
      </c>
      <c r="AS1236">
        <v>3586.5975999540401</v>
      </c>
      <c r="AT1236">
        <v>0</v>
      </c>
    </row>
    <row r="1237" spans="1:46" x14ac:dyDescent="0.25">
      <c r="A1237" t="s">
        <v>4151</v>
      </c>
      <c r="B1237">
        <v>2003</v>
      </c>
      <c r="C1237" t="s">
        <v>229</v>
      </c>
      <c r="D1237">
        <v>5357</v>
      </c>
      <c r="E1237" t="s">
        <v>1465</v>
      </c>
      <c r="F1237" t="s">
        <v>2892</v>
      </c>
      <c r="G1237" t="s">
        <v>2907</v>
      </c>
      <c r="H1237" t="s">
        <v>2899</v>
      </c>
      <c r="I1237" t="s">
        <v>2895</v>
      </c>
      <c r="J1237">
        <v>67.277065441133004</v>
      </c>
      <c r="K1237">
        <v>1</v>
      </c>
      <c r="L1237">
        <v>1</v>
      </c>
      <c r="M1237">
        <v>2</v>
      </c>
      <c r="N1237" s="94">
        <v>120766.707570132</v>
      </c>
      <c r="O1237" s="94">
        <v>146966.435531931</v>
      </c>
      <c r="P1237" s="94">
        <v>66981.4781764324</v>
      </c>
      <c r="Q1237" s="94">
        <v>33565.409016629499</v>
      </c>
      <c r="R1237" s="94">
        <v>89976.289600701697</v>
      </c>
      <c r="S1237" s="94">
        <v>32520.441547291499</v>
      </c>
      <c r="T1237" s="94">
        <v>249481</v>
      </c>
      <c r="U1237" s="94">
        <v>208775.31989582701</v>
      </c>
      <c r="V1237" s="94">
        <v>397804.17051036598</v>
      </c>
      <c r="W1237" s="94">
        <v>60452.1493854617</v>
      </c>
      <c r="X1237" s="94">
        <v>0</v>
      </c>
      <c r="Y1237" s="94">
        <v>0</v>
      </c>
      <c r="Z1237" s="94">
        <v>0</v>
      </c>
      <c r="AA1237" s="94">
        <v>0</v>
      </c>
      <c r="AB1237" s="94">
        <v>0</v>
      </c>
      <c r="AC1237" s="94">
        <v>29422.073178904</v>
      </c>
      <c r="AD1237" s="94">
        <v>3098.3683683874801</v>
      </c>
      <c r="AE1237" s="94">
        <v>0</v>
      </c>
      <c r="AF1237" s="94">
        <v>0</v>
      </c>
      <c r="AG1237" s="94">
        <v>0</v>
      </c>
      <c r="AH1237" s="94">
        <v>0</v>
      </c>
      <c r="AI1237" s="94">
        <v>0</v>
      </c>
      <c r="AJ1237" s="94">
        <v>490776.76144311897</v>
      </c>
      <c r="AK1237" s="70">
        <v>7294.85981924323</v>
      </c>
      <c r="AL1237">
        <v>190.744012474941</v>
      </c>
      <c r="AM1237">
        <v>87986.683412978906</v>
      </c>
      <c r="AN1237">
        <v>3586.5975999540401</v>
      </c>
      <c r="AO1237">
        <v>16429.2117499093</v>
      </c>
      <c r="AP1237">
        <v>190.744012474941</v>
      </c>
      <c r="AQ1237">
        <v>53040.848925755003</v>
      </c>
      <c r="AR1237">
        <v>7294.85981924323</v>
      </c>
      <c r="AS1237">
        <v>7294.85981924323</v>
      </c>
      <c r="AT1237">
        <v>0</v>
      </c>
    </row>
    <row r="1238" spans="1:46" x14ac:dyDescent="0.25">
      <c r="A1238" t="s">
        <v>4152</v>
      </c>
      <c r="B1238">
        <v>2003</v>
      </c>
      <c r="C1238" t="s">
        <v>229</v>
      </c>
      <c r="D1238">
        <v>320</v>
      </c>
      <c r="E1238" t="s">
        <v>1466</v>
      </c>
      <c r="F1238" t="s">
        <v>2892</v>
      </c>
      <c r="G1238" t="s">
        <v>2893</v>
      </c>
      <c r="H1238" t="s">
        <v>2894</v>
      </c>
      <c r="I1238" t="s">
        <v>2895</v>
      </c>
      <c r="J1238">
        <v>283.59722222217601</v>
      </c>
      <c r="K1238">
        <v>1</v>
      </c>
      <c r="L1238">
        <v>1</v>
      </c>
      <c r="M1238">
        <v>2</v>
      </c>
      <c r="N1238" s="94">
        <v>1493988.3028571201</v>
      </c>
      <c r="O1238" s="94">
        <v>435018.35394357098</v>
      </c>
      <c r="P1238" s="94">
        <v>498993.465986564</v>
      </c>
      <c r="Q1238" s="94">
        <v>141490.368187899</v>
      </c>
      <c r="R1238" s="94">
        <v>752070.17415021604</v>
      </c>
      <c r="S1238" s="94">
        <v>137085.45145032101</v>
      </c>
      <c r="T1238" s="94">
        <v>2441497</v>
      </c>
      <c r="U1238" s="94">
        <v>880063.66512536898</v>
      </c>
      <c r="V1238" s="94">
        <v>2693945.4459979199</v>
      </c>
      <c r="W1238" s="94">
        <v>627615.219127447</v>
      </c>
      <c r="X1238" s="94">
        <v>0</v>
      </c>
      <c r="Y1238" s="94">
        <v>0</v>
      </c>
      <c r="Z1238" s="94">
        <v>0</v>
      </c>
      <c r="AA1238" s="94">
        <v>0</v>
      </c>
      <c r="AB1238" s="94">
        <v>0</v>
      </c>
      <c r="AC1238" s="94">
        <v>124024.705460076</v>
      </c>
      <c r="AD1238" s="94">
        <v>13060.745990245299</v>
      </c>
      <c r="AE1238" s="94">
        <v>0</v>
      </c>
      <c r="AF1238" s="94">
        <v>0</v>
      </c>
      <c r="AG1238" s="94">
        <v>0</v>
      </c>
      <c r="AH1238" s="94">
        <v>0</v>
      </c>
      <c r="AI1238" s="94">
        <v>0</v>
      </c>
      <c r="AJ1238" s="94">
        <v>3458646.11657569</v>
      </c>
      <c r="AK1238" s="70">
        <v>12195.627621014301</v>
      </c>
      <c r="AL1238">
        <v>190.744012474941</v>
      </c>
      <c r="AM1238">
        <v>87986.683412978906</v>
      </c>
      <c r="AN1238">
        <v>3586.5975999540401</v>
      </c>
      <c r="AO1238">
        <v>16429.2117499093</v>
      </c>
      <c r="AP1238">
        <v>190.744012474941</v>
      </c>
      <c r="AQ1238">
        <v>87986.683412978906</v>
      </c>
      <c r="AR1238">
        <v>12195.627621014301</v>
      </c>
      <c r="AS1238">
        <v>13769.9425226692</v>
      </c>
      <c r="AT1238">
        <v>0</v>
      </c>
    </row>
    <row r="1239" spans="1:46" x14ac:dyDescent="0.25">
      <c r="A1239" t="s">
        <v>4153</v>
      </c>
      <c r="B1239">
        <v>2102</v>
      </c>
      <c r="C1239" t="s">
        <v>230</v>
      </c>
      <c r="D1239">
        <v>662</v>
      </c>
      <c r="E1239" t="s">
        <v>1467</v>
      </c>
      <c r="F1239" t="s">
        <v>2892</v>
      </c>
      <c r="G1239" t="s">
        <v>2893</v>
      </c>
      <c r="H1239" t="s">
        <v>2894</v>
      </c>
      <c r="I1239" t="s">
        <v>2895</v>
      </c>
      <c r="J1239">
        <v>307.64671463604998</v>
      </c>
      <c r="K1239">
        <v>1</v>
      </c>
      <c r="L1239">
        <v>1</v>
      </c>
      <c r="M1239">
        <v>2</v>
      </c>
      <c r="N1239" s="94">
        <v>1457202.97302979</v>
      </c>
      <c r="O1239" s="94">
        <v>462097.774759961</v>
      </c>
      <c r="P1239" s="94">
        <v>652883.333526943</v>
      </c>
      <c r="Q1239" s="94">
        <v>136617.68559578899</v>
      </c>
      <c r="R1239" s="94">
        <v>798282.27351177705</v>
      </c>
      <c r="S1239" s="94">
        <v>152786.842647157</v>
      </c>
      <c r="T1239" s="94">
        <v>2244973.14</v>
      </c>
      <c r="U1239" s="94">
        <v>1262110.9004242599</v>
      </c>
      <c r="V1239" s="94">
        <v>2745952.2633595001</v>
      </c>
      <c r="W1239" s="94">
        <v>761131.77706476406</v>
      </c>
      <c r="X1239" s="94">
        <v>0</v>
      </c>
      <c r="Y1239" s="94">
        <v>0</v>
      </c>
      <c r="Z1239" s="94">
        <v>0</v>
      </c>
      <c r="AA1239" s="94">
        <v>0</v>
      </c>
      <c r="AB1239" s="94">
        <v>0</v>
      </c>
      <c r="AC1239" s="94">
        <v>152786.842647157</v>
      </c>
      <c r="AD1239" s="94">
        <v>0</v>
      </c>
      <c r="AE1239" s="94">
        <v>0</v>
      </c>
      <c r="AF1239" s="94">
        <v>0</v>
      </c>
      <c r="AG1239" s="94">
        <v>0</v>
      </c>
      <c r="AH1239" s="94">
        <v>0</v>
      </c>
      <c r="AI1239" s="94">
        <v>0</v>
      </c>
      <c r="AJ1239" s="94">
        <v>3659870.8830714198</v>
      </c>
      <c r="AK1239" s="70">
        <v>11896.3431395687</v>
      </c>
      <c r="AL1239">
        <v>190.744012474941</v>
      </c>
      <c r="AM1239">
        <v>87986.683412978906</v>
      </c>
      <c r="AN1239">
        <v>4599.0991476871905</v>
      </c>
      <c r="AO1239">
        <v>15339.036154352199</v>
      </c>
      <c r="AP1239">
        <v>190.744012474941</v>
      </c>
      <c r="AQ1239">
        <v>87986.683412978906</v>
      </c>
      <c r="AR1239">
        <v>4599.0991476871905</v>
      </c>
      <c r="AS1239">
        <v>13650.431403979101</v>
      </c>
      <c r="AT1239">
        <v>0</v>
      </c>
    </row>
    <row r="1240" spans="1:46" x14ac:dyDescent="0.25">
      <c r="A1240" t="s">
        <v>4154</v>
      </c>
      <c r="B1240">
        <v>2102</v>
      </c>
      <c r="C1240" t="s">
        <v>230</v>
      </c>
      <c r="D1240">
        <v>663</v>
      </c>
      <c r="E1240" t="s">
        <v>1468</v>
      </c>
      <c r="F1240" t="s">
        <v>2892</v>
      </c>
      <c r="G1240" t="s">
        <v>2893</v>
      </c>
      <c r="H1240" t="s">
        <v>2894</v>
      </c>
      <c r="I1240" t="s">
        <v>2895</v>
      </c>
      <c r="J1240">
        <v>297.40198183315999</v>
      </c>
      <c r="K1240">
        <v>1</v>
      </c>
      <c r="L1240">
        <v>1</v>
      </c>
      <c r="M1240">
        <v>2</v>
      </c>
      <c r="N1240" s="94">
        <v>1936735.8869870601</v>
      </c>
      <c r="O1240" s="94">
        <v>475064.612428897</v>
      </c>
      <c r="P1240" s="94">
        <v>636821.52375971002</v>
      </c>
      <c r="Q1240" s="94">
        <v>131807.24098260599</v>
      </c>
      <c r="R1240" s="94">
        <v>616669.07449934399</v>
      </c>
      <c r="S1240" s="94">
        <v>147698.99251175401</v>
      </c>
      <c r="T1240" s="94">
        <v>2577016.13</v>
      </c>
      <c r="U1240" s="94">
        <v>1220082.20865761</v>
      </c>
      <c r="V1240" s="94">
        <v>3216342.6373353498</v>
      </c>
      <c r="W1240" s="94">
        <v>580755.70132226404</v>
      </c>
      <c r="X1240" s="94">
        <v>0</v>
      </c>
      <c r="Y1240" s="94">
        <v>0</v>
      </c>
      <c r="Z1240" s="94">
        <v>0</v>
      </c>
      <c r="AA1240" s="94">
        <v>0</v>
      </c>
      <c r="AB1240" s="94">
        <v>0</v>
      </c>
      <c r="AC1240" s="94">
        <v>147698.99251175401</v>
      </c>
      <c r="AD1240" s="94">
        <v>0</v>
      </c>
      <c r="AE1240" s="94">
        <v>0</v>
      </c>
      <c r="AF1240" s="94">
        <v>0</v>
      </c>
      <c r="AG1240" s="94">
        <v>0</v>
      </c>
      <c r="AH1240" s="94">
        <v>0</v>
      </c>
      <c r="AI1240" s="94">
        <v>0</v>
      </c>
      <c r="AJ1240" s="94">
        <v>3944797.3311693599</v>
      </c>
      <c r="AK1240" s="70">
        <v>13264.193153165899</v>
      </c>
      <c r="AL1240">
        <v>190.744012474941</v>
      </c>
      <c r="AM1240">
        <v>87986.683412978906</v>
      </c>
      <c r="AN1240">
        <v>4599.0991476871905</v>
      </c>
      <c r="AO1240">
        <v>15339.036154352199</v>
      </c>
      <c r="AP1240">
        <v>190.744012474941</v>
      </c>
      <c r="AQ1240">
        <v>87986.683412978906</v>
      </c>
      <c r="AR1240">
        <v>4599.0991476871905</v>
      </c>
      <c r="AS1240">
        <v>13650.431403979101</v>
      </c>
      <c r="AT1240">
        <v>0</v>
      </c>
    </row>
    <row r="1241" spans="1:46" x14ac:dyDescent="0.25">
      <c r="A1241" t="s">
        <v>4155</v>
      </c>
      <c r="B1241">
        <v>2102</v>
      </c>
      <c r="C1241" t="s">
        <v>230</v>
      </c>
      <c r="D1241">
        <v>664</v>
      </c>
      <c r="E1241" t="s">
        <v>1469</v>
      </c>
      <c r="F1241" t="s">
        <v>2892</v>
      </c>
      <c r="G1241" t="s">
        <v>2893</v>
      </c>
      <c r="H1241" t="s">
        <v>2894</v>
      </c>
      <c r="I1241" t="s">
        <v>2895</v>
      </c>
      <c r="J1241">
        <v>138.113032830707</v>
      </c>
      <c r="K1241">
        <v>1</v>
      </c>
      <c r="L1241">
        <v>1</v>
      </c>
      <c r="M1241">
        <v>2</v>
      </c>
      <c r="N1241" s="94">
        <v>750480.90044586</v>
      </c>
      <c r="O1241" s="94">
        <v>257479.47287346399</v>
      </c>
      <c r="P1241" s="94">
        <v>315521.061978032</v>
      </c>
      <c r="Q1241" s="94">
        <v>62099.843005866802</v>
      </c>
      <c r="R1241" s="94">
        <v>395589.51340900798</v>
      </c>
      <c r="S1241" s="94">
        <v>68591.189863966705</v>
      </c>
      <c r="T1241" s="94">
        <v>1214566.45</v>
      </c>
      <c r="U1241" s="94">
        <v>566604.34171223</v>
      </c>
      <c r="V1241" s="94">
        <v>1402259.39476396</v>
      </c>
      <c r="W1241" s="94">
        <v>378911.39694826998</v>
      </c>
      <c r="X1241" s="94">
        <v>0</v>
      </c>
      <c r="Y1241" s="94">
        <v>0</v>
      </c>
      <c r="Z1241" s="94">
        <v>0</v>
      </c>
      <c r="AA1241" s="94">
        <v>0</v>
      </c>
      <c r="AB1241" s="94">
        <v>0</v>
      </c>
      <c r="AC1241" s="94">
        <v>68591.189863966705</v>
      </c>
      <c r="AD1241" s="94">
        <v>0</v>
      </c>
      <c r="AE1241" s="94">
        <v>0</v>
      </c>
      <c r="AF1241" s="94">
        <v>0</v>
      </c>
      <c r="AG1241" s="94">
        <v>0</v>
      </c>
      <c r="AH1241" s="94">
        <v>0</v>
      </c>
      <c r="AI1241" s="94">
        <v>0</v>
      </c>
      <c r="AJ1241" s="94">
        <v>1849761.9815762001</v>
      </c>
      <c r="AK1241" s="70">
        <v>13393.102328319401</v>
      </c>
      <c r="AL1241">
        <v>190.744012474941</v>
      </c>
      <c r="AM1241">
        <v>87986.683412978906</v>
      </c>
      <c r="AN1241">
        <v>4599.0991476871905</v>
      </c>
      <c r="AO1241">
        <v>15339.036154352199</v>
      </c>
      <c r="AP1241">
        <v>190.744012474941</v>
      </c>
      <c r="AQ1241">
        <v>87986.683412978906</v>
      </c>
      <c r="AR1241">
        <v>4599.0991476871905</v>
      </c>
      <c r="AS1241">
        <v>13650.431403979101</v>
      </c>
      <c r="AT1241">
        <v>0</v>
      </c>
    </row>
    <row r="1242" spans="1:46" x14ac:dyDescent="0.25">
      <c r="A1242" t="s">
        <v>4156</v>
      </c>
      <c r="B1242">
        <v>2102</v>
      </c>
      <c r="C1242" t="s">
        <v>230</v>
      </c>
      <c r="D1242">
        <v>666</v>
      </c>
      <c r="E1242" t="s">
        <v>1470</v>
      </c>
      <c r="F1242" t="s">
        <v>2892</v>
      </c>
      <c r="G1242" t="s">
        <v>2893</v>
      </c>
      <c r="H1242" t="s">
        <v>2894</v>
      </c>
      <c r="I1242" t="s">
        <v>2895</v>
      </c>
      <c r="J1242">
        <v>241.23837885656499</v>
      </c>
      <c r="K1242">
        <v>1</v>
      </c>
      <c r="L1242">
        <v>1</v>
      </c>
      <c r="M1242">
        <v>2</v>
      </c>
      <c r="N1242" s="94">
        <v>1514357.9905469799</v>
      </c>
      <c r="O1242" s="94">
        <v>444512.56358033902</v>
      </c>
      <c r="P1242" s="94">
        <v>557582.50765588495</v>
      </c>
      <c r="Q1242" s="94">
        <v>107432.049373485</v>
      </c>
      <c r="R1242" s="94">
        <v>549316.41557469801</v>
      </c>
      <c r="S1242" s="94">
        <v>119806.415857282</v>
      </c>
      <c r="T1242" s="94">
        <v>2183528.7200000002</v>
      </c>
      <c r="U1242" s="94">
        <v>989672.80673138401</v>
      </c>
      <c r="V1242" s="94">
        <v>2653016.3357406901</v>
      </c>
      <c r="W1242" s="94">
        <v>520185.19099069398</v>
      </c>
      <c r="X1242" s="94">
        <v>0</v>
      </c>
      <c r="Y1242" s="94">
        <v>0</v>
      </c>
      <c r="Z1242" s="94">
        <v>0</v>
      </c>
      <c r="AA1242" s="94">
        <v>0</v>
      </c>
      <c r="AB1242" s="94">
        <v>0</v>
      </c>
      <c r="AC1242" s="94">
        <v>119806.415857282</v>
      </c>
      <c r="AD1242" s="94">
        <v>0</v>
      </c>
      <c r="AE1242" s="94">
        <v>0</v>
      </c>
      <c r="AF1242" s="94">
        <v>0</v>
      </c>
      <c r="AG1242" s="94">
        <v>0</v>
      </c>
      <c r="AH1242" s="94">
        <v>0</v>
      </c>
      <c r="AI1242" s="94">
        <v>0</v>
      </c>
      <c r="AJ1242" s="94">
        <v>3293007.9425886702</v>
      </c>
      <c r="AK1242" s="70">
        <v>13650.431403979101</v>
      </c>
      <c r="AL1242">
        <v>190.744012474941</v>
      </c>
      <c r="AM1242">
        <v>87986.683412978906</v>
      </c>
      <c r="AN1242">
        <v>4599.0991476871905</v>
      </c>
      <c r="AO1242">
        <v>15339.036154352199</v>
      </c>
      <c r="AP1242">
        <v>190.744012474941</v>
      </c>
      <c r="AQ1242">
        <v>87986.683412978906</v>
      </c>
      <c r="AR1242">
        <v>4599.0991476871905</v>
      </c>
      <c r="AS1242">
        <v>13650.431403979101</v>
      </c>
      <c r="AT1242">
        <v>0</v>
      </c>
    </row>
    <row r="1243" spans="1:46" x14ac:dyDescent="0.25">
      <c r="A1243" t="s">
        <v>4157</v>
      </c>
      <c r="B1243">
        <v>2102</v>
      </c>
      <c r="C1243" t="s">
        <v>230</v>
      </c>
      <c r="D1243">
        <v>4484</v>
      </c>
      <c r="E1243" t="s">
        <v>1471</v>
      </c>
      <c r="F1243" t="s">
        <v>2906</v>
      </c>
      <c r="G1243" t="s">
        <v>2893</v>
      </c>
      <c r="H1243" t="s">
        <v>2894</v>
      </c>
      <c r="I1243" t="s">
        <v>2895</v>
      </c>
      <c r="J1243">
        <v>133.791862666398</v>
      </c>
      <c r="K1243">
        <v>1</v>
      </c>
      <c r="L1243">
        <v>1</v>
      </c>
      <c r="M1243">
        <v>2</v>
      </c>
      <c r="N1243" s="94">
        <v>30690.342795845499</v>
      </c>
      <c r="O1243" s="94">
        <v>59888.501689500503</v>
      </c>
      <c r="P1243" s="94">
        <v>217083.9679362</v>
      </c>
      <c r="Q1243" s="94">
        <v>58791.918928845</v>
      </c>
      <c r="R1243" s="94">
        <v>182422.14665914801</v>
      </c>
      <c r="S1243" s="94">
        <v>66445.163546972195</v>
      </c>
      <c r="T1243" s="94">
        <v>0</v>
      </c>
      <c r="U1243" s="94">
        <v>548876.87800954003</v>
      </c>
      <c r="V1243" s="94">
        <v>382611.03623571101</v>
      </c>
      <c r="W1243" s="94">
        <v>166265.841773828</v>
      </c>
      <c r="X1243" s="94">
        <v>0</v>
      </c>
      <c r="Y1243" s="94">
        <v>0</v>
      </c>
      <c r="Z1243" s="94">
        <v>0</v>
      </c>
      <c r="AA1243" s="94">
        <v>0</v>
      </c>
      <c r="AB1243" s="94">
        <v>0</v>
      </c>
      <c r="AC1243" s="94">
        <v>66445.163546972195</v>
      </c>
      <c r="AD1243" s="94">
        <v>0</v>
      </c>
      <c r="AE1243" s="94">
        <v>0</v>
      </c>
      <c r="AF1243" s="94">
        <v>0</v>
      </c>
      <c r="AG1243" s="94">
        <v>0</v>
      </c>
      <c r="AH1243" s="94">
        <v>0</v>
      </c>
      <c r="AI1243" s="94">
        <v>0</v>
      </c>
      <c r="AJ1243" s="94">
        <v>615322.04155651201</v>
      </c>
      <c r="AK1243" s="70">
        <v>4599.0991476871905</v>
      </c>
      <c r="AL1243">
        <v>190.744012474941</v>
      </c>
      <c r="AM1243">
        <v>87986.683412978906</v>
      </c>
      <c r="AN1243">
        <v>4599.0991476871905</v>
      </c>
      <c r="AO1243">
        <v>15339.036154352199</v>
      </c>
      <c r="AP1243">
        <v>190.744012474941</v>
      </c>
      <c r="AQ1243">
        <v>87986.683412978906</v>
      </c>
      <c r="AR1243">
        <v>4599.0991476871905</v>
      </c>
      <c r="AS1243">
        <v>13650.431403979101</v>
      </c>
      <c r="AT1243">
        <v>0</v>
      </c>
    </row>
    <row r="1244" spans="1:46" x14ac:dyDescent="0.25">
      <c r="A1244" t="s">
        <v>4158</v>
      </c>
      <c r="B1244">
        <v>2102</v>
      </c>
      <c r="C1244" t="s">
        <v>230</v>
      </c>
      <c r="D1244">
        <v>669</v>
      </c>
      <c r="E1244" t="s">
        <v>1472</v>
      </c>
      <c r="F1244" t="s">
        <v>2892</v>
      </c>
      <c r="G1244" t="s">
        <v>2903</v>
      </c>
      <c r="H1244" t="s">
        <v>2904</v>
      </c>
      <c r="I1244" t="s">
        <v>2895</v>
      </c>
      <c r="J1244">
        <v>668.75429540803702</v>
      </c>
      <c r="K1244">
        <v>1</v>
      </c>
      <c r="L1244">
        <v>1</v>
      </c>
      <c r="M1244">
        <v>2</v>
      </c>
      <c r="N1244" s="94">
        <v>3525964.5651821098</v>
      </c>
      <c r="O1244" s="94">
        <v>1570691.89742317</v>
      </c>
      <c r="P1244" s="94">
        <v>2002469.63787735</v>
      </c>
      <c r="Q1244" s="94">
        <v>295300.31398457102</v>
      </c>
      <c r="R1244" s="94">
        <v>1964914.40604254</v>
      </c>
      <c r="S1244" s="94">
        <v>332123.99951351603</v>
      </c>
      <c r="T1244" s="94">
        <v>6615797.5099999998</v>
      </c>
      <c r="U1244" s="94">
        <v>2743543.3105097301</v>
      </c>
      <c r="V1244" s="94">
        <v>7475183.1815429302</v>
      </c>
      <c r="W1244" s="94">
        <v>1884157.6389667999</v>
      </c>
      <c r="X1244" s="94">
        <v>0</v>
      </c>
      <c r="Y1244" s="94">
        <v>0</v>
      </c>
      <c r="Z1244" s="94">
        <v>0</v>
      </c>
      <c r="AA1244" s="94">
        <v>0</v>
      </c>
      <c r="AB1244" s="94">
        <v>0</v>
      </c>
      <c r="AC1244" s="94">
        <v>332123.99951351603</v>
      </c>
      <c r="AD1244" s="94">
        <v>0</v>
      </c>
      <c r="AE1244" s="94">
        <v>0</v>
      </c>
      <c r="AF1244" s="94">
        <v>0</v>
      </c>
      <c r="AG1244" s="94">
        <v>0</v>
      </c>
      <c r="AH1244" s="94">
        <v>0</v>
      </c>
      <c r="AI1244" s="94">
        <v>0</v>
      </c>
      <c r="AJ1244" s="94">
        <v>9691464.8200232498</v>
      </c>
      <c r="AK1244" s="70">
        <v>14491.816929729101</v>
      </c>
      <c r="AL1244">
        <v>190.744012474941</v>
      </c>
      <c r="AM1244">
        <v>87986.683412978906</v>
      </c>
      <c r="AN1244">
        <v>4599.0991476871905</v>
      </c>
      <c r="AO1244">
        <v>15339.036154352199</v>
      </c>
      <c r="AP1244">
        <v>190.744012474941</v>
      </c>
      <c r="AQ1244">
        <v>78964.723731455393</v>
      </c>
      <c r="AR1244">
        <v>14491.816929729101</v>
      </c>
      <c r="AS1244">
        <v>14491.816929729101</v>
      </c>
      <c r="AT1244">
        <v>0</v>
      </c>
    </row>
    <row r="1245" spans="1:46" x14ac:dyDescent="0.25">
      <c r="A1245" t="s">
        <v>4159</v>
      </c>
      <c r="B1245">
        <v>2102</v>
      </c>
      <c r="C1245" t="s">
        <v>230</v>
      </c>
      <c r="D1245">
        <v>668</v>
      </c>
      <c r="E1245" t="s">
        <v>1473</v>
      </c>
      <c r="F1245" t="s">
        <v>2892</v>
      </c>
      <c r="G1245" t="s">
        <v>2911</v>
      </c>
      <c r="H1245" t="s">
        <v>2894</v>
      </c>
      <c r="I1245" t="s">
        <v>2895</v>
      </c>
      <c r="J1245">
        <v>335.70488707359402</v>
      </c>
      <c r="K1245">
        <v>1</v>
      </c>
      <c r="L1245">
        <v>2</v>
      </c>
      <c r="M1245">
        <v>2</v>
      </c>
      <c r="N1245" s="94">
        <v>1865037.9110123599</v>
      </c>
      <c r="O1245" s="94">
        <v>591392.97724467295</v>
      </c>
      <c r="P1245" s="94">
        <v>1653828.54726588</v>
      </c>
      <c r="Q1245" s="94">
        <v>147518.19812883699</v>
      </c>
      <c r="R1245" s="94">
        <v>724890.37030348799</v>
      </c>
      <c r="S1245" s="94">
        <v>166721.39605935101</v>
      </c>
      <c r="T1245" s="94">
        <v>3605449.34</v>
      </c>
      <c r="U1245" s="94">
        <v>1377218.66395524</v>
      </c>
      <c r="V1245" s="94">
        <v>4298316.3510218598</v>
      </c>
      <c r="W1245" s="94">
        <v>684351.65293338196</v>
      </c>
      <c r="X1245" s="94">
        <v>0</v>
      </c>
      <c r="Y1245" s="94">
        <v>0</v>
      </c>
      <c r="Z1245" s="94">
        <v>0</v>
      </c>
      <c r="AA1245" s="94">
        <v>0</v>
      </c>
      <c r="AB1245" s="94">
        <v>0</v>
      </c>
      <c r="AC1245" s="94">
        <v>166721.39605935101</v>
      </c>
      <c r="AD1245" s="94">
        <v>0</v>
      </c>
      <c r="AE1245" s="94">
        <v>0</v>
      </c>
      <c r="AF1245" s="94">
        <v>0</v>
      </c>
      <c r="AG1245" s="94">
        <v>0</v>
      </c>
      <c r="AH1245" s="94">
        <v>0</v>
      </c>
      <c r="AI1245" s="94">
        <v>0</v>
      </c>
      <c r="AJ1245" s="94">
        <v>5149389.4000145895</v>
      </c>
      <c r="AK1245" s="70">
        <v>15339.036154352199</v>
      </c>
      <c r="AL1245">
        <v>190.744012474941</v>
      </c>
      <c r="AM1245">
        <v>87986.683412978906</v>
      </c>
      <c r="AN1245">
        <v>4599.0991476871905</v>
      </c>
      <c r="AO1245">
        <v>15339.036154352199</v>
      </c>
      <c r="AP1245">
        <v>4583.8562208211697</v>
      </c>
      <c r="AQ1245">
        <v>22363.4717498301</v>
      </c>
      <c r="AR1245">
        <v>15339.036154352199</v>
      </c>
      <c r="AS1245">
        <v>15339.036154352199</v>
      </c>
      <c r="AT1245">
        <v>0</v>
      </c>
    </row>
    <row r="1246" spans="1:46" x14ac:dyDescent="0.25">
      <c r="A1246" t="s">
        <v>4161</v>
      </c>
      <c r="B1246">
        <v>2055</v>
      </c>
      <c r="C1246" t="s">
        <v>231</v>
      </c>
      <c r="D1246">
        <v>402</v>
      </c>
      <c r="E1246" t="s">
        <v>512</v>
      </c>
      <c r="F1246" t="s">
        <v>2892</v>
      </c>
      <c r="G1246" t="s">
        <v>2893</v>
      </c>
      <c r="H1246" t="s">
        <v>2894</v>
      </c>
      <c r="I1246" t="s">
        <v>2895</v>
      </c>
      <c r="J1246">
        <v>98.524285714260003</v>
      </c>
      <c r="K1246">
        <v>1</v>
      </c>
      <c r="L1246">
        <v>1</v>
      </c>
      <c r="M1246">
        <v>2</v>
      </c>
      <c r="N1246" s="94">
        <v>704995.31882186397</v>
      </c>
      <c r="O1246" s="94">
        <v>274467.85827592597</v>
      </c>
      <c r="P1246" s="94">
        <v>285661.68269893498</v>
      </c>
      <c r="Q1246" s="94">
        <v>61640.1731589306</v>
      </c>
      <c r="R1246" s="94">
        <v>350278.75927514298</v>
      </c>
      <c r="S1246" s="94">
        <v>54213.8504783467</v>
      </c>
      <c r="T1246" s="94">
        <v>1130461.92</v>
      </c>
      <c r="U1246" s="94">
        <v>546581.87223079801</v>
      </c>
      <c r="V1246" s="94">
        <v>1331168.5047418401</v>
      </c>
      <c r="W1246" s="94">
        <v>339217.57286841399</v>
      </c>
      <c r="X1246" s="94">
        <v>0</v>
      </c>
      <c r="Y1246" s="94">
        <v>0</v>
      </c>
      <c r="Z1246" s="94">
        <v>0</v>
      </c>
      <c r="AA1246" s="94">
        <v>6657.7146205416202</v>
      </c>
      <c r="AB1246" s="94">
        <v>0</v>
      </c>
      <c r="AC1246" s="94">
        <v>44682.047291359799</v>
      </c>
      <c r="AD1246" s="94">
        <v>9531.80318698683</v>
      </c>
      <c r="AE1246" s="94">
        <v>0</v>
      </c>
      <c r="AF1246" s="94">
        <v>0</v>
      </c>
      <c r="AG1246" s="94">
        <v>0</v>
      </c>
      <c r="AH1246" s="94">
        <v>0</v>
      </c>
      <c r="AI1246" s="94">
        <v>0</v>
      </c>
      <c r="AJ1246" s="94">
        <v>1731257.64270914</v>
      </c>
      <c r="AK1246" s="70">
        <v>17571.8872779259</v>
      </c>
      <c r="AL1246">
        <v>190.744012474941</v>
      </c>
      <c r="AM1246">
        <v>87986.683412978906</v>
      </c>
      <c r="AN1246">
        <v>6097.9454796716</v>
      </c>
      <c r="AO1246">
        <v>19505.7613992552</v>
      </c>
      <c r="AP1246">
        <v>190.744012474941</v>
      </c>
      <c r="AQ1246">
        <v>87986.683412978906</v>
      </c>
      <c r="AR1246">
        <v>6097.9454796716</v>
      </c>
      <c r="AS1246">
        <v>17571.8872779259</v>
      </c>
      <c r="AT1246">
        <v>0</v>
      </c>
    </row>
    <row r="1247" spans="1:46" x14ac:dyDescent="0.25">
      <c r="A1247" t="s">
        <v>4162</v>
      </c>
      <c r="B1247">
        <v>2055</v>
      </c>
      <c r="C1247" t="s">
        <v>231</v>
      </c>
      <c r="D1247">
        <v>443</v>
      </c>
      <c r="E1247" t="s">
        <v>1391</v>
      </c>
      <c r="F1247" t="s">
        <v>2892</v>
      </c>
      <c r="G1247" t="s">
        <v>2893</v>
      </c>
      <c r="H1247" t="s">
        <v>2894</v>
      </c>
      <c r="I1247" t="s">
        <v>2895</v>
      </c>
      <c r="J1247">
        <v>327.81882721872398</v>
      </c>
      <c r="K1247">
        <v>1</v>
      </c>
      <c r="L1247">
        <v>1</v>
      </c>
      <c r="M1247">
        <v>2</v>
      </c>
      <c r="N1247" s="94">
        <v>2196249.46608308</v>
      </c>
      <c r="O1247" s="94">
        <v>453051.24115970201</v>
      </c>
      <c r="P1247" s="94">
        <v>898397.96171625599</v>
      </c>
      <c r="Q1247" s="94">
        <v>205094.70460027899</v>
      </c>
      <c r="R1247" s="94">
        <v>1326273.5033509801</v>
      </c>
      <c r="S1247" s="94">
        <v>180385.17867935699</v>
      </c>
      <c r="T1247" s="94">
        <v>3260430.72</v>
      </c>
      <c r="U1247" s="94">
        <v>1818636.1569103</v>
      </c>
      <c r="V1247" s="94">
        <v>3767444.9992592498</v>
      </c>
      <c r="W1247" s="94">
        <v>1289469.7333036901</v>
      </c>
      <c r="X1247" s="94">
        <v>0</v>
      </c>
      <c r="Y1247" s="94">
        <v>0</v>
      </c>
      <c r="Z1247" s="94">
        <v>0</v>
      </c>
      <c r="AA1247" s="94">
        <v>22152.144347360801</v>
      </c>
      <c r="AB1247" s="94">
        <v>0</v>
      </c>
      <c r="AC1247" s="94">
        <v>148670.10945165501</v>
      </c>
      <c r="AD1247" s="94">
        <v>31715.069227702701</v>
      </c>
      <c r="AE1247" s="94">
        <v>0</v>
      </c>
      <c r="AF1247" s="94">
        <v>0</v>
      </c>
      <c r="AG1247" s="94">
        <v>0</v>
      </c>
      <c r="AH1247" s="94">
        <v>0</v>
      </c>
      <c r="AI1247" s="94">
        <v>0</v>
      </c>
      <c r="AJ1247" s="94">
        <v>5259452.0555896601</v>
      </c>
      <c r="AK1247" s="70">
        <v>16043.7766805886</v>
      </c>
      <c r="AL1247">
        <v>190.744012474941</v>
      </c>
      <c r="AM1247">
        <v>87986.683412978906</v>
      </c>
      <c r="AN1247">
        <v>6097.9454796716</v>
      </c>
      <c r="AO1247">
        <v>19505.7613992552</v>
      </c>
      <c r="AP1247">
        <v>190.744012474941</v>
      </c>
      <c r="AQ1247">
        <v>87986.683412978906</v>
      </c>
      <c r="AR1247">
        <v>6097.9454796716</v>
      </c>
      <c r="AS1247">
        <v>17571.8872779259</v>
      </c>
      <c r="AT1247">
        <v>0</v>
      </c>
    </row>
    <row r="1248" spans="1:46" x14ac:dyDescent="0.25">
      <c r="A1248" t="s">
        <v>4163</v>
      </c>
      <c r="B1248">
        <v>2055</v>
      </c>
      <c r="C1248" t="s">
        <v>231</v>
      </c>
      <c r="D1248">
        <v>444</v>
      </c>
      <c r="E1248" t="s">
        <v>1474</v>
      </c>
      <c r="F1248" t="s">
        <v>2892</v>
      </c>
      <c r="G1248" t="s">
        <v>2911</v>
      </c>
      <c r="H1248" t="s">
        <v>2904</v>
      </c>
      <c r="I1248" t="s">
        <v>2895</v>
      </c>
      <c r="J1248">
        <v>369.08431664792101</v>
      </c>
      <c r="K1248">
        <v>1</v>
      </c>
      <c r="L1248">
        <v>1</v>
      </c>
      <c r="M1248">
        <v>2</v>
      </c>
      <c r="N1248" s="94">
        <v>2122050.0717198602</v>
      </c>
      <c r="O1248" s="94">
        <v>698964.28727369802</v>
      </c>
      <c r="P1248" s="94">
        <v>956906.71077716502</v>
      </c>
      <c r="Q1248" s="94">
        <v>230911.810458633</v>
      </c>
      <c r="R1248" s="94">
        <v>1006264.78470675</v>
      </c>
      <c r="S1248" s="94">
        <v>203091.87538476201</v>
      </c>
      <c r="T1248" s="94">
        <v>2967533.5</v>
      </c>
      <c r="U1248" s="94">
        <v>2047564.1649361099</v>
      </c>
      <c r="V1248" s="94">
        <v>4025328.83717338</v>
      </c>
      <c r="W1248" s="94">
        <v>964828.19476705603</v>
      </c>
      <c r="X1248" s="94">
        <v>0</v>
      </c>
      <c r="Y1248" s="94">
        <v>0</v>
      </c>
      <c r="Z1248" s="94">
        <v>0</v>
      </c>
      <c r="AA1248" s="94">
        <v>24940.632995665801</v>
      </c>
      <c r="AB1248" s="94">
        <v>0</v>
      </c>
      <c r="AC1248" s="94">
        <v>167384.54657555299</v>
      </c>
      <c r="AD1248" s="94">
        <v>35707.328809208702</v>
      </c>
      <c r="AE1248" s="94">
        <v>0</v>
      </c>
      <c r="AF1248" s="94">
        <v>0</v>
      </c>
      <c r="AG1248" s="94">
        <v>0</v>
      </c>
      <c r="AH1248" s="94">
        <v>0</v>
      </c>
      <c r="AI1248" s="94">
        <v>0</v>
      </c>
      <c r="AJ1248" s="94">
        <v>5218189.5403208695</v>
      </c>
      <c r="AK1248" s="70">
        <v>14138.204483228301</v>
      </c>
      <c r="AL1248">
        <v>190.744012474941</v>
      </c>
      <c r="AM1248">
        <v>87986.683412978906</v>
      </c>
      <c r="AN1248">
        <v>6097.9454796716</v>
      </c>
      <c r="AO1248">
        <v>19505.7613992552</v>
      </c>
      <c r="AP1248">
        <v>4583.8562208211697</v>
      </c>
      <c r="AQ1248">
        <v>22363.4717498301</v>
      </c>
      <c r="AR1248">
        <v>13990.5472213505</v>
      </c>
      <c r="AS1248">
        <v>14463.940003927501</v>
      </c>
      <c r="AT1248">
        <v>0</v>
      </c>
    </row>
    <row r="1249" spans="1:46" x14ac:dyDescent="0.25">
      <c r="A1249" t="s">
        <v>4164</v>
      </c>
      <c r="B1249">
        <v>2055</v>
      </c>
      <c r="C1249" t="s">
        <v>231</v>
      </c>
      <c r="D1249">
        <v>445</v>
      </c>
      <c r="E1249" t="s">
        <v>1475</v>
      </c>
      <c r="F1249" t="s">
        <v>2892</v>
      </c>
      <c r="G1249" t="s">
        <v>2893</v>
      </c>
      <c r="H1249" t="s">
        <v>2894</v>
      </c>
      <c r="I1249" t="s">
        <v>2895</v>
      </c>
      <c r="J1249">
        <v>313.755297114923</v>
      </c>
      <c r="K1249">
        <v>1</v>
      </c>
      <c r="L1249">
        <v>1</v>
      </c>
      <c r="M1249">
        <v>2</v>
      </c>
      <c r="N1249" s="94">
        <v>2028230.56635124</v>
      </c>
      <c r="O1249" s="94">
        <v>470790.12940690102</v>
      </c>
      <c r="P1249" s="94">
        <v>830188.40048208099</v>
      </c>
      <c r="Q1249" s="94">
        <v>196296.07769789101</v>
      </c>
      <c r="R1249" s="94">
        <v>1101378.5736682001</v>
      </c>
      <c r="S1249" s="94">
        <v>172646.598158648</v>
      </c>
      <c r="T1249" s="94">
        <v>2886267.65</v>
      </c>
      <c r="U1249" s="94">
        <v>1740616.0976063199</v>
      </c>
      <c r="V1249" s="94">
        <v>3539528.2403181</v>
      </c>
      <c r="W1249" s="94">
        <v>1065286.90685406</v>
      </c>
      <c r="X1249" s="94">
        <v>0</v>
      </c>
      <c r="Y1249" s="94">
        <v>0</v>
      </c>
      <c r="Z1249" s="94">
        <v>0</v>
      </c>
      <c r="AA1249" s="94">
        <v>22068.6004341564</v>
      </c>
      <c r="AB1249" s="94">
        <v>0</v>
      </c>
      <c r="AC1249" s="94">
        <v>142292.115309135</v>
      </c>
      <c r="AD1249" s="94">
        <v>30354.482849512999</v>
      </c>
      <c r="AE1249" s="94">
        <v>0</v>
      </c>
      <c r="AF1249" s="94">
        <v>0</v>
      </c>
      <c r="AG1249" s="94">
        <v>0</v>
      </c>
      <c r="AH1249" s="94">
        <v>0</v>
      </c>
      <c r="AI1249" s="94">
        <v>0</v>
      </c>
      <c r="AJ1249" s="94">
        <v>4799530.3457649704</v>
      </c>
      <c r="AK1249" s="70">
        <v>15297.049611267499</v>
      </c>
      <c r="AL1249">
        <v>190.744012474941</v>
      </c>
      <c r="AM1249">
        <v>87986.683412978906</v>
      </c>
      <c r="AN1249">
        <v>6097.9454796716</v>
      </c>
      <c r="AO1249">
        <v>19505.7613992552</v>
      </c>
      <c r="AP1249">
        <v>190.744012474941</v>
      </c>
      <c r="AQ1249">
        <v>87986.683412978906</v>
      </c>
      <c r="AR1249">
        <v>6097.9454796716</v>
      </c>
      <c r="AS1249">
        <v>17571.8872779259</v>
      </c>
      <c r="AT1249">
        <v>0</v>
      </c>
    </row>
    <row r="1250" spans="1:46" x14ac:dyDescent="0.25">
      <c r="A1250" t="s">
        <v>4165</v>
      </c>
      <c r="B1250">
        <v>2055</v>
      </c>
      <c r="C1250" t="s">
        <v>231</v>
      </c>
      <c r="D1250">
        <v>446</v>
      </c>
      <c r="E1250" t="s">
        <v>1476</v>
      </c>
      <c r="F1250" t="s">
        <v>2892</v>
      </c>
      <c r="G1250" t="s">
        <v>2893</v>
      </c>
      <c r="H1250" t="s">
        <v>2894</v>
      </c>
      <c r="I1250" t="s">
        <v>2895</v>
      </c>
      <c r="J1250">
        <v>249.231021897777</v>
      </c>
      <c r="K1250">
        <v>1</v>
      </c>
      <c r="L1250">
        <v>1</v>
      </c>
      <c r="M1250">
        <v>2</v>
      </c>
      <c r="N1250" s="94">
        <v>1456796.70421112</v>
      </c>
      <c r="O1250" s="94">
        <v>370261.090154504</v>
      </c>
      <c r="P1250" s="94">
        <v>682611.61730743304</v>
      </c>
      <c r="Q1250" s="94">
        <v>155927.47752478899</v>
      </c>
      <c r="R1250" s="94">
        <v>1063774.28316027</v>
      </c>
      <c r="S1250" s="94">
        <v>137141.55101736501</v>
      </c>
      <c r="T1250" s="94">
        <v>2346715.54</v>
      </c>
      <c r="U1250" s="94">
        <v>1382655.6323581201</v>
      </c>
      <c r="V1250" s="94">
        <v>2676736.08970271</v>
      </c>
      <c r="W1250" s="94">
        <v>1035793.4582137601</v>
      </c>
      <c r="X1250" s="94">
        <v>0</v>
      </c>
      <c r="Y1250" s="94">
        <v>0</v>
      </c>
      <c r="Z1250" s="94">
        <v>0</v>
      </c>
      <c r="AA1250" s="94">
        <v>16841.624441649699</v>
      </c>
      <c r="AB1250" s="94">
        <v>0</v>
      </c>
      <c r="AC1250" s="94">
        <v>113029.515780581</v>
      </c>
      <c r="AD1250" s="94">
        <v>24112.035236783999</v>
      </c>
      <c r="AE1250" s="94">
        <v>0</v>
      </c>
      <c r="AF1250" s="94">
        <v>0</v>
      </c>
      <c r="AG1250" s="94">
        <v>0</v>
      </c>
      <c r="AH1250" s="94">
        <v>0</v>
      </c>
      <c r="AI1250" s="94">
        <v>0</v>
      </c>
      <c r="AJ1250" s="94">
        <v>3866512.7233754802</v>
      </c>
      <c r="AK1250" s="70">
        <v>15513.769890817801</v>
      </c>
      <c r="AL1250">
        <v>190.744012474941</v>
      </c>
      <c r="AM1250">
        <v>87986.683412978906</v>
      </c>
      <c r="AN1250">
        <v>6097.9454796716</v>
      </c>
      <c r="AO1250">
        <v>19505.7613992552</v>
      </c>
      <c r="AP1250">
        <v>190.744012474941</v>
      </c>
      <c r="AQ1250">
        <v>87986.683412978906</v>
      </c>
      <c r="AR1250">
        <v>6097.9454796716</v>
      </c>
      <c r="AS1250">
        <v>17571.8872779259</v>
      </c>
      <c r="AT1250">
        <v>0</v>
      </c>
    </row>
    <row r="1251" spans="1:46" x14ac:dyDescent="0.25">
      <c r="A1251" t="s">
        <v>4166</v>
      </c>
      <c r="B1251">
        <v>2055</v>
      </c>
      <c r="C1251" t="s">
        <v>231</v>
      </c>
      <c r="D1251">
        <v>455</v>
      </c>
      <c r="E1251" t="s">
        <v>1477</v>
      </c>
      <c r="F1251" t="s">
        <v>2892</v>
      </c>
      <c r="G1251" t="s">
        <v>2903</v>
      </c>
      <c r="H1251" t="s">
        <v>2904</v>
      </c>
      <c r="I1251" t="s">
        <v>2895</v>
      </c>
      <c r="J1251">
        <v>575.79866284751802</v>
      </c>
      <c r="K1251">
        <v>1</v>
      </c>
      <c r="L1251">
        <v>1</v>
      </c>
      <c r="M1251">
        <v>2</v>
      </c>
      <c r="N1251" s="94">
        <v>2783557.7681184802</v>
      </c>
      <c r="O1251" s="94">
        <v>1499369.9622130899</v>
      </c>
      <c r="P1251" s="94">
        <v>1497592.40784334</v>
      </c>
      <c r="Q1251" s="94">
        <v>360239.39707146498</v>
      </c>
      <c r="R1251" s="94">
        <v>1810290.4945634999</v>
      </c>
      <c r="S1251" s="94">
        <v>316838.25350209302</v>
      </c>
      <c r="T1251" s="94">
        <v>4756699.43</v>
      </c>
      <c r="U1251" s="94">
        <v>3194350.5998098799</v>
      </c>
      <c r="V1251" s="94">
        <v>6166494.4405846102</v>
      </c>
      <c r="W1251" s="94">
        <v>1742829.2685358</v>
      </c>
      <c r="X1251" s="94">
        <v>0</v>
      </c>
      <c r="Y1251" s="94">
        <v>0</v>
      </c>
      <c r="Z1251" s="94">
        <v>0</v>
      </c>
      <c r="AA1251" s="94">
        <v>41726.320689467</v>
      </c>
      <c r="AB1251" s="94">
        <v>0</v>
      </c>
      <c r="AC1251" s="94">
        <v>261132.195956949</v>
      </c>
      <c r="AD1251" s="94">
        <v>55706.057545143602</v>
      </c>
      <c r="AE1251" s="94">
        <v>0</v>
      </c>
      <c r="AF1251" s="94">
        <v>0</v>
      </c>
      <c r="AG1251" s="94">
        <v>0</v>
      </c>
      <c r="AH1251" s="94">
        <v>0</v>
      </c>
      <c r="AI1251" s="94">
        <v>0</v>
      </c>
      <c r="AJ1251" s="94">
        <v>8267888.2833119798</v>
      </c>
      <c r="AK1251" s="70">
        <v>14358.991808741799</v>
      </c>
      <c r="AL1251">
        <v>190.744012474941</v>
      </c>
      <c r="AM1251">
        <v>87986.683412978906</v>
      </c>
      <c r="AN1251">
        <v>6097.9454796716</v>
      </c>
      <c r="AO1251">
        <v>19505.7613992552</v>
      </c>
      <c r="AP1251">
        <v>190.744012474941</v>
      </c>
      <c r="AQ1251">
        <v>78964.723731455393</v>
      </c>
      <c r="AR1251">
        <v>14358.991808741799</v>
      </c>
      <c r="AS1251">
        <v>19505.7613992552</v>
      </c>
      <c r="AT1251">
        <v>0</v>
      </c>
    </row>
    <row r="1252" spans="1:46" x14ac:dyDescent="0.25">
      <c r="A1252" t="s">
        <v>4167</v>
      </c>
      <c r="B1252">
        <v>2055</v>
      </c>
      <c r="C1252" t="s">
        <v>231</v>
      </c>
      <c r="D1252">
        <v>456</v>
      </c>
      <c r="E1252" t="s">
        <v>1478</v>
      </c>
      <c r="F1252" t="s">
        <v>2892</v>
      </c>
      <c r="G1252" t="s">
        <v>2903</v>
      </c>
      <c r="H1252" t="s">
        <v>2904</v>
      </c>
      <c r="I1252" t="s">
        <v>2895</v>
      </c>
      <c r="J1252">
        <v>265.84682034556999</v>
      </c>
      <c r="K1252">
        <v>1</v>
      </c>
      <c r="L1252">
        <v>1</v>
      </c>
      <c r="M1252">
        <v>2</v>
      </c>
      <c r="N1252" s="94">
        <v>1951408.5293368199</v>
      </c>
      <c r="O1252" s="94">
        <v>1086138.7935863801</v>
      </c>
      <c r="P1252" s="94">
        <v>889431.43722227798</v>
      </c>
      <c r="Q1252" s="94">
        <v>166322.89106238401</v>
      </c>
      <c r="R1252" s="94">
        <v>945958.45567218505</v>
      </c>
      <c r="S1252" s="94">
        <v>146284.53953127799</v>
      </c>
      <c r="T1252" s="94">
        <v>3564425.23</v>
      </c>
      <c r="U1252" s="94">
        <v>1474834.87688006</v>
      </c>
      <c r="V1252" s="94">
        <v>4105183.4828228098</v>
      </c>
      <c r="W1252" s="94">
        <v>915693.97782661405</v>
      </c>
      <c r="X1252" s="94">
        <v>0</v>
      </c>
      <c r="Y1252" s="94">
        <v>0</v>
      </c>
      <c r="Z1252" s="94">
        <v>0</v>
      </c>
      <c r="AA1252" s="94">
        <v>17964.4262306286</v>
      </c>
      <c r="AB1252" s="94">
        <v>418.22</v>
      </c>
      <c r="AC1252" s="94">
        <v>120564.99687182299</v>
      </c>
      <c r="AD1252" s="94">
        <v>25719.542659454699</v>
      </c>
      <c r="AE1252" s="94">
        <v>0</v>
      </c>
      <c r="AF1252" s="94">
        <v>0</v>
      </c>
      <c r="AG1252" s="94">
        <v>0</v>
      </c>
      <c r="AH1252" s="94">
        <v>0</v>
      </c>
      <c r="AI1252" s="94">
        <v>0</v>
      </c>
      <c r="AJ1252" s="94">
        <v>5185544.6464113304</v>
      </c>
      <c r="AK1252" s="70">
        <v>19505.7613992552</v>
      </c>
      <c r="AL1252">
        <v>190.744012474941</v>
      </c>
      <c r="AM1252">
        <v>87986.683412978906</v>
      </c>
      <c r="AN1252">
        <v>6097.9454796716</v>
      </c>
      <c r="AO1252">
        <v>19505.7613992552</v>
      </c>
      <c r="AP1252">
        <v>190.744012474941</v>
      </c>
      <c r="AQ1252">
        <v>78964.723731455393</v>
      </c>
      <c r="AR1252">
        <v>14358.991808741799</v>
      </c>
      <c r="AS1252">
        <v>19505.7613992552</v>
      </c>
      <c r="AT1252">
        <v>0</v>
      </c>
    </row>
    <row r="1253" spans="1:46" x14ac:dyDescent="0.25">
      <c r="A1253" t="s">
        <v>4168</v>
      </c>
      <c r="B1253">
        <v>2055</v>
      </c>
      <c r="C1253" t="s">
        <v>231</v>
      </c>
      <c r="D1253">
        <v>448</v>
      </c>
      <c r="E1253" t="s">
        <v>1479</v>
      </c>
      <c r="F1253" t="s">
        <v>2892</v>
      </c>
      <c r="G1253" t="s">
        <v>2911</v>
      </c>
      <c r="H1253" t="s">
        <v>2904</v>
      </c>
      <c r="I1253" t="s">
        <v>2895</v>
      </c>
      <c r="J1253">
        <v>358.98571428566999</v>
      </c>
      <c r="K1253">
        <v>1</v>
      </c>
      <c r="L1253">
        <v>1</v>
      </c>
      <c r="M1253">
        <v>2</v>
      </c>
      <c r="N1253" s="94">
        <v>2149831.75095492</v>
      </c>
      <c r="O1253" s="94">
        <v>766174.74792637397</v>
      </c>
      <c r="P1253" s="94">
        <v>892180.73703744903</v>
      </c>
      <c r="Q1253" s="94">
        <v>224593.778373857</v>
      </c>
      <c r="R1253" s="94">
        <v>962031.78834832006</v>
      </c>
      <c r="S1253" s="94">
        <v>197535.03105406399</v>
      </c>
      <c r="T1253" s="94">
        <v>3003272.52</v>
      </c>
      <c r="U1253" s="94">
        <v>1991540.28264092</v>
      </c>
      <c r="V1253" s="94">
        <v>4048825.6214982402</v>
      </c>
      <c r="W1253" s="94">
        <v>921728.95464310795</v>
      </c>
      <c r="X1253" s="94">
        <v>0</v>
      </c>
      <c r="Y1253" s="94">
        <v>0</v>
      </c>
      <c r="Z1253" s="94">
        <v>0</v>
      </c>
      <c r="AA1253" s="94">
        <v>24258.226499574201</v>
      </c>
      <c r="AB1253" s="94">
        <v>0</v>
      </c>
      <c r="AC1253" s="94">
        <v>162804.69882476199</v>
      </c>
      <c r="AD1253" s="94">
        <v>34730.332229301697</v>
      </c>
      <c r="AE1253" s="94">
        <v>0</v>
      </c>
      <c r="AF1253" s="94">
        <v>0</v>
      </c>
      <c r="AG1253" s="94">
        <v>0</v>
      </c>
      <c r="AH1253" s="94">
        <v>0</v>
      </c>
      <c r="AI1253" s="94">
        <v>0</v>
      </c>
      <c r="AJ1253" s="94">
        <v>5192347.8336949795</v>
      </c>
      <c r="AK1253" s="70">
        <v>14463.940003927501</v>
      </c>
      <c r="AL1253">
        <v>190.744012474941</v>
      </c>
      <c r="AM1253">
        <v>87986.683412978906</v>
      </c>
      <c r="AN1253">
        <v>6097.9454796716</v>
      </c>
      <c r="AO1253">
        <v>19505.7613992552</v>
      </c>
      <c r="AP1253">
        <v>4583.8562208211697</v>
      </c>
      <c r="AQ1253">
        <v>22363.4717498301</v>
      </c>
      <c r="AR1253">
        <v>13990.5472213505</v>
      </c>
      <c r="AS1253">
        <v>14463.940003927501</v>
      </c>
      <c r="AT1253">
        <v>0</v>
      </c>
    </row>
    <row r="1254" spans="1:46" x14ac:dyDescent="0.25">
      <c r="A1254" t="s">
        <v>4169</v>
      </c>
      <c r="B1254">
        <v>2055</v>
      </c>
      <c r="C1254" t="s">
        <v>231</v>
      </c>
      <c r="D1254">
        <v>449</v>
      </c>
      <c r="E1254" t="s">
        <v>1480</v>
      </c>
      <c r="F1254" t="s">
        <v>2892</v>
      </c>
      <c r="G1254" t="s">
        <v>2911</v>
      </c>
      <c r="H1254" t="s">
        <v>2904</v>
      </c>
      <c r="I1254" t="s">
        <v>2895</v>
      </c>
      <c r="J1254">
        <v>338.920289855014</v>
      </c>
      <c r="K1254">
        <v>1</v>
      </c>
      <c r="L1254">
        <v>1</v>
      </c>
      <c r="M1254">
        <v>2</v>
      </c>
      <c r="N1254" s="94">
        <v>1636265.83487744</v>
      </c>
      <c r="O1254" s="94">
        <v>665296.23486239905</v>
      </c>
      <c r="P1254" s="94">
        <v>931623.47365469101</v>
      </c>
      <c r="Q1254" s="94">
        <v>212040.16047704601</v>
      </c>
      <c r="R1254" s="94">
        <v>1109960.7599661199</v>
      </c>
      <c r="S1254" s="94">
        <v>186493.85565267</v>
      </c>
      <c r="T1254" s="94">
        <v>2674962.87</v>
      </c>
      <c r="U1254" s="94">
        <v>1880223.5938377001</v>
      </c>
      <c r="V1254" s="94">
        <v>3460373.5014254898</v>
      </c>
      <c r="W1254" s="94">
        <v>1071910.6439370499</v>
      </c>
      <c r="X1254" s="94">
        <v>0</v>
      </c>
      <c r="Y1254" s="94">
        <v>0</v>
      </c>
      <c r="Z1254" s="94">
        <v>0</v>
      </c>
      <c r="AA1254" s="94">
        <v>22902.318475163</v>
      </c>
      <c r="AB1254" s="94">
        <v>0</v>
      </c>
      <c r="AC1254" s="94">
        <v>153704.76740346799</v>
      </c>
      <c r="AD1254" s="94">
        <v>32789.088249202599</v>
      </c>
      <c r="AE1254" s="94">
        <v>0</v>
      </c>
      <c r="AF1254" s="94">
        <v>0</v>
      </c>
      <c r="AG1254" s="94">
        <v>0</v>
      </c>
      <c r="AH1254" s="94">
        <v>0</v>
      </c>
      <c r="AI1254" s="94">
        <v>0</v>
      </c>
      <c r="AJ1254" s="94">
        <v>4741680.3194903703</v>
      </c>
      <c r="AK1254" s="70">
        <v>13990.5472213505</v>
      </c>
      <c r="AL1254">
        <v>190.744012474941</v>
      </c>
      <c r="AM1254">
        <v>87986.683412978906</v>
      </c>
      <c r="AN1254">
        <v>6097.9454796716</v>
      </c>
      <c r="AO1254">
        <v>19505.7613992552</v>
      </c>
      <c r="AP1254">
        <v>4583.8562208211697</v>
      </c>
      <c r="AQ1254">
        <v>22363.4717498301</v>
      </c>
      <c r="AR1254">
        <v>13990.5472213505</v>
      </c>
      <c r="AS1254">
        <v>14463.940003927501</v>
      </c>
      <c r="AT1254">
        <v>0</v>
      </c>
    </row>
    <row r="1255" spans="1:46" x14ac:dyDescent="0.25">
      <c r="A1255" t="s">
        <v>4170</v>
      </c>
      <c r="B1255">
        <v>2055</v>
      </c>
      <c r="C1255" t="s">
        <v>231</v>
      </c>
      <c r="D1255">
        <v>450</v>
      </c>
      <c r="E1255" t="s">
        <v>1481</v>
      </c>
      <c r="F1255" t="s">
        <v>2892</v>
      </c>
      <c r="G1255" t="s">
        <v>2893</v>
      </c>
      <c r="H1255" t="s">
        <v>2894</v>
      </c>
      <c r="I1255" t="s">
        <v>2895</v>
      </c>
      <c r="J1255">
        <v>285.04169549245302</v>
      </c>
      <c r="K1255">
        <v>1</v>
      </c>
      <c r="L1255">
        <v>1</v>
      </c>
      <c r="M1255">
        <v>2</v>
      </c>
      <c r="N1255" s="94">
        <v>2287300.5672658002</v>
      </c>
      <c r="O1255" s="94">
        <v>415853.24261557299</v>
      </c>
      <c r="P1255" s="94">
        <v>733873.02923467604</v>
      </c>
      <c r="Q1255" s="94">
        <v>178331.86346183199</v>
      </c>
      <c r="R1255" s="94">
        <v>981671.23839784204</v>
      </c>
      <c r="S1255" s="94">
        <v>156846.68757040901</v>
      </c>
      <c r="T1255" s="94">
        <v>3015707.91</v>
      </c>
      <c r="U1255" s="94">
        <v>1581322.0309757199</v>
      </c>
      <c r="V1255" s="94">
        <v>3628098.4352731099</v>
      </c>
      <c r="W1255" s="94">
        <v>949669.998250045</v>
      </c>
      <c r="X1255" s="94">
        <v>0</v>
      </c>
      <c r="Y1255" s="94">
        <v>0</v>
      </c>
      <c r="Z1255" s="94">
        <v>0</v>
      </c>
      <c r="AA1255" s="94">
        <v>19261.507452567199</v>
      </c>
      <c r="AB1255" s="94">
        <v>0</v>
      </c>
      <c r="AC1255" s="94">
        <v>129270.122850125</v>
      </c>
      <c r="AD1255" s="94">
        <v>27576.564720284499</v>
      </c>
      <c r="AE1255" s="94">
        <v>0</v>
      </c>
      <c r="AF1255" s="94">
        <v>0</v>
      </c>
      <c r="AG1255" s="94">
        <v>0</v>
      </c>
      <c r="AH1255" s="94">
        <v>0</v>
      </c>
      <c r="AI1255" s="94">
        <v>0</v>
      </c>
      <c r="AJ1255" s="94">
        <v>4753876.6285461402</v>
      </c>
      <c r="AK1255" s="70">
        <v>16677.828906164301</v>
      </c>
      <c r="AL1255">
        <v>190.744012474941</v>
      </c>
      <c r="AM1255">
        <v>87986.683412978906</v>
      </c>
      <c r="AN1255">
        <v>6097.9454796716</v>
      </c>
      <c r="AO1255">
        <v>19505.7613992552</v>
      </c>
      <c r="AP1255">
        <v>190.744012474941</v>
      </c>
      <c r="AQ1255">
        <v>87986.683412978906</v>
      </c>
      <c r="AR1255">
        <v>6097.9454796716</v>
      </c>
      <c r="AS1255">
        <v>17571.8872779259</v>
      </c>
      <c r="AT1255">
        <v>0</v>
      </c>
    </row>
    <row r="1256" spans="1:46" x14ac:dyDescent="0.25">
      <c r="A1256" t="s">
        <v>4171</v>
      </c>
      <c r="B1256">
        <v>2055</v>
      </c>
      <c r="C1256" t="s">
        <v>231</v>
      </c>
      <c r="D1256">
        <v>451</v>
      </c>
      <c r="E1256" t="s">
        <v>1482</v>
      </c>
      <c r="F1256" t="s">
        <v>2892</v>
      </c>
      <c r="G1256" t="s">
        <v>2893</v>
      </c>
      <c r="H1256" t="s">
        <v>2894</v>
      </c>
      <c r="I1256" t="s">
        <v>2895</v>
      </c>
      <c r="J1256">
        <v>348.294409406368</v>
      </c>
      <c r="K1256">
        <v>1</v>
      </c>
      <c r="L1256">
        <v>1</v>
      </c>
      <c r="M1256">
        <v>2</v>
      </c>
      <c r="N1256" s="94">
        <v>2743577.0728838202</v>
      </c>
      <c r="O1256" s="94">
        <v>445572.92161530902</v>
      </c>
      <c r="P1256" s="94">
        <v>862482.80333904596</v>
      </c>
      <c r="Q1256" s="94">
        <v>217904.93126090901</v>
      </c>
      <c r="R1256" s="94">
        <v>1234324.4533592099</v>
      </c>
      <c r="S1256" s="94">
        <v>191652.04697614899</v>
      </c>
      <c r="T1256" s="94">
        <v>3571633.91</v>
      </c>
      <c r="U1256" s="94">
        <v>1932228.2724583</v>
      </c>
      <c r="V1256" s="94">
        <v>4285104.4961554399</v>
      </c>
      <c r="W1256" s="94">
        <v>1195221.9177870301</v>
      </c>
      <c r="X1256" s="94">
        <v>0</v>
      </c>
      <c r="Y1256" s="94">
        <v>0</v>
      </c>
      <c r="Z1256" s="94">
        <v>0</v>
      </c>
      <c r="AA1256" s="94">
        <v>23535.7685158235</v>
      </c>
      <c r="AB1256" s="94">
        <v>0</v>
      </c>
      <c r="AC1256" s="94">
        <v>157956.05275988401</v>
      </c>
      <c r="AD1256" s="94">
        <v>33695.994216264698</v>
      </c>
      <c r="AE1256" s="94">
        <v>0</v>
      </c>
      <c r="AF1256" s="94">
        <v>0</v>
      </c>
      <c r="AG1256" s="94">
        <v>0</v>
      </c>
      <c r="AH1256" s="94">
        <v>0</v>
      </c>
      <c r="AI1256" s="94">
        <v>0</v>
      </c>
      <c r="AJ1256" s="94">
        <v>5695514.2294344502</v>
      </c>
      <c r="AK1256" s="70">
        <v>16352.585845813201</v>
      </c>
      <c r="AL1256">
        <v>190.744012474941</v>
      </c>
      <c r="AM1256">
        <v>87986.683412978906</v>
      </c>
      <c r="AN1256">
        <v>6097.9454796716</v>
      </c>
      <c r="AO1256">
        <v>19505.7613992552</v>
      </c>
      <c r="AP1256">
        <v>190.744012474941</v>
      </c>
      <c r="AQ1256">
        <v>87986.683412978906</v>
      </c>
      <c r="AR1256">
        <v>6097.9454796716</v>
      </c>
      <c r="AS1256">
        <v>17571.8872779259</v>
      </c>
      <c r="AT1256">
        <v>0</v>
      </c>
    </row>
    <row r="1257" spans="1:46" x14ac:dyDescent="0.25">
      <c r="A1257" t="s">
        <v>4172</v>
      </c>
      <c r="B1257">
        <v>2055</v>
      </c>
      <c r="C1257" t="s">
        <v>231</v>
      </c>
      <c r="D1257">
        <v>457</v>
      </c>
      <c r="E1257" t="s">
        <v>1483</v>
      </c>
      <c r="F1257" t="s">
        <v>2892</v>
      </c>
      <c r="G1257" t="s">
        <v>2903</v>
      </c>
      <c r="H1257" t="s">
        <v>2904</v>
      </c>
      <c r="I1257" t="s">
        <v>2895</v>
      </c>
      <c r="J1257">
        <v>446.22453485699202</v>
      </c>
      <c r="K1257">
        <v>1</v>
      </c>
      <c r="L1257">
        <v>1</v>
      </c>
      <c r="M1257">
        <v>2</v>
      </c>
      <c r="N1257" s="94">
        <v>2855766.4029896799</v>
      </c>
      <c r="O1257" s="94">
        <v>1434832.46295371</v>
      </c>
      <c r="P1257" s="94">
        <v>1248471.7217198701</v>
      </c>
      <c r="Q1257" s="94">
        <v>279173.37737539399</v>
      </c>
      <c r="R1257" s="94">
        <v>1415794.1346416399</v>
      </c>
      <c r="S1257" s="94">
        <v>245538.955569463</v>
      </c>
      <c r="T1257" s="94">
        <v>4758524.17</v>
      </c>
      <c r="U1257" s="94">
        <v>2475513.9296802902</v>
      </c>
      <c r="V1257" s="94">
        <v>5838187.6483173799</v>
      </c>
      <c r="W1257" s="94">
        <v>1365479.0582204901</v>
      </c>
      <c r="X1257" s="94">
        <v>0</v>
      </c>
      <c r="Y1257" s="94">
        <v>0</v>
      </c>
      <c r="Z1257" s="94">
        <v>0</v>
      </c>
      <c r="AA1257" s="94">
        <v>30371.393142427401</v>
      </c>
      <c r="AB1257" s="94">
        <v>0</v>
      </c>
      <c r="AC1257" s="94">
        <v>202368.64063008799</v>
      </c>
      <c r="AD1257" s="94">
        <v>43170.314939375203</v>
      </c>
      <c r="AE1257" s="94">
        <v>0</v>
      </c>
      <c r="AF1257" s="94">
        <v>0</v>
      </c>
      <c r="AG1257" s="94">
        <v>0</v>
      </c>
      <c r="AH1257" s="94">
        <v>0</v>
      </c>
      <c r="AI1257" s="94">
        <v>0</v>
      </c>
      <c r="AJ1257" s="94">
        <v>7479577.0552497599</v>
      </c>
      <c r="AK1257" s="70">
        <v>16761.913500894399</v>
      </c>
      <c r="AL1257">
        <v>190.744012474941</v>
      </c>
      <c r="AM1257">
        <v>87986.683412978906</v>
      </c>
      <c r="AN1257">
        <v>6097.9454796716</v>
      </c>
      <c r="AO1257">
        <v>19505.7613992552</v>
      </c>
      <c r="AP1257">
        <v>190.744012474941</v>
      </c>
      <c r="AQ1257">
        <v>78964.723731455393</v>
      </c>
      <c r="AR1257">
        <v>14358.991808741799</v>
      </c>
      <c r="AS1257">
        <v>19505.7613992552</v>
      </c>
      <c r="AT1257">
        <v>0</v>
      </c>
    </row>
    <row r="1258" spans="1:46" x14ac:dyDescent="0.25">
      <c r="A1258" t="s">
        <v>4919</v>
      </c>
      <c r="B1258">
        <v>2055</v>
      </c>
      <c r="C1258" t="s">
        <v>231</v>
      </c>
      <c r="D1258">
        <v>5505</v>
      </c>
      <c r="E1258" t="s">
        <v>1484</v>
      </c>
      <c r="F1258" t="s">
        <v>2906</v>
      </c>
      <c r="G1258" t="s">
        <v>2907</v>
      </c>
      <c r="H1258" t="s">
        <v>2904</v>
      </c>
      <c r="I1258" t="s">
        <v>2895</v>
      </c>
      <c r="J1258">
        <v>124.95947497106501</v>
      </c>
      <c r="K1258">
        <v>1</v>
      </c>
      <c r="L1258">
        <v>1</v>
      </c>
      <c r="M1258">
        <v>2</v>
      </c>
      <c r="N1258" s="94">
        <v>57553.915275911801</v>
      </c>
      <c r="O1258" s="94">
        <v>31714.517603420201</v>
      </c>
      <c r="P1258" s="94">
        <v>236106.40622708201</v>
      </c>
      <c r="Q1258" s="94">
        <v>78178.934454844304</v>
      </c>
      <c r="R1258" s="94">
        <v>289682.24725849502</v>
      </c>
      <c r="S1258" s="94">
        <v>68760.044722186605</v>
      </c>
      <c r="T1258" s="94">
        <v>0</v>
      </c>
      <c r="U1258" s="94">
        <v>693236.02081975399</v>
      </c>
      <c r="V1258" s="94">
        <v>409138.74703721702</v>
      </c>
      <c r="W1258" s="94">
        <v>275653.21841630101</v>
      </c>
      <c r="X1258" s="94">
        <v>0</v>
      </c>
      <c r="Y1258" s="94">
        <v>0</v>
      </c>
      <c r="Z1258" s="94">
        <v>0</v>
      </c>
      <c r="AA1258" s="94">
        <v>8444.0553662359598</v>
      </c>
      <c r="AB1258" s="94">
        <v>0</v>
      </c>
      <c r="AC1258" s="94">
        <v>56670.750056018798</v>
      </c>
      <c r="AD1258" s="94">
        <v>12089.2946661678</v>
      </c>
      <c r="AE1258" s="94">
        <v>0</v>
      </c>
      <c r="AF1258" s="94">
        <v>0</v>
      </c>
      <c r="AG1258" s="94">
        <v>0</v>
      </c>
      <c r="AH1258" s="94">
        <v>0</v>
      </c>
      <c r="AI1258" s="94">
        <v>0</v>
      </c>
      <c r="AJ1258" s="94">
        <v>761996.06554194004</v>
      </c>
      <c r="AK1258" s="70">
        <v>6097.9454796716</v>
      </c>
      <c r="AL1258">
        <v>190.744012474941</v>
      </c>
      <c r="AM1258">
        <v>87986.683412978906</v>
      </c>
      <c r="AN1258">
        <v>6097.9454796716</v>
      </c>
      <c r="AO1258">
        <v>19505.7613992552</v>
      </c>
      <c r="AP1258">
        <v>190.744012474941</v>
      </c>
      <c r="AQ1258">
        <v>53040.848925755003</v>
      </c>
      <c r="AR1258">
        <v>6097.9454796716</v>
      </c>
      <c r="AS1258">
        <v>6097.9454796716</v>
      </c>
      <c r="AT1258">
        <v>0</v>
      </c>
    </row>
    <row r="1259" spans="1:46" x14ac:dyDescent="0.25">
      <c r="A1259" t="s">
        <v>4173</v>
      </c>
      <c r="B1259">
        <v>2055</v>
      </c>
      <c r="C1259" t="s">
        <v>231</v>
      </c>
      <c r="D1259">
        <v>4823</v>
      </c>
      <c r="E1259" t="s">
        <v>1485</v>
      </c>
      <c r="F1259" t="s">
        <v>2906</v>
      </c>
      <c r="G1259" t="s">
        <v>2893</v>
      </c>
      <c r="H1259" t="s">
        <v>2894</v>
      </c>
      <c r="I1259" t="s">
        <v>2895</v>
      </c>
      <c r="J1259">
        <v>114.805534399587</v>
      </c>
      <c r="K1259">
        <v>1</v>
      </c>
      <c r="L1259">
        <v>1</v>
      </c>
      <c r="M1259">
        <v>2</v>
      </c>
      <c r="N1259" s="94">
        <v>52877.206803002598</v>
      </c>
      <c r="O1259" s="94">
        <v>29137.463505899599</v>
      </c>
      <c r="P1259" s="94">
        <v>216920.90294347701</v>
      </c>
      <c r="Q1259" s="94">
        <v>71826.280887920002</v>
      </c>
      <c r="R1259" s="94">
        <v>266143.28533539298</v>
      </c>
      <c r="S1259" s="94">
        <v>63172.750057553203</v>
      </c>
      <c r="T1259" s="94">
        <v>0</v>
      </c>
      <c r="U1259" s="94">
        <v>636905.13947569195</v>
      </c>
      <c r="V1259" s="94">
        <v>375893.00457657798</v>
      </c>
      <c r="W1259" s="94">
        <v>253254.225472519</v>
      </c>
      <c r="X1259" s="94">
        <v>0</v>
      </c>
      <c r="Y1259" s="94">
        <v>0</v>
      </c>
      <c r="Z1259" s="94">
        <v>0</v>
      </c>
      <c r="AA1259" s="94">
        <v>7757.9094265952999</v>
      </c>
      <c r="AB1259" s="94">
        <v>0</v>
      </c>
      <c r="AC1259" s="94">
        <v>52065.805706315703</v>
      </c>
      <c r="AD1259" s="94">
        <v>11106.9443512375</v>
      </c>
      <c r="AE1259" s="94">
        <v>0</v>
      </c>
      <c r="AF1259" s="94">
        <v>0</v>
      </c>
      <c r="AG1259" s="94">
        <v>0</v>
      </c>
      <c r="AH1259" s="94">
        <v>0</v>
      </c>
      <c r="AI1259" s="94">
        <v>0</v>
      </c>
      <c r="AJ1259" s="94">
        <v>700077.889533245</v>
      </c>
      <c r="AK1259" s="70">
        <v>6097.9454796716</v>
      </c>
      <c r="AL1259">
        <v>190.744012474941</v>
      </c>
      <c r="AM1259">
        <v>87986.683412978906</v>
      </c>
      <c r="AN1259">
        <v>6097.9454796716</v>
      </c>
      <c r="AO1259">
        <v>19505.7613992552</v>
      </c>
      <c r="AP1259">
        <v>190.744012474941</v>
      </c>
      <c r="AQ1259">
        <v>87986.683412978906</v>
      </c>
      <c r="AR1259">
        <v>6097.9454796716</v>
      </c>
      <c r="AS1259">
        <v>17571.8872779259</v>
      </c>
      <c r="AT1259">
        <v>0</v>
      </c>
    </row>
    <row r="1260" spans="1:46" x14ac:dyDescent="0.25">
      <c r="A1260" t="s">
        <v>4174</v>
      </c>
      <c r="B1260">
        <v>2055</v>
      </c>
      <c r="C1260" t="s">
        <v>231</v>
      </c>
      <c r="D1260">
        <v>2055</v>
      </c>
      <c r="E1260" t="s">
        <v>231</v>
      </c>
      <c r="F1260" t="s">
        <v>1871</v>
      </c>
      <c r="G1260" t="s">
        <v>1871</v>
      </c>
      <c r="H1260" t="s">
        <v>2899</v>
      </c>
      <c r="I1260" t="s">
        <v>2895</v>
      </c>
      <c r="J1260">
        <v>2</v>
      </c>
      <c r="K1260">
        <v>0</v>
      </c>
      <c r="L1260">
        <v>0</v>
      </c>
      <c r="M1260">
        <v>2</v>
      </c>
      <c r="N1260" s="94">
        <v>921.16128511645604</v>
      </c>
      <c r="O1260" s="94">
        <v>507.59684466926501</v>
      </c>
      <c r="P1260" s="94">
        <v>3778.9276288453402</v>
      </c>
      <c r="Q1260" s="94">
        <v>1251.2686128514399</v>
      </c>
      <c r="R1260" s="94">
        <v>4636.4190842763001</v>
      </c>
      <c r="S1260" s="94">
        <v>1100.5175035843999</v>
      </c>
      <c r="T1260" s="94">
        <v>0</v>
      </c>
      <c r="U1260" s="94">
        <v>11095.3734557588</v>
      </c>
      <c r="V1260" s="94">
        <v>6548.34292688819</v>
      </c>
      <c r="W1260" s="94">
        <v>4411.8818277706596</v>
      </c>
      <c r="X1260" s="94">
        <v>0</v>
      </c>
      <c r="Y1260" s="94">
        <v>0</v>
      </c>
      <c r="Z1260" s="94">
        <v>0</v>
      </c>
      <c r="AA1260" s="94">
        <v>135.14870109995701</v>
      </c>
      <c r="AB1260" s="94">
        <v>0</v>
      </c>
      <c r="AC1260" s="94">
        <v>907.02605895457395</v>
      </c>
      <c r="AD1260" s="94">
        <v>193.491444629824</v>
      </c>
      <c r="AE1260" s="94">
        <v>0</v>
      </c>
      <c r="AF1260" s="94">
        <v>0</v>
      </c>
      <c r="AG1260" s="94">
        <v>0</v>
      </c>
      <c r="AH1260" s="94">
        <v>0</v>
      </c>
      <c r="AI1260" s="94">
        <v>0</v>
      </c>
      <c r="AJ1260" s="94">
        <v>12195.8909593432</v>
      </c>
      <c r="AK1260" s="70">
        <v>6097.9454796716</v>
      </c>
      <c r="AL1260">
        <v>190.744012474941</v>
      </c>
      <c r="AM1260">
        <v>87986.683412978906</v>
      </c>
      <c r="AN1260">
        <v>6097.9454796716</v>
      </c>
      <c r="AO1260">
        <v>19505.7613992552</v>
      </c>
      <c r="AP1260">
        <v>682.10272323868298</v>
      </c>
      <c r="AQ1260">
        <v>37523.222275875101</v>
      </c>
      <c r="AR1260">
        <v>6097.9454796716</v>
      </c>
      <c r="AS1260">
        <v>6097.9454796716</v>
      </c>
      <c r="AT1260">
        <v>0</v>
      </c>
    </row>
    <row r="1261" spans="1:46" x14ac:dyDescent="0.25">
      <c r="A1261" t="s">
        <v>4175</v>
      </c>
      <c r="B1261">
        <v>2055</v>
      </c>
      <c r="C1261" t="s">
        <v>231</v>
      </c>
      <c r="D1261">
        <v>453</v>
      </c>
      <c r="E1261" t="s">
        <v>1486</v>
      </c>
      <c r="F1261" t="s">
        <v>2892</v>
      </c>
      <c r="G1261" t="s">
        <v>2893</v>
      </c>
      <c r="H1261" t="s">
        <v>2894</v>
      </c>
      <c r="I1261" t="s">
        <v>2895</v>
      </c>
      <c r="J1261">
        <v>68.471118368346794</v>
      </c>
      <c r="K1261">
        <v>1</v>
      </c>
      <c r="L1261">
        <v>1</v>
      </c>
      <c r="M1261">
        <v>2</v>
      </c>
      <c r="N1261" s="94">
        <v>398908.15169477399</v>
      </c>
      <c r="O1261" s="94">
        <v>104120.62181737401</v>
      </c>
      <c r="P1261" s="94">
        <v>230692.130490043</v>
      </c>
      <c r="Q1261" s="94">
        <v>42837.880650574101</v>
      </c>
      <c r="R1261" s="94">
        <v>179818.37996237201</v>
      </c>
      <c r="S1261" s="94">
        <v>37676.832127182402</v>
      </c>
      <c r="T1261" s="94">
        <v>576520.85</v>
      </c>
      <c r="U1261" s="94">
        <v>379856.314615137</v>
      </c>
      <c r="V1261" s="94">
        <v>779619.05183174403</v>
      </c>
      <c r="W1261" s="94">
        <v>172131.221428221</v>
      </c>
      <c r="X1261" s="94">
        <v>0</v>
      </c>
      <c r="Y1261" s="94">
        <v>0</v>
      </c>
      <c r="Z1261" s="94">
        <v>0</v>
      </c>
      <c r="AA1261" s="94">
        <v>4626.8913551717196</v>
      </c>
      <c r="AB1261" s="94">
        <v>0</v>
      </c>
      <c r="AC1261" s="94">
        <v>31052.5443229269</v>
      </c>
      <c r="AD1261" s="94">
        <v>6624.2878042555403</v>
      </c>
      <c r="AE1261" s="94">
        <v>0</v>
      </c>
      <c r="AF1261" s="94">
        <v>0</v>
      </c>
      <c r="AG1261" s="94">
        <v>0</v>
      </c>
      <c r="AH1261" s="94">
        <v>0</v>
      </c>
      <c r="AI1261" s="94">
        <v>0</v>
      </c>
      <c r="AJ1261" s="94">
        <v>994053.99674231897</v>
      </c>
      <c r="AK1261" s="70">
        <v>14517.858338383099</v>
      </c>
      <c r="AL1261">
        <v>190.744012474941</v>
      </c>
      <c r="AM1261">
        <v>87986.683412978906</v>
      </c>
      <c r="AN1261">
        <v>6097.9454796716</v>
      </c>
      <c r="AO1261">
        <v>19505.7613992552</v>
      </c>
      <c r="AP1261">
        <v>190.744012474941</v>
      </c>
      <c r="AQ1261">
        <v>87986.683412978906</v>
      </c>
      <c r="AR1261">
        <v>6097.9454796716</v>
      </c>
      <c r="AS1261">
        <v>17571.8872779259</v>
      </c>
      <c r="AT1261">
        <v>0</v>
      </c>
    </row>
    <row r="1262" spans="1:46" x14ac:dyDescent="0.25">
      <c r="A1262" t="s">
        <v>4176</v>
      </c>
      <c r="B1262">
        <v>2055</v>
      </c>
      <c r="C1262" t="s">
        <v>231</v>
      </c>
      <c r="D1262">
        <v>5063</v>
      </c>
      <c r="E1262" t="s">
        <v>1487</v>
      </c>
      <c r="F1262" t="s">
        <v>2906</v>
      </c>
      <c r="G1262" t="s">
        <v>2893</v>
      </c>
      <c r="H1262" t="s">
        <v>2894</v>
      </c>
      <c r="I1262" t="s">
        <v>2895</v>
      </c>
      <c r="J1262">
        <v>153.62289421034501</v>
      </c>
      <c r="K1262">
        <v>1</v>
      </c>
      <c r="L1262">
        <v>1</v>
      </c>
      <c r="M1262">
        <v>2</v>
      </c>
      <c r="N1262" s="94">
        <v>70755.731327055502</v>
      </c>
      <c r="O1262" s="94">
        <v>38989.2481850658</v>
      </c>
      <c r="P1262" s="94">
        <v>290264.899677329</v>
      </c>
      <c r="Q1262" s="94">
        <v>96111.752870401295</v>
      </c>
      <c r="R1262" s="94">
        <v>356130.05924930202</v>
      </c>
      <c r="S1262" s="94">
        <v>84532.342014889698</v>
      </c>
      <c r="T1262" s="94">
        <v>0</v>
      </c>
      <c r="U1262" s="94">
        <v>852251.69130915403</v>
      </c>
      <c r="V1262" s="94">
        <v>502987.69635520299</v>
      </c>
      <c r="W1262" s="94">
        <v>338883.02764807799</v>
      </c>
      <c r="X1262" s="94">
        <v>0</v>
      </c>
      <c r="Y1262" s="94">
        <v>0</v>
      </c>
      <c r="Z1262" s="94">
        <v>0</v>
      </c>
      <c r="AA1262" s="94">
        <v>10380.9673058721</v>
      </c>
      <c r="AB1262" s="94">
        <v>0</v>
      </c>
      <c r="AC1262" s="94">
        <v>69669.984150402495</v>
      </c>
      <c r="AD1262" s="94">
        <v>14862.3578644871</v>
      </c>
      <c r="AE1262" s="94">
        <v>0</v>
      </c>
      <c r="AF1262" s="94">
        <v>0</v>
      </c>
      <c r="AG1262" s="94">
        <v>0</v>
      </c>
      <c r="AH1262" s="94">
        <v>0</v>
      </c>
      <c r="AI1262" s="94">
        <v>0</v>
      </c>
      <c r="AJ1262" s="94">
        <v>936784.03332404396</v>
      </c>
      <c r="AK1262" s="70">
        <v>6097.9454796716</v>
      </c>
      <c r="AL1262">
        <v>190.744012474941</v>
      </c>
      <c r="AM1262">
        <v>87986.683412978906</v>
      </c>
      <c r="AN1262">
        <v>6097.9454796716</v>
      </c>
      <c r="AO1262">
        <v>19505.7613992552</v>
      </c>
      <c r="AP1262">
        <v>190.744012474941</v>
      </c>
      <c r="AQ1262">
        <v>87986.683412978906</v>
      </c>
      <c r="AR1262">
        <v>6097.9454796716</v>
      </c>
      <c r="AS1262">
        <v>17571.8872779259</v>
      </c>
      <c r="AT1262">
        <v>0</v>
      </c>
    </row>
    <row r="1263" spans="1:46" x14ac:dyDescent="0.25">
      <c r="A1263" t="s">
        <v>4177</v>
      </c>
      <c r="B1263">
        <v>2242</v>
      </c>
      <c r="C1263" t="s">
        <v>232</v>
      </c>
      <c r="D1263">
        <v>4364</v>
      </c>
      <c r="E1263" t="s">
        <v>1488</v>
      </c>
      <c r="F1263" t="s">
        <v>2892</v>
      </c>
      <c r="G1263" t="s">
        <v>2893</v>
      </c>
      <c r="H1263" t="s">
        <v>2894</v>
      </c>
      <c r="I1263" t="s">
        <v>2895</v>
      </c>
      <c r="J1263">
        <v>501.65740831161702</v>
      </c>
      <c r="K1263">
        <v>1</v>
      </c>
      <c r="L1263">
        <v>1</v>
      </c>
      <c r="M1263">
        <v>1</v>
      </c>
      <c r="N1263" s="94">
        <v>4135619.5490081599</v>
      </c>
      <c r="O1263" s="94">
        <v>1296120.23252474</v>
      </c>
      <c r="P1263" s="94">
        <v>989479.79832179099</v>
      </c>
      <c r="Q1263" s="94">
        <v>253505.64460337901</v>
      </c>
      <c r="R1263" s="94">
        <v>111257.744687096</v>
      </c>
      <c r="S1263" s="94">
        <v>209441.71727642501</v>
      </c>
      <c r="T1263" s="94">
        <v>5046437.8</v>
      </c>
      <c r="U1263" s="94">
        <v>1739545.1691451699</v>
      </c>
      <c r="V1263" s="94">
        <v>5985914.67076289</v>
      </c>
      <c r="W1263" s="94">
        <v>751521.85187042004</v>
      </c>
      <c r="X1263" s="94">
        <v>0</v>
      </c>
      <c r="Y1263" s="94">
        <v>0</v>
      </c>
      <c r="Z1263" s="94">
        <v>0</v>
      </c>
      <c r="AA1263" s="94">
        <v>10580.522013204099</v>
      </c>
      <c r="AB1263" s="94">
        <v>37965.924498664099</v>
      </c>
      <c r="AC1263" s="94">
        <v>209441.71727642501</v>
      </c>
      <c r="AD1263" s="94">
        <v>0</v>
      </c>
      <c r="AE1263" s="94">
        <v>0</v>
      </c>
      <c r="AF1263" s="94">
        <v>0</v>
      </c>
      <c r="AG1263" s="94">
        <v>0</v>
      </c>
      <c r="AH1263" s="94">
        <v>0</v>
      </c>
      <c r="AI1263" s="94">
        <v>0</v>
      </c>
      <c r="AJ1263" s="94">
        <v>6995424.6864215899</v>
      </c>
      <c r="AK1263" s="70">
        <v>13944.625496442801</v>
      </c>
      <c r="AL1263">
        <v>190.744012474941</v>
      </c>
      <c r="AM1263">
        <v>87986.683412978906</v>
      </c>
      <c r="AN1263">
        <v>3885.09539404816</v>
      </c>
      <c r="AO1263">
        <v>23386.285642503899</v>
      </c>
      <c r="AP1263">
        <v>190.744012474941</v>
      </c>
      <c r="AQ1263">
        <v>87986.683412978906</v>
      </c>
      <c r="AR1263">
        <v>3885.09539404816</v>
      </c>
      <c r="AS1263">
        <v>16901.975468570799</v>
      </c>
      <c r="AT1263">
        <v>0</v>
      </c>
    </row>
    <row r="1264" spans="1:46" x14ac:dyDescent="0.25">
      <c r="A1264" t="s">
        <v>4178</v>
      </c>
      <c r="B1264">
        <v>2242</v>
      </c>
      <c r="C1264" t="s">
        <v>232</v>
      </c>
      <c r="D1264">
        <v>1135</v>
      </c>
      <c r="E1264" t="s">
        <v>1489</v>
      </c>
      <c r="F1264" t="s">
        <v>2892</v>
      </c>
      <c r="G1264" t="s">
        <v>2893</v>
      </c>
      <c r="H1264" t="s">
        <v>2894</v>
      </c>
      <c r="I1264" t="s">
        <v>2895</v>
      </c>
      <c r="J1264">
        <v>520.84848484845395</v>
      </c>
      <c r="K1264">
        <v>3</v>
      </c>
      <c r="L1264">
        <v>1</v>
      </c>
      <c r="M1264">
        <v>1</v>
      </c>
      <c r="N1264" s="94">
        <v>4609741.2914790297</v>
      </c>
      <c r="O1264" s="94">
        <v>1568033.02015341</v>
      </c>
      <c r="P1264" s="94">
        <v>1024887.06829628</v>
      </c>
      <c r="Q1264" s="94">
        <v>263489.93947177503</v>
      </c>
      <c r="R1264" s="94">
        <v>116274.86794101</v>
      </c>
      <c r="S1264" s="94">
        <v>217453.98214018199</v>
      </c>
      <c r="T1264" s="94">
        <v>5776334.1200000001</v>
      </c>
      <c r="U1264" s="94">
        <v>1806092.06734151</v>
      </c>
      <c r="V1264" s="94">
        <v>6457775.0611977298</v>
      </c>
      <c r="W1264" s="94">
        <v>1074247.5186388399</v>
      </c>
      <c r="X1264" s="94">
        <v>0</v>
      </c>
      <c r="Y1264" s="94">
        <v>0</v>
      </c>
      <c r="Z1264" s="94">
        <v>0</v>
      </c>
      <c r="AA1264" s="94">
        <v>10985.2835185479</v>
      </c>
      <c r="AB1264" s="94">
        <v>39418.3239863899</v>
      </c>
      <c r="AC1264" s="94">
        <v>217453.98214018199</v>
      </c>
      <c r="AD1264" s="94">
        <v>0</v>
      </c>
      <c r="AE1264" s="94">
        <v>0</v>
      </c>
      <c r="AF1264" s="94">
        <v>0</v>
      </c>
      <c r="AG1264" s="94">
        <v>0</v>
      </c>
      <c r="AH1264" s="94">
        <v>0</v>
      </c>
      <c r="AI1264" s="94">
        <v>0</v>
      </c>
      <c r="AJ1264" s="94">
        <v>7799880.16948169</v>
      </c>
      <c r="AK1264" s="70">
        <v>14975.3342793176</v>
      </c>
      <c r="AL1264">
        <v>190.744012474941</v>
      </c>
      <c r="AM1264">
        <v>87986.683412978906</v>
      </c>
      <c r="AN1264">
        <v>3885.09539404816</v>
      </c>
      <c r="AO1264">
        <v>23386.285642503899</v>
      </c>
      <c r="AP1264">
        <v>190.744012474941</v>
      </c>
      <c r="AQ1264">
        <v>87986.683412978906</v>
      </c>
      <c r="AR1264">
        <v>3885.09539404816</v>
      </c>
      <c r="AS1264">
        <v>16901.975468570799</v>
      </c>
      <c r="AT1264">
        <v>0</v>
      </c>
    </row>
    <row r="1265" spans="1:46" x14ac:dyDescent="0.25">
      <c r="A1265" t="s">
        <v>4179</v>
      </c>
      <c r="B1265">
        <v>2242</v>
      </c>
      <c r="C1265" t="s">
        <v>232</v>
      </c>
      <c r="D1265">
        <v>1136</v>
      </c>
      <c r="E1265" t="s">
        <v>1490</v>
      </c>
      <c r="F1265" t="s">
        <v>2892</v>
      </c>
      <c r="G1265" t="s">
        <v>2893</v>
      </c>
      <c r="H1265" t="s">
        <v>2894</v>
      </c>
      <c r="I1265" t="s">
        <v>2895</v>
      </c>
      <c r="J1265">
        <v>447.81911826823199</v>
      </c>
      <c r="K1265">
        <v>2</v>
      </c>
      <c r="L1265">
        <v>1</v>
      </c>
      <c r="M1265">
        <v>1</v>
      </c>
      <c r="N1265" s="94">
        <v>4077807.6137477099</v>
      </c>
      <c r="O1265" s="94">
        <v>1175334.6768946899</v>
      </c>
      <c r="P1265" s="94">
        <v>929136.55964787398</v>
      </c>
      <c r="Q1265" s="94">
        <v>226805.824323815</v>
      </c>
      <c r="R1265" s="94">
        <v>99660.111048565101</v>
      </c>
      <c r="S1265" s="94">
        <v>186964.25808796601</v>
      </c>
      <c r="T1265" s="94">
        <v>4955889.05</v>
      </c>
      <c r="U1265" s="94">
        <v>1552855.7356626501</v>
      </c>
      <c r="V1265" s="94">
        <v>5483503.6884358097</v>
      </c>
      <c r="W1265" s="94">
        <v>981904.69570698496</v>
      </c>
      <c r="X1265" s="94">
        <v>0</v>
      </c>
      <c r="Y1265" s="94">
        <v>0</v>
      </c>
      <c r="Z1265" s="94">
        <v>0</v>
      </c>
      <c r="AA1265" s="94">
        <v>9445.0115960959993</v>
      </c>
      <c r="AB1265" s="94">
        <v>33891.389923756302</v>
      </c>
      <c r="AC1265" s="94">
        <v>186964.25808796601</v>
      </c>
      <c r="AD1265" s="94">
        <v>0</v>
      </c>
      <c r="AE1265" s="94">
        <v>0</v>
      </c>
      <c r="AF1265" s="94">
        <v>0</v>
      </c>
      <c r="AG1265" s="94">
        <v>0</v>
      </c>
      <c r="AH1265" s="94">
        <v>0</v>
      </c>
      <c r="AI1265" s="94">
        <v>0</v>
      </c>
      <c r="AJ1265" s="94">
        <v>6695709.0437506204</v>
      </c>
      <c r="AK1265" s="70">
        <v>14951.8159690093</v>
      </c>
      <c r="AL1265">
        <v>190.744012474941</v>
      </c>
      <c r="AM1265">
        <v>87986.683412978906</v>
      </c>
      <c r="AN1265">
        <v>3885.09539404816</v>
      </c>
      <c r="AO1265">
        <v>23386.285642503899</v>
      </c>
      <c r="AP1265">
        <v>190.744012474941</v>
      </c>
      <c r="AQ1265">
        <v>87986.683412978906</v>
      </c>
      <c r="AR1265">
        <v>3885.09539404816</v>
      </c>
      <c r="AS1265">
        <v>16901.975468570799</v>
      </c>
      <c r="AT1265">
        <v>0</v>
      </c>
    </row>
    <row r="1266" spans="1:46" x14ac:dyDescent="0.25">
      <c r="A1266" t="s">
        <v>4180</v>
      </c>
      <c r="B1266">
        <v>2242</v>
      </c>
      <c r="C1266" t="s">
        <v>232</v>
      </c>
      <c r="D1266">
        <v>2714</v>
      </c>
      <c r="E1266" t="s">
        <v>1491</v>
      </c>
      <c r="F1266" t="s">
        <v>2945</v>
      </c>
      <c r="G1266" t="s">
        <v>2907</v>
      </c>
      <c r="H1266" t="s">
        <v>2942</v>
      </c>
      <c r="I1266" t="s">
        <v>2895</v>
      </c>
      <c r="J1266">
        <v>163.31386132968001</v>
      </c>
      <c r="K1266">
        <v>1</v>
      </c>
      <c r="L1266">
        <v>2</v>
      </c>
      <c r="M1266">
        <v>1</v>
      </c>
      <c r="N1266" s="94">
        <v>2031433.4331449401</v>
      </c>
      <c r="O1266" s="94">
        <v>1190869.8271804501</v>
      </c>
      <c r="P1266" s="94">
        <v>409808.31254863698</v>
      </c>
      <c r="Q1266" s="94">
        <v>82709.850295610406</v>
      </c>
      <c r="R1266" s="94">
        <v>36299.731774350599</v>
      </c>
      <c r="S1266" s="94">
        <v>68183.455492169203</v>
      </c>
      <c r="T1266" s="94">
        <v>3184814.68</v>
      </c>
      <c r="U1266" s="94">
        <v>566306.47494398803</v>
      </c>
      <c r="V1266" s="94">
        <v>2847432.7919887202</v>
      </c>
      <c r="W1266" s="94">
        <v>887884.13580277003</v>
      </c>
      <c r="X1266" s="94">
        <v>0</v>
      </c>
      <c r="Y1266" s="94">
        <v>0</v>
      </c>
      <c r="Z1266" s="94">
        <v>0</v>
      </c>
      <c r="AA1266" s="94">
        <v>3444.4740100133899</v>
      </c>
      <c r="AB1266" s="94">
        <v>12359.7531424801</v>
      </c>
      <c r="AC1266" s="94">
        <v>68183.455492169203</v>
      </c>
      <c r="AD1266" s="94">
        <v>0</v>
      </c>
      <c r="AE1266" s="94">
        <v>0</v>
      </c>
      <c r="AF1266" s="94">
        <v>0</v>
      </c>
      <c r="AG1266" s="94">
        <v>0</v>
      </c>
      <c r="AH1266" s="94">
        <v>0</v>
      </c>
      <c r="AI1266" s="94">
        <v>0</v>
      </c>
      <c r="AJ1266" s="94">
        <v>3819304.6104361601</v>
      </c>
      <c r="AK1266" s="70">
        <v>23386.285642503899</v>
      </c>
      <c r="AL1266">
        <v>190.744012474941</v>
      </c>
      <c r="AM1266">
        <v>87986.683412978906</v>
      </c>
      <c r="AN1266">
        <v>3885.09539404816</v>
      </c>
      <c r="AO1266">
        <v>23386.285642503899</v>
      </c>
      <c r="AP1266">
        <v>190.744012474941</v>
      </c>
      <c r="AQ1266">
        <v>53040.848925755003</v>
      </c>
      <c r="AR1266">
        <v>23386.285642503899</v>
      </c>
      <c r="AS1266">
        <v>23386.285642503899</v>
      </c>
      <c r="AT1266">
        <v>0</v>
      </c>
    </row>
    <row r="1267" spans="1:46" x14ac:dyDescent="0.25">
      <c r="A1267" t="s">
        <v>4181</v>
      </c>
      <c r="B1267">
        <v>2242</v>
      </c>
      <c r="C1267" t="s">
        <v>232</v>
      </c>
      <c r="D1267">
        <v>1369</v>
      </c>
      <c r="E1267" t="s">
        <v>1492</v>
      </c>
      <c r="F1267" t="s">
        <v>2892</v>
      </c>
      <c r="G1267" t="s">
        <v>2893</v>
      </c>
      <c r="H1267" t="s">
        <v>2894</v>
      </c>
      <c r="I1267" t="s">
        <v>2895</v>
      </c>
      <c r="J1267">
        <v>545.401141575623</v>
      </c>
      <c r="K1267">
        <v>2</v>
      </c>
      <c r="L1267">
        <v>1</v>
      </c>
      <c r="M1267">
        <v>1</v>
      </c>
      <c r="N1267" s="94">
        <v>4795774.5398587603</v>
      </c>
      <c r="O1267" s="94">
        <v>1362892.09514768</v>
      </c>
      <c r="P1267" s="94">
        <v>1026686.29890247</v>
      </c>
      <c r="Q1267" s="94">
        <v>275708.88087159401</v>
      </c>
      <c r="R1267" s="94">
        <v>122511.914209503</v>
      </c>
      <c r="S1267" s="94">
        <v>227704.70405405501</v>
      </c>
      <c r="T1267" s="94">
        <v>5692342.9699999997</v>
      </c>
      <c r="U1267" s="94">
        <v>1891230.75899</v>
      </c>
      <c r="V1267" s="94">
        <v>6391994.9852781203</v>
      </c>
      <c r="W1267" s="94">
        <v>1138799.12377938</v>
      </c>
      <c r="X1267" s="94">
        <v>0</v>
      </c>
      <c r="Y1267" s="94">
        <v>0</v>
      </c>
      <c r="Z1267" s="94">
        <v>0</v>
      </c>
      <c r="AA1267" s="94">
        <v>11503.1268129563</v>
      </c>
      <c r="AB1267" s="94">
        <v>41276.493119549101</v>
      </c>
      <c r="AC1267" s="94">
        <v>227704.70405405501</v>
      </c>
      <c r="AD1267" s="94">
        <v>0</v>
      </c>
      <c r="AE1267" s="94">
        <v>0</v>
      </c>
      <c r="AF1267" s="94">
        <v>0</v>
      </c>
      <c r="AG1267" s="94">
        <v>0</v>
      </c>
      <c r="AH1267" s="94">
        <v>0</v>
      </c>
      <c r="AI1267" s="94">
        <v>0</v>
      </c>
      <c r="AJ1267" s="94">
        <v>7811278.4330440499</v>
      </c>
      <c r="AK1267" s="70">
        <v>14322.079360666299</v>
      </c>
      <c r="AL1267">
        <v>190.744012474941</v>
      </c>
      <c r="AM1267">
        <v>87986.683412978906</v>
      </c>
      <c r="AN1267">
        <v>3885.09539404816</v>
      </c>
      <c r="AO1267">
        <v>23386.285642503899</v>
      </c>
      <c r="AP1267">
        <v>190.744012474941</v>
      </c>
      <c r="AQ1267">
        <v>87986.683412978906</v>
      </c>
      <c r="AR1267">
        <v>3885.09539404816</v>
      </c>
      <c r="AS1267">
        <v>16901.975468570799</v>
      </c>
      <c r="AT1267">
        <v>0</v>
      </c>
    </row>
    <row r="1268" spans="1:46" x14ac:dyDescent="0.25">
      <c r="A1268" t="s">
        <v>4182</v>
      </c>
      <c r="B1268">
        <v>2242</v>
      </c>
      <c r="C1268" t="s">
        <v>232</v>
      </c>
      <c r="D1268">
        <v>1138</v>
      </c>
      <c r="E1268" t="s">
        <v>1493</v>
      </c>
      <c r="F1268" t="s">
        <v>2892</v>
      </c>
      <c r="G1268" t="s">
        <v>2893</v>
      </c>
      <c r="H1268" t="s">
        <v>2894</v>
      </c>
      <c r="I1268" t="s">
        <v>2895</v>
      </c>
      <c r="J1268">
        <v>530.727272727225</v>
      </c>
      <c r="K1268">
        <v>2</v>
      </c>
      <c r="L1268">
        <v>1</v>
      </c>
      <c r="M1268">
        <v>1</v>
      </c>
      <c r="N1268" s="94">
        <v>4722392.4065710697</v>
      </c>
      <c r="O1268" s="94">
        <v>1313026.7218121099</v>
      </c>
      <c r="P1268" s="94">
        <v>1004837.85638589</v>
      </c>
      <c r="Q1268" s="94">
        <v>269791.32809684199</v>
      </c>
      <c r="R1268" s="94">
        <v>118640.118759529</v>
      </c>
      <c r="S1268" s="94">
        <v>221578.37114283399</v>
      </c>
      <c r="T1268" s="94">
        <v>5588340.7199999997</v>
      </c>
      <c r="U1268" s="94">
        <v>1840347.7116254501</v>
      </c>
      <c r="V1268" s="94">
        <v>6144004.7920058398</v>
      </c>
      <c r="W1268" s="94">
        <v>1233324.04095534</v>
      </c>
      <c r="X1268" s="94">
        <v>0</v>
      </c>
      <c r="Y1268" s="94">
        <v>0</v>
      </c>
      <c r="Z1268" s="94">
        <v>0</v>
      </c>
      <c r="AA1268" s="94">
        <v>11193.6383257996</v>
      </c>
      <c r="AB1268" s="94">
        <v>40165.960338469296</v>
      </c>
      <c r="AC1268" s="94">
        <v>221578.37114283399</v>
      </c>
      <c r="AD1268" s="94">
        <v>0</v>
      </c>
      <c r="AE1268" s="94">
        <v>0</v>
      </c>
      <c r="AF1268" s="94">
        <v>0</v>
      </c>
      <c r="AG1268" s="94">
        <v>0</v>
      </c>
      <c r="AH1268" s="94">
        <v>0</v>
      </c>
      <c r="AI1268" s="94">
        <v>0</v>
      </c>
      <c r="AJ1268" s="94">
        <v>7650266.8027682798</v>
      </c>
      <c r="AK1268" s="70">
        <v>14414.685650986399</v>
      </c>
      <c r="AL1268">
        <v>190.744012474941</v>
      </c>
      <c r="AM1268">
        <v>87986.683412978906</v>
      </c>
      <c r="AN1268">
        <v>3885.09539404816</v>
      </c>
      <c r="AO1268">
        <v>23386.285642503899</v>
      </c>
      <c r="AP1268">
        <v>190.744012474941</v>
      </c>
      <c r="AQ1268">
        <v>87986.683412978906</v>
      </c>
      <c r="AR1268">
        <v>3885.09539404816</v>
      </c>
      <c r="AS1268">
        <v>16901.975468570799</v>
      </c>
      <c r="AT1268">
        <v>0</v>
      </c>
    </row>
    <row r="1269" spans="1:46" x14ac:dyDescent="0.25">
      <c r="A1269" t="s">
        <v>4183</v>
      </c>
      <c r="B1269">
        <v>2242</v>
      </c>
      <c r="C1269" t="s">
        <v>232</v>
      </c>
      <c r="D1269">
        <v>1142</v>
      </c>
      <c r="E1269" t="s">
        <v>1494</v>
      </c>
      <c r="F1269" t="s">
        <v>2892</v>
      </c>
      <c r="G1269" t="s">
        <v>2893</v>
      </c>
      <c r="H1269" t="s">
        <v>2894</v>
      </c>
      <c r="I1269" t="s">
        <v>2895</v>
      </c>
      <c r="J1269">
        <v>419.033344212288</v>
      </c>
      <c r="K1269">
        <v>1</v>
      </c>
      <c r="L1269">
        <v>1</v>
      </c>
      <c r="M1269">
        <v>1</v>
      </c>
      <c r="N1269" s="94">
        <v>3990481.9487232398</v>
      </c>
      <c r="O1269" s="94">
        <v>1086721.0613945499</v>
      </c>
      <c r="P1269" s="94">
        <v>862965.49110657105</v>
      </c>
      <c r="Q1269" s="94">
        <v>215330.15989330001</v>
      </c>
      <c r="R1269" s="94">
        <v>92976.382629352505</v>
      </c>
      <c r="S1269" s="94">
        <v>174946.21180474799</v>
      </c>
      <c r="T1269" s="94">
        <v>4795436.74</v>
      </c>
      <c r="U1269" s="94">
        <v>1453038.30374701</v>
      </c>
      <c r="V1269" s="94">
        <v>5651915.7858686103</v>
      </c>
      <c r="W1269" s="94">
        <v>556008.51648706198</v>
      </c>
      <c r="X1269" s="94">
        <v>0</v>
      </c>
      <c r="Y1269" s="94">
        <v>0</v>
      </c>
      <c r="Z1269" s="94">
        <v>0</v>
      </c>
      <c r="AA1269" s="94">
        <v>8837.8870704339697</v>
      </c>
      <c r="AB1269" s="94">
        <v>31712.854320899802</v>
      </c>
      <c r="AC1269" s="94">
        <v>174946.21180474799</v>
      </c>
      <c r="AD1269" s="94">
        <v>0</v>
      </c>
      <c r="AE1269" s="94">
        <v>0</v>
      </c>
      <c r="AF1269" s="94">
        <v>0</v>
      </c>
      <c r="AG1269" s="94">
        <v>0</v>
      </c>
      <c r="AH1269" s="94">
        <v>0</v>
      </c>
      <c r="AI1269" s="94">
        <v>0</v>
      </c>
      <c r="AJ1269" s="94">
        <v>6423421.2555517498</v>
      </c>
      <c r="AK1269" s="70">
        <v>15329.141091687399</v>
      </c>
      <c r="AL1269">
        <v>190.744012474941</v>
      </c>
      <c r="AM1269">
        <v>87986.683412978906</v>
      </c>
      <c r="AN1269">
        <v>3885.09539404816</v>
      </c>
      <c r="AO1269">
        <v>23386.285642503899</v>
      </c>
      <c r="AP1269">
        <v>190.744012474941</v>
      </c>
      <c r="AQ1269">
        <v>87986.683412978906</v>
      </c>
      <c r="AR1269">
        <v>3885.09539404816</v>
      </c>
      <c r="AS1269">
        <v>16901.975468570799</v>
      </c>
      <c r="AT1269">
        <v>0</v>
      </c>
    </row>
    <row r="1270" spans="1:46" x14ac:dyDescent="0.25">
      <c r="A1270" t="s">
        <v>4184</v>
      </c>
      <c r="B1270">
        <v>2242</v>
      </c>
      <c r="C1270" t="s">
        <v>232</v>
      </c>
      <c r="D1270">
        <v>1300</v>
      </c>
      <c r="E1270" t="s">
        <v>1495</v>
      </c>
      <c r="F1270" t="s">
        <v>2892</v>
      </c>
      <c r="G1270" t="s">
        <v>2911</v>
      </c>
      <c r="H1270" t="s">
        <v>2894</v>
      </c>
      <c r="I1270" t="s">
        <v>2895</v>
      </c>
      <c r="J1270">
        <v>916.42868275293802</v>
      </c>
      <c r="K1270">
        <v>1</v>
      </c>
      <c r="L1270">
        <v>1</v>
      </c>
      <c r="M1270">
        <v>1</v>
      </c>
      <c r="N1270" s="94">
        <v>7729482.9946257304</v>
      </c>
      <c r="O1270" s="94">
        <v>2433707.2855766602</v>
      </c>
      <c r="P1270" s="94">
        <v>1945827.78372699</v>
      </c>
      <c r="Q1270" s="94">
        <v>463236.399242402</v>
      </c>
      <c r="R1270" s="94">
        <v>241668.044083596</v>
      </c>
      <c r="S1270" s="94">
        <v>382608.51708168199</v>
      </c>
      <c r="T1270" s="94">
        <v>9636118.1699999999</v>
      </c>
      <c r="U1270" s="94">
        <v>3177804.3372553801</v>
      </c>
      <c r="V1270" s="94">
        <v>10914291.484233599</v>
      </c>
      <c r="W1270" s="94">
        <v>1810946.28460844</v>
      </c>
      <c r="X1270" s="94">
        <v>0</v>
      </c>
      <c r="Y1270" s="94">
        <v>0</v>
      </c>
      <c r="Z1270" s="94">
        <v>0</v>
      </c>
      <c r="AA1270" s="94">
        <v>19328.517212639301</v>
      </c>
      <c r="AB1270" s="94">
        <v>69356.221200655797</v>
      </c>
      <c r="AC1270" s="94">
        <v>382608.51708168199</v>
      </c>
      <c r="AD1270" s="94">
        <v>0</v>
      </c>
      <c r="AE1270" s="94">
        <v>0</v>
      </c>
      <c r="AF1270" s="94">
        <v>0</v>
      </c>
      <c r="AG1270" s="94">
        <v>0</v>
      </c>
      <c r="AH1270" s="94">
        <v>0</v>
      </c>
      <c r="AI1270" s="94">
        <v>0</v>
      </c>
      <c r="AJ1270" s="94">
        <v>13196531.0243371</v>
      </c>
      <c r="AK1270" s="70">
        <v>14399.954161948401</v>
      </c>
      <c r="AL1270">
        <v>190.744012474941</v>
      </c>
      <c r="AM1270">
        <v>87986.683412978906</v>
      </c>
      <c r="AN1270">
        <v>3885.09539404816</v>
      </c>
      <c r="AO1270">
        <v>23386.285642503899</v>
      </c>
      <c r="AP1270">
        <v>4583.8562208211697</v>
      </c>
      <c r="AQ1270">
        <v>22363.4717498301</v>
      </c>
      <c r="AR1270">
        <v>13078.3714209095</v>
      </c>
      <c r="AS1270">
        <v>14423.3083828606</v>
      </c>
      <c r="AT1270">
        <v>0</v>
      </c>
    </row>
    <row r="1271" spans="1:46" x14ac:dyDescent="0.25">
      <c r="A1271" t="s">
        <v>4185</v>
      </c>
      <c r="B1271">
        <v>2242</v>
      </c>
      <c r="C1271" t="s">
        <v>232</v>
      </c>
      <c r="D1271">
        <v>1139</v>
      </c>
      <c r="E1271" t="s">
        <v>1496</v>
      </c>
      <c r="F1271" t="s">
        <v>2892</v>
      </c>
      <c r="G1271" t="s">
        <v>2893</v>
      </c>
      <c r="H1271" t="s">
        <v>2894</v>
      </c>
      <c r="I1271" t="s">
        <v>2895</v>
      </c>
      <c r="J1271">
        <v>512.76874488271596</v>
      </c>
      <c r="K1271">
        <v>2</v>
      </c>
      <c r="L1271">
        <v>1</v>
      </c>
      <c r="M1271">
        <v>1</v>
      </c>
      <c r="N1271" s="94">
        <v>4231097.2855848102</v>
      </c>
      <c r="O1271" s="94">
        <v>1289513.07686067</v>
      </c>
      <c r="P1271" s="94">
        <v>1055584.32238</v>
      </c>
      <c r="Q1271" s="94">
        <v>259240.42882884599</v>
      </c>
      <c r="R1271" s="94">
        <v>115112.20055918999</v>
      </c>
      <c r="S1271" s="94">
        <v>214080.69474218201</v>
      </c>
      <c r="T1271" s="94">
        <v>5172472.5199999996</v>
      </c>
      <c r="U1271" s="94">
        <v>1778074.7942135099</v>
      </c>
      <c r="V1271" s="94">
        <v>5916255.5881560901</v>
      </c>
      <c r="W1271" s="94">
        <v>984670.01204708905</v>
      </c>
      <c r="X1271" s="94">
        <v>0</v>
      </c>
      <c r="Y1271" s="94">
        <v>0</v>
      </c>
      <c r="Z1271" s="94">
        <v>0</v>
      </c>
      <c r="AA1271" s="94">
        <v>10814.8726661374</v>
      </c>
      <c r="AB1271" s="94">
        <v>38806.841344200897</v>
      </c>
      <c r="AC1271" s="94">
        <v>214080.69474218201</v>
      </c>
      <c r="AD1271" s="94">
        <v>0</v>
      </c>
      <c r="AE1271" s="94">
        <v>0</v>
      </c>
      <c r="AF1271" s="94">
        <v>0</v>
      </c>
      <c r="AG1271" s="94">
        <v>0</v>
      </c>
      <c r="AH1271" s="94">
        <v>0</v>
      </c>
      <c r="AI1271" s="94">
        <v>0</v>
      </c>
      <c r="AJ1271" s="94">
        <v>7164628.0089557003</v>
      </c>
      <c r="AK1271" s="70">
        <v>13972.435099558301</v>
      </c>
      <c r="AL1271">
        <v>190.744012474941</v>
      </c>
      <c r="AM1271">
        <v>87986.683412978906</v>
      </c>
      <c r="AN1271">
        <v>3885.09539404816</v>
      </c>
      <c r="AO1271">
        <v>23386.285642503899</v>
      </c>
      <c r="AP1271">
        <v>190.744012474941</v>
      </c>
      <c r="AQ1271">
        <v>87986.683412978906</v>
      </c>
      <c r="AR1271">
        <v>3885.09539404816</v>
      </c>
      <c r="AS1271">
        <v>16901.975468570799</v>
      </c>
      <c r="AT1271">
        <v>0</v>
      </c>
    </row>
    <row r="1272" spans="1:46" x14ac:dyDescent="0.25">
      <c r="A1272" t="s">
        <v>4186</v>
      </c>
      <c r="B1272">
        <v>2242</v>
      </c>
      <c r="C1272" t="s">
        <v>232</v>
      </c>
      <c r="D1272">
        <v>1137</v>
      </c>
      <c r="E1272" t="s">
        <v>1498</v>
      </c>
      <c r="F1272" t="s">
        <v>2892</v>
      </c>
      <c r="G1272" t="s">
        <v>2893</v>
      </c>
      <c r="H1272" t="s">
        <v>2894</v>
      </c>
      <c r="I1272" t="s">
        <v>2895</v>
      </c>
      <c r="J1272">
        <v>510.11837111672497</v>
      </c>
      <c r="K1272">
        <v>1</v>
      </c>
      <c r="L1272">
        <v>1</v>
      </c>
      <c r="M1272">
        <v>1</v>
      </c>
      <c r="N1272" s="94">
        <v>4681394.1726762103</v>
      </c>
      <c r="O1272" s="94">
        <v>1314361.5350619899</v>
      </c>
      <c r="P1272" s="94">
        <v>985949.81241336698</v>
      </c>
      <c r="Q1272" s="94">
        <v>258098.12907864701</v>
      </c>
      <c r="R1272" s="94">
        <v>113315.219795369</v>
      </c>
      <c r="S1272" s="94">
        <v>212974.165019354</v>
      </c>
      <c r="T1272" s="94">
        <v>5584234.5</v>
      </c>
      <c r="U1272" s="94">
        <v>1768884.3690255799</v>
      </c>
      <c r="V1272" s="94">
        <v>6607850.3070138702</v>
      </c>
      <c r="W1272" s="94">
        <v>695903.33026623097</v>
      </c>
      <c r="X1272" s="94">
        <v>0</v>
      </c>
      <c r="Y1272" s="94">
        <v>0</v>
      </c>
      <c r="Z1272" s="94">
        <v>0</v>
      </c>
      <c r="AA1272" s="94">
        <v>10758.973286382099</v>
      </c>
      <c r="AB1272" s="94">
        <v>38606.258459097102</v>
      </c>
      <c r="AC1272" s="94">
        <v>212974.165019354</v>
      </c>
      <c r="AD1272" s="94">
        <v>0</v>
      </c>
      <c r="AE1272" s="94">
        <v>0</v>
      </c>
      <c r="AF1272" s="94">
        <v>0</v>
      </c>
      <c r="AG1272" s="94">
        <v>0</v>
      </c>
      <c r="AH1272" s="94">
        <v>0</v>
      </c>
      <c r="AI1272" s="94">
        <v>0</v>
      </c>
      <c r="AJ1272" s="94">
        <v>7566093.0340449298</v>
      </c>
      <c r="AK1272" s="70">
        <v>14832.034018852601</v>
      </c>
      <c r="AL1272">
        <v>190.744012474941</v>
      </c>
      <c r="AM1272">
        <v>87986.683412978906</v>
      </c>
      <c r="AN1272">
        <v>3885.09539404816</v>
      </c>
      <c r="AO1272">
        <v>23386.285642503899</v>
      </c>
      <c r="AP1272">
        <v>190.744012474941</v>
      </c>
      <c r="AQ1272">
        <v>87986.683412978906</v>
      </c>
      <c r="AR1272">
        <v>3885.09539404816</v>
      </c>
      <c r="AS1272">
        <v>16901.975468570799</v>
      </c>
      <c r="AT1272">
        <v>0</v>
      </c>
    </row>
    <row r="1273" spans="1:46" x14ac:dyDescent="0.25">
      <c r="A1273" t="s">
        <v>4187</v>
      </c>
      <c r="B1273">
        <v>2242</v>
      </c>
      <c r="C1273" t="s">
        <v>232</v>
      </c>
      <c r="D1273">
        <v>1140</v>
      </c>
      <c r="E1273" t="s">
        <v>1499</v>
      </c>
      <c r="F1273" t="s">
        <v>2892</v>
      </c>
      <c r="G1273" t="s">
        <v>2893</v>
      </c>
      <c r="H1273" t="s">
        <v>2894</v>
      </c>
      <c r="I1273" t="s">
        <v>2895</v>
      </c>
      <c r="J1273">
        <v>548.56969696966803</v>
      </c>
      <c r="K1273">
        <v>3</v>
      </c>
      <c r="L1273">
        <v>1</v>
      </c>
      <c r="M1273">
        <v>1</v>
      </c>
      <c r="N1273" s="94">
        <v>5230904.0685900999</v>
      </c>
      <c r="O1273" s="94">
        <v>1539876.1245257901</v>
      </c>
      <c r="P1273" s="94">
        <v>1152476.22740179</v>
      </c>
      <c r="Q1273" s="94">
        <v>277295.81068103801</v>
      </c>
      <c r="R1273" s="94">
        <v>121904.49746489</v>
      </c>
      <c r="S1273" s="94">
        <v>229027.57434764499</v>
      </c>
      <c r="T1273" s="94">
        <v>6420238.7000000002</v>
      </c>
      <c r="U1273" s="94">
        <v>1902218.0286636101</v>
      </c>
      <c r="V1273" s="94">
        <v>7184217.1723857597</v>
      </c>
      <c r="W1273" s="94">
        <v>1085153.3085503399</v>
      </c>
      <c r="X1273" s="94">
        <v>0</v>
      </c>
      <c r="Y1273" s="94">
        <v>0</v>
      </c>
      <c r="Z1273" s="94">
        <v>0</v>
      </c>
      <c r="AA1273" s="94">
        <v>11569.955229204699</v>
      </c>
      <c r="AB1273" s="94">
        <v>41516.2924983025</v>
      </c>
      <c r="AC1273" s="94">
        <v>229027.57434764499</v>
      </c>
      <c r="AD1273" s="94">
        <v>0</v>
      </c>
      <c r="AE1273" s="94">
        <v>0</v>
      </c>
      <c r="AF1273" s="94">
        <v>0</v>
      </c>
      <c r="AG1273" s="94">
        <v>0</v>
      </c>
      <c r="AH1273" s="94">
        <v>0</v>
      </c>
      <c r="AI1273" s="94">
        <v>0</v>
      </c>
      <c r="AJ1273" s="94">
        <v>8551484.3030112498</v>
      </c>
      <c r="AK1273" s="70">
        <v>15588.692467429701</v>
      </c>
      <c r="AL1273">
        <v>190.744012474941</v>
      </c>
      <c r="AM1273">
        <v>87986.683412978906</v>
      </c>
      <c r="AN1273">
        <v>3885.09539404816</v>
      </c>
      <c r="AO1273">
        <v>23386.285642503899</v>
      </c>
      <c r="AP1273">
        <v>190.744012474941</v>
      </c>
      <c r="AQ1273">
        <v>87986.683412978906</v>
      </c>
      <c r="AR1273">
        <v>3885.09539404816</v>
      </c>
      <c r="AS1273">
        <v>16901.975468570799</v>
      </c>
      <c r="AT1273">
        <v>0</v>
      </c>
    </row>
    <row r="1274" spans="1:46" x14ac:dyDescent="0.25">
      <c r="A1274" t="s">
        <v>4188</v>
      </c>
      <c r="B1274">
        <v>2242</v>
      </c>
      <c r="C1274" t="s">
        <v>232</v>
      </c>
      <c r="D1274">
        <v>3579</v>
      </c>
      <c r="E1274" t="s">
        <v>1500</v>
      </c>
      <c r="F1274" t="s">
        <v>2906</v>
      </c>
      <c r="G1274" t="s">
        <v>2893</v>
      </c>
      <c r="H1274" t="s">
        <v>2894</v>
      </c>
      <c r="I1274" t="s">
        <v>2895</v>
      </c>
      <c r="J1274">
        <v>219.96961413934599</v>
      </c>
      <c r="K1274">
        <v>1</v>
      </c>
      <c r="L1274">
        <v>1</v>
      </c>
      <c r="M1274">
        <v>1</v>
      </c>
      <c r="N1274" s="94">
        <v>84686.559255744403</v>
      </c>
      <c r="O1274" s="94">
        <v>225252.95683854501</v>
      </c>
      <c r="P1274" s="94">
        <v>293403.06026231998</v>
      </c>
      <c r="Q1274" s="94">
        <v>110638.22115910301</v>
      </c>
      <c r="R1274" s="94">
        <v>48784.933230034403</v>
      </c>
      <c r="S1274" s="94">
        <v>91837.203977578494</v>
      </c>
      <c r="T1274" s="94">
        <v>0</v>
      </c>
      <c r="U1274" s="94">
        <v>762765.73074574699</v>
      </c>
      <c r="V1274" s="94">
        <v>514920.32913054398</v>
      </c>
      <c r="W1274" s="94">
        <v>226558.47765051501</v>
      </c>
      <c r="X1274" s="94">
        <v>0</v>
      </c>
      <c r="Y1274" s="94">
        <v>0</v>
      </c>
      <c r="Z1274" s="94">
        <v>0</v>
      </c>
      <c r="AA1274" s="94">
        <v>4639.4079028364604</v>
      </c>
      <c r="AB1274" s="94">
        <v>16647.516061851999</v>
      </c>
      <c r="AC1274" s="94">
        <v>91837.203977578494</v>
      </c>
      <c r="AD1274" s="94">
        <v>0</v>
      </c>
      <c r="AE1274" s="94">
        <v>0</v>
      </c>
      <c r="AF1274" s="94">
        <v>0</v>
      </c>
      <c r="AG1274" s="94">
        <v>0</v>
      </c>
      <c r="AH1274" s="94">
        <v>0</v>
      </c>
      <c r="AI1274" s="94">
        <v>0</v>
      </c>
      <c r="AJ1274" s="94">
        <v>854602.93472332496</v>
      </c>
      <c r="AK1274" s="70">
        <v>3885.09539404816</v>
      </c>
      <c r="AL1274">
        <v>190.744012474941</v>
      </c>
      <c r="AM1274">
        <v>87986.683412978906</v>
      </c>
      <c r="AN1274">
        <v>3885.09539404816</v>
      </c>
      <c r="AO1274">
        <v>23386.285642503899</v>
      </c>
      <c r="AP1274">
        <v>190.744012474941</v>
      </c>
      <c r="AQ1274">
        <v>87986.683412978906</v>
      </c>
      <c r="AR1274">
        <v>3885.09539404816</v>
      </c>
      <c r="AS1274">
        <v>16901.975468570799</v>
      </c>
      <c r="AT1274">
        <v>0</v>
      </c>
    </row>
    <row r="1275" spans="1:46" x14ac:dyDescent="0.25">
      <c r="A1275" t="s">
        <v>4189</v>
      </c>
      <c r="B1275">
        <v>2242</v>
      </c>
      <c r="C1275" t="s">
        <v>232</v>
      </c>
      <c r="D1275">
        <v>1144</v>
      </c>
      <c r="E1275" t="s">
        <v>1501</v>
      </c>
      <c r="F1275" t="s">
        <v>2892</v>
      </c>
      <c r="G1275" t="s">
        <v>2911</v>
      </c>
      <c r="H1275" t="s">
        <v>2894</v>
      </c>
      <c r="I1275" t="s">
        <v>2895</v>
      </c>
      <c r="J1275">
        <v>827.91618552997295</v>
      </c>
      <c r="K1275">
        <v>1</v>
      </c>
      <c r="L1275">
        <v>1</v>
      </c>
      <c r="M1275">
        <v>1</v>
      </c>
      <c r="N1275" s="94">
        <v>6822689.9842253597</v>
      </c>
      <c r="O1275" s="94">
        <v>2292353.7799243401</v>
      </c>
      <c r="P1275" s="94">
        <v>1868779.35126128</v>
      </c>
      <c r="Q1275" s="94">
        <v>420689.22653114097</v>
      </c>
      <c r="R1275" s="94">
        <v>191123.523394783</v>
      </c>
      <c r="S1275" s="94">
        <v>345654.59372351802</v>
      </c>
      <c r="T1275" s="94">
        <v>8724757.0999999996</v>
      </c>
      <c r="U1275" s="94">
        <v>2870878.7653369</v>
      </c>
      <c r="V1275" s="94">
        <v>9986598.8913277593</v>
      </c>
      <c r="W1275" s="94">
        <v>1528917.77682153</v>
      </c>
      <c r="X1275" s="94">
        <v>0</v>
      </c>
      <c r="Y1275" s="94">
        <v>0</v>
      </c>
      <c r="Z1275" s="94">
        <v>0</v>
      </c>
      <c r="AA1275" s="94">
        <v>17461.688556678298</v>
      </c>
      <c r="AB1275" s="94">
        <v>62657.5086309256</v>
      </c>
      <c r="AC1275" s="94">
        <v>345654.59372351802</v>
      </c>
      <c r="AD1275" s="94">
        <v>0</v>
      </c>
      <c r="AE1275" s="94">
        <v>0</v>
      </c>
      <c r="AF1275" s="94">
        <v>0</v>
      </c>
      <c r="AG1275" s="94">
        <v>0</v>
      </c>
      <c r="AH1275" s="94">
        <v>0</v>
      </c>
      <c r="AI1275" s="94">
        <v>0</v>
      </c>
      <c r="AJ1275" s="94">
        <v>11941290.459060401</v>
      </c>
      <c r="AK1275" s="70">
        <v>14423.3083828606</v>
      </c>
      <c r="AL1275">
        <v>190.744012474941</v>
      </c>
      <c r="AM1275">
        <v>87986.683412978906</v>
      </c>
      <c r="AN1275">
        <v>3885.09539404816</v>
      </c>
      <c r="AO1275">
        <v>23386.285642503899</v>
      </c>
      <c r="AP1275">
        <v>4583.8562208211697</v>
      </c>
      <c r="AQ1275">
        <v>22363.4717498301</v>
      </c>
      <c r="AR1275">
        <v>13078.3714209095</v>
      </c>
      <c r="AS1275">
        <v>14423.3083828606</v>
      </c>
      <c r="AT1275">
        <v>0</v>
      </c>
    </row>
    <row r="1276" spans="1:46" x14ac:dyDescent="0.25">
      <c r="A1276" t="s">
        <v>4190</v>
      </c>
      <c r="B1276">
        <v>2242</v>
      </c>
      <c r="C1276" t="s">
        <v>232</v>
      </c>
      <c r="D1276">
        <v>1146</v>
      </c>
      <c r="E1276" t="s">
        <v>1502</v>
      </c>
      <c r="F1276" t="s">
        <v>2892</v>
      </c>
      <c r="G1276" t="s">
        <v>2903</v>
      </c>
      <c r="H1276" t="s">
        <v>2904</v>
      </c>
      <c r="I1276" t="s">
        <v>2895</v>
      </c>
      <c r="J1276">
        <v>1749.4413671186301</v>
      </c>
      <c r="K1276">
        <v>1</v>
      </c>
      <c r="L1276">
        <v>1</v>
      </c>
      <c r="M1276">
        <v>1</v>
      </c>
      <c r="N1276" s="94">
        <v>14357159.2805379</v>
      </c>
      <c r="O1276" s="94">
        <v>7038593.0846524397</v>
      </c>
      <c r="P1276" s="94">
        <v>4173971.5909639001</v>
      </c>
      <c r="Q1276" s="94">
        <v>883818.98421030096</v>
      </c>
      <c r="R1276" s="94">
        <v>477586.88066311699</v>
      </c>
      <c r="S1276" s="94">
        <v>730390.89652223396</v>
      </c>
      <c r="T1276" s="94">
        <v>20864774.120000001</v>
      </c>
      <c r="U1276" s="94">
        <v>6066355.7010276699</v>
      </c>
      <c r="V1276" s="94">
        <v>22983672.3581459</v>
      </c>
      <c r="W1276" s="94">
        <v>3778160.32832869</v>
      </c>
      <c r="X1276" s="94">
        <v>0</v>
      </c>
      <c r="Y1276" s="94">
        <v>0</v>
      </c>
      <c r="Z1276" s="94">
        <v>0</v>
      </c>
      <c r="AA1276" s="94">
        <v>36897.696692860598</v>
      </c>
      <c r="AB1276" s="94">
        <v>132399.43786020501</v>
      </c>
      <c r="AC1276" s="94">
        <v>730390.89652223396</v>
      </c>
      <c r="AD1276" s="94">
        <v>0</v>
      </c>
      <c r="AE1276" s="94">
        <v>0</v>
      </c>
      <c r="AF1276" s="94">
        <v>0</v>
      </c>
      <c r="AG1276" s="94">
        <v>0</v>
      </c>
      <c r="AH1276" s="94">
        <v>0</v>
      </c>
      <c r="AI1276" s="94">
        <v>0</v>
      </c>
      <c r="AJ1276" s="94">
        <v>27661520.717549901</v>
      </c>
      <c r="AK1276" s="70">
        <v>15811.630636761</v>
      </c>
      <c r="AL1276">
        <v>190.744012474941</v>
      </c>
      <c r="AM1276">
        <v>87986.683412978906</v>
      </c>
      <c r="AN1276">
        <v>3885.09539404816</v>
      </c>
      <c r="AO1276">
        <v>23386.285642503899</v>
      </c>
      <c r="AP1276">
        <v>190.744012474941</v>
      </c>
      <c r="AQ1276">
        <v>78964.723731455393</v>
      </c>
      <c r="AR1276">
        <v>15460.847982580901</v>
      </c>
      <c r="AS1276">
        <v>15811.630636761</v>
      </c>
      <c r="AT1276">
        <v>0</v>
      </c>
    </row>
    <row r="1277" spans="1:46" x14ac:dyDescent="0.25">
      <c r="A1277" t="s">
        <v>4191</v>
      </c>
      <c r="B1277">
        <v>2242</v>
      </c>
      <c r="C1277" t="s">
        <v>232</v>
      </c>
      <c r="D1277">
        <v>2242</v>
      </c>
      <c r="E1277" t="s">
        <v>232</v>
      </c>
      <c r="F1277" t="s">
        <v>1871</v>
      </c>
      <c r="G1277" t="s">
        <v>1871</v>
      </c>
      <c r="H1277" t="s">
        <v>2899</v>
      </c>
      <c r="I1277" t="s">
        <v>2895</v>
      </c>
      <c r="J1277">
        <v>55.917168928885097</v>
      </c>
      <c r="K1277">
        <v>3</v>
      </c>
      <c r="L1277">
        <v>1</v>
      </c>
      <c r="M1277">
        <v>1</v>
      </c>
      <c r="N1277" s="94">
        <v>21527.667166382798</v>
      </c>
      <c r="O1277" s="94">
        <v>57260.2160919042</v>
      </c>
      <c r="P1277" s="94">
        <v>74584.249052448606</v>
      </c>
      <c r="Q1277" s="94">
        <v>28124.6849786528</v>
      </c>
      <c r="R1277" s="94">
        <v>12401.328080159899</v>
      </c>
      <c r="S1277" s="94">
        <v>23345.3900842761</v>
      </c>
      <c r="T1277" s="94">
        <v>0</v>
      </c>
      <c r="U1277" s="94">
        <v>193898.145369548</v>
      </c>
      <c r="V1277" s="94">
        <v>130894.83809645601</v>
      </c>
      <c r="W1277" s="94">
        <v>57592.084782353901</v>
      </c>
      <c r="X1277" s="94">
        <v>0</v>
      </c>
      <c r="Y1277" s="94">
        <v>0</v>
      </c>
      <c r="Z1277" s="94">
        <v>0</v>
      </c>
      <c r="AA1277" s="94">
        <v>1179.3563235900899</v>
      </c>
      <c r="AB1277" s="94">
        <v>4231.8661671480304</v>
      </c>
      <c r="AC1277" s="94">
        <v>23345.3900842761</v>
      </c>
      <c r="AD1277" s="94">
        <v>0</v>
      </c>
      <c r="AE1277" s="94">
        <v>0</v>
      </c>
      <c r="AF1277" s="94">
        <v>0</v>
      </c>
      <c r="AG1277" s="94">
        <v>0</v>
      </c>
      <c r="AH1277" s="94">
        <v>0</v>
      </c>
      <c r="AI1277" s="94">
        <v>0</v>
      </c>
      <c r="AJ1277" s="94">
        <v>217243.535453825</v>
      </c>
      <c r="AK1277" s="70">
        <v>3885.09539404816</v>
      </c>
      <c r="AL1277">
        <v>190.744012474941</v>
      </c>
      <c r="AM1277">
        <v>87986.683412978906</v>
      </c>
      <c r="AN1277">
        <v>3885.09539404816</v>
      </c>
      <c r="AO1277">
        <v>23386.285642503899</v>
      </c>
      <c r="AP1277">
        <v>682.10272323868298</v>
      </c>
      <c r="AQ1277">
        <v>37523.222275875101</v>
      </c>
      <c r="AR1277">
        <v>3885.09539404816</v>
      </c>
      <c r="AS1277">
        <v>3885.09539404816</v>
      </c>
      <c r="AT1277">
        <v>0</v>
      </c>
    </row>
    <row r="1278" spans="1:46" x14ac:dyDescent="0.25">
      <c r="A1278" t="s">
        <v>4192</v>
      </c>
      <c r="B1278">
        <v>2242</v>
      </c>
      <c r="C1278" t="s">
        <v>232</v>
      </c>
      <c r="D1278">
        <v>1143</v>
      </c>
      <c r="E1278" t="s">
        <v>1503</v>
      </c>
      <c r="F1278" t="s">
        <v>2892</v>
      </c>
      <c r="G1278" t="s">
        <v>2893</v>
      </c>
      <c r="H1278" t="s">
        <v>2894</v>
      </c>
      <c r="I1278" t="s">
        <v>2895</v>
      </c>
      <c r="J1278">
        <v>400.72622165502099</v>
      </c>
      <c r="K1278">
        <v>2</v>
      </c>
      <c r="L1278">
        <v>1</v>
      </c>
      <c r="M1278">
        <v>1</v>
      </c>
      <c r="N1278" s="94">
        <v>4292809.4815334799</v>
      </c>
      <c r="O1278" s="94">
        <v>1141830.34900424</v>
      </c>
      <c r="P1278" s="94">
        <v>879305.069446326</v>
      </c>
      <c r="Q1278" s="94">
        <v>202908.67777728301</v>
      </c>
      <c r="R1278" s="94">
        <v>88908.192979190295</v>
      </c>
      <c r="S1278" s="94">
        <v>167302.997285722</v>
      </c>
      <c r="T1278" s="94">
        <v>5216205.17</v>
      </c>
      <c r="U1278" s="94">
        <v>1389556.6007405201</v>
      </c>
      <c r="V1278" s="94">
        <v>5729715.8570209304</v>
      </c>
      <c r="W1278" s="94">
        <v>837266.79122849996</v>
      </c>
      <c r="X1278" s="94">
        <v>0</v>
      </c>
      <c r="Y1278" s="94">
        <v>0</v>
      </c>
      <c r="Z1278" s="94">
        <v>0</v>
      </c>
      <c r="AA1278" s="94">
        <v>8451.7691540904107</v>
      </c>
      <c r="AB1278" s="94">
        <v>30327.353336998702</v>
      </c>
      <c r="AC1278" s="94">
        <v>167302.997285722</v>
      </c>
      <c r="AD1278" s="94">
        <v>0</v>
      </c>
      <c r="AE1278" s="94">
        <v>0</v>
      </c>
      <c r="AF1278" s="94">
        <v>0</v>
      </c>
      <c r="AG1278" s="94">
        <v>0</v>
      </c>
      <c r="AH1278" s="94">
        <v>0</v>
      </c>
      <c r="AI1278" s="94">
        <v>0</v>
      </c>
      <c r="AJ1278" s="94">
        <v>6773064.7680262402</v>
      </c>
      <c r="AK1278" s="70">
        <v>16901.975468570799</v>
      </c>
      <c r="AL1278">
        <v>190.744012474941</v>
      </c>
      <c r="AM1278">
        <v>87986.683412978906</v>
      </c>
      <c r="AN1278">
        <v>3885.09539404816</v>
      </c>
      <c r="AO1278">
        <v>23386.285642503899</v>
      </c>
      <c r="AP1278">
        <v>190.744012474941</v>
      </c>
      <c r="AQ1278">
        <v>87986.683412978906</v>
      </c>
      <c r="AR1278">
        <v>3885.09539404816</v>
      </c>
      <c r="AS1278">
        <v>16901.975468570799</v>
      </c>
      <c r="AT1278">
        <v>0</v>
      </c>
    </row>
    <row r="1279" spans="1:46" x14ac:dyDescent="0.25">
      <c r="A1279" t="s">
        <v>4193</v>
      </c>
      <c r="B1279">
        <v>2242</v>
      </c>
      <c r="C1279" t="s">
        <v>232</v>
      </c>
      <c r="D1279">
        <v>1301</v>
      </c>
      <c r="E1279" t="s">
        <v>1504</v>
      </c>
      <c r="F1279" t="s">
        <v>2892</v>
      </c>
      <c r="G1279" t="s">
        <v>2903</v>
      </c>
      <c r="H1279" t="s">
        <v>2904</v>
      </c>
      <c r="I1279" t="s">
        <v>2895</v>
      </c>
      <c r="J1279">
        <v>1778.8402872741401</v>
      </c>
      <c r="K1279">
        <v>1</v>
      </c>
      <c r="L1279">
        <v>1</v>
      </c>
      <c r="M1279">
        <v>1</v>
      </c>
      <c r="N1279" s="94">
        <v>14435512.271954499</v>
      </c>
      <c r="O1279" s="94">
        <v>7103849.6431087703</v>
      </c>
      <c r="P1279" s="94">
        <v>3803987.7149262801</v>
      </c>
      <c r="Q1279" s="94">
        <v>897556.88302534295</v>
      </c>
      <c r="R1279" s="94">
        <v>518807.82282556099</v>
      </c>
      <c r="S1279" s="94">
        <v>742664.93099561497</v>
      </c>
      <c r="T1279" s="94">
        <v>20591415.059999999</v>
      </c>
      <c r="U1279" s="94">
        <v>6168299.2758404603</v>
      </c>
      <c r="V1279" s="94">
        <v>22286157.346186198</v>
      </c>
      <c r="W1279" s="94">
        <v>4301414.8595301202</v>
      </c>
      <c r="X1279" s="94">
        <v>0</v>
      </c>
      <c r="Y1279" s="94">
        <v>0</v>
      </c>
      <c r="Z1279" s="94">
        <v>0</v>
      </c>
      <c r="AA1279" s="94">
        <v>37517.753163105401</v>
      </c>
      <c r="AB1279" s="94">
        <v>134624.37696102099</v>
      </c>
      <c r="AC1279" s="94">
        <v>742664.93099561497</v>
      </c>
      <c r="AD1279" s="94">
        <v>0</v>
      </c>
      <c r="AE1279" s="94">
        <v>0</v>
      </c>
      <c r="AF1279" s="94">
        <v>0</v>
      </c>
      <c r="AG1279" s="94">
        <v>0</v>
      </c>
      <c r="AH1279" s="94">
        <v>0</v>
      </c>
      <c r="AI1279" s="94">
        <v>0</v>
      </c>
      <c r="AJ1279" s="94">
        <v>27502379.266836099</v>
      </c>
      <c r="AK1279" s="70">
        <v>15460.847982580901</v>
      </c>
      <c r="AL1279">
        <v>190.744012474941</v>
      </c>
      <c r="AM1279">
        <v>87986.683412978906</v>
      </c>
      <c r="AN1279">
        <v>3885.09539404816</v>
      </c>
      <c r="AO1279">
        <v>23386.285642503899</v>
      </c>
      <c r="AP1279">
        <v>190.744012474941</v>
      </c>
      <c r="AQ1279">
        <v>78964.723731455393</v>
      </c>
      <c r="AR1279">
        <v>15460.847982580901</v>
      </c>
      <c r="AS1279">
        <v>15811.630636761</v>
      </c>
      <c r="AT1279">
        <v>0</v>
      </c>
    </row>
    <row r="1280" spans="1:46" x14ac:dyDescent="0.25">
      <c r="A1280" t="s">
        <v>4194</v>
      </c>
      <c r="B1280">
        <v>2242</v>
      </c>
      <c r="C1280" t="s">
        <v>232</v>
      </c>
      <c r="D1280">
        <v>1145</v>
      </c>
      <c r="E1280" t="s">
        <v>1505</v>
      </c>
      <c r="F1280" t="s">
        <v>2892</v>
      </c>
      <c r="G1280" t="s">
        <v>2911</v>
      </c>
      <c r="H1280" t="s">
        <v>2894</v>
      </c>
      <c r="I1280" t="s">
        <v>2895</v>
      </c>
      <c r="J1280">
        <v>1009.9181818181301</v>
      </c>
      <c r="K1280">
        <v>1</v>
      </c>
      <c r="L1280">
        <v>1</v>
      </c>
      <c r="M1280">
        <v>1</v>
      </c>
      <c r="N1280" s="94">
        <v>7479519.6213168604</v>
      </c>
      <c r="O1280" s="94">
        <v>2571855.7832470299</v>
      </c>
      <c r="P1280" s="94">
        <v>1985695.35295578</v>
      </c>
      <c r="Q1280" s="94">
        <v>509918.27693092701</v>
      </c>
      <c r="R1280" s="94">
        <v>239455.71587470599</v>
      </c>
      <c r="S1280" s="94">
        <v>421640.33622181503</v>
      </c>
      <c r="T1280" s="94">
        <v>9284456.6099999994</v>
      </c>
      <c r="U1280" s="94">
        <v>3501988.1403252999</v>
      </c>
      <c r="V1280" s="94">
        <v>11078768.6027651</v>
      </c>
      <c r="W1280" s="94">
        <v>1609944.23294539</v>
      </c>
      <c r="X1280" s="94">
        <v>0</v>
      </c>
      <c r="Y1280" s="94">
        <v>0</v>
      </c>
      <c r="Z1280" s="94">
        <v>0</v>
      </c>
      <c r="AA1280" s="94">
        <v>21300.316465423901</v>
      </c>
      <c r="AB1280" s="94">
        <v>76431.598149384605</v>
      </c>
      <c r="AC1280" s="94">
        <v>421640.33622181503</v>
      </c>
      <c r="AD1280" s="94">
        <v>0</v>
      </c>
      <c r="AE1280" s="94">
        <v>0</v>
      </c>
      <c r="AF1280" s="94">
        <v>0</v>
      </c>
      <c r="AG1280" s="94">
        <v>0</v>
      </c>
      <c r="AH1280" s="94">
        <v>0</v>
      </c>
      <c r="AI1280" s="94">
        <v>0</v>
      </c>
      <c r="AJ1280" s="94">
        <v>13208085.086547101</v>
      </c>
      <c r="AK1280" s="70">
        <v>13078.3714209095</v>
      </c>
      <c r="AL1280">
        <v>190.744012474941</v>
      </c>
      <c r="AM1280">
        <v>87986.683412978906</v>
      </c>
      <c r="AN1280">
        <v>3885.09539404816</v>
      </c>
      <c r="AO1280">
        <v>23386.285642503899</v>
      </c>
      <c r="AP1280">
        <v>4583.8562208211697</v>
      </c>
      <c r="AQ1280">
        <v>22363.4717498301</v>
      </c>
      <c r="AR1280">
        <v>13078.3714209095</v>
      </c>
      <c r="AS1280">
        <v>14423.3083828606</v>
      </c>
      <c r="AT1280">
        <v>0</v>
      </c>
    </row>
    <row r="1281" spans="1:46" x14ac:dyDescent="0.25">
      <c r="A1281" t="s">
        <v>4195</v>
      </c>
      <c r="B1281">
        <v>2197</v>
      </c>
      <c r="C1281" t="s">
        <v>233</v>
      </c>
      <c r="D1281">
        <v>1012</v>
      </c>
      <c r="E1281" t="s">
        <v>1506</v>
      </c>
      <c r="F1281" t="s">
        <v>2892</v>
      </c>
      <c r="G1281" t="s">
        <v>2893</v>
      </c>
      <c r="H1281" t="s">
        <v>2894</v>
      </c>
      <c r="I1281" t="s">
        <v>2895</v>
      </c>
      <c r="J1281">
        <v>474.51515151504998</v>
      </c>
      <c r="K1281">
        <v>1</v>
      </c>
      <c r="L1281">
        <v>1</v>
      </c>
      <c r="M1281">
        <v>2</v>
      </c>
      <c r="N1281" s="94">
        <v>2943304.7882643598</v>
      </c>
      <c r="O1281" s="94">
        <v>706808.55008955102</v>
      </c>
      <c r="P1281" s="94">
        <v>775308.35012206598</v>
      </c>
      <c r="Q1281" s="94">
        <v>329121.649212458</v>
      </c>
      <c r="R1281" s="94">
        <v>1770908.5572720701</v>
      </c>
      <c r="S1281" s="94">
        <v>149828.95947144501</v>
      </c>
      <c r="T1281" s="94">
        <v>4265607.0199999996</v>
      </c>
      <c r="U1281" s="94">
        <v>2259844.8749604998</v>
      </c>
      <c r="V1281" s="94">
        <v>5013172.2865777696</v>
      </c>
      <c r="W1281" s="94">
        <v>1393126.15632452</v>
      </c>
      <c r="X1281" s="94">
        <v>0</v>
      </c>
      <c r="Y1281" s="94">
        <v>0</v>
      </c>
      <c r="Z1281" s="94">
        <v>0</v>
      </c>
      <c r="AA1281" s="94">
        <v>119147.935705753</v>
      </c>
      <c r="AB1281" s="94">
        <v>5.5163524544568396</v>
      </c>
      <c r="AC1281" s="94">
        <v>149828.95947144501</v>
      </c>
      <c r="AD1281" s="94">
        <v>0</v>
      </c>
      <c r="AE1281" s="94">
        <v>0</v>
      </c>
      <c r="AF1281" s="94">
        <v>0</v>
      </c>
      <c r="AG1281" s="94">
        <v>0</v>
      </c>
      <c r="AH1281" s="94">
        <v>0</v>
      </c>
      <c r="AI1281" s="94">
        <v>0</v>
      </c>
      <c r="AJ1281" s="94">
        <v>6675280.8544319496</v>
      </c>
      <c r="AK1281" s="70">
        <v>14067.582105900799</v>
      </c>
      <c r="AL1281">
        <v>190.744012474941</v>
      </c>
      <c r="AM1281">
        <v>87986.683412978906</v>
      </c>
      <c r="AN1281">
        <v>13948.8375648941</v>
      </c>
      <c r="AO1281">
        <v>16479.0747801082</v>
      </c>
      <c r="AP1281">
        <v>190.744012474941</v>
      </c>
      <c r="AQ1281">
        <v>87986.683412978906</v>
      </c>
      <c r="AR1281">
        <v>14067.582105900799</v>
      </c>
      <c r="AS1281">
        <v>16479.0747801082</v>
      </c>
      <c r="AT1281">
        <v>0</v>
      </c>
    </row>
    <row r="1282" spans="1:46" x14ac:dyDescent="0.25">
      <c r="A1282" t="s">
        <v>4196</v>
      </c>
      <c r="B1282">
        <v>2197</v>
      </c>
      <c r="C1282" t="s">
        <v>233</v>
      </c>
      <c r="D1282">
        <v>1013</v>
      </c>
      <c r="E1282" t="s">
        <v>676</v>
      </c>
      <c r="F1282" t="s">
        <v>2892</v>
      </c>
      <c r="G1282" t="s">
        <v>2893</v>
      </c>
      <c r="H1282" t="s">
        <v>2894</v>
      </c>
      <c r="I1282" t="s">
        <v>2895</v>
      </c>
      <c r="J1282">
        <v>274.19999999994201</v>
      </c>
      <c r="K1282">
        <v>2</v>
      </c>
      <c r="L1282">
        <v>1</v>
      </c>
      <c r="M1282">
        <v>2</v>
      </c>
      <c r="N1282" s="94">
        <v>2284030.7542170598</v>
      </c>
      <c r="O1282" s="94">
        <v>488513.224906719</v>
      </c>
      <c r="P1282" s="94">
        <v>496187.37852216302</v>
      </c>
      <c r="Q1282" s="94">
        <v>190183.92969307501</v>
      </c>
      <c r="R1282" s="94">
        <v>973067.90486340504</v>
      </c>
      <c r="S1282" s="94">
        <v>86579.112502287899</v>
      </c>
      <c r="T1282" s="94">
        <v>3126125.07</v>
      </c>
      <c r="U1282" s="94">
        <v>1305858.1222024199</v>
      </c>
      <c r="V1282" s="94">
        <v>3608364.7992439899</v>
      </c>
      <c r="W1282" s="94">
        <v>754765.21419261105</v>
      </c>
      <c r="X1282" s="94">
        <v>0</v>
      </c>
      <c r="Y1282" s="94">
        <v>0</v>
      </c>
      <c r="Z1282" s="94">
        <v>0</v>
      </c>
      <c r="AA1282" s="94">
        <v>68849.991125044995</v>
      </c>
      <c r="AB1282" s="94">
        <v>3.1876407701257001</v>
      </c>
      <c r="AC1282" s="94">
        <v>86579.112502287899</v>
      </c>
      <c r="AD1282" s="94">
        <v>0</v>
      </c>
      <c r="AE1282" s="94">
        <v>0</v>
      </c>
      <c r="AF1282" s="94">
        <v>0</v>
      </c>
      <c r="AG1282" s="94">
        <v>0</v>
      </c>
      <c r="AH1282" s="94">
        <v>0</v>
      </c>
      <c r="AI1282" s="94">
        <v>0</v>
      </c>
      <c r="AJ1282" s="94">
        <v>4518562.3047047099</v>
      </c>
      <c r="AK1282" s="70">
        <v>16479.0747801082</v>
      </c>
      <c r="AL1282">
        <v>190.744012474941</v>
      </c>
      <c r="AM1282">
        <v>87986.683412978906</v>
      </c>
      <c r="AN1282">
        <v>13948.8375648941</v>
      </c>
      <c r="AO1282">
        <v>16479.0747801082</v>
      </c>
      <c r="AP1282">
        <v>190.744012474941</v>
      </c>
      <c r="AQ1282">
        <v>87986.683412978906</v>
      </c>
      <c r="AR1282">
        <v>14067.582105900799</v>
      </c>
      <c r="AS1282">
        <v>16479.0747801082</v>
      </c>
      <c r="AT1282">
        <v>0</v>
      </c>
    </row>
    <row r="1283" spans="1:46" x14ac:dyDescent="0.25">
      <c r="A1283" t="s">
        <v>4197</v>
      </c>
      <c r="B1283">
        <v>2197</v>
      </c>
      <c r="C1283" t="s">
        <v>233</v>
      </c>
      <c r="D1283">
        <v>1014</v>
      </c>
      <c r="E1283" t="s">
        <v>1507</v>
      </c>
      <c r="F1283" t="s">
        <v>2892</v>
      </c>
      <c r="G1283" t="s">
        <v>2893</v>
      </c>
      <c r="H1283" t="s">
        <v>2894</v>
      </c>
      <c r="I1283" t="s">
        <v>2895</v>
      </c>
      <c r="J1283">
        <v>283.28565338516802</v>
      </c>
      <c r="K1283">
        <v>2</v>
      </c>
      <c r="L1283">
        <v>1</v>
      </c>
      <c r="M1283">
        <v>2</v>
      </c>
      <c r="N1283" s="94">
        <v>2093980.18694043</v>
      </c>
      <c r="O1283" s="94">
        <v>402683.33320065198</v>
      </c>
      <c r="P1283" s="94">
        <v>494424.228754665</v>
      </c>
      <c r="Q1283" s="94">
        <v>196485.699440091</v>
      </c>
      <c r="R1283" s="94">
        <v>1093775.14602783</v>
      </c>
      <c r="S1283" s="94">
        <v>89447.922883748193</v>
      </c>
      <c r="T1283" s="94">
        <v>2932220.69</v>
      </c>
      <c r="U1283" s="94">
        <v>1349127.9043636699</v>
      </c>
      <c r="V1283" s="94">
        <v>3341974.98964913</v>
      </c>
      <c r="W1283" s="94">
        <v>868238.96673378197</v>
      </c>
      <c r="X1283" s="94">
        <v>0</v>
      </c>
      <c r="Y1283" s="94">
        <v>0</v>
      </c>
      <c r="Z1283" s="94">
        <v>0</v>
      </c>
      <c r="AA1283" s="94">
        <v>71131.344717087995</v>
      </c>
      <c r="AB1283" s="94">
        <v>3.2932636700308202</v>
      </c>
      <c r="AC1283" s="94">
        <v>89447.922883748193</v>
      </c>
      <c r="AD1283" s="94">
        <v>0</v>
      </c>
      <c r="AE1283" s="94">
        <v>0</v>
      </c>
      <c r="AF1283" s="94">
        <v>0</v>
      </c>
      <c r="AG1283" s="94">
        <v>0</v>
      </c>
      <c r="AH1283" s="94">
        <v>0</v>
      </c>
      <c r="AI1283" s="94">
        <v>0</v>
      </c>
      <c r="AJ1283" s="94">
        <v>4370796.5172474096</v>
      </c>
      <c r="AK1283" s="70">
        <v>15428.9370641184</v>
      </c>
      <c r="AL1283">
        <v>190.744012474941</v>
      </c>
      <c r="AM1283">
        <v>87986.683412978906</v>
      </c>
      <c r="AN1283">
        <v>13948.8375648941</v>
      </c>
      <c r="AO1283">
        <v>16479.0747801082</v>
      </c>
      <c r="AP1283">
        <v>190.744012474941</v>
      </c>
      <c r="AQ1283">
        <v>87986.683412978906</v>
      </c>
      <c r="AR1283">
        <v>14067.582105900799</v>
      </c>
      <c r="AS1283">
        <v>16479.0747801082</v>
      </c>
      <c r="AT1283">
        <v>0</v>
      </c>
    </row>
    <row r="1284" spans="1:46" x14ac:dyDescent="0.25">
      <c r="A1284" t="s">
        <v>4198</v>
      </c>
      <c r="B1284">
        <v>2197</v>
      </c>
      <c r="C1284" t="s">
        <v>233</v>
      </c>
      <c r="D1284">
        <v>1017</v>
      </c>
      <c r="E1284" t="s">
        <v>1508</v>
      </c>
      <c r="F1284" t="s">
        <v>2892</v>
      </c>
      <c r="G1284" t="s">
        <v>2903</v>
      </c>
      <c r="H1284" t="s">
        <v>2904</v>
      </c>
      <c r="I1284" t="s">
        <v>2895</v>
      </c>
      <c r="J1284">
        <v>690.31515151488395</v>
      </c>
      <c r="K1284">
        <v>1</v>
      </c>
      <c r="L1284">
        <v>1</v>
      </c>
      <c r="M1284">
        <v>2</v>
      </c>
      <c r="N1284" s="94">
        <v>3253823.1327064899</v>
      </c>
      <c r="O1284" s="94">
        <v>1711551.3577294401</v>
      </c>
      <c r="P1284" s="94">
        <v>1339290.0412564301</v>
      </c>
      <c r="Q1284" s="94">
        <v>478799.592420856</v>
      </c>
      <c r="R1284" s="94">
        <v>2902294.5401949398</v>
      </c>
      <c r="S1284" s="94">
        <v>217968.17346846699</v>
      </c>
      <c r="T1284" s="94">
        <v>6398181.54</v>
      </c>
      <c r="U1284" s="94">
        <v>3287577.1243081498</v>
      </c>
      <c r="V1284" s="94">
        <v>7160762.3460480496</v>
      </c>
      <c r="W1284" s="94">
        <v>2351654.2594270702</v>
      </c>
      <c r="X1284" s="94">
        <v>0</v>
      </c>
      <c r="Y1284" s="94">
        <v>0</v>
      </c>
      <c r="Z1284" s="94">
        <v>0</v>
      </c>
      <c r="AA1284" s="94">
        <v>173334.03375380699</v>
      </c>
      <c r="AB1284" s="94">
        <v>8.0250792166477307</v>
      </c>
      <c r="AC1284" s="94">
        <v>217968.17346846699</v>
      </c>
      <c r="AD1284" s="94">
        <v>0</v>
      </c>
      <c r="AE1284" s="94">
        <v>0</v>
      </c>
      <c r="AF1284" s="94">
        <v>0</v>
      </c>
      <c r="AG1284" s="94">
        <v>0</v>
      </c>
      <c r="AH1284" s="94">
        <v>0</v>
      </c>
      <c r="AI1284" s="94">
        <v>0</v>
      </c>
      <c r="AJ1284" s="94">
        <v>9903726.8377766199</v>
      </c>
      <c r="AK1284" s="70">
        <v>14346.674581954399</v>
      </c>
      <c r="AL1284">
        <v>190.744012474941</v>
      </c>
      <c r="AM1284">
        <v>87986.683412978906</v>
      </c>
      <c r="AN1284">
        <v>13948.8375648941</v>
      </c>
      <c r="AO1284">
        <v>16479.0747801082</v>
      </c>
      <c r="AP1284">
        <v>190.744012474941</v>
      </c>
      <c r="AQ1284">
        <v>78964.723731455393</v>
      </c>
      <c r="AR1284">
        <v>14346.674581954399</v>
      </c>
      <c r="AS1284">
        <v>14346.674581954399</v>
      </c>
      <c r="AT1284">
        <v>0</v>
      </c>
    </row>
    <row r="1285" spans="1:46" x14ac:dyDescent="0.25">
      <c r="A1285" t="s">
        <v>4199</v>
      </c>
      <c r="B1285">
        <v>2197</v>
      </c>
      <c r="C1285" t="s">
        <v>233</v>
      </c>
      <c r="D1285">
        <v>1016</v>
      </c>
      <c r="E1285" t="s">
        <v>1509</v>
      </c>
      <c r="F1285" t="s">
        <v>2892</v>
      </c>
      <c r="G1285" t="s">
        <v>2911</v>
      </c>
      <c r="H1285" t="s">
        <v>2894</v>
      </c>
      <c r="I1285" t="s">
        <v>2895</v>
      </c>
      <c r="J1285">
        <v>342.15757575750098</v>
      </c>
      <c r="K1285">
        <v>1</v>
      </c>
      <c r="L1285">
        <v>1</v>
      </c>
      <c r="M1285">
        <v>2</v>
      </c>
      <c r="N1285" s="94">
        <v>2143564.1878716699</v>
      </c>
      <c r="O1285" s="94">
        <v>614350.10407363996</v>
      </c>
      <c r="P1285" s="94">
        <v>590628.28134467395</v>
      </c>
      <c r="Q1285" s="94">
        <v>237319.00923351999</v>
      </c>
      <c r="R1285" s="94">
        <v>1078802.0316417599</v>
      </c>
      <c r="S1285" s="94">
        <v>108036.83167405199</v>
      </c>
      <c r="T1285" s="94">
        <v>3035162.34</v>
      </c>
      <c r="U1285" s="94">
        <v>1629501.2741652699</v>
      </c>
      <c r="V1285" s="94">
        <v>3772350.57848106</v>
      </c>
      <c r="W1285" s="94">
        <v>806395.32332201395</v>
      </c>
      <c r="X1285" s="94">
        <v>0</v>
      </c>
      <c r="Y1285" s="94">
        <v>0</v>
      </c>
      <c r="Z1285" s="94">
        <v>0</v>
      </c>
      <c r="AA1285" s="94">
        <v>85913.734698307206</v>
      </c>
      <c r="AB1285" s="94">
        <v>3.97766388873892</v>
      </c>
      <c r="AC1285" s="94">
        <v>108036.83167405199</v>
      </c>
      <c r="AD1285" s="94">
        <v>0</v>
      </c>
      <c r="AE1285" s="94">
        <v>0</v>
      </c>
      <c r="AF1285" s="94">
        <v>0</v>
      </c>
      <c r="AG1285" s="94">
        <v>0</v>
      </c>
      <c r="AH1285" s="94">
        <v>0</v>
      </c>
      <c r="AI1285" s="94">
        <v>0</v>
      </c>
      <c r="AJ1285" s="94">
        <v>4772700.4458393203</v>
      </c>
      <c r="AK1285" s="70">
        <v>13948.8375648941</v>
      </c>
      <c r="AL1285">
        <v>190.744012474941</v>
      </c>
      <c r="AM1285">
        <v>87986.683412978906</v>
      </c>
      <c r="AN1285">
        <v>13948.8375648941</v>
      </c>
      <c r="AO1285">
        <v>16479.0747801082</v>
      </c>
      <c r="AP1285">
        <v>4583.8562208211697</v>
      </c>
      <c r="AQ1285">
        <v>22363.4717498301</v>
      </c>
      <c r="AR1285">
        <v>13948.8375648941</v>
      </c>
      <c r="AS1285">
        <v>13948.8375648941</v>
      </c>
      <c r="AT1285">
        <v>0</v>
      </c>
    </row>
    <row r="1286" spans="1:46" x14ac:dyDescent="0.25">
      <c r="A1286" t="s">
        <v>4200</v>
      </c>
      <c r="B1286">
        <v>2222</v>
      </c>
      <c r="C1286" t="s">
        <v>234</v>
      </c>
      <c r="D1286">
        <v>1092</v>
      </c>
      <c r="E1286" t="s">
        <v>1510</v>
      </c>
      <c r="F1286" t="s">
        <v>2892</v>
      </c>
      <c r="G1286" t="s">
        <v>2893</v>
      </c>
      <c r="H1286" t="s">
        <v>2894</v>
      </c>
      <c r="I1286" t="s">
        <v>2895</v>
      </c>
      <c r="J1286">
        <v>3</v>
      </c>
      <c r="K1286">
        <v>0</v>
      </c>
      <c r="L1286">
        <v>0</v>
      </c>
      <c r="M1286">
        <v>1</v>
      </c>
      <c r="N1286" s="94">
        <v>128848.46</v>
      </c>
      <c r="O1286" s="94">
        <v>5000</v>
      </c>
      <c r="P1286" s="94">
        <v>53351.35</v>
      </c>
      <c r="Q1286" s="94">
        <v>29702.62</v>
      </c>
      <c r="R1286" s="94">
        <v>0</v>
      </c>
      <c r="S1286" s="94">
        <v>3700</v>
      </c>
      <c r="T1286" s="94">
        <v>216902.43</v>
      </c>
      <c r="U1286" s="94">
        <v>0</v>
      </c>
      <c r="V1286" s="94">
        <v>196318.43</v>
      </c>
      <c r="W1286" s="94">
        <v>20584</v>
      </c>
      <c r="X1286" s="94">
        <v>0</v>
      </c>
      <c r="Y1286" s="94">
        <v>0</v>
      </c>
      <c r="Z1286" s="94">
        <v>0</v>
      </c>
      <c r="AA1286" s="94">
        <v>0</v>
      </c>
      <c r="AB1286" s="94">
        <v>0</v>
      </c>
      <c r="AC1286" s="94">
        <v>3700</v>
      </c>
      <c r="AD1286" s="94">
        <v>0</v>
      </c>
      <c r="AE1286" s="94">
        <v>0</v>
      </c>
      <c r="AF1286" s="94">
        <v>0</v>
      </c>
      <c r="AG1286" s="94">
        <v>0</v>
      </c>
      <c r="AH1286" s="94">
        <v>0</v>
      </c>
      <c r="AI1286" s="94">
        <v>0</v>
      </c>
      <c r="AJ1286" s="94">
        <v>220602.43</v>
      </c>
      <c r="AK1286" s="70">
        <v>73534.143333333297</v>
      </c>
      <c r="AL1286">
        <v>190.744012474941</v>
      </c>
      <c r="AM1286">
        <v>87986.683412978906</v>
      </c>
      <c r="AN1286">
        <v>73534.143333333297</v>
      </c>
      <c r="AO1286">
        <v>73534.143333333297</v>
      </c>
      <c r="AP1286">
        <v>190.744012474941</v>
      </c>
      <c r="AQ1286">
        <v>87986.683412978906</v>
      </c>
      <c r="AR1286">
        <v>73534.143333333297</v>
      </c>
      <c r="AS1286">
        <v>73534.143333333297</v>
      </c>
      <c r="AT1286">
        <v>0</v>
      </c>
    </row>
    <row r="1287" spans="1:46" x14ac:dyDescent="0.25">
      <c r="A1287" t="s">
        <v>4201</v>
      </c>
      <c r="B1287">
        <v>2210</v>
      </c>
      <c r="C1287" t="s">
        <v>235</v>
      </c>
      <c r="D1287">
        <v>3432</v>
      </c>
      <c r="E1287" t="s">
        <v>1511</v>
      </c>
      <c r="F1287" t="s">
        <v>2892</v>
      </c>
      <c r="G1287" t="s">
        <v>2907</v>
      </c>
      <c r="H1287" t="s">
        <v>2894</v>
      </c>
      <c r="I1287" t="s">
        <v>2895</v>
      </c>
      <c r="J1287">
        <v>28.347222222216001</v>
      </c>
      <c r="K1287">
        <v>1</v>
      </c>
      <c r="L1287">
        <v>1</v>
      </c>
      <c r="M1287">
        <v>1</v>
      </c>
      <c r="N1287" s="94">
        <v>511108.740499807</v>
      </c>
      <c r="O1287" s="94">
        <v>9623.8815993200096</v>
      </c>
      <c r="P1287" s="94">
        <v>216079.36114486301</v>
      </c>
      <c r="Q1287" s="94">
        <v>144870.71553811099</v>
      </c>
      <c r="R1287" s="94">
        <v>167381.87403346199</v>
      </c>
      <c r="S1287" s="94">
        <v>14614.5475322742</v>
      </c>
      <c r="T1287" s="94">
        <v>0</v>
      </c>
      <c r="U1287" s="94">
        <v>1049064.57281556</v>
      </c>
      <c r="V1287" s="94">
        <v>905543.33919499896</v>
      </c>
      <c r="W1287" s="94">
        <v>143521.23362056501</v>
      </c>
      <c r="X1287" s="94">
        <v>0</v>
      </c>
      <c r="Y1287" s="94">
        <v>0</v>
      </c>
      <c r="Z1287" s="94">
        <v>0</v>
      </c>
      <c r="AA1287" s="94">
        <v>0</v>
      </c>
      <c r="AB1287" s="94">
        <v>0</v>
      </c>
      <c r="AC1287" s="94">
        <v>14614.5475322742</v>
      </c>
      <c r="AD1287" s="94">
        <v>0</v>
      </c>
      <c r="AE1287" s="94">
        <v>0</v>
      </c>
      <c r="AF1287" s="94">
        <v>0</v>
      </c>
      <c r="AG1287" s="94">
        <v>0</v>
      </c>
      <c r="AH1287" s="94">
        <v>0</v>
      </c>
      <c r="AI1287" s="94">
        <v>0</v>
      </c>
      <c r="AJ1287" s="94">
        <v>1063679.12034784</v>
      </c>
      <c r="AK1287" s="70">
        <v>37523.222275875101</v>
      </c>
      <c r="AL1287">
        <v>190.744012474941</v>
      </c>
      <c r="AM1287">
        <v>87986.683412978906</v>
      </c>
      <c r="AN1287">
        <v>37523.222275875101</v>
      </c>
      <c r="AO1287">
        <v>37523.222275875101</v>
      </c>
      <c r="AP1287">
        <v>190.744012474941</v>
      </c>
      <c r="AQ1287">
        <v>53040.848925755003</v>
      </c>
      <c r="AR1287">
        <v>37523.222275875101</v>
      </c>
      <c r="AS1287">
        <v>37523.222275875101</v>
      </c>
      <c r="AT1287">
        <v>0</v>
      </c>
    </row>
    <row r="1288" spans="1:46" x14ac:dyDescent="0.25">
      <c r="A1288" t="s">
        <v>4920</v>
      </c>
      <c r="B1288">
        <v>2210</v>
      </c>
      <c r="C1288" t="s">
        <v>235</v>
      </c>
      <c r="D1288">
        <v>2210</v>
      </c>
      <c r="E1288" t="s">
        <v>235</v>
      </c>
      <c r="F1288" t="s">
        <v>1871</v>
      </c>
      <c r="G1288" t="s">
        <v>1871</v>
      </c>
      <c r="H1288" t="s">
        <v>2899</v>
      </c>
      <c r="I1288" t="s">
        <v>2895</v>
      </c>
      <c r="J1288">
        <v>0.42028985507200001</v>
      </c>
      <c r="K1288">
        <v>0</v>
      </c>
      <c r="L1288">
        <v>0</v>
      </c>
      <c r="M1288">
        <v>1</v>
      </c>
      <c r="N1288" s="94">
        <v>7577.9495001928199</v>
      </c>
      <c r="O1288" s="94">
        <v>142.68840067999099</v>
      </c>
      <c r="P1288" s="94">
        <v>3203.69885513691</v>
      </c>
      <c r="Q1288" s="94">
        <v>2147.9244618886</v>
      </c>
      <c r="R1288" s="94">
        <v>2481.6859665378602</v>
      </c>
      <c r="S1288" s="94">
        <v>216.68246772583399</v>
      </c>
      <c r="T1288" s="94">
        <v>0</v>
      </c>
      <c r="U1288" s="94">
        <v>15553.9471844362</v>
      </c>
      <c r="V1288" s="94">
        <v>13426.030805001001</v>
      </c>
      <c r="W1288" s="94">
        <v>2127.9163794351598</v>
      </c>
      <c r="X1288" s="94">
        <v>0</v>
      </c>
      <c r="Y1288" s="94">
        <v>0</v>
      </c>
      <c r="Z1288" s="94">
        <v>0</v>
      </c>
      <c r="AA1288" s="94">
        <v>0</v>
      </c>
      <c r="AB1288" s="94">
        <v>0</v>
      </c>
      <c r="AC1288" s="94">
        <v>216.68246772583399</v>
      </c>
      <c r="AD1288" s="94">
        <v>0</v>
      </c>
      <c r="AE1288" s="94">
        <v>0</v>
      </c>
      <c r="AF1288" s="94">
        <v>0</v>
      </c>
      <c r="AG1288" s="94">
        <v>0</v>
      </c>
      <c r="AH1288" s="94">
        <v>0</v>
      </c>
      <c r="AI1288" s="94">
        <v>0</v>
      </c>
      <c r="AJ1288" s="94">
        <v>15770.629652162001</v>
      </c>
      <c r="AK1288" s="70">
        <v>37523.222275875101</v>
      </c>
      <c r="AL1288">
        <v>190.744012474941</v>
      </c>
      <c r="AM1288">
        <v>87986.683412978906</v>
      </c>
      <c r="AN1288">
        <v>37523.222275875101</v>
      </c>
      <c r="AO1288">
        <v>37523.222275875101</v>
      </c>
      <c r="AP1288">
        <v>682.10272323868298</v>
      </c>
      <c r="AQ1288">
        <v>37523.222275875101</v>
      </c>
      <c r="AR1288">
        <v>37523.222275875101</v>
      </c>
      <c r="AS1288">
        <v>37523.222275875101</v>
      </c>
      <c r="AT1288">
        <v>0</v>
      </c>
    </row>
    <row r="1289" spans="1:46" x14ac:dyDescent="0.25">
      <c r="A1289" t="s">
        <v>4202</v>
      </c>
      <c r="B1289">
        <v>2204</v>
      </c>
      <c r="C1289" t="s">
        <v>236</v>
      </c>
      <c r="D1289">
        <v>1031</v>
      </c>
      <c r="E1289" t="s">
        <v>1512</v>
      </c>
      <c r="F1289" t="s">
        <v>2892</v>
      </c>
      <c r="G1289" t="s">
        <v>2911</v>
      </c>
      <c r="H1289" t="s">
        <v>2904</v>
      </c>
      <c r="I1289" t="s">
        <v>2895</v>
      </c>
      <c r="J1289">
        <v>353.005617977496</v>
      </c>
      <c r="K1289">
        <v>3</v>
      </c>
      <c r="L1289">
        <v>1</v>
      </c>
      <c r="M1289">
        <v>2</v>
      </c>
      <c r="N1289" s="94">
        <v>1933932.9346290401</v>
      </c>
      <c r="O1289" s="94">
        <v>445299.396116313</v>
      </c>
      <c r="P1289" s="94">
        <v>580493.75296585297</v>
      </c>
      <c r="Q1289" s="94">
        <v>217862.51061598101</v>
      </c>
      <c r="R1289" s="94">
        <v>1097647.71273852</v>
      </c>
      <c r="S1289" s="94">
        <v>147468.31662935199</v>
      </c>
      <c r="T1289" s="94">
        <v>3010134.39</v>
      </c>
      <c r="U1289" s="94">
        <v>1265101.9170657101</v>
      </c>
      <c r="V1289" s="94">
        <v>3188007.8622567598</v>
      </c>
      <c r="W1289" s="94">
        <v>1087228.4448089499</v>
      </c>
      <c r="X1289" s="94">
        <v>0</v>
      </c>
      <c r="Y1289" s="94">
        <v>0</v>
      </c>
      <c r="Z1289" s="94">
        <v>0</v>
      </c>
      <c r="AA1289" s="94">
        <v>0</v>
      </c>
      <c r="AB1289" s="94">
        <v>0</v>
      </c>
      <c r="AC1289" s="94">
        <v>147468.31662935199</v>
      </c>
      <c r="AD1289" s="94">
        <v>0</v>
      </c>
      <c r="AE1289" s="94">
        <v>0</v>
      </c>
      <c r="AF1289" s="94">
        <v>0</v>
      </c>
      <c r="AG1289" s="94">
        <v>0</v>
      </c>
      <c r="AH1289" s="94">
        <v>0</v>
      </c>
      <c r="AI1289" s="94">
        <v>0</v>
      </c>
      <c r="AJ1289" s="94">
        <v>4422704.6236950597</v>
      </c>
      <c r="AK1289" s="70">
        <v>12528.7088886416</v>
      </c>
      <c r="AL1289">
        <v>190.744012474941</v>
      </c>
      <c r="AM1289">
        <v>87986.683412978906</v>
      </c>
      <c r="AN1289">
        <v>12528.7088886416</v>
      </c>
      <c r="AO1289">
        <v>14816.358034113</v>
      </c>
      <c r="AP1289">
        <v>4583.8562208211697</v>
      </c>
      <c r="AQ1289">
        <v>22363.4717498301</v>
      </c>
      <c r="AR1289">
        <v>12528.7088886416</v>
      </c>
      <c r="AS1289">
        <v>12528.7088886416</v>
      </c>
      <c r="AT1289">
        <v>0</v>
      </c>
    </row>
    <row r="1290" spans="1:46" x14ac:dyDescent="0.25">
      <c r="A1290" t="s">
        <v>4203</v>
      </c>
      <c r="B1290">
        <v>2204</v>
      </c>
      <c r="C1290" t="s">
        <v>236</v>
      </c>
      <c r="D1290">
        <v>1032</v>
      </c>
      <c r="E1290" t="s">
        <v>1513</v>
      </c>
      <c r="F1290" t="s">
        <v>2892</v>
      </c>
      <c r="G1290" t="s">
        <v>2893</v>
      </c>
      <c r="H1290" t="s">
        <v>2894</v>
      </c>
      <c r="I1290" t="s">
        <v>2895</v>
      </c>
      <c r="J1290">
        <v>624.19845740103199</v>
      </c>
      <c r="K1290">
        <v>5</v>
      </c>
      <c r="L1290">
        <v>1</v>
      </c>
      <c r="M1290">
        <v>2</v>
      </c>
      <c r="N1290" s="94">
        <v>4960135.7009989601</v>
      </c>
      <c r="O1290" s="94">
        <v>750115.24357448204</v>
      </c>
      <c r="P1290" s="94">
        <v>1159366.26868337</v>
      </c>
      <c r="Q1290" s="94">
        <v>385233.08447935502</v>
      </c>
      <c r="R1290" s="94">
        <v>1505672.3117663199</v>
      </c>
      <c r="S1290" s="94">
        <v>260759.29409553099</v>
      </c>
      <c r="T1290" s="94">
        <v>6523519.5</v>
      </c>
      <c r="U1290" s="94">
        <v>2237003.1095024901</v>
      </c>
      <c r="V1290" s="94">
        <v>7273274.0582591603</v>
      </c>
      <c r="W1290" s="94">
        <v>1487248.5512433299</v>
      </c>
      <c r="X1290" s="94">
        <v>0</v>
      </c>
      <c r="Y1290" s="94">
        <v>0</v>
      </c>
      <c r="Z1290" s="94">
        <v>0</v>
      </c>
      <c r="AA1290" s="94">
        <v>0</v>
      </c>
      <c r="AB1290" s="94">
        <v>0</v>
      </c>
      <c r="AC1290" s="94">
        <v>260759.29409553099</v>
      </c>
      <c r="AD1290" s="94">
        <v>0</v>
      </c>
      <c r="AE1290" s="94">
        <v>0</v>
      </c>
      <c r="AF1290" s="94">
        <v>0</v>
      </c>
      <c r="AG1290" s="94">
        <v>0</v>
      </c>
      <c r="AH1290" s="94">
        <v>0</v>
      </c>
      <c r="AI1290" s="94">
        <v>0</v>
      </c>
      <c r="AJ1290" s="94">
        <v>9021281.9035980105</v>
      </c>
      <c r="AK1290" s="70">
        <v>14452.586027142401</v>
      </c>
      <c r="AL1290">
        <v>190.744012474941</v>
      </c>
      <c r="AM1290">
        <v>87986.683412978906</v>
      </c>
      <c r="AN1290">
        <v>12528.7088886416</v>
      </c>
      <c r="AO1290">
        <v>14816.358034113</v>
      </c>
      <c r="AP1290">
        <v>190.744012474941</v>
      </c>
      <c r="AQ1290">
        <v>87986.683412978906</v>
      </c>
      <c r="AR1290">
        <v>14452.586027142401</v>
      </c>
      <c r="AS1290">
        <v>14452.586027142401</v>
      </c>
      <c r="AT1290">
        <v>0</v>
      </c>
    </row>
    <row r="1291" spans="1:46" x14ac:dyDescent="0.25">
      <c r="A1291" t="s">
        <v>4204</v>
      </c>
      <c r="B1291">
        <v>2204</v>
      </c>
      <c r="C1291" t="s">
        <v>236</v>
      </c>
      <c r="D1291">
        <v>1033</v>
      </c>
      <c r="E1291" t="s">
        <v>1514</v>
      </c>
      <c r="F1291" t="s">
        <v>2892</v>
      </c>
      <c r="G1291" t="s">
        <v>2903</v>
      </c>
      <c r="H1291" t="s">
        <v>2942</v>
      </c>
      <c r="I1291" t="s">
        <v>2895</v>
      </c>
      <c r="J1291">
        <v>417.15394285670902</v>
      </c>
      <c r="K1291">
        <v>2</v>
      </c>
      <c r="L1291">
        <v>1</v>
      </c>
      <c r="M1291">
        <v>2</v>
      </c>
      <c r="N1291" s="94">
        <v>2380061.534372</v>
      </c>
      <c r="O1291" s="94">
        <v>1009331.1203092</v>
      </c>
      <c r="P1291" s="94">
        <v>853789.538350772</v>
      </c>
      <c r="Q1291" s="94">
        <v>257452.57490466299</v>
      </c>
      <c r="R1291" s="94">
        <v>1505801.08549516</v>
      </c>
      <c r="S1291" s="94">
        <v>174266.31927511599</v>
      </c>
      <c r="T1291" s="94">
        <v>4511439.0999999996</v>
      </c>
      <c r="U1291" s="94">
        <v>1494996.7534318001</v>
      </c>
      <c r="V1291" s="94">
        <v>4543575.4294840796</v>
      </c>
      <c r="W1291" s="94">
        <v>1462860.4239477201</v>
      </c>
      <c r="X1291" s="94">
        <v>0</v>
      </c>
      <c r="Y1291" s="94">
        <v>0</v>
      </c>
      <c r="Z1291" s="94">
        <v>0</v>
      </c>
      <c r="AA1291" s="94">
        <v>0</v>
      </c>
      <c r="AB1291" s="94">
        <v>0</v>
      </c>
      <c r="AC1291" s="94">
        <v>174266.31927511599</v>
      </c>
      <c r="AD1291" s="94">
        <v>0</v>
      </c>
      <c r="AE1291" s="94">
        <v>0</v>
      </c>
      <c r="AF1291" s="94">
        <v>0</v>
      </c>
      <c r="AG1291" s="94">
        <v>0</v>
      </c>
      <c r="AH1291" s="94">
        <v>0</v>
      </c>
      <c r="AI1291" s="94">
        <v>0</v>
      </c>
      <c r="AJ1291" s="94">
        <v>6180702.1727069197</v>
      </c>
      <c r="AK1291" s="70">
        <v>14816.358034113</v>
      </c>
      <c r="AL1291">
        <v>190.744012474941</v>
      </c>
      <c r="AM1291">
        <v>87986.683412978906</v>
      </c>
      <c r="AN1291">
        <v>12528.7088886416</v>
      </c>
      <c r="AO1291">
        <v>14816.358034113</v>
      </c>
      <c r="AP1291">
        <v>190.744012474941</v>
      </c>
      <c r="AQ1291">
        <v>78964.723731455393</v>
      </c>
      <c r="AR1291">
        <v>14816.358034113</v>
      </c>
      <c r="AS1291">
        <v>14816.358034113</v>
      </c>
      <c r="AT1291">
        <v>0</v>
      </c>
    </row>
    <row r="1292" spans="1:46" x14ac:dyDescent="0.25">
      <c r="A1292" t="s">
        <v>4205</v>
      </c>
      <c r="B1292">
        <v>2213</v>
      </c>
      <c r="C1292" t="s">
        <v>237</v>
      </c>
      <c r="D1292">
        <v>1074</v>
      </c>
      <c r="E1292" t="s">
        <v>849</v>
      </c>
      <c r="F1292" t="s">
        <v>2892</v>
      </c>
      <c r="G1292" t="s">
        <v>2893</v>
      </c>
      <c r="H1292" t="s">
        <v>2894</v>
      </c>
      <c r="I1292" t="s">
        <v>2895</v>
      </c>
      <c r="J1292">
        <v>193.843065693386</v>
      </c>
      <c r="K1292">
        <v>1</v>
      </c>
      <c r="L1292">
        <v>1</v>
      </c>
      <c r="M1292">
        <v>2</v>
      </c>
      <c r="N1292" s="94">
        <v>1506961.1214920001</v>
      </c>
      <c r="O1292" s="94">
        <v>195940.786986814</v>
      </c>
      <c r="P1292" s="94">
        <v>550890.40556310897</v>
      </c>
      <c r="Q1292" s="94">
        <v>166186.88749477899</v>
      </c>
      <c r="R1292" s="94">
        <v>56672.999963529597</v>
      </c>
      <c r="S1292" s="94">
        <v>85509.374632819396</v>
      </c>
      <c r="T1292" s="94">
        <v>1507834.97</v>
      </c>
      <c r="U1292" s="94">
        <v>968817.23150022898</v>
      </c>
      <c r="V1292" s="94">
        <v>2126088.75503066</v>
      </c>
      <c r="W1292" s="94">
        <v>350563.44646956702</v>
      </c>
      <c r="X1292" s="94">
        <v>0</v>
      </c>
      <c r="Y1292" s="94">
        <v>0</v>
      </c>
      <c r="Z1292" s="94">
        <v>0</v>
      </c>
      <c r="AA1292" s="94">
        <v>0</v>
      </c>
      <c r="AB1292" s="94">
        <v>0</v>
      </c>
      <c r="AC1292" s="94">
        <v>85509.374632819396</v>
      </c>
      <c r="AD1292" s="94">
        <v>0</v>
      </c>
      <c r="AE1292" s="94">
        <v>0</v>
      </c>
      <c r="AF1292" s="94">
        <v>0</v>
      </c>
      <c r="AG1292" s="94">
        <v>0</v>
      </c>
      <c r="AH1292" s="94">
        <v>0</v>
      </c>
      <c r="AI1292" s="94">
        <v>0</v>
      </c>
      <c r="AJ1292" s="94">
        <v>2562161.57613305</v>
      </c>
      <c r="AK1292" s="70">
        <v>13217.7107649844</v>
      </c>
      <c r="AL1292">
        <v>190.744012474941</v>
      </c>
      <c r="AM1292">
        <v>87986.683412978906</v>
      </c>
      <c r="AN1292">
        <v>5439.07310979462</v>
      </c>
      <c r="AO1292">
        <v>15003.222523537301</v>
      </c>
      <c r="AP1292">
        <v>190.744012474941</v>
      </c>
      <c r="AQ1292">
        <v>87986.683412978906</v>
      </c>
      <c r="AR1292">
        <v>13217.7107649844</v>
      </c>
      <c r="AS1292">
        <v>13217.7107649844</v>
      </c>
      <c r="AT1292">
        <v>0</v>
      </c>
    </row>
    <row r="1293" spans="1:46" x14ac:dyDescent="0.25">
      <c r="A1293" t="s">
        <v>4206</v>
      </c>
      <c r="B1293">
        <v>2213</v>
      </c>
      <c r="C1293" t="s">
        <v>237</v>
      </c>
      <c r="D1293">
        <v>1075</v>
      </c>
      <c r="E1293" t="s">
        <v>1515</v>
      </c>
      <c r="F1293" t="s">
        <v>2892</v>
      </c>
      <c r="G1293" t="s">
        <v>2903</v>
      </c>
      <c r="H1293" t="s">
        <v>2904</v>
      </c>
      <c r="I1293" t="s">
        <v>2895</v>
      </c>
      <c r="J1293">
        <v>171.55215472088099</v>
      </c>
      <c r="K1293">
        <v>1</v>
      </c>
      <c r="L1293">
        <v>1</v>
      </c>
      <c r="M1293">
        <v>2</v>
      </c>
      <c r="N1293" s="94">
        <v>1538214.87524065</v>
      </c>
      <c r="O1293" s="94">
        <v>304189.442710676</v>
      </c>
      <c r="P1293" s="94">
        <v>458522.379798726</v>
      </c>
      <c r="Q1293" s="94">
        <v>147076.288409417</v>
      </c>
      <c r="R1293" s="94">
        <v>50155.909490300903</v>
      </c>
      <c r="S1293" s="94">
        <v>75676.256019901295</v>
      </c>
      <c r="T1293" s="94">
        <v>1640750.44</v>
      </c>
      <c r="U1293" s="94">
        <v>857408.45564976905</v>
      </c>
      <c r="V1293" s="94">
        <v>2274393.4439855302</v>
      </c>
      <c r="W1293" s="94">
        <v>223765.45166423899</v>
      </c>
      <c r="X1293" s="94">
        <v>0</v>
      </c>
      <c r="Y1293" s="94">
        <v>0</v>
      </c>
      <c r="Z1293" s="94">
        <v>0</v>
      </c>
      <c r="AA1293" s="94">
        <v>0</v>
      </c>
      <c r="AB1293" s="94">
        <v>0</v>
      </c>
      <c r="AC1293" s="94">
        <v>75676.256019901295</v>
      </c>
      <c r="AD1293" s="94">
        <v>0</v>
      </c>
      <c r="AE1293" s="94">
        <v>0</v>
      </c>
      <c r="AF1293" s="94">
        <v>0</v>
      </c>
      <c r="AG1293" s="94">
        <v>0</v>
      </c>
      <c r="AH1293" s="94">
        <v>0</v>
      </c>
      <c r="AI1293" s="94">
        <v>0</v>
      </c>
      <c r="AJ1293" s="94">
        <v>2573835.1516696699</v>
      </c>
      <c r="AK1293" s="70">
        <v>15003.222523537301</v>
      </c>
      <c r="AL1293">
        <v>190.744012474941</v>
      </c>
      <c r="AM1293">
        <v>87986.683412978906</v>
      </c>
      <c r="AN1293">
        <v>5439.07310979462</v>
      </c>
      <c r="AO1293">
        <v>15003.222523537301</v>
      </c>
      <c r="AP1293">
        <v>190.744012474941</v>
      </c>
      <c r="AQ1293">
        <v>78964.723731455393</v>
      </c>
      <c r="AR1293">
        <v>15003.222523537301</v>
      </c>
      <c r="AS1293">
        <v>15003.222523537301</v>
      </c>
      <c r="AT1293">
        <v>0</v>
      </c>
    </row>
    <row r="1294" spans="1:46" x14ac:dyDescent="0.25">
      <c r="A1294" t="s">
        <v>4921</v>
      </c>
      <c r="B1294">
        <v>2213</v>
      </c>
      <c r="C1294" t="s">
        <v>237</v>
      </c>
      <c r="D1294">
        <v>2213</v>
      </c>
      <c r="E1294" t="s">
        <v>237</v>
      </c>
      <c r="F1294" t="s">
        <v>1871</v>
      </c>
      <c r="G1294" t="s">
        <v>1871</v>
      </c>
      <c r="H1294" t="s">
        <v>2899</v>
      </c>
      <c r="I1294" t="s">
        <v>2895</v>
      </c>
      <c r="J1294">
        <v>2.11478720088691</v>
      </c>
      <c r="K1294">
        <v>0</v>
      </c>
      <c r="L1294">
        <v>0</v>
      </c>
      <c r="M1294">
        <v>2</v>
      </c>
      <c r="N1294" s="94">
        <v>2742.7532673554001</v>
      </c>
      <c r="O1294" s="94">
        <v>320.04030250934898</v>
      </c>
      <c r="P1294" s="94">
        <v>5075.4446381645303</v>
      </c>
      <c r="Q1294" s="94">
        <v>1813.0640958036799</v>
      </c>
      <c r="R1294" s="94">
        <v>618.29054616951396</v>
      </c>
      <c r="S1294" s="94">
        <v>932.88934727934497</v>
      </c>
      <c r="T1294" s="94">
        <v>0</v>
      </c>
      <c r="U1294" s="94">
        <v>10569.5928500025</v>
      </c>
      <c r="V1294" s="94">
        <v>8462.7109838083197</v>
      </c>
      <c r="W1294" s="94">
        <v>2106.88186619415</v>
      </c>
      <c r="X1294" s="94">
        <v>0</v>
      </c>
      <c r="Y1294" s="94">
        <v>0</v>
      </c>
      <c r="Z1294" s="94">
        <v>0</v>
      </c>
      <c r="AA1294" s="94">
        <v>0</v>
      </c>
      <c r="AB1294" s="94">
        <v>0</v>
      </c>
      <c r="AC1294" s="94">
        <v>932.88934727934497</v>
      </c>
      <c r="AD1294" s="94">
        <v>0</v>
      </c>
      <c r="AE1294" s="94">
        <v>0</v>
      </c>
      <c r="AF1294" s="94">
        <v>0</v>
      </c>
      <c r="AG1294" s="94">
        <v>0</v>
      </c>
      <c r="AH1294" s="94">
        <v>0</v>
      </c>
      <c r="AI1294" s="94">
        <v>0</v>
      </c>
      <c r="AJ1294" s="94">
        <v>11502.482197281801</v>
      </c>
      <c r="AK1294" s="70">
        <v>5439.07310979462</v>
      </c>
      <c r="AL1294">
        <v>190.744012474941</v>
      </c>
      <c r="AM1294">
        <v>87986.683412978906</v>
      </c>
      <c r="AN1294">
        <v>5439.07310979462</v>
      </c>
      <c r="AO1294">
        <v>15003.222523537301</v>
      </c>
      <c r="AP1294">
        <v>682.10272323868298</v>
      </c>
      <c r="AQ1294">
        <v>37523.222275875101</v>
      </c>
      <c r="AR1294">
        <v>5439.07310979462</v>
      </c>
      <c r="AS1294">
        <v>5439.07310979462</v>
      </c>
      <c r="AT1294">
        <v>0</v>
      </c>
    </row>
    <row r="1295" spans="1:46" x14ac:dyDescent="0.25">
      <c r="A1295" t="s">
        <v>4207</v>
      </c>
      <c r="B1295">
        <v>2116</v>
      </c>
      <c r="C1295" t="s">
        <v>238</v>
      </c>
      <c r="D1295">
        <v>701</v>
      </c>
      <c r="E1295" t="s">
        <v>1516</v>
      </c>
      <c r="F1295" t="s">
        <v>2892</v>
      </c>
      <c r="G1295" t="s">
        <v>2893</v>
      </c>
      <c r="H1295" t="s">
        <v>2894</v>
      </c>
      <c r="I1295" t="s">
        <v>2895</v>
      </c>
      <c r="J1295">
        <v>352.83007662830801</v>
      </c>
      <c r="K1295">
        <v>2</v>
      </c>
      <c r="L1295">
        <v>1</v>
      </c>
      <c r="M1295">
        <v>2</v>
      </c>
      <c r="N1295" s="94">
        <v>2706295.4589990801</v>
      </c>
      <c r="O1295" s="94">
        <v>248726.635104199</v>
      </c>
      <c r="P1295" s="94">
        <v>645780.75839531003</v>
      </c>
      <c r="Q1295" s="94">
        <v>419918.32064600498</v>
      </c>
      <c r="R1295" s="94">
        <v>1023179.6238862</v>
      </c>
      <c r="S1295" s="94">
        <v>215235.011869804</v>
      </c>
      <c r="T1295" s="94">
        <v>2903478.53</v>
      </c>
      <c r="U1295" s="94">
        <v>2140422.26703079</v>
      </c>
      <c r="V1295" s="94">
        <v>4103568.4873654498</v>
      </c>
      <c r="W1295" s="94">
        <v>922871.61252956395</v>
      </c>
      <c r="X1295" s="94">
        <v>0</v>
      </c>
      <c r="Y1295" s="94">
        <v>0</v>
      </c>
      <c r="Z1295" s="94">
        <v>0</v>
      </c>
      <c r="AA1295" s="94">
        <v>14863.684057165099</v>
      </c>
      <c r="AB1295" s="94">
        <v>2597.0130786135801</v>
      </c>
      <c r="AC1295" s="94">
        <v>215235.011869804</v>
      </c>
      <c r="AD1295" s="94">
        <v>0</v>
      </c>
      <c r="AE1295" s="94">
        <v>0</v>
      </c>
      <c r="AF1295" s="94">
        <v>0</v>
      </c>
      <c r="AG1295" s="94">
        <v>0</v>
      </c>
      <c r="AH1295" s="94">
        <v>0</v>
      </c>
      <c r="AI1295" s="94">
        <v>0</v>
      </c>
      <c r="AJ1295" s="94">
        <v>5259135.8089005901</v>
      </c>
      <c r="AK1295" s="70">
        <v>14905.5768123784</v>
      </c>
      <c r="AL1295">
        <v>190.744012474941</v>
      </c>
      <c r="AM1295">
        <v>87986.683412978906</v>
      </c>
      <c r="AN1295">
        <v>6676.4639268045903</v>
      </c>
      <c r="AO1295">
        <v>18724.702256652101</v>
      </c>
      <c r="AP1295">
        <v>190.744012474941</v>
      </c>
      <c r="AQ1295">
        <v>87986.683412978906</v>
      </c>
      <c r="AR1295">
        <v>14905.5768123784</v>
      </c>
      <c r="AS1295">
        <v>17484.9379514506</v>
      </c>
      <c r="AT1295">
        <v>0</v>
      </c>
    </row>
    <row r="1296" spans="1:46" x14ac:dyDescent="0.25">
      <c r="A1296" t="s">
        <v>4208</v>
      </c>
      <c r="B1296">
        <v>2116</v>
      </c>
      <c r="C1296" t="s">
        <v>238</v>
      </c>
      <c r="D1296">
        <v>713</v>
      </c>
      <c r="E1296" t="s">
        <v>1517</v>
      </c>
      <c r="F1296" t="s">
        <v>2892</v>
      </c>
      <c r="G1296" t="s">
        <v>2903</v>
      </c>
      <c r="H1296" t="s">
        <v>2904</v>
      </c>
      <c r="I1296" t="s">
        <v>2895</v>
      </c>
      <c r="J1296">
        <v>243.989583333318</v>
      </c>
      <c r="K1296">
        <v>1</v>
      </c>
      <c r="L1296">
        <v>1</v>
      </c>
      <c r="M1296">
        <v>2</v>
      </c>
      <c r="N1296" s="94">
        <v>2064730.5285600701</v>
      </c>
      <c r="O1296" s="94">
        <v>547365.506378992</v>
      </c>
      <c r="P1296" s="94">
        <v>673384.68015494104</v>
      </c>
      <c r="Q1296" s="94">
        <v>290382.54637338698</v>
      </c>
      <c r="R1296" s="94">
        <v>843929.40221897105</v>
      </c>
      <c r="S1296" s="94">
        <v>148839.63795461101</v>
      </c>
      <c r="T1296" s="94">
        <v>2939644.65</v>
      </c>
      <c r="U1296" s="94">
        <v>1480148.0136863601</v>
      </c>
      <c r="V1296" s="94">
        <v>3633153.96035054</v>
      </c>
      <c r="W1296" s="94">
        <v>774564.255886278</v>
      </c>
      <c r="X1296" s="94">
        <v>0</v>
      </c>
      <c r="Y1296" s="94">
        <v>0</v>
      </c>
      <c r="Z1296" s="94">
        <v>0</v>
      </c>
      <c r="AA1296" s="94">
        <v>10278.5570735974</v>
      </c>
      <c r="AB1296" s="94">
        <v>1795.8903759489299</v>
      </c>
      <c r="AC1296" s="94">
        <v>148839.63795461101</v>
      </c>
      <c r="AD1296" s="94">
        <v>0</v>
      </c>
      <c r="AE1296" s="94">
        <v>0</v>
      </c>
      <c r="AF1296" s="94">
        <v>0</v>
      </c>
      <c r="AG1296" s="94">
        <v>0</v>
      </c>
      <c r="AH1296" s="94">
        <v>0</v>
      </c>
      <c r="AI1296" s="94">
        <v>0</v>
      </c>
      <c r="AJ1296" s="94">
        <v>4568632.3016409799</v>
      </c>
      <c r="AK1296" s="70">
        <v>18724.702256652101</v>
      </c>
      <c r="AL1296">
        <v>190.744012474941</v>
      </c>
      <c r="AM1296">
        <v>87986.683412978906</v>
      </c>
      <c r="AN1296">
        <v>6676.4639268045903</v>
      </c>
      <c r="AO1296">
        <v>18724.702256652101</v>
      </c>
      <c r="AP1296">
        <v>190.744012474941</v>
      </c>
      <c r="AQ1296">
        <v>78964.723731455393</v>
      </c>
      <c r="AR1296">
        <v>18724.702256652101</v>
      </c>
      <c r="AS1296">
        <v>18724.702256652101</v>
      </c>
      <c r="AT1296">
        <v>0</v>
      </c>
    </row>
    <row r="1297" spans="1:46" x14ac:dyDescent="0.25">
      <c r="A1297" t="s">
        <v>4209</v>
      </c>
      <c r="B1297">
        <v>2116</v>
      </c>
      <c r="C1297" t="s">
        <v>238</v>
      </c>
      <c r="D1297">
        <v>1357</v>
      </c>
      <c r="E1297" t="s">
        <v>1518</v>
      </c>
      <c r="F1297" t="s">
        <v>2892</v>
      </c>
      <c r="G1297" t="s">
        <v>2911</v>
      </c>
      <c r="H1297" t="s">
        <v>2894</v>
      </c>
      <c r="I1297" t="s">
        <v>2895</v>
      </c>
      <c r="J1297">
        <v>110.43297413791601</v>
      </c>
      <c r="K1297">
        <v>1</v>
      </c>
      <c r="L1297">
        <v>1</v>
      </c>
      <c r="M1297">
        <v>2</v>
      </c>
      <c r="N1297" s="94">
        <v>1003335.47641077</v>
      </c>
      <c r="O1297" s="94">
        <v>168682.53182978899</v>
      </c>
      <c r="P1297" s="94">
        <v>282818.69032185402</v>
      </c>
      <c r="Q1297" s="94">
        <v>131431.05453787401</v>
      </c>
      <c r="R1297" s="94">
        <v>262093.51872226299</v>
      </c>
      <c r="S1297" s="94">
        <v>67366.826338990999</v>
      </c>
      <c r="T1297" s="94">
        <v>1178426.33</v>
      </c>
      <c r="U1297" s="94">
        <v>669934.94182254898</v>
      </c>
      <c r="V1297" s="94">
        <v>1612198.29563276</v>
      </c>
      <c r="W1297" s="94">
        <v>230697.91852335501</v>
      </c>
      <c r="X1297" s="94">
        <v>0</v>
      </c>
      <c r="Y1297" s="94">
        <v>0</v>
      </c>
      <c r="Z1297" s="94">
        <v>0</v>
      </c>
      <c r="AA1297" s="94">
        <v>4652.2134755769803</v>
      </c>
      <c r="AB1297" s="94">
        <v>812.84419085533602</v>
      </c>
      <c r="AC1297" s="94">
        <v>67366.826338990999</v>
      </c>
      <c r="AD1297" s="94">
        <v>0</v>
      </c>
      <c r="AE1297" s="94">
        <v>0</v>
      </c>
      <c r="AF1297" s="94">
        <v>0</v>
      </c>
      <c r="AG1297" s="94">
        <v>0</v>
      </c>
      <c r="AH1297" s="94">
        <v>0</v>
      </c>
      <c r="AI1297" s="94">
        <v>0</v>
      </c>
      <c r="AJ1297" s="94">
        <v>1915728.09816154</v>
      </c>
      <c r="AK1297" s="70">
        <v>17347.428275988001</v>
      </c>
      <c r="AL1297">
        <v>190.744012474941</v>
      </c>
      <c r="AM1297">
        <v>87986.683412978906</v>
      </c>
      <c r="AN1297">
        <v>6676.4639268045903</v>
      </c>
      <c r="AO1297">
        <v>18724.702256652101</v>
      </c>
      <c r="AP1297">
        <v>4583.8562208211697</v>
      </c>
      <c r="AQ1297">
        <v>22363.4717498301</v>
      </c>
      <c r="AR1297">
        <v>17347.428275988001</v>
      </c>
      <c r="AS1297">
        <v>17347.428275988001</v>
      </c>
      <c r="AT1297">
        <v>0</v>
      </c>
    </row>
    <row r="1298" spans="1:46" x14ac:dyDescent="0.25">
      <c r="A1298" t="s">
        <v>4210</v>
      </c>
      <c r="B1298">
        <v>2116</v>
      </c>
      <c r="C1298" t="s">
        <v>238</v>
      </c>
      <c r="D1298">
        <v>2116</v>
      </c>
      <c r="E1298" t="s">
        <v>238</v>
      </c>
      <c r="F1298" t="s">
        <v>1871</v>
      </c>
      <c r="G1298" t="s">
        <v>1871</v>
      </c>
      <c r="H1298" t="s">
        <v>2899</v>
      </c>
      <c r="I1298" t="s">
        <v>2895</v>
      </c>
      <c r="J1298">
        <v>34.643199233696201</v>
      </c>
      <c r="K1298">
        <v>1</v>
      </c>
      <c r="L1298">
        <v>1</v>
      </c>
      <c r="M1298">
        <v>2</v>
      </c>
      <c r="N1298" s="94">
        <v>37974.971584630301</v>
      </c>
      <c r="O1298" s="94">
        <v>3375.67186545393</v>
      </c>
      <c r="P1298" s="94">
        <v>45415.487252377701</v>
      </c>
      <c r="Q1298" s="94">
        <v>41230.368405762798</v>
      </c>
      <c r="R1298" s="94">
        <v>82164.368552449305</v>
      </c>
      <c r="S1298" s="94">
        <v>21133.2023322026</v>
      </c>
      <c r="T1298" s="94">
        <v>0</v>
      </c>
      <c r="U1298" s="94">
        <v>210160.867660674</v>
      </c>
      <c r="V1298" s="94">
        <v>136130.99841156299</v>
      </c>
      <c r="W1298" s="94">
        <v>72315.462089114095</v>
      </c>
      <c r="X1298" s="94">
        <v>0</v>
      </c>
      <c r="Y1298" s="94">
        <v>0</v>
      </c>
      <c r="Z1298" s="94">
        <v>0</v>
      </c>
      <c r="AA1298" s="94">
        <v>1459.4151753155099</v>
      </c>
      <c r="AB1298" s="94">
        <v>254.99198468191699</v>
      </c>
      <c r="AC1298" s="94">
        <v>21133.2023322026</v>
      </c>
      <c r="AD1298" s="94">
        <v>0</v>
      </c>
      <c r="AE1298" s="94">
        <v>0</v>
      </c>
      <c r="AF1298" s="94">
        <v>0</v>
      </c>
      <c r="AG1298" s="94">
        <v>0</v>
      </c>
      <c r="AH1298" s="94">
        <v>0</v>
      </c>
      <c r="AI1298" s="94">
        <v>0</v>
      </c>
      <c r="AJ1298" s="94">
        <v>231294.06999287699</v>
      </c>
      <c r="AK1298" s="70">
        <v>6676.4639268045903</v>
      </c>
      <c r="AL1298">
        <v>190.744012474941</v>
      </c>
      <c r="AM1298">
        <v>87986.683412978906</v>
      </c>
      <c r="AN1298">
        <v>6676.4639268045903</v>
      </c>
      <c r="AO1298">
        <v>18724.702256652101</v>
      </c>
      <c r="AP1298">
        <v>682.10272323868298</v>
      </c>
      <c r="AQ1298">
        <v>37523.222275875101</v>
      </c>
      <c r="AR1298">
        <v>6676.4639268045903</v>
      </c>
      <c r="AS1298">
        <v>6676.4639268045903</v>
      </c>
      <c r="AT1298">
        <v>0</v>
      </c>
    </row>
    <row r="1299" spans="1:46" x14ac:dyDescent="0.25">
      <c r="A1299" t="s">
        <v>4211</v>
      </c>
      <c r="B1299">
        <v>2116</v>
      </c>
      <c r="C1299" t="s">
        <v>238</v>
      </c>
      <c r="D1299">
        <v>706</v>
      </c>
      <c r="E1299" t="s">
        <v>1519</v>
      </c>
      <c r="F1299" t="s">
        <v>2892</v>
      </c>
      <c r="G1299" t="s">
        <v>2893</v>
      </c>
      <c r="H1299" t="s">
        <v>2894</v>
      </c>
      <c r="I1299" t="s">
        <v>2895</v>
      </c>
      <c r="J1299">
        <v>73.263888888878995</v>
      </c>
      <c r="K1299">
        <v>1</v>
      </c>
      <c r="L1299">
        <v>1</v>
      </c>
      <c r="M1299">
        <v>2</v>
      </c>
      <c r="N1299" s="94">
        <v>623416.574445448</v>
      </c>
      <c r="O1299" s="94">
        <v>104050.884821567</v>
      </c>
      <c r="P1299" s="94">
        <v>191176.69387551799</v>
      </c>
      <c r="Q1299" s="94">
        <v>87194.520036972594</v>
      </c>
      <c r="R1299" s="94">
        <v>230483.106620123</v>
      </c>
      <c r="S1299" s="94">
        <v>44692.7715043914</v>
      </c>
      <c r="T1299" s="94">
        <v>791870.84</v>
      </c>
      <c r="U1299" s="94">
        <v>444450.93979962799</v>
      </c>
      <c r="V1299" s="94">
        <v>1023041.61823969</v>
      </c>
      <c r="W1299" s="94">
        <v>209654.51097169</v>
      </c>
      <c r="X1299" s="94">
        <v>0</v>
      </c>
      <c r="Y1299" s="94">
        <v>0</v>
      </c>
      <c r="Z1299" s="94">
        <v>0</v>
      </c>
      <c r="AA1299" s="94">
        <v>3086.39021834506</v>
      </c>
      <c r="AB1299" s="94">
        <v>539.26036990023897</v>
      </c>
      <c r="AC1299" s="94">
        <v>44692.7715043914</v>
      </c>
      <c r="AD1299" s="94">
        <v>0</v>
      </c>
      <c r="AE1299" s="94">
        <v>0</v>
      </c>
      <c r="AF1299" s="94">
        <v>0</v>
      </c>
      <c r="AG1299" s="94">
        <v>0</v>
      </c>
      <c r="AH1299" s="94">
        <v>0</v>
      </c>
      <c r="AI1299" s="94">
        <v>0</v>
      </c>
      <c r="AJ1299" s="94">
        <v>1281014.55130402</v>
      </c>
      <c r="AK1299" s="70">
        <v>17484.9379514506</v>
      </c>
      <c r="AL1299">
        <v>190.744012474941</v>
      </c>
      <c r="AM1299">
        <v>87986.683412978906</v>
      </c>
      <c r="AN1299">
        <v>6676.4639268045903</v>
      </c>
      <c r="AO1299">
        <v>18724.702256652101</v>
      </c>
      <c r="AP1299">
        <v>190.744012474941</v>
      </c>
      <c r="AQ1299">
        <v>87986.683412978906</v>
      </c>
      <c r="AR1299">
        <v>14905.5768123784</v>
      </c>
      <c r="AS1299">
        <v>17484.9379514506</v>
      </c>
      <c r="AT1299">
        <v>0</v>
      </c>
    </row>
    <row r="1300" spans="1:46" x14ac:dyDescent="0.25">
      <c r="A1300" t="s">
        <v>4212</v>
      </c>
      <c r="B1300">
        <v>1947</v>
      </c>
      <c r="C1300" t="s">
        <v>239</v>
      </c>
      <c r="D1300">
        <v>176</v>
      </c>
      <c r="E1300" t="s">
        <v>1520</v>
      </c>
      <c r="F1300" t="s">
        <v>2892</v>
      </c>
      <c r="G1300" t="s">
        <v>2893</v>
      </c>
      <c r="H1300" t="s">
        <v>2894</v>
      </c>
      <c r="I1300" t="s">
        <v>2895</v>
      </c>
      <c r="J1300">
        <v>18.600000000000001</v>
      </c>
      <c r="K1300">
        <v>1</v>
      </c>
      <c r="L1300">
        <v>1</v>
      </c>
      <c r="M1300">
        <v>2</v>
      </c>
      <c r="N1300" s="94">
        <v>282504.86086813197</v>
      </c>
      <c r="O1300" s="94">
        <v>17847.497537754902</v>
      </c>
      <c r="P1300" s="94">
        <v>78764.698278920201</v>
      </c>
      <c r="Q1300" s="94">
        <v>22903.204973600099</v>
      </c>
      <c r="R1300" s="94">
        <v>42375.962221710099</v>
      </c>
      <c r="S1300" s="94">
        <v>9792.1817019483406</v>
      </c>
      <c r="T1300" s="94">
        <v>291178.06</v>
      </c>
      <c r="U1300" s="94">
        <v>153218.163880117</v>
      </c>
      <c r="V1300" s="94">
        <v>409527.94614386099</v>
      </c>
      <c r="W1300" s="94">
        <v>34868.277736256001</v>
      </c>
      <c r="X1300" s="94">
        <v>0</v>
      </c>
      <c r="Y1300" s="94">
        <v>0</v>
      </c>
      <c r="Z1300" s="94">
        <v>0</v>
      </c>
      <c r="AA1300" s="94">
        <v>0</v>
      </c>
      <c r="AB1300" s="94">
        <v>0</v>
      </c>
      <c r="AC1300" s="94">
        <v>9792.1817019483406</v>
      </c>
      <c r="AD1300" s="94">
        <v>0</v>
      </c>
      <c r="AE1300" s="94">
        <v>0</v>
      </c>
      <c r="AF1300" s="94">
        <v>0</v>
      </c>
      <c r="AG1300" s="94">
        <v>0</v>
      </c>
      <c r="AH1300" s="94">
        <v>0</v>
      </c>
      <c r="AI1300" s="94">
        <v>0</v>
      </c>
      <c r="AJ1300" s="94">
        <v>454188.405582065</v>
      </c>
      <c r="AK1300" s="70">
        <v>24418.7314829067</v>
      </c>
      <c r="AL1300">
        <v>190.744012474941</v>
      </c>
      <c r="AM1300">
        <v>87986.683412978906</v>
      </c>
      <c r="AN1300">
        <v>8763.9970743045906</v>
      </c>
      <c r="AO1300">
        <v>24418.7314829067</v>
      </c>
      <c r="AP1300">
        <v>190.744012474941</v>
      </c>
      <c r="AQ1300">
        <v>87986.683412978906</v>
      </c>
      <c r="AR1300">
        <v>15528.7834549446</v>
      </c>
      <c r="AS1300">
        <v>24418.7314829067</v>
      </c>
      <c r="AT1300">
        <v>0</v>
      </c>
    </row>
    <row r="1301" spans="1:46" x14ac:dyDescent="0.25">
      <c r="A1301" t="s">
        <v>4213</v>
      </c>
      <c r="B1301">
        <v>1947</v>
      </c>
      <c r="C1301" t="s">
        <v>239</v>
      </c>
      <c r="D1301">
        <v>177</v>
      </c>
      <c r="E1301" t="s">
        <v>1521</v>
      </c>
      <c r="F1301" t="s">
        <v>2892</v>
      </c>
      <c r="G1301" t="s">
        <v>2893</v>
      </c>
      <c r="H1301" t="s">
        <v>2894</v>
      </c>
      <c r="I1301" t="s">
        <v>2895</v>
      </c>
      <c r="J1301">
        <v>211.835443037956</v>
      </c>
      <c r="K1301">
        <v>1</v>
      </c>
      <c r="L1301">
        <v>1</v>
      </c>
      <c r="M1301">
        <v>2</v>
      </c>
      <c r="N1301" s="94">
        <v>1167320.9704982501</v>
      </c>
      <c r="O1301" s="94">
        <v>496556.79779795598</v>
      </c>
      <c r="P1301" s="94">
        <v>583285.36934643995</v>
      </c>
      <c r="Q1301" s="94">
        <v>260844.65443933901</v>
      </c>
      <c r="R1301" s="94">
        <v>670015.75087536196</v>
      </c>
      <c r="S1301" s="94">
        <v>111523.180061311</v>
      </c>
      <c r="T1301" s="94">
        <v>1433021.52</v>
      </c>
      <c r="U1301" s="94">
        <v>1745002.0229573499</v>
      </c>
      <c r="V1301" s="94">
        <v>2610722.82805862</v>
      </c>
      <c r="W1301" s="94">
        <v>567300.71489873005</v>
      </c>
      <c r="X1301" s="94">
        <v>0</v>
      </c>
      <c r="Y1301" s="94">
        <v>0</v>
      </c>
      <c r="Z1301" s="94">
        <v>0</v>
      </c>
      <c r="AA1301" s="94">
        <v>0</v>
      </c>
      <c r="AB1301" s="94">
        <v>0</v>
      </c>
      <c r="AC1301" s="94">
        <v>111523.180061311</v>
      </c>
      <c r="AD1301" s="94">
        <v>0</v>
      </c>
      <c r="AE1301" s="94">
        <v>0</v>
      </c>
      <c r="AF1301" s="94">
        <v>0</v>
      </c>
      <c r="AG1301" s="94">
        <v>0</v>
      </c>
      <c r="AH1301" s="94">
        <v>0</v>
      </c>
      <c r="AI1301" s="94">
        <v>0</v>
      </c>
      <c r="AJ1301" s="94">
        <v>3289546.7230186602</v>
      </c>
      <c r="AK1301" s="70">
        <v>15528.7834549446</v>
      </c>
      <c r="AL1301">
        <v>190.744012474941</v>
      </c>
      <c r="AM1301">
        <v>87986.683412978906</v>
      </c>
      <c r="AN1301">
        <v>8763.9970743045906</v>
      </c>
      <c r="AO1301">
        <v>24418.7314829067</v>
      </c>
      <c r="AP1301">
        <v>190.744012474941</v>
      </c>
      <c r="AQ1301">
        <v>87986.683412978906</v>
      </c>
      <c r="AR1301">
        <v>15528.7834549446</v>
      </c>
      <c r="AS1301">
        <v>24418.7314829067</v>
      </c>
      <c r="AT1301">
        <v>0</v>
      </c>
    </row>
    <row r="1302" spans="1:46" x14ac:dyDescent="0.25">
      <c r="A1302" t="s">
        <v>4214</v>
      </c>
      <c r="B1302">
        <v>1947</v>
      </c>
      <c r="C1302" t="s">
        <v>239</v>
      </c>
      <c r="D1302">
        <v>178</v>
      </c>
      <c r="E1302" t="s">
        <v>1522</v>
      </c>
      <c r="F1302" t="s">
        <v>2892</v>
      </c>
      <c r="G1302" t="s">
        <v>2903</v>
      </c>
      <c r="H1302" t="s">
        <v>2904</v>
      </c>
      <c r="I1302" t="s">
        <v>2895</v>
      </c>
      <c r="J1302">
        <v>162.003164556923</v>
      </c>
      <c r="K1302">
        <v>1</v>
      </c>
      <c r="L1302">
        <v>1</v>
      </c>
      <c r="M1302">
        <v>2</v>
      </c>
      <c r="N1302" s="94">
        <v>1680186.85538653</v>
      </c>
      <c r="O1302" s="94">
        <v>612535.08435793302</v>
      </c>
      <c r="P1302" s="94">
        <v>500062.69579695503</v>
      </c>
      <c r="Q1302" s="94">
        <v>199483.42388274599</v>
      </c>
      <c r="R1302" s="94">
        <v>855036.220908107</v>
      </c>
      <c r="S1302" s="94">
        <v>85288.409872689605</v>
      </c>
      <c r="T1302" s="94">
        <v>2512797.4300000002</v>
      </c>
      <c r="U1302" s="94">
        <v>1334506.8503322699</v>
      </c>
      <c r="V1302" s="94">
        <v>3066263.8467971999</v>
      </c>
      <c r="W1302" s="94">
        <v>781040.43353507004</v>
      </c>
      <c r="X1302" s="94">
        <v>0</v>
      </c>
      <c r="Y1302" s="94">
        <v>0</v>
      </c>
      <c r="Z1302" s="94">
        <v>0</v>
      </c>
      <c r="AA1302" s="94">
        <v>0</v>
      </c>
      <c r="AB1302" s="94">
        <v>0</v>
      </c>
      <c r="AC1302" s="94">
        <v>85288.409872689605</v>
      </c>
      <c r="AD1302" s="94">
        <v>0</v>
      </c>
      <c r="AE1302" s="94">
        <v>0</v>
      </c>
      <c r="AF1302" s="94">
        <v>0</v>
      </c>
      <c r="AG1302" s="94">
        <v>0</v>
      </c>
      <c r="AH1302" s="94">
        <v>0</v>
      </c>
      <c r="AI1302" s="94">
        <v>0</v>
      </c>
      <c r="AJ1302" s="94">
        <v>3932592.6902049598</v>
      </c>
      <c r="AK1302" s="70">
        <v>24274.7893287181</v>
      </c>
      <c r="AL1302">
        <v>190.744012474941</v>
      </c>
      <c r="AM1302">
        <v>87986.683412978906</v>
      </c>
      <c r="AN1302">
        <v>8763.9970743045906</v>
      </c>
      <c r="AO1302">
        <v>24418.7314829067</v>
      </c>
      <c r="AP1302">
        <v>190.744012474941</v>
      </c>
      <c r="AQ1302">
        <v>78964.723731455393</v>
      </c>
      <c r="AR1302">
        <v>24274.7893287181</v>
      </c>
      <c r="AS1302">
        <v>24274.7893287181</v>
      </c>
      <c r="AT1302">
        <v>0</v>
      </c>
    </row>
    <row r="1303" spans="1:46" x14ac:dyDescent="0.25">
      <c r="A1303" t="s">
        <v>4215</v>
      </c>
      <c r="B1303">
        <v>1947</v>
      </c>
      <c r="C1303" t="s">
        <v>239</v>
      </c>
      <c r="D1303">
        <v>4396</v>
      </c>
      <c r="E1303" t="s">
        <v>1523</v>
      </c>
      <c r="F1303" t="s">
        <v>2892</v>
      </c>
      <c r="G1303" t="s">
        <v>2911</v>
      </c>
      <c r="H1303" t="s">
        <v>2894</v>
      </c>
      <c r="I1303" t="s">
        <v>2895</v>
      </c>
      <c r="J1303">
        <v>139.12341772150401</v>
      </c>
      <c r="K1303">
        <v>1</v>
      </c>
      <c r="L1303">
        <v>1</v>
      </c>
      <c r="M1303">
        <v>2</v>
      </c>
      <c r="N1303" s="94">
        <v>905738.61157267005</v>
      </c>
      <c r="O1303" s="94">
        <v>197203.43739082001</v>
      </c>
      <c r="P1303" s="94">
        <v>353652.77826527</v>
      </c>
      <c r="Q1303" s="94">
        <v>171310.33079050601</v>
      </c>
      <c r="R1303" s="94">
        <v>396443.27112135</v>
      </c>
      <c r="S1303" s="94">
        <v>73243.106737904905</v>
      </c>
      <c r="T1303" s="94">
        <v>878314.31</v>
      </c>
      <c r="U1303" s="94">
        <v>1146034.1191406201</v>
      </c>
      <c r="V1303" s="94">
        <v>1688363.2883843801</v>
      </c>
      <c r="W1303" s="94">
        <v>335985.14075623802</v>
      </c>
      <c r="X1303" s="94">
        <v>0</v>
      </c>
      <c r="Y1303" s="94">
        <v>0</v>
      </c>
      <c r="Z1303" s="94">
        <v>0</v>
      </c>
      <c r="AA1303" s="94">
        <v>0</v>
      </c>
      <c r="AB1303" s="94">
        <v>0</v>
      </c>
      <c r="AC1303" s="94">
        <v>73243.106737904905</v>
      </c>
      <c r="AD1303" s="94">
        <v>0</v>
      </c>
      <c r="AE1303" s="94">
        <v>0</v>
      </c>
      <c r="AF1303" s="94">
        <v>0</v>
      </c>
      <c r="AG1303" s="94">
        <v>0</v>
      </c>
      <c r="AH1303" s="94">
        <v>0</v>
      </c>
      <c r="AI1303" s="94">
        <v>0</v>
      </c>
      <c r="AJ1303" s="94">
        <v>2097591.53587852</v>
      </c>
      <c r="AK1303" s="70">
        <v>15077.199584598</v>
      </c>
      <c r="AL1303">
        <v>190.744012474941</v>
      </c>
      <c r="AM1303">
        <v>87986.683412978906</v>
      </c>
      <c r="AN1303">
        <v>8763.9970743045906</v>
      </c>
      <c r="AO1303">
        <v>24418.7314829067</v>
      </c>
      <c r="AP1303">
        <v>4583.8562208211697</v>
      </c>
      <c r="AQ1303">
        <v>22363.4717498301</v>
      </c>
      <c r="AR1303">
        <v>15077.199584598</v>
      </c>
      <c r="AS1303">
        <v>15077.199584598</v>
      </c>
      <c r="AT1303">
        <v>0</v>
      </c>
    </row>
    <row r="1304" spans="1:46" x14ac:dyDescent="0.25">
      <c r="A1304" t="s">
        <v>4216</v>
      </c>
      <c r="B1304">
        <v>1947</v>
      </c>
      <c r="C1304" t="s">
        <v>239</v>
      </c>
      <c r="D1304">
        <v>1947</v>
      </c>
      <c r="E1304" t="s">
        <v>239</v>
      </c>
      <c r="F1304" t="s">
        <v>1871</v>
      </c>
      <c r="G1304" t="s">
        <v>1871</v>
      </c>
      <c r="H1304" t="s">
        <v>2899</v>
      </c>
      <c r="I1304" t="s">
        <v>2895</v>
      </c>
      <c r="J1304">
        <v>9.2620689655160007</v>
      </c>
      <c r="K1304">
        <v>0</v>
      </c>
      <c r="L1304">
        <v>0</v>
      </c>
      <c r="M1304">
        <v>2</v>
      </c>
      <c r="N1304" s="94">
        <v>16390.401674414199</v>
      </c>
      <c r="O1304" s="94">
        <v>4089.03291553702</v>
      </c>
      <c r="P1304" s="94">
        <v>23390.378312414301</v>
      </c>
      <c r="Q1304" s="94">
        <v>11404.895913808299</v>
      </c>
      <c r="R1304" s="94">
        <v>21021.914873470199</v>
      </c>
      <c r="S1304" s="94">
        <v>4876.1216261456602</v>
      </c>
      <c r="T1304" s="94">
        <v>0</v>
      </c>
      <c r="U1304" s="94">
        <v>76296.623689643893</v>
      </c>
      <c r="V1304" s="94">
        <v>59013.240615937801</v>
      </c>
      <c r="W1304" s="94">
        <v>17283.383073706202</v>
      </c>
      <c r="X1304" s="94">
        <v>0</v>
      </c>
      <c r="Y1304" s="94">
        <v>0</v>
      </c>
      <c r="Z1304" s="94">
        <v>0</v>
      </c>
      <c r="AA1304" s="94">
        <v>0</v>
      </c>
      <c r="AB1304" s="94">
        <v>0</v>
      </c>
      <c r="AC1304" s="94">
        <v>4876.1216261456602</v>
      </c>
      <c r="AD1304" s="94">
        <v>0</v>
      </c>
      <c r="AE1304" s="94">
        <v>0</v>
      </c>
      <c r="AF1304" s="94">
        <v>0</v>
      </c>
      <c r="AG1304" s="94">
        <v>0</v>
      </c>
      <c r="AH1304" s="94">
        <v>0</v>
      </c>
      <c r="AI1304" s="94">
        <v>0</v>
      </c>
      <c r="AJ1304" s="94">
        <v>81172.745315789594</v>
      </c>
      <c r="AK1304" s="70">
        <v>8763.9970743045906</v>
      </c>
      <c r="AL1304">
        <v>190.744012474941</v>
      </c>
      <c r="AM1304">
        <v>87986.683412978906</v>
      </c>
      <c r="AN1304">
        <v>8763.9970743045906</v>
      </c>
      <c r="AO1304">
        <v>24418.7314829067</v>
      </c>
      <c r="AP1304">
        <v>682.10272323868298</v>
      </c>
      <c r="AQ1304">
        <v>37523.222275875101</v>
      </c>
      <c r="AR1304">
        <v>8763.9970743045906</v>
      </c>
      <c r="AS1304">
        <v>8763.9970743045906</v>
      </c>
      <c r="AT1304">
        <v>0</v>
      </c>
    </row>
    <row r="1305" spans="1:46" x14ac:dyDescent="0.25">
      <c r="A1305" t="s">
        <v>4217</v>
      </c>
      <c r="B1305">
        <v>2220</v>
      </c>
      <c r="C1305" t="s">
        <v>240</v>
      </c>
      <c r="D1305">
        <v>1088</v>
      </c>
      <c r="E1305" t="s">
        <v>1524</v>
      </c>
      <c r="F1305" t="s">
        <v>2892</v>
      </c>
      <c r="G1305" t="s">
        <v>2893</v>
      </c>
      <c r="H1305" t="s">
        <v>2894</v>
      </c>
      <c r="I1305" t="s">
        <v>2895</v>
      </c>
      <c r="J1305">
        <v>79.719178082181998</v>
      </c>
      <c r="K1305">
        <v>1</v>
      </c>
      <c r="L1305">
        <v>1</v>
      </c>
      <c r="M1305">
        <v>2</v>
      </c>
      <c r="N1305" s="94">
        <v>1079677.6981441299</v>
      </c>
      <c r="O1305" s="94">
        <v>193878.041513526</v>
      </c>
      <c r="P1305" s="94">
        <v>477577.05726272601</v>
      </c>
      <c r="Q1305" s="94">
        <v>93496.930150559099</v>
      </c>
      <c r="R1305" s="94">
        <v>37688.433682618197</v>
      </c>
      <c r="S1305" s="94">
        <v>93018.777928126699</v>
      </c>
      <c r="T1305" s="94">
        <v>942803.45</v>
      </c>
      <c r="U1305" s="94">
        <v>939514.71075355797</v>
      </c>
      <c r="V1305" s="94">
        <v>1512971.63834727</v>
      </c>
      <c r="W1305" s="94">
        <v>369346.522406284</v>
      </c>
      <c r="X1305" s="94">
        <v>0</v>
      </c>
      <c r="Y1305" s="94">
        <v>0</v>
      </c>
      <c r="Z1305" s="94">
        <v>0</v>
      </c>
      <c r="AA1305" s="94">
        <v>0</v>
      </c>
      <c r="AB1305" s="94">
        <v>0</v>
      </c>
      <c r="AC1305" s="94">
        <v>93018.777928126699</v>
      </c>
      <c r="AD1305" s="94">
        <v>0</v>
      </c>
      <c r="AE1305" s="94">
        <v>0</v>
      </c>
      <c r="AF1305" s="94">
        <v>0</v>
      </c>
      <c r="AG1305" s="94">
        <v>0</v>
      </c>
      <c r="AH1305" s="94">
        <v>0</v>
      </c>
      <c r="AI1305" s="94">
        <v>0</v>
      </c>
      <c r="AJ1305" s="94">
        <v>1975336.93868169</v>
      </c>
      <c r="AK1305" s="70">
        <v>24778.6917301797</v>
      </c>
      <c r="AL1305">
        <v>190.744012474941</v>
      </c>
      <c r="AM1305">
        <v>87986.683412978906</v>
      </c>
      <c r="AN1305">
        <v>23257.0657699732</v>
      </c>
      <c r="AO1305">
        <v>24778.6917301797</v>
      </c>
      <c r="AP1305">
        <v>190.744012474941</v>
      </c>
      <c r="AQ1305">
        <v>87986.683412978906</v>
      </c>
      <c r="AR1305">
        <v>24778.6917301797</v>
      </c>
      <c r="AS1305">
        <v>24778.6917301797</v>
      </c>
      <c r="AT1305">
        <v>0</v>
      </c>
    </row>
    <row r="1306" spans="1:46" x14ac:dyDescent="0.25">
      <c r="A1306" t="s">
        <v>4218</v>
      </c>
      <c r="B1306">
        <v>2220</v>
      </c>
      <c r="C1306" t="s">
        <v>240</v>
      </c>
      <c r="D1306">
        <v>1089</v>
      </c>
      <c r="E1306" t="s">
        <v>1525</v>
      </c>
      <c r="F1306" t="s">
        <v>2892</v>
      </c>
      <c r="G1306" t="s">
        <v>2903</v>
      </c>
      <c r="H1306" t="s">
        <v>2904</v>
      </c>
      <c r="I1306" t="s">
        <v>2895</v>
      </c>
      <c r="J1306">
        <v>101.34246575341</v>
      </c>
      <c r="K1306">
        <v>1</v>
      </c>
      <c r="L1306">
        <v>1</v>
      </c>
      <c r="M1306">
        <v>2</v>
      </c>
      <c r="N1306" s="94">
        <v>1137803.1118558701</v>
      </c>
      <c r="O1306" s="94">
        <v>326990.67848647397</v>
      </c>
      <c r="P1306" s="94">
        <v>607116.60273727402</v>
      </c>
      <c r="Q1306" s="94">
        <v>118857.33984944101</v>
      </c>
      <c r="R1306" s="94">
        <v>47911.166317381801</v>
      </c>
      <c r="S1306" s="94">
        <v>118249.492071873</v>
      </c>
      <c r="T1306" s="94">
        <v>1044327.18</v>
      </c>
      <c r="U1306" s="94">
        <v>1194351.7192464401</v>
      </c>
      <c r="V1306" s="94">
        <v>1572337.3816527301</v>
      </c>
      <c r="W1306" s="94">
        <v>666341.51759371604</v>
      </c>
      <c r="X1306" s="94">
        <v>0</v>
      </c>
      <c r="Y1306" s="94">
        <v>0</v>
      </c>
      <c r="Z1306" s="94">
        <v>0</v>
      </c>
      <c r="AA1306" s="94">
        <v>0</v>
      </c>
      <c r="AB1306" s="94">
        <v>0</v>
      </c>
      <c r="AC1306" s="94">
        <v>118249.492071873</v>
      </c>
      <c r="AD1306" s="94">
        <v>0</v>
      </c>
      <c r="AE1306" s="94">
        <v>0</v>
      </c>
      <c r="AF1306" s="94">
        <v>0</v>
      </c>
      <c r="AG1306" s="94">
        <v>0</v>
      </c>
      <c r="AH1306" s="94">
        <v>0</v>
      </c>
      <c r="AI1306" s="94">
        <v>0</v>
      </c>
      <c r="AJ1306" s="94">
        <v>2356928.3913183101</v>
      </c>
      <c r="AK1306" s="70">
        <v>23257.0657699732</v>
      </c>
      <c r="AL1306">
        <v>190.744012474941</v>
      </c>
      <c r="AM1306">
        <v>87986.683412978906</v>
      </c>
      <c r="AN1306">
        <v>23257.0657699732</v>
      </c>
      <c r="AO1306">
        <v>24778.6917301797</v>
      </c>
      <c r="AP1306">
        <v>190.744012474941</v>
      </c>
      <c r="AQ1306">
        <v>78964.723731455393</v>
      </c>
      <c r="AR1306">
        <v>23257.0657699732</v>
      </c>
      <c r="AS1306">
        <v>23257.0657699732</v>
      </c>
      <c r="AT1306">
        <v>0</v>
      </c>
    </row>
    <row r="1307" spans="1:46" x14ac:dyDescent="0.25">
      <c r="A1307" t="s">
        <v>4219</v>
      </c>
      <c r="B1307">
        <v>1936</v>
      </c>
      <c r="C1307" t="s">
        <v>241</v>
      </c>
      <c r="D1307">
        <v>156</v>
      </c>
      <c r="E1307" t="s">
        <v>1526</v>
      </c>
      <c r="F1307" t="s">
        <v>2892</v>
      </c>
      <c r="G1307" t="s">
        <v>2893</v>
      </c>
      <c r="H1307" t="s">
        <v>2894</v>
      </c>
      <c r="I1307" t="s">
        <v>2895</v>
      </c>
      <c r="J1307">
        <v>601.68529411738098</v>
      </c>
      <c r="K1307">
        <v>1</v>
      </c>
      <c r="L1307">
        <v>1</v>
      </c>
      <c r="M1307">
        <v>2</v>
      </c>
      <c r="N1307" s="94">
        <v>5807847.1871234505</v>
      </c>
      <c r="O1307" s="94">
        <v>1098748.2048493</v>
      </c>
      <c r="P1307" s="94">
        <v>1593611.3633161001</v>
      </c>
      <c r="Q1307" s="94">
        <v>476727.00921500899</v>
      </c>
      <c r="R1307" s="94">
        <v>213274.59703540101</v>
      </c>
      <c r="S1307" s="94">
        <v>237789.33484486499</v>
      </c>
      <c r="T1307" s="94">
        <v>5890206.4400000004</v>
      </c>
      <c r="U1307" s="94">
        <v>3300001.9215392699</v>
      </c>
      <c r="V1307" s="94">
        <v>7704552.2341133002</v>
      </c>
      <c r="W1307" s="94">
        <v>1485656.12742597</v>
      </c>
      <c r="X1307" s="94">
        <v>0</v>
      </c>
      <c r="Y1307" s="94">
        <v>0</v>
      </c>
      <c r="Z1307" s="94">
        <v>0</v>
      </c>
      <c r="AA1307" s="94">
        <v>0</v>
      </c>
      <c r="AB1307" s="94">
        <v>0</v>
      </c>
      <c r="AC1307" s="94">
        <v>237789.33484486499</v>
      </c>
      <c r="AD1307" s="94">
        <v>0</v>
      </c>
      <c r="AE1307" s="94">
        <v>0</v>
      </c>
      <c r="AF1307" s="94">
        <v>0</v>
      </c>
      <c r="AG1307" s="94">
        <v>0</v>
      </c>
      <c r="AH1307" s="94">
        <v>0</v>
      </c>
      <c r="AI1307" s="94">
        <v>0</v>
      </c>
      <c r="AJ1307" s="94">
        <v>9427997.69638413</v>
      </c>
      <c r="AK1307" s="70">
        <v>15669.3171472874</v>
      </c>
      <c r="AL1307">
        <v>190.744012474941</v>
      </c>
      <c r="AM1307">
        <v>87986.683412978906</v>
      </c>
      <c r="AN1307">
        <v>5879.8034304191497</v>
      </c>
      <c r="AO1307">
        <v>15705.630205834799</v>
      </c>
      <c r="AP1307">
        <v>190.744012474941</v>
      </c>
      <c r="AQ1307">
        <v>87986.683412978906</v>
      </c>
      <c r="AR1307">
        <v>15669.3171472874</v>
      </c>
      <c r="AS1307">
        <v>15669.3171472874</v>
      </c>
      <c r="AT1307">
        <v>0</v>
      </c>
    </row>
    <row r="1308" spans="1:46" x14ac:dyDescent="0.25">
      <c r="A1308" t="s">
        <v>4220</v>
      </c>
      <c r="B1308">
        <v>1936</v>
      </c>
      <c r="C1308" t="s">
        <v>241</v>
      </c>
      <c r="D1308">
        <v>157</v>
      </c>
      <c r="E1308" t="s">
        <v>1527</v>
      </c>
      <c r="F1308" t="s">
        <v>2892</v>
      </c>
      <c r="G1308" t="s">
        <v>2903</v>
      </c>
      <c r="H1308" t="s">
        <v>2904</v>
      </c>
      <c r="I1308" t="s">
        <v>2895</v>
      </c>
      <c r="J1308">
        <v>255.55325443784801</v>
      </c>
      <c r="K1308">
        <v>1</v>
      </c>
      <c r="L1308">
        <v>1</v>
      </c>
      <c r="M1308">
        <v>2</v>
      </c>
      <c r="N1308" s="94">
        <v>2014430.4278042901</v>
      </c>
      <c r="O1308" s="94">
        <v>872082.54338020005</v>
      </c>
      <c r="P1308" s="94">
        <v>733052.12799687102</v>
      </c>
      <c r="Q1308" s="94">
        <v>202479.83434933401</v>
      </c>
      <c r="R1308" s="94">
        <v>90583.928000547807</v>
      </c>
      <c r="S1308" s="94">
        <v>100996.05056719499</v>
      </c>
      <c r="T1308" s="94">
        <v>2511022.0099999998</v>
      </c>
      <c r="U1308" s="94">
        <v>1401606.8515312399</v>
      </c>
      <c r="V1308" s="94">
        <v>3243239.0828701998</v>
      </c>
      <c r="W1308" s="94">
        <v>669389.77866104501</v>
      </c>
      <c r="X1308" s="94">
        <v>0</v>
      </c>
      <c r="Y1308" s="94">
        <v>0</v>
      </c>
      <c r="Z1308" s="94">
        <v>0</v>
      </c>
      <c r="AA1308" s="94">
        <v>0</v>
      </c>
      <c r="AB1308" s="94">
        <v>0</v>
      </c>
      <c r="AC1308" s="94">
        <v>100996.05056719499</v>
      </c>
      <c r="AD1308" s="94">
        <v>0</v>
      </c>
      <c r="AE1308" s="94">
        <v>0</v>
      </c>
      <c r="AF1308" s="94">
        <v>0</v>
      </c>
      <c r="AG1308" s="94">
        <v>0</v>
      </c>
      <c r="AH1308" s="94">
        <v>0</v>
      </c>
      <c r="AI1308" s="94">
        <v>0</v>
      </c>
      <c r="AJ1308" s="94">
        <v>4013624.9120984399</v>
      </c>
      <c r="AK1308" s="70">
        <v>15705.630205834799</v>
      </c>
      <c r="AL1308">
        <v>190.744012474941</v>
      </c>
      <c r="AM1308">
        <v>87986.683412978906</v>
      </c>
      <c r="AN1308">
        <v>5879.8034304191497</v>
      </c>
      <c r="AO1308">
        <v>15705.630205834799</v>
      </c>
      <c r="AP1308">
        <v>190.744012474941</v>
      </c>
      <c r="AQ1308">
        <v>78964.723731455393</v>
      </c>
      <c r="AR1308">
        <v>15705.630205834799</v>
      </c>
      <c r="AS1308">
        <v>15705.630205834799</v>
      </c>
      <c r="AT1308">
        <v>0</v>
      </c>
    </row>
    <row r="1309" spans="1:46" x14ac:dyDescent="0.25">
      <c r="A1309" t="s">
        <v>4221</v>
      </c>
      <c r="B1309">
        <v>1936</v>
      </c>
      <c r="C1309" t="s">
        <v>241</v>
      </c>
      <c r="D1309">
        <v>1936</v>
      </c>
      <c r="E1309" t="s">
        <v>241</v>
      </c>
      <c r="F1309" t="s">
        <v>1871</v>
      </c>
      <c r="G1309" t="s">
        <v>1871</v>
      </c>
      <c r="H1309" t="s">
        <v>2899</v>
      </c>
      <c r="I1309" t="s">
        <v>2895</v>
      </c>
      <c r="J1309">
        <v>6.6057142857000004</v>
      </c>
      <c r="K1309">
        <v>0</v>
      </c>
      <c r="L1309">
        <v>0</v>
      </c>
      <c r="M1309">
        <v>2</v>
      </c>
      <c r="N1309" s="94">
        <v>10644.455072257</v>
      </c>
      <c r="O1309" s="94">
        <v>5097.0017704963602</v>
      </c>
      <c r="P1309" s="94">
        <v>12912.9186870259</v>
      </c>
      <c r="Q1309" s="94">
        <v>5233.8364356571201</v>
      </c>
      <c r="R1309" s="94">
        <v>2341.47496405125</v>
      </c>
      <c r="S1309" s="94">
        <v>2610.6145879400401</v>
      </c>
      <c r="T1309" s="94">
        <v>0</v>
      </c>
      <c r="U1309" s="94">
        <v>36229.686929487601</v>
      </c>
      <c r="V1309" s="94">
        <v>26719.0030165032</v>
      </c>
      <c r="W1309" s="94">
        <v>9510.6839129843993</v>
      </c>
      <c r="X1309" s="94">
        <v>0</v>
      </c>
      <c r="Y1309" s="94">
        <v>0</v>
      </c>
      <c r="Z1309" s="94">
        <v>0</v>
      </c>
      <c r="AA1309" s="94">
        <v>0</v>
      </c>
      <c r="AB1309" s="94">
        <v>0</v>
      </c>
      <c r="AC1309" s="94">
        <v>2610.6145879400401</v>
      </c>
      <c r="AD1309" s="94">
        <v>0</v>
      </c>
      <c r="AE1309" s="94">
        <v>0</v>
      </c>
      <c r="AF1309" s="94">
        <v>0</v>
      </c>
      <c r="AG1309" s="94">
        <v>0</v>
      </c>
      <c r="AH1309" s="94">
        <v>0</v>
      </c>
      <c r="AI1309" s="94">
        <v>0</v>
      </c>
      <c r="AJ1309" s="94">
        <v>38840.301517427702</v>
      </c>
      <c r="AK1309" s="70">
        <v>5879.8034304191497</v>
      </c>
      <c r="AL1309">
        <v>190.744012474941</v>
      </c>
      <c r="AM1309">
        <v>87986.683412978906</v>
      </c>
      <c r="AN1309">
        <v>5879.8034304191497</v>
      </c>
      <c r="AO1309">
        <v>15705.630205834799</v>
      </c>
      <c r="AP1309">
        <v>682.10272323868298</v>
      </c>
      <c r="AQ1309">
        <v>37523.222275875101</v>
      </c>
      <c r="AR1309">
        <v>5879.8034304191497</v>
      </c>
      <c r="AS1309">
        <v>5879.8034304191497</v>
      </c>
      <c r="AT1309">
        <v>0</v>
      </c>
    </row>
    <row r="1310" spans="1:46" x14ac:dyDescent="0.25">
      <c r="A1310" t="s">
        <v>4222</v>
      </c>
      <c r="B1310">
        <v>1922</v>
      </c>
      <c r="C1310" t="s">
        <v>242</v>
      </c>
      <c r="D1310">
        <v>4773</v>
      </c>
      <c r="E1310" t="s">
        <v>1528</v>
      </c>
      <c r="F1310" t="s">
        <v>2945</v>
      </c>
      <c r="G1310" t="s">
        <v>2903</v>
      </c>
      <c r="H1310" t="s">
        <v>2894</v>
      </c>
      <c r="I1310" t="s">
        <v>2895</v>
      </c>
      <c r="J1310">
        <v>89.680714817555</v>
      </c>
      <c r="K1310">
        <v>1</v>
      </c>
      <c r="L1310">
        <v>3</v>
      </c>
      <c r="M1310">
        <v>1</v>
      </c>
      <c r="N1310" s="94">
        <v>1586008.5442776701</v>
      </c>
      <c r="O1310" s="94">
        <v>486083.70335739001</v>
      </c>
      <c r="P1310" s="94">
        <v>406769.07860292197</v>
      </c>
      <c r="Q1310" s="94">
        <v>41348.689528843199</v>
      </c>
      <c r="R1310" s="94">
        <v>27457.263668879699</v>
      </c>
      <c r="S1310" s="94">
        <v>34450.323068436002</v>
      </c>
      <c r="T1310" s="94">
        <v>2171034.1</v>
      </c>
      <c r="U1310" s="94">
        <v>376633.17943570297</v>
      </c>
      <c r="V1310" s="94">
        <v>1572468.5285869001</v>
      </c>
      <c r="W1310" s="94">
        <v>975198.75084880297</v>
      </c>
      <c r="X1310" s="94">
        <v>0</v>
      </c>
      <c r="Y1310" s="94">
        <v>0</v>
      </c>
      <c r="Z1310" s="94">
        <v>0</v>
      </c>
      <c r="AA1310" s="94">
        <v>0</v>
      </c>
      <c r="AB1310" s="94">
        <v>0</v>
      </c>
      <c r="AC1310" s="94">
        <v>31707.9610027858</v>
      </c>
      <c r="AD1310" s="94">
        <v>2742.3620656502198</v>
      </c>
      <c r="AE1310" s="94">
        <v>0</v>
      </c>
      <c r="AF1310" s="94">
        <v>0</v>
      </c>
      <c r="AG1310" s="94">
        <v>0</v>
      </c>
      <c r="AH1310" s="94">
        <v>0</v>
      </c>
      <c r="AI1310" s="94">
        <v>0</v>
      </c>
      <c r="AJ1310" s="94">
        <v>2582117.6025041402</v>
      </c>
      <c r="AK1310" s="70">
        <v>28792.339665859701</v>
      </c>
      <c r="AL1310">
        <v>190.744012474941</v>
      </c>
      <c r="AM1310">
        <v>87986.683412978906</v>
      </c>
      <c r="AN1310">
        <v>4583.8562208211697</v>
      </c>
      <c r="AO1310">
        <v>28792.339665859701</v>
      </c>
      <c r="AP1310">
        <v>190.744012474941</v>
      </c>
      <c r="AQ1310">
        <v>78964.723731455393</v>
      </c>
      <c r="AR1310">
        <v>13065.169502549999</v>
      </c>
      <c r="AS1310">
        <v>28792.339665859701</v>
      </c>
      <c r="AT1310">
        <v>0</v>
      </c>
    </row>
    <row r="1311" spans="1:46" x14ac:dyDescent="0.25">
      <c r="A1311" t="s">
        <v>4223</v>
      </c>
      <c r="B1311">
        <v>1922</v>
      </c>
      <c r="C1311" t="s">
        <v>242</v>
      </c>
      <c r="D1311">
        <v>1287</v>
      </c>
      <c r="E1311" t="s">
        <v>1529</v>
      </c>
      <c r="F1311" t="s">
        <v>2892</v>
      </c>
      <c r="G1311" t="s">
        <v>2911</v>
      </c>
      <c r="H1311" t="s">
        <v>2894</v>
      </c>
      <c r="I1311" t="s">
        <v>2895</v>
      </c>
      <c r="J1311">
        <v>658.56086221468604</v>
      </c>
      <c r="K1311">
        <v>1</v>
      </c>
      <c r="L1311">
        <v>1</v>
      </c>
      <c r="M1311">
        <v>1</v>
      </c>
      <c r="N1311" s="94">
        <v>5616508.6412657797</v>
      </c>
      <c r="O1311" s="94">
        <v>1150186.9949252401</v>
      </c>
      <c r="P1311" s="94">
        <v>1399680.91423813</v>
      </c>
      <c r="Q1311" s="94">
        <v>303639.73662520299</v>
      </c>
      <c r="R1311" s="94">
        <v>201629.51725596399</v>
      </c>
      <c r="S1311" s="94">
        <v>252982.310741825</v>
      </c>
      <c r="T1311" s="94">
        <v>5905879.8099999996</v>
      </c>
      <c r="U1311" s="94">
        <v>2765765.9943103199</v>
      </c>
      <c r="V1311" s="94">
        <v>7610204.1847639196</v>
      </c>
      <c r="W1311" s="94">
        <v>1061441.6195463999</v>
      </c>
      <c r="X1311" s="94">
        <v>0</v>
      </c>
      <c r="Y1311" s="94">
        <v>0</v>
      </c>
      <c r="Z1311" s="94">
        <v>0</v>
      </c>
      <c r="AA1311" s="94">
        <v>0</v>
      </c>
      <c r="AB1311" s="94">
        <v>0</v>
      </c>
      <c r="AC1311" s="94">
        <v>232844.064407219</v>
      </c>
      <c r="AD1311" s="94">
        <v>20138.246334605799</v>
      </c>
      <c r="AE1311" s="94">
        <v>0</v>
      </c>
      <c r="AF1311" s="94">
        <v>0</v>
      </c>
      <c r="AG1311" s="94">
        <v>0</v>
      </c>
      <c r="AH1311" s="94">
        <v>0</v>
      </c>
      <c r="AI1311" s="94">
        <v>0</v>
      </c>
      <c r="AJ1311" s="94">
        <v>8924628.1150521506</v>
      </c>
      <c r="AK1311" s="70">
        <v>13551.713481787199</v>
      </c>
      <c r="AL1311">
        <v>190.744012474941</v>
      </c>
      <c r="AM1311">
        <v>87986.683412978906</v>
      </c>
      <c r="AN1311">
        <v>4583.8562208211697</v>
      </c>
      <c r="AO1311">
        <v>28792.339665859701</v>
      </c>
      <c r="AP1311">
        <v>4583.8562208211697</v>
      </c>
      <c r="AQ1311">
        <v>22363.4717498301</v>
      </c>
      <c r="AR1311">
        <v>4583.8562208211697</v>
      </c>
      <c r="AS1311">
        <v>14810.7203502833</v>
      </c>
      <c r="AT1311">
        <v>0</v>
      </c>
    </row>
    <row r="1312" spans="1:46" x14ac:dyDescent="0.25">
      <c r="A1312" t="s">
        <v>4224</v>
      </c>
      <c r="B1312">
        <v>1922</v>
      </c>
      <c r="C1312" t="s">
        <v>242</v>
      </c>
      <c r="D1312">
        <v>1272</v>
      </c>
      <c r="E1312" t="s">
        <v>1530</v>
      </c>
      <c r="F1312" t="s">
        <v>2892</v>
      </c>
      <c r="G1312" t="s">
        <v>2893</v>
      </c>
      <c r="H1312" t="s">
        <v>2894</v>
      </c>
      <c r="I1312" t="s">
        <v>2895</v>
      </c>
      <c r="J1312">
        <v>458.535294117597</v>
      </c>
      <c r="K1312">
        <v>2</v>
      </c>
      <c r="L1312">
        <v>1</v>
      </c>
      <c r="M1312">
        <v>1</v>
      </c>
      <c r="N1312" s="94">
        <v>5025453.4453330999</v>
      </c>
      <c r="O1312" s="94">
        <v>858995.91336876503</v>
      </c>
      <c r="P1312" s="94">
        <v>890149.72504206095</v>
      </c>
      <c r="Q1312" s="94">
        <v>211414.834873438</v>
      </c>
      <c r="R1312" s="94">
        <v>360387.94534391002</v>
      </c>
      <c r="S1312" s="94">
        <v>176143.656445737</v>
      </c>
      <c r="T1312" s="94">
        <v>5420685.6600000001</v>
      </c>
      <c r="U1312" s="94">
        <v>1925716.2039612799</v>
      </c>
      <c r="V1312" s="94">
        <v>5873656.7959503103</v>
      </c>
      <c r="W1312" s="94">
        <v>1472745.06801096</v>
      </c>
      <c r="X1312" s="94">
        <v>0</v>
      </c>
      <c r="Y1312" s="94">
        <v>0</v>
      </c>
      <c r="Z1312" s="94">
        <v>0</v>
      </c>
      <c r="AA1312" s="94">
        <v>0</v>
      </c>
      <c r="AB1312" s="94">
        <v>0</v>
      </c>
      <c r="AC1312" s="94">
        <v>162122.02650101599</v>
      </c>
      <c r="AD1312" s="94">
        <v>14021.629944721601</v>
      </c>
      <c r="AE1312" s="94">
        <v>0</v>
      </c>
      <c r="AF1312" s="94">
        <v>0</v>
      </c>
      <c r="AG1312" s="94">
        <v>0</v>
      </c>
      <c r="AH1312" s="94">
        <v>0</v>
      </c>
      <c r="AI1312" s="94">
        <v>0</v>
      </c>
      <c r="AJ1312" s="94">
        <v>7522545.5204070201</v>
      </c>
      <c r="AK1312" s="70">
        <v>16405.597599380799</v>
      </c>
      <c r="AL1312">
        <v>190.744012474941</v>
      </c>
      <c r="AM1312">
        <v>87986.683412978906</v>
      </c>
      <c r="AN1312">
        <v>4583.8562208211697</v>
      </c>
      <c r="AO1312">
        <v>28792.339665859701</v>
      </c>
      <c r="AP1312">
        <v>190.744012474941</v>
      </c>
      <c r="AQ1312">
        <v>87986.683412978906</v>
      </c>
      <c r="AR1312">
        <v>4583.8562208211697</v>
      </c>
      <c r="AS1312">
        <v>17681.0423099953</v>
      </c>
      <c r="AT1312">
        <v>0</v>
      </c>
    </row>
    <row r="1313" spans="1:46" x14ac:dyDescent="0.25">
      <c r="A1313" t="s">
        <v>4225</v>
      </c>
      <c r="B1313">
        <v>1922</v>
      </c>
      <c r="C1313" t="s">
        <v>242</v>
      </c>
      <c r="D1313">
        <v>3455</v>
      </c>
      <c r="E1313" t="s">
        <v>1531</v>
      </c>
      <c r="F1313" t="s">
        <v>2892</v>
      </c>
      <c r="G1313" t="s">
        <v>2893</v>
      </c>
      <c r="H1313" t="s">
        <v>2894</v>
      </c>
      <c r="I1313" t="s">
        <v>2895</v>
      </c>
      <c r="J1313">
        <v>281.54117647056501</v>
      </c>
      <c r="K1313">
        <v>1</v>
      </c>
      <c r="L1313">
        <v>1</v>
      </c>
      <c r="M1313">
        <v>1</v>
      </c>
      <c r="N1313" s="94">
        <v>3114423.1938007702</v>
      </c>
      <c r="O1313" s="94">
        <v>749485.923197089</v>
      </c>
      <c r="P1313" s="94">
        <v>789872.41443180805</v>
      </c>
      <c r="Q1313" s="94">
        <v>129808.941857228</v>
      </c>
      <c r="R1313" s="94">
        <v>86198.580505578895</v>
      </c>
      <c r="S1313" s="94">
        <v>108152.399389438</v>
      </c>
      <c r="T1313" s="94">
        <v>3687397.18</v>
      </c>
      <c r="U1313" s="94">
        <v>1182391.87379247</v>
      </c>
      <c r="V1313" s="94">
        <v>4069739.7869730401</v>
      </c>
      <c r="W1313" s="94">
        <v>800049.26681942702</v>
      </c>
      <c r="X1313" s="94">
        <v>0</v>
      </c>
      <c r="Y1313" s="94">
        <v>0</v>
      </c>
      <c r="Z1313" s="94">
        <v>0</v>
      </c>
      <c r="AA1313" s="94">
        <v>0</v>
      </c>
      <c r="AB1313" s="94">
        <v>0</v>
      </c>
      <c r="AC1313" s="94">
        <v>99543.103133915094</v>
      </c>
      <c r="AD1313" s="94">
        <v>8609.2962555231097</v>
      </c>
      <c r="AE1313" s="94">
        <v>0</v>
      </c>
      <c r="AF1313" s="94">
        <v>0</v>
      </c>
      <c r="AG1313" s="94">
        <v>0</v>
      </c>
      <c r="AH1313" s="94">
        <v>0</v>
      </c>
      <c r="AI1313" s="94">
        <v>0</v>
      </c>
      <c r="AJ1313" s="94">
        <v>4977941.4531819103</v>
      </c>
      <c r="AK1313" s="70">
        <v>17681.0423099953</v>
      </c>
      <c r="AL1313">
        <v>190.744012474941</v>
      </c>
      <c r="AM1313">
        <v>87986.683412978906</v>
      </c>
      <c r="AN1313">
        <v>4583.8562208211697</v>
      </c>
      <c r="AO1313">
        <v>28792.339665859701</v>
      </c>
      <c r="AP1313">
        <v>190.744012474941</v>
      </c>
      <c r="AQ1313">
        <v>87986.683412978906</v>
      </c>
      <c r="AR1313">
        <v>4583.8562208211697</v>
      </c>
      <c r="AS1313">
        <v>17681.0423099953</v>
      </c>
      <c r="AT1313">
        <v>0</v>
      </c>
    </row>
    <row r="1314" spans="1:46" x14ac:dyDescent="0.25">
      <c r="A1314" t="s">
        <v>4226</v>
      </c>
      <c r="B1314">
        <v>1922</v>
      </c>
      <c r="C1314" t="s">
        <v>242</v>
      </c>
      <c r="D1314">
        <v>3913</v>
      </c>
      <c r="E1314" t="s">
        <v>1532</v>
      </c>
      <c r="F1314" t="s">
        <v>2892</v>
      </c>
      <c r="G1314" t="s">
        <v>2893</v>
      </c>
      <c r="H1314" t="s">
        <v>2894</v>
      </c>
      <c r="I1314" t="s">
        <v>2895</v>
      </c>
      <c r="J1314">
        <v>522.68235294113595</v>
      </c>
      <c r="K1314">
        <v>2</v>
      </c>
      <c r="L1314">
        <v>1</v>
      </c>
      <c r="M1314">
        <v>1</v>
      </c>
      <c r="N1314" s="94">
        <v>6111897.6174339</v>
      </c>
      <c r="O1314" s="94">
        <v>1035995.0558485</v>
      </c>
      <c r="P1314" s="94">
        <v>1148824.06278494</v>
      </c>
      <c r="Q1314" s="94">
        <v>240990.83485157101</v>
      </c>
      <c r="R1314" s="94">
        <v>281874.80950198002</v>
      </c>
      <c r="S1314" s="94">
        <v>200785.37462178699</v>
      </c>
      <c r="T1314" s="94">
        <v>6624467</v>
      </c>
      <c r="U1314" s="94">
        <v>2195115.3804208902</v>
      </c>
      <c r="V1314" s="94">
        <v>7492757.0507257804</v>
      </c>
      <c r="W1314" s="94">
        <v>1326825.3296951</v>
      </c>
      <c r="X1314" s="94">
        <v>0</v>
      </c>
      <c r="Y1314" s="94">
        <v>0</v>
      </c>
      <c r="Z1314" s="94">
        <v>0</v>
      </c>
      <c r="AA1314" s="94">
        <v>0</v>
      </c>
      <c r="AB1314" s="94">
        <v>0</v>
      </c>
      <c r="AC1314" s="94">
        <v>184802.18068754399</v>
      </c>
      <c r="AD1314" s="94">
        <v>15983.1939342436</v>
      </c>
      <c r="AE1314" s="94">
        <v>0</v>
      </c>
      <c r="AF1314" s="94">
        <v>0</v>
      </c>
      <c r="AG1314" s="94">
        <v>0</v>
      </c>
      <c r="AH1314" s="94">
        <v>0</v>
      </c>
      <c r="AI1314" s="94">
        <v>0</v>
      </c>
      <c r="AJ1314" s="94">
        <v>9020367.7550426703</v>
      </c>
      <c r="AK1314" s="70">
        <v>17257.8387318512</v>
      </c>
      <c r="AL1314">
        <v>190.744012474941</v>
      </c>
      <c r="AM1314">
        <v>87986.683412978906</v>
      </c>
      <c r="AN1314">
        <v>4583.8562208211697</v>
      </c>
      <c r="AO1314">
        <v>28792.339665859701</v>
      </c>
      <c r="AP1314">
        <v>190.744012474941</v>
      </c>
      <c r="AQ1314">
        <v>87986.683412978906</v>
      </c>
      <c r="AR1314">
        <v>4583.8562208211697</v>
      </c>
      <c r="AS1314">
        <v>17681.0423099953</v>
      </c>
      <c r="AT1314">
        <v>0</v>
      </c>
    </row>
    <row r="1315" spans="1:46" x14ac:dyDescent="0.25">
      <c r="A1315" t="s">
        <v>4227</v>
      </c>
      <c r="B1315">
        <v>1922</v>
      </c>
      <c r="C1315" t="s">
        <v>242</v>
      </c>
      <c r="D1315">
        <v>45</v>
      </c>
      <c r="E1315" t="s">
        <v>1533</v>
      </c>
      <c r="F1315" t="s">
        <v>2892</v>
      </c>
      <c r="G1315" t="s">
        <v>2893</v>
      </c>
      <c r="H1315" t="s">
        <v>2894</v>
      </c>
      <c r="I1315" t="s">
        <v>2895</v>
      </c>
      <c r="J1315">
        <v>274.35294117644901</v>
      </c>
      <c r="K1315">
        <v>1</v>
      </c>
      <c r="L1315">
        <v>1</v>
      </c>
      <c r="M1315">
        <v>1</v>
      </c>
      <c r="N1315" s="94">
        <v>2765706.0087097902</v>
      </c>
      <c r="O1315" s="94">
        <v>751517.54337955604</v>
      </c>
      <c r="P1315" s="94">
        <v>603817.06816388003</v>
      </c>
      <c r="Q1315" s="94">
        <v>126494.69408343</v>
      </c>
      <c r="R1315" s="94">
        <v>83997.781011662999</v>
      </c>
      <c r="S1315" s="94">
        <v>105391.08076393401</v>
      </c>
      <c r="T1315" s="94">
        <v>3179329.74</v>
      </c>
      <c r="U1315" s="94">
        <v>1152203.35534832</v>
      </c>
      <c r="V1315" s="94">
        <v>3969600.195078</v>
      </c>
      <c r="W1315" s="94">
        <v>361932.900270321</v>
      </c>
      <c r="X1315" s="94">
        <v>0</v>
      </c>
      <c r="Y1315" s="94">
        <v>0</v>
      </c>
      <c r="Z1315" s="94">
        <v>0</v>
      </c>
      <c r="AA1315" s="94">
        <v>0</v>
      </c>
      <c r="AB1315" s="94">
        <v>0</v>
      </c>
      <c r="AC1315" s="94">
        <v>97001.594796828795</v>
      </c>
      <c r="AD1315" s="94">
        <v>8389.4859671054201</v>
      </c>
      <c r="AE1315" s="94">
        <v>0</v>
      </c>
      <c r="AF1315" s="94">
        <v>0</v>
      </c>
      <c r="AG1315" s="94">
        <v>0</v>
      </c>
      <c r="AH1315" s="94">
        <v>0</v>
      </c>
      <c r="AI1315" s="94">
        <v>0</v>
      </c>
      <c r="AJ1315" s="94">
        <v>4436924.1761122504</v>
      </c>
      <c r="AK1315" s="70">
        <v>16172.3222542698</v>
      </c>
      <c r="AL1315">
        <v>190.744012474941</v>
      </c>
      <c r="AM1315">
        <v>87986.683412978906</v>
      </c>
      <c r="AN1315">
        <v>4583.8562208211697</v>
      </c>
      <c r="AO1315">
        <v>28792.339665859701</v>
      </c>
      <c r="AP1315">
        <v>190.744012474941</v>
      </c>
      <c r="AQ1315">
        <v>87986.683412978906</v>
      </c>
      <c r="AR1315">
        <v>4583.8562208211697</v>
      </c>
      <c r="AS1315">
        <v>17681.0423099953</v>
      </c>
      <c r="AT1315">
        <v>0</v>
      </c>
    </row>
    <row r="1316" spans="1:46" x14ac:dyDescent="0.25">
      <c r="A1316" t="s">
        <v>4228</v>
      </c>
      <c r="B1316">
        <v>1922</v>
      </c>
      <c r="C1316" t="s">
        <v>242</v>
      </c>
      <c r="D1316">
        <v>46</v>
      </c>
      <c r="E1316" t="s">
        <v>1534</v>
      </c>
      <c r="F1316" t="s">
        <v>2892</v>
      </c>
      <c r="G1316" t="s">
        <v>2911</v>
      </c>
      <c r="H1316" t="s">
        <v>2894</v>
      </c>
      <c r="I1316" t="s">
        <v>2895</v>
      </c>
      <c r="J1316">
        <v>524.07244998588703</v>
      </c>
      <c r="K1316">
        <v>1</v>
      </c>
      <c r="L1316">
        <v>1</v>
      </c>
      <c r="M1316">
        <v>1</v>
      </c>
      <c r="N1316" s="94">
        <v>4915634.8041930599</v>
      </c>
      <c r="O1316" s="94">
        <v>1030490.99944102</v>
      </c>
      <c r="P1316" s="94">
        <v>1098462.73221414</v>
      </c>
      <c r="Q1316" s="94">
        <v>241631.760732183</v>
      </c>
      <c r="R1316" s="94">
        <v>274350.83116183197</v>
      </c>
      <c r="S1316" s="94">
        <v>201319.37228656499</v>
      </c>
      <c r="T1316" s="94">
        <v>5359617.74</v>
      </c>
      <c r="U1316" s="94">
        <v>2200953.38774224</v>
      </c>
      <c r="V1316" s="94">
        <v>6460338.6811737604</v>
      </c>
      <c r="W1316" s="94">
        <v>1100232.44656847</v>
      </c>
      <c r="X1316" s="94">
        <v>0</v>
      </c>
      <c r="Y1316" s="94">
        <v>0</v>
      </c>
      <c r="Z1316" s="94">
        <v>0</v>
      </c>
      <c r="AA1316" s="94">
        <v>0</v>
      </c>
      <c r="AB1316" s="94">
        <v>0</v>
      </c>
      <c r="AC1316" s="94">
        <v>185293.67033472899</v>
      </c>
      <c r="AD1316" s="94">
        <v>16025.701951835201</v>
      </c>
      <c r="AE1316" s="94">
        <v>0</v>
      </c>
      <c r="AF1316" s="94">
        <v>0</v>
      </c>
      <c r="AG1316" s="94">
        <v>0</v>
      </c>
      <c r="AH1316" s="94">
        <v>0</v>
      </c>
      <c r="AI1316" s="94">
        <v>0</v>
      </c>
      <c r="AJ1316" s="94">
        <v>7761890.5000288002</v>
      </c>
      <c r="AK1316" s="70">
        <v>14810.7203502833</v>
      </c>
      <c r="AL1316">
        <v>190.744012474941</v>
      </c>
      <c r="AM1316">
        <v>87986.683412978906</v>
      </c>
      <c r="AN1316">
        <v>4583.8562208211697</v>
      </c>
      <c r="AO1316">
        <v>28792.339665859701</v>
      </c>
      <c r="AP1316">
        <v>4583.8562208211697</v>
      </c>
      <c r="AQ1316">
        <v>22363.4717498301</v>
      </c>
      <c r="AR1316">
        <v>4583.8562208211697</v>
      </c>
      <c r="AS1316">
        <v>14810.7203502833</v>
      </c>
      <c r="AT1316">
        <v>0</v>
      </c>
    </row>
    <row r="1317" spans="1:46" x14ac:dyDescent="0.25">
      <c r="A1317" t="s">
        <v>4229</v>
      </c>
      <c r="B1317">
        <v>1922</v>
      </c>
      <c r="C1317" t="s">
        <v>242</v>
      </c>
      <c r="D1317">
        <v>5056</v>
      </c>
      <c r="E1317" t="s">
        <v>1535</v>
      </c>
      <c r="F1317" t="s">
        <v>2892</v>
      </c>
      <c r="G1317" t="s">
        <v>2893</v>
      </c>
      <c r="H1317" t="s">
        <v>2894</v>
      </c>
      <c r="I1317" t="s">
        <v>2895</v>
      </c>
      <c r="J1317">
        <v>481.99999999996902</v>
      </c>
      <c r="K1317">
        <v>2</v>
      </c>
      <c r="L1317">
        <v>1</v>
      </c>
      <c r="M1317">
        <v>1</v>
      </c>
      <c r="N1317" s="94">
        <v>5207142.2130891997</v>
      </c>
      <c r="O1317" s="94">
        <v>893449.51581734803</v>
      </c>
      <c r="P1317" s="94">
        <v>974534.27965156001</v>
      </c>
      <c r="Q1317" s="94">
        <v>222233.602770078</v>
      </c>
      <c r="R1317" s="94">
        <v>327468.54087683902</v>
      </c>
      <c r="S1317" s="94">
        <v>185157.48623063701</v>
      </c>
      <c r="T1317" s="94">
        <v>5600566.9400000004</v>
      </c>
      <c r="U1317" s="94">
        <v>2024261.21220502</v>
      </c>
      <c r="V1317" s="94">
        <v>6228169.3914899603</v>
      </c>
      <c r="W1317" s="94">
        <v>1396658.7607150599</v>
      </c>
      <c r="X1317" s="94">
        <v>0</v>
      </c>
      <c r="Y1317" s="94">
        <v>0</v>
      </c>
      <c r="Z1317" s="94">
        <v>0</v>
      </c>
      <c r="AA1317" s="94">
        <v>0</v>
      </c>
      <c r="AB1317" s="94">
        <v>0</v>
      </c>
      <c r="AC1317" s="94">
        <v>170418.32499254399</v>
      </c>
      <c r="AD1317" s="94">
        <v>14739.1612380924</v>
      </c>
      <c r="AE1317" s="94">
        <v>0</v>
      </c>
      <c r="AF1317" s="94">
        <v>0</v>
      </c>
      <c r="AG1317" s="94">
        <v>0</v>
      </c>
      <c r="AH1317" s="94">
        <v>0</v>
      </c>
      <c r="AI1317" s="94">
        <v>0</v>
      </c>
      <c r="AJ1317" s="94">
        <v>7809985.6384356599</v>
      </c>
      <c r="AK1317" s="70">
        <v>16203.2897062991</v>
      </c>
      <c r="AL1317">
        <v>190.744012474941</v>
      </c>
      <c r="AM1317">
        <v>87986.683412978906</v>
      </c>
      <c r="AN1317">
        <v>4583.8562208211697</v>
      </c>
      <c r="AO1317">
        <v>28792.339665859701</v>
      </c>
      <c r="AP1317">
        <v>190.744012474941</v>
      </c>
      <c r="AQ1317">
        <v>87986.683412978906</v>
      </c>
      <c r="AR1317">
        <v>4583.8562208211697</v>
      </c>
      <c r="AS1317">
        <v>17681.0423099953</v>
      </c>
      <c r="AT1317">
        <v>0</v>
      </c>
    </row>
    <row r="1318" spans="1:46" x14ac:dyDescent="0.25">
      <c r="A1318" t="s">
        <v>4230</v>
      </c>
      <c r="B1318">
        <v>1922</v>
      </c>
      <c r="C1318" t="s">
        <v>242</v>
      </c>
      <c r="D1318">
        <v>5377</v>
      </c>
      <c r="E1318" t="s">
        <v>1536</v>
      </c>
      <c r="F1318" t="s">
        <v>2892</v>
      </c>
      <c r="G1318" t="s">
        <v>2911</v>
      </c>
      <c r="H1318" t="s">
        <v>2894</v>
      </c>
      <c r="I1318" t="s">
        <v>2895</v>
      </c>
      <c r="J1318">
        <v>391.10728374186999</v>
      </c>
      <c r="K1318">
        <v>1</v>
      </c>
      <c r="L1318">
        <v>1</v>
      </c>
      <c r="M1318">
        <v>1</v>
      </c>
      <c r="N1318" s="94">
        <v>476601.788651062</v>
      </c>
      <c r="O1318" s="94">
        <v>342482.97278213903</v>
      </c>
      <c r="P1318" s="94">
        <v>523383.02063852898</v>
      </c>
      <c r="Q1318" s="94">
        <v>180326.10111116199</v>
      </c>
      <c r="R1318" s="94">
        <v>119744.09252163699</v>
      </c>
      <c r="S1318" s="94">
        <v>150241.57988411101</v>
      </c>
      <c r="T1318" s="94">
        <v>0</v>
      </c>
      <c r="U1318" s="94">
        <v>1642537.97570453</v>
      </c>
      <c r="V1318" s="94">
        <v>1307374.87199107</v>
      </c>
      <c r="W1318" s="94">
        <v>335163.10371345701</v>
      </c>
      <c r="X1318" s="94">
        <v>0</v>
      </c>
      <c r="Y1318" s="94">
        <v>0</v>
      </c>
      <c r="Z1318" s="94">
        <v>0</v>
      </c>
      <c r="AA1318" s="94">
        <v>0</v>
      </c>
      <c r="AB1318" s="94">
        <v>0</v>
      </c>
      <c r="AC1318" s="94">
        <v>138281.842713024</v>
      </c>
      <c r="AD1318" s="94">
        <v>11959.737171087399</v>
      </c>
      <c r="AE1318" s="94">
        <v>0</v>
      </c>
      <c r="AF1318" s="94">
        <v>0</v>
      </c>
      <c r="AG1318" s="94">
        <v>0</v>
      </c>
      <c r="AH1318" s="94">
        <v>0</v>
      </c>
      <c r="AI1318" s="94">
        <v>0</v>
      </c>
      <c r="AJ1318" s="94">
        <v>1792779.55558864</v>
      </c>
      <c r="AK1318" s="70">
        <v>4583.8562208211697</v>
      </c>
      <c r="AL1318">
        <v>190.744012474941</v>
      </c>
      <c r="AM1318">
        <v>87986.683412978906</v>
      </c>
      <c r="AN1318">
        <v>4583.8562208211697</v>
      </c>
      <c r="AO1318">
        <v>28792.339665859701</v>
      </c>
      <c r="AP1318">
        <v>4583.8562208211697</v>
      </c>
      <c r="AQ1318">
        <v>22363.4717498301</v>
      </c>
      <c r="AR1318">
        <v>4583.8562208211697</v>
      </c>
      <c r="AS1318">
        <v>14810.7203502833</v>
      </c>
      <c r="AT1318">
        <v>0</v>
      </c>
    </row>
    <row r="1319" spans="1:46" x14ac:dyDescent="0.25">
      <c r="A1319" t="s">
        <v>4231</v>
      </c>
      <c r="B1319">
        <v>1922</v>
      </c>
      <c r="C1319" t="s">
        <v>242</v>
      </c>
      <c r="D1319">
        <v>2787</v>
      </c>
      <c r="E1319" t="s">
        <v>1537</v>
      </c>
      <c r="F1319" t="s">
        <v>2892</v>
      </c>
      <c r="G1319" t="s">
        <v>2911</v>
      </c>
      <c r="H1319" t="s">
        <v>2894</v>
      </c>
      <c r="I1319" t="s">
        <v>2895</v>
      </c>
      <c r="J1319">
        <v>705.99471682161504</v>
      </c>
      <c r="K1319">
        <v>1</v>
      </c>
      <c r="L1319">
        <v>1</v>
      </c>
      <c r="M1319">
        <v>1</v>
      </c>
      <c r="N1319" s="94">
        <v>5932194.6388297696</v>
      </c>
      <c r="O1319" s="94">
        <v>1336224.18793991</v>
      </c>
      <c r="P1319" s="94">
        <v>1309203.06306489</v>
      </c>
      <c r="Q1319" s="94">
        <v>325509.853642984</v>
      </c>
      <c r="R1319" s="94">
        <v>216152.192007423</v>
      </c>
      <c r="S1319" s="94">
        <v>271203.74908466602</v>
      </c>
      <c r="T1319" s="94">
        <v>6154309.4100000001</v>
      </c>
      <c r="U1319" s="94">
        <v>2964974.5254849801</v>
      </c>
      <c r="V1319" s="94">
        <v>7899261.8434427604</v>
      </c>
      <c r="W1319" s="94">
        <v>1220022.09204221</v>
      </c>
      <c r="X1319" s="94">
        <v>0</v>
      </c>
      <c r="Y1319" s="94">
        <v>0</v>
      </c>
      <c r="Z1319" s="94">
        <v>0</v>
      </c>
      <c r="AA1319" s="94">
        <v>0</v>
      </c>
      <c r="AB1319" s="94">
        <v>0</v>
      </c>
      <c r="AC1319" s="94">
        <v>249615.014718533</v>
      </c>
      <c r="AD1319" s="94">
        <v>21588.734366132401</v>
      </c>
      <c r="AE1319" s="94">
        <v>0</v>
      </c>
      <c r="AF1319" s="94">
        <v>0</v>
      </c>
      <c r="AG1319" s="94">
        <v>0</v>
      </c>
      <c r="AH1319" s="94">
        <v>0</v>
      </c>
      <c r="AI1319" s="94">
        <v>0</v>
      </c>
      <c r="AJ1319" s="94">
        <v>9390487.6845696401</v>
      </c>
      <c r="AK1319" s="70">
        <v>13301.0735927962</v>
      </c>
      <c r="AL1319">
        <v>190.744012474941</v>
      </c>
      <c r="AM1319">
        <v>87986.683412978906</v>
      </c>
      <c r="AN1319">
        <v>4583.8562208211697</v>
      </c>
      <c r="AO1319">
        <v>28792.339665859701</v>
      </c>
      <c r="AP1319">
        <v>4583.8562208211697</v>
      </c>
      <c r="AQ1319">
        <v>22363.4717498301</v>
      </c>
      <c r="AR1319">
        <v>4583.8562208211697</v>
      </c>
      <c r="AS1319">
        <v>14810.7203502833</v>
      </c>
      <c r="AT1319">
        <v>0</v>
      </c>
    </row>
    <row r="1320" spans="1:46" x14ac:dyDescent="0.25">
      <c r="A1320" t="s">
        <v>4232</v>
      </c>
      <c r="B1320">
        <v>1922</v>
      </c>
      <c r="C1320" t="s">
        <v>242</v>
      </c>
      <c r="D1320">
        <v>47</v>
      </c>
      <c r="E1320" t="s">
        <v>1538</v>
      </c>
      <c r="F1320" t="s">
        <v>2892</v>
      </c>
      <c r="G1320" t="s">
        <v>2893</v>
      </c>
      <c r="H1320" t="s">
        <v>2894</v>
      </c>
      <c r="I1320" t="s">
        <v>2895</v>
      </c>
      <c r="J1320">
        <v>345.77058823525101</v>
      </c>
      <c r="K1320">
        <v>1</v>
      </c>
      <c r="L1320">
        <v>1</v>
      </c>
      <c r="M1320">
        <v>1</v>
      </c>
      <c r="N1320" s="94">
        <v>3273837.8008698402</v>
      </c>
      <c r="O1320" s="94">
        <v>782823.39011005696</v>
      </c>
      <c r="P1320" s="94">
        <v>702290.34756560996</v>
      </c>
      <c r="Q1320" s="94">
        <v>159422.911940775</v>
      </c>
      <c r="R1320" s="94">
        <v>105863.498405796</v>
      </c>
      <c r="S1320" s="94">
        <v>132825.75296707801</v>
      </c>
      <c r="T1320" s="94">
        <v>3572101.04</v>
      </c>
      <c r="U1320" s="94">
        <v>1452136.9088920699</v>
      </c>
      <c r="V1320" s="94">
        <v>4470425.6172529403</v>
      </c>
      <c r="W1320" s="94">
        <v>553812.331639132</v>
      </c>
      <c r="X1320" s="94">
        <v>0</v>
      </c>
      <c r="Y1320" s="94">
        <v>0</v>
      </c>
      <c r="Z1320" s="94">
        <v>0</v>
      </c>
      <c r="AA1320" s="94">
        <v>0</v>
      </c>
      <c r="AB1320" s="94">
        <v>0</v>
      </c>
      <c r="AC1320" s="94">
        <v>122252.374437224</v>
      </c>
      <c r="AD1320" s="94">
        <v>10573.378529854201</v>
      </c>
      <c r="AE1320" s="94">
        <v>0</v>
      </c>
      <c r="AF1320" s="94">
        <v>0</v>
      </c>
      <c r="AG1320" s="94">
        <v>0</v>
      </c>
      <c r="AH1320" s="94">
        <v>0</v>
      </c>
      <c r="AI1320" s="94">
        <v>0</v>
      </c>
      <c r="AJ1320" s="94">
        <v>5157063.7018591501</v>
      </c>
      <c r="AK1320" s="70">
        <v>14914.697424612799</v>
      </c>
      <c r="AL1320">
        <v>190.744012474941</v>
      </c>
      <c r="AM1320">
        <v>87986.683412978906</v>
      </c>
      <c r="AN1320">
        <v>4583.8562208211697</v>
      </c>
      <c r="AO1320">
        <v>28792.339665859701</v>
      </c>
      <c r="AP1320">
        <v>190.744012474941</v>
      </c>
      <c r="AQ1320">
        <v>87986.683412978906</v>
      </c>
      <c r="AR1320">
        <v>4583.8562208211697</v>
      </c>
      <c r="AS1320">
        <v>17681.0423099953</v>
      </c>
      <c r="AT1320">
        <v>0</v>
      </c>
    </row>
    <row r="1321" spans="1:46" x14ac:dyDescent="0.25">
      <c r="A1321" t="s">
        <v>4233</v>
      </c>
      <c r="B1321">
        <v>1922</v>
      </c>
      <c r="C1321" t="s">
        <v>242</v>
      </c>
      <c r="D1321">
        <v>48</v>
      </c>
      <c r="E1321" t="s">
        <v>1539</v>
      </c>
      <c r="F1321" t="s">
        <v>2892</v>
      </c>
      <c r="G1321" t="s">
        <v>2893</v>
      </c>
      <c r="H1321" t="s">
        <v>2894</v>
      </c>
      <c r="I1321" t="s">
        <v>2895</v>
      </c>
      <c r="J1321">
        <v>355.66470588233</v>
      </c>
      <c r="K1321">
        <v>1</v>
      </c>
      <c r="L1321">
        <v>1</v>
      </c>
      <c r="M1321">
        <v>1</v>
      </c>
      <c r="N1321" s="94">
        <v>3648620.5234909998</v>
      </c>
      <c r="O1321" s="94">
        <v>893556.21416334203</v>
      </c>
      <c r="P1321" s="94">
        <v>750018.29810791102</v>
      </c>
      <c r="Q1321" s="94">
        <v>163984.74889293601</v>
      </c>
      <c r="R1321" s="94">
        <v>108892.74942770699</v>
      </c>
      <c r="S1321" s="94">
        <v>136626.52050235501</v>
      </c>
      <c r="T1321" s="94">
        <v>4071383.18</v>
      </c>
      <c r="U1321" s="94">
        <v>1493689.3540829001</v>
      </c>
      <c r="V1321" s="94">
        <v>4771513.9242967796</v>
      </c>
      <c r="W1321" s="94">
        <v>793558.60978612001</v>
      </c>
      <c r="X1321" s="94">
        <v>0</v>
      </c>
      <c r="Y1321" s="94">
        <v>0</v>
      </c>
      <c r="Z1321" s="94">
        <v>0</v>
      </c>
      <c r="AA1321" s="94">
        <v>0</v>
      </c>
      <c r="AB1321" s="94">
        <v>0</v>
      </c>
      <c r="AC1321" s="94">
        <v>125750.588040325</v>
      </c>
      <c r="AD1321" s="94">
        <v>10875.9324620305</v>
      </c>
      <c r="AE1321" s="94">
        <v>0</v>
      </c>
      <c r="AF1321" s="94">
        <v>0</v>
      </c>
      <c r="AG1321" s="94">
        <v>0</v>
      </c>
      <c r="AH1321" s="94">
        <v>0</v>
      </c>
      <c r="AI1321" s="94">
        <v>0</v>
      </c>
      <c r="AJ1321" s="94">
        <v>5701699.0545852501</v>
      </c>
      <c r="AK1321" s="70">
        <v>16031.107276839601</v>
      </c>
      <c r="AL1321">
        <v>190.744012474941</v>
      </c>
      <c r="AM1321">
        <v>87986.683412978906</v>
      </c>
      <c r="AN1321">
        <v>4583.8562208211697</v>
      </c>
      <c r="AO1321">
        <v>28792.339665859701</v>
      </c>
      <c r="AP1321">
        <v>190.744012474941</v>
      </c>
      <c r="AQ1321">
        <v>87986.683412978906</v>
      </c>
      <c r="AR1321">
        <v>4583.8562208211697</v>
      </c>
      <c r="AS1321">
        <v>17681.0423099953</v>
      </c>
      <c r="AT1321">
        <v>0</v>
      </c>
    </row>
    <row r="1322" spans="1:46" x14ac:dyDescent="0.25">
      <c r="A1322" t="s">
        <v>4234</v>
      </c>
      <c r="B1322">
        <v>1922</v>
      </c>
      <c r="C1322" t="s">
        <v>242</v>
      </c>
      <c r="D1322">
        <v>3452</v>
      </c>
      <c r="E1322" t="s">
        <v>1540</v>
      </c>
      <c r="F1322" t="s">
        <v>2906</v>
      </c>
      <c r="G1322" t="s">
        <v>2893</v>
      </c>
      <c r="H1322" t="s">
        <v>2894</v>
      </c>
      <c r="I1322" t="s">
        <v>2895</v>
      </c>
      <c r="J1322">
        <v>109.01970919759999</v>
      </c>
      <c r="K1322">
        <v>1</v>
      </c>
      <c r="L1322">
        <v>1</v>
      </c>
      <c r="M1322">
        <v>1</v>
      </c>
      <c r="N1322" s="94">
        <v>144190.98631936501</v>
      </c>
      <c r="O1322" s="94">
        <v>95465.8623092302</v>
      </c>
      <c r="P1322" s="94">
        <v>152341.081759124</v>
      </c>
      <c r="Q1322" s="94">
        <v>50265.233916868099</v>
      </c>
      <c r="R1322" s="94">
        <v>33378.223028582899</v>
      </c>
      <c r="S1322" s="94">
        <v>41879.284864365101</v>
      </c>
      <c r="T1322" s="94">
        <v>17790</v>
      </c>
      <c r="U1322" s="94">
        <v>457851.38733316999</v>
      </c>
      <c r="V1322" s="94">
        <v>382215.91146112699</v>
      </c>
      <c r="W1322" s="94">
        <v>93425.475872042603</v>
      </c>
      <c r="X1322" s="94">
        <v>0</v>
      </c>
      <c r="Y1322" s="94">
        <v>0</v>
      </c>
      <c r="Z1322" s="94">
        <v>0</v>
      </c>
      <c r="AA1322" s="94">
        <v>0</v>
      </c>
      <c r="AB1322" s="94">
        <v>0</v>
      </c>
      <c r="AC1322" s="94">
        <v>38545.552349855803</v>
      </c>
      <c r="AD1322" s="94">
        <v>3333.73251450928</v>
      </c>
      <c r="AE1322" s="94">
        <v>0</v>
      </c>
      <c r="AF1322" s="94">
        <v>0</v>
      </c>
      <c r="AG1322" s="94">
        <v>0</v>
      </c>
      <c r="AH1322" s="94">
        <v>0</v>
      </c>
      <c r="AI1322" s="94">
        <v>0</v>
      </c>
      <c r="AJ1322" s="94">
        <v>517520.67219753499</v>
      </c>
      <c r="AK1322" s="70">
        <v>4747.0377237891798</v>
      </c>
      <c r="AL1322">
        <v>190.744012474941</v>
      </c>
      <c r="AM1322">
        <v>87986.683412978906</v>
      </c>
      <c r="AN1322">
        <v>4583.8562208211697</v>
      </c>
      <c r="AO1322">
        <v>28792.339665859701</v>
      </c>
      <c r="AP1322">
        <v>190.744012474941</v>
      </c>
      <c r="AQ1322">
        <v>87986.683412978906</v>
      </c>
      <c r="AR1322">
        <v>4583.8562208211697</v>
      </c>
      <c r="AS1322">
        <v>17681.0423099953</v>
      </c>
      <c r="AT1322">
        <v>0</v>
      </c>
    </row>
    <row r="1323" spans="1:46" x14ac:dyDescent="0.25">
      <c r="A1323" t="s">
        <v>4235</v>
      </c>
      <c r="B1323">
        <v>1922</v>
      </c>
      <c r="C1323" t="s">
        <v>242</v>
      </c>
      <c r="D1323">
        <v>5057</v>
      </c>
      <c r="E1323" t="s">
        <v>1541</v>
      </c>
      <c r="F1323" t="s">
        <v>2892</v>
      </c>
      <c r="G1323" t="s">
        <v>2893</v>
      </c>
      <c r="H1323" t="s">
        <v>2894</v>
      </c>
      <c r="I1323" t="s">
        <v>2895</v>
      </c>
      <c r="J1323">
        <v>491.46470588230898</v>
      </c>
      <c r="K1323">
        <v>1</v>
      </c>
      <c r="L1323">
        <v>1</v>
      </c>
      <c r="M1323">
        <v>1</v>
      </c>
      <c r="N1323" s="94">
        <v>598896.94623271201</v>
      </c>
      <c r="O1323" s="94">
        <v>430363.48461145599</v>
      </c>
      <c r="P1323" s="94">
        <v>657682.15779810597</v>
      </c>
      <c r="Q1323" s="94">
        <v>226597.45274391901</v>
      </c>
      <c r="R1323" s="94">
        <v>150470.21024321101</v>
      </c>
      <c r="S1323" s="94">
        <v>188793.297743264</v>
      </c>
      <c r="T1323" s="94">
        <v>0</v>
      </c>
      <c r="U1323" s="94">
        <v>2064010.2516294101</v>
      </c>
      <c r="V1323" s="94">
        <v>1642844.9012600901</v>
      </c>
      <c r="W1323" s="94">
        <v>421165.35036931501</v>
      </c>
      <c r="X1323" s="94">
        <v>0</v>
      </c>
      <c r="Y1323" s="94">
        <v>0</v>
      </c>
      <c r="Z1323" s="94">
        <v>0</v>
      </c>
      <c r="AA1323" s="94">
        <v>0</v>
      </c>
      <c r="AB1323" s="94">
        <v>0</v>
      </c>
      <c r="AC1323" s="94">
        <v>173764.713629506</v>
      </c>
      <c r="AD1323" s="94">
        <v>15028.584113758199</v>
      </c>
      <c r="AE1323" s="94">
        <v>0</v>
      </c>
      <c r="AF1323" s="94">
        <v>0</v>
      </c>
      <c r="AG1323" s="94">
        <v>0</v>
      </c>
      <c r="AH1323" s="94">
        <v>0</v>
      </c>
      <c r="AI1323" s="94">
        <v>0</v>
      </c>
      <c r="AJ1323" s="94">
        <v>2252803.5493726698</v>
      </c>
      <c r="AK1323" s="70">
        <v>4583.8562208211697</v>
      </c>
      <c r="AL1323">
        <v>190.744012474941</v>
      </c>
      <c r="AM1323">
        <v>87986.683412978906</v>
      </c>
      <c r="AN1323">
        <v>4583.8562208211697</v>
      </c>
      <c r="AO1323">
        <v>28792.339665859701</v>
      </c>
      <c r="AP1323">
        <v>190.744012474941</v>
      </c>
      <c r="AQ1323">
        <v>87986.683412978906</v>
      </c>
      <c r="AR1323">
        <v>4583.8562208211697</v>
      </c>
      <c r="AS1323">
        <v>17681.0423099953</v>
      </c>
      <c r="AT1323">
        <v>0</v>
      </c>
    </row>
    <row r="1324" spans="1:46" x14ac:dyDescent="0.25">
      <c r="A1324" t="s">
        <v>4236</v>
      </c>
      <c r="B1324">
        <v>1922</v>
      </c>
      <c r="C1324" t="s">
        <v>242</v>
      </c>
      <c r="D1324">
        <v>51</v>
      </c>
      <c r="E1324" t="s">
        <v>1542</v>
      </c>
      <c r="F1324" t="s">
        <v>2892</v>
      </c>
      <c r="G1324" t="s">
        <v>2903</v>
      </c>
      <c r="H1324" t="s">
        <v>2894</v>
      </c>
      <c r="I1324" t="s">
        <v>2895</v>
      </c>
      <c r="J1324">
        <v>1874.0920989491001</v>
      </c>
      <c r="K1324">
        <v>1</v>
      </c>
      <c r="L1324">
        <v>1</v>
      </c>
      <c r="M1324">
        <v>1</v>
      </c>
      <c r="N1324" s="94">
        <v>13353630.147409299</v>
      </c>
      <c r="O1324" s="94">
        <v>5155797.7279450698</v>
      </c>
      <c r="P1324" s="94">
        <v>3508578.51697216</v>
      </c>
      <c r="Q1324" s="94">
        <v>864079.334175147</v>
      </c>
      <c r="R1324" s="94">
        <v>883323.67022616905</v>
      </c>
      <c r="S1324" s="94">
        <v>719921.53943181399</v>
      </c>
      <c r="T1324" s="94">
        <v>15894762.210000001</v>
      </c>
      <c r="U1324" s="94">
        <v>7870647.1867278004</v>
      </c>
      <c r="V1324" s="94">
        <v>19928340.0619899</v>
      </c>
      <c r="W1324" s="94">
        <v>3830069.3347379002</v>
      </c>
      <c r="X1324" s="94">
        <v>0</v>
      </c>
      <c r="Y1324" s="94">
        <v>0</v>
      </c>
      <c r="Z1324" s="94">
        <v>0</v>
      </c>
      <c r="AA1324" s="94">
        <v>0</v>
      </c>
      <c r="AB1324" s="94">
        <v>7000</v>
      </c>
      <c r="AC1324" s="94">
        <v>662613.35349520098</v>
      </c>
      <c r="AD1324" s="94">
        <v>57308.185936613001</v>
      </c>
      <c r="AE1324" s="94">
        <v>0</v>
      </c>
      <c r="AF1324" s="94">
        <v>0</v>
      </c>
      <c r="AG1324" s="94">
        <v>0</v>
      </c>
      <c r="AH1324" s="94">
        <v>0</v>
      </c>
      <c r="AI1324" s="94">
        <v>0</v>
      </c>
      <c r="AJ1324" s="94">
        <v>24485330.9361596</v>
      </c>
      <c r="AK1324" s="70">
        <v>13065.169502549999</v>
      </c>
      <c r="AL1324">
        <v>190.744012474941</v>
      </c>
      <c r="AM1324">
        <v>87986.683412978906</v>
      </c>
      <c r="AN1324">
        <v>4583.8562208211697</v>
      </c>
      <c r="AO1324">
        <v>28792.339665859701</v>
      </c>
      <c r="AP1324">
        <v>190.744012474941</v>
      </c>
      <c r="AQ1324">
        <v>78964.723731455393</v>
      </c>
      <c r="AR1324">
        <v>13065.169502549999</v>
      </c>
      <c r="AS1324">
        <v>28792.339665859701</v>
      </c>
      <c r="AT1324">
        <v>0</v>
      </c>
    </row>
    <row r="1325" spans="1:46" x14ac:dyDescent="0.25">
      <c r="A1325" t="s">
        <v>4237</v>
      </c>
      <c r="B1325">
        <v>1922</v>
      </c>
      <c r="C1325" t="s">
        <v>242</v>
      </c>
      <c r="D1325">
        <v>1922</v>
      </c>
      <c r="E1325" t="s">
        <v>242</v>
      </c>
      <c r="F1325" t="s">
        <v>1871</v>
      </c>
      <c r="G1325" t="s">
        <v>1871</v>
      </c>
      <c r="H1325" t="s">
        <v>2899</v>
      </c>
      <c r="I1325" t="s">
        <v>2895</v>
      </c>
      <c r="J1325">
        <v>7.014619453421</v>
      </c>
      <c r="K1325">
        <v>0</v>
      </c>
      <c r="L1325">
        <v>0</v>
      </c>
      <c r="M1325">
        <v>1</v>
      </c>
      <c r="N1325" s="94">
        <v>8547.9875143759291</v>
      </c>
      <c r="O1325" s="94">
        <v>6142.5287209138596</v>
      </c>
      <c r="P1325" s="94">
        <v>9387.0221056387709</v>
      </c>
      <c r="Q1325" s="94">
        <v>3234.1994879562699</v>
      </c>
      <c r="R1325" s="94">
        <v>2147.6440755547001</v>
      </c>
      <c r="S1325" s="94">
        <v>2694.6251138175098</v>
      </c>
      <c r="T1325" s="94">
        <v>0</v>
      </c>
      <c r="U1325" s="94">
        <v>29459.381904439499</v>
      </c>
      <c r="V1325" s="94">
        <v>23448.137099985699</v>
      </c>
      <c r="W1325" s="94">
        <v>6011.2448044538496</v>
      </c>
      <c r="X1325" s="94">
        <v>0</v>
      </c>
      <c r="Y1325" s="94">
        <v>0</v>
      </c>
      <c r="Z1325" s="94">
        <v>0</v>
      </c>
      <c r="AA1325" s="94">
        <v>0</v>
      </c>
      <c r="AB1325" s="94">
        <v>0</v>
      </c>
      <c r="AC1325" s="94">
        <v>2480.1238541746902</v>
      </c>
      <c r="AD1325" s="94">
        <v>214.50125964281801</v>
      </c>
      <c r="AE1325" s="94">
        <v>0</v>
      </c>
      <c r="AF1325" s="94">
        <v>0</v>
      </c>
      <c r="AG1325" s="94">
        <v>0</v>
      </c>
      <c r="AH1325" s="94">
        <v>0</v>
      </c>
      <c r="AI1325" s="94">
        <v>0</v>
      </c>
      <c r="AJ1325" s="94">
        <v>32154.007018257002</v>
      </c>
      <c r="AK1325" s="70">
        <v>4583.8562208211697</v>
      </c>
      <c r="AL1325">
        <v>190.744012474941</v>
      </c>
      <c r="AM1325">
        <v>87986.683412978906</v>
      </c>
      <c r="AN1325">
        <v>4583.8562208211697</v>
      </c>
      <c r="AO1325">
        <v>28792.339665859701</v>
      </c>
      <c r="AP1325">
        <v>682.10272323868298</v>
      </c>
      <c r="AQ1325">
        <v>37523.222275875101</v>
      </c>
      <c r="AR1325">
        <v>4583.8562208211697</v>
      </c>
      <c r="AS1325">
        <v>4583.8562208211697</v>
      </c>
      <c r="AT1325">
        <v>0</v>
      </c>
    </row>
    <row r="1326" spans="1:46" x14ac:dyDescent="0.25">
      <c r="A1326" t="s">
        <v>4238</v>
      </c>
      <c r="B1326">
        <v>1922</v>
      </c>
      <c r="C1326" t="s">
        <v>242</v>
      </c>
      <c r="D1326">
        <v>1286</v>
      </c>
      <c r="E1326" t="s">
        <v>1543</v>
      </c>
      <c r="F1326" t="s">
        <v>2892</v>
      </c>
      <c r="G1326" t="s">
        <v>2893</v>
      </c>
      <c r="H1326" t="s">
        <v>2894</v>
      </c>
      <c r="I1326" t="s">
        <v>2895</v>
      </c>
      <c r="J1326">
        <v>458.97765388551198</v>
      </c>
      <c r="K1326">
        <v>1</v>
      </c>
      <c r="L1326">
        <v>1</v>
      </c>
      <c r="M1326">
        <v>1</v>
      </c>
      <c r="N1326" s="94">
        <v>4202856.5431962004</v>
      </c>
      <c r="O1326" s="94">
        <v>891591.79687400302</v>
      </c>
      <c r="P1326" s="94">
        <v>885672.69456337695</v>
      </c>
      <c r="Q1326" s="94">
        <v>211618.791730169</v>
      </c>
      <c r="R1326" s="94">
        <v>140523.751249041</v>
      </c>
      <c r="S1326" s="94">
        <v>176313.58636822001</v>
      </c>
      <c r="T1326" s="94">
        <v>4404689.59</v>
      </c>
      <c r="U1326" s="94">
        <v>1927573.98761279</v>
      </c>
      <c r="V1326" s="94">
        <v>5842009.5551947197</v>
      </c>
      <c r="W1326" s="94">
        <v>490254.02241806802</v>
      </c>
      <c r="X1326" s="94">
        <v>0</v>
      </c>
      <c r="Y1326" s="94">
        <v>0</v>
      </c>
      <c r="Z1326" s="94">
        <v>0</v>
      </c>
      <c r="AA1326" s="94">
        <v>0</v>
      </c>
      <c r="AB1326" s="94">
        <v>0</v>
      </c>
      <c r="AC1326" s="94">
        <v>162278.42942776301</v>
      </c>
      <c r="AD1326" s="94">
        <v>14035.1569404571</v>
      </c>
      <c r="AE1326" s="94">
        <v>0</v>
      </c>
      <c r="AF1326" s="94">
        <v>0</v>
      </c>
      <c r="AG1326" s="94">
        <v>0</v>
      </c>
      <c r="AH1326" s="94">
        <v>0</v>
      </c>
      <c r="AI1326" s="94">
        <v>0</v>
      </c>
      <c r="AJ1326" s="94">
        <v>6508577.1639810102</v>
      </c>
      <c r="AK1326" s="70">
        <v>14180.597048423</v>
      </c>
      <c r="AL1326">
        <v>190.744012474941</v>
      </c>
      <c r="AM1326">
        <v>87986.683412978906</v>
      </c>
      <c r="AN1326">
        <v>4583.8562208211697</v>
      </c>
      <c r="AO1326">
        <v>28792.339665859701</v>
      </c>
      <c r="AP1326">
        <v>190.744012474941</v>
      </c>
      <c r="AQ1326">
        <v>87986.683412978906</v>
      </c>
      <c r="AR1326">
        <v>4583.8562208211697</v>
      </c>
      <c r="AS1326">
        <v>17681.0423099953</v>
      </c>
      <c r="AT1326">
        <v>0</v>
      </c>
    </row>
    <row r="1327" spans="1:46" x14ac:dyDescent="0.25">
      <c r="A1327" t="s">
        <v>4239</v>
      </c>
      <c r="B1327">
        <v>1922</v>
      </c>
      <c r="C1327" t="s">
        <v>242</v>
      </c>
      <c r="D1327">
        <v>1323</v>
      </c>
      <c r="E1327" t="s">
        <v>1544</v>
      </c>
      <c r="F1327" t="s">
        <v>2892</v>
      </c>
      <c r="G1327" t="s">
        <v>2903</v>
      </c>
      <c r="H1327" t="s">
        <v>2894</v>
      </c>
      <c r="I1327" t="s">
        <v>2895</v>
      </c>
      <c r="J1327">
        <v>1202.58253495484</v>
      </c>
      <c r="K1327">
        <v>1</v>
      </c>
      <c r="L1327">
        <v>1</v>
      </c>
      <c r="M1327">
        <v>1</v>
      </c>
      <c r="N1327" s="94">
        <v>9712279.9793831501</v>
      </c>
      <c r="O1327" s="94">
        <v>4239140.8752089804</v>
      </c>
      <c r="P1327" s="94">
        <v>2749837.52229521</v>
      </c>
      <c r="Q1327" s="94">
        <v>554469.39703610598</v>
      </c>
      <c r="R1327" s="94">
        <v>481675.95948823198</v>
      </c>
      <c r="S1327" s="94">
        <v>461965.06049194798</v>
      </c>
      <c r="T1327" s="94">
        <v>12686903.359999999</v>
      </c>
      <c r="U1327" s="94">
        <v>5050500.3734116796</v>
      </c>
      <c r="V1327" s="94">
        <v>13876692.2312689</v>
      </c>
      <c r="W1327" s="94">
        <v>3855711.5021427399</v>
      </c>
      <c r="X1327" s="94">
        <v>0</v>
      </c>
      <c r="Y1327" s="94">
        <v>0</v>
      </c>
      <c r="Z1327" s="94">
        <v>0</v>
      </c>
      <c r="AA1327" s="94">
        <v>0</v>
      </c>
      <c r="AB1327" s="94">
        <v>5000</v>
      </c>
      <c r="AC1327" s="94">
        <v>425191.08147780999</v>
      </c>
      <c r="AD1327" s="94">
        <v>36773.9790141376</v>
      </c>
      <c r="AE1327" s="94">
        <v>0</v>
      </c>
      <c r="AF1327" s="94">
        <v>0</v>
      </c>
      <c r="AG1327" s="94">
        <v>0</v>
      </c>
      <c r="AH1327" s="94">
        <v>0</v>
      </c>
      <c r="AI1327" s="94">
        <v>0</v>
      </c>
      <c r="AJ1327" s="94">
        <v>18199368.7939036</v>
      </c>
      <c r="AK1327" s="70">
        <v>15133.5715137316</v>
      </c>
      <c r="AL1327">
        <v>190.744012474941</v>
      </c>
      <c r="AM1327">
        <v>87986.683412978906</v>
      </c>
      <c r="AN1327">
        <v>4583.8562208211697</v>
      </c>
      <c r="AO1327">
        <v>28792.339665859701</v>
      </c>
      <c r="AP1327">
        <v>190.744012474941</v>
      </c>
      <c r="AQ1327">
        <v>78964.723731455393</v>
      </c>
      <c r="AR1327">
        <v>13065.169502549999</v>
      </c>
      <c r="AS1327">
        <v>28792.339665859701</v>
      </c>
      <c r="AT1327">
        <v>0</v>
      </c>
    </row>
    <row r="1328" spans="1:46" x14ac:dyDescent="0.25">
      <c r="A1328" t="s">
        <v>4240</v>
      </c>
      <c r="B1328">
        <v>2255</v>
      </c>
      <c r="C1328" t="s">
        <v>244</v>
      </c>
      <c r="D1328">
        <v>1224</v>
      </c>
      <c r="E1328" t="s">
        <v>1546</v>
      </c>
      <c r="F1328" t="s">
        <v>2892</v>
      </c>
      <c r="G1328" t="s">
        <v>2893</v>
      </c>
      <c r="H1328" t="s">
        <v>2904</v>
      </c>
      <c r="I1328" t="s">
        <v>2895</v>
      </c>
      <c r="J1328">
        <v>374.56097560970801</v>
      </c>
      <c r="K1328">
        <v>1</v>
      </c>
      <c r="L1328">
        <v>1</v>
      </c>
      <c r="M1328">
        <v>2</v>
      </c>
      <c r="N1328" s="94">
        <v>2375076.0659379801</v>
      </c>
      <c r="O1328" s="94">
        <v>587944.84137582302</v>
      </c>
      <c r="P1328" s="94">
        <v>720586.18057533598</v>
      </c>
      <c r="Q1328" s="94">
        <v>287632.38006047101</v>
      </c>
      <c r="R1328" s="94">
        <v>1462925.6265813101</v>
      </c>
      <c r="S1328" s="94">
        <v>200128.79384624999</v>
      </c>
      <c r="T1328" s="94">
        <v>3632999.57</v>
      </c>
      <c r="U1328" s="94">
        <v>1801165.52453092</v>
      </c>
      <c r="V1328" s="94">
        <v>4030559.8905791799</v>
      </c>
      <c r="W1328" s="94">
        <v>1403605.2039517399</v>
      </c>
      <c r="X1328" s="94">
        <v>0</v>
      </c>
      <c r="Y1328" s="94">
        <v>0</v>
      </c>
      <c r="Z1328" s="94">
        <v>0</v>
      </c>
      <c r="AA1328" s="94">
        <v>0</v>
      </c>
      <c r="AB1328" s="94">
        <v>0</v>
      </c>
      <c r="AC1328" s="94">
        <v>135413.59548569101</v>
      </c>
      <c r="AD1328" s="94">
        <v>64715.198360558301</v>
      </c>
      <c r="AE1328" s="94">
        <v>0</v>
      </c>
      <c r="AF1328" s="94">
        <v>0</v>
      </c>
      <c r="AG1328" s="94">
        <v>0</v>
      </c>
      <c r="AH1328" s="94">
        <v>0</v>
      </c>
      <c r="AI1328" s="94">
        <v>0</v>
      </c>
      <c r="AJ1328" s="94">
        <v>5634293.8883771701</v>
      </c>
      <c r="AK1328" s="70">
        <v>15042.394310314099</v>
      </c>
      <c r="AL1328">
        <v>190.744012474941</v>
      </c>
      <c r="AM1328">
        <v>87986.683412978906</v>
      </c>
      <c r="AN1328">
        <v>13307.1593353059</v>
      </c>
      <c r="AO1328">
        <v>15042.394310314099</v>
      </c>
      <c r="AP1328">
        <v>190.744012474941</v>
      </c>
      <c r="AQ1328">
        <v>87986.683412978906</v>
      </c>
      <c r="AR1328">
        <v>15042.394310314099</v>
      </c>
      <c r="AS1328">
        <v>15042.394310314099</v>
      </c>
      <c r="AT1328">
        <v>0</v>
      </c>
    </row>
    <row r="1329" spans="1:46" x14ac:dyDescent="0.25">
      <c r="A1329" t="s">
        <v>4241</v>
      </c>
      <c r="B1329">
        <v>2255</v>
      </c>
      <c r="C1329" t="s">
        <v>244</v>
      </c>
      <c r="D1329">
        <v>1226</v>
      </c>
      <c r="E1329" t="s">
        <v>1547</v>
      </c>
      <c r="F1329" t="s">
        <v>2892</v>
      </c>
      <c r="G1329" t="s">
        <v>2903</v>
      </c>
      <c r="H1329" t="s">
        <v>2904</v>
      </c>
      <c r="I1329" t="s">
        <v>2895</v>
      </c>
      <c r="J1329">
        <v>257.02626641647902</v>
      </c>
      <c r="K1329">
        <v>1</v>
      </c>
      <c r="L1329">
        <v>1</v>
      </c>
      <c r="M1329">
        <v>2</v>
      </c>
      <c r="N1329" s="94">
        <v>1689686.5655199799</v>
      </c>
      <c r="O1329" s="94">
        <v>448296.08820573502</v>
      </c>
      <c r="P1329" s="94">
        <v>517052.68150890199</v>
      </c>
      <c r="Q1329" s="94">
        <v>197375.278156213</v>
      </c>
      <c r="R1329" s="94">
        <v>801006.96137971105</v>
      </c>
      <c r="S1329" s="94">
        <v>137329.72742556501</v>
      </c>
      <c r="T1329" s="94">
        <v>2417445.65</v>
      </c>
      <c r="U1329" s="94">
        <v>1235971.9247705401</v>
      </c>
      <c r="V1329" s="94">
        <v>2898331.3976234598</v>
      </c>
      <c r="W1329" s="94">
        <v>754586.17714707402</v>
      </c>
      <c r="X1329" s="94">
        <v>0</v>
      </c>
      <c r="Y1329" s="94">
        <v>0</v>
      </c>
      <c r="Z1329" s="94">
        <v>0</v>
      </c>
      <c r="AA1329" s="94">
        <v>0</v>
      </c>
      <c r="AB1329" s="94">
        <v>500</v>
      </c>
      <c r="AC1329" s="94">
        <v>92921.722058907704</v>
      </c>
      <c r="AD1329" s="94">
        <v>44408.0053666569</v>
      </c>
      <c r="AE1329" s="94">
        <v>0</v>
      </c>
      <c r="AF1329" s="94">
        <v>0</v>
      </c>
      <c r="AG1329" s="94">
        <v>0</v>
      </c>
      <c r="AH1329" s="94">
        <v>0</v>
      </c>
      <c r="AI1329" s="94">
        <v>0</v>
      </c>
      <c r="AJ1329" s="94">
        <v>3790747.3021960999</v>
      </c>
      <c r="AK1329" s="70">
        <v>14748.4821495001</v>
      </c>
      <c r="AL1329">
        <v>190.744012474941</v>
      </c>
      <c r="AM1329">
        <v>87986.683412978906</v>
      </c>
      <c r="AN1329">
        <v>13307.1593353059</v>
      </c>
      <c r="AO1329">
        <v>15042.394310314099</v>
      </c>
      <c r="AP1329">
        <v>190.744012474941</v>
      </c>
      <c r="AQ1329">
        <v>78964.723731455393</v>
      </c>
      <c r="AR1329">
        <v>14748.4821495001</v>
      </c>
      <c r="AS1329">
        <v>14748.4821495001</v>
      </c>
      <c r="AT1329">
        <v>0</v>
      </c>
    </row>
    <row r="1330" spans="1:46" x14ac:dyDescent="0.25">
      <c r="A1330" t="s">
        <v>4242</v>
      </c>
      <c r="B1330">
        <v>2255</v>
      </c>
      <c r="C1330" t="s">
        <v>244</v>
      </c>
      <c r="D1330">
        <v>1225</v>
      </c>
      <c r="E1330" t="s">
        <v>1548</v>
      </c>
      <c r="F1330" t="s">
        <v>2892</v>
      </c>
      <c r="G1330" t="s">
        <v>2911</v>
      </c>
      <c r="H1330" t="s">
        <v>2904</v>
      </c>
      <c r="I1330" t="s">
        <v>2895</v>
      </c>
      <c r="J1330">
        <v>210.30558355168299</v>
      </c>
      <c r="K1330">
        <v>1</v>
      </c>
      <c r="L1330">
        <v>1</v>
      </c>
      <c r="M1330">
        <v>2</v>
      </c>
      <c r="N1330" s="94">
        <v>1194310.7985420399</v>
      </c>
      <c r="O1330" s="94">
        <v>377524.55041844299</v>
      </c>
      <c r="P1330" s="94">
        <v>393297.30791576201</v>
      </c>
      <c r="Q1330" s="94">
        <v>161497.591783315</v>
      </c>
      <c r="R1330" s="94">
        <v>559572.90203898097</v>
      </c>
      <c r="S1330" s="94">
        <v>112366.758728186</v>
      </c>
      <c r="T1330" s="94">
        <v>1674898.74</v>
      </c>
      <c r="U1330" s="94">
        <v>1011304.41069854</v>
      </c>
      <c r="V1330" s="94">
        <v>2156770.83179736</v>
      </c>
      <c r="W1330" s="94">
        <v>529432.31890118704</v>
      </c>
      <c r="X1330" s="94">
        <v>0</v>
      </c>
      <c r="Y1330" s="94">
        <v>0</v>
      </c>
      <c r="Z1330" s="94">
        <v>0</v>
      </c>
      <c r="AA1330" s="94">
        <v>0</v>
      </c>
      <c r="AB1330" s="94">
        <v>0</v>
      </c>
      <c r="AC1330" s="94">
        <v>76030.972455401003</v>
      </c>
      <c r="AD1330" s="94">
        <v>36335.786272784797</v>
      </c>
      <c r="AE1330" s="94">
        <v>0</v>
      </c>
      <c r="AF1330" s="94">
        <v>0</v>
      </c>
      <c r="AG1330" s="94">
        <v>0</v>
      </c>
      <c r="AH1330" s="94">
        <v>0</v>
      </c>
      <c r="AI1330" s="94">
        <v>0</v>
      </c>
      <c r="AJ1330" s="94">
        <v>2798569.9094267301</v>
      </c>
      <c r="AK1330" s="70">
        <v>13307.1593353059</v>
      </c>
      <c r="AL1330">
        <v>190.744012474941</v>
      </c>
      <c r="AM1330">
        <v>87986.683412978906</v>
      </c>
      <c r="AN1330">
        <v>13307.1593353059</v>
      </c>
      <c r="AO1330">
        <v>15042.394310314099</v>
      </c>
      <c r="AP1330">
        <v>4583.8562208211697</v>
      </c>
      <c r="AQ1330">
        <v>22363.4717498301</v>
      </c>
      <c r="AR1330">
        <v>13307.1593353059</v>
      </c>
      <c r="AS1330">
        <v>13307.1593353059</v>
      </c>
      <c r="AT1330">
        <v>0</v>
      </c>
    </row>
    <row r="1331" spans="1:46" x14ac:dyDescent="0.25">
      <c r="A1331" t="s">
        <v>4244</v>
      </c>
      <c r="B1331">
        <v>2002</v>
      </c>
      <c r="C1331" t="s">
        <v>245</v>
      </c>
      <c r="D1331">
        <v>3624</v>
      </c>
      <c r="E1331" t="s">
        <v>1549</v>
      </c>
      <c r="F1331" t="s">
        <v>2892</v>
      </c>
      <c r="G1331" t="s">
        <v>2893</v>
      </c>
      <c r="H1331" t="s">
        <v>2894</v>
      </c>
      <c r="I1331" t="s">
        <v>2895</v>
      </c>
      <c r="J1331">
        <v>328.347517730454</v>
      </c>
      <c r="K1331">
        <v>1</v>
      </c>
      <c r="L1331">
        <v>1</v>
      </c>
      <c r="M1331">
        <v>2</v>
      </c>
      <c r="N1331" s="94">
        <v>2070859.11184388</v>
      </c>
      <c r="O1331" s="94">
        <v>446430.770561704</v>
      </c>
      <c r="P1331" s="94">
        <v>625351.41126531898</v>
      </c>
      <c r="Q1331" s="94">
        <v>212229.295878812</v>
      </c>
      <c r="R1331" s="94">
        <v>2167879.40107521</v>
      </c>
      <c r="S1331" s="94">
        <v>176133.17823060899</v>
      </c>
      <c r="T1331" s="94">
        <v>3234061.46</v>
      </c>
      <c r="U1331" s="94">
        <v>2288688.5306249298</v>
      </c>
      <c r="V1331" s="94">
        <v>3697570.1954709101</v>
      </c>
      <c r="W1331" s="94">
        <v>1825179.7951540099</v>
      </c>
      <c r="X1331" s="94">
        <v>0</v>
      </c>
      <c r="Y1331" s="94">
        <v>0</v>
      </c>
      <c r="Z1331" s="94">
        <v>0</v>
      </c>
      <c r="AA1331" s="94">
        <v>0</v>
      </c>
      <c r="AB1331" s="94">
        <v>0</v>
      </c>
      <c r="AC1331" s="94">
        <v>163931.63271656301</v>
      </c>
      <c r="AD1331" s="94">
        <v>12201.5455140459</v>
      </c>
      <c r="AE1331" s="94">
        <v>0</v>
      </c>
      <c r="AF1331" s="94">
        <v>0</v>
      </c>
      <c r="AG1331" s="94">
        <v>0</v>
      </c>
      <c r="AH1331" s="94">
        <v>0</v>
      </c>
      <c r="AI1331" s="94">
        <v>0</v>
      </c>
      <c r="AJ1331" s="94">
        <v>5698883.1688555302</v>
      </c>
      <c r="AK1331" s="70">
        <v>17356.254763996301</v>
      </c>
      <c r="AL1331">
        <v>190.744012474941</v>
      </c>
      <c r="AM1331">
        <v>87986.683412978906</v>
      </c>
      <c r="AN1331">
        <v>13850.514522052799</v>
      </c>
      <c r="AO1331">
        <v>20792.272007408701</v>
      </c>
      <c r="AP1331">
        <v>190.744012474941</v>
      </c>
      <c r="AQ1331">
        <v>87986.683412978906</v>
      </c>
      <c r="AR1331">
        <v>16545.607935201999</v>
      </c>
      <c r="AS1331">
        <v>17610.956200115001</v>
      </c>
      <c r="AT1331">
        <v>0</v>
      </c>
    </row>
    <row r="1332" spans="1:46" x14ac:dyDescent="0.25">
      <c r="A1332" t="s">
        <v>4245</v>
      </c>
      <c r="B1332">
        <v>2002</v>
      </c>
      <c r="C1332" t="s">
        <v>245</v>
      </c>
      <c r="D1332">
        <v>5201</v>
      </c>
      <c r="E1332" t="s">
        <v>1550</v>
      </c>
      <c r="F1332" t="s">
        <v>2945</v>
      </c>
      <c r="G1332" t="s">
        <v>2903</v>
      </c>
      <c r="H1332" t="s">
        <v>2942</v>
      </c>
      <c r="I1332" t="s">
        <v>2895</v>
      </c>
      <c r="J1332">
        <v>24.705777258520001</v>
      </c>
      <c r="K1332">
        <v>1</v>
      </c>
      <c r="L1332">
        <v>3</v>
      </c>
      <c r="M1332">
        <v>2</v>
      </c>
      <c r="N1332" s="94">
        <v>97235.696771848903</v>
      </c>
      <c r="O1332" s="94">
        <v>32787.511950964101</v>
      </c>
      <c r="P1332" s="94">
        <v>59190.1400294259</v>
      </c>
      <c r="Q1332" s="94">
        <v>15968.720421449299</v>
      </c>
      <c r="R1332" s="94">
        <v>123752.909035864</v>
      </c>
      <c r="S1332" s="94">
        <v>13252.7484881821</v>
      </c>
      <c r="T1332" s="94">
        <v>156727.71</v>
      </c>
      <c r="U1332" s="94">
        <v>172207.26820955201</v>
      </c>
      <c r="V1332" s="94">
        <v>230967.73732489999</v>
      </c>
      <c r="W1332" s="94">
        <v>97967.240884651706</v>
      </c>
      <c r="X1332" s="94">
        <v>0</v>
      </c>
      <c r="Y1332" s="94">
        <v>0</v>
      </c>
      <c r="Z1332" s="94">
        <v>0</v>
      </c>
      <c r="AA1332" s="94">
        <v>0</v>
      </c>
      <c r="AB1332" s="94">
        <v>0</v>
      </c>
      <c r="AC1332" s="94">
        <v>12334.670386775</v>
      </c>
      <c r="AD1332" s="94">
        <v>918.07810140711194</v>
      </c>
      <c r="AE1332" s="94">
        <v>0</v>
      </c>
      <c r="AF1332" s="94">
        <v>0</v>
      </c>
      <c r="AG1332" s="94">
        <v>0</v>
      </c>
      <c r="AH1332" s="94">
        <v>0</v>
      </c>
      <c r="AI1332" s="94">
        <v>0</v>
      </c>
      <c r="AJ1332" s="94">
        <v>342187.72669773398</v>
      </c>
      <c r="AK1332" s="70">
        <v>13850.514522052799</v>
      </c>
      <c r="AL1332">
        <v>190.744012474941</v>
      </c>
      <c r="AM1332">
        <v>87986.683412978906</v>
      </c>
      <c r="AN1332">
        <v>13850.514522052799</v>
      </c>
      <c r="AO1332">
        <v>20792.272007408701</v>
      </c>
      <c r="AP1332">
        <v>190.744012474941</v>
      </c>
      <c r="AQ1332">
        <v>78964.723731455393</v>
      </c>
      <c r="AR1332">
        <v>13850.514522052799</v>
      </c>
      <c r="AS1332">
        <v>20792.272007408701</v>
      </c>
      <c r="AT1332">
        <v>0</v>
      </c>
    </row>
    <row r="1333" spans="1:46" x14ac:dyDescent="0.25">
      <c r="A1333" t="s">
        <v>4246</v>
      </c>
      <c r="B1333">
        <v>2002</v>
      </c>
      <c r="C1333" t="s">
        <v>245</v>
      </c>
      <c r="D1333">
        <v>316</v>
      </c>
      <c r="E1333" t="s">
        <v>1551</v>
      </c>
      <c r="F1333" t="s">
        <v>2892</v>
      </c>
      <c r="G1333" t="s">
        <v>2903</v>
      </c>
      <c r="H1333" t="s">
        <v>2904</v>
      </c>
      <c r="I1333" t="s">
        <v>2895</v>
      </c>
      <c r="J1333">
        <v>303.919891424252</v>
      </c>
      <c r="K1333">
        <v>1</v>
      </c>
      <c r="L1333">
        <v>1</v>
      </c>
      <c r="M1333">
        <v>2</v>
      </c>
      <c r="N1333" s="94">
        <v>2122412.3238453702</v>
      </c>
      <c r="O1333" s="94">
        <v>1009859.45458097</v>
      </c>
      <c r="P1333" s="94">
        <v>735620.377317267</v>
      </c>
      <c r="Q1333" s="94">
        <v>196440.35991611701</v>
      </c>
      <c r="R1333" s="94">
        <v>2091822.8989696901</v>
      </c>
      <c r="S1333" s="94">
        <v>163029.636325739</v>
      </c>
      <c r="T1333" s="94">
        <v>4037735.35</v>
      </c>
      <c r="U1333" s="94">
        <v>2118420.0646294202</v>
      </c>
      <c r="V1333" s="94">
        <v>4394770.8623755705</v>
      </c>
      <c r="W1333" s="94">
        <v>1761384.55225385</v>
      </c>
      <c r="X1333" s="94">
        <v>0</v>
      </c>
      <c r="Y1333" s="94">
        <v>0</v>
      </c>
      <c r="Z1333" s="94">
        <v>0</v>
      </c>
      <c r="AA1333" s="94">
        <v>0</v>
      </c>
      <c r="AB1333" s="94">
        <v>0</v>
      </c>
      <c r="AC1333" s="94">
        <v>151735.83269515599</v>
      </c>
      <c r="AD1333" s="94">
        <v>11293.803630582401</v>
      </c>
      <c r="AE1333" s="94">
        <v>0</v>
      </c>
      <c r="AF1333" s="94">
        <v>0</v>
      </c>
      <c r="AG1333" s="94">
        <v>0</v>
      </c>
      <c r="AH1333" s="94">
        <v>0</v>
      </c>
      <c r="AI1333" s="94">
        <v>0</v>
      </c>
      <c r="AJ1333" s="94">
        <v>6319185.0509551596</v>
      </c>
      <c r="AK1333" s="70">
        <v>20792.272007408701</v>
      </c>
      <c r="AL1333">
        <v>190.744012474941</v>
      </c>
      <c r="AM1333">
        <v>87986.683412978906</v>
      </c>
      <c r="AN1333">
        <v>13850.514522052799</v>
      </c>
      <c r="AO1333">
        <v>20792.272007408701</v>
      </c>
      <c r="AP1333">
        <v>190.744012474941</v>
      </c>
      <c r="AQ1333">
        <v>78964.723731455393</v>
      </c>
      <c r="AR1333">
        <v>13850.514522052799</v>
      </c>
      <c r="AS1333">
        <v>20792.272007408701</v>
      </c>
      <c r="AT1333">
        <v>0</v>
      </c>
    </row>
    <row r="1334" spans="1:46" x14ac:dyDescent="0.25">
      <c r="A1334" t="s">
        <v>4247</v>
      </c>
      <c r="B1334">
        <v>2002</v>
      </c>
      <c r="C1334" t="s">
        <v>245</v>
      </c>
      <c r="D1334">
        <v>313</v>
      </c>
      <c r="E1334" t="s">
        <v>1552</v>
      </c>
      <c r="F1334" t="s">
        <v>2892</v>
      </c>
      <c r="G1334" t="s">
        <v>2893</v>
      </c>
      <c r="H1334" t="s">
        <v>2894</v>
      </c>
      <c r="I1334" t="s">
        <v>2895</v>
      </c>
      <c r="J1334">
        <v>162.51418439714001</v>
      </c>
      <c r="K1334">
        <v>1</v>
      </c>
      <c r="L1334">
        <v>1</v>
      </c>
      <c r="M1334">
        <v>2</v>
      </c>
      <c r="N1334" s="94">
        <v>842660.95274740295</v>
      </c>
      <c r="O1334" s="94">
        <v>222169.92389649799</v>
      </c>
      <c r="P1334" s="94">
        <v>390611.16490159201</v>
      </c>
      <c r="Q1334" s="94">
        <v>105041.97249098201</v>
      </c>
      <c r="R1334" s="94">
        <v>1041235.60979691</v>
      </c>
      <c r="S1334" s="94">
        <v>87176.355110810997</v>
      </c>
      <c r="T1334" s="94">
        <v>1468943.13</v>
      </c>
      <c r="U1334" s="94">
        <v>1132776.4938333801</v>
      </c>
      <c r="V1334" s="94">
        <v>1730101.7024370399</v>
      </c>
      <c r="W1334" s="94">
        <v>871617.92139633698</v>
      </c>
      <c r="X1334" s="94">
        <v>0</v>
      </c>
      <c r="Y1334" s="94">
        <v>0</v>
      </c>
      <c r="Z1334" s="94">
        <v>0</v>
      </c>
      <c r="AA1334" s="94">
        <v>0</v>
      </c>
      <c r="AB1334" s="94">
        <v>0</v>
      </c>
      <c r="AC1334" s="94">
        <v>81137.252908041904</v>
      </c>
      <c r="AD1334" s="94">
        <v>6039.1022027691097</v>
      </c>
      <c r="AE1334" s="94">
        <v>0</v>
      </c>
      <c r="AF1334" s="94">
        <v>0</v>
      </c>
      <c r="AG1334" s="94">
        <v>0</v>
      </c>
      <c r="AH1334" s="94">
        <v>0</v>
      </c>
      <c r="AI1334" s="94">
        <v>0</v>
      </c>
      <c r="AJ1334" s="94">
        <v>2688895.9789441898</v>
      </c>
      <c r="AK1334" s="70">
        <v>16545.607935201999</v>
      </c>
      <c r="AL1334">
        <v>190.744012474941</v>
      </c>
      <c r="AM1334">
        <v>87986.683412978906</v>
      </c>
      <c r="AN1334">
        <v>13850.514522052799</v>
      </c>
      <c r="AO1334">
        <v>20792.272007408701</v>
      </c>
      <c r="AP1334">
        <v>190.744012474941</v>
      </c>
      <c r="AQ1334">
        <v>87986.683412978906</v>
      </c>
      <c r="AR1334">
        <v>16545.607935201999</v>
      </c>
      <c r="AS1334">
        <v>17610.956200115001</v>
      </c>
      <c r="AT1334">
        <v>0</v>
      </c>
    </row>
    <row r="1335" spans="1:46" x14ac:dyDescent="0.25">
      <c r="A1335" t="s">
        <v>4248</v>
      </c>
      <c r="B1335">
        <v>2002</v>
      </c>
      <c r="C1335" t="s">
        <v>245</v>
      </c>
      <c r="D1335">
        <v>311</v>
      </c>
      <c r="E1335" t="s">
        <v>1553</v>
      </c>
      <c r="F1335" t="s">
        <v>2892</v>
      </c>
      <c r="G1335" t="s">
        <v>2893</v>
      </c>
      <c r="H1335" t="s">
        <v>2894</v>
      </c>
      <c r="I1335" t="s">
        <v>2895</v>
      </c>
      <c r="J1335">
        <v>214.65957446805601</v>
      </c>
      <c r="K1335">
        <v>1</v>
      </c>
      <c r="L1335">
        <v>1</v>
      </c>
      <c r="M1335">
        <v>2</v>
      </c>
      <c r="N1335" s="94">
        <v>1210356.2167678</v>
      </c>
      <c r="O1335" s="94">
        <v>308328.89906087</v>
      </c>
      <c r="P1335" s="94">
        <v>447831.874944971</v>
      </c>
      <c r="Q1335" s="94">
        <v>138746.44357872001</v>
      </c>
      <c r="R1335" s="94">
        <v>1559948.58503582</v>
      </c>
      <c r="S1335" s="94">
        <v>115148.34450408899</v>
      </c>
      <c r="T1335" s="94">
        <v>2168965.27</v>
      </c>
      <c r="U1335" s="94">
        <v>1496246.74938817</v>
      </c>
      <c r="V1335" s="94">
        <v>2329305.7907127398</v>
      </c>
      <c r="W1335" s="94">
        <v>1335906.2286754299</v>
      </c>
      <c r="X1335" s="94">
        <v>0</v>
      </c>
      <c r="Y1335" s="94">
        <v>0</v>
      </c>
      <c r="Z1335" s="94">
        <v>0</v>
      </c>
      <c r="AA1335" s="94">
        <v>0</v>
      </c>
      <c r="AB1335" s="94">
        <v>0</v>
      </c>
      <c r="AC1335" s="94">
        <v>107171.495505803</v>
      </c>
      <c r="AD1335" s="94">
        <v>7976.8489982855499</v>
      </c>
      <c r="AE1335" s="94">
        <v>0</v>
      </c>
      <c r="AF1335" s="94">
        <v>0</v>
      </c>
      <c r="AG1335" s="94">
        <v>0</v>
      </c>
      <c r="AH1335" s="94">
        <v>0</v>
      </c>
      <c r="AI1335" s="94">
        <v>0</v>
      </c>
      <c r="AJ1335" s="94">
        <v>3780360.36389226</v>
      </c>
      <c r="AK1335" s="70">
        <v>17610.956200115001</v>
      </c>
      <c r="AL1335">
        <v>190.744012474941</v>
      </c>
      <c r="AM1335">
        <v>87986.683412978906</v>
      </c>
      <c r="AN1335">
        <v>13850.514522052799</v>
      </c>
      <c r="AO1335">
        <v>20792.272007408701</v>
      </c>
      <c r="AP1335">
        <v>190.744012474941</v>
      </c>
      <c r="AQ1335">
        <v>87986.683412978906</v>
      </c>
      <c r="AR1335">
        <v>16545.607935201999</v>
      </c>
      <c r="AS1335">
        <v>17610.956200115001</v>
      </c>
      <c r="AT1335">
        <v>0</v>
      </c>
    </row>
    <row r="1336" spans="1:46" x14ac:dyDescent="0.25">
      <c r="A1336" t="s">
        <v>4249</v>
      </c>
      <c r="B1336">
        <v>2002</v>
      </c>
      <c r="C1336" t="s">
        <v>245</v>
      </c>
      <c r="D1336">
        <v>315</v>
      </c>
      <c r="E1336" t="s">
        <v>1554</v>
      </c>
      <c r="F1336" t="s">
        <v>2892</v>
      </c>
      <c r="G1336" t="s">
        <v>2911</v>
      </c>
      <c r="H1336" t="s">
        <v>2904</v>
      </c>
      <c r="I1336" t="s">
        <v>2895</v>
      </c>
      <c r="J1336">
        <v>223.71631205671099</v>
      </c>
      <c r="K1336">
        <v>1</v>
      </c>
      <c r="L1336">
        <v>1</v>
      </c>
      <c r="M1336">
        <v>2</v>
      </c>
      <c r="N1336" s="94">
        <v>1414626.0280237</v>
      </c>
      <c r="O1336" s="94">
        <v>466306.90994899097</v>
      </c>
      <c r="P1336" s="94">
        <v>500423.07154142403</v>
      </c>
      <c r="Q1336" s="94">
        <v>144600.31771392</v>
      </c>
      <c r="R1336" s="94">
        <v>1360986.5260865099</v>
      </c>
      <c r="S1336" s="94">
        <v>120006.58734057</v>
      </c>
      <c r="T1336" s="94">
        <v>2327567.71</v>
      </c>
      <c r="U1336" s="94">
        <v>1559375.1433145399</v>
      </c>
      <c r="V1336" s="94">
        <v>2759451.29167883</v>
      </c>
      <c r="W1336" s="94">
        <v>1127491.5616357101</v>
      </c>
      <c r="X1336" s="94">
        <v>0</v>
      </c>
      <c r="Y1336" s="94">
        <v>0</v>
      </c>
      <c r="Z1336" s="94">
        <v>0</v>
      </c>
      <c r="AA1336" s="94">
        <v>0</v>
      </c>
      <c r="AB1336" s="94">
        <v>0</v>
      </c>
      <c r="AC1336" s="94">
        <v>111693.18578766</v>
      </c>
      <c r="AD1336" s="94">
        <v>8313.4015529098906</v>
      </c>
      <c r="AE1336" s="94">
        <v>0</v>
      </c>
      <c r="AF1336" s="94">
        <v>0</v>
      </c>
      <c r="AG1336" s="94">
        <v>0</v>
      </c>
      <c r="AH1336" s="94">
        <v>0</v>
      </c>
      <c r="AI1336" s="94">
        <v>0</v>
      </c>
      <c r="AJ1336" s="94">
        <v>4006949.4406551099</v>
      </c>
      <c r="AK1336" s="70">
        <v>17910.850593851101</v>
      </c>
      <c r="AL1336">
        <v>190.744012474941</v>
      </c>
      <c r="AM1336">
        <v>87986.683412978906</v>
      </c>
      <c r="AN1336">
        <v>13850.514522052799</v>
      </c>
      <c r="AO1336">
        <v>20792.272007408701</v>
      </c>
      <c r="AP1336">
        <v>4583.8562208211697</v>
      </c>
      <c r="AQ1336">
        <v>22363.4717498301</v>
      </c>
      <c r="AR1336">
        <v>17910.850593851101</v>
      </c>
      <c r="AS1336">
        <v>17910.850593851101</v>
      </c>
      <c r="AT1336">
        <v>0</v>
      </c>
    </row>
    <row r="1337" spans="1:46" x14ac:dyDescent="0.25">
      <c r="A1337" t="s">
        <v>4250</v>
      </c>
      <c r="B1337">
        <v>2146</v>
      </c>
      <c r="C1337" t="s">
        <v>246</v>
      </c>
      <c r="D1337">
        <v>4540</v>
      </c>
      <c r="E1337" t="s">
        <v>1555</v>
      </c>
      <c r="F1337" t="s">
        <v>2892</v>
      </c>
      <c r="G1337" t="s">
        <v>2903</v>
      </c>
      <c r="H1337" t="s">
        <v>2894</v>
      </c>
      <c r="I1337" t="s">
        <v>2895</v>
      </c>
      <c r="J1337">
        <v>327.41308574771</v>
      </c>
      <c r="K1337">
        <v>3</v>
      </c>
      <c r="L1337">
        <v>1</v>
      </c>
      <c r="M1337">
        <v>2</v>
      </c>
      <c r="N1337" s="94">
        <v>2322985.51082126</v>
      </c>
      <c r="O1337" s="94">
        <v>1010589.6180348099</v>
      </c>
      <c r="P1337" s="94">
        <v>772500.22554581298</v>
      </c>
      <c r="Q1337" s="94">
        <v>159442.30818114799</v>
      </c>
      <c r="R1337" s="94">
        <v>1087439.6037822701</v>
      </c>
      <c r="S1337" s="94">
        <v>198533.76558505101</v>
      </c>
      <c r="T1337" s="94">
        <v>3281711.3</v>
      </c>
      <c r="U1337" s="94">
        <v>2071245.9663652999</v>
      </c>
      <c r="V1337" s="94">
        <v>4309767.7688783696</v>
      </c>
      <c r="W1337" s="94">
        <v>1043189.49748693</v>
      </c>
      <c r="X1337" s="94">
        <v>0</v>
      </c>
      <c r="Y1337" s="94">
        <v>0</v>
      </c>
      <c r="Z1337" s="94">
        <v>0</v>
      </c>
      <c r="AA1337" s="94">
        <v>0</v>
      </c>
      <c r="AB1337" s="94">
        <v>0</v>
      </c>
      <c r="AC1337" s="94">
        <v>135032.221631163</v>
      </c>
      <c r="AD1337" s="94">
        <v>63501.5439538875</v>
      </c>
      <c r="AE1337" s="94">
        <v>0</v>
      </c>
      <c r="AF1337" s="94">
        <v>0</v>
      </c>
      <c r="AG1337" s="94">
        <v>0</v>
      </c>
      <c r="AH1337" s="94">
        <v>0</v>
      </c>
      <c r="AI1337" s="94">
        <v>0</v>
      </c>
      <c r="AJ1337" s="94">
        <v>5551491.0319503499</v>
      </c>
      <c r="AK1337" s="70">
        <v>16955.617455766798</v>
      </c>
      <c r="AL1337">
        <v>190.744012474941</v>
      </c>
      <c r="AM1337">
        <v>87986.683412978906</v>
      </c>
      <c r="AN1337">
        <v>6932.46492200176</v>
      </c>
      <c r="AO1337">
        <v>78964.723731455393</v>
      </c>
      <c r="AP1337">
        <v>190.744012474941</v>
      </c>
      <c r="AQ1337">
        <v>78964.723731455393</v>
      </c>
      <c r="AR1337">
        <v>15050.400830644699</v>
      </c>
      <c r="AS1337">
        <v>78964.723731455393</v>
      </c>
      <c r="AT1337">
        <v>0</v>
      </c>
    </row>
    <row r="1338" spans="1:46" x14ac:dyDescent="0.25">
      <c r="A1338" t="s">
        <v>4251</v>
      </c>
      <c r="B1338">
        <v>2146</v>
      </c>
      <c r="C1338" t="s">
        <v>246</v>
      </c>
      <c r="D1338">
        <v>1268</v>
      </c>
      <c r="E1338" t="s">
        <v>1556</v>
      </c>
      <c r="F1338" t="s">
        <v>2892</v>
      </c>
      <c r="G1338" t="s">
        <v>2911</v>
      </c>
      <c r="H1338" t="s">
        <v>2894</v>
      </c>
      <c r="I1338" t="s">
        <v>2895</v>
      </c>
      <c r="J1338">
        <v>688.46745562126796</v>
      </c>
      <c r="K1338">
        <v>3</v>
      </c>
      <c r="L1338">
        <v>1</v>
      </c>
      <c r="M1338">
        <v>2</v>
      </c>
      <c r="N1338" s="94">
        <v>4538681.7175030299</v>
      </c>
      <c r="O1338" s="94">
        <v>1500500.3923867201</v>
      </c>
      <c r="P1338" s="94">
        <v>1563089.0641948399</v>
      </c>
      <c r="Q1338" s="94">
        <v>335267.11365605501</v>
      </c>
      <c r="R1338" s="94">
        <v>1590552.5415852999</v>
      </c>
      <c r="S1338" s="94">
        <v>417466.62670829199</v>
      </c>
      <c r="T1338" s="94">
        <v>5172780.97</v>
      </c>
      <c r="U1338" s="94">
        <v>4355309.85932595</v>
      </c>
      <c r="V1338" s="94">
        <v>8014628.4344203398</v>
      </c>
      <c r="W1338" s="94">
        <v>1513462.39490562</v>
      </c>
      <c r="X1338" s="94">
        <v>0</v>
      </c>
      <c r="Y1338" s="94">
        <v>0</v>
      </c>
      <c r="Z1338" s="94">
        <v>0</v>
      </c>
      <c r="AA1338" s="94">
        <v>0</v>
      </c>
      <c r="AB1338" s="94">
        <v>0</v>
      </c>
      <c r="AC1338" s="94">
        <v>283938.83476279001</v>
      </c>
      <c r="AD1338" s="94">
        <v>133527.79194550199</v>
      </c>
      <c r="AE1338" s="94">
        <v>0</v>
      </c>
      <c r="AF1338" s="94">
        <v>0</v>
      </c>
      <c r="AG1338" s="94">
        <v>0</v>
      </c>
      <c r="AH1338" s="94">
        <v>0</v>
      </c>
      <c r="AI1338" s="94">
        <v>0</v>
      </c>
      <c r="AJ1338" s="94">
        <v>9945557.4560342394</v>
      </c>
      <c r="AK1338" s="70">
        <v>14445.936950003599</v>
      </c>
      <c r="AL1338">
        <v>190.744012474941</v>
      </c>
      <c r="AM1338">
        <v>87986.683412978906</v>
      </c>
      <c r="AN1338">
        <v>6932.46492200176</v>
      </c>
      <c r="AO1338">
        <v>78964.723731455393</v>
      </c>
      <c r="AP1338">
        <v>4583.8562208211697</v>
      </c>
      <c r="AQ1338">
        <v>22363.4717498301</v>
      </c>
      <c r="AR1338">
        <v>14445.936950003599</v>
      </c>
      <c r="AS1338">
        <v>15920.556309252899</v>
      </c>
      <c r="AT1338">
        <v>0</v>
      </c>
    </row>
    <row r="1339" spans="1:46" x14ac:dyDescent="0.25">
      <c r="A1339" t="s">
        <v>4252</v>
      </c>
      <c r="B1339">
        <v>2146</v>
      </c>
      <c r="C1339" t="s">
        <v>246</v>
      </c>
      <c r="D1339">
        <v>1359</v>
      </c>
      <c r="E1339" t="s">
        <v>1557</v>
      </c>
      <c r="F1339" t="s">
        <v>2892</v>
      </c>
      <c r="G1339" t="s">
        <v>2893</v>
      </c>
      <c r="H1339" t="s">
        <v>2894</v>
      </c>
      <c r="I1339" t="s">
        <v>2895</v>
      </c>
      <c r="J1339">
        <v>663.00412713845697</v>
      </c>
      <c r="K1339">
        <v>7</v>
      </c>
      <c r="L1339">
        <v>1</v>
      </c>
      <c r="M1339">
        <v>2</v>
      </c>
      <c r="N1339" s="94">
        <v>5747594.0484578498</v>
      </c>
      <c r="O1339" s="94">
        <v>1641397.3394585301</v>
      </c>
      <c r="P1339" s="94">
        <v>1461635.35843375</v>
      </c>
      <c r="Q1339" s="94">
        <v>322867.08432307199</v>
      </c>
      <c r="R1339" s="94">
        <v>1653790.8384102699</v>
      </c>
      <c r="S1339" s="94">
        <v>402026.40544628398</v>
      </c>
      <c r="T1339" s="94">
        <v>6633058.2199999997</v>
      </c>
      <c r="U1339" s="94">
        <v>4194226.44908346</v>
      </c>
      <c r="V1339" s="94">
        <v>9247732.7580081392</v>
      </c>
      <c r="W1339" s="94">
        <v>1579551.9110753201</v>
      </c>
      <c r="X1339" s="94">
        <v>0</v>
      </c>
      <c r="Y1339" s="94">
        <v>0</v>
      </c>
      <c r="Z1339" s="94">
        <v>0</v>
      </c>
      <c r="AA1339" s="94">
        <v>0</v>
      </c>
      <c r="AB1339" s="94">
        <v>0</v>
      </c>
      <c r="AC1339" s="94">
        <v>273437.20863717003</v>
      </c>
      <c r="AD1339" s="94">
        <v>128589.196809114</v>
      </c>
      <c r="AE1339" s="94">
        <v>0</v>
      </c>
      <c r="AF1339" s="94">
        <v>0</v>
      </c>
      <c r="AG1339" s="94">
        <v>0</v>
      </c>
      <c r="AH1339" s="94">
        <v>0</v>
      </c>
      <c r="AI1339" s="94">
        <v>0</v>
      </c>
      <c r="AJ1339" s="94">
        <v>11229311.0745297</v>
      </c>
      <c r="AK1339" s="70">
        <v>16937.015344076</v>
      </c>
      <c r="AL1339">
        <v>190.744012474941</v>
      </c>
      <c r="AM1339">
        <v>87986.683412978906</v>
      </c>
      <c r="AN1339">
        <v>6932.46492200176</v>
      </c>
      <c r="AO1339">
        <v>78964.723731455393</v>
      </c>
      <c r="AP1339">
        <v>190.744012474941</v>
      </c>
      <c r="AQ1339">
        <v>87986.683412978906</v>
      </c>
      <c r="AR1339">
        <v>6932.46492200176</v>
      </c>
      <c r="AS1339">
        <v>16937.015344076</v>
      </c>
      <c r="AT1339">
        <v>0</v>
      </c>
    </row>
    <row r="1340" spans="1:46" x14ac:dyDescent="0.25">
      <c r="A1340" t="s">
        <v>4253</v>
      </c>
      <c r="B1340">
        <v>2146</v>
      </c>
      <c r="C1340" t="s">
        <v>246</v>
      </c>
      <c r="D1340">
        <v>1267</v>
      </c>
      <c r="E1340" t="s">
        <v>493</v>
      </c>
      <c r="F1340" t="s">
        <v>2892</v>
      </c>
      <c r="G1340" t="s">
        <v>2893</v>
      </c>
      <c r="H1340" t="s">
        <v>2894</v>
      </c>
      <c r="I1340" t="s">
        <v>2895</v>
      </c>
      <c r="J1340">
        <v>630.10263507963202</v>
      </c>
      <c r="K1340">
        <v>6</v>
      </c>
      <c r="L1340">
        <v>1</v>
      </c>
      <c r="M1340">
        <v>2</v>
      </c>
      <c r="N1340" s="94">
        <v>4949089.4445895897</v>
      </c>
      <c r="O1340" s="94">
        <v>1364214.4508324999</v>
      </c>
      <c r="P1340" s="94">
        <v>1420432.13594263</v>
      </c>
      <c r="Q1340" s="94">
        <v>306844.847995886</v>
      </c>
      <c r="R1340" s="94">
        <v>1788258.6773045</v>
      </c>
      <c r="S1340" s="94">
        <v>382075.89828531299</v>
      </c>
      <c r="T1340" s="94">
        <v>5842751.04</v>
      </c>
      <c r="U1340" s="94">
        <v>3986088.5166651099</v>
      </c>
      <c r="V1340" s="94">
        <v>8111135.7097522896</v>
      </c>
      <c r="W1340" s="94">
        <v>1717703.8469128299</v>
      </c>
      <c r="X1340" s="94">
        <v>0</v>
      </c>
      <c r="Y1340" s="94">
        <v>0</v>
      </c>
      <c r="Z1340" s="94">
        <v>0</v>
      </c>
      <c r="AA1340" s="94">
        <v>0</v>
      </c>
      <c r="AB1340" s="94">
        <v>0</v>
      </c>
      <c r="AC1340" s="94">
        <v>259867.92334871701</v>
      </c>
      <c r="AD1340" s="94">
        <v>122207.974936596</v>
      </c>
      <c r="AE1340" s="94">
        <v>0</v>
      </c>
      <c r="AF1340" s="94">
        <v>0</v>
      </c>
      <c r="AG1340" s="94">
        <v>0</v>
      </c>
      <c r="AH1340" s="94">
        <v>0</v>
      </c>
      <c r="AI1340" s="94">
        <v>0</v>
      </c>
      <c r="AJ1340" s="94">
        <v>10210915.4549504</v>
      </c>
      <c r="AK1340" s="70">
        <v>16205.162280681399</v>
      </c>
      <c r="AL1340">
        <v>190.744012474941</v>
      </c>
      <c r="AM1340">
        <v>87986.683412978906</v>
      </c>
      <c r="AN1340">
        <v>6932.46492200176</v>
      </c>
      <c r="AO1340">
        <v>78964.723731455393</v>
      </c>
      <c r="AP1340">
        <v>190.744012474941</v>
      </c>
      <c r="AQ1340">
        <v>87986.683412978906</v>
      </c>
      <c r="AR1340">
        <v>6932.46492200176</v>
      </c>
      <c r="AS1340">
        <v>16937.015344076</v>
      </c>
      <c r="AT1340">
        <v>0</v>
      </c>
    </row>
    <row r="1341" spans="1:46" x14ac:dyDescent="0.25">
      <c r="A1341" t="s">
        <v>4254</v>
      </c>
      <c r="B1341">
        <v>2146</v>
      </c>
      <c r="C1341" t="s">
        <v>246</v>
      </c>
      <c r="D1341">
        <v>796</v>
      </c>
      <c r="E1341" t="s">
        <v>1558</v>
      </c>
      <c r="F1341" t="s">
        <v>2892</v>
      </c>
      <c r="G1341" t="s">
        <v>2893</v>
      </c>
      <c r="H1341" t="s">
        <v>2894</v>
      </c>
      <c r="I1341" t="s">
        <v>2895</v>
      </c>
      <c r="J1341">
        <v>420.02958579879203</v>
      </c>
      <c r="K1341">
        <v>5</v>
      </c>
      <c r="L1341">
        <v>1</v>
      </c>
      <c r="M1341">
        <v>2</v>
      </c>
      <c r="N1341" s="94">
        <v>3274145.0868830699</v>
      </c>
      <c r="O1341" s="94">
        <v>1093503.7271002501</v>
      </c>
      <c r="P1341" s="94">
        <v>1007014.25573996</v>
      </c>
      <c r="Q1341" s="94">
        <v>204544.319024975</v>
      </c>
      <c r="R1341" s="94">
        <v>1183122.5154639999</v>
      </c>
      <c r="S1341" s="94">
        <v>254693.71554080199</v>
      </c>
      <c r="T1341" s="94">
        <v>4105183.25</v>
      </c>
      <c r="U1341" s="94">
        <v>2657146.6542122499</v>
      </c>
      <c r="V1341" s="94">
        <v>5626239.5935600502</v>
      </c>
      <c r="W1341" s="94">
        <v>1136090.3106521999</v>
      </c>
      <c r="X1341" s="94">
        <v>0</v>
      </c>
      <c r="Y1341" s="94">
        <v>0</v>
      </c>
      <c r="Z1341" s="94">
        <v>0</v>
      </c>
      <c r="AA1341" s="94">
        <v>0</v>
      </c>
      <c r="AB1341" s="94">
        <v>0</v>
      </c>
      <c r="AC1341" s="94">
        <v>173229.26477328499</v>
      </c>
      <c r="AD1341" s="94">
        <v>81464.450767517104</v>
      </c>
      <c r="AE1341" s="94">
        <v>0</v>
      </c>
      <c r="AF1341" s="94">
        <v>0</v>
      </c>
      <c r="AG1341" s="94">
        <v>0</v>
      </c>
      <c r="AH1341" s="94">
        <v>0</v>
      </c>
      <c r="AI1341" s="94">
        <v>0</v>
      </c>
      <c r="AJ1341" s="94">
        <v>7017023.6197530497</v>
      </c>
      <c r="AK1341" s="70">
        <v>16706.0222827123</v>
      </c>
      <c r="AL1341">
        <v>190.744012474941</v>
      </c>
      <c r="AM1341">
        <v>87986.683412978906</v>
      </c>
      <c r="AN1341">
        <v>6932.46492200176</v>
      </c>
      <c r="AO1341">
        <v>78964.723731455393</v>
      </c>
      <c r="AP1341">
        <v>190.744012474941</v>
      </c>
      <c r="AQ1341">
        <v>87986.683412978906</v>
      </c>
      <c r="AR1341">
        <v>6932.46492200176</v>
      </c>
      <c r="AS1341">
        <v>16937.015344076</v>
      </c>
      <c r="AT1341">
        <v>0</v>
      </c>
    </row>
    <row r="1342" spans="1:46" x14ac:dyDescent="0.25">
      <c r="A1342" t="s">
        <v>4255</v>
      </c>
      <c r="B1342">
        <v>2146</v>
      </c>
      <c r="C1342" t="s">
        <v>246</v>
      </c>
      <c r="D1342">
        <v>1360</v>
      </c>
      <c r="E1342" t="s">
        <v>1559</v>
      </c>
      <c r="F1342" t="s">
        <v>2892</v>
      </c>
      <c r="G1342" t="s">
        <v>2911</v>
      </c>
      <c r="H1342" t="s">
        <v>2894</v>
      </c>
      <c r="I1342" t="s">
        <v>2895</v>
      </c>
      <c r="J1342">
        <v>646.03550295852801</v>
      </c>
      <c r="K1342">
        <v>4</v>
      </c>
      <c r="L1342">
        <v>1</v>
      </c>
      <c r="M1342">
        <v>2</v>
      </c>
      <c r="N1342" s="94">
        <v>4881723.9652397297</v>
      </c>
      <c r="O1342" s="94">
        <v>1687710.4298570701</v>
      </c>
      <c r="P1342" s="94">
        <v>1453136.53903764</v>
      </c>
      <c r="Q1342" s="94">
        <v>314603.77193979302</v>
      </c>
      <c r="R1342" s="94">
        <v>1556332.77092495</v>
      </c>
      <c r="S1342" s="94">
        <v>391737.12562857103</v>
      </c>
      <c r="T1342" s="94">
        <v>5806626.1399999997</v>
      </c>
      <c r="U1342" s="94">
        <v>4086881.33699919</v>
      </c>
      <c r="V1342" s="94">
        <v>8409513.5962813497</v>
      </c>
      <c r="W1342" s="94">
        <v>1483993.88071783</v>
      </c>
      <c r="X1342" s="94">
        <v>0</v>
      </c>
      <c r="Y1342" s="94">
        <v>0</v>
      </c>
      <c r="Z1342" s="94">
        <v>0</v>
      </c>
      <c r="AA1342" s="94">
        <v>0</v>
      </c>
      <c r="AB1342" s="94">
        <v>0</v>
      </c>
      <c r="AC1342" s="94">
        <v>266438.98186866002</v>
      </c>
      <c r="AD1342" s="94">
        <v>125298.143759912</v>
      </c>
      <c r="AE1342" s="94">
        <v>0</v>
      </c>
      <c r="AF1342" s="94">
        <v>0</v>
      </c>
      <c r="AG1342" s="94">
        <v>0</v>
      </c>
      <c r="AH1342" s="94">
        <v>0</v>
      </c>
      <c r="AI1342" s="94">
        <v>0</v>
      </c>
      <c r="AJ1342" s="94">
        <v>10285244.602627801</v>
      </c>
      <c r="AK1342" s="70">
        <v>15920.556309252899</v>
      </c>
      <c r="AL1342">
        <v>190.744012474941</v>
      </c>
      <c r="AM1342">
        <v>87986.683412978906</v>
      </c>
      <c r="AN1342">
        <v>6932.46492200176</v>
      </c>
      <c r="AO1342">
        <v>78964.723731455393</v>
      </c>
      <c r="AP1342">
        <v>4583.8562208211697</v>
      </c>
      <c r="AQ1342">
        <v>22363.4717498301</v>
      </c>
      <c r="AR1342">
        <v>14445.936950003599</v>
      </c>
      <c r="AS1342">
        <v>15920.556309252899</v>
      </c>
      <c r="AT1342">
        <v>0</v>
      </c>
    </row>
    <row r="1343" spans="1:46" x14ac:dyDescent="0.25">
      <c r="A1343" t="s">
        <v>4256</v>
      </c>
      <c r="B1343">
        <v>2146</v>
      </c>
      <c r="C1343" t="s">
        <v>246</v>
      </c>
      <c r="D1343">
        <v>797</v>
      </c>
      <c r="E1343" t="s">
        <v>928</v>
      </c>
      <c r="F1343" t="s">
        <v>2892</v>
      </c>
      <c r="G1343" t="s">
        <v>2893</v>
      </c>
      <c r="H1343" t="s">
        <v>2894</v>
      </c>
      <c r="I1343" t="s">
        <v>2895</v>
      </c>
      <c r="J1343">
        <v>493.21714488994002</v>
      </c>
      <c r="K1343">
        <v>8</v>
      </c>
      <c r="L1343">
        <v>1</v>
      </c>
      <c r="M1343">
        <v>2</v>
      </c>
      <c r="N1343" s="94">
        <v>3876714.2760840598</v>
      </c>
      <c r="O1343" s="94">
        <v>1243799.86839936</v>
      </c>
      <c r="P1343" s="94">
        <v>1035469.32537982</v>
      </c>
      <c r="Q1343" s="94">
        <v>240184.90231133901</v>
      </c>
      <c r="R1343" s="94">
        <v>1409296.05251191</v>
      </c>
      <c r="S1343" s="94">
        <v>299072.52119287802</v>
      </c>
      <c r="T1343" s="94">
        <v>4685326.3899999997</v>
      </c>
      <c r="U1343" s="94">
        <v>3120138.03468649</v>
      </c>
      <c r="V1343" s="94">
        <v>6451395.6479652599</v>
      </c>
      <c r="W1343" s="94">
        <v>1354068.77672123</v>
      </c>
      <c r="X1343" s="94">
        <v>0</v>
      </c>
      <c r="Y1343" s="94">
        <v>0</v>
      </c>
      <c r="Z1343" s="94">
        <v>0</v>
      </c>
      <c r="AA1343" s="94">
        <v>0</v>
      </c>
      <c r="AB1343" s="94">
        <v>0</v>
      </c>
      <c r="AC1343" s="94">
        <v>203413.393416985</v>
      </c>
      <c r="AD1343" s="94">
        <v>95659.127775892499</v>
      </c>
      <c r="AE1343" s="94">
        <v>0</v>
      </c>
      <c r="AF1343" s="94">
        <v>0</v>
      </c>
      <c r="AG1343" s="94">
        <v>0</v>
      </c>
      <c r="AH1343" s="94">
        <v>0</v>
      </c>
      <c r="AI1343" s="94">
        <v>0</v>
      </c>
      <c r="AJ1343" s="94">
        <v>8104536.94587937</v>
      </c>
      <c r="AK1343" s="70">
        <v>16431.985444641999</v>
      </c>
      <c r="AL1343">
        <v>190.744012474941</v>
      </c>
      <c r="AM1343">
        <v>87986.683412978906</v>
      </c>
      <c r="AN1343">
        <v>6932.46492200176</v>
      </c>
      <c r="AO1343">
        <v>78964.723731455393</v>
      </c>
      <c r="AP1343">
        <v>190.744012474941</v>
      </c>
      <c r="AQ1343">
        <v>87986.683412978906</v>
      </c>
      <c r="AR1343">
        <v>6932.46492200176</v>
      </c>
      <c r="AS1343">
        <v>16937.015344076</v>
      </c>
      <c r="AT1343">
        <v>0</v>
      </c>
    </row>
    <row r="1344" spans="1:46" x14ac:dyDescent="0.25">
      <c r="A1344" t="s">
        <v>4257</v>
      </c>
      <c r="B1344">
        <v>2146</v>
      </c>
      <c r="C1344" t="s">
        <v>246</v>
      </c>
      <c r="D1344">
        <v>4541</v>
      </c>
      <c r="E1344" t="s">
        <v>1560</v>
      </c>
      <c r="F1344" t="s">
        <v>2892</v>
      </c>
      <c r="G1344" t="s">
        <v>2903</v>
      </c>
      <c r="H1344" t="s">
        <v>2894</v>
      </c>
      <c r="I1344" t="s">
        <v>2895</v>
      </c>
      <c r="J1344">
        <v>440.13553261103698</v>
      </c>
      <c r="K1344">
        <v>1</v>
      </c>
      <c r="L1344">
        <v>1</v>
      </c>
      <c r="M1344">
        <v>2</v>
      </c>
      <c r="N1344" s="94">
        <v>2935649.2445093999</v>
      </c>
      <c r="O1344" s="94">
        <v>1118702.13132084</v>
      </c>
      <c r="P1344" s="94">
        <v>956643.04966072796</v>
      </c>
      <c r="Q1344" s="94">
        <v>214335.43217059301</v>
      </c>
      <c r="R1344" s="94">
        <v>1332183.95660248</v>
      </c>
      <c r="S1344" s="94">
        <v>266885.376488537</v>
      </c>
      <c r="T1344" s="94">
        <v>3773175.05</v>
      </c>
      <c r="U1344" s="94">
        <v>2784338.7642640402</v>
      </c>
      <c r="V1344" s="94">
        <v>5282201.8967611799</v>
      </c>
      <c r="W1344" s="94">
        <v>1275311.9175028601</v>
      </c>
      <c r="X1344" s="94">
        <v>0</v>
      </c>
      <c r="Y1344" s="94">
        <v>0</v>
      </c>
      <c r="Z1344" s="94">
        <v>0</v>
      </c>
      <c r="AA1344" s="94">
        <v>0</v>
      </c>
      <c r="AB1344" s="94">
        <v>0</v>
      </c>
      <c r="AC1344" s="94">
        <v>181521.39109394001</v>
      </c>
      <c r="AD1344" s="94">
        <v>85363.985394596995</v>
      </c>
      <c r="AE1344" s="94">
        <v>0</v>
      </c>
      <c r="AF1344" s="94">
        <v>0</v>
      </c>
      <c r="AG1344" s="94">
        <v>0</v>
      </c>
      <c r="AH1344" s="94">
        <v>0</v>
      </c>
      <c r="AI1344" s="94">
        <v>0</v>
      </c>
      <c r="AJ1344" s="94">
        <v>6824399.1907525798</v>
      </c>
      <c r="AK1344" s="70">
        <v>15505.222107989901</v>
      </c>
      <c r="AL1344">
        <v>190.744012474941</v>
      </c>
      <c r="AM1344">
        <v>87986.683412978906</v>
      </c>
      <c r="AN1344">
        <v>6932.46492200176</v>
      </c>
      <c r="AO1344">
        <v>78964.723731455393</v>
      </c>
      <c r="AP1344">
        <v>190.744012474941</v>
      </c>
      <c r="AQ1344">
        <v>78964.723731455393</v>
      </c>
      <c r="AR1344">
        <v>15050.400830644699</v>
      </c>
      <c r="AS1344">
        <v>78964.723731455393</v>
      </c>
      <c r="AT1344">
        <v>0</v>
      </c>
    </row>
    <row r="1345" spans="1:46" x14ac:dyDescent="0.25">
      <c r="A1345" t="s">
        <v>4258</v>
      </c>
      <c r="B1345">
        <v>2146</v>
      </c>
      <c r="C1345" t="s">
        <v>246</v>
      </c>
      <c r="D1345">
        <v>4542</v>
      </c>
      <c r="E1345" t="s">
        <v>1561</v>
      </c>
      <c r="F1345" t="s">
        <v>2892</v>
      </c>
      <c r="G1345" t="s">
        <v>2903</v>
      </c>
      <c r="H1345" t="s">
        <v>2894</v>
      </c>
      <c r="I1345" t="s">
        <v>2895</v>
      </c>
      <c r="J1345">
        <v>456.12532935345598</v>
      </c>
      <c r="K1345">
        <v>1</v>
      </c>
      <c r="L1345">
        <v>1</v>
      </c>
      <c r="M1345">
        <v>2</v>
      </c>
      <c r="N1345" s="94">
        <v>2772495.21047073</v>
      </c>
      <c r="O1345" s="94">
        <v>1183642.74875774</v>
      </c>
      <c r="P1345" s="94">
        <v>982763.90146181104</v>
      </c>
      <c r="Q1345" s="94">
        <v>222122.07910358399</v>
      </c>
      <c r="R1345" s="94">
        <v>1427263.97214779</v>
      </c>
      <c r="S1345" s="94">
        <v>276581.12383767602</v>
      </c>
      <c r="T1345" s="94">
        <v>3702796.19</v>
      </c>
      <c r="U1345" s="94">
        <v>2885491.7219416602</v>
      </c>
      <c r="V1345" s="94">
        <v>5219686.4132360099</v>
      </c>
      <c r="W1345" s="94">
        <v>1368601.49870565</v>
      </c>
      <c r="X1345" s="94">
        <v>0</v>
      </c>
      <c r="Y1345" s="94">
        <v>0</v>
      </c>
      <c r="Z1345" s="94">
        <v>0</v>
      </c>
      <c r="AA1345" s="94">
        <v>0</v>
      </c>
      <c r="AB1345" s="94">
        <v>0</v>
      </c>
      <c r="AC1345" s="94">
        <v>188115.92830563599</v>
      </c>
      <c r="AD1345" s="94">
        <v>88465.195532040496</v>
      </c>
      <c r="AE1345" s="94">
        <v>0</v>
      </c>
      <c r="AF1345" s="94">
        <v>0</v>
      </c>
      <c r="AG1345" s="94">
        <v>0</v>
      </c>
      <c r="AH1345" s="94">
        <v>0</v>
      </c>
      <c r="AI1345" s="94">
        <v>0</v>
      </c>
      <c r="AJ1345" s="94">
        <v>6864869.0357793402</v>
      </c>
      <c r="AK1345" s="70">
        <v>15050.400830644699</v>
      </c>
      <c r="AL1345">
        <v>190.744012474941</v>
      </c>
      <c r="AM1345">
        <v>87986.683412978906</v>
      </c>
      <c r="AN1345">
        <v>6932.46492200176</v>
      </c>
      <c r="AO1345">
        <v>78964.723731455393</v>
      </c>
      <c r="AP1345">
        <v>190.744012474941</v>
      </c>
      <c r="AQ1345">
        <v>78964.723731455393</v>
      </c>
      <c r="AR1345">
        <v>15050.400830644699</v>
      </c>
      <c r="AS1345">
        <v>78964.723731455393</v>
      </c>
      <c r="AT1345">
        <v>0</v>
      </c>
    </row>
    <row r="1346" spans="1:46" x14ac:dyDescent="0.25">
      <c r="A1346" t="s">
        <v>4259</v>
      </c>
      <c r="B1346">
        <v>2146</v>
      </c>
      <c r="C1346" t="s">
        <v>246</v>
      </c>
      <c r="D1346">
        <v>4230</v>
      </c>
      <c r="E1346" t="s">
        <v>1562</v>
      </c>
      <c r="F1346" t="s">
        <v>2906</v>
      </c>
      <c r="G1346" t="s">
        <v>2893</v>
      </c>
      <c r="H1346" t="s">
        <v>2894</v>
      </c>
      <c r="I1346" t="s">
        <v>2895</v>
      </c>
      <c r="J1346">
        <v>164.53894547105</v>
      </c>
      <c r="K1346">
        <v>2</v>
      </c>
      <c r="L1346">
        <v>1</v>
      </c>
      <c r="M1346">
        <v>2</v>
      </c>
      <c r="N1346" s="94">
        <v>207477.87105113899</v>
      </c>
      <c r="O1346" s="94">
        <v>152051.738830738</v>
      </c>
      <c r="P1346" s="94">
        <v>268789.99648282398</v>
      </c>
      <c r="Q1346" s="94">
        <v>80126.514160803403</v>
      </c>
      <c r="R1346" s="94">
        <v>332442.71975596802</v>
      </c>
      <c r="S1346" s="94">
        <v>99771.627499739596</v>
      </c>
      <c r="T1346" s="94">
        <v>0</v>
      </c>
      <c r="U1346" s="94">
        <v>1040888.84028147</v>
      </c>
      <c r="V1346" s="94">
        <v>726870.13074896298</v>
      </c>
      <c r="W1346" s="94">
        <v>314018.70953251002</v>
      </c>
      <c r="X1346" s="94">
        <v>0</v>
      </c>
      <c r="Y1346" s="94">
        <v>0</v>
      </c>
      <c r="Z1346" s="94">
        <v>0</v>
      </c>
      <c r="AA1346" s="94">
        <v>0</v>
      </c>
      <c r="AB1346" s="94">
        <v>0</v>
      </c>
      <c r="AC1346" s="94">
        <v>67859.411608627401</v>
      </c>
      <c r="AD1346" s="94">
        <v>31912.215891112199</v>
      </c>
      <c r="AE1346" s="94">
        <v>0</v>
      </c>
      <c r="AF1346" s="94">
        <v>0</v>
      </c>
      <c r="AG1346" s="94">
        <v>0</v>
      </c>
      <c r="AH1346" s="94">
        <v>0</v>
      </c>
      <c r="AI1346" s="94">
        <v>0</v>
      </c>
      <c r="AJ1346" s="94">
        <v>1140660.4677812101</v>
      </c>
      <c r="AK1346" s="70">
        <v>6932.46492200176</v>
      </c>
      <c r="AL1346">
        <v>190.744012474941</v>
      </c>
      <c r="AM1346">
        <v>87986.683412978906</v>
      </c>
      <c r="AN1346">
        <v>6932.46492200176</v>
      </c>
      <c r="AO1346">
        <v>78964.723731455393</v>
      </c>
      <c r="AP1346">
        <v>190.744012474941</v>
      </c>
      <c r="AQ1346">
        <v>87986.683412978906</v>
      </c>
      <c r="AR1346">
        <v>6932.46492200176</v>
      </c>
      <c r="AS1346">
        <v>16937.015344076</v>
      </c>
      <c r="AT1346">
        <v>0</v>
      </c>
    </row>
    <row r="1347" spans="1:46" x14ac:dyDescent="0.25">
      <c r="A1347" t="s">
        <v>4260</v>
      </c>
      <c r="B1347">
        <v>2146</v>
      </c>
      <c r="C1347" t="s">
        <v>246</v>
      </c>
      <c r="D1347">
        <v>4543</v>
      </c>
      <c r="E1347" t="s">
        <v>1563</v>
      </c>
      <c r="F1347" t="s">
        <v>2892</v>
      </c>
      <c r="G1347" t="s">
        <v>2903</v>
      </c>
      <c r="H1347" t="s">
        <v>2894</v>
      </c>
      <c r="I1347" t="s">
        <v>2895</v>
      </c>
      <c r="J1347">
        <v>397.78633005462302</v>
      </c>
      <c r="K1347">
        <v>1</v>
      </c>
      <c r="L1347">
        <v>2</v>
      </c>
      <c r="M1347">
        <v>2</v>
      </c>
      <c r="N1347" s="94">
        <v>2558086.9172438201</v>
      </c>
      <c r="O1347" s="94">
        <v>1046348.7088179</v>
      </c>
      <c r="P1347" s="94">
        <v>887461.60466239601</v>
      </c>
      <c r="Q1347" s="94">
        <v>193712.38776842499</v>
      </c>
      <c r="R1347" s="94">
        <v>1246256.67839816</v>
      </c>
      <c r="S1347" s="94">
        <v>241206.052664786</v>
      </c>
      <c r="T1347" s="94">
        <v>3415432.57</v>
      </c>
      <c r="U1347" s="94">
        <v>2516433.7268906999</v>
      </c>
      <c r="V1347" s="94">
        <v>4737739.6669429503</v>
      </c>
      <c r="W1347" s="94">
        <v>1194126.6299477499</v>
      </c>
      <c r="X1347" s="94">
        <v>0</v>
      </c>
      <c r="Y1347" s="94">
        <v>0</v>
      </c>
      <c r="Z1347" s="94">
        <v>0</v>
      </c>
      <c r="AA1347" s="94">
        <v>0</v>
      </c>
      <c r="AB1347" s="94">
        <v>0</v>
      </c>
      <c r="AC1347" s="94">
        <v>164055.66612927799</v>
      </c>
      <c r="AD1347" s="94">
        <v>77150.386535508005</v>
      </c>
      <c r="AE1347" s="94">
        <v>0</v>
      </c>
      <c r="AF1347" s="94">
        <v>0</v>
      </c>
      <c r="AG1347" s="94">
        <v>0</v>
      </c>
      <c r="AH1347" s="94">
        <v>0</v>
      </c>
      <c r="AI1347" s="94">
        <v>0</v>
      </c>
      <c r="AJ1347" s="94">
        <v>6173072.3495554896</v>
      </c>
      <c r="AK1347" s="70">
        <v>15518.5633169139</v>
      </c>
      <c r="AL1347">
        <v>190.744012474941</v>
      </c>
      <c r="AM1347">
        <v>87986.683412978906</v>
      </c>
      <c r="AN1347">
        <v>6932.46492200176</v>
      </c>
      <c r="AO1347">
        <v>78964.723731455393</v>
      </c>
      <c r="AP1347">
        <v>190.744012474941</v>
      </c>
      <c r="AQ1347">
        <v>78964.723731455393</v>
      </c>
      <c r="AR1347">
        <v>15050.400830644699</v>
      </c>
      <c r="AS1347">
        <v>78964.723731455393</v>
      </c>
      <c r="AT1347">
        <v>0</v>
      </c>
    </row>
    <row r="1348" spans="1:46" x14ac:dyDescent="0.25">
      <c r="A1348" t="s">
        <v>4261</v>
      </c>
      <c r="B1348">
        <v>2146</v>
      </c>
      <c r="C1348" t="s">
        <v>246</v>
      </c>
      <c r="D1348">
        <v>2146</v>
      </c>
      <c r="E1348" t="s">
        <v>246</v>
      </c>
      <c r="F1348" t="s">
        <v>1871</v>
      </c>
      <c r="G1348" t="s">
        <v>1871</v>
      </c>
      <c r="H1348" t="s">
        <v>2899</v>
      </c>
      <c r="I1348" t="s">
        <v>2895</v>
      </c>
      <c r="J1348">
        <v>31.545022738349999</v>
      </c>
      <c r="K1348">
        <v>1</v>
      </c>
      <c r="L1348">
        <v>4</v>
      </c>
      <c r="M1348">
        <v>2</v>
      </c>
      <c r="N1348" s="94">
        <v>39777.173369354001</v>
      </c>
      <c r="O1348" s="94">
        <v>29151.004615288599</v>
      </c>
      <c r="P1348" s="94">
        <v>51531.791009220797</v>
      </c>
      <c r="Q1348" s="94">
        <v>15361.6683509862</v>
      </c>
      <c r="R1348" s="94">
        <v>63735.142606381203</v>
      </c>
      <c r="S1348" s="94">
        <v>19127.983646128501</v>
      </c>
      <c r="T1348" s="94">
        <v>0</v>
      </c>
      <c r="U1348" s="94">
        <v>199556.779951231</v>
      </c>
      <c r="V1348" s="94">
        <v>139353.84559966001</v>
      </c>
      <c r="W1348" s="94">
        <v>60202.934351571203</v>
      </c>
      <c r="X1348" s="94">
        <v>0</v>
      </c>
      <c r="Y1348" s="94">
        <v>0</v>
      </c>
      <c r="Z1348" s="94">
        <v>0</v>
      </c>
      <c r="AA1348" s="94">
        <v>0</v>
      </c>
      <c r="AB1348" s="94">
        <v>0</v>
      </c>
      <c r="AC1348" s="94">
        <v>13009.8480701752</v>
      </c>
      <c r="AD1348" s="94">
        <v>6118.1355759533099</v>
      </c>
      <c r="AE1348" s="94">
        <v>0</v>
      </c>
      <c r="AF1348" s="94">
        <v>0</v>
      </c>
      <c r="AG1348" s="94">
        <v>0</v>
      </c>
      <c r="AH1348" s="94">
        <v>0</v>
      </c>
      <c r="AI1348" s="94">
        <v>0</v>
      </c>
      <c r="AJ1348" s="94">
        <v>218684.76359735901</v>
      </c>
      <c r="AK1348" s="70">
        <v>6932.46492200177</v>
      </c>
      <c r="AL1348">
        <v>190.744012474941</v>
      </c>
      <c r="AM1348">
        <v>87986.683412978906</v>
      </c>
      <c r="AN1348">
        <v>6932.46492200176</v>
      </c>
      <c r="AO1348">
        <v>78964.723731455393</v>
      </c>
      <c r="AP1348">
        <v>682.10272323868298</v>
      </c>
      <c r="AQ1348">
        <v>37523.222275875101</v>
      </c>
      <c r="AR1348">
        <v>6932.46492200177</v>
      </c>
      <c r="AS1348">
        <v>6932.46492200177</v>
      </c>
      <c r="AT1348">
        <v>0</v>
      </c>
    </row>
    <row r="1349" spans="1:46" x14ac:dyDescent="0.25">
      <c r="A1349" t="s">
        <v>4262</v>
      </c>
      <c r="B1349">
        <v>2146</v>
      </c>
      <c r="C1349" t="s">
        <v>246</v>
      </c>
      <c r="D1349">
        <v>4544</v>
      </c>
      <c r="E1349" t="s">
        <v>1564</v>
      </c>
      <c r="F1349" t="s">
        <v>2892</v>
      </c>
      <c r="G1349" t="s">
        <v>2903</v>
      </c>
      <c r="H1349" t="s">
        <v>2894</v>
      </c>
      <c r="I1349" t="s">
        <v>2895</v>
      </c>
      <c r="J1349">
        <v>13.821915853475</v>
      </c>
      <c r="K1349">
        <v>2</v>
      </c>
      <c r="L1349">
        <v>4</v>
      </c>
      <c r="M1349">
        <v>2</v>
      </c>
      <c r="N1349" s="94">
        <v>525537.92377697397</v>
      </c>
      <c r="O1349" s="94">
        <v>216069.381588244</v>
      </c>
      <c r="P1349" s="94">
        <v>75298.512448556896</v>
      </c>
      <c r="Q1349" s="94">
        <v>6730.94101334058</v>
      </c>
      <c r="R1349" s="94">
        <v>259425.800506017</v>
      </c>
      <c r="S1349" s="94">
        <v>8381.2074759424795</v>
      </c>
      <c r="T1349" s="94">
        <v>995623.82</v>
      </c>
      <c r="U1349" s="94">
        <v>87438.739333132995</v>
      </c>
      <c r="V1349" s="94">
        <v>948760.44784544001</v>
      </c>
      <c r="W1349" s="94">
        <v>134302.11148769301</v>
      </c>
      <c r="X1349" s="94">
        <v>0</v>
      </c>
      <c r="Y1349" s="94">
        <v>0</v>
      </c>
      <c r="Z1349" s="94">
        <v>0</v>
      </c>
      <c r="AA1349" s="94">
        <v>0</v>
      </c>
      <c r="AB1349" s="94">
        <v>0</v>
      </c>
      <c r="AC1349" s="94">
        <v>5700.4563535737698</v>
      </c>
      <c r="AD1349" s="94">
        <v>2680.7511223687102</v>
      </c>
      <c r="AE1349" s="94">
        <v>0</v>
      </c>
      <c r="AF1349" s="94">
        <v>0</v>
      </c>
      <c r="AG1349" s="94">
        <v>0</v>
      </c>
      <c r="AH1349" s="94">
        <v>0</v>
      </c>
      <c r="AI1349" s="94">
        <v>0</v>
      </c>
      <c r="AJ1349" s="94">
        <v>1091443.76680908</v>
      </c>
      <c r="AK1349" s="70">
        <v>78964.723731455393</v>
      </c>
      <c r="AL1349">
        <v>190.744012474941</v>
      </c>
      <c r="AM1349">
        <v>87986.683412978906</v>
      </c>
      <c r="AN1349">
        <v>6932.46492200176</v>
      </c>
      <c r="AO1349">
        <v>78964.723731455393</v>
      </c>
      <c r="AP1349">
        <v>190.744012474941</v>
      </c>
      <c r="AQ1349">
        <v>78964.723731455393</v>
      </c>
      <c r="AR1349">
        <v>15050.400830644699</v>
      </c>
      <c r="AS1349">
        <v>78964.723731455393</v>
      </c>
      <c r="AT1349">
        <v>0</v>
      </c>
    </row>
    <row r="1350" spans="1:46" x14ac:dyDescent="0.25">
      <c r="A1350" t="s">
        <v>4263</v>
      </c>
      <c r="B1350">
        <v>2251</v>
      </c>
      <c r="C1350" t="s">
        <v>247</v>
      </c>
      <c r="D1350">
        <v>1213</v>
      </c>
      <c r="E1350" t="s">
        <v>1565</v>
      </c>
      <c r="F1350" t="s">
        <v>2892</v>
      </c>
      <c r="G1350" t="s">
        <v>2893</v>
      </c>
      <c r="H1350" t="s">
        <v>2904</v>
      </c>
      <c r="I1350" t="s">
        <v>2895</v>
      </c>
      <c r="J1350">
        <v>222.080838323324</v>
      </c>
      <c r="K1350">
        <v>1</v>
      </c>
      <c r="L1350">
        <v>1</v>
      </c>
      <c r="M1350">
        <v>1</v>
      </c>
      <c r="N1350" s="94">
        <v>1795031.21360706</v>
      </c>
      <c r="O1350" s="94">
        <v>382863.61921222397</v>
      </c>
      <c r="P1350" s="94">
        <v>533548.46366212203</v>
      </c>
      <c r="Q1350" s="94">
        <v>165082.67790795001</v>
      </c>
      <c r="R1350" s="94">
        <v>629030.77614780702</v>
      </c>
      <c r="S1350" s="94">
        <v>111927.42869450799</v>
      </c>
      <c r="T1350" s="94">
        <v>2524856.9</v>
      </c>
      <c r="U1350" s="94">
        <v>980699.85053716705</v>
      </c>
      <c r="V1350" s="94">
        <v>2931324.5254622302</v>
      </c>
      <c r="W1350" s="94">
        <v>574232.22507493803</v>
      </c>
      <c r="X1350" s="94">
        <v>0</v>
      </c>
      <c r="Y1350" s="94">
        <v>0</v>
      </c>
      <c r="Z1350" s="94">
        <v>0</v>
      </c>
      <c r="AA1350" s="94">
        <v>0</v>
      </c>
      <c r="AB1350" s="94">
        <v>0</v>
      </c>
      <c r="AC1350" s="94">
        <v>77018.330925342598</v>
      </c>
      <c r="AD1350" s="94">
        <v>34909.097769164997</v>
      </c>
      <c r="AE1350" s="94">
        <v>0</v>
      </c>
      <c r="AF1350" s="94">
        <v>0</v>
      </c>
      <c r="AG1350" s="94">
        <v>0</v>
      </c>
      <c r="AH1350" s="94">
        <v>0</v>
      </c>
      <c r="AI1350" s="94">
        <v>0</v>
      </c>
      <c r="AJ1350" s="94">
        <v>3617484.17923168</v>
      </c>
      <c r="AK1350" s="70">
        <v>16289.0423439641</v>
      </c>
      <c r="AL1350">
        <v>190.744012474941</v>
      </c>
      <c r="AM1350">
        <v>87986.683412978906</v>
      </c>
      <c r="AN1350">
        <v>4919.9529661399001</v>
      </c>
      <c r="AO1350">
        <v>17884.072784227301</v>
      </c>
      <c r="AP1350">
        <v>190.744012474941</v>
      </c>
      <c r="AQ1350">
        <v>87986.683412978906</v>
      </c>
      <c r="AR1350">
        <v>16289.0423439641</v>
      </c>
      <c r="AS1350">
        <v>16289.0423439641</v>
      </c>
      <c r="AT1350">
        <v>0</v>
      </c>
    </row>
    <row r="1351" spans="1:46" x14ac:dyDescent="0.25">
      <c r="A1351" t="s">
        <v>4264</v>
      </c>
      <c r="B1351">
        <v>2251</v>
      </c>
      <c r="C1351" t="s">
        <v>247</v>
      </c>
      <c r="D1351">
        <v>1238</v>
      </c>
      <c r="E1351" t="s">
        <v>1566</v>
      </c>
      <c r="F1351" t="s">
        <v>2892</v>
      </c>
      <c r="G1351" t="s">
        <v>2903</v>
      </c>
      <c r="H1351" t="s">
        <v>2904</v>
      </c>
      <c r="I1351" t="s">
        <v>2895</v>
      </c>
      <c r="J1351">
        <v>239.75927356544301</v>
      </c>
      <c r="K1351">
        <v>1</v>
      </c>
      <c r="L1351">
        <v>2</v>
      </c>
      <c r="M1351">
        <v>1</v>
      </c>
      <c r="N1351" s="94">
        <v>1886456.6088678199</v>
      </c>
      <c r="O1351" s="94">
        <v>774114.46553852002</v>
      </c>
      <c r="P1351" s="94">
        <v>609927.62601477595</v>
      </c>
      <c r="Q1351" s="94">
        <v>178223.85412569399</v>
      </c>
      <c r="R1351" s="94">
        <v>718312.48911934695</v>
      </c>
      <c r="S1351" s="94">
        <v>120837.255471692</v>
      </c>
      <c r="T1351" s="94">
        <v>3108267.95</v>
      </c>
      <c r="U1351" s="94">
        <v>1058767.09366616</v>
      </c>
      <c r="V1351" s="94">
        <v>3507883.26781169</v>
      </c>
      <c r="W1351" s="94">
        <v>658151.775854468</v>
      </c>
      <c r="X1351" s="94">
        <v>0</v>
      </c>
      <c r="Y1351" s="94">
        <v>0</v>
      </c>
      <c r="Z1351" s="94">
        <v>0</v>
      </c>
      <c r="AA1351" s="94">
        <v>0</v>
      </c>
      <c r="AB1351" s="94">
        <v>1000</v>
      </c>
      <c r="AC1351" s="94">
        <v>83149.267686926105</v>
      </c>
      <c r="AD1351" s="94">
        <v>37687.987784765901</v>
      </c>
      <c r="AE1351" s="94">
        <v>0</v>
      </c>
      <c r="AF1351" s="94">
        <v>0</v>
      </c>
      <c r="AG1351" s="94">
        <v>0</v>
      </c>
      <c r="AH1351" s="94">
        <v>0</v>
      </c>
      <c r="AI1351" s="94">
        <v>0</v>
      </c>
      <c r="AJ1351" s="94">
        <v>4287872.2991378503</v>
      </c>
      <c r="AK1351" s="70">
        <v>17884.072784227301</v>
      </c>
      <c r="AL1351">
        <v>190.744012474941</v>
      </c>
      <c r="AM1351">
        <v>87986.683412978906</v>
      </c>
      <c r="AN1351">
        <v>4919.9529661399001</v>
      </c>
      <c r="AO1351">
        <v>17884.072784227301</v>
      </c>
      <c r="AP1351">
        <v>190.744012474941</v>
      </c>
      <c r="AQ1351">
        <v>78964.723731455393</v>
      </c>
      <c r="AR1351">
        <v>17884.072784227301</v>
      </c>
      <c r="AS1351">
        <v>17884.072784227301</v>
      </c>
      <c r="AT1351">
        <v>0</v>
      </c>
    </row>
    <row r="1352" spans="1:46" x14ac:dyDescent="0.25">
      <c r="A1352" t="s">
        <v>4265</v>
      </c>
      <c r="B1352">
        <v>2251</v>
      </c>
      <c r="C1352" t="s">
        <v>247</v>
      </c>
      <c r="D1352">
        <v>4564</v>
      </c>
      <c r="E1352" t="s">
        <v>1567</v>
      </c>
      <c r="F1352" t="s">
        <v>2892</v>
      </c>
      <c r="G1352" t="s">
        <v>2911</v>
      </c>
      <c r="H1352" t="s">
        <v>2904</v>
      </c>
      <c r="I1352" t="s">
        <v>2895</v>
      </c>
      <c r="J1352">
        <v>276.45508982031498</v>
      </c>
      <c r="K1352">
        <v>1</v>
      </c>
      <c r="L1352">
        <v>1</v>
      </c>
      <c r="M1352">
        <v>1</v>
      </c>
      <c r="N1352" s="94">
        <v>1982782.9896130899</v>
      </c>
      <c r="O1352" s="94">
        <v>408909.39977162</v>
      </c>
      <c r="P1352" s="94">
        <v>576662.70825203799</v>
      </c>
      <c r="Q1352" s="94">
        <v>205501.50518784</v>
      </c>
      <c r="R1352" s="94">
        <v>360778.46656802902</v>
      </c>
      <c r="S1352" s="94">
        <v>139331.729773317</v>
      </c>
      <c r="T1352" s="94">
        <v>2313820.7599999998</v>
      </c>
      <c r="U1352" s="94">
        <v>1220814.3093926201</v>
      </c>
      <c r="V1352" s="94">
        <v>3242072.0259707202</v>
      </c>
      <c r="W1352" s="94">
        <v>292563.04342189699</v>
      </c>
      <c r="X1352" s="94">
        <v>0</v>
      </c>
      <c r="Y1352" s="94">
        <v>0</v>
      </c>
      <c r="Z1352" s="94">
        <v>0</v>
      </c>
      <c r="AA1352" s="94">
        <v>0</v>
      </c>
      <c r="AB1352" s="94">
        <v>0</v>
      </c>
      <c r="AC1352" s="94">
        <v>95875.491800771604</v>
      </c>
      <c r="AD1352" s="94">
        <v>43456.237972545001</v>
      </c>
      <c r="AE1352" s="94">
        <v>0</v>
      </c>
      <c r="AF1352" s="94">
        <v>0</v>
      </c>
      <c r="AG1352" s="94">
        <v>0</v>
      </c>
      <c r="AH1352" s="94">
        <v>0</v>
      </c>
      <c r="AI1352" s="94">
        <v>0</v>
      </c>
      <c r="AJ1352" s="94">
        <v>3673966.7991659301</v>
      </c>
      <c r="AK1352" s="70">
        <v>13289.561069589499</v>
      </c>
      <c r="AL1352">
        <v>190.744012474941</v>
      </c>
      <c r="AM1352">
        <v>87986.683412978906</v>
      </c>
      <c r="AN1352">
        <v>4919.9529661399001</v>
      </c>
      <c r="AO1352">
        <v>17884.072784227301</v>
      </c>
      <c r="AP1352">
        <v>4583.8562208211697</v>
      </c>
      <c r="AQ1352">
        <v>22363.4717498301</v>
      </c>
      <c r="AR1352">
        <v>13289.561069589499</v>
      </c>
      <c r="AS1352">
        <v>13289.561069589499</v>
      </c>
      <c r="AT1352">
        <v>0</v>
      </c>
    </row>
    <row r="1353" spans="1:46" x14ac:dyDescent="0.25">
      <c r="A1353" t="s">
        <v>4266</v>
      </c>
      <c r="B1353">
        <v>2251</v>
      </c>
      <c r="C1353" t="s">
        <v>247</v>
      </c>
      <c r="D1353">
        <v>2251</v>
      </c>
      <c r="E1353" t="s">
        <v>247</v>
      </c>
      <c r="F1353" t="s">
        <v>1871</v>
      </c>
      <c r="G1353" t="s">
        <v>1871</v>
      </c>
      <c r="H1353" t="s">
        <v>2899</v>
      </c>
      <c r="I1353" t="s">
        <v>2895</v>
      </c>
      <c r="J1353">
        <v>262.41616766460697</v>
      </c>
      <c r="K1353">
        <v>1</v>
      </c>
      <c r="L1353">
        <v>1</v>
      </c>
      <c r="M1353">
        <v>1</v>
      </c>
      <c r="N1353" s="94">
        <v>427500.93791203003</v>
      </c>
      <c r="O1353" s="94">
        <v>25539.395477635699</v>
      </c>
      <c r="P1353" s="94">
        <v>339002.41207106499</v>
      </c>
      <c r="Q1353" s="94">
        <v>195065.74277851699</v>
      </c>
      <c r="R1353" s="94">
        <v>171710.51816481899</v>
      </c>
      <c r="S1353" s="94">
        <v>132256.19606048401</v>
      </c>
      <c r="T1353" s="94">
        <v>0</v>
      </c>
      <c r="U1353" s="94">
        <v>1158819.00640407</v>
      </c>
      <c r="V1353" s="94">
        <v>1051859.8007553699</v>
      </c>
      <c r="W1353" s="94">
        <v>106959.205648698</v>
      </c>
      <c r="X1353" s="94">
        <v>0</v>
      </c>
      <c r="Y1353" s="94">
        <v>0</v>
      </c>
      <c r="Z1353" s="94">
        <v>0</v>
      </c>
      <c r="AA1353" s="94">
        <v>0</v>
      </c>
      <c r="AB1353" s="94">
        <v>0</v>
      </c>
      <c r="AC1353" s="94">
        <v>91006.749586960097</v>
      </c>
      <c r="AD1353" s="94">
        <v>41249.446473524302</v>
      </c>
      <c r="AE1353" s="94">
        <v>0</v>
      </c>
      <c r="AF1353" s="94">
        <v>0</v>
      </c>
      <c r="AG1353" s="94">
        <v>0</v>
      </c>
      <c r="AH1353" s="94">
        <v>0</v>
      </c>
      <c r="AI1353" s="94">
        <v>0</v>
      </c>
      <c r="AJ1353" s="94">
        <v>1291075.20246455</v>
      </c>
      <c r="AK1353" s="70">
        <v>4919.9529661399001</v>
      </c>
      <c r="AL1353">
        <v>190.744012474941</v>
      </c>
      <c r="AM1353">
        <v>87986.683412978906</v>
      </c>
      <c r="AN1353">
        <v>4919.9529661399001</v>
      </c>
      <c r="AO1353">
        <v>17884.072784227301</v>
      </c>
      <c r="AP1353">
        <v>682.10272323868298</v>
      </c>
      <c r="AQ1353">
        <v>37523.222275875101</v>
      </c>
      <c r="AR1353">
        <v>4919.9529661399001</v>
      </c>
      <c r="AS1353">
        <v>4919.9529661399001</v>
      </c>
      <c r="AT1353">
        <v>0</v>
      </c>
    </row>
    <row r="1354" spans="1:46" x14ac:dyDescent="0.25">
      <c r="A1354" t="s">
        <v>4267</v>
      </c>
      <c r="B1354">
        <v>1997</v>
      </c>
      <c r="C1354" t="s">
        <v>248</v>
      </c>
      <c r="D1354">
        <v>299</v>
      </c>
      <c r="E1354" t="s">
        <v>1568</v>
      </c>
      <c r="F1354" t="s">
        <v>2892</v>
      </c>
      <c r="G1354" t="s">
        <v>2893</v>
      </c>
      <c r="H1354" t="s">
        <v>2894</v>
      </c>
      <c r="I1354" t="s">
        <v>2895</v>
      </c>
      <c r="J1354">
        <v>139.95999999997699</v>
      </c>
      <c r="K1354">
        <v>1</v>
      </c>
      <c r="L1354">
        <v>1</v>
      </c>
      <c r="M1354">
        <v>3</v>
      </c>
      <c r="N1354" s="94">
        <v>892560.151719318</v>
      </c>
      <c r="O1354" s="94">
        <v>298664.81371750397</v>
      </c>
      <c r="P1354" s="94">
        <v>592010.20163846004</v>
      </c>
      <c r="Q1354" s="94">
        <v>154424.398423287</v>
      </c>
      <c r="R1354" s="94">
        <v>970659.536394928</v>
      </c>
      <c r="S1354" s="94">
        <v>84780.867819416599</v>
      </c>
      <c r="T1354" s="94">
        <v>2053258.8</v>
      </c>
      <c r="U1354" s="94">
        <v>855060.301893497</v>
      </c>
      <c r="V1354" s="94">
        <v>2005857.78509601</v>
      </c>
      <c r="W1354" s="94">
        <v>902461.31679748802</v>
      </c>
      <c r="X1354" s="94">
        <v>0</v>
      </c>
      <c r="Y1354" s="94">
        <v>0</v>
      </c>
      <c r="Z1354" s="94">
        <v>0</v>
      </c>
      <c r="AA1354" s="94">
        <v>0</v>
      </c>
      <c r="AB1354" s="94">
        <v>0</v>
      </c>
      <c r="AC1354" s="94">
        <v>79958.467299252297</v>
      </c>
      <c r="AD1354" s="94">
        <v>4822.4005201643904</v>
      </c>
      <c r="AE1354" s="94">
        <v>0</v>
      </c>
      <c r="AF1354" s="94">
        <v>0</v>
      </c>
      <c r="AG1354" s="94">
        <v>0</v>
      </c>
      <c r="AH1354" s="94">
        <v>0</v>
      </c>
      <c r="AI1354" s="94">
        <v>0</v>
      </c>
      <c r="AJ1354" s="94">
        <v>2993099.9697129098</v>
      </c>
      <c r="AK1354" s="70">
        <v>21385.3956109846</v>
      </c>
      <c r="AL1354">
        <v>190.744012474941</v>
      </c>
      <c r="AM1354">
        <v>87986.683412978906</v>
      </c>
      <c r="AN1354">
        <v>21385.3956109846</v>
      </c>
      <c r="AO1354">
        <v>24880.7518284041</v>
      </c>
      <c r="AP1354">
        <v>190.744012474941</v>
      </c>
      <c r="AQ1354">
        <v>87986.683412978906</v>
      </c>
      <c r="AR1354">
        <v>21385.3956109846</v>
      </c>
      <c r="AS1354">
        <v>21385.3956109846</v>
      </c>
      <c r="AT1354">
        <v>0</v>
      </c>
    </row>
    <row r="1355" spans="1:46" x14ac:dyDescent="0.25">
      <c r="A1355" t="s">
        <v>4268</v>
      </c>
      <c r="B1355">
        <v>1997</v>
      </c>
      <c r="C1355" t="s">
        <v>248</v>
      </c>
      <c r="D1355">
        <v>300</v>
      </c>
      <c r="E1355" t="s">
        <v>1569</v>
      </c>
      <c r="F1355" t="s">
        <v>2892</v>
      </c>
      <c r="G1355" t="s">
        <v>2903</v>
      </c>
      <c r="H1355" t="s">
        <v>2904</v>
      </c>
      <c r="I1355" t="s">
        <v>2895</v>
      </c>
      <c r="J1355">
        <v>114.404444444381</v>
      </c>
      <c r="K1355">
        <v>1</v>
      </c>
      <c r="L1355">
        <v>1</v>
      </c>
      <c r="M1355">
        <v>3</v>
      </c>
      <c r="N1355" s="94">
        <v>870302.65828068205</v>
      </c>
      <c r="O1355" s="94">
        <v>253426.79628249601</v>
      </c>
      <c r="P1355" s="94">
        <v>438008.57836153999</v>
      </c>
      <c r="Q1355" s="94">
        <v>126227.761576713</v>
      </c>
      <c r="R1355" s="94">
        <v>1089202.22360507</v>
      </c>
      <c r="S1355" s="94">
        <v>69300.572180583404</v>
      </c>
      <c r="T1355" s="94">
        <v>2078234.76</v>
      </c>
      <c r="U1355" s="94">
        <v>698933.25810650398</v>
      </c>
      <c r="V1355" s="94">
        <v>1861759.4849039901</v>
      </c>
      <c r="W1355" s="94">
        <v>913908.533202513</v>
      </c>
      <c r="X1355" s="94">
        <v>0</v>
      </c>
      <c r="Y1355" s="94">
        <v>0</v>
      </c>
      <c r="Z1355" s="94">
        <v>0</v>
      </c>
      <c r="AA1355" s="94">
        <v>0</v>
      </c>
      <c r="AB1355" s="94">
        <v>1500</v>
      </c>
      <c r="AC1355" s="94">
        <v>65358.702700747803</v>
      </c>
      <c r="AD1355" s="94">
        <v>3941.86947983561</v>
      </c>
      <c r="AE1355" s="94">
        <v>0</v>
      </c>
      <c r="AF1355" s="94">
        <v>0</v>
      </c>
      <c r="AG1355" s="94">
        <v>0</v>
      </c>
      <c r="AH1355" s="94">
        <v>0</v>
      </c>
      <c r="AI1355" s="94">
        <v>0</v>
      </c>
      <c r="AJ1355" s="94">
        <v>2846468.5902870898</v>
      </c>
      <c r="AK1355" s="70">
        <v>24880.7518284041</v>
      </c>
      <c r="AL1355">
        <v>190.744012474941</v>
      </c>
      <c r="AM1355">
        <v>87986.683412978906</v>
      </c>
      <c r="AN1355">
        <v>21385.3956109846</v>
      </c>
      <c r="AO1355">
        <v>24880.7518284041</v>
      </c>
      <c r="AP1355">
        <v>190.744012474941</v>
      </c>
      <c r="AQ1355">
        <v>78964.723731455393</v>
      </c>
      <c r="AR1355">
        <v>24880.7518284041</v>
      </c>
      <c r="AS1355">
        <v>24880.7518284041</v>
      </c>
      <c r="AT1355">
        <v>0</v>
      </c>
    </row>
    <row r="1356" spans="1:46" x14ac:dyDescent="0.25">
      <c r="A1356" t="s">
        <v>4269</v>
      </c>
      <c r="B1356">
        <v>1902</v>
      </c>
      <c r="C1356" t="s">
        <v>56</v>
      </c>
      <c r="D1356">
        <v>1902</v>
      </c>
      <c r="E1356" t="s">
        <v>56</v>
      </c>
      <c r="F1356" t="s">
        <v>4270</v>
      </c>
      <c r="G1356" t="s">
        <v>4270</v>
      </c>
      <c r="H1356" t="s">
        <v>2899</v>
      </c>
      <c r="I1356" t="s">
        <v>2895</v>
      </c>
      <c r="J1356">
        <v>0</v>
      </c>
      <c r="K1356">
        <v>0</v>
      </c>
      <c r="L1356">
        <v>0</v>
      </c>
      <c r="M1356">
        <v>0</v>
      </c>
      <c r="N1356" s="94">
        <v>0</v>
      </c>
      <c r="O1356" s="94">
        <v>0</v>
      </c>
      <c r="P1356" s="94">
        <v>0</v>
      </c>
      <c r="Q1356" s="94">
        <v>0</v>
      </c>
      <c r="R1356" s="94">
        <v>0</v>
      </c>
      <c r="S1356" s="94">
        <v>0</v>
      </c>
      <c r="T1356" s="94">
        <v>0</v>
      </c>
      <c r="U1356" s="94">
        <v>0</v>
      </c>
      <c r="V1356" s="94">
        <v>0</v>
      </c>
      <c r="W1356" s="94">
        <v>0</v>
      </c>
      <c r="X1356" s="94">
        <v>0</v>
      </c>
      <c r="Y1356" s="94">
        <v>0</v>
      </c>
      <c r="Z1356" s="94">
        <v>0</v>
      </c>
      <c r="AA1356" s="94">
        <v>0</v>
      </c>
      <c r="AB1356" s="94">
        <v>0</v>
      </c>
      <c r="AC1356" s="94">
        <v>0</v>
      </c>
      <c r="AD1356" s="94">
        <v>0</v>
      </c>
      <c r="AE1356" s="94">
        <v>0</v>
      </c>
      <c r="AF1356" s="94">
        <v>0</v>
      </c>
      <c r="AG1356" s="94">
        <v>0</v>
      </c>
      <c r="AH1356" s="94">
        <v>0</v>
      </c>
      <c r="AI1356" s="94">
        <v>0</v>
      </c>
      <c r="AJ1356" s="94">
        <v>0</v>
      </c>
      <c r="AK1356" s="70">
        <v>0</v>
      </c>
      <c r="AL1356">
        <v>0</v>
      </c>
      <c r="AM1356">
        <v>0</v>
      </c>
      <c r="AN1356">
        <v>0</v>
      </c>
      <c r="AO1356">
        <v>0</v>
      </c>
      <c r="AP1356">
        <v>0</v>
      </c>
      <c r="AQ1356">
        <v>0</v>
      </c>
      <c r="AR1356">
        <v>0</v>
      </c>
      <c r="AS1356">
        <v>0</v>
      </c>
      <c r="AT1356">
        <v>59343126</v>
      </c>
    </row>
    <row r="1357" spans="1:46" x14ac:dyDescent="0.25">
      <c r="A1357" t="s">
        <v>4271</v>
      </c>
      <c r="B1357">
        <v>2223</v>
      </c>
      <c r="C1357" t="s">
        <v>4272</v>
      </c>
      <c r="D1357">
        <v>2223</v>
      </c>
      <c r="E1357" t="s">
        <v>4272</v>
      </c>
      <c r="F1357" t="s">
        <v>4270</v>
      </c>
      <c r="G1357" t="s">
        <v>4270</v>
      </c>
      <c r="H1357" t="s">
        <v>2899</v>
      </c>
      <c r="I1357" t="s">
        <v>2895</v>
      </c>
      <c r="J1357">
        <v>0</v>
      </c>
      <c r="K1357">
        <v>0</v>
      </c>
      <c r="L1357">
        <v>0</v>
      </c>
      <c r="M1357">
        <v>0</v>
      </c>
      <c r="N1357" s="94">
        <v>0</v>
      </c>
      <c r="O1357" s="94">
        <v>0</v>
      </c>
      <c r="P1357" s="94">
        <v>0</v>
      </c>
      <c r="Q1357" s="94">
        <v>0</v>
      </c>
      <c r="R1357" s="94">
        <v>0</v>
      </c>
      <c r="S1357" s="94">
        <v>0</v>
      </c>
      <c r="T1357" s="94">
        <v>0</v>
      </c>
      <c r="U1357" s="94">
        <v>0</v>
      </c>
      <c r="V1357" s="94">
        <v>0</v>
      </c>
      <c r="W1357" s="94">
        <v>0</v>
      </c>
      <c r="X1357" s="94">
        <v>0</v>
      </c>
      <c r="Y1357" s="94">
        <v>0</v>
      </c>
      <c r="Z1357" s="94">
        <v>0</v>
      </c>
      <c r="AA1357" s="94">
        <v>0</v>
      </c>
      <c r="AB1357" s="94">
        <v>0</v>
      </c>
      <c r="AC1357" s="94">
        <v>0</v>
      </c>
      <c r="AD1357" s="94">
        <v>0</v>
      </c>
      <c r="AE1357" s="94">
        <v>0</v>
      </c>
      <c r="AF1357" s="94">
        <v>0</v>
      </c>
      <c r="AG1357" s="94">
        <v>0</v>
      </c>
      <c r="AH1357" s="94">
        <v>0</v>
      </c>
      <c r="AI1357" s="94">
        <v>0</v>
      </c>
      <c r="AJ1357" s="94">
        <v>0</v>
      </c>
      <c r="AK1357" s="70">
        <v>0</v>
      </c>
      <c r="AL1357">
        <v>0</v>
      </c>
      <c r="AM1357">
        <v>0</v>
      </c>
      <c r="AN1357">
        <v>0</v>
      </c>
      <c r="AO1357">
        <v>0</v>
      </c>
      <c r="AP1357">
        <v>0</v>
      </c>
      <c r="AQ1357">
        <v>0</v>
      </c>
      <c r="AR1357">
        <v>0</v>
      </c>
      <c r="AS1357">
        <v>0</v>
      </c>
      <c r="AT1357">
        <v>9603710.8000000007</v>
      </c>
    </row>
    <row r="1358" spans="1:46" x14ac:dyDescent="0.25">
      <c r="A1358" t="s">
        <v>4273</v>
      </c>
      <c r="B1358">
        <v>1980</v>
      </c>
      <c r="C1358" t="s">
        <v>82</v>
      </c>
      <c r="D1358">
        <v>1980</v>
      </c>
      <c r="E1358" t="s">
        <v>82</v>
      </c>
      <c r="F1358" t="s">
        <v>4270</v>
      </c>
      <c r="G1358" t="s">
        <v>4270</v>
      </c>
      <c r="H1358" t="s">
        <v>2899</v>
      </c>
      <c r="I1358" t="s">
        <v>2895</v>
      </c>
      <c r="J1358">
        <v>0</v>
      </c>
      <c r="K1358">
        <v>0</v>
      </c>
      <c r="L1358">
        <v>0</v>
      </c>
      <c r="M1358">
        <v>0</v>
      </c>
      <c r="N1358" s="94">
        <v>0</v>
      </c>
      <c r="O1358" s="94">
        <v>0</v>
      </c>
      <c r="P1358" s="94">
        <v>0</v>
      </c>
      <c r="Q1358" s="94">
        <v>0</v>
      </c>
      <c r="R1358" s="94">
        <v>0</v>
      </c>
      <c r="S1358" s="94">
        <v>0</v>
      </c>
      <c r="T1358" s="94">
        <v>0</v>
      </c>
      <c r="U1358" s="94">
        <v>0</v>
      </c>
      <c r="V1358" s="94">
        <v>0</v>
      </c>
      <c r="W1358" s="94">
        <v>0</v>
      </c>
      <c r="X1358" s="94">
        <v>0</v>
      </c>
      <c r="Y1358" s="94">
        <v>0</v>
      </c>
      <c r="Z1358" s="94">
        <v>0</v>
      </c>
      <c r="AA1358" s="94">
        <v>0</v>
      </c>
      <c r="AB1358" s="94">
        <v>0</v>
      </c>
      <c r="AC1358" s="94">
        <v>0</v>
      </c>
      <c r="AD1358" s="94">
        <v>0</v>
      </c>
      <c r="AE1358" s="94">
        <v>0</v>
      </c>
      <c r="AF1358" s="94">
        <v>0</v>
      </c>
      <c r="AG1358" s="94">
        <v>0</v>
      </c>
      <c r="AH1358" s="94">
        <v>0</v>
      </c>
      <c r="AI1358" s="94">
        <v>0</v>
      </c>
      <c r="AJ1358" s="94">
        <v>0</v>
      </c>
      <c r="AK1358" s="70">
        <v>0</v>
      </c>
      <c r="AL1358">
        <v>0</v>
      </c>
      <c r="AM1358">
        <v>0</v>
      </c>
      <c r="AN1358">
        <v>0</v>
      </c>
      <c r="AO1358">
        <v>0</v>
      </c>
      <c r="AP1358">
        <v>0</v>
      </c>
      <c r="AQ1358">
        <v>0</v>
      </c>
      <c r="AR1358">
        <v>0</v>
      </c>
      <c r="AS1358">
        <v>0</v>
      </c>
      <c r="AT1358">
        <v>53782474.469999999</v>
      </c>
    </row>
    <row r="1359" spans="1:46" x14ac:dyDescent="0.25">
      <c r="A1359" t="s">
        <v>3241</v>
      </c>
      <c r="B1359">
        <v>1998</v>
      </c>
      <c r="C1359" t="s">
        <v>89</v>
      </c>
      <c r="D1359">
        <v>302</v>
      </c>
      <c r="E1359" t="s">
        <v>576</v>
      </c>
      <c r="F1359" t="s">
        <v>2906</v>
      </c>
      <c r="G1359" t="s">
        <v>2907</v>
      </c>
      <c r="H1359" t="s">
        <v>2894</v>
      </c>
      <c r="I1359" t="s">
        <v>2895</v>
      </c>
      <c r="J1359">
        <v>0</v>
      </c>
      <c r="K1359">
        <v>0</v>
      </c>
      <c r="L1359">
        <v>0</v>
      </c>
      <c r="M1359">
        <v>2</v>
      </c>
      <c r="N1359" s="94">
        <v>0</v>
      </c>
      <c r="O1359" s="94">
        <v>0</v>
      </c>
      <c r="P1359" s="94">
        <v>0</v>
      </c>
      <c r="Q1359" s="94">
        <v>0</v>
      </c>
      <c r="R1359" s="94">
        <v>0</v>
      </c>
      <c r="S1359" s="94">
        <v>0</v>
      </c>
      <c r="T1359" s="94">
        <v>0</v>
      </c>
      <c r="U1359" s="94">
        <v>0</v>
      </c>
      <c r="V1359" s="94">
        <v>0</v>
      </c>
      <c r="W1359" s="94">
        <v>0</v>
      </c>
      <c r="X1359" s="94">
        <v>0</v>
      </c>
      <c r="Y1359" s="94">
        <v>0</v>
      </c>
      <c r="Z1359" s="94">
        <v>0</v>
      </c>
      <c r="AA1359" s="94">
        <v>0</v>
      </c>
      <c r="AB1359" s="94">
        <v>0</v>
      </c>
      <c r="AC1359" s="94">
        <v>0</v>
      </c>
      <c r="AD1359" s="94">
        <v>0</v>
      </c>
      <c r="AE1359" s="94">
        <v>0</v>
      </c>
      <c r="AF1359" s="94">
        <v>0</v>
      </c>
      <c r="AG1359" s="94">
        <v>0</v>
      </c>
      <c r="AH1359" s="94">
        <v>0</v>
      </c>
      <c r="AI1359" s="94">
        <v>0</v>
      </c>
      <c r="AJ1359" s="94">
        <v>0</v>
      </c>
      <c r="AK1359" s="70">
        <v>0</v>
      </c>
      <c r="AL1359">
        <v>0</v>
      </c>
      <c r="AM1359">
        <v>0</v>
      </c>
      <c r="AN1359">
        <v>0</v>
      </c>
      <c r="AO1359">
        <v>0</v>
      </c>
      <c r="AP1359">
        <v>0</v>
      </c>
      <c r="AQ1359">
        <v>0</v>
      </c>
      <c r="AR1359">
        <v>0</v>
      </c>
      <c r="AS1359">
        <v>0</v>
      </c>
      <c r="AT1359">
        <v>0</v>
      </c>
    </row>
    <row r="1360" spans="1:46" x14ac:dyDescent="0.25">
      <c r="A1360" t="s">
        <v>4275</v>
      </c>
      <c r="B1360">
        <v>2007</v>
      </c>
      <c r="C1360" t="s">
        <v>4276</v>
      </c>
      <c r="D1360">
        <v>2007</v>
      </c>
      <c r="E1360" t="s">
        <v>4276</v>
      </c>
      <c r="F1360" t="s">
        <v>4270</v>
      </c>
      <c r="G1360" t="s">
        <v>4270</v>
      </c>
      <c r="H1360" t="s">
        <v>2899</v>
      </c>
      <c r="I1360" t="s">
        <v>2895</v>
      </c>
      <c r="J1360">
        <v>0</v>
      </c>
      <c r="K1360">
        <v>0</v>
      </c>
      <c r="L1360">
        <v>0</v>
      </c>
      <c r="M1360">
        <v>0</v>
      </c>
      <c r="N1360" s="94">
        <v>0</v>
      </c>
      <c r="O1360" s="94">
        <v>0</v>
      </c>
      <c r="P1360" s="94">
        <v>0</v>
      </c>
      <c r="Q1360" s="94">
        <v>0</v>
      </c>
      <c r="R1360" s="94">
        <v>0</v>
      </c>
      <c r="S1360" s="94">
        <v>0</v>
      </c>
      <c r="T1360" s="94">
        <v>0</v>
      </c>
      <c r="U1360" s="94">
        <v>0</v>
      </c>
      <c r="V1360" s="94">
        <v>0</v>
      </c>
      <c r="W1360" s="94">
        <v>0</v>
      </c>
      <c r="X1360" s="94">
        <v>0</v>
      </c>
      <c r="Y1360" s="94">
        <v>0</v>
      </c>
      <c r="Z1360" s="94">
        <v>0</v>
      </c>
      <c r="AA1360" s="94">
        <v>0</v>
      </c>
      <c r="AB1360" s="94">
        <v>0</v>
      </c>
      <c r="AC1360" s="94">
        <v>0</v>
      </c>
      <c r="AD1360" s="94">
        <v>0</v>
      </c>
      <c r="AE1360" s="94">
        <v>0</v>
      </c>
      <c r="AF1360" s="94">
        <v>0</v>
      </c>
      <c r="AG1360" s="94">
        <v>0</v>
      </c>
      <c r="AH1360" s="94">
        <v>0</v>
      </c>
      <c r="AI1360" s="94">
        <v>0</v>
      </c>
      <c r="AJ1360" s="94">
        <v>0</v>
      </c>
      <c r="AK1360" s="70">
        <v>0</v>
      </c>
      <c r="AL1360">
        <v>0</v>
      </c>
      <c r="AM1360">
        <v>0</v>
      </c>
      <c r="AN1360">
        <v>0</v>
      </c>
      <c r="AO1360">
        <v>0</v>
      </c>
      <c r="AP1360">
        <v>0</v>
      </c>
      <c r="AQ1360">
        <v>0</v>
      </c>
      <c r="AR1360">
        <v>0</v>
      </c>
      <c r="AS1360">
        <v>0</v>
      </c>
      <c r="AT1360">
        <v>2946736.48</v>
      </c>
    </row>
    <row r="1361" spans="1:46" x14ac:dyDescent="0.25">
      <c r="A1361" t="s">
        <v>4277</v>
      </c>
      <c r="B1361">
        <v>2183</v>
      </c>
      <c r="C1361" t="s">
        <v>108</v>
      </c>
      <c r="D1361">
        <v>3553</v>
      </c>
      <c r="E1361" t="s">
        <v>692</v>
      </c>
      <c r="F1361" t="s">
        <v>2906</v>
      </c>
      <c r="G1361" t="s">
        <v>2903</v>
      </c>
      <c r="H1361" t="s">
        <v>2894</v>
      </c>
      <c r="I1361" t="s">
        <v>2895</v>
      </c>
      <c r="J1361">
        <v>5.59006211175E-2</v>
      </c>
      <c r="K1361">
        <v>0</v>
      </c>
      <c r="L1361">
        <v>0</v>
      </c>
      <c r="M1361">
        <v>1</v>
      </c>
      <c r="N1361" s="94">
        <v>130312.649401756</v>
      </c>
      <c r="O1361" s="94">
        <v>5984.82337325556</v>
      </c>
      <c r="P1361" s="94">
        <v>435.08542645758598</v>
      </c>
      <c r="Q1361" s="94">
        <v>21.989964201793299</v>
      </c>
      <c r="R1361" s="94">
        <v>98630.1573924025</v>
      </c>
      <c r="S1361" s="94">
        <v>23.7617998714219</v>
      </c>
      <c r="T1361" s="94">
        <v>235178.21</v>
      </c>
      <c r="U1361" s="94">
        <v>206.49555807367801</v>
      </c>
      <c r="V1361" s="94">
        <v>491.69751655841799</v>
      </c>
      <c r="W1361" s="94">
        <v>234893.00804151499</v>
      </c>
      <c r="X1361" s="94">
        <v>0</v>
      </c>
      <c r="Y1361" s="94">
        <v>0</v>
      </c>
      <c r="Z1361" s="94">
        <v>0</v>
      </c>
      <c r="AA1361" s="94">
        <v>0</v>
      </c>
      <c r="AB1361" s="94">
        <v>0</v>
      </c>
      <c r="AC1361" s="94">
        <v>23.7617998714219</v>
      </c>
      <c r="AD1361" s="94">
        <v>0</v>
      </c>
      <c r="AE1361" s="94">
        <v>0</v>
      </c>
      <c r="AF1361" s="94">
        <v>0</v>
      </c>
      <c r="AG1361" s="94">
        <v>0</v>
      </c>
      <c r="AH1361" s="94">
        <v>0</v>
      </c>
      <c r="AI1361" s="94">
        <v>0</v>
      </c>
      <c r="AJ1361" s="94">
        <v>235408.46735794499</v>
      </c>
      <c r="AK1361" s="70">
        <v>4211195.9161085105</v>
      </c>
      <c r="AL1361">
        <v>0</v>
      </c>
      <c r="AM1361">
        <v>0</v>
      </c>
      <c r="AN1361">
        <v>0</v>
      </c>
      <c r="AO1361">
        <v>0</v>
      </c>
      <c r="AP1361">
        <v>0</v>
      </c>
      <c r="AQ1361">
        <v>0</v>
      </c>
      <c r="AR1361">
        <v>0</v>
      </c>
      <c r="AS1361">
        <v>0</v>
      </c>
      <c r="AT1361">
        <v>0</v>
      </c>
    </row>
    <row r="1362" spans="1:46" x14ac:dyDescent="0.25">
      <c r="A1362" t="s">
        <v>4278</v>
      </c>
      <c r="B1362">
        <v>2013</v>
      </c>
      <c r="C1362" t="s">
        <v>4279</v>
      </c>
      <c r="D1362">
        <v>2013</v>
      </c>
      <c r="E1362" t="s">
        <v>4279</v>
      </c>
      <c r="F1362" t="s">
        <v>4270</v>
      </c>
      <c r="G1362" t="s">
        <v>4270</v>
      </c>
      <c r="H1362" t="s">
        <v>2899</v>
      </c>
      <c r="I1362" t="s">
        <v>2895</v>
      </c>
      <c r="J1362">
        <v>0</v>
      </c>
      <c r="K1362">
        <v>0</v>
      </c>
      <c r="L1362">
        <v>0</v>
      </c>
      <c r="M1362">
        <v>0</v>
      </c>
      <c r="N1362" s="94">
        <v>0</v>
      </c>
      <c r="O1362" s="94">
        <v>0</v>
      </c>
      <c r="P1362" s="94">
        <v>0</v>
      </c>
      <c r="Q1362" s="94">
        <v>0</v>
      </c>
      <c r="R1362" s="94">
        <v>0</v>
      </c>
      <c r="S1362" s="94">
        <v>0</v>
      </c>
      <c r="T1362" s="94">
        <v>0</v>
      </c>
      <c r="U1362" s="94">
        <v>0</v>
      </c>
      <c r="V1362" s="94">
        <v>0</v>
      </c>
      <c r="W1362" s="94">
        <v>0</v>
      </c>
      <c r="X1362" s="94">
        <v>0</v>
      </c>
      <c r="Y1362" s="94">
        <v>0</v>
      </c>
      <c r="Z1362" s="94">
        <v>0</v>
      </c>
      <c r="AA1362" s="94">
        <v>0</v>
      </c>
      <c r="AB1362" s="94">
        <v>0</v>
      </c>
      <c r="AC1362" s="94">
        <v>0</v>
      </c>
      <c r="AD1362" s="94">
        <v>0</v>
      </c>
      <c r="AE1362" s="94">
        <v>0</v>
      </c>
      <c r="AF1362" s="94">
        <v>0</v>
      </c>
      <c r="AG1362" s="94">
        <v>0</v>
      </c>
      <c r="AH1362" s="94">
        <v>0</v>
      </c>
      <c r="AI1362" s="94">
        <v>0</v>
      </c>
      <c r="AJ1362" s="94">
        <v>0</v>
      </c>
      <c r="AK1362" s="70">
        <v>0</v>
      </c>
      <c r="AL1362">
        <v>0</v>
      </c>
      <c r="AM1362">
        <v>0</v>
      </c>
      <c r="AN1362">
        <v>0</v>
      </c>
      <c r="AO1362">
        <v>0</v>
      </c>
      <c r="AP1362">
        <v>0</v>
      </c>
      <c r="AQ1362">
        <v>0</v>
      </c>
      <c r="AR1362">
        <v>0</v>
      </c>
      <c r="AS1362">
        <v>0</v>
      </c>
      <c r="AT1362">
        <v>4560386.26</v>
      </c>
    </row>
    <row r="1363" spans="1:46" x14ac:dyDescent="0.25">
      <c r="A1363" t="s">
        <v>4280</v>
      </c>
      <c r="B1363">
        <v>1975</v>
      </c>
      <c r="C1363" t="s">
        <v>735</v>
      </c>
      <c r="D1363">
        <v>1975</v>
      </c>
      <c r="E1363" t="s">
        <v>735</v>
      </c>
      <c r="F1363" t="s">
        <v>4270</v>
      </c>
      <c r="G1363" t="s">
        <v>4270</v>
      </c>
      <c r="H1363" t="s">
        <v>2899</v>
      </c>
      <c r="I1363" t="s">
        <v>2895</v>
      </c>
      <c r="J1363">
        <v>0</v>
      </c>
      <c r="K1363">
        <v>0</v>
      </c>
      <c r="L1363">
        <v>0</v>
      </c>
      <c r="M1363">
        <v>0</v>
      </c>
      <c r="N1363" s="94">
        <v>0</v>
      </c>
      <c r="O1363" s="94">
        <v>0</v>
      </c>
      <c r="P1363" s="94">
        <v>0</v>
      </c>
      <c r="Q1363" s="94">
        <v>0</v>
      </c>
      <c r="R1363" s="94">
        <v>0</v>
      </c>
      <c r="S1363" s="94">
        <v>0</v>
      </c>
      <c r="T1363" s="94">
        <v>0</v>
      </c>
      <c r="U1363" s="94">
        <v>0</v>
      </c>
      <c r="V1363" s="94">
        <v>0</v>
      </c>
      <c r="W1363" s="94">
        <v>0</v>
      </c>
      <c r="X1363" s="94">
        <v>0</v>
      </c>
      <c r="Y1363" s="94">
        <v>0</v>
      </c>
      <c r="Z1363" s="94">
        <v>0</v>
      </c>
      <c r="AA1363" s="94">
        <v>0</v>
      </c>
      <c r="AB1363" s="94">
        <v>0</v>
      </c>
      <c r="AC1363" s="94">
        <v>0</v>
      </c>
      <c r="AD1363" s="94">
        <v>0</v>
      </c>
      <c r="AE1363" s="94">
        <v>0</v>
      </c>
      <c r="AF1363" s="94">
        <v>0</v>
      </c>
      <c r="AG1363" s="94">
        <v>0</v>
      </c>
      <c r="AH1363" s="94">
        <v>0</v>
      </c>
      <c r="AI1363" s="94">
        <v>0</v>
      </c>
      <c r="AJ1363" s="94">
        <v>0</v>
      </c>
      <c r="AK1363" s="70">
        <v>0</v>
      </c>
      <c r="AL1363">
        <v>0</v>
      </c>
      <c r="AM1363">
        <v>0</v>
      </c>
      <c r="AN1363">
        <v>0</v>
      </c>
      <c r="AO1363">
        <v>0</v>
      </c>
      <c r="AP1363">
        <v>0</v>
      </c>
      <c r="AQ1363">
        <v>0</v>
      </c>
      <c r="AR1363">
        <v>0</v>
      </c>
      <c r="AS1363">
        <v>0</v>
      </c>
      <c r="AT1363">
        <v>51519664.479999997</v>
      </c>
    </row>
    <row r="1364" spans="1:46" x14ac:dyDescent="0.25">
      <c r="A1364" t="s">
        <v>4281</v>
      </c>
      <c r="B1364">
        <v>2200</v>
      </c>
      <c r="C1364" t="s">
        <v>121</v>
      </c>
      <c r="D1364">
        <v>2200</v>
      </c>
      <c r="E1364" t="s">
        <v>121</v>
      </c>
      <c r="F1364" t="s">
        <v>4270</v>
      </c>
      <c r="G1364" t="s">
        <v>4270</v>
      </c>
      <c r="H1364" t="s">
        <v>2899</v>
      </c>
      <c r="I1364" t="s">
        <v>2895</v>
      </c>
      <c r="J1364">
        <v>0</v>
      </c>
      <c r="K1364">
        <v>0</v>
      </c>
      <c r="L1364">
        <v>0</v>
      </c>
      <c r="M1364">
        <v>0</v>
      </c>
      <c r="N1364" s="94">
        <v>0</v>
      </c>
      <c r="O1364" s="94">
        <v>0</v>
      </c>
      <c r="P1364" s="94">
        <v>0</v>
      </c>
      <c r="Q1364" s="94">
        <v>0</v>
      </c>
      <c r="R1364" s="94">
        <v>0</v>
      </c>
      <c r="S1364" s="94">
        <v>0</v>
      </c>
      <c r="T1364" s="94">
        <v>0</v>
      </c>
      <c r="U1364" s="94">
        <v>0</v>
      </c>
      <c r="V1364" s="94">
        <v>0</v>
      </c>
      <c r="W1364" s="94">
        <v>0</v>
      </c>
      <c r="X1364" s="94">
        <v>0</v>
      </c>
      <c r="Y1364" s="94">
        <v>0</v>
      </c>
      <c r="Z1364" s="94">
        <v>0</v>
      </c>
      <c r="AA1364" s="94">
        <v>0</v>
      </c>
      <c r="AB1364" s="94">
        <v>0</v>
      </c>
      <c r="AC1364" s="94">
        <v>0</v>
      </c>
      <c r="AD1364" s="94">
        <v>0</v>
      </c>
      <c r="AE1364" s="94">
        <v>0</v>
      </c>
      <c r="AF1364" s="94">
        <v>0</v>
      </c>
      <c r="AG1364" s="94">
        <v>0</v>
      </c>
      <c r="AH1364" s="94">
        <v>0</v>
      </c>
      <c r="AI1364" s="94">
        <v>0</v>
      </c>
      <c r="AJ1364" s="94">
        <v>0</v>
      </c>
      <c r="AK1364" s="70">
        <v>0</v>
      </c>
      <c r="AL1364">
        <v>0</v>
      </c>
      <c r="AM1364">
        <v>0</v>
      </c>
      <c r="AN1364">
        <v>0</v>
      </c>
      <c r="AO1364">
        <v>0</v>
      </c>
      <c r="AP1364">
        <v>0</v>
      </c>
      <c r="AQ1364">
        <v>0</v>
      </c>
      <c r="AR1364">
        <v>0</v>
      </c>
      <c r="AS1364">
        <v>0</v>
      </c>
      <c r="AT1364">
        <v>42536798.25</v>
      </c>
    </row>
    <row r="1365" spans="1:46" x14ac:dyDescent="0.25">
      <c r="A1365" t="s">
        <v>4282</v>
      </c>
      <c r="B1365">
        <v>2049</v>
      </c>
      <c r="C1365" t="s">
        <v>4283</v>
      </c>
      <c r="D1365">
        <v>2049</v>
      </c>
      <c r="E1365" t="s">
        <v>4283</v>
      </c>
      <c r="F1365" t="s">
        <v>4270</v>
      </c>
      <c r="G1365" t="s">
        <v>4270</v>
      </c>
      <c r="H1365" t="s">
        <v>2899</v>
      </c>
      <c r="I1365" t="s">
        <v>2895</v>
      </c>
      <c r="J1365">
        <v>0</v>
      </c>
      <c r="K1365">
        <v>0</v>
      </c>
      <c r="L1365">
        <v>0</v>
      </c>
      <c r="M1365">
        <v>0</v>
      </c>
      <c r="N1365" s="94">
        <v>0</v>
      </c>
      <c r="O1365" s="94">
        <v>0</v>
      </c>
      <c r="P1365" s="94">
        <v>0</v>
      </c>
      <c r="Q1365" s="94">
        <v>0</v>
      </c>
      <c r="R1365" s="94">
        <v>0</v>
      </c>
      <c r="S1365" s="94">
        <v>0</v>
      </c>
      <c r="T1365" s="94">
        <v>0</v>
      </c>
      <c r="U1365" s="94">
        <v>0</v>
      </c>
      <c r="V1365" s="94">
        <v>0</v>
      </c>
      <c r="W1365" s="94">
        <v>0</v>
      </c>
      <c r="X1365" s="94">
        <v>0</v>
      </c>
      <c r="Y1365" s="94">
        <v>0</v>
      </c>
      <c r="Z1365" s="94">
        <v>0</v>
      </c>
      <c r="AA1365" s="94">
        <v>0</v>
      </c>
      <c r="AB1365" s="94">
        <v>0</v>
      </c>
      <c r="AC1365" s="94">
        <v>0</v>
      </c>
      <c r="AD1365" s="94">
        <v>0</v>
      </c>
      <c r="AE1365" s="94">
        <v>0</v>
      </c>
      <c r="AF1365" s="94">
        <v>0</v>
      </c>
      <c r="AG1365" s="94">
        <v>0</v>
      </c>
      <c r="AH1365" s="94">
        <v>0</v>
      </c>
      <c r="AI1365" s="94">
        <v>0</v>
      </c>
      <c r="AJ1365" s="94">
        <v>0</v>
      </c>
      <c r="AK1365" s="70">
        <v>0</v>
      </c>
      <c r="AL1365">
        <v>0</v>
      </c>
      <c r="AM1365">
        <v>0</v>
      </c>
      <c r="AN1365">
        <v>0</v>
      </c>
      <c r="AO1365">
        <v>0</v>
      </c>
      <c r="AP1365">
        <v>0</v>
      </c>
      <c r="AQ1365">
        <v>0</v>
      </c>
      <c r="AR1365">
        <v>0</v>
      </c>
      <c r="AS1365">
        <v>0</v>
      </c>
      <c r="AT1365">
        <v>2511833.08</v>
      </c>
    </row>
    <row r="1366" spans="1:46" x14ac:dyDescent="0.25">
      <c r="A1366" t="s">
        <v>3472</v>
      </c>
      <c r="B1366">
        <v>1934</v>
      </c>
      <c r="C1366" t="s">
        <v>126</v>
      </c>
      <c r="D1366">
        <v>3352</v>
      </c>
      <c r="E1366" t="s">
        <v>794</v>
      </c>
      <c r="F1366" t="s">
        <v>2892</v>
      </c>
      <c r="G1366" t="s">
        <v>2907</v>
      </c>
      <c r="H1366" t="s">
        <v>2904</v>
      </c>
      <c r="I1366" t="s">
        <v>2895</v>
      </c>
      <c r="J1366">
        <v>103.333434778179</v>
      </c>
      <c r="K1366">
        <v>1</v>
      </c>
      <c r="L1366">
        <v>1</v>
      </c>
      <c r="M1366">
        <v>3</v>
      </c>
      <c r="N1366" s="94">
        <v>2158904.63</v>
      </c>
      <c r="O1366" s="94">
        <v>706259.76</v>
      </c>
      <c r="P1366" s="94">
        <v>1238515.77</v>
      </c>
      <c r="Q1366" s="94">
        <v>475950.47</v>
      </c>
      <c r="R1366" s="94">
        <v>11649319.439999999</v>
      </c>
      <c r="S1366" s="94">
        <v>68066</v>
      </c>
      <c r="T1366" s="94">
        <v>16228950.07</v>
      </c>
      <c r="U1366" s="94">
        <v>0</v>
      </c>
      <c r="V1366" s="94">
        <v>9801646.6899999902</v>
      </c>
      <c r="W1366" s="94">
        <v>6427303.3799999999</v>
      </c>
      <c r="X1366" s="94">
        <v>0</v>
      </c>
      <c r="Y1366" s="94">
        <v>0</v>
      </c>
      <c r="Z1366" s="94">
        <v>0</v>
      </c>
      <c r="AA1366" s="94">
        <v>0</v>
      </c>
      <c r="AB1366" s="94">
        <v>0</v>
      </c>
      <c r="AC1366" s="94">
        <v>68066</v>
      </c>
      <c r="AD1366" s="94">
        <v>0</v>
      </c>
      <c r="AE1366" s="94">
        <v>0</v>
      </c>
      <c r="AF1366" s="94">
        <v>0</v>
      </c>
      <c r="AG1366" s="94">
        <v>0</v>
      </c>
      <c r="AH1366" s="94">
        <v>0</v>
      </c>
      <c r="AI1366" s="94">
        <v>0</v>
      </c>
      <c r="AJ1366" s="94">
        <v>16297016.07</v>
      </c>
      <c r="AK1366" s="70">
        <v>157712.90391134299</v>
      </c>
      <c r="AL1366">
        <v>0</v>
      </c>
      <c r="AM1366">
        <v>0</v>
      </c>
      <c r="AN1366">
        <v>0</v>
      </c>
      <c r="AO1366">
        <v>0</v>
      </c>
      <c r="AP1366">
        <v>0</v>
      </c>
      <c r="AQ1366">
        <v>0</v>
      </c>
      <c r="AR1366">
        <v>0</v>
      </c>
      <c r="AS1366">
        <v>0</v>
      </c>
      <c r="AT1366">
        <v>0</v>
      </c>
    </row>
    <row r="1367" spans="1:46" x14ac:dyDescent="0.25">
      <c r="A1367" t="s">
        <v>4284</v>
      </c>
      <c r="B1367">
        <v>2058</v>
      </c>
      <c r="C1367" t="s">
        <v>4285</v>
      </c>
      <c r="D1367">
        <v>2058</v>
      </c>
      <c r="E1367" t="s">
        <v>4285</v>
      </c>
      <c r="F1367" t="s">
        <v>4270</v>
      </c>
      <c r="G1367" t="s">
        <v>4270</v>
      </c>
      <c r="H1367" t="s">
        <v>2899</v>
      </c>
      <c r="I1367" t="s">
        <v>2895</v>
      </c>
      <c r="J1367">
        <v>0</v>
      </c>
      <c r="K1367">
        <v>0</v>
      </c>
      <c r="L1367">
        <v>0</v>
      </c>
      <c r="M1367">
        <v>0</v>
      </c>
      <c r="N1367" s="94">
        <v>0</v>
      </c>
      <c r="O1367" s="94">
        <v>0</v>
      </c>
      <c r="P1367" s="94">
        <v>0</v>
      </c>
      <c r="Q1367" s="94">
        <v>0</v>
      </c>
      <c r="R1367" s="94">
        <v>0</v>
      </c>
      <c r="S1367" s="94">
        <v>0</v>
      </c>
      <c r="T1367" s="94">
        <v>0</v>
      </c>
      <c r="U1367" s="94">
        <v>0</v>
      </c>
      <c r="V1367" s="94">
        <v>0</v>
      </c>
      <c r="W1367" s="94">
        <v>0</v>
      </c>
      <c r="X1367" s="94">
        <v>0</v>
      </c>
      <c r="Y1367" s="94">
        <v>0</v>
      </c>
      <c r="Z1367" s="94">
        <v>0</v>
      </c>
      <c r="AA1367" s="94">
        <v>0</v>
      </c>
      <c r="AB1367" s="94">
        <v>0</v>
      </c>
      <c r="AC1367" s="94">
        <v>0</v>
      </c>
      <c r="AD1367" s="94">
        <v>0</v>
      </c>
      <c r="AE1367" s="94">
        <v>0</v>
      </c>
      <c r="AF1367" s="94">
        <v>0</v>
      </c>
      <c r="AG1367" s="94">
        <v>0</v>
      </c>
      <c r="AH1367" s="94">
        <v>0</v>
      </c>
      <c r="AI1367" s="94">
        <v>0</v>
      </c>
      <c r="AJ1367" s="94">
        <v>0</v>
      </c>
      <c r="AK1367" s="70">
        <v>0</v>
      </c>
      <c r="AL1367">
        <v>0</v>
      </c>
      <c r="AM1367">
        <v>0</v>
      </c>
      <c r="AN1367">
        <v>0</v>
      </c>
      <c r="AO1367">
        <v>0</v>
      </c>
      <c r="AP1367">
        <v>0</v>
      </c>
      <c r="AQ1367">
        <v>0</v>
      </c>
      <c r="AR1367">
        <v>0</v>
      </c>
      <c r="AS1367">
        <v>0</v>
      </c>
      <c r="AT1367">
        <v>2164763.04</v>
      </c>
    </row>
    <row r="1368" spans="1:46" x14ac:dyDescent="0.25">
      <c r="A1368" t="s">
        <v>4286</v>
      </c>
      <c r="B1368">
        <v>2064</v>
      </c>
      <c r="C1368" t="s">
        <v>139</v>
      </c>
      <c r="D1368">
        <v>2064</v>
      </c>
      <c r="E1368" t="s">
        <v>139</v>
      </c>
      <c r="F1368" t="s">
        <v>4270</v>
      </c>
      <c r="G1368" t="s">
        <v>4270</v>
      </c>
      <c r="H1368" t="s">
        <v>2899</v>
      </c>
      <c r="I1368" t="s">
        <v>2895</v>
      </c>
      <c r="J1368">
        <v>0</v>
      </c>
      <c r="K1368">
        <v>0</v>
      </c>
      <c r="L1368">
        <v>0</v>
      </c>
      <c r="M1368">
        <v>0</v>
      </c>
      <c r="N1368" s="94">
        <v>0</v>
      </c>
      <c r="O1368" s="94">
        <v>0</v>
      </c>
      <c r="P1368" s="94">
        <v>0</v>
      </c>
      <c r="Q1368" s="94">
        <v>0</v>
      </c>
      <c r="R1368" s="94">
        <v>0</v>
      </c>
      <c r="S1368" s="94">
        <v>0</v>
      </c>
      <c r="T1368" s="94">
        <v>0</v>
      </c>
      <c r="U1368" s="94">
        <v>0</v>
      </c>
      <c r="V1368" s="94">
        <v>0</v>
      </c>
      <c r="W1368" s="94">
        <v>0</v>
      </c>
      <c r="X1368" s="94">
        <v>0</v>
      </c>
      <c r="Y1368" s="94">
        <v>0</v>
      </c>
      <c r="Z1368" s="94">
        <v>0</v>
      </c>
      <c r="AA1368" s="94">
        <v>0</v>
      </c>
      <c r="AB1368" s="94">
        <v>0</v>
      </c>
      <c r="AC1368" s="94">
        <v>0</v>
      </c>
      <c r="AD1368" s="94">
        <v>0</v>
      </c>
      <c r="AE1368" s="94">
        <v>0</v>
      </c>
      <c r="AF1368" s="94">
        <v>0</v>
      </c>
      <c r="AG1368" s="94">
        <v>0</v>
      </c>
      <c r="AH1368" s="94">
        <v>0</v>
      </c>
      <c r="AI1368" s="94">
        <v>0</v>
      </c>
      <c r="AJ1368" s="94">
        <v>0</v>
      </c>
      <c r="AK1368" s="70">
        <v>0</v>
      </c>
      <c r="AL1368">
        <v>0</v>
      </c>
      <c r="AM1368">
        <v>0</v>
      </c>
      <c r="AN1368">
        <v>0</v>
      </c>
      <c r="AO1368">
        <v>0</v>
      </c>
      <c r="AP1368">
        <v>0</v>
      </c>
      <c r="AQ1368">
        <v>0</v>
      </c>
      <c r="AR1368">
        <v>0</v>
      </c>
      <c r="AS1368">
        <v>0</v>
      </c>
      <c r="AT1368">
        <v>50035846.869999997</v>
      </c>
    </row>
    <row r="1369" spans="1:46" x14ac:dyDescent="0.25">
      <c r="A1369" t="s">
        <v>4287</v>
      </c>
      <c r="B1369">
        <v>2098</v>
      </c>
      <c r="C1369" t="s">
        <v>143</v>
      </c>
      <c r="D1369">
        <v>2098</v>
      </c>
      <c r="E1369" t="s">
        <v>143</v>
      </c>
      <c r="F1369" t="s">
        <v>4270</v>
      </c>
      <c r="G1369" t="s">
        <v>4270</v>
      </c>
      <c r="H1369" t="s">
        <v>2899</v>
      </c>
      <c r="I1369" t="s">
        <v>2895</v>
      </c>
      <c r="J1369">
        <v>0</v>
      </c>
      <c r="K1369">
        <v>0</v>
      </c>
      <c r="L1369">
        <v>0</v>
      </c>
      <c r="M1369">
        <v>0</v>
      </c>
      <c r="N1369" s="94">
        <v>0</v>
      </c>
      <c r="O1369" s="94">
        <v>0</v>
      </c>
      <c r="P1369" s="94">
        <v>0</v>
      </c>
      <c r="Q1369" s="94">
        <v>0</v>
      </c>
      <c r="R1369" s="94">
        <v>0</v>
      </c>
      <c r="S1369" s="94">
        <v>0</v>
      </c>
      <c r="T1369" s="94">
        <v>0</v>
      </c>
      <c r="U1369" s="94">
        <v>0</v>
      </c>
      <c r="V1369" s="94">
        <v>0</v>
      </c>
      <c r="W1369" s="94">
        <v>0</v>
      </c>
      <c r="X1369" s="94">
        <v>0</v>
      </c>
      <c r="Y1369" s="94">
        <v>0</v>
      </c>
      <c r="Z1369" s="94">
        <v>0</v>
      </c>
      <c r="AA1369" s="94">
        <v>0</v>
      </c>
      <c r="AB1369" s="94">
        <v>0</v>
      </c>
      <c r="AC1369" s="94">
        <v>0</v>
      </c>
      <c r="AD1369" s="94">
        <v>0</v>
      </c>
      <c r="AE1369" s="94">
        <v>0</v>
      </c>
      <c r="AF1369" s="94">
        <v>0</v>
      </c>
      <c r="AG1369" s="94">
        <v>0</v>
      </c>
      <c r="AH1369" s="94">
        <v>0</v>
      </c>
      <c r="AI1369" s="94">
        <v>0</v>
      </c>
      <c r="AJ1369" s="94">
        <v>0</v>
      </c>
      <c r="AK1369" s="70">
        <v>0</v>
      </c>
      <c r="AL1369">
        <v>0</v>
      </c>
      <c r="AM1369">
        <v>0</v>
      </c>
      <c r="AN1369">
        <v>0</v>
      </c>
      <c r="AO1369">
        <v>0</v>
      </c>
      <c r="AP1369">
        <v>0</v>
      </c>
      <c r="AQ1369">
        <v>0</v>
      </c>
      <c r="AR1369">
        <v>0</v>
      </c>
      <c r="AS1369">
        <v>0</v>
      </c>
      <c r="AT1369">
        <v>52381362.149999999</v>
      </c>
    </row>
    <row r="1370" spans="1:46" x14ac:dyDescent="0.25">
      <c r="A1370" t="s">
        <v>4288</v>
      </c>
      <c r="B1370">
        <v>2106</v>
      </c>
      <c r="C1370" t="s">
        <v>4289</v>
      </c>
      <c r="D1370">
        <v>2106</v>
      </c>
      <c r="E1370" t="s">
        <v>4289</v>
      </c>
      <c r="F1370" t="s">
        <v>4270</v>
      </c>
      <c r="G1370" t="s">
        <v>4270</v>
      </c>
      <c r="H1370" t="s">
        <v>2899</v>
      </c>
      <c r="I1370" t="s">
        <v>2895</v>
      </c>
      <c r="J1370">
        <v>0</v>
      </c>
      <c r="K1370">
        <v>0</v>
      </c>
      <c r="L1370">
        <v>0</v>
      </c>
      <c r="M1370">
        <v>0</v>
      </c>
      <c r="N1370" s="94">
        <v>0</v>
      </c>
      <c r="O1370" s="94">
        <v>0</v>
      </c>
      <c r="P1370" s="94">
        <v>0</v>
      </c>
      <c r="Q1370" s="94">
        <v>0</v>
      </c>
      <c r="R1370" s="94">
        <v>0</v>
      </c>
      <c r="S1370" s="94">
        <v>0</v>
      </c>
      <c r="T1370" s="94">
        <v>0</v>
      </c>
      <c r="U1370" s="94">
        <v>0</v>
      </c>
      <c r="V1370" s="94">
        <v>0</v>
      </c>
      <c r="W1370" s="94">
        <v>0</v>
      </c>
      <c r="X1370" s="94">
        <v>0</v>
      </c>
      <c r="Y1370" s="94">
        <v>0</v>
      </c>
      <c r="Z1370" s="94">
        <v>0</v>
      </c>
      <c r="AA1370" s="94">
        <v>0</v>
      </c>
      <c r="AB1370" s="94">
        <v>0</v>
      </c>
      <c r="AC1370" s="94">
        <v>0</v>
      </c>
      <c r="AD1370" s="94">
        <v>0</v>
      </c>
      <c r="AE1370" s="94">
        <v>0</v>
      </c>
      <c r="AF1370" s="94">
        <v>0</v>
      </c>
      <c r="AG1370" s="94">
        <v>0</v>
      </c>
      <c r="AH1370" s="94">
        <v>0</v>
      </c>
      <c r="AI1370" s="94">
        <v>0</v>
      </c>
      <c r="AJ1370" s="94">
        <v>0</v>
      </c>
      <c r="AK1370" s="70">
        <v>0</v>
      </c>
      <c r="AL1370">
        <v>0</v>
      </c>
      <c r="AM1370">
        <v>0</v>
      </c>
      <c r="AN1370">
        <v>0</v>
      </c>
      <c r="AO1370">
        <v>0</v>
      </c>
      <c r="AP1370">
        <v>0</v>
      </c>
      <c r="AQ1370">
        <v>0</v>
      </c>
      <c r="AR1370">
        <v>0</v>
      </c>
      <c r="AS1370">
        <v>0</v>
      </c>
      <c r="AT1370">
        <v>10454537.800000001</v>
      </c>
    </row>
    <row r="1371" spans="1:46" x14ac:dyDescent="0.25">
      <c r="A1371" t="s">
        <v>4672</v>
      </c>
      <c r="B1371">
        <v>2048</v>
      </c>
      <c r="C1371" t="s">
        <v>151</v>
      </c>
      <c r="D1371">
        <v>5511</v>
      </c>
      <c r="E1371" t="s">
        <v>2365</v>
      </c>
      <c r="F1371" t="s">
        <v>2892</v>
      </c>
      <c r="G1371" t="s">
        <v>2893</v>
      </c>
      <c r="H1371" t="s">
        <v>2904</v>
      </c>
      <c r="I1371" t="s">
        <v>2895</v>
      </c>
      <c r="J1371">
        <v>0</v>
      </c>
      <c r="K1371">
        <v>0</v>
      </c>
      <c r="L1371">
        <v>0</v>
      </c>
      <c r="M1371">
        <v>2</v>
      </c>
      <c r="N1371" s="94">
        <v>0</v>
      </c>
      <c r="O1371" s="94">
        <v>7904.31</v>
      </c>
      <c r="P1371" s="94">
        <v>0</v>
      </c>
      <c r="Q1371" s="94">
        <v>0</v>
      </c>
      <c r="R1371" s="94">
        <v>1481115.41</v>
      </c>
      <c r="S1371" s="94">
        <v>0</v>
      </c>
      <c r="T1371" s="94">
        <v>1489019.72</v>
      </c>
      <c r="U1371" s="94">
        <v>0</v>
      </c>
      <c r="V1371" s="94">
        <v>7904.31</v>
      </c>
      <c r="W1371" s="94">
        <v>1481115.41</v>
      </c>
      <c r="X1371" s="94">
        <v>0</v>
      </c>
      <c r="Y1371" s="94">
        <v>0</v>
      </c>
      <c r="Z1371" s="94">
        <v>0</v>
      </c>
      <c r="AA1371" s="94">
        <v>0</v>
      </c>
      <c r="AB1371" s="94">
        <v>0</v>
      </c>
      <c r="AC1371" s="94">
        <v>0</v>
      </c>
      <c r="AD1371" s="94">
        <v>0</v>
      </c>
      <c r="AE1371" s="94">
        <v>0</v>
      </c>
      <c r="AF1371" s="94">
        <v>0</v>
      </c>
      <c r="AG1371" s="94">
        <v>0</v>
      </c>
      <c r="AH1371" s="94">
        <v>0</v>
      </c>
      <c r="AI1371" s="94">
        <v>0</v>
      </c>
      <c r="AJ1371" s="94">
        <v>1489019.72</v>
      </c>
      <c r="AK1371" s="70">
        <v>0</v>
      </c>
      <c r="AL1371">
        <v>0</v>
      </c>
      <c r="AM1371">
        <v>0</v>
      </c>
      <c r="AN1371">
        <v>0</v>
      </c>
      <c r="AO1371">
        <v>0</v>
      </c>
      <c r="AP1371">
        <v>0</v>
      </c>
      <c r="AQ1371">
        <v>0</v>
      </c>
      <c r="AR1371">
        <v>0</v>
      </c>
      <c r="AS1371">
        <v>0</v>
      </c>
      <c r="AT1371">
        <v>0</v>
      </c>
    </row>
    <row r="1372" spans="1:46" x14ac:dyDescent="0.25">
      <c r="A1372" t="s">
        <v>4290</v>
      </c>
      <c r="B1372">
        <v>2148</v>
      </c>
      <c r="C1372" t="s">
        <v>159</v>
      </c>
      <c r="D1372">
        <v>1298</v>
      </c>
      <c r="E1372" t="s">
        <v>962</v>
      </c>
      <c r="F1372" t="s">
        <v>2945</v>
      </c>
      <c r="G1372" t="s">
        <v>2907</v>
      </c>
      <c r="H1372" t="s">
        <v>2904</v>
      </c>
      <c r="I1372" t="s">
        <v>2895</v>
      </c>
      <c r="J1372">
        <v>0</v>
      </c>
      <c r="K1372">
        <v>0</v>
      </c>
      <c r="L1372">
        <v>0</v>
      </c>
      <c r="M1372">
        <v>0</v>
      </c>
      <c r="N1372" s="94">
        <v>982309.71</v>
      </c>
      <c r="O1372" s="94">
        <v>758875.7</v>
      </c>
      <c r="P1372" s="94">
        <v>213731.02</v>
      </c>
      <c r="Q1372" s="94">
        <v>0</v>
      </c>
      <c r="R1372" s="94">
        <v>537751.80000000005</v>
      </c>
      <c r="S1372" s="94">
        <v>0</v>
      </c>
      <c r="T1372" s="94">
        <v>2492668.23</v>
      </c>
      <c r="U1372" s="94">
        <v>0</v>
      </c>
      <c r="V1372" s="94">
        <v>1972916.43</v>
      </c>
      <c r="W1372" s="94">
        <v>519751.8</v>
      </c>
      <c r="X1372" s="94">
        <v>0</v>
      </c>
      <c r="Y1372" s="94">
        <v>0</v>
      </c>
      <c r="Z1372" s="94">
        <v>0</v>
      </c>
      <c r="AA1372" s="94">
        <v>0</v>
      </c>
      <c r="AB1372" s="94">
        <v>0</v>
      </c>
      <c r="AC1372" s="94">
        <v>0</v>
      </c>
      <c r="AD1372" s="94">
        <v>0</v>
      </c>
      <c r="AE1372" s="94">
        <v>0</v>
      </c>
      <c r="AF1372" s="94">
        <v>0</v>
      </c>
      <c r="AG1372" s="94">
        <v>0</v>
      </c>
      <c r="AH1372" s="94">
        <v>0</v>
      </c>
      <c r="AI1372" s="94">
        <v>0</v>
      </c>
      <c r="AJ1372" s="94">
        <v>2492668.23</v>
      </c>
      <c r="AK1372" s="70">
        <v>0</v>
      </c>
      <c r="AL1372">
        <v>0</v>
      </c>
      <c r="AM1372">
        <v>0</v>
      </c>
      <c r="AN1372">
        <v>0</v>
      </c>
      <c r="AO1372">
        <v>0</v>
      </c>
      <c r="AP1372">
        <v>0</v>
      </c>
      <c r="AQ1372">
        <v>0</v>
      </c>
      <c r="AR1372">
        <v>0</v>
      </c>
      <c r="AS1372">
        <v>0</v>
      </c>
      <c r="AT1372">
        <v>0</v>
      </c>
    </row>
    <row r="1373" spans="1:46" x14ac:dyDescent="0.25">
      <c r="A1373" t="s">
        <v>4291</v>
      </c>
      <c r="B1373">
        <v>2148</v>
      </c>
      <c r="C1373" t="s">
        <v>159</v>
      </c>
      <c r="D1373">
        <v>2148</v>
      </c>
      <c r="E1373" t="s">
        <v>159</v>
      </c>
      <c r="F1373" t="s">
        <v>4270</v>
      </c>
      <c r="G1373" t="s">
        <v>4270</v>
      </c>
      <c r="H1373" t="s">
        <v>2899</v>
      </c>
      <c r="I1373" t="s">
        <v>2895</v>
      </c>
      <c r="J1373">
        <v>0</v>
      </c>
      <c r="K1373">
        <v>0</v>
      </c>
      <c r="L1373">
        <v>0</v>
      </c>
      <c r="M1373">
        <v>0</v>
      </c>
      <c r="N1373" s="94">
        <v>0</v>
      </c>
      <c r="O1373" s="94">
        <v>0</v>
      </c>
      <c r="P1373" s="94">
        <v>0</v>
      </c>
      <c r="Q1373" s="94">
        <v>0</v>
      </c>
      <c r="R1373" s="94">
        <v>0</v>
      </c>
      <c r="S1373" s="94">
        <v>0</v>
      </c>
      <c r="T1373" s="94">
        <v>0</v>
      </c>
      <c r="U1373" s="94">
        <v>0</v>
      </c>
      <c r="V1373" s="94">
        <v>0</v>
      </c>
      <c r="W1373" s="94">
        <v>0</v>
      </c>
      <c r="X1373" s="94">
        <v>0</v>
      </c>
      <c r="Y1373" s="94">
        <v>0</v>
      </c>
      <c r="Z1373" s="94">
        <v>0</v>
      </c>
      <c r="AA1373" s="94">
        <v>0</v>
      </c>
      <c r="AB1373" s="94">
        <v>0</v>
      </c>
      <c r="AC1373" s="94">
        <v>0</v>
      </c>
      <c r="AD1373" s="94">
        <v>0</v>
      </c>
      <c r="AE1373" s="94">
        <v>0</v>
      </c>
      <c r="AF1373" s="94">
        <v>0</v>
      </c>
      <c r="AG1373" s="94">
        <v>0</v>
      </c>
      <c r="AH1373" s="94">
        <v>0</v>
      </c>
      <c r="AI1373" s="94">
        <v>0</v>
      </c>
      <c r="AJ1373" s="94">
        <v>0</v>
      </c>
      <c r="AK1373" s="70">
        <v>0</v>
      </c>
      <c r="AL1373">
        <v>0</v>
      </c>
      <c r="AM1373">
        <v>0</v>
      </c>
      <c r="AN1373">
        <v>0</v>
      </c>
      <c r="AO1373">
        <v>0</v>
      </c>
      <c r="AP1373">
        <v>0</v>
      </c>
      <c r="AQ1373">
        <v>0</v>
      </c>
      <c r="AR1373">
        <v>0</v>
      </c>
      <c r="AS1373">
        <v>0</v>
      </c>
      <c r="AT1373">
        <v>69312718.890000001</v>
      </c>
    </row>
    <row r="1374" spans="1:46" x14ac:dyDescent="0.25">
      <c r="A1374" t="s">
        <v>4292</v>
      </c>
      <c r="B1374">
        <v>2148</v>
      </c>
      <c r="C1374" t="s">
        <v>159</v>
      </c>
      <c r="D1374">
        <v>3168</v>
      </c>
      <c r="E1374" t="s">
        <v>967</v>
      </c>
      <c r="F1374" t="s">
        <v>2945</v>
      </c>
      <c r="G1374" t="s">
        <v>2907</v>
      </c>
      <c r="H1374" t="s">
        <v>2904</v>
      </c>
      <c r="I1374" t="s">
        <v>2895</v>
      </c>
      <c r="J1374">
        <v>0</v>
      </c>
      <c r="K1374">
        <v>0</v>
      </c>
      <c r="L1374">
        <v>0</v>
      </c>
      <c r="M1374">
        <v>0</v>
      </c>
      <c r="N1374" s="94">
        <v>2436940.12</v>
      </c>
      <c r="O1374" s="94">
        <v>1358351.17</v>
      </c>
      <c r="P1374" s="94">
        <v>-125014.76</v>
      </c>
      <c r="Q1374" s="94">
        <v>0</v>
      </c>
      <c r="R1374" s="94">
        <v>6273007.7699999996</v>
      </c>
      <c r="S1374" s="94">
        <v>0</v>
      </c>
      <c r="T1374" s="94">
        <v>9943284.3000000007</v>
      </c>
      <c r="U1374" s="94">
        <v>0</v>
      </c>
      <c r="V1374" s="94">
        <v>3838576.53</v>
      </c>
      <c r="W1374" s="94">
        <v>6104707.7699999996</v>
      </c>
      <c r="X1374" s="94">
        <v>0</v>
      </c>
      <c r="Y1374" s="94">
        <v>0</v>
      </c>
      <c r="Z1374" s="94">
        <v>0</v>
      </c>
      <c r="AA1374" s="94">
        <v>0</v>
      </c>
      <c r="AB1374" s="94">
        <v>0</v>
      </c>
      <c r="AC1374" s="94">
        <v>0</v>
      </c>
      <c r="AD1374" s="94">
        <v>0</v>
      </c>
      <c r="AE1374" s="94">
        <v>0</v>
      </c>
      <c r="AF1374" s="94">
        <v>0</v>
      </c>
      <c r="AG1374" s="94">
        <v>0</v>
      </c>
      <c r="AH1374" s="94">
        <v>0</v>
      </c>
      <c r="AI1374" s="94">
        <v>0</v>
      </c>
      <c r="AJ1374" s="94">
        <v>9943284.3000000007</v>
      </c>
      <c r="AK1374" s="70">
        <v>0</v>
      </c>
      <c r="AL1374">
        <v>0</v>
      </c>
      <c r="AM1374">
        <v>0</v>
      </c>
      <c r="AN1374">
        <v>0</v>
      </c>
      <c r="AO1374">
        <v>0</v>
      </c>
      <c r="AP1374">
        <v>0</v>
      </c>
      <c r="AQ1374">
        <v>0</v>
      </c>
      <c r="AR1374">
        <v>0</v>
      </c>
      <c r="AS1374">
        <v>0</v>
      </c>
      <c r="AT1374">
        <v>0</v>
      </c>
    </row>
    <row r="1375" spans="1:46" x14ac:dyDescent="0.25">
      <c r="A1375" t="s">
        <v>4293</v>
      </c>
      <c r="B1375">
        <v>1966</v>
      </c>
      <c r="C1375" t="s">
        <v>165</v>
      </c>
      <c r="D1375">
        <v>4603</v>
      </c>
      <c r="E1375" t="s">
        <v>985</v>
      </c>
      <c r="F1375" t="s">
        <v>3310</v>
      </c>
      <c r="G1375" t="s">
        <v>3311</v>
      </c>
      <c r="H1375" t="s">
        <v>2899</v>
      </c>
      <c r="I1375" t="s">
        <v>2895</v>
      </c>
      <c r="J1375">
        <v>0</v>
      </c>
      <c r="K1375">
        <v>0</v>
      </c>
      <c r="L1375">
        <v>0</v>
      </c>
      <c r="M1375">
        <v>1</v>
      </c>
      <c r="N1375" s="94">
        <v>17804.349999999999</v>
      </c>
      <c r="O1375" s="94">
        <v>0</v>
      </c>
      <c r="P1375" s="94">
        <v>0</v>
      </c>
      <c r="Q1375" s="94">
        <v>0</v>
      </c>
      <c r="R1375" s="94">
        <v>0</v>
      </c>
      <c r="S1375" s="94">
        <v>0</v>
      </c>
      <c r="T1375" s="94">
        <v>17804.349999999999</v>
      </c>
      <c r="U1375" s="94">
        <v>0</v>
      </c>
      <c r="V1375" s="94">
        <v>0</v>
      </c>
      <c r="W1375" s="94">
        <v>17804.349999999999</v>
      </c>
      <c r="X1375" s="94">
        <v>0</v>
      </c>
      <c r="Y1375" s="94">
        <v>0</v>
      </c>
      <c r="Z1375" s="94">
        <v>0</v>
      </c>
      <c r="AA1375" s="94">
        <v>0</v>
      </c>
      <c r="AB1375" s="94">
        <v>0</v>
      </c>
      <c r="AC1375" s="94">
        <v>0</v>
      </c>
      <c r="AD1375" s="94">
        <v>0</v>
      </c>
      <c r="AE1375" s="94">
        <v>0</v>
      </c>
      <c r="AF1375" s="94">
        <v>0</v>
      </c>
      <c r="AG1375" s="94">
        <v>0</v>
      </c>
      <c r="AH1375" s="94">
        <v>0</v>
      </c>
      <c r="AI1375" s="94">
        <v>0</v>
      </c>
      <c r="AJ1375" s="94">
        <v>17804.349999999999</v>
      </c>
      <c r="AK1375" s="70">
        <v>0</v>
      </c>
      <c r="AL1375">
        <v>0</v>
      </c>
      <c r="AM1375">
        <v>0</v>
      </c>
      <c r="AN1375">
        <v>0</v>
      </c>
      <c r="AO1375">
        <v>0</v>
      </c>
      <c r="AP1375">
        <v>0</v>
      </c>
      <c r="AQ1375">
        <v>0</v>
      </c>
      <c r="AR1375">
        <v>0</v>
      </c>
      <c r="AS1375">
        <v>0</v>
      </c>
      <c r="AT1375">
        <v>0</v>
      </c>
    </row>
    <row r="1376" spans="1:46" x14ac:dyDescent="0.25">
      <c r="A1376" t="s">
        <v>4294</v>
      </c>
      <c r="B1376">
        <v>2004</v>
      </c>
      <c r="C1376" t="s">
        <v>4295</v>
      </c>
      <c r="D1376">
        <v>2004</v>
      </c>
      <c r="E1376" t="s">
        <v>4295</v>
      </c>
      <c r="F1376" t="s">
        <v>4270</v>
      </c>
      <c r="G1376" t="s">
        <v>4270</v>
      </c>
      <c r="H1376" t="s">
        <v>2899</v>
      </c>
      <c r="I1376" t="s">
        <v>2895</v>
      </c>
      <c r="J1376">
        <v>0</v>
      </c>
      <c r="K1376">
        <v>0</v>
      </c>
      <c r="L1376">
        <v>0</v>
      </c>
      <c r="M1376">
        <v>0</v>
      </c>
      <c r="N1376" s="94">
        <v>0</v>
      </c>
      <c r="O1376" s="94">
        <v>0</v>
      </c>
      <c r="P1376" s="94">
        <v>0</v>
      </c>
      <c r="Q1376" s="94">
        <v>0</v>
      </c>
      <c r="R1376" s="94">
        <v>0</v>
      </c>
      <c r="S1376" s="94">
        <v>0</v>
      </c>
      <c r="T1376" s="94">
        <v>0</v>
      </c>
      <c r="U1376" s="94">
        <v>0</v>
      </c>
      <c r="V1376" s="94">
        <v>0</v>
      </c>
      <c r="W1376" s="94">
        <v>0</v>
      </c>
      <c r="X1376" s="94">
        <v>0</v>
      </c>
      <c r="Y1376" s="94">
        <v>0</v>
      </c>
      <c r="Z1376" s="94">
        <v>0</v>
      </c>
      <c r="AA1376" s="94">
        <v>0</v>
      </c>
      <c r="AB1376" s="94">
        <v>0</v>
      </c>
      <c r="AC1376" s="94">
        <v>0</v>
      </c>
      <c r="AD1376" s="94">
        <v>0</v>
      </c>
      <c r="AE1376" s="94">
        <v>0</v>
      </c>
      <c r="AF1376" s="94">
        <v>0</v>
      </c>
      <c r="AG1376" s="94">
        <v>0</v>
      </c>
      <c r="AH1376" s="94">
        <v>0</v>
      </c>
      <c r="AI1376" s="94">
        <v>0</v>
      </c>
      <c r="AJ1376" s="94">
        <v>0</v>
      </c>
      <c r="AK1376" s="70">
        <v>0</v>
      </c>
      <c r="AL1376">
        <v>0</v>
      </c>
      <c r="AM1376">
        <v>0</v>
      </c>
      <c r="AN1376">
        <v>0</v>
      </c>
      <c r="AO1376">
        <v>0</v>
      </c>
      <c r="AP1376">
        <v>0</v>
      </c>
      <c r="AQ1376">
        <v>0</v>
      </c>
      <c r="AR1376">
        <v>0</v>
      </c>
      <c r="AS1376">
        <v>0</v>
      </c>
      <c r="AT1376">
        <v>4472219.04</v>
      </c>
    </row>
    <row r="1377" spans="1:46" x14ac:dyDescent="0.25">
      <c r="A1377" t="s">
        <v>4296</v>
      </c>
      <c r="B1377">
        <v>1924</v>
      </c>
      <c r="C1377" t="s">
        <v>166</v>
      </c>
      <c r="D1377">
        <v>2734</v>
      </c>
      <c r="E1377" t="s">
        <v>4297</v>
      </c>
      <c r="F1377" t="s">
        <v>2945</v>
      </c>
      <c r="G1377" t="s">
        <v>3311</v>
      </c>
      <c r="H1377" t="s">
        <v>2899</v>
      </c>
      <c r="I1377" t="s">
        <v>2895</v>
      </c>
      <c r="J1377">
        <v>0</v>
      </c>
      <c r="K1377">
        <v>0</v>
      </c>
      <c r="L1377">
        <v>0</v>
      </c>
      <c r="M1377">
        <v>1</v>
      </c>
      <c r="N1377" s="94">
        <v>4584834.47</v>
      </c>
      <c r="O1377" s="94">
        <v>1033958.45</v>
      </c>
      <c r="P1377" s="94">
        <v>603109.78</v>
      </c>
      <c r="Q1377" s="94">
        <v>78685.17</v>
      </c>
      <c r="R1377" s="94">
        <v>0</v>
      </c>
      <c r="S1377" s="94">
        <v>0</v>
      </c>
      <c r="T1377" s="94">
        <v>6300587.8700000001</v>
      </c>
      <c r="U1377" s="94">
        <v>0</v>
      </c>
      <c r="V1377" s="94">
        <v>5665585.1399999997</v>
      </c>
      <c r="W1377" s="94">
        <v>635002.73</v>
      </c>
      <c r="X1377" s="94">
        <v>0</v>
      </c>
      <c r="Y1377" s="94">
        <v>0</v>
      </c>
      <c r="Z1377" s="94">
        <v>0</v>
      </c>
      <c r="AA1377" s="94">
        <v>0</v>
      </c>
      <c r="AB1377" s="94">
        <v>0</v>
      </c>
      <c r="AC1377" s="94">
        <v>0</v>
      </c>
      <c r="AD1377" s="94">
        <v>0</v>
      </c>
      <c r="AE1377" s="94">
        <v>0</v>
      </c>
      <c r="AF1377" s="94">
        <v>0</v>
      </c>
      <c r="AG1377" s="94">
        <v>0</v>
      </c>
      <c r="AH1377" s="94">
        <v>0</v>
      </c>
      <c r="AI1377" s="94">
        <v>0</v>
      </c>
      <c r="AJ1377" s="94">
        <v>6300587.8700000001</v>
      </c>
      <c r="AK1377" s="70">
        <v>0</v>
      </c>
      <c r="AL1377">
        <v>0</v>
      </c>
      <c r="AM1377">
        <v>0</v>
      </c>
      <c r="AN1377">
        <v>0</v>
      </c>
      <c r="AO1377">
        <v>0</v>
      </c>
      <c r="AP1377">
        <v>0</v>
      </c>
      <c r="AQ1377">
        <v>0</v>
      </c>
      <c r="AR1377">
        <v>0</v>
      </c>
      <c r="AS1377">
        <v>0</v>
      </c>
      <c r="AT1377">
        <v>0</v>
      </c>
    </row>
    <row r="1378" spans="1:46" x14ac:dyDescent="0.25">
      <c r="A1378" t="s">
        <v>4298</v>
      </c>
      <c r="B1378">
        <v>2230</v>
      </c>
      <c r="C1378" t="s">
        <v>173</v>
      </c>
      <c r="D1378">
        <v>2230</v>
      </c>
      <c r="E1378" t="s">
        <v>173</v>
      </c>
      <c r="F1378" t="s">
        <v>4270</v>
      </c>
      <c r="G1378" t="s">
        <v>4270</v>
      </c>
      <c r="H1378" t="s">
        <v>2899</v>
      </c>
      <c r="I1378" t="s">
        <v>2895</v>
      </c>
      <c r="J1378">
        <v>0</v>
      </c>
      <c r="K1378">
        <v>0</v>
      </c>
      <c r="L1378">
        <v>0</v>
      </c>
      <c r="M1378">
        <v>0</v>
      </c>
      <c r="N1378" s="94">
        <v>0</v>
      </c>
      <c r="O1378" s="94">
        <v>0</v>
      </c>
      <c r="P1378" s="94">
        <v>0</v>
      </c>
      <c r="Q1378" s="94">
        <v>0</v>
      </c>
      <c r="R1378" s="94">
        <v>0</v>
      </c>
      <c r="S1378" s="94">
        <v>0</v>
      </c>
      <c r="T1378" s="94">
        <v>0</v>
      </c>
      <c r="U1378" s="94">
        <v>0</v>
      </c>
      <c r="V1378" s="94">
        <v>0</v>
      </c>
      <c r="W1378" s="94">
        <v>0</v>
      </c>
      <c r="X1378" s="94">
        <v>0</v>
      </c>
      <c r="Y1378" s="94">
        <v>0</v>
      </c>
      <c r="Z1378" s="94">
        <v>0</v>
      </c>
      <c r="AA1378" s="94">
        <v>0</v>
      </c>
      <c r="AB1378" s="94">
        <v>0</v>
      </c>
      <c r="AC1378" s="94">
        <v>0</v>
      </c>
      <c r="AD1378" s="94">
        <v>0</v>
      </c>
      <c r="AE1378" s="94">
        <v>0</v>
      </c>
      <c r="AF1378" s="94">
        <v>0</v>
      </c>
      <c r="AG1378" s="94">
        <v>0</v>
      </c>
      <c r="AH1378" s="94">
        <v>0</v>
      </c>
      <c r="AI1378" s="94">
        <v>0</v>
      </c>
      <c r="AJ1378" s="94">
        <v>0</v>
      </c>
      <c r="AK1378" s="70">
        <v>0</v>
      </c>
      <c r="AL1378">
        <v>0</v>
      </c>
      <c r="AM1378">
        <v>0</v>
      </c>
      <c r="AN1378">
        <v>0</v>
      </c>
      <c r="AO1378">
        <v>0</v>
      </c>
      <c r="AP1378">
        <v>0</v>
      </c>
      <c r="AQ1378">
        <v>0</v>
      </c>
      <c r="AR1378">
        <v>0</v>
      </c>
      <c r="AS1378">
        <v>0</v>
      </c>
      <c r="AT1378">
        <v>175049172.94</v>
      </c>
    </row>
    <row r="1379" spans="1:46" x14ac:dyDescent="0.25">
      <c r="A1379" t="s">
        <v>4299</v>
      </c>
      <c r="B1379">
        <v>2218</v>
      </c>
      <c r="C1379" t="s">
        <v>4300</v>
      </c>
      <c r="D1379">
        <v>2218</v>
      </c>
      <c r="E1379" t="s">
        <v>4300</v>
      </c>
      <c r="F1379" t="s">
        <v>4270</v>
      </c>
      <c r="G1379" t="s">
        <v>4270</v>
      </c>
      <c r="H1379" t="s">
        <v>2899</v>
      </c>
      <c r="I1379" t="s">
        <v>2895</v>
      </c>
      <c r="J1379">
        <v>0</v>
      </c>
      <c r="K1379">
        <v>0</v>
      </c>
      <c r="L1379">
        <v>0</v>
      </c>
      <c r="M1379">
        <v>0</v>
      </c>
      <c r="N1379" s="94">
        <v>0</v>
      </c>
      <c r="O1379" s="94">
        <v>0</v>
      </c>
      <c r="P1379" s="94">
        <v>0</v>
      </c>
      <c r="Q1379" s="94">
        <v>0</v>
      </c>
      <c r="R1379" s="94">
        <v>0</v>
      </c>
      <c r="S1379" s="94">
        <v>0</v>
      </c>
      <c r="T1379" s="94">
        <v>0</v>
      </c>
      <c r="U1379" s="94">
        <v>0</v>
      </c>
      <c r="V1379" s="94">
        <v>0</v>
      </c>
      <c r="W1379" s="94">
        <v>0</v>
      </c>
      <c r="X1379" s="94">
        <v>0</v>
      </c>
      <c r="Y1379" s="94">
        <v>0</v>
      </c>
      <c r="Z1379" s="94">
        <v>0</v>
      </c>
      <c r="AA1379" s="94">
        <v>0</v>
      </c>
      <c r="AB1379" s="94">
        <v>0</v>
      </c>
      <c r="AC1379" s="94">
        <v>0</v>
      </c>
      <c r="AD1379" s="94">
        <v>0</v>
      </c>
      <c r="AE1379" s="94">
        <v>0</v>
      </c>
      <c r="AF1379" s="94">
        <v>0</v>
      </c>
      <c r="AG1379" s="94">
        <v>0</v>
      </c>
      <c r="AH1379" s="94">
        <v>0</v>
      </c>
      <c r="AI1379" s="94">
        <v>0</v>
      </c>
      <c r="AJ1379" s="94">
        <v>0</v>
      </c>
      <c r="AK1379" s="70">
        <v>0</v>
      </c>
      <c r="AL1379">
        <v>0</v>
      </c>
      <c r="AM1379">
        <v>0</v>
      </c>
      <c r="AN1379">
        <v>0</v>
      </c>
      <c r="AO1379">
        <v>0</v>
      </c>
      <c r="AP1379">
        <v>0</v>
      </c>
      <c r="AQ1379">
        <v>0</v>
      </c>
      <c r="AR1379">
        <v>0</v>
      </c>
      <c r="AS1379">
        <v>0</v>
      </c>
      <c r="AT1379">
        <v>5932537.75</v>
      </c>
    </row>
    <row r="1380" spans="1:46" x14ac:dyDescent="0.25">
      <c r="A1380" t="s">
        <v>4301</v>
      </c>
      <c r="B1380">
        <v>1949</v>
      </c>
      <c r="C1380" t="s">
        <v>4302</v>
      </c>
      <c r="D1380">
        <v>1949</v>
      </c>
      <c r="E1380" t="s">
        <v>4302</v>
      </c>
      <c r="F1380" t="s">
        <v>4270</v>
      </c>
      <c r="G1380" t="s">
        <v>4270</v>
      </c>
      <c r="H1380" t="s">
        <v>2899</v>
      </c>
      <c r="I1380" t="s">
        <v>2895</v>
      </c>
      <c r="J1380">
        <v>0</v>
      </c>
      <c r="K1380">
        <v>0</v>
      </c>
      <c r="L1380">
        <v>0</v>
      </c>
      <c r="M1380">
        <v>0</v>
      </c>
      <c r="N1380" s="94">
        <v>0</v>
      </c>
      <c r="O1380" s="94">
        <v>0</v>
      </c>
      <c r="P1380" s="94">
        <v>0</v>
      </c>
      <c r="Q1380" s="94">
        <v>0</v>
      </c>
      <c r="R1380" s="94">
        <v>0</v>
      </c>
      <c r="S1380" s="94">
        <v>0</v>
      </c>
      <c r="T1380" s="94">
        <v>0</v>
      </c>
      <c r="U1380" s="94">
        <v>0</v>
      </c>
      <c r="V1380" s="94">
        <v>0</v>
      </c>
      <c r="W1380" s="94">
        <v>0</v>
      </c>
      <c r="X1380" s="94">
        <v>0</v>
      </c>
      <c r="Y1380" s="94">
        <v>0</v>
      </c>
      <c r="Z1380" s="94">
        <v>0</v>
      </c>
      <c r="AA1380" s="94">
        <v>0</v>
      </c>
      <c r="AB1380" s="94">
        <v>0</v>
      </c>
      <c r="AC1380" s="94">
        <v>0</v>
      </c>
      <c r="AD1380" s="94">
        <v>0</v>
      </c>
      <c r="AE1380" s="94">
        <v>0</v>
      </c>
      <c r="AF1380" s="94">
        <v>0</v>
      </c>
      <c r="AG1380" s="94">
        <v>0</v>
      </c>
      <c r="AH1380" s="94">
        <v>0</v>
      </c>
      <c r="AI1380" s="94">
        <v>0</v>
      </c>
      <c r="AJ1380" s="94">
        <v>0</v>
      </c>
      <c r="AK1380" s="70">
        <v>0</v>
      </c>
      <c r="AL1380">
        <v>0</v>
      </c>
      <c r="AM1380">
        <v>0</v>
      </c>
      <c r="AN1380">
        <v>0</v>
      </c>
      <c r="AO1380">
        <v>0</v>
      </c>
      <c r="AP1380">
        <v>0</v>
      </c>
      <c r="AQ1380">
        <v>0</v>
      </c>
      <c r="AR1380">
        <v>0</v>
      </c>
      <c r="AS1380">
        <v>0</v>
      </c>
      <c r="AT1380">
        <v>28752216.969999999</v>
      </c>
    </row>
    <row r="1381" spans="1:46" x14ac:dyDescent="0.25">
      <c r="A1381" t="s">
        <v>4303</v>
      </c>
      <c r="B1381">
        <v>2025</v>
      </c>
      <c r="C1381" t="s">
        <v>222</v>
      </c>
      <c r="D1381">
        <v>2025</v>
      </c>
      <c r="E1381" t="s">
        <v>222</v>
      </c>
      <c r="F1381" t="s">
        <v>4270</v>
      </c>
      <c r="G1381" t="s">
        <v>4270</v>
      </c>
      <c r="H1381" t="s">
        <v>2899</v>
      </c>
      <c r="I1381" t="s">
        <v>2895</v>
      </c>
      <c r="J1381">
        <v>0</v>
      </c>
      <c r="K1381">
        <v>0</v>
      </c>
      <c r="L1381">
        <v>0</v>
      </c>
      <c r="M1381">
        <v>0</v>
      </c>
      <c r="N1381" s="94">
        <v>0</v>
      </c>
      <c r="O1381" s="94">
        <v>0</v>
      </c>
      <c r="P1381" s="94">
        <v>0</v>
      </c>
      <c r="Q1381" s="94">
        <v>0</v>
      </c>
      <c r="R1381" s="94">
        <v>0</v>
      </c>
      <c r="S1381" s="94">
        <v>0</v>
      </c>
      <c r="T1381" s="94">
        <v>0</v>
      </c>
      <c r="U1381" s="94">
        <v>0</v>
      </c>
      <c r="V1381" s="94">
        <v>0</v>
      </c>
      <c r="W1381" s="94">
        <v>0</v>
      </c>
      <c r="X1381" s="94">
        <v>0</v>
      </c>
      <c r="Y1381" s="94">
        <v>0</v>
      </c>
      <c r="Z1381" s="94">
        <v>0</v>
      </c>
      <c r="AA1381" s="94">
        <v>0</v>
      </c>
      <c r="AB1381" s="94">
        <v>0</v>
      </c>
      <c r="AC1381" s="94">
        <v>0</v>
      </c>
      <c r="AD1381" s="94">
        <v>0</v>
      </c>
      <c r="AE1381" s="94">
        <v>0</v>
      </c>
      <c r="AF1381" s="94">
        <v>0</v>
      </c>
      <c r="AG1381" s="94">
        <v>0</v>
      </c>
      <c r="AH1381" s="94">
        <v>0</v>
      </c>
      <c r="AI1381" s="94">
        <v>0</v>
      </c>
      <c r="AJ1381" s="94">
        <v>0</v>
      </c>
      <c r="AK1381" s="70">
        <v>0</v>
      </c>
      <c r="AL1381">
        <v>0</v>
      </c>
      <c r="AM1381">
        <v>0</v>
      </c>
      <c r="AN1381">
        <v>0</v>
      </c>
      <c r="AO1381">
        <v>0</v>
      </c>
      <c r="AP1381">
        <v>0</v>
      </c>
      <c r="AQ1381">
        <v>0</v>
      </c>
      <c r="AR1381">
        <v>0</v>
      </c>
      <c r="AS1381">
        <v>0</v>
      </c>
      <c r="AT1381">
        <v>50027791.810000002</v>
      </c>
    </row>
    <row r="1382" spans="1:46" x14ac:dyDescent="0.25">
      <c r="A1382" t="s">
        <v>4147</v>
      </c>
      <c r="B1382">
        <v>2018</v>
      </c>
      <c r="C1382" t="s">
        <v>228</v>
      </c>
      <c r="D1382">
        <v>349</v>
      </c>
      <c r="E1382" t="s">
        <v>1461</v>
      </c>
      <c r="F1382" t="s">
        <v>2892</v>
      </c>
      <c r="G1382" t="s">
        <v>2893</v>
      </c>
      <c r="H1382" t="s">
        <v>2894</v>
      </c>
      <c r="I1382" t="s">
        <v>2895</v>
      </c>
      <c r="J1382">
        <v>2.007299270072</v>
      </c>
      <c r="K1382">
        <v>0</v>
      </c>
      <c r="L1382">
        <v>0</v>
      </c>
      <c r="M1382">
        <v>3</v>
      </c>
      <c r="N1382" s="94">
        <v>87780.56</v>
      </c>
      <c r="O1382" s="94">
        <v>6824.63</v>
      </c>
      <c r="P1382" s="94">
        <v>99001.94</v>
      </c>
      <c r="Q1382" s="94">
        <v>39505.379999999997</v>
      </c>
      <c r="R1382" s="94">
        <v>0</v>
      </c>
      <c r="S1382" s="94">
        <v>24393.34</v>
      </c>
      <c r="T1382" s="94">
        <v>233112.51</v>
      </c>
      <c r="U1382" s="94">
        <v>0</v>
      </c>
      <c r="V1382" s="94">
        <v>207087.35999999999</v>
      </c>
      <c r="W1382" s="94">
        <v>26025.15</v>
      </c>
      <c r="X1382" s="94">
        <v>0</v>
      </c>
      <c r="Y1382" s="94">
        <v>0</v>
      </c>
      <c r="Z1382" s="94">
        <v>0</v>
      </c>
      <c r="AA1382" s="94">
        <v>0</v>
      </c>
      <c r="AB1382" s="94">
        <v>0</v>
      </c>
      <c r="AC1382" s="94">
        <v>24393.34</v>
      </c>
      <c r="AD1382" s="94">
        <v>0</v>
      </c>
      <c r="AE1382" s="94">
        <v>0</v>
      </c>
      <c r="AF1382" s="94">
        <v>0</v>
      </c>
      <c r="AG1382" s="94">
        <v>0</v>
      </c>
      <c r="AH1382" s="94">
        <v>0</v>
      </c>
      <c r="AI1382" s="94">
        <v>0</v>
      </c>
      <c r="AJ1382" s="94">
        <v>257505.85</v>
      </c>
      <c r="AK1382" s="70">
        <v>128284.732545518</v>
      </c>
      <c r="AL1382">
        <v>0</v>
      </c>
      <c r="AM1382">
        <v>0</v>
      </c>
      <c r="AN1382">
        <v>0</v>
      </c>
      <c r="AO1382">
        <v>0</v>
      </c>
      <c r="AP1382">
        <v>0</v>
      </c>
      <c r="AQ1382">
        <v>0</v>
      </c>
      <c r="AR1382">
        <v>0</v>
      </c>
      <c r="AS1382">
        <v>0</v>
      </c>
      <c r="AT1382">
        <v>0</v>
      </c>
    </row>
    <row r="1383" spans="1:46" x14ac:dyDescent="0.25">
      <c r="A1383" t="s">
        <v>4304</v>
      </c>
      <c r="B1383">
        <v>2055</v>
      </c>
      <c r="C1383" t="s">
        <v>231</v>
      </c>
      <c r="D1383">
        <v>2260</v>
      </c>
      <c r="E1383" t="s">
        <v>1066</v>
      </c>
      <c r="F1383" t="s">
        <v>4305</v>
      </c>
      <c r="G1383" t="s">
        <v>4305</v>
      </c>
      <c r="H1383" t="s">
        <v>2904</v>
      </c>
      <c r="I1383" t="s">
        <v>2895</v>
      </c>
      <c r="J1383">
        <v>0</v>
      </c>
      <c r="K1383">
        <v>0</v>
      </c>
      <c r="L1383">
        <v>0</v>
      </c>
      <c r="M1383">
        <v>2</v>
      </c>
      <c r="N1383" s="94">
        <v>0</v>
      </c>
      <c r="O1383" s="94">
        <v>0</v>
      </c>
      <c r="P1383" s="94">
        <v>0</v>
      </c>
      <c r="Q1383" s="94">
        <v>0</v>
      </c>
      <c r="R1383" s="94">
        <v>1590158.09</v>
      </c>
      <c r="S1383" s="94">
        <v>0</v>
      </c>
      <c r="T1383" s="94">
        <v>1590158.09</v>
      </c>
      <c r="U1383" s="94">
        <v>0</v>
      </c>
      <c r="V1383" s="94">
        <v>0</v>
      </c>
      <c r="W1383" s="94">
        <v>1590158.09</v>
      </c>
      <c r="X1383" s="94">
        <v>0</v>
      </c>
      <c r="Y1383" s="94">
        <v>0</v>
      </c>
      <c r="Z1383" s="94">
        <v>0</v>
      </c>
      <c r="AA1383" s="94">
        <v>0</v>
      </c>
      <c r="AB1383" s="94">
        <v>0</v>
      </c>
      <c r="AC1383" s="94">
        <v>0</v>
      </c>
      <c r="AD1383" s="94">
        <v>0</v>
      </c>
      <c r="AE1383" s="94">
        <v>0</v>
      </c>
      <c r="AF1383" s="94">
        <v>0</v>
      </c>
      <c r="AG1383" s="94">
        <v>0</v>
      </c>
      <c r="AH1383" s="94">
        <v>0</v>
      </c>
      <c r="AI1383" s="94">
        <v>0</v>
      </c>
      <c r="AJ1383" s="94">
        <v>1590158.09</v>
      </c>
      <c r="AK1383" s="70">
        <v>0</v>
      </c>
      <c r="AL1383">
        <v>0</v>
      </c>
      <c r="AM1383">
        <v>0</v>
      </c>
      <c r="AN1383">
        <v>0</v>
      </c>
      <c r="AO1383">
        <v>0</v>
      </c>
      <c r="AP1383">
        <v>0</v>
      </c>
      <c r="AQ1383">
        <v>0</v>
      </c>
      <c r="AR1383">
        <v>0</v>
      </c>
      <c r="AS1383">
        <v>0</v>
      </c>
      <c r="AT1383">
        <v>0</v>
      </c>
    </row>
    <row r="1384" spans="1:46" x14ac:dyDescent="0.25">
      <c r="A1384" t="s">
        <v>4306</v>
      </c>
      <c r="B1384">
        <v>2242</v>
      </c>
      <c r="C1384" t="s">
        <v>232</v>
      </c>
      <c r="D1384">
        <v>2273</v>
      </c>
      <c r="E1384" t="s">
        <v>1497</v>
      </c>
      <c r="F1384" t="s">
        <v>3310</v>
      </c>
      <c r="G1384" t="s">
        <v>3311</v>
      </c>
      <c r="H1384" t="s">
        <v>2899</v>
      </c>
      <c r="I1384" t="s">
        <v>2895</v>
      </c>
      <c r="J1384">
        <v>0</v>
      </c>
      <c r="K1384">
        <v>0</v>
      </c>
      <c r="L1384">
        <v>0</v>
      </c>
      <c r="M1384">
        <v>1</v>
      </c>
      <c r="N1384" s="94">
        <v>270165.56</v>
      </c>
      <c r="O1384" s="94">
        <v>44916.65</v>
      </c>
      <c r="P1384" s="94">
        <v>1421.01</v>
      </c>
      <c r="Q1384" s="94">
        <v>0</v>
      </c>
      <c r="R1384" s="94">
        <v>0</v>
      </c>
      <c r="S1384" s="94">
        <v>0</v>
      </c>
      <c r="T1384" s="94">
        <v>316503.21999999997</v>
      </c>
      <c r="U1384" s="94">
        <v>0</v>
      </c>
      <c r="V1384" s="94">
        <v>1421.01</v>
      </c>
      <c r="W1384" s="94">
        <v>315082.21000000002</v>
      </c>
      <c r="X1384" s="94">
        <v>0</v>
      </c>
      <c r="Y1384" s="94">
        <v>0</v>
      </c>
      <c r="Z1384" s="94">
        <v>0</v>
      </c>
      <c r="AA1384" s="94">
        <v>0</v>
      </c>
      <c r="AB1384" s="94">
        <v>0</v>
      </c>
      <c r="AC1384" s="94">
        <v>0</v>
      </c>
      <c r="AD1384" s="94">
        <v>0</v>
      </c>
      <c r="AE1384" s="94">
        <v>0</v>
      </c>
      <c r="AF1384" s="94">
        <v>0</v>
      </c>
      <c r="AG1384" s="94">
        <v>0</v>
      </c>
      <c r="AH1384" s="94">
        <v>0</v>
      </c>
      <c r="AI1384" s="94">
        <v>0</v>
      </c>
      <c r="AJ1384" s="94">
        <v>316503.21999999997</v>
      </c>
      <c r="AK1384" s="70">
        <v>0</v>
      </c>
      <c r="AL1384">
        <v>0</v>
      </c>
      <c r="AM1384">
        <v>0</v>
      </c>
      <c r="AN1384">
        <v>0</v>
      </c>
      <c r="AO1384">
        <v>0</v>
      </c>
      <c r="AP1384">
        <v>0</v>
      </c>
      <c r="AQ1384">
        <v>0</v>
      </c>
      <c r="AR1384">
        <v>0</v>
      </c>
      <c r="AS1384">
        <v>0</v>
      </c>
      <c r="AT1384">
        <v>0</v>
      </c>
    </row>
    <row r="1385" spans="1:46" x14ac:dyDescent="0.25">
      <c r="A1385" t="s">
        <v>4307</v>
      </c>
      <c r="B1385">
        <v>2117</v>
      </c>
      <c r="C1385" t="s">
        <v>243</v>
      </c>
      <c r="D1385">
        <v>2117</v>
      </c>
      <c r="E1385" t="s">
        <v>243</v>
      </c>
      <c r="F1385" t="s">
        <v>4270</v>
      </c>
      <c r="G1385" t="s">
        <v>4270</v>
      </c>
      <c r="H1385" t="s">
        <v>2899</v>
      </c>
      <c r="I1385" t="s">
        <v>2895</v>
      </c>
      <c r="J1385">
        <v>0</v>
      </c>
      <c r="K1385">
        <v>0</v>
      </c>
      <c r="L1385">
        <v>0</v>
      </c>
      <c r="M1385">
        <v>0</v>
      </c>
      <c r="N1385" s="94">
        <v>0</v>
      </c>
      <c r="O1385" s="94">
        <v>0</v>
      </c>
      <c r="P1385" s="94">
        <v>0</v>
      </c>
      <c r="Q1385" s="94">
        <v>0</v>
      </c>
      <c r="R1385" s="94">
        <v>0</v>
      </c>
      <c r="S1385" s="94">
        <v>0</v>
      </c>
      <c r="T1385" s="94">
        <v>0</v>
      </c>
      <c r="U1385" s="94">
        <v>0</v>
      </c>
      <c r="V1385" s="94">
        <v>0</v>
      </c>
      <c r="W1385" s="94">
        <v>0</v>
      </c>
      <c r="X1385" s="94">
        <v>0</v>
      </c>
      <c r="Y1385" s="94">
        <v>0</v>
      </c>
      <c r="Z1385" s="94">
        <v>0</v>
      </c>
      <c r="AA1385" s="94">
        <v>0</v>
      </c>
      <c r="AB1385" s="94">
        <v>0</v>
      </c>
      <c r="AC1385" s="94">
        <v>0</v>
      </c>
      <c r="AD1385" s="94">
        <v>0</v>
      </c>
      <c r="AE1385" s="94">
        <v>0</v>
      </c>
      <c r="AF1385" s="94">
        <v>0</v>
      </c>
      <c r="AG1385" s="94">
        <v>0</v>
      </c>
      <c r="AH1385" s="94">
        <v>0</v>
      </c>
      <c r="AI1385" s="94">
        <v>0</v>
      </c>
      <c r="AJ1385" s="94">
        <v>0</v>
      </c>
      <c r="AK1385" s="70">
        <v>0</v>
      </c>
      <c r="AL1385">
        <v>0</v>
      </c>
      <c r="AM1385">
        <v>0</v>
      </c>
      <c r="AN1385">
        <v>0</v>
      </c>
      <c r="AO1385">
        <v>0</v>
      </c>
      <c r="AP1385">
        <v>0</v>
      </c>
      <c r="AQ1385">
        <v>0</v>
      </c>
      <c r="AR1385">
        <v>0</v>
      </c>
      <c r="AS1385">
        <v>0</v>
      </c>
      <c r="AT1385">
        <v>133589763.33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8"/>
  <sheetViews>
    <sheetView zoomScale="80" zoomScaleNormal="80" workbookViewId="0">
      <pane ySplit="1" topLeftCell="A2" activePane="bottomLeft" state="frozen"/>
      <selection pane="bottomLeft" activeCell="G2" sqref="G2"/>
    </sheetView>
  </sheetViews>
  <sheetFormatPr defaultRowHeight="15" x14ac:dyDescent="0.25"/>
  <cols>
    <col min="3" max="3" width="44.42578125" bestFit="1" customWidth="1"/>
    <col min="4" max="4" width="10.5703125" bestFit="1" customWidth="1"/>
    <col min="5" max="5" width="9.5703125" bestFit="1" customWidth="1"/>
  </cols>
  <sheetData>
    <row r="1" spans="1:8" x14ac:dyDescent="0.25">
      <c r="A1" t="s">
        <v>1573</v>
      </c>
      <c r="B1" t="s">
        <v>1574</v>
      </c>
      <c r="C1" t="s">
        <v>4</v>
      </c>
      <c r="D1" t="s">
        <v>1575</v>
      </c>
      <c r="E1" t="s">
        <v>1576</v>
      </c>
      <c r="F1" t="s">
        <v>1774</v>
      </c>
      <c r="G1" t="s">
        <v>1776</v>
      </c>
      <c r="H1" t="s">
        <v>1573</v>
      </c>
    </row>
    <row r="2" spans="1:8" x14ac:dyDescent="0.25">
      <c r="A2">
        <v>4103630</v>
      </c>
      <c r="B2">
        <v>2023</v>
      </c>
      <c r="C2" t="s">
        <v>1651</v>
      </c>
      <c r="D2" s="18">
        <v>74</v>
      </c>
      <c r="E2" s="18">
        <v>36</v>
      </c>
      <c r="F2" s="15">
        <f t="shared" ref="F2:F33" si="0">E2/D2</f>
        <v>0.48648648648648651</v>
      </c>
      <c r="G2">
        <v>1</v>
      </c>
      <c r="H2">
        <f>A2</f>
        <v>4103630</v>
      </c>
    </row>
    <row r="3" spans="1:8" x14ac:dyDescent="0.25">
      <c r="A3">
        <v>4109690</v>
      </c>
      <c r="B3">
        <v>2016</v>
      </c>
      <c r="C3" t="s">
        <v>1717</v>
      </c>
      <c r="D3" s="18">
        <v>11</v>
      </c>
      <c r="E3" s="18">
        <v>5</v>
      </c>
      <c r="F3" s="15">
        <f t="shared" si="0"/>
        <v>0.45454545454545453</v>
      </c>
      <c r="G3">
        <v>2</v>
      </c>
      <c r="H3">
        <f t="shared" ref="H3:H66" si="1">A3</f>
        <v>4109690</v>
      </c>
    </row>
    <row r="4" spans="1:8" x14ac:dyDescent="0.25">
      <c r="A4">
        <v>4107530</v>
      </c>
      <c r="B4">
        <v>2012</v>
      </c>
      <c r="C4" t="s">
        <v>1677</v>
      </c>
      <c r="D4" s="18">
        <v>47</v>
      </c>
      <c r="E4" s="18">
        <v>19</v>
      </c>
      <c r="F4" s="15">
        <f t="shared" si="0"/>
        <v>0.40425531914893614</v>
      </c>
      <c r="G4">
        <v>3</v>
      </c>
      <c r="H4">
        <f t="shared" si="1"/>
        <v>4107530</v>
      </c>
    </row>
    <row r="5" spans="1:8" x14ac:dyDescent="0.25">
      <c r="A5">
        <v>4103600</v>
      </c>
      <c r="B5">
        <v>2015</v>
      </c>
      <c r="C5" t="s">
        <v>1650</v>
      </c>
      <c r="D5" s="18">
        <v>68</v>
      </c>
      <c r="E5" s="18">
        <v>26</v>
      </c>
      <c r="F5" s="15">
        <f t="shared" si="0"/>
        <v>0.38235294117647056</v>
      </c>
      <c r="G5">
        <v>4</v>
      </c>
      <c r="H5">
        <f t="shared" si="1"/>
        <v>4103600</v>
      </c>
    </row>
    <row r="6" spans="1:8" x14ac:dyDescent="0.25">
      <c r="A6">
        <v>4109150</v>
      </c>
      <c r="B6">
        <v>2093</v>
      </c>
      <c r="C6" t="s">
        <v>1706</v>
      </c>
      <c r="D6" s="18">
        <v>642</v>
      </c>
      <c r="E6" s="18">
        <v>218</v>
      </c>
      <c r="F6" s="15">
        <f t="shared" si="0"/>
        <v>0.33956386292834889</v>
      </c>
      <c r="G6">
        <v>5</v>
      </c>
      <c r="H6">
        <f t="shared" si="1"/>
        <v>4109150</v>
      </c>
    </row>
    <row r="7" spans="1:8" x14ac:dyDescent="0.25">
      <c r="A7">
        <v>4105250</v>
      </c>
      <c r="B7">
        <v>2248</v>
      </c>
      <c r="C7" t="s">
        <v>1639</v>
      </c>
      <c r="D7" s="18">
        <v>74</v>
      </c>
      <c r="E7" s="18">
        <v>25</v>
      </c>
      <c r="F7" s="15">
        <f t="shared" si="0"/>
        <v>0.33783783783783783</v>
      </c>
      <c r="G7">
        <v>6</v>
      </c>
      <c r="H7">
        <f t="shared" si="1"/>
        <v>4105250</v>
      </c>
    </row>
    <row r="8" spans="1:8" x14ac:dyDescent="0.25">
      <c r="A8">
        <v>4111640</v>
      </c>
      <c r="B8">
        <v>2247</v>
      </c>
      <c r="C8" t="s">
        <v>1749</v>
      </c>
      <c r="D8" s="18">
        <v>27</v>
      </c>
      <c r="E8" s="18">
        <v>9</v>
      </c>
      <c r="F8" s="15">
        <f t="shared" si="0"/>
        <v>0.33333333333333331</v>
      </c>
      <c r="G8">
        <v>7</v>
      </c>
      <c r="H8">
        <f t="shared" si="1"/>
        <v>4111640</v>
      </c>
    </row>
    <row r="9" spans="1:8" x14ac:dyDescent="0.25">
      <c r="A9">
        <v>4104290</v>
      </c>
      <c r="B9">
        <v>2021</v>
      </c>
      <c r="C9" t="s">
        <v>1624</v>
      </c>
      <c r="D9" s="18">
        <v>3</v>
      </c>
      <c r="E9" s="18">
        <v>1</v>
      </c>
      <c r="F9" s="15">
        <f t="shared" si="0"/>
        <v>0.33333333333333331</v>
      </c>
      <c r="G9">
        <v>8</v>
      </c>
      <c r="H9">
        <f t="shared" si="1"/>
        <v>4104290</v>
      </c>
    </row>
    <row r="10" spans="1:8" x14ac:dyDescent="0.25">
      <c r="A10">
        <v>4110020</v>
      </c>
      <c r="B10">
        <v>1973</v>
      </c>
      <c r="C10" t="s">
        <v>1722</v>
      </c>
      <c r="D10" s="18">
        <v>313</v>
      </c>
      <c r="E10" s="18">
        <v>100</v>
      </c>
      <c r="F10" s="15">
        <f t="shared" si="0"/>
        <v>0.31948881789137379</v>
      </c>
      <c r="G10">
        <v>9</v>
      </c>
      <c r="H10">
        <f t="shared" si="1"/>
        <v>4110020</v>
      </c>
    </row>
    <row r="11" spans="1:8" x14ac:dyDescent="0.25">
      <c r="A11">
        <v>4110080</v>
      </c>
      <c r="B11">
        <v>1967</v>
      </c>
      <c r="C11" t="s">
        <v>1724</v>
      </c>
      <c r="D11" s="18">
        <v>116</v>
      </c>
      <c r="E11" s="18">
        <v>36</v>
      </c>
      <c r="F11" s="15">
        <f t="shared" si="0"/>
        <v>0.31034482758620691</v>
      </c>
      <c r="G11">
        <v>10</v>
      </c>
      <c r="H11">
        <f t="shared" si="1"/>
        <v>4110080</v>
      </c>
    </row>
    <row r="12" spans="1:8" x14ac:dyDescent="0.25">
      <c r="A12">
        <v>4101500</v>
      </c>
      <c r="B12">
        <v>2115</v>
      </c>
      <c r="C12" t="s">
        <v>1583</v>
      </c>
      <c r="D12" s="18">
        <v>26</v>
      </c>
      <c r="E12" s="18">
        <v>8</v>
      </c>
      <c r="F12" s="15">
        <f t="shared" si="0"/>
        <v>0.30769230769230771</v>
      </c>
      <c r="G12">
        <v>11</v>
      </c>
      <c r="H12">
        <f t="shared" si="1"/>
        <v>4101500</v>
      </c>
    </row>
    <row r="13" spans="1:8" x14ac:dyDescent="0.25">
      <c r="A13">
        <v>4105310</v>
      </c>
      <c r="B13">
        <v>2020</v>
      </c>
      <c r="C13" t="s">
        <v>1640</v>
      </c>
      <c r="D13" s="18">
        <v>13</v>
      </c>
      <c r="E13" s="18">
        <v>4</v>
      </c>
      <c r="F13" s="15">
        <f t="shared" si="0"/>
        <v>0.30769230769230771</v>
      </c>
      <c r="G13">
        <v>12</v>
      </c>
      <c r="H13">
        <f t="shared" si="1"/>
        <v>4105310</v>
      </c>
    </row>
    <row r="14" spans="1:8" x14ac:dyDescent="0.25">
      <c r="A14">
        <v>4108940</v>
      </c>
      <c r="B14">
        <v>2214</v>
      </c>
      <c r="C14" t="s">
        <v>1701</v>
      </c>
      <c r="D14" s="18">
        <v>157</v>
      </c>
      <c r="E14" s="18">
        <v>48</v>
      </c>
      <c r="F14" s="15">
        <f t="shared" si="0"/>
        <v>0.30573248407643311</v>
      </c>
      <c r="G14">
        <v>13</v>
      </c>
      <c r="H14">
        <f t="shared" si="1"/>
        <v>4108940</v>
      </c>
    </row>
    <row r="15" spans="1:8" x14ac:dyDescent="0.25">
      <c r="A15">
        <v>4100003</v>
      </c>
      <c r="B15">
        <v>2193</v>
      </c>
      <c r="C15" t="s">
        <v>1636</v>
      </c>
      <c r="D15" s="18">
        <v>229</v>
      </c>
      <c r="E15" s="18">
        <v>70</v>
      </c>
      <c r="F15" s="15">
        <f t="shared" si="0"/>
        <v>0.3056768558951965</v>
      </c>
      <c r="G15">
        <v>14</v>
      </c>
      <c r="H15">
        <f t="shared" si="1"/>
        <v>4100003</v>
      </c>
    </row>
    <row r="16" spans="1:8" x14ac:dyDescent="0.25">
      <c r="A16">
        <v>4101590</v>
      </c>
      <c r="B16">
        <v>2051</v>
      </c>
      <c r="C16" t="s">
        <v>1585</v>
      </c>
      <c r="D16" s="18">
        <v>10</v>
      </c>
      <c r="E16" s="18">
        <v>3</v>
      </c>
      <c r="F16" s="15">
        <f t="shared" si="0"/>
        <v>0.3</v>
      </c>
      <c r="G16">
        <v>15</v>
      </c>
      <c r="H16">
        <f t="shared" si="1"/>
        <v>4101590</v>
      </c>
    </row>
    <row r="17" spans="1:8" x14ac:dyDescent="0.25">
      <c r="A17">
        <v>4106750</v>
      </c>
      <c r="B17">
        <v>1934</v>
      </c>
      <c r="C17" t="s">
        <v>1663</v>
      </c>
      <c r="D17" s="18">
        <v>178</v>
      </c>
      <c r="E17" s="18">
        <v>52</v>
      </c>
      <c r="F17" s="15">
        <f t="shared" si="0"/>
        <v>0.29213483146067415</v>
      </c>
      <c r="G17">
        <v>16</v>
      </c>
      <c r="H17">
        <f t="shared" si="1"/>
        <v>4106750</v>
      </c>
    </row>
    <row r="18" spans="1:8" x14ac:dyDescent="0.25">
      <c r="A18">
        <v>4101350</v>
      </c>
      <c r="B18">
        <v>2111</v>
      </c>
      <c r="C18" t="s">
        <v>1581</v>
      </c>
      <c r="D18" s="18">
        <v>57</v>
      </c>
      <c r="E18" s="18">
        <v>16</v>
      </c>
      <c r="F18" s="15">
        <f t="shared" si="0"/>
        <v>0.2807017543859649</v>
      </c>
      <c r="G18">
        <v>17</v>
      </c>
      <c r="H18">
        <f t="shared" si="1"/>
        <v>4101350</v>
      </c>
    </row>
    <row r="19" spans="1:8" x14ac:dyDescent="0.25">
      <c r="A19">
        <v>4106120</v>
      </c>
      <c r="B19">
        <v>2114</v>
      </c>
      <c r="C19" t="s">
        <v>1652</v>
      </c>
      <c r="D19" s="18">
        <v>59</v>
      </c>
      <c r="E19" s="18">
        <v>16</v>
      </c>
      <c r="F19" s="15">
        <f t="shared" si="0"/>
        <v>0.2711864406779661</v>
      </c>
      <c r="G19">
        <v>18</v>
      </c>
      <c r="H19">
        <f t="shared" si="1"/>
        <v>4106120</v>
      </c>
    </row>
    <row r="20" spans="1:8" x14ac:dyDescent="0.25">
      <c r="A20">
        <v>4110110</v>
      </c>
      <c r="B20">
        <v>2009</v>
      </c>
      <c r="C20" t="s">
        <v>1725</v>
      </c>
      <c r="D20" s="18">
        <v>149</v>
      </c>
      <c r="E20" s="18">
        <v>39</v>
      </c>
      <c r="F20" s="15">
        <f t="shared" si="0"/>
        <v>0.26174496644295303</v>
      </c>
      <c r="G20">
        <v>19</v>
      </c>
      <c r="H20">
        <f t="shared" si="1"/>
        <v>4110110</v>
      </c>
    </row>
    <row r="21" spans="1:8" x14ac:dyDescent="0.25">
      <c r="A21">
        <v>4110200</v>
      </c>
      <c r="B21">
        <v>2045</v>
      </c>
      <c r="C21" t="s">
        <v>1726</v>
      </c>
      <c r="D21" s="18">
        <v>124</v>
      </c>
      <c r="E21" s="18">
        <v>32</v>
      </c>
      <c r="F21" s="15">
        <f t="shared" si="0"/>
        <v>0.25806451612903225</v>
      </c>
      <c r="G21">
        <v>20</v>
      </c>
      <c r="H21">
        <f t="shared" si="1"/>
        <v>4110200</v>
      </c>
    </row>
    <row r="22" spans="1:8" x14ac:dyDescent="0.25">
      <c r="A22">
        <v>4107880</v>
      </c>
      <c r="B22">
        <v>2112</v>
      </c>
      <c r="C22" t="s">
        <v>1679</v>
      </c>
      <c r="D22" s="18">
        <v>12</v>
      </c>
      <c r="E22" s="18">
        <v>3</v>
      </c>
      <c r="F22" s="15">
        <f t="shared" si="0"/>
        <v>0.25</v>
      </c>
      <c r="G22">
        <v>21</v>
      </c>
      <c r="H22">
        <f t="shared" si="1"/>
        <v>4107880</v>
      </c>
    </row>
    <row r="23" spans="1:8" x14ac:dyDescent="0.25">
      <c r="A23">
        <v>4109960</v>
      </c>
      <c r="B23">
        <v>2062</v>
      </c>
      <c r="C23" t="s">
        <v>1721</v>
      </c>
      <c r="D23" s="18">
        <v>8</v>
      </c>
      <c r="E23" s="18">
        <v>2</v>
      </c>
      <c r="F23" s="15">
        <f t="shared" si="0"/>
        <v>0.25</v>
      </c>
      <c r="G23">
        <v>22</v>
      </c>
      <c r="H23">
        <f t="shared" si="1"/>
        <v>4109960</v>
      </c>
    </row>
    <row r="24" spans="1:8" x14ac:dyDescent="0.25">
      <c r="A24">
        <v>4107280</v>
      </c>
      <c r="B24">
        <v>2059</v>
      </c>
      <c r="C24" t="s">
        <v>1673</v>
      </c>
      <c r="D24" s="18">
        <v>710</v>
      </c>
      <c r="E24" s="18">
        <v>175</v>
      </c>
      <c r="F24" s="15">
        <f t="shared" si="0"/>
        <v>0.24647887323943662</v>
      </c>
      <c r="G24">
        <v>23</v>
      </c>
      <c r="H24">
        <f t="shared" si="1"/>
        <v>4107280</v>
      </c>
    </row>
    <row r="25" spans="1:8" x14ac:dyDescent="0.25">
      <c r="A25">
        <v>4109270</v>
      </c>
      <c r="B25">
        <v>2108</v>
      </c>
      <c r="C25" t="s">
        <v>1707</v>
      </c>
      <c r="D25" s="18">
        <v>3151</v>
      </c>
      <c r="E25" s="18">
        <v>775</v>
      </c>
      <c r="F25" s="15">
        <f t="shared" si="0"/>
        <v>0.24595366550301492</v>
      </c>
      <c r="G25">
        <v>24</v>
      </c>
      <c r="H25">
        <f t="shared" si="1"/>
        <v>4109270</v>
      </c>
    </row>
    <row r="26" spans="1:8" x14ac:dyDescent="0.25">
      <c r="A26">
        <v>4105640</v>
      </c>
      <c r="B26">
        <v>2000</v>
      </c>
      <c r="C26" t="s">
        <v>1644</v>
      </c>
      <c r="D26" s="18">
        <v>434</v>
      </c>
      <c r="E26" s="18">
        <v>104</v>
      </c>
      <c r="F26" s="15">
        <f t="shared" si="0"/>
        <v>0.23963133640552994</v>
      </c>
      <c r="G26">
        <v>25</v>
      </c>
      <c r="H26">
        <f t="shared" si="1"/>
        <v>4105640</v>
      </c>
    </row>
    <row r="27" spans="1:8" x14ac:dyDescent="0.25">
      <c r="A27">
        <v>4107080</v>
      </c>
      <c r="B27">
        <v>2056</v>
      </c>
      <c r="C27" t="s">
        <v>1670</v>
      </c>
      <c r="D27" s="18">
        <v>3742</v>
      </c>
      <c r="E27" s="18">
        <v>884</v>
      </c>
      <c r="F27" s="15">
        <f t="shared" si="0"/>
        <v>0.23623730625334047</v>
      </c>
      <c r="G27">
        <v>26</v>
      </c>
      <c r="H27">
        <f t="shared" si="1"/>
        <v>4107080</v>
      </c>
    </row>
    <row r="28" spans="1:8" x14ac:dyDescent="0.25">
      <c r="A28">
        <v>4104020</v>
      </c>
      <c r="B28">
        <v>2011</v>
      </c>
      <c r="C28" t="s">
        <v>1622</v>
      </c>
      <c r="D28" s="18">
        <v>43</v>
      </c>
      <c r="E28" s="18">
        <v>10</v>
      </c>
      <c r="F28" s="15">
        <f t="shared" si="0"/>
        <v>0.23255813953488372</v>
      </c>
      <c r="G28">
        <v>27</v>
      </c>
      <c r="H28">
        <f t="shared" si="1"/>
        <v>4104020</v>
      </c>
    </row>
    <row r="29" spans="1:8" x14ac:dyDescent="0.25">
      <c r="A29">
        <v>4110530</v>
      </c>
      <c r="B29">
        <v>1999</v>
      </c>
      <c r="C29" t="s">
        <v>1731</v>
      </c>
      <c r="D29" s="18">
        <v>374</v>
      </c>
      <c r="E29" s="18">
        <v>85</v>
      </c>
      <c r="F29" s="15">
        <f t="shared" si="0"/>
        <v>0.22727272727272727</v>
      </c>
      <c r="G29">
        <v>28</v>
      </c>
      <c r="H29">
        <f t="shared" si="1"/>
        <v>4110530</v>
      </c>
    </row>
    <row r="30" spans="1:8" x14ac:dyDescent="0.25">
      <c r="A30">
        <v>4109720</v>
      </c>
      <c r="B30">
        <v>1897</v>
      </c>
      <c r="C30" t="s">
        <v>1718</v>
      </c>
      <c r="D30" s="18">
        <v>196</v>
      </c>
      <c r="E30" s="18">
        <v>44</v>
      </c>
      <c r="F30" s="15">
        <f t="shared" si="0"/>
        <v>0.22448979591836735</v>
      </c>
      <c r="G30">
        <v>29</v>
      </c>
      <c r="H30">
        <f t="shared" si="1"/>
        <v>4109720</v>
      </c>
    </row>
    <row r="31" spans="1:8" x14ac:dyDescent="0.25">
      <c r="A31">
        <v>4106900</v>
      </c>
      <c r="B31">
        <v>2055</v>
      </c>
      <c r="C31" t="s">
        <v>1757</v>
      </c>
      <c r="D31" s="18">
        <v>6474</v>
      </c>
      <c r="E31" s="18">
        <v>1439</v>
      </c>
      <c r="F31" s="15">
        <f t="shared" si="0"/>
        <v>0.22227371022551745</v>
      </c>
      <c r="G31">
        <v>30</v>
      </c>
      <c r="H31">
        <f t="shared" si="1"/>
        <v>4106900</v>
      </c>
    </row>
    <row r="32" spans="1:8" x14ac:dyDescent="0.25">
      <c r="A32">
        <v>4103660</v>
      </c>
      <c r="B32">
        <v>1965</v>
      </c>
      <c r="C32" t="s">
        <v>1610</v>
      </c>
      <c r="D32" s="18">
        <v>3762</v>
      </c>
      <c r="E32" s="18">
        <v>826</v>
      </c>
      <c r="F32" s="15">
        <f t="shared" si="0"/>
        <v>0.21956406166932482</v>
      </c>
      <c r="G32">
        <v>31</v>
      </c>
      <c r="H32">
        <f t="shared" si="1"/>
        <v>4103660</v>
      </c>
    </row>
    <row r="33" spans="1:8" x14ac:dyDescent="0.25">
      <c r="A33">
        <v>4106740</v>
      </c>
      <c r="B33">
        <v>2053</v>
      </c>
      <c r="C33" t="s">
        <v>1661</v>
      </c>
      <c r="D33" s="18">
        <v>3301</v>
      </c>
      <c r="E33" s="18">
        <v>714</v>
      </c>
      <c r="F33" s="15">
        <f t="shared" si="0"/>
        <v>0.21629809148742804</v>
      </c>
      <c r="G33">
        <v>32</v>
      </c>
      <c r="H33">
        <f t="shared" si="1"/>
        <v>4106740</v>
      </c>
    </row>
    <row r="34" spans="1:8" x14ac:dyDescent="0.25">
      <c r="A34">
        <v>4108430</v>
      </c>
      <c r="B34">
        <v>1898</v>
      </c>
      <c r="C34" t="s">
        <v>1688</v>
      </c>
      <c r="D34" s="18">
        <v>529</v>
      </c>
      <c r="E34" s="18">
        <v>114</v>
      </c>
      <c r="F34" s="15">
        <f t="shared" ref="F34:F65" si="2">E34/D34</f>
        <v>0.21550094517958412</v>
      </c>
      <c r="G34">
        <v>33</v>
      </c>
      <c r="H34">
        <f t="shared" si="1"/>
        <v>4108430</v>
      </c>
    </row>
    <row r="35" spans="1:8" x14ac:dyDescent="0.25">
      <c r="A35">
        <v>4112990</v>
      </c>
      <c r="B35">
        <v>2220</v>
      </c>
      <c r="C35" t="s">
        <v>1766</v>
      </c>
      <c r="D35" s="18">
        <v>295</v>
      </c>
      <c r="E35" s="18">
        <v>63</v>
      </c>
      <c r="F35" s="15">
        <f t="shared" si="2"/>
        <v>0.2135593220338983</v>
      </c>
      <c r="G35">
        <v>34</v>
      </c>
      <c r="H35">
        <f t="shared" si="1"/>
        <v>4112990</v>
      </c>
    </row>
    <row r="36" spans="1:8" x14ac:dyDescent="0.25">
      <c r="A36">
        <v>4106820</v>
      </c>
      <c r="B36">
        <v>2107</v>
      </c>
      <c r="C36" t="s">
        <v>1665</v>
      </c>
      <c r="D36" s="18">
        <v>75</v>
      </c>
      <c r="E36" s="18">
        <v>16</v>
      </c>
      <c r="F36" s="15">
        <f t="shared" si="2"/>
        <v>0.21333333333333335</v>
      </c>
      <c r="G36">
        <v>35</v>
      </c>
      <c r="H36">
        <f t="shared" si="1"/>
        <v>4106820</v>
      </c>
    </row>
    <row r="37" spans="1:8" x14ac:dyDescent="0.25">
      <c r="A37">
        <v>4103940</v>
      </c>
      <c r="B37">
        <v>2187</v>
      </c>
      <c r="C37" t="s">
        <v>1620</v>
      </c>
      <c r="D37" s="18">
        <v>11974</v>
      </c>
      <c r="E37" s="18">
        <v>2554</v>
      </c>
      <c r="F37" s="15">
        <f t="shared" si="2"/>
        <v>0.21329547352597295</v>
      </c>
      <c r="G37">
        <v>36</v>
      </c>
      <c r="H37">
        <f t="shared" si="1"/>
        <v>4103940</v>
      </c>
    </row>
    <row r="38" spans="1:8" x14ac:dyDescent="0.25">
      <c r="A38">
        <v>4101470</v>
      </c>
      <c r="B38">
        <v>2005</v>
      </c>
      <c r="C38" t="s">
        <v>1582</v>
      </c>
      <c r="D38" s="18">
        <v>137</v>
      </c>
      <c r="E38" s="18">
        <v>29</v>
      </c>
      <c r="F38" s="15">
        <f t="shared" si="2"/>
        <v>0.21167883211678831</v>
      </c>
      <c r="G38">
        <v>37</v>
      </c>
      <c r="H38">
        <f t="shared" si="1"/>
        <v>4101470</v>
      </c>
    </row>
    <row r="39" spans="1:8" x14ac:dyDescent="0.25">
      <c r="A39">
        <v>4109000</v>
      </c>
      <c r="B39">
        <v>2110</v>
      </c>
      <c r="C39" t="s">
        <v>1704</v>
      </c>
      <c r="D39" s="18">
        <v>1239</v>
      </c>
      <c r="E39" s="18">
        <v>260</v>
      </c>
      <c r="F39" s="15">
        <f t="shared" si="2"/>
        <v>0.20984665052461662</v>
      </c>
      <c r="G39">
        <v>38</v>
      </c>
      <c r="H39">
        <f t="shared" si="1"/>
        <v>4109000</v>
      </c>
    </row>
    <row r="40" spans="1:8" x14ac:dyDescent="0.25">
      <c r="A40">
        <v>4105670</v>
      </c>
      <c r="B40">
        <v>1992</v>
      </c>
      <c r="C40" t="s">
        <v>1645</v>
      </c>
      <c r="D40" s="18">
        <v>716</v>
      </c>
      <c r="E40" s="18">
        <v>149</v>
      </c>
      <c r="F40" s="15">
        <f t="shared" si="2"/>
        <v>0.20810055865921787</v>
      </c>
      <c r="G40">
        <v>39</v>
      </c>
      <c r="H40">
        <f t="shared" si="1"/>
        <v>4105670</v>
      </c>
    </row>
    <row r="41" spans="1:8" x14ac:dyDescent="0.25">
      <c r="A41">
        <v>4102160</v>
      </c>
      <c r="B41">
        <v>2095</v>
      </c>
      <c r="C41" t="s">
        <v>1594</v>
      </c>
      <c r="D41" s="18">
        <v>101</v>
      </c>
      <c r="E41" s="18">
        <v>21</v>
      </c>
      <c r="F41" s="15">
        <f t="shared" si="2"/>
        <v>0.20792079207920791</v>
      </c>
      <c r="G41">
        <v>40</v>
      </c>
      <c r="H41">
        <f t="shared" si="1"/>
        <v>4102160</v>
      </c>
    </row>
    <row r="42" spans="1:8" x14ac:dyDescent="0.25">
      <c r="A42">
        <v>4106600</v>
      </c>
      <c r="B42">
        <v>1895</v>
      </c>
      <c r="C42" t="s">
        <v>1658</v>
      </c>
      <c r="D42" s="18">
        <v>63</v>
      </c>
      <c r="E42" s="18">
        <v>13</v>
      </c>
      <c r="F42" s="15">
        <f t="shared" si="2"/>
        <v>0.20634920634920634</v>
      </c>
      <c r="G42">
        <v>41</v>
      </c>
      <c r="H42">
        <f t="shared" si="1"/>
        <v>4106600</v>
      </c>
    </row>
    <row r="43" spans="1:8" x14ac:dyDescent="0.25">
      <c r="A43">
        <v>4112600</v>
      </c>
      <c r="B43">
        <v>2204</v>
      </c>
      <c r="C43" t="s">
        <v>1762</v>
      </c>
      <c r="D43" s="18">
        <v>1474</v>
      </c>
      <c r="E43" s="18">
        <v>304</v>
      </c>
      <c r="F43" s="15">
        <f t="shared" si="2"/>
        <v>0.2062415196743555</v>
      </c>
      <c r="G43">
        <v>42</v>
      </c>
      <c r="H43">
        <f t="shared" si="1"/>
        <v>4112600</v>
      </c>
    </row>
    <row r="44" spans="1:8" x14ac:dyDescent="0.25">
      <c r="A44">
        <v>4100019</v>
      </c>
      <c r="B44">
        <v>2099</v>
      </c>
      <c r="C44" t="s">
        <v>1653</v>
      </c>
      <c r="D44" s="18">
        <v>1108</v>
      </c>
      <c r="E44" s="18">
        <v>228</v>
      </c>
      <c r="F44" s="15">
        <f t="shared" si="2"/>
        <v>0.20577617328519857</v>
      </c>
      <c r="G44">
        <v>43</v>
      </c>
      <c r="H44">
        <f t="shared" si="1"/>
        <v>4100019</v>
      </c>
    </row>
    <row r="45" spans="1:8" x14ac:dyDescent="0.25">
      <c r="A45">
        <v>4101710</v>
      </c>
      <c r="B45">
        <v>1894</v>
      </c>
      <c r="C45" t="s">
        <v>1588</v>
      </c>
      <c r="D45" s="18">
        <v>2059</v>
      </c>
      <c r="E45" s="18">
        <v>421</v>
      </c>
      <c r="F45" s="15">
        <f t="shared" si="2"/>
        <v>0.20446818844099077</v>
      </c>
      <c r="G45">
        <v>44</v>
      </c>
      <c r="H45">
        <f t="shared" si="1"/>
        <v>4101710</v>
      </c>
    </row>
    <row r="46" spans="1:8" x14ac:dyDescent="0.25">
      <c r="A46">
        <v>4101020</v>
      </c>
      <c r="B46">
        <v>2113</v>
      </c>
      <c r="C46" t="s">
        <v>1578</v>
      </c>
      <c r="D46" s="18">
        <v>225</v>
      </c>
      <c r="E46" s="18">
        <v>46</v>
      </c>
      <c r="F46" s="15">
        <f t="shared" si="2"/>
        <v>0.20444444444444446</v>
      </c>
      <c r="G46">
        <v>45</v>
      </c>
      <c r="H46">
        <f t="shared" si="1"/>
        <v>4101020</v>
      </c>
    </row>
    <row r="47" spans="1:8" x14ac:dyDescent="0.25">
      <c r="A47">
        <v>4107020</v>
      </c>
      <c r="B47">
        <v>2057</v>
      </c>
      <c r="C47" t="s">
        <v>1669</v>
      </c>
      <c r="D47" s="18">
        <v>6842</v>
      </c>
      <c r="E47" s="18">
        <v>1367</v>
      </c>
      <c r="F47" s="15">
        <f t="shared" si="2"/>
        <v>0.19979538146740719</v>
      </c>
      <c r="G47">
        <v>46</v>
      </c>
      <c r="H47">
        <f t="shared" si="1"/>
        <v>4107020</v>
      </c>
    </row>
    <row r="48" spans="1:8" x14ac:dyDescent="0.25">
      <c r="A48">
        <v>4100014</v>
      </c>
      <c r="B48">
        <v>2116</v>
      </c>
      <c r="C48" t="s">
        <v>1764</v>
      </c>
      <c r="D48" s="18">
        <v>940</v>
      </c>
      <c r="E48" s="18">
        <v>186</v>
      </c>
      <c r="F48" s="15">
        <f t="shared" si="2"/>
        <v>0.19787234042553192</v>
      </c>
      <c r="G48">
        <v>47</v>
      </c>
      <c r="H48">
        <f t="shared" si="1"/>
        <v>4100014</v>
      </c>
    </row>
    <row r="49" spans="1:8" x14ac:dyDescent="0.25">
      <c r="A49">
        <v>4103960</v>
      </c>
      <c r="B49">
        <v>1993</v>
      </c>
      <c r="C49" t="s">
        <v>1625</v>
      </c>
      <c r="D49" s="18">
        <v>172</v>
      </c>
      <c r="E49" s="18">
        <v>34</v>
      </c>
      <c r="F49" s="15">
        <f t="shared" si="2"/>
        <v>0.19767441860465115</v>
      </c>
      <c r="G49">
        <v>48</v>
      </c>
      <c r="H49">
        <f t="shared" si="1"/>
        <v>4103960</v>
      </c>
    </row>
    <row r="50" spans="1:8" x14ac:dyDescent="0.25">
      <c r="A50">
        <v>4102310</v>
      </c>
      <c r="B50">
        <v>1974</v>
      </c>
      <c r="C50" t="s">
        <v>1596</v>
      </c>
      <c r="D50" s="18">
        <v>1605</v>
      </c>
      <c r="E50" s="18">
        <v>313</v>
      </c>
      <c r="F50" s="15">
        <f t="shared" si="2"/>
        <v>0.19501557632398753</v>
      </c>
      <c r="G50">
        <v>49</v>
      </c>
      <c r="H50">
        <f t="shared" si="1"/>
        <v>4102310</v>
      </c>
    </row>
    <row r="51" spans="1:8" x14ac:dyDescent="0.25">
      <c r="A51">
        <v>4110410</v>
      </c>
      <c r="B51">
        <v>2001</v>
      </c>
      <c r="C51" t="s">
        <v>1729</v>
      </c>
      <c r="D51" s="18">
        <v>684</v>
      </c>
      <c r="E51" s="18">
        <v>133</v>
      </c>
      <c r="F51" s="15">
        <f t="shared" si="2"/>
        <v>0.19444444444444445</v>
      </c>
      <c r="G51">
        <v>50</v>
      </c>
      <c r="H51">
        <f t="shared" si="1"/>
        <v>4110410</v>
      </c>
    </row>
    <row r="52" spans="1:8" x14ac:dyDescent="0.25">
      <c r="A52">
        <v>4110520</v>
      </c>
      <c r="B52">
        <v>2182</v>
      </c>
      <c r="C52" t="s">
        <v>1730</v>
      </c>
      <c r="D52" s="18">
        <v>13801</v>
      </c>
      <c r="E52" s="18">
        <v>2680</v>
      </c>
      <c r="F52" s="15">
        <f t="shared" si="2"/>
        <v>0.19418882689660169</v>
      </c>
      <c r="G52">
        <v>51</v>
      </c>
      <c r="H52">
        <f t="shared" si="1"/>
        <v>4110520</v>
      </c>
    </row>
    <row r="53" spans="1:8" x14ac:dyDescent="0.25">
      <c r="A53">
        <v>4102800</v>
      </c>
      <c r="B53">
        <v>2185</v>
      </c>
      <c r="C53" t="s">
        <v>1602</v>
      </c>
      <c r="D53" s="18">
        <v>8147</v>
      </c>
      <c r="E53" s="18">
        <v>1581</v>
      </c>
      <c r="F53" s="15">
        <f t="shared" si="2"/>
        <v>0.19405916288204247</v>
      </c>
      <c r="G53">
        <v>52</v>
      </c>
      <c r="H53">
        <f t="shared" si="1"/>
        <v>4102800</v>
      </c>
    </row>
    <row r="54" spans="1:8" x14ac:dyDescent="0.25">
      <c r="A54">
        <v>4109120</v>
      </c>
      <c r="B54">
        <v>1990</v>
      </c>
      <c r="C54" t="s">
        <v>1705</v>
      </c>
      <c r="D54" s="18">
        <v>451</v>
      </c>
      <c r="E54" s="18">
        <v>87</v>
      </c>
      <c r="F54" s="15">
        <f t="shared" si="2"/>
        <v>0.19290465631929046</v>
      </c>
      <c r="G54">
        <v>53</v>
      </c>
      <c r="H54">
        <f t="shared" si="1"/>
        <v>4109120</v>
      </c>
    </row>
    <row r="55" spans="1:8" x14ac:dyDescent="0.25">
      <c r="A55">
        <v>4105100</v>
      </c>
      <c r="B55">
        <v>2096</v>
      </c>
      <c r="C55" t="s">
        <v>1744</v>
      </c>
      <c r="D55" s="18">
        <v>1455</v>
      </c>
      <c r="E55" s="18">
        <v>280</v>
      </c>
      <c r="F55" s="15">
        <f t="shared" si="2"/>
        <v>0.19243986254295534</v>
      </c>
      <c r="G55">
        <v>54</v>
      </c>
      <c r="H55">
        <f t="shared" si="1"/>
        <v>4105100</v>
      </c>
    </row>
    <row r="56" spans="1:8" x14ac:dyDescent="0.25">
      <c r="A56">
        <v>4106960</v>
      </c>
      <c r="B56">
        <v>2109</v>
      </c>
      <c r="C56" t="s">
        <v>1668</v>
      </c>
      <c r="D56" s="18">
        <v>21</v>
      </c>
      <c r="E56" s="18">
        <v>4</v>
      </c>
      <c r="F56" s="15">
        <f t="shared" si="2"/>
        <v>0.19047619047619047</v>
      </c>
      <c r="G56">
        <v>55</v>
      </c>
      <c r="H56">
        <f t="shared" si="1"/>
        <v>4106960</v>
      </c>
    </row>
    <row r="57" spans="1:8" x14ac:dyDescent="0.25">
      <c r="A57">
        <v>4107500</v>
      </c>
      <c r="B57">
        <v>2097</v>
      </c>
      <c r="C57" t="s">
        <v>1676</v>
      </c>
      <c r="D57" s="18">
        <v>6210</v>
      </c>
      <c r="E57" s="18">
        <v>1140</v>
      </c>
      <c r="F57" s="15">
        <f t="shared" si="2"/>
        <v>0.18357487922705315</v>
      </c>
      <c r="G57">
        <v>56</v>
      </c>
      <c r="H57">
        <f t="shared" si="1"/>
        <v>4107500</v>
      </c>
    </row>
    <row r="58" spans="1:8" x14ac:dyDescent="0.25">
      <c r="A58">
        <v>4102580</v>
      </c>
      <c r="B58">
        <v>2046</v>
      </c>
      <c r="C58" t="s">
        <v>1598</v>
      </c>
      <c r="D58" s="18">
        <v>191</v>
      </c>
      <c r="E58" s="18">
        <v>35</v>
      </c>
      <c r="F58" s="15">
        <f t="shared" si="2"/>
        <v>0.18324607329842932</v>
      </c>
      <c r="G58">
        <v>57</v>
      </c>
      <c r="H58">
        <f t="shared" si="1"/>
        <v>4102580</v>
      </c>
    </row>
    <row r="59" spans="1:8" x14ac:dyDescent="0.25">
      <c r="A59">
        <v>4111910</v>
      </c>
      <c r="B59">
        <v>2018</v>
      </c>
      <c r="C59" t="s">
        <v>1754</v>
      </c>
      <c r="D59" s="18">
        <v>11</v>
      </c>
      <c r="E59" s="18">
        <v>2</v>
      </c>
      <c r="F59" s="15">
        <f t="shared" si="2"/>
        <v>0.18181818181818182</v>
      </c>
      <c r="G59">
        <v>58</v>
      </c>
      <c r="H59">
        <f t="shared" si="1"/>
        <v>4111910</v>
      </c>
    </row>
    <row r="60" spans="1:8" x14ac:dyDescent="0.25">
      <c r="A60">
        <v>4108160</v>
      </c>
      <c r="B60">
        <v>2205</v>
      </c>
      <c r="C60" t="s">
        <v>1685</v>
      </c>
      <c r="D60" s="18">
        <v>2344</v>
      </c>
      <c r="E60" s="18">
        <v>424</v>
      </c>
      <c r="F60" s="15">
        <f t="shared" si="2"/>
        <v>0.18088737201365188</v>
      </c>
      <c r="G60">
        <v>59</v>
      </c>
      <c r="H60">
        <f t="shared" si="1"/>
        <v>4108160</v>
      </c>
    </row>
    <row r="61" spans="1:8" x14ac:dyDescent="0.25">
      <c r="A61">
        <v>4113530</v>
      </c>
      <c r="B61">
        <v>2146</v>
      </c>
      <c r="C61" t="s">
        <v>1771</v>
      </c>
      <c r="D61" s="18">
        <v>5940</v>
      </c>
      <c r="E61" s="18">
        <v>1066</v>
      </c>
      <c r="F61" s="15">
        <f t="shared" si="2"/>
        <v>0.17946127946127946</v>
      </c>
      <c r="G61">
        <v>60</v>
      </c>
      <c r="H61">
        <f t="shared" si="1"/>
        <v>4113530</v>
      </c>
    </row>
    <row r="62" spans="1:8" x14ac:dyDescent="0.25">
      <c r="A62">
        <v>4101560</v>
      </c>
      <c r="B62">
        <v>2041</v>
      </c>
      <c r="C62" t="s">
        <v>1584</v>
      </c>
      <c r="D62" s="18">
        <v>3155</v>
      </c>
      <c r="E62" s="18">
        <v>563</v>
      </c>
      <c r="F62" s="15">
        <f t="shared" si="2"/>
        <v>0.17844690966719493</v>
      </c>
      <c r="G62">
        <v>61</v>
      </c>
      <c r="H62">
        <f t="shared" si="1"/>
        <v>4101560</v>
      </c>
    </row>
    <row r="63" spans="1:8" x14ac:dyDescent="0.25">
      <c r="A63">
        <v>4109430</v>
      </c>
      <c r="B63">
        <v>2060</v>
      </c>
      <c r="C63" t="s">
        <v>1710</v>
      </c>
      <c r="D63" s="18">
        <v>73</v>
      </c>
      <c r="E63" s="18">
        <v>13</v>
      </c>
      <c r="F63" s="15">
        <f t="shared" si="2"/>
        <v>0.17808219178082191</v>
      </c>
      <c r="G63">
        <v>62</v>
      </c>
      <c r="H63">
        <f t="shared" si="1"/>
        <v>4109430</v>
      </c>
    </row>
    <row r="64" spans="1:8" x14ac:dyDescent="0.25">
      <c r="A64">
        <v>4111250</v>
      </c>
      <c r="B64">
        <v>2195</v>
      </c>
      <c r="C64" t="s">
        <v>1740</v>
      </c>
      <c r="D64" s="18">
        <v>248</v>
      </c>
      <c r="E64" s="18">
        <v>44</v>
      </c>
      <c r="F64" s="15">
        <f t="shared" si="2"/>
        <v>0.17741935483870969</v>
      </c>
      <c r="G64">
        <v>63</v>
      </c>
      <c r="H64">
        <f t="shared" si="1"/>
        <v>4111250</v>
      </c>
    </row>
    <row r="65" spans="1:8" x14ac:dyDescent="0.25">
      <c r="A65">
        <v>4108280</v>
      </c>
      <c r="B65">
        <v>2249</v>
      </c>
      <c r="C65" t="s">
        <v>1686</v>
      </c>
      <c r="D65" s="18">
        <v>34</v>
      </c>
      <c r="E65" s="18">
        <v>6</v>
      </c>
      <c r="F65" s="15">
        <f t="shared" si="2"/>
        <v>0.17647058823529413</v>
      </c>
      <c r="G65">
        <v>64</v>
      </c>
      <c r="H65">
        <f t="shared" si="1"/>
        <v>4108280</v>
      </c>
    </row>
    <row r="66" spans="1:8" x14ac:dyDescent="0.25">
      <c r="A66">
        <v>4100021</v>
      </c>
      <c r="B66">
        <v>2225</v>
      </c>
      <c r="C66" t="s">
        <v>1748</v>
      </c>
      <c r="D66" s="18">
        <v>252</v>
      </c>
      <c r="E66" s="18">
        <v>44</v>
      </c>
      <c r="F66" s="15">
        <f t="shared" ref="F66:F97" si="3">E66/D66</f>
        <v>0.17460317460317459</v>
      </c>
      <c r="G66">
        <v>65</v>
      </c>
      <c r="H66">
        <f t="shared" si="1"/>
        <v>4100021</v>
      </c>
    </row>
    <row r="67" spans="1:8" x14ac:dyDescent="0.25">
      <c r="A67">
        <v>4110680</v>
      </c>
      <c r="B67">
        <v>2044</v>
      </c>
      <c r="C67" t="s">
        <v>1733</v>
      </c>
      <c r="D67" s="18">
        <v>1201</v>
      </c>
      <c r="E67" s="18">
        <v>209</v>
      </c>
      <c r="F67" s="15">
        <f t="shared" si="3"/>
        <v>0.17402164862614489</v>
      </c>
      <c r="G67">
        <v>66</v>
      </c>
      <c r="H67">
        <f t="shared" ref="H67:H130" si="4">A67</f>
        <v>4110680</v>
      </c>
    </row>
    <row r="68" spans="1:8" x14ac:dyDescent="0.25">
      <c r="A68">
        <v>4111610</v>
      </c>
      <c r="B68">
        <v>1994</v>
      </c>
      <c r="C68" t="s">
        <v>1747</v>
      </c>
      <c r="D68" s="18">
        <v>1903</v>
      </c>
      <c r="E68" s="18">
        <v>331</v>
      </c>
      <c r="F68" s="15">
        <f t="shared" si="3"/>
        <v>0.17393589069889648</v>
      </c>
      <c r="G68">
        <v>67</v>
      </c>
      <c r="H68">
        <f t="shared" si="4"/>
        <v>4111610</v>
      </c>
    </row>
    <row r="69" spans="1:8" x14ac:dyDescent="0.25">
      <c r="A69">
        <v>4103390</v>
      </c>
      <c r="B69">
        <v>1964</v>
      </c>
      <c r="C69" t="s">
        <v>1611</v>
      </c>
      <c r="D69" s="18">
        <v>1036</v>
      </c>
      <c r="E69" s="18">
        <v>180</v>
      </c>
      <c r="F69" s="15">
        <f t="shared" si="3"/>
        <v>0.17374517374517376</v>
      </c>
      <c r="G69">
        <v>68</v>
      </c>
      <c r="H69">
        <f t="shared" si="4"/>
        <v>4103390</v>
      </c>
    </row>
    <row r="70" spans="1:8" x14ac:dyDescent="0.25">
      <c r="A70">
        <v>4104500</v>
      </c>
      <c r="B70">
        <v>2043</v>
      </c>
      <c r="C70" t="s">
        <v>1629</v>
      </c>
      <c r="D70" s="18">
        <v>5137</v>
      </c>
      <c r="E70" s="18">
        <v>882</v>
      </c>
      <c r="F70" s="15">
        <f t="shared" si="3"/>
        <v>0.17169554214522095</v>
      </c>
      <c r="G70">
        <v>69</v>
      </c>
      <c r="H70">
        <f t="shared" si="4"/>
        <v>4104500</v>
      </c>
    </row>
    <row r="71" spans="1:8" x14ac:dyDescent="0.25">
      <c r="A71">
        <v>4100640</v>
      </c>
      <c r="B71">
        <v>1968</v>
      </c>
      <c r="C71" t="s">
        <v>1692</v>
      </c>
      <c r="D71" s="18">
        <v>762</v>
      </c>
      <c r="E71" s="18">
        <v>130</v>
      </c>
      <c r="F71" s="15">
        <f t="shared" si="3"/>
        <v>0.17060367454068243</v>
      </c>
      <c r="G71">
        <v>70</v>
      </c>
      <c r="H71">
        <f t="shared" si="4"/>
        <v>4100640</v>
      </c>
    </row>
    <row r="72" spans="1:8" x14ac:dyDescent="0.25">
      <c r="A72">
        <v>4101800</v>
      </c>
      <c r="B72">
        <v>1969</v>
      </c>
      <c r="C72" t="s">
        <v>1589</v>
      </c>
      <c r="D72" s="18">
        <v>763</v>
      </c>
      <c r="E72" s="18">
        <v>129</v>
      </c>
      <c r="F72" s="15">
        <f t="shared" si="3"/>
        <v>0.1690694626474443</v>
      </c>
      <c r="G72">
        <v>71</v>
      </c>
      <c r="H72">
        <f t="shared" si="4"/>
        <v>4101800</v>
      </c>
    </row>
    <row r="73" spans="1:8" x14ac:dyDescent="0.25">
      <c r="A73">
        <v>4105910</v>
      </c>
      <c r="B73">
        <v>2054</v>
      </c>
      <c r="C73" t="s">
        <v>1646</v>
      </c>
      <c r="D73" s="18">
        <v>6267</v>
      </c>
      <c r="E73" s="18">
        <v>1053</v>
      </c>
      <c r="F73" s="15">
        <f t="shared" si="3"/>
        <v>0.16802297750119674</v>
      </c>
      <c r="G73">
        <v>72</v>
      </c>
      <c r="H73">
        <f t="shared" si="4"/>
        <v>4105910</v>
      </c>
    </row>
    <row r="74" spans="1:8" x14ac:dyDescent="0.25">
      <c r="A74">
        <v>4111970</v>
      </c>
      <c r="B74">
        <v>2102</v>
      </c>
      <c r="C74" t="s">
        <v>1756</v>
      </c>
      <c r="D74" s="18">
        <v>2658</v>
      </c>
      <c r="E74" s="18">
        <v>445</v>
      </c>
      <c r="F74" s="15">
        <f t="shared" si="3"/>
        <v>0.16741911211437172</v>
      </c>
      <c r="G74">
        <v>73</v>
      </c>
      <c r="H74">
        <f t="shared" si="4"/>
        <v>4111970</v>
      </c>
    </row>
    <row r="75" spans="1:8" x14ac:dyDescent="0.25">
      <c r="A75">
        <v>4103840</v>
      </c>
      <c r="B75">
        <v>2050</v>
      </c>
      <c r="C75" t="s">
        <v>1618</v>
      </c>
      <c r="D75" s="18">
        <v>682</v>
      </c>
      <c r="E75" s="18">
        <v>114</v>
      </c>
      <c r="F75" s="15">
        <f t="shared" si="3"/>
        <v>0.16715542521994134</v>
      </c>
      <c r="G75">
        <v>74</v>
      </c>
      <c r="H75">
        <f t="shared" si="4"/>
        <v>4103840</v>
      </c>
    </row>
    <row r="76" spans="1:8" x14ac:dyDescent="0.25">
      <c r="A76">
        <v>4109630</v>
      </c>
      <c r="B76">
        <v>2039</v>
      </c>
      <c r="C76" t="s">
        <v>1715</v>
      </c>
      <c r="D76" s="18">
        <v>3528</v>
      </c>
      <c r="E76" s="18">
        <v>588</v>
      </c>
      <c r="F76" s="15">
        <f t="shared" si="3"/>
        <v>0.16666666666666666</v>
      </c>
      <c r="G76">
        <v>75</v>
      </c>
      <c r="H76">
        <f t="shared" si="4"/>
        <v>4109630</v>
      </c>
    </row>
    <row r="77" spans="1:8" x14ac:dyDescent="0.25">
      <c r="A77">
        <v>4108460</v>
      </c>
      <c r="B77">
        <v>2010</v>
      </c>
      <c r="C77" t="s">
        <v>1689</v>
      </c>
      <c r="D77" s="18">
        <v>67</v>
      </c>
      <c r="E77" s="18">
        <v>11</v>
      </c>
      <c r="F77" s="15">
        <f t="shared" si="3"/>
        <v>0.16417910447761194</v>
      </c>
      <c r="G77">
        <v>76</v>
      </c>
      <c r="H77">
        <f t="shared" si="4"/>
        <v>4108460</v>
      </c>
    </row>
    <row r="78" spans="1:8" x14ac:dyDescent="0.25">
      <c r="A78">
        <v>4108040</v>
      </c>
      <c r="B78">
        <v>2048</v>
      </c>
      <c r="C78" t="s">
        <v>1684</v>
      </c>
      <c r="D78" s="18">
        <v>14691</v>
      </c>
      <c r="E78" s="18">
        <v>2398</v>
      </c>
      <c r="F78" s="15">
        <f t="shared" si="3"/>
        <v>0.16322918793819347</v>
      </c>
      <c r="G78">
        <v>77</v>
      </c>
      <c r="H78">
        <f t="shared" si="4"/>
        <v>4108040</v>
      </c>
    </row>
    <row r="79" spans="1:8" x14ac:dyDescent="0.25">
      <c r="A79">
        <v>4113650</v>
      </c>
      <c r="B79">
        <v>1997</v>
      </c>
      <c r="C79" t="s">
        <v>1773</v>
      </c>
      <c r="D79" s="18">
        <v>380</v>
      </c>
      <c r="E79" s="18">
        <v>62</v>
      </c>
      <c r="F79" s="15">
        <f t="shared" si="3"/>
        <v>0.16315789473684211</v>
      </c>
      <c r="G79">
        <v>78</v>
      </c>
      <c r="H79">
        <f t="shared" si="4"/>
        <v>4113650</v>
      </c>
    </row>
    <row r="80" spans="1:8" x14ac:dyDescent="0.25">
      <c r="A80">
        <v>4107200</v>
      </c>
      <c r="B80">
        <v>2212</v>
      </c>
      <c r="C80" t="s">
        <v>1672</v>
      </c>
      <c r="D80" s="18">
        <v>2740</v>
      </c>
      <c r="E80" s="18">
        <v>442</v>
      </c>
      <c r="F80" s="15">
        <f t="shared" si="3"/>
        <v>0.16131386861313868</v>
      </c>
      <c r="G80">
        <v>79</v>
      </c>
      <c r="H80">
        <f t="shared" si="4"/>
        <v>4107200</v>
      </c>
    </row>
    <row r="81" spans="1:8" x14ac:dyDescent="0.25">
      <c r="A81">
        <v>4105080</v>
      </c>
      <c r="B81">
        <v>2221</v>
      </c>
      <c r="C81" t="s">
        <v>1633</v>
      </c>
      <c r="D81" s="18">
        <v>461</v>
      </c>
      <c r="E81" s="18">
        <v>74</v>
      </c>
      <c r="F81" s="15">
        <f t="shared" si="3"/>
        <v>0.16052060737527116</v>
      </c>
      <c r="G81">
        <v>80</v>
      </c>
      <c r="H81">
        <f t="shared" si="4"/>
        <v>4105080</v>
      </c>
    </row>
    <row r="82" spans="1:8" x14ac:dyDescent="0.25">
      <c r="A82">
        <v>4108820</v>
      </c>
      <c r="B82">
        <v>1966</v>
      </c>
      <c r="C82" t="s">
        <v>1696</v>
      </c>
      <c r="D82" s="18">
        <v>2184</v>
      </c>
      <c r="E82" s="18">
        <v>345</v>
      </c>
      <c r="F82" s="15">
        <f t="shared" si="3"/>
        <v>0.15796703296703296</v>
      </c>
      <c r="G82">
        <v>81</v>
      </c>
      <c r="H82">
        <f t="shared" si="4"/>
        <v>4108820</v>
      </c>
    </row>
    <row r="83" spans="1:8" x14ac:dyDescent="0.25">
      <c r="A83">
        <v>4104410</v>
      </c>
      <c r="B83">
        <v>2229</v>
      </c>
      <c r="C83" t="s">
        <v>1628</v>
      </c>
      <c r="D83" s="18">
        <v>304</v>
      </c>
      <c r="E83" s="18">
        <v>48</v>
      </c>
      <c r="F83" s="15">
        <f t="shared" si="3"/>
        <v>0.15789473684210525</v>
      </c>
      <c r="G83">
        <v>82</v>
      </c>
      <c r="H83">
        <f t="shared" si="4"/>
        <v>4104410</v>
      </c>
    </row>
    <row r="84" spans="1:8" x14ac:dyDescent="0.25">
      <c r="A84">
        <v>4106780</v>
      </c>
      <c r="B84">
        <v>2008</v>
      </c>
      <c r="C84" t="s">
        <v>1664</v>
      </c>
      <c r="D84" s="18">
        <v>628</v>
      </c>
      <c r="E84" s="18">
        <v>99</v>
      </c>
      <c r="F84" s="15">
        <f t="shared" si="3"/>
        <v>0.15764331210191082</v>
      </c>
      <c r="G84">
        <v>83</v>
      </c>
      <c r="H84">
        <f t="shared" si="4"/>
        <v>4106780</v>
      </c>
    </row>
    <row r="85" spans="1:8" x14ac:dyDescent="0.25">
      <c r="A85">
        <v>4101200</v>
      </c>
      <c r="B85">
        <v>1899</v>
      </c>
      <c r="C85" t="s">
        <v>1579</v>
      </c>
      <c r="D85" s="18">
        <v>159</v>
      </c>
      <c r="E85" s="18">
        <v>25</v>
      </c>
      <c r="F85" s="15">
        <f t="shared" si="3"/>
        <v>0.15723270440251572</v>
      </c>
      <c r="G85">
        <v>84</v>
      </c>
      <c r="H85">
        <f t="shared" si="4"/>
        <v>4101200</v>
      </c>
    </row>
    <row r="86" spans="1:8" x14ac:dyDescent="0.25">
      <c r="A86">
        <v>4106300</v>
      </c>
      <c r="B86">
        <v>2206</v>
      </c>
      <c r="C86" t="s">
        <v>1655</v>
      </c>
      <c r="D86" s="18">
        <v>5347</v>
      </c>
      <c r="E86" s="18">
        <v>839</v>
      </c>
      <c r="F86" s="15">
        <f t="shared" si="3"/>
        <v>0.15691041705629324</v>
      </c>
      <c r="G86">
        <v>85</v>
      </c>
      <c r="H86">
        <f t="shared" si="4"/>
        <v>4106300</v>
      </c>
    </row>
    <row r="87" spans="1:8" x14ac:dyDescent="0.25">
      <c r="A87">
        <v>4107380</v>
      </c>
      <c r="B87">
        <v>2101</v>
      </c>
      <c r="C87" t="s">
        <v>1675</v>
      </c>
      <c r="D87" s="18">
        <v>5034</v>
      </c>
      <c r="E87" s="18">
        <v>789</v>
      </c>
      <c r="F87" s="15">
        <f t="shared" si="3"/>
        <v>0.15673420738974969</v>
      </c>
      <c r="G87">
        <v>86</v>
      </c>
      <c r="H87">
        <f t="shared" si="4"/>
        <v>4107380</v>
      </c>
    </row>
    <row r="88" spans="1:8" x14ac:dyDescent="0.25">
      <c r="A88">
        <v>4103720</v>
      </c>
      <c r="B88">
        <v>1970</v>
      </c>
      <c r="C88" t="s">
        <v>1616</v>
      </c>
      <c r="D88" s="18">
        <v>3468</v>
      </c>
      <c r="E88" s="18">
        <v>543</v>
      </c>
      <c r="F88" s="15">
        <f t="shared" si="3"/>
        <v>0.15657439446366783</v>
      </c>
      <c r="G88">
        <v>87</v>
      </c>
      <c r="H88">
        <f t="shared" si="4"/>
        <v>4103720</v>
      </c>
    </row>
    <row r="89" spans="1:8" x14ac:dyDescent="0.25">
      <c r="A89">
        <v>4111940</v>
      </c>
      <c r="B89">
        <v>2003</v>
      </c>
      <c r="C89" t="s">
        <v>1755</v>
      </c>
      <c r="D89" s="18">
        <v>1429</v>
      </c>
      <c r="E89" s="18">
        <v>220</v>
      </c>
      <c r="F89" s="15">
        <f t="shared" si="3"/>
        <v>0.15395381385584325</v>
      </c>
      <c r="G89">
        <v>88</v>
      </c>
      <c r="H89">
        <f t="shared" si="4"/>
        <v>4111940</v>
      </c>
    </row>
    <row r="90" spans="1:8" x14ac:dyDescent="0.25">
      <c r="A90">
        <v>4113350</v>
      </c>
      <c r="B90">
        <v>2255</v>
      </c>
      <c r="C90" t="s">
        <v>1769</v>
      </c>
      <c r="D90" s="18">
        <v>1154</v>
      </c>
      <c r="E90" s="18">
        <v>176</v>
      </c>
      <c r="F90" s="15">
        <f t="shared" si="3"/>
        <v>0.15251299826689774</v>
      </c>
      <c r="G90">
        <v>89</v>
      </c>
      <c r="H90">
        <f t="shared" si="4"/>
        <v>4113350</v>
      </c>
    </row>
    <row r="91" spans="1:8" x14ac:dyDescent="0.25">
      <c r="A91">
        <v>4111400</v>
      </c>
      <c r="B91">
        <v>2061</v>
      </c>
      <c r="C91" t="s">
        <v>1699</v>
      </c>
      <c r="D91" s="18">
        <v>315</v>
      </c>
      <c r="E91" s="18">
        <v>48</v>
      </c>
      <c r="F91" s="15">
        <f t="shared" si="3"/>
        <v>0.15238095238095239</v>
      </c>
      <c r="G91">
        <v>90</v>
      </c>
      <c r="H91">
        <f t="shared" si="4"/>
        <v>4111400</v>
      </c>
    </row>
    <row r="92" spans="1:8" x14ac:dyDescent="0.25">
      <c r="A92">
        <v>4103260</v>
      </c>
      <c r="B92">
        <v>1945</v>
      </c>
      <c r="C92" t="s">
        <v>1607</v>
      </c>
      <c r="D92" s="18">
        <v>822</v>
      </c>
      <c r="E92" s="18">
        <v>125</v>
      </c>
      <c r="F92" s="15">
        <f t="shared" si="3"/>
        <v>0.15206812652068127</v>
      </c>
      <c r="G92">
        <v>91</v>
      </c>
      <c r="H92">
        <f t="shared" si="4"/>
        <v>4103260</v>
      </c>
    </row>
    <row r="93" spans="1:8" x14ac:dyDescent="0.25">
      <c r="A93">
        <v>4100048</v>
      </c>
      <c r="B93">
        <v>4131</v>
      </c>
      <c r="C93" t="s">
        <v>1703</v>
      </c>
      <c r="D93" s="18">
        <v>3449</v>
      </c>
      <c r="E93" s="18">
        <v>524</v>
      </c>
      <c r="F93" s="15">
        <f t="shared" si="3"/>
        <v>0.151928095100029</v>
      </c>
      <c r="G93">
        <v>92</v>
      </c>
      <c r="H93">
        <f t="shared" si="4"/>
        <v>4100048</v>
      </c>
    </row>
    <row r="94" spans="1:8" x14ac:dyDescent="0.25">
      <c r="A94">
        <v>4104620</v>
      </c>
      <c r="B94">
        <v>1998</v>
      </c>
      <c r="C94" t="s">
        <v>1632</v>
      </c>
      <c r="D94" s="18">
        <v>166</v>
      </c>
      <c r="E94" s="18">
        <v>25</v>
      </c>
      <c r="F94" s="15">
        <f t="shared" si="3"/>
        <v>0.15060240963855423</v>
      </c>
      <c r="G94">
        <v>93</v>
      </c>
      <c r="H94">
        <f t="shared" si="4"/>
        <v>4104620</v>
      </c>
    </row>
    <row r="95" spans="1:8" x14ac:dyDescent="0.25">
      <c r="A95">
        <v>4102610</v>
      </c>
      <c r="B95">
        <v>1995</v>
      </c>
      <c r="C95" t="s">
        <v>1599</v>
      </c>
      <c r="D95" s="18">
        <v>156</v>
      </c>
      <c r="E95" s="18">
        <v>23</v>
      </c>
      <c r="F95" s="15">
        <f t="shared" si="3"/>
        <v>0.14743589743589744</v>
      </c>
      <c r="G95">
        <v>94</v>
      </c>
      <c r="H95">
        <f t="shared" si="4"/>
        <v>4102610</v>
      </c>
    </row>
    <row r="96" spans="1:8" x14ac:dyDescent="0.25">
      <c r="A96">
        <v>4102040</v>
      </c>
      <c r="B96">
        <v>2088</v>
      </c>
      <c r="C96" t="s">
        <v>1593</v>
      </c>
      <c r="D96" s="18">
        <v>6680</v>
      </c>
      <c r="E96" s="18">
        <v>978</v>
      </c>
      <c r="F96" s="15">
        <f t="shared" si="3"/>
        <v>0.14640718562874253</v>
      </c>
      <c r="G96">
        <v>95</v>
      </c>
      <c r="H96">
        <f t="shared" si="4"/>
        <v>4102040</v>
      </c>
    </row>
    <row r="97" spans="1:8" x14ac:dyDescent="0.25">
      <c r="A97">
        <v>4109480</v>
      </c>
      <c r="B97">
        <v>2181</v>
      </c>
      <c r="C97" t="s">
        <v>1711</v>
      </c>
      <c r="D97" s="18">
        <v>4334</v>
      </c>
      <c r="E97" s="18">
        <v>633</v>
      </c>
      <c r="F97" s="15">
        <f t="shared" si="3"/>
        <v>0.14605445316105214</v>
      </c>
      <c r="G97">
        <v>96</v>
      </c>
      <c r="H97">
        <f t="shared" si="4"/>
        <v>4109480</v>
      </c>
    </row>
    <row r="98" spans="1:8" x14ac:dyDescent="0.25">
      <c r="A98">
        <v>4103540</v>
      </c>
      <c r="B98">
        <v>2216</v>
      </c>
      <c r="C98" t="s">
        <v>1614</v>
      </c>
      <c r="D98" s="18">
        <v>310</v>
      </c>
      <c r="E98" s="18">
        <v>45</v>
      </c>
      <c r="F98" s="15">
        <f t="shared" ref="F98:F129" si="5">E98/D98</f>
        <v>0.14516129032258066</v>
      </c>
      <c r="G98">
        <v>97</v>
      </c>
      <c r="H98">
        <f t="shared" si="4"/>
        <v>4103540</v>
      </c>
    </row>
    <row r="99" spans="1:8" x14ac:dyDescent="0.25">
      <c r="A99">
        <v>4112320</v>
      </c>
      <c r="B99">
        <v>2197</v>
      </c>
      <c r="C99" t="s">
        <v>1759</v>
      </c>
      <c r="D99" s="18">
        <v>2288</v>
      </c>
      <c r="E99" s="18">
        <v>331</v>
      </c>
      <c r="F99" s="15">
        <f t="shared" si="5"/>
        <v>0.14466783216783216</v>
      </c>
      <c r="G99">
        <v>98</v>
      </c>
      <c r="H99">
        <f t="shared" si="4"/>
        <v>4112320</v>
      </c>
    </row>
    <row r="100" spans="1:8" x14ac:dyDescent="0.25">
      <c r="A100">
        <v>4112930</v>
      </c>
      <c r="B100">
        <v>1947</v>
      </c>
      <c r="C100" t="s">
        <v>1765</v>
      </c>
      <c r="D100" s="18">
        <v>646</v>
      </c>
      <c r="E100" s="18">
        <v>93</v>
      </c>
      <c r="F100" s="15">
        <f t="shared" si="5"/>
        <v>0.14396284829721362</v>
      </c>
      <c r="G100">
        <v>99</v>
      </c>
      <c r="H100">
        <f t="shared" si="4"/>
        <v>4112930</v>
      </c>
    </row>
    <row r="101" spans="1:8" x14ac:dyDescent="0.25">
      <c r="A101">
        <v>4102940</v>
      </c>
      <c r="B101">
        <v>2042</v>
      </c>
      <c r="C101" t="s">
        <v>1605</v>
      </c>
      <c r="D101" s="18">
        <v>5090</v>
      </c>
      <c r="E101" s="18">
        <v>732</v>
      </c>
      <c r="F101" s="15">
        <f t="shared" si="5"/>
        <v>0.143811394891945</v>
      </c>
      <c r="G101">
        <v>100</v>
      </c>
      <c r="H101">
        <f t="shared" si="4"/>
        <v>4102940</v>
      </c>
    </row>
    <row r="102" spans="1:8" x14ac:dyDescent="0.25">
      <c r="A102">
        <v>4108520</v>
      </c>
      <c r="B102">
        <v>2147</v>
      </c>
      <c r="C102" t="s">
        <v>1690</v>
      </c>
      <c r="D102" s="18">
        <v>2215</v>
      </c>
      <c r="E102" s="18">
        <v>317</v>
      </c>
      <c r="F102" s="15">
        <f t="shared" si="5"/>
        <v>0.14311512415349886</v>
      </c>
      <c r="G102">
        <v>101</v>
      </c>
      <c r="H102">
        <f t="shared" si="4"/>
        <v>4108520</v>
      </c>
    </row>
    <row r="103" spans="1:8" x14ac:dyDescent="0.25">
      <c r="A103">
        <v>4108700</v>
      </c>
      <c r="B103">
        <v>2199</v>
      </c>
      <c r="C103" t="s">
        <v>1694</v>
      </c>
      <c r="D103" s="18">
        <v>637</v>
      </c>
      <c r="E103" s="18">
        <v>91</v>
      </c>
      <c r="F103" s="15">
        <f t="shared" si="5"/>
        <v>0.14285714285714285</v>
      </c>
      <c r="G103">
        <v>102</v>
      </c>
      <c r="H103">
        <f t="shared" si="4"/>
        <v>4108700</v>
      </c>
    </row>
    <row r="104" spans="1:8" x14ac:dyDescent="0.25">
      <c r="A104">
        <v>4100990</v>
      </c>
      <c r="B104">
        <v>2063</v>
      </c>
      <c r="C104" t="s">
        <v>1577</v>
      </c>
      <c r="D104" s="18">
        <v>14</v>
      </c>
      <c r="E104" s="18">
        <v>2</v>
      </c>
      <c r="F104" s="15">
        <f t="shared" si="5"/>
        <v>0.14285714285714285</v>
      </c>
      <c r="G104">
        <v>103</v>
      </c>
      <c r="H104">
        <f t="shared" si="4"/>
        <v>4100990</v>
      </c>
    </row>
    <row r="105" spans="1:8" x14ac:dyDescent="0.25">
      <c r="A105">
        <v>4102490</v>
      </c>
      <c r="B105">
        <v>2014</v>
      </c>
      <c r="C105" t="s">
        <v>1649</v>
      </c>
      <c r="D105" s="18">
        <v>853</v>
      </c>
      <c r="E105" s="18">
        <v>121</v>
      </c>
      <c r="F105" s="15">
        <f t="shared" si="5"/>
        <v>0.141852286049238</v>
      </c>
      <c r="G105">
        <v>104</v>
      </c>
      <c r="H105">
        <f t="shared" si="4"/>
        <v>4102490</v>
      </c>
    </row>
    <row r="106" spans="1:8" x14ac:dyDescent="0.25">
      <c r="A106">
        <v>4109510</v>
      </c>
      <c r="B106">
        <v>2207</v>
      </c>
      <c r="C106" t="s">
        <v>1712</v>
      </c>
      <c r="D106" s="18">
        <v>3625</v>
      </c>
      <c r="E106" s="18">
        <v>514</v>
      </c>
      <c r="F106" s="15">
        <f t="shared" si="5"/>
        <v>0.14179310344827586</v>
      </c>
      <c r="G106">
        <v>105</v>
      </c>
      <c r="H106">
        <f t="shared" si="4"/>
        <v>4109510</v>
      </c>
    </row>
    <row r="107" spans="1:8" x14ac:dyDescent="0.25">
      <c r="A107">
        <v>4108650</v>
      </c>
      <c r="B107">
        <v>2198</v>
      </c>
      <c r="C107" t="s">
        <v>1693</v>
      </c>
      <c r="D107" s="18">
        <v>896</v>
      </c>
      <c r="E107" s="18">
        <v>127</v>
      </c>
      <c r="F107" s="15">
        <f t="shared" si="5"/>
        <v>0.14174107142857142</v>
      </c>
      <c r="G107">
        <v>106</v>
      </c>
      <c r="H107">
        <f t="shared" si="4"/>
        <v>4108650</v>
      </c>
    </row>
    <row r="108" spans="1:8" x14ac:dyDescent="0.25">
      <c r="A108">
        <v>4113490</v>
      </c>
      <c r="B108">
        <v>2002</v>
      </c>
      <c r="C108" t="s">
        <v>1770</v>
      </c>
      <c r="D108" s="18">
        <v>1574</v>
      </c>
      <c r="E108" s="18">
        <v>222</v>
      </c>
      <c r="F108" s="15">
        <f t="shared" si="5"/>
        <v>0.14104193138500634</v>
      </c>
      <c r="G108">
        <v>107</v>
      </c>
      <c r="H108">
        <f t="shared" si="4"/>
        <v>4113490</v>
      </c>
    </row>
    <row r="109" spans="1:8" x14ac:dyDescent="0.25">
      <c r="A109">
        <v>4102780</v>
      </c>
      <c r="B109">
        <v>2139</v>
      </c>
      <c r="C109" t="s">
        <v>1601</v>
      </c>
      <c r="D109" s="18">
        <v>2635</v>
      </c>
      <c r="E109" s="18">
        <v>371</v>
      </c>
      <c r="F109" s="15">
        <f t="shared" si="5"/>
        <v>0.14079696394686908</v>
      </c>
      <c r="G109">
        <v>108</v>
      </c>
      <c r="H109">
        <f t="shared" si="4"/>
        <v>4102780</v>
      </c>
    </row>
    <row r="110" spans="1:8" x14ac:dyDescent="0.25">
      <c r="A110">
        <v>4101620</v>
      </c>
      <c r="B110">
        <v>1933</v>
      </c>
      <c r="C110" t="s">
        <v>1586</v>
      </c>
      <c r="D110" s="18">
        <v>2046</v>
      </c>
      <c r="E110" s="18">
        <v>287</v>
      </c>
      <c r="F110" s="15">
        <f t="shared" si="5"/>
        <v>0.14027370478983381</v>
      </c>
      <c r="G110">
        <v>109</v>
      </c>
      <c r="H110">
        <f t="shared" si="4"/>
        <v>4101620</v>
      </c>
    </row>
    <row r="111" spans="1:8" x14ac:dyDescent="0.25">
      <c r="A111">
        <v>4102910</v>
      </c>
      <c r="B111">
        <v>2105</v>
      </c>
      <c r="C111" t="s">
        <v>1604</v>
      </c>
      <c r="D111" s="18">
        <v>1050</v>
      </c>
      <c r="E111" s="18">
        <v>147</v>
      </c>
      <c r="F111" s="15">
        <f t="shared" si="5"/>
        <v>0.14000000000000001</v>
      </c>
      <c r="G111">
        <v>110</v>
      </c>
      <c r="H111">
        <f t="shared" si="4"/>
        <v>4102910</v>
      </c>
    </row>
    <row r="112" spans="1:8" x14ac:dyDescent="0.25">
      <c r="A112">
        <v>4104590</v>
      </c>
      <c r="B112">
        <v>2217</v>
      </c>
      <c r="C112" t="s">
        <v>1631</v>
      </c>
      <c r="D112" s="18">
        <v>452</v>
      </c>
      <c r="E112" s="18">
        <v>63</v>
      </c>
      <c r="F112" s="15">
        <f t="shared" si="5"/>
        <v>0.13938053097345132</v>
      </c>
      <c r="G112">
        <v>111</v>
      </c>
      <c r="H112">
        <f t="shared" si="4"/>
        <v>4104590</v>
      </c>
    </row>
    <row r="113" spans="1:8" x14ac:dyDescent="0.25">
      <c r="A113">
        <v>4107710</v>
      </c>
      <c r="B113">
        <v>2085</v>
      </c>
      <c r="C113" t="s">
        <v>1680</v>
      </c>
      <c r="D113" s="18">
        <v>188</v>
      </c>
      <c r="E113" s="18">
        <v>26</v>
      </c>
      <c r="F113" s="15">
        <f t="shared" si="5"/>
        <v>0.13829787234042554</v>
      </c>
      <c r="G113">
        <v>112</v>
      </c>
      <c r="H113">
        <f t="shared" si="4"/>
        <v>4107710</v>
      </c>
    </row>
    <row r="114" spans="1:8" x14ac:dyDescent="0.25">
      <c r="A114">
        <v>4109750</v>
      </c>
      <c r="B114">
        <v>2047</v>
      </c>
      <c r="C114" t="s">
        <v>1719</v>
      </c>
      <c r="D114" s="18">
        <v>29</v>
      </c>
      <c r="E114" s="18">
        <v>4</v>
      </c>
      <c r="F114" s="15">
        <f t="shared" si="5"/>
        <v>0.13793103448275862</v>
      </c>
      <c r="G114">
        <v>113</v>
      </c>
      <c r="H114">
        <f t="shared" si="4"/>
        <v>4109750</v>
      </c>
    </row>
    <row r="115" spans="1:8" x14ac:dyDescent="0.25">
      <c r="A115">
        <v>4111670</v>
      </c>
      <c r="B115">
        <v>2083</v>
      </c>
      <c r="C115" t="s">
        <v>1750</v>
      </c>
      <c r="D115" s="18">
        <v>12078</v>
      </c>
      <c r="E115" s="18">
        <v>1636</v>
      </c>
      <c r="F115" s="15">
        <f t="shared" si="5"/>
        <v>0.13545288955125021</v>
      </c>
      <c r="G115">
        <v>114</v>
      </c>
      <c r="H115">
        <f t="shared" si="4"/>
        <v>4111670</v>
      </c>
    </row>
    <row r="116" spans="1:8" x14ac:dyDescent="0.25">
      <c r="A116">
        <v>4111100</v>
      </c>
      <c r="B116">
        <v>1935</v>
      </c>
      <c r="C116" t="s">
        <v>1738</v>
      </c>
      <c r="D116" s="18">
        <v>1609</v>
      </c>
      <c r="E116" s="18">
        <v>217</v>
      </c>
      <c r="F116" s="15">
        <f t="shared" si="5"/>
        <v>0.1348663766314481</v>
      </c>
      <c r="G116">
        <v>115</v>
      </c>
      <c r="H116">
        <f t="shared" si="4"/>
        <v>4111100</v>
      </c>
    </row>
    <row r="117" spans="1:8" x14ac:dyDescent="0.25">
      <c r="A117">
        <v>4111580</v>
      </c>
      <c r="B117">
        <v>2087</v>
      </c>
      <c r="C117" t="s">
        <v>1746</v>
      </c>
      <c r="D117" s="18">
        <v>3034</v>
      </c>
      <c r="E117" s="18">
        <v>409</v>
      </c>
      <c r="F117" s="15">
        <f t="shared" si="5"/>
        <v>0.13480553724456162</v>
      </c>
      <c r="G117">
        <v>116</v>
      </c>
      <c r="H117">
        <f t="shared" si="4"/>
        <v>4111580</v>
      </c>
    </row>
    <row r="118" spans="1:8" x14ac:dyDescent="0.25">
      <c r="A118">
        <v>4102840</v>
      </c>
      <c r="B118">
        <v>2191</v>
      </c>
      <c r="C118" t="s">
        <v>1606</v>
      </c>
      <c r="D118" s="18">
        <v>3833</v>
      </c>
      <c r="E118" s="18">
        <v>512</v>
      </c>
      <c r="F118" s="15">
        <f t="shared" si="5"/>
        <v>0.13357683276806678</v>
      </c>
      <c r="G118">
        <v>117</v>
      </c>
      <c r="H118">
        <f t="shared" si="4"/>
        <v>4102840</v>
      </c>
    </row>
    <row r="119" spans="1:8" x14ac:dyDescent="0.25">
      <c r="A119">
        <v>4104170</v>
      </c>
      <c r="B119">
        <v>2017</v>
      </c>
      <c r="C119" t="s">
        <v>1623</v>
      </c>
      <c r="D119" s="18">
        <v>15</v>
      </c>
      <c r="E119" s="18">
        <v>2</v>
      </c>
      <c r="F119" s="15">
        <f t="shared" si="5"/>
        <v>0.13333333333333333</v>
      </c>
      <c r="G119">
        <v>118</v>
      </c>
      <c r="H119">
        <f t="shared" si="4"/>
        <v>4104170</v>
      </c>
    </row>
    <row r="120" spans="1:8" x14ac:dyDescent="0.25">
      <c r="A120">
        <v>4110820</v>
      </c>
      <c r="B120">
        <v>2142</v>
      </c>
      <c r="C120" t="s">
        <v>1734</v>
      </c>
      <c r="D120" s="18">
        <v>46778</v>
      </c>
      <c r="E120" s="18">
        <v>6205</v>
      </c>
      <c r="F120" s="15">
        <f t="shared" si="5"/>
        <v>0.13264782590106461</v>
      </c>
      <c r="G120">
        <v>119</v>
      </c>
      <c r="H120">
        <f t="shared" si="4"/>
        <v>4110820</v>
      </c>
    </row>
    <row r="121" spans="1:8" x14ac:dyDescent="0.25">
      <c r="A121">
        <v>4111220</v>
      </c>
      <c r="B121">
        <v>2257</v>
      </c>
      <c r="C121" t="s">
        <v>1739</v>
      </c>
      <c r="D121" s="18">
        <v>1060</v>
      </c>
      <c r="E121" s="18">
        <v>140</v>
      </c>
      <c r="F121" s="15">
        <f t="shared" si="5"/>
        <v>0.13207547169811321</v>
      </c>
      <c r="G121">
        <v>120</v>
      </c>
      <c r="H121">
        <f t="shared" si="4"/>
        <v>4111220</v>
      </c>
    </row>
    <row r="122" spans="1:8" x14ac:dyDescent="0.25">
      <c r="A122">
        <v>4110710</v>
      </c>
      <c r="B122">
        <v>1991</v>
      </c>
      <c r="C122" t="s">
        <v>1626</v>
      </c>
      <c r="D122" s="18">
        <v>6866</v>
      </c>
      <c r="E122" s="18">
        <v>895</v>
      </c>
      <c r="F122" s="15">
        <f t="shared" si="5"/>
        <v>0.13035246140401982</v>
      </c>
      <c r="G122">
        <v>121</v>
      </c>
      <c r="H122">
        <f t="shared" si="4"/>
        <v>4110710</v>
      </c>
    </row>
    <row r="123" spans="1:8" x14ac:dyDescent="0.25">
      <c r="A123">
        <v>4105760</v>
      </c>
      <c r="B123">
        <v>1972</v>
      </c>
      <c r="C123" t="s">
        <v>1603</v>
      </c>
      <c r="D123" s="18">
        <v>532</v>
      </c>
      <c r="E123" s="18">
        <v>68</v>
      </c>
      <c r="F123" s="15">
        <f t="shared" si="5"/>
        <v>0.12781954887218044</v>
      </c>
      <c r="G123">
        <v>122</v>
      </c>
      <c r="H123">
        <f t="shared" si="4"/>
        <v>4105760</v>
      </c>
    </row>
    <row r="124" spans="1:8" x14ac:dyDescent="0.25">
      <c r="A124">
        <v>4105610</v>
      </c>
      <c r="B124">
        <v>1931</v>
      </c>
      <c r="C124" t="s">
        <v>1643</v>
      </c>
      <c r="D124" s="18">
        <v>1925</v>
      </c>
      <c r="E124" s="18">
        <v>242</v>
      </c>
      <c r="F124" s="15">
        <f t="shared" si="5"/>
        <v>0.12571428571428572</v>
      </c>
      <c r="G124">
        <v>123</v>
      </c>
      <c r="H124">
        <f t="shared" si="4"/>
        <v>4105610</v>
      </c>
    </row>
    <row r="125" spans="1:8" x14ac:dyDescent="0.25">
      <c r="A125">
        <v>4101740</v>
      </c>
      <c r="B125">
        <v>1896</v>
      </c>
      <c r="C125" t="s">
        <v>1597</v>
      </c>
      <c r="D125" s="18">
        <v>40</v>
      </c>
      <c r="E125" s="18">
        <v>5</v>
      </c>
      <c r="F125" s="15">
        <f t="shared" si="5"/>
        <v>0.125</v>
      </c>
      <c r="G125">
        <v>124</v>
      </c>
      <c r="H125">
        <f t="shared" si="4"/>
        <v>4101740</v>
      </c>
    </row>
    <row r="126" spans="1:8" x14ac:dyDescent="0.25">
      <c r="A126">
        <v>4101230</v>
      </c>
      <c r="B126">
        <v>2252</v>
      </c>
      <c r="C126" t="s">
        <v>1580</v>
      </c>
      <c r="D126" s="18">
        <v>821</v>
      </c>
      <c r="E126" s="18">
        <v>102</v>
      </c>
      <c r="F126" s="15">
        <f t="shared" si="5"/>
        <v>0.12423873325213154</v>
      </c>
      <c r="G126">
        <v>125</v>
      </c>
      <c r="H126">
        <f t="shared" si="4"/>
        <v>4101230</v>
      </c>
    </row>
    <row r="127" spans="1:8" x14ac:dyDescent="0.25">
      <c r="A127">
        <v>4101120</v>
      </c>
      <c r="B127">
        <v>2100</v>
      </c>
      <c r="C127" t="s">
        <v>1647</v>
      </c>
      <c r="D127" s="18">
        <v>10983</v>
      </c>
      <c r="E127" s="18">
        <v>1363</v>
      </c>
      <c r="F127" s="15">
        <f t="shared" si="5"/>
        <v>0.12410088318310115</v>
      </c>
      <c r="G127">
        <v>126</v>
      </c>
      <c r="H127">
        <f t="shared" si="4"/>
        <v>4101120</v>
      </c>
    </row>
    <row r="128" spans="1:8" x14ac:dyDescent="0.25">
      <c r="A128">
        <v>4107980</v>
      </c>
      <c r="B128">
        <v>2090</v>
      </c>
      <c r="C128" t="s">
        <v>1682</v>
      </c>
      <c r="D128" s="18">
        <v>274</v>
      </c>
      <c r="E128" s="18">
        <v>34</v>
      </c>
      <c r="F128" s="15">
        <f t="shared" si="5"/>
        <v>0.12408759124087591</v>
      </c>
      <c r="G128">
        <v>127</v>
      </c>
      <c r="H128">
        <f t="shared" si="4"/>
        <v>4107980</v>
      </c>
    </row>
    <row r="129" spans="1:8" x14ac:dyDescent="0.25">
      <c r="A129">
        <v>4113080</v>
      </c>
      <c r="B129">
        <v>1936</v>
      </c>
      <c r="C129" t="s">
        <v>1767</v>
      </c>
      <c r="D129" s="18">
        <v>1008</v>
      </c>
      <c r="E129" s="18">
        <v>122</v>
      </c>
      <c r="F129" s="15">
        <f t="shared" si="5"/>
        <v>0.12103174603174603</v>
      </c>
      <c r="G129">
        <v>128</v>
      </c>
      <c r="H129">
        <f t="shared" si="4"/>
        <v>4113080</v>
      </c>
    </row>
    <row r="130" spans="1:8" x14ac:dyDescent="0.25">
      <c r="A130">
        <v>4108100</v>
      </c>
      <c r="B130">
        <v>2104</v>
      </c>
      <c r="C130" t="s">
        <v>1735</v>
      </c>
      <c r="D130" s="18">
        <v>713</v>
      </c>
      <c r="E130" s="18">
        <v>86</v>
      </c>
      <c r="F130" s="15">
        <f t="shared" ref="F130:F161" si="6">E130/D130</f>
        <v>0.12061711079943899</v>
      </c>
      <c r="G130">
        <v>129</v>
      </c>
      <c r="H130">
        <f t="shared" si="4"/>
        <v>4108100</v>
      </c>
    </row>
    <row r="131" spans="1:8" x14ac:dyDescent="0.25">
      <c r="A131">
        <v>4103265</v>
      </c>
      <c r="B131">
        <v>1946</v>
      </c>
      <c r="C131" t="s">
        <v>1727</v>
      </c>
      <c r="D131" s="18">
        <v>1147</v>
      </c>
      <c r="E131" s="18">
        <v>138</v>
      </c>
      <c r="F131" s="15">
        <f t="shared" si="6"/>
        <v>0.12031386224934612</v>
      </c>
      <c r="G131">
        <v>130</v>
      </c>
      <c r="H131">
        <f t="shared" ref="H131:H194" si="7">A131</f>
        <v>4103265</v>
      </c>
    </row>
    <row r="132" spans="1:8" x14ac:dyDescent="0.25">
      <c r="A132">
        <v>4106870</v>
      </c>
      <c r="B132">
        <v>2219</v>
      </c>
      <c r="C132" t="s">
        <v>1666</v>
      </c>
      <c r="D132" s="18">
        <v>254</v>
      </c>
      <c r="E132" s="18">
        <v>30</v>
      </c>
      <c r="F132" s="15">
        <f t="shared" si="6"/>
        <v>0.11811023622047244</v>
      </c>
      <c r="G132">
        <v>131</v>
      </c>
      <c r="H132">
        <f t="shared" si="7"/>
        <v>4106870</v>
      </c>
    </row>
    <row r="133" spans="1:8" x14ac:dyDescent="0.25">
      <c r="A133">
        <v>4106000</v>
      </c>
      <c r="B133">
        <v>2183</v>
      </c>
      <c r="C133" t="s">
        <v>1648</v>
      </c>
      <c r="D133" s="18">
        <v>14383</v>
      </c>
      <c r="E133" s="18">
        <v>1689</v>
      </c>
      <c r="F133" s="15">
        <f t="shared" si="6"/>
        <v>0.11743029965932003</v>
      </c>
      <c r="G133">
        <v>132</v>
      </c>
      <c r="H133">
        <f t="shared" si="7"/>
        <v>4106000</v>
      </c>
    </row>
    <row r="134" spans="1:8" x14ac:dyDescent="0.25">
      <c r="A134">
        <v>4103480</v>
      </c>
      <c r="B134">
        <v>1901</v>
      </c>
      <c r="C134" t="s">
        <v>1613</v>
      </c>
      <c r="D134" s="18">
        <v>7492</v>
      </c>
      <c r="E134" s="18">
        <v>876</v>
      </c>
      <c r="F134" s="15">
        <f t="shared" si="6"/>
        <v>0.11692471970101441</v>
      </c>
      <c r="G134">
        <v>133</v>
      </c>
      <c r="H134">
        <f t="shared" si="7"/>
        <v>4103480</v>
      </c>
    </row>
    <row r="135" spans="1:8" x14ac:dyDescent="0.25">
      <c r="A135">
        <v>4109660</v>
      </c>
      <c r="B135">
        <v>2202</v>
      </c>
      <c r="C135" t="s">
        <v>1716</v>
      </c>
      <c r="D135" s="18">
        <v>369</v>
      </c>
      <c r="E135" s="18">
        <v>43</v>
      </c>
      <c r="F135" s="15">
        <f t="shared" si="6"/>
        <v>0.11653116531165311</v>
      </c>
      <c r="G135">
        <v>134</v>
      </c>
      <c r="H135">
        <f t="shared" si="7"/>
        <v>4109660</v>
      </c>
    </row>
    <row r="136" spans="1:8" x14ac:dyDescent="0.25">
      <c r="A136">
        <v>4111040</v>
      </c>
      <c r="B136">
        <v>2103</v>
      </c>
      <c r="C136" t="s">
        <v>1737</v>
      </c>
      <c r="D136" s="18">
        <v>767</v>
      </c>
      <c r="E136" s="18">
        <v>89</v>
      </c>
      <c r="F136" s="15">
        <f t="shared" si="6"/>
        <v>0.11603650586701435</v>
      </c>
      <c r="G136">
        <v>135</v>
      </c>
      <c r="H136">
        <f t="shared" si="7"/>
        <v>4111040</v>
      </c>
    </row>
    <row r="137" spans="1:8" x14ac:dyDescent="0.25">
      <c r="A137">
        <v>4106930</v>
      </c>
      <c r="B137">
        <v>2091</v>
      </c>
      <c r="C137" t="s">
        <v>1667</v>
      </c>
      <c r="D137" s="18">
        <v>2024</v>
      </c>
      <c r="E137" s="18">
        <v>234</v>
      </c>
      <c r="F137" s="15">
        <f t="shared" si="6"/>
        <v>0.11561264822134387</v>
      </c>
      <c r="G137">
        <v>136</v>
      </c>
      <c r="H137">
        <f t="shared" si="7"/>
        <v>4106930</v>
      </c>
    </row>
    <row r="138" spans="1:8" x14ac:dyDescent="0.25">
      <c r="A138">
        <v>4108010</v>
      </c>
      <c r="B138">
        <v>2256</v>
      </c>
      <c r="C138" t="s">
        <v>1683</v>
      </c>
      <c r="D138" s="18">
        <v>6971</v>
      </c>
      <c r="E138" s="18">
        <v>784</v>
      </c>
      <c r="F138" s="15">
        <f t="shared" si="6"/>
        <v>0.11246593028259934</v>
      </c>
      <c r="G138">
        <v>137</v>
      </c>
      <c r="H138">
        <f t="shared" si="7"/>
        <v>4108010</v>
      </c>
    </row>
    <row r="139" spans="1:8" x14ac:dyDescent="0.25">
      <c r="A139">
        <v>4105160</v>
      </c>
      <c r="B139">
        <v>2241</v>
      </c>
      <c r="C139" t="s">
        <v>1638</v>
      </c>
      <c r="D139" s="18">
        <v>7124</v>
      </c>
      <c r="E139" s="18">
        <v>800</v>
      </c>
      <c r="F139" s="15">
        <f t="shared" si="6"/>
        <v>0.11229646266142616</v>
      </c>
      <c r="G139">
        <v>138</v>
      </c>
      <c r="H139">
        <f t="shared" si="7"/>
        <v>4105160</v>
      </c>
    </row>
    <row r="140" spans="1:8" x14ac:dyDescent="0.25">
      <c r="A140">
        <v>4106510</v>
      </c>
      <c r="B140">
        <v>2024</v>
      </c>
      <c r="C140" t="s">
        <v>1657</v>
      </c>
      <c r="D140" s="18">
        <v>4074</v>
      </c>
      <c r="E140" s="18">
        <v>456</v>
      </c>
      <c r="F140" s="15">
        <f t="shared" si="6"/>
        <v>0.11192930780559647</v>
      </c>
      <c r="G140">
        <v>139</v>
      </c>
      <c r="H140">
        <f t="shared" si="7"/>
        <v>4106510</v>
      </c>
    </row>
    <row r="141" spans="1:8" x14ac:dyDescent="0.25">
      <c r="A141">
        <v>4103690</v>
      </c>
      <c r="B141">
        <v>2086</v>
      </c>
      <c r="C141" t="s">
        <v>1615</v>
      </c>
      <c r="D141" s="18">
        <v>1564</v>
      </c>
      <c r="E141" s="18">
        <v>174</v>
      </c>
      <c r="F141" s="15">
        <f t="shared" si="6"/>
        <v>0.11125319693094629</v>
      </c>
      <c r="G141">
        <v>140</v>
      </c>
      <c r="H141">
        <f t="shared" si="7"/>
        <v>4103690</v>
      </c>
    </row>
    <row r="142" spans="1:8" x14ac:dyDescent="0.25">
      <c r="A142">
        <v>4104950</v>
      </c>
      <c r="B142">
        <v>2084</v>
      </c>
      <c r="C142" t="s">
        <v>1637</v>
      </c>
      <c r="D142" s="18">
        <v>1916</v>
      </c>
      <c r="E142" s="18">
        <v>213</v>
      </c>
      <c r="F142" s="15">
        <f t="shared" si="6"/>
        <v>0.11116910229645094</v>
      </c>
      <c r="G142">
        <v>141</v>
      </c>
      <c r="H142">
        <f t="shared" si="7"/>
        <v>4104950</v>
      </c>
    </row>
    <row r="143" spans="1:8" x14ac:dyDescent="0.25">
      <c r="A143">
        <v>4109870</v>
      </c>
      <c r="B143">
        <v>2081</v>
      </c>
      <c r="C143" t="s">
        <v>1720</v>
      </c>
      <c r="D143" s="18">
        <v>981</v>
      </c>
      <c r="E143" s="18">
        <v>109</v>
      </c>
      <c r="F143" s="15">
        <f t="shared" si="6"/>
        <v>0.1111111111111111</v>
      </c>
      <c r="G143">
        <v>142</v>
      </c>
      <c r="H143">
        <f t="shared" si="7"/>
        <v>4109870</v>
      </c>
    </row>
    <row r="144" spans="1:8" x14ac:dyDescent="0.25">
      <c r="A144">
        <v>4110350</v>
      </c>
      <c r="B144">
        <v>1977</v>
      </c>
      <c r="C144" t="s">
        <v>1728</v>
      </c>
      <c r="D144" s="18">
        <v>8781</v>
      </c>
      <c r="E144" s="18">
        <v>974</v>
      </c>
      <c r="F144" s="15">
        <f t="shared" si="6"/>
        <v>0.1109213073681813</v>
      </c>
      <c r="G144">
        <v>143</v>
      </c>
      <c r="H144">
        <f t="shared" si="7"/>
        <v>4110350</v>
      </c>
    </row>
    <row r="145" spans="1:8" x14ac:dyDescent="0.25">
      <c r="A145">
        <v>4104740</v>
      </c>
      <c r="B145">
        <v>2082</v>
      </c>
      <c r="C145" t="s">
        <v>1635</v>
      </c>
      <c r="D145" s="18">
        <v>19164</v>
      </c>
      <c r="E145" s="18">
        <v>2083</v>
      </c>
      <c r="F145" s="15">
        <f t="shared" si="6"/>
        <v>0.10869338342725944</v>
      </c>
      <c r="G145">
        <v>144</v>
      </c>
      <c r="H145">
        <f t="shared" si="7"/>
        <v>4104740</v>
      </c>
    </row>
    <row r="146" spans="1:8" x14ac:dyDescent="0.25">
      <c r="A146">
        <v>4104530</v>
      </c>
      <c r="B146">
        <v>2203</v>
      </c>
      <c r="C146" t="s">
        <v>1630</v>
      </c>
      <c r="D146" s="18">
        <v>221</v>
      </c>
      <c r="E146" s="18">
        <v>24</v>
      </c>
      <c r="F146" s="15">
        <f t="shared" si="6"/>
        <v>0.10859728506787331</v>
      </c>
      <c r="G146">
        <v>145</v>
      </c>
      <c r="H146">
        <f t="shared" si="7"/>
        <v>4104530</v>
      </c>
    </row>
    <row r="147" spans="1:8" x14ac:dyDescent="0.25">
      <c r="A147">
        <v>4101980</v>
      </c>
      <c r="B147">
        <v>1976</v>
      </c>
      <c r="C147" t="s">
        <v>1592</v>
      </c>
      <c r="D147" s="18">
        <v>19303</v>
      </c>
      <c r="E147" s="18">
        <v>2051</v>
      </c>
      <c r="F147" s="15">
        <f t="shared" si="6"/>
        <v>0.10625291405481013</v>
      </c>
      <c r="G147">
        <v>146</v>
      </c>
      <c r="H147">
        <f t="shared" si="7"/>
        <v>4101980</v>
      </c>
    </row>
    <row r="148" spans="1:8" x14ac:dyDescent="0.25">
      <c r="A148">
        <v>4102190</v>
      </c>
      <c r="B148">
        <v>2052</v>
      </c>
      <c r="C148" t="s">
        <v>1595</v>
      </c>
      <c r="D148" s="18">
        <v>29</v>
      </c>
      <c r="E148" s="18">
        <v>3</v>
      </c>
      <c r="F148" s="15">
        <f t="shared" si="6"/>
        <v>0.10344827586206896</v>
      </c>
      <c r="G148">
        <v>147</v>
      </c>
      <c r="H148">
        <f t="shared" si="7"/>
        <v>4102190</v>
      </c>
    </row>
    <row r="149" spans="1:8" x14ac:dyDescent="0.25">
      <c r="A149">
        <v>4108880</v>
      </c>
      <c r="B149">
        <v>2141</v>
      </c>
      <c r="C149" t="s">
        <v>1700</v>
      </c>
      <c r="D149" s="18">
        <v>2118</v>
      </c>
      <c r="E149" s="18">
        <v>214</v>
      </c>
      <c r="F149" s="15">
        <f t="shared" si="6"/>
        <v>0.10103871576959396</v>
      </c>
      <c r="G149">
        <v>148</v>
      </c>
      <c r="H149">
        <f t="shared" si="7"/>
        <v>4108880</v>
      </c>
    </row>
    <row r="150" spans="1:8" x14ac:dyDescent="0.25">
      <c r="A150">
        <v>4111790</v>
      </c>
      <c r="B150">
        <v>2209</v>
      </c>
      <c r="C150" t="s">
        <v>1753</v>
      </c>
      <c r="D150" s="18">
        <v>542</v>
      </c>
      <c r="E150" s="18">
        <v>54</v>
      </c>
      <c r="F150" s="15">
        <f t="shared" si="6"/>
        <v>9.9630996309963096E-2</v>
      </c>
      <c r="G150">
        <v>149</v>
      </c>
      <c r="H150">
        <f t="shared" si="7"/>
        <v>4111790</v>
      </c>
    </row>
    <row r="151" spans="1:8" x14ac:dyDescent="0.25">
      <c r="A151">
        <v>4103860</v>
      </c>
      <c r="B151">
        <v>2190</v>
      </c>
      <c r="C151" t="s">
        <v>1619</v>
      </c>
      <c r="D151" s="18">
        <v>3955</v>
      </c>
      <c r="E151" s="18">
        <v>394</v>
      </c>
      <c r="F151" s="15">
        <f t="shared" si="6"/>
        <v>9.9620733249051838E-2</v>
      </c>
      <c r="G151">
        <v>150</v>
      </c>
      <c r="H151">
        <f t="shared" si="7"/>
        <v>4103860</v>
      </c>
    </row>
    <row r="152" spans="1:8" x14ac:dyDescent="0.25">
      <c r="A152">
        <v>4111720</v>
      </c>
      <c r="B152">
        <v>1948</v>
      </c>
      <c r="C152" t="s">
        <v>1751</v>
      </c>
      <c r="D152" s="18">
        <v>3554</v>
      </c>
      <c r="E152" s="18">
        <v>353</v>
      </c>
      <c r="F152" s="15">
        <f t="shared" si="6"/>
        <v>9.9324704558244228E-2</v>
      </c>
      <c r="G152">
        <v>151</v>
      </c>
      <c r="H152">
        <f t="shared" si="7"/>
        <v>4111720</v>
      </c>
    </row>
    <row r="153" spans="1:8" x14ac:dyDescent="0.25">
      <c r="A153">
        <v>4110040</v>
      </c>
      <c r="B153">
        <v>2180</v>
      </c>
      <c r="C153" t="s">
        <v>1723</v>
      </c>
      <c r="D153" s="18">
        <v>56307</v>
      </c>
      <c r="E153" s="18">
        <v>5569</v>
      </c>
      <c r="F153" s="15">
        <f t="shared" si="6"/>
        <v>9.8904221499991118E-2</v>
      </c>
      <c r="G153">
        <v>152</v>
      </c>
      <c r="H153">
        <f t="shared" si="7"/>
        <v>4110040</v>
      </c>
    </row>
    <row r="154" spans="1:8" x14ac:dyDescent="0.25">
      <c r="A154">
        <v>4111760</v>
      </c>
      <c r="B154">
        <v>2144</v>
      </c>
      <c r="C154" t="s">
        <v>1752</v>
      </c>
      <c r="D154" s="18">
        <v>324</v>
      </c>
      <c r="E154" s="18">
        <v>32</v>
      </c>
      <c r="F154" s="15">
        <f t="shared" si="6"/>
        <v>9.8765432098765427E-2</v>
      </c>
      <c r="G154">
        <v>153</v>
      </c>
      <c r="H154">
        <f t="shared" si="7"/>
        <v>4111760</v>
      </c>
    </row>
    <row r="155" spans="1:8" x14ac:dyDescent="0.25">
      <c r="A155">
        <v>4108720</v>
      </c>
      <c r="B155">
        <v>2254</v>
      </c>
      <c r="C155" t="s">
        <v>1695</v>
      </c>
      <c r="D155" s="18">
        <v>5856</v>
      </c>
      <c r="E155" s="18">
        <v>578</v>
      </c>
      <c r="F155" s="15">
        <f t="shared" si="6"/>
        <v>9.8702185792349725E-2</v>
      </c>
      <c r="G155">
        <v>154</v>
      </c>
      <c r="H155">
        <f t="shared" si="7"/>
        <v>4108720</v>
      </c>
    </row>
    <row r="156" spans="1:8" x14ac:dyDescent="0.25">
      <c r="A156">
        <v>4105430</v>
      </c>
      <c r="B156">
        <v>2245</v>
      </c>
      <c r="C156" t="s">
        <v>1641</v>
      </c>
      <c r="D156" s="18">
        <v>532</v>
      </c>
      <c r="E156" s="18">
        <v>52</v>
      </c>
      <c r="F156" s="15">
        <f t="shared" si="6"/>
        <v>9.7744360902255634E-2</v>
      </c>
      <c r="G156">
        <v>155</v>
      </c>
      <c r="H156">
        <f t="shared" si="7"/>
        <v>4105430</v>
      </c>
    </row>
    <row r="157" spans="1:8" x14ac:dyDescent="0.25">
      <c r="A157">
        <v>4104350</v>
      </c>
      <c r="B157">
        <v>1996</v>
      </c>
      <c r="C157" t="s">
        <v>1698</v>
      </c>
      <c r="D157" s="18">
        <v>401</v>
      </c>
      <c r="E157" s="18">
        <v>39</v>
      </c>
      <c r="F157" s="15">
        <f t="shared" si="6"/>
        <v>9.7256857855361589E-2</v>
      </c>
      <c r="G157">
        <v>156</v>
      </c>
      <c r="H157">
        <f t="shared" si="7"/>
        <v>4104350</v>
      </c>
    </row>
    <row r="158" spans="1:8" x14ac:dyDescent="0.25">
      <c r="A158">
        <v>4100023</v>
      </c>
      <c r="B158">
        <v>2239</v>
      </c>
      <c r="C158" t="s">
        <v>1656</v>
      </c>
      <c r="D158" s="18">
        <v>24502</v>
      </c>
      <c r="E158" s="18">
        <v>2310</v>
      </c>
      <c r="F158" s="15">
        <f t="shared" si="6"/>
        <v>9.4278018120969712E-2</v>
      </c>
      <c r="G158">
        <v>157</v>
      </c>
      <c r="H158">
        <f t="shared" si="7"/>
        <v>4100023</v>
      </c>
    </row>
    <row r="159" spans="1:8" x14ac:dyDescent="0.25">
      <c r="A159">
        <v>4101660</v>
      </c>
      <c r="B159">
        <v>2208</v>
      </c>
      <c r="C159" t="s">
        <v>1587</v>
      </c>
      <c r="D159" s="18">
        <v>489</v>
      </c>
      <c r="E159" s="18">
        <v>46</v>
      </c>
      <c r="F159" s="15">
        <f t="shared" si="6"/>
        <v>9.4069529652351741E-2</v>
      </c>
      <c r="G159">
        <v>158</v>
      </c>
      <c r="H159">
        <f t="shared" si="7"/>
        <v>4101660</v>
      </c>
    </row>
    <row r="160" spans="1:8" x14ac:dyDescent="0.25">
      <c r="A160">
        <v>4100020</v>
      </c>
      <c r="B160">
        <v>2143</v>
      </c>
      <c r="C160" t="s">
        <v>1702</v>
      </c>
      <c r="D160" s="18">
        <v>3031</v>
      </c>
      <c r="E160" s="18">
        <v>285</v>
      </c>
      <c r="F160" s="15">
        <f t="shared" si="6"/>
        <v>9.4028373474100951E-2</v>
      </c>
      <c r="G160">
        <v>159</v>
      </c>
      <c r="H160">
        <f t="shared" si="7"/>
        <v>4100020</v>
      </c>
    </row>
    <row r="161" spans="1:8" x14ac:dyDescent="0.25">
      <c r="A161">
        <v>4109530</v>
      </c>
      <c r="B161">
        <v>2192</v>
      </c>
      <c r="C161" t="s">
        <v>1713</v>
      </c>
      <c r="D161" s="18">
        <v>182</v>
      </c>
      <c r="E161" s="18">
        <v>17</v>
      </c>
      <c r="F161" s="15">
        <f t="shared" si="6"/>
        <v>9.3406593406593408E-2</v>
      </c>
      <c r="G161">
        <v>160</v>
      </c>
      <c r="H161">
        <f t="shared" si="7"/>
        <v>4109530</v>
      </c>
    </row>
    <row r="162" spans="1:8" x14ac:dyDescent="0.25">
      <c r="A162">
        <v>4106270</v>
      </c>
      <c r="B162">
        <v>2201</v>
      </c>
      <c r="C162" t="s">
        <v>1654</v>
      </c>
      <c r="D162" s="18">
        <v>108</v>
      </c>
      <c r="E162" s="18">
        <v>10</v>
      </c>
      <c r="F162" s="15">
        <f t="shared" ref="F162:F193" si="8">E162/D162</f>
        <v>9.2592592592592587E-2</v>
      </c>
      <c r="G162">
        <v>161</v>
      </c>
      <c r="H162">
        <f t="shared" si="7"/>
        <v>4106270</v>
      </c>
    </row>
    <row r="163" spans="1:8" x14ac:dyDescent="0.25">
      <c r="A163">
        <v>4112540</v>
      </c>
      <c r="B163">
        <v>2210</v>
      </c>
      <c r="C163" t="s">
        <v>1761</v>
      </c>
      <c r="D163" s="18">
        <v>44</v>
      </c>
      <c r="E163" s="18">
        <v>4</v>
      </c>
      <c r="F163" s="15">
        <f t="shared" si="8"/>
        <v>9.0909090909090912E-2</v>
      </c>
      <c r="G163">
        <v>162</v>
      </c>
      <c r="H163">
        <f t="shared" si="7"/>
        <v>4112540</v>
      </c>
    </row>
    <row r="164" spans="1:8" x14ac:dyDescent="0.25">
      <c r="A164">
        <v>4100040</v>
      </c>
      <c r="B164">
        <v>2262</v>
      </c>
      <c r="C164" t="s">
        <v>1671</v>
      </c>
      <c r="D164" s="18">
        <v>548</v>
      </c>
      <c r="E164" s="18">
        <v>49</v>
      </c>
      <c r="F164" s="15">
        <f t="shared" si="8"/>
        <v>8.9416058394160586E-2</v>
      </c>
      <c r="G164">
        <v>163</v>
      </c>
      <c r="H164">
        <f t="shared" si="7"/>
        <v>4100040</v>
      </c>
    </row>
    <row r="165" spans="1:8" x14ac:dyDescent="0.25">
      <c r="A165">
        <v>4100015</v>
      </c>
      <c r="B165">
        <v>2137</v>
      </c>
      <c r="C165" t="s">
        <v>1642</v>
      </c>
      <c r="D165" s="18">
        <v>1464</v>
      </c>
      <c r="E165" s="18">
        <v>129</v>
      </c>
      <c r="F165" s="15">
        <f t="shared" si="8"/>
        <v>8.8114754098360656E-2</v>
      </c>
      <c r="G165">
        <v>164</v>
      </c>
      <c r="H165">
        <f t="shared" si="7"/>
        <v>4100015</v>
      </c>
    </row>
    <row r="166" spans="1:8" x14ac:dyDescent="0.25">
      <c r="A166">
        <v>4112240</v>
      </c>
      <c r="B166">
        <v>2242</v>
      </c>
      <c r="C166" t="s">
        <v>1758</v>
      </c>
      <c r="D166" s="18">
        <v>13631</v>
      </c>
      <c r="E166" s="18">
        <v>1191</v>
      </c>
      <c r="F166" s="15">
        <f t="shared" si="8"/>
        <v>8.7374367251118773E-2</v>
      </c>
      <c r="G166">
        <v>165</v>
      </c>
      <c r="H166">
        <f t="shared" si="7"/>
        <v>4112240</v>
      </c>
    </row>
    <row r="167" spans="1:8" x14ac:dyDescent="0.25">
      <c r="A167">
        <v>4112690</v>
      </c>
      <c r="B167">
        <v>2213</v>
      </c>
      <c r="C167" t="s">
        <v>1763</v>
      </c>
      <c r="D167" s="18">
        <v>471</v>
      </c>
      <c r="E167" s="18">
        <v>40</v>
      </c>
      <c r="F167" s="15">
        <f t="shared" si="8"/>
        <v>8.4925690021231418E-2</v>
      </c>
      <c r="G167">
        <v>166</v>
      </c>
      <c r="H167">
        <f t="shared" si="7"/>
        <v>4112690</v>
      </c>
    </row>
    <row r="168" spans="1:8" x14ac:dyDescent="0.25">
      <c r="A168">
        <v>4109600</v>
      </c>
      <c r="B168">
        <v>1900</v>
      </c>
      <c r="C168" t="s">
        <v>1714</v>
      </c>
      <c r="D168" s="18">
        <v>1604</v>
      </c>
      <c r="E168" s="18">
        <v>129</v>
      </c>
      <c r="F168" s="15">
        <f t="shared" si="8"/>
        <v>8.0423940149625936E-2</v>
      </c>
      <c r="G168">
        <v>167</v>
      </c>
      <c r="H168">
        <f t="shared" si="7"/>
        <v>4109600</v>
      </c>
    </row>
    <row r="169" spans="1:8" x14ac:dyDescent="0.25">
      <c r="A169">
        <v>4108310</v>
      </c>
      <c r="B169">
        <v>1925</v>
      </c>
      <c r="C169" t="s">
        <v>1687</v>
      </c>
      <c r="D169" s="18">
        <v>3537</v>
      </c>
      <c r="E169" s="18">
        <v>283</v>
      </c>
      <c r="F169" s="15">
        <f t="shared" si="8"/>
        <v>8.00113090189426E-2</v>
      </c>
      <c r="G169">
        <v>168</v>
      </c>
      <c r="H169">
        <f t="shared" si="7"/>
        <v>4108310</v>
      </c>
    </row>
    <row r="170" spans="1:8" x14ac:dyDescent="0.25">
      <c r="A170">
        <v>4101920</v>
      </c>
      <c r="B170">
        <v>2243</v>
      </c>
      <c r="C170" t="s">
        <v>1591</v>
      </c>
      <c r="D170" s="18">
        <v>46629</v>
      </c>
      <c r="E170" s="18">
        <v>3717</v>
      </c>
      <c r="F170" s="15">
        <f t="shared" si="8"/>
        <v>7.9714340860837674E-2</v>
      </c>
      <c r="G170">
        <v>169</v>
      </c>
      <c r="H170">
        <f t="shared" si="7"/>
        <v>4101920</v>
      </c>
    </row>
    <row r="171" spans="1:8" x14ac:dyDescent="0.25">
      <c r="A171">
        <v>4107590</v>
      </c>
      <c r="B171">
        <v>2092</v>
      </c>
      <c r="C171" t="s">
        <v>1678</v>
      </c>
      <c r="D171" s="18">
        <v>418</v>
      </c>
      <c r="E171" s="18">
        <v>33</v>
      </c>
      <c r="F171" s="15">
        <f t="shared" si="8"/>
        <v>7.8947368421052627E-2</v>
      </c>
      <c r="G171">
        <v>170</v>
      </c>
      <c r="H171">
        <f t="shared" si="7"/>
        <v>4107590</v>
      </c>
    </row>
    <row r="172" spans="1:8" x14ac:dyDescent="0.25">
      <c r="A172">
        <v>4108550</v>
      </c>
      <c r="B172">
        <v>2145</v>
      </c>
      <c r="C172" t="s">
        <v>1691</v>
      </c>
      <c r="D172" s="18">
        <v>788</v>
      </c>
      <c r="E172" s="18">
        <v>60</v>
      </c>
      <c r="F172" s="15">
        <f t="shared" si="8"/>
        <v>7.6142131979695438E-2</v>
      </c>
      <c r="G172">
        <v>171</v>
      </c>
      <c r="H172">
        <f t="shared" si="7"/>
        <v>4108550</v>
      </c>
    </row>
    <row r="173" spans="1:8" x14ac:dyDescent="0.25">
      <c r="A173">
        <v>4110980</v>
      </c>
      <c r="B173">
        <v>1944</v>
      </c>
      <c r="C173" t="s">
        <v>1736</v>
      </c>
      <c r="D173" s="18">
        <v>2221</v>
      </c>
      <c r="E173" s="18">
        <v>166</v>
      </c>
      <c r="F173" s="15">
        <f t="shared" si="8"/>
        <v>7.4741107609185051E-2</v>
      </c>
      <c r="G173">
        <v>172</v>
      </c>
      <c r="H173">
        <f t="shared" si="7"/>
        <v>4110980</v>
      </c>
    </row>
    <row r="174" spans="1:8" x14ac:dyDescent="0.25">
      <c r="A174">
        <v>4104700</v>
      </c>
      <c r="B174">
        <v>1930</v>
      </c>
      <c r="C174" t="s">
        <v>1634</v>
      </c>
      <c r="D174" s="18">
        <v>2191</v>
      </c>
      <c r="E174" s="18">
        <v>162</v>
      </c>
      <c r="F174" s="15">
        <f t="shared" si="8"/>
        <v>7.3938840712003656E-2</v>
      </c>
      <c r="G174">
        <v>173</v>
      </c>
      <c r="H174">
        <f t="shared" si="7"/>
        <v>4104700</v>
      </c>
    </row>
    <row r="175" spans="1:8" x14ac:dyDescent="0.25">
      <c r="A175">
        <v>4103990</v>
      </c>
      <c r="B175">
        <v>2253</v>
      </c>
      <c r="C175" t="s">
        <v>1621</v>
      </c>
      <c r="D175" s="18">
        <v>1056</v>
      </c>
      <c r="E175" s="18">
        <v>78</v>
      </c>
      <c r="F175" s="15">
        <f t="shared" si="8"/>
        <v>7.3863636363636367E-2</v>
      </c>
      <c r="G175">
        <v>174</v>
      </c>
      <c r="H175">
        <f t="shared" si="7"/>
        <v>4103990</v>
      </c>
    </row>
    <row r="176" spans="1:8" x14ac:dyDescent="0.25">
      <c r="A176">
        <v>4106630</v>
      </c>
      <c r="B176">
        <v>2215</v>
      </c>
      <c r="C176" t="s">
        <v>1659</v>
      </c>
      <c r="D176" s="18">
        <v>247</v>
      </c>
      <c r="E176" s="18">
        <v>18</v>
      </c>
      <c r="F176" s="15">
        <f t="shared" si="8"/>
        <v>7.28744939271255E-2</v>
      </c>
      <c r="G176">
        <v>175</v>
      </c>
      <c r="H176">
        <f t="shared" si="7"/>
        <v>4106630</v>
      </c>
    </row>
    <row r="177" spans="1:8" x14ac:dyDescent="0.25">
      <c r="A177">
        <v>4108830</v>
      </c>
      <c r="B177">
        <v>1924</v>
      </c>
      <c r="C177" t="s">
        <v>1697</v>
      </c>
      <c r="D177" s="18">
        <v>19136</v>
      </c>
      <c r="E177" s="18">
        <v>1385</v>
      </c>
      <c r="F177" s="15">
        <f t="shared" si="8"/>
        <v>7.2376672240802672E-2</v>
      </c>
      <c r="G177">
        <v>176</v>
      </c>
      <c r="H177">
        <f t="shared" si="7"/>
        <v>4108830</v>
      </c>
    </row>
    <row r="178" spans="1:8" x14ac:dyDescent="0.25">
      <c r="A178">
        <v>4106710</v>
      </c>
      <c r="B178">
        <v>2140</v>
      </c>
      <c r="C178" t="s">
        <v>1662</v>
      </c>
      <c r="D178" s="18">
        <v>1205</v>
      </c>
      <c r="E178" s="18">
        <v>87</v>
      </c>
      <c r="F178" s="15">
        <f t="shared" si="8"/>
        <v>7.2199170124481321E-2</v>
      </c>
      <c r="G178">
        <v>177</v>
      </c>
      <c r="H178">
        <f t="shared" si="7"/>
        <v>4106710</v>
      </c>
    </row>
    <row r="179" spans="1:8" x14ac:dyDescent="0.25">
      <c r="A179">
        <v>4111490</v>
      </c>
      <c r="B179">
        <v>1978</v>
      </c>
      <c r="C179" t="s">
        <v>1743</v>
      </c>
      <c r="D179" s="18">
        <v>1454</v>
      </c>
      <c r="E179" s="18">
        <v>104</v>
      </c>
      <c r="F179" s="15">
        <f t="shared" si="8"/>
        <v>7.1526822558459421E-2</v>
      </c>
      <c r="G179">
        <v>178</v>
      </c>
      <c r="H179">
        <f t="shared" si="7"/>
        <v>4111490</v>
      </c>
    </row>
    <row r="180" spans="1:8" x14ac:dyDescent="0.25">
      <c r="A180">
        <v>4103330</v>
      </c>
      <c r="B180">
        <v>2006</v>
      </c>
      <c r="C180" t="s">
        <v>1609</v>
      </c>
      <c r="D180" s="18">
        <v>144</v>
      </c>
      <c r="E180" s="18">
        <v>10</v>
      </c>
      <c r="F180" s="15">
        <f t="shared" si="8"/>
        <v>6.9444444444444448E-2</v>
      </c>
      <c r="G180">
        <v>179</v>
      </c>
      <c r="H180">
        <f t="shared" si="7"/>
        <v>4103330</v>
      </c>
    </row>
    <row r="181" spans="1:8" x14ac:dyDescent="0.25">
      <c r="A181">
        <v>4103780</v>
      </c>
      <c r="B181">
        <v>2089</v>
      </c>
      <c r="C181" t="s">
        <v>1617</v>
      </c>
      <c r="D181" s="18">
        <v>362</v>
      </c>
      <c r="E181" s="18">
        <v>25</v>
      </c>
      <c r="F181" s="15">
        <f t="shared" si="8"/>
        <v>6.9060773480662987E-2</v>
      </c>
      <c r="G181">
        <v>180</v>
      </c>
      <c r="H181">
        <f t="shared" si="7"/>
        <v>4103780</v>
      </c>
    </row>
    <row r="182" spans="1:8" x14ac:dyDescent="0.25">
      <c r="A182">
        <v>4107740</v>
      </c>
      <c r="B182">
        <v>2094</v>
      </c>
      <c r="C182" t="s">
        <v>1681</v>
      </c>
      <c r="D182" s="18">
        <v>232</v>
      </c>
      <c r="E182" s="18">
        <v>16</v>
      </c>
      <c r="F182" s="15">
        <f t="shared" si="8"/>
        <v>6.8965517241379309E-2</v>
      </c>
      <c r="G182">
        <v>181</v>
      </c>
      <c r="H182">
        <f t="shared" si="7"/>
        <v>4107740</v>
      </c>
    </row>
    <row r="183" spans="1:8" x14ac:dyDescent="0.25">
      <c r="A183">
        <v>4102640</v>
      </c>
      <c r="B183">
        <v>1929</v>
      </c>
      <c r="C183" t="s">
        <v>1600</v>
      </c>
      <c r="D183" s="18">
        <v>5410</v>
      </c>
      <c r="E183" s="18">
        <v>372</v>
      </c>
      <c r="F183" s="15">
        <f t="shared" si="8"/>
        <v>6.8761552680221813E-2</v>
      </c>
      <c r="G183">
        <v>182</v>
      </c>
      <c r="H183">
        <f t="shared" si="7"/>
        <v>4102640</v>
      </c>
    </row>
    <row r="184" spans="1:8" x14ac:dyDescent="0.25">
      <c r="A184">
        <v>4100016</v>
      </c>
      <c r="B184">
        <v>2251</v>
      </c>
      <c r="C184" t="s">
        <v>1772</v>
      </c>
      <c r="D184" s="18">
        <v>1222</v>
      </c>
      <c r="E184" s="18">
        <v>84</v>
      </c>
      <c r="F184" s="15">
        <f t="shared" si="8"/>
        <v>6.8739770867430439E-2</v>
      </c>
      <c r="G184">
        <v>183</v>
      </c>
      <c r="H184">
        <f t="shared" si="7"/>
        <v>4100016</v>
      </c>
    </row>
    <row r="185" spans="1:8" x14ac:dyDescent="0.25">
      <c r="A185">
        <v>4111450</v>
      </c>
      <c r="B185">
        <v>2138</v>
      </c>
      <c r="C185" t="s">
        <v>1742</v>
      </c>
      <c r="D185" s="18">
        <v>3965</v>
      </c>
      <c r="E185" s="18">
        <v>270</v>
      </c>
      <c r="F185" s="15">
        <f t="shared" si="8"/>
        <v>6.8095838587641871E-2</v>
      </c>
      <c r="G185">
        <v>184</v>
      </c>
      <c r="H185">
        <f t="shared" si="7"/>
        <v>4111450</v>
      </c>
    </row>
    <row r="186" spans="1:8" x14ac:dyDescent="0.25">
      <c r="A186">
        <v>4100047</v>
      </c>
      <c r="B186">
        <v>3997</v>
      </c>
      <c r="C186" t="s">
        <v>1660</v>
      </c>
      <c r="D186" s="18">
        <v>119</v>
      </c>
      <c r="E186" s="18">
        <v>8</v>
      </c>
      <c r="F186" s="15">
        <f t="shared" si="8"/>
        <v>6.7226890756302518E-2</v>
      </c>
      <c r="G186">
        <v>185</v>
      </c>
      <c r="H186">
        <f t="shared" si="7"/>
        <v>4100047</v>
      </c>
    </row>
    <row r="187" spans="1:8" x14ac:dyDescent="0.25">
      <c r="A187">
        <v>4104380</v>
      </c>
      <c r="B187">
        <v>2019</v>
      </c>
      <c r="C187" t="s">
        <v>1627</v>
      </c>
      <c r="D187" s="18">
        <v>15</v>
      </c>
      <c r="E187" s="18">
        <v>1</v>
      </c>
      <c r="F187" s="15">
        <f t="shared" si="8"/>
        <v>6.6666666666666666E-2</v>
      </c>
      <c r="G187">
        <v>186</v>
      </c>
      <c r="H187">
        <f t="shared" si="7"/>
        <v>4104380</v>
      </c>
    </row>
    <row r="188" spans="1:8" x14ac:dyDescent="0.25">
      <c r="A188">
        <v>4103270</v>
      </c>
      <c r="B188">
        <v>1927</v>
      </c>
      <c r="C188" t="s">
        <v>1608</v>
      </c>
      <c r="D188" s="18">
        <v>755</v>
      </c>
      <c r="E188" s="18">
        <v>49</v>
      </c>
      <c r="F188" s="15">
        <f t="shared" si="8"/>
        <v>6.4900662251655625E-2</v>
      </c>
      <c r="G188">
        <v>187</v>
      </c>
      <c r="H188">
        <f t="shared" si="7"/>
        <v>4103270</v>
      </c>
    </row>
    <row r="189" spans="1:8" x14ac:dyDescent="0.25">
      <c r="A189">
        <v>4103420</v>
      </c>
      <c r="B189">
        <v>2186</v>
      </c>
      <c r="C189" t="s">
        <v>1612</v>
      </c>
      <c r="D189" s="18">
        <v>709</v>
      </c>
      <c r="E189" s="18">
        <v>46</v>
      </c>
      <c r="F189" s="15">
        <f t="shared" si="8"/>
        <v>6.488011283497884E-2</v>
      </c>
      <c r="G189">
        <v>188</v>
      </c>
      <c r="H189">
        <f t="shared" si="7"/>
        <v>4103420</v>
      </c>
    </row>
    <row r="190" spans="1:8" x14ac:dyDescent="0.25">
      <c r="A190">
        <v>4110890</v>
      </c>
      <c r="B190">
        <v>1926</v>
      </c>
      <c r="C190" t="s">
        <v>1709</v>
      </c>
      <c r="D190" s="18">
        <v>4810</v>
      </c>
      <c r="E190" s="18">
        <v>311</v>
      </c>
      <c r="F190" s="15">
        <f t="shared" si="8"/>
        <v>6.4656964656964661E-2</v>
      </c>
      <c r="G190">
        <v>189</v>
      </c>
      <c r="H190">
        <f t="shared" si="7"/>
        <v>4110890</v>
      </c>
    </row>
    <row r="191" spans="1:8" x14ac:dyDescent="0.25">
      <c r="A191">
        <v>4105020</v>
      </c>
      <c r="B191">
        <v>2022</v>
      </c>
      <c r="C191" t="s">
        <v>1745</v>
      </c>
      <c r="D191" s="18">
        <v>16</v>
      </c>
      <c r="E191" s="18">
        <v>1</v>
      </c>
      <c r="F191" s="15">
        <f t="shared" si="8"/>
        <v>6.25E-2</v>
      </c>
      <c r="G191">
        <v>190</v>
      </c>
      <c r="H191">
        <f t="shared" si="7"/>
        <v>4105020</v>
      </c>
    </row>
    <row r="192" spans="1:8" x14ac:dyDescent="0.25">
      <c r="A192">
        <v>4109330</v>
      </c>
      <c r="B192">
        <v>1928</v>
      </c>
      <c r="C192" t="s">
        <v>1708</v>
      </c>
      <c r="D192" s="18">
        <v>9712</v>
      </c>
      <c r="E192" s="18">
        <v>571</v>
      </c>
      <c r="F192" s="15">
        <f t="shared" si="8"/>
        <v>5.8793245469522241E-2</v>
      </c>
      <c r="G192">
        <v>191</v>
      </c>
      <c r="H192">
        <f t="shared" si="7"/>
        <v>4109330</v>
      </c>
    </row>
    <row r="193" spans="1:8" x14ac:dyDescent="0.25">
      <c r="A193">
        <v>4101830</v>
      </c>
      <c r="B193">
        <v>2240</v>
      </c>
      <c r="C193" t="s">
        <v>1590</v>
      </c>
      <c r="D193" s="18">
        <v>1374</v>
      </c>
      <c r="E193" s="18">
        <v>71</v>
      </c>
      <c r="F193" s="15">
        <f t="shared" si="8"/>
        <v>5.1673944687045122E-2</v>
      </c>
      <c r="G193">
        <v>192</v>
      </c>
      <c r="H193">
        <f t="shared" si="7"/>
        <v>4101830</v>
      </c>
    </row>
    <row r="194" spans="1:8" x14ac:dyDescent="0.25">
      <c r="A194">
        <v>4110560</v>
      </c>
      <c r="B194">
        <v>2188</v>
      </c>
      <c r="C194" t="s">
        <v>1732</v>
      </c>
      <c r="D194" s="18">
        <v>460</v>
      </c>
      <c r="E194" s="18">
        <v>22</v>
      </c>
      <c r="F194" s="15">
        <f t="shared" ref="F194:F198" si="9">E194/D194</f>
        <v>4.7826086956521741E-2</v>
      </c>
      <c r="G194">
        <v>193</v>
      </c>
      <c r="H194">
        <f t="shared" si="7"/>
        <v>4110560</v>
      </c>
    </row>
    <row r="195" spans="1:8" x14ac:dyDescent="0.25">
      <c r="A195">
        <v>4113170</v>
      </c>
      <c r="B195">
        <v>1922</v>
      </c>
      <c r="C195" t="s">
        <v>1768</v>
      </c>
      <c r="D195" s="18">
        <v>9100</v>
      </c>
      <c r="E195" s="18">
        <v>372</v>
      </c>
      <c r="F195" s="15">
        <f t="shared" si="9"/>
        <v>4.0879120879120878E-2</v>
      </c>
      <c r="G195">
        <v>194</v>
      </c>
      <c r="H195">
        <f t="shared" ref="H195:H198" si="10">A195</f>
        <v>4113170</v>
      </c>
    </row>
    <row r="196" spans="1:8" x14ac:dyDescent="0.25">
      <c r="A196">
        <v>4111290</v>
      </c>
      <c r="B196">
        <v>2244</v>
      </c>
      <c r="C196" t="s">
        <v>1741</v>
      </c>
      <c r="D196" s="18">
        <v>6699</v>
      </c>
      <c r="E196" s="18">
        <v>222</v>
      </c>
      <c r="F196" s="15">
        <f t="shared" si="9"/>
        <v>3.3139274518584866E-2</v>
      </c>
      <c r="G196">
        <v>195</v>
      </c>
      <c r="H196">
        <f t="shared" si="10"/>
        <v>4111290</v>
      </c>
    </row>
    <row r="197" spans="1:8" x14ac:dyDescent="0.25">
      <c r="A197">
        <v>4107230</v>
      </c>
      <c r="B197">
        <v>1923</v>
      </c>
      <c r="C197" t="s">
        <v>1674</v>
      </c>
      <c r="D197" s="18">
        <v>7359</v>
      </c>
      <c r="E197" s="18">
        <v>196</v>
      </c>
      <c r="F197" s="15">
        <f t="shared" si="9"/>
        <v>2.6634053539883136E-2</v>
      </c>
      <c r="G197">
        <v>196</v>
      </c>
      <c r="H197">
        <f t="shared" si="10"/>
        <v>4107230</v>
      </c>
    </row>
    <row r="198" spans="1:8" x14ac:dyDescent="0.25">
      <c r="A198">
        <v>4112360</v>
      </c>
      <c r="B198">
        <v>2222</v>
      </c>
      <c r="C198" t="s">
        <v>1760</v>
      </c>
      <c r="D198" s="18">
        <v>2</v>
      </c>
      <c r="E198" s="18">
        <v>0</v>
      </c>
      <c r="F198" s="15">
        <f t="shared" si="9"/>
        <v>0</v>
      </c>
      <c r="G198">
        <v>197</v>
      </c>
      <c r="H198">
        <f t="shared" si="10"/>
        <v>4112360</v>
      </c>
    </row>
  </sheetData>
  <autoFilter ref="A1:L1">
    <sortState ref="A2:G198">
      <sortCondition descending="1" ref="F1"/>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98"/>
  <sheetViews>
    <sheetView zoomScale="80" zoomScaleNormal="80" workbookViewId="0">
      <pane xSplit="4" ySplit="1" topLeftCell="E2" activePane="bottomRight" state="frozen"/>
      <selection pane="topRight" activeCell="E1" sqref="E1"/>
      <selection pane="bottomLeft" activeCell="A2" sqref="A2"/>
      <selection pane="bottomRight" activeCell="C33" sqref="C33"/>
    </sheetView>
  </sheetViews>
  <sheetFormatPr defaultRowHeight="15" x14ac:dyDescent="0.25"/>
  <cols>
    <col min="1" max="1" width="5.5703125" bestFit="1" customWidth="1"/>
    <col min="2" max="2" width="6.28515625" bestFit="1" customWidth="1"/>
    <col min="4" max="4" width="32.7109375" customWidth="1"/>
  </cols>
  <sheetData>
    <row r="1" spans="1:9" x14ac:dyDescent="0.25">
      <c r="A1" t="s">
        <v>4699</v>
      </c>
      <c r="B1" t="s">
        <v>4700</v>
      </c>
      <c r="C1" t="s">
        <v>4701</v>
      </c>
      <c r="D1" t="s">
        <v>4</v>
      </c>
      <c r="E1" t="s">
        <v>4702</v>
      </c>
      <c r="F1" t="s">
        <v>4703</v>
      </c>
      <c r="G1" t="s">
        <v>4704</v>
      </c>
      <c r="H1" t="s">
        <v>4705</v>
      </c>
      <c r="I1" t="s">
        <v>1774</v>
      </c>
    </row>
    <row r="2" spans="1:9" x14ac:dyDescent="0.25">
      <c r="A2">
        <v>2020</v>
      </c>
      <c r="B2">
        <v>41</v>
      </c>
      <c r="C2">
        <v>4106120</v>
      </c>
      <c r="D2" t="s">
        <v>4796</v>
      </c>
      <c r="E2" t="s">
        <v>4707</v>
      </c>
      <c r="F2">
        <v>284</v>
      </c>
      <c r="G2">
        <v>60</v>
      </c>
      <c r="H2">
        <v>23</v>
      </c>
      <c r="I2" s="15">
        <f t="shared" ref="I2:I33" si="0">H2/G2</f>
        <v>0.38333333333333336</v>
      </c>
    </row>
    <row r="3" spans="1:9" x14ac:dyDescent="0.25">
      <c r="A3">
        <v>2020</v>
      </c>
      <c r="B3">
        <v>41</v>
      </c>
      <c r="C3">
        <v>4109150</v>
      </c>
      <c r="D3" t="s">
        <v>4843</v>
      </c>
      <c r="E3" t="s">
        <v>4707</v>
      </c>
      <c r="F3">
        <v>4872</v>
      </c>
      <c r="G3">
        <v>642</v>
      </c>
      <c r="H3">
        <v>230</v>
      </c>
      <c r="I3" s="15">
        <f t="shared" si="0"/>
        <v>0.35825545171339562</v>
      </c>
    </row>
    <row r="4" spans="1:9" x14ac:dyDescent="0.25">
      <c r="A4">
        <v>2020</v>
      </c>
      <c r="B4">
        <v>41</v>
      </c>
      <c r="C4">
        <v>4107530</v>
      </c>
      <c r="D4" t="s">
        <v>4818</v>
      </c>
      <c r="E4" t="s">
        <v>4707</v>
      </c>
      <c r="F4">
        <v>383</v>
      </c>
      <c r="G4">
        <v>48</v>
      </c>
      <c r="H4">
        <v>17</v>
      </c>
      <c r="I4" s="15">
        <f t="shared" si="0"/>
        <v>0.35416666666666669</v>
      </c>
    </row>
    <row r="5" spans="1:9" x14ac:dyDescent="0.25">
      <c r="A5">
        <v>2020</v>
      </c>
      <c r="B5">
        <v>41</v>
      </c>
      <c r="C5">
        <v>4101350</v>
      </c>
      <c r="D5" t="s">
        <v>4724</v>
      </c>
      <c r="E5" t="s">
        <v>4707</v>
      </c>
      <c r="F5">
        <v>425</v>
      </c>
      <c r="G5">
        <v>58</v>
      </c>
      <c r="H5">
        <v>20</v>
      </c>
      <c r="I5" s="15">
        <f t="shared" si="0"/>
        <v>0.34482758620689657</v>
      </c>
    </row>
    <row r="6" spans="1:9" x14ac:dyDescent="0.25">
      <c r="A6">
        <v>2020</v>
      </c>
      <c r="B6">
        <v>41</v>
      </c>
      <c r="C6">
        <v>4103600</v>
      </c>
      <c r="D6" t="s">
        <v>4758</v>
      </c>
      <c r="E6" t="s">
        <v>4759</v>
      </c>
      <c r="F6">
        <v>788</v>
      </c>
      <c r="G6">
        <v>69</v>
      </c>
      <c r="H6">
        <v>20</v>
      </c>
      <c r="I6" s="15">
        <f t="shared" si="0"/>
        <v>0.28985507246376813</v>
      </c>
    </row>
    <row r="7" spans="1:9" x14ac:dyDescent="0.25">
      <c r="A7">
        <v>2020</v>
      </c>
      <c r="B7">
        <v>41</v>
      </c>
      <c r="C7">
        <v>4110080</v>
      </c>
      <c r="D7" t="s">
        <v>4860</v>
      </c>
      <c r="E7" t="s">
        <v>4707</v>
      </c>
      <c r="F7">
        <v>850</v>
      </c>
      <c r="G7">
        <v>115</v>
      </c>
      <c r="H7">
        <v>33</v>
      </c>
      <c r="I7" s="15">
        <f t="shared" si="0"/>
        <v>0.28695652173913044</v>
      </c>
    </row>
    <row r="8" spans="1:9" x14ac:dyDescent="0.25">
      <c r="A8">
        <v>2020</v>
      </c>
      <c r="B8">
        <v>41</v>
      </c>
      <c r="C8">
        <v>4106600</v>
      </c>
      <c r="D8" t="s">
        <v>4800</v>
      </c>
      <c r="E8" t="s">
        <v>4707</v>
      </c>
      <c r="F8">
        <v>544</v>
      </c>
      <c r="G8">
        <v>63</v>
      </c>
      <c r="H8">
        <v>18</v>
      </c>
      <c r="I8" s="15">
        <f t="shared" si="0"/>
        <v>0.2857142857142857</v>
      </c>
    </row>
    <row r="9" spans="1:9" x14ac:dyDescent="0.25">
      <c r="A9">
        <v>2020</v>
      </c>
      <c r="B9">
        <v>41</v>
      </c>
      <c r="C9">
        <v>4111640</v>
      </c>
      <c r="D9" t="s">
        <v>4883</v>
      </c>
      <c r="E9" t="s">
        <v>4707</v>
      </c>
      <c r="F9">
        <v>358</v>
      </c>
      <c r="G9">
        <v>28</v>
      </c>
      <c r="H9">
        <v>8</v>
      </c>
      <c r="I9" s="15">
        <f t="shared" si="0"/>
        <v>0.2857142857142857</v>
      </c>
    </row>
    <row r="10" spans="1:9" x14ac:dyDescent="0.25">
      <c r="A10">
        <v>2020</v>
      </c>
      <c r="B10">
        <v>41</v>
      </c>
      <c r="C10">
        <v>4110020</v>
      </c>
      <c r="D10" t="s">
        <v>4858</v>
      </c>
      <c r="E10" t="s">
        <v>4707</v>
      </c>
      <c r="F10">
        <v>3716</v>
      </c>
      <c r="G10">
        <v>317</v>
      </c>
      <c r="H10">
        <v>90</v>
      </c>
      <c r="I10" s="15">
        <f t="shared" si="0"/>
        <v>0.28391167192429023</v>
      </c>
    </row>
    <row r="11" spans="1:9" x14ac:dyDescent="0.25">
      <c r="A11">
        <v>2020</v>
      </c>
      <c r="B11">
        <v>41</v>
      </c>
      <c r="C11">
        <v>4104020</v>
      </c>
      <c r="D11" t="s">
        <v>4770</v>
      </c>
      <c r="E11" t="s">
        <v>4707</v>
      </c>
      <c r="F11">
        <v>362</v>
      </c>
      <c r="G11">
        <v>44</v>
      </c>
      <c r="H11">
        <v>12</v>
      </c>
      <c r="I11" s="15">
        <f t="shared" si="0"/>
        <v>0.27272727272727271</v>
      </c>
    </row>
    <row r="12" spans="1:9" x14ac:dyDescent="0.25">
      <c r="A12">
        <v>2020</v>
      </c>
      <c r="B12">
        <v>41</v>
      </c>
      <c r="C12">
        <v>4111910</v>
      </c>
      <c r="D12" t="s">
        <v>4888</v>
      </c>
      <c r="E12" t="s">
        <v>4759</v>
      </c>
      <c r="F12">
        <v>83</v>
      </c>
      <c r="G12">
        <v>11</v>
      </c>
      <c r="H12">
        <v>3</v>
      </c>
      <c r="I12" s="15">
        <f t="shared" si="0"/>
        <v>0.27272727272727271</v>
      </c>
    </row>
    <row r="13" spans="1:9" x14ac:dyDescent="0.25">
      <c r="A13">
        <v>2020</v>
      </c>
      <c r="B13">
        <v>41</v>
      </c>
      <c r="C13">
        <v>4108940</v>
      </c>
      <c r="D13" t="s">
        <v>4840</v>
      </c>
      <c r="E13" t="s">
        <v>4707</v>
      </c>
      <c r="F13">
        <v>797</v>
      </c>
      <c r="G13">
        <v>159</v>
      </c>
      <c r="H13">
        <v>43</v>
      </c>
      <c r="I13" s="15">
        <f t="shared" si="0"/>
        <v>0.27044025157232704</v>
      </c>
    </row>
    <row r="14" spans="1:9" x14ac:dyDescent="0.25">
      <c r="A14">
        <v>2020</v>
      </c>
      <c r="B14">
        <v>41</v>
      </c>
      <c r="C14">
        <v>4100003</v>
      </c>
      <c r="D14" t="s">
        <v>4706</v>
      </c>
      <c r="E14" t="s">
        <v>4707</v>
      </c>
      <c r="F14">
        <v>1394</v>
      </c>
      <c r="G14">
        <v>232</v>
      </c>
      <c r="H14">
        <v>62</v>
      </c>
      <c r="I14" s="15">
        <f t="shared" si="0"/>
        <v>0.26724137931034481</v>
      </c>
    </row>
    <row r="15" spans="1:9" x14ac:dyDescent="0.25">
      <c r="A15">
        <v>2020</v>
      </c>
      <c r="B15">
        <v>41</v>
      </c>
      <c r="C15">
        <v>4108280</v>
      </c>
      <c r="D15" t="s">
        <v>4828</v>
      </c>
      <c r="E15" t="s">
        <v>4707</v>
      </c>
      <c r="F15">
        <v>366</v>
      </c>
      <c r="G15">
        <v>34</v>
      </c>
      <c r="H15">
        <v>9</v>
      </c>
      <c r="I15" s="15">
        <f t="shared" si="0"/>
        <v>0.26470588235294118</v>
      </c>
    </row>
    <row r="16" spans="1:9" x14ac:dyDescent="0.25">
      <c r="A16">
        <v>2020</v>
      </c>
      <c r="B16">
        <v>41</v>
      </c>
      <c r="C16">
        <v>4106820</v>
      </c>
      <c r="D16" t="s">
        <v>4806</v>
      </c>
      <c r="E16" t="s">
        <v>4707</v>
      </c>
      <c r="F16">
        <v>426</v>
      </c>
      <c r="G16">
        <v>76</v>
      </c>
      <c r="H16">
        <v>19</v>
      </c>
      <c r="I16" s="15">
        <f t="shared" si="0"/>
        <v>0.25</v>
      </c>
    </row>
    <row r="17" spans="1:9" x14ac:dyDescent="0.25">
      <c r="A17">
        <v>2020</v>
      </c>
      <c r="B17">
        <v>41</v>
      </c>
      <c r="C17">
        <v>4110200</v>
      </c>
      <c r="D17" t="s">
        <v>4862</v>
      </c>
      <c r="E17" t="s">
        <v>4707</v>
      </c>
      <c r="F17">
        <v>1054</v>
      </c>
      <c r="G17">
        <v>124</v>
      </c>
      <c r="H17">
        <v>31</v>
      </c>
      <c r="I17" s="15">
        <f t="shared" si="0"/>
        <v>0.25</v>
      </c>
    </row>
    <row r="18" spans="1:9" x14ac:dyDescent="0.25">
      <c r="A18">
        <v>2020</v>
      </c>
      <c r="B18">
        <v>41</v>
      </c>
      <c r="C18">
        <v>4107710</v>
      </c>
      <c r="D18" t="s">
        <v>4820</v>
      </c>
      <c r="E18" t="s">
        <v>4707</v>
      </c>
      <c r="F18">
        <v>1741</v>
      </c>
      <c r="G18">
        <v>188</v>
      </c>
      <c r="H18">
        <v>46</v>
      </c>
      <c r="I18" s="15">
        <f t="shared" si="0"/>
        <v>0.24468085106382978</v>
      </c>
    </row>
    <row r="19" spans="1:9" x14ac:dyDescent="0.25">
      <c r="A19">
        <v>2020</v>
      </c>
      <c r="B19">
        <v>41</v>
      </c>
      <c r="C19">
        <v>4110110</v>
      </c>
      <c r="D19" t="s">
        <v>4861</v>
      </c>
      <c r="E19" t="s">
        <v>4707</v>
      </c>
      <c r="F19">
        <v>1167</v>
      </c>
      <c r="G19">
        <v>152</v>
      </c>
      <c r="H19">
        <v>37</v>
      </c>
      <c r="I19" s="15">
        <f t="shared" si="0"/>
        <v>0.24342105263157895</v>
      </c>
    </row>
    <row r="20" spans="1:9" x14ac:dyDescent="0.25">
      <c r="A20">
        <v>2020</v>
      </c>
      <c r="B20">
        <v>41</v>
      </c>
      <c r="C20">
        <v>4105250</v>
      </c>
      <c r="D20" t="s">
        <v>4787</v>
      </c>
      <c r="E20" t="s">
        <v>4707</v>
      </c>
      <c r="F20">
        <v>645</v>
      </c>
      <c r="G20">
        <v>75</v>
      </c>
      <c r="H20">
        <v>18</v>
      </c>
      <c r="I20" s="15">
        <f t="shared" si="0"/>
        <v>0.24</v>
      </c>
    </row>
    <row r="21" spans="1:9" x14ac:dyDescent="0.25">
      <c r="A21">
        <v>2020</v>
      </c>
      <c r="B21">
        <v>41</v>
      </c>
      <c r="C21">
        <v>4106750</v>
      </c>
      <c r="D21" t="s">
        <v>4804</v>
      </c>
      <c r="E21" t="s">
        <v>4707</v>
      </c>
      <c r="F21">
        <v>1102</v>
      </c>
      <c r="G21">
        <v>178</v>
      </c>
      <c r="H21">
        <v>42</v>
      </c>
      <c r="I21" s="15">
        <f t="shared" si="0"/>
        <v>0.23595505617977527</v>
      </c>
    </row>
    <row r="22" spans="1:9" x14ac:dyDescent="0.25">
      <c r="A22">
        <v>2020</v>
      </c>
      <c r="B22">
        <v>41</v>
      </c>
      <c r="C22">
        <v>4109270</v>
      </c>
      <c r="D22" t="s">
        <v>4844</v>
      </c>
      <c r="E22" t="s">
        <v>4707</v>
      </c>
      <c r="F22">
        <v>18393</v>
      </c>
      <c r="G22">
        <v>3213</v>
      </c>
      <c r="H22">
        <v>734</v>
      </c>
      <c r="I22" s="15">
        <f t="shared" si="0"/>
        <v>0.22844693432928728</v>
      </c>
    </row>
    <row r="23" spans="1:9" x14ac:dyDescent="0.25">
      <c r="A23">
        <v>2020</v>
      </c>
      <c r="B23">
        <v>41</v>
      </c>
      <c r="C23">
        <v>4111400</v>
      </c>
      <c r="D23" t="s">
        <v>4878</v>
      </c>
      <c r="E23" t="s">
        <v>4707</v>
      </c>
      <c r="F23">
        <v>2012</v>
      </c>
      <c r="G23">
        <v>321</v>
      </c>
      <c r="H23">
        <v>71</v>
      </c>
      <c r="I23" s="15">
        <f t="shared" si="0"/>
        <v>0.22118380062305296</v>
      </c>
    </row>
    <row r="24" spans="1:9" x14ac:dyDescent="0.25">
      <c r="A24">
        <v>2020</v>
      </c>
      <c r="B24">
        <v>41</v>
      </c>
      <c r="C24">
        <v>4102160</v>
      </c>
      <c r="D24" t="s">
        <v>4738</v>
      </c>
      <c r="E24" t="s">
        <v>4707</v>
      </c>
      <c r="F24">
        <v>663</v>
      </c>
      <c r="G24">
        <v>101</v>
      </c>
      <c r="H24">
        <v>22</v>
      </c>
      <c r="I24" s="15">
        <f t="shared" si="0"/>
        <v>0.21782178217821782</v>
      </c>
    </row>
    <row r="25" spans="1:9" x14ac:dyDescent="0.25">
      <c r="A25">
        <v>2020</v>
      </c>
      <c r="B25">
        <v>41</v>
      </c>
      <c r="C25">
        <v>4100021</v>
      </c>
      <c r="D25" t="s">
        <v>4713</v>
      </c>
      <c r="E25" t="s">
        <v>4707</v>
      </c>
      <c r="F25">
        <v>2046</v>
      </c>
      <c r="G25">
        <v>228</v>
      </c>
      <c r="H25">
        <v>48</v>
      </c>
      <c r="I25" s="15">
        <f t="shared" si="0"/>
        <v>0.21052631578947367</v>
      </c>
    </row>
    <row r="26" spans="1:9" x14ac:dyDescent="0.25">
      <c r="A26">
        <v>2020</v>
      </c>
      <c r="B26">
        <v>41</v>
      </c>
      <c r="C26">
        <v>4105640</v>
      </c>
      <c r="D26" t="s">
        <v>4791</v>
      </c>
      <c r="E26" t="s">
        <v>4707</v>
      </c>
      <c r="F26">
        <v>3080</v>
      </c>
      <c r="G26">
        <v>437</v>
      </c>
      <c r="H26">
        <v>92</v>
      </c>
      <c r="I26" s="15">
        <f t="shared" si="0"/>
        <v>0.21052631578947367</v>
      </c>
    </row>
    <row r="27" spans="1:9" x14ac:dyDescent="0.25">
      <c r="A27">
        <v>2020</v>
      </c>
      <c r="B27">
        <v>41</v>
      </c>
      <c r="C27">
        <v>4105100</v>
      </c>
      <c r="D27" t="s">
        <v>4785</v>
      </c>
      <c r="E27" t="s">
        <v>4707</v>
      </c>
      <c r="F27">
        <v>15976</v>
      </c>
      <c r="G27">
        <v>1456</v>
      </c>
      <c r="H27">
        <v>299</v>
      </c>
      <c r="I27" s="15">
        <f t="shared" si="0"/>
        <v>0.20535714285714285</v>
      </c>
    </row>
    <row r="28" spans="1:9" x14ac:dyDescent="0.25">
      <c r="A28">
        <v>2020</v>
      </c>
      <c r="B28">
        <v>41</v>
      </c>
      <c r="C28">
        <v>4103660</v>
      </c>
      <c r="D28" t="s">
        <v>4761</v>
      </c>
      <c r="E28" t="s">
        <v>4707</v>
      </c>
      <c r="F28">
        <v>27798</v>
      </c>
      <c r="G28">
        <v>3741</v>
      </c>
      <c r="H28">
        <v>756</v>
      </c>
      <c r="I28" s="15">
        <f t="shared" si="0"/>
        <v>0.20208500400962309</v>
      </c>
    </row>
    <row r="29" spans="1:9" x14ac:dyDescent="0.25">
      <c r="A29">
        <v>2020</v>
      </c>
      <c r="B29">
        <v>41</v>
      </c>
      <c r="C29">
        <v>4113650</v>
      </c>
      <c r="D29" t="s">
        <v>4904</v>
      </c>
      <c r="E29" t="s">
        <v>4707</v>
      </c>
      <c r="F29">
        <v>2759</v>
      </c>
      <c r="G29">
        <v>384</v>
      </c>
      <c r="H29">
        <v>77</v>
      </c>
      <c r="I29" s="15">
        <f t="shared" si="0"/>
        <v>0.20052083333333334</v>
      </c>
    </row>
    <row r="30" spans="1:9" x14ac:dyDescent="0.25">
      <c r="A30">
        <v>2020</v>
      </c>
      <c r="B30">
        <v>41</v>
      </c>
      <c r="C30">
        <v>4101590</v>
      </c>
      <c r="D30" t="s">
        <v>4728</v>
      </c>
      <c r="E30" t="s">
        <v>4707</v>
      </c>
      <c r="F30">
        <v>68</v>
      </c>
      <c r="G30">
        <v>10</v>
      </c>
      <c r="H30">
        <v>2</v>
      </c>
      <c r="I30" s="15">
        <f t="shared" si="0"/>
        <v>0.2</v>
      </c>
    </row>
    <row r="31" spans="1:9" x14ac:dyDescent="0.25">
      <c r="A31">
        <v>2020</v>
      </c>
      <c r="B31">
        <v>41</v>
      </c>
      <c r="C31">
        <v>4107080</v>
      </c>
      <c r="D31" t="s">
        <v>4812</v>
      </c>
      <c r="E31" t="s">
        <v>4707</v>
      </c>
      <c r="F31">
        <v>24430</v>
      </c>
      <c r="G31">
        <v>3841</v>
      </c>
      <c r="H31">
        <v>768</v>
      </c>
      <c r="I31" s="15">
        <f t="shared" si="0"/>
        <v>0.19994793022650351</v>
      </c>
    </row>
    <row r="32" spans="1:9" x14ac:dyDescent="0.25">
      <c r="A32">
        <v>2020</v>
      </c>
      <c r="B32">
        <v>41</v>
      </c>
      <c r="C32">
        <v>4110530</v>
      </c>
      <c r="D32" t="s">
        <v>4866</v>
      </c>
      <c r="E32" t="s">
        <v>4707</v>
      </c>
      <c r="F32">
        <v>2522</v>
      </c>
      <c r="G32">
        <v>378</v>
      </c>
      <c r="H32">
        <v>75</v>
      </c>
      <c r="I32" s="15">
        <f t="shared" si="0"/>
        <v>0.1984126984126984</v>
      </c>
    </row>
    <row r="33" spans="1:9" x14ac:dyDescent="0.25">
      <c r="A33">
        <v>2020</v>
      </c>
      <c r="B33">
        <v>41</v>
      </c>
      <c r="C33">
        <v>4103630</v>
      </c>
      <c r="D33" t="s">
        <v>4760</v>
      </c>
      <c r="E33">
        <v>44816</v>
      </c>
      <c r="F33">
        <v>1409</v>
      </c>
      <c r="G33">
        <v>76</v>
      </c>
      <c r="H33">
        <v>15</v>
      </c>
      <c r="I33" s="15">
        <f t="shared" si="0"/>
        <v>0.19736842105263158</v>
      </c>
    </row>
    <row r="34" spans="1:9" x14ac:dyDescent="0.25">
      <c r="A34">
        <v>2020</v>
      </c>
      <c r="B34">
        <v>41</v>
      </c>
      <c r="C34">
        <v>4105760</v>
      </c>
      <c r="D34" t="s">
        <v>4793</v>
      </c>
      <c r="E34" t="s">
        <v>4707</v>
      </c>
      <c r="F34">
        <v>5587</v>
      </c>
      <c r="G34">
        <v>540</v>
      </c>
      <c r="H34">
        <v>106</v>
      </c>
      <c r="I34" s="15">
        <f t="shared" ref="I34:I65" si="1">H34/G34</f>
        <v>0.1962962962962963</v>
      </c>
    </row>
    <row r="35" spans="1:9" x14ac:dyDescent="0.25">
      <c r="A35">
        <v>2020</v>
      </c>
      <c r="B35">
        <v>41</v>
      </c>
      <c r="C35">
        <v>4110410</v>
      </c>
      <c r="D35" t="s">
        <v>4864</v>
      </c>
      <c r="E35" t="s">
        <v>4707</v>
      </c>
      <c r="F35">
        <v>5989</v>
      </c>
      <c r="G35">
        <v>690</v>
      </c>
      <c r="H35">
        <v>135</v>
      </c>
      <c r="I35" s="15">
        <f t="shared" si="1"/>
        <v>0.19565217391304349</v>
      </c>
    </row>
    <row r="36" spans="1:9" x14ac:dyDescent="0.25">
      <c r="A36">
        <v>2020</v>
      </c>
      <c r="B36">
        <v>41</v>
      </c>
      <c r="C36">
        <v>4102490</v>
      </c>
      <c r="D36" t="s">
        <v>4741</v>
      </c>
      <c r="E36" t="s">
        <v>4707</v>
      </c>
      <c r="F36">
        <v>5964</v>
      </c>
      <c r="G36">
        <v>872</v>
      </c>
      <c r="H36">
        <v>169</v>
      </c>
      <c r="I36" s="15">
        <f t="shared" si="1"/>
        <v>0.19380733944954129</v>
      </c>
    </row>
    <row r="37" spans="1:9" x14ac:dyDescent="0.25">
      <c r="A37">
        <v>2020</v>
      </c>
      <c r="B37">
        <v>41</v>
      </c>
      <c r="C37">
        <v>4102310</v>
      </c>
      <c r="D37" t="s">
        <v>4740</v>
      </c>
      <c r="E37" t="s">
        <v>4707</v>
      </c>
      <c r="F37">
        <v>14573</v>
      </c>
      <c r="G37">
        <v>1629</v>
      </c>
      <c r="H37">
        <v>314</v>
      </c>
      <c r="I37" s="15">
        <f t="shared" si="1"/>
        <v>0.19275629220380602</v>
      </c>
    </row>
    <row r="38" spans="1:9" x14ac:dyDescent="0.25">
      <c r="A38">
        <v>2020</v>
      </c>
      <c r="B38">
        <v>41</v>
      </c>
      <c r="C38">
        <v>4101800</v>
      </c>
      <c r="D38" t="s">
        <v>4733</v>
      </c>
      <c r="E38" t="s">
        <v>4707</v>
      </c>
      <c r="F38">
        <v>6643</v>
      </c>
      <c r="G38">
        <v>759</v>
      </c>
      <c r="H38">
        <v>146</v>
      </c>
      <c r="I38" s="15">
        <f t="shared" si="1"/>
        <v>0.19235836627140976</v>
      </c>
    </row>
    <row r="39" spans="1:9" x14ac:dyDescent="0.25">
      <c r="A39">
        <v>2020</v>
      </c>
      <c r="B39">
        <v>41</v>
      </c>
      <c r="C39">
        <v>4101500</v>
      </c>
      <c r="D39" t="s">
        <v>4726</v>
      </c>
      <c r="E39" t="s">
        <v>4707</v>
      </c>
      <c r="F39">
        <v>144</v>
      </c>
      <c r="G39">
        <v>26</v>
      </c>
      <c r="H39">
        <v>5</v>
      </c>
      <c r="I39" s="15">
        <f t="shared" si="1"/>
        <v>0.19230769230769232</v>
      </c>
    </row>
    <row r="40" spans="1:9" x14ac:dyDescent="0.25">
      <c r="A40">
        <v>2020</v>
      </c>
      <c r="B40">
        <v>41</v>
      </c>
      <c r="C40">
        <v>4109000</v>
      </c>
      <c r="D40" t="s">
        <v>4841</v>
      </c>
      <c r="E40" t="s">
        <v>4707</v>
      </c>
      <c r="F40">
        <v>4984</v>
      </c>
      <c r="G40">
        <v>1263</v>
      </c>
      <c r="H40">
        <v>241</v>
      </c>
      <c r="I40" s="15">
        <f t="shared" si="1"/>
        <v>0.19081551860649248</v>
      </c>
    </row>
    <row r="41" spans="1:9" x14ac:dyDescent="0.25">
      <c r="A41">
        <v>2020</v>
      </c>
      <c r="B41">
        <v>41</v>
      </c>
      <c r="C41">
        <v>4104380</v>
      </c>
      <c r="D41" t="s">
        <v>4774</v>
      </c>
      <c r="E41" t="s">
        <v>4759</v>
      </c>
      <c r="F41">
        <v>123</v>
      </c>
      <c r="G41">
        <v>16</v>
      </c>
      <c r="H41">
        <v>3</v>
      </c>
      <c r="I41" s="15">
        <f t="shared" si="1"/>
        <v>0.1875</v>
      </c>
    </row>
    <row r="42" spans="1:9" x14ac:dyDescent="0.25">
      <c r="A42">
        <v>2020</v>
      </c>
      <c r="B42">
        <v>41</v>
      </c>
      <c r="C42">
        <v>4109720</v>
      </c>
      <c r="D42" t="s">
        <v>4854</v>
      </c>
      <c r="E42" t="s">
        <v>4707</v>
      </c>
      <c r="F42">
        <v>1696</v>
      </c>
      <c r="G42">
        <v>199</v>
      </c>
      <c r="H42">
        <v>37</v>
      </c>
      <c r="I42" s="15">
        <f t="shared" si="1"/>
        <v>0.18592964824120603</v>
      </c>
    </row>
    <row r="43" spans="1:9" x14ac:dyDescent="0.25">
      <c r="A43">
        <v>2020</v>
      </c>
      <c r="B43">
        <v>41</v>
      </c>
      <c r="C43">
        <v>4104350</v>
      </c>
      <c r="D43" t="s">
        <v>4773</v>
      </c>
      <c r="E43" t="s">
        <v>4707</v>
      </c>
      <c r="F43">
        <v>2755</v>
      </c>
      <c r="G43">
        <v>405</v>
      </c>
      <c r="H43">
        <v>75</v>
      </c>
      <c r="I43" s="15">
        <f t="shared" si="1"/>
        <v>0.18518518518518517</v>
      </c>
    </row>
    <row r="44" spans="1:9" x14ac:dyDescent="0.25">
      <c r="A44">
        <v>2020</v>
      </c>
      <c r="B44">
        <v>41</v>
      </c>
      <c r="C44">
        <v>4111250</v>
      </c>
      <c r="D44" t="s">
        <v>4876</v>
      </c>
      <c r="E44" t="s">
        <v>4707</v>
      </c>
      <c r="F44">
        <v>1804</v>
      </c>
      <c r="G44">
        <v>239</v>
      </c>
      <c r="H44">
        <v>44</v>
      </c>
      <c r="I44" s="15">
        <f t="shared" si="1"/>
        <v>0.18410041841004185</v>
      </c>
    </row>
    <row r="45" spans="1:9" x14ac:dyDescent="0.25">
      <c r="A45">
        <v>2020</v>
      </c>
      <c r="B45">
        <v>41</v>
      </c>
      <c r="C45">
        <v>4107500</v>
      </c>
      <c r="D45" t="s">
        <v>4817</v>
      </c>
      <c r="E45" t="s">
        <v>4707</v>
      </c>
      <c r="F45">
        <v>50755</v>
      </c>
      <c r="G45">
        <v>6185</v>
      </c>
      <c r="H45">
        <v>1129</v>
      </c>
      <c r="I45" s="15">
        <f t="shared" si="1"/>
        <v>0.18253839935327404</v>
      </c>
    </row>
    <row r="46" spans="1:9" x14ac:dyDescent="0.25">
      <c r="A46">
        <v>2020</v>
      </c>
      <c r="B46">
        <v>41</v>
      </c>
      <c r="C46">
        <v>4109690</v>
      </c>
      <c r="D46" t="s">
        <v>4853</v>
      </c>
      <c r="E46" t="s">
        <v>4759</v>
      </c>
      <c r="F46">
        <v>52</v>
      </c>
      <c r="G46">
        <v>11</v>
      </c>
      <c r="H46">
        <v>2</v>
      </c>
      <c r="I46" s="15">
        <f t="shared" si="1"/>
        <v>0.18181818181818182</v>
      </c>
    </row>
    <row r="47" spans="1:9" x14ac:dyDescent="0.25">
      <c r="A47">
        <v>2020</v>
      </c>
      <c r="B47">
        <v>41</v>
      </c>
      <c r="C47">
        <v>4113490</v>
      </c>
      <c r="D47" t="s">
        <v>4902</v>
      </c>
      <c r="E47" t="s">
        <v>4707</v>
      </c>
      <c r="F47">
        <v>10646</v>
      </c>
      <c r="G47">
        <v>1588</v>
      </c>
      <c r="H47">
        <v>288</v>
      </c>
      <c r="I47" s="15">
        <f t="shared" si="1"/>
        <v>0.181360201511335</v>
      </c>
    </row>
    <row r="48" spans="1:9" x14ac:dyDescent="0.25">
      <c r="A48">
        <v>2020</v>
      </c>
      <c r="B48">
        <v>41</v>
      </c>
      <c r="C48">
        <v>4106900</v>
      </c>
      <c r="D48" t="s">
        <v>4808</v>
      </c>
      <c r="E48" t="s">
        <v>4707</v>
      </c>
      <c r="F48">
        <v>50857</v>
      </c>
      <c r="G48">
        <v>6568</v>
      </c>
      <c r="H48">
        <v>1187</v>
      </c>
      <c r="I48" s="15">
        <f t="shared" si="1"/>
        <v>0.18072472594397077</v>
      </c>
    </row>
    <row r="49" spans="1:9" x14ac:dyDescent="0.25">
      <c r="A49">
        <v>2020</v>
      </c>
      <c r="B49">
        <v>41</v>
      </c>
      <c r="C49">
        <v>4100014</v>
      </c>
      <c r="D49" t="s">
        <v>4708</v>
      </c>
      <c r="E49" t="s">
        <v>4707</v>
      </c>
      <c r="F49">
        <v>4789</v>
      </c>
      <c r="G49">
        <v>958</v>
      </c>
      <c r="H49">
        <v>173</v>
      </c>
      <c r="I49" s="15">
        <f t="shared" si="1"/>
        <v>0.18058455114822547</v>
      </c>
    </row>
    <row r="50" spans="1:9" x14ac:dyDescent="0.25">
      <c r="A50">
        <v>2020</v>
      </c>
      <c r="B50">
        <v>41</v>
      </c>
      <c r="C50">
        <v>4108820</v>
      </c>
      <c r="D50" t="s">
        <v>4837</v>
      </c>
      <c r="E50" t="s">
        <v>4707</v>
      </c>
      <c r="F50">
        <v>16454</v>
      </c>
      <c r="G50">
        <v>2173</v>
      </c>
      <c r="H50">
        <v>380</v>
      </c>
      <c r="I50" s="15">
        <f t="shared" si="1"/>
        <v>0.17487344684767603</v>
      </c>
    </row>
    <row r="51" spans="1:9" x14ac:dyDescent="0.25">
      <c r="A51">
        <v>2020</v>
      </c>
      <c r="B51">
        <v>41</v>
      </c>
      <c r="C51">
        <v>4103960</v>
      </c>
      <c r="D51" t="s">
        <v>4768</v>
      </c>
      <c r="E51" t="s">
        <v>4707</v>
      </c>
      <c r="F51">
        <v>1260</v>
      </c>
      <c r="G51">
        <v>173</v>
      </c>
      <c r="H51">
        <v>30</v>
      </c>
      <c r="I51" s="15">
        <f t="shared" si="1"/>
        <v>0.17341040462427745</v>
      </c>
    </row>
    <row r="52" spans="1:9" x14ac:dyDescent="0.25">
      <c r="A52">
        <v>2020</v>
      </c>
      <c r="B52">
        <v>41</v>
      </c>
      <c r="C52">
        <v>4106740</v>
      </c>
      <c r="D52" t="s">
        <v>4803</v>
      </c>
      <c r="E52" t="s">
        <v>4707</v>
      </c>
      <c r="F52">
        <v>18412</v>
      </c>
      <c r="G52">
        <v>3358</v>
      </c>
      <c r="H52">
        <v>582</v>
      </c>
      <c r="I52" s="15">
        <f t="shared" si="1"/>
        <v>0.17331745086360928</v>
      </c>
    </row>
    <row r="53" spans="1:9" x14ac:dyDescent="0.25">
      <c r="A53">
        <v>2020</v>
      </c>
      <c r="B53">
        <v>41</v>
      </c>
      <c r="C53">
        <v>4101710</v>
      </c>
      <c r="D53" t="s">
        <v>4731</v>
      </c>
      <c r="E53" t="s">
        <v>4707</v>
      </c>
      <c r="F53">
        <v>13625</v>
      </c>
      <c r="G53">
        <v>2079</v>
      </c>
      <c r="H53">
        <v>353</v>
      </c>
      <c r="I53" s="15">
        <f t="shared" si="1"/>
        <v>0.1697931697931698</v>
      </c>
    </row>
    <row r="54" spans="1:9" x14ac:dyDescent="0.25">
      <c r="A54">
        <v>2020</v>
      </c>
      <c r="B54">
        <v>41</v>
      </c>
      <c r="C54">
        <v>4113530</v>
      </c>
      <c r="D54" t="s">
        <v>4903</v>
      </c>
      <c r="E54" t="s">
        <v>4707</v>
      </c>
      <c r="F54">
        <v>29947</v>
      </c>
      <c r="G54">
        <v>5940</v>
      </c>
      <c r="H54">
        <v>1006</v>
      </c>
      <c r="I54" s="15">
        <f t="shared" si="1"/>
        <v>0.16936026936026935</v>
      </c>
    </row>
    <row r="55" spans="1:9" x14ac:dyDescent="0.25">
      <c r="A55">
        <v>2020</v>
      </c>
      <c r="B55">
        <v>41</v>
      </c>
      <c r="C55">
        <v>4105670</v>
      </c>
      <c r="D55" t="s">
        <v>4792</v>
      </c>
      <c r="E55" t="s">
        <v>4707</v>
      </c>
      <c r="F55">
        <v>5943</v>
      </c>
      <c r="G55">
        <v>723</v>
      </c>
      <c r="H55">
        <v>121</v>
      </c>
      <c r="I55" s="15">
        <f t="shared" si="1"/>
        <v>0.16735822959889349</v>
      </c>
    </row>
    <row r="56" spans="1:9" x14ac:dyDescent="0.25">
      <c r="A56">
        <v>2020</v>
      </c>
      <c r="B56">
        <v>41</v>
      </c>
      <c r="C56">
        <v>4109120</v>
      </c>
      <c r="D56" t="s">
        <v>4842</v>
      </c>
      <c r="E56" t="s">
        <v>4707</v>
      </c>
      <c r="F56">
        <v>3183</v>
      </c>
      <c r="G56">
        <v>455</v>
      </c>
      <c r="H56">
        <v>76</v>
      </c>
      <c r="I56" s="15">
        <f t="shared" si="1"/>
        <v>0.16703296703296702</v>
      </c>
    </row>
    <row r="57" spans="1:9" x14ac:dyDescent="0.25">
      <c r="A57">
        <v>2020</v>
      </c>
      <c r="B57">
        <v>41</v>
      </c>
      <c r="C57">
        <v>4103390</v>
      </c>
      <c r="D57" t="s">
        <v>4754</v>
      </c>
      <c r="E57" t="s">
        <v>4707</v>
      </c>
      <c r="F57">
        <v>7191</v>
      </c>
      <c r="G57">
        <v>1030</v>
      </c>
      <c r="H57">
        <v>172</v>
      </c>
      <c r="I57" s="15">
        <f t="shared" si="1"/>
        <v>0.16699029126213591</v>
      </c>
    </row>
    <row r="58" spans="1:9" x14ac:dyDescent="0.25">
      <c r="A58">
        <v>2020</v>
      </c>
      <c r="B58">
        <v>41</v>
      </c>
      <c r="C58">
        <v>4107880</v>
      </c>
      <c r="D58" t="s">
        <v>4822</v>
      </c>
      <c r="E58" t="s">
        <v>4707</v>
      </c>
      <c r="F58">
        <v>104</v>
      </c>
      <c r="G58">
        <v>12</v>
      </c>
      <c r="H58">
        <v>2</v>
      </c>
      <c r="I58" s="15">
        <f t="shared" si="1"/>
        <v>0.16666666666666666</v>
      </c>
    </row>
    <row r="59" spans="1:9" x14ac:dyDescent="0.25">
      <c r="A59">
        <v>2020</v>
      </c>
      <c r="B59">
        <v>41</v>
      </c>
      <c r="C59">
        <v>4103940</v>
      </c>
      <c r="D59" t="s">
        <v>4767</v>
      </c>
      <c r="E59" t="s">
        <v>4707</v>
      </c>
      <c r="F59">
        <v>70508</v>
      </c>
      <c r="G59">
        <v>11862</v>
      </c>
      <c r="H59">
        <v>1956</v>
      </c>
      <c r="I59" s="15">
        <f t="shared" si="1"/>
        <v>0.16489630753667173</v>
      </c>
    </row>
    <row r="60" spans="1:9" x14ac:dyDescent="0.25">
      <c r="A60">
        <v>2020</v>
      </c>
      <c r="B60">
        <v>41</v>
      </c>
      <c r="C60">
        <v>4107020</v>
      </c>
      <c r="D60" t="s">
        <v>4811</v>
      </c>
      <c r="E60" t="s">
        <v>4707</v>
      </c>
      <c r="F60">
        <v>44309</v>
      </c>
      <c r="G60">
        <v>7025</v>
      </c>
      <c r="H60">
        <v>1150</v>
      </c>
      <c r="I60" s="15">
        <f t="shared" si="1"/>
        <v>0.16370106761565836</v>
      </c>
    </row>
    <row r="61" spans="1:9" x14ac:dyDescent="0.25">
      <c r="A61">
        <v>2020</v>
      </c>
      <c r="B61">
        <v>41</v>
      </c>
      <c r="C61">
        <v>4107980</v>
      </c>
      <c r="D61" t="s">
        <v>4823</v>
      </c>
      <c r="E61" t="s">
        <v>4707</v>
      </c>
      <c r="F61">
        <v>2468</v>
      </c>
      <c r="G61">
        <v>275</v>
      </c>
      <c r="H61">
        <v>45</v>
      </c>
      <c r="I61" s="15">
        <f t="shared" si="1"/>
        <v>0.16363636363636364</v>
      </c>
    </row>
    <row r="62" spans="1:9" x14ac:dyDescent="0.25">
      <c r="A62">
        <v>2020</v>
      </c>
      <c r="B62">
        <v>41</v>
      </c>
      <c r="C62">
        <v>4111610</v>
      </c>
      <c r="D62" t="s">
        <v>4882</v>
      </c>
      <c r="E62" t="s">
        <v>4707</v>
      </c>
      <c r="F62">
        <v>12803</v>
      </c>
      <c r="G62">
        <v>1920</v>
      </c>
      <c r="H62">
        <v>311</v>
      </c>
      <c r="I62" s="15">
        <f t="shared" si="1"/>
        <v>0.16197916666666667</v>
      </c>
    </row>
    <row r="63" spans="1:9" x14ac:dyDescent="0.25">
      <c r="A63">
        <v>2020</v>
      </c>
      <c r="B63">
        <v>41</v>
      </c>
      <c r="C63">
        <v>4108460</v>
      </c>
      <c r="D63" t="s">
        <v>4831</v>
      </c>
      <c r="E63" t="s">
        <v>4707</v>
      </c>
      <c r="F63">
        <v>421</v>
      </c>
      <c r="G63">
        <v>69</v>
      </c>
      <c r="H63">
        <v>11</v>
      </c>
      <c r="I63" s="15">
        <f t="shared" si="1"/>
        <v>0.15942028985507245</v>
      </c>
    </row>
    <row r="64" spans="1:9" x14ac:dyDescent="0.25">
      <c r="A64">
        <v>2020</v>
      </c>
      <c r="B64">
        <v>41</v>
      </c>
      <c r="C64">
        <v>4105080</v>
      </c>
      <c r="D64" t="s">
        <v>4784</v>
      </c>
      <c r="E64" t="s">
        <v>4707</v>
      </c>
      <c r="F64">
        <v>3127</v>
      </c>
      <c r="G64">
        <v>460</v>
      </c>
      <c r="H64">
        <v>73</v>
      </c>
      <c r="I64" s="15">
        <f t="shared" si="1"/>
        <v>0.15869565217391304</v>
      </c>
    </row>
    <row r="65" spans="1:9" x14ac:dyDescent="0.25">
      <c r="A65">
        <v>2020</v>
      </c>
      <c r="B65">
        <v>41</v>
      </c>
      <c r="C65">
        <v>4100640</v>
      </c>
      <c r="D65" t="s">
        <v>4718</v>
      </c>
      <c r="E65" t="s">
        <v>4707</v>
      </c>
      <c r="F65">
        <v>5204</v>
      </c>
      <c r="G65">
        <v>758</v>
      </c>
      <c r="H65">
        <v>120</v>
      </c>
      <c r="I65" s="15">
        <f t="shared" si="1"/>
        <v>0.15831134564643801</v>
      </c>
    </row>
    <row r="66" spans="1:9" x14ac:dyDescent="0.25">
      <c r="A66">
        <v>2020</v>
      </c>
      <c r="B66">
        <v>41</v>
      </c>
      <c r="C66">
        <v>4107280</v>
      </c>
      <c r="D66" t="s">
        <v>4815</v>
      </c>
      <c r="E66" t="s">
        <v>4707</v>
      </c>
      <c r="F66">
        <v>5252</v>
      </c>
      <c r="G66">
        <v>725</v>
      </c>
      <c r="H66">
        <v>112</v>
      </c>
      <c r="I66" s="15">
        <f t="shared" ref="I66:I97" si="2">H66/G66</f>
        <v>0.15448275862068966</v>
      </c>
    </row>
    <row r="67" spans="1:9" x14ac:dyDescent="0.25">
      <c r="A67">
        <v>2020</v>
      </c>
      <c r="B67">
        <v>41</v>
      </c>
      <c r="C67">
        <v>4105310</v>
      </c>
      <c r="D67" t="s">
        <v>4788</v>
      </c>
      <c r="E67" t="s">
        <v>4759</v>
      </c>
      <c r="F67">
        <v>81</v>
      </c>
      <c r="G67">
        <v>13</v>
      </c>
      <c r="H67">
        <v>2</v>
      </c>
      <c r="I67" s="15">
        <f t="shared" si="2"/>
        <v>0.15384615384615385</v>
      </c>
    </row>
    <row r="68" spans="1:9" x14ac:dyDescent="0.25">
      <c r="A68">
        <v>2020</v>
      </c>
      <c r="B68">
        <v>41</v>
      </c>
      <c r="C68">
        <v>4106780</v>
      </c>
      <c r="D68" t="s">
        <v>4805</v>
      </c>
      <c r="E68" t="s">
        <v>4707</v>
      </c>
      <c r="F68">
        <v>4856</v>
      </c>
      <c r="G68">
        <v>642</v>
      </c>
      <c r="H68">
        <v>98</v>
      </c>
      <c r="I68" s="15">
        <f t="shared" si="2"/>
        <v>0.15264797507788161</v>
      </c>
    </row>
    <row r="69" spans="1:9" x14ac:dyDescent="0.25">
      <c r="A69">
        <v>2020</v>
      </c>
      <c r="B69">
        <v>41</v>
      </c>
      <c r="C69">
        <v>4102040</v>
      </c>
      <c r="D69" t="s">
        <v>4737</v>
      </c>
      <c r="E69" t="s">
        <v>4707</v>
      </c>
      <c r="F69">
        <v>41339</v>
      </c>
      <c r="G69">
        <v>6687</v>
      </c>
      <c r="H69">
        <v>1017</v>
      </c>
      <c r="I69" s="15">
        <f t="shared" si="2"/>
        <v>0.15208613728129206</v>
      </c>
    </row>
    <row r="70" spans="1:9" x14ac:dyDescent="0.25">
      <c r="A70">
        <v>2020</v>
      </c>
      <c r="B70">
        <v>41</v>
      </c>
      <c r="C70">
        <v>4110820</v>
      </c>
      <c r="D70" t="s">
        <v>4870</v>
      </c>
      <c r="E70" t="s">
        <v>4707</v>
      </c>
      <c r="F70">
        <v>270112</v>
      </c>
      <c r="G70">
        <v>46842</v>
      </c>
      <c r="H70">
        <v>7057</v>
      </c>
      <c r="I70" s="15">
        <f t="shared" si="2"/>
        <v>0.15065539473122411</v>
      </c>
    </row>
    <row r="71" spans="1:9" x14ac:dyDescent="0.25">
      <c r="A71">
        <v>2020</v>
      </c>
      <c r="B71">
        <v>41</v>
      </c>
      <c r="C71">
        <v>4112600</v>
      </c>
      <c r="D71" t="s">
        <v>4895</v>
      </c>
      <c r="E71" t="s">
        <v>4707</v>
      </c>
      <c r="F71">
        <v>6520</v>
      </c>
      <c r="G71">
        <v>1470</v>
      </c>
      <c r="H71">
        <v>221</v>
      </c>
      <c r="I71" s="15">
        <f t="shared" si="2"/>
        <v>0.15034013605442176</v>
      </c>
    </row>
    <row r="72" spans="1:9" x14ac:dyDescent="0.25">
      <c r="A72">
        <v>2020</v>
      </c>
      <c r="B72">
        <v>41</v>
      </c>
      <c r="C72">
        <v>4110520</v>
      </c>
      <c r="D72" t="s">
        <v>4865</v>
      </c>
      <c r="E72" t="s">
        <v>4707</v>
      </c>
      <c r="F72">
        <v>79651</v>
      </c>
      <c r="G72">
        <v>13672</v>
      </c>
      <c r="H72">
        <v>2046</v>
      </c>
      <c r="I72" s="15">
        <f t="shared" si="2"/>
        <v>0.14964891749561146</v>
      </c>
    </row>
    <row r="73" spans="1:9" x14ac:dyDescent="0.25">
      <c r="A73">
        <v>2020</v>
      </c>
      <c r="B73">
        <v>41</v>
      </c>
      <c r="C73">
        <v>4111940</v>
      </c>
      <c r="D73" t="s">
        <v>4889</v>
      </c>
      <c r="E73" t="s">
        <v>4707</v>
      </c>
      <c r="F73">
        <v>9904</v>
      </c>
      <c r="G73">
        <v>1442</v>
      </c>
      <c r="H73">
        <v>214</v>
      </c>
      <c r="I73" s="15">
        <f t="shared" si="2"/>
        <v>0.14840499306518723</v>
      </c>
    </row>
    <row r="74" spans="1:9" x14ac:dyDescent="0.25">
      <c r="A74">
        <v>2020</v>
      </c>
      <c r="B74">
        <v>41</v>
      </c>
      <c r="C74">
        <v>4111670</v>
      </c>
      <c r="D74" t="s">
        <v>4884</v>
      </c>
      <c r="E74" t="s">
        <v>4707</v>
      </c>
      <c r="F74">
        <v>80446</v>
      </c>
      <c r="G74">
        <v>12090</v>
      </c>
      <c r="H74">
        <v>1791</v>
      </c>
      <c r="I74" s="15">
        <f t="shared" si="2"/>
        <v>0.14813895781637718</v>
      </c>
    </row>
    <row r="75" spans="1:9" x14ac:dyDescent="0.25">
      <c r="A75">
        <v>2020</v>
      </c>
      <c r="B75">
        <v>41</v>
      </c>
      <c r="C75">
        <v>4102800</v>
      </c>
      <c r="D75" t="s">
        <v>4746</v>
      </c>
      <c r="E75" t="s">
        <v>4707</v>
      </c>
      <c r="F75">
        <v>45999</v>
      </c>
      <c r="G75">
        <v>8076</v>
      </c>
      <c r="H75">
        <v>1190</v>
      </c>
      <c r="I75" s="15">
        <f t="shared" si="2"/>
        <v>0.14735017335314513</v>
      </c>
    </row>
    <row r="76" spans="1:9" x14ac:dyDescent="0.25">
      <c r="A76">
        <v>2020</v>
      </c>
      <c r="B76">
        <v>41</v>
      </c>
      <c r="C76">
        <v>4101740</v>
      </c>
      <c r="D76" t="s">
        <v>4732</v>
      </c>
      <c r="E76" t="s">
        <v>4707</v>
      </c>
      <c r="F76">
        <v>396</v>
      </c>
      <c r="G76">
        <v>41</v>
      </c>
      <c r="H76">
        <v>6</v>
      </c>
      <c r="I76" s="15">
        <f t="shared" si="2"/>
        <v>0.14634146341463414</v>
      </c>
    </row>
    <row r="77" spans="1:9" x14ac:dyDescent="0.25">
      <c r="A77">
        <v>2020</v>
      </c>
      <c r="B77">
        <v>41</v>
      </c>
      <c r="C77">
        <v>4108650</v>
      </c>
      <c r="D77" t="s">
        <v>4834</v>
      </c>
      <c r="E77" t="s">
        <v>4707</v>
      </c>
      <c r="F77">
        <v>8317</v>
      </c>
      <c r="G77">
        <v>902</v>
      </c>
      <c r="H77">
        <v>132</v>
      </c>
      <c r="I77" s="15">
        <f t="shared" si="2"/>
        <v>0.14634146341463414</v>
      </c>
    </row>
    <row r="78" spans="1:9" x14ac:dyDescent="0.25">
      <c r="A78">
        <v>2020</v>
      </c>
      <c r="B78">
        <v>41</v>
      </c>
      <c r="C78">
        <v>4111580</v>
      </c>
      <c r="D78" t="s">
        <v>4881</v>
      </c>
      <c r="E78" t="s">
        <v>4707</v>
      </c>
      <c r="F78">
        <v>20440</v>
      </c>
      <c r="G78">
        <v>3037</v>
      </c>
      <c r="H78">
        <v>441</v>
      </c>
      <c r="I78" s="15">
        <f t="shared" si="2"/>
        <v>0.14520908791570628</v>
      </c>
    </row>
    <row r="79" spans="1:9" x14ac:dyDescent="0.25">
      <c r="A79">
        <v>2020</v>
      </c>
      <c r="B79">
        <v>41</v>
      </c>
      <c r="C79">
        <v>4103840</v>
      </c>
      <c r="D79" t="s">
        <v>4765</v>
      </c>
      <c r="E79" t="s">
        <v>4707</v>
      </c>
      <c r="F79">
        <v>4030</v>
      </c>
      <c r="G79">
        <v>690</v>
      </c>
      <c r="H79">
        <v>99</v>
      </c>
      <c r="I79" s="15">
        <f t="shared" si="2"/>
        <v>0.14347826086956522</v>
      </c>
    </row>
    <row r="80" spans="1:9" x14ac:dyDescent="0.25">
      <c r="A80">
        <v>2020</v>
      </c>
      <c r="B80">
        <v>41</v>
      </c>
      <c r="C80">
        <v>4100048</v>
      </c>
      <c r="D80" t="s">
        <v>4717</v>
      </c>
      <c r="E80" t="s">
        <v>4707</v>
      </c>
      <c r="F80">
        <v>21422</v>
      </c>
      <c r="G80">
        <v>3410</v>
      </c>
      <c r="H80">
        <v>489</v>
      </c>
      <c r="I80" s="15">
        <f t="shared" si="2"/>
        <v>0.14340175953079179</v>
      </c>
    </row>
    <row r="81" spans="1:9" x14ac:dyDescent="0.25">
      <c r="A81">
        <v>2020</v>
      </c>
      <c r="B81">
        <v>41</v>
      </c>
      <c r="C81">
        <v>4100990</v>
      </c>
      <c r="D81" t="s">
        <v>4719</v>
      </c>
      <c r="E81" t="s">
        <v>4707</v>
      </c>
      <c r="F81">
        <v>98</v>
      </c>
      <c r="G81">
        <v>14</v>
      </c>
      <c r="H81">
        <v>2</v>
      </c>
      <c r="I81" s="15">
        <f t="shared" si="2"/>
        <v>0.14285714285714285</v>
      </c>
    </row>
    <row r="82" spans="1:9" x14ac:dyDescent="0.25">
      <c r="A82">
        <v>2020</v>
      </c>
      <c r="B82">
        <v>41</v>
      </c>
      <c r="C82">
        <v>4108430</v>
      </c>
      <c r="D82" t="s">
        <v>4830</v>
      </c>
      <c r="E82" t="s">
        <v>4707</v>
      </c>
      <c r="F82">
        <v>3436</v>
      </c>
      <c r="G82">
        <v>526</v>
      </c>
      <c r="H82">
        <v>75</v>
      </c>
      <c r="I82" s="15">
        <f t="shared" si="2"/>
        <v>0.14258555133079848</v>
      </c>
    </row>
    <row r="83" spans="1:9" x14ac:dyDescent="0.25">
      <c r="A83">
        <v>2020</v>
      </c>
      <c r="B83">
        <v>41</v>
      </c>
      <c r="C83">
        <v>4102610</v>
      </c>
      <c r="D83" t="s">
        <v>4743</v>
      </c>
      <c r="E83" t="s">
        <v>4707</v>
      </c>
      <c r="F83">
        <v>843</v>
      </c>
      <c r="G83">
        <v>157</v>
      </c>
      <c r="H83">
        <v>22</v>
      </c>
      <c r="I83" s="15">
        <f t="shared" si="2"/>
        <v>0.14012738853503184</v>
      </c>
    </row>
    <row r="84" spans="1:9" x14ac:dyDescent="0.25">
      <c r="A84">
        <v>2020</v>
      </c>
      <c r="B84">
        <v>41</v>
      </c>
      <c r="C84">
        <v>4110710</v>
      </c>
      <c r="D84" t="s">
        <v>4869</v>
      </c>
      <c r="E84" t="s">
        <v>4707</v>
      </c>
      <c r="F84">
        <v>48303</v>
      </c>
      <c r="G84">
        <v>6928</v>
      </c>
      <c r="H84">
        <v>970</v>
      </c>
      <c r="I84" s="15">
        <f t="shared" si="2"/>
        <v>0.14001154734411086</v>
      </c>
    </row>
    <row r="85" spans="1:9" x14ac:dyDescent="0.25">
      <c r="A85">
        <v>2020</v>
      </c>
      <c r="B85">
        <v>41</v>
      </c>
      <c r="C85">
        <v>4101470</v>
      </c>
      <c r="D85" t="s">
        <v>4725</v>
      </c>
      <c r="E85" t="s">
        <v>4707</v>
      </c>
      <c r="F85">
        <v>852</v>
      </c>
      <c r="G85">
        <v>150</v>
      </c>
      <c r="H85">
        <v>21</v>
      </c>
      <c r="I85" s="15">
        <f t="shared" si="2"/>
        <v>0.14000000000000001</v>
      </c>
    </row>
    <row r="86" spans="1:9" x14ac:dyDescent="0.25">
      <c r="A86">
        <v>2020</v>
      </c>
      <c r="B86">
        <v>41</v>
      </c>
      <c r="C86">
        <v>4103260</v>
      </c>
      <c r="D86" t="s">
        <v>4750</v>
      </c>
      <c r="E86" t="s">
        <v>4707</v>
      </c>
      <c r="F86">
        <v>5428</v>
      </c>
      <c r="G86">
        <v>823</v>
      </c>
      <c r="H86">
        <v>115</v>
      </c>
      <c r="I86" s="15">
        <f t="shared" si="2"/>
        <v>0.13973268529769137</v>
      </c>
    </row>
    <row r="87" spans="1:9" x14ac:dyDescent="0.25">
      <c r="A87">
        <v>2020</v>
      </c>
      <c r="B87">
        <v>41</v>
      </c>
      <c r="C87">
        <v>4112990</v>
      </c>
      <c r="D87" t="s">
        <v>4898</v>
      </c>
      <c r="E87" t="s">
        <v>4707</v>
      </c>
      <c r="F87">
        <v>1827</v>
      </c>
      <c r="G87">
        <v>294</v>
      </c>
      <c r="H87">
        <v>41</v>
      </c>
      <c r="I87" s="15">
        <f t="shared" si="2"/>
        <v>0.13945578231292516</v>
      </c>
    </row>
    <row r="88" spans="1:9" x14ac:dyDescent="0.25">
      <c r="A88">
        <v>2020</v>
      </c>
      <c r="B88">
        <v>41</v>
      </c>
      <c r="C88">
        <v>4105910</v>
      </c>
      <c r="D88" t="s">
        <v>4794</v>
      </c>
      <c r="E88" t="s">
        <v>4707</v>
      </c>
      <c r="F88">
        <v>38657</v>
      </c>
      <c r="G88">
        <v>6358</v>
      </c>
      <c r="H88">
        <v>885</v>
      </c>
      <c r="I88" s="15">
        <f t="shared" si="2"/>
        <v>0.13919471531928279</v>
      </c>
    </row>
    <row r="89" spans="1:9" x14ac:dyDescent="0.25">
      <c r="A89">
        <v>2020</v>
      </c>
      <c r="B89">
        <v>41</v>
      </c>
      <c r="C89">
        <v>4110680</v>
      </c>
      <c r="D89" t="s">
        <v>4868</v>
      </c>
      <c r="E89" t="s">
        <v>4707</v>
      </c>
      <c r="F89">
        <v>10134</v>
      </c>
      <c r="G89">
        <v>1208</v>
      </c>
      <c r="H89">
        <v>168</v>
      </c>
      <c r="I89" s="15">
        <f t="shared" si="2"/>
        <v>0.13907284768211919</v>
      </c>
    </row>
    <row r="90" spans="1:9" x14ac:dyDescent="0.25">
      <c r="A90">
        <v>2020</v>
      </c>
      <c r="B90">
        <v>41</v>
      </c>
      <c r="C90">
        <v>4107200</v>
      </c>
      <c r="D90" t="s">
        <v>4813</v>
      </c>
      <c r="E90" t="s">
        <v>4707</v>
      </c>
      <c r="F90">
        <v>17532</v>
      </c>
      <c r="G90">
        <v>2760</v>
      </c>
      <c r="H90">
        <v>383</v>
      </c>
      <c r="I90" s="15">
        <f t="shared" si="2"/>
        <v>0.13876811594202898</v>
      </c>
    </row>
    <row r="91" spans="1:9" x14ac:dyDescent="0.25">
      <c r="A91">
        <v>2020</v>
      </c>
      <c r="B91">
        <v>41</v>
      </c>
      <c r="C91">
        <v>4106870</v>
      </c>
      <c r="D91" t="s">
        <v>4807</v>
      </c>
      <c r="E91" t="s">
        <v>4707</v>
      </c>
      <c r="F91">
        <v>2186</v>
      </c>
      <c r="G91">
        <v>254</v>
      </c>
      <c r="H91">
        <v>35</v>
      </c>
      <c r="I91" s="15">
        <f t="shared" si="2"/>
        <v>0.13779527559055119</v>
      </c>
    </row>
    <row r="92" spans="1:9" x14ac:dyDescent="0.25">
      <c r="A92">
        <v>2020</v>
      </c>
      <c r="B92">
        <v>41</v>
      </c>
      <c r="C92">
        <v>4111970</v>
      </c>
      <c r="D92" t="s">
        <v>4890</v>
      </c>
      <c r="E92" t="s">
        <v>4707</v>
      </c>
      <c r="F92">
        <v>16458</v>
      </c>
      <c r="G92">
        <v>2662</v>
      </c>
      <c r="H92">
        <v>366</v>
      </c>
      <c r="I92" s="15">
        <f t="shared" si="2"/>
        <v>0.13749060856498874</v>
      </c>
    </row>
    <row r="93" spans="1:9" x14ac:dyDescent="0.25">
      <c r="A93">
        <v>2020</v>
      </c>
      <c r="B93">
        <v>41</v>
      </c>
      <c r="C93">
        <v>4108100</v>
      </c>
      <c r="D93" t="s">
        <v>4826</v>
      </c>
      <c r="E93" t="s">
        <v>4707</v>
      </c>
      <c r="F93">
        <v>4477</v>
      </c>
      <c r="G93">
        <v>714</v>
      </c>
      <c r="H93">
        <v>98</v>
      </c>
      <c r="I93" s="15">
        <f t="shared" si="2"/>
        <v>0.13725490196078433</v>
      </c>
    </row>
    <row r="94" spans="1:9" x14ac:dyDescent="0.25">
      <c r="A94">
        <v>2020</v>
      </c>
      <c r="B94">
        <v>41</v>
      </c>
      <c r="C94">
        <v>4104620</v>
      </c>
      <c r="D94" t="s">
        <v>4779</v>
      </c>
      <c r="E94" t="s">
        <v>4707</v>
      </c>
      <c r="F94">
        <v>1337</v>
      </c>
      <c r="G94">
        <v>168</v>
      </c>
      <c r="H94">
        <v>23</v>
      </c>
      <c r="I94" s="15">
        <f t="shared" si="2"/>
        <v>0.13690476190476192</v>
      </c>
    </row>
    <row r="95" spans="1:9" x14ac:dyDescent="0.25">
      <c r="A95">
        <v>2020</v>
      </c>
      <c r="B95">
        <v>41</v>
      </c>
      <c r="C95">
        <v>4106960</v>
      </c>
      <c r="D95" t="s">
        <v>4810</v>
      </c>
      <c r="E95" t="s">
        <v>4707</v>
      </c>
      <c r="F95">
        <v>118</v>
      </c>
      <c r="G95">
        <v>22</v>
      </c>
      <c r="H95">
        <v>3</v>
      </c>
      <c r="I95" s="15">
        <f t="shared" si="2"/>
        <v>0.13636363636363635</v>
      </c>
    </row>
    <row r="96" spans="1:9" x14ac:dyDescent="0.25">
      <c r="A96">
        <v>2020</v>
      </c>
      <c r="B96">
        <v>41</v>
      </c>
      <c r="C96">
        <v>4109430</v>
      </c>
      <c r="D96" t="s">
        <v>4846</v>
      </c>
      <c r="E96" t="s">
        <v>4707</v>
      </c>
      <c r="F96">
        <v>499</v>
      </c>
      <c r="G96">
        <v>74</v>
      </c>
      <c r="H96">
        <v>10</v>
      </c>
      <c r="I96" s="15">
        <f t="shared" si="2"/>
        <v>0.13513513513513514</v>
      </c>
    </row>
    <row r="97" spans="1:9" x14ac:dyDescent="0.25">
      <c r="A97">
        <v>2020</v>
      </c>
      <c r="B97">
        <v>41</v>
      </c>
      <c r="C97">
        <v>4102580</v>
      </c>
      <c r="D97" t="s">
        <v>4742</v>
      </c>
      <c r="E97" t="s">
        <v>4707</v>
      </c>
      <c r="F97">
        <v>1313</v>
      </c>
      <c r="G97">
        <v>193</v>
      </c>
      <c r="H97">
        <v>26</v>
      </c>
      <c r="I97" s="15">
        <f t="shared" si="2"/>
        <v>0.13471502590673576</v>
      </c>
    </row>
    <row r="98" spans="1:9" x14ac:dyDescent="0.25">
      <c r="A98">
        <v>2020</v>
      </c>
      <c r="B98">
        <v>41</v>
      </c>
      <c r="C98">
        <v>4101560</v>
      </c>
      <c r="D98" t="s">
        <v>4727</v>
      </c>
      <c r="E98" t="s">
        <v>4707</v>
      </c>
      <c r="F98">
        <v>26518</v>
      </c>
      <c r="G98">
        <v>3174</v>
      </c>
      <c r="H98">
        <v>419</v>
      </c>
      <c r="I98" s="15">
        <f t="shared" ref="I98:I129" si="3">H98/G98</f>
        <v>0.13201008191556396</v>
      </c>
    </row>
    <row r="99" spans="1:9" x14ac:dyDescent="0.25">
      <c r="A99">
        <v>2020</v>
      </c>
      <c r="B99">
        <v>41</v>
      </c>
      <c r="C99">
        <v>4108160</v>
      </c>
      <c r="D99" t="s">
        <v>4827</v>
      </c>
      <c r="E99" t="s">
        <v>4707</v>
      </c>
      <c r="F99">
        <v>12039</v>
      </c>
      <c r="G99">
        <v>2337</v>
      </c>
      <c r="H99">
        <v>307</v>
      </c>
      <c r="I99" s="15">
        <f t="shared" si="3"/>
        <v>0.13136499786050493</v>
      </c>
    </row>
    <row r="100" spans="1:9" x14ac:dyDescent="0.25">
      <c r="A100">
        <v>2020</v>
      </c>
      <c r="B100">
        <v>41</v>
      </c>
      <c r="C100">
        <v>4108700</v>
      </c>
      <c r="D100" t="s">
        <v>4835</v>
      </c>
      <c r="E100" t="s">
        <v>4707</v>
      </c>
      <c r="F100">
        <v>4687</v>
      </c>
      <c r="G100">
        <v>641</v>
      </c>
      <c r="H100">
        <v>84</v>
      </c>
      <c r="I100" s="15">
        <f t="shared" si="3"/>
        <v>0.13104524180967239</v>
      </c>
    </row>
    <row r="101" spans="1:9" x14ac:dyDescent="0.25">
      <c r="A101">
        <v>2020</v>
      </c>
      <c r="B101">
        <v>41</v>
      </c>
      <c r="C101">
        <v>4101020</v>
      </c>
      <c r="D101" t="s">
        <v>4720</v>
      </c>
      <c r="E101" t="s">
        <v>4707</v>
      </c>
      <c r="F101">
        <v>1240</v>
      </c>
      <c r="G101">
        <v>229</v>
      </c>
      <c r="H101">
        <v>30</v>
      </c>
      <c r="I101" s="15">
        <f t="shared" si="3"/>
        <v>0.13100436681222707</v>
      </c>
    </row>
    <row r="102" spans="1:9" x14ac:dyDescent="0.25">
      <c r="A102">
        <v>2020</v>
      </c>
      <c r="B102">
        <v>41</v>
      </c>
      <c r="C102">
        <v>4100019</v>
      </c>
      <c r="D102" t="s">
        <v>4711</v>
      </c>
      <c r="E102" t="s">
        <v>4707</v>
      </c>
      <c r="F102">
        <v>5751</v>
      </c>
      <c r="G102">
        <v>1109</v>
      </c>
      <c r="H102">
        <v>145</v>
      </c>
      <c r="I102" s="15">
        <f t="shared" si="3"/>
        <v>0.13074842200180342</v>
      </c>
    </row>
    <row r="103" spans="1:9" x14ac:dyDescent="0.25">
      <c r="A103">
        <v>2020</v>
      </c>
      <c r="B103">
        <v>41</v>
      </c>
      <c r="C103">
        <v>4108520</v>
      </c>
      <c r="D103" t="s">
        <v>4832</v>
      </c>
      <c r="E103" t="s">
        <v>4707</v>
      </c>
      <c r="F103">
        <v>11038</v>
      </c>
      <c r="G103">
        <v>2244</v>
      </c>
      <c r="H103">
        <v>290</v>
      </c>
      <c r="I103" s="15">
        <f t="shared" si="3"/>
        <v>0.12923351158645277</v>
      </c>
    </row>
    <row r="104" spans="1:9" x14ac:dyDescent="0.25">
      <c r="A104">
        <v>2020</v>
      </c>
      <c r="B104">
        <v>41</v>
      </c>
      <c r="C104">
        <v>4111100</v>
      </c>
      <c r="D104" t="s">
        <v>4874</v>
      </c>
      <c r="E104" t="s">
        <v>4707</v>
      </c>
      <c r="F104">
        <v>13473</v>
      </c>
      <c r="G104">
        <v>1607</v>
      </c>
      <c r="H104">
        <v>207</v>
      </c>
      <c r="I104" s="15">
        <f t="shared" si="3"/>
        <v>0.12881144990665838</v>
      </c>
    </row>
    <row r="105" spans="1:9" x14ac:dyDescent="0.25">
      <c r="A105">
        <v>2020</v>
      </c>
      <c r="B105">
        <v>41</v>
      </c>
      <c r="C105">
        <v>4113350</v>
      </c>
      <c r="D105" t="s">
        <v>4901</v>
      </c>
      <c r="E105" t="s">
        <v>4707</v>
      </c>
      <c r="F105">
        <v>6868</v>
      </c>
      <c r="G105">
        <v>1160</v>
      </c>
      <c r="H105">
        <v>149</v>
      </c>
      <c r="I105" s="15">
        <f t="shared" si="3"/>
        <v>0.12844827586206897</v>
      </c>
    </row>
    <row r="106" spans="1:9" x14ac:dyDescent="0.25">
      <c r="A106">
        <v>2020</v>
      </c>
      <c r="B106">
        <v>41</v>
      </c>
      <c r="C106">
        <v>4103690</v>
      </c>
      <c r="D106" t="s">
        <v>4762</v>
      </c>
      <c r="E106" t="s">
        <v>4707</v>
      </c>
      <c r="F106">
        <v>9823</v>
      </c>
      <c r="G106">
        <v>1565</v>
      </c>
      <c r="H106">
        <v>199</v>
      </c>
      <c r="I106" s="15">
        <f t="shared" si="3"/>
        <v>0.12715654952076677</v>
      </c>
    </row>
    <row r="107" spans="1:9" x14ac:dyDescent="0.25">
      <c r="A107">
        <v>2020</v>
      </c>
      <c r="B107">
        <v>41</v>
      </c>
      <c r="C107">
        <v>4104500</v>
      </c>
      <c r="D107" t="s">
        <v>4776</v>
      </c>
      <c r="E107" t="s">
        <v>4707</v>
      </c>
      <c r="F107">
        <v>30224</v>
      </c>
      <c r="G107">
        <v>5167</v>
      </c>
      <c r="H107">
        <v>656</v>
      </c>
      <c r="I107" s="15">
        <f t="shared" si="3"/>
        <v>0.12695955099670989</v>
      </c>
    </row>
    <row r="108" spans="1:9" x14ac:dyDescent="0.25">
      <c r="A108">
        <v>2020</v>
      </c>
      <c r="B108">
        <v>41</v>
      </c>
      <c r="C108">
        <v>4102780</v>
      </c>
      <c r="D108" t="s">
        <v>4745</v>
      </c>
      <c r="E108" t="s">
        <v>4707</v>
      </c>
      <c r="F108">
        <v>15143</v>
      </c>
      <c r="G108">
        <v>2635</v>
      </c>
      <c r="H108">
        <v>334</v>
      </c>
      <c r="I108" s="15">
        <f t="shared" si="3"/>
        <v>0.1267552182163188</v>
      </c>
    </row>
    <row r="109" spans="1:9" x14ac:dyDescent="0.25">
      <c r="A109">
        <v>2020</v>
      </c>
      <c r="B109">
        <v>41</v>
      </c>
      <c r="C109">
        <v>4101200</v>
      </c>
      <c r="D109" t="s">
        <v>4722</v>
      </c>
      <c r="E109" t="s">
        <v>4707</v>
      </c>
      <c r="F109">
        <v>1114</v>
      </c>
      <c r="G109">
        <v>159</v>
      </c>
      <c r="H109">
        <v>20</v>
      </c>
      <c r="I109" s="15">
        <f t="shared" si="3"/>
        <v>0.12578616352201258</v>
      </c>
    </row>
    <row r="110" spans="1:9" x14ac:dyDescent="0.25">
      <c r="A110">
        <v>2020</v>
      </c>
      <c r="B110">
        <v>41</v>
      </c>
      <c r="C110">
        <v>4100015</v>
      </c>
      <c r="D110" t="s">
        <v>4709</v>
      </c>
      <c r="E110" t="s">
        <v>4707</v>
      </c>
      <c r="F110">
        <v>7079</v>
      </c>
      <c r="G110">
        <v>1464</v>
      </c>
      <c r="H110">
        <v>184</v>
      </c>
      <c r="I110" s="15">
        <f t="shared" si="3"/>
        <v>0.12568306010928962</v>
      </c>
    </row>
    <row r="111" spans="1:9" x14ac:dyDescent="0.25">
      <c r="A111">
        <v>2020</v>
      </c>
      <c r="B111">
        <v>41</v>
      </c>
      <c r="C111">
        <v>4109480</v>
      </c>
      <c r="D111" t="s">
        <v>4847</v>
      </c>
      <c r="E111" t="s">
        <v>4707</v>
      </c>
      <c r="F111">
        <v>29317</v>
      </c>
      <c r="G111">
        <v>4294</v>
      </c>
      <c r="H111">
        <v>539</v>
      </c>
      <c r="I111" s="15">
        <f t="shared" si="3"/>
        <v>0.1255239869585468</v>
      </c>
    </row>
    <row r="112" spans="1:9" x14ac:dyDescent="0.25">
      <c r="A112">
        <v>2020</v>
      </c>
      <c r="B112">
        <v>41</v>
      </c>
      <c r="C112">
        <v>4112320</v>
      </c>
      <c r="D112" t="s">
        <v>4892</v>
      </c>
      <c r="E112" t="s">
        <v>4707</v>
      </c>
      <c r="F112">
        <v>14440</v>
      </c>
      <c r="G112">
        <v>2306</v>
      </c>
      <c r="H112">
        <v>289</v>
      </c>
      <c r="I112" s="15">
        <f t="shared" si="3"/>
        <v>0.12532523850823937</v>
      </c>
    </row>
    <row r="113" spans="1:9" x14ac:dyDescent="0.25">
      <c r="A113">
        <v>2020</v>
      </c>
      <c r="B113">
        <v>41</v>
      </c>
      <c r="C113">
        <v>4104950</v>
      </c>
      <c r="D113" t="s">
        <v>4782</v>
      </c>
      <c r="E113" t="s">
        <v>4707</v>
      </c>
      <c r="F113">
        <v>13011</v>
      </c>
      <c r="G113">
        <v>1918</v>
      </c>
      <c r="H113">
        <v>240</v>
      </c>
      <c r="I113" s="15">
        <f t="shared" si="3"/>
        <v>0.12513034410844631</v>
      </c>
    </row>
    <row r="114" spans="1:9" x14ac:dyDescent="0.25">
      <c r="A114">
        <v>2020</v>
      </c>
      <c r="B114">
        <v>41</v>
      </c>
      <c r="C114">
        <v>4103540</v>
      </c>
      <c r="D114" t="s">
        <v>4757</v>
      </c>
      <c r="E114" t="s">
        <v>4707</v>
      </c>
      <c r="F114">
        <v>1584</v>
      </c>
      <c r="G114">
        <v>312</v>
      </c>
      <c r="H114">
        <v>39</v>
      </c>
      <c r="I114" s="15">
        <f t="shared" si="3"/>
        <v>0.125</v>
      </c>
    </row>
    <row r="115" spans="1:9" x14ac:dyDescent="0.25">
      <c r="A115">
        <v>2020</v>
      </c>
      <c r="B115">
        <v>41</v>
      </c>
      <c r="C115">
        <v>4109960</v>
      </c>
      <c r="D115" t="s">
        <v>4857</v>
      </c>
      <c r="E115" t="s">
        <v>4707</v>
      </c>
      <c r="F115">
        <v>88</v>
      </c>
      <c r="G115">
        <v>8</v>
      </c>
      <c r="H115">
        <v>1</v>
      </c>
      <c r="I115" s="15">
        <f t="shared" si="3"/>
        <v>0.125</v>
      </c>
    </row>
    <row r="116" spans="1:9" x14ac:dyDescent="0.25">
      <c r="A116">
        <v>2020</v>
      </c>
      <c r="B116">
        <v>41</v>
      </c>
      <c r="C116">
        <v>4109630</v>
      </c>
      <c r="D116" t="s">
        <v>4851</v>
      </c>
      <c r="E116" t="s">
        <v>4707</v>
      </c>
      <c r="F116">
        <v>26271</v>
      </c>
      <c r="G116">
        <v>3549</v>
      </c>
      <c r="H116">
        <v>438</v>
      </c>
      <c r="I116" s="15">
        <f t="shared" si="3"/>
        <v>0.12341504649196956</v>
      </c>
    </row>
    <row r="117" spans="1:9" x14ac:dyDescent="0.25">
      <c r="A117">
        <v>2020</v>
      </c>
      <c r="B117">
        <v>41</v>
      </c>
      <c r="C117">
        <v>4103720</v>
      </c>
      <c r="D117" t="s">
        <v>4763</v>
      </c>
      <c r="E117" t="s">
        <v>4707</v>
      </c>
      <c r="F117">
        <v>25180</v>
      </c>
      <c r="G117">
        <v>3623</v>
      </c>
      <c r="H117">
        <v>447</v>
      </c>
      <c r="I117" s="15">
        <f t="shared" si="3"/>
        <v>0.12337841567761523</v>
      </c>
    </row>
    <row r="118" spans="1:9" x14ac:dyDescent="0.25">
      <c r="A118">
        <v>2020</v>
      </c>
      <c r="B118">
        <v>41</v>
      </c>
      <c r="C118">
        <v>4108880</v>
      </c>
      <c r="D118" t="s">
        <v>4839</v>
      </c>
      <c r="E118" t="s">
        <v>4707</v>
      </c>
      <c r="F118">
        <v>11243</v>
      </c>
      <c r="G118">
        <v>2118</v>
      </c>
      <c r="H118">
        <v>257</v>
      </c>
      <c r="I118" s="15">
        <f t="shared" si="3"/>
        <v>0.12134088762983947</v>
      </c>
    </row>
    <row r="119" spans="1:9" x14ac:dyDescent="0.25">
      <c r="A119">
        <v>2020</v>
      </c>
      <c r="B119">
        <v>41</v>
      </c>
      <c r="C119">
        <v>4108040</v>
      </c>
      <c r="D119" t="s">
        <v>4825</v>
      </c>
      <c r="E119" t="s">
        <v>4707</v>
      </c>
      <c r="F119">
        <v>92249</v>
      </c>
      <c r="G119">
        <v>14776</v>
      </c>
      <c r="H119">
        <v>1789</v>
      </c>
      <c r="I119" s="15">
        <f t="shared" si="3"/>
        <v>0.12107471575527883</v>
      </c>
    </row>
    <row r="120" spans="1:9" x14ac:dyDescent="0.25">
      <c r="A120">
        <v>2020</v>
      </c>
      <c r="B120">
        <v>41</v>
      </c>
      <c r="C120">
        <v>4104590</v>
      </c>
      <c r="D120" t="s">
        <v>4778</v>
      </c>
      <c r="E120" t="s">
        <v>4707</v>
      </c>
      <c r="F120">
        <v>2709</v>
      </c>
      <c r="G120">
        <v>455</v>
      </c>
      <c r="H120">
        <v>55</v>
      </c>
      <c r="I120" s="15">
        <f t="shared" si="3"/>
        <v>0.12087912087912088</v>
      </c>
    </row>
    <row r="121" spans="1:9" x14ac:dyDescent="0.25">
      <c r="A121">
        <v>2020</v>
      </c>
      <c r="B121">
        <v>41</v>
      </c>
      <c r="C121">
        <v>4104740</v>
      </c>
      <c r="D121" t="s">
        <v>4781</v>
      </c>
      <c r="E121" t="s">
        <v>4707</v>
      </c>
      <c r="F121">
        <v>163530</v>
      </c>
      <c r="G121">
        <v>19183</v>
      </c>
      <c r="H121">
        <v>2318</v>
      </c>
      <c r="I121" s="15">
        <f t="shared" si="3"/>
        <v>0.12083615701402284</v>
      </c>
    </row>
    <row r="122" spans="1:9" x14ac:dyDescent="0.25">
      <c r="A122">
        <v>2020</v>
      </c>
      <c r="B122">
        <v>41</v>
      </c>
      <c r="C122">
        <v>4103330</v>
      </c>
      <c r="D122" t="s">
        <v>4753</v>
      </c>
      <c r="E122" t="s">
        <v>4707</v>
      </c>
      <c r="F122">
        <v>1121</v>
      </c>
      <c r="G122">
        <v>158</v>
      </c>
      <c r="H122">
        <v>19</v>
      </c>
      <c r="I122" s="15">
        <f t="shared" si="3"/>
        <v>0.12025316455696203</v>
      </c>
    </row>
    <row r="123" spans="1:9" x14ac:dyDescent="0.25">
      <c r="A123">
        <v>2020</v>
      </c>
      <c r="B123">
        <v>41</v>
      </c>
      <c r="C123">
        <v>4104410</v>
      </c>
      <c r="D123" t="s">
        <v>4775</v>
      </c>
      <c r="E123" t="s">
        <v>4707</v>
      </c>
      <c r="F123">
        <v>1749</v>
      </c>
      <c r="G123">
        <v>300</v>
      </c>
      <c r="H123">
        <v>36</v>
      </c>
      <c r="I123" s="15">
        <f t="shared" si="3"/>
        <v>0.12</v>
      </c>
    </row>
    <row r="124" spans="1:9" x14ac:dyDescent="0.25">
      <c r="A124">
        <v>2020</v>
      </c>
      <c r="B124">
        <v>41</v>
      </c>
      <c r="C124">
        <v>4106930</v>
      </c>
      <c r="D124" t="s">
        <v>4809</v>
      </c>
      <c r="E124" t="s">
        <v>4707</v>
      </c>
      <c r="F124">
        <v>13663</v>
      </c>
      <c r="G124">
        <v>2026</v>
      </c>
      <c r="H124">
        <v>243</v>
      </c>
      <c r="I124" s="15">
        <f t="shared" si="3"/>
        <v>0.11994076999012833</v>
      </c>
    </row>
    <row r="125" spans="1:9" x14ac:dyDescent="0.25">
      <c r="A125">
        <v>2020</v>
      </c>
      <c r="B125">
        <v>41</v>
      </c>
      <c r="C125">
        <v>4111220</v>
      </c>
      <c r="D125" t="s">
        <v>4875</v>
      </c>
      <c r="E125" t="s">
        <v>4707</v>
      </c>
      <c r="F125">
        <v>8088</v>
      </c>
      <c r="G125">
        <v>1060</v>
      </c>
      <c r="H125">
        <v>126</v>
      </c>
      <c r="I125" s="15">
        <f t="shared" si="3"/>
        <v>0.11886792452830189</v>
      </c>
    </row>
    <row r="126" spans="1:9" x14ac:dyDescent="0.25">
      <c r="A126">
        <v>2020</v>
      </c>
      <c r="B126">
        <v>41</v>
      </c>
      <c r="C126">
        <v>4105020</v>
      </c>
      <c r="D126" t="s">
        <v>4783</v>
      </c>
      <c r="E126" t="s">
        <v>4759</v>
      </c>
      <c r="F126">
        <v>164</v>
      </c>
      <c r="G126">
        <v>17</v>
      </c>
      <c r="H126">
        <v>2</v>
      </c>
      <c r="I126" s="15">
        <f t="shared" si="3"/>
        <v>0.11764705882352941</v>
      </c>
    </row>
    <row r="127" spans="1:9" x14ac:dyDescent="0.25">
      <c r="A127">
        <v>2020</v>
      </c>
      <c r="B127">
        <v>41</v>
      </c>
      <c r="C127">
        <v>4101660</v>
      </c>
      <c r="D127" t="s">
        <v>4730</v>
      </c>
      <c r="E127" t="s">
        <v>4707</v>
      </c>
      <c r="F127">
        <v>2787</v>
      </c>
      <c r="G127">
        <v>488</v>
      </c>
      <c r="H127">
        <v>57</v>
      </c>
      <c r="I127" s="15">
        <f t="shared" si="3"/>
        <v>0.11680327868852459</v>
      </c>
    </row>
    <row r="128" spans="1:9" x14ac:dyDescent="0.25">
      <c r="A128">
        <v>2020</v>
      </c>
      <c r="B128">
        <v>41</v>
      </c>
      <c r="C128">
        <v>4102840</v>
      </c>
      <c r="D128" t="s">
        <v>4747</v>
      </c>
      <c r="E128" t="s">
        <v>4707</v>
      </c>
      <c r="F128">
        <v>25082</v>
      </c>
      <c r="G128">
        <v>3879</v>
      </c>
      <c r="H128">
        <v>451</v>
      </c>
      <c r="I128" s="15">
        <f t="shared" si="3"/>
        <v>0.1162670791441093</v>
      </c>
    </row>
    <row r="129" spans="1:9" x14ac:dyDescent="0.25">
      <c r="A129">
        <v>2020</v>
      </c>
      <c r="B129">
        <v>41</v>
      </c>
      <c r="C129">
        <v>4107380</v>
      </c>
      <c r="D129" t="s">
        <v>4816</v>
      </c>
      <c r="E129" t="s">
        <v>4707</v>
      </c>
      <c r="F129">
        <v>32341</v>
      </c>
      <c r="G129">
        <v>5042</v>
      </c>
      <c r="H129">
        <v>583</v>
      </c>
      <c r="I129" s="15">
        <f t="shared" si="3"/>
        <v>0.11562871876239587</v>
      </c>
    </row>
    <row r="130" spans="1:9" x14ac:dyDescent="0.25">
      <c r="A130">
        <v>2020</v>
      </c>
      <c r="B130">
        <v>41</v>
      </c>
      <c r="C130">
        <v>4109870</v>
      </c>
      <c r="D130" t="s">
        <v>4856</v>
      </c>
      <c r="E130" t="s">
        <v>4707</v>
      </c>
      <c r="F130">
        <v>7066</v>
      </c>
      <c r="G130">
        <v>982</v>
      </c>
      <c r="H130">
        <v>113</v>
      </c>
      <c r="I130" s="15">
        <f t="shared" ref="I130:I161" si="4">H130/G130</f>
        <v>0.11507128309572301</v>
      </c>
    </row>
    <row r="131" spans="1:9" x14ac:dyDescent="0.25">
      <c r="A131">
        <v>2020</v>
      </c>
      <c r="B131">
        <v>41</v>
      </c>
      <c r="C131">
        <v>4109510</v>
      </c>
      <c r="D131" t="s">
        <v>4848</v>
      </c>
      <c r="E131" t="s">
        <v>4707</v>
      </c>
      <c r="F131">
        <v>22560</v>
      </c>
      <c r="G131">
        <v>3615</v>
      </c>
      <c r="H131">
        <v>411</v>
      </c>
      <c r="I131" s="15">
        <f t="shared" si="4"/>
        <v>0.11369294605809128</v>
      </c>
    </row>
    <row r="132" spans="1:9" x14ac:dyDescent="0.25">
      <c r="A132">
        <v>2020</v>
      </c>
      <c r="B132">
        <v>41</v>
      </c>
      <c r="C132">
        <v>4106300</v>
      </c>
      <c r="D132" t="s">
        <v>4798</v>
      </c>
      <c r="E132" t="s">
        <v>4707</v>
      </c>
      <c r="F132">
        <v>27439</v>
      </c>
      <c r="G132">
        <v>5329</v>
      </c>
      <c r="H132">
        <v>598</v>
      </c>
      <c r="I132" s="15">
        <f t="shared" si="4"/>
        <v>0.11221617564270971</v>
      </c>
    </row>
    <row r="133" spans="1:9" x14ac:dyDescent="0.25">
      <c r="A133">
        <v>2020</v>
      </c>
      <c r="B133">
        <v>41</v>
      </c>
      <c r="C133">
        <v>4103265</v>
      </c>
      <c r="D133" t="s">
        <v>4751</v>
      </c>
      <c r="E133" t="s">
        <v>4707</v>
      </c>
      <c r="F133">
        <v>7921</v>
      </c>
      <c r="G133">
        <v>1149</v>
      </c>
      <c r="H133">
        <v>127</v>
      </c>
      <c r="I133" s="15">
        <f t="shared" si="4"/>
        <v>0.11053089643167972</v>
      </c>
    </row>
    <row r="134" spans="1:9" x14ac:dyDescent="0.25">
      <c r="A134">
        <v>2020</v>
      </c>
      <c r="B134">
        <v>41</v>
      </c>
      <c r="C134">
        <v>4101620</v>
      </c>
      <c r="D134" t="s">
        <v>4729</v>
      </c>
      <c r="E134" t="s">
        <v>4707</v>
      </c>
      <c r="F134">
        <v>14880</v>
      </c>
      <c r="G134">
        <v>2045</v>
      </c>
      <c r="H134">
        <v>226</v>
      </c>
      <c r="I134" s="15">
        <f t="shared" si="4"/>
        <v>0.11051344743276284</v>
      </c>
    </row>
    <row r="135" spans="1:9" x14ac:dyDescent="0.25">
      <c r="A135">
        <v>2020</v>
      </c>
      <c r="B135">
        <v>41</v>
      </c>
      <c r="C135">
        <v>4103860</v>
      </c>
      <c r="D135" t="s">
        <v>4766</v>
      </c>
      <c r="E135" t="s">
        <v>4707</v>
      </c>
      <c r="F135">
        <v>23726</v>
      </c>
      <c r="G135">
        <v>4003</v>
      </c>
      <c r="H135">
        <v>440</v>
      </c>
      <c r="I135" s="15">
        <f t="shared" si="4"/>
        <v>0.10991756182862852</v>
      </c>
    </row>
    <row r="136" spans="1:9" x14ac:dyDescent="0.25">
      <c r="A136">
        <v>2020</v>
      </c>
      <c r="B136">
        <v>41</v>
      </c>
      <c r="C136">
        <v>4113080</v>
      </c>
      <c r="D136" t="s">
        <v>4899</v>
      </c>
      <c r="E136" t="s">
        <v>4707</v>
      </c>
      <c r="F136">
        <v>6703</v>
      </c>
      <c r="G136">
        <v>1007</v>
      </c>
      <c r="H136">
        <v>110</v>
      </c>
      <c r="I136" s="15">
        <f t="shared" si="4"/>
        <v>0.10923535253227408</v>
      </c>
    </row>
    <row r="137" spans="1:9" x14ac:dyDescent="0.25">
      <c r="A137">
        <v>2020</v>
      </c>
      <c r="B137">
        <v>41</v>
      </c>
      <c r="C137">
        <v>4107740</v>
      </c>
      <c r="D137" t="s">
        <v>4821</v>
      </c>
      <c r="E137" t="s">
        <v>4707</v>
      </c>
      <c r="F137">
        <v>2047</v>
      </c>
      <c r="G137">
        <v>232</v>
      </c>
      <c r="H137">
        <v>25</v>
      </c>
      <c r="I137" s="15">
        <f t="shared" si="4"/>
        <v>0.10775862068965517</v>
      </c>
    </row>
    <row r="138" spans="1:9" x14ac:dyDescent="0.25">
      <c r="A138">
        <v>2020</v>
      </c>
      <c r="B138">
        <v>41</v>
      </c>
      <c r="C138">
        <v>4112690</v>
      </c>
      <c r="D138" t="s">
        <v>4896</v>
      </c>
      <c r="E138" t="s">
        <v>4707</v>
      </c>
      <c r="F138">
        <v>2603</v>
      </c>
      <c r="G138">
        <v>474</v>
      </c>
      <c r="H138">
        <v>51</v>
      </c>
      <c r="I138" s="15">
        <f t="shared" si="4"/>
        <v>0.10759493670886076</v>
      </c>
    </row>
    <row r="139" spans="1:9" x14ac:dyDescent="0.25">
      <c r="A139">
        <v>2020</v>
      </c>
      <c r="B139">
        <v>41</v>
      </c>
      <c r="C139">
        <v>4108010</v>
      </c>
      <c r="D139" t="s">
        <v>4824</v>
      </c>
      <c r="E139" t="s">
        <v>4707</v>
      </c>
      <c r="F139">
        <v>42990</v>
      </c>
      <c r="G139">
        <v>6966</v>
      </c>
      <c r="H139">
        <v>733</v>
      </c>
      <c r="I139" s="15">
        <f t="shared" si="4"/>
        <v>0.10522538041917887</v>
      </c>
    </row>
    <row r="140" spans="1:9" x14ac:dyDescent="0.25">
      <c r="A140">
        <v>2020</v>
      </c>
      <c r="B140">
        <v>41</v>
      </c>
      <c r="C140">
        <v>4102940</v>
      </c>
      <c r="D140" t="s">
        <v>4749</v>
      </c>
      <c r="E140" t="s">
        <v>4707</v>
      </c>
      <c r="F140">
        <v>32386</v>
      </c>
      <c r="G140">
        <v>5120</v>
      </c>
      <c r="H140">
        <v>536</v>
      </c>
      <c r="I140" s="15">
        <f t="shared" si="4"/>
        <v>0.1046875</v>
      </c>
    </row>
    <row r="141" spans="1:9" x14ac:dyDescent="0.25">
      <c r="A141">
        <v>2020</v>
      </c>
      <c r="B141">
        <v>41</v>
      </c>
      <c r="C141">
        <v>4100040</v>
      </c>
      <c r="D141" t="s">
        <v>4715</v>
      </c>
      <c r="E141" t="s">
        <v>4707</v>
      </c>
      <c r="F141">
        <v>3540</v>
      </c>
      <c r="G141">
        <v>547</v>
      </c>
      <c r="H141">
        <v>57</v>
      </c>
      <c r="I141" s="15">
        <f t="shared" si="4"/>
        <v>0.10420475319926874</v>
      </c>
    </row>
    <row r="142" spans="1:9" x14ac:dyDescent="0.25">
      <c r="A142">
        <v>2020</v>
      </c>
      <c r="B142">
        <v>41</v>
      </c>
      <c r="C142">
        <v>4103480</v>
      </c>
      <c r="D142" t="s">
        <v>4756</v>
      </c>
      <c r="E142" t="s">
        <v>4707</v>
      </c>
      <c r="F142">
        <v>71328</v>
      </c>
      <c r="G142">
        <v>7460</v>
      </c>
      <c r="H142">
        <v>774</v>
      </c>
      <c r="I142" s="15">
        <f t="shared" si="4"/>
        <v>0.10375335120643432</v>
      </c>
    </row>
    <row r="143" spans="1:9" x14ac:dyDescent="0.25">
      <c r="A143">
        <v>2020</v>
      </c>
      <c r="B143">
        <v>41</v>
      </c>
      <c r="C143">
        <v>4106710</v>
      </c>
      <c r="D143" t="s">
        <v>4802</v>
      </c>
      <c r="E143" t="s">
        <v>4707</v>
      </c>
      <c r="F143">
        <v>6961</v>
      </c>
      <c r="G143">
        <v>1205</v>
      </c>
      <c r="H143">
        <v>125</v>
      </c>
      <c r="I143" s="15">
        <f t="shared" si="4"/>
        <v>0.1037344398340249</v>
      </c>
    </row>
    <row r="144" spans="1:9" x14ac:dyDescent="0.25">
      <c r="A144">
        <v>2020</v>
      </c>
      <c r="B144">
        <v>41</v>
      </c>
      <c r="C144">
        <v>4109750</v>
      </c>
      <c r="D144" t="s">
        <v>4855</v>
      </c>
      <c r="E144" t="s">
        <v>4707</v>
      </c>
      <c r="F144">
        <v>234</v>
      </c>
      <c r="G144">
        <v>29</v>
      </c>
      <c r="H144">
        <v>3</v>
      </c>
      <c r="I144" s="15">
        <f t="shared" si="4"/>
        <v>0.10344827586206896</v>
      </c>
    </row>
    <row r="145" spans="1:9" x14ac:dyDescent="0.25">
      <c r="A145">
        <v>2020</v>
      </c>
      <c r="B145">
        <v>41</v>
      </c>
      <c r="C145">
        <v>4108550</v>
      </c>
      <c r="D145" t="s">
        <v>4833</v>
      </c>
      <c r="E145" t="s">
        <v>4707</v>
      </c>
      <c r="F145">
        <v>4499</v>
      </c>
      <c r="G145">
        <v>788</v>
      </c>
      <c r="H145">
        <v>81</v>
      </c>
      <c r="I145" s="15">
        <f t="shared" si="4"/>
        <v>0.10279187817258884</v>
      </c>
    </row>
    <row r="146" spans="1:9" x14ac:dyDescent="0.25">
      <c r="A146">
        <v>2020</v>
      </c>
      <c r="B146">
        <v>41</v>
      </c>
      <c r="C146">
        <v>4100020</v>
      </c>
      <c r="D146" t="s">
        <v>4712</v>
      </c>
      <c r="E146" t="s">
        <v>4707</v>
      </c>
      <c r="F146">
        <v>17574</v>
      </c>
      <c r="G146">
        <v>3032</v>
      </c>
      <c r="H146">
        <v>310</v>
      </c>
      <c r="I146" s="15">
        <f t="shared" si="4"/>
        <v>0.10224274406332454</v>
      </c>
    </row>
    <row r="147" spans="1:9" x14ac:dyDescent="0.25">
      <c r="A147">
        <v>2020</v>
      </c>
      <c r="B147">
        <v>41</v>
      </c>
      <c r="C147">
        <v>4112930</v>
      </c>
      <c r="D147" t="s">
        <v>4897</v>
      </c>
      <c r="E147" t="s">
        <v>4707</v>
      </c>
      <c r="F147">
        <v>4054</v>
      </c>
      <c r="G147">
        <v>648</v>
      </c>
      <c r="H147">
        <v>66</v>
      </c>
      <c r="I147" s="15">
        <f t="shared" si="4"/>
        <v>0.10185185185185185</v>
      </c>
    </row>
    <row r="148" spans="1:9" x14ac:dyDescent="0.25">
      <c r="A148">
        <v>2020</v>
      </c>
      <c r="B148">
        <v>41</v>
      </c>
      <c r="C148">
        <v>4106510</v>
      </c>
      <c r="D148" t="s">
        <v>4799</v>
      </c>
      <c r="E148" t="s">
        <v>4707</v>
      </c>
      <c r="F148">
        <v>23280</v>
      </c>
      <c r="G148">
        <v>4003</v>
      </c>
      <c r="H148">
        <v>405</v>
      </c>
      <c r="I148" s="15">
        <f t="shared" si="4"/>
        <v>0.10117411941044217</v>
      </c>
    </row>
    <row r="149" spans="1:9" x14ac:dyDescent="0.25">
      <c r="A149">
        <v>2020</v>
      </c>
      <c r="B149">
        <v>41</v>
      </c>
      <c r="C149">
        <v>4107590</v>
      </c>
      <c r="D149" t="s">
        <v>4819</v>
      </c>
      <c r="E149" t="s">
        <v>4707</v>
      </c>
      <c r="F149">
        <v>2788</v>
      </c>
      <c r="G149">
        <v>419</v>
      </c>
      <c r="H149">
        <v>42</v>
      </c>
      <c r="I149" s="15">
        <f t="shared" si="4"/>
        <v>0.10023866348448687</v>
      </c>
    </row>
    <row r="150" spans="1:9" x14ac:dyDescent="0.25">
      <c r="A150">
        <v>2020</v>
      </c>
      <c r="B150">
        <v>41</v>
      </c>
      <c r="C150">
        <v>4101120</v>
      </c>
      <c r="D150" t="s">
        <v>4721</v>
      </c>
      <c r="E150" t="s">
        <v>4707</v>
      </c>
      <c r="F150">
        <v>68004</v>
      </c>
      <c r="G150">
        <v>10992</v>
      </c>
      <c r="H150">
        <v>1097</v>
      </c>
      <c r="I150" s="15">
        <f t="shared" si="4"/>
        <v>9.9799854439592425E-2</v>
      </c>
    </row>
    <row r="151" spans="1:9" x14ac:dyDescent="0.25">
      <c r="A151">
        <v>2020</v>
      </c>
      <c r="B151">
        <v>41</v>
      </c>
      <c r="C151">
        <v>4101230</v>
      </c>
      <c r="D151" t="s">
        <v>4723</v>
      </c>
      <c r="E151" t="s">
        <v>4707</v>
      </c>
      <c r="F151">
        <v>4806</v>
      </c>
      <c r="G151">
        <v>821</v>
      </c>
      <c r="H151">
        <v>81</v>
      </c>
      <c r="I151" s="15">
        <f t="shared" si="4"/>
        <v>9.866017052375152E-2</v>
      </c>
    </row>
    <row r="152" spans="1:9" x14ac:dyDescent="0.25">
      <c r="A152">
        <v>2020</v>
      </c>
      <c r="B152">
        <v>41</v>
      </c>
      <c r="C152">
        <v>4106000</v>
      </c>
      <c r="D152" t="s">
        <v>4795</v>
      </c>
      <c r="E152" t="s">
        <v>4707</v>
      </c>
      <c r="F152">
        <v>84854</v>
      </c>
      <c r="G152">
        <v>14275</v>
      </c>
      <c r="H152">
        <v>1390</v>
      </c>
      <c r="I152" s="15">
        <f t="shared" si="4"/>
        <v>9.7373029772329242E-2</v>
      </c>
    </row>
    <row r="153" spans="1:9" x14ac:dyDescent="0.25">
      <c r="A153">
        <v>2020</v>
      </c>
      <c r="B153">
        <v>41</v>
      </c>
      <c r="C153">
        <v>4111450</v>
      </c>
      <c r="D153" t="s">
        <v>4879</v>
      </c>
      <c r="E153" t="s">
        <v>4707</v>
      </c>
      <c r="F153">
        <v>21246</v>
      </c>
      <c r="G153">
        <v>3969</v>
      </c>
      <c r="H153">
        <v>383</v>
      </c>
      <c r="I153" s="15">
        <f t="shared" si="4"/>
        <v>9.6497858402620304E-2</v>
      </c>
    </row>
    <row r="154" spans="1:9" x14ac:dyDescent="0.25">
      <c r="A154">
        <v>2020</v>
      </c>
      <c r="B154">
        <v>41</v>
      </c>
      <c r="C154">
        <v>4109600</v>
      </c>
      <c r="D154" t="s">
        <v>4850</v>
      </c>
      <c r="E154" t="s">
        <v>4707</v>
      </c>
      <c r="F154">
        <v>9445</v>
      </c>
      <c r="G154">
        <v>1597</v>
      </c>
      <c r="H154">
        <v>153</v>
      </c>
      <c r="I154" s="15">
        <f t="shared" si="4"/>
        <v>9.5804633688165317E-2</v>
      </c>
    </row>
    <row r="155" spans="1:9" x14ac:dyDescent="0.25">
      <c r="A155">
        <v>2020</v>
      </c>
      <c r="B155">
        <v>41</v>
      </c>
      <c r="C155">
        <v>4111720</v>
      </c>
      <c r="D155" t="s">
        <v>4885</v>
      </c>
      <c r="E155" t="s">
        <v>4707</v>
      </c>
      <c r="F155">
        <v>22103</v>
      </c>
      <c r="G155">
        <v>3561</v>
      </c>
      <c r="H155">
        <v>333</v>
      </c>
      <c r="I155" s="15">
        <f t="shared" si="4"/>
        <v>9.3513058129738841E-2</v>
      </c>
    </row>
    <row r="156" spans="1:9" x14ac:dyDescent="0.25">
      <c r="A156">
        <v>2020</v>
      </c>
      <c r="B156">
        <v>41</v>
      </c>
      <c r="C156">
        <v>4109530</v>
      </c>
      <c r="D156" t="s">
        <v>4849</v>
      </c>
      <c r="E156" t="s">
        <v>4707</v>
      </c>
      <c r="F156">
        <v>1143</v>
      </c>
      <c r="G156">
        <v>184</v>
      </c>
      <c r="H156">
        <v>17</v>
      </c>
      <c r="I156" s="15">
        <f t="shared" si="4"/>
        <v>9.2391304347826081E-2</v>
      </c>
    </row>
    <row r="157" spans="1:9" x14ac:dyDescent="0.25">
      <c r="A157">
        <v>2020</v>
      </c>
      <c r="B157">
        <v>41</v>
      </c>
      <c r="C157">
        <v>4110350</v>
      </c>
      <c r="D157" t="s">
        <v>4863</v>
      </c>
      <c r="E157" t="s">
        <v>4707</v>
      </c>
      <c r="F157">
        <v>57820</v>
      </c>
      <c r="G157">
        <v>8894</v>
      </c>
      <c r="H157">
        <v>820</v>
      </c>
      <c r="I157" s="15">
        <f t="shared" si="4"/>
        <v>9.2196986732628744E-2</v>
      </c>
    </row>
    <row r="158" spans="1:9" x14ac:dyDescent="0.25">
      <c r="A158">
        <v>2020</v>
      </c>
      <c r="B158">
        <v>41</v>
      </c>
      <c r="C158">
        <v>4111490</v>
      </c>
      <c r="D158" t="s">
        <v>4880</v>
      </c>
      <c r="E158" t="s">
        <v>4707</v>
      </c>
      <c r="F158">
        <v>9725</v>
      </c>
      <c r="G158">
        <v>1473</v>
      </c>
      <c r="H158">
        <v>133</v>
      </c>
      <c r="I158" s="15">
        <f t="shared" si="4"/>
        <v>9.0291921249151391E-2</v>
      </c>
    </row>
    <row r="159" spans="1:9" x14ac:dyDescent="0.25">
      <c r="A159">
        <v>2020</v>
      </c>
      <c r="B159">
        <v>41</v>
      </c>
      <c r="C159">
        <v>4105160</v>
      </c>
      <c r="D159" t="s">
        <v>4786</v>
      </c>
      <c r="E159" t="s">
        <v>4707</v>
      </c>
      <c r="F159">
        <v>39025</v>
      </c>
      <c r="G159">
        <v>7104</v>
      </c>
      <c r="H159">
        <v>638</v>
      </c>
      <c r="I159" s="15">
        <f t="shared" si="4"/>
        <v>8.9808558558558557E-2</v>
      </c>
    </row>
    <row r="160" spans="1:9" x14ac:dyDescent="0.25">
      <c r="A160">
        <v>2020</v>
      </c>
      <c r="B160">
        <v>41</v>
      </c>
      <c r="C160">
        <v>4102910</v>
      </c>
      <c r="D160" t="s">
        <v>4748</v>
      </c>
      <c r="E160" t="s">
        <v>4707</v>
      </c>
      <c r="F160">
        <v>5916</v>
      </c>
      <c r="G160">
        <v>1052</v>
      </c>
      <c r="H160">
        <v>91</v>
      </c>
      <c r="I160" s="15">
        <f t="shared" si="4"/>
        <v>8.6501901140684415E-2</v>
      </c>
    </row>
    <row r="161" spans="1:9" x14ac:dyDescent="0.25">
      <c r="A161">
        <v>2020</v>
      </c>
      <c r="B161">
        <v>41</v>
      </c>
      <c r="C161">
        <v>4111760</v>
      </c>
      <c r="D161" t="s">
        <v>4886</v>
      </c>
      <c r="E161" t="s">
        <v>4707</v>
      </c>
      <c r="F161">
        <v>1465</v>
      </c>
      <c r="G161">
        <v>324</v>
      </c>
      <c r="H161">
        <v>28</v>
      </c>
      <c r="I161" s="15">
        <f t="shared" si="4"/>
        <v>8.6419753086419748E-2</v>
      </c>
    </row>
    <row r="162" spans="1:9" x14ac:dyDescent="0.25">
      <c r="A162">
        <v>2020</v>
      </c>
      <c r="B162">
        <v>41</v>
      </c>
      <c r="C162">
        <v>4103780</v>
      </c>
      <c r="D162" t="s">
        <v>4764</v>
      </c>
      <c r="E162" t="s">
        <v>4707</v>
      </c>
      <c r="F162">
        <v>2525</v>
      </c>
      <c r="G162">
        <v>363</v>
      </c>
      <c r="H162">
        <v>31</v>
      </c>
      <c r="I162" s="15">
        <f t="shared" ref="I162:I193" si="5">H162/G162</f>
        <v>8.5399449035812675E-2</v>
      </c>
    </row>
    <row r="163" spans="1:9" x14ac:dyDescent="0.25">
      <c r="A163">
        <v>2020</v>
      </c>
      <c r="B163">
        <v>41</v>
      </c>
      <c r="C163">
        <v>4109660</v>
      </c>
      <c r="D163" t="s">
        <v>4852</v>
      </c>
      <c r="E163" t="s">
        <v>4707</v>
      </c>
      <c r="F163">
        <v>2112</v>
      </c>
      <c r="G163">
        <v>368</v>
      </c>
      <c r="H163">
        <v>31</v>
      </c>
      <c r="I163" s="15">
        <f t="shared" si="5"/>
        <v>8.4239130434782608E-2</v>
      </c>
    </row>
    <row r="164" spans="1:9" x14ac:dyDescent="0.25">
      <c r="A164">
        <v>2020</v>
      </c>
      <c r="B164">
        <v>41</v>
      </c>
      <c r="C164">
        <v>4103990</v>
      </c>
      <c r="D164" t="s">
        <v>4769</v>
      </c>
      <c r="E164" t="s">
        <v>4707</v>
      </c>
      <c r="F164">
        <v>5805</v>
      </c>
      <c r="G164">
        <v>1055</v>
      </c>
      <c r="H164">
        <v>88</v>
      </c>
      <c r="I164" s="15">
        <f t="shared" si="5"/>
        <v>8.3412322274881517E-2</v>
      </c>
    </row>
    <row r="165" spans="1:9" x14ac:dyDescent="0.25">
      <c r="A165">
        <v>2020</v>
      </c>
      <c r="B165">
        <v>41</v>
      </c>
      <c r="C165">
        <v>4105430</v>
      </c>
      <c r="D165" t="s">
        <v>4789</v>
      </c>
      <c r="E165" t="s">
        <v>4707</v>
      </c>
      <c r="F165">
        <v>3309</v>
      </c>
      <c r="G165">
        <v>530</v>
      </c>
      <c r="H165">
        <v>44</v>
      </c>
      <c r="I165" s="15">
        <f t="shared" si="5"/>
        <v>8.3018867924528297E-2</v>
      </c>
    </row>
    <row r="166" spans="1:9" x14ac:dyDescent="0.25">
      <c r="A166">
        <v>2020</v>
      </c>
      <c r="B166">
        <v>41</v>
      </c>
      <c r="C166">
        <v>4111040</v>
      </c>
      <c r="D166" t="s">
        <v>4873</v>
      </c>
      <c r="E166" t="s">
        <v>4707</v>
      </c>
      <c r="F166">
        <v>4449</v>
      </c>
      <c r="G166">
        <v>768</v>
      </c>
      <c r="H166">
        <v>62</v>
      </c>
      <c r="I166" s="15">
        <f t="shared" si="5"/>
        <v>8.0729166666666671E-2</v>
      </c>
    </row>
    <row r="167" spans="1:9" x14ac:dyDescent="0.25">
      <c r="A167">
        <v>2020</v>
      </c>
      <c r="B167">
        <v>41</v>
      </c>
      <c r="C167">
        <v>4105610</v>
      </c>
      <c r="D167" t="s">
        <v>4790</v>
      </c>
      <c r="E167" t="s">
        <v>4707</v>
      </c>
      <c r="F167">
        <v>12336</v>
      </c>
      <c r="G167">
        <v>1942</v>
      </c>
      <c r="H167">
        <v>156</v>
      </c>
      <c r="I167" s="15">
        <f t="shared" si="5"/>
        <v>8.0329557157569523E-2</v>
      </c>
    </row>
    <row r="168" spans="1:9" x14ac:dyDescent="0.25">
      <c r="A168">
        <v>2020</v>
      </c>
      <c r="B168">
        <v>41</v>
      </c>
      <c r="C168">
        <v>4106630</v>
      </c>
      <c r="D168" t="s">
        <v>4801</v>
      </c>
      <c r="E168" t="s">
        <v>4707</v>
      </c>
      <c r="F168">
        <v>1425</v>
      </c>
      <c r="G168">
        <v>249</v>
      </c>
      <c r="H168">
        <v>20</v>
      </c>
      <c r="I168" s="15">
        <f t="shared" si="5"/>
        <v>8.0321285140562249E-2</v>
      </c>
    </row>
    <row r="169" spans="1:9" x14ac:dyDescent="0.25">
      <c r="A169">
        <v>2020</v>
      </c>
      <c r="B169">
        <v>41</v>
      </c>
      <c r="C169">
        <v>4108720</v>
      </c>
      <c r="D169" t="s">
        <v>4836</v>
      </c>
      <c r="E169" t="s">
        <v>4707</v>
      </c>
      <c r="F169">
        <v>36882</v>
      </c>
      <c r="G169">
        <v>5852</v>
      </c>
      <c r="H169">
        <v>464</v>
      </c>
      <c r="I169" s="15">
        <f t="shared" si="5"/>
        <v>7.9289131920710867E-2</v>
      </c>
    </row>
    <row r="170" spans="1:9" x14ac:dyDescent="0.25">
      <c r="A170">
        <v>2020</v>
      </c>
      <c r="B170">
        <v>41</v>
      </c>
      <c r="C170">
        <v>4110040</v>
      </c>
      <c r="D170" t="s">
        <v>4859</v>
      </c>
      <c r="E170" t="s">
        <v>4707</v>
      </c>
      <c r="F170">
        <v>510430</v>
      </c>
      <c r="G170">
        <v>55784</v>
      </c>
      <c r="H170">
        <v>4347</v>
      </c>
      <c r="I170" s="15">
        <f t="shared" si="5"/>
        <v>7.792557005593001E-2</v>
      </c>
    </row>
    <row r="171" spans="1:9" x14ac:dyDescent="0.25">
      <c r="A171">
        <v>2020</v>
      </c>
      <c r="B171">
        <v>41</v>
      </c>
      <c r="C171">
        <v>4104530</v>
      </c>
      <c r="D171" t="s">
        <v>4777</v>
      </c>
      <c r="E171" t="s">
        <v>4707</v>
      </c>
      <c r="F171">
        <v>1019</v>
      </c>
      <c r="G171">
        <v>221</v>
      </c>
      <c r="H171">
        <v>17</v>
      </c>
      <c r="I171" s="15">
        <f t="shared" si="5"/>
        <v>7.6923076923076927E-2</v>
      </c>
    </row>
    <row r="172" spans="1:9" x14ac:dyDescent="0.25">
      <c r="A172">
        <v>2020</v>
      </c>
      <c r="B172">
        <v>41</v>
      </c>
      <c r="C172">
        <v>4108310</v>
      </c>
      <c r="D172" t="s">
        <v>4829</v>
      </c>
      <c r="E172" t="s">
        <v>4707</v>
      </c>
      <c r="F172">
        <v>21467</v>
      </c>
      <c r="G172">
        <v>3569</v>
      </c>
      <c r="H172">
        <v>274</v>
      </c>
      <c r="I172" s="15">
        <f t="shared" si="5"/>
        <v>7.6772205099467639E-2</v>
      </c>
    </row>
    <row r="173" spans="1:9" x14ac:dyDescent="0.25">
      <c r="A173">
        <v>2020</v>
      </c>
      <c r="B173">
        <v>41</v>
      </c>
      <c r="C173">
        <v>4101980</v>
      </c>
      <c r="D173" t="s">
        <v>4736</v>
      </c>
      <c r="E173" t="s">
        <v>4707</v>
      </c>
      <c r="F173">
        <v>137371</v>
      </c>
      <c r="G173">
        <v>19555</v>
      </c>
      <c r="H173">
        <v>1423</v>
      </c>
      <c r="I173" s="15">
        <f t="shared" si="5"/>
        <v>7.2769112758885202E-2</v>
      </c>
    </row>
    <row r="174" spans="1:9" x14ac:dyDescent="0.25">
      <c r="A174">
        <v>2020</v>
      </c>
      <c r="B174">
        <v>41</v>
      </c>
      <c r="C174">
        <v>4100023</v>
      </c>
      <c r="D174" t="s">
        <v>4714</v>
      </c>
      <c r="E174" t="s">
        <v>4707</v>
      </c>
      <c r="F174">
        <v>142723</v>
      </c>
      <c r="G174">
        <v>24421</v>
      </c>
      <c r="H174">
        <v>1774</v>
      </c>
      <c r="I174" s="15">
        <f t="shared" si="5"/>
        <v>7.2642397936202446E-2</v>
      </c>
    </row>
    <row r="175" spans="1:9" x14ac:dyDescent="0.25">
      <c r="A175">
        <v>2020</v>
      </c>
      <c r="B175">
        <v>41</v>
      </c>
      <c r="C175">
        <v>4111790</v>
      </c>
      <c r="D175" t="s">
        <v>4887</v>
      </c>
      <c r="E175" t="s">
        <v>4707</v>
      </c>
      <c r="F175">
        <v>2577</v>
      </c>
      <c r="G175">
        <v>541</v>
      </c>
      <c r="H175">
        <v>39</v>
      </c>
      <c r="I175" s="15">
        <f t="shared" si="5"/>
        <v>7.2088724584103508E-2</v>
      </c>
    </row>
    <row r="176" spans="1:9" x14ac:dyDescent="0.25">
      <c r="A176">
        <v>2020</v>
      </c>
      <c r="B176">
        <v>41</v>
      </c>
      <c r="C176">
        <v>4108830</v>
      </c>
      <c r="D176" t="s">
        <v>4838</v>
      </c>
      <c r="E176" t="s">
        <v>4707</v>
      </c>
      <c r="F176">
        <v>126934</v>
      </c>
      <c r="G176">
        <v>19307</v>
      </c>
      <c r="H176">
        <v>1381</v>
      </c>
      <c r="I176" s="15">
        <f t="shared" si="5"/>
        <v>7.1528461179882943E-2</v>
      </c>
    </row>
    <row r="177" spans="1:9" x14ac:dyDescent="0.25">
      <c r="A177">
        <v>2020</v>
      </c>
      <c r="B177">
        <v>41</v>
      </c>
      <c r="C177">
        <v>4110980</v>
      </c>
      <c r="D177" t="s">
        <v>4872</v>
      </c>
      <c r="E177" t="s">
        <v>4707</v>
      </c>
      <c r="F177">
        <v>15609</v>
      </c>
      <c r="G177">
        <v>2224</v>
      </c>
      <c r="H177">
        <v>155</v>
      </c>
      <c r="I177" s="15">
        <f t="shared" si="5"/>
        <v>6.9694244604316544E-2</v>
      </c>
    </row>
    <row r="178" spans="1:9" x14ac:dyDescent="0.25">
      <c r="A178">
        <v>2020</v>
      </c>
      <c r="B178">
        <v>41</v>
      </c>
      <c r="C178">
        <v>4104700</v>
      </c>
      <c r="D178" t="s">
        <v>4780</v>
      </c>
      <c r="E178" t="s">
        <v>4707</v>
      </c>
      <c r="F178">
        <v>14525</v>
      </c>
      <c r="G178">
        <v>2211</v>
      </c>
      <c r="H178">
        <v>152</v>
      </c>
      <c r="I178" s="15">
        <f t="shared" si="5"/>
        <v>6.8747173224785171E-2</v>
      </c>
    </row>
    <row r="179" spans="1:9" x14ac:dyDescent="0.25">
      <c r="A179">
        <v>2020</v>
      </c>
      <c r="B179">
        <v>41</v>
      </c>
      <c r="C179">
        <v>4102640</v>
      </c>
      <c r="D179" t="s">
        <v>4744</v>
      </c>
      <c r="E179" t="s">
        <v>4707</v>
      </c>
      <c r="F179">
        <v>33825</v>
      </c>
      <c r="G179">
        <v>5459</v>
      </c>
      <c r="H179">
        <v>373</v>
      </c>
      <c r="I179" s="15">
        <f t="shared" si="5"/>
        <v>6.8327532515112657E-2</v>
      </c>
    </row>
    <row r="180" spans="1:9" x14ac:dyDescent="0.25">
      <c r="A180">
        <v>2020</v>
      </c>
      <c r="B180">
        <v>41</v>
      </c>
      <c r="C180">
        <v>4112540</v>
      </c>
      <c r="D180" t="s">
        <v>4894</v>
      </c>
      <c r="E180" t="s">
        <v>4707</v>
      </c>
      <c r="F180">
        <v>250</v>
      </c>
      <c r="G180">
        <v>44</v>
      </c>
      <c r="H180">
        <v>3</v>
      </c>
      <c r="I180" s="15">
        <f t="shared" si="5"/>
        <v>6.8181818181818177E-2</v>
      </c>
    </row>
    <row r="181" spans="1:9" x14ac:dyDescent="0.25">
      <c r="A181">
        <v>2020</v>
      </c>
      <c r="B181">
        <v>41</v>
      </c>
      <c r="C181">
        <v>4100047</v>
      </c>
      <c r="D181" t="s">
        <v>4716</v>
      </c>
      <c r="E181" t="s">
        <v>4707</v>
      </c>
      <c r="F181">
        <v>675</v>
      </c>
      <c r="G181">
        <v>120</v>
      </c>
      <c r="H181">
        <v>8</v>
      </c>
      <c r="I181" s="15">
        <f t="shared" si="5"/>
        <v>6.6666666666666666E-2</v>
      </c>
    </row>
    <row r="182" spans="1:9" x14ac:dyDescent="0.25">
      <c r="A182">
        <v>2020</v>
      </c>
      <c r="B182">
        <v>41</v>
      </c>
      <c r="C182">
        <v>4104170</v>
      </c>
      <c r="D182" t="s">
        <v>4771</v>
      </c>
      <c r="E182" t="s">
        <v>4759</v>
      </c>
      <c r="F182">
        <v>90</v>
      </c>
      <c r="G182">
        <v>15</v>
      </c>
      <c r="H182">
        <v>1</v>
      </c>
      <c r="I182" s="15">
        <f t="shared" si="5"/>
        <v>6.6666666666666666E-2</v>
      </c>
    </row>
    <row r="183" spans="1:9" x14ac:dyDescent="0.25">
      <c r="A183">
        <v>2020</v>
      </c>
      <c r="B183">
        <v>41</v>
      </c>
      <c r="C183">
        <v>4112240</v>
      </c>
      <c r="D183" t="s">
        <v>4891</v>
      </c>
      <c r="E183" t="s">
        <v>4707</v>
      </c>
      <c r="F183">
        <v>89043</v>
      </c>
      <c r="G183">
        <v>13592</v>
      </c>
      <c r="H183">
        <v>892</v>
      </c>
      <c r="I183" s="15">
        <f t="shared" si="5"/>
        <v>6.5626839317245445E-2</v>
      </c>
    </row>
    <row r="184" spans="1:9" x14ac:dyDescent="0.25">
      <c r="A184">
        <v>2020</v>
      </c>
      <c r="B184">
        <v>41</v>
      </c>
      <c r="C184">
        <v>4110890</v>
      </c>
      <c r="D184" t="s">
        <v>4871</v>
      </c>
      <c r="E184" t="s">
        <v>4707</v>
      </c>
      <c r="F184">
        <v>31918</v>
      </c>
      <c r="G184">
        <v>4853</v>
      </c>
      <c r="H184">
        <v>315</v>
      </c>
      <c r="I184" s="15">
        <f t="shared" si="5"/>
        <v>6.4908304141767972E-2</v>
      </c>
    </row>
    <row r="185" spans="1:9" x14ac:dyDescent="0.25">
      <c r="A185">
        <v>2020</v>
      </c>
      <c r="B185">
        <v>41</v>
      </c>
      <c r="C185">
        <v>4106270</v>
      </c>
      <c r="D185" t="s">
        <v>4797</v>
      </c>
      <c r="E185" t="s">
        <v>4707</v>
      </c>
      <c r="F185">
        <v>449</v>
      </c>
      <c r="G185">
        <v>108</v>
      </c>
      <c r="H185">
        <v>7</v>
      </c>
      <c r="I185" s="15">
        <f t="shared" si="5"/>
        <v>6.4814814814814811E-2</v>
      </c>
    </row>
    <row r="186" spans="1:9" x14ac:dyDescent="0.25">
      <c r="A186">
        <v>2020</v>
      </c>
      <c r="B186">
        <v>41</v>
      </c>
      <c r="C186">
        <v>4109330</v>
      </c>
      <c r="D186" t="s">
        <v>4845</v>
      </c>
      <c r="E186" t="s">
        <v>4707</v>
      </c>
      <c r="F186">
        <v>61401</v>
      </c>
      <c r="G186">
        <v>9800</v>
      </c>
      <c r="H186">
        <v>621</v>
      </c>
      <c r="I186" s="15">
        <f t="shared" si="5"/>
        <v>6.3367346938775507E-2</v>
      </c>
    </row>
    <row r="187" spans="1:9" x14ac:dyDescent="0.25">
      <c r="A187">
        <v>2020</v>
      </c>
      <c r="B187">
        <v>41</v>
      </c>
      <c r="C187">
        <v>4100016</v>
      </c>
      <c r="D187" t="s">
        <v>4710</v>
      </c>
      <c r="E187" t="s">
        <v>4707</v>
      </c>
      <c r="F187">
        <v>7328</v>
      </c>
      <c r="G187">
        <v>1221</v>
      </c>
      <c r="H187">
        <v>76</v>
      </c>
      <c r="I187" s="15">
        <f t="shared" si="5"/>
        <v>6.2244062244062245E-2</v>
      </c>
    </row>
    <row r="188" spans="1:9" x14ac:dyDescent="0.25">
      <c r="A188">
        <v>2020</v>
      </c>
      <c r="B188">
        <v>41</v>
      </c>
      <c r="C188">
        <v>4103270</v>
      </c>
      <c r="D188" t="s">
        <v>4752</v>
      </c>
      <c r="E188" t="s">
        <v>4707</v>
      </c>
      <c r="F188">
        <v>4698</v>
      </c>
      <c r="G188">
        <v>762</v>
      </c>
      <c r="H188">
        <v>46</v>
      </c>
      <c r="I188" s="15">
        <f t="shared" si="5"/>
        <v>6.0367454068241469E-2</v>
      </c>
    </row>
    <row r="189" spans="1:9" x14ac:dyDescent="0.25">
      <c r="A189">
        <v>2020</v>
      </c>
      <c r="B189">
        <v>41</v>
      </c>
      <c r="C189">
        <v>4101920</v>
      </c>
      <c r="D189" t="s">
        <v>4735</v>
      </c>
      <c r="E189" t="s">
        <v>4707</v>
      </c>
      <c r="F189">
        <v>290622</v>
      </c>
      <c r="G189">
        <v>46480</v>
      </c>
      <c r="H189">
        <v>2803</v>
      </c>
      <c r="I189" s="15">
        <f t="shared" si="5"/>
        <v>6.030550774526678E-2</v>
      </c>
    </row>
    <row r="190" spans="1:9" x14ac:dyDescent="0.25">
      <c r="A190">
        <v>2020</v>
      </c>
      <c r="B190">
        <v>41</v>
      </c>
      <c r="C190">
        <v>4103420</v>
      </c>
      <c r="D190" t="s">
        <v>4755</v>
      </c>
      <c r="E190" t="s">
        <v>4707</v>
      </c>
      <c r="F190">
        <v>4252</v>
      </c>
      <c r="G190">
        <v>703</v>
      </c>
      <c r="H190">
        <v>41</v>
      </c>
      <c r="I190" s="15">
        <f t="shared" si="5"/>
        <v>5.8321479374110953E-2</v>
      </c>
    </row>
    <row r="191" spans="1:9" x14ac:dyDescent="0.25">
      <c r="A191">
        <v>2020</v>
      </c>
      <c r="B191">
        <v>41</v>
      </c>
      <c r="C191">
        <v>4101830</v>
      </c>
      <c r="D191" t="s">
        <v>4734</v>
      </c>
      <c r="E191" t="s">
        <v>4707</v>
      </c>
      <c r="F191">
        <v>6966</v>
      </c>
      <c r="G191">
        <v>1370</v>
      </c>
      <c r="H191">
        <v>55</v>
      </c>
      <c r="I191" s="15">
        <f t="shared" si="5"/>
        <v>4.0145985401459854E-2</v>
      </c>
    </row>
    <row r="192" spans="1:9" x14ac:dyDescent="0.25">
      <c r="A192">
        <v>2020</v>
      </c>
      <c r="B192">
        <v>41</v>
      </c>
      <c r="C192">
        <v>4113170</v>
      </c>
      <c r="D192" t="s">
        <v>4900</v>
      </c>
      <c r="E192" t="s">
        <v>4707</v>
      </c>
      <c r="F192">
        <v>50784</v>
      </c>
      <c r="G192">
        <v>9182</v>
      </c>
      <c r="H192">
        <v>363</v>
      </c>
      <c r="I192" s="15">
        <f t="shared" si="5"/>
        <v>3.9533870616423439E-2</v>
      </c>
    </row>
    <row r="193" spans="1:9" x14ac:dyDescent="0.25">
      <c r="A193">
        <v>2020</v>
      </c>
      <c r="B193">
        <v>41</v>
      </c>
      <c r="C193">
        <v>4102190</v>
      </c>
      <c r="D193" t="s">
        <v>4739</v>
      </c>
      <c r="E193" t="s">
        <v>4707</v>
      </c>
      <c r="F193">
        <v>305</v>
      </c>
      <c r="G193">
        <v>29</v>
      </c>
      <c r="H193">
        <v>1</v>
      </c>
      <c r="I193" s="15">
        <f t="shared" si="5"/>
        <v>3.4482758620689655E-2</v>
      </c>
    </row>
    <row r="194" spans="1:9" x14ac:dyDescent="0.25">
      <c r="A194">
        <v>2020</v>
      </c>
      <c r="B194">
        <v>41</v>
      </c>
      <c r="C194">
        <v>4110560</v>
      </c>
      <c r="D194" t="s">
        <v>4867</v>
      </c>
      <c r="E194" t="s">
        <v>4707</v>
      </c>
      <c r="F194">
        <v>3142</v>
      </c>
      <c r="G194">
        <v>456</v>
      </c>
      <c r="H194">
        <v>15</v>
      </c>
      <c r="I194" s="15">
        <f t="shared" ref="I194:I198" si="6">H194/G194</f>
        <v>3.2894736842105261E-2</v>
      </c>
    </row>
    <row r="195" spans="1:9" x14ac:dyDescent="0.25">
      <c r="A195">
        <v>2020</v>
      </c>
      <c r="B195">
        <v>41</v>
      </c>
      <c r="C195">
        <v>4107230</v>
      </c>
      <c r="D195" t="s">
        <v>4814</v>
      </c>
      <c r="E195" t="s">
        <v>4707</v>
      </c>
      <c r="F195">
        <v>45544</v>
      </c>
      <c r="G195">
        <v>7425</v>
      </c>
      <c r="H195">
        <v>224</v>
      </c>
      <c r="I195" s="15">
        <f t="shared" si="6"/>
        <v>3.0168350168350167E-2</v>
      </c>
    </row>
    <row r="196" spans="1:9" x14ac:dyDescent="0.25">
      <c r="A196">
        <v>2020</v>
      </c>
      <c r="B196">
        <v>41</v>
      </c>
      <c r="C196">
        <v>4111290</v>
      </c>
      <c r="D196" t="s">
        <v>4877</v>
      </c>
      <c r="E196" t="s">
        <v>4707</v>
      </c>
      <c r="F196">
        <v>33216</v>
      </c>
      <c r="G196">
        <v>6683</v>
      </c>
      <c r="H196">
        <v>187</v>
      </c>
      <c r="I196" s="15">
        <f t="shared" si="6"/>
        <v>2.7981445458626367E-2</v>
      </c>
    </row>
    <row r="197" spans="1:9" x14ac:dyDescent="0.25">
      <c r="A197">
        <v>2020</v>
      </c>
      <c r="B197">
        <v>41</v>
      </c>
      <c r="C197">
        <v>4104290</v>
      </c>
      <c r="D197" t="s">
        <v>4772</v>
      </c>
      <c r="E197" t="s">
        <v>4759</v>
      </c>
      <c r="F197">
        <v>27</v>
      </c>
      <c r="G197">
        <v>3</v>
      </c>
      <c r="H197">
        <v>0</v>
      </c>
      <c r="I197" s="15">
        <f t="shared" si="6"/>
        <v>0</v>
      </c>
    </row>
    <row r="198" spans="1:9" x14ac:dyDescent="0.25">
      <c r="A198">
        <v>2020</v>
      </c>
      <c r="B198">
        <v>41</v>
      </c>
      <c r="C198">
        <v>4112360</v>
      </c>
      <c r="D198" t="s">
        <v>4893</v>
      </c>
      <c r="E198" t="s">
        <v>4707</v>
      </c>
      <c r="F198">
        <v>41</v>
      </c>
      <c r="G198">
        <v>2</v>
      </c>
      <c r="H198">
        <v>0</v>
      </c>
      <c r="I198" s="15">
        <f t="shared" si="6"/>
        <v>0</v>
      </c>
    </row>
  </sheetData>
  <autoFilter ref="A1:I1">
    <sortState ref="A2:I198">
      <sortCondition descending="1" ref="I1"/>
    </sortState>
  </autoFilter>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Remediation_x0020_Date xmlns="edb5ef48-5285-463e-a2b9-308f2d437c3d">2021-02-04T23:48:15+00:00</Remediation_x0020_Date>
    <Estimated_x0020_Creation_x0020_Date xmlns="edb5ef48-5285-463e-a2b9-308f2d437c3d" xsi:nil="true"/>
    <Priority xmlns="edb5ef48-5285-463e-a2b9-308f2d437c3d">New</Priorit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AD634F791A68E448BB12BA2A972606E" ma:contentTypeVersion="9" ma:contentTypeDescription="Create a new document." ma:contentTypeScope="" ma:versionID="4a28d3a6c841c990b00a279ff2874a0a">
  <xsd:schema xmlns:xsd="http://www.w3.org/2001/XMLSchema" xmlns:xs="http://www.w3.org/2001/XMLSchema" xmlns:p="http://schemas.microsoft.com/office/2006/metadata/properties" xmlns:ns1="http://schemas.microsoft.com/sharepoint/v3" xmlns:ns2="edb5ef48-5285-463e-a2b9-308f2d437c3d" xmlns:ns3="54031767-dd6d-417c-ab73-583408f47564" targetNamespace="http://schemas.microsoft.com/office/2006/metadata/properties" ma:root="true" ma:fieldsID="3a1546a14cda2ed46116909da332764f" ns1:_="" ns2:_="" ns3:_="">
    <xsd:import namespace="http://schemas.microsoft.com/sharepoint/v3"/>
    <xsd:import namespace="edb5ef48-5285-463e-a2b9-308f2d437c3d"/>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db5ef48-5285-463e-a2b9-308f2d437c3d"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4FD109-B774-4FF8-B586-9B1CBBCA2853}">
  <ds:schemaRefs>
    <ds:schemaRef ds:uri="http://schemas.microsoft.com/sharepoint/v3/contenttype/forms"/>
  </ds:schemaRefs>
</ds:datastoreItem>
</file>

<file path=customXml/itemProps2.xml><?xml version="1.0" encoding="utf-8"?>
<ds:datastoreItem xmlns:ds="http://schemas.openxmlformats.org/officeDocument/2006/customXml" ds:itemID="{576CD032-A235-4F98-AE56-8E2920FE7C50}">
  <ds:schemaRefs>
    <ds:schemaRef ds:uri="http://schemas.microsoft.com/office/2006/metadata/properties"/>
    <ds:schemaRef ds:uri="http://schemas.microsoft.com/office/2006/documentManagement/types"/>
    <ds:schemaRef ds:uri="http://schemas.microsoft.com/sharepoint/v3"/>
    <ds:schemaRef ds:uri="9ebf15ee-c280-40fd-9fa4-ba38b532ee77"/>
    <ds:schemaRef ds:uri="http://purl.org/dc/elements/1.1/"/>
    <ds:schemaRef ds:uri="http://www.w3.org/XML/1998/namespace"/>
    <ds:schemaRef ds:uri="http://schemas.microsoft.com/office/infopath/2007/PartnerControls"/>
    <ds:schemaRef ds:uri="http://purl.org/dc/terms/"/>
    <ds:schemaRef ds:uri="http://schemas.openxmlformats.org/package/2006/metadata/core-properties"/>
    <ds:schemaRef ds:uri="54031767-dd6d-417c-ab73-583408f47564"/>
    <ds:schemaRef ds:uri="http://purl.org/dc/dcmitype/"/>
  </ds:schemaRefs>
</ds:datastoreItem>
</file>

<file path=customXml/itemProps3.xml><?xml version="1.0" encoding="utf-8"?>
<ds:datastoreItem xmlns:ds="http://schemas.openxmlformats.org/officeDocument/2006/customXml" ds:itemID="{B9C28561-D4ED-43A2-9E28-56F44A7155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SSF1819(520)</vt:lpstr>
      <vt:lpstr>SSF2021(6_2022)</vt:lpstr>
      <vt:lpstr>SSF2122(6_2022)</vt:lpstr>
      <vt:lpstr>SSF2223(6_2022)</vt:lpstr>
      <vt:lpstr>2018-19 per pupil</vt:lpstr>
      <vt:lpstr>2019-20 per pupil</vt:lpstr>
      <vt:lpstr>2020-21 per pupil</vt:lpstr>
      <vt:lpstr>Dec. '20 SAIPE</vt:lpstr>
      <vt:lpstr>Dec. '21 SAIPE</vt:lpstr>
      <vt:lpstr>District (21-22)</vt:lpstr>
      <vt:lpstr>School (21-22)</vt:lpstr>
      <vt:lpstr>$MOE 2020 &amp; 2021 review</vt:lpstr>
      <vt:lpstr>$MOE  2022 &amp; 2023 review</vt:lpstr>
      <vt:lpstr>Quartile calc</vt:lpstr>
      <vt:lpstr>Notes</vt:lpstr>
      <vt:lpstr>Instructions - June '22</vt:lpstr>
      <vt:lpstr>2021-22 High_Poverty schools</vt:lpstr>
      <vt:lpstr>2021-22 LEA Poverty Review</vt:lpstr>
      <vt:lpstr>LEA per pupil funding review</vt:lpstr>
      <vt:lpstr>FallMem</vt:lpstr>
      <vt:lpstr>LEA1K</vt:lpstr>
      <vt:lpstr>LEAPOV</vt:lpstr>
      <vt:lpstr>'2021-22 LEA Poverty Review'!OLE_LINK3</vt:lpstr>
      <vt:lpstr>PERPUP18_19</vt:lpstr>
      <vt:lpstr>PERPUP19_20</vt:lpstr>
      <vt:lpstr>PERPUP20_21</vt:lpstr>
      <vt:lpstr>POVRT</vt:lpstr>
      <vt:lpstr>POVRT21</vt:lpstr>
      <vt:lpstr>'2021-22 High_Poverty schools'!Print_Titles</vt:lpstr>
      <vt:lpstr>'2021-22 LEA Poverty Review'!Print_Titles</vt:lpstr>
      <vt:lpstr>Quar</vt:lpstr>
      <vt:lpstr>SSFQ1819</vt:lpstr>
      <vt:lpstr>SSFQ2021</vt:lpstr>
      <vt:lpstr>SSFQ2122</vt:lpstr>
    </vt:vector>
  </TitlesOfParts>
  <Company>Oregon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2020-21 Fall Membership Public Report</dc:title>
  <dc:creator>Oregon Department of Education</dc:creator>
  <cp:lastModifiedBy>"WiltfonM"</cp:lastModifiedBy>
  <cp:lastPrinted>2021-07-29T22:02:43Z</cp:lastPrinted>
  <dcterms:created xsi:type="dcterms:W3CDTF">2021-01-25T22:55:31Z</dcterms:created>
  <dcterms:modified xsi:type="dcterms:W3CDTF">2022-07-07T19:24:06Z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0x0101008AD634F791A68E448BB12BA2A972606E</vt:lpwstr>
  </property>
</Properties>
</file>